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480" yWindow="240" windowWidth="24240" windowHeight="12465" activeTab="2"/>
  </bookViews>
  <sheets>
    <sheet name="RELATÓRIO SÍNTESE" sheetId="2" r:id="rId1"/>
    <sheet name="FLUXO CRI" sheetId="4" r:id="rId2"/>
    <sheet name="BASE DE DADOS" sheetId="1" r:id="rId3"/>
  </sheets>
  <definedNames>
    <definedName name="_xlnm._FilterDatabase" localSheetId="2" hidden="1">'BASE DE DADOS'!$A$2:$O$19557</definedName>
    <definedName name="_xlnm.Print_Area" localSheetId="0">'RELATÓRIO SÍNTESE'!$A$1:$F$107</definedName>
  </definedNames>
  <calcPr calcId="114210"/>
</workbook>
</file>

<file path=xl/calcChain.xml><?xml version="1.0" encoding="utf-8"?>
<calcChain xmlns="http://schemas.openxmlformats.org/spreadsheetml/2006/main">
  <c r="H14112" i="1"/>
  <c r="H14110"/>
  <c r="H14113"/>
  <c r="K4221"/>
  <c r="K9923"/>
  <c r="K8116"/>
  <c r="K11040"/>
  <c r="K2485"/>
  <c r="K12350"/>
  <c r="K7588"/>
  <c r="K1570"/>
  <c r="K10407"/>
  <c r="K2651"/>
  <c r="K12188"/>
  <c r="K9698"/>
  <c r="K5459"/>
  <c r="K4425"/>
  <c r="K10532"/>
  <c r="K959"/>
  <c r="K10654"/>
  <c r="K2513"/>
  <c r="K5623"/>
  <c r="K10904"/>
  <c r="K3331"/>
  <c r="K8062"/>
  <c r="K6258"/>
  <c r="K5716"/>
  <c r="K6758"/>
  <c r="K3152"/>
  <c r="K13311"/>
  <c r="K2362"/>
  <c r="K13276"/>
  <c r="K5229"/>
  <c r="K4640"/>
  <c r="K7544"/>
  <c r="K8249"/>
  <c r="K6068"/>
  <c r="K1481"/>
  <c r="K12181"/>
  <c r="K10971"/>
  <c r="K8277"/>
  <c r="K11398"/>
  <c r="K5239"/>
  <c r="K4936"/>
  <c r="K243"/>
  <c r="K932"/>
  <c r="K4371"/>
  <c r="K11193"/>
  <c r="K6577"/>
  <c r="K10615"/>
  <c r="K5706"/>
  <c r="K4771"/>
  <c r="K4434"/>
  <c r="K4745"/>
  <c r="K7020"/>
  <c r="K11492"/>
  <c r="K334"/>
  <c r="K4596"/>
  <c r="K9454"/>
  <c r="K12874"/>
  <c r="K9055"/>
  <c r="K13832"/>
  <c r="K1972"/>
  <c r="K3734"/>
  <c r="K5205"/>
  <c r="K11836"/>
  <c r="K4114"/>
  <c r="K11396"/>
  <c r="K630"/>
  <c r="K8623"/>
  <c r="K12004"/>
  <c r="K3842"/>
  <c r="K645"/>
  <c r="K7729"/>
  <c r="K8271"/>
  <c r="K13106"/>
  <c r="K6985"/>
  <c r="K8037"/>
  <c r="K4963"/>
  <c r="K9696"/>
  <c r="K10483"/>
  <c r="K14039"/>
  <c r="K6252"/>
  <c r="K4649"/>
  <c r="K9668"/>
  <c r="K7044"/>
  <c r="K3353"/>
  <c r="K3355"/>
  <c r="K8193"/>
  <c r="K2949"/>
  <c r="K9280"/>
  <c r="K10808"/>
  <c r="K11775"/>
  <c r="K11789"/>
  <c r="K8065"/>
  <c r="K13827"/>
  <c r="K5172"/>
  <c r="K11423"/>
  <c r="K2628"/>
  <c r="K12348"/>
  <c r="K10335"/>
  <c r="K11890"/>
  <c r="K5272"/>
  <c r="K13520"/>
  <c r="K5610"/>
  <c r="K13915"/>
  <c r="K1521"/>
  <c r="K12664"/>
  <c r="K4133"/>
  <c r="K9093"/>
  <c r="K6634"/>
  <c r="K859"/>
  <c r="K9126"/>
  <c r="K11702"/>
  <c r="K10821"/>
  <c r="K11899"/>
  <c r="K7375"/>
  <c r="K4439"/>
  <c r="K8940"/>
  <c r="K13860"/>
  <c r="K12918"/>
  <c r="K2930"/>
  <c r="K13554"/>
  <c r="K11571"/>
  <c r="K6057"/>
  <c r="K4308"/>
  <c r="K3576"/>
  <c r="K5260"/>
  <c r="K6435"/>
  <c r="K10019"/>
  <c r="K9826"/>
  <c r="K8933"/>
  <c r="K1634"/>
  <c r="K8562"/>
  <c r="K7740"/>
  <c r="K2545"/>
  <c r="K8243"/>
  <c r="K8524"/>
  <c r="K11575"/>
  <c r="K12638"/>
  <c r="K6905"/>
  <c r="K5435"/>
  <c r="K2988"/>
  <c r="K10969"/>
  <c r="K3884"/>
  <c r="K3178"/>
  <c r="K13578"/>
  <c r="K10794"/>
  <c r="K8975"/>
  <c r="K13216"/>
  <c r="K9458"/>
  <c r="K7131"/>
  <c r="K9254"/>
  <c r="K3873"/>
  <c r="K13938"/>
  <c r="K1747"/>
  <c r="K10506"/>
  <c r="K3843"/>
  <c r="K1861"/>
  <c r="K6619"/>
  <c r="K6152"/>
  <c r="K8449"/>
  <c r="K10651"/>
  <c r="K8939"/>
  <c r="K1444"/>
  <c r="K5795"/>
  <c r="K484"/>
  <c r="K10952"/>
  <c r="K1312"/>
  <c r="K2706"/>
  <c r="K12520"/>
  <c r="K7506"/>
  <c r="K13602"/>
  <c r="K1417"/>
  <c r="K7502"/>
  <c r="K5085"/>
  <c r="K12"/>
  <c r="K5775"/>
  <c r="K10002"/>
  <c r="K4330"/>
  <c r="K2431"/>
  <c r="K10107"/>
  <c r="K6042"/>
  <c r="K1663"/>
  <c r="K13568"/>
  <c r="K5977"/>
  <c r="K8232"/>
  <c r="K487"/>
  <c r="K6079"/>
  <c r="K1410"/>
  <c r="K3533"/>
  <c r="K5441"/>
  <c r="K5104"/>
  <c r="K8750"/>
  <c r="K14009"/>
  <c r="K11989"/>
  <c r="K9862"/>
  <c r="K12852"/>
  <c r="K12559"/>
  <c r="K7503"/>
  <c r="K10099"/>
  <c r="K6819"/>
  <c r="K7141"/>
  <c r="K10539"/>
  <c r="K13164"/>
  <c r="K2208"/>
  <c r="K12443"/>
  <c r="K325"/>
  <c r="K11467"/>
  <c r="K5128"/>
  <c r="K12166"/>
  <c r="K9264"/>
  <c r="K3782"/>
  <c r="K2113"/>
  <c r="K6489"/>
  <c r="K10685"/>
  <c r="K6681"/>
  <c r="K13341"/>
  <c r="K8064"/>
  <c r="K7976"/>
  <c r="K3282"/>
  <c r="K12410"/>
  <c r="K13539"/>
  <c r="K5407"/>
  <c r="K6505"/>
  <c r="K13368"/>
  <c r="K1256"/>
  <c r="K11159"/>
  <c r="K669"/>
  <c r="K8306"/>
  <c r="K3574"/>
  <c r="K10022"/>
  <c r="K12759"/>
  <c r="K10713"/>
  <c r="K9354"/>
  <c r="K1261"/>
  <c r="K8365"/>
  <c r="K6699"/>
  <c r="K13240"/>
  <c r="K11556"/>
  <c r="K7006"/>
  <c r="K8507"/>
  <c r="K8170"/>
  <c r="K11590"/>
  <c r="K4246"/>
  <c r="K1705"/>
  <c r="K6950"/>
  <c r="K3923"/>
  <c r="K13386"/>
  <c r="K12427"/>
  <c r="K1973"/>
  <c r="K12449"/>
  <c r="K295"/>
  <c r="K4926"/>
  <c r="K9529"/>
  <c r="K1804"/>
  <c r="K2150"/>
  <c r="K5208"/>
  <c r="K10527"/>
  <c r="K7126"/>
  <c r="K4173"/>
  <c r="K4475"/>
  <c r="K5142"/>
  <c r="K11277"/>
  <c r="K12312"/>
  <c r="K2312"/>
  <c r="K1275"/>
  <c r="K11319"/>
  <c r="K9165"/>
  <c r="K10871"/>
  <c r="K11472"/>
  <c r="K9223"/>
  <c r="K11239"/>
  <c r="K7894"/>
  <c r="K5418"/>
  <c r="K9392"/>
  <c r="K1652"/>
  <c r="K10747"/>
  <c r="K13105"/>
  <c r="K12485"/>
  <c r="K6325"/>
  <c r="K4846"/>
  <c r="K2859"/>
  <c r="K1462"/>
  <c r="K3330"/>
  <c r="K3065"/>
  <c r="K8639"/>
  <c r="K12218"/>
  <c r="K12423"/>
  <c r="K5367"/>
  <c r="K9016"/>
  <c r="K12542"/>
  <c r="K3848"/>
  <c r="K12472"/>
  <c r="K8161"/>
  <c r="K3344"/>
  <c r="K3966"/>
  <c r="K9653"/>
  <c r="K3854"/>
  <c r="K1827"/>
  <c r="K11450"/>
  <c r="K4031"/>
  <c r="K10153"/>
  <c r="K7813"/>
  <c r="K11922"/>
  <c r="K10056"/>
  <c r="K3837"/>
  <c r="K2783"/>
  <c r="K3569"/>
  <c r="K2135"/>
  <c r="K889"/>
  <c r="K5307"/>
  <c r="K9743"/>
  <c r="K13706"/>
  <c r="K7705"/>
  <c r="K7507"/>
  <c r="K5009"/>
  <c r="K9235"/>
  <c r="K7352"/>
  <c r="K1597"/>
  <c r="K3252"/>
  <c r="K10838"/>
  <c r="K6020"/>
  <c r="K5868"/>
  <c r="K2126"/>
  <c r="K13300"/>
  <c r="K9680"/>
  <c r="K313"/>
  <c r="K11950"/>
  <c r="K1941"/>
  <c r="K10136"/>
  <c r="K610"/>
  <c r="K6204"/>
  <c r="K12856"/>
  <c r="K12493"/>
  <c r="K4099"/>
  <c r="K4452"/>
  <c r="K8719"/>
  <c r="K13010"/>
  <c r="K312"/>
  <c r="K3089"/>
  <c r="K11205"/>
  <c r="K2337"/>
  <c r="K1320"/>
  <c r="K7314"/>
  <c r="K8579"/>
  <c r="K1313"/>
  <c r="K713"/>
  <c r="K2816"/>
  <c r="K6574"/>
  <c r="K6213"/>
  <c r="K11732"/>
  <c r="K457"/>
  <c r="K11499"/>
  <c r="K1328"/>
  <c r="K8634"/>
  <c r="K11847"/>
  <c r="K5591"/>
  <c r="K7016"/>
  <c r="K6314"/>
  <c r="K9909"/>
  <c r="K8789"/>
  <c r="K7428"/>
  <c r="K10032"/>
  <c r="K7306"/>
  <c r="K311"/>
  <c r="K14078"/>
  <c r="K5397"/>
  <c r="K1981"/>
  <c r="K8915"/>
  <c r="K10940"/>
  <c r="K10953"/>
  <c r="K5280"/>
  <c r="K599"/>
  <c r="K1062"/>
  <c r="K14069"/>
  <c r="K2163"/>
  <c r="K13134"/>
  <c r="K9205"/>
  <c r="K11376"/>
  <c r="K9829"/>
  <c r="K2223"/>
  <c r="K9084"/>
  <c r="K3278"/>
  <c r="K10750"/>
  <c r="K6906"/>
  <c r="K5350"/>
  <c r="K6568"/>
  <c r="K12382"/>
  <c r="K2982"/>
  <c r="K13894"/>
  <c r="K4686"/>
  <c r="K2407"/>
  <c r="K12689"/>
  <c r="K7100"/>
  <c r="K7875"/>
  <c r="K963"/>
  <c r="K3126"/>
  <c r="K11459"/>
  <c r="K2008"/>
  <c r="K5789"/>
  <c r="K13475"/>
  <c r="K1381"/>
  <c r="K2863"/>
  <c r="K960"/>
  <c r="K11986"/>
  <c r="K9928"/>
  <c r="K11"/>
  <c r="K6813"/>
  <c r="K10999"/>
  <c r="K7295"/>
  <c r="K4344"/>
  <c r="K11021"/>
  <c r="K12039"/>
  <c r="K7518"/>
  <c r="K328"/>
  <c r="K9069"/>
  <c r="K1697"/>
  <c r="K7563"/>
  <c r="K923"/>
  <c r="K5320"/>
  <c r="K230"/>
  <c r="K12502"/>
  <c r="K8386"/>
  <c r="K5372"/>
  <c r="K6995"/>
  <c r="K1038"/>
  <c r="K1329"/>
  <c r="K10833"/>
  <c r="K2064"/>
  <c r="K3592"/>
  <c r="K13898"/>
  <c r="K13867"/>
  <c r="K8833"/>
  <c r="K9461"/>
  <c r="K9621"/>
  <c r="K11611"/>
  <c r="K13299"/>
  <c r="K6083"/>
  <c r="K7819"/>
  <c r="K12368"/>
  <c r="K4504"/>
  <c r="K6064"/>
  <c r="K6154"/>
  <c r="K6886"/>
  <c r="K2991"/>
  <c r="K12284"/>
  <c r="K12006"/>
  <c r="K4609"/>
  <c r="K2999"/>
  <c r="K7095"/>
  <c r="K7335"/>
  <c r="K7175"/>
  <c r="K8107"/>
  <c r="K12727"/>
  <c r="K9022"/>
  <c r="K10885"/>
  <c r="K4581"/>
  <c r="K9287"/>
  <c r="K3467"/>
  <c r="K1474"/>
  <c r="K9147"/>
  <c r="K9700"/>
  <c r="K5822"/>
  <c r="K5705"/>
  <c r="K6465"/>
  <c r="K6419"/>
  <c r="K3637"/>
  <c r="K13829"/>
  <c r="K253"/>
  <c r="K8223"/>
  <c r="K10874"/>
  <c r="K1192"/>
  <c r="K13012"/>
  <c r="K1527"/>
  <c r="K115"/>
  <c r="K10146"/>
  <c r="K9369"/>
  <c r="K3240"/>
  <c r="K10212"/>
  <c r="K1552"/>
  <c r="K12845"/>
  <c r="K12966"/>
  <c r="K3041"/>
  <c r="K2459"/>
  <c r="K6526"/>
  <c r="K12627"/>
  <c r="K10981"/>
  <c r="K3090"/>
  <c r="K7990"/>
  <c r="K3857"/>
  <c r="K4629"/>
  <c r="K1456"/>
  <c r="K7483"/>
  <c r="K5489"/>
  <c r="K8039"/>
  <c r="K12043"/>
  <c r="K1262"/>
  <c r="K2986"/>
  <c r="K1714"/>
  <c r="K997"/>
  <c r="K851"/>
  <c r="K12470"/>
  <c r="K12589"/>
  <c r="K13474"/>
  <c r="K7881"/>
  <c r="K12693"/>
  <c r="K6299"/>
  <c r="K8104"/>
  <c r="K6601"/>
  <c r="K4802"/>
  <c r="K13411"/>
  <c r="K9593"/>
  <c r="K9505"/>
  <c r="K12876"/>
  <c r="K10470"/>
  <c r="K8354"/>
  <c r="K6887"/>
  <c r="K1114"/>
  <c r="K12306"/>
  <c r="K11860"/>
  <c r="K13977"/>
  <c r="K433"/>
  <c r="K12525"/>
  <c r="K7781"/>
  <c r="K4598"/>
  <c r="K13142"/>
  <c r="K10260"/>
  <c r="K10608"/>
  <c r="K8775"/>
  <c r="K13856"/>
  <c r="K1468"/>
  <c r="K3097"/>
  <c r="K4127"/>
  <c r="K2132"/>
  <c r="K5315"/>
  <c r="K742"/>
  <c r="K11766"/>
  <c r="K13868"/>
  <c r="K13518"/>
  <c r="K10477"/>
  <c r="K12749"/>
  <c r="K11008"/>
  <c r="K9854"/>
  <c r="K9241"/>
  <c r="K11693"/>
  <c r="K5883"/>
  <c r="K12696"/>
  <c r="K7767"/>
  <c r="K4595"/>
  <c r="K8977"/>
  <c r="K3404"/>
  <c r="K8414"/>
  <c r="K4985"/>
  <c r="K6952"/>
  <c r="K1218"/>
  <c r="K2573"/>
  <c r="K13659"/>
  <c r="K9371"/>
  <c r="K11338"/>
  <c r="K11937"/>
  <c r="K2278"/>
  <c r="K2530"/>
  <c r="K5506"/>
  <c r="K4932"/>
  <c r="K9827"/>
  <c r="K12605"/>
  <c r="K12232"/>
  <c r="K1460"/>
  <c r="K5788"/>
  <c r="K2749"/>
  <c r="K511"/>
  <c r="K11357"/>
  <c r="K11106"/>
  <c r="K12803"/>
  <c r="K11883"/>
  <c r="K14016"/>
  <c r="K3774"/>
  <c r="K5803"/>
  <c r="K902"/>
  <c r="K4372"/>
  <c r="K474"/>
  <c r="K13878"/>
  <c r="K10381"/>
  <c r="K10880"/>
  <c r="K6355"/>
  <c r="K8396"/>
  <c r="K6684"/>
  <c r="K1451"/>
  <c r="K3172"/>
  <c r="K9687"/>
  <c r="K1598"/>
  <c r="K13163"/>
  <c r="K2709"/>
  <c r="K3719"/>
  <c r="K5874"/>
  <c r="K2475"/>
  <c r="K3594"/>
  <c r="K9489"/>
  <c r="K3558"/>
  <c r="K7602"/>
  <c r="K11448"/>
  <c r="K10828"/>
  <c r="K2315"/>
  <c r="K11152"/>
  <c r="K10267"/>
  <c r="K5982"/>
  <c r="K9807"/>
  <c r="K4202"/>
  <c r="K13350"/>
  <c r="K8044"/>
  <c r="K9245"/>
  <c r="K9146"/>
  <c r="K3453"/>
  <c r="K898"/>
  <c r="K6268"/>
  <c r="K2708"/>
  <c r="K4104"/>
  <c r="K7987"/>
  <c r="K10921"/>
  <c r="K4676"/>
  <c r="K7568"/>
  <c r="K13516"/>
  <c r="K14019"/>
  <c r="K4690"/>
  <c r="K4169"/>
  <c r="K1236"/>
  <c r="K12960"/>
  <c r="K6545"/>
  <c r="K13663"/>
  <c r="K11437"/>
  <c r="K3994"/>
  <c r="K8013"/>
  <c r="K1226"/>
  <c r="K8159"/>
  <c r="K110"/>
  <c r="K7560"/>
  <c r="K14089"/>
  <c r="K7698"/>
  <c r="K1637"/>
  <c r="K322"/>
  <c r="K2171"/>
  <c r="K9350"/>
  <c r="K5779"/>
  <c r="K9516"/>
  <c r="K9610"/>
  <c r="K13955"/>
  <c r="K7622"/>
  <c r="K9798"/>
  <c r="K9749"/>
  <c r="K7211"/>
  <c r="K1826"/>
  <c r="K11730"/>
  <c r="K6916"/>
  <c r="K8512"/>
  <c r="K4866"/>
  <c r="K2522"/>
  <c r="K14017"/>
  <c r="K3455"/>
  <c r="K11418"/>
  <c r="K12838"/>
  <c r="K13511"/>
  <c r="K13013"/>
  <c r="K10453"/>
  <c r="K10433"/>
  <c r="K2692"/>
  <c r="K5000"/>
  <c r="K3061"/>
  <c r="K10318"/>
  <c r="K6124"/>
  <c r="K4651"/>
  <c r="K12732"/>
  <c r="K305"/>
  <c r="K463"/>
  <c r="K13807"/>
  <c r="K4442"/>
  <c r="K12949"/>
  <c r="K8783"/>
  <c r="K8876"/>
  <c r="K5140"/>
  <c r="K3059"/>
  <c r="K166"/>
  <c r="K1855"/>
  <c r="K8957"/>
  <c r="K4284"/>
  <c r="K4553"/>
  <c r="K1759"/>
  <c r="K11891"/>
  <c r="K10835"/>
  <c r="K1409"/>
  <c r="K4373"/>
  <c r="K2317"/>
  <c r="K12061"/>
  <c r="K9078"/>
  <c r="K7281"/>
  <c r="K12895"/>
  <c r="K2799"/>
  <c r="K1920"/>
  <c r="K13327"/>
  <c r="K3726"/>
  <c r="K9720"/>
  <c r="K6385"/>
  <c r="K12568"/>
  <c r="K13922"/>
  <c r="K10571"/>
  <c r="K8672"/>
  <c r="K7071"/>
  <c r="K10215"/>
  <c r="K9897"/>
  <c r="K9581"/>
  <c r="K1807"/>
  <c r="K8358"/>
  <c r="K5076"/>
  <c r="K7913"/>
  <c r="K8355"/>
  <c r="K13962"/>
  <c r="K9305"/>
  <c r="K7941"/>
  <c r="K10000"/>
  <c r="K500"/>
  <c r="K3018"/>
  <c r="K12148"/>
  <c r="K1608"/>
  <c r="K5507"/>
  <c r="K9742"/>
  <c r="K1397"/>
  <c r="K12740"/>
  <c r="K2895"/>
  <c r="K432"/>
  <c r="K10331"/>
  <c r="K979"/>
  <c r="K1361"/>
  <c r="K2662"/>
  <c r="K12563"/>
  <c r="K12332"/>
  <c r="K12116"/>
  <c r="K7082"/>
  <c r="K7968"/>
  <c r="K13484"/>
  <c r="K9455"/>
  <c r="K4213"/>
  <c r="K4181"/>
  <c r="K7454"/>
  <c r="K13783"/>
  <c r="K11854"/>
  <c r="K3385"/>
  <c r="K10883"/>
  <c r="K1359"/>
  <c r="K6145"/>
  <c r="K4594"/>
  <c r="K13923"/>
  <c r="K1029"/>
  <c r="K239"/>
  <c r="K9300"/>
  <c r="K1942"/>
  <c r="K6125"/>
  <c r="K956"/>
  <c r="K13219"/>
  <c r="K9080"/>
  <c r="K12512"/>
  <c r="K10195"/>
  <c r="K1547"/>
  <c r="K13165"/>
  <c r="K6877"/>
  <c r="K12324"/>
  <c r="K2433"/>
  <c r="K3414"/>
  <c r="K9157"/>
  <c r="K4759"/>
  <c r="K10093"/>
  <c r="K10282"/>
  <c r="K11623"/>
  <c r="K667"/>
  <c r="K12406"/>
  <c r="K10310"/>
  <c r="K4877"/>
  <c r="K9567"/>
  <c r="K11173"/>
  <c r="K5356"/>
  <c r="K5769"/>
  <c r="K3572"/>
  <c r="K10129"/>
  <c r="K643"/>
  <c r="K1031"/>
  <c r="K7620"/>
  <c r="K3847"/>
  <c r="K7011"/>
  <c r="K8351"/>
  <c r="K12021"/>
  <c r="K12069"/>
  <c r="K11993"/>
  <c r="K3245"/>
  <c r="K10359"/>
  <c r="K13522"/>
  <c r="K1821"/>
  <c r="K7373"/>
  <c r="K1168"/>
  <c r="K7553"/>
  <c r="K6696"/>
  <c r="K9289"/>
  <c r="K8164"/>
  <c r="K3251"/>
  <c r="K7003"/>
  <c r="K11153"/>
  <c r="K6447"/>
  <c r="K11225"/>
  <c r="K14033"/>
  <c r="K12167"/>
  <c r="K1644"/>
  <c r="K663"/>
  <c r="K3722"/>
  <c r="K6882"/>
  <c r="K2894"/>
  <c r="K13727"/>
  <c r="K13208"/>
  <c r="K11078"/>
  <c r="K1865"/>
  <c r="K12402"/>
  <c r="K8344"/>
  <c r="K5463"/>
  <c r="K10900"/>
  <c r="K11012"/>
  <c r="K4255"/>
  <c r="K12924"/>
  <c r="K13426"/>
  <c r="K3212"/>
  <c r="K6570"/>
  <c r="K3746"/>
  <c r="K11884"/>
  <c r="K5003"/>
  <c r="K10375"/>
  <c r="K4600"/>
  <c r="K12036"/>
  <c r="K13777"/>
  <c r="K2820"/>
  <c r="K9859"/>
  <c r="K6713"/>
  <c r="K1731"/>
  <c r="K7030"/>
  <c r="K3136"/>
  <c r="K9019"/>
  <c r="K11815"/>
  <c r="K6837"/>
  <c r="K5016"/>
  <c r="K2420"/>
  <c r="K11513"/>
  <c r="K13218"/>
  <c r="K11930"/>
  <c r="K8047"/>
  <c r="K12464"/>
  <c r="K4316"/>
  <c r="K3247"/>
  <c r="K3933"/>
  <c r="K2585"/>
  <c r="K6139"/>
  <c r="K13682"/>
  <c r="K4565"/>
  <c r="K941"/>
  <c r="K5049"/>
  <c r="K7573"/>
  <c r="K10134"/>
  <c r="K11191"/>
  <c r="K2241"/>
  <c r="K4769"/>
  <c r="K3982"/>
  <c r="K8132"/>
  <c r="K7959"/>
  <c r="K10681"/>
  <c r="K12300"/>
  <c r="K6024"/>
  <c r="K1890"/>
  <c r="K13556"/>
  <c r="K10635"/>
  <c r="K7816"/>
  <c r="K10074"/>
  <c r="K10463"/>
  <c r="K11118"/>
  <c r="K18"/>
  <c r="K710"/>
  <c r="K2071"/>
  <c r="K8391"/>
  <c r="K7943"/>
  <c r="K6874"/>
  <c r="K11647"/>
  <c r="K3690"/>
  <c r="K11716"/>
  <c r="K10766"/>
  <c r="K2427"/>
  <c r="K2759"/>
  <c r="K7289"/>
  <c r="K3403"/>
  <c r="K1792"/>
  <c r="K7078"/>
  <c r="K3660"/>
  <c r="K9695"/>
  <c r="K10288"/>
  <c r="K9111"/>
  <c r="K7667"/>
  <c r="K5332"/>
  <c r="K5054"/>
  <c r="K3871"/>
  <c r="K8577"/>
  <c r="K7675"/>
  <c r="K7163"/>
  <c r="K7268"/>
  <c r="K9872"/>
  <c r="K6318"/>
  <c r="K9148"/>
  <c r="K12313"/>
  <c r="K12983"/>
  <c r="K8985"/>
  <c r="K9919"/>
  <c r="K4360"/>
  <c r="K11054"/>
  <c r="K13230"/>
  <c r="K8238"/>
  <c r="K13381"/>
  <c r="K448"/>
  <c r="K6826"/>
  <c r="K4792"/>
  <c r="K12880"/>
  <c r="K300"/>
  <c r="K2914"/>
  <c r="K8120"/>
  <c r="K3692"/>
  <c r="K6764"/>
  <c r="K4003"/>
  <c r="K513"/>
  <c r="K1774"/>
  <c r="K12980"/>
  <c r="K13415"/>
  <c r="K10302"/>
  <c r="K11662"/>
  <c r="K2271"/>
  <c r="K4026"/>
  <c r="K6565"/>
  <c r="K12858"/>
  <c r="K13405"/>
  <c r="K6823"/>
  <c r="K1120"/>
  <c r="K9130"/>
  <c r="K255"/>
  <c r="K7041"/>
  <c r="K10687"/>
  <c r="K2931"/>
  <c r="K9321"/>
  <c r="K4782"/>
  <c r="K6080"/>
  <c r="K1230"/>
  <c r="K13315"/>
  <c r="K6063"/>
  <c r="K929"/>
  <c r="K824"/>
  <c r="K2298"/>
  <c r="K5932"/>
  <c r="K1184"/>
  <c r="K5042"/>
  <c r="K12867"/>
  <c r="K6067"/>
  <c r="K13196"/>
  <c r="K11137"/>
  <c r="K8580"/>
  <c r="K13580"/>
  <c r="K9992"/>
  <c r="K212"/>
  <c r="K6226"/>
  <c r="K9804"/>
  <c r="K11334"/>
  <c r="K8127"/>
  <c r="K4699"/>
  <c r="K2143"/>
  <c r="K8930"/>
  <c r="K4048"/>
  <c r="K11236"/>
  <c r="K13033"/>
  <c r="K13711"/>
  <c r="K10011"/>
  <c r="K1311"/>
  <c r="K7594"/>
  <c r="K4499"/>
  <c r="K12887"/>
  <c r="K2712"/>
  <c r="K3074"/>
  <c r="K13828"/>
  <c r="K338"/>
  <c r="K5232"/>
  <c r="K6974"/>
  <c r="K1543"/>
  <c r="K7280"/>
  <c r="K12523"/>
  <c r="K7901"/>
  <c r="K7897"/>
  <c r="K8312"/>
  <c r="K13734"/>
  <c r="K10947"/>
  <c r="K8597"/>
  <c r="K10518"/>
  <c r="K2303"/>
  <c r="K2470"/>
  <c r="K11898"/>
  <c r="K8946"/>
  <c r="K1280"/>
  <c r="K12530"/>
  <c r="K4466"/>
  <c r="K10018"/>
  <c r="K6273"/>
  <c r="K10623"/>
  <c r="K8855"/>
  <c r="K2482"/>
  <c r="K1909"/>
  <c r="K13473"/>
  <c r="K9681"/>
  <c r="K8293"/>
  <c r="K5642"/>
  <c r="K4370"/>
  <c r="K1674"/>
  <c r="K7270"/>
  <c r="K4545"/>
  <c r="K6438"/>
  <c r="K4965"/>
  <c r="K628"/>
  <c r="K11352"/>
  <c r="K2110"/>
  <c r="K13964"/>
  <c r="K4773"/>
  <c r="K13434"/>
  <c r="K3697"/>
  <c r="K376"/>
  <c r="K11546"/>
  <c r="K7965"/>
  <c r="K2428"/>
  <c r="K12809"/>
  <c r="K13333"/>
  <c r="K13039"/>
  <c r="K6466"/>
  <c r="K4778"/>
  <c r="K4630"/>
  <c r="K9359"/>
  <c r="K5554"/>
  <c r="K11530"/>
  <c r="K12622"/>
  <c r="K7951"/>
  <c r="K10103"/>
  <c r="K3031"/>
  <c r="K8817"/>
  <c r="K6259"/>
  <c r="K7497"/>
  <c r="K9944"/>
  <c r="K3995"/>
  <c r="K267"/>
  <c r="K3483"/>
  <c r="K7574"/>
  <c r="K6310"/>
  <c r="K11939"/>
  <c r="K11914"/>
  <c r="K4510"/>
  <c r="K8441"/>
  <c r="K13879"/>
  <c r="K1974"/>
  <c r="K7074"/>
  <c r="K9511"/>
  <c r="K12757"/>
  <c r="K9297"/>
  <c r="K8707"/>
  <c r="K2272"/>
  <c r="K4910"/>
  <c r="K11550"/>
  <c r="K586"/>
  <c r="K2781"/>
  <c r="K4814"/>
  <c r="K13340"/>
  <c r="K10918"/>
  <c r="K601"/>
  <c r="K6745"/>
  <c r="K526"/>
  <c r="K4529"/>
  <c r="K5343"/>
  <c r="K2054"/>
  <c r="K14058"/>
  <c r="K10226"/>
  <c r="K13202"/>
  <c r="K2819"/>
  <c r="K887"/>
  <c r="K13984"/>
  <c r="K10060"/>
  <c r="K14086"/>
  <c r="K6093"/>
  <c r="K9390"/>
  <c r="K10575"/>
  <c r="K4091"/>
  <c r="K7659"/>
  <c r="K8526"/>
  <c r="K3151"/>
  <c r="K13168"/>
  <c r="K3094"/>
  <c r="K7634"/>
  <c r="K13398"/>
  <c r="K6002"/>
  <c r="K13613"/>
  <c r="K6070"/>
  <c r="K3224"/>
  <c r="K2367"/>
  <c r="K2129"/>
  <c r="K7350"/>
  <c r="K9039"/>
  <c r="K6817"/>
  <c r="K11969"/>
  <c r="K3463"/>
  <c r="K9713"/>
  <c r="K12834"/>
  <c r="K1529"/>
  <c r="K2552"/>
  <c r="K5196"/>
  <c r="K8947"/>
  <c r="K2978"/>
  <c r="K9920"/>
  <c r="K11174"/>
  <c r="K5566"/>
  <c r="K9939"/>
  <c r="K14067"/>
  <c r="K7752"/>
  <c r="K8031"/>
  <c r="K3222"/>
  <c r="K4152"/>
  <c r="K400"/>
  <c r="K1836"/>
  <c r="K12663"/>
  <c r="K6719"/>
  <c r="K3333"/>
  <c r="K11245"/>
  <c r="K9261"/>
  <c r="K6055"/>
  <c r="K7032"/>
  <c r="K6391"/>
  <c r="K447"/>
  <c r="K4939"/>
  <c r="K5718"/>
  <c r="K2597"/>
  <c r="K1265"/>
  <c r="K5465"/>
  <c r="K5508"/>
  <c r="K5078"/>
  <c r="K11951"/>
  <c r="K9262"/>
  <c r="K2093"/>
  <c r="K3169"/>
  <c r="K8287"/>
  <c r="K13813"/>
  <c r="K5273"/>
  <c r="K8617"/>
  <c r="K1401"/>
  <c r="K9218"/>
  <c r="K9001"/>
  <c r="K7874"/>
  <c r="K12107"/>
  <c r="K1602"/>
  <c r="K12695"/>
  <c r="K10832"/>
  <c r="K1612"/>
  <c r="K9683"/>
  <c r="K12016"/>
  <c r="K6379"/>
  <c r="K4311"/>
  <c r="K725"/>
  <c r="K5366"/>
  <c r="K5840"/>
  <c r="K10771"/>
  <c r="K1465"/>
  <c r="K12170"/>
  <c r="K6949"/>
  <c r="K10656"/>
  <c r="K1927"/>
  <c r="K10306"/>
  <c r="K10295"/>
  <c r="K11984"/>
  <c r="K6548"/>
  <c r="K4643"/>
  <c r="K2127"/>
  <c r="K5223"/>
  <c r="K2368"/>
  <c r="K10644"/>
  <c r="K1166"/>
  <c r="K5722"/>
  <c r="K4215"/>
  <c r="K234"/>
  <c r="K552"/>
  <c r="K2320"/>
  <c r="K4519"/>
  <c r="K7162"/>
  <c r="K11643"/>
  <c r="K9435"/>
  <c r="K10489"/>
  <c r="K4051"/>
  <c r="K8264"/>
  <c r="K10092"/>
  <c r="K5005"/>
  <c r="K4789"/>
  <c r="K7902"/>
  <c r="K7883"/>
  <c r="K2582"/>
  <c r="K75"/>
  <c r="K4187"/>
  <c r="K4131"/>
  <c r="K10760"/>
  <c r="K12450"/>
  <c r="K5058"/>
  <c r="K5090"/>
  <c r="K3902"/>
  <c r="K3063"/>
  <c r="K2673"/>
  <c r="K12122"/>
  <c r="K2738"/>
  <c r="K9424"/>
  <c r="K204"/>
  <c r="K11109"/>
  <c r="K2802"/>
  <c r="K10653"/>
  <c r="K8880"/>
  <c r="K10127"/>
  <c r="K6181"/>
  <c r="K9008"/>
  <c r="K3732"/>
  <c r="K9142"/>
  <c r="K6136"/>
  <c r="K9381"/>
  <c r="K4290"/>
  <c r="K11361"/>
  <c r="K13569"/>
  <c r="K11666"/>
  <c r="K12238"/>
  <c r="K7064"/>
  <c r="K1765"/>
  <c r="K73"/>
  <c r="K11592"/>
  <c r="K13628"/>
  <c r="K683"/>
  <c r="K2114"/>
  <c r="K2402"/>
  <c r="K2661"/>
  <c r="K1513"/>
  <c r="K6937"/>
  <c r="K14004"/>
  <c r="K2287"/>
  <c r="K1285"/>
  <c r="K10416"/>
  <c r="K13214"/>
  <c r="K8852"/>
  <c r="K4231"/>
  <c r="K10680"/>
  <c r="K7501"/>
  <c r="K1901"/>
  <c r="K1619"/>
  <c r="K2698"/>
  <c r="K2509"/>
  <c r="K2056"/>
  <c r="K4160"/>
  <c r="K11853"/>
  <c r="K343"/>
  <c r="K795"/>
  <c r="K459"/>
  <c r="K13755"/>
  <c r="K7869"/>
  <c r="K620"/>
  <c r="K13448"/>
  <c r="K10926"/>
  <c r="K5302"/>
  <c r="K12944"/>
  <c r="K9150"/>
  <c r="K12275"/>
  <c r="K4774"/>
  <c r="K1344"/>
  <c r="K7433"/>
  <c r="K12457"/>
  <c r="K4292"/>
  <c r="K7349"/>
  <c r="K5646"/>
  <c r="K9138"/>
  <c r="K2205"/>
  <c r="K13256"/>
  <c r="K8263"/>
  <c r="K4028"/>
  <c r="K4035"/>
  <c r="K5133"/>
  <c r="K292"/>
  <c r="K9883"/>
  <c r="K1446"/>
  <c r="K8514"/>
  <c r="K1808"/>
  <c r="K9364"/>
  <c r="K7971"/>
  <c r="K10090"/>
  <c r="K12258"/>
  <c r="K7844"/>
  <c r="K422"/>
  <c r="K10389"/>
  <c r="K7339"/>
  <c r="K3540"/>
  <c r="K13429"/>
  <c r="K2866"/>
  <c r="K5153"/>
  <c r="K7119"/>
  <c r="K294"/>
  <c r="K7479"/>
  <c r="K9504"/>
  <c r="K9066"/>
  <c r="K7660"/>
  <c r="K632"/>
  <c r="K8201"/>
  <c r="K11624"/>
  <c r="K1090"/>
  <c r="K12769"/>
  <c r="K5413"/>
  <c r="K3263"/>
  <c r="K12891"/>
  <c r="K3561"/>
  <c r="K6507"/>
  <c r="K6775"/>
  <c r="K5500"/>
  <c r="K10225"/>
  <c r="K13611"/>
  <c r="K96"/>
  <c r="K1551"/>
  <c r="K1823"/>
  <c r="K10216"/>
  <c r="K13339"/>
  <c r="K7657"/>
  <c r="K13235"/>
  <c r="K2152"/>
  <c r="K6283"/>
  <c r="K13661"/>
  <c r="K1694"/>
  <c r="K13610"/>
  <c r="K9386"/>
  <c r="K9348"/>
  <c r="K2723"/>
  <c r="K2109"/>
  <c r="K9119"/>
  <c r="K2222"/>
  <c r="K12866"/>
  <c r="K2997"/>
  <c r="K10221"/>
  <c r="K2618"/>
  <c r="K8030"/>
  <c r="K8156"/>
  <c r="K8910"/>
  <c r="K14038"/>
  <c r="K8636"/>
  <c r="K6580"/>
  <c r="K12019"/>
  <c r="K13719"/>
  <c r="K8142"/>
  <c r="K8353"/>
  <c r="K13722"/>
  <c r="K1011"/>
  <c r="K8558"/>
  <c r="K12628"/>
  <c r="K3565"/>
  <c r="K11474"/>
  <c r="K11663"/>
  <c r="K10614"/>
  <c r="K8632"/>
  <c r="K1476"/>
  <c r="K5137"/>
  <c r="K9257"/>
  <c r="K3357"/>
  <c r="K2817"/>
  <c r="K9340"/>
  <c r="K1190"/>
  <c r="K13759"/>
  <c r="K13371"/>
  <c r="K6443"/>
  <c r="K11053"/>
  <c r="K13051"/>
  <c r="K6018"/>
  <c r="K13432"/>
  <c r="K9330"/>
  <c r="K11158"/>
  <c r="K11350"/>
  <c r="K13735"/>
  <c r="K10487"/>
  <c r="K9132"/>
  <c r="K1793"/>
  <c r="K7799"/>
  <c r="K10069"/>
  <c r="K2060"/>
  <c r="K4622"/>
  <c r="K7743"/>
  <c r="K8608"/>
  <c r="K8316"/>
  <c r="K1614"/>
  <c r="K11944"/>
  <c r="K8668"/>
  <c r="K341"/>
  <c r="K12955"/>
  <c r="K4237"/>
  <c r="K11321"/>
  <c r="K4856"/>
  <c r="K9642"/>
  <c r="K4176"/>
  <c r="K8350"/>
  <c r="K1980"/>
  <c r="K10876"/>
  <c r="K12110"/>
  <c r="K13207"/>
  <c r="K4890"/>
  <c r="K1488"/>
  <c r="K3226"/>
  <c r="K9312"/>
  <c r="K11308"/>
  <c r="K11172"/>
  <c r="K13399"/>
  <c r="K42"/>
  <c r="K1586"/>
  <c r="K9707"/>
  <c r="K11455"/>
  <c r="K12981"/>
  <c r="K2959"/>
  <c r="K6490"/>
  <c r="K2282"/>
  <c r="K9875"/>
  <c r="K10751"/>
  <c r="K5216"/>
  <c r="K1813"/>
  <c r="K846"/>
  <c r="K2920"/>
  <c r="K4304"/>
  <c r="K816"/>
  <c r="K3858"/>
  <c r="K2453"/>
  <c r="K5955"/>
  <c r="K3010"/>
  <c r="K13748"/>
  <c r="K14049"/>
  <c r="K8924"/>
  <c r="K4527"/>
  <c r="K8237"/>
  <c r="K10762"/>
  <c r="K9715"/>
  <c r="K245"/>
  <c r="K9453"/>
  <c r="K10858"/>
  <c r="K13707"/>
  <c r="K1687"/>
  <c r="K3269"/>
  <c r="K5029"/>
  <c r="K2641"/>
  <c r="K473"/>
  <c r="K483"/>
  <c r="K5807"/>
  <c r="K7957"/>
  <c r="K4691"/>
  <c r="K4601"/>
  <c r="K11942"/>
  <c r="K10172"/>
  <c r="K9925"/>
  <c r="K1794"/>
  <c r="K5180"/>
  <c r="K13604"/>
  <c r="K8376"/>
  <c r="K7299"/>
  <c r="K8827"/>
  <c r="K41"/>
  <c r="K1653"/>
  <c r="K8270"/>
  <c r="K12290"/>
  <c r="K138"/>
  <c r="K1921"/>
  <c r="K12787"/>
  <c r="K9972"/>
  <c r="K6015"/>
  <c r="K8949"/>
  <c r="K12407"/>
  <c r="K7710"/>
  <c r="K2468"/>
  <c r="K5129"/>
  <c r="K11852"/>
  <c r="K14104"/>
  <c r="K11007"/>
  <c r="K9641"/>
  <c r="K727"/>
  <c r="K3739"/>
  <c r="K9527"/>
  <c r="K10616"/>
  <c r="K5072"/>
  <c r="K3121"/>
  <c r="K11866"/>
  <c r="K443"/>
  <c r="K8284"/>
  <c r="K2354"/>
  <c r="K8974"/>
  <c r="K966"/>
  <c r="K11975"/>
  <c r="K1450"/>
  <c r="K2703"/>
  <c r="K3890"/>
  <c r="K5869"/>
  <c r="K8291"/>
  <c r="K14088"/>
  <c r="K8259"/>
  <c r="K3216"/>
  <c r="K9726"/>
  <c r="K1851"/>
  <c r="K9766"/>
  <c r="K1102"/>
  <c r="K450"/>
  <c r="K5456"/>
  <c r="K3383"/>
  <c r="K1887"/>
  <c r="K9337"/>
  <c r="K1061"/>
  <c r="K8092"/>
  <c r="K12223"/>
  <c r="K531"/>
  <c r="K9959"/>
  <c r="K11739"/>
  <c r="K1064"/>
  <c r="K3553"/>
  <c r="K3797"/>
  <c r="K11343"/>
  <c r="K7768"/>
  <c r="K9243"/>
  <c r="K3641"/>
  <c r="K12045"/>
  <c r="K5352"/>
  <c r="K9116"/>
  <c r="K8774"/>
  <c r="K9973"/>
  <c r="K1680"/>
  <c r="K10580"/>
  <c r="K9139"/>
  <c r="K10068"/>
  <c r="K4879"/>
  <c r="K5249"/>
  <c r="K9517"/>
  <c r="K1030"/>
  <c r="K6349"/>
  <c r="K180"/>
  <c r="K5960"/>
  <c r="K5934"/>
  <c r="K8332"/>
  <c r="K6677"/>
  <c r="K13091"/>
  <c r="K7205"/>
  <c r="K9100"/>
  <c r="K1935"/>
  <c r="K8380"/>
  <c r="K6688"/>
  <c r="K11953"/>
  <c r="K4770"/>
  <c r="K11817"/>
  <c r="K2858"/>
  <c r="K6033"/>
  <c r="K13120"/>
  <c r="K7334"/>
  <c r="K1994"/>
  <c r="K11796"/>
  <c r="K5708"/>
  <c r="K674"/>
  <c r="K9475"/>
  <c r="K8800"/>
  <c r="K2928"/>
  <c r="K7351"/>
  <c r="K8527"/>
  <c r="K1839"/>
  <c r="K13545"/>
  <c r="K1084"/>
  <c r="K2011"/>
  <c r="K1967"/>
  <c r="K13167"/>
  <c r="K4227"/>
  <c r="K12161"/>
  <c r="K10154"/>
  <c r="K3364"/>
  <c r="K4903"/>
  <c r="K2767"/>
  <c r="K13119"/>
  <c r="K4734"/>
  <c r="K11851"/>
  <c r="K5294"/>
  <c r="K5156"/>
  <c r="K2215"/>
  <c r="K8566"/>
  <c r="K493"/>
  <c r="K1342"/>
  <c r="K3195"/>
  <c r="K7042"/>
  <c r="K6263"/>
  <c r="K6572"/>
  <c r="K1326"/>
  <c r="K13281"/>
  <c r="K8090"/>
  <c r="K3038"/>
  <c r="K3729"/>
  <c r="K1273"/>
  <c r="K12008"/>
  <c r="K5575"/>
  <c r="K5292"/>
  <c r="K1907"/>
  <c r="K8729"/>
  <c r="K4677"/>
  <c r="K13172"/>
  <c r="K9272"/>
  <c r="K5767"/>
  <c r="K3378"/>
  <c r="K6010"/>
  <c r="K6233"/>
  <c r="K3591"/>
  <c r="K3830"/>
  <c r="K4764"/>
  <c r="K896"/>
  <c r="K3380"/>
  <c r="K13193"/>
  <c r="K3452"/>
  <c r="K11027"/>
  <c r="K11024"/>
  <c r="K1770"/>
  <c r="K3156"/>
  <c r="K324"/>
  <c r="K11151"/>
  <c r="K8038"/>
  <c r="K2321"/>
  <c r="K9637"/>
  <c r="K10071"/>
  <c r="K4420"/>
  <c r="K13215"/>
  <c r="K8024"/>
  <c r="K4966"/>
  <c r="K5174"/>
  <c r="K4074"/>
  <c r="K2039"/>
  <c r="K5388"/>
  <c r="K3215"/>
  <c r="K4558"/>
  <c r="K10773"/>
  <c r="K11261"/>
  <c r="K1740"/>
  <c r="K10565"/>
  <c r="K12648"/>
  <c r="K11220"/>
  <c r="K5011"/>
  <c r="K12504"/>
  <c r="K3144"/>
  <c r="K6144"/>
  <c r="K11537"/>
  <c r="K3535"/>
  <c r="K741"/>
  <c r="K13355"/>
  <c r="K10867"/>
  <c r="K11972"/>
  <c r="K1869"/>
  <c r="K2927"/>
  <c r="K12012"/>
  <c r="K13778"/>
  <c r="K7833"/>
  <c r="K9727"/>
  <c r="K4072"/>
  <c r="K8036"/>
  <c r="K9345"/>
  <c r="K8205"/>
  <c r="K9291"/>
  <c r="K193"/>
  <c r="K1504"/>
  <c r="K8680"/>
  <c r="K11420"/>
  <c r="K6358"/>
  <c r="K1400"/>
  <c r="K10775"/>
  <c r="K1915"/>
  <c r="K3846"/>
  <c r="K8048"/>
  <c r="K11631"/>
  <c r="K1391"/>
  <c r="K13789"/>
  <c r="K13653"/>
  <c r="K14073"/>
  <c r="K9569"/>
  <c r="K5837"/>
  <c r="K95"/>
  <c r="K7378"/>
  <c r="K1237"/>
  <c r="K14020"/>
  <c r="K10512"/>
  <c r="K1150"/>
  <c r="K8338"/>
  <c r="K5589"/>
  <c r="K12315"/>
  <c r="K9747"/>
  <c r="K10850"/>
  <c r="K2267"/>
  <c r="K7025"/>
  <c r="K7719"/>
  <c r="K2003"/>
  <c r="K8200"/>
  <c r="K4376"/>
  <c r="K743"/>
  <c r="K1111"/>
  <c r="K3630"/>
  <c r="K1732"/>
  <c r="K1617"/>
  <c r="K11994"/>
  <c r="K10655"/>
  <c r="K3012"/>
  <c r="K12125"/>
  <c r="K12948"/>
  <c r="K8987"/>
  <c r="K6620"/>
  <c r="K12529"/>
  <c r="K198"/>
  <c r="K10727"/>
  <c r="K13017"/>
  <c r="K171"/>
  <c r="K7754"/>
  <c r="K4474"/>
  <c r="K11567"/>
  <c r="K10348"/>
  <c r="K7436"/>
  <c r="K5849"/>
  <c r="K11902"/>
  <c r="K10425"/>
  <c r="K8315"/>
  <c r="K13480"/>
  <c r="K5269"/>
  <c r="K5217"/>
  <c r="K1815"/>
  <c r="K4488"/>
  <c r="K10394"/>
  <c r="K12761"/>
  <c r="K7747"/>
  <c r="K10931"/>
  <c r="K5059"/>
  <c r="K169"/>
  <c r="K12071"/>
  <c r="K13504"/>
  <c r="K6481"/>
  <c r="K6072"/>
  <c r="K1447"/>
  <c r="K1145"/>
  <c r="K7646"/>
  <c r="K2316"/>
  <c r="K3502"/>
  <c r="K10261"/>
  <c r="K13244"/>
  <c r="K1716"/>
  <c r="K8455"/>
  <c r="K3440"/>
  <c r="K4224"/>
  <c r="K12739"/>
  <c r="K11249"/>
  <c r="K9402"/>
  <c r="K6305"/>
  <c r="K13816"/>
  <c r="K2637"/>
  <c r="K11722"/>
  <c r="K4861"/>
  <c r="K690"/>
  <c r="K11447"/>
  <c r="K5542"/>
  <c r="K7422"/>
  <c r="K10452"/>
  <c r="K6836"/>
  <c r="K5060"/>
  <c r="K3878"/>
  <c r="K13498"/>
  <c r="K11262"/>
  <c r="K3531"/>
  <c r="K3272"/>
  <c r="K10677"/>
  <c r="K5650"/>
  <c r="K3454"/>
  <c r="K5251"/>
  <c r="K13370"/>
  <c r="K11141"/>
  <c r="K688"/>
  <c r="K1339"/>
  <c r="K1418"/>
  <c r="K2688"/>
  <c r="K9061"/>
  <c r="K1536"/>
  <c r="K2766"/>
  <c r="K13313"/>
  <c r="K555"/>
  <c r="K26"/>
  <c r="K3758"/>
  <c r="K3838"/>
  <c r="K11246"/>
  <c r="K368"/>
  <c r="K10634"/>
  <c r="K8892"/>
  <c r="K3556"/>
  <c r="K10674"/>
  <c r="K2933"/>
  <c r="K3313"/>
  <c r="K10441"/>
  <c r="K11189"/>
  <c r="K4352"/>
  <c r="K218"/>
  <c r="K12331"/>
  <c r="K403"/>
  <c r="K10481"/>
  <c r="K5697"/>
  <c r="K534"/>
  <c r="K10139"/>
  <c r="K945"/>
  <c r="K11630"/>
  <c r="K810"/>
  <c r="K2137"/>
  <c r="K9441"/>
  <c r="K7878"/>
  <c r="K8219"/>
  <c r="K9197"/>
  <c r="K6473"/>
  <c r="K12308"/>
  <c r="K5488"/>
  <c r="K10633"/>
  <c r="K4569"/>
  <c r="K242"/>
  <c r="K10579"/>
  <c r="K6420"/>
  <c r="K4342"/>
  <c r="K13905"/>
  <c r="K8691"/>
  <c r="K10293"/>
  <c r="K7426"/>
  <c r="K5314"/>
  <c r="K3804"/>
  <c r="K11761"/>
  <c r="K6830"/>
  <c r="K13286"/>
  <c r="K5889"/>
  <c r="K6966"/>
  <c r="K10446"/>
  <c r="K5824"/>
  <c r="K4150"/>
  <c r="K12261"/>
  <c r="K4263"/>
  <c r="K12487"/>
  <c r="K1015"/>
  <c r="K12818"/>
  <c r="K6598"/>
  <c r="K12528"/>
  <c r="K13351"/>
  <c r="K595"/>
  <c r="K905"/>
  <c r="K10451"/>
  <c r="K5503"/>
  <c r="K3891"/>
  <c r="K258"/>
  <c r="K3028"/>
  <c r="K14076"/>
  <c r="K8851"/>
  <c r="K6004"/>
  <c r="K13169"/>
  <c r="K13941"/>
  <c r="K13650"/>
  <c r="K13784"/>
  <c r="K1864"/>
  <c r="K8071"/>
  <c r="K11515"/>
  <c r="K11658"/>
  <c r="K987"/>
  <c r="K13166"/>
  <c r="K3022"/>
  <c r="K2599"/>
  <c r="K13892"/>
  <c r="K9174"/>
  <c r="K12650"/>
  <c r="K11921"/>
  <c r="K9926"/>
  <c r="K1464"/>
  <c r="K13671"/>
  <c r="K6095"/>
  <c r="K5065"/>
  <c r="K4845"/>
  <c r="K2360"/>
  <c r="K10152"/>
  <c r="K6262"/>
  <c r="K10192"/>
  <c r="K13841"/>
  <c r="K3475"/>
  <c r="K4689"/>
  <c r="K587"/>
  <c r="K12908"/>
  <c r="K14093"/>
  <c r="K9765"/>
  <c r="K6991"/>
  <c r="K9861"/>
  <c r="K10191"/>
  <c r="K11149"/>
  <c r="K12262"/>
  <c r="K6137"/>
  <c r="K12951"/>
  <c r="K11251"/>
  <c r="K5135"/>
  <c r="K5344"/>
  <c r="K2757"/>
  <c r="K3133"/>
  <c r="K10115"/>
  <c r="K10975"/>
  <c r="K4947"/>
  <c r="K6194"/>
  <c r="K2976"/>
  <c r="K4148"/>
  <c r="K12068"/>
  <c r="K1892"/>
  <c r="K3211"/>
  <c r="K10805"/>
  <c r="K12108"/>
  <c r="K1620"/>
  <c r="K4931"/>
  <c r="K3816"/>
  <c r="K1978"/>
  <c r="K4752"/>
  <c r="K347"/>
  <c r="K5084"/>
  <c r="K1442"/>
  <c r="K13375"/>
  <c r="K14040"/>
  <c r="K4094"/>
  <c r="K1286"/>
  <c r="K12072"/>
  <c r="K7353"/>
  <c r="K6374"/>
  <c r="K2047"/>
  <c r="K8791"/>
  <c r="K5382"/>
  <c r="K2305"/>
  <c r="K11925"/>
  <c r="K149"/>
  <c r="K8620"/>
  <c r="K9162"/>
  <c r="K767"/>
  <c r="K13482"/>
  <c r="K8510"/>
  <c r="K10907"/>
  <c r="K10796"/>
  <c r="K8996"/>
  <c r="K1689"/>
  <c r="K6434"/>
  <c r="K12682"/>
  <c r="K2067"/>
  <c r="K7321"/>
  <c r="K11436"/>
  <c r="K5115"/>
  <c r="K5201"/>
  <c r="K6901"/>
  <c r="K10479"/>
  <c r="K3899"/>
  <c r="K10292"/>
  <c r="K13555"/>
  <c r="K12945"/>
  <c r="K13422"/>
  <c r="K10370"/>
  <c r="K7149"/>
  <c r="K10895"/>
  <c r="K1057"/>
  <c r="K11813"/>
  <c r="K8873"/>
  <c r="K3720"/>
  <c r="K6610"/>
  <c r="K8710"/>
  <c r="K12806"/>
  <c r="K14084"/>
  <c r="K9756"/>
  <c r="K13704"/>
  <c r="K11769"/>
  <c r="K2568"/>
  <c r="K3775"/>
  <c r="K8786"/>
  <c r="K2620"/>
  <c r="K5424"/>
  <c r="K10044"/>
  <c r="K10891"/>
  <c r="K5537"/>
  <c r="K60"/>
  <c r="K11791"/>
  <c r="K6142"/>
  <c r="K808"/>
  <c r="K8169"/>
  <c r="K812"/>
  <c r="K6913"/>
  <c r="K7548"/>
  <c r="K8657"/>
  <c r="K1048"/>
  <c r="K3747"/>
  <c r="K7961"/>
  <c r="K9716"/>
  <c r="K8304"/>
  <c r="K8900"/>
  <c r="K6958"/>
  <c r="K8929"/>
  <c r="K1728"/>
  <c r="K5676"/>
  <c r="K3376"/>
  <c r="K12310"/>
  <c r="K7060"/>
  <c r="K12376"/>
  <c r="K1910"/>
  <c r="K2827"/>
  <c r="K2557"/>
  <c r="K943"/>
  <c r="K10402"/>
  <c r="K13551"/>
  <c r="K4887"/>
  <c r="K1025"/>
  <c r="K7769"/>
  <c r="K5039"/>
  <c r="K12747"/>
  <c r="K12405"/>
  <c r="K12089"/>
  <c r="K10273"/>
  <c r="K5728"/>
  <c r="K726"/>
  <c r="K8191"/>
  <c r="K10939"/>
  <c r="K302"/>
  <c r="K9602"/>
  <c r="K13996"/>
  <c r="K2773"/>
  <c r="K2490"/>
  <c r="K392"/>
  <c r="K10340"/>
  <c r="K13738"/>
  <c r="K5657"/>
  <c r="K900"/>
  <c r="K1936"/>
  <c r="K9032"/>
  <c r="K2643"/>
  <c r="K4901"/>
  <c r="K7288"/>
  <c r="K9811"/>
  <c r="K4103"/>
  <c r="K2034"/>
  <c r="K3434"/>
  <c r="K13895"/>
  <c r="K749"/>
  <c r="K10078"/>
  <c r="K10576"/>
  <c r="K1704"/>
  <c r="K2561"/>
  <c r="K11893"/>
  <c r="K12873"/>
  <c r="K12913"/>
  <c r="K12862"/>
  <c r="K5043"/>
  <c r="K2605"/>
  <c r="K10142"/>
  <c r="K7154"/>
  <c r="K637"/>
  <c r="K7182"/>
  <c r="K6511"/>
  <c r="K52"/>
  <c r="K13845"/>
  <c r="K8176"/>
  <c r="K11620"/>
  <c r="K12271"/>
  <c r="K7443"/>
  <c r="K3361"/>
  <c r="K6711"/>
  <c r="K6329"/>
  <c r="K3826"/>
  <c r="K7707"/>
  <c r="K1886"/>
  <c r="K3046"/>
  <c r="K9246"/>
  <c r="K11414"/>
  <c r="K10493"/>
  <c r="K12541"/>
  <c r="K10911"/>
  <c r="K12497"/>
  <c r="K7695"/>
  <c r="K4587"/>
  <c r="K2883"/>
  <c r="K3485"/>
  <c r="K2987"/>
  <c r="K5549"/>
  <c r="K872"/>
  <c r="K2711"/>
  <c r="K12010"/>
  <c r="K1093"/>
  <c r="K10722"/>
  <c r="K10120"/>
  <c r="K769"/>
  <c r="K10429"/>
  <c r="K12718"/>
  <c r="K11983"/>
  <c r="K7451"/>
  <c r="K10998"/>
  <c r="K8554"/>
  <c r="K4781"/>
  <c r="K892"/>
  <c r="K5305"/>
  <c r="K10459"/>
  <c r="K12811"/>
  <c r="K10297"/>
  <c r="K6215"/>
  <c r="K10316"/>
  <c r="K14072"/>
  <c r="K10403"/>
  <c r="K4670"/>
  <c r="K9356"/>
  <c r="K2120"/>
  <c r="K229"/>
  <c r="K9314"/>
  <c r="K4137"/>
  <c r="K13957"/>
  <c r="K4010"/>
  <c r="K1685"/>
  <c r="K658"/>
  <c r="K3448"/>
  <c r="K7148"/>
  <c r="K1046"/>
  <c r="K2432"/>
  <c r="K6530"/>
  <c r="K608"/>
  <c r="K5219"/>
  <c r="K13250"/>
  <c r="K3754"/>
  <c r="K7471"/>
  <c r="K10759"/>
  <c r="K11976"/>
  <c r="K11960"/>
  <c r="K7954"/>
  <c r="K12175"/>
  <c r="K2204"/>
  <c r="K8565"/>
  <c r="K4326"/>
  <c r="K257"/>
  <c r="K13565"/>
  <c r="K12279"/>
  <c r="K2036"/>
  <c r="K9421"/>
  <c r="K6510"/>
  <c r="K8563"/>
  <c r="K10740"/>
  <c r="K4547"/>
  <c r="K3919"/>
  <c r="K11952"/>
  <c r="K9439"/>
  <c r="K4057"/>
  <c r="K9498"/>
  <c r="K8531"/>
  <c r="K3988"/>
  <c r="K6135"/>
  <c r="K11798"/>
  <c r="K1327"/>
  <c r="K935"/>
  <c r="K10915"/>
  <c r="K12971"/>
  <c r="K4285"/>
  <c r="K4896"/>
  <c r="K143"/>
  <c r="K5393"/>
  <c r="K13005"/>
  <c r="K7381"/>
  <c r="K442"/>
  <c r="K8557"/>
  <c r="K9737"/>
  <c r="K13866"/>
  <c r="K977"/>
  <c r="K9876"/>
  <c r="K2349"/>
  <c r="K12003"/>
  <c r="K11470"/>
  <c r="K9898"/>
  <c r="K9599"/>
  <c r="K4235"/>
  <c r="K11300"/>
  <c r="K10378"/>
  <c r="K2705"/>
  <c r="K13004"/>
  <c r="K7167"/>
  <c r="K11335"/>
  <c r="K7624"/>
  <c r="K3903"/>
  <c r="K464"/>
  <c r="K8569"/>
  <c r="K132"/>
  <c r="K13298"/>
  <c r="K13674"/>
  <c r="K12362"/>
  <c r="K7632"/>
  <c r="K11811"/>
  <c r="K12661"/>
  <c r="K12276"/>
  <c r="K8811"/>
  <c r="K10673"/>
  <c r="K5018"/>
  <c r="K3920"/>
  <c r="K4299"/>
  <c r="K14094"/>
  <c r="K8055"/>
  <c r="K10519"/>
  <c r="K6652"/>
  <c r="K5844"/>
  <c r="K14064"/>
  <c r="K11837"/>
  <c r="K12518"/>
  <c r="K9543"/>
  <c r="K12976"/>
  <c r="K6476"/>
  <c r="K11719"/>
  <c r="K12777"/>
  <c r="K5331"/>
  <c r="K9"/>
  <c r="K5778"/>
  <c r="K9578"/>
  <c r="K10972"/>
  <c r="K7741"/>
  <c r="K3426"/>
  <c r="K5743"/>
  <c r="K13666"/>
  <c r="K8285"/>
  <c r="K4251"/>
  <c r="K2097"/>
  <c r="K14099"/>
  <c r="K3543"/>
  <c r="K1800"/>
  <c r="K10133"/>
  <c r="K2732"/>
  <c r="K8331"/>
  <c r="K6982"/>
  <c r="K4981"/>
  <c r="K10977"/>
  <c r="K609"/>
  <c r="K114"/>
  <c r="K11995"/>
  <c r="K4460"/>
  <c r="K1766"/>
  <c r="K5181"/>
  <c r="K1533"/>
  <c r="K6734"/>
  <c r="K11431"/>
  <c r="K6755"/>
  <c r="K6624"/>
  <c r="K12543"/>
  <c r="K3597"/>
  <c r="K8416"/>
  <c r="K11792"/>
  <c r="K11700"/>
  <c r="K756"/>
  <c r="K11400"/>
  <c r="K3951"/>
  <c r="K1499"/>
  <c r="K5496"/>
  <c r="K13284"/>
  <c r="K6203"/>
  <c r="K8001"/>
  <c r="K1343"/>
  <c r="K4748"/>
  <c r="K4071"/>
  <c r="K9799"/>
  <c r="K6126"/>
  <c r="K10263"/>
  <c r="K7519"/>
  <c r="K13102"/>
  <c r="K602"/>
  <c r="K4702"/>
  <c r="K613"/>
  <c r="K7858"/>
  <c r="K6757"/>
  <c r="K8054"/>
  <c r="K11136"/>
  <c r="K11363"/>
  <c r="K4703"/>
  <c r="K5275"/>
  <c r="K10290"/>
  <c r="K13889"/>
  <c r="K13022"/>
  <c r="K12771"/>
  <c r="K9206"/>
  <c r="K9975"/>
  <c r="K9988"/>
  <c r="K11042"/>
  <c r="K2611"/>
  <c r="K1133"/>
  <c r="K1690"/>
  <c r="K3101"/>
  <c r="K13111"/>
  <c r="K797"/>
  <c r="K5603"/>
  <c r="K6459"/>
  <c r="K3007"/>
  <c r="K7039"/>
  <c r="K1346"/>
  <c r="K13687"/>
  <c r="K9880"/>
  <c r="K13804"/>
  <c r="K12654"/>
  <c r="K6586"/>
  <c r="K7123"/>
  <c r="K3427"/>
  <c r="K6354"/>
  <c r="K9136"/>
  <c r="K264"/>
  <c r="K7797"/>
  <c r="K6596"/>
  <c r="K689"/>
  <c r="K12514"/>
  <c r="K6858"/>
  <c r="K1472"/>
  <c r="K11962"/>
  <c r="K3379"/>
  <c r="K928"/>
  <c r="K9717"/>
  <c r="K2146"/>
  <c r="K4124"/>
  <c r="K6278"/>
  <c r="K1899"/>
  <c r="K11399"/>
  <c r="K2578"/>
  <c r="K3213"/>
  <c r="K7812"/>
  <c r="K12564"/>
  <c r="K9401"/>
  <c r="K2179"/>
  <c r="K12956"/>
  <c r="K11328"/>
  <c r="K57"/>
  <c r="K6749"/>
  <c r="K12649"/>
  <c r="K9366"/>
  <c r="K13496"/>
  <c r="K8690"/>
  <c r="K11947"/>
  <c r="K480"/>
  <c r="K12189"/>
  <c r="K6588"/>
  <c r="K13294"/>
  <c r="K3016"/>
  <c r="K11131"/>
  <c r="K6036"/>
  <c r="K7407"/>
  <c r="K5510"/>
  <c r="K394"/>
  <c r="K12579"/>
  <c r="K4862"/>
  <c r="K6172"/>
  <c r="K6778"/>
  <c r="K12281"/>
  <c r="K5816"/>
  <c r="K2319"/>
  <c r="K1709"/>
  <c r="K5118"/>
  <c r="K11689"/>
  <c r="K5265"/>
  <c r="K9833"/>
  <c r="K13574"/>
  <c r="K10638"/>
  <c r="K12763"/>
  <c r="K4288"/>
  <c r="K10079"/>
  <c r="K13632"/>
  <c r="K11116"/>
  <c r="K12047"/>
  <c r="K6334"/>
  <c r="K10014"/>
  <c r="K6117"/>
  <c r="K9216"/>
  <c r="K7621"/>
  <c r="K8480"/>
  <c r="K11738"/>
  <c r="K12941"/>
  <c r="K9792"/>
  <c r="K8844"/>
  <c r="K3544"/>
  <c r="K7928"/>
  <c r="K1458"/>
  <c r="K1558"/>
  <c r="K13356"/>
  <c r="K2231"/>
  <c r="K1844"/>
  <c r="K8488"/>
  <c r="K4264"/>
  <c r="K7279"/>
  <c r="K71"/>
  <c r="K63"/>
  <c r="K4378"/>
  <c r="K3398"/>
  <c r="K12291"/>
  <c r="K8879"/>
  <c r="K2694"/>
  <c r="K5062"/>
  <c r="K3693"/>
  <c r="K6382"/>
  <c r="K1413"/>
  <c r="K12081"/>
  <c r="K2416"/>
  <c r="K5886"/>
  <c r="K9644"/>
  <c r="K12657"/>
  <c r="K10726"/>
  <c r="K3053"/>
  <c r="K4085"/>
  <c r="K3545"/>
  <c r="K11072"/>
  <c r="K899"/>
  <c r="K1139"/>
  <c r="K3241"/>
  <c r="K4900"/>
  <c r="K9237"/>
  <c r="K1208"/>
  <c r="K2580"/>
  <c r="K12779"/>
  <c r="K13526"/>
  <c r="K869"/>
  <c r="K10928"/>
  <c r="K12059"/>
  <c r="K13036"/>
  <c r="K12837"/>
  <c r="K7538"/>
  <c r="K4309"/>
  <c r="K13160"/>
  <c r="K11654"/>
  <c r="K7549"/>
  <c r="K7969"/>
  <c r="K2207"/>
  <c r="K6023"/>
  <c r="K3233"/>
  <c r="K4430"/>
  <c r="K2797"/>
  <c r="K1985"/>
  <c r="K4515"/>
  <c r="K7312"/>
  <c r="K4894"/>
  <c r="K9065"/>
  <c r="K492"/>
  <c r="K10593"/>
  <c r="K4337"/>
  <c r="K9230"/>
  <c r="K4207"/>
  <c r="K11706"/>
  <c r="K7641"/>
  <c r="K13185"/>
  <c r="K9866"/>
  <c r="K13824"/>
  <c r="K8591"/>
  <c r="K2256"/>
  <c r="K13575"/>
  <c r="K495"/>
  <c r="K13515"/>
  <c r="K679"/>
  <c r="K4313"/>
  <c r="K4804"/>
  <c r="K9444"/>
  <c r="K15"/>
  <c r="K8446"/>
  <c r="K4602"/>
  <c r="K3571"/>
  <c r="K4667"/>
  <c r="K4987"/>
  <c r="K12897"/>
  <c r="K2899"/>
  <c r="K251"/>
  <c r="K11957"/>
  <c r="K6228"/>
  <c r="K2155"/>
  <c r="K13600"/>
  <c r="K155"/>
  <c r="K802"/>
  <c r="K7541"/>
  <c r="K4007"/>
  <c r="K318"/>
  <c r="K10420"/>
  <c r="K10387"/>
  <c r="K482"/>
  <c r="K6242"/>
  <c r="K2544"/>
  <c r="K1577"/>
  <c r="K6521"/>
  <c r="K2225"/>
  <c r="K11681"/>
  <c r="K8428"/>
  <c r="K3091"/>
  <c r="K10023"/>
  <c r="K9678"/>
  <c r="K11202"/>
  <c r="K1134"/>
  <c r="K4166"/>
  <c r="K2140"/>
  <c r="K1965"/>
  <c r="K9397"/>
  <c r="K11726"/>
  <c r="K4692"/>
  <c r="K6422"/>
  <c r="K240"/>
  <c r="K2847"/>
  <c r="K12930"/>
  <c r="K13417"/>
  <c r="K9437"/>
  <c r="K2681"/>
  <c r="K11309"/>
  <c r="K2121"/>
  <c r="K11006"/>
  <c r="K8328"/>
  <c r="K4394"/>
  <c r="K12260"/>
  <c r="K8836"/>
  <c r="K764"/>
  <c r="K2425"/>
  <c r="K2445"/>
  <c r="K539"/>
  <c r="K1822"/>
  <c r="K2234"/>
  <c r="K10748"/>
  <c r="K2236"/>
  <c r="K10208"/>
  <c r="K10417"/>
  <c r="K1926"/>
  <c r="K570"/>
  <c r="K6400"/>
  <c r="K4275"/>
  <c r="K9577"/>
  <c r="K2196"/>
  <c r="K1040"/>
  <c r="K840"/>
  <c r="K8426"/>
  <c r="K13781"/>
  <c r="K1471"/>
  <c r="K12892"/>
  <c r="K8515"/>
  <c r="K1115"/>
  <c r="K8015"/>
  <c r="K10879"/>
  <c r="K12370"/>
  <c r="K5477"/>
  <c r="K7379"/>
  <c r="K3150"/>
  <c r="K5817"/>
  <c r="K8661"/>
  <c r="K3484"/>
  <c r="K1537"/>
  <c r="K2094"/>
  <c r="K6370"/>
  <c r="K12385"/>
  <c r="K8730"/>
  <c r="K3794"/>
  <c r="K1593"/>
  <c r="K6393"/>
  <c r="K2990"/>
  <c r="K12374"/>
  <c r="K10145"/>
  <c r="K2592"/>
  <c r="K23"/>
  <c r="K1939"/>
  <c r="K4229"/>
  <c r="K12606"/>
  <c r="K9594"/>
  <c r="K10265"/>
  <c r="K6351"/>
  <c r="K6404"/>
  <c r="K2087"/>
  <c r="K13826"/>
  <c r="K8647"/>
  <c r="K10379"/>
  <c r="K2243"/>
  <c r="K5126"/>
  <c r="K5582"/>
  <c r="K7721"/>
  <c r="K7984"/>
  <c r="K3667"/>
  <c r="K5442"/>
  <c r="K6189"/>
  <c r="K10360"/>
  <c r="K958"/>
  <c r="K6569"/>
  <c r="K861"/>
  <c r="K13023"/>
  <c r="K2829"/>
  <c r="K4271"/>
  <c r="K4272"/>
  <c r="K1428"/>
  <c r="K6410"/>
  <c r="K13623"/>
  <c r="K8919"/>
  <c r="K221"/>
  <c r="K381"/>
  <c r="K173"/>
  <c r="K215"/>
  <c r="K3950"/>
  <c r="K7509"/>
  <c r="K3392"/>
  <c r="K8666"/>
  <c r="K3446"/>
  <c r="K11089"/>
  <c r="K2063"/>
  <c r="K9771"/>
  <c r="K12926"/>
  <c r="K1317"/>
  <c r="K5978"/>
  <c r="K7952"/>
  <c r="K2572"/>
  <c r="K5898"/>
  <c r="K3549"/>
  <c r="K12849"/>
  <c r="K1706"/>
  <c r="K6760"/>
  <c r="K8357"/>
  <c r="K10240"/>
  <c r="K3805"/>
  <c r="K8537"/>
  <c r="K11822"/>
  <c r="K3190"/>
  <c r="K2669"/>
  <c r="K9222"/>
  <c r="K10720"/>
  <c r="K8080"/>
  <c r="K2612"/>
  <c r="K363"/>
  <c r="K6766"/>
  <c r="K11454"/>
  <c r="K5231"/>
  <c r="K10189"/>
  <c r="K6621"/>
  <c r="K10723"/>
  <c r="K5858"/>
  <c r="K8858"/>
  <c r="K1279"/>
  <c r="K9131"/>
  <c r="K5921"/>
  <c r="K5890"/>
  <c r="K10358"/>
  <c r="K3185"/>
  <c r="K3886"/>
  <c r="K11545"/>
  <c r="K5341"/>
  <c r="K7558"/>
  <c r="K9374"/>
  <c r="K6908"/>
  <c r="K145"/>
  <c r="K11138"/>
  <c r="K214"/>
  <c r="K2965"/>
  <c r="K724"/>
  <c r="K1588"/>
  <c r="K8126"/>
  <c r="K2400"/>
  <c r="K11639"/>
  <c r="K5377"/>
  <c r="K12446"/>
  <c r="K12538"/>
  <c r="K12237"/>
  <c r="K8220"/>
  <c r="K6825"/>
  <c r="K13110"/>
  <c r="K3563"/>
  <c r="K12770"/>
  <c r="K5414"/>
  <c r="K4266"/>
  <c r="K10980"/>
  <c r="K5365"/>
  <c r="K629"/>
  <c r="K13413"/>
  <c r="K7587"/>
  <c r="K10109"/>
  <c r="K8867"/>
  <c r="K8960"/>
  <c r="K13"/>
  <c r="K10200"/>
  <c r="K2772"/>
  <c r="K7166"/>
  <c r="K3299"/>
  <c r="K5909"/>
  <c r="K2307"/>
  <c r="K5152"/>
  <c r="K10735"/>
  <c r="K10592"/>
  <c r="K7224"/>
  <c r="K7203"/>
  <c r="K1243"/>
  <c r="K13360"/>
  <c r="K11882"/>
  <c r="K12136"/>
  <c r="K2200"/>
  <c r="K2764"/>
  <c r="K11686"/>
  <c r="K6437"/>
  <c r="K7441"/>
  <c r="K4068"/>
  <c r="K11790"/>
  <c r="K10147"/>
  <c r="K11169"/>
  <c r="K912"/>
  <c r="K9416"/>
  <c r="K4838"/>
  <c r="K8499"/>
  <c r="K7627"/>
  <c r="K13122"/>
  <c r="K4513"/>
  <c r="K4898"/>
  <c r="K10725"/>
  <c r="K9513"/>
  <c r="K8534"/>
  <c r="K13358"/>
  <c r="K6485"/>
  <c r="K9250"/>
  <c r="K3220"/>
  <c r="K12222"/>
  <c r="K8607"/>
  <c r="K6388"/>
  <c r="K12130"/>
  <c r="K10046"/>
  <c r="K4639"/>
  <c r="K12328"/>
  <c r="K8921"/>
  <c r="K12102"/>
  <c r="K5659"/>
  <c r="K983"/>
  <c r="K11460"/>
  <c r="K7805"/>
  <c r="K11621"/>
  <c r="K2266"/>
  <c r="K9161"/>
  <c r="K4295"/>
  <c r="K5184"/>
  <c r="K2946"/>
  <c r="K453"/>
  <c r="K11201"/>
  <c r="K11691"/>
  <c r="K4180"/>
  <c r="K9122"/>
  <c r="K8115"/>
  <c r="K12253"/>
  <c r="K8788"/>
  <c r="K13027"/>
  <c r="K8301"/>
  <c r="K13183"/>
  <c r="K1416"/>
  <c r="K13859"/>
  <c r="K10991"/>
  <c r="K10114"/>
  <c r="K13863"/>
  <c r="K4472"/>
  <c r="K6683"/>
  <c r="K9709"/>
  <c r="K6654"/>
  <c r="K1923"/>
  <c r="K4283"/>
  <c r="K13886"/>
  <c r="K7678"/>
  <c r="K3671"/>
  <c r="K10362"/>
  <c r="K3863"/>
  <c r="K2389"/>
  <c r="K9735"/>
  <c r="K13003"/>
  <c r="K13756"/>
  <c r="K5943"/>
  <c r="K3929"/>
  <c r="K3772"/>
  <c r="K9266"/>
  <c r="K10721"/>
  <c r="K1532"/>
  <c r="K7815"/>
  <c r="K4665"/>
  <c r="K13154"/>
  <c r="K921"/>
  <c r="K5228"/>
  <c r="K4653"/>
  <c r="K8434"/>
  <c r="K13275"/>
  <c r="K3024"/>
  <c r="K13571"/>
  <c r="K7430"/>
  <c r="K10502"/>
  <c r="K12230"/>
  <c r="K837"/>
  <c r="K7404"/>
  <c r="K4484"/>
  <c r="K8231"/>
  <c r="K12355"/>
  <c r="K4886"/>
  <c r="K1486"/>
  <c r="K13186"/>
  <c r="K11438"/>
  <c r="K9276"/>
  <c r="K1945"/>
  <c r="K5684"/>
  <c r="K2073"/>
  <c r="K12388"/>
  <c r="K13060"/>
  <c r="K9092"/>
  <c r="K494"/>
  <c r="K14028"/>
  <c r="K4047"/>
  <c r="K8641"/>
  <c r="K4882"/>
  <c r="K5631"/>
  <c r="K11645"/>
  <c r="K8630"/>
  <c r="K3317"/>
  <c r="K3407"/>
  <c r="K6959"/>
  <c r="K8675"/>
  <c r="K425"/>
  <c r="K7206"/>
  <c r="K3447"/>
  <c r="K4747"/>
  <c r="K1179"/>
  <c r="K4478"/>
  <c r="K7766"/>
  <c r="K951"/>
  <c r="K7225"/>
  <c r="K3265"/>
  <c r="K6196"/>
  <c r="K10591"/>
  <c r="K1457"/>
  <c r="K4760"/>
  <c r="K4198"/>
  <c r="K8715"/>
  <c r="K5493"/>
  <c r="K10294"/>
  <c r="K1421"/>
  <c r="K7251"/>
  <c r="K1497"/>
  <c r="K7327"/>
  <c r="K4339"/>
  <c r="K12363"/>
  <c r="K11529"/>
  <c r="K2553"/>
  <c r="K13874"/>
  <c r="K3209"/>
  <c r="K6927"/>
  <c r="K7907"/>
  <c r="K6809"/>
  <c r="K12077"/>
  <c r="K4942"/>
  <c r="K9191"/>
  <c r="K2049"/>
  <c r="K329"/>
  <c r="K2675"/>
  <c r="K4881"/>
  <c r="K2877"/>
  <c r="K782"/>
  <c r="K13227"/>
  <c r="K12687"/>
  <c r="K11697"/>
  <c r="K7116"/>
  <c r="K5981"/>
  <c r="K5483"/>
  <c r="K5233"/>
  <c r="K13388"/>
  <c r="K11770"/>
  <c r="K10728"/>
  <c r="K11787"/>
  <c r="K5161"/>
  <c r="K9916"/>
  <c r="K728"/>
  <c r="K10319"/>
  <c r="K11226"/>
  <c r="K378"/>
  <c r="K11355"/>
  <c r="K4012"/>
  <c r="K5823"/>
  <c r="K5683"/>
  <c r="K11858"/>
  <c r="K656"/>
  <c r="K5486"/>
  <c r="K8922"/>
  <c r="K9563"/>
  <c r="K13573"/>
  <c r="K2550"/>
  <c r="K11061"/>
  <c r="K4491"/>
  <c r="K9077"/>
  <c r="K12923"/>
  <c r="K5957"/>
  <c r="K7616"/>
  <c r="K8168"/>
  <c r="K4206"/>
  <c r="K10857"/>
  <c r="K10253"/>
  <c r="K10742"/>
  <c r="K7784"/>
  <c r="K2734"/>
  <c r="K4568"/>
  <c r="K10050"/>
  <c r="K2995"/>
  <c r="K13694"/>
  <c r="K4248"/>
  <c r="K8616"/>
  <c r="K11687"/>
  <c r="K13517"/>
  <c r="K8948"/>
  <c r="K344"/>
  <c r="K10168"/>
  <c r="K4807"/>
  <c r="K13361"/>
  <c r="K968"/>
  <c r="K7699"/>
  <c r="K5082"/>
  <c r="K9304"/>
  <c r="K12070"/>
  <c r="K2828"/>
  <c r="K12900"/>
  <c r="K5829"/>
  <c r="K11015"/>
  <c r="K11896"/>
  <c r="K9299"/>
  <c r="K5387"/>
  <c r="K2716"/>
  <c r="K9750"/>
  <c r="K2837"/>
  <c r="K13404"/>
  <c r="K1293"/>
  <c r="K8568"/>
  <c r="K9733"/>
  <c r="K9007"/>
  <c r="K13852"/>
  <c r="K13664"/>
  <c r="K7473"/>
  <c r="K11177"/>
  <c r="K4006"/>
  <c r="K8473"/>
  <c r="K8182"/>
  <c r="K1853"/>
  <c r="K3844"/>
  <c r="K11940"/>
  <c r="K9086"/>
  <c r="K3161"/>
  <c r="K9192"/>
  <c r="K1596"/>
  <c r="K10570"/>
  <c r="K11678"/>
  <c r="K10544"/>
  <c r="K6888"/>
  <c r="K8150"/>
  <c r="K9465"/>
  <c r="K11929"/>
  <c r="K9210"/>
  <c r="K2048"/>
  <c r="K6470"/>
  <c r="K5611"/>
  <c r="K3751"/>
  <c r="K2807"/>
  <c r="K5899"/>
  <c r="K1419"/>
  <c r="K4597"/>
  <c r="K6986"/>
  <c r="K5777"/>
  <c r="K5068"/>
  <c r="K4953"/>
  <c r="K11670"/>
  <c r="K5040"/>
  <c r="K2383"/>
  <c r="K279"/>
  <c r="K12726"/>
  <c r="K10737"/>
  <c r="K5198"/>
  <c r="K11081"/>
  <c r="K1316"/>
  <c r="K6335"/>
  <c r="K12411"/>
  <c r="K3723"/>
  <c r="K10392"/>
  <c r="K1928"/>
  <c r="K7413"/>
  <c r="K13239"/>
  <c r="K3146"/>
  <c r="K2977"/>
  <c r="K2363"/>
  <c r="K4457"/>
  <c r="K10239"/>
  <c r="K7065"/>
  <c r="K1900"/>
  <c r="K1191"/>
  <c r="K13025"/>
  <c r="K1908"/>
  <c r="K6480"/>
  <c r="K7792"/>
  <c r="K3280"/>
  <c r="K7267"/>
  <c r="K9067"/>
  <c r="K9805"/>
  <c r="K8493"/>
  <c r="K6911"/>
  <c r="K11865"/>
  <c r="K9278"/>
  <c r="K13524"/>
  <c r="K3232"/>
  <c r="K10280"/>
  <c r="K6414"/>
  <c r="K11886"/>
  <c r="K6399"/>
  <c r="K949"/>
  <c r="K3678"/>
  <c r="K7933"/>
  <c r="K594"/>
  <c r="K11505"/>
  <c r="K6602"/>
  <c r="K1572"/>
  <c r="K398"/>
  <c r="K3436"/>
  <c r="K12282"/>
  <c r="K11341"/>
  <c r="K6547"/>
  <c r="K12603"/>
  <c r="K2542"/>
  <c r="K6592"/>
  <c r="K3916"/>
  <c r="K5692"/>
  <c r="K8989"/>
  <c r="K11803"/>
  <c r="K8171"/>
  <c r="K9048"/>
  <c r="K12325"/>
  <c r="K14053"/>
  <c r="K9845"/>
  <c r="K7867"/>
  <c r="K13737"/>
  <c r="K12309"/>
  <c r="K1213"/>
  <c r="K7232"/>
  <c r="K3276"/>
  <c r="K2503"/>
  <c r="K13130"/>
  <c r="K1238"/>
  <c r="K4315"/>
  <c r="K7570"/>
  <c r="K2458"/>
  <c r="K3277"/>
  <c r="K5395"/>
  <c r="K12285"/>
  <c r="K2002"/>
  <c r="K7686"/>
  <c r="K11820"/>
  <c r="K6483"/>
  <c r="K2876"/>
  <c r="K8148"/>
  <c r="K4408"/>
  <c r="K5475"/>
  <c r="K13785"/>
  <c r="K9141"/>
  <c r="K13749"/>
  <c r="K14077"/>
  <c r="K9816"/>
  <c r="K9671"/>
  <c r="K2461"/>
  <c r="K11337"/>
  <c r="K3657"/>
  <c r="K650"/>
  <c r="K4635"/>
  <c r="K12959"/>
  <c r="K8096"/>
  <c r="K9587"/>
  <c r="K3057"/>
  <c r="K10531"/>
  <c r="K1655"/>
  <c r="K4046"/>
  <c r="K11742"/>
  <c r="K1260"/>
  <c r="K7113"/>
  <c r="K5669"/>
  <c r="K7846"/>
  <c r="K1065"/>
  <c r="K12988"/>
  <c r="K9562"/>
  <c r="K352"/>
  <c r="K2492"/>
  <c r="K8552"/>
  <c r="K12990"/>
  <c r="K5362"/>
  <c r="K4664"/>
  <c r="K4870"/>
  <c r="K8000"/>
  <c r="K7494"/>
  <c r="K1164"/>
  <c r="K5785"/>
  <c r="K11384"/>
  <c r="K13049"/>
  <c r="K12479"/>
  <c r="K3822"/>
  <c r="K12346"/>
  <c r="K5199"/>
  <c r="K8108"/>
  <c r="K4002"/>
  <c r="K156"/>
  <c r="K1259"/>
  <c r="K10712"/>
  <c r="K12187"/>
  <c r="K4961"/>
  <c r="K10994"/>
  <c r="K4959"/>
  <c r="K3740"/>
  <c r="K8029"/>
  <c r="K12677"/>
  <c r="K9306"/>
  <c r="K2449"/>
  <c r="K7305"/>
  <c r="K2169"/>
  <c r="K2685"/>
  <c r="K994"/>
  <c r="K3882"/>
  <c r="K2160"/>
  <c r="K10468"/>
  <c r="K9518"/>
  <c r="K6962"/>
  <c r="K12645"/>
  <c r="K3474"/>
  <c r="K8288"/>
  <c r="K94"/>
  <c r="K10507"/>
  <c r="K3743"/>
  <c r="K3153"/>
  <c r="K2779"/>
  <c r="K11101"/>
  <c r="K2811"/>
  <c r="K13497"/>
  <c r="K9508"/>
  <c r="K11424"/>
  <c r="K9115"/>
  <c r="K1388"/>
  <c r="K9784"/>
  <c r="K45"/>
  <c r="K3160"/>
  <c r="K1696"/>
  <c r="K12925"/>
  <c r="K2869"/>
  <c r="K750"/>
  <c r="K13877"/>
  <c r="K1021"/>
  <c r="K4427"/>
  <c r="K3139"/>
  <c r="K11735"/>
  <c r="K9012"/>
  <c r="K8364"/>
  <c r="K14031"/>
  <c r="K2668"/>
  <c r="K10283"/>
  <c r="K7528"/>
  <c r="K8053"/>
  <c r="K10884"/>
  <c r="K7015"/>
  <c r="K4970"/>
  <c r="K12643"/>
  <c r="K6257"/>
  <c r="K2520"/>
  <c r="K10080"/>
  <c r="K8275"/>
  <c r="K5339"/>
  <c r="K6361"/>
  <c r="K9558"/>
  <c r="K2076"/>
  <c r="K13535"/>
  <c r="K524"/>
  <c r="K5673"/>
  <c r="K7999"/>
  <c r="K3201"/>
  <c r="K9094"/>
  <c r="K1086"/>
  <c r="K3960"/>
  <c r="K10950"/>
  <c r="K8256"/>
  <c r="K7212"/>
  <c r="K5843"/>
  <c r="K2424"/>
  <c r="K7515"/>
  <c r="K12199"/>
  <c r="K10174"/>
  <c r="K3868"/>
  <c r="K12690"/>
  <c r="K7966"/>
  <c r="K8162"/>
  <c r="K9463"/>
  <c r="K3656"/>
  <c r="K7720"/>
  <c r="K6984"/>
  <c r="K12709"/>
  <c r="K4684"/>
  <c r="K6286"/>
  <c r="K8687"/>
  <c r="K4907"/>
  <c r="K2960"/>
  <c r="K3439"/>
  <c r="K2430"/>
  <c r="K3027"/>
  <c r="K13118"/>
  <c r="K1500"/>
  <c r="K2842"/>
  <c r="K1560"/>
  <c r="K2476"/>
  <c r="K2684"/>
  <c r="K4417"/>
  <c r="K5116"/>
  <c r="K13141"/>
  <c r="K7452"/>
  <c r="K11047"/>
  <c r="K1817"/>
  <c r="K2570"/>
  <c r="K5378"/>
  <c r="K10367"/>
  <c r="K9997"/>
  <c r="K1503"/>
  <c r="K751"/>
  <c r="K1254"/>
  <c r="K7477"/>
  <c r="K9927"/>
  <c r="K11279"/>
  <c r="K6013"/>
  <c r="K13377"/>
  <c r="K9049"/>
  <c r="K10218"/>
  <c r="K5092"/>
  <c r="K7864"/>
  <c r="K7029"/>
  <c r="K3511"/>
  <c r="K1431"/>
  <c r="K87"/>
  <c r="K490"/>
  <c r="K2824"/>
  <c r="K6627"/>
  <c r="K12570"/>
  <c r="K12159"/>
  <c r="K6251"/>
  <c r="K9009"/>
  <c r="K3123"/>
  <c r="K9555"/>
  <c r="K1502"/>
  <c r="K9579"/>
  <c r="K11824"/>
  <c r="K12713"/>
  <c r="K2164"/>
  <c r="K9043"/>
  <c r="K6828"/>
  <c r="K13073"/>
  <c r="K3755"/>
  <c r="K6246"/>
  <c r="K5310"/>
  <c r="K1629"/>
  <c r="K8464"/>
  <c r="K7524"/>
  <c r="K11763"/>
  <c r="K4254"/>
  <c r="K3488"/>
  <c r="K6948"/>
  <c r="K11229"/>
  <c r="K4083"/>
  <c r="K6307"/>
  <c r="K916"/>
  <c r="K8669"/>
  <c r="K12526"/>
  <c r="K3832"/>
  <c r="K1559"/>
  <c r="K6875"/>
  <c r="K1107"/>
  <c r="K12890"/>
  <c r="K6678"/>
  <c r="K3102"/>
  <c r="K12086"/>
  <c r="K333"/>
  <c r="K1384"/>
  <c r="K420"/>
  <c r="K14098"/>
  <c r="K4277"/>
  <c r="K7906"/>
  <c r="K13916"/>
  <c r="K6604"/>
  <c r="K1186"/>
  <c r="K1678"/>
  <c r="K11579"/>
  <c r="K1412"/>
  <c r="K3315"/>
  <c r="K7687"/>
  <c r="K4404"/>
  <c r="K7639"/>
  <c r="K4899"/>
  <c r="K9794"/>
  <c r="K1033"/>
  <c r="K3942"/>
  <c r="K4190"/>
  <c r="K5391"/>
  <c r="K11175"/>
  <c r="K11422"/>
  <c r="K5392"/>
  <c r="K4768"/>
  <c r="K2736"/>
  <c r="K5784"/>
  <c r="K8614"/>
  <c r="K10543"/>
  <c r="K6623"/>
  <c r="K7526"/>
  <c r="K4396"/>
  <c r="K13617"/>
  <c r="K6424"/>
  <c r="K9510"/>
  <c r="K13152"/>
  <c r="K3471"/>
  <c r="K13796"/>
  <c r="K8984"/>
  <c r="K4698"/>
  <c r="K6445"/>
  <c r="K3354"/>
  <c r="K13069"/>
  <c r="K1491"/>
  <c r="K4941"/>
  <c r="K12932"/>
  <c r="K7911"/>
  <c r="K11304"/>
  <c r="K4944"/>
  <c r="K3604"/>
  <c r="K10816"/>
  <c r="K2633"/>
  <c r="K3116"/>
  <c r="K11870"/>
  <c r="K8917"/>
  <c r="K5834"/>
  <c r="K12701"/>
  <c r="K1636"/>
  <c r="K1672"/>
  <c r="K2018"/>
  <c r="K3715"/>
  <c r="K13393"/>
  <c r="K13954"/>
  <c r="K8828"/>
  <c r="K9336"/>
  <c r="K746"/>
  <c r="K9194"/>
  <c r="K11180"/>
  <c r="K1979"/>
  <c r="K446"/>
  <c r="K8366"/>
  <c r="K9864"/>
  <c r="K13880"/>
  <c r="K1535"/>
  <c r="K5970"/>
  <c r="K8536"/>
  <c r="K6903"/>
  <c r="K12888"/>
  <c r="K2972"/>
  <c r="K2778"/>
  <c r="K9104"/>
  <c r="K2480"/>
  <c r="K8392"/>
  <c r="K3817"/>
  <c r="K2896"/>
  <c r="K6073"/>
  <c r="K14026"/>
  <c r="K12626"/>
  <c r="K6756"/>
  <c r="K11651"/>
  <c r="K6034"/>
  <c r="K5242"/>
  <c r="K7601"/>
  <c r="K191"/>
  <c r="K11083"/>
  <c r="K99"/>
  <c r="K5245"/>
  <c r="K8010"/>
  <c r="K9017"/>
  <c r="K11133"/>
  <c r="K11506"/>
  <c r="K11825"/>
  <c r="K2202"/>
  <c r="K9233"/>
  <c r="K4049"/>
  <c r="K12974"/>
  <c r="K9738"/>
  <c r="K7925"/>
  <c r="K7485"/>
  <c r="K6799"/>
  <c r="K2356"/>
  <c r="K1466"/>
  <c r="K10707"/>
  <c r="K7929"/>
  <c r="K9466"/>
  <c r="K4078"/>
  <c r="K1490"/>
  <c r="K13304"/>
  <c r="K881"/>
  <c r="K2314"/>
  <c r="K8379"/>
  <c r="K4143"/>
  <c r="K13092"/>
  <c r="K1271"/>
  <c r="K1867"/>
  <c r="K10185"/>
  <c r="K9470"/>
  <c r="K8180"/>
  <c r="K4375"/>
  <c r="K11426"/>
  <c r="K8397"/>
  <c r="K4501"/>
  <c r="K4291"/>
  <c r="K13951"/>
  <c r="K2339"/>
  <c r="K5464"/>
  <c r="K12096"/>
  <c r="K5146"/>
  <c r="K4859"/>
  <c r="K5079"/>
  <c r="K11523"/>
  <c r="K5017"/>
  <c r="K2724"/>
  <c r="K8511"/>
  <c r="K13917"/>
  <c r="K6864"/>
  <c r="K9327"/>
  <c r="K2078"/>
  <c r="K4824"/>
  <c r="K1012"/>
  <c r="K5481"/>
  <c r="K2184"/>
  <c r="K4480"/>
  <c r="K8273"/>
  <c r="K7495"/>
  <c r="K3435"/>
  <c r="K10206"/>
  <c r="K11619"/>
  <c r="K10528"/>
  <c r="K9980"/>
  <c r="K4621"/>
  <c r="K3449"/>
  <c r="K3984"/>
  <c r="K12893"/>
  <c r="K3954"/>
  <c r="K8335"/>
  <c r="K13766"/>
  <c r="K4757"/>
  <c r="K1101"/>
  <c r="K1510"/>
  <c r="K12169"/>
  <c r="K4431"/>
  <c r="K1943"/>
  <c r="K13963"/>
  <c r="K4969"/>
  <c r="K2798"/>
  <c r="K8483"/>
  <c r="K8430"/>
  <c r="K8744"/>
  <c r="K9865"/>
  <c r="K2576"/>
  <c r="K590"/>
  <c r="K5861"/>
  <c r="K7790"/>
  <c r="K1438"/>
  <c r="K4307"/>
  <c r="K3109"/>
  <c r="K6041"/>
  <c r="K1246"/>
  <c r="K12082"/>
  <c r="K10923"/>
  <c r="K3214"/>
  <c r="K6344"/>
  <c r="K5814"/>
  <c r="K9135"/>
  <c r="K2313"/>
  <c r="K2980"/>
  <c r="K2511"/>
  <c r="K6188"/>
  <c r="K4666"/>
  <c r="K11453"/>
  <c r="K11971"/>
  <c r="K11497"/>
  <c r="K5846"/>
  <c r="K8787"/>
  <c r="K8635"/>
  <c r="K7466"/>
  <c r="K10868"/>
  <c r="K7638"/>
  <c r="K936"/>
  <c r="K8411"/>
  <c r="K876"/>
  <c r="K11704"/>
  <c r="K12106"/>
  <c r="K1863"/>
  <c r="K7058"/>
  <c r="K6107"/>
  <c r="K11524"/>
  <c r="K2417"/>
  <c r="K4132"/>
  <c r="K2937"/>
  <c r="K12476"/>
  <c r="K11988"/>
  <c r="K7713"/>
  <c r="K7133"/>
  <c r="K4469"/>
  <c r="K4790"/>
  <c r="K8114"/>
  <c r="K5710"/>
  <c r="K13362"/>
  <c r="K7448"/>
  <c r="K6498"/>
  <c r="K9729"/>
  <c r="K9636"/>
  <c r="K13260"/>
  <c r="K5681"/>
  <c r="K7540"/>
  <c r="K6543"/>
  <c r="K2540"/>
  <c r="K8673"/>
  <c r="K8415"/>
  <c r="K2085"/>
  <c r="K9723"/>
  <c r="K4727"/>
  <c r="K9357"/>
  <c r="K9565"/>
  <c r="K1673"/>
  <c r="K3896"/>
  <c r="K2994"/>
  <c r="K11771"/>
  <c r="K6492"/>
  <c r="K6912"/>
  <c r="K10204"/>
  <c r="K12553"/>
  <c r="K3360"/>
  <c r="K1390"/>
  <c r="K9559"/>
  <c r="K10535"/>
  <c r="K3600"/>
  <c r="K2484"/>
  <c r="K3579"/>
  <c r="K3292"/>
  <c r="K79"/>
  <c r="K10197"/>
  <c r="K12921"/>
  <c r="K7631"/>
  <c r="K12600"/>
  <c r="K8981"/>
  <c r="K7671"/>
  <c r="K1719"/>
  <c r="K11475"/>
  <c r="K9181"/>
  <c r="K2966"/>
  <c r="K12831"/>
  <c r="K9168"/>
  <c r="K919"/>
  <c r="K790"/>
  <c r="K11762"/>
  <c r="K12426"/>
  <c r="K11963"/>
  <c r="K49"/>
  <c r="K12248"/>
  <c r="K13359"/>
  <c r="K4367"/>
  <c r="K5812"/>
  <c r="K8567"/>
  <c r="K12979"/>
  <c r="K12764"/>
  <c r="K281"/>
  <c r="K14071"/>
  <c r="K13116"/>
  <c r="K11961"/>
  <c r="K8718"/>
  <c r="K12056"/>
  <c r="K11692"/>
  <c r="K6562"/>
  <c r="K8659"/>
  <c r="K8322"/>
  <c r="K10180"/>
  <c r="K2979"/>
  <c r="K920"/>
  <c r="K12598"/>
  <c r="K2512"/>
  <c r="K1013"/>
  <c r="K13114"/>
  <c r="K6121"/>
  <c r="K5370"/>
  <c r="K7623"/>
  <c r="K2115"/>
  <c r="K12156"/>
  <c r="K8461"/>
  <c r="K9431"/>
  <c r="K10521"/>
  <c r="K1278"/>
  <c r="K3363"/>
  <c r="K9725"/>
  <c r="K9889"/>
  <c r="K2855"/>
  <c r="K2961"/>
  <c r="K11429"/>
  <c r="K10373"/>
  <c r="K5351"/>
  <c r="K11028"/>
  <c r="K509"/>
  <c r="K12629"/>
  <c r="K6709"/>
  <c r="K10684"/>
  <c r="K6706"/>
  <c r="K6356"/>
  <c r="K4153"/>
  <c r="K5443"/>
  <c r="K10715"/>
  <c r="K12460"/>
  <c r="K5997"/>
  <c r="K4230"/>
  <c r="K3356"/>
  <c r="K5855"/>
  <c r="K1884"/>
  <c r="K9155"/>
  <c r="K5702"/>
  <c r="K7188"/>
  <c r="K11342"/>
  <c r="K9649"/>
  <c r="K7264"/>
  <c r="K13231"/>
  <c r="K9945"/>
  <c r="K6219"/>
  <c r="K1364"/>
  <c r="K2903"/>
  <c r="K9307"/>
  <c r="K3808"/>
  <c r="K5819"/>
  <c r="K3655"/>
  <c r="K10256"/>
  <c r="K3679"/>
  <c r="K6478"/>
  <c r="K12613"/>
  <c r="K2283"/>
  <c r="K12314"/>
  <c r="K3586"/>
  <c r="K2211"/>
  <c r="K7508"/>
  <c r="K7391"/>
  <c r="K12937"/>
  <c r="K13200"/>
  <c r="K5440"/>
  <c r="K2429"/>
  <c r="K10412"/>
  <c r="K48"/>
  <c r="K3618"/>
  <c r="K9137"/>
  <c r="K6672"/>
  <c r="K3034"/>
  <c r="K3259"/>
  <c r="K6902"/>
  <c r="K3409"/>
  <c r="K1296"/>
  <c r="K11219"/>
  <c r="K13531"/>
  <c r="K2151"/>
  <c r="K14047"/>
  <c r="K12286"/>
  <c r="K11491"/>
  <c r="K5334"/>
  <c r="K5892"/>
  <c r="K5768"/>
  <c r="K10906"/>
  <c r="K6860"/>
  <c r="K5690"/>
  <c r="K12278"/>
  <c r="K9113"/>
  <c r="K9414"/>
  <c r="K13390"/>
  <c r="K4476"/>
  <c r="K3422"/>
  <c r="K12359"/>
  <c r="K2055"/>
  <c r="K8773"/>
  <c r="K5409"/>
  <c r="K4917"/>
  <c r="K585"/>
  <c r="K2967"/>
  <c r="K3949"/>
  <c r="K6455"/>
  <c r="K6889"/>
  <c r="K10436"/>
  <c r="K5505"/>
  <c r="K6300"/>
  <c r="K2495"/>
  <c r="K4327"/>
  <c r="K10970"/>
  <c r="K5206"/>
  <c r="K5476"/>
  <c r="K9673"/>
  <c r="K1657"/>
  <c r="K562"/>
  <c r="K10664"/>
  <c r="K1733"/>
  <c r="K11408"/>
  <c r="K11466"/>
  <c r="K5396"/>
  <c r="K753"/>
  <c r="K627"/>
  <c r="K9938"/>
  <c r="K4312"/>
  <c r="K3620"/>
  <c r="K11100"/>
  <c r="K6449"/>
  <c r="K3148"/>
  <c r="K14045"/>
  <c r="K4228"/>
  <c r="K11888"/>
  <c r="K10711"/>
  <c r="K6038"/>
  <c r="K4383"/>
  <c r="K6409"/>
  <c r="K5689"/>
  <c r="K1085"/>
  <c r="K4073"/>
  <c r="K7761"/>
  <c r="K2082"/>
  <c r="K3111"/>
  <c r="K2989"/>
  <c r="K7779"/>
  <c r="K2409"/>
  <c r="K7070"/>
  <c r="K4772"/>
  <c r="K385"/>
  <c r="K5164"/>
  <c r="K3359"/>
  <c r="K1117"/>
  <c r="K12289"/>
  <c r="K7465"/>
  <c r="K10842"/>
  <c r="K5878"/>
  <c r="K444"/>
  <c r="K5451"/>
  <c r="K10554"/>
  <c r="K1175"/>
  <c r="K6076"/>
  <c r="K7034"/>
  <c r="K9728"/>
  <c r="K9760"/>
  <c r="K4675"/>
  <c r="K918"/>
  <c r="K1174"/>
  <c r="K8257"/>
  <c r="K9626"/>
  <c r="K2373"/>
  <c r="K10449"/>
  <c r="K10641"/>
  <c r="K6275"/>
  <c r="K3964"/>
  <c r="K10236"/>
  <c r="K4432"/>
  <c r="K1063"/>
  <c r="K6538"/>
  <c r="K8113"/>
  <c r="K10525"/>
  <c r="K11307"/>
  <c r="K2632"/>
  <c r="K8189"/>
  <c r="K11382"/>
  <c r="K1631"/>
  <c r="K5583"/>
  <c r="K1842"/>
  <c r="K7244"/>
  <c r="K13543"/>
  <c r="K10113"/>
  <c r="K11348"/>
  <c r="K7317"/>
  <c r="K12327"/>
  <c r="K2289"/>
  <c r="K6883"/>
  <c r="K6236"/>
  <c r="K5999"/>
  <c r="K10795"/>
  <c r="K7936"/>
  <c r="K4076"/>
  <c r="K7331"/>
  <c r="K5234"/>
  <c r="K621"/>
  <c r="K3631"/>
  <c r="K12906"/>
  <c r="K9313"/>
  <c r="K3457"/>
  <c r="K2919"/>
  <c r="K1004"/>
  <c r="K6488"/>
  <c r="K3855"/>
  <c r="K8435"/>
  <c r="K6503"/>
  <c r="K13271"/>
  <c r="K13423"/>
  <c r="K1681"/>
  <c r="K3445"/>
  <c r="K2881"/>
  <c r="K8841"/>
  <c r="K13529"/>
  <c r="K11157"/>
  <c r="K6291"/>
  <c r="K2141"/>
  <c r="K7855"/>
  <c r="K791"/>
  <c r="K9523"/>
  <c r="K14036"/>
  <c r="K9753"/>
  <c r="K8399"/>
  <c r="K9963"/>
  <c r="K3264"/>
  <c r="K660"/>
  <c r="K8478"/>
  <c r="K1229"/>
  <c r="K9158"/>
  <c r="K13810"/>
  <c r="K2658"/>
  <c r="K7607"/>
  <c r="K7527"/>
  <c r="K12119"/>
  <c r="K13394"/>
  <c r="K10960"/>
  <c r="K10352"/>
  <c r="K9076"/>
  <c r="K8932"/>
  <c r="K2040"/>
  <c r="K4816"/>
  <c r="K351"/>
  <c r="K13851"/>
  <c r="K5025"/>
  <c r="K3696"/>
  <c r="K11880"/>
  <c r="K4445"/>
  <c r="K10414"/>
  <c r="K8383"/>
  <c r="K8061"/>
  <c r="K12076"/>
  <c r="K10767"/>
  <c r="K475"/>
  <c r="K1566"/>
  <c r="K8188"/>
  <c r="K293"/>
  <c r="K7408"/>
  <c r="K13747"/>
  <c r="K1784"/>
  <c r="K3174"/>
  <c r="K12062"/>
  <c r="K9839"/>
  <c r="K8709"/>
  <c r="K12902"/>
  <c r="K9888"/>
  <c r="K8450"/>
  <c r="K11255"/>
  <c r="K25"/>
  <c r="K8097"/>
  <c r="K12229"/>
  <c r="K406"/>
  <c r="K2656"/>
  <c r="K7674"/>
  <c r="K770"/>
  <c r="K5866"/>
  <c r="K13009"/>
  <c r="K13699"/>
  <c r="K854"/>
  <c r="K3345"/>
  <c r="K4365"/>
  <c r="K8936"/>
  <c r="K9294"/>
  <c r="K2464"/>
  <c r="K4514"/>
  <c r="K10978"/>
  <c r="K12791"/>
  <c r="K12658"/>
  <c r="K10533"/>
  <c r="K5884"/>
  <c r="K7589"/>
  <c r="K11280"/>
  <c r="K11206"/>
  <c r="K4626"/>
  <c r="K12168"/>
  <c r="K7746"/>
  <c r="K9528"/>
  <c r="K4142"/>
  <c r="K10848"/>
  <c r="K4092"/>
  <c r="K12828"/>
  <c r="K8299"/>
  <c r="K11997"/>
  <c r="K6186"/>
  <c r="K4880"/>
  <c r="K10549"/>
  <c r="K10699"/>
  <c r="K8877"/>
  <c r="K9331"/>
  <c r="K2689"/>
  <c r="K9209"/>
  <c r="K885"/>
  <c r="K12109"/>
  <c r="K7802"/>
  <c r="K6703"/>
  <c r="K6362"/>
  <c r="K1843"/>
  <c r="K108"/>
  <c r="K4186"/>
  <c r="K9025"/>
  <c r="K10322"/>
  <c r="K9643"/>
  <c r="K5446"/>
  <c r="K4647"/>
  <c r="K8692"/>
  <c r="K12583"/>
  <c r="K9219"/>
  <c r="K8056"/>
  <c r="K6843"/>
  <c r="K5802"/>
  <c r="K7972"/>
  <c r="K11582"/>
  <c r="K6947"/>
  <c r="K1153"/>
  <c r="K5404"/>
  <c r="K5238"/>
  <c r="K4004"/>
  <c r="K12478"/>
  <c r="K5297"/>
  <c r="K14082"/>
  <c r="K7439"/>
  <c r="K3605"/>
  <c r="K6128"/>
  <c r="K12095"/>
  <c r="K5087"/>
  <c r="K11503"/>
  <c r="K8105"/>
  <c r="K4674"/>
  <c r="K4280"/>
  <c r="K5730"/>
  <c r="K7953"/>
  <c r="K7751"/>
  <c r="K7282"/>
  <c r="K862"/>
  <c r="K965"/>
  <c r="K8555"/>
  <c r="K6897"/>
  <c r="K4919"/>
  <c r="K13155"/>
  <c r="K2274"/>
  <c r="K2178"/>
  <c r="K11828"/>
  <c r="K4238"/>
  <c r="K10919"/>
  <c r="K9705"/>
  <c r="K13131"/>
  <c r="K3602"/>
  <c r="K8454"/>
  <c r="K10054"/>
  <c r="K5064"/>
  <c r="K11826"/>
  <c r="K2657"/>
  <c r="K6184"/>
  <c r="K6092"/>
  <c r="K5975"/>
  <c r="K9616"/>
  <c r="K5014"/>
  <c r="K12991"/>
  <c r="K8572"/>
  <c r="K7169"/>
  <c r="K1152"/>
  <c r="K759"/>
  <c r="K5482"/>
  <c r="K7841"/>
  <c r="K11333"/>
  <c r="K8927"/>
  <c r="K5968"/>
  <c r="K9801"/>
  <c r="K9107"/>
  <c r="K2395"/>
  <c r="K10912"/>
  <c r="K975"/>
  <c r="K12115"/>
  <c r="K5426"/>
  <c r="K8310"/>
  <c r="K13641"/>
  <c r="K11292"/>
  <c r="K10345"/>
  <c r="K12986"/>
  <c r="K9659"/>
  <c r="K7828"/>
  <c r="K11294"/>
  <c r="K5191"/>
  <c r="K6"/>
  <c r="K7967"/>
  <c r="K2280"/>
  <c r="K4575"/>
  <c r="K10160"/>
  <c r="K5516"/>
  <c r="K3287"/>
  <c r="K6747"/>
  <c r="K8912"/>
  <c r="K1761"/>
  <c r="K11538"/>
  <c r="K12198"/>
  <c r="K13205"/>
  <c r="K8644"/>
  <c r="K4197"/>
  <c r="K9597"/>
  <c r="K7315"/>
  <c r="K50"/>
  <c r="K8230"/>
  <c r="K3295"/>
  <c r="K11652"/>
  <c r="K8250"/>
  <c r="K5800"/>
  <c r="K4548"/>
  <c r="K4441"/>
  <c r="K3619"/>
  <c r="K1289"/>
  <c r="K12220"/>
  <c r="K3243"/>
  <c r="K2639"/>
  <c r="K6772"/>
  <c r="K3686"/>
  <c r="K5197"/>
  <c r="K13070"/>
  <c r="K13064"/>
  <c r="K1291"/>
  <c r="K297"/>
  <c r="K9499"/>
  <c r="K6694"/>
  <c r="K581"/>
  <c r="K9239"/>
  <c r="K13958"/>
  <c r="K11188"/>
  <c r="K11209"/>
  <c r="K5620"/>
  <c r="K10300"/>
  <c r="K4912"/>
  <c r="K7904"/>
  <c r="K8865"/>
  <c r="K491"/>
  <c r="K9497"/>
  <c r="K9849"/>
  <c r="K9347"/>
  <c r="K7012"/>
  <c r="K1525"/>
  <c r="K10021"/>
  <c r="K12636"/>
  <c r="K3244"/>
  <c r="K8280"/>
  <c r="K5405"/>
  <c r="K12186"/>
  <c r="K4561"/>
  <c r="K7045"/>
  <c r="K10513"/>
  <c r="K10536"/>
  <c r="K10659"/>
  <c r="K8928"/>
  <c r="K10650"/>
  <c r="K2005"/>
  <c r="K6665"/>
  <c r="K4386"/>
  <c r="K13055"/>
  <c r="K3725"/>
  <c r="K2406"/>
  <c r="K5415"/>
  <c r="K10337"/>
  <c r="K11413"/>
  <c r="K7056"/>
  <c r="K10985"/>
  <c r="K9557"/>
  <c r="K10250"/>
  <c r="K1684"/>
  <c r="K1651"/>
  <c r="K13590"/>
  <c r="K8588"/>
  <c r="K10509"/>
  <c r="K13440"/>
  <c r="K22"/>
  <c r="K12098"/>
  <c r="K5674"/>
  <c r="K2821"/>
  <c r="K13932"/>
  <c r="K2239"/>
  <c r="K8726"/>
  <c r="K4147"/>
  <c r="K2027"/>
  <c r="K9694"/>
  <c r="K8550"/>
  <c r="K4462"/>
  <c r="K9868"/>
  <c r="K3204"/>
  <c r="K12000"/>
  <c r="K3581"/>
  <c r="K7031"/>
  <c r="K11074"/>
  <c r="K6250"/>
  <c r="K13726"/>
  <c r="K1034"/>
  <c r="K6367"/>
  <c r="K8901"/>
  <c r="K2426"/>
  <c r="K9238"/>
  <c r="K1984"/>
  <c r="K10990"/>
  <c r="K8651"/>
  <c r="K1276"/>
  <c r="K126"/>
  <c r="K8885"/>
  <c r="K10945"/>
  <c r="K7137"/>
  <c r="K12265"/>
  <c r="K1159"/>
  <c r="K1791"/>
  <c r="K6838"/>
  <c r="K4720"/>
  <c r="K13587"/>
  <c r="K7416"/>
  <c r="K12820"/>
  <c r="K14062"/>
  <c r="K13453"/>
  <c r="K2165"/>
  <c r="K3930"/>
  <c r="K11709"/>
  <c r="K11232"/>
  <c r="K5501"/>
  <c r="K2627"/>
  <c r="K9910"/>
  <c r="K717"/>
  <c r="K1825"/>
  <c r="K9871"/>
  <c r="K5417"/>
  <c r="K1768"/>
  <c r="K3806"/>
  <c r="K11754"/>
  <c r="K11330"/>
  <c r="K10296"/>
  <c r="K6132"/>
  <c r="K9134"/>
  <c r="K2172"/>
  <c r="K10811"/>
  <c r="K6390"/>
  <c r="K13232"/>
  <c r="K1350"/>
  <c r="K11298"/>
  <c r="K2615"/>
  <c r="K3417"/>
  <c r="K3412"/>
  <c r="K9376"/>
  <c r="K3334"/>
  <c r="K13686"/>
  <c r="K11215"/>
  <c r="K7245"/>
  <c r="K12005"/>
  <c r="K11439"/>
  <c r="K3644"/>
  <c r="K9485"/>
  <c r="K4663"/>
  <c r="K6460"/>
  <c r="K8079"/>
  <c r="K5998"/>
  <c r="K9346"/>
  <c r="K12879"/>
  <c r="K11117"/>
  <c r="K11058"/>
  <c r="K2079"/>
  <c r="K13478"/>
  <c r="K3304"/>
  <c r="K8931"/>
  <c r="K9173"/>
  <c r="K12576"/>
  <c r="K13322"/>
  <c r="K12303"/>
  <c r="K11002"/>
  <c r="K3443"/>
  <c r="K13269"/>
  <c r="K2037"/>
  <c r="K5766"/>
  <c r="K11271"/>
  <c r="K5615"/>
  <c r="K10724"/>
  <c r="K2752"/>
  <c r="K12267"/>
  <c r="K1307"/>
  <c r="K10852"/>
  <c r="K5609"/>
  <c r="K10658"/>
  <c r="K8938"/>
  <c r="K10461"/>
  <c r="K13833"/>
  <c r="K1347"/>
  <c r="K11610"/>
  <c r="K10534"/>
  <c r="K2543"/>
  <c r="K3285"/>
  <c r="K7547"/>
  <c r="K11637"/>
  <c r="K10343"/>
  <c r="K11547"/>
  <c r="K6910"/>
  <c r="K5202"/>
  <c r="K125"/>
  <c r="K11388"/>
  <c r="K3223"/>
  <c r="K1520"/>
  <c r="K8020"/>
  <c r="K3305"/>
  <c r="K11873"/>
  <c r="K8222"/>
  <c r="K8324"/>
  <c r="K12018"/>
  <c r="K11464"/>
  <c r="K2369"/>
  <c r="K5540"/>
  <c r="K8796"/>
  <c r="K3325"/>
  <c r="K10982"/>
  <c r="K3106"/>
  <c r="K942"/>
  <c r="K3527"/>
  <c r="K6106"/>
  <c r="K4391"/>
  <c r="K12596"/>
  <c r="K3778"/>
  <c r="K7348"/>
  <c r="K10017"/>
  <c r="K9869"/>
  <c r="K584"/>
  <c r="K654"/>
  <c r="K3941"/>
  <c r="K10443"/>
  <c r="K12486"/>
  <c r="K4139"/>
  <c r="K5686"/>
  <c r="K13540"/>
  <c r="K9265"/>
  <c r="K9754"/>
  <c r="K2548"/>
  <c r="K1422"/>
  <c r="K2341"/>
  <c r="K10128"/>
  <c r="K9514"/>
  <c r="K996"/>
  <c r="K12548"/>
  <c r="K10497"/>
  <c r="K9857"/>
  <c r="K4093"/>
  <c r="K10792"/>
  <c r="K10181"/>
  <c r="K7481"/>
  <c r="K8381"/>
  <c r="K11725"/>
  <c r="K8389"/>
  <c r="K9491"/>
  <c r="K5155"/>
  <c r="K3551"/>
  <c r="K1105"/>
  <c r="K6373"/>
  <c r="K1922"/>
  <c r="K12163"/>
  <c r="K9493"/>
  <c r="K11483"/>
  <c r="K6502"/>
  <c r="K13985"/>
  <c r="K5523"/>
  <c r="K13900"/>
  <c r="K908"/>
  <c r="K10088"/>
  <c r="K3013"/>
  <c r="K6651"/>
  <c r="K3536"/>
  <c r="K7493"/>
  <c r="K4644"/>
  <c r="K10736"/>
  <c r="K12546"/>
  <c r="K12215"/>
  <c r="K4892"/>
  <c r="K7248"/>
  <c r="K8513"/>
  <c r="K9882"/>
  <c r="K4355"/>
  <c r="K8404"/>
  <c r="K13171"/>
  <c r="K1773"/>
  <c r="K6331"/>
  <c r="K2418"/>
  <c r="K3760"/>
  <c r="K4027"/>
  <c r="K12339"/>
  <c r="K3877"/>
  <c r="K72"/>
  <c r="K6401"/>
  <c r="K10739"/>
  <c r="K7276"/>
  <c r="K13500"/>
  <c r="K11751"/>
  <c r="K711"/>
  <c r="K3753"/>
  <c r="K1100"/>
  <c r="K1738"/>
  <c r="K4928"/>
  <c r="K9731"/>
  <c r="K14011"/>
  <c r="K9786"/>
  <c r="K8073"/>
  <c r="K7362"/>
  <c r="K5220"/>
  <c r="K6411"/>
  <c r="K10822"/>
  <c r="K5447"/>
  <c r="K6691"/>
  <c r="K9588"/>
  <c r="K4908"/>
  <c r="K8197"/>
  <c r="K4105"/>
  <c r="K5028"/>
  <c r="K714"/>
  <c r="K3505"/>
  <c r="K5348"/>
  <c r="K12150"/>
  <c r="K10511"/>
  <c r="K8439"/>
  <c r="K2579"/>
  <c r="K9891"/>
  <c r="K9274"/>
  <c r="K2454"/>
  <c r="K5700"/>
  <c r="K2336"/>
  <c r="K7836"/>
  <c r="K8154"/>
  <c r="K1282"/>
  <c r="K13705"/>
  <c r="K2902"/>
  <c r="K11558"/>
  <c r="K2940"/>
  <c r="K8207"/>
  <c r="K11581"/>
  <c r="K3811"/>
  <c r="K11090"/>
  <c r="K8326"/>
  <c r="K5709"/>
  <c r="K6477"/>
  <c r="K278"/>
  <c r="K1556"/>
  <c r="K33"/>
  <c r="K716"/>
  <c r="K12801"/>
  <c r="K4584"/>
  <c r="K8738"/>
  <c r="K2310"/>
  <c r="K787"/>
  <c r="K9902"/>
  <c r="K8317"/>
  <c r="K7283"/>
  <c r="K8883"/>
  <c r="K8650"/>
  <c r="K4706"/>
  <c r="K6508"/>
  <c r="K5252"/>
  <c r="K8874"/>
  <c r="K1330"/>
  <c r="K11685"/>
  <c r="K8918"/>
  <c r="K9815"/>
  <c r="K2642"/>
  <c r="K5023"/>
  <c r="K811"/>
  <c r="K3314"/>
  <c r="K4533"/>
  <c r="K9606"/>
  <c r="K705"/>
  <c r="K11541"/>
  <c r="K9929"/>
  <c r="K13521"/>
  <c r="K1523"/>
  <c r="K5399"/>
  <c r="K4860"/>
  <c r="K933"/>
  <c r="K1109"/>
  <c r="K809"/>
  <c r="K4925"/>
  <c r="K1925"/>
  <c r="K13780"/>
  <c r="K2134"/>
  <c r="K1385"/>
  <c r="K430"/>
  <c r="K3419"/>
  <c r="K6741"/>
  <c r="K3728"/>
  <c r="K9151"/>
  <c r="K3429"/>
  <c r="K13112"/>
  <c r="K11332"/>
  <c r="K2501"/>
  <c r="K1746"/>
  <c r="K13744"/>
  <c r="K11674"/>
  <c r="K8971"/>
  <c r="K6525"/>
  <c r="K2871"/>
  <c r="K4744"/>
  <c r="K11096"/>
  <c r="K1340"/>
  <c r="K7600"/>
  <c r="K7831"/>
  <c r="K13956"/>
  <c r="K9471"/>
  <c r="K13295"/>
  <c r="K13197"/>
  <c r="K515"/>
  <c r="K13902"/>
  <c r="K2050"/>
  <c r="K5235"/>
  <c r="K12675"/>
  <c r="K11901"/>
  <c r="K10255"/>
  <c r="K9430"/>
  <c r="K3162"/>
  <c r="K2918"/>
  <c r="K2119"/>
  <c r="K1905"/>
  <c r="K226"/>
  <c r="K5900"/>
  <c r="K9118"/>
  <c r="K8278"/>
  <c r="K76"/>
  <c r="K3539"/>
  <c r="K24"/>
  <c r="K1837"/>
  <c r="K6089"/>
  <c r="K5987"/>
  <c r="K12807"/>
  <c r="K7554"/>
  <c r="K3105"/>
  <c r="K10510"/>
  <c r="K9613"/>
  <c r="K522"/>
  <c r="K6705"/>
  <c r="K14080"/>
  <c r="K5420"/>
  <c r="K1010"/>
  <c r="K13814"/>
  <c r="K804"/>
  <c r="K9506"/>
  <c r="K5636"/>
  <c r="K8631"/>
  <c r="K12784"/>
  <c r="K3867"/>
  <c r="K9124"/>
  <c r="K9034"/>
  <c r="K10589"/>
  <c r="K6697"/>
  <c r="K1662"/>
  <c r="K2401"/>
  <c r="K252"/>
  <c r="K7681"/>
  <c r="K7377"/>
  <c r="K8740"/>
  <c r="K3963"/>
  <c r="K12011"/>
  <c r="K11696"/>
  <c r="K998"/>
  <c r="K1695"/>
  <c r="K13800"/>
  <c r="K2100"/>
  <c r="K4130"/>
  <c r="K10974"/>
  <c r="K413"/>
  <c r="K11244"/>
  <c r="K16"/>
  <c r="K2616"/>
  <c r="K12788"/>
  <c r="K1958"/>
  <c r="K9373"/>
  <c r="K955"/>
  <c r="K2117"/>
  <c r="K1183"/>
  <c r="K5285"/>
  <c r="K9317"/>
  <c r="K5862"/>
  <c r="K5694"/>
  <c r="K7931"/>
  <c r="K12499"/>
  <c r="K10741"/>
  <c r="K2936"/>
  <c r="K7599"/>
  <c r="K7637"/>
  <c r="K12909"/>
  <c r="K13799"/>
  <c r="K13136"/>
  <c r="K2116"/>
  <c r="K8341"/>
  <c r="K7562"/>
  <c r="K13538"/>
  <c r="K13805"/>
  <c r="K13066"/>
  <c r="K9028"/>
  <c r="K2366"/>
  <c r="K3718"/>
  <c r="K8437"/>
  <c r="K3835"/>
  <c r="K6366"/>
  <c r="K11508"/>
  <c r="K10277"/>
  <c r="K2263"/>
  <c r="K8336"/>
  <c r="K11318"/>
  <c r="K310"/>
  <c r="K6806"/>
  <c r="K11281"/>
  <c r="K708"/>
  <c r="K10909"/>
  <c r="K839"/>
  <c r="K5177"/>
  <c r="K5864"/>
  <c r="K3997"/>
  <c r="K8199"/>
  <c r="K151"/>
  <c r="K9863"/>
  <c r="K5572"/>
  <c r="K6867"/>
  <c r="K2655"/>
  <c r="K5487"/>
  <c r="K8611"/>
  <c r="K11543"/>
  <c r="K7179"/>
  <c r="K4108"/>
  <c r="K3273"/>
  <c r="K5584"/>
  <c r="K10758"/>
  <c r="K8999"/>
  <c r="K11432"/>
  <c r="K2277"/>
  <c r="K10233"/>
  <c r="K8794"/>
  <c r="K4615"/>
  <c r="K8573"/>
  <c r="K13927"/>
  <c r="K2742"/>
  <c r="K231"/>
  <c r="K7664"/>
  <c r="K7102"/>
  <c r="K1043"/>
  <c r="K3542"/>
  <c r="K3067"/>
  <c r="K4511"/>
  <c r="K8477"/>
  <c r="K733"/>
  <c r="K5301"/>
  <c r="K12381"/>
  <c r="K2804"/>
  <c r="K5020"/>
  <c r="K9411"/>
  <c r="K9701"/>
  <c r="K7474"/>
  <c r="K1355"/>
  <c r="K6143"/>
  <c r="K21"/>
  <c r="K6035"/>
  <c r="K9612"/>
  <c r="K13291"/>
  <c r="K842"/>
  <c r="K11690"/>
  <c r="K11005"/>
  <c r="K8758"/>
  <c r="K6939"/>
  <c r="K6285"/>
  <c r="K7155"/>
  <c r="K6376"/>
  <c r="K9670"/>
  <c r="K4762"/>
  <c r="K283"/>
  <c r="K131"/>
  <c r="K11093"/>
  <c r="K3394"/>
  <c r="K7145"/>
  <c r="K9629"/>
  <c r="K11956"/>
  <c r="K11964"/>
  <c r="K624"/>
  <c r="K8627"/>
  <c r="K1938"/>
  <c r="K7342"/>
  <c r="K8025"/>
  <c r="K5445"/>
  <c r="K10875"/>
  <c r="K3967"/>
  <c r="K11162"/>
  <c r="K3663"/>
  <c r="K8849"/>
  <c r="K720"/>
  <c r="K12830"/>
  <c r="K11266"/>
  <c r="K2189"/>
  <c r="K2066"/>
  <c r="K10209"/>
  <c r="K5183"/>
  <c r="K952"/>
  <c r="K6881"/>
  <c r="K10718"/>
  <c r="K14075"/>
  <c r="K4895"/>
  <c r="K12438"/>
  <c r="K5655"/>
  <c r="K256"/>
  <c r="K13344"/>
  <c r="K9946"/>
  <c r="K7038"/>
  <c r="K3014"/>
  <c r="K12545"/>
  <c r="K7610"/>
  <c r="K8776"/>
  <c r="K13410"/>
  <c r="K12453"/>
  <c r="K9014"/>
  <c r="K202"/>
  <c r="K1592"/>
  <c r="K3757"/>
  <c r="K644"/>
  <c r="K5130"/>
  <c r="K671"/>
  <c r="K13430"/>
  <c r="K11411"/>
  <c r="K9503"/>
  <c r="K8956"/>
  <c r="K1060"/>
  <c r="K11270"/>
  <c r="K11589"/>
  <c r="K2506"/>
  <c r="K3387"/>
  <c r="K4590"/>
  <c r="K2626"/>
  <c r="K3286"/>
  <c r="K3388"/>
  <c r="K10341"/>
  <c r="K9020"/>
  <c r="K1626"/>
  <c r="K2457"/>
  <c r="K4662"/>
  <c r="K11918"/>
  <c r="K6097"/>
  <c r="K4835"/>
  <c r="K7559"/>
  <c r="K9171"/>
  <c r="K6328"/>
  <c r="K2441"/>
  <c r="K6847"/>
  <c r="K1885"/>
  <c r="K13211"/>
  <c r="K13157"/>
  <c r="K7617"/>
  <c r="K11509"/>
  <c r="K2068"/>
  <c r="K13234"/>
  <c r="K12652"/>
  <c r="K12734"/>
  <c r="K4449"/>
  <c r="K2294"/>
  <c r="K8091"/>
  <c r="K11114"/>
  <c r="K12875"/>
  <c r="K2385"/>
  <c r="K1971"/>
  <c r="K11022"/>
  <c r="K11362"/>
  <c r="K5045"/>
  <c r="K11699"/>
  <c r="K5626"/>
  <c r="K2399"/>
  <c r="K1370"/>
  <c r="K10590"/>
  <c r="K13132"/>
  <c r="K7273"/>
  <c r="K8279"/>
  <c r="K5061"/>
  <c r="K13346"/>
  <c r="K11680"/>
  <c r="K4241"/>
  <c r="K2158"/>
  <c r="K7210"/>
  <c r="K12033"/>
  <c r="K8032"/>
  <c r="K893"/>
  <c r="K6164"/>
  <c r="K13558"/>
  <c r="K1509"/>
  <c r="K8925"/>
  <c r="K6786"/>
  <c r="K1950"/>
  <c r="K6319"/>
  <c r="K10798"/>
  <c r="K6773"/>
  <c r="K6664"/>
  <c r="K529"/>
  <c r="K9298"/>
  <c r="K282"/>
  <c r="K11876"/>
  <c r="K7412"/>
  <c r="K12002"/>
  <c r="K13242"/>
  <c r="K13561"/>
  <c r="K5994"/>
  <c r="K906"/>
  <c r="K5256"/>
  <c r="K13467"/>
  <c r="K3694"/>
  <c r="K6587"/>
  <c r="K4388"/>
  <c r="K1185"/>
  <c r="K10881"/>
  <c r="K13731"/>
  <c r="K7087"/>
  <c r="K6827"/>
  <c r="K10158"/>
  <c r="K3507"/>
  <c r="K8443"/>
  <c r="K2981"/>
  <c r="K13818"/>
  <c r="K4780"/>
  <c r="K7711"/>
  <c r="K5942"/>
  <c r="K4112"/>
  <c r="K4884"/>
  <c r="K4930"/>
  <c r="K12145"/>
  <c r="K5880"/>
  <c r="K314"/>
  <c r="K6622"/>
  <c r="K4858"/>
  <c r="K6992"/>
  <c r="K6714"/>
  <c r="K12722"/>
  <c r="K9090"/>
  <c r="K5617"/>
  <c r="K13225"/>
  <c r="K636"/>
  <c r="K9688"/>
  <c r="K6158"/>
  <c r="K9110"/>
  <c r="K7297"/>
  <c r="K4633"/>
  <c r="K8857"/>
  <c r="K4767"/>
  <c r="K4661"/>
  <c r="K6763"/>
  <c r="K4013"/>
  <c r="K2262"/>
  <c r="K13068"/>
  <c r="K1721"/>
  <c r="K6544"/>
  <c r="K3791"/>
  <c r="K8252"/>
  <c r="K3275"/>
  <c r="K7122"/>
  <c r="K946"/>
  <c r="K13840"/>
  <c r="K7791"/>
  <c r="K13669"/>
  <c r="K7217"/>
  <c r="K10347"/>
  <c r="K7807"/>
  <c r="K5698"/>
  <c r="K11931"/>
  <c r="K6928"/>
  <c r="K3462"/>
  <c r="K11703"/>
  <c r="K11488"/>
  <c r="K12292"/>
  <c r="K12506"/>
  <c r="K5902"/>
  <c r="K11323"/>
  <c r="K12321"/>
  <c r="K1781"/>
  <c r="K3800"/>
  <c r="K6452"/>
  <c r="K13184"/>
  <c r="K2396"/>
  <c r="K6988"/>
  <c r="K2213"/>
  <c r="K4700"/>
  <c r="K7"/>
  <c r="K3647"/>
  <c r="K11552"/>
  <c r="K13606"/>
  <c r="K11440"/>
  <c r="K6946"/>
  <c r="K13251"/>
  <c r="K7010"/>
  <c r="K4276"/>
  <c r="K6462"/>
  <c r="K9046"/>
  <c r="K2897"/>
  <c r="K13139"/>
  <c r="K1056"/>
  <c r="K12419"/>
  <c r="K9550"/>
  <c r="K1874"/>
  <c r="K10968"/>
  <c r="K5933"/>
  <c r="K5867"/>
  <c r="K10698"/>
  <c r="K8058"/>
  <c r="K4811"/>
  <c r="K2958"/>
  <c r="K9332"/>
  <c r="K12943"/>
  <c r="K1157"/>
  <c r="K13560"/>
  <c r="K2220"/>
  <c r="K10020"/>
  <c r="K8712"/>
  <c r="K8130"/>
  <c r="K9244"/>
  <c r="K13289"/>
  <c r="K13988"/>
  <c r="K5289"/>
  <c r="K1831"/>
  <c r="K10660"/>
  <c r="K13980"/>
  <c r="K11599"/>
  <c r="K9874"/>
  <c r="K12814"/>
  <c r="K4538"/>
  <c r="K6224"/>
  <c r="K6292"/>
  <c r="K2251"/>
  <c r="K5131"/>
  <c r="K12540"/>
  <c r="K5422"/>
  <c r="K13776"/>
  <c r="K860"/>
  <c r="K12100"/>
  <c r="K3179"/>
  <c r="K9123"/>
  <c r="K13293"/>
  <c r="K5852"/>
  <c r="K7081"/>
  <c r="K5859"/>
  <c r="K5567"/>
  <c r="K4496"/>
  <c r="K10730"/>
  <c r="K6345"/>
  <c r="K6925"/>
  <c r="K2745"/>
  <c r="K336"/>
  <c r="K13723"/>
  <c r="K6471"/>
  <c r="K12060"/>
  <c r="K8227"/>
  <c r="K3497"/>
  <c r="K5031"/>
  <c r="K8152"/>
  <c r="K12733"/>
  <c r="K7457"/>
  <c r="K7111"/>
  <c r="K5253"/>
  <c r="K2634"/>
  <c r="K11286"/>
  <c r="K2344"/>
  <c r="K1439"/>
  <c r="K13658"/>
  <c r="K1603"/>
  <c r="K11248"/>
  <c r="K4857"/>
  <c r="K2346"/>
  <c r="K11073"/>
  <c r="K13412"/>
  <c r="K9050"/>
  <c r="K3892"/>
  <c r="K4385"/>
  <c r="K6977"/>
  <c r="K7772"/>
  <c r="K13872"/>
  <c r="K141"/>
  <c r="K1020"/>
  <c r="K7386"/>
  <c r="K9693"/>
  <c r="K5651"/>
  <c r="K10697"/>
  <c r="K4319"/>
  <c r="K11405"/>
  <c r="K5110"/>
  <c r="K10087"/>
  <c r="K9451"/>
  <c r="K2917"/>
  <c r="K2258"/>
  <c r="K3208"/>
  <c r="K3350"/>
  <c r="K6486"/>
  <c r="K5306"/>
  <c r="K405"/>
  <c r="K12320"/>
  <c r="K11549"/>
  <c r="K5511"/>
  <c r="K6195"/>
  <c r="K7718"/>
  <c r="K8559"/>
  <c r="K1445"/>
  <c r="K4193"/>
  <c r="K11256"/>
  <c r="K6725"/>
  <c r="K6006"/>
  <c r="K2567"/>
  <c r="K6244"/>
  <c r="K7514"/>
  <c r="K1753"/>
  <c r="K4482"/>
  <c r="K1585"/>
  <c r="K13532"/>
  <c r="K11016"/>
  <c r="K9175"/>
  <c r="K6428"/>
  <c r="K11299"/>
  <c r="K8717"/>
  <c r="K3818"/>
  <c r="K10827"/>
  <c r="K13948"/>
  <c r="K12250"/>
  <c r="K12798"/>
  <c r="K2889"/>
  <c r="K2538"/>
  <c r="K12848"/>
  <c r="K910"/>
  <c r="K12832"/>
  <c r="K10976"/>
  <c r="K9757"/>
  <c r="K13696"/>
  <c r="K8950"/>
  <c r="K4118"/>
  <c r="K731"/>
  <c r="K12428"/>
  <c r="K11924"/>
  <c r="K6235"/>
  <c r="K6066"/>
  <c r="K1373"/>
  <c r="K7521"/>
  <c r="K5853"/>
  <c r="K10223"/>
  <c r="K7341"/>
  <c r="K7948"/>
  <c r="K13485"/>
  <c r="K8042"/>
  <c r="K13678"/>
  <c r="K7760"/>
  <c r="K8819"/>
  <c r="K5845"/>
  <c r="K14005"/>
  <c r="K3239"/>
  <c r="K12985"/>
  <c r="K13459"/>
  <c r="K4923"/>
  <c r="K571"/>
  <c r="K5590"/>
  <c r="K2281"/>
  <c r="K8779"/>
  <c r="K10585"/>
  <c r="K3879"/>
  <c r="K8109"/>
  <c r="K10889"/>
  <c r="K12871"/>
  <c r="K8347"/>
  <c r="K5587"/>
  <c r="K6650"/>
  <c r="K6096"/>
  <c r="K113"/>
  <c r="K5946"/>
  <c r="K11629"/>
  <c r="K4222"/>
  <c r="K1092"/>
  <c r="K3396"/>
  <c r="K5211"/>
  <c r="K4933"/>
  <c r="K9423"/>
  <c r="K13067"/>
  <c r="K1775"/>
  <c r="K9896"/>
  <c r="K5462"/>
  <c r="K11714"/>
  <c r="K5173"/>
  <c r="K5762"/>
  <c r="K1251"/>
  <c r="K8432"/>
  <c r="K12431"/>
  <c r="K6536"/>
  <c r="K6081"/>
  <c r="K6044"/>
  <c r="K1377"/>
  <c r="K9403"/>
  <c r="K3705"/>
  <c r="K2020"/>
  <c r="K1789"/>
  <c r="K761"/>
  <c r="K2338"/>
  <c r="K11166"/>
  <c r="K4541"/>
  <c r="K10418"/>
  <c r="K3104"/>
  <c r="K5948"/>
  <c r="K8183"/>
  <c r="K62"/>
  <c r="K10035"/>
  <c r="K7504"/>
  <c r="K8761"/>
  <c r="K8352"/>
  <c r="K2587"/>
  <c r="K11336"/>
  <c r="K9732"/>
  <c r="K8539"/>
  <c r="K13858"/>
  <c r="K6077"/>
  <c r="K2822"/>
  <c r="K9751"/>
  <c r="K9551"/>
  <c r="K8702"/>
  <c r="K12835"/>
  <c r="K1779"/>
  <c r="K3646"/>
  <c r="K8986"/>
  <c r="K3129"/>
  <c r="K8752"/>
  <c r="K6364"/>
  <c r="K13763"/>
  <c r="K873"/>
  <c r="K7469"/>
  <c r="K7417"/>
  <c r="K12422"/>
  <c r="K12743"/>
  <c r="K5056"/>
  <c r="K12967"/>
  <c r="K13888"/>
  <c r="K1745"/>
  <c r="K11708"/>
  <c r="K11767"/>
  <c r="K7489"/>
  <c r="K6518"/>
  <c r="K13601"/>
  <c r="K2235"/>
  <c r="K5920"/>
  <c r="K408"/>
  <c r="K7127"/>
  <c r="K2751"/>
  <c r="K7286"/>
  <c r="K11665"/>
  <c r="K7463"/>
  <c r="K6522"/>
  <c r="K6026"/>
  <c r="K12396"/>
  <c r="K3888"/>
  <c r="K604"/>
  <c r="K5375"/>
  <c r="K6560"/>
  <c r="K3003"/>
  <c r="K1569"/>
  <c r="K4801"/>
  <c r="K7517"/>
  <c r="K11660"/>
  <c r="K2838"/>
  <c r="K3713"/>
  <c r="K8462"/>
  <c r="K8300"/>
  <c r="K12079"/>
  <c r="K1718"/>
  <c r="K4419"/>
  <c r="K8767"/>
  <c r="K5355"/>
  <c r="K7685"/>
  <c r="K6996"/>
  <c r="K4530"/>
  <c r="K14001"/>
  <c r="K1215"/>
  <c r="K13685"/>
  <c r="K3672"/>
  <c r="K12408"/>
  <c r="K8128"/>
  <c r="K66"/>
  <c r="K10903"/>
  <c r="K8339"/>
  <c r="K9328"/>
  <c r="K250"/>
  <c r="K4872"/>
  <c r="K4809"/>
  <c r="K12455"/>
  <c r="K2041"/>
  <c r="K3131"/>
  <c r="K1479"/>
  <c r="K4106"/>
  <c r="K12323"/>
  <c r="K10640"/>
  <c r="K8181"/>
  <c r="K1493"/>
  <c r="K3132"/>
  <c r="K12209"/>
  <c r="K5100"/>
  <c r="K9937"/>
  <c r="K5322"/>
  <c r="K3112"/>
  <c r="K7593"/>
  <c r="K11378"/>
  <c r="K1758"/>
  <c r="K9452"/>
  <c r="K13011"/>
  <c r="K11565"/>
  <c r="K12173"/>
  <c r="K2423"/>
  <c r="K4389"/>
  <c r="K11683"/>
  <c r="K10026"/>
  <c r="K10696"/>
  <c r="K7688"/>
  <c r="K9068"/>
  <c r="K11916"/>
  <c r="K7862"/>
  <c r="K7360"/>
  <c r="K8593"/>
  <c r="K521"/>
  <c r="K11050"/>
  <c r="K4799"/>
  <c r="K13288"/>
  <c r="K12599"/>
  <c r="K11764"/>
  <c r="K6114"/>
  <c r="K9010"/>
  <c r="K1121"/>
  <c r="K2558"/>
  <c r="K4058"/>
  <c r="K9966"/>
  <c r="K3257"/>
  <c r="K2862"/>
  <c r="K8943"/>
  <c r="K11795"/>
  <c r="K349"/>
  <c r="K14030"/>
  <c r="K3945"/>
  <c r="K11217"/>
  <c r="K7980"/>
  <c r="K1338"/>
  <c r="K11293"/>
  <c r="K14083"/>
  <c r="K8807"/>
  <c r="K13512"/>
  <c r="K8722"/>
  <c r="K3399"/>
  <c r="K1233"/>
  <c r="K13890"/>
  <c r="K2028"/>
  <c r="K11605"/>
  <c r="K11626"/>
  <c r="K11863"/>
  <c r="K11584"/>
  <c r="K8145"/>
  <c r="K6360"/>
  <c r="K11516"/>
  <c r="K2586"/>
  <c r="K2971"/>
  <c r="K947"/>
  <c r="K3283"/>
  <c r="K7343"/>
  <c r="K316"/>
  <c r="K3490"/>
  <c r="K4551"/>
  <c r="K7415"/>
  <c r="K10504"/>
  <c r="K9526"/>
  <c r="K7444"/>
  <c r="K13243"/>
  <c r="K5088"/>
  <c r="K5543"/>
  <c r="K12679"/>
  <c r="K4324"/>
  <c r="K379"/>
  <c r="K6769"/>
  <c r="K5236"/>
  <c r="K12973"/>
  <c r="K11186"/>
  <c r="K5965"/>
  <c r="K13354"/>
  <c r="K7693"/>
  <c r="K13981"/>
  <c r="K1591"/>
  <c r="K7958"/>
  <c r="K9974"/>
  <c r="K6372"/>
  <c r="K6841"/>
  <c r="K3727"/>
  <c r="K4826"/>
  <c r="K6431"/>
  <c r="K13387"/>
  <c r="K6738"/>
  <c r="K13562"/>
  <c r="K13258"/>
  <c r="K190"/>
  <c r="K793"/>
  <c r="K13660"/>
  <c r="K4433"/>
  <c r="K7309"/>
  <c r="K9736"/>
  <c r="K3836"/>
  <c r="K11132"/>
  <c r="K11313"/>
  <c r="K11644"/>
  <c r="K10705"/>
  <c r="K13065"/>
  <c r="K3261"/>
  <c r="K5648"/>
  <c r="K7222"/>
  <c r="K11564"/>
  <c r="K4536"/>
  <c r="K13740"/>
  <c r="K6658"/>
  <c r="K8136"/>
  <c r="K6931"/>
  <c r="K9638"/>
  <c r="K10830"/>
  <c r="K2646"/>
  <c r="K6655"/>
  <c r="K3599"/>
  <c r="K4358"/>
  <c r="K8172"/>
  <c r="K11228"/>
  <c r="K544"/>
  <c r="K4095"/>
  <c r="K8131"/>
  <c r="K7121"/>
  <c r="K12138"/>
  <c r="K3477"/>
  <c r="K5423"/>
  <c r="K4902"/>
  <c r="K13317"/>
  <c r="K5602"/>
  <c r="K6151"/>
  <c r="K6880"/>
  <c r="K1248"/>
  <c r="K3968"/>
  <c r="K10541"/>
  <c r="K10349"/>
  <c r="K7383"/>
  <c r="K3117"/>
  <c r="K3281"/>
  <c r="K8519"/>
  <c r="K7026"/>
  <c r="K6266"/>
  <c r="K6680"/>
  <c r="K10249"/>
  <c r="K553"/>
  <c r="K12934"/>
  <c r="K7156"/>
  <c r="K12121"/>
  <c r="K11943"/>
  <c r="K1300"/>
  <c r="K9125"/>
  <c r="K5380"/>
  <c r="K12412"/>
  <c r="K773"/>
  <c r="K12637"/>
  <c r="K4566"/>
  <c r="K3874"/>
  <c r="K5656"/>
  <c r="K12982"/>
  <c r="K4298"/>
  <c r="K11373"/>
  <c r="K3809"/>
  <c r="K12844"/>
  <c r="K11978"/>
  <c r="K13599"/>
  <c r="K5150"/>
  <c r="K9442"/>
  <c r="K1443"/>
  <c r="K4713"/>
  <c r="K10279"/>
  <c r="K9540"/>
  <c r="K7724"/>
  <c r="K6444"/>
  <c r="K6100"/>
  <c r="K11785"/>
  <c r="K11263"/>
  <c r="K12160"/>
  <c r="K11029"/>
  <c r="K194"/>
  <c r="K13063"/>
  <c r="K13975"/>
  <c r="K7565"/>
  <c r="K7782"/>
  <c r="K5797"/>
  <c r="K12516"/>
  <c r="K11830"/>
  <c r="K5210"/>
  <c r="K4945"/>
  <c r="K6209"/>
  <c r="K8770"/>
  <c r="K9953"/>
  <c r="K2255"/>
  <c r="K5012"/>
  <c r="K13864"/>
  <c r="K5905"/>
  <c r="K9710"/>
  <c r="K13280"/>
  <c r="K2259"/>
  <c r="K8592"/>
  <c r="K12534"/>
  <c r="K7516"/>
  <c r="K6590"/>
  <c r="K8815"/>
  <c r="K1399"/>
  <c r="K8765"/>
  <c r="K8870"/>
  <c r="K6870"/>
  <c r="K8420"/>
  <c r="K3683"/>
  <c r="K10624"/>
  <c r="K2290"/>
  <c r="K1091"/>
  <c r="K9712"/>
  <c r="K12710"/>
  <c r="K3181"/>
  <c r="K13621"/>
  <c r="K12280"/>
  <c r="K8923"/>
  <c r="K2261"/>
  <c r="K6961"/>
  <c r="K1053"/>
  <c r="K10346"/>
  <c r="K10613"/>
  <c r="K2728"/>
  <c r="K519"/>
  <c r="K5894"/>
  <c r="K12433"/>
  <c r="K7356"/>
  <c r="K8884"/>
  <c r="K13308"/>
  <c r="K7040"/>
  <c r="K8106"/>
  <c r="K10927"/>
  <c r="K10374"/>
  <c r="K183"/>
  <c r="K6271"/>
  <c r="K9677"/>
  <c r="K9225"/>
  <c r="K4949"/>
  <c r="K11675"/>
  <c r="K13729"/>
  <c r="K4253"/>
  <c r="K4467"/>
  <c r="K11070"/>
  <c r="K6506"/>
  <c r="K8427"/>
  <c r="K11461"/>
  <c r="K4090"/>
  <c r="K11807"/>
  <c r="K10896"/>
  <c r="K13549"/>
  <c r="K5119"/>
  <c r="K12630"/>
  <c r="K9422"/>
  <c r="K8151"/>
  <c r="K10001"/>
  <c r="K9353"/>
  <c r="K4406"/>
  <c r="K7292"/>
  <c r="K7647"/>
  <c r="K9072"/>
  <c r="K3184"/>
  <c r="K13229"/>
  <c r="K9769"/>
  <c r="K6801"/>
  <c r="K8196"/>
  <c r="K1082"/>
  <c r="K13808"/>
  <c r="K1209"/>
  <c r="K8829"/>
  <c r="K9277"/>
  <c r="K3052"/>
  <c r="K1199"/>
  <c r="K13262"/>
  <c r="K12547"/>
  <c r="K11776"/>
  <c r="K6935"/>
  <c r="K10411"/>
  <c r="K12378"/>
  <c r="K8481"/>
  <c r="K5577"/>
  <c r="K11195"/>
  <c r="K865"/>
  <c r="K223"/>
  <c r="K8236"/>
  <c r="K203"/>
  <c r="K8035"/>
  <c r="K1810"/>
  <c r="K4637"/>
  <c r="K2477"/>
  <c r="K3937"/>
  <c r="K9101"/>
  <c r="K7215"/>
  <c r="K6585"/>
  <c r="K12366"/>
  <c r="K429"/>
  <c r="K5141"/>
  <c r="K3266"/>
  <c r="K11383"/>
  <c r="K4995"/>
  <c r="K7093"/>
  <c r="K4017"/>
  <c r="K10733"/>
  <c r="K5326"/>
  <c r="K12723"/>
  <c r="K5182"/>
  <c r="K12607"/>
  <c r="K10588"/>
  <c r="K3118"/>
  <c r="K10663"/>
  <c r="K12686"/>
  <c r="K8185"/>
  <c r="K6122"/>
  <c r="K5303"/>
  <c r="K2059"/>
  <c r="K4029"/>
  <c r="K13194"/>
  <c r="K12120"/>
  <c r="K1039"/>
  <c r="K12335"/>
  <c r="K1989"/>
  <c r="K8594"/>
  <c r="K4820"/>
  <c r="K11657"/>
  <c r="K5654"/>
  <c r="K13709"/>
  <c r="K7431"/>
  <c r="K1009"/>
  <c r="K11122"/>
  <c r="K7963"/>
  <c r="K4618"/>
  <c r="K12395"/>
  <c r="K8375"/>
  <c r="K5300"/>
  <c r="K4625"/>
  <c r="K1042"/>
  <c r="K12295"/>
  <c r="K12813"/>
  <c r="K3424"/>
  <c r="K1573"/>
  <c r="K10384"/>
  <c r="K11250"/>
  <c r="K13581"/>
  <c r="K8218"/>
  <c r="K3155"/>
  <c r="K12594"/>
  <c r="K4592"/>
  <c r="K5851"/>
  <c r="K4267"/>
  <c r="K10125"/>
  <c r="K5799"/>
  <c r="K11801"/>
  <c r="K6177"/>
  <c r="K9617"/>
  <c r="K1382"/>
  <c r="K1147"/>
  <c r="K6844"/>
  <c r="K2123"/>
  <c r="K326"/>
  <c r="K3550"/>
  <c r="K1862"/>
  <c r="K13040"/>
  <c r="K11659"/>
  <c r="K2352"/>
  <c r="K170"/>
  <c r="K12555"/>
  <c r="K1007"/>
  <c r="K399"/>
  <c r="K4303"/>
  <c r="K4458"/>
  <c r="K2463"/>
  <c r="K10823"/>
  <c r="K6051"/>
  <c r="K11987"/>
  <c r="K3237"/>
  <c r="K13145"/>
  <c r="K3749"/>
  <c r="K11412"/>
  <c r="K3198"/>
  <c r="K9614"/>
  <c r="K1903"/>
  <c r="K12591"/>
  <c r="K12765"/>
  <c r="K7665"/>
  <c r="K12527"/>
  <c r="K10332"/>
  <c r="K9905"/>
  <c r="K3229"/>
  <c r="K92"/>
  <c r="K10323"/>
  <c r="K11641"/>
  <c r="K2138"/>
  <c r="K12582"/>
  <c r="K9924"/>
  <c r="K409"/>
  <c r="K3998"/>
  <c r="K11871"/>
  <c r="K7977"/>
  <c r="K2830"/>
  <c r="K2156"/>
  <c r="K10214"/>
  <c r="K838"/>
  <c r="K729"/>
  <c r="K1392"/>
  <c r="K7731"/>
  <c r="K8110"/>
  <c r="K3444"/>
  <c r="K220"/>
  <c r="K10096"/>
  <c r="K3595"/>
  <c r="K7576"/>
  <c r="K12164"/>
  <c r="K11588"/>
  <c r="K2625"/>
  <c r="K11536"/>
  <c r="K3862"/>
  <c r="K2631"/>
  <c r="K3270"/>
  <c r="K10598"/>
  <c r="K13673"/>
  <c r="K2577"/>
  <c r="K11736"/>
  <c r="K10430"/>
  <c r="K11038"/>
  <c r="K1106"/>
  <c r="K9387"/>
  <c r="K10173"/>
  <c r="K6805"/>
  <c r="K4395"/>
  <c r="K10628"/>
  <c r="K7648"/>
  <c r="K6171"/>
  <c r="K1806"/>
  <c r="K2848"/>
  <c r="K12028"/>
  <c r="K13950"/>
  <c r="K6595"/>
  <c r="K6790"/>
  <c r="K11839"/>
  <c r="K181"/>
  <c r="K2072"/>
  <c r="K1568"/>
  <c r="K13764"/>
  <c r="K12751"/>
  <c r="K7002"/>
  <c r="K10924"/>
  <c r="K5316"/>
  <c r="K10929"/>
  <c r="K12683"/>
  <c r="K11468"/>
  <c r="K1618"/>
  <c r="K4379"/>
  <c r="K7043"/>
  <c r="K12037"/>
  <c r="K13187"/>
  <c r="K13345"/>
  <c r="K4125"/>
  <c r="K6685"/>
  <c r="K3338"/>
  <c r="K8695"/>
  <c r="K1542"/>
  <c r="K4997"/>
  <c r="K1104"/>
  <c r="K8548"/>
  <c r="K8746"/>
  <c r="K3971"/>
  <c r="K5550"/>
  <c r="K9745"/>
  <c r="K3793"/>
  <c r="K1507"/>
  <c r="K8564"/>
  <c r="K8530"/>
  <c r="K7018"/>
  <c r="K12074"/>
  <c r="K6792"/>
  <c r="K35"/>
  <c r="K11265"/>
  <c r="K2006"/>
  <c r="K10813"/>
  <c r="K9660"/>
  <c r="K4261"/>
  <c r="K4392"/>
  <c r="K3856"/>
  <c r="K10806"/>
  <c r="K5973"/>
  <c r="K7714"/>
  <c r="K7239"/>
  <c r="K12481"/>
  <c r="K4219"/>
  <c r="K11339"/>
  <c r="K11451"/>
  <c r="K7453"/>
  <c r="K9367"/>
  <c r="K10385"/>
  <c r="K5699"/>
  <c r="K4878"/>
  <c r="K5281"/>
  <c r="K8063"/>
  <c r="K3083"/>
  <c r="K4054"/>
  <c r="K10004"/>
  <c r="K3588"/>
  <c r="K9714"/>
  <c r="K1601"/>
  <c r="K177"/>
  <c r="K12296"/>
  <c r="K13488"/>
  <c r="K11387"/>
  <c r="K5937"/>
  <c r="K3526"/>
  <c r="K2973"/>
  <c r="K7962"/>
  <c r="K11365"/>
  <c r="K2701"/>
  <c r="K5666"/>
  <c r="K718"/>
  <c r="K4984"/>
  <c r="K8872"/>
  <c r="K5860"/>
  <c r="K11783"/>
  <c r="K6099"/>
  <c r="K58"/>
  <c r="K10423"/>
  <c r="K9706"/>
  <c r="K3425"/>
  <c r="K10757"/>
  <c r="K2529"/>
  <c r="K306"/>
  <c r="K359"/>
  <c r="K8755"/>
  <c r="K8005"/>
  <c r="K9818"/>
  <c r="K8546"/>
  <c r="K7062"/>
  <c r="K4353"/>
  <c r="K4840"/>
  <c r="K3662"/>
  <c r="K6744"/>
  <c r="K7826"/>
  <c r="K2488"/>
  <c r="K11199"/>
  <c r="K13353"/>
  <c r="K6160"/>
  <c r="K8521"/>
  <c r="K8792"/>
  <c r="K6221"/>
  <c r="K6509"/>
  <c r="K6061"/>
  <c r="K7800"/>
  <c r="K10700"/>
  <c r="K12914"/>
  <c r="K7438"/>
  <c r="K8346"/>
  <c r="K7583"/>
  <c r="K11003"/>
  <c r="K13306"/>
  <c r="K3788"/>
  <c r="K5804"/>
  <c r="K9907"/>
  <c r="K2185"/>
  <c r="K3710"/>
  <c r="K12330"/>
  <c r="K2583"/>
  <c r="K1589"/>
  <c r="K8506"/>
  <c r="K4986"/>
  <c r="K4812"/>
  <c r="K4927"/>
  <c r="K5001"/>
  <c r="K13452"/>
  <c r="K3260"/>
  <c r="K8582"/>
  <c r="K516"/>
  <c r="K9930"/>
  <c r="K1123"/>
  <c r="K7242"/>
  <c r="K11480"/>
  <c r="K9420"/>
  <c r="K2687"/>
  <c r="K7605"/>
  <c r="K5887"/>
  <c r="K9812"/>
  <c r="K6272"/>
  <c r="K5980"/>
  <c r="K5336"/>
  <c r="K10102"/>
  <c r="K11551"/>
  <c r="K14054"/>
  <c r="K10274"/>
  <c r="K12894"/>
  <c r="K12065"/>
  <c r="K10853"/>
  <c r="K7387"/>
  <c r="K4741"/>
  <c r="K1170"/>
  <c r="K3217"/>
  <c r="K8028"/>
  <c r="K1882"/>
  <c r="K572"/>
  <c r="K6767"/>
  <c r="K3496"/>
  <c r="K3834"/>
  <c r="K13201"/>
  <c r="K3084"/>
  <c r="K1983"/>
  <c r="K2421"/>
  <c r="K424"/>
  <c r="K7666"/>
  <c r="K3738"/>
  <c r="K9395"/>
  <c r="K10548"/>
  <c r="K3100"/>
  <c r="K7794"/>
  <c r="K9247"/>
  <c r="K7076"/>
  <c r="K11653"/>
  <c r="K11446"/>
  <c r="K2882"/>
  <c r="K6933"/>
  <c r="K1429"/>
  <c r="K9820"/>
  <c r="K5903"/>
  <c r="K12717"/>
  <c r="K1713"/>
  <c r="K11601"/>
  <c r="K8887"/>
  <c r="K9895"/>
  <c r="K5329"/>
  <c r="K158"/>
  <c r="K12641"/>
  <c r="K4382"/>
  <c r="K9968"/>
  <c r="K12760"/>
  <c r="K11119"/>
  <c r="K12549"/>
  <c r="K4696"/>
  <c r="K8059"/>
  <c r="K6679"/>
  <c r="K10597"/>
  <c r="K9355"/>
  <c r="K4825"/>
  <c r="K7775"/>
  <c r="K7186"/>
  <c r="K11838"/>
  <c r="K9057"/>
  <c r="K1198"/>
  <c r="K5753"/>
  <c r="K9282"/>
  <c r="K10983"/>
  <c r="K10538"/>
  <c r="K14022"/>
  <c r="K13884"/>
  <c r="K7978"/>
  <c r="K8178"/>
  <c r="K1893"/>
  <c r="K4097"/>
  <c r="K8235"/>
  <c r="K864"/>
  <c r="K14051"/>
  <c r="K10077"/>
  <c r="K7995"/>
  <c r="K939"/>
  <c r="K5353"/>
  <c r="K7114"/>
  <c r="K13750"/>
  <c r="K10084"/>
  <c r="K3601"/>
  <c r="K9542"/>
  <c r="K5733"/>
  <c r="K13978"/>
  <c r="K3528"/>
  <c r="K3839"/>
  <c r="K870"/>
  <c r="K12495"/>
  <c r="K2497"/>
  <c r="K11525"/>
  <c r="K6540"/>
  <c r="K12052"/>
  <c r="K11618"/>
  <c r="K10566"/>
  <c r="K6673"/>
  <c r="K2201"/>
  <c r="K6436"/>
  <c r="K3033"/>
  <c r="K11386"/>
  <c r="K11375"/>
  <c r="K1187"/>
  <c r="K1299"/>
  <c r="K3159"/>
  <c r="K4704"/>
  <c r="K121"/>
  <c r="K1394"/>
  <c r="K348"/>
  <c r="K13265"/>
  <c r="K12612"/>
  <c r="K5436"/>
  <c r="K4332"/>
  <c r="K4948"/>
  <c r="K8242"/>
  <c r="K9624"/>
  <c r="K2938"/>
  <c r="K2102"/>
  <c r="K13713"/>
  <c r="K7340"/>
  <c r="K11510"/>
  <c r="K9207"/>
  <c r="K8812"/>
  <c r="K3413"/>
  <c r="K2699"/>
  <c r="K10368"/>
  <c r="K13326"/>
  <c r="K1641"/>
  <c r="K4188"/>
  <c r="K5559"/>
  <c r="K6614"/>
  <c r="K12241"/>
  <c r="K5055"/>
  <c r="K9404"/>
  <c r="K7063"/>
  <c r="K10743"/>
  <c r="K5195"/>
  <c r="K7777"/>
  <c r="K7293"/>
  <c r="K4983"/>
  <c r="K10586"/>
  <c r="K4459"/>
  <c r="K8543"/>
  <c r="K1249"/>
  <c r="K339"/>
  <c r="K14048"/>
  <c r="K11143"/>
  <c r="K7757"/>
  <c r="K5450"/>
  <c r="K11753"/>
  <c r="K12536"/>
  <c r="K8395"/>
  <c r="K11904"/>
  <c r="K4473"/>
  <c r="K8664"/>
  <c r="K261"/>
  <c r="K9318"/>
  <c r="K6957"/>
  <c r="K7795"/>
  <c r="K9204"/>
  <c r="K11679"/>
  <c r="K1880"/>
  <c r="K13901"/>
  <c r="K1571"/>
  <c r="K9013"/>
  <c r="K3420"/>
  <c r="K2435"/>
  <c r="K6768"/>
  <c r="K8078"/>
  <c r="K7240"/>
  <c r="K7476"/>
  <c r="K12507"/>
  <c r="K6607"/>
  <c r="K7542"/>
  <c r="K5945"/>
  <c r="K371"/>
  <c r="K159"/>
  <c r="K2090"/>
  <c r="K7534"/>
  <c r="K5154"/>
  <c r="K3371"/>
  <c r="K3324"/>
  <c r="K3187"/>
  <c r="K4126"/>
  <c r="K2849"/>
  <c r="K2434"/>
  <c r="K6617"/>
  <c r="K8266"/>
  <c r="K6353"/>
  <c r="K8609"/>
  <c r="K12128"/>
  <c r="K5911"/>
  <c r="K10397"/>
  <c r="K7449"/>
  <c r="K10089"/>
  <c r="K4045"/>
  <c r="K3235"/>
  <c r="K277"/>
  <c r="K3583"/>
  <c r="K11176"/>
  <c r="K13586"/>
  <c r="K6920"/>
  <c r="K13061"/>
  <c r="K5663"/>
  <c r="K12080"/>
  <c r="K6045"/>
  <c r="K883"/>
  <c r="K7202"/>
  <c r="K9285"/>
  <c r="K4422"/>
  <c r="K2240"/>
  <c r="K12601"/>
  <c r="K1434"/>
  <c r="K1480"/>
  <c r="K4009"/>
  <c r="K1173"/>
  <c r="K1050"/>
  <c r="K12615"/>
  <c r="K2180"/>
  <c r="K5171"/>
  <c r="K2217"/>
  <c r="K11044"/>
  <c r="K11456"/>
  <c r="K12104"/>
  <c r="K4580"/>
  <c r="K14070"/>
  <c r="K372"/>
  <c r="K7789"/>
  <c r="K7644"/>
  <c r="K2031"/>
  <c r="K13806"/>
  <c r="K6726"/>
  <c r="K2192"/>
  <c r="K668"/>
  <c r="K13645"/>
  <c r="K11682"/>
  <c r="K6333"/>
  <c r="K47"/>
  <c r="K3557"/>
  <c r="K8360"/>
  <c r="K4328"/>
  <c r="K1812"/>
  <c r="K3145"/>
  <c r="K11076"/>
  <c r="K5067"/>
  <c r="K9967"/>
  <c r="K2159"/>
  <c r="K12785"/>
  <c r="K13307"/>
  <c r="K12660"/>
  <c r="K5915"/>
  <c r="K13086"/>
  <c r="K7598"/>
  <c r="K11903"/>
  <c r="K12574"/>
  <c r="K8190"/>
  <c r="K9708"/>
  <c r="K10415"/>
  <c r="K3947"/>
  <c r="K12240"/>
  <c r="K10161"/>
  <c r="K11389"/>
  <c r="K9640"/>
  <c r="K10839"/>
  <c r="K1648"/>
  <c r="K315"/>
  <c r="K924"/>
  <c r="K416"/>
  <c r="K13233"/>
  <c r="K8377"/>
  <c r="K7406"/>
  <c r="K10440"/>
  <c r="K2528"/>
  <c r="K10100"/>
  <c r="K6289"/>
  <c r="K7233"/>
  <c r="K5374"/>
  <c r="K11185"/>
  <c r="K10254"/>
  <c r="K2806"/>
  <c r="K7847"/>
  <c r="K237"/>
  <c r="K7470"/>
  <c r="K11855"/>
  <c r="K5027"/>
  <c r="K6589"/>
  <c r="K5175"/>
  <c r="K4185"/>
  <c r="K4641"/>
  <c r="K6357"/>
  <c r="K12244"/>
  <c r="K3147"/>
  <c r="K1314"/>
  <c r="K342"/>
  <c r="K6743"/>
  <c r="K559"/>
  <c r="K3801"/>
  <c r="K2868"/>
  <c r="K7733"/>
  <c r="K8474"/>
  <c r="K6632"/>
  <c r="K2334"/>
  <c r="K1324"/>
  <c r="K9213"/>
  <c r="K5731"/>
  <c r="K5480"/>
  <c r="K12208"/>
  <c r="K11990"/>
  <c r="K9780"/>
  <c r="K10944"/>
  <c r="K3164"/>
  <c r="K465"/>
  <c r="K12899"/>
  <c r="K12287"/>
  <c r="K9773"/>
  <c r="K12989"/>
  <c r="K5193"/>
  <c r="K13469"/>
  <c r="K14037"/>
  <c r="K12112"/>
  <c r="K9496"/>
  <c r="K5425"/>
  <c r="K2455"/>
  <c r="K12227"/>
  <c r="K10540"/>
  <c r="K3900"/>
  <c r="K6689"/>
  <c r="K7723"/>
  <c r="K10632"/>
  <c r="K1951"/>
  <c r="K10372"/>
  <c r="K150"/>
  <c r="K4011"/>
  <c r="K11862"/>
  <c r="K5318"/>
  <c r="K4218"/>
  <c r="K5213"/>
  <c r="K5080"/>
  <c r="K13668"/>
  <c r="K4638"/>
  <c r="K11477"/>
  <c r="K7523"/>
  <c r="K11928"/>
  <c r="K8529"/>
  <c r="K6611"/>
  <c r="K11187"/>
  <c r="K1467"/>
  <c r="K4260"/>
  <c r="K2498"/>
  <c r="K7840"/>
  <c r="K904"/>
  <c r="K1729"/>
  <c r="K3989"/>
  <c r="K12940"/>
  <c r="K2760"/>
  <c r="K8421"/>
  <c r="K7291"/>
  <c r="K10456"/>
  <c r="K5330"/>
  <c r="K9664"/>
  <c r="K10193"/>
  <c r="K5036"/>
  <c r="K737"/>
  <c r="K8962"/>
  <c r="K12026"/>
  <c r="K13418"/>
  <c r="K3432"/>
  <c r="K1026"/>
  <c r="K9906"/>
  <c r="K11774"/>
  <c r="K11207"/>
  <c r="K3049"/>
  <c r="K1796"/>
  <c r="K7853"/>
  <c r="K7909"/>
  <c r="K7643"/>
  <c r="K5746"/>
  <c r="K6523"/>
  <c r="K8444"/>
  <c r="K11165"/>
  <c r="K3395"/>
  <c r="K12183"/>
  <c r="K740"/>
  <c r="K2963"/>
  <c r="K1193"/>
  <c r="K2715"/>
  <c r="K13246"/>
  <c r="K5598"/>
  <c r="K6053"/>
  <c r="K11364"/>
  <c r="K8888"/>
  <c r="K1565"/>
  <c r="K3993"/>
  <c r="K4128"/>
  <c r="K467"/>
  <c r="K6514"/>
  <c r="K12034"/>
  <c r="K13550"/>
  <c r="K2672"/>
  <c r="K9108"/>
  <c r="K8412"/>
  <c r="K5592"/>
  <c r="K4129"/>
  <c r="K589"/>
  <c r="K5052"/>
  <c r="K12113"/>
  <c r="K8784"/>
  <c r="K6527"/>
  <c r="K10434"/>
  <c r="K4016"/>
  <c r="K2856"/>
  <c r="K176"/>
  <c r="K9934"/>
  <c r="K2291"/>
  <c r="K5288"/>
  <c r="K9899"/>
  <c r="K6316"/>
  <c r="K11782"/>
  <c r="K6496"/>
  <c r="K2962"/>
  <c r="K7036"/>
  <c r="K8737"/>
  <c r="K4913"/>
  <c r="K2696"/>
  <c r="K10834"/>
  <c r="K4657"/>
  <c r="K3616"/>
  <c r="K4697"/>
  <c r="K8311"/>
  <c r="K13180"/>
  <c r="K1633"/>
  <c r="K12212"/>
  <c r="K4938"/>
  <c r="K7728"/>
  <c r="K1177"/>
  <c r="K2173"/>
  <c r="K13079"/>
  <c r="K3465"/>
  <c r="K7625"/>
  <c r="K7885"/>
  <c r="K11303"/>
  <c r="K1348"/>
  <c r="K4968"/>
  <c r="K7673"/>
  <c r="K5048"/>
  <c r="K228"/>
  <c r="K9433"/>
  <c r="K3704"/>
  <c r="K875"/>
  <c r="K9071"/>
  <c r="K8532"/>
  <c r="K3047"/>
  <c r="K617"/>
  <c r="K272"/>
  <c r="K9041"/>
  <c r="K7164"/>
  <c r="K9182"/>
  <c r="K8329"/>
  <c r="K2025"/>
  <c r="K10338"/>
  <c r="K1912"/>
  <c r="K12692"/>
  <c r="K6682"/>
  <c r="K5437"/>
  <c r="K7085"/>
  <c r="K13472"/>
  <c r="K8741"/>
  <c r="K7238"/>
  <c r="K2950"/>
  <c r="K8086"/>
  <c r="K2170"/>
  <c r="K2331"/>
  <c r="K2309"/>
  <c r="K4014"/>
  <c r="K10313"/>
  <c r="K9533"/>
  <c r="K12774"/>
  <c r="K1870"/>
  <c r="K10036"/>
  <c r="K2089"/>
  <c r="K12055"/>
  <c r="K6746"/>
  <c r="K1001"/>
  <c r="K10826"/>
  <c r="K5893"/>
  <c r="K3652"/>
  <c r="K103"/>
  <c r="K9810"/>
  <c r="K6524"/>
  <c r="K10460"/>
  <c r="K8958"/>
  <c r="K11573"/>
  <c r="K5929"/>
  <c r="K10350"/>
  <c r="K8711"/>
  <c r="K655"/>
  <c r="K6046"/>
  <c r="K3872"/>
  <c r="K3670"/>
  <c r="K4582"/>
  <c r="K175"/>
  <c r="K8382"/>
  <c r="K1783"/>
  <c r="K776"/>
  <c r="K4955"/>
  <c r="K12210"/>
  <c r="K2697"/>
  <c r="K2541"/>
  <c r="K56"/>
  <c r="K6872"/>
  <c r="K2901"/>
  <c r="K7140"/>
  <c r="K12668"/>
  <c r="K1889"/>
  <c r="K8739"/>
  <c r="K4943"/>
  <c r="K12040"/>
  <c r="K4209"/>
  <c r="K11806"/>
  <c r="K13998"/>
  <c r="K10247"/>
  <c r="K11059"/>
  <c r="K9106"/>
  <c r="K13788"/>
  <c r="K3765"/>
  <c r="K9059"/>
  <c r="K4791"/>
  <c r="K2875"/>
  <c r="K8084"/>
  <c r="K13942"/>
  <c r="K7970"/>
  <c r="K7884"/>
  <c r="K11614"/>
  <c r="K897"/>
  <c r="K12578"/>
  <c r="K12463"/>
  <c r="K192"/>
  <c r="K6717"/>
  <c r="K12731"/>
  <c r="K4414"/>
  <c r="K7138"/>
  <c r="K3320"/>
  <c r="K5037"/>
  <c r="K11823"/>
  <c r="K4170"/>
  <c r="K10882"/>
  <c r="K10246"/>
  <c r="K10266"/>
  <c r="K9605"/>
  <c r="K449"/>
  <c r="K120"/>
  <c r="K10334"/>
  <c r="K10708"/>
  <c r="K3603"/>
  <c r="K3980"/>
  <c r="K5522"/>
  <c r="K14"/>
  <c r="K7615"/>
  <c r="K10278"/>
  <c r="K13635"/>
  <c r="K12226"/>
  <c r="K7246"/>
  <c r="K7313"/>
  <c r="K291"/>
  <c r="K157"/>
  <c r="K6432"/>
  <c r="K2275"/>
  <c r="K6945"/>
  <c r="K4468"/>
  <c r="K12964"/>
  <c r="K5379"/>
  <c r="K5763"/>
  <c r="K4398"/>
  <c r="K37"/>
  <c r="K10649"/>
  <c r="K8842"/>
  <c r="K4574"/>
  <c r="K13008"/>
  <c r="K10005"/>
  <c r="K10275"/>
  <c r="K7001"/>
  <c r="K10599"/>
  <c r="K7985"/>
  <c r="K10382"/>
  <c r="K12461"/>
  <c r="K205"/>
  <c r="K6721"/>
  <c r="K2264"/>
  <c r="K9654"/>
  <c r="K3290"/>
  <c r="K4056"/>
  <c r="K4107"/>
  <c r="K11676"/>
  <c r="K4245"/>
  <c r="K1677"/>
  <c r="K12357"/>
  <c r="K8809"/>
  <c r="K13743"/>
  <c r="K1785"/>
  <c r="K1809"/>
  <c r="K6197"/>
  <c r="K9200"/>
  <c r="K5561"/>
  <c r="K3643"/>
  <c r="K5276"/>
  <c r="K4015"/>
  <c r="K8117"/>
  <c r="K6005"/>
  <c r="K1098"/>
  <c r="K2942"/>
  <c r="K1088"/>
  <c r="K4172"/>
  <c r="K10427"/>
  <c r="K3908"/>
  <c r="K10471"/>
  <c r="K3408"/>
  <c r="K5468"/>
  <c r="K4032"/>
  <c r="K13159"/>
  <c r="K10781"/>
  <c r="K6279"/>
  <c r="K6637"/>
  <c r="K13767"/>
  <c r="K5640"/>
  <c r="K3748"/>
  <c r="K10391"/>
  <c r="K10560"/>
  <c r="K2725"/>
  <c r="K6192"/>
  <c r="K12792"/>
  <c r="K8696"/>
  <c r="K241"/>
  <c r="K3895"/>
  <c r="K4992"/>
  <c r="K6724"/>
  <c r="K10131"/>
  <c r="K2347"/>
  <c r="K8584"/>
  <c r="K3973"/>
  <c r="K2489"/>
  <c r="K5428"/>
  <c r="K248"/>
  <c r="K6461"/>
  <c r="K9600"/>
  <c r="K12341"/>
  <c r="K1044"/>
  <c r="K12766"/>
  <c r="K593"/>
  <c r="K13939"/>
  <c r="K13848"/>
  <c r="K8897"/>
  <c r="K357"/>
  <c r="K8839"/>
  <c r="K12817"/>
  <c r="K3191"/>
  <c r="K5772"/>
  <c r="K514"/>
  <c r="K1970"/>
  <c r="K3918"/>
  <c r="K6740"/>
  <c r="K1550"/>
  <c r="K7679"/>
  <c r="K7176"/>
  <c r="K7742"/>
  <c r="K11147"/>
  <c r="K11099"/>
  <c r="K13582"/>
  <c r="K5095"/>
  <c r="K10496"/>
  <c r="K7763"/>
  <c r="K3393"/>
  <c r="K1197"/>
  <c r="K2731"/>
  <c r="K11347"/>
  <c r="K1415"/>
  <c r="K8123"/>
  <c r="K4999"/>
  <c r="K2590"/>
  <c r="K12808"/>
  <c r="K2021"/>
  <c r="K1896"/>
  <c r="K13513"/>
  <c r="K981"/>
  <c r="K3210"/>
  <c r="K745"/>
  <c r="K11049"/>
  <c r="K1692"/>
  <c r="K11996"/>
  <c r="K6170"/>
  <c r="K1154"/>
  <c r="K10474"/>
  <c r="K8398"/>
  <c r="K1288"/>
  <c r="K1751"/>
  <c r="K6403"/>
  <c r="K13831"/>
  <c r="K7700"/>
  <c r="K9267"/>
  <c r="K2670"/>
  <c r="K1881"/>
  <c r="K7785"/>
  <c r="K7863"/>
  <c r="K9956"/>
  <c r="K1538"/>
  <c r="K5386"/>
  <c r="K468"/>
  <c r="K7905"/>
  <c r="K5096"/>
  <c r="K1239"/>
  <c r="K1554"/>
  <c r="K4223"/>
  <c r="K4634"/>
  <c r="K6408"/>
  <c r="K507"/>
  <c r="K7128"/>
  <c r="K9806"/>
  <c r="K6392"/>
  <c r="K14061"/>
  <c r="K6187"/>
  <c r="K4001"/>
  <c r="K1028"/>
  <c r="K11569"/>
  <c r="K6555"/>
  <c r="K3173"/>
  <c r="K11955"/>
  <c r="K7250"/>
  <c r="K4567"/>
  <c r="K13253"/>
  <c r="K4098"/>
  <c r="K8667"/>
  <c r="K2518"/>
  <c r="K8840"/>
  <c r="K7680"/>
  <c r="K13594"/>
  <c r="K866"/>
  <c r="K10095"/>
  <c r="K3607"/>
  <c r="K7630"/>
  <c r="K1162"/>
  <c r="K4889"/>
  <c r="K3045"/>
  <c r="K969"/>
  <c r="K13881"/>
  <c r="K8824"/>
  <c r="K10779"/>
  <c r="K4438"/>
  <c r="K9734"/>
  <c r="K8407"/>
  <c r="K4064"/>
  <c r="K9689"/>
  <c r="K7435"/>
  <c r="K7818"/>
  <c r="K13909"/>
  <c r="K4967"/>
  <c r="K14008"/>
  <c r="K5545"/>
  <c r="K8777"/>
  <c r="K4444"/>
  <c r="K4542"/>
  <c r="K1717"/>
  <c r="K11563"/>
  <c r="K9269"/>
  <c r="K3996"/>
  <c r="K12316"/>
  <c r="K6715"/>
  <c r="K107"/>
  <c r="K8638"/>
  <c r="K7955"/>
  <c r="K3833"/>
  <c r="K768"/>
  <c r="K5580"/>
  <c r="K11920"/>
  <c r="K9476"/>
  <c r="K9922"/>
  <c r="K2534"/>
  <c r="K8069"/>
  <c r="K3103"/>
  <c r="K13074"/>
  <c r="K11587"/>
  <c r="K5209"/>
  <c r="K5771"/>
  <c r="K3341"/>
  <c r="K3555"/>
  <c r="K834"/>
  <c r="K6909"/>
  <c r="K8721"/>
  <c r="K12319"/>
  <c r="K4184"/>
  <c r="K10442"/>
  <c r="K13195"/>
  <c r="K14101"/>
  <c r="K560"/>
  <c r="K9595"/>
  <c r="K2600"/>
  <c r="K5586"/>
  <c r="K12197"/>
  <c r="K2345"/>
  <c r="K7050"/>
  <c r="K8402"/>
  <c r="K6972"/>
  <c r="K12480"/>
  <c r="K7298"/>
  <c r="K4888"/>
  <c r="K6201"/>
  <c r="K460"/>
  <c r="K9483"/>
  <c r="K331"/>
  <c r="K5638"/>
  <c r="K10607"/>
  <c r="K11098"/>
  <c r="K8139"/>
  <c r="K9459"/>
  <c r="K3518"/>
  <c r="K9460"/>
  <c r="K12360"/>
  <c r="K4956"/>
  <c r="K4232"/>
  <c r="K10729"/>
  <c r="K10151"/>
  <c r="K13919"/>
  <c r="K3005"/>
  <c r="K2710"/>
  <c r="K9322"/>
  <c r="K1916"/>
  <c r="K13758"/>
  <c r="K9164"/>
  <c r="K2526"/>
  <c r="K744"/>
  <c r="K5106"/>
  <c r="K4976"/>
  <c r="K3416"/>
  <c r="K168"/>
  <c r="K3400"/>
  <c r="K2714"/>
  <c r="K5984"/>
  <c r="K2682"/>
  <c r="K5555"/>
  <c r="K13675"/>
  <c r="K3032"/>
  <c r="K4795"/>
  <c r="K9978"/>
  <c r="K6149"/>
  <c r="K7652"/>
  <c r="K9950"/>
  <c r="K12483"/>
  <c r="K2472"/>
  <c r="K2481"/>
  <c r="K13899"/>
  <c r="K1196"/>
  <c r="K3777"/>
  <c r="K10203"/>
  <c r="K10817"/>
  <c r="K350"/>
  <c r="K4585"/>
  <c r="K8459"/>
  <c r="K1799"/>
  <c r="K1519"/>
  <c r="K10989"/>
  <c r="K11305"/>
  <c r="K5111"/>
  <c r="K4384"/>
  <c r="K12305"/>
  <c r="K2524"/>
  <c r="K9394"/>
  <c r="K6641"/>
  <c r="K8830"/>
  <c r="K2450"/>
  <c r="K2845"/>
  <c r="K5928"/>
  <c r="K9031"/>
  <c r="K13597"/>
  <c r="K7938"/>
  <c r="K1478"/>
  <c r="K11315"/>
  <c r="K1433"/>
  <c r="K13147"/>
  <c r="K7372"/>
  <c r="K4517"/>
  <c r="K6869"/>
  <c r="K13536"/>
  <c r="K7780"/>
  <c r="K4000"/>
  <c r="K1665"/>
  <c r="K11478"/>
  <c r="K11276"/>
  <c r="K2943"/>
  <c r="K11150"/>
  <c r="K13336"/>
  <c r="K2245"/>
  <c r="K12154"/>
  <c r="K19"/>
  <c r="K10774"/>
  <c r="K3122"/>
  <c r="K9576"/>
  <c r="K8158"/>
  <c r="K7336"/>
  <c r="K2551"/>
  <c r="K9652"/>
  <c r="K7459"/>
  <c r="K11284"/>
  <c r="K9334"/>
  <c r="K8854"/>
  <c r="K7189"/>
  <c r="K13031"/>
  <c r="K1232"/>
  <c r="K7311"/>
  <c r="K6212"/>
  <c r="K7099"/>
  <c r="K3192"/>
  <c r="K7804"/>
  <c r="K12371"/>
  <c r="K13968"/>
  <c r="K13577"/>
  <c r="K1649"/>
  <c r="K1095"/>
  <c r="K11218"/>
  <c r="K8590"/>
  <c r="K1622"/>
  <c r="K5431"/>
  <c r="K6253"/>
  <c r="K4871"/>
  <c r="K7325"/>
  <c r="K11669"/>
  <c r="K907"/>
  <c r="K134"/>
  <c r="K451"/>
  <c r="K4497"/>
  <c r="K9730"/>
  <c r="K1802"/>
  <c r="K1749"/>
  <c r="K10765"/>
  <c r="K10013"/>
  <c r="K13204"/>
  <c r="K6922"/>
  <c r="K8491"/>
  <c r="K4155"/>
  <c r="K1860"/>
  <c r="K3653"/>
  <c r="K6290"/>
  <c r="K5923"/>
  <c r="K9894"/>
  <c r="K10856"/>
  <c r="K2667"/>
  <c r="K9532"/>
  <c r="K12907"/>
  <c r="K523"/>
  <c r="K2014"/>
  <c r="K7750"/>
  <c r="K6895"/>
  <c r="K9193"/>
  <c r="K6989"/>
  <c r="K12676"/>
  <c r="K7716"/>
  <c r="K6663"/>
  <c r="K6890"/>
  <c r="K8124"/>
  <c r="K8100"/>
  <c r="K1171"/>
  <c r="K4738"/>
  <c r="K388"/>
  <c r="K361"/>
  <c r="K2813"/>
  <c r="K9789"/>
  <c r="K6970"/>
  <c r="K7561"/>
  <c r="K4586"/>
  <c r="K9482"/>
  <c r="K10754"/>
  <c r="K9548"/>
  <c r="K10620"/>
  <c r="K4550"/>
  <c r="K7629"/>
  <c r="K4673"/>
  <c r="K14003"/>
  <c r="K12023"/>
  <c r="K12178"/>
  <c r="K3316"/>
  <c r="K13477"/>
  <c r="K12869"/>
  <c r="K3938"/>
  <c r="K11329"/>
  <c r="K1436"/>
  <c r="K11129"/>
  <c r="K12511"/>
  <c r="K9744"/>
  <c r="K1469"/>
  <c r="K6793"/>
  <c r="K12337"/>
  <c r="K2193"/>
  <c r="K10176"/>
  <c r="K8610"/>
  <c r="K5854"/>
  <c r="K6429"/>
  <c r="K8963"/>
  <c r="K13158"/>
  <c r="K6593"/>
  <c r="K5248"/>
  <c r="K6840"/>
  <c r="K10622"/>
  <c r="K6967"/>
  <c r="K5112"/>
  <c r="K12103"/>
  <c r="K1579"/>
  <c r="K11001"/>
  <c r="K6346"/>
  <c r="K619"/>
  <c r="K10307"/>
  <c r="K6845"/>
  <c r="K10238"/>
  <c r="K7755"/>
  <c r="K3578"/>
  <c r="K11041"/>
  <c r="K7996"/>
  <c r="K4847"/>
  <c r="K12684"/>
  <c r="K13971"/>
  <c r="K12706"/>
  <c r="K3853"/>
  <c r="K13458"/>
  <c r="K9288"/>
  <c r="K1576"/>
  <c r="K13162"/>
  <c r="K7013"/>
  <c r="K7546"/>
  <c r="K4350"/>
  <c r="K13402"/>
  <c r="K39"/>
  <c r="K469"/>
  <c r="K7023"/>
  <c r="K4540"/>
  <c r="K139"/>
  <c r="K6484"/>
  <c r="K13730"/>
  <c r="K7009"/>
  <c r="K13904"/>
  <c r="K13652"/>
  <c r="K5168"/>
  <c r="K10734"/>
  <c r="K13437"/>
  <c r="K8417"/>
  <c r="K5664"/>
  <c r="K3709"/>
  <c r="K5782"/>
  <c r="K8820"/>
  <c r="K992"/>
  <c r="K9249"/>
  <c r="K9324"/>
  <c r="K9684"/>
  <c r="K4512"/>
  <c r="K13137"/>
  <c r="K3130"/>
  <c r="K5990"/>
  <c r="K13591"/>
  <c r="K2372"/>
  <c r="K12042"/>
  <c r="K6919"/>
  <c r="K7464"/>
  <c r="K8926"/>
  <c r="K6012"/>
  <c r="K10110"/>
  <c r="K9835"/>
  <c r="K3020"/>
  <c r="K6457"/>
  <c r="K10245"/>
  <c r="K2393"/>
  <c r="K4320"/>
  <c r="K4423"/>
  <c r="K13054"/>
  <c r="K5601"/>
  <c r="K9228"/>
  <c r="K11712"/>
  <c r="K4617"/>
  <c r="K5099"/>
  <c r="K5594"/>
  <c r="K4994"/>
  <c r="K4982"/>
  <c r="K5653"/>
  <c r="K1816"/>
  <c r="K11345"/>
  <c r="K2569"/>
  <c r="K9639"/>
  <c r="K10268"/>
  <c r="K3482"/>
  <c r="K9843"/>
  <c r="K9037"/>
  <c r="K2224"/>
  <c r="K11048"/>
  <c r="K3798"/>
  <c r="K5563"/>
  <c r="K4957"/>
  <c r="K4718"/>
  <c r="K10264"/>
  <c r="K5917"/>
  <c r="K8070"/>
  <c r="K13277"/>
  <c r="K8308"/>
  <c r="K10606"/>
  <c r="K8187"/>
  <c r="K7024"/>
  <c r="K696"/>
  <c r="K12153"/>
  <c r="K9981"/>
  <c r="K4711"/>
  <c r="K3430"/>
  <c r="K8359"/>
  <c r="K10224"/>
  <c r="K1667"/>
  <c r="K3386"/>
  <c r="K2095"/>
  <c r="K6109"/>
  <c r="K6718"/>
  <c r="K11288"/>
  <c r="K9630"/>
  <c r="K1108"/>
  <c r="K8778"/>
  <c r="K13099"/>
  <c r="K2188"/>
  <c r="K9666"/>
  <c r="K13689"/>
  <c r="K9622"/>
  <c r="K11479"/>
  <c r="K11360"/>
  <c r="K12778"/>
  <c r="K10404"/>
  <c r="K5745"/>
  <c r="K10587"/>
  <c r="K2232"/>
  <c r="K4972"/>
  <c r="K551"/>
  <c r="K4506"/>
  <c r="K6337"/>
  <c r="K12263"/>
  <c r="K12064"/>
  <c r="K10782"/>
  <c r="K4062"/>
  <c r="K12560"/>
  <c r="K5578"/>
  <c r="K12535"/>
  <c r="K2219"/>
  <c r="K5562"/>
  <c r="K3284"/>
  <c r="K13643"/>
  <c r="K10714"/>
  <c r="K13991"/>
  <c r="K11910"/>
  <c r="K12038"/>
  <c r="K12741"/>
  <c r="K13408"/>
  <c r="K677"/>
  <c r="K11991"/>
  <c r="K9217"/>
  <c r="K10609"/>
  <c r="K275"/>
  <c r="K6104"/>
  <c r="K12659"/>
  <c r="K10462"/>
  <c r="K13837"/>
  <c r="K989"/>
  <c r="K4361"/>
  <c r="K6575"/>
  <c r="K111"/>
  <c r="K3759"/>
  <c r="K7770"/>
  <c r="K931"/>
  <c r="K3875"/>
  <c r="K5247"/>
  <c r="K505"/>
  <c r="K13990"/>
  <c r="K12180"/>
  <c r="K1210"/>
  <c r="K6369"/>
  <c r="K1723"/>
  <c r="K5952"/>
  <c r="K7586"/>
  <c r="K12213"/>
  <c r="K12369"/>
  <c r="K2030"/>
  <c r="K3633"/>
  <c r="K7859"/>
  <c r="K12242"/>
  <c r="K10744"/>
  <c r="K2325"/>
  <c r="K10933"/>
  <c r="K974"/>
  <c r="K12933"/>
  <c r="K6082"/>
  <c r="K615"/>
  <c r="K12155"/>
  <c r="K1581"/>
  <c r="K2735"/>
  <c r="K976"/>
  <c r="K290"/>
  <c r="K10108"/>
  <c r="K186"/>
  <c r="K10556"/>
  <c r="K2686"/>
  <c r="K13056"/>
  <c r="K12711"/>
  <c r="K8094"/>
  <c r="K563"/>
  <c r="K7260"/>
  <c r="K1405"/>
  <c r="K8296"/>
  <c r="K2148"/>
  <c r="K1376"/>
  <c r="K213"/>
  <c r="K7198"/>
  <c r="K9438"/>
  <c r="K12843"/>
  <c r="K10494"/>
  <c r="K3626"/>
  <c r="K6037"/>
  <c r="K1977"/>
  <c r="K3724"/>
  <c r="K10522"/>
  <c r="K6628"/>
  <c r="K823"/>
  <c r="K681"/>
  <c r="K7488"/>
  <c r="K10847"/>
  <c r="K11607"/>
  <c r="K6185"/>
  <c r="K5008"/>
  <c r="K9702"/>
  <c r="K14025"/>
  <c r="K2565"/>
  <c r="K9657"/>
  <c r="K3"/>
  <c r="K9358"/>
  <c r="K11968"/>
  <c r="K12746"/>
  <c r="K415"/>
  <c r="K4055"/>
  <c r="K7702"/>
  <c r="K11949"/>
  <c r="K9607"/>
  <c r="K13338"/>
  <c r="K3926"/>
  <c r="K12158"/>
  <c r="K1933"/>
  <c r="K12334"/>
  <c r="K7398"/>
  <c r="K10106"/>
  <c r="K423"/>
  <c r="K2865"/>
  <c r="K9099"/>
  <c r="K3767"/>
  <c r="K11011"/>
  <c r="K815"/>
  <c r="K7370"/>
  <c r="K8363"/>
  <c r="K470"/>
  <c r="K10986"/>
  <c r="K6383"/>
  <c r="K6234"/>
  <c r="K13589"/>
  <c r="K346"/>
  <c r="K3790"/>
  <c r="K4134"/>
  <c r="K13312"/>
  <c r="K884"/>
  <c r="K2112"/>
  <c r="K10984"/>
  <c r="K8112"/>
  <c r="K4369"/>
  <c r="K819"/>
  <c r="K135"/>
  <c r="K9188"/>
  <c r="K9573"/>
  <c r="K13992"/>
  <c r="K2515"/>
  <c r="K1303"/>
  <c r="K9718"/>
  <c r="K10047"/>
  <c r="K5032"/>
  <c r="K12094"/>
  <c r="K13854"/>
  <c r="K7014"/>
  <c r="K11124"/>
  <c r="K11615"/>
  <c r="K9790"/>
  <c r="K12550"/>
  <c r="K6723"/>
  <c r="K1430"/>
  <c r="K1070"/>
  <c r="K4321"/>
  <c r="K13369"/>
  <c r="K2257"/>
  <c r="K6098"/>
  <c r="K9867"/>
  <c r="K701"/>
  <c r="K10500"/>
  <c r="K1605"/>
  <c r="K9841"/>
  <c r="K7077"/>
  <c r="K9779"/>
  <c r="K1426"/>
  <c r="K953"/>
  <c r="K1427"/>
  <c r="K6707"/>
  <c r="K9787"/>
  <c r="K11534"/>
  <c r="K2024"/>
  <c r="K12883"/>
  <c r="K4546"/>
  <c r="K1628"/>
  <c r="K1643"/>
  <c r="K384"/>
  <c r="K356"/>
  <c r="K4164"/>
  <c r="K6693"/>
  <c r="K8706"/>
  <c r="K1231"/>
  <c r="K2419"/>
  <c r="K7316"/>
  <c r="K13541"/>
  <c r="K8834"/>
  <c r="K5069"/>
  <c r="K7369"/>
  <c r="K5687"/>
  <c r="K3638"/>
  <c r="K2984"/>
  <c r="K14068"/>
  <c r="K12796"/>
  <c r="K543"/>
  <c r="K1501"/>
  <c r="K8438"/>
  <c r="K3815"/>
  <c r="K5652"/>
  <c r="K4563"/>
  <c r="K6907"/>
  <c r="K3939"/>
  <c r="K10819"/>
  <c r="K13101"/>
  <c r="K1005"/>
  <c r="K11351"/>
  <c r="K11394"/>
  <c r="K5633"/>
  <c r="K6762"/>
  <c r="K606"/>
  <c r="K9102"/>
  <c r="K9908"/>
  <c r="K4050"/>
  <c r="K1368"/>
  <c r="K1937"/>
  <c r="K3537"/>
  <c r="K7584"/>
  <c r="K7330"/>
  <c r="K1129"/>
  <c r="K7187"/>
  <c r="K13117"/>
  <c r="K13822"/>
  <c r="K382"/>
  <c r="K4758"/>
  <c r="K7399"/>
  <c r="K1546"/>
  <c r="K7411"/>
  <c r="K13961"/>
  <c r="K5187"/>
  <c r="K3894"/>
  <c r="K13614"/>
  <c r="K10406"/>
  <c r="K4234"/>
  <c r="K88"/>
  <c r="K3008"/>
  <c r="K502"/>
  <c r="K8905"/>
  <c r="K8961"/>
  <c r="K9917"/>
  <c r="K11560"/>
  <c r="K11484"/>
  <c r="K12387"/>
  <c r="K2789"/>
  <c r="K4258"/>
  <c r="K5755"/>
  <c r="K8198"/>
  <c r="K1724"/>
  <c r="K6425"/>
  <c r="K2125"/>
  <c r="K3441"/>
  <c r="K2885"/>
  <c r="K11035"/>
  <c r="K12126"/>
  <c r="K5752"/>
  <c r="K402"/>
  <c r="K7125"/>
  <c r="K831"/>
  <c r="K7068"/>
  <c r="K8043"/>
  <c r="K7051"/>
  <c r="K10024"/>
  <c r="K12035"/>
  <c r="K4783"/>
  <c r="K5448"/>
  <c r="K4705"/>
  <c r="K575"/>
  <c r="K2403"/>
  <c r="K11772"/>
  <c r="K5759"/>
  <c r="K8893"/>
  <c r="K7357"/>
  <c r="K11677"/>
  <c r="K1968"/>
  <c r="K10148"/>
  <c r="K4161"/>
  <c r="K1782"/>
  <c r="K9627"/>
  <c r="K11490"/>
  <c r="K12397"/>
  <c r="K1832"/>
  <c r="K6537"/>
  <c r="K7134"/>
  <c r="K10761"/>
  <c r="K7365"/>
  <c r="K1156"/>
  <c r="K11340"/>
  <c r="K10648"/>
  <c r="K6339"/>
  <c r="K11580"/>
  <c r="K10305"/>
  <c r="K12929"/>
  <c r="K4179"/>
  <c r="K4929"/>
  <c r="K10626"/>
  <c r="K2086"/>
  <c r="K10104"/>
  <c r="K7940"/>
  <c r="K2493"/>
  <c r="K7809"/>
  <c r="K5750"/>
  <c r="K8859"/>
  <c r="K5411"/>
  <c r="K3458"/>
  <c r="K9611"/>
  <c r="K7066"/>
  <c r="K2953"/>
  <c r="K2691"/>
  <c r="K13557"/>
  <c r="K11065"/>
  <c r="K1708"/>
  <c r="K6284"/>
  <c r="K7135"/>
  <c r="K5605"/>
  <c r="K11634"/>
  <c r="K2075"/>
  <c r="K11519"/>
  <c r="K7467"/>
  <c r="K2032"/>
  <c r="K11935"/>
  <c r="K11906"/>
  <c r="K4154"/>
  <c r="K12235"/>
  <c r="K4806"/>
  <c r="K2359"/>
  <c r="K211"/>
  <c r="K128"/>
  <c r="K6398"/>
  <c r="K6956"/>
  <c r="K11415"/>
  <c r="K13793"/>
  <c r="K5958"/>
  <c r="K2355"/>
  <c r="K7529"/>
  <c r="K276"/>
  <c r="K6231"/>
  <c r="K7324"/>
  <c r="K2145"/>
  <c r="K9764"/>
  <c r="K2081"/>
  <c r="K3819"/>
  <c r="K9361"/>
  <c r="K13129"/>
  <c r="K9270"/>
  <c r="K4721"/>
  <c r="K219"/>
  <c r="K6274"/>
  <c r="K12775"/>
  <c r="K11212"/>
  <c r="K11080"/>
  <c r="K4996"/>
  <c r="K5688"/>
  <c r="K3011"/>
  <c r="K4659"/>
  <c r="K5274"/>
  <c r="K12864"/>
  <c r="K2535"/>
  <c r="K161"/>
  <c r="K9783"/>
  <c r="K2555"/>
  <c r="K11945"/>
  <c r="K2758"/>
  <c r="K6824"/>
  <c r="K9848"/>
  <c r="K7300"/>
  <c r="K4750"/>
  <c r="K12139"/>
  <c r="K2770"/>
  <c r="K5227"/>
  <c r="K10686"/>
  <c r="K7055"/>
  <c r="K2311"/>
  <c r="K6456"/>
  <c r="K7873"/>
  <c r="K1895"/>
  <c r="K11068"/>
  <c r="K10339"/>
  <c r="K3861"/>
  <c r="K8138"/>
  <c r="K7028"/>
  <c r="K4070"/>
  <c r="K1739"/>
  <c r="K421"/>
  <c r="K1069"/>
  <c r="K496"/>
  <c r="K12273"/>
  <c r="K10057"/>
  <c r="K7048"/>
  <c r="K3876"/>
  <c r="K5747"/>
  <c r="K4101"/>
  <c r="K11010"/>
  <c r="K5469"/>
  <c r="K11908"/>
  <c r="K12957"/>
  <c r="K8487"/>
  <c r="K9301"/>
  <c r="K4346"/>
  <c r="K2939"/>
  <c r="K10642"/>
  <c r="K2012"/>
  <c r="K11740"/>
  <c r="K10962"/>
  <c r="K5335"/>
  <c r="K8595"/>
  <c r="K12754"/>
  <c r="K5724"/>
  <c r="K6812"/>
  <c r="K4531"/>
  <c r="K3303"/>
  <c r="K9524"/>
  <c r="K12203"/>
  <c r="K2230"/>
  <c r="K2022"/>
  <c r="K12465"/>
  <c r="K11548"/>
  <c r="K5091"/>
  <c r="K7552"/>
  <c r="K3991"/>
  <c r="K12912"/>
  <c r="K11287"/>
  <c r="K1797"/>
  <c r="K7143"/>
  <c r="K1611"/>
  <c r="K6371"/>
  <c r="K2674"/>
  <c r="K2326"/>
  <c r="K8716"/>
  <c r="K10849"/>
  <c r="K4610"/>
  <c r="K10325"/>
  <c r="K8856"/>
  <c r="K11240"/>
  <c r="K12781"/>
  <c r="K3342"/>
  <c r="K6249"/>
  <c r="K7329"/>
  <c r="K6495"/>
  <c r="K4204"/>
  <c r="K440"/>
  <c r="K8997"/>
  <c r="K5614"/>
  <c r="K2898"/>
  <c r="K5026"/>
  <c r="K8619"/>
  <c r="K13037"/>
  <c r="K12137"/>
  <c r="K8980"/>
  <c r="K5560"/>
  <c r="K1736"/>
  <c r="K2664"/>
  <c r="K8966"/>
  <c r="K12854"/>
  <c r="K9015"/>
  <c r="K17"/>
  <c r="K9290"/>
  <c r="K4788"/>
  <c r="K1495"/>
  <c r="K9097"/>
  <c r="K2437"/>
  <c r="K10948"/>
  <c r="K6206"/>
  <c r="K10207"/>
  <c r="K13407"/>
  <c r="K11031"/>
  <c r="K11874"/>
  <c r="K13527"/>
  <c r="K6599"/>
  <c r="K5564"/>
  <c r="K10155"/>
  <c r="K4318"/>
  <c r="K614"/>
  <c r="K7764"/>
  <c r="K1742"/>
  <c r="K8799"/>
  <c r="K5250"/>
  <c r="K3635"/>
  <c r="K8098"/>
  <c r="K4044"/>
  <c r="K13071"/>
  <c r="K8895"/>
  <c r="K611"/>
  <c r="K1561"/>
  <c r="K748"/>
  <c r="K5144"/>
  <c r="K3628"/>
  <c r="K11486"/>
  <c r="K4841"/>
  <c r="K12625"/>
  <c r="K12544"/>
  <c r="K3924"/>
  <c r="K38"/>
  <c r="K13029"/>
  <c r="K13465"/>
  <c r="K11391"/>
  <c r="K4717"/>
  <c r="K9284"/>
  <c r="K9170"/>
  <c r="K3608"/>
  <c r="K6166"/>
  <c r="K12264"/>
  <c r="K9083"/>
  <c r="K8141"/>
  <c r="K13035"/>
  <c r="K13751"/>
  <c r="K1995"/>
  <c r="K9060"/>
  <c r="K8640"/>
  <c r="K1292"/>
  <c r="K12151"/>
  <c r="K8533"/>
  <c r="K9500"/>
  <c r="K12961"/>
  <c r="K5402"/>
  <c r="K4518"/>
  <c r="K10061"/>
  <c r="K8295"/>
  <c r="K5438"/>
  <c r="K2906"/>
  <c r="K10251"/>
  <c r="K9075"/>
  <c r="K1203"/>
  <c r="K1331"/>
  <c r="K6616"/>
  <c r="K13896"/>
  <c r="K4608"/>
  <c r="K7569"/>
  <c r="K7007"/>
  <c r="K6980"/>
  <c r="K5203"/>
  <c r="K7388"/>
  <c r="K10768"/>
  <c r="K11850"/>
  <c r="K4521"/>
  <c r="K7564"/>
  <c r="K863"/>
  <c r="K8822"/>
  <c r="K13424"/>
  <c r="K6482"/>
  <c r="K5083"/>
  <c r="K4060"/>
  <c r="K9389"/>
  <c r="K11616"/>
  <c r="K978"/>
  <c r="K7749"/>
  <c r="K3473"/>
  <c r="K8875"/>
  <c r="K5962"/>
  <c r="K6069"/>
  <c r="K12783"/>
  <c r="K1295"/>
  <c r="K11417"/>
  <c r="K7835"/>
  <c r="K10899"/>
  <c r="K9535"/>
  <c r="K13982"/>
  <c r="K2469"/>
  <c r="K5809"/>
  <c r="K9802"/>
  <c r="K11107"/>
  <c r="K1195"/>
  <c r="K6512"/>
  <c r="K4336"/>
  <c r="K9495"/>
  <c r="K11609"/>
  <c r="K3163"/>
  <c r="K9663"/>
  <c r="K4619"/>
  <c r="K2500"/>
  <c r="K259"/>
  <c r="K13865"/>
  <c r="K13149"/>
  <c r="K12919"/>
  <c r="K7177"/>
  <c r="K7843"/>
  <c r="K1518"/>
  <c r="K9316"/>
  <c r="K2439"/>
  <c r="K6979"/>
  <c r="K9759"/>
  <c r="K1786"/>
  <c r="K7105"/>
  <c r="K3405"/>
  <c r="K4834"/>
  <c r="K4627"/>
  <c r="K5360"/>
  <c r="K922"/>
  <c r="K7421"/>
  <c r="K2412"/>
  <c r="K13349"/>
  <c r="K9253"/>
  <c r="K6976"/>
  <c r="K6668"/>
  <c r="K4559"/>
  <c r="K5526"/>
  <c r="K2970"/>
  <c r="K11435"/>
  <c r="K8174"/>
  <c r="K9477"/>
  <c r="K11469"/>
  <c r="K207"/>
  <c r="K2190"/>
  <c r="K13842"/>
  <c r="K11562"/>
  <c r="K11421"/>
  <c r="K13944"/>
  <c r="K13252"/>
  <c r="K11297"/>
  <c r="K13419"/>
  <c r="K13334"/>
  <c r="K5677"/>
  <c r="K4864"/>
  <c r="K11346"/>
  <c r="K1367"/>
  <c r="K11190"/>
  <c r="K390"/>
  <c r="K5284"/>
  <c r="K12147"/>
  <c r="K985"/>
  <c r="K1811"/>
  <c r="K2516"/>
  <c r="K12444"/>
  <c r="K3773"/>
  <c r="K12588"/>
  <c r="K12522"/>
  <c r="K3912"/>
  <c r="K8433"/>
  <c r="K3852"/>
  <c r="K401"/>
  <c r="K9388"/>
  <c r="K4842"/>
  <c r="K7649"/>
  <c r="K5748"/>
  <c r="K10435"/>
  <c r="K2910"/>
  <c r="K9520"/>
  <c r="K3289"/>
  <c r="K6603"/>
  <c r="K3262"/>
  <c r="K9349"/>
  <c r="K10695"/>
  <c r="K10561"/>
  <c r="K6118"/>
  <c r="K10327"/>
  <c r="K10053"/>
  <c r="K10888"/>
  <c r="K6261"/>
  <c r="K9026"/>
  <c r="K11278"/>
  <c r="K2009"/>
  <c r="K8804"/>
  <c r="K1148"/>
  <c r="K8654"/>
  <c r="K10194"/>
  <c r="K8286"/>
  <c r="K6848"/>
  <c r="K9515"/>
  <c r="K8802"/>
  <c r="K2382"/>
  <c r="K11746"/>
  <c r="K12524"/>
  <c r="K13126"/>
  <c r="K12416"/>
  <c r="K12425"/>
  <c r="K9793"/>
  <c r="K9647"/>
  <c r="K2446"/>
  <c r="K3820"/>
  <c r="K6839"/>
  <c r="K8766"/>
  <c r="K7308"/>
  <c r="K9089"/>
  <c r="K2683"/>
  <c r="K9970"/>
  <c r="K5914"/>
  <c r="K5185"/>
  <c r="K5408"/>
  <c r="K3554"/>
  <c r="K5166"/>
  <c r="K7939"/>
  <c r="K4486"/>
  <c r="K10956"/>
  <c r="K2057"/>
  <c r="K13931"/>
  <c r="K40"/>
  <c r="K14085"/>
  <c r="K5430"/>
  <c r="K11846"/>
  <c r="K12646"/>
  <c r="K548"/>
  <c r="K5342"/>
  <c r="K105"/>
  <c r="K10317"/>
  <c r="K11857"/>
  <c r="K7319"/>
  <c r="K7401"/>
  <c r="K9648"/>
  <c r="K137"/>
  <c r="K10098"/>
  <c r="K5416"/>
  <c r="K13245"/>
  <c r="K10573"/>
  <c r="K9590"/>
  <c r="K8693"/>
  <c r="K675"/>
  <c r="K2575"/>
  <c r="K3328"/>
  <c r="K13525"/>
  <c r="K9853"/>
  <c r="K7382"/>
  <c r="K8348"/>
  <c r="K4242"/>
  <c r="K280"/>
  <c r="K5066"/>
  <c r="K5922"/>
  <c r="K7759"/>
  <c r="K12245"/>
  <c r="K29"/>
  <c r="K1830"/>
  <c r="K6816"/>
  <c r="K3523"/>
  <c r="K3851"/>
  <c r="K1640"/>
  <c r="K13754"/>
  <c r="K14079"/>
  <c r="K12353"/>
  <c r="K8845"/>
  <c r="K10894"/>
  <c r="K7101"/>
  <c r="K3913"/>
  <c r="K13921"/>
  <c r="K3702"/>
  <c r="K1423"/>
  <c r="K10967"/>
  <c r="K4843"/>
  <c r="K2907"/>
  <c r="K9675"/>
  <c r="K11393"/>
  <c r="K4019"/>
  <c r="K13138"/>
  <c r="K6662"/>
  <c r="K6493"/>
  <c r="K10220"/>
  <c r="K4681"/>
  <c r="K13150"/>
  <c r="K1432"/>
  <c r="K5924"/>
  <c r="K10444"/>
  <c r="K3911"/>
  <c r="K91"/>
  <c r="K12462"/>
  <c r="K13690"/>
  <c r="K2250"/>
  <c r="K8211"/>
  <c r="K1932"/>
  <c r="K9877"/>
  <c r="K12013"/>
  <c r="K6499"/>
  <c r="K9384"/>
  <c r="K3752"/>
  <c r="K8762"/>
  <c r="K10951"/>
  <c r="K2993"/>
  <c r="K1263"/>
  <c r="K9427"/>
  <c r="K2103"/>
  <c r="K7810"/>
  <c r="K13972"/>
  <c r="K13677"/>
  <c r="K10051"/>
  <c r="K1819"/>
  <c r="K4655"/>
  <c r="K8942"/>
  <c r="K12288"/>
  <c r="K6859"/>
  <c r="K7199"/>
  <c r="K6022"/>
  <c r="K5186"/>
  <c r="K12790"/>
  <c r="K3684"/>
  <c r="K10396"/>
  <c r="K967"/>
  <c r="K2198"/>
  <c r="K11296"/>
  <c r="K1352"/>
  <c r="K9776"/>
  <c r="K8861"/>
  <c r="K8629"/>
  <c r="K2596"/>
  <c r="K10627"/>
  <c r="K9232"/>
  <c r="K6666"/>
  <c r="K5439"/>
  <c r="K3564"/>
  <c r="K12092"/>
  <c r="K13834"/>
  <c r="K12953"/>
  <c r="K1453"/>
  <c r="K10505"/>
  <c r="K11156"/>
  <c r="K6818"/>
  <c r="K4508"/>
  <c r="K3298"/>
  <c r="K9530"/>
  <c r="K12642"/>
  <c r="K2801"/>
  <c r="K7773"/>
  <c r="K11797"/>
  <c r="K2909"/>
  <c r="K9335"/>
  <c r="K419"/>
  <c r="K5105"/>
  <c r="K9160"/>
  <c r="K1767"/>
  <c r="K3961"/>
  <c r="K6940"/>
  <c r="K2098"/>
  <c r="K8624"/>
  <c r="K3560"/>
  <c r="K517"/>
  <c r="K5672"/>
  <c r="K4464"/>
  <c r="K2879"/>
  <c r="K3023"/>
  <c r="K13891"/>
  <c r="K3021"/>
  <c r="K7446"/>
  <c r="K10499"/>
  <c r="K1701"/>
  <c r="K3493"/>
  <c r="K5896"/>
  <c r="K7185"/>
  <c r="K5349"/>
  <c r="K4875"/>
  <c r="K9064"/>
  <c r="K197"/>
  <c r="K3840"/>
  <c r="K10703"/>
  <c r="K13733"/>
  <c r="K7732"/>
  <c r="K9941"/>
  <c r="K8261"/>
  <c r="K7975"/>
  <c r="K8503"/>
  <c r="K10059"/>
  <c r="K12552"/>
  <c r="K6774"/>
  <c r="K5434"/>
  <c r="K9525"/>
  <c r="K1221"/>
  <c r="K10825"/>
  <c r="K3768"/>
  <c r="K13443"/>
  <c r="K13179"/>
  <c r="K2983"/>
  <c r="K5308"/>
  <c r="K8860"/>
  <c r="K3673"/>
  <c r="K14007"/>
  <c r="K6169"/>
  <c r="K2038"/>
  <c r="K9582"/>
  <c r="K5665"/>
  <c r="K7891"/>
  <c r="K9114"/>
  <c r="K11325"/>
  <c r="K13772"/>
  <c r="K4483"/>
  <c r="K8313"/>
  <c r="K1201"/>
  <c r="K11502"/>
  <c r="K127"/>
  <c r="K2517"/>
  <c r="K8508"/>
  <c r="K5783"/>
  <c r="K10361"/>
  <c r="K11793"/>
  <c r="K12413"/>
  <c r="K12469"/>
  <c r="K5467"/>
  <c r="K7183"/>
  <c r="K647"/>
  <c r="K11967"/>
  <c r="K8023"/>
  <c r="K9079"/>
  <c r="K11504"/>
  <c r="K12859"/>
  <c r="K11673"/>
  <c r="K13701"/>
  <c r="K1517"/>
  <c r="K477"/>
  <c r="K7136"/>
  <c r="K6513"/>
  <c r="K7261"/>
  <c r="K2591"/>
  <c r="K5761"/>
  <c r="K6468"/>
  <c r="K4988"/>
  <c r="K4256"/>
  <c r="K12699"/>
  <c r="K4978"/>
  <c r="K7022"/>
  <c r="K1087"/>
  <c r="K7208"/>
  <c r="K12149"/>
  <c r="K6368"/>
  <c r="K1555"/>
  <c r="K9399"/>
  <c r="K9813"/>
  <c r="K12634"/>
  <c r="K7924"/>
  <c r="K8460"/>
  <c r="K8466"/>
  <c r="K13965"/>
  <c r="K11728"/>
  <c r="K11014"/>
  <c r="K11498"/>
  <c r="K12333"/>
  <c r="K972"/>
  <c r="K926"/>
  <c r="K7130"/>
  <c r="K7868"/>
  <c r="K2884"/>
  <c r="K7877"/>
  <c r="K10048"/>
  <c r="K13273"/>
  <c r="K13343"/>
  <c r="K11604"/>
  <c r="K11020"/>
  <c r="K12592"/>
  <c r="K8751"/>
  <c r="K13838"/>
  <c r="K10657"/>
  <c r="K5726"/>
  <c r="K4591"/>
  <c r="K1691"/>
  <c r="K1158"/>
  <c r="K10764"/>
  <c r="K4837"/>
  <c r="K7103"/>
  <c r="K4724"/>
  <c r="K12492"/>
  <c r="K5244"/>
  <c r="K3487"/>
  <c r="K13811"/>
  <c r="K13335"/>
  <c r="K11442"/>
  <c r="K13629"/>
  <c r="K13266"/>
  <c r="K1217"/>
  <c r="K11130"/>
  <c r="K3928"/>
  <c r="K8814"/>
  <c r="K9415"/>
  <c r="K9409"/>
  <c r="K12517"/>
  <c r="K8990"/>
  <c r="K13853"/>
  <c r="K6885"/>
  <c r="K14042"/>
  <c r="K4729"/>
  <c r="K12466"/>
  <c r="K5230"/>
  <c r="K217"/>
  <c r="K11557"/>
  <c r="K3335"/>
  <c r="K858"/>
  <c r="K3418"/>
  <c r="K853"/>
  <c r="K8665"/>
  <c r="K3186"/>
  <c r="K12671"/>
  <c r="K6412"/>
  <c r="K4066"/>
  <c r="K638"/>
  <c r="K12182"/>
  <c r="K11380"/>
  <c r="K9163"/>
  <c r="K10485"/>
  <c r="K779"/>
  <c r="K12702"/>
  <c r="K10709"/>
  <c r="K8973"/>
  <c r="K3915"/>
  <c r="K13209"/>
  <c r="K3470"/>
  <c r="K2774"/>
  <c r="K4755"/>
  <c r="K10893"/>
  <c r="K10678"/>
  <c r="K4034"/>
  <c r="K5613"/>
  <c r="K7490"/>
  <c r="K9873"/>
  <c r="K6765"/>
  <c r="K7691"/>
  <c r="K9326"/>
  <c r="K6971"/>
  <c r="K3582"/>
  <c r="K7194"/>
  <c r="K3769"/>
  <c r="K8453"/>
  <c r="K4289"/>
  <c r="K6309"/>
  <c r="K1099"/>
  <c r="K4270"/>
  <c r="K8868"/>
  <c r="K703"/>
  <c r="K7302"/>
  <c r="K10836"/>
  <c r="K5593"/>
  <c r="K13383"/>
  <c r="K4135"/>
  <c r="K6454"/>
  <c r="K12716"/>
  <c r="K10232"/>
  <c r="K8258"/>
  <c r="K9240"/>
  <c r="K7484"/>
  <c r="K3905"/>
  <c r="K13753"/>
  <c r="K6157"/>
  <c r="K4401"/>
  <c r="K2653"/>
  <c r="K5346"/>
  <c r="K10672"/>
  <c r="K426"/>
  <c r="K9837"/>
  <c r="K13684"/>
  <c r="K9631"/>
  <c r="K2795"/>
  <c r="K2834"/>
  <c r="K11747"/>
  <c r="K8165"/>
  <c r="K8760"/>
  <c r="K4660"/>
  <c r="K10117"/>
  <c r="K11320"/>
  <c r="K12917"/>
  <c r="K11710"/>
  <c r="K3948"/>
  <c r="K8896"/>
  <c r="K1252"/>
  <c r="K10259"/>
  <c r="K13579"/>
  <c r="K4523"/>
  <c r="K10324"/>
  <c r="K5897"/>
  <c r="K2062"/>
  <c r="K11331"/>
  <c r="K6856"/>
  <c r="K11126"/>
  <c r="K4102"/>
  <c r="K244"/>
  <c r="K12066"/>
  <c r="K9047"/>
  <c r="K5050"/>
  <c r="K1454"/>
  <c r="K3221"/>
  <c r="K8941"/>
  <c r="K9293"/>
  <c r="K735"/>
  <c r="K5966"/>
  <c r="K567"/>
  <c r="K13499"/>
  <c r="K2177"/>
  <c r="K6653"/>
  <c r="K3323"/>
  <c r="K8848"/>
  <c r="K13736"/>
  <c r="K9830"/>
  <c r="K2730"/>
  <c r="K178"/>
  <c r="K8260"/>
  <c r="K6000"/>
  <c r="K8490"/>
  <c r="K2144"/>
  <c r="K11221"/>
  <c r="K12972"/>
  <c r="K10235"/>
  <c r="K6348"/>
  <c r="K14032"/>
  <c r="K2254"/>
  <c r="K533"/>
  <c r="K6306"/>
  <c r="K8390"/>
  <c r="K1143"/>
  <c r="K9407"/>
  <c r="K9915"/>
  <c r="K9398"/>
  <c r="K1975"/>
  <c r="K9074"/>
  <c r="K12968"/>
  <c r="K10166"/>
  <c r="K10401"/>
  <c r="K3077"/>
  <c r="K5519"/>
  <c r="K2197"/>
  <c r="K11576"/>
  <c r="K12451"/>
  <c r="K11965"/>
  <c r="K85"/>
  <c r="K9983"/>
  <c r="K11223"/>
  <c r="K10388"/>
  <c r="K4631"/>
  <c r="K3969"/>
  <c r="K7582"/>
  <c r="K7572"/>
  <c r="K11638"/>
  <c r="K4196"/>
  <c r="K10964"/>
  <c r="K5218"/>
  <c r="K13104"/>
  <c r="K1795"/>
  <c r="K8653"/>
  <c r="K1378"/>
  <c r="K12503"/>
  <c r="K12653"/>
  <c r="K10809"/>
  <c r="K11533"/>
  <c r="K7703"/>
  <c r="K3321"/>
  <c r="K13912"/>
  <c r="K12728"/>
  <c r="K12910"/>
  <c r="K7942"/>
  <c r="K9948"/>
  <c r="K4454"/>
  <c r="K6451"/>
  <c r="K3909"/>
  <c r="K6781"/>
  <c r="K1281"/>
  <c r="K10408"/>
  <c r="K3530"/>
  <c r="K1741"/>
  <c r="K12916"/>
  <c r="K452"/>
  <c r="K6338"/>
  <c r="K13835"/>
  <c r="K11349"/>
  <c r="K5741"/>
  <c r="K5713"/>
  <c r="K6999"/>
  <c r="K9208"/>
  <c r="K4243"/>
  <c r="K805"/>
  <c r="K5735"/>
  <c r="K8781"/>
  <c r="K2815"/>
  <c r="K8018"/>
  <c r="K9063"/>
  <c r="K3922"/>
  <c r="K13100"/>
  <c r="K10569"/>
  <c r="K1992"/>
  <c r="K5949"/>
  <c r="K8937"/>
  <c r="K9434"/>
  <c r="K12577"/>
  <c r="K1406"/>
  <c r="K4403"/>
  <c r="K12616"/>
  <c r="K11184"/>
  <c r="K2785"/>
  <c r="K8333"/>
  <c r="K479"/>
  <c r="K13732"/>
  <c r="K67"/>
  <c r="K109"/>
  <c r="K6065"/>
  <c r="K2755"/>
  <c r="K3733"/>
  <c r="K7988"/>
  <c r="K8087"/>
  <c r="K13248"/>
  <c r="K6868"/>
  <c r="K5786"/>
  <c r="K2649"/>
  <c r="K9632"/>
  <c r="K13790"/>
  <c r="K10769"/>
  <c r="K11273"/>
  <c r="K4393"/>
  <c r="K1524"/>
  <c r="K12665"/>
  <c r="K693"/>
  <c r="K3676"/>
  <c r="K7949"/>
  <c r="K2854"/>
  <c r="K4613"/>
  <c r="K9775"/>
  <c r="K13192"/>
  <c r="K441"/>
  <c r="K5737"/>
  <c r="K8240"/>
  <c r="K2397"/>
  <c r="K9885"/>
  <c r="K9286"/>
  <c r="K367"/>
  <c r="K2826"/>
  <c r="K5579"/>
  <c r="K12193"/>
  <c r="K8265"/>
  <c r="K4018"/>
  <c r="K6165"/>
  <c r="K3068"/>
  <c r="K13920"/>
  <c r="K7120"/>
  <c r="K11650"/>
  <c r="K6088"/>
  <c r="K2539"/>
  <c r="K10229"/>
  <c r="K3763"/>
  <c r="K11559"/>
  <c r="K4787"/>
  <c r="K6229"/>
  <c r="K4306"/>
  <c r="K1578"/>
  <c r="K7456"/>
  <c r="K13486"/>
  <c r="K10012"/>
  <c r="K9667"/>
  <c r="K4973"/>
  <c r="K5457"/>
  <c r="K10363"/>
  <c r="K14052"/>
  <c r="K9994"/>
  <c r="K11733"/>
  <c r="K3042"/>
  <c r="K6581"/>
  <c r="K10167"/>
  <c r="K14087"/>
  <c r="K2233"/>
  <c r="K10516"/>
  <c r="K12084"/>
  <c r="K5927"/>
  <c r="K1953"/>
  <c r="K676"/>
  <c r="K8224"/>
  <c r="K6270"/>
  <c r="K622"/>
  <c r="K4954"/>
  <c r="K11812"/>
  <c r="K6198"/>
  <c r="K8497"/>
  <c r="K3701"/>
  <c r="K2916"/>
  <c r="K2380"/>
  <c r="K1353"/>
  <c r="K1374"/>
  <c r="K14091"/>
  <c r="K8768"/>
  <c r="K8920"/>
  <c r="K7178"/>
  <c r="K2886"/>
  <c r="K5930"/>
  <c r="K2915"/>
  <c r="K10400"/>
  <c r="K9634"/>
  <c r="K140"/>
  <c r="K10547"/>
  <c r="K10188"/>
  <c r="K2695"/>
  <c r="K13634"/>
  <c r="K5369"/>
  <c r="K2378"/>
  <c r="K10326"/>
  <c r="K9785"/>
  <c r="K8763"/>
  <c r="K3567"/>
  <c r="K1567"/>
  <c r="K1482"/>
  <c r="K13553"/>
  <c r="K4854"/>
  <c r="K7216"/>
  <c r="K12225"/>
  <c r="K12639"/>
  <c r="K13309"/>
  <c r="K5835"/>
  <c r="K9912"/>
  <c r="K2415"/>
  <c r="K13752"/>
  <c r="K6609"/>
  <c r="K3789"/>
  <c r="K2033"/>
  <c r="K12621"/>
  <c r="K5548"/>
  <c r="K546"/>
  <c r="K6199"/>
  <c r="K11395"/>
  <c r="K116"/>
  <c r="K3464"/>
  <c r="K8210"/>
  <c r="K9685"/>
  <c r="K5910"/>
  <c r="K9283"/>
  <c r="K10694"/>
  <c r="K2593"/>
  <c r="K12142"/>
  <c r="K2447"/>
  <c r="K12351"/>
  <c r="K1868"/>
  <c r="K10946"/>
  <c r="K7745"/>
  <c r="K5264"/>
  <c r="K10595"/>
  <c r="K5760"/>
  <c r="K1930"/>
  <c r="K6923"/>
  <c r="K4435"/>
  <c r="K14065"/>
  <c r="K4405"/>
  <c r="K12017"/>
  <c r="K4063"/>
  <c r="K2874"/>
  <c r="K6997"/>
  <c r="K1235"/>
  <c r="K10618"/>
  <c r="K2015"/>
  <c r="K10196"/>
  <c r="K13647"/>
  <c r="K11017"/>
  <c r="K4163"/>
  <c r="K3476"/>
  <c r="K9942"/>
  <c r="K12667"/>
  <c r="K1077"/>
  <c r="K3177"/>
  <c r="K2096"/>
  <c r="K12958"/>
  <c r="K7614"/>
  <c r="K13447"/>
  <c r="K13072"/>
  <c r="K14012"/>
  <c r="K7642"/>
  <c r="K5871"/>
  <c r="K5189"/>
  <c r="K8801"/>
  <c r="K12383"/>
  <c r="K13107"/>
  <c r="K14046"/>
  <c r="K2722"/>
  <c r="K4732"/>
  <c r="K5385"/>
  <c r="K6288"/>
  <c r="K6630"/>
  <c r="K11632"/>
  <c r="K13509"/>
  <c r="K5225"/>
  <c r="K11849"/>
  <c r="K8482"/>
  <c r="K11520"/>
  <c r="K10475"/>
  <c r="K13609"/>
  <c r="K4712"/>
  <c r="K3849"/>
  <c r="K8457"/>
  <c r="K4052"/>
  <c r="K11301"/>
  <c r="K1492"/>
  <c r="K6440"/>
  <c r="K12872"/>
  <c r="K1666"/>
  <c r="K13491"/>
  <c r="K11235"/>
  <c r="K4343"/>
  <c r="K9998"/>
  <c r="K12707"/>
  <c r="K3864"/>
  <c r="K8551"/>
  <c r="K7057"/>
  <c r="K11112"/>
  <c r="K13583"/>
  <c r="K1380"/>
  <c r="K8253"/>
  <c r="K7786"/>
  <c r="K10612"/>
  <c r="K6561"/>
  <c r="K3624"/>
  <c r="K1996"/>
  <c r="K4357"/>
  <c r="K4487"/>
  <c r="K9918"/>
  <c r="K1818"/>
  <c r="K4552"/>
  <c r="K5658"/>
  <c r="K12884"/>
  <c r="K4818"/>
  <c r="K5588"/>
  <c r="K13502"/>
  <c r="K1744"/>
  <c r="K8904"/>
  <c r="K8945"/>
  <c r="K3841"/>
  <c r="K1270"/>
  <c r="K9450"/>
  <c r="K1944"/>
  <c r="K1301"/>
  <c r="K1165"/>
  <c r="K5877"/>
  <c r="K13059"/>
  <c r="K4115"/>
  <c r="K10959"/>
  <c r="K973"/>
  <c r="K5815"/>
  <c r="K3365"/>
  <c r="K2790"/>
  <c r="K4043"/>
  <c r="K3736"/>
  <c r="K7275"/>
  <c r="K3202"/>
  <c r="K9566"/>
  <c r="K3242"/>
  <c r="K12272"/>
  <c r="K106"/>
  <c r="K9311"/>
  <c r="K8468"/>
  <c r="K8698"/>
  <c r="K12475"/>
  <c r="K9082"/>
  <c r="K2324"/>
  <c r="K13282"/>
  <c r="K7161"/>
  <c r="K11864"/>
  <c r="K10704"/>
  <c r="K1475"/>
  <c r="K5628"/>
  <c r="K13625"/>
  <c r="K13873"/>
  <c r="K3590"/>
  <c r="K6750"/>
  <c r="K1387"/>
  <c r="K10886"/>
  <c r="K1110"/>
  <c r="K4708"/>
  <c r="K7021"/>
  <c r="K6871"/>
  <c r="K4159"/>
  <c r="K13254"/>
  <c r="K13537"/>
  <c r="K3706"/>
  <c r="K7512"/>
  <c r="K4616"/>
  <c r="K13206"/>
  <c r="K12231"/>
  <c r="K1304"/>
  <c r="K5739"/>
  <c r="K10864"/>
  <c r="K11009"/>
  <c r="K6312"/>
  <c r="K12561"/>
  <c r="K5403"/>
  <c r="K4412"/>
  <c r="K5703"/>
  <c r="K6159"/>
  <c r="K1264"/>
  <c r="K8489"/>
  <c r="K9109"/>
  <c r="K5671"/>
  <c r="K13421"/>
  <c r="K13148"/>
  <c r="K2108"/>
  <c r="K4562"/>
  <c r="K954"/>
  <c r="K11649"/>
  <c r="K2361"/>
  <c r="K1966"/>
  <c r="K12394"/>
  <c r="K11729"/>
  <c r="K10812"/>
  <c r="K6421"/>
  <c r="K10844"/>
  <c r="K13798"/>
  <c r="K11211"/>
  <c r="K2652"/>
  <c r="K6378"/>
  <c r="K13372"/>
  <c r="K13960"/>
  <c r="K5635"/>
  <c r="K1440"/>
  <c r="K5627"/>
  <c r="K12101"/>
  <c r="K9623"/>
  <c r="K13395"/>
  <c r="K172"/>
  <c r="K8517"/>
  <c r="K7511"/>
  <c r="K3297"/>
  <c r="K9536"/>
  <c r="K9410"/>
  <c r="K2812"/>
  <c r="K9598"/>
  <c r="K3695"/>
  <c r="K3934"/>
  <c r="K7927"/>
  <c r="K10333"/>
  <c r="K13189"/>
  <c r="K9609"/>
  <c r="K11079"/>
  <c r="K4836"/>
  <c r="K13078"/>
  <c r="K3936"/>
  <c r="K8570"/>
  <c r="K11672"/>
  <c r="K1583"/>
  <c r="K2803"/>
  <c r="K10431"/>
  <c r="K2944"/>
  <c r="K7676"/>
  <c r="K4777"/>
  <c r="K8894"/>
  <c r="K13374"/>
  <c r="K12942"/>
  <c r="K13140"/>
  <c r="K14024"/>
  <c r="K12435"/>
  <c r="K9964"/>
  <c r="K6896"/>
  <c r="K8626"/>
  <c r="K2677"/>
  <c r="K13528"/>
  <c r="K393"/>
  <c r="K11462"/>
  <c r="K8309"/>
  <c r="K7052"/>
  <c r="K3347"/>
  <c r="K5097"/>
  <c r="K2358"/>
  <c r="K6879"/>
  <c r="K8103"/>
  <c r="K1752"/>
  <c r="K4024"/>
  <c r="K11416"/>
  <c r="K4177"/>
  <c r="K9273"/>
  <c r="K9178"/>
  <c r="K7798"/>
  <c r="K11075"/>
  <c r="K778"/>
  <c r="K11566"/>
  <c r="K8362"/>
  <c r="K11635"/>
  <c r="K2624"/>
  <c r="K13021"/>
  <c r="K9521"/>
  <c r="K890"/>
  <c r="K4683"/>
  <c r="K13501"/>
  <c r="K8615"/>
  <c r="K7193"/>
  <c r="K10269"/>
  <c r="K9352"/>
  <c r="K3372"/>
  <c r="K3141"/>
  <c r="K1771"/>
  <c r="K5086"/>
  <c r="K8467"/>
  <c r="K6878"/>
  <c r="K6862"/>
  <c r="K3731"/>
  <c r="K11544"/>
  <c r="K445"/>
  <c r="K2174"/>
  <c r="K2844"/>
  <c r="K10037"/>
  <c r="K7762"/>
  <c r="K8553"/>
  <c r="K12124"/>
  <c r="K4453"/>
  <c r="K10097"/>
  <c r="K10058"/>
  <c r="K3494"/>
  <c r="K1595"/>
  <c r="K10846"/>
  <c r="K2729"/>
  <c r="K2270"/>
  <c r="K3055"/>
  <c r="K7159"/>
  <c r="K3674"/>
  <c r="K5988"/>
  <c r="K373"/>
  <c r="K4740"/>
  <c r="K9575"/>
  <c r="K11810"/>
  <c r="K11082"/>
  <c r="K8167"/>
  <c r="K3336"/>
  <c r="K10065"/>
  <c r="K10342"/>
  <c r="K287"/>
  <c r="K6969"/>
  <c r="K12398"/>
  <c r="K8862"/>
  <c r="K3267"/>
  <c r="K12391"/>
  <c r="K13492"/>
  <c r="K1540"/>
  <c r="K13297"/>
  <c r="K844"/>
  <c r="K4672"/>
  <c r="K2644"/>
  <c r="K781"/>
  <c r="K1363"/>
  <c r="K3889"/>
  <c r="K5121"/>
  <c r="K11194"/>
  <c r="K13928"/>
  <c r="K10731"/>
  <c r="K8206"/>
  <c r="K6915"/>
  <c r="K7808"/>
  <c r="K5283"/>
  <c r="K7626"/>
  <c r="K3906"/>
  <c r="K8968"/>
  <c r="K4158"/>
  <c r="K11092"/>
  <c r="K6168"/>
  <c r="K8060"/>
  <c r="K2456"/>
  <c r="K13567"/>
  <c r="K13503"/>
  <c r="K1969"/>
  <c r="K6835"/>
  <c r="K9762"/>
  <c r="K8837"/>
  <c r="K10242"/>
  <c r="K5125"/>
  <c r="K5616"/>
  <c r="K9251"/>
  <c r="K6011"/>
  <c r="K4805"/>
  <c r="K10702"/>
  <c r="K2462"/>
  <c r="K2864"/>
  <c r="K13765"/>
  <c r="K6960"/>
  <c r="K7389"/>
  <c r="K9904"/>
  <c r="K9537"/>
  <c r="K2786"/>
  <c r="K375"/>
  <c r="K12694"/>
  <c r="K10780"/>
  <c r="K9000"/>
  <c r="K10961"/>
  <c r="K2718"/>
  <c r="K9487"/>
  <c r="K3461"/>
  <c r="K11597"/>
  <c r="K9153"/>
  <c r="K10492"/>
  <c r="K7537"/>
  <c r="K5811"/>
  <c r="K3382"/>
  <c r="K2286"/>
  <c r="K11936"/>
  <c r="K580"/>
  <c r="K2387"/>
  <c r="K774"/>
  <c r="K5644"/>
  <c r="K7079"/>
  <c r="K7903"/>
  <c r="K10936"/>
  <c r="K1671"/>
  <c r="K1686"/>
  <c r="K6807"/>
  <c r="K8863"/>
  <c r="K10085"/>
  <c r="K7756"/>
  <c r="K9464"/>
  <c r="K6892"/>
  <c r="K2494"/>
  <c r="K77"/>
  <c r="K11808"/>
  <c r="K8655"/>
  <c r="K3921"/>
  <c r="K4494"/>
  <c r="K3203"/>
  <c r="K5398"/>
  <c r="K14023"/>
  <c r="K10943"/>
  <c r="K2743"/>
  <c r="K3026"/>
  <c r="K9947"/>
  <c r="K3017"/>
  <c r="K3411"/>
  <c r="K10038"/>
  <c r="K7533"/>
  <c r="K11216"/>
  <c r="K13319"/>
  <c r="K5207"/>
  <c r="K7730"/>
  <c r="K3766"/>
  <c r="K10178"/>
  <c r="K1395"/>
  <c r="K5157"/>
  <c r="K13605"/>
  <c r="K6256"/>
  <c r="K1224"/>
  <c r="K10356"/>
  <c r="K10183"/>
  <c r="K10009"/>
  <c r="K3577"/>
  <c r="K4853"/>
  <c r="K4991"/>
  <c r="K927"/>
  <c r="K84"/>
  <c r="K5024"/>
  <c r="K3956"/>
  <c r="K34"/>
  <c r="K6667"/>
  <c r="K5695"/>
  <c r="K1931"/>
  <c r="K13144"/>
  <c r="K6311"/>
  <c r="K6406"/>
  <c r="K9462"/>
  <c r="K1006"/>
  <c r="K10791"/>
  <c r="K3516"/>
  <c r="K5143"/>
  <c r="K13679"/>
  <c r="K8835"/>
  <c r="K4723"/>
  <c r="K8406"/>
  <c r="K11718"/>
  <c r="K2761"/>
  <c r="K2212"/>
  <c r="K11667"/>
  <c r="K8034"/>
  <c r="K8769"/>
  <c r="K582"/>
  <c r="K10546"/>
  <c r="K6039"/>
  <c r="K13646"/>
  <c r="K11227"/>
  <c r="K7852"/>
  <c r="K3175"/>
  <c r="K12999"/>
  <c r="K7108"/>
  <c r="K6025"/>
  <c r="K691"/>
  <c r="K1253"/>
  <c r="K285"/>
  <c r="K3199"/>
  <c r="K7262"/>
  <c r="K5798"/>
  <c r="K9303"/>
  <c r="K13463"/>
  <c r="K4201"/>
  <c r="K4544"/>
  <c r="K122"/>
  <c r="K9584"/>
  <c r="K4823"/>
  <c r="K4080"/>
  <c r="K1778"/>
  <c r="K8384"/>
  <c r="K8085"/>
  <c r="K4421"/>
  <c r="K6876"/>
  <c r="K4679"/>
  <c r="K8340"/>
  <c r="K2912"/>
  <c r="K8418"/>
  <c r="K13228"/>
  <c r="K1848"/>
  <c r="K10386"/>
  <c r="K7920"/>
  <c r="K1176"/>
  <c r="K10042"/>
  <c r="K12458"/>
  <c r="K2588"/>
  <c r="K13850"/>
  <c r="K7214"/>
  <c r="K12367"/>
  <c r="K13803"/>
  <c r="K8541"/>
  <c r="K8007"/>
  <c r="K12020"/>
  <c r="K3611"/>
  <c r="K5744"/>
  <c r="K4735"/>
  <c r="K2105"/>
  <c r="K8486"/>
  <c r="K9691"/>
  <c r="K10355"/>
  <c r="K6094"/>
  <c r="K8976"/>
  <c r="K5474"/>
  <c r="K2101"/>
  <c r="K8226"/>
  <c r="K2818"/>
  <c r="K8026"/>
  <c r="K5600"/>
  <c r="K6853"/>
  <c r="K12721"/>
  <c r="K3659"/>
  <c r="K3140"/>
  <c r="K8847"/>
  <c r="K13897"/>
  <c r="K7090"/>
  <c r="K9954"/>
  <c r="K1483"/>
  <c r="K13746"/>
  <c r="K3296"/>
  <c r="K3517"/>
  <c r="K3612"/>
  <c r="K1461"/>
  <c r="K12950"/>
  <c r="K10526"/>
  <c r="K9149"/>
  <c r="K9842"/>
  <c r="K5053"/>
  <c r="K13506"/>
  <c r="K10413"/>
  <c r="K6293"/>
  <c r="K5944"/>
  <c r="K10851"/>
  <c r="K1075"/>
  <c r="K4122"/>
  <c r="K12165"/>
  <c r="K12567"/>
  <c r="K9062"/>
  <c r="K2069"/>
  <c r="K12963"/>
  <c r="K1470"/>
  <c r="K13028"/>
  <c r="K10171"/>
  <c r="K12415"/>
  <c r="K3039"/>
  <c r="K10170"/>
  <c r="K5304"/>
  <c r="K330"/>
  <c r="K8134"/>
  <c r="K9615"/>
  <c r="K10007"/>
  <c r="K2554"/>
  <c r="K2794"/>
  <c r="K6087"/>
  <c r="K12833"/>
  <c r="K11617"/>
  <c r="K9674"/>
  <c r="K13546"/>
  <c r="K12970"/>
  <c r="K10135"/>
  <c r="K5345"/>
  <c r="K4305"/>
  <c r="K13366"/>
  <c r="K2044"/>
  <c r="K10841"/>
  <c r="K12938"/>
  <c r="K6894"/>
  <c r="K11973"/>
  <c r="K10568"/>
  <c r="K10938"/>
  <c r="K13255"/>
  <c r="K9383"/>
  <c r="K1549"/>
  <c r="K5498"/>
  <c r="K5926"/>
  <c r="K13627"/>
  <c r="K1181"/>
  <c r="K11282"/>
  <c r="K12417"/>
  <c r="K835"/>
  <c r="K12738"/>
  <c r="K2051"/>
  <c r="K11655"/>
  <c r="K32"/>
  <c r="K6120"/>
  <c r="K247"/>
  <c r="K1437"/>
  <c r="K13697"/>
  <c r="K3469"/>
  <c r="K6103"/>
  <c r="K1135"/>
  <c r="K13001"/>
  <c r="K3340"/>
  <c r="K1627"/>
  <c r="K3358"/>
  <c r="K8571"/>
  <c r="K550"/>
  <c r="K6636"/>
  <c r="K13348"/>
  <c r="K993"/>
  <c r="K7609"/>
  <c r="K13548"/>
  <c r="K4195"/>
  <c r="K4490"/>
  <c r="K5490"/>
  <c r="K7478"/>
  <c r="K5912"/>
  <c r="K7374"/>
  <c r="K1096"/>
  <c r="K2792"/>
  <c r="K2249"/>
  <c r="K5381"/>
  <c r="K8753"/>
  <c r="K8409"/>
  <c r="K10320"/>
  <c r="K11727"/>
  <c r="K8393"/>
  <c r="K6413"/>
  <c r="K4827"/>
  <c r="K2533"/>
  <c r="K5192"/>
  <c r="K3189"/>
  <c r="K10770"/>
  <c r="K10801"/>
  <c r="K3742"/>
  <c r="K5224"/>
  <c r="K10182"/>
  <c r="K11979"/>
  <c r="K1562"/>
  <c r="K10211"/>
  <c r="K12202"/>
  <c r="K206"/>
  <c r="K5453"/>
  <c r="K7110"/>
  <c r="K9878"/>
  <c r="K3306"/>
  <c r="K5691"/>
  <c r="K44"/>
  <c r="K1849"/>
  <c r="K9255"/>
  <c r="K665"/>
  <c r="K8525"/>
  <c r="K6175"/>
  <c r="K3675"/>
  <c r="K10831"/>
  <c r="K5836"/>
  <c r="K2900"/>
  <c r="K7160"/>
  <c r="K10716"/>
  <c r="K6795"/>
  <c r="K7139"/>
  <c r="K6243"/>
  <c r="K3206"/>
  <c r="K9004"/>
  <c r="K4331"/>
  <c r="K1801"/>
  <c r="K5553"/>
  <c r="K13268"/>
  <c r="K10202"/>
  <c r="K12868"/>
  <c r="K6515"/>
  <c r="K5528"/>
  <c r="K5212"/>
  <c r="K9490"/>
  <c r="K5732"/>
  <c r="K9413"/>
  <c r="K3254"/>
  <c r="K2559"/>
  <c r="K7231"/>
  <c r="K3986"/>
  <c r="K7420"/>
  <c r="K396"/>
  <c r="K12132"/>
  <c r="K536"/>
  <c r="K13483"/>
  <c r="K7124"/>
  <c r="K14057"/>
  <c r="K12468"/>
  <c r="K3368"/>
  <c r="K2268"/>
  <c r="K11060"/>
  <c r="K11094"/>
  <c r="K9591"/>
  <c r="K13392"/>
  <c r="K13278"/>
  <c r="K4573"/>
  <c r="K7366"/>
  <c r="K8735"/>
  <c r="K13444"/>
  <c r="K13708"/>
  <c r="K12484"/>
  <c r="K13681"/>
  <c r="K6571"/>
  <c r="K13946"/>
  <c r="K7654"/>
  <c r="K7520"/>
  <c r="K11311"/>
  <c r="K5347"/>
  <c r="K1976"/>
  <c r="K6017"/>
  <c r="K12911"/>
  <c r="K9931"/>
  <c r="K13272"/>
  <c r="K4848"/>
  <c r="K9494"/>
  <c r="K6241"/>
  <c r="K12228"/>
  <c r="K9586"/>
  <c r="K501"/>
  <c r="K12619"/>
  <c r="K10630"/>
  <c r="K12277"/>
  <c r="K12009"/>
  <c r="K2162"/>
  <c r="K13476"/>
  <c r="K1220"/>
  <c r="K12698"/>
  <c r="K11737"/>
  <c r="K11121"/>
  <c r="K8556"/>
  <c r="K8400"/>
  <c r="K195"/>
  <c r="K578"/>
  <c r="K1018"/>
  <c r="K9768"/>
  <c r="K13563"/>
  <c r="K6359"/>
  <c r="K4779"/>
  <c r="K11535"/>
  <c r="K10285"/>
  <c r="K937"/>
  <c r="K8520"/>
  <c r="K184"/>
  <c r="K4589"/>
  <c r="K911"/>
  <c r="K641"/>
  <c r="K2713"/>
  <c r="K4739"/>
  <c r="K13794"/>
  <c r="K1014"/>
  <c r="K11327"/>
  <c r="K8694"/>
  <c r="K1534"/>
  <c r="K210"/>
  <c r="K3865"/>
  <c r="K8613"/>
  <c r="K10186"/>
  <c r="K6276"/>
  <c r="K7960"/>
  <c r="K8604"/>
  <c r="K4446"/>
  <c r="K4268"/>
  <c r="K3716"/>
  <c r="K10383"/>
  <c r="K13638"/>
  <c r="K14059"/>
  <c r="K4645"/>
  <c r="K2332"/>
  <c r="K7735"/>
  <c r="K13692"/>
  <c r="K5675"/>
  <c r="K1306"/>
  <c r="K7820"/>
  <c r="K7683"/>
  <c r="K2273"/>
  <c r="K6060"/>
  <c r="K236"/>
  <c r="K3666"/>
  <c r="K3593"/>
  <c r="K5221"/>
  <c r="K2467"/>
  <c r="K1703"/>
  <c r="K12825"/>
  <c r="K4156"/>
  <c r="K1720"/>
  <c r="K3688"/>
  <c r="K9215"/>
  <c r="K1223"/>
  <c r="K11032"/>
  <c r="K389"/>
  <c r="K5925"/>
  <c r="K7328"/>
  <c r="K12029"/>
  <c r="K2226"/>
  <c r="K2878"/>
  <c r="K13221"/>
  <c r="K6075"/>
  <c r="K370"/>
  <c r="K6487"/>
  <c r="K4189"/>
  <c r="K6059"/>
  <c r="K2350"/>
  <c r="K6800"/>
  <c r="K13050"/>
  <c r="K10753"/>
  <c r="K6730"/>
  <c r="K10486"/>
  <c r="K12623"/>
  <c r="K1857"/>
  <c r="K7889"/>
  <c r="K11425"/>
  <c r="K13637"/>
  <c r="K7694"/>
  <c r="K9724"/>
  <c r="K11427"/>
  <c r="K2083"/>
  <c r="K6150"/>
  <c r="K7923"/>
  <c r="K5222"/>
  <c r="K12855"/>
  <c r="K4067"/>
  <c r="K6639"/>
  <c r="K9900"/>
  <c r="K4340"/>
  <c r="K6019"/>
  <c r="K13649"/>
  <c r="K407"/>
  <c r="K5034"/>
  <c r="K6138"/>
  <c r="K2720"/>
  <c r="K2671"/>
  <c r="K4829"/>
  <c r="K3985"/>
  <c r="K2252"/>
  <c r="K10072"/>
  <c r="K6119"/>
  <c r="K8202"/>
  <c r="K10524"/>
  <c r="K6735"/>
  <c r="K13712"/>
  <c r="K13654"/>
  <c r="K5805"/>
  <c r="K1646"/>
  <c r="K5734"/>
  <c r="K3060"/>
  <c r="K10652"/>
  <c r="K340"/>
  <c r="K13862"/>
  <c r="K13769"/>
  <c r="K4300"/>
  <c r="K5595"/>
  <c r="K5214"/>
  <c r="K6426"/>
  <c r="K8325"/>
  <c r="K11814"/>
  <c r="K6811"/>
  <c r="K9722"/>
  <c r="K1947"/>
  <c r="K6517"/>
  <c r="K11198"/>
  <c r="K11077"/>
  <c r="K7689"/>
  <c r="K9993"/>
  <c r="K1526"/>
  <c r="K2092"/>
  <c r="K4424"/>
  <c r="K3828"/>
  <c r="K3154"/>
  <c r="K5913"/>
  <c r="K7106"/>
  <c r="K266"/>
  <c r="K5515"/>
  <c r="K12758"/>
  <c r="K11756"/>
  <c r="K1956"/>
  <c r="K3869"/>
  <c r="K9344"/>
  <c r="K5801"/>
  <c r="K13639"/>
  <c r="K9385"/>
  <c r="K3803"/>
  <c r="K10860"/>
  <c r="K6938"/>
  <c r="K8969"/>
  <c r="K925"/>
  <c r="K3389"/>
  <c r="K7296"/>
  <c r="K11594"/>
  <c r="K5680"/>
  <c r="K11037"/>
  <c r="K10457"/>
  <c r="K10701"/>
  <c r="K10910"/>
  <c r="K554"/>
  <c r="K6441"/>
  <c r="K8864"/>
  <c r="K4556"/>
  <c r="K6535"/>
  <c r="K8575"/>
  <c r="K4909"/>
  <c r="K8012"/>
  <c r="K11247"/>
  <c r="K600"/>
  <c r="K8806"/>
  <c r="K8160"/>
  <c r="K5520"/>
  <c r="K565"/>
  <c r="K4658"/>
  <c r="K11071"/>
  <c r="K10067"/>
  <c r="K957"/>
  <c r="K3125"/>
  <c r="K3274"/>
  <c r="K8890"/>
  <c r="K4642"/>
  <c r="K10611"/>
  <c r="K5725"/>
  <c r="K2805"/>
  <c r="K10321"/>
  <c r="K7284"/>
  <c r="K13084"/>
  <c r="K6453"/>
  <c r="K10205"/>
  <c r="K6200"/>
  <c r="K11948"/>
  <c r="K11039"/>
  <c r="K9823"/>
  <c r="K6295"/>
  <c r="K1711"/>
  <c r="K10311"/>
  <c r="K6183"/>
  <c r="K5312"/>
  <c r="K4743"/>
  <c r="K6605"/>
  <c r="K2748"/>
  <c r="K3326"/>
  <c r="K2301"/>
  <c r="K9432"/>
  <c r="K5585"/>
  <c r="K3071"/>
  <c r="K1407"/>
  <c r="K8282"/>
  <c r="K2377"/>
  <c r="K3584"/>
  <c r="K13812"/>
  <c r="K7376"/>
  <c r="K4036"/>
  <c r="K1763"/>
  <c r="K508"/>
  <c r="K182"/>
  <c r="K8701"/>
  <c r="K13979"/>
  <c r="K4650"/>
  <c r="K7107"/>
  <c r="K5200"/>
  <c r="K4525"/>
  <c r="K9027"/>
  <c r="K12705"/>
  <c r="K486"/>
  <c r="K6269"/>
  <c r="K7860"/>
  <c r="K6178"/>
  <c r="K2823"/>
  <c r="K7290"/>
  <c r="K535"/>
  <c r="K8955"/>
  <c r="K3649"/>
  <c r="K3795"/>
  <c r="K7930"/>
  <c r="K7806"/>
  <c r="K10584"/>
  <c r="K588"/>
  <c r="K3687"/>
  <c r="K5461"/>
  <c r="K10217"/>
  <c r="K9574"/>
  <c r="K4489"/>
  <c r="K2777"/>
  <c r="K3642"/>
  <c r="K11821"/>
  <c r="K11056"/>
  <c r="K1854"/>
  <c r="K2510"/>
  <c r="K3897"/>
  <c r="K6127"/>
  <c r="K4363"/>
  <c r="K8705"/>
  <c r="K74"/>
  <c r="K6111"/>
  <c r="K10605"/>
  <c r="K5715"/>
  <c r="K855"/>
  <c r="K3745"/>
  <c r="K6050"/>
  <c r="K1961"/>
  <c r="K3149"/>
  <c r="K2265"/>
  <c r="K5956"/>
  <c r="K360"/>
  <c r="K2422"/>
  <c r="K14060"/>
  <c r="K3525"/>
  <c r="K13693"/>
  <c r="K7492"/>
  <c r="K8019"/>
  <c r="K13953"/>
  <c r="K4039"/>
  <c r="K1408"/>
  <c r="K13544"/>
  <c r="K3166"/>
  <c r="K11095"/>
  <c r="K3009"/>
  <c r="K4481"/>
  <c r="K3615"/>
  <c r="K13030"/>
  <c r="K10804"/>
  <c r="K164"/>
  <c r="K7096"/>
  <c r="K319"/>
  <c r="K771"/>
  <c r="K13792"/>
  <c r="K5989"/>
  <c r="K8599"/>
  <c r="K12510"/>
  <c r="K3030"/>
  <c r="K11591"/>
  <c r="K9429"/>
  <c r="K6029"/>
  <c r="K11778"/>
  <c r="K1403"/>
  <c r="K11200"/>
  <c r="K12586"/>
  <c r="K11023"/>
  <c r="K9351"/>
  <c r="K3142"/>
  <c r="K5995"/>
  <c r="K7778"/>
  <c r="K11473"/>
  <c r="K11322"/>
  <c r="K6649"/>
  <c r="K3711"/>
  <c r="K5919"/>
  <c r="K12085"/>
  <c r="K12762"/>
  <c r="K1955"/>
  <c r="K9166"/>
  <c r="K6129"/>
  <c r="K2058"/>
  <c r="K4830"/>
  <c r="K12799"/>
  <c r="K12992"/>
  <c r="K12440"/>
  <c r="K8374"/>
  <c r="K12810"/>
  <c r="K11585"/>
  <c r="K1054"/>
  <c r="K13762"/>
  <c r="K11927"/>
  <c r="K9378"/>
  <c r="K12978"/>
  <c r="K2019"/>
  <c r="K2765"/>
  <c r="K11403"/>
  <c r="K1514"/>
  <c r="K7256"/>
  <c r="K640"/>
  <c r="K11514"/>
  <c r="K8780"/>
  <c r="K561"/>
  <c r="K2166"/>
  <c r="K1624"/>
  <c r="K5751"/>
  <c r="K11489"/>
  <c r="K818"/>
  <c r="K3468"/>
  <c r="K698"/>
  <c r="K1998"/>
  <c r="K4492"/>
  <c r="K4958"/>
  <c r="K13607"/>
  <c r="K9795"/>
  <c r="K5240"/>
  <c r="K11034"/>
  <c r="K1840"/>
  <c r="K9589"/>
  <c r="K2571"/>
  <c r="K6330"/>
  <c r="K6007"/>
  <c r="K1142"/>
  <c r="K427"/>
  <c r="K6296"/>
  <c r="K4477"/>
  <c r="K12881"/>
  <c r="K8484"/>
  <c r="K1225"/>
  <c r="K8014"/>
  <c r="K9844"/>
  <c r="K4572"/>
  <c r="K11108"/>
  <c r="K5136"/>
  <c r="K13564"/>
  <c r="K4612"/>
  <c r="K9531"/>
  <c r="K1337"/>
  <c r="K13203"/>
  <c r="K3824"/>
  <c r="K11120"/>
  <c r="K1858"/>
  <c r="K2124"/>
  <c r="K8016"/>
  <c r="K3248"/>
  <c r="K6733"/>
  <c r="K10344"/>
  <c r="K9234"/>
  <c r="K7839"/>
  <c r="K13038"/>
  <c r="K7919"/>
  <c r="K3188"/>
  <c r="K7727"/>
  <c r="K5178"/>
  <c r="K5074"/>
  <c r="K2376"/>
  <c r="K1879"/>
  <c r="K6032"/>
  <c r="K817"/>
  <c r="K12815"/>
  <c r="K10783"/>
  <c r="K10790"/>
  <c r="K9231"/>
  <c r="K13680"/>
  <c r="K12185"/>
  <c r="K4199"/>
  <c r="K10914"/>
  <c r="K12656"/>
  <c r="K8891"/>
  <c r="K2000"/>
  <c r="K5340"/>
  <c r="K1160"/>
  <c r="K11845"/>
  <c r="K2549"/>
  <c r="K12044"/>
  <c r="K6056"/>
  <c r="K8660"/>
  <c r="K4874"/>
  <c r="K2253"/>
  <c r="K9095"/>
  <c r="K3721"/>
  <c r="K10447"/>
  <c r="K13014"/>
  <c r="K11148"/>
  <c r="K11833"/>
  <c r="K2007"/>
  <c r="K1730"/>
  <c r="K1202"/>
  <c r="K10165"/>
  <c r="K11110"/>
  <c r="K9258"/>
  <c r="K1946"/>
  <c r="K9572"/>
  <c r="K13825"/>
  <c r="K8225"/>
  <c r="K11476"/>
  <c r="K11481"/>
  <c r="K8203"/>
  <c r="K1402"/>
  <c r="K1455"/>
  <c r="K7072"/>
  <c r="K2017"/>
  <c r="K12473"/>
  <c r="K10015"/>
  <c r="K948"/>
  <c r="K5122"/>
  <c r="K10706"/>
  <c r="K11561"/>
  <c r="K7876"/>
  <c r="K11773"/>
  <c r="K10778"/>
  <c r="K7310"/>
  <c r="K6387"/>
  <c r="K9201"/>
  <c r="K1699"/>
  <c r="K11869"/>
  <c r="K12375"/>
  <c r="K6281"/>
  <c r="K799"/>
  <c r="K12877"/>
  <c r="K5075"/>
  <c r="K1959"/>
  <c r="K9739"/>
  <c r="K4505"/>
  <c r="K8095"/>
  <c r="K13077"/>
  <c r="K7230"/>
  <c r="K7827"/>
  <c r="K3976"/>
  <c r="K7997"/>
  <c r="K10552"/>
  <c r="K273"/>
  <c r="K254"/>
  <c r="K2763"/>
  <c r="K10252"/>
  <c r="K13745"/>
  <c r="K1169"/>
  <c r="K10466"/>
  <c r="K3610"/>
  <c r="K5138"/>
  <c r="K9819"/>
  <c r="K6225"/>
  <c r="K12436"/>
  <c r="K913"/>
  <c r="K1242"/>
  <c r="K8368"/>
  <c r="K2952"/>
  <c r="K6600"/>
  <c r="K9320"/>
  <c r="K7344"/>
  <c r="K4387"/>
  <c r="K320"/>
  <c r="K9831"/>
  <c r="K12432"/>
  <c r="K10789"/>
  <c r="K12256"/>
  <c r="K9651"/>
  <c r="K11242"/>
  <c r="K6635"/>
  <c r="K11932"/>
  <c r="K9851"/>
  <c r="K1146"/>
  <c r="K10184"/>
  <c r="K9310"/>
  <c r="K7575"/>
  <c r="K1580"/>
  <c r="K12344"/>
  <c r="K3977"/>
  <c r="K13801"/>
  <c r="K7950"/>
  <c r="K9658"/>
  <c r="K3762"/>
  <c r="K7811"/>
  <c r="K1414"/>
  <c r="K11168"/>
  <c r="K780"/>
  <c r="K2788"/>
  <c r="K64"/>
  <c r="K1290"/>
  <c r="K11410"/>
  <c r="K12632"/>
  <c r="K9570"/>
  <c r="K4761"/>
  <c r="K6313"/>
  <c r="K6108"/>
  <c r="K11289"/>
  <c r="K4042"/>
  <c r="K2229"/>
  <c r="K6597"/>
  <c r="K7655"/>
  <c r="K8993"/>
  <c r="K8688"/>
  <c r="K13128"/>
  <c r="K2739"/>
  <c r="K13247"/>
  <c r="K4440"/>
  <c r="K7983"/>
  <c r="K5479"/>
  <c r="K4951"/>
  <c r="K541"/>
  <c r="K7073"/>
  <c r="K1991"/>
  <c r="K12491"/>
  <c r="K7371"/>
  <c r="K3495"/>
  <c r="K5046"/>
  <c r="K1582"/>
  <c r="K13182"/>
  <c r="K10555"/>
  <c r="K1128"/>
  <c r="K4636"/>
  <c r="K4471"/>
  <c r="K11495"/>
  <c r="K9596"/>
  <c r="K9167"/>
  <c r="K10025"/>
  <c r="K1664"/>
  <c r="K1097"/>
  <c r="K891"/>
  <c r="K7181"/>
  <c r="K8697"/>
  <c r="K6027"/>
  <c r="K3311"/>
  <c r="K11705"/>
  <c r="K2139"/>
  <c r="K1661"/>
  <c r="K1332"/>
  <c r="K2486"/>
  <c r="K12345"/>
  <c r="K10467"/>
  <c r="K11734"/>
  <c r="K841"/>
  <c r="K13728"/>
  <c r="K10126"/>
  <c r="K11907"/>
  <c r="K4033"/>
  <c r="K4140"/>
  <c r="K2327"/>
  <c r="K9770"/>
  <c r="K8881"/>
  <c r="K13715"/>
  <c r="K6531"/>
  <c r="K13855"/>
  <c r="K2465"/>
  <c r="K3634"/>
  <c r="K11759"/>
  <c r="K6047"/>
  <c r="K4167"/>
  <c r="K6810"/>
  <c r="K5552"/>
  <c r="K8907"/>
  <c r="K10112"/>
  <c r="K11554"/>
  <c r="K6936"/>
  <c r="K9325"/>
  <c r="K7192"/>
  <c r="K6647"/>
  <c r="K4715"/>
  <c r="K12680"/>
  <c r="K2487"/>
  <c r="K10138"/>
  <c r="K1002"/>
  <c r="K13303"/>
  <c r="K10187"/>
  <c r="K431"/>
  <c r="K13135"/>
  <c r="K827"/>
  <c r="K1189"/>
  <c r="K1356"/>
  <c r="K5337"/>
  <c r="K7089"/>
  <c r="K2746"/>
  <c r="K12404"/>
  <c r="K6086"/>
  <c r="K3288"/>
  <c r="K10820"/>
  <c r="K8906"/>
  <c r="K4146"/>
  <c r="K5693"/>
  <c r="K8089"/>
  <c r="K6147"/>
  <c r="K13795"/>
  <c r="K274"/>
  <c r="K4822"/>
  <c r="K3814"/>
  <c r="K3613"/>
  <c r="K8155"/>
  <c r="K7345"/>
  <c r="K5904"/>
  <c r="K1898"/>
  <c r="K5818"/>
  <c r="K6955"/>
  <c r="K4557"/>
  <c r="K10482"/>
  <c r="K10557"/>
  <c r="K12474"/>
  <c r="K830"/>
  <c r="K14002"/>
  <c r="K1059"/>
  <c r="K12922"/>
  <c r="K9292"/>
  <c r="K1727"/>
  <c r="K3001"/>
  <c r="K7890"/>
  <c r="K6612"/>
  <c r="K12372"/>
  <c r="K7424"/>
  <c r="K1599"/>
  <c r="K9552"/>
  <c r="K4301"/>
  <c r="K12205"/>
  <c r="K10955"/>
  <c r="K9665"/>
  <c r="K2562"/>
  <c r="K14041"/>
  <c r="K736"/>
  <c r="K13676"/>
  <c r="K1824"/>
  <c r="K715"/>
  <c r="K3002"/>
  <c r="K5324"/>
  <c r="K7738"/>
  <c r="K9380"/>
  <c r="K13779"/>
  <c r="K4141"/>
  <c r="K1659"/>
  <c r="K11613"/>
  <c r="K8049"/>
  <c r="K12322"/>
  <c r="K6789"/>
  <c r="K6504"/>
  <c r="K4620"/>
  <c r="K11749"/>
  <c r="K11358"/>
  <c r="K3110"/>
  <c r="K7054"/>
  <c r="K3598"/>
  <c r="K6814"/>
  <c r="K3521"/>
  <c r="K5070"/>
  <c r="K1435"/>
  <c r="K4509"/>
  <c r="K13365"/>
  <c r="K4722"/>
  <c r="K10550"/>
  <c r="K9625"/>
  <c r="K13283"/>
  <c r="K13087"/>
  <c r="K12756"/>
  <c r="K6934"/>
  <c r="K10377"/>
  <c r="K10281"/>
  <c r="K5358"/>
  <c r="K2996"/>
  <c r="K10016"/>
  <c r="K1962"/>
  <c r="K9418"/>
  <c r="K8916"/>
  <c r="K7437"/>
  <c r="K9323"/>
  <c r="K7249"/>
  <c r="K2299"/>
  <c r="K5460"/>
  <c r="K574"/>
  <c r="K8485"/>
  <c r="K11087"/>
  <c r="K6134"/>
  <c r="K6963"/>
  <c r="K10458"/>
  <c r="K2046"/>
  <c r="K12508"/>
  <c r="K633"/>
  <c r="K337"/>
  <c r="K11264"/>
  <c r="K9436"/>
  <c r="K10298"/>
  <c r="K5678"/>
  <c r="K9256"/>
  <c r="K5993"/>
  <c r="K14096"/>
  <c r="K5996"/>
  <c r="K4362"/>
  <c r="K2514"/>
  <c r="K14074"/>
  <c r="K7109"/>
  <c r="K6375"/>
  <c r="K11452"/>
  <c r="K11974"/>
  <c r="K8440"/>
  <c r="K4220"/>
  <c r="K12882"/>
  <c r="K10164"/>
  <c r="K6638"/>
  <c r="K6049"/>
  <c r="K10582"/>
  <c r="K4282"/>
  <c r="K12302"/>
  <c r="K8797"/>
  <c r="K13337"/>
  <c r="K11222"/>
  <c r="K6924"/>
  <c r="K9921"/>
  <c r="K6336"/>
  <c r="K6983"/>
  <c r="K12251"/>
  <c r="K8816"/>
  <c r="K8247"/>
  <c r="K13103"/>
  <c r="K12144"/>
  <c r="K13015"/>
  <c r="K5295"/>
  <c r="K3401"/>
  <c r="K661"/>
  <c r="K9852"/>
  <c r="K9585"/>
  <c r="K5529"/>
  <c r="K7380"/>
  <c r="K6921"/>
  <c r="K13464"/>
  <c r="K7645"/>
  <c r="K9492"/>
  <c r="K8465"/>
  <c r="K10537"/>
  <c r="K233"/>
  <c r="K11164"/>
  <c r="K13113"/>
  <c r="K6918"/>
  <c r="K12377"/>
  <c r="K10920"/>
  <c r="K2679"/>
  <c r="K10201"/>
  <c r="K12969"/>
  <c r="K13191"/>
  <c r="K7872"/>
  <c r="K7059"/>
  <c r="K10064"/>
  <c r="K6752"/>
  <c r="K13714"/>
  <c r="K11430"/>
  <c r="K1473"/>
  <c r="K1834"/>
  <c r="K4374"/>
  <c r="K569"/>
  <c r="K3040"/>
  <c r="K129"/>
  <c r="K12192"/>
  <c r="K5539"/>
  <c r="K222"/>
  <c r="K6779"/>
  <c r="K10241"/>
  <c r="K3230"/>
  <c r="K12572"/>
  <c r="K12816"/>
  <c r="K9774"/>
  <c r="K13041"/>
  <c r="K13655"/>
  <c r="K1076"/>
  <c r="K3489"/>
  <c r="K766"/>
  <c r="K915"/>
  <c r="K784"/>
  <c r="K13177"/>
  <c r="K5599"/>
  <c r="K366"/>
  <c r="K13775"/>
  <c r="K12392"/>
  <c r="K11646"/>
  <c r="K2737"/>
  <c r="K9117"/>
  <c r="K6350"/>
  <c r="K9127"/>
  <c r="K11487"/>
  <c r="K5492"/>
  <c r="K7765"/>
  <c r="K12768"/>
  <c r="K6381"/>
  <c r="K13929"/>
  <c r="K13849"/>
  <c r="K6140"/>
  <c r="K8463"/>
  <c r="K4333"/>
  <c r="K8603"/>
  <c r="K12194"/>
  <c r="K2136"/>
  <c r="K12206"/>
  <c r="K1820"/>
  <c r="K7223"/>
  <c r="K4249"/>
  <c r="K7918"/>
  <c r="K6785"/>
  <c r="K8431"/>
  <c r="K10814"/>
  <c r="K10422"/>
  <c r="K12441"/>
  <c r="K9803"/>
  <c r="K4998"/>
  <c r="K12162"/>
  <c r="K163"/>
  <c r="K9296"/>
  <c r="K4211"/>
  <c r="K5246"/>
  <c r="K83"/>
  <c r="K4813"/>
  <c r="K10234"/>
  <c r="K5776"/>
  <c r="K2348"/>
  <c r="K10621"/>
  <c r="K9159"/>
  <c r="K12356"/>
  <c r="K8241"/>
  <c r="K3780"/>
  <c r="K3959"/>
  <c r="K1496"/>
  <c r="K12179"/>
  <c r="K10328"/>
  <c r="K3931"/>
  <c r="K7758"/>
  <c r="K6539"/>
  <c r="K162"/>
  <c r="K8002"/>
  <c r="K2814"/>
  <c r="K3078"/>
  <c r="K1404"/>
  <c r="K117"/>
  <c r="K10248"/>
  <c r="K1341"/>
  <c r="K8602"/>
  <c r="K3529"/>
  <c r="K5637"/>
  <c r="K1398"/>
  <c r="K14097"/>
  <c r="K6516"/>
  <c r="K8419"/>
  <c r="K188"/>
  <c r="K2629"/>
  <c r="K4413"/>
  <c r="K6161"/>
  <c r="K1459"/>
  <c r="K9144"/>
  <c r="K11234"/>
  <c r="K6753"/>
  <c r="K13328"/>
  <c r="K4850"/>
  <c r="K3087"/>
  <c r="K1632"/>
  <c r="K7333"/>
  <c r="K12829"/>
  <c r="K13644"/>
  <c r="K59"/>
  <c r="K1668"/>
  <c r="K3258"/>
  <c r="K4317"/>
  <c r="K8121"/>
  <c r="K1124"/>
  <c r="K2496"/>
  <c r="K5647"/>
  <c r="K2183"/>
  <c r="K65"/>
  <c r="K6237"/>
  <c r="K2295"/>
  <c r="K2603"/>
  <c r="K3171"/>
  <c r="K1206"/>
  <c r="K4121"/>
  <c r="K10934"/>
  <c r="K3756"/>
  <c r="K8445"/>
  <c r="K3538"/>
  <c r="K4730"/>
  <c r="K6552"/>
  <c r="K11578"/>
  <c r="K7499"/>
  <c r="K327"/>
  <c r="K31"/>
  <c r="K8217"/>
  <c r="K5458"/>
  <c r="K6463"/>
  <c r="K13847"/>
  <c r="K6808"/>
  <c r="K9884"/>
  <c r="K605"/>
  <c r="K2471"/>
  <c r="K1960"/>
  <c r="K9746"/>
  <c r="K3784"/>
  <c r="K9958"/>
  <c r="K3786"/>
  <c r="K13461"/>
  <c r="K5101"/>
  <c r="K2284"/>
  <c r="K4086"/>
  <c r="K8560"/>
  <c r="K9187"/>
  <c r="K6591"/>
  <c r="K6446"/>
  <c r="K11861"/>
  <c r="K5757"/>
  <c r="K4495"/>
  <c r="K5711"/>
  <c r="K7243"/>
  <c r="K13263"/>
  <c r="K10351"/>
  <c r="K9302"/>
  <c r="K6797"/>
  <c r="K2563"/>
  <c r="K6214"/>
  <c r="K7704"/>
  <c r="K1178"/>
  <c r="K2693"/>
  <c r="K1548"/>
  <c r="K6245"/>
  <c r="K11494"/>
  <c r="K5021"/>
  <c r="K7793"/>
  <c r="K9522"/>
  <c r="K5278"/>
  <c r="K10772"/>
  <c r="K2221"/>
  <c r="K8663"/>
  <c r="K2107"/>
  <c r="K2128"/>
  <c r="K8549"/>
  <c r="K12861"/>
  <c r="K3246"/>
  <c r="K8204"/>
  <c r="K12565"/>
  <c r="K13416"/>
  <c r="K8743"/>
  <c r="K7736"/>
  <c r="K2390"/>
  <c r="K5991"/>
  <c r="K5679"/>
  <c r="K1877"/>
  <c r="K596"/>
  <c r="K6676"/>
  <c r="K10877"/>
  <c r="K9836"/>
  <c r="K6842"/>
  <c r="K11268"/>
  <c r="K2353"/>
  <c r="K9035"/>
  <c r="K3478"/>
  <c r="K11867"/>
  <c r="K13698"/>
  <c r="K7879"/>
  <c r="K5634"/>
  <c r="K7896"/>
  <c r="K11463"/>
  <c r="K2780"/>
  <c r="K9212"/>
  <c r="K9676"/>
  <c r="K12447"/>
  <c r="K7545"/>
  <c r="K882"/>
  <c r="K7748"/>
  <c r="K4089"/>
  <c r="K4766"/>
  <c r="K11397"/>
  <c r="K2392"/>
  <c r="K2026"/>
  <c r="K4214"/>
  <c r="K2606"/>
  <c r="K6405"/>
  <c r="K4654"/>
  <c r="K10878"/>
  <c r="K13320"/>
  <c r="K7046"/>
  <c r="K2206"/>
  <c r="K6071"/>
  <c r="K5098"/>
  <c r="K5363"/>
  <c r="K3107"/>
  <c r="K1506"/>
  <c r="K3066"/>
  <c r="K5038"/>
  <c r="K2969"/>
  <c r="K12566"/>
  <c r="K5794"/>
  <c r="K12987"/>
  <c r="K10639"/>
  <c r="K1449"/>
  <c r="K10662"/>
  <c r="K7354"/>
  <c r="K10426"/>
  <c r="K2175"/>
  <c r="K13045"/>
  <c r="K365"/>
  <c r="K4069"/>
  <c r="K10892"/>
  <c r="K11603"/>
  <c r="K1151"/>
  <c r="K2640"/>
  <c r="K1227"/>
  <c r="K11105"/>
  <c r="K6232"/>
  <c r="K13596"/>
  <c r="K7368"/>
  <c r="K10682"/>
  <c r="K55"/>
  <c r="K7912"/>
  <c r="K13648"/>
  <c r="K7964"/>
  <c r="K13052"/>
  <c r="K8367"/>
  <c r="K12307"/>
  <c r="K6541"/>
  <c r="K11786"/>
  <c r="K2609"/>
  <c r="K7566"/>
  <c r="K7604"/>
  <c r="K5497"/>
  <c r="K3450"/>
  <c r="K2741"/>
  <c r="K2536"/>
  <c r="K11507"/>
  <c r="K12421"/>
  <c r="K1023"/>
  <c r="K7908"/>
  <c r="K12780"/>
  <c r="K3228"/>
  <c r="K12255"/>
  <c r="K7219"/>
  <c r="K8246"/>
  <c r="K9368"/>
  <c r="K5290"/>
  <c r="K7460"/>
  <c r="K5839"/>
  <c r="K6180"/>
  <c r="K7207"/>
  <c r="K9085"/>
  <c r="K8749"/>
  <c r="K3138"/>
  <c r="K5608"/>
  <c r="K3520"/>
  <c r="K6155"/>
  <c r="K13094"/>
  <c r="K991"/>
  <c r="K4025"/>
  <c r="K4687"/>
  <c r="K8394"/>
  <c r="K8456"/>
  <c r="K503"/>
  <c r="K6567"/>
  <c r="K12595"/>
  <c r="K3143"/>
  <c r="K2491"/>
  <c r="K13318"/>
  <c r="K9425"/>
  <c r="K10646"/>
  <c r="K2660"/>
  <c r="K5704"/>
  <c r="K11316"/>
  <c r="K1606"/>
  <c r="K13887"/>
  <c r="K11306"/>
  <c r="K386"/>
  <c r="K6579"/>
  <c r="K2276"/>
  <c r="K3088"/>
  <c r="K11528"/>
  <c r="K8423"/>
  <c r="K187"/>
  <c r="K785"/>
  <c r="K1272"/>
  <c r="K10473"/>
  <c r="K9646"/>
  <c r="K13238"/>
  <c r="K7144"/>
  <c r="K9281"/>
  <c r="K12681"/>
  <c r="K5262"/>
  <c r="K3346"/>
  <c r="K5622"/>
  <c r="K8254"/>
  <c r="K5881"/>
  <c r="K6427"/>
  <c r="K13670"/>
  <c r="K10693"/>
  <c r="K8621"/>
  <c r="K4038"/>
  <c r="K10865"/>
  <c r="K10082"/>
  <c r="K5773"/>
  <c r="K5148"/>
  <c r="K7084"/>
  <c r="K12604"/>
  <c r="K732"/>
  <c r="K2451"/>
  <c r="K704"/>
  <c r="K12191"/>
  <c r="K6739"/>
  <c r="K4351"/>
  <c r="K8903"/>
  <c r="K10902"/>
  <c r="K7117"/>
  <c r="K11818"/>
  <c r="K6352"/>
  <c r="K9480"/>
  <c r="K7651"/>
  <c r="K8522"/>
  <c r="K3218"/>
  <c r="K2888"/>
  <c r="K5535"/>
  <c r="K10922"/>
  <c r="K12824"/>
  <c r="K13174"/>
  <c r="K3821"/>
  <c r="K11181"/>
  <c r="K11088"/>
  <c r="K2926"/>
  <c r="K5093"/>
  <c r="K6737"/>
  <c r="K1155"/>
  <c r="K7075"/>
  <c r="K6115"/>
  <c r="K13127"/>
  <c r="K3883"/>
  <c r="K11640"/>
  <c r="K3092"/>
  <c r="K12946"/>
  <c r="K11788"/>
  <c r="K7578"/>
  <c r="K11844"/>
  <c r="K11511"/>
  <c r="K2841"/>
  <c r="K9195"/>
  <c r="K1321"/>
  <c r="K13241"/>
  <c r="K1032"/>
  <c r="K8361"/>
  <c r="K5412"/>
  <c r="K43"/>
  <c r="K8294"/>
  <c r="K10270"/>
  <c r="K2951"/>
  <c r="K3062"/>
  <c r="K11371"/>
  <c r="K471"/>
  <c r="K6182"/>
  <c r="K10121"/>
  <c r="K7098"/>
  <c r="K1755"/>
  <c r="K6656"/>
  <c r="K13414"/>
  <c r="K13970"/>
  <c r="K11723"/>
  <c r="K11144"/>
  <c r="K2181"/>
  <c r="K11170"/>
  <c r="K11872"/>
  <c r="K10111"/>
  <c r="K7774"/>
  <c r="K9275"/>
  <c r="K6297"/>
  <c r="K4993"/>
  <c r="K5969"/>
  <c r="K5974"/>
  <c r="K4470"/>
  <c r="K7255"/>
  <c r="K538"/>
  <c r="K13457"/>
  <c r="K98"/>
  <c r="K1531"/>
  <c r="K8442"/>
  <c r="K14090"/>
  <c r="K11755"/>
  <c r="K7409"/>
  <c r="K11444"/>
  <c r="K5263"/>
  <c r="K13367"/>
  <c r="K133"/>
  <c r="K5983"/>
  <c r="K12720"/>
  <c r="K13125"/>
  <c r="K11179"/>
  <c r="K7753"/>
  <c r="K6729"/>
  <c r="K2398"/>
  <c r="K268"/>
  <c r="K2556"/>
  <c r="K9655"/>
  <c r="K13626"/>
  <c r="K6787"/>
  <c r="K1000"/>
  <c r="K11966"/>
  <c r="K651"/>
  <c r="K9198"/>
  <c r="K5806"/>
  <c r="K9985"/>
  <c r="K8684"/>
  <c r="K2852"/>
  <c r="K4109"/>
  <c r="K13428"/>
  <c r="K3500"/>
  <c r="K8818"/>
  <c r="K5936"/>
  <c r="K10353"/>
  <c r="K13615"/>
  <c r="K1871"/>
  <c r="K1639"/>
  <c r="K8793"/>
  <c r="K10033"/>
  <c r="K4682"/>
  <c r="K2921"/>
  <c r="K4151"/>
  <c r="K1762"/>
  <c r="K685"/>
  <c r="K6519"/>
  <c r="K12804"/>
  <c r="K488"/>
  <c r="K2527"/>
  <c r="K10515"/>
  <c r="K9156"/>
  <c r="K4082"/>
  <c r="K2808"/>
  <c r="K6866"/>
  <c r="K12857"/>
  <c r="K11443"/>
  <c r="K4250"/>
  <c r="K13097"/>
  <c r="K12358"/>
  <c r="K8281"/>
  <c r="K11260"/>
  <c r="K5901"/>
  <c r="K3640"/>
  <c r="K8782"/>
  <c r="K8516"/>
  <c r="K11816"/>
  <c r="K9832"/>
  <c r="K11892"/>
  <c r="K13062"/>
  <c r="K7725"/>
  <c r="K6576"/>
  <c r="K6930"/>
  <c r="K11069"/>
  <c r="K9036"/>
  <c r="K909"/>
  <c r="K4144"/>
  <c r="K7737"/>
  <c r="K6578"/>
  <c r="K12184"/>
  <c r="K6320"/>
  <c r="K3975"/>
  <c r="K2574"/>
  <c r="K5780"/>
  <c r="K13217"/>
  <c r="K8878"/>
  <c r="K6532"/>
  <c r="K4680"/>
  <c r="K5293"/>
  <c r="K10244"/>
  <c r="K3099"/>
  <c r="K7403"/>
  <c r="K12575"/>
  <c r="K2411"/>
  <c r="K10390"/>
  <c r="K6123"/>
  <c r="K4174"/>
  <c r="K11019"/>
  <c r="K12418"/>
  <c r="K12049"/>
  <c r="K8518"/>
  <c r="K10357"/>
  <c r="K1883"/>
  <c r="K8292"/>
  <c r="K13908"/>
  <c r="K9417"/>
  <c r="K5455"/>
  <c r="K6742"/>
  <c r="K7152"/>
  <c r="K6751"/>
  <c r="K2525"/>
  <c r="K10818"/>
  <c r="K411"/>
  <c r="K13396"/>
  <c r="K7303"/>
  <c r="K6695"/>
  <c r="K5742"/>
  <c r="K3165"/>
  <c r="K5103"/>
  <c r="K6584"/>
  <c r="K1511"/>
  <c r="K7532"/>
  <c r="K13768"/>
  <c r="K13983"/>
  <c r="K9030"/>
  <c r="K10124"/>
  <c r="K6720"/>
  <c r="K1257"/>
  <c r="K700"/>
  <c r="K7613"/>
  <c r="K803"/>
  <c r="K11146"/>
  <c r="K11583"/>
  <c r="K11500"/>
  <c r="K14010"/>
  <c r="K12247"/>
  <c r="K7597"/>
  <c r="K2161"/>
  <c r="K11192"/>
  <c r="K3075"/>
  <c r="K3978"/>
  <c r="K3501"/>
  <c r="K30"/>
  <c r="K1127"/>
  <c r="K499"/>
  <c r="K1354"/>
  <c r="K5127"/>
  <c r="K2065"/>
  <c r="K5888"/>
  <c r="K2386"/>
  <c r="K10175"/>
  <c r="K5268"/>
  <c r="K6048"/>
  <c r="K4347"/>
  <c r="K10963"/>
  <c r="K8495"/>
  <c r="K12819"/>
  <c r="K301"/>
  <c r="K11493"/>
  <c r="K6448"/>
  <c r="K1335"/>
  <c r="K12863"/>
  <c r="K1625"/>
  <c r="K11636"/>
  <c r="K7880"/>
  <c r="K6618"/>
  <c r="K6722"/>
  <c r="K3481"/>
  <c r="K8195"/>
  <c r="K1760"/>
  <c r="K6384"/>
  <c r="K5449"/>
  <c r="K472"/>
  <c r="K11052"/>
  <c r="K10116"/>
  <c r="K11777"/>
  <c r="K4416"/>
  <c r="K9229"/>
  <c r="K13076"/>
  <c r="K13910"/>
  <c r="K3691"/>
  <c r="K4500"/>
  <c r="K3219"/>
  <c r="K4053"/>
  <c r="K10788"/>
  <c r="K7220"/>
  <c r="K8643"/>
  <c r="K3058"/>
  <c r="K11482"/>
  <c r="K14034"/>
  <c r="K3880"/>
  <c r="K5941"/>
  <c r="K6798"/>
  <c r="K3480"/>
  <c r="K9185"/>
  <c r="K5120"/>
  <c r="K13495"/>
  <c r="K9890"/>
  <c r="K3699"/>
  <c r="K5499"/>
  <c r="K262"/>
  <c r="K6854"/>
  <c r="K1081"/>
  <c r="K12442"/>
  <c r="K13442"/>
  <c r="K11140"/>
  <c r="K7017"/>
  <c r="K12847"/>
  <c r="K5390"/>
  <c r="K11985"/>
  <c r="K8011"/>
  <c r="K8646"/>
  <c r="K10787"/>
  <c r="K1780"/>
  <c r="K8330"/>
  <c r="K5107"/>
  <c r="K3318"/>
  <c r="K14100"/>
  <c r="K10049"/>
  <c r="K5939"/>
  <c r="K9501"/>
  <c r="K4784"/>
  <c r="K852"/>
  <c r="K5517"/>
  <c r="K6377"/>
  <c r="K5102"/>
  <c r="K2800"/>
  <c r="K12311"/>
  <c r="K2247"/>
  <c r="K12146"/>
  <c r="K1441"/>
  <c r="K437"/>
  <c r="K160"/>
  <c r="K1349"/>
  <c r="K13213"/>
  <c r="K7577"/>
  <c r="K1362"/>
  <c r="K4819"/>
  <c r="K3823"/>
  <c r="K8192"/>
  <c r="K7213"/>
  <c r="K3661"/>
  <c r="K4116"/>
  <c r="K10393"/>
  <c r="K13285"/>
  <c r="K5159"/>
  <c r="K12688"/>
  <c r="K11458"/>
  <c r="K9365"/>
  <c r="K11025"/>
  <c r="K3025"/>
  <c r="K3366"/>
  <c r="K10271"/>
  <c r="K848"/>
  <c r="K2444"/>
  <c r="K6021"/>
  <c r="K5758"/>
  <c r="K2861"/>
  <c r="K123"/>
  <c r="K4310"/>
  <c r="K2182"/>
  <c r="K2925"/>
  <c r="K4578"/>
  <c r="K1805"/>
  <c r="K2839"/>
  <c r="K13020"/>
  <c r="K10719"/>
  <c r="K11800"/>
  <c r="K3082"/>
  <c r="K12666"/>
  <c r="K5151"/>
  <c r="K307"/>
  <c r="K4021"/>
  <c r="K4455"/>
  <c r="K821"/>
  <c r="K10066"/>
  <c r="K5259"/>
  <c r="K9828"/>
  <c r="K1963"/>
  <c r="K6085"/>
  <c r="K3183"/>
  <c r="K1424"/>
  <c r="K10041"/>
  <c r="K9987"/>
  <c r="K10800"/>
  <c r="K2080"/>
  <c r="K11752"/>
  <c r="K12373"/>
  <c r="K7423"/>
  <c r="K12041"/>
  <c r="K2532"/>
  <c r="K10930"/>
  <c r="K4535"/>
  <c r="K12614"/>
  <c r="K4844"/>
  <c r="K2956"/>
  <c r="K4785"/>
  <c r="K12562"/>
  <c r="K12099"/>
  <c r="K12117"/>
  <c r="K7821"/>
  <c r="K12994"/>
  <c r="K456"/>
  <c r="K5215"/>
  <c r="K8909"/>
  <c r="K6090"/>
  <c r="K13700"/>
  <c r="K3741"/>
  <c r="K9911"/>
  <c r="K11485"/>
  <c r="K1650"/>
  <c r="K10398"/>
  <c r="K512"/>
  <c r="K4390"/>
  <c r="K12537"/>
  <c r="K2074"/>
  <c r="K12928"/>
  <c r="K9999"/>
  <c r="K9817"/>
  <c r="K7418"/>
  <c r="K10870"/>
  <c r="K12915"/>
  <c r="K10028"/>
  <c r="K9755"/>
  <c r="K8327"/>
  <c r="K1066"/>
  <c r="K10199"/>
  <c r="K11178"/>
  <c r="K9809"/>
  <c r="K7787"/>
  <c r="K4194"/>
  <c r="K5848"/>
  <c r="K10755"/>
  <c r="K545"/>
  <c r="K2408"/>
  <c r="K9618"/>
  <c r="K7172"/>
  <c r="K6074"/>
  <c r="K12610"/>
  <c r="K11881"/>
  <c r="K12931"/>
  <c r="K6659"/>
  <c r="K7591"/>
  <c r="K8147"/>
  <c r="K13220"/>
  <c r="K11062"/>
  <c r="K4554"/>
  <c r="K10230"/>
  <c r="K1715"/>
  <c r="K11269"/>
  <c r="K13819"/>
  <c r="K11404"/>
  <c r="K235"/>
  <c r="K2621"/>
  <c r="K8319"/>
  <c r="K9338"/>
  <c r="K7505"/>
  <c r="K9984"/>
  <c r="K8133"/>
  <c r="K10636"/>
  <c r="K89"/>
  <c r="K4178"/>
  <c r="K961"/>
  <c r="K3196"/>
  <c r="K7992"/>
  <c r="K2923"/>
  <c r="K4905"/>
  <c r="K3279"/>
  <c r="K6626"/>
  <c r="K7612"/>
  <c r="K877"/>
  <c r="K13797"/>
  <c r="K7083"/>
  <c r="K9568"/>
  <c r="K12434"/>
  <c r="K8492"/>
  <c r="K6998"/>
  <c r="K2638"/>
  <c r="K5813"/>
  <c r="K10671"/>
  <c r="K12141"/>
  <c r="K1371"/>
  <c r="K11832"/>
  <c r="K8470"/>
  <c r="K11084"/>
  <c r="K8388"/>
  <c r="K9879"/>
  <c r="K2680"/>
  <c r="K879"/>
  <c r="K10503"/>
  <c r="K12870"/>
  <c r="K4571"/>
  <c r="K6415"/>
  <c r="K4426"/>
  <c r="K9519"/>
  <c r="K757"/>
  <c r="K10574"/>
  <c r="K10219"/>
  <c r="K9847"/>
  <c r="K13332"/>
  <c r="K5371"/>
  <c r="K13721"/>
  <c r="K3606"/>
  <c r="K6040"/>
  <c r="K11570"/>
  <c r="K2106"/>
  <c r="K6323"/>
  <c r="K10143"/>
  <c r="K3999"/>
  <c r="K11113"/>
  <c r="K9986"/>
  <c r="K1638"/>
  <c r="K11745"/>
  <c r="K7000"/>
  <c r="K3421"/>
  <c r="K12793"/>
  <c r="K7669"/>
  <c r="K1103"/>
  <c r="K13974"/>
  <c r="K13725"/>
  <c r="K7706"/>
  <c r="K7434"/>
  <c r="K12729"/>
  <c r="K1448"/>
  <c r="K11868"/>
  <c r="K1764"/>
  <c r="K2929"/>
  <c r="K12533"/>
  <c r="K4828"/>
  <c r="K4688"/>
  <c r="K12269"/>
  <c r="K7715"/>
  <c r="K4950"/>
  <c r="K13401"/>
  <c r="K269"/>
  <c r="K6148"/>
  <c r="K54"/>
  <c r="K2924"/>
  <c r="K6606"/>
  <c r="K7522"/>
  <c r="K4855"/>
  <c r="K13547"/>
  <c r="K11125"/>
  <c r="K412"/>
  <c r="K7788"/>
  <c r="K5972"/>
  <c r="K4451"/>
  <c r="K5533"/>
  <c r="K4632"/>
  <c r="K8175"/>
  <c r="K13695"/>
  <c r="K69"/>
  <c r="K6850"/>
  <c r="K1255"/>
  <c r="K5701"/>
  <c r="K2460"/>
  <c r="K2870"/>
  <c r="K14015"/>
  <c r="K10315"/>
  <c r="K3587"/>
  <c r="K216"/>
  <c r="K8303"/>
  <c r="K9457"/>
  <c r="K5865"/>
  <c r="K7921"/>
  <c r="K2505"/>
  <c r="K1386"/>
  <c r="K5013"/>
  <c r="K13640"/>
  <c r="K13616"/>
  <c r="K11030"/>
  <c r="K2581"/>
  <c r="K2404"/>
  <c r="K3035"/>
  <c r="K4200"/>
  <c r="K5237"/>
  <c r="K2602"/>
  <c r="K8221"/>
  <c r="K3654"/>
  <c r="K5466"/>
  <c r="K6633"/>
  <c r="K11208"/>
  <c r="K1635"/>
  <c r="K3515"/>
  <c r="K1948"/>
  <c r="K12714"/>
  <c r="K1245"/>
  <c r="K395"/>
  <c r="K6754"/>
  <c r="K10815"/>
  <c r="K4796"/>
  <c r="K9279"/>
  <c r="K481"/>
  <c r="K6784"/>
  <c r="K2052"/>
  <c r="K9544"/>
  <c r="K1748"/>
  <c r="K7304"/>
  <c r="K3120"/>
  <c r="K12030"/>
  <c r="K11633"/>
  <c r="K5727"/>
  <c r="K4719"/>
  <c r="K13717"/>
  <c r="K970"/>
  <c r="K1610"/>
  <c r="K10122"/>
  <c r="K1019"/>
  <c r="K723"/>
  <c r="K8538"/>
  <c r="K9382"/>
  <c r="K6520"/>
  <c r="K13720"/>
  <c r="K12490"/>
  <c r="K10793"/>
  <c r="K5547"/>
  <c r="K2322"/>
  <c r="K12597"/>
  <c r="K12454"/>
  <c r="K7986"/>
  <c r="K3329"/>
  <c r="K12822"/>
  <c r="K3957"/>
  <c r="K8699"/>
  <c r="K11959"/>
  <c r="K6978"/>
  <c r="K118"/>
  <c r="K7337"/>
  <c r="K8679"/>
  <c r="K7115"/>
  <c r="K9054"/>
  <c r="K11885"/>
  <c r="K13510"/>
  <c r="K9971"/>
  <c r="K8452"/>
  <c r="K13409"/>
  <c r="K4325"/>
  <c r="K13380"/>
  <c r="K13329"/>
  <c r="K369"/>
  <c r="K3887"/>
  <c r="K3658"/>
  <c r="K7091"/>
  <c r="K6327"/>
  <c r="K7278"/>
  <c r="K3499"/>
  <c r="K10395"/>
  <c r="K9903"/>
  <c r="K566"/>
  <c r="K10530"/>
  <c r="K4916"/>
  <c r="K5906"/>
  <c r="K13431"/>
  <c r="K2523"/>
  <c r="K12298"/>
  <c r="K9645"/>
  <c r="K2663"/>
  <c r="K9309"/>
  <c r="K9855"/>
  <c r="K13032"/>
  <c r="K12361"/>
  <c r="K14035"/>
  <c r="K8146"/>
  <c r="K1452"/>
  <c r="K12715"/>
  <c r="K13959"/>
  <c r="K4415"/>
  <c r="K5494"/>
  <c r="K6315"/>
  <c r="K1734"/>
  <c r="K9996"/>
  <c r="K12609"/>
  <c r="K11064"/>
  <c r="K5113"/>
  <c r="K4832"/>
  <c r="K11980"/>
  <c r="K5452"/>
  <c r="K11586"/>
  <c r="K10030"/>
  <c r="K4751"/>
  <c r="K9824"/>
  <c r="K8451"/>
  <c r="K10091"/>
  <c r="K8658"/>
  <c r="K8576"/>
  <c r="K2957"/>
  <c r="K4079"/>
  <c r="K12569"/>
  <c r="K4265"/>
  <c r="K10083"/>
  <c r="K8995"/>
  <c r="K2791"/>
  <c r="K8685"/>
  <c r="K6030"/>
  <c r="K765"/>
  <c r="K3622"/>
  <c r="K12127"/>
  <c r="K6287"/>
  <c r="K564"/>
  <c r="K3627"/>
  <c r="K7442"/>
  <c r="K4946"/>
  <c r="K12795"/>
  <c r="K8586"/>
  <c r="K9772"/>
  <c r="K13802"/>
  <c r="K10140"/>
  <c r="K2913"/>
  <c r="K5556"/>
  <c r="K4407"/>
  <c r="K5169"/>
  <c r="K7414"/>
  <c r="K5668"/>
  <c r="K2941"/>
  <c r="K6646"/>
  <c r="K9440"/>
  <c r="K6566"/>
  <c r="K11744"/>
  <c r="K11602"/>
  <c r="K2608"/>
  <c r="K6994"/>
  <c r="K13481"/>
  <c r="K13301"/>
  <c r="K6078"/>
  <c r="K3119"/>
  <c r="K5384"/>
  <c r="K4145"/>
  <c r="K12087"/>
  <c r="K8723"/>
  <c r="K7392"/>
  <c r="K7650"/>
  <c r="K8633"/>
  <c r="K772"/>
  <c r="K6301"/>
  <c r="K7590"/>
  <c r="K2650"/>
  <c r="K2088"/>
  <c r="K11197"/>
  <c r="K10162"/>
  <c r="K5047"/>
  <c r="K11531"/>
  <c r="K7184"/>
  <c r="K12724"/>
  <c r="K9456"/>
  <c r="K12058"/>
  <c r="K7670"/>
  <c r="K4397"/>
  <c r="K11063"/>
  <c r="K4869"/>
  <c r="K3546"/>
  <c r="K3981"/>
  <c r="K13973"/>
  <c r="K10872"/>
  <c r="K13572"/>
  <c r="K3300"/>
  <c r="K1360"/>
  <c r="K506"/>
  <c r="K13047"/>
  <c r="K2340"/>
  <c r="K12336"/>
  <c r="K4821"/>
  <c r="K345"/>
  <c r="K5979"/>
  <c r="K9152"/>
  <c r="K7854"/>
  <c r="K2260"/>
  <c r="K7973"/>
  <c r="K8057"/>
  <c r="K5030"/>
  <c r="K2149"/>
  <c r="K8606"/>
  <c r="K11434"/>
  <c r="K702"/>
  <c r="K7662"/>
  <c r="K7491"/>
  <c r="K397"/>
  <c r="K2519"/>
  <c r="K3541"/>
  <c r="K2004"/>
  <c r="K6863"/>
  <c r="K3792"/>
  <c r="K4111"/>
  <c r="K5931"/>
  <c r="K12725"/>
  <c r="K13466"/>
  <c r="K5532"/>
  <c r="K1319"/>
  <c r="K3302"/>
  <c r="K1919"/>
  <c r="K3207"/>
  <c r="K10717"/>
  <c r="K1528"/>
  <c r="K7385"/>
  <c r="K11711"/>
  <c r="K4059"/>
  <c r="K2288"/>
  <c r="K4852"/>
  <c r="K3048"/>
  <c r="K10144"/>
  <c r="K8886"/>
  <c r="K4065"/>
  <c r="K8479"/>
  <c r="K3990"/>
  <c r="K1750"/>
  <c r="K8772"/>
  <c r="K7866"/>
  <c r="K8708"/>
  <c r="K12294"/>
  <c r="K9791"/>
  <c r="K11998"/>
  <c r="K9553"/>
  <c r="K5551"/>
  <c r="K11977"/>
  <c r="K7726"/>
  <c r="K2473"/>
  <c r="K12631"/>
  <c r="K13508"/>
  <c r="K2035"/>
  <c r="K3205"/>
  <c r="K9679"/>
  <c r="K3829"/>
  <c r="K2053"/>
  <c r="K8759"/>
  <c r="K5421"/>
  <c r="K3312"/>
  <c r="K5612"/>
  <c r="K8436"/>
  <c r="K8216"/>
  <c r="K13993"/>
  <c r="K652"/>
  <c r="K11241"/>
  <c r="K13703"/>
  <c r="K10073"/>
  <c r="K6776"/>
  <c r="K7776"/>
  <c r="K10692"/>
  <c r="K4297"/>
  <c r="K4345"/>
  <c r="K13249"/>
  <c r="K3293"/>
  <c r="K3802"/>
  <c r="K8574"/>
  <c r="K11210"/>
  <c r="K358"/>
  <c r="K10257"/>
  <c r="K9995"/>
  <c r="K497"/>
  <c r="K4817"/>
  <c r="K1119"/>
  <c r="K11203"/>
  <c r="K4526"/>
  <c r="K4797"/>
  <c r="K4763"/>
  <c r="K2887"/>
  <c r="K7363"/>
  <c r="K1917"/>
  <c r="K5604"/>
  <c r="K2584"/>
  <c r="K3095"/>
  <c r="K9781"/>
  <c r="K11402"/>
  <c r="K2070"/>
  <c r="K458"/>
  <c r="K4607"/>
  <c r="K8645"/>
  <c r="K4915"/>
  <c r="K7069"/>
  <c r="K13002"/>
  <c r="K4138"/>
  <c r="K9534"/>
  <c r="K6341"/>
  <c r="K13994"/>
  <c r="K7047"/>
  <c r="K9991"/>
  <c r="K4934"/>
  <c r="K11724"/>
  <c r="K6248"/>
  <c r="K8177"/>
  <c r="K8504"/>
  <c r="K11274"/>
  <c r="K9339"/>
  <c r="K4217"/>
  <c r="K10647"/>
  <c r="K146"/>
  <c r="K7165"/>
  <c r="K10163"/>
  <c r="K4808"/>
  <c r="K1140"/>
  <c r="K6397"/>
  <c r="K10484"/>
  <c r="K13630"/>
  <c r="K13323"/>
  <c r="K11465"/>
  <c r="K11982"/>
  <c r="K6298"/>
  <c r="K8184"/>
  <c r="K11000"/>
  <c r="K3962"/>
  <c r="K13471"/>
  <c r="K9221"/>
  <c r="K335"/>
  <c r="K1024"/>
  <c r="K263"/>
  <c r="K12050"/>
  <c r="K13530"/>
  <c r="K12063"/>
  <c r="K8583"/>
  <c r="K673"/>
  <c r="K7677"/>
  <c r="K13861"/>
  <c r="K9858"/>
  <c r="K8269"/>
  <c r="K3256"/>
  <c r="K10437"/>
  <c r="K11701"/>
  <c r="K3406"/>
  <c r="K5879"/>
  <c r="K1798"/>
  <c r="K4205"/>
  <c r="K11819"/>
  <c r="K2566"/>
  <c r="K489"/>
  <c r="K8118"/>
  <c r="K8229"/>
  <c r="K6852"/>
  <c r="K8662"/>
  <c r="K13454"/>
  <c r="K8040"/>
  <c r="K4402"/>
  <c r="K5368"/>
  <c r="K9154"/>
  <c r="K286"/>
  <c r="K13593"/>
  <c r="K6594"/>
  <c r="K3504"/>
  <c r="K7744"/>
  <c r="K438"/>
  <c r="K7849"/>
  <c r="K5740"/>
  <c r="K11043"/>
  <c r="K124"/>
  <c r="K8075"/>
  <c r="K8869"/>
  <c r="K9024"/>
  <c r="K5624"/>
  <c r="K13274"/>
  <c r="K4087"/>
  <c r="K1934"/>
  <c r="K4669"/>
  <c r="K9040"/>
  <c r="K3575"/>
  <c r="K10979"/>
  <c r="K13770"/>
  <c r="K13940"/>
  <c r="K4851"/>
  <c r="K1698"/>
  <c r="K1906"/>
  <c r="K5808"/>
  <c r="K5876"/>
  <c r="K4803"/>
  <c r="K3437"/>
  <c r="K12283"/>
  <c r="K5719"/>
  <c r="K3167"/>
  <c r="K5847"/>
  <c r="K11312"/>
  <c r="K7147"/>
  <c r="K3255"/>
  <c r="K7432"/>
  <c r="K8401"/>
  <c r="K13108"/>
  <c r="K11748"/>
  <c r="K1216"/>
  <c r="K10105"/>
  <c r="K13403"/>
  <c r="K7151"/>
  <c r="K1814"/>
  <c r="K5607"/>
  <c r="K6062"/>
  <c r="K10854"/>
  <c r="K11909"/>
  <c r="K2833"/>
  <c r="K801"/>
  <c r="K10545"/>
  <c r="K8215"/>
  <c r="K5114"/>
  <c r="K3651"/>
  <c r="K6494"/>
  <c r="K7636"/>
  <c r="K1336"/>
  <c r="K13053"/>
  <c r="K8077"/>
  <c r="K10562"/>
  <c r="K3271"/>
  <c r="K2010"/>
  <c r="K8689"/>
  <c r="K10905"/>
  <c r="K8429"/>
  <c r="K11917"/>
  <c r="K8908"/>
  <c r="K249"/>
  <c r="K11102"/>
  <c r="K2521"/>
  <c r="K670"/>
  <c r="K7322"/>
  <c r="K9932"/>
  <c r="K13199"/>
  <c r="K5309"/>
  <c r="K12997"/>
  <c r="K4296"/>
  <c r="K1654"/>
  <c r="K8027"/>
  <c r="K9211"/>
  <c r="K3073"/>
  <c r="K11684"/>
  <c r="K8045"/>
  <c r="K14066"/>
  <c r="K12075"/>
  <c r="K788"/>
  <c r="K6551"/>
  <c r="K4570"/>
  <c r="K2300"/>
  <c r="K6260"/>
  <c r="K1769"/>
  <c r="K2293"/>
  <c r="K10941"/>
  <c r="K4989"/>
  <c r="K6202"/>
  <c r="K8625"/>
  <c r="K8245"/>
  <c r="K9486"/>
  <c r="K11142"/>
  <c r="K2617"/>
  <c r="K11275"/>
  <c r="K5429"/>
  <c r="K434"/>
  <c r="K101"/>
  <c r="K5204"/>
  <c r="K100"/>
  <c r="K5287"/>
  <c r="K3322"/>
  <c r="K13296"/>
  <c r="K1845"/>
  <c r="K1914"/>
  <c r="K4030"/>
  <c r="K12794"/>
  <c r="K112"/>
  <c r="K2659"/>
  <c r="K930"/>
  <c r="K9662"/>
  <c r="K2118"/>
  <c r="K2023"/>
  <c r="K9881"/>
  <c r="K3249"/>
  <c r="K4678"/>
  <c r="K11934"/>
  <c r="K4236"/>
  <c r="K4849"/>
  <c r="K2478"/>
  <c r="K6640"/>
  <c r="K13321"/>
  <c r="K5282"/>
  <c r="K5729"/>
  <c r="K8214"/>
  <c r="K10149"/>
  <c r="K3134"/>
  <c r="K1563"/>
  <c r="K11285"/>
  <c r="K7269"/>
  <c r="K6267"/>
  <c r="K8004"/>
  <c r="K9782"/>
  <c r="K1693"/>
  <c r="K4216"/>
  <c r="K5770"/>
  <c r="K13026"/>
  <c r="K4516"/>
  <c r="K687"/>
  <c r="K3952"/>
  <c r="K13153"/>
  <c r="K9650"/>
  <c r="K5270"/>
  <c r="K9538"/>
  <c r="K9056"/>
  <c r="K4975"/>
  <c r="K6891"/>
  <c r="K8843"/>
  <c r="K1872"/>
  <c r="K11517"/>
  <c r="K10756"/>
  <c r="K4322"/>
  <c r="K10542"/>
  <c r="K1138"/>
  <c r="K694"/>
  <c r="K1656"/>
  <c r="K4863"/>
  <c r="K1003"/>
  <c r="K8736"/>
  <c r="K2061"/>
  <c r="K179"/>
  <c r="K9199"/>
  <c r="K11627"/>
  <c r="K8369"/>
  <c r="K13846"/>
  <c r="K12590"/>
  <c r="K196"/>
  <c r="K9263"/>
  <c r="K1489"/>
  <c r="K6218"/>
  <c r="K12031"/>
  <c r="K11370"/>
  <c r="K857"/>
  <c r="K3498"/>
  <c r="K5830"/>
  <c r="K813"/>
  <c r="K12539"/>
  <c r="K12736"/>
  <c r="K14103"/>
  <c r="K13083"/>
  <c r="K10040"/>
  <c r="K3783"/>
  <c r="K12274"/>
  <c r="K4583"/>
  <c r="K13379"/>
  <c r="K888"/>
  <c r="K5089"/>
  <c r="K1222"/>
  <c r="K11648"/>
  <c r="K9190"/>
  <c r="K6211"/>
  <c r="K7254"/>
  <c r="K5621"/>
  <c r="K12354"/>
  <c r="K7318"/>
  <c r="K12399"/>
  <c r="K5241"/>
  <c r="K7004"/>
  <c r="K10498"/>
  <c r="K12954"/>
  <c r="K9951"/>
  <c r="K11574"/>
  <c r="K9029"/>
  <c r="K7603"/>
  <c r="K36"/>
  <c r="K11252"/>
  <c r="K2793"/>
  <c r="K3332"/>
  <c r="K13672"/>
  <c r="K8129"/>
  <c r="K4356"/>
  <c r="K2238"/>
  <c r="K12585"/>
  <c r="K1756"/>
  <c r="K11160"/>
  <c r="K10670"/>
  <c r="K9038"/>
  <c r="K4709"/>
  <c r="K8088"/>
  <c r="K6782"/>
  <c r="K6832"/>
  <c r="K10908"/>
  <c r="K5165"/>
  <c r="K9023"/>
  <c r="K1609"/>
  <c r="K13787"/>
  <c r="K7535"/>
  <c r="K6156"/>
  <c r="K165"/>
  <c r="K5176"/>
  <c r="K5629"/>
  <c r="K6558"/>
  <c r="K7361"/>
  <c r="K5557"/>
  <c r="K4920"/>
  <c r="K78"/>
  <c r="K4904"/>
  <c r="K8734"/>
  <c r="K4577"/>
  <c r="K11214"/>
  <c r="K1516"/>
  <c r="K6803"/>
  <c r="K11527"/>
  <c r="K9096"/>
  <c r="K391"/>
  <c r="K5754"/>
  <c r="K13702"/>
  <c r="K707"/>
  <c r="K3415"/>
  <c r="K11802"/>
  <c r="K5495"/>
  <c r="K8725"/>
  <c r="K7320"/>
  <c r="K518"/>
  <c r="K10198"/>
  <c r="K11253"/>
  <c r="K3898"/>
  <c r="K428"/>
  <c r="K9808"/>
  <c r="K3250"/>
  <c r="K3072"/>
  <c r="K13718"/>
  <c r="K786"/>
  <c r="K10810"/>
  <c r="K414"/>
  <c r="K7824"/>
  <c r="K1298"/>
  <c r="K2726"/>
  <c r="K557"/>
  <c r="K12157"/>
  <c r="K1776"/>
  <c r="K1027"/>
  <c r="K2975"/>
  <c r="K5108"/>
  <c r="K573"/>
  <c r="K8598"/>
  <c r="K61"/>
  <c r="K9172"/>
  <c r="K4964"/>
  <c r="K7271"/>
  <c r="K6402"/>
  <c r="K2452"/>
  <c r="K12704"/>
  <c r="K7247"/>
  <c r="K4971"/>
  <c r="K3860"/>
  <c r="K6303"/>
  <c r="K11799"/>
  <c r="K12889"/>
  <c r="K11757"/>
  <c r="K1094"/>
  <c r="K607"/>
  <c r="K6208"/>
  <c r="K11911"/>
  <c r="K12246"/>
  <c r="K4725"/>
  <c r="K8307"/>
  <c r="K2130"/>
  <c r="K11577"/>
  <c r="K7218"/>
  <c r="K2613"/>
  <c r="K6016"/>
  <c r="K1530"/>
  <c r="K2623"/>
  <c r="K6475"/>
  <c r="K5918"/>
  <c r="K6727"/>
  <c r="K9580"/>
  <c r="K12841"/>
  <c r="K11843"/>
  <c r="K2440"/>
  <c r="K11933"/>
  <c r="K6554"/>
  <c r="K13439"/>
  <c r="K12581"/>
  <c r="K3157"/>
  <c r="K8314"/>
  <c r="K798"/>
  <c r="K2357"/>
  <c r="K10802"/>
  <c r="K7886"/>
  <c r="K1137"/>
  <c r="K9052"/>
  <c r="K1035"/>
  <c r="K12301"/>
  <c r="K1283"/>
  <c r="K11553"/>
  <c r="K4428"/>
  <c r="K527"/>
  <c r="K8378"/>
  <c r="K13181"/>
  <c r="K8596"/>
  <c r="K9704"/>
  <c r="K5410"/>
  <c r="K6222"/>
  <c r="K7358"/>
  <c r="K6491"/>
  <c r="K7008"/>
  <c r="K2702"/>
  <c r="K1211"/>
  <c r="K11291"/>
  <c r="K1287"/>
  <c r="K10312"/>
  <c r="K9058"/>
  <c r="K13331"/>
  <c r="K5787"/>
  <c r="K591"/>
  <c r="K8677"/>
  <c r="K13279"/>
  <c r="K3983"/>
  <c r="K2890"/>
  <c r="K8979"/>
  <c r="K8074"/>
  <c r="K8424"/>
  <c r="K2104"/>
  <c r="K5857"/>
  <c r="K3352"/>
  <c r="K2955"/>
  <c r="K225"/>
  <c r="K3000"/>
  <c r="K13830"/>
  <c r="K4543"/>
  <c r="K1954"/>
  <c r="K9360"/>
  <c r="K7619"/>
  <c r="K4040"/>
  <c r="K3562"/>
  <c r="K11033"/>
  <c r="K8714"/>
  <c r="K868"/>
  <c r="K2784"/>
  <c r="K7390"/>
  <c r="K11356"/>
  <c r="K4429"/>
  <c r="K227"/>
  <c r="K1144"/>
  <c r="K10752"/>
  <c r="K8871"/>
  <c r="K8093"/>
  <c r="K3810"/>
  <c r="K5525"/>
  <c r="K8622"/>
  <c r="K9128"/>
  <c r="K12865"/>
  <c r="K11055"/>
  <c r="K4624"/>
  <c r="K3472"/>
  <c r="K11231"/>
  <c r="K13876"/>
  <c r="K13325"/>
  <c r="K7285"/>
  <c r="K8902"/>
  <c r="K7998"/>
  <c r="K14044"/>
  <c r="K12678"/>
  <c r="K10988"/>
  <c r="K3522"/>
  <c r="K11900"/>
  <c r="K7332"/>
  <c r="K8135"/>
  <c r="K12593"/>
  <c r="K13925"/>
  <c r="K806"/>
  <c r="K10380"/>
  <c r="K7668"/>
  <c r="K1505"/>
  <c r="K6929"/>
  <c r="K13198"/>
  <c r="K2292"/>
  <c r="K7596"/>
  <c r="K13782"/>
  <c r="K6893"/>
  <c r="K1234"/>
  <c r="K5541"/>
  <c r="K1333"/>
  <c r="K2306"/>
  <c r="K6340"/>
  <c r="K10177"/>
  <c r="K9752"/>
  <c r="K201"/>
  <c r="K11612"/>
  <c r="K1584"/>
  <c r="K8764"/>
  <c r="K3974"/>
  <c r="K1258"/>
  <c r="K12326"/>
  <c r="K9105"/>
  <c r="K12984"/>
  <c r="K12299"/>
  <c r="K153"/>
  <c r="K9886"/>
  <c r="K3381"/>
  <c r="K6163"/>
  <c r="K3015"/>
  <c r="K12608"/>
  <c r="K5145"/>
  <c r="K800"/>
  <c r="K10490"/>
  <c r="K11401"/>
  <c r="K1828"/>
  <c r="K10454"/>
  <c r="K9541"/>
  <c r="K5796"/>
  <c r="K1841"/>
  <c r="K8068"/>
  <c r="K9509"/>
  <c r="K4041"/>
  <c r="K8255"/>
  <c r="K6043"/>
  <c r="K6304"/>
  <c r="K12669"/>
  <c r="K3194"/>
  <c r="K520"/>
  <c r="K3234"/>
  <c r="K984"/>
  <c r="K9547"/>
  <c r="K4493"/>
  <c r="K1835"/>
  <c r="K7656"/>
  <c r="K3076"/>
  <c r="K3428"/>
  <c r="K8345"/>
  <c r="K5606"/>
  <c r="K6223"/>
  <c r="K7870"/>
  <c r="K6780"/>
  <c r="K8500"/>
  <c r="K9952"/>
  <c r="K7234"/>
  <c r="K2947"/>
  <c r="K6217"/>
  <c r="K3580"/>
  <c r="K1182"/>
  <c r="K6396"/>
  <c r="K13425"/>
  <c r="K7277"/>
  <c r="K9045"/>
  <c r="K246"/>
  <c r="K3831"/>
  <c r="K12557"/>
  <c r="K1683"/>
  <c r="K7455"/>
  <c r="K964"/>
  <c r="K5986"/>
  <c r="K4775"/>
  <c r="K4710"/>
  <c r="K6389"/>
  <c r="K1856"/>
  <c r="K3682"/>
  <c r="K3953"/>
  <c r="K10583"/>
  <c r="K13570"/>
  <c r="K10596"/>
  <c r="K355"/>
  <c r="K7914"/>
  <c r="K4588"/>
  <c r="K12885"/>
  <c r="K2935"/>
  <c r="K6277"/>
  <c r="K2194"/>
  <c r="K1539"/>
  <c r="K8674"/>
  <c r="K5670"/>
  <c r="K9949"/>
  <c r="K8808"/>
  <c r="K6829"/>
  <c r="K9767"/>
  <c r="K10604"/>
  <c r="K10076"/>
  <c r="K7150"/>
  <c r="K1375"/>
  <c r="K542"/>
  <c r="K2872"/>
  <c r="K2246"/>
  <c r="K6899"/>
  <c r="K102"/>
  <c r="K476"/>
  <c r="K11889"/>
  <c r="K5950"/>
  <c r="K3707"/>
  <c r="K3043"/>
  <c r="K9308"/>
  <c r="K11224"/>
  <c r="K5478"/>
  <c r="K12352"/>
  <c r="K13302"/>
  <c r="K404"/>
  <c r="K8713"/>
  <c r="K3669"/>
  <c r="K5010"/>
  <c r="K9957"/>
  <c r="K13612"/>
  <c r="K5194"/>
  <c r="K13585"/>
  <c r="K2843"/>
  <c r="K12618"/>
  <c r="K4203"/>
  <c r="K5781"/>
  <c r="K11707"/>
  <c r="K364"/>
  <c r="K13883"/>
  <c r="K81"/>
  <c r="K461"/>
  <c r="K7265"/>
  <c r="K7157"/>
  <c r="K3374"/>
  <c r="K260"/>
  <c r="K6553"/>
  <c r="K13109"/>
  <c r="K2330"/>
  <c r="K7049"/>
  <c r="K1194"/>
  <c r="K462"/>
  <c r="K387"/>
  <c r="K8823"/>
  <c r="K6394"/>
  <c r="K11097"/>
  <c r="K12393"/>
  <c r="K8652"/>
  <c r="K10039"/>
  <c r="K4605"/>
  <c r="K13786"/>
  <c r="K167"/>
  <c r="K12233"/>
  <c r="K3096"/>
  <c r="K10840"/>
  <c r="K1315"/>
  <c r="K6944"/>
  <c r="K13446"/>
  <c r="K10309"/>
  <c r="K794"/>
  <c r="K12429"/>
  <c r="K1541"/>
  <c r="K3859"/>
  <c r="K8140"/>
  <c r="K3965"/>
  <c r="K14013"/>
  <c r="K8413"/>
  <c r="K11139"/>
  <c r="K436"/>
  <c r="K13505"/>
  <c r="K13493"/>
  <c r="K3176"/>
  <c r="K7946"/>
  <c r="K5470"/>
  <c r="K13926"/>
  <c r="K6464"/>
  <c r="K2323"/>
  <c r="K2343"/>
  <c r="K11668"/>
  <c r="K739"/>
  <c r="K4"/>
  <c r="K4418"/>
  <c r="K7796"/>
  <c r="K5291"/>
  <c r="K13943"/>
  <c r="K2893"/>
  <c r="K9248"/>
  <c r="K9375"/>
  <c r="K9145"/>
  <c r="K7932"/>
  <c r="K4113"/>
  <c r="K13976"/>
  <c r="K9962"/>
  <c r="K2466"/>
  <c r="K13188"/>
  <c r="K4136"/>
  <c r="K8262"/>
  <c r="K2607"/>
  <c r="K4157"/>
  <c r="K6804"/>
  <c r="K13151"/>
  <c r="K5696"/>
  <c r="K9933"/>
  <c r="K12886"/>
  <c r="K11954"/>
  <c r="K3943"/>
  <c r="K9961"/>
  <c r="K7814"/>
  <c r="K2302"/>
  <c r="K5916"/>
  <c r="K2153"/>
  <c r="K10258"/>
  <c r="K9571"/>
  <c r="K2954"/>
  <c r="K2922"/>
  <c r="K2771"/>
  <c r="K4061"/>
  <c r="K2531"/>
  <c r="K9227"/>
  <c r="K7195"/>
  <c r="K9426"/>
  <c r="K878"/>
  <c r="K11877"/>
  <c r="K8033"/>
  <c r="K8866"/>
  <c r="K2945"/>
  <c r="K6052"/>
  <c r="K13914"/>
  <c r="K10284"/>
  <c r="K12448"/>
  <c r="K10669"/>
  <c r="K9619"/>
  <c r="K11123"/>
  <c r="K9512"/>
  <c r="K3881"/>
  <c r="K5298"/>
  <c r="K2479"/>
  <c r="K12131"/>
  <c r="K13287"/>
  <c r="K5491"/>
  <c r="K5873"/>
  <c r="K5006"/>
  <c r="K1587"/>
  <c r="K3319"/>
  <c r="K296"/>
  <c r="K1712"/>
  <c r="K6347"/>
  <c r="K2998"/>
  <c r="K10008"/>
  <c r="K289"/>
  <c r="K10916"/>
  <c r="K12805"/>
  <c r="K152"/>
  <c r="K9822"/>
  <c r="K2892"/>
  <c r="K8050"/>
  <c r="K5573"/>
  <c r="K3680"/>
  <c r="K6207"/>
  <c r="K11004"/>
  <c r="K13143"/>
  <c r="K4368"/>
  <c r="K4891"/>
  <c r="K13642"/>
  <c r="K8846"/>
  <c r="K1358"/>
  <c r="K9892"/>
  <c r="K10006"/>
  <c r="K9428"/>
  <c r="K7170"/>
  <c r="K631"/>
  <c r="K3459"/>
  <c r="K755"/>
  <c r="K8544"/>
  <c r="K12257"/>
  <c r="K8239"/>
  <c r="K4175"/>
  <c r="K10119"/>
  <c r="K2413"/>
  <c r="K5109"/>
  <c r="K7221"/>
  <c r="K332"/>
  <c r="K4354"/>
  <c r="K10855"/>
  <c r="K2796"/>
  <c r="K3589"/>
  <c r="K11919"/>
  <c r="K14055"/>
  <c r="K14018"/>
  <c r="K895"/>
  <c r="K8342"/>
  <c r="K626"/>
  <c r="K1308"/>
  <c r="K11781"/>
  <c r="K6660"/>
  <c r="K2016"/>
  <c r="K8724"/>
  <c r="K1494"/>
  <c r="K12452"/>
  <c r="K1575"/>
  <c r="K5338"/>
  <c r="K374"/>
  <c r="K5033"/>
  <c r="K7118"/>
  <c r="K1167"/>
  <c r="K8983"/>
  <c r="K6294"/>
  <c r="K2448"/>
  <c r="K11471"/>
  <c r="K7132"/>
  <c r="K9091"/>
  <c r="K6851"/>
  <c r="K1924"/>
  <c r="K5546"/>
  <c r="K1688"/>
  <c r="K3979"/>
  <c r="K5765"/>
  <c r="K6708"/>
  <c r="K5565"/>
  <c r="K3168"/>
  <c r="K4456"/>
  <c r="K982"/>
  <c r="K4287"/>
  <c r="K12123"/>
  <c r="K12752"/>
  <c r="K4210"/>
  <c r="K4716"/>
  <c r="K13949"/>
  <c r="K722"/>
  <c r="K6556"/>
  <c r="K7061"/>
  <c r="K5825"/>
  <c r="K4436"/>
  <c r="K8509"/>
  <c r="K5271"/>
  <c r="K12797"/>
  <c r="K2147"/>
  <c r="K270"/>
  <c r="K7567"/>
  <c r="K7174"/>
  <c r="K12691"/>
  <c r="K8410"/>
  <c r="K7581"/>
  <c r="K5383"/>
  <c r="K10603"/>
  <c r="K9697"/>
  <c r="K5967"/>
  <c r="K1071"/>
  <c r="K5509"/>
  <c r="K5875"/>
  <c r="K8334"/>
  <c r="K7556"/>
  <c r="K8970"/>
  <c r="K1557"/>
  <c r="K3885"/>
  <c r="K7628"/>
  <c r="K5531"/>
  <c r="K13133"/>
  <c r="K4924"/>
  <c r="K9391"/>
  <c r="K7173"/>
  <c r="K11671"/>
  <c r="K13449"/>
  <c r="K13224"/>
  <c r="K4614"/>
  <c r="K1852"/>
  <c r="K8494"/>
  <c r="K11428"/>
  <c r="K678"/>
  <c r="K9556"/>
  <c r="K2042"/>
  <c r="K4117"/>
  <c r="K6193"/>
  <c r="K695"/>
  <c r="K13226"/>
  <c r="K2787"/>
  <c r="K12424"/>
  <c r="K6631"/>
  <c r="K5357"/>
  <c r="K12268"/>
  <c r="K5667"/>
  <c r="K12317"/>
  <c r="K9672"/>
  <c r="K12840"/>
  <c r="K5790"/>
  <c r="K11182"/>
  <c r="K3375"/>
  <c r="K13857"/>
  <c r="K6608"/>
  <c r="K12977"/>
  <c r="K1149"/>
  <c r="K4273"/>
  <c r="K583"/>
  <c r="K10237"/>
  <c r="K4225"/>
  <c r="K4746"/>
  <c r="K11827"/>
  <c r="K11526"/>
  <c r="K4960"/>
  <c r="K5400"/>
  <c r="K9006"/>
  <c r="K12730"/>
  <c r="K5954"/>
  <c r="K284"/>
  <c r="K12521"/>
  <c r="K7580"/>
  <c r="K13934"/>
  <c r="K6321"/>
  <c r="K10086"/>
  <c r="K1590"/>
  <c r="K8476"/>
  <c r="K5826"/>
  <c r="K12624"/>
  <c r="K6657"/>
  <c r="K7229"/>
  <c r="K1036"/>
  <c r="K7658"/>
  <c r="K9180"/>
  <c r="K1737"/>
  <c r="K10523"/>
  <c r="K5427"/>
  <c r="K8471"/>
  <c r="K4977"/>
  <c r="K1172"/>
  <c r="K12904"/>
  <c r="K1918"/>
  <c r="K13739"/>
  <c r="K2537"/>
  <c r="K7539"/>
  <c r="K3524"/>
  <c r="K5723"/>
  <c r="K11163"/>
  <c r="K13314"/>
  <c r="K10034"/>
  <c r="K11992"/>
  <c r="K28"/>
  <c r="K8703"/>
  <c r="K1277"/>
  <c r="K5327"/>
  <c r="K2595"/>
  <c r="K6710"/>
  <c r="K639"/>
  <c r="K4685"/>
  <c r="K11441"/>
  <c r="K13665"/>
  <c r="K4171"/>
  <c r="K9703"/>
  <c r="K13043"/>
  <c r="K9224"/>
  <c r="K13000"/>
  <c r="K7543"/>
  <c r="K10784"/>
  <c r="K4366"/>
  <c r="K11243"/>
  <c r="K8017"/>
  <c r="K2857"/>
  <c r="K2157"/>
  <c r="K3573"/>
  <c r="K8954"/>
  <c r="K9081"/>
  <c r="K10797"/>
  <c r="K7019"/>
  <c r="K6573"/>
  <c r="K2619"/>
  <c r="K6716"/>
  <c r="K13490"/>
  <c r="K777"/>
  <c r="K11366"/>
  <c r="K10424"/>
  <c r="K10476"/>
  <c r="K6430"/>
  <c r="K2084"/>
  <c r="K7086"/>
  <c r="K3636"/>
  <c r="K3348"/>
  <c r="K8448"/>
  <c r="K7557"/>
  <c r="K8076"/>
  <c r="K9177"/>
  <c r="K2601"/>
  <c r="K3970"/>
  <c r="K2043"/>
  <c r="K2374"/>
  <c r="K2351"/>
  <c r="K9778"/>
  <c r="K3770"/>
  <c r="K9447"/>
  <c r="K2809"/>
  <c r="K1630"/>
  <c r="K7618"/>
  <c r="K2365"/>
  <c r="K1508"/>
  <c r="K10901"/>
  <c r="K13760"/>
  <c r="K12633"/>
  <c r="K10992"/>
  <c r="K8021"/>
  <c r="K3623"/>
  <c r="K10863"/>
  <c r="K12347"/>
  <c r="K6820"/>
  <c r="K1875"/>
  <c r="K11923"/>
  <c r="K6479"/>
  <c r="K6131"/>
  <c r="K12032"/>
  <c r="K9448"/>
  <c r="K4593"/>
  <c r="K7916"/>
  <c r="K8771"/>
  <c r="K1322"/>
  <c r="K10405"/>
  <c r="K11688"/>
  <c r="K4443"/>
  <c r="K13305"/>
  <c r="K7900"/>
  <c r="K7190"/>
  <c r="K11842"/>
  <c r="K11628"/>
  <c r="K5279"/>
  <c r="K10369"/>
  <c r="K12221"/>
  <c r="K8153"/>
  <c r="K8853"/>
  <c r="K10227"/>
  <c r="K11433"/>
  <c r="K5"/>
  <c r="K2508"/>
  <c r="K13631"/>
  <c r="K13869"/>
  <c r="K1112"/>
  <c r="K7722"/>
  <c r="K11661"/>
  <c r="K5361"/>
  <c r="K3735"/>
  <c r="K8913"/>
  <c r="K8959"/>
  <c r="K4839"/>
  <c r="K2594"/>
  <c r="K1205"/>
  <c r="K789"/>
  <c r="K1325"/>
  <c r="K12349"/>
  <c r="K8370"/>
  <c r="K10469"/>
  <c r="K7717"/>
  <c r="K5712"/>
  <c r="K3645"/>
  <c r="K4502"/>
  <c r="K8289"/>
  <c r="K13618"/>
  <c r="K2589"/>
  <c r="K7445"/>
  <c r="K7088"/>
  <c r="K13774"/>
  <c r="K10643"/>
  <c r="K10529"/>
  <c r="K14029"/>
  <c r="K4020"/>
  <c r="K11841"/>
  <c r="K7287"/>
  <c r="K10631"/>
  <c r="K1850"/>
  <c r="K4252"/>
  <c r="K12129"/>
  <c r="K8323"/>
  <c r="K664"/>
  <c r="K1250"/>
  <c r="K5596"/>
  <c r="K12580"/>
  <c r="K11254"/>
  <c r="K5319"/>
  <c r="K13656"/>
  <c r="K12073"/>
  <c r="K7461"/>
  <c r="K6582"/>
  <c r="K4165"/>
  <c r="K1949"/>
  <c r="K4088"/>
  <c r="K1982"/>
  <c r="K6644"/>
  <c r="K5597"/>
  <c r="K2203"/>
  <c r="K8826"/>
  <c r="K8082"/>
  <c r="K1207"/>
  <c r="K9011"/>
  <c r="K12097"/>
  <c r="K12024"/>
  <c r="K2721"/>
  <c r="K11741"/>
  <c r="K5051"/>
  <c r="K10683"/>
  <c r="K13882"/>
  <c r="K12744"/>
  <c r="K6990"/>
  <c r="K1323"/>
  <c r="K288"/>
  <c r="K8982"/>
  <c r="K2304"/>
  <c r="K1383"/>
  <c r="K1113"/>
  <c r="K9042"/>
  <c r="K5882"/>
  <c r="K7338"/>
  <c r="K5721"/>
  <c r="K13903"/>
  <c r="K7579"/>
  <c r="K5885"/>
  <c r="K8083"/>
  <c r="K6153"/>
  <c r="K5660"/>
  <c r="K2318"/>
  <c r="K6932"/>
  <c r="K1240"/>
  <c r="K12234"/>
  <c r="K13048"/>
  <c r="K4893"/>
  <c r="K8637"/>
  <c r="K12936"/>
  <c r="K13098"/>
  <c r="K5484"/>
  <c r="K7236"/>
  <c r="K10887"/>
  <c r="K3614"/>
  <c r="K13080"/>
  <c r="K3384"/>
  <c r="K5359"/>
  <c r="K8967"/>
  <c r="K10043"/>
  <c r="K5286"/>
  <c r="K3955"/>
  <c r="K4247"/>
  <c r="K5992"/>
  <c r="K11532"/>
  <c r="K2851"/>
  <c r="K12090"/>
  <c r="K1041"/>
  <c r="K832"/>
  <c r="K12996"/>
  <c r="K383"/>
  <c r="K5354"/>
  <c r="K10898"/>
  <c r="K5167"/>
  <c r="K1647"/>
  <c r="K5261"/>
  <c r="K10829"/>
  <c r="K8914"/>
  <c r="K13771"/>
  <c r="K7359"/>
  <c r="K8612"/>
  <c r="K5325"/>
  <c r="K13455"/>
  <c r="K8581"/>
  <c r="K6014"/>
  <c r="K9901"/>
  <c r="K5842"/>
  <c r="K2733"/>
  <c r="K1425"/>
  <c r="K12340"/>
  <c r="K13534"/>
  <c r="K4461"/>
  <c r="K8547"/>
  <c r="K5574"/>
  <c r="K6951"/>
  <c r="K4883"/>
  <c r="K5791"/>
  <c r="K2045"/>
  <c r="K12176"/>
  <c r="K11085"/>
  <c r="K4754"/>
  <c r="K4479"/>
  <c r="K9183"/>
  <c r="K3036"/>
  <c r="K13324"/>
  <c r="K8475"/>
  <c r="K1477"/>
  <c r="K2831"/>
  <c r="K7498"/>
  <c r="K7595"/>
  <c r="K2754"/>
  <c r="K530"/>
  <c r="K7935"/>
  <c r="K5389"/>
  <c r="K8991"/>
  <c r="K6873"/>
  <c r="K1302"/>
  <c r="K1309"/>
  <c r="K11656"/>
  <c r="K3056"/>
  <c r="K2077"/>
  <c r="K6759"/>
  <c r="K10897"/>
  <c r="K4008"/>
  <c r="K5831"/>
  <c r="K10749"/>
  <c r="K7266"/>
  <c r="K11257"/>
  <c r="K1334"/>
  <c r="K9834"/>
  <c r="K14014"/>
  <c r="K4560"/>
  <c r="K8072"/>
  <c r="K13400"/>
  <c r="K1838"/>
  <c r="K2029"/>
  <c r="K8686"/>
  <c r="K10501"/>
  <c r="K4940"/>
  <c r="K2191"/>
  <c r="K3029"/>
  <c r="K13382"/>
  <c r="K11593"/>
  <c r="K672"/>
  <c r="K6255"/>
  <c r="K528"/>
  <c r="K11359"/>
  <c r="K10272"/>
  <c r="K418"/>
  <c r="K13620"/>
  <c r="K6770"/>
  <c r="K763"/>
  <c r="K4463"/>
  <c r="K13918"/>
  <c r="K4240"/>
  <c r="K6110"/>
  <c r="K1045"/>
  <c r="K3307"/>
  <c r="K11572"/>
  <c r="K6469"/>
  <c r="K4294"/>
  <c r="K9342"/>
  <c r="K10045"/>
  <c r="K12489"/>
  <c r="K13121"/>
  <c r="K2504"/>
  <c r="K9481"/>
  <c r="K14027"/>
  <c r="K1660"/>
  <c r="K12776"/>
  <c r="K4437"/>
  <c r="K13046"/>
  <c r="K13075"/>
  <c r="K5035"/>
  <c r="K9850"/>
  <c r="K4348"/>
  <c r="K8298"/>
  <c r="K8143"/>
  <c r="K8798"/>
  <c r="K2635"/>
  <c r="K6474"/>
  <c r="K5856"/>
  <c r="K7947"/>
  <c r="K12380"/>
  <c r="K13385"/>
  <c r="K7384"/>
  <c r="K119"/>
  <c r="K8469"/>
  <c r="K10935"/>
  <c r="K856"/>
  <c r="K1669"/>
  <c r="K6227"/>
  <c r="K9846"/>
  <c r="K12896"/>
  <c r="K730"/>
  <c r="K3568"/>
  <c r="K377"/>
  <c r="K13633"/>
  <c r="K5570"/>
  <c r="K8337"/>
  <c r="K3442"/>
  <c r="K4623"/>
  <c r="K13438"/>
  <c r="K10553"/>
  <c r="K11237"/>
  <c r="K13363"/>
  <c r="K5512"/>
  <c r="K104"/>
  <c r="K7633"/>
  <c r="K10010"/>
  <c r="K10517"/>
  <c r="K13945"/>
  <c r="K11717"/>
  <c r="K7783"/>
  <c r="K478"/>
  <c r="K9761"/>
  <c r="K13016"/>
  <c r="K4885"/>
  <c r="K1204"/>
  <c r="K12471"/>
  <c r="K13933"/>
  <c r="K6210"/>
  <c r="K3510"/>
  <c r="K12384"/>
  <c r="K13924"/>
  <c r="K783"/>
  <c r="K4162"/>
  <c r="K3466"/>
  <c r="K5774"/>
  <c r="K12697"/>
  <c r="K7228"/>
  <c r="K8682"/>
  <c r="K7053"/>
  <c r="K2216"/>
  <c r="K9821"/>
  <c r="K13999"/>
  <c r="K775"/>
  <c r="K3785"/>
  <c r="K142"/>
  <c r="K13595"/>
  <c r="K10231"/>
  <c r="K6116"/>
  <c r="K2776"/>
  <c r="K12297"/>
  <c r="K8343"/>
  <c r="K7257"/>
  <c r="K6564"/>
  <c r="K10610"/>
  <c r="K12338"/>
  <c r="K4183"/>
  <c r="K12662"/>
  <c r="K8102"/>
  <c r="K8523"/>
  <c r="K238"/>
  <c r="K4302"/>
  <c r="K2210"/>
  <c r="K7974"/>
  <c r="K525"/>
  <c r="K5895"/>
  <c r="K12236"/>
  <c r="K5419"/>
  <c r="K4537"/>
  <c r="K3514"/>
  <c r="K3796"/>
  <c r="K10617"/>
  <c r="K8248"/>
  <c r="K2782"/>
  <c r="K12898"/>
  <c r="K11912"/>
  <c r="K5870"/>
  <c r="K9838"/>
  <c r="K8425"/>
  <c r="K7347"/>
  <c r="K3492"/>
  <c r="K11134"/>
  <c r="K5832"/>
  <c r="K6054"/>
  <c r="K5328"/>
  <c r="K12700"/>
  <c r="K6968"/>
  <c r="K5179"/>
  <c r="K11379"/>
  <c r="K12587"/>
  <c r="K648"/>
  <c r="K1613"/>
  <c r="K4736"/>
  <c r="K1269"/>
  <c r="K5134"/>
  <c r="K8233"/>
  <c r="K4377"/>
  <c r="K2768"/>
  <c r="K6702"/>
  <c r="K5317"/>
  <c r="K5471"/>
  <c r="K12445"/>
  <c r="K7180"/>
  <c r="K8649"/>
  <c r="K10081"/>
  <c r="K6731"/>
  <c r="K7915"/>
  <c r="K7153"/>
  <c r="K7606"/>
  <c r="K12998"/>
  <c r="K8163"/>
  <c r="K10"/>
  <c r="K11555"/>
  <c r="K7991"/>
  <c r="K12670"/>
  <c r="K5267"/>
  <c r="K6815"/>
  <c r="K4096"/>
  <c r="K9073"/>
  <c r="K7882"/>
  <c r="K13691"/>
  <c r="K5162"/>
  <c r="K8501"/>
  <c r="K826"/>
  <c r="K13823"/>
  <c r="K8403"/>
  <c r="K2835"/>
  <c r="K1161"/>
  <c r="K4668"/>
  <c r="K2825"/>
  <c r="K4786"/>
  <c r="K5258"/>
  <c r="K3992"/>
  <c r="K13261"/>
  <c r="K1244"/>
  <c r="K9186"/>
  <c r="K9220"/>
  <c r="K6205"/>
  <c r="K2228"/>
  <c r="K4381"/>
  <c r="K10514"/>
  <c r="K4564"/>
  <c r="K971"/>
  <c r="K13146"/>
  <c r="K13006"/>
  <c r="K12993"/>
  <c r="K8803"/>
  <c r="K4990"/>
  <c r="K12620"/>
  <c r="K10732"/>
  <c r="K3609"/>
  <c r="K4833"/>
  <c r="K3559"/>
  <c r="K1022"/>
  <c r="K11368"/>
  <c r="K657"/>
  <c r="K9120"/>
  <c r="K2853"/>
  <c r="K13210"/>
  <c r="K1241"/>
  <c r="K12515"/>
  <c r="K485"/>
  <c r="K14043"/>
  <c r="K9800"/>
  <c r="K2285"/>
  <c r="K3491"/>
  <c r="K13237"/>
  <c r="K11518"/>
  <c r="K12651"/>
  <c r="K4793"/>
  <c r="K4524"/>
  <c r="K5793"/>
  <c r="K4005"/>
  <c r="K3397"/>
  <c r="K12995"/>
  <c r="K6917"/>
  <c r="K7663"/>
  <c r="K13081"/>
  <c r="K10488"/>
  <c r="K10558"/>
  <c r="K5534"/>
  <c r="K12500"/>
  <c r="K2410"/>
  <c r="K3456"/>
  <c r="K10101"/>
  <c r="K4726"/>
  <c r="K2370"/>
  <c r="K4742"/>
  <c r="K8528"/>
  <c r="K938"/>
  <c r="K4278"/>
  <c r="K5736"/>
  <c r="K13519"/>
  <c r="K10450"/>
  <c r="K13969"/>
  <c r="K6615"/>
  <c r="K10807"/>
  <c r="K3664"/>
  <c r="K2195"/>
  <c r="K3309"/>
  <c r="K11051"/>
  <c r="K7168"/>
  <c r="K12437"/>
  <c r="K2968"/>
  <c r="K9682"/>
  <c r="K9169"/>
  <c r="K5149"/>
  <c r="K2630"/>
  <c r="K9002"/>
  <c r="K6141"/>
  <c r="K3051"/>
  <c r="K13161"/>
  <c r="K14050"/>
  <c r="K3825"/>
  <c r="K6105"/>
  <c r="K13176"/>
  <c r="K8022"/>
  <c r="K12750"/>
  <c r="K2836"/>
  <c r="K13487"/>
  <c r="K1545"/>
  <c r="K13791"/>
  <c r="K3193"/>
  <c r="K12134"/>
  <c r="K10925"/>
  <c r="K4084"/>
  <c r="K6542"/>
  <c r="K10027"/>
  <c r="K2846"/>
  <c r="K9478"/>
  <c r="K7945"/>
  <c r="K1274"/>
  <c r="K7898"/>
  <c r="K7429"/>
  <c r="K12329"/>
  <c r="K11608"/>
  <c r="K12975"/>
  <c r="K10949"/>
  <c r="K13042"/>
  <c r="K10995"/>
  <c r="K5190"/>
  <c r="K7845"/>
  <c r="K556"/>
  <c r="K1658"/>
  <c r="K7396"/>
  <c r="K12812"/>
  <c r="K6993"/>
  <c r="K3508"/>
  <c r="K12379"/>
  <c r="K5170"/>
  <c r="K8356"/>
  <c r="K9955"/>
  <c r="K5756"/>
  <c r="K5473"/>
  <c r="K2335"/>
  <c r="K4257"/>
  <c r="K3351"/>
  <c r="K8212"/>
  <c r="K8561"/>
  <c r="K7817"/>
  <c r="K7496"/>
  <c r="K8498"/>
  <c r="K7146"/>
  <c r="K4503"/>
  <c r="K7910"/>
  <c r="K3327"/>
  <c r="K3451"/>
  <c r="K10913"/>
  <c r="K934"/>
  <c r="K3114"/>
  <c r="K6926"/>
  <c r="K5820"/>
  <c r="K5472"/>
  <c r="K7822"/>
  <c r="K9796"/>
  <c r="K5002"/>
  <c r="K2873"/>
  <c r="K1891"/>
  <c r="K6497"/>
  <c r="K6941"/>
  <c r="K1214"/>
  <c r="K10213"/>
  <c r="K12878"/>
  <c r="K13576"/>
  <c r="K7092"/>
  <c r="K4338"/>
  <c r="K7400"/>
  <c r="K3081"/>
  <c r="K13270"/>
  <c r="K7848"/>
  <c r="K5649"/>
  <c r="K8122"/>
  <c r="K12708"/>
  <c r="K3629"/>
  <c r="K10156"/>
  <c r="K2727"/>
  <c r="K10843"/>
  <c r="K13058"/>
  <c r="K3714"/>
  <c r="K1389"/>
  <c r="K612"/>
  <c r="K10118"/>
  <c r="K4628"/>
  <c r="K3776"/>
  <c r="K13470"/>
  <c r="K20"/>
  <c r="K1163"/>
  <c r="K8785"/>
  <c r="K12748"/>
  <c r="K12513"/>
  <c r="K3373"/>
  <c r="K3807"/>
  <c r="K13044"/>
  <c r="K12430"/>
  <c r="K9545"/>
  <c r="K1725"/>
  <c r="K10997"/>
  <c r="K760"/>
  <c r="K8144"/>
  <c r="K2297"/>
  <c r="K11445"/>
  <c r="K8297"/>
  <c r="K1072"/>
  <c r="K3268"/>
  <c r="K410"/>
  <c r="K6528"/>
  <c r="K6190"/>
  <c r="K9976"/>
  <c r="K2013"/>
  <c r="K5821"/>
  <c r="K4274"/>
  <c r="K4077"/>
  <c r="K3370"/>
  <c r="K8951"/>
  <c r="K6009"/>
  <c r="K11805"/>
  <c r="K8101"/>
  <c r="K2564"/>
  <c r="K5749"/>
  <c r="K4800"/>
  <c r="K11540"/>
  <c r="K7661"/>
  <c r="K9479"/>
  <c r="K2744"/>
  <c r="K2328"/>
  <c r="K6669"/>
  <c r="K11057"/>
  <c r="K1267"/>
  <c r="K9633"/>
  <c r="K12140"/>
  <c r="K10376"/>
  <c r="K13468"/>
  <c r="K13264"/>
  <c r="K13427"/>
  <c r="K11731"/>
  <c r="K3787"/>
  <c r="K13913"/>
  <c r="K68"/>
  <c r="K12001"/>
  <c r="K3019"/>
  <c r="K1957"/>
  <c r="K4876"/>
  <c r="K9721"/>
  <c r="K11765"/>
  <c r="K10480"/>
  <c r="K11377"/>
  <c r="K4498"/>
  <c r="K9051"/>
  <c r="K2645"/>
  <c r="K11449"/>
  <c r="K3479"/>
  <c r="K5163"/>
  <c r="K466"/>
  <c r="K2364"/>
  <c r="K3108"/>
  <c r="K11066"/>
  <c r="K623"/>
  <c r="K6686"/>
  <c r="K6317"/>
  <c r="K8600"/>
  <c r="K27"/>
  <c r="K10563"/>
  <c r="K1964"/>
  <c r="K2414"/>
  <c r="K8704"/>
  <c r="K6324"/>
  <c r="K5569"/>
  <c r="K4868"/>
  <c r="K14000"/>
  <c r="K4714"/>
  <c r="K618"/>
  <c r="K2168"/>
  <c r="K11835"/>
  <c r="K1068"/>
  <c r="K9315"/>
  <c r="K6857"/>
  <c r="K12190"/>
  <c r="K6559"/>
  <c r="K1735"/>
  <c r="K11390"/>
  <c r="K12939"/>
  <c r="K8099"/>
  <c r="K6167"/>
  <c r="K8825"/>
  <c r="K4873"/>
  <c r="K5908"/>
  <c r="K12782"/>
  <c r="K10645"/>
  <c r="K12905"/>
  <c r="K1284"/>
  <c r="K1929"/>
  <c r="K8179"/>
  <c r="K1345"/>
  <c r="K12712"/>
  <c r="K3596"/>
  <c r="K3893"/>
  <c r="K10063"/>
  <c r="K8889"/>
  <c r="K1990"/>
  <c r="K12401"/>
  <c r="K1878"/>
  <c r="K12554"/>
  <c r="K13460"/>
  <c r="K12827"/>
  <c r="K6648"/>
  <c r="K13935"/>
  <c r="K4728"/>
  <c r="K8405"/>
  <c r="K5004"/>
  <c r="K4962"/>
  <c r="K3079"/>
  <c r="K843"/>
  <c r="K6280"/>
  <c r="K6973"/>
  <c r="K11086"/>
  <c r="K12655"/>
  <c r="K2371"/>
  <c r="K10159"/>
  <c r="K13019"/>
  <c r="K9053"/>
  <c r="K7640"/>
  <c r="K5619"/>
  <c r="K2964"/>
  <c r="K8535"/>
  <c r="K10785"/>
  <c r="K9560"/>
  <c r="K11353"/>
  <c r="K8601"/>
  <c r="K13624"/>
  <c r="K2678"/>
  <c r="K2985"/>
  <c r="K11606"/>
  <c r="K13741"/>
  <c r="K8618"/>
  <c r="K666"/>
  <c r="K3054"/>
  <c r="K5576"/>
  <c r="K13542"/>
  <c r="K8302"/>
  <c r="K8810"/>
  <c r="K5571"/>
  <c r="K8041"/>
  <c r="K4341"/>
  <c r="K10169"/>
  <c r="K2904"/>
  <c r="K12602"/>
  <c r="K734"/>
  <c r="K3703"/>
  <c r="K10052"/>
  <c r="K5485"/>
  <c r="K5685"/>
  <c r="K6700"/>
  <c r="K699"/>
  <c r="K7834"/>
  <c r="K11326"/>
  <c r="K8831"/>
  <c r="K11695"/>
  <c r="K6791"/>
  <c r="K4100"/>
  <c r="K11715"/>
  <c r="K4239"/>
  <c r="K1873"/>
  <c r="K6546"/>
  <c r="K2474"/>
  <c r="K5581"/>
  <c r="K1372"/>
  <c r="K271"/>
  <c r="K7692"/>
  <c r="K13175"/>
  <c r="K10222"/>
  <c r="K8505"/>
  <c r="K9856"/>
  <c r="K5935"/>
  <c r="K7447"/>
  <c r="K13523"/>
  <c r="K6712"/>
  <c r="K7989"/>
  <c r="K11946"/>
  <c r="K10691"/>
  <c r="K11314"/>
  <c r="K7982"/>
  <c r="K8213"/>
  <c r="K9797"/>
  <c r="K13552"/>
  <c r="K7402"/>
  <c r="K6563"/>
  <c r="K5907"/>
  <c r="K6964"/>
  <c r="K6130"/>
  <c r="K2405"/>
  <c r="K9003"/>
  <c r="K9699"/>
  <c r="K9546"/>
  <c r="K3127"/>
  <c r="K11344"/>
  <c r="K299"/>
  <c r="K12851"/>
  <c r="K8795"/>
  <c r="K10602"/>
  <c r="K12685"/>
  <c r="K298"/>
  <c r="K12093"/>
  <c r="K10520"/>
  <c r="K962"/>
  <c r="K12259"/>
  <c r="K13817"/>
  <c r="K7899"/>
  <c r="K11809"/>
  <c r="K5707"/>
  <c r="K2001"/>
  <c r="K7635"/>
  <c r="K5063"/>
  <c r="K1058"/>
  <c r="K11045"/>
  <c r="K1952"/>
  <c r="K6687"/>
  <c r="K8748"/>
  <c r="K9377"/>
  <c r="K9445"/>
  <c r="K8683"/>
  <c r="K5558"/>
  <c r="K3231"/>
  <c r="K9184"/>
  <c r="K12201"/>
  <c r="K9408"/>
  <c r="K13357"/>
  <c r="K3037"/>
  <c r="K8318"/>
  <c r="K4269"/>
  <c r="K11768"/>
  <c r="K7196"/>
  <c r="K6282"/>
  <c r="K1219"/>
  <c r="K4555"/>
  <c r="K2499"/>
  <c r="K7672"/>
  <c r="K13316"/>
  <c r="K7405"/>
  <c r="K5643"/>
  <c r="K12719"/>
  <c r="K4865"/>
  <c r="K12364"/>
  <c r="K10365"/>
  <c r="K10954"/>
  <c r="K8542"/>
  <c r="K189"/>
  <c r="K7394"/>
  <c r="K6643"/>
  <c r="K1074"/>
  <c r="K11155"/>
  <c r="K7204"/>
  <c r="K603"/>
  <c r="K6861"/>
  <c r="K13223"/>
  <c r="K10062"/>
  <c r="K7258"/>
  <c r="K7500"/>
  <c r="K4168"/>
  <c r="K10276"/>
  <c r="K8003"/>
  <c r="K3650"/>
  <c r="K4520"/>
  <c r="K9379"/>
  <c r="K5364"/>
  <c r="K9189"/>
  <c r="K2391"/>
  <c r="K3509"/>
  <c r="K12400"/>
  <c r="K13436"/>
  <c r="K1993"/>
  <c r="K3946"/>
  <c r="K7850"/>
  <c r="K13494"/>
  <c r="K2750"/>
  <c r="K3827"/>
  <c r="K577"/>
  <c r="K6146"/>
  <c r="K6645"/>
  <c r="K5632"/>
  <c r="K12152"/>
  <c r="K4120"/>
  <c r="K3294"/>
  <c r="K9033"/>
  <c r="K3343"/>
  <c r="K8009"/>
  <c r="K6472"/>
  <c r="K10957"/>
  <c r="K7080"/>
  <c r="K1623"/>
  <c r="K11406"/>
  <c r="K3200"/>
  <c r="K13683"/>
  <c r="K1515"/>
  <c r="K12224"/>
  <c r="K2131"/>
  <c r="K684"/>
  <c r="K3377"/>
  <c r="K11720"/>
  <c r="K2111"/>
  <c r="K2948"/>
  <c r="K5432"/>
  <c r="K13450"/>
  <c r="K11283"/>
  <c r="K1294"/>
  <c r="K2647"/>
  <c r="K12420"/>
  <c r="K3632"/>
  <c r="K11135"/>
  <c r="K13967"/>
  <c r="K3402"/>
  <c r="K4576"/>
  <c r="K9103"/>
  <c r="K10861"/>
  <c r="K7227"/>
  <c r="K12196"/>
  <c r="K1305"/>
  <c r="K3069"/>
  <c r="K1180"/>
  <c r="K1485"/>
  <c r="K5044"/>
  <c r="K1130"/>
  <c r="K1544"/>
  <c r="K4611"/>
  <c r="K13995"/>
  <c r="K1487"/>
  <c r="K3665"/>
  <c r="K7696"/>
  <c r="K1564"/>
  <c r="K6736"/>
  <c r="K8321"/>
  <c r="K6855"/>
  <c r="K11272"/>
  <c r="K8988"/>
  <c r="K4603"/>
  <c r="K4671"/>
  <c r="K8850"/>
  <c r="K2700"/>
  <c r="K9604"/>
  <c r="K14063"/>
  <c r="K8408"/>
  <c r="K5524"/>
  <c r="K2091"/>
  <c r="K6833"/>
  <c r="K11230"/>
  <c r="K10438"/>
  <c r="K2636"/>
  <c r="K8194"/>
  <c r="K7171"/>
  <c r="K3301"/>
  <c r="K6433"/>
  <c r="K9140"/>
  <c r="K11539"/>
  <c r="K1777"/>
  <c r="K692"/>
  <c r="K10354"/>
  <c r="K12078"/>
  <c r="K13952"/>
  <c r="K697"/>
  <c r="K3781"/>
  <c r="K10439"/>
  <c r="K10228"/>
  <c r="K13989"/>
  <c r="K8676"/>
  <c r="K12249"/>
  <c r="K13085"/>
  <c r="K10303"/>
  <c r="K8934"/>
  <c r="K9979"/>
  <c r="K13093"/>
  <c r="K4753"/>
  <c r="K11018"/>
  <c r="K1116"/>
  <c r="K5682"/>
  <c r="K9583"/>
  <c r="K12390"/>
  <c r="K8882"/>
  <c r="K9005"/>
  <c r="K12853"/>
  <c r="K9825"/>
  <c r="K5132"/>
  <c r="K13267"/>
  <c r="K1833"/>
  <c r="K13342"/>
  <c r="K7856"/>
  <c r="K7301"/>
  <c r="K11183"/>
  <c r="K5373"/>
  <c r="K1707"/>
  <c r="K13445"/>
  <c r="K8733"/>
  <c r="K4867"/>
  <c r="K9295"/>
  <c r="K5841"/>
  <c r="K12172"/>
  <c r="K1393"/>
  <c r="K5502"/>
  <c r="K9343"/>
  <c r="K11784"/>
  <c r="K8081"/>
  <c r="K2665"/>
  <c r="K51"/>
  <c r="K8656"/>
  <c r="K9690"/>
  <c r="K1997"/>
  <c r="K13815"/>
  <c r="K9989"/>
  <c r="K4208"/>
  <c r="K13406"/>
  <c r="K12409"/>
  <c r="K3547"/>
  <c r="K10973"/>
  <c r="K12217"/>
  <c r="K11713"/>
  <c r="K13986"/>
  <c r="K642"/>
  <c r="K10873"/>
  <c r="K5518"/>
  <c r="K13352"/>
  <c r="K12802"/>
  <c r="K8006"/>
  <c r="K9098"/>
  <c r="K9236"/>
  <c r="K7865"/>
  <c r="K3925"/>
  <c r="K3369"/>
  <c r="K11915"/>
  <c r="K13608"/>
  <c r="K11760"/>
  <c r="K7355"/>
  <c r="K1089"/>
  <c r="K4359"/>
  <c r="K4323"/>
  <c r="K2598"/>
  <c r="K11938"/>
  <c r="K1574"/>
  <c r="K10308"/>
  <c r="K8911"/>
  <c r="K6247"/>
  <c r="K3534"/>
  <c r="K2248"/>
  <c r="K7397"/>
  <c r="K9990"/>
  <c r="K4023"/>
  <c r="K13966"/>
  <c r="K3390"/>
  <c r="K6761"/>
  <c r="K738"/>
  <c r="K3668"/>
  <c r="K13688"/>
  <c r="K4399"/>
  <c r="K2769"/>
  <c r="K3870"/>
  <c r="K10866"/>
  <c r="K13364"/>
  <c r="K6783"/>
  <c r="K11103"/>
  <c r="K4656"/>
  <c r="K7486"/>
  <c r="K2375"/>
  <c r="K4149"/>
  <c r="K6900"/>
  <c r="K3944"/>
  <c r="K11875"/>
  <c r="K10190"/>
  <c r="K6191"/>
  <c r="K6395"/>
  <c r="K10862"/>
  <c r="K12647"/>
  <c r="K3182"/>
  <c r="K6661"/>
  <c r="K1803"/>
  <c r="K4579"/>
  <c r="K9242"/>
  <c r="K10601"/>
  <c r="K5073"/>
  <c r="K13662"/>
  <c r="K2840"/>
  <c r="K11887"/>
  <c r="K11046"/>
  <c r="K3236"/>
  <c r="K11779"/>
  <c r="K9965"/>
  <c r="K1790"/>
  <c r="K12735"/>
  <c r="K3548"/>
  <c r="K8137"/>
  <c r="K12703"/>
  <c r="K6254"/>
  <c r="K944"/>
  <c r="K8720"/>
  <c r="K8387"/>
  <c r="K7832"/>
  <c r="K12850"/>
  <c r="K8628"/>
  <c r="K836"/>
  <c r="K10137"/>
  <c r="K2832"/>
  <c r="K547"/>
  <c r="K7830"/>
  <c r="K2934"/>
  <c r="K10491"/>
  <c r="K14102"/>
  <c r="K3717"/>
  <c r="K13389"/>
  <c r="K1079"/>
  <c r="K579"/>
  <c r="K9656"/>
  <c r="K10299"/>
  <c r="K597"/>
  <c r="K232"/>
  <c r="K10845"/>
  <c r="K2775"/>
  <c r="K8745"/>
  <c r="K9549"/>
  <c r="K2244"/>
  <c r="K13773"/>
  <c r="K2269"/>
  <c r="K6943"/>
  <c r="K454"/>
  <c r="K7005"/>
  <c r="K9592"/>
  <c r="K9202"/>
  <c r="K9341"/>
  <c r="K6981"/>
  <c r="K10508"/>
  <c r="K8067"/>
  <c r="K12773"/>
  <c r="K12509"/>
  <c r="K12767"/>
  <c r="K3621"/>
  <c r="K12051"/>
  <c r="K6302"/>
  <c r="K8209"/>
  <c r="K5454"/>
  <c r="K9661"/>
  <c r="K10445"/>
  <c r="K6380"/>
  <c r="K5188"/>
  <c r="K4380"/>
  <c r="K6343"/>
  <c r="K10094"/>
  <c r="K12403"/>
  <c r="K13809"/>
  <c r="K13836"/>
  <c r="K10965"/>
  <c r="K7934"/>
  <c r="K7690"/>
  <c r="K2442"/>
  <c r="K6365"/>
  <c r="K8267"/>
  <c r="K8964"/>
  <c r="K11111"/>
  <c r="K1702"/>
  <c r="K380"/>
  <c r="K1911"/>
  <c r="K10336"/>
  <c r="K986"/>
  <c r="K3712"/>
  <c r="K6732"/>
  <c r="K13507"/>
  <c r="K12737"/>
  <c r="K1136"/>
  <c r="K2502"/>
  <c r="K8125"/>
  <c r="K14081"/>
  <c r="K13292"/>
  <c r="K1726"/>
  <c r="K894"/>
  <c r="K940"/>
  <c r="K12821"/>
  <c r="K13757"/>
  <c r="K5007"/>
  <c r="K4599"/>
  <c r="K1365"/>
  <c r="K8731"/>
  <c r="K8899"/>
  <c r="K706"/>
  <c r="K6898"/>
  <c r="K2122"/>
  <c r="K8272"/>
  <c r="K3779"/>
  <c r="K3362"/>
  <c r="K199"/>
  <c r="K12133"/>
  <c r="K224"/>
  <c r="K11290"/>
  <c r="K4191"/>
  <c r="K11013"/>
  <c r="K7551"/>
  <c r="K2880"/>
  <c r="K13893"/>
  <c r="K5959"/>
  <c r="K455"/>
  <c r="K3940"/>
  <c r="K1876"/>
  <c r="K10958"/>
  <c r="K9763"/>
  <c r="K11794"/>
  <c r="K762"/>
  <c r="K7487"/>
  <c r="K13384"/>
  <c r="K13310"/>
  <c r="K3391"/>
  <c r="K4400"/>
  <c r="K10676"/>
  <c r="K3744"/>
  <c r="K11600"/>
  <c r="K11457"/>
  <c r="K10625"/>
  <c r="K3585"/>
  <c r="K13124"/>
  <c r="K3431"/>
  <c r="K7235"/>
  <c r="K3771"/>
  <c r="K11496"/>
  <c r="K8944"/>
  <c r="K14006"/>
  <c r="K9088"/>
  <c r="K874"/>
  <c r="K7364"/>
  <c r="K11856"/>
  <c r="K1118"/>
  <c r="K796"/>
  <c r="K8585"/>
  <c r="K13178"/>
  <c r="K3506"/>
  <c r="K4897"/>
  <c r="K11897"/>
  <c r="K2891"/>
  <c r="K11354"/>
  <c r="K13947"/>
  <c r="K10371"/>
  <c r="K12496"/>
  <c r="K3238"/>
  <c r="K2560"/>
  <c r="K3730"/>
  <c r="K4815"/>
  <c r="K10419"/>
  <c r="K12901"/>
  <c r="K13018"/>
  <c r="K9960"/>
  <c r="K10455"/>
  <c r="K10428"/>
  <c r="K5513"/>
  <c r="K5971"/>
  <c r="K1847"/>
  <c r="K13598"/>
  <c r="K12531"/>
  <c r="K10987"/>
  <c r="K2133"/>
  <c r="K9196"/>
  <c r="K13870"/>
  <c r="K4980"/>
  <c r="K7803"/>
  <c r="K10287"/>
  <c r="K1846"/>
  <c r="K6796"/>
  <c r="K7653"/>
  <c r="K5964"/>
  <c r="K11958"/>
  <c r="K8320"/>
  <c r="K4952"/>
  <c r="K12171"/>
  <c r="K8742"/>
  <c r="K6822"/>
  <c r="K9893"/>
  <c r="K90"/>
  <c r="K11501"/>
  <c r="K3410"/>
  <c r="K10314"/>
  <c r="K13433"/>
  <c r="K7994"/>
  <c r="K11128"/>
  <c r="K7462"/>
  <c r="K13844"/>
  <c r="K3503"/>
  <c r="K8670"/>
  <c r="K13911"/>
  <c r="K13156"/>
  <c r="K9449"/>
  <c r="K5838"/>
  <c r="K6458"/>
  <c r="K10551"/>
  <c r="K12014"/>
  <c r="K6671"/>
  <c r="K10291"/>
  <c r="K6557"/>
  <c r="K9363"/>
  <c r="K6174"/>
  <c r="K354"/>
  <c r="K829"/>
  <c r="K10421"/>
  <c r="K6216"/>
  <c r="K4652"/>
  <c r="K825"/>
  <c r="K7993"/>
  <c r="K1131"/>
  <c r="K6179"/>
  <c r="K1670"/>
  <c r="K2379"/>
  <c r="K11780"/>
  <c r="K6777"/>
  <c r="K1411"/>
  <c r="K13875"/>
  <c r="K13347"/>
  <c r="K9400"/>
  <c r="K592"/>
  <c r="K7419"/>
  <c r="K10141"/>
  <c r="K13987"/>
  <c r="K3625"/>
  <c r="K3291"/>
  <c r="K6091"/>
  <c r="K9608"/>
  <c r="K7861"/>
  <c r="K7734"/>
  <c r="K2932"/>
  <c r="K4733"/>
  <c r="K9887"/>
  <c r="K12532"/>
  <c r="K10289"/>
  <c r="K2614"/>
  <c r="K7209"/>
  <c r="K12673"/>
  <c r="K5299"/>
  <c r="K7823"/>
  <c r="K12846"/>
  <c r="K8274"/>
  <c r="K3617"/>
  <c r="K3308"/>
  <c r="K2333"/>
  <c r="K9372"/>
  <c r="K9319"/>
  <c r="K6549"/>
  <c r="K4281"/>
  <c r="K1463"/>
  <c r="K2176"/>
  <c r="K12204"/>
  <c r="K9018"/>
  <c r="K833"/>
  <c r="K4119"/>
  <c r="K7237"/>
  <c r="K8251"/>
  <c r="K7825"/>
  <c r="K11694"/>
  <c r="K6675"/>
  <c r="K4349"/>
  <c r="K8385"/>
  <c r="K4409"/>
  <c r="K7525"/>
  <c r="K7094"/>
  <c r="K4279"/>
  <c r="K4123"/>
  <c r="K9329"/>
  <c r="K417"/>
  <c r="K3813"/>
  <c r="K2850"/>
  <c r="K11831"/>
  <c r="K1379"/>
  <c r="K4335"/>
  <c r="K10210"/>
  <c r="K13441"/>
  <c r="K1897"/>
  <c r="K3914"/>
  <c r="K9133"/>
  <c r="K13330"/>
  <c r="K154"/>
  <c r="K5764"/>
  <c r="K7367"/>
  <c r="K5313"/>
  <c r="K7326"/>
  <c r="K13024"/>
  <c r="K6450"/>
  <c r="K2908"/>
  <c r="K10409"/>
  <c r="K4233"/>
  <c r="K11259"/>
  <c r="K1743"/>
  <c r="K7712"/>
  <c r="K10890"/>
  <c r="K6690"/>
  <c r="K10448"/>
  <c r="K321"/>
  <c r="K8998"/>
  <c r="K950"/>
  <c r="K2237"/>
  <c r="K9419"/>
  <c r="K12501"/>
  <c r="K5081"/>
  <c r="K6728"/>
  <c r="K3124"/>
  <c r="K12571"/>
  <c r="K9564"/>
  <c r="K7226"/>
  <c r="K13559"/>
  <c r="K10824"/>
  <c r="K9333"/>
  <c r="K6363"/>
  <c r="K12027"/>
  <c r="K11568"/>
  <c r="K8898"/>
  <c r="K5833"/>
  <c r="K1396"/>
  <c r="K9686"/>
  <c r="K13456"/>
  <c r="K10803"/>
  <c r="K93"/>
  <c r="K5625"/>
  <c r="K11664"/>
  <c r="K4648"/>
  <c r="K6386"/>
  <c r="K13592"/>
  <c r="K6501"/>
  <c r="K712"/>
  <c r="K8051"/>
  <c r="K4749"/>
  <c r="K12007"/>
  <c r="K1607"/>
  <c r="K11642"/>
  <c r="K12644"/>
  <c r="K568"/>
  <c r="K1700"/>
  <c r="K849"/>
  <c r="K6698"/>
  <c r="K8935"/>
  <c r="K4606"/>
  <c r="K3910"/>
  <c r="K9393"/>
  <c r="K11622"/>
  <c r="K10262"/>
  <c r="K12219"/>
  <c r="K5963"/>
  <c r="K7708"/>
  <c r="K7410"/>
  <c r="K6417"/>
  <c r="K435"/>
  <c r="K8305"/>
  <c r="K7425"/>
  <c r="K12584"/>
  <c r="K5985"/>
  <c r="K635"/>
  <c r="K4226"/>
  <c r="K8119"/>
  <c r="K13657"/>
  <c r="K4448"/>
  <c r="K12551"/>
  <c r="K5961"/>
  <c r="K12965"/>
  <c r="K8540"/>
  <c r="K8965"/>
  <c r="K11743"/>
  <c r="K12174"/>
  <c r="K7956"/>
  <c r="K2756"/>
  <c r="K1788"/>
  <c r="K12786"/>
  <c r="K12573"/>
  <c r="K3566"/>
  <c r="K1052"/>
  <c r="K6846"/>
  <c r="K13479"/>
  <c r="K2381"/>
  <c r="K2242"/>
  <c r="K1553"/>
  <c r="K7926"/>
  <c r="K11392"/>
  <c r="K7550"/>
  <c r="K6534"/>
  <c r="K10572"/>
  <c r="K886"/>
  <c r="K11598"/>
  <c r="K917"/>
  <c r="K6008"/>
  <c r="K10150"/>
  <c r="K7979"/>
  <c r="K7252"/>
  <c r="K6031"/>
  <c r="K136"/>
  <c r="K9554"/>
  <c r="K7981"/>
  <c r="K9259"/>
  <c r="K6239"/>
  <c r="K10132"/>
  <c r="K7510"/>
  <c r="K5117"/>
  <c r="K3799"/>
  <c r="K8373"/>
  <c r="K10410"/>
  <c r="K549"/>
  <c r="K1228"/>
  <c r="K576"/>
  <c r="K5568"/>
  <c r="K9914"/>
  <c r="K5828"/>
  <c r="K8472"/>
  <c r="K12054"/>
  <c r="K9070"/>
  <c r="K8832"/>
  <c r="K7536"/>
  <c r="K4695"/>
  <c r="K995"/>
  <c r="K8754"/>
  <c r="K13435"/>
  <c r="K1594"/>
  <c r="K2707"/>
  <c r="K3004"/>
  <c r="K10629"/>
  <c r="K4694"/>
  <c r="K3850"/>
  <c r="K7829"/>
  <c r="K3044"/>
  <c r="K682"/>
  <c r="K7480"/>
  <c r="K8268"/>
  <c r="K1049"/>
  <c r="K6942"/>
  <c r="K6101"/>
  <c r="K5863"/>
  <c r="K10661"/>
  <c r="K5077"/>
  <c r="K6629"/>
  <c r="K1122"/>
  <c r="K3958"/>
  <c r="K11879"/>
  <c r="K9121"/>
  <c r="K13588"/>
  <c r="K12494"/>
  <c r="K12048"/>
  <c r="K5254"/>
  <c r="K13212"/>
  <c r="K8066"/>
  <c r="K6748"/>
  <c r="K9405"/>
  <c r="K11596"/>
  <c r="K504"/>
  <c r="K10564"/>
  <c r="K3197"/>
  <c r="K4447"/>
  <c r="K12414"/>
  <c r="K1676"/>
  <c r="K2604"/>
  <c r="K2704"/>
  <c r="K5504"/>
  <c r="K9129"/>
  <c r="K2648"/>
  <c r="K9777"/>
  <c r="K5147"/>
  <c r="K6326"/>
  <c r="K5544"/>
  <c r="K5160"/>
  <c r="K7191"/>
  <c r="K10859"/>
  <c r="K3935"/>
  <c r="K4534"/>
  <c r="K2747"/>
  <c r="K10075"/>
  <c r="K8052"/>
  <c r="K3761"/>
  <c r="K9179"/>
  <c r="K5266"/>
  <c r="K8994"/>
  <c r="K11894"/>
  <c r="K6342"/>
  <c r="K1083"/>
  <c r="K3917"/>
  <c r="K8587"/>
  <c r="K12318"/>
  <c r="K2676"/>
  <c r="K7472"/>
  <c r="K7263"/>
  <c r="K1051"/>
  <c r="K4794"/>
  <c r="K2154"/>
  <c r="K12211"/>
  <c r="K1787"/>
  <c r="K7608"/>
  <c r="K680"/>
  <c r="K309"/>
  <c r="K4037"/>
  <c r="K11317"/>
  <c r="K11267"/>
  <c r="K5714"/>
  <c r="K10710"/>
  <c r="K4314"/>
  <c r="K9539"/>
  <c r="K3700"/>
  <c r="K990"/>
  <c r="K7027"/>
  <c r="K11859"/>
  <c r="K11367"/>
  <c r="K12143"/>
  <c r="K2654"/>
  <c r="K12839"/>
  <c r="K13257"/>
  <c r="K3901"/>
  <c r="K6028"/>
  <c r="K867"/>
  <c r="K7468"/>
  <c r="K8642"/>
  <c r="K8046"/>
  <c r="K12558"/>
  <c r="K8276"/>
  <c r="K1369"/>
  <c r="K10690"/>
  <c r="K5158"/>
  <c r="K11829"/>
  <c r="K7104"/>
  <c r="K4450"/>
  <c r="K6642"/>
  <c r="K6265"/>
  <c r="K11127"/>
  <c r="K6529"/>
  <c r="K12860"/>
  <c r="K13584"/>
  <c r="K8290"/>
  <c r="K4701"/>
  <c r="K9412"/>
  <c r="K8166"/>
  <c r="K11848"/>
  <c r="K12239"/>
  <c r="K13420"/>
  <c r="K8727"/>
  <c r="K12293"/>
  <c r="K4937"/>
  <c r="K12674"/>
  <c r="K317"/>
  <c r="K2436"/>
  <c r="K12046"/>
  <c r="K4765"/>
  <c r="K13651"/>
  <c r="K3866"/>
  <c r="K9468"/>
  <c r="K11698"/>
  <c r="K1757"/>
  <c r="K598"/>
  <c r="K540"/>
  <c r="K3532"/>
  <c r="K3367"/>
  <c r="K2762"/>
  <c r="K1366"/>
  <c r="K649"/>
  <c r="K12207"/>
  <c r="K10286"/>
  <c r="K13761"/>
  <c r="K11522"/>
  <c r="K12118"/>
  <c r="K11840"/>
  <c r="K13603"/>
  <c r="K814"/>
  <c r="K1266"/>
  <c r="K4810"/>
  <c r="K9044"/>
  <c r="K10055"/>
  <c r="K10668"/>
  <c r="K13906"/>
  <c r="K12386"/>
  <c r="K5022"/>
  <c r="K12753"/>
  <c r="K4921"/>
  <c r="K5296"/>
  <c r="K13095"/>
  <c r="K11233"/>
  <c r="K12456"/>
  <c r="K3907"/>
  <c r="K5311"/>
  <c r="K1722"/>
  <c r="K3310"/>
  <c r="K12952"/>
  <c r="K12842"/>
  <c r="K13391"/>
  <c r="K5243"/>
  <c r="K8681"/>
  <c r="K10329"/>
  <c r="K7440"/>
  <c r="K12745"/>
  <c r="K6058"/>
  <c r="K5938"/>
  <c r="K2199"/>
  <c r="K9472"/>
  <c r="K7475"/>
  <c r="K11154"/>
  <c r="K2719"/>
  <c r="K6176"/>
  <c r="K148"/>
  <c r="K1200"/>
  <c r="K11104"/>
  <c r="K4914"/>
  <c r="K7801"/>
  <c r="K903"/>
  <c r="K7893"/>
  <c r="K4465"/>
  <c r="K4411"/>
  <c r="K6112"/>
  <c r="K1616"/>
  <c r="K7142"/>
  <c r="K4693"/>
  <c r="K11758"/>
  <c r="K9740"/>
  <c r="K10495"/>
  <c r="K616"/>
  <c r="K12640"/>
  <c r="K847"/>
  <c r="K10364"/>
  <c r="K9603"/>
  <c r="K10130"/>
  <c r="K10567"/>
  <c r="K3845"/>
  <c r="K7201"/>
  <c r="K6500"/>
  <c r="K5717"/>
  <c r="K6416"/>
  <c r="K9719"/>
  <c r="K4549"/>
  <c r="K2443"/>
  <c r="K308"/>
  <c r="K3737"/>
  <c r="K8"/>
  <c r="K10689"/>
  <c r="K2753"/>
  <c r="K9741"/>
  <c r="K12823"/>
  <c r="K8821"/>
  <c r="K7241"/>
  <c r="K12920"/>
  <c r="K4244"/>
  <c r="K7197"/>
  <c r="K10465"/>
  <c r="K6884"/>
  <c r="K10917"/>
  <c r="K10432"/>
  <c r="K653"/>
  <c r="K8208"/>
  <c r="K12243"/>
  <c r="K6308"/>
  <c r="K2974"/>
  <c r="K10777"/>
  <c r="K13871"/>
  <c r="K3180"/>
  <c r="K11310"/>
  <c r="K13716"/>
  <c r="K4286"/>
  <c r="K7701"/>
  <c r="K11161"/>
  <c r="K8502"/>
  <c r="K7592"/>
  <c r="K13710"/>
  <c r="K13619"/>
  <c r="K12365"/>
  <c r="K9870"/>
  <c r="K8605"/>
  <c r="K11834"/>
  <c r="K2483"/>
  <c r="K1125"/>
  <c r="K6113"/>
  <c r="K12519"/>
  <c r="K8972"/>
  <c r="K758"/>
  <c r="K10745"/>
  <c r="K4979"/>
  <c r="K13636"/>
  <c r="K7129"/>
  <c r="K2296"/>
  <c r="K4906"/>
  <c r="K4485"/>
  <c r="K2388"/>
  <c r="K1351"/>
  <c r="K11878"/>
  <c r="K10472"/>
  <c r="K12135"/>
  <c r="K6954"/>
  <c r="K1988"/>
  <c r="K6704"/>
  <c r="K8228"/>
  <c r="K8953"/>
  <c r="K3685"/>
  <c r="K4798"/>
  <c r="K6834"/>
  <c r="K6238"/>
  <c r="K9935"/>
  <c r="K12439"/>
  <c r="K5139"/>
  <c r="K659"/>
  <c r="K980"/>
  <c r="K13373"/>
  <c r="K303"/>
  <c r="K1913"/>
  <c r="K6084"/>
  <c r="K9748"/>
  <c r="K11981"/>
  <c r="K1141"/>
  <c r="K686"/>
  <c r="K5641"/>
  <c r="K7892"/>
  <c r="K10675"/>
  <c r="K12254"/>
  <c r="K12342"/>
  <c r="K12927"/>
  <c r="K13057"/>
  <c r="K4539"/>
  <c r="K880"/>
  <c r="K11145"/>
  <c r="K7427"/>
  <c r="K1247"/>
  <c r="K4293"/>
  <c r="K2384"/>
  <c r="K7294"/>
  <c r="K13090"/>
  <c r="K11374"/>
  <c r="K5951"/>
  <c r="K719"/>
  <c r="K8008"/>
  <c r="K6439"/>
  <c r="K13839"/>
  <c r="K13667"/>
  <c r="K13742"/>
  <c r="K10070"/>
  <c r="K12459"/>
  <c r="K6533"/>
  <c r="K3708"/>
  <c r="K634"/>
  <c r="K6701"/>
  <c r="K6264"/>
  <c r="K10243"/>
  <c r="K3689"/>
  <c r="K1940"/>
  <c r="K8732"/>
  <c r="K6332"/>
  <c r="K12022"/>
  <c r="K8757"/>
  <c r="K7697"/>
  <c r="K7771"/>
  <c r="K11521"/>
  <c r="K1310"/>
  <c r="K2992"/>
  <c r="K2867"/>
  <c r="K10738"/>
  <c r="K1357"/>
  <c r="K9143"/>
  <c r="K6173"/>
  <c r="K12057"/>
  <c r="K12177"/>
  <c r="K13907"/>
  <c r="K8838"/>
  <c r="K9635"/>
  <c r="K2507"/>
  <c r="K12343"/>
  <c r="K4918"/>
  <c r="K6613"/>
  <c r="K11542"/>
  <c r="K845"/>
  <c r="K6771"/>
  <c r="K13007"/>
  <c r="K1615"/>
  <c r="K2329"/>
  <c r="K2717"/>
  <c r="K11036"/>
  <c r="K6674"/>
  <c r="K5661"/>
  <c r="K5639"/>
  <c r="K323"/>
  <c r="K807"/>
  <c r="K10619"/>
  <c r="K5872"/>
  <c r="K2186"/>
  <c r="K10594"/>
  <c r="K9940"/>
  <c r="K13843"/>
  <c r="K6831"/>
  <c r="K11970"/>
  <c r="K7323"/>
  <c r="K5527"/>
  <c r="K721"/>
  <c r="K3512"/>
  <c r="K12015"/>
  <c r="K5333"/>
  <c r="K4922"/>
  <c r="K6914"/>
  <c r="K13082"/>
  <c r="K8458"/>
  <c r="K12742"/>
  <c r="K10578"/>
  <c r="K10786"/>
  <c r="K13096"/>
  <c r="K9443"/>
  <c r="K3137"/>
  <c r="K8283"/>
  <c r="K3093"/>
  <c r="K747"/>
  <c r="K2622"/>
  <c r="K13378"/>
  <c r="K914"/>
  <c r="K5976"/>
  <c r="K13489"/>
  <c r="K4737"/>
  <c r="K12617"/>
  <c r="K4212"/>
  <c r="K12935"/>
  <c r="K3698"/>
  <c r="K14021"/>
  <c r="K4911"/>
  <c r="K4192"/>
  <c r="K7307"/>
  <c r="K6240"/>
  <c r="K13170"/>
  <c r="K439"/>
  <c r="K13376"/>
  <c r="K7944"/>
  <c r="K10837"/>
  <c r="K13089"/>
  <c r="K1484"/>
  <c r="K14056"/>
  <c r="K1902"/>
  <c r="K5538"/>
  <c r="K5891"/>
  <c r="K4522"/>
  <c r="K10667"/>
  <c r="K11026"/>
  <c r="K1420"/>
  <c r="K2142"/>
  <c r="K10993"/>
  <c r="K7393"/>
  <c r="K1067"/>
  <c r="K2167"/>
  <c r="K9446"/>
  <c r="K3812"/>
  <c r="K9507"/>
  <c r="K3135"/>
  <c r="K6821"/>
  <c r="K13885"/>
  <c r="K1212"/>
  <c r="K1888"/>
  <c r="K13936"/>
  <c r="K11941"/>
  <c r="K3080"/>
  <c r="K12800"/>
  <c r="K6788"/>
  <c r="K999"/>
  <c r="K4646"/>
  <c r="K510"/>
  <c r="K11512"/>
  <c r="K1047"/>
  <c r="K1080"/>
  <c r="K6975"/>
  <c r="K850"/>
  <c r="K11721"/>
  <c r="K5257"/>
  <c r="K3050"/>
  <c r="K532"/>
  <c r="K12304"/>
  <c r="K7253"/>
  <c r="K6904"/>
  <c r="K5019"/>
  <c r="K10029"/>
  <c r="K12755"/>
  <c r="K12270"/>
  <c r="K7837"/>
  <c r="K86"/>
  <c r="K46"/>
  <c r="K6865"/>
  <c r="K11750"/>
  <c r="K6322"/>
  <c r="K12067"/>
  <c r="K7112"/>
  <c r="K10600"/>
  <c r="K12505"/>
  <c r="K1999"/>
  <c r="K11926"/>
  <c r="K6230"/>
  <c r="K12635"/>
  <c r="K2227"/>
  <c r="K10179"/>
  <c r="K2740"/>
  <c r="K70"/>
  <c r="K2610"/>
  <c r="K12772"/>
  <c r="K6987"/>
  <c r="K9473"/>
  <c r="K13236"/>
  <c r="K1188"/>
  <c r="K9936"/>
  <c r="K13937"/>
  <c r="K8111"/>
  <c r="K10637"/>
  <c r="K7158"/>
  <c r="K12252"/>
  <c r="K2279"/>
  <c r="K3433"/>
  <c r="K9484"/>
  <c r="K7037"/>
  <c r="K7851"/>
  <c r="K10399"/>
  <c r="K3064"/>
  <c r="K10304"/>
  <c r="K5255"/>
  <c r="K12025"/>
  <c r="K1894"/>
  <c r="K4410"/>
  <c r="K10666"/>
  <c r="K8372"/>
  <c r="K8671"/>
  <c r="K10577"/>
  <c r="K6162"/>
  <c r="K7842"/>
  <c r="K6802"/>
  <c r="K1512"/>
  <c r="K871"/>
  <c r="K3764"/>
  <c r="K12200"/>
  <c r="K6407"/>
  <c r="K3086"/>
  <c r="K2547"/>
  <c r="K9788"/>
  <c r="K7555"/>
  <c r="K10123"/>
  <c r="K9406"/>
  <c r="K5720"/>
  <c r="K12053"/>
  <c r="K9260"/>
  <c r="K5947"/>
  <c r="K5940"/>
  <c r="K11385"/>
  <c r="K558"/>
  <c r="K4974"/>
  <c r="K1642"/>
  <c r="K11905"/>
  <c r="K12083"/>
  <c r="K8371"/>
  <c r="K2099"/>
  <c r="K5406"/>
  <c r="K4707"/>
  <c r="K9692"/>
  <c r="K3438"/>
  <c r="K11204"/>
  <c r="K3513"/>
  <c r="K5226"/>
  <c r="K10869"/>
  <c r="K13088"/>
  <c r="K498"/>
  <c r="K7272"/>
  <c r="K7917"/>
  <c r="K2690"/>
  <c r="K12214"/>
  <c r="K537"/>
  <c r="K4081"/>
  <c r="K7097"/>
  <c r="K5323"/>
  <c r="K3158"/>
  <c r="K9601"/>
  <c r="K1987"/>
  <c r="K12789"/>
  <c r="K9860"/>
  <c r="K7482"/>
  <c r="K8700"/>
  <c r="K6625"/>
  <c r="K2214"/>
  <c r="K709"/>
  <c r="K11999"/>
  <c r="K7458"/>
  <c r="K10366"/>
  <c r="K9711"/>
  <c r="K11913"/>
  <c r="K1318"/>
  <c r="K3098"/>
  <c r="K1604"/>
  <c r="K12195"/>
  <c r="K752"/>
  <c r="K4731"/>
  <c r="K1008"/>
  <c r="K7395"/>
  <c r="K9226"/>
  <c r="K11167"/>
  <c r="K7035"/>
  <c r="K5124"/>
  <c r="K5057"/>
  <c r="K11369"/>
  <c r="K646"/>
  <c r="K3460"/>
  <c r="K9362"/>
  <c r="K12389"/>
  <c r="K12477"/>
  <c r="K5015"/>
  <c r="K11595"/>
  <c r="K3648"/>
  <c r="K14095"/>
  <c r="K9087"/>
  <c r="K53"/>
  <c r="K7922"/>
  <c r="K13566"/>
  <c r="K11171"/>
  <c r="K7709"/>
  <c r="K13397"/>
  <c r="K4075"/>
  <c r="K7067"/>
  <c r="K11302"/>
  <c r="K97"/>
  <c r="K5618"/>
  <c r="K7585"/>
  <c r="K7450"/>
  <c r="K6953"/>
  <c r="K9840"/>
  <c r="K9502"/>
  <c r="K9814"/>
  <c r="K2810"/>
  <c r="K3170"/>
  <c r="K1675"/>
  <c r="K10932"/>
  <c r="K7611"/>
  <c r="K3519"/>
  <c r="K11372"/>
  <c r="K9469"/>
  <c r="K625"/>
  <c r="K1645"/>
  <c r="K1132"/>
  <c r="K2394"/>
  <c r="K10746"/>
  <c r="K5041"/>
  <c r="K1017"/>
  <c r="K7739"/>
  <c r="K4831"/>
  <c r="K12836"/>
  <c r="K6423"/>
  <c r="K13034"/>
  <c r="K9913"/>
  <c r="K12114"/>
  <c r="K6003"/>
  <c r="K13724"/>
  <c r="K6692"/>
  <c r="K4022"/>
  <c r="K5662"/>
  <c r="K1522"/>
  <c r="K7937"/>
  <c r="K10559"/>
  <c r="K12091"/>
  <c r="K13259"/>
  <c r="K8157"/>
  <c r="K4528"/>
  <c r="K8790"/>
  <c r="K12498"/>
  <c r="K10763"/>
  <c r="K2308"/>
  <c r="K3085"/>
  <c r="K754"/>
  <c r="K4182"/>
  <c r="K10478"/>
  <c r="K3115"/>
  <c r="K3927"/>
  <c r="K5530"/>
  <c r="K7531"/>
  <c r="K12611"/>
  <c r="K10581"/>
  <c r="K13514"/>
  <c r="K12482"/>
  <c r="K820"/>
  <c r="K4776"/>
  <c r="K5444"/>
  <c r="K1073"/>
  <c r="K2905"/>
  <c r="K265"/>
  <c r="K7895"/>
  <c r="K12488"/>
  <c r="K9203"/>
  <c r="K208"/>
  <c r="K3339"/>
  <c r="K9561"/>
  <c r="K6220"/>
  <c r="K3225"/>
  <c r="K10665"/>
  <c r="K8422"/>
  <c r="K7857"/>
  <c r="K6583"/>
  <c r="K6442"/>
  <c r="K80"/>
  <c r="K12467"/>
  <c r="K3932"/>
  <c r="K7871"/>
  <c r="K12903"/>
  <c r="K12088"/>
  <c r="K3253"/>
  <c r="K1078"/>
  <c r="K12556"/>
  <c r="K13533"/>
  <c r="K10464"/>
  <c r="K4935"/>
  <c r="K5394"/>
  <c r="K3349"/>
  <c r="K9271"/>
  <c r="K6670"/>
  <c r="K3337"/>
  <c r="K11067"/>
  <c r="K12216"/>
  <c r="K5738"/>
  <c r="K12826"/>
  <c r="K1772"/>
  <c r="K4334"/>
  <c r="K5521"/>
  <c r="K10996"/>
  <c r="K14092"/>
  <c r="K13820"/>
  <c r="K7684"/>
  <c r="K11196"/>
  <c r="K9969"/>
  <c r="K3128"/>
  <c r="K8545"/>
  <c r="K7838"/>
  <c r="K13462"/>
  <c r="K3070"/>
  <c r="K10776"/>
  <c r="K5514"/>
  <c r="K5536"/>
  <c r="K2209"/>
  <c r="K792"/>
  <c r="K1682"/>
  <c r="K3113"/>
  <c r="K13622"/>
  <c r="K1904"/>
  <c r="K9620"/>
  <c r="K5071"/>
  <c r="K9021"/>
  <c r="K8992"/>
  <c r="K6794"/>
  <c r="K10688"/>
  <c r="K2860"/>
  <c r="K209"/>
  <c r="K662"/>
  <c r="K4507"/>
  <c r="K5321"/>
  <c r="K5277"/>
  <c r="K1866"/>
  <c r="K8589"/>
  <c r="K8952"/>
  <c r="K7259"/>
  <c r="K9474"/>
  <c r="K9252"/>
  <c r="K6467"/>
  <c r="K1710"/>
  <c r="K9758"/>
  <c r="K13173"/>
  <c r="K10966"/>
  <c r="K82"/>
  <c r="K10679"/>
  <c r="K1016"/>
  <c r="K353"/>
  <c r="K9370"/>
  <c r="K5123"/>
  <c r="K12947"/>
  <c r="K988"/>
  <c r="K8349"/>
  <c r="K13115"/>
  <c r="K1268"/>
  <c r="K7274"/>
  <c r="K11213"/>
  <c r="K13451"/>
  <c r="K2342"/>
  <c r="K8447"/>
  <c r="K11804"/>
  <c r="K5376"/>
  <c r="K11238"/>
  <c r="K9982"/>
  <c r="K11258"/>
  <c r="K147"/>
  <c r="K822"/>
  <c r="K11091"/>
  <c r="K4756"/>
  <c r="K6418"/>
  <c r="K9396"/>
  <c r="K1600"/>
  <c r="K3639"/>
  <c r="K10942"/>
  <c r="K11381"/>
  <c r="K4364"/>
  <c r="K2187"/>
  <c r="K4110"/>
  <c r="K1754"/>
  <c r="K8496"/>
  <c r="K2911"/>
  <c r="K7346"/>
  <c r="K3227"/>
  <c r="K1621"/>
  <c r="K10937"/>
  <c r="K11895"/>
  <c r="K200"/>
  <c r="K6849"/>
  <c r="K7200"/>
  <c r="K9176"/>
  <c r="K6133"/>
  <c r="K10799"/>
  <c r="K8756"/>
  <c r="K130"/>
  <c r="K8678"/>
  <c r="K11324"/>
  <c r="K5630"/>
  <c r="K144"/>
  <c r="K901"/>
  <c r="K1297"/>
  <c r="K8805"/>
  <c r="K4262"/>
  <c r="K9268"/>
  <c r="K3904"/>
  <c r="K11115"/>
  <c r="K13190"/>
  <c r="K10330"/>
  <c r="K8149"/>
  <c r="K12105"/>
  <c r="K10031"/>
  <c r="K7887"/>
  <c r="K3486"/>
  <c r="K3677"/>
  <c r="K10157"/>
  <c r="K9214"/>
  <c r="K12672"/>
  <c r="K5433"/>
  <c r="K12962"/>
  <c r="K11625"/>
  <c r="K4259"/>
  <c r="K9488"/>
  <c r="K4532"/>
  <c r="K5953"/>
  <c r="K5094"/>
  <c r="K11419"/>
  <c r="K5645"/>
  <c r="K11295"/>
  <c r="K828"/>
  <c r="K8173"/>
  <c r="K2218"/>
  <c r="K3552"/>
  <c r="K8186"/>
  <c r="K13997"/>
  <c r="K6102"/>
  <c r="K7682"/>
  <c r="K2438"/>
  <c r="K362"/>
  <c r="K13290"/>
  <c r="K8728"/>
  <c r="K12266"/>
  <c r="K8578"/>
  <c r="K10301"/>
  <c r="K8978"/>
  <c r="K10003"/>
  <c r="K7571"/>
  <c r="K3750"/>
  <c r="K1055"/>
  <c r="K5850"/>
  <c r="K5401"/>
  <c r="K5792"/>
  <c r="K13222"/>
  <c r="K7513"/>
  <c r="K174"/>
  <c r="K1679"/>
  <c r="K8747"/>
  <c r="K6550"/>
  <c r="K5810"/>
  <c r="K11407"/>
  <c r="K7530"/>
  <c r="K9669"/>
  <c r="K3423"/>
  <c r="K1829"/>
  <c r="K8648"/>
  <c r="K12111"/>
  <c r="K3681"/>
  <c r="K13123"/>
  <c r="K9977"/>
  <c r="K2546"/>
  <c r="K9943"/>
  <c r="K5827"/>
  <c r="K8234"/>
  <c r="K3570"/>
  <c r="K9467"/>
  <c r="K1498"/>
  <c r="K4604"/>
  <c r="K8244"/>
  <c r="K11409"/>
  <c r="K1126"/>
  <c r="K3972"/>
  <c r="K8813"/>
  <c r="K3987"/>
  <c r="K1986"/>
  <c r="K304"/>
  <c r="K1859"/>
  <c r="K4329"/>
  <c r="K13930"/>
  <c r="K6001"/>
  <c r="K2666"/>
  <c r="K13821"/>
  <c r="K9628"/>
  <c r="K6965"/>
  <c r="K1037"/>
  <c r="K7033"/>
  <c r="K185"/>
  <c r="K9112"/>
  <c r="K7888"/>
  <c r="K3006"/>
  <c r="K14109"/>
  <c r="K14108"/>
  <c r="K14107"/>
  <c r="I14110"/>
  <c r="G14110"/>
  <c r="F14110"/>
  <c r="J304"/>
  <c r="J436"/>
  <c r="J246"/>
  <c r="J227"/>
  <c r="J414"/>
  <c r="J489"/>
  <c r="J118"/>
  <c r="J481"/>
  <c r="J65"/>
  <c r="J222"/>
  <c r="J360"/>
  <c r="J247"/>
  <c r="J32"/>
  <c r="J109"/>
  <c r="J67"/>
  <c r="J452"/>
  <c r="J85"/>
  <c r="J137"/>
  <c r="J5402"/>
  <c r="J413"/>
  <c r="J378"/>
  <c r="J482"/>
  <c r="J63"/>
  <c r="J368"/>
  <c r="J212"/>
  <c r="J18"/>
  <c r="J5549"/>
  <c r="J5413"/>
  <c r="J200"/>
  <c r="J397"/>
  <c r="J6313"/>
  <c r="J342"/>
  <c r="J237"/>
  <c r="J45"/>
  <c r="J132"/>
  <c r="J5174"/>
  <c r="J6985"/>
  <c r="J4329"/>
  <c r="J3423"/>
  <c r="J2911"/>
  <c r="J4110"/>
  <c r="J4364"/>
  <c r="J3639"/>
  <c r="J2860"/>
  <c r="J3113"/>
  <c r="J3337"/>
  <c r="J3225"/>
  <c r="J754"/>
  <c r="J1522"/>
  <c r="J1645"/>
  <c r="J4075"/>
  <c r="J1008"/>
  <c r="J1987"/>
  <c r="J537"/>
  <c r="J558"/>
  <c r="J1512"/>
  <c r="J4410"/>
  <c r="J2740"/>
  <c r="J1080"/>
  <c r="J4646"/>
  <c r="J1902"/>
  <c r="J3698"/>
  <c r="J3093"/>
  <c r="J2992"/>
  <c r="J3708"/>
  <c r="J4293"/>
  <c r="J880"/>
  <c r="J4539"/>
  <c r="J4485"/>
  <c r="J2974"/>
  <c r="J2753"/>
  <c r="J847"/>
  <c r="J3310"/>
  <c r="J4450"/>
  <c r="J3901"/>
  <c r="J990"/>
  <c r="J3700"/>
  <c r="J4534"/>
  <c r="J1676"/>
  <c r="J1049"/>
  <c r="J3004"/>
  <c r="J568"/>
  <c r="J3914"/>
  <c r="J4279"/>
  <c r="J1463"/>
  <c r="J4281"/>
  <c r="J3625"/>
  <c r="J1670"/>
  <c r="J4652"/>
  <c r="J874"/>
  <c r="J2880"/>
  <c r="J1365"/>
  <c r="J597"/>
  <c r="J944"/>
  <c r="J2769"/>
  <c r="J1089"/>
  <c r="J3547"/>
  <c r="J2665"/>
  <c r="J1487"/>
  <c r="J4611"/>
  <c r="J3402"/>
  <c r="J2111"/>
  <c r="J3509"/>
  <c r="J4520"/>
  <c r="J4168"/>
  <c r="J1074"/>
  <c r="J2371"/>
  <c r="J4714"/>
  <c r="J4498"/>
  <c r="J3019"/>
  <c r="J3373"/>
  <c r="J3451"/>
  <c r="J3508"/>
  <c r="J4726"/>
  <c r="J3456"/>
  <c r="J4524"/>
  <c r="J4793"/>
  <c r="J3491"/>
  <c r="J657"/>
  <c r="J1244"/>
  <c r="J4668"/>
  <c r="J3796"/>
  <c r="J4623"/>
  <c r="J730"/>
  <c r="J4463"/>
  <c r="J763"/>
  <c r="J2029"/>
  <c r="J1309"/>
  <c r="J1477"/>
  <c r="J4088"/>
  <c r="J1850"/>
  <c r="J789"/>
  <c r="J2594"/>
  <c r="J2374"/>
  <c r="J3348"/>
  <c r="J2157"/>
  <c r="J4366"/>
  <c r="J4171"/>
  <c r="J2537"/>
  <c r="J1071"/>
  <c r="J2448"/>
  <c r="J1575"/>
  <c r="J3459"/>
  <c r="J1358"/>
  <c r="J1712"/>
  <c r="J2771"/>
  <c r="J2302"/>
  <c r="J4136"/>
  <c r="J4113"/>
  <c r="J2323"/>
  <c r="J1315"/>
  <c r="J2330"/>
  <c r="J3682"/>
  <c r="J1683"/>
  <c r="J1182"/>
  <c r="J4041"/>
  <c r="J1828"/>
  <c r="J3974"/>
  <c r="J2292"/>
  <c r="J1505"/>
  <c r="J806"/>
  <c r="J3562"/>
  <c r="J2104"/>
  <c r="J1094"/>
  <c r="J2452"/>
  <c r="J786"/>
  <c r="J3898"/>
  <c r="J2238"/>
  <c r="J1222"/>
  <c r="J1489"/>
  <c r="J4322"/>
  <c r="J3952"/>
  <c r="J1563"/>
  <c r="J3134"/>
  <c r="J2478"/>
  <c r="J2023"/>
  <c r="J4030"/>
  <c r="J4296"/>
  <c r="J3651"/>
  <c r="J3256"/>
  <c r="J3962"/>
  <c r="J2070"/>
  <c r="J2887"/>
  <c r="J2473"/>
  <c r="J4059"/>
  <c r="J3302"/>
  <c r="J4111"/>
  <c r="J3541"/>
  <c r="J2260"/>
  <c r="J772"/>
  <c r="J1019"/>
  <c r="J2602"/>
  <c r="J3035"/>
  <c r="J3587"/>
  <c r="J3421"/>
  <c r="J4426"/>
  <c r="J4554"/>
  <c r="J4194"/>
  <c r="J4785"/>
  <c r="J4455"/>
  <c r="J4021"/>
  <c r="J1805"/>
  <c r="J4578"/>
  <c r="J3366"/>
  <c r="J1441"/>
  <c r="J4784"/>
  <c r="J3880"/>
  <c r="J4500"/>
  <c r="J3501"/>
  <c r="J3978"/>
  <c r="J1511"/>
  <c r="J2808"/>
  <c r="J1762"/>
  <c r="J3500"/>
  <c r="J4109"/>
  <c r="J2852"/>
  <c r="J2841"/>
  <c r="J3092"/>
  <c r="J732"/>
  <c r="J3088"/>
  <c r="J2276"/>
  <c r="J2206"/>
  <c r="J4086"/>
  <c r="J3756"/>
  <c r="J1668"/>
  <c r="J1398"/>
  <c r="J3529"/>
  <c r="J4333"/>
  <c r="J3230"/>
  <c r="J4374"/>
  <c r="J1473"/>
  <c r="J841"/>
  <c r="J2763"/>
  <c r="J1959"/>
  <c r="J1699"/>
  <c r="J2007"/>
  <c r="J3721"/>
  <c r="J2253"/>
  <c r="J1160"/>
  <c r="J2376"/>
  <c r="J3824"/>
  <c r="J1998"/>
  <c r="J1624"/>
  <c r="J1514"/>
  <c r="J2765"/>
  <c r="J2019"/>
  <c r="J3142"/>
  <c r="J1854"/>
  <c r="J3642"/>
  <c r="J2777"/>
  <c r="J4489"/>
  <c r="J3687"/>
  <c r="J4036"/>
  <c r="J2377"/>
  <c r="J3071"/>
  <c r="J3326"/>
  <c r="J3274"/>
  <c r="J3125"/>
  <c r="J4658"/>
  <c r="J4424"/>
  <c r="J2252"/>
  <c r="J4067"/>
  <c r="J2083"/>
  <c r="J1703"/>
  <c r="J4573"/>
  <c r="J3986"/>
  <c r="J3254"/>
  <c r="J4195"/>
  <c r="J3340"/>
  <c r="J1437"/>
  <c r="J4305"/>
  <c r="J1461"/>
  <c r="J1176"/>
  <c r="J1848"/>
  <c r="J4080"/>
  <c r="J1006"/>
  <c r="J2864"/>
  <c r="J4453"/>
  <c r="J1771"/>
  <c r="J3141"/>
  <c r="J4683"/>
  <c r="J4177"/>
  <c r="J4024"/>
  <c r="J1304"/>
  <c r="J4115"/>
  <c r="J1818"/>
  <c r="J3476"/>
  <c r="J4405"/>
  <c r="J2447"/>
  <c r="J3789"/>
  <c r="J1374"/>
  <c r="J2916"/>
  <c r="J4787"/>
  <c r="J3676"/>
  <c r="J4393"/>
  <c r="J2785"/>
  <c r="J1406"/>
  <c r="J1795"/>
  <c r="J4196"/>
  <c r="J2254"/>
  <c r="J2177"/>
  <c r="J4660"/>
  <c r="J3905"/>
  <c r="J703"/>
  <c r="J3769"/>
  <c r="J4034"/>
  <c r="J4729"/>
  <c r="J4256"/>
  <c r="J1221"/>
  <c r="J2098"/>
  <c r="J2801"/>
  <c r="J2596"/>
  <c r="J1352"/>
  <c r="J3684"/>
  <c r="J4655"/>
  <c r="J1819"/>
  <c r="J3752"/>
  <c r="J1432"/>
  <c r="J4681"/>
  <c r="J3523"/>
  <c r="J2575"/>
  <c r="J3554"/>
  <c r="J4336"/>
  <c r="J4060"/>
  <c r="J4608"/>
  <c r="J1561"/>
  <c r="J3635"/>
  <c r="J4788"/>
  <c r="J2898"/>
  <c r="J4204"/>
  <c r="J3303"/>
  <c r="J1739"/>
  <c r="J3861"/>
  <c r="J2758"/>
  <c r="J3011"/>
  <c r="J2075"/>
  <c r="J3458"/>
  <c r="J1156"/>
  <c r="J4705"/>
  <c r="J4783"/>
  <c r="J2789"/>
  <c r="J3537"/>
  <c r="J3939"/>
  <c r="J3815"/>
  <c r="J4164"/>
  <c r="J1605"/>
  <c r="J2112"/>
  <c r="J4055"/>
  <c r="J974"/>
  <c r="J1210"/>
  <c r="J4711"/>
  <c r="J4718"/>
  <c r="J3798"/>
  <c r="J2224"/>
  <c r="J4617"/>
  <c r="J619"/>
  <c r="J4673"/>
  <c r="J4738"/>
  <c r="J3192"/>
  <c r="J1665"/>
  <c r="J2845"/>
  <c r="J2682"/>
  <c r="J3400"/>
  <c r="J4232"/>
  <c r="J2345"/>
  <c r="J560"/>
  <c r="J4098"/>
  <c r="J3173"/>
  <c r="J4001"/>
  <c r="J1538"/>
  <c r="J1751"/>
  <c r="J1692"/>
  <c r="J1197"/>
  <c r="J1550"/>
  <c r="J514"/>
  <c r="J2489"/>
  <c r="J3973"/>
  <c r="J2725"/>
  <c r="J1677"/>
  <c r="J4107"/>
  <c r="J4056"/>
  <c r="J3290"/>
  <c r="J2264"/>
  <c r="J4574"/>
  <c r="J3603"/>
  <c r="J4414"/>
  <c r="J897"/>
  <c r="J4791"/>
  <c r="J2541"/>
  <c r="J655"/>
  <c r="J1001"/>
  <c r="J2089"/>
  <c r="J4014"/>
  <c r="J2331"/>
  <c r="J2963"/>
  <c r="J3432"/>
  <c r="J2760"/>
  <c r="J1729"/>
  <c r="J4260"/>
  <c r="J4638"/>
  <c r="J4218"/>
  <c r="J2806"/>
  <c r="J1812"/>
  <c r="J2031"/>
  <c r="J2434"/>
  <c r="J4473"/>
  <c r="J3413"/>
  <c r="J1713"/>
  <c r="J718"/>
  <c r="J4392"/>
  <c r="J1806"/>
  <c r="J3862"/>
  <c r="J3595"/>
  <c r="J1392"/>
  <c r="J1042"/>
  <c r="J4625"/>
  <c r="J4618"/>
  <c r="J1989"/>
  <c r="J2059"/>
  <c r="J3118"/>
  <c r="J4253"/>
  <c r="J2728"/>
  <c r="J3181"/>
  <c r="J2255"/>
  <c r="J4713"/>
  <c r="J3809"/>
  <c r="J3874"/>
  <c r="J4566"/>
  <c r="J3968"/>
  <c r="J4358"/>
  <c r="J2028"/>
  <c r="J3399"/>
  <c r="J2558"/>
  <c r="J4419"/>
  <c r="J1718"/>
  <c r="J3646"/>
  <c r="J1789"/>
  <c r="J3396"/>
  <c r="J4222"/>
  <c r="J3208"/>
  <c r="J1439"/>
  <c r="J2220"/>
  <c r="J1874"/>
  <c r="J2213"/>
  <c r="J2396"/>
  <c r="J3275"/>
  <c r="J4767"/>
  <c r="J2981"/>
  <c r="J3694"/>
  <c r="J2441"/>
  <c r="J4590"/>
  <c r="J1938"/>
  <c r="J1043"/>
  <c r="J2742"/>
  <c r="J3273"/>
  <c r="J3997"/>
  <c r="J2263"/>
  <c r="J3835"/>
  <c r="J2936"/>
  <c r="J1837"/>
  <c r="J2119"/>
  <c r="J1340"/>
  <c r="J787"/>
  <c r="J3811"/>
  <c r="J2902"/>
  <c r="J2454"/>
  <c r="J3753"/>
  <c r="J711"/>
  <c r="J4355"/>
  <c r="J4644"/>
  <c r="J908"/>
  <c r="J2341"/>
  <c r="J2548"/>
  <c r="J3941"/>
  <c r="J584"/>
  <c r="J3106"/>
  <c r="J3334"/>
  <c r="J2165"/>
  <c r="J1984"/>
  <c r="J3204"/>
  <c r="J4561"/>
  <c r="J3686"/>
  <c r="J3243"/>
  <c r="J3619"/>
  <c r="J4575"/>
  <c r="J4280"/>
  <c r="J4674"/>
  <c r="J4647"/>
  <c r="J4142"/>
  <c r="J3345"/>
  <c r="J2656"/>
  <c r="J1566"/>
  <c r="J4445"/>
  <c r="J2289"/>
  <c r="J1842"/>
  <c r="J1174"/>
  <c r="J1117"/>
  <c r="J2409"/>
  <c r="J4228"/>
  <c r="J1733"/>
  <c r="J562"/>
  <c r="J2495"/>
  <c r="J2967"/>
  <c r="J3259"/>
  <c r="J2961"/>
  <c r="J2979"/>
  <c r="J1719"/>
  <c r="J4727"/>
  <c r="J1510"/>
  <c r="J1101"/>
  <c r="J1012"/>
  <c r="J2724"/>
  <c r="J4143"/>
  <c r="J1535"/>
  <c r="J3315"/>
  <c r="J4254"/>
  <c r="J3755"/>
  <c r="J2164"/>
  <c r="J4684"/>
  <c r="J3960"/>
  <c r="J2076"/>
  <c r="J2779"/>
  <c r="J3474"/>
  <c r="J2169"/>
  <c r="J2449"/>
  <c r="J4002"/>
  <c r="J1164"/>
  <c r="J4664"/>
  <c r="J4408"/>
  <c r="J3916"/>
  <c r="J2542"/>
  <c r="J949"/>
  <c r="J1908"/>
  <c r="J4006"/>
  <c r="J4206"/>
  <c r="J4491"/>
  <c r="J4012"/>
  <c r="J4339"/>
  <c r="J3447"/>
  <c r="J1945"/>
  <c r="J1486"/>
  <c r="J2389"/>
  <c r="J4283"/>
  <c r="J2946"/>
  <c r="J983"/>
  <c r="J3299"/>
  <c r="J4266"/>
  <c r="J3549"/>
  <c r="J2572"/>
  <c r="J2063"/>
  <c r="J2121"/>
  <c r="J4692"/>
  <c r="J2899"/>
  <c r="J4602"/>
  <c r="J495"/>
  <c r="J4207"/>
  <c r="J4515"/>
  <c r="J3233"/>
  <c r="J2207"/>
  <c r="J869"/>
  <c r="J3241"/>
  <c r="J3545"/>
  <c r="J3053"/>
  <c r="J1413"/>
  <c r="J4124"/>
  <c r="J1472"/>
  <c r="J602"/>
  <c r="J1499"/>
  <c r="J1533"/>
  <c r="J4251"/>
  <c r="J977"/>
  <c r="J4547"/>
  <c r="J2036"/>
  <c r="J608"/>
  <c r="J1046"/>
  <c r="J2120"/>
  <c r="J1093"/>
  <c r="J2987"/>
  <c r="J4587"/>
  <c r="J2034"/>
  <c r="J1689"/>
  <c r="J1286"/>
  <c r="J4752"/>
  <c r="J587"/>
  <c r="J2360"/>
  <c r="J1864"/>
  <c r="J3028"/>
  <c r="J945"/>
  <c r="J1536"/>
  <c r="J3272"/>
  <c r="J3878"/>
  <c r="J3440"/>
  <c r="J1617"/>
  <c r="J3846"/>
  <c r="J2039"/>
  <c r="J3591"/>
  <c r="J4677"/>
  <c r="J4227"/>
  <c r="J2858"/>
  <c r="J3797"/>
  <c r="J1102"/>
  <c r="J1450"/>
  <c r="J2354"/>
  <c r="J3121"/>
  <c r="J2468"/>
  <c r="J4601"/>
  <c r="J3269"/>
  <c r="J846"/>
  <c r="J2282"/>
  <c r="J1586"/>
  <c r="J3565"/>
  <c r="J2222"/>
  <c r="J3561"/>
  <c r="J2866"/>
  <c r="J1808"/>
  <c r="J1344"/>
  <c r="J2056"/>
  <c r="J1513"/>
  <c r="J4290"/>
  <c r="J3063"/>
  <c r="J2582"/>
  <c r="J4789"/>
  <c r="J4519"/>
  <c r="J4215"/>
  <c r="J4643"/>
  <c r="J3169"/>
  <c r="J2093"/>
  <c r="J3224"/>
  <c r="J3094"/>
  <c r="J4091"/>
  <c r="J2781"/>
  <c r="J1974"/>
  <c r="J4773"/>
  <c r="J1280"/>
  <c r="J2712"/>
  <c r="J4499"/>
  <c r="J4048"/>
  <c r="J2271"/>
  <c r="J3692"/>
  <c r="J2914"/>
  <c r="J4792"/>
  <c r="J3871"/>
  <c r="J3660"/>
  <c r="J3690"/>
  <c r="J3136"/>
  <c r="J3212"/>
  <c r="J663"/>
  <c r="J3847"/>
  <c r="J643"/>
  <c r="J3572"/>
  <c r="J4759"/>
  <c r="J3414"/>
  <c r="J4213"/>
  <c r="J1759"/>
  <c r="J2171"/>
  <c r="J3994"/>
  <c r="J3774"/>
  <c r="J511"/>
  <c r="J2749"/>
  <c r="J2278"/>
  <c r="J997"/>
  <c r="J1527"/>
  <c r="J4504"/>
  <c r="J2008"/>
  <c r="J3278"/>
  <c r="J2223"/>
  <c r="J1981"/>
  <c r="J3848"/>
  <c r="J3923"/>
  <c r="J1256"/>
  <c r="J3282"/>
  <c r="J2113"/>
  <c r="J1410"/>
  <c r="J4308"/>
  <c r="J645"/>
  <c r="J4221"/>
  <c r="J1986"/>
  <c r="J3972"/>
  <c r="J4604"/>
  <c r="J2438"/>
  <c r="J3552"/>
  <c r="J4532"/>
  <c r="J3904"/>
  <c r="J1297"/>
  <c r="J3227"/>
  <c r="J2342"/>
  <c r="J1016"/>
  <c r="J1710"/>
  <c r="J1866"/>
  <c r="J662"/>
  <c r="J792"/>
  <c r="J2209"/>
  <c r="J1772"/>
  <c r="J3349"/>
  <c r="J1078"/>
  <c r="J3339"/>
  <c r="J1073"/>
  <c r="J4776"/>
  <c r="J3927"/>
  <c r="J3115"/>
  <c r="J3085"/>
  <c r="J1017"/>
  <c r="J2394"/>
  <c r="J646"/>
  <c r="J709"/>
  <c r="J3158"/>
  <c r="J4707"/>
  <c r="J2099"/>
  <c r="J1894"/>
  <c r="J3433"/>
  <c r="J999"/>
  <c r="J1888"/>
  <c r="J3135"/>
  <c r="J1067"/>
  <c r="J4522"/>
  <c r="J1484"/>
  <c r="J914"/>
  <c r="J2622"/>
  <c r="J3137"/>
  <c r="J2186"/>
  <c r="J2329"/>
  <c r="J1615"/>
  <c r="J1940"/>
  <c r="J634"/>
  <c r="J2384"/>
  <c r="J686"/>
  <c r="J659"/>
  <c r="J653"/>
  <c r="J4244"/>
  <c r="J3845"/>
  <c r="J4411"/>
  <c r="J4465"/>
  <c r="J7893"/>
  <c r="J2199"/>
  <c r="J649"/>
  <c r="J1366"/>
  <c r="J3532"/>
  <c r="J540"/>
  <c r="J598"/>
  <c r="J3866"/>
  <c r="J4765"/>
  <c r="J1051"/>
  <c r="J3935"/>
  <c r="J2648"/>
  <c r="J2604"/>
  <c r="J3197"/>
  <c r="J3958"/>
  <c r="J682"/>
  <c r="J3850"/>
  <c r="J1228"/>
  <c r="J917"/>
  <c r="J2242"/>
  <c r="J2756"/>
  <c r="J4448"/>
  <c r="J635"/>
  <c r="J2237"/>
  <c r="J1743"/>
  <c r="J4233"/>
  <c r="J1897"/>
  <c r="J4335"/>
  <c r="J4349"/>
  <c r="J833"/>
  <c r="J2333"/>
  <c r="J1411"/>
  <c r="J1131"/>
  <c r="J825"/>
  <c r="J1846"/>
  <c r="J2133"/>
  <c r="J3730"/>
  <c r="J3506"/>
  <c r="J4400"/>
  <c r="J1876"/>
  <c r="J3779"/>
  <c r="J1136"/>
  <c r="J2442"/>
  <c r="J2775"/>
  <c r="J579"/>
  <c r="J1079"/>
  <c r="J2934"/>
  <c r="J7832"/>
  <c r="J3944"/>
  <c r="J2375"/>
  <c r="J3870"/>
  <c r="J738"/>
  <c r="J4359"/>
  <c r="J3369"/>
  <c r="J4208"/>
  <c r="J1997"/>
  <c r="J1707"/>
  <c r="J1833"/>
  <c r="J4753"/>
  <c r="J697"/>
  <c r="J2091"/>
  <c r="J4671"/>
  <c r="J1544"/>
  <c r="J1180"/>
  <c r="J1305"/>
  <c r="J2647"/>
  <c r="J684"/>
  <c r="J1515"/>
  <c r="J2750"/>
  <c r="J1993"/>
  <c r="J603"/>
  <c r="J2499"/>
  <c r="J1952"/>
  <c r="J2405"/>
  <c r="J1873"/>
  <c r="J4100"/>
  <c r="J7834"/>
  <c r="J2985"/>
  <c r="J2964"/>
  <c r="J3893"/>
  <c r="J3596"/>
  <c r="J1284"/>
  <c r="J1068"/>
  <c r="J2168"/>
  <c r="J1964"/>
  <c r="J623"/>
  <c r="J3479"/>
  <c r="J4274"/>
  <c r="J760"/>
  <c r="J1163"/>
  <c r="J4628"/>
  <c r="J612"/>
  <c r="J3714"/>
  <c r="J2727"/>
  <c r="J3629"/>
  <c r="J3081"/>
  <c r="J3114"/>
  <c r="J3327"/>
  <c r="J4503"/>
  <c r="J3351"/>
  <c r="J556"/>
  <c r="J2846"/>
  <c r="J4084"/>
  <c r="J3825"/>
  <c r="J2630"/>
  <c r="J938"/>
  <c r="J4742"/>
  <c r="J7663"/>
  <c r="J2285"/>
  <c r="J2853"/>
  <c r="J1022"/>
  <c r="J971"/>
  <c r="J2825"/>
  <c r="J1161"/>
  <c r="J2835"/>
  <c r="J4377"/>
  <c r="J1613"/>
  <c r="J3514"/>
  <c r="J4162"/>
  <c r="J3442"/>
  <c r="J4348"/>
  <c r="J1660"/>
  <c r="J2504"/>
  <c r="J528"/>
  <c r="J3029"/>
  <c r="J1838"/>
  <c r="J2077"/>
  <c r="J530"/>
  <c r="J2733"/>
  <c r="J832"/>
  <c r="J2318"/>
  <c r="J2721"/>
  <c r="J4165"/>
  <c r="J4502"/>
  <c r="J3645"/>
  <c r="J1325"/>
  <c r="J2508"/>
  <c r="J1875"/>
  <c r="J2809"/>
  <c r="J3770"/>
  <c r="J2084"/>
  <c r="J3573"/>
  <c r="J639"/>
  <c r="J3524"/>
  <c r="J1590"/>
  <c r="J4746"/>
  <c r="J2787"/>
  <c r="J695"/>
  <c r="J4117"/>
  <c r="J4456"/>
  <c r="J1167"/>
  <c r="J895"/>
  <c r="J3589"/>
  <c r="J4175"/>
  <c r="J631"/>
  <c r="J2892"/>
  <c r="J3319"/>
  <c r="J2479"/>
  <c r="J3881"/>
  <c r="J2153"/>
  <c r="J2607"/>
  <c r="J2893"/>
  <c r="J739"/>
  <c r="J2343"/>
  <c r="J3859"/>
  <c r="J3096"/>
  <c r="J4605"/>
  <c r="J3374"/>
  <c r="J2246"/>
  <c r="J1375"/>
  <c r="J4588"/>
  <c r="J3580"/>
  <c r="J1835"/>
  <c r="J984"/>
  <c r="J3234"/>
  <c r="J520"/>
  <c r="J3194"/>
  <c r="J1841"/>
  <c r="J3015"/>
  <c r="J1258"/>
  <c r="J2306"/>
  <c r="J7668"/>
  <c r="J3522"/>
  <c r="J3472"/>
  <c r="J4543"/>
  <c r="J3000"/>
  <c r="J591"/>
  <c r="J2702"/>
  <c r="J527"/>
  <c r="J1283"/>
  <c r="J1137"/>
  <c r="J798"/>
  <c r="J2975"/>
  <c r="J557"/>
  <c r="J3415"/>
  <c r="J1516"/>
  <c r="J4577"/>
  <c r="J1609"/>
  <c r="J4709"/>
  <c r="J2793"/>
  <c r="J888"/>
  <c r="J3783"/>
  <c r="J813"/>
  <c r="J857"/>
  <c r="J1656"/>
  <c r="J1138"/>
  <c r="J687"/>
  <c r="J4216"/>
  <c r="J1693"/>
  <c r="J2118"/>
  <c r="J3322"/>
  <c r="J1769"/>
  <c r="J670"/>
  <c r="J2521"/>
  <c r="J2010"/>
  <c r="J801"/>
  <c r="J1814"/>
  <c r="J1216"/>
  <c r="J3255"/>
  <c r="J3406"/>
  <c r="J673"/>
  <c r="J4607"/>
  <c r="J2584"/>
  <c r="J1119"/>
  <c r="J3293"/>
  <c r="J652"/>
  <c r="J2053"/>
  <c r="J1750"/>
  <c r="J2288"/>
  <c r="J3207"/>
  <c r="J1919"/>
  <c r="J702"/>
  <c r="J7854"/>
  <c r="J4397"/>
  <c r="J2088"/>
  <c r="J3119"/>
  <c r="J2608"/>
  <c r="J3627"/>
  <c r="J564"/>
  <c r="J3622"/>
  <c r="J765"/>
  <c r="J2957"/>
  <c r="J4415"/>
  <c r="J2523"/>
  <c r="J566"/>
  <c r="J3658"/>
  <c r="J3887"/>
  <c r="J3957"/>
  <c r="J970"/>
  <c r="J3120"/>
  <c r="J1245"/>
  <c r="J2581"/>
  <c r="J1386"/>
  <c r="J2460"/>
  <c r="J1255"/>
  <c r="J4688"/>
  <c r="J2929"/>
  <c r="J1764"/>
  <c r="J879"/>
  <c r="J3279"/>
  <c r="J2080"/>
  <c r="J1963"/>
  <c r="J2839"/>
  <c r="J2925"/>
  <c r="J848"/>
  <c r="J2800"/>
  <c r="J852"/>
  <c r="J3318"/>
  <c r="J1780"/>
  <c r="J3699"/>
  <c r="J3480"/>
  <c r="J4053"/>
  <c r="J4416"/>
  <c r="J3481"/>
  <c r="J2065"/>
  <c r="J2161"/>
  <c r="J3099"/>
  <c r="J7737"/>
  <c r="J4144"/>
  <c r="J909"/>
  <c r="J7725"/>
  <c r="J3640"/>
  <c r="J4082"/>
  <c r="J2527"/>
  <c r="J2921"/>
  <c r="J651"/>
  <c r="J1000"/>
  <c r="J1755"/>
  <c r="J1032"/>
  <c r="J3883"/>
  <c r="J2888"/>
  <c r="J3218"/>
  <c r="J4351"/>
  <c r="J785"/>
  <c r="J1606"/>
  <c r="J503"/>
  <c r="J3520"/>
  <c r="J3228"/>
  <c r="J4069"/>
  <c r="J1506"/>
  <c r="J3107"/>
  <c r="J2026"/>
  <c r="J2392"/>
  <c r="J596"/>
  <c r="J3246"/>
  <c r="J2221"/>
  <c r="J2693"/>
  <c r="J3786"/>
  <c r="J3538"/>
  <c r="J2295"/>
  <c r="J2496"/>
  <c r="J1124"/>
  <c r="J3258"/>
  <c r="J2629"/>
  <c r="J1341"/>
  <c r="J1404"/>
  <c r="J3931"/>
  <c r="J7765"/>
  <c r="J1076"/>
  <c r="J4362"/>
  <c r="J2996"/>
  <c r="J1435"/>
  <c r="J3521"/>
  <c r="J3598"/>
  <c r="J3110"/>
  <c r="J1659"/>
  <c r="J1599"/>
  <c r="J1059"/>
  <c r="J4557"/>
  <c r="J1898"/>
  <c r="J3814"/>
  <c r="J827"/>
  <c r="J1002"/>
  <c r="J2487"/>
  <c r="J2465"/>
  <c r="J1661"/>
  <c r="J891"/>
  <c r="J4471"/>
  <c r="J4636"/>
  <c r="J4440"/>
  <c r="J2739"/>
  <c r="J4042"/>
  <c r="J4761"/>
  <c r="J1290"/>
  <c r="J2788"/>
  <c r="J780"/>
  <c r="J1580"/>
  <c r="J1146"/>
  <c r="J948"/>
  <c r="J1402"/>
  <c r="J1202"/>
  <c r="J1730"/>
  <c r="J2549"/>
  <c r="J4199"/>
  <c r="J7839"/>
  <c r="J3248"/>
  <c r="J1337"/>
  <c r="J4572"/>
  <c r="J1225"/>
  <c r="J1142"/>
  <c r="J1840"/>
  <c r="J698"/>
  <c r="J818"/>
  <c r="J640"/>
  <c r="J3030"/>
  <c r="J3166"/>
  <c r="J3525"/>
  <c r="J2422"/>
  <c r="J2265"/>
  <c r="J3149"/>
  <c r="J3649"/>
  <c r="J535"/>
  <c r="J2823"/>
  <c r="J565"/>
  <c r="J4556"/>
  <c r="J554"/>
  <c r="J3803"/>
  <c r="J1956"/>
  <c r="J1947"/>
  <c r="J4300"/>
  <c r="J2671"/>
  <c r="J2720"/>
  <c r="J4340"/>
  <c r="J7889"/>
  <c r="J2878"/>
  <c r="J2226"/>
  <c r="J1223"/>
  <c r="J3688"/>
  <c r="J1720"/>
  <c r="J3593"/>
  <c r="J3666"/>
  <c r="J4645"/>
  <c r="J1018"/>
  <c r="J578"/>
  <c r="J3368"/>
  <c r="J536"/>
  <c r="J4331"/>
  <c r="J2900"/>
  <c r="J1849"/>
  <c r="J3189"/>
  <c r="J2249"/>
  <c r="J4490"/>
  <c r="J1627"/>
  <c r="J2044"/>
  <c r="J2794"/>
  <c r="J4122"/>
  <c r="J3659"/>
  <c r="J2818"/>
  <c r="J2101"/>
  <c r="J3611"/>
  <c r="J2588"/>
  <c r="J4201"/>
  <c r="J3199"/>
  <c r="J3175"/>
  <c r="J7852"/>
  <c r="J2761"/>
  <c r="J4723"/>
  <c r="J3956"/>
  <c r="J3577"/>
  <c r="J1224"/>
  <c r="J1395"/>
  <c r="J3766"/>
  <c r="J3411"/>
  <c r="J2743"/>
  <c r="J4494"/>
  <c r="J3921"/>
  <c r="J3382"/>
  <c r="J1969"/>
  <c r="J4158"/>
  <c r="J3906"/>
  <c r="J2644"/>
  <c r="J4740"/>
  <c r="J2729"/>
  <c r="J2624"/>
  <c r="J7798"/>
  <c r="J2358"/>
  <c r="J3347"/>
  <c r="J2944"/>
  <c r="J2803"/>
  <c r="J1583"/>
  <c r="J1966"/>
  <c r="J954"/>
  <c r="J4562"/>
  <c r="J4616"/>
  <c r="J3706"/>
  <c r="J4159"/>
  <c r="J4708"/>
  <c r="J3590"/>
  <c r="J3736"/>
  <c r="J2790"/>
  <c r="J3365"/>
  <c r="J1165"/>
  <c r="J1301"/>
  <c r="J4552"/>
  <c r="J4487"/>
  <c r="J4357"/>
  <c r="J3624"/>
  <c r="J1380"/>
  <c r="J3864"/>
  <c r="J4343"/>
  <c r="J1666"/>
  <c r="J2722"/>
  <c r="J2096"/>
  <c r="J3177"/>
  <c r="J2015"/>
  <c r="J1235"/>
  <c r="J4435"/>
  <c r="J3567"/>
  <c r="J2378"/>
  <c r="J2886"/>
  <c r="J3701"/>
  <c r="J2233"/>
  <c r="J3042"/>
  <c r="J4306"/>
  <c r="J2826"/>
  <c r="J2397"/>
  <c r="J4613"/>
  <c r="J3733"/>
  <c r="J2815"/>
  <c r="J1281"/>
  <c r="J3909"/>
  <c r="J7703"/>
  <c r="J3077"/>
  <c r="J2730"/>
  <c r="J3323"/>
  <c r="J2062"/>
  <c r="J2834"/>
  <c r="J2795"/>
  <c r="J4755"/>
  <c r="J3915"/>
  <c r="J638"/>
  <c r="J853"/>
  <c r="J3928"/>
  <c r="J1217"/>
  <c r="J2591"/>
  <c r="J1517"/>
  <c r="J647"/>
  <c r="J2517"/>
  <c r="J3673"/>
  <c r="J3768"/>
  <c r="J3840"/>
  <c r="J3021"/>
  <c r="J2879"/>
  <c r="J3560"/>
  <c r="J3961"/>
  <c r="J1767"/>
  <c r="J3298"/>
  <c r="J1453"/>
  <c r="J1263"/>
  <c r="J2993"/>
  <c r="J3702"/>
  <c r="J3913"/>
  <c r="J3851"/>
  <c r="J2057"/>
  <c r="J4486"/>
  <c r="J2009"/>
  <c r="J3852"/>
  <c r="J3773"/>
  <c r="J2516"/>
  <c r="J2190"/>
  <c r="J2970"/>
  <c r="J4627"/>
  <c r="J3405"/>
  <c r="J1786"/>
  <c r="J2500"/>
  <c r="J1195"/>
  <c r="J978"/>
  <c r="J1203"/>
  <c r="J4717"/>
  <c r="J2437"/>
  <c r="J2326"/>
  <c r="J1611"/>
  <c r="J1797"/>
  <c r="J4346"/>
  <c r="J1895"/>
  <c r="J2555"/>
  <c r="J4659"/>
  <c r="J4721"/>
  <c r="J2145"/>
  <c r="J2493"/>
  <c r="J4179"/>
  <c r="J1832"/>
  <c r="J575"/>
  <c r="J4258"/>
  <c r="J502"/>
  <c r="J4234"/>
  <c r="J1368"/>
  <c r="J4050"/>
  <c r="J1005"/>
  <c r="J3638"/>
  <c r="J2024"/>
  <c r="J1070"/>
  <c r="J819"/>
  <c r="J4134"/>
  <c r="J3790"/>
  <c r="J815"/>
  <c r="J3926"/>
  <c r="J3724"/>
  <c r="J1977"/>
  <c r="J2148"/>
  <c r="J1405"/>
  <c r="J976"/>
  <c r="J1581"/>
  <c r="J7859"/>
  <c r="J1723"/>
  <c r="J505"/>
  <c r="J989"/>
  <c r="J677"/>
  <c r="J3284"/>
  <c r="J4062"/>
  <c r="J4506"/>
  <c r="J2188"/>
  <c r="J3386"/>
  <c r="J1667"/>
  <c r="J4320"/>
  <c r="J4512"/>
  <c r="J3709"/>
  <c r="J4350"/>
  <c r="J1579"/>
  <c r="J1469"/>
  <c r="J4550"/>
  <c r="J4586"/>
  <c r="J2813"/>
  <c r="J7750"/>
  <c r="J2014"/>
  <c r="J523"/>
  <c r="J3653"/>
  <c r="J1095"/>
  <c r="J1649"/>
  <c r="J4517"/>
  <c r="J1478"/>
  <c r="J2481"/>
  <c r="J2472"/>
  <c r="J2714"/>
  <c r="J2710"/>
  <c r="J3518"/>
  <c r="J2600"/>
  <c r="J4184"/>
  <c r="J3341"/>
  <c r="J2534"/>
  <c r="J969"/>
  <c r="J3607"/>
  <c r="J2518"/>
  <c r="J4567"/>
  <c r="J507"/>
  <c r="J4223"/>
  <c r="J1881"/>
  <c r="J2670"/>
  <c r="J3210"/>
  <c r="J981"/>
  <c r="J1896"/>
  <c r="J2021"/>
  <c r="J3393"/>
  <c r="J3408"/>
  <c r="J3643"/>
  <c r="J1809"/>
  <c r="J4468"/>
  <c r="J2275"/>
  <c r="J3980"/>
  <c r="J2875"/>
  <c r="J3765"/>
  <c r="J2901"/>
  <c r="J2697"/>
  <c r="J1783"/>
  <c r="J4582"/>
  <c r="J3670"/>
  <c r="J3872"/>
  <c r="J3652"/>
  <c r="J2309"/>
  <c r="J2170"/>
  <c r="J1633"/>
  <c r="J4657"/>
  <c r="J2696"/>
  <c r="J2291"/>
  <c r="J4128"/>
  <c r="J3395"/>
  <c r="J1796"/>
  <c r="J1026"/>
  <c r="J737"/>
  <c r="J7840"/>
  <c r="J2498"/>
  <c r="J7723"/>
  <c r="J3801"/>
  <c r="J2528"/>
  <c r="J1648"/>
  <c r="J3947"/>
  <c r="J2159"/>
  <c r="J1050"/>
  <c r="J4422"/>
  <c r="J3583"/>
  <c r="J3235"/>
  <c r="J2849"/>
  <c r="J2090"/>
  <c r="J2435"/>
  <c r="J1571"/>
  <c r="J7777"/>
  <c r="J3159"/>
  <c r="J2201"/>
  <c r="J3528"/>
  <c r="J3601"/>
  <c r="J939"/>
  <c r="J1198"/>
  <c r="J3496"/>
  <c r="J3217"/>
  <c r="J516"/>
  <c r="J1589"/>
  <c r="J2583"/>
  <c r="J2185"/>
  <c r="J4054"/>
  <c r="J2006"/>
  <c r="J1507"/>
  <c r="J1104"/>
  <c r="J1542"/>
  <c r="J1618"/>
  <c r="J1568"/>
  <c r="J2848"/>
  <c r="J2577"/>
  <c r="J729"/>
  <c r="J2156"/>
  <c r="J2830"/>
  <c r="J3998"/>
  <c r="J1903"/>
  <c r="J3198"/>
  <c r="J4458"/>
  <c r="J4303"/>
  <c r="J1007"/>
  <c r="J3550"/>
  <c r="J3155"/>
  <c r="J3424"/>
  <c r="J4017"/>
  <c r="J1199"/>
  <c r="J1082"/>
  <c r="J4406"/>
  <c r="J4467"/>
  <c r="J2261"/>
  <c r="J1091"/>
  <c r="J2259"/>
  <c r="J7782"/>
  <c r="J553"/>
  <c r="J4095"/>
  <c r="J544"/>
  <c r="J4536"/>
  <c r="J793"/>
  <c r="J3727"/>
  <c r="J521"/>
  <c r="J4389"/>
  <c r="J2423"/>
  <c r="J4106"/>
  <c r="J1479"/>
  <c r="J3131"/>
  <c r="J4530"/>
  <c r="J3888"/>
  <c r="J3129"/>
  <c r="J2587"/>
  <c r="J761"/>
  <c r="J1377"/>
  <c r="J1775"/>
  <c r="J1092"/>
  <c r="J2281"/>
  <c r="J910"/>
  <c r="J3818"/>
  <c r="J4482"/>
  <c r="J1753"/>
  <c r="J1445"/>
  <c r="J3350"/>
  <c r="J7772"/>
  <c r="J3892"/>
  <c r="J1603"/>
  <c r="J2634"/>
  <c r="J2745"/>
  <c r="J4496"/>
  <c r="J4538"/>
  <c r="J946"/>
  <c r="J3791"/>
  <c r="J4112"/>
  <c r="J906"/>
  <c r="J2399"/>
  <c r="J1971"/>
  <c r="J2385"/>
  <c r="J2457"/>
  <c r="J2506"/>
  <c r="J952"/>
  <c r="J2189"/>
  <c r="J3967"/>
  <c r="J4762"/>
  <c r="J2804"/>
  <c r="J4511"/>
  <c r="J3067"/>
  <c r="J4108"/>
  <c r="J3718"/>
  <c r="J2116"/>
  <c r="J1183"/>
  <c r="J1958"/>
  <c r="J1695"/>
  <c r="J804"/>
  <c r="J1010"/>
  <c r="J1905"/>
  <c r="J2871"/>
  <c r="J2501"/>
  <c r="J3419"/>
  <c r="J2134"/>
  <c r="J1925"/>
  <c r="J809"/>
  <c r="J933"/>
  <c r="J2310"/>
  <c r="J4584"/>
  <c r="J1282"/>
  <c r="J7836"/>
  <c r="J2336"/>
  <c r="J3505"/>
  <c r="J4105"/>
  <c r="J4027"/>
  <c r="J1105"/>
  <c r="J4093"/>
  <c r="J3527"/>
  <c r="J3325"/>
  <c r="J1520"/>
  <c r="J2543"/>
  <c r="J2752"/>
  <c r="J3644"/>
  <c r="J3417"/>
  <c r="J2615"/>
  <c r="J1350"/>
  <c r="J1768"/>
  <c r="J2627"/>
  <c r="J1159"/>
  <c r="J4462"/>
  <c r="J4386"/>
  <c r="J581"/>
  <c r="J1291"/>
  <c r="J4197"/>
  <c r="J1761"/>
  <c r="J3287"/>
  <c r="J975"/>
  <c r="J759"/>
  <c r="J4238"/>
  <c r="J4186"/>
  <c r="J1843"/>
  <c r="J7802"/>
  <c r="J2689"/>
  <c r="J4092"/>
  <c r="J854"/>
  <c r="J1784"/>
  <c r="J1229"/>
  <c r="J2881"/>
  <c r="J3855"/>
  <c r="J1004"/>
  <c r="J1631"/>
  <c r="J1063"/>
  <c r="J918"/>
  <c r="J1175"/>
  <c r="J627"/>
  <c r="J4327"/>
  <c r="J2151"/>
  <c r="J1296"/>
  <c r="J2283"/>
  <c r="J3679"/>
  <c r="J3655"/>
  <c r="J3808"/>
  <c r="J1364"/>
  <c r="J2855"/>
  <c r="J1013"/>
  <c r="J2512"/>
  <c r="J1390"/>
  <c r="J3360"/>
  <c r="J2994"/>
  <c r="J3896"/>
  <c r="J1673"/>
  <c r="J7713"/>
  <c r="J2937"/>
  <c r="J2417"/>
  <c r="J4666"/>
  <c r="J2980"/>
  <c r="J1246"/>
  <c r="J3109"/>
  <c r="J590"/>
  <c r="J2576"/>
  <c r="J3449"/>
  <c r="J2184"/>
  <c r="J1867"/>
  <c r="J881"/>
  <c r="J4078"/>
  <c r="J2202"/>
  <c r="J2018"/>
  <c r="J1636"/>
  <c r="J1491"/>
  <c r="J4698"/>
  <c r="J1186"/>
  <c r="J916"/>
  <c r="J3511"/>
  <c r="J1560"/>
  <c r="J2842"/>
  <c r="J3027"/>
  <c r="J2430"/>
  <c r="J3439"/>
  <c r="J3656"/>
  <c r="J3868"/>
  <c r="J3139"/>
  <c r="J2869"/>
  <c r="J994"/>
  <c r="J3740"/>
  <c r="J1655"/>
  <c r="J650"/>
  <c r="J2458"/>
  <c r="J1572"/>
  <c r="J594"/>
  <c r="J3678"/>
  <c r="J3232"/>
  <c r="J7792"/>
  <c r="J2363"/>
  <c r="J3723"/>
  <c r="J1419"/>
  <c r="J3844"/>
  <c r="J2716"/>
  <c r="J2828"/>
  <c r="J968"/>
  <c r="J4248"/>
  <c r="J2734"/>
  <c r="J3265"/>
  <c r="J4478"/>
  <c r="J4047"/>
  <c r="J4484"/>
  <c r="J3929"/>
  <c r="J1923"/>
  <c r="J4295"/>
  <c r="J4068"/>
  <c r="J2200"/>
  <c r="J2772"/>
  <c r="J2965"/>
  <c r="J2612"/>
  <c r="J2669"/>
  <c r="J3190"/>
  <c r="J3805"/>
  <c r="J3392"/>
  <c r="J861"/>
  <c r="J2243"/>
  <c r="J2087"/>
  <c r="J2094"/>
  <c r="J1115"/>
  <c r="J1471"/>
  <c r="J1926"/>
  <c r="J2236"/>
  <c r="J2234"/>
  <c r="J1822"/>
  <c r="J2425"/>
  <c r="J764"/>
  <c r="J2847"/>
  <c r="J2544"/>
  <c r="J2256"/>
  <c r="J4337"/>
  <c r="J1985"/>
  <c r="J4430"/>
  <c r="J4085"/>
  <c r="J2416"/>
  <c r="J4264"/>
  <c r="J1899"/>
  <c r="J2146"/>
  <c r="J3379"/>
  <c r="J1133"/>
  <c r="J4703"/>
  <c r="J4702"/>
  <c r="J1343"/>
  <c r="J3597"/>
  <c r="J4460"/>
  <c r="J609"/>
  <c r="J2097"/>
  <c r="J3426"/>
  <c r="J4235"/>
  <c r="J4285"/>
  <c r="J4057"/>
  <c r="J4326"/>
  <c r="J4670"/>
  <c r="J3485"/>
  <c r="J3046"/>
  <c r="J3434"/>
  <c r="J2773"/>
  <c r="J1025"/>
  <c r="J943"/>
  <c r="J812"/>
  <c r="J2620"/>
  <c r="J3775"/>
  <c r="J3720"/>
  <c r="J767"/>
  <c r="J1442"/>
  <c r="J4148"/>
  <c r="J2976"/>
  <c r="J555"/>
  <c r="J3454"/>
  <c r="J3502"/>
  <c r="J2316"/>
  <c r="J1447"/>
  <c r="J4488"/>
  <c r="J1815"/>
  <c r="J4474"/>
  <c r="J7833"/>
  <c r="J4558"/>
  <c r="J4074"/>
  <c r="J2321"/>
  <c r="J3156"/>
  <c r="J1770"/>
  <c r="J3452"/>
  <c r="J896"/>
  <c r="J3830"/>
  <c r="J3729"/>
  <c r="J1326"/>
  <c r="J3364"/>
  <c r="J674"/>
  <c r="J3553"/>
  <c r="J1887"/>
  <c r="J1851"/>
  <c r="J3216"/>
  <c r="J966"/>
  <c r="J1921"/>
  <c r="J1653"/>
  <c r="J1687"/>
  <c r="J4527"/>
  <c r="J3858"/>
  <c r="J2920"/>
  <c r="J2959"/>
  <c r="J4237"/>
  <c r="J2060"/>
  <c r="J1793"/>
  <c r="J1011"/>
  <c r="J2997"/>
  <c r="J1823"/>
  <c r="J632"/>
  <c r="J7844"/>
  <c r="J4292"/>
  <c r="J4774"/>
  <c r="J620"/>
  <c r="J4160"/>
  <c r="J2661"/>
  <c r="J2402"/>
  <c r="J683"/>
  <c r="J2802"/>
  <c r="J2738"/>
  <c r="J2673"/>
  <c r="J4187"/>
  <c r="J2368"/>
  <c r="J725"/>
  <c r="J2552"/>
  <c r="J1529"/>
  <c r="J2129"/>
  <c r="J2367"/>
  <c r="J3151"/>
  <c r="J887"/>
  <c r="J2054"/>
  <c r="J2272"/>
  <c r="J3483"/>
  <c r="J3995"/>
  <c r="J1674"/>
  <c r="J4466"/>
  <c r="J3074"/>
  <c r="J4699"/>
  <c r="J2931"/>
  <c r="J1120"/>
  <c r="J4026"/>
  <c r="J1774"/>
  <c r="J1792"/>
  <c r="J3403"/>
  <c r="J2071"/>
  <c r="J710"/>
  <c r="J3982"/>
  <c r="J4565"/>
  <c r="J4316"/>
  <c r="J2820"/>
  <c r="J4600"/>
  <c r="J3746"/>
  <c r="J1168"/>
  <c r="J2433"/>
  <c r="J956"/>
  <c r="J1029"/>
  <c r="J4594"/>
  <c r="J4181"/>
  <c r="J979"/>
  <c r="J2895"/>
  <c r="J4284"/>
  <c r="J3059"/>
  <c r="J4442"/>
  <c r="J4651"/>
  <c r="J2692"/>
  <c r="J1226"/>
  <c r="J4690"/>
  <c r="J4676"/>
  <c r="J4104"/>
  <c r="J3453"/>
  <c r="J3558"/>
  <c r="J2475"/>
  <c r="J2709"/>
  <c r="J1451"/>
  <c r="J902"/>
  <c r="J2530"/>
  <c r="J1218"/>
  <c r="J742"/>
  <c r="J2132"/>
  <c r="J7781"/>
  <c r="J1114"/>
  <c r="J1714"/>
  <c r="J1262"/>
  <c r="J3240"/>
  <c r="J1474"/>
  <c r="J3467"/>
  <c r="J2863"/>
  <c r="J1381"/>
  <c r="J3126"/>
  <c r="J963"/>
  <c r="J2816"/>
  <c r="J3089"/>
  <c r="J4452"/>
  <c r="J1597"/>
  <c r="J2783"/>
  <c r="J4031"/>
  <c r="J3854"/>
  <c r="J3344"/>
  <c r="J3065"/>
  <c r="J1275"/>
  <c r="J2312"/>
  <c r="J1804"/>
  <c r="J3533"/>
  <c r="J1417"/>
  <c r="J2706"/>
  <c r="J3178"/>
  <c r="J2988"/>
  <c r="J4439"/>
  <c r="J4133"/>
  <c r="J1521"/>
  <c r="J3353"/>
  <c r="J7729"/>
  <c r="J3842"/>
  <c r="J4745"/>
  <c r="J4771"/>
  <c r="J1481"/>
  <c r="J3152"/>
  <c r="J2513"/>
  <c r="J4425"/>
  <c r="J2651"/>
  <c r="J2485"/>
  <c r="J5827"/>
  <c r="J358"/>
  <c r="J7682"/>
  <c r="J7684"/>
  <c r="J7701"/>
  <c r="J7801"/>
  <c r="J7823"/>
  <c r="J7803"/>
  <c r="J7661"/>
  <c r="J7882"/>
  <c r="J7783"/>
  <c r="J7717"/>
  <c r="J7824"/>
  <c r="J7744"/>
  <c r="J7726"/>
  <c r="J7879"/>
  <c r="J7872"/>
  <c r="J7876"/>
  <c r="J7778"/>
  <c r="J7806"/>
  <c r="J7689"/>
  <c r="J7683"/>
  <c r="J7676"/>
  <c r="J7868"/>
  <c r="J7732"/>
  <c r="J7759"/>
  <c r="J7843"/>
  <c r="J7835"/>
  <c r="J7702"/>
  <c r="J7716"/>
  <c r="J7700"/>
  <c r="J7742"/>
  <c r="J7884"/>
  <c r="J7885"/>
  <c r="J7718"/>
  <c r="J7681"/>
  <c r="J7790"/>
  <c r="J7864"/>
  <c r="J7699"/>
  <c r="J7741"/>
  <c r="J7768"/>
  <c r="J7799"/>
  <c r="J7881"/>
  <c r="J7819"/>
  <c r="J7875"/>
  <c r="J1600"/>
  <c r="J1318"/>
  <c r="J2167"/>
  <c r="J1988"/>
  <c r="J3308"/>
  <c r="J2840"/>
  <c r="J2873"/>
  <c r="J2016"/>
  <c r="J2935"/>
  <c r="J3095"/>
  <c r="J2924"/>
  <c r="J1639"/>
  <c r="J1407"/>
  <c r="J3262"/>
  <c r="J748"/>
  <c r="J3853"/>
  <c r="J3049"/>
  <c r="J2115"/>
  <c r="J2085"/>
  <c r="J2492"/>
  <c r="J3571"/>
  <c r="J808"/>
  <c r="J1150"/>
  <c r="J1468"/>
  <c r="J3637"/>
  <c r="J8244"/>
  <c r="J8349"/>
  <c r="J9370"/>
  <c r="J9260"/>
  <c r="J8008"/>
  <c r="J8953"/>
  <c r="J8681"/>
  <c r="J8276"/>
  <c r="J8046"/>
  <c r="J8994"/>
  <c r="J8373"/>
  <c r="J9133"/>
  <c r="J9363"/>
  <c r="J8742"/>
  <c r="J8628"/>
  <c r="J9098"/>
  <c r="J8408"/>
  <c r="J8505"/>
  <c r="J8618"/>
  <c r="J8601"/>
  <c r="J9053"/>
  <c r="J8825"/>
  <c r="J8101"/>
  <c r="J9169"/>
  <c r="J9220"/>
  <c r="J9186"/>
  <c r="J8649"/>
  <c r="J8102"/>
  <c r="J8686"/>
  <c r="J9183"/>
  <c r="J8914"/>
  <c r="J8913"/>
  <c r="J8153"/>
  <c r="J7916"/>
  <c r="J9177"/>
  <c r="J8970"/>
  <c r="J8983"/>
  <c r="J8846"/>
  <c r="J9145"/>
  <c r="J9375"/>
  <c r="J9308"/>
  <c r="J8255"/>
  <c r="J9105"/>
  <c r="J8902"/>
  <c r="J8622"/>
  <c r="J8093"/>
  <c r="J8714"/>
  <c r="J9058"/>
  <c r="J9096"/>
  <c r="J8583"/>
  <c r="J8436"/>
  <c r="J8759"/>
  <c r="J8772"/>
  <c r="J9152"/>
  <c r="J8492"/>
  <c r="J8011"/>
  <c r="J9229"/>
  <c r="J9036"/>
  <c r="J8442"/>
  <c r="J7908"/>
  <c r="J8367"/>
  <c r="J9212"/>
  <c r="J8549"/>
  <c r="J9144"/>
  <c r="J8419"/>
  <c r="J8797"/>
  <c r="J9256"/>
  <c r="J9323"/>
  <c r="J8881"/>
  <c r="J8688"/>
  <c r="J9310"/>
  <c r="J8225"/>
  <c r="J8282"/>
  <c r="J8012"/>
  <c r="J8520"/>
  <c r="J9004"/>
  <c r="J8862"/>
  <c r="J8467"/>
  <c r="J8615"/>
  <c r="J8468"/>
  <c r="J8920"/>
  <c r="J8018"/>
  <c r="J8390"/>
  <c r="J8258"/>
  <c r="J9114"/>
  <c r="J8845"/>
  <c r="J8693"/>
  <c r="J8286"/>
  <c r="J8895"/>
  <c r="J8716"/>
  <c r="J9102"/>
  <c r="J9358"/>
  <c r="J8187"/>
  <c r="J8926"/>
  <c r="J8139"/>
  <c r="J8407"/>
  <c r="J8741"/>
  <c r="J7909"/>
  <c r="J8360"/>
  <c r="J9207"/>
  <c r="J9282"/>
  <c r="J8028"/>
  <c r="J8792"/>
  <c r="J8521"/>
  <c r="J8872"/>
  <c r="J8110"/>
  <c r="J8218"/>
  <c r="J8185"/>
  <c r="J8106"/>
  <c r="J9125"/>
  <c r="J8172"/>
  <c r="J8136"/>
  <c r="J8722"/>
  <c r="J8807"/>
  <c r="J8432"/>
  <c r="J9046"/>
  <c r="J9171"/>
  <c r="J8573"/>
  <c r="J8631"/>
  <c r="J8278"/>
  <c r="J9151"/>
  <c r="J8326"/>
  <c r="J8073"/>
  <c r="J8796"/>
  <c r="J8931"/>
  <c r="J8726"/>
  <c r="J9209"/>
  <c r="J8461"/>
  <c r="J8335"/>
  <c r="J8180"/>
  <c r="J9336"/>
  <c r="J8364"/>
  <c r="J9306"/>
  <c r="J8096"/>
  <c r="J9048"/>
  <c r="J9210"/>
  <c r="J9192"/>
  <c r="J8534"/>
  <c r="J8499"/>
  <c r="J8126"/>
  <c r="J9222"/>
  <c r="J8357"/>
  <c r="J8428"/>
  <c r="J8591"/>
  <c r="J9136"/>
  <c r="J8565"/>
  <c r="J8791"/>
  <c r="J9174"/>
  <c r="J8691"/>
  <c r="J8038"/>
  <c r="J8237"/>
  <c r="J9312"/>
  <c r="J8142"/>
  <c r="J9348"/>
  <c r="J9142"/>
  <c r="J9218"/>
  <c r="J8947"/>
  <c r="J8293"/>
  <c r="J8127"/>
  <c r="J9111"/>
  <c r="J8391"/>
  <c r="J8164"/>
  <c r="J8358"/>
  <c r="J8977"/>
  <c r="J8833"/>
  <c r="J9084"/>
  <c r="J8789"/>
  <c r="J9016"/>
  <c r="J9354"/>
  <c r="J9093"/>
  <c r="J8065"/>
  <c r="J3750"/>
  <c r="J4262"/>
  <c r="J988"/>
  <c r="J4507"/>
  <c r="J1682"/>
  <c r="J3128"/>
  <c r="J4334"/>
  <c r="J4022"/>
  <c r="J625"/>
  <c r="J3080"/>
  <c r="J4212"/>
  <c r="J1357"/>
  <c r="J2388"/>
  <c r="J2483"/>
  <c r="J3180"/>
  <c r="J616"/>
  <c r="J3044"/>
  <c r="J4226"/>
  <c r="J1607"/>
  <c r="J950"/>
  <c r="J4409"/>
  <c r="J1847"/>
  <c r="J706"/>
  <c r="J4023"/>
  <c r="J4323"/>
  <c r="J2948"/>
  <c r="J4120"/>
  <c r="J4555"/>
  <c r="J1058"/>
  <c r="J3703"/>
  <c r="J4077"/>
  <c r="J2968"/>
  <c r="J4786"/>
  <c r="J826"/>
  <c r="J3466"/>
  <c r="J4560"/>
  <c r="J1041"/>
  <c r="J3955"/>
  <c r="J1207"/>
  <c r="J1508"/>
  <c r="J3885"/>
  <c r="J878"/>
  <c r="J3831"/>
  <c r="J800"/>
  <c r="J1954"/>
  <c r="J1287"/>
  <c r="J4725"/>
  <c r="J4356"/>
  <c r="J1914"/>
  <c r="J1698"/>
  <c r="J4205"/>
  <c r="J1917"/>
  <c r="J3802"/>
  <c r="J3990"/>
  <c r="J2004"/>
  <c r="J2340"/>
  <c r="J3329"/>
  <c r="J723"/>
  <c r="J1635"/>
  <c r="J3654"/>
  <c r="J2404"/>
  <c r="J2870"/>
  <c r="J4451"/>
  <c r="J2680"/>
  <c r="J4178"/>
  <c r="J512"/>
  <c r="J2182"/>
  <c r="J4310"/>
  <c r="J2444"/>
  <c r="J3219"/>
  <c r="J1760"/>
  <c r="J803"/>
  <c r="J2574"/>
  <c r="J3346"/>
  <c r="J4025"/>
  <c r="J2640"/>
  <c r="J4214"/>
  <c r="J2780"/>
  <c r="J1877"/>
  <c r="J2128"/>
  <c r="J1178"/>
  <c r="J2136"/>
  <c r="J766"/>
  <c r="J3489"/>
  <c r="J4282"/>
  <c r="J4620"/>
  <c r="J2327"/>
  <c r="J2229"/>
  <c r="J4387"/>
  <c r="J2017"/>
  <c r="J1879"/>
  <c r="J771"/>
  <c r="J588"/>
  <c r="J4525"/>
  <c r="J1014"/>
  <c r="J2713"/>
  <c r="J2559"/>
  <c r="J3675"/>
  <c r="J3742"/>
  <c r="J1549"/>
  <c r="J3039"/>
  <c r="J3517"/>
  <c r="J4679"/>
  <c r="J4544"/>
  <c r="J781"/>
  <c r="J4043"/>
  <c r="J546"/>
  <c r="J2755"/>
  <c r="J805"/>
  <c r="J1378"/>
  <c r="J4523"/>
  <c r="J2653"/>
  <c r="J1099"/>
  <c r="J2774"/>
  <c r="J1691"/>
  <c r="J1087"/>
  <c r="J2983"/>
  <c r="J1701"/>
  <c r="J614"/>
  <c r="J543"/>
  <c r="J4321"/>
  <c r="J2865"/>
  <c r="J1933"/>
  <c r="J3626"/>
  <c r="J2325"/>
  <c r="J4361"/>
  <c r="J1816"/>
  <c r="J1749"/>
  <c r="J1622"/>
  <c r="J2551"/>
  <c r="J2245"/>
  <c r="J2943"/>
  <c r="J4000"/>
  <c r="J3032"/>
  <c r="J744"/>
  <c r="J3555"/>
  <c r="J2347"/>
  <c r="J589"/>
  <c r="J1324"/>
  <c r="J3557"/>
  <c r="J4009"/>
  <c r="J4126"/>
  <c r="J3324"/>
  <c r="J1249"/>
  <c r="J4459"/>
  <c r="J2102"/>
  <c r="J2497"/>
  <c r="J3839"/>
  <c r="J1983"/>
  <c r="J3710"/>
  <c r="J4353"/>
  <c r="J2701"/>
  <c r="J4219"/>
  <c r="J4379"/>
  <c r="J4395"/>
  <c r="J3229"/>
  <c r="J1382"/>
  <c r="J4267"/>
  <c r="J1300"/>
  <c r="J3281"/>
  <c r="J3713"/>
  <c r="J3003"/>
  <c r="J2235"/>
  <c r="J4541"/>
  <c r="J2958"/>
  <c r="J4388"/>
  <c r="J893"/>
  <c r="J3387"/>
  <c r="J3757"/>
  <c r="J624"/>
  <c r="J3394"/>
  <c r="J708"/>
  <c r="J2366"/>
  <c r="J1662"/>
  <c r="J522"/>
  <c r="J1523"/>
  <c r="J4533"/>
  <c r="J3536"/>
  <c r="J1422"/>
  <c r="J3443"/>
  <c r="J3304"/>
  <c r="J3806"/>
  <c r="J3930"/>
  <c r="J2426"/>
  <c r="J1034"/>
  <c r="J1651"/>
  <c r="J2005"/>
  <c r="J3295"/>
  <c r="J3174"/>
  <c r="J2040"/>
  <c r="J3264"/>
  <c r="J2141"/>
  <c r="J4432"/>
  <c r="J4312"/>
  <c r="J1884"/>
  <c r="J509"/>
  <c r="J3579"/>
  <c r="J2540"/>
  <c r="J4790"/>
  <c r="J1943"/>
  <c r="J1490"/>
  <c r="J1678"/>
  <c r="J4083"/>
  <c r="J2684"/>
  <c r="J524"/>
  <c r="J4427"/>
  <c r="J2811"/>
  <c r="J3882"/>
  <c r="J4046"/>
  <c r="J3657"/>
  <c r="J4315"/>
  <c r="J2383"/>
  <c r="J2807"/>
  <c r="J1853"/>
  <c r="J4198"/>
  <c r="J4747"/>
  <c r="J3024"/>
  <c r="J3671"/>
  <c r="J629"/>
  <c r="J1428"/>
  <c r="J4272"/>
  <c r="J2829"/>
  <c r="J2592"/>
  <c r="J4313"/>
  <c r="J899"/>
  <c r="J3693"/>
  <c r="J2231"/>
  <c r="J613"/>
  <c r="J1766"/>
  <c r="J2705"/>
  <c r="J2432"/>
  <c r="J658"/>
  <c r="J2561"/>
  <c r="J1728"/>
  <c r="J1978"/>
  <c r="J4689"/>
  <c r="J1464"/>
  <c r="J1015"/>
  <c r="J4342"/>
  <c r="J4352"/>
  <c r="J3313"/>
  <c r="J4376"/>
  <c r="J1680"/>
  <c r="J2114"/>
  <c r="J3732"/>
  <c r="J1166"/>
  <c r="J2127"/>
  <c r="J4311"/>
  <c r="J4782"/>
  <c r="J2241"/>
  <c r="J3722"/>
  <c r="J3385"/>
  <c r="J1409"/>
  <c r="J4553"/>
  <c r="J1855"/>
  <c r="J3061"/>
  <c r="J4202"/>
  <c r="J3097"/>
  <c r="J2999"/>
  <c r="J4609"/>
  <c r="J4344"/>
  <c r="J960"/>
  <c r="J1062"/>
  <c r="J713"/>
  <c r="J1941"/>
  <c r="J3252"/>
  <c r="J889"/>
  <c r="J1705"/>
  <c r="J4330"/>
  <c r="J1312"/>
  <c r="J3843"/>
  <c r="J3576"/>
  <c r="J630"/>
  <c r="J4114"/>
  <c r="J11694"/>
  <c r="J185"/>
  <c r="J7033"/>
  <c r="J6965"/>
  <c r="J6001"/>
  <c r="J5810"/>
  <c r="J174"/>
  <c r="J7513"/>
  <c r="J5850"/>
  <c r="J7571"/>
  <c r="J362"/>
  <c r="J5645"/>
  <c r="J5094"/>
  <c r="J5953"/>
  <c r="J5433"/>
  <c r="J144"/>
  <c r="J5630"/>
  <c r="J130"/>
  <c r="J6133"/>
  <c r="J7200"/>
  <c r="J6849"/>
  <c r="J6418"/>
  <c r="J147"/>
  <c r="J5123"/>
  <c r="J82"/>
  <c r="J6467"/>
  <c r="J7259"/>
  <c r="J5277"/>
  <c r="J209"/>
  <c r="J6794"/>
  <c r="J5071"/>
  <c r="J10996"/>
  <c r="J5521"/>
  <c r="J6670"/>
  <c r="J4935"/>
  <c r="J80"/>
  <c r="J6442"/>
  <c r="J6220"/>
  <c r="J265"/>
  <c r="J7531"/>
  <c r="J5530"/>
  <c r="J5662"/>
  <c r="J6692"/>
  <c r="J6003"/>
  <c r="J6423"/>
  <c r="J4831"/>
  <c r="J5041"/>
  <c r="J7611"/>
  <c r="J7450"/>
  <c r="J5618"/>
  <c r="J7067"/>
  <c r="J53"/>
  <c r="J5015"/>
  <c r="J5057"/>
  <c r="J5124"/>
  <c r="J7035"/>
  <c r="J7395"/>
  <c r="J7458"/>
  <c r="J7482"/>
  <c r="J5323"/>
  <c r="J7097"/>
  <c r="J7272"/>
  <c r="J4974"/>
  <c r="J5940"/>
  <c r="J7555"/>
  <c r="J6407"/>
  <c r="J6802"/>
  <c r="J6162"/>
  <c r="J7158"/>
  <c r="J70"/>
  <c r="J6230"/>
  <c r="J7112"/>
  <c r="J6322"/>
  <c r="J6865"/>
  <c r="J86"/>
  <c r="J5019"/>
  <c r="J6904"/>
  <c r="J7253"/>
  <c r="J5257"/>
  <c r="J6821"/>
  <c r="J7393"/>
  <c r="J5891"/>
  <c r="J5538"/>
  <c r="J439"/>
  <c r="J6240"/>
  <c r="J4911"/>
  <c r="J5976"/>
  <c r="J6914"/>
  <c r="J4922"/>
  <c r="J5333"/>
  <c r="J5527"/>
  <c r="J7323"/>
  <c r="J6831"/>
  <c r="J5872"/>
  <c r="J5639"/>
  <c r="J5661"/>
  <c r="J6674"/>
  <c r="J11036"/>
  <c r="J6771"/>
  <c r="J6613"/>
  <c r="J4918"/>
  <c r="J6173"/>
  <c r="J6332"/>
  <c r="J6264"/>
  <c r="J6701"/>
  <c r="J6439"/>
  <c r="J5951"/>
  <c r="J7294"/>
  <c r="J7892"/>
  <c r="J5641"/>
  <c r="J6084"/>
  <c r="J5139"/>
  <c r="J6238"/>
  <c r="J6834"/>
  <c r="J4798"/>
  <c r="J6704"/>
  <c r="J4906"/>
  <c r="J7129"/>
  <c r="J4979"/>
  <c r="J6113"/>
  <c r="J7592"/>
  <c r="J11161"/>
  <c r="J6308"/>
  <c r="J7197"/>
  <c r="J308"/>
  <c r="J5717"/>
  <c r="J6500"/>
  <c r="J7201"/>
  <c r="J6112"/>
  <c r="J4914"/>
  <c r="J148"/>
  <c r="J6176"/>
  <c r="J7475"/>
  <c r="J6058"/>
  <c r="J7440"/>
  <c r="J5243"/>
  <c r="J5311"/>
  <c r="J5296"/>
  <c r="J4921"/>
  <c r="J4810"/>
  <c r="J6529"/>
  <c r="J6265"/>
  <c r="J6642"/>
  <c r="J7104"/>
  <c r="J7468"/>
  <c r="J6028"/>
  <c r="J7027"/>
  <c r="J5714"/>
  <c r="J309"/>
  <c r="J7608"/>
  <c r="J7263"/>
  <c r="J6342"/>
  <c r="J5266"/>
  <c r="J7191"/>
  <c r="J5544"/>
  <c r="J6326"/>
  <c r="J5147"/>
  <c r="J5504"/>
  <c r="J6748"/>
  <c r="J5254"/>
  <c r="J6629"/>
  <c r="J5077"/>
  <c r="J5863"/>
  <c r="J6942"/>
  <c r="J7480"/>
  <c r="J7536"/>
  <c r="J5828"/>
  <c r="J5117"/>
  <c r="J7510"/>
  <c r="J136"/>
  <c r="J6031"/>
  <c r="J7252"/>
  <c r="J6008"/>
  <c r="J6534"/>
  <c r="J7550"/>
  <c r="J6846"/>
  <c r="J5961"/>
  <c r="J5985"/>
  <c r="J7425"/>
  <c r="J435"/>
  <c r="J7410"/>
  <c r="J5963"/>
  <c r="J11622"/>
  <c r="J6501"/>
  <c r="J6386"/>
  <c r="J5625"/>
  <c r="J93"/>
  <c r="J5833"/>
  <c r="J11568"/>
  <c r="J6363"/>
  <c r="J5081"/>
  <c r="J321"/>
  <c r="J6690"/>
  <c r="J6450"/>
  <c r="J5313"/>
  <c r="J7367"/>
  <c r="J5764"/>
  <c r="J417"/>
  <c r="J7525"/>
  <c r="J6675"/>
  <c r="J7237"/>
  <c r="J6549"/>
  <c r="J5299"/>
  <c r="J7209"/>
  <c r="J6091"/>
  <c r="J6777"/>
  <c r="J354"/>
  <c r="J6174"/>
  <c r="J6557"/>
  <c r="J5838"/>
  <c r="J7462"/>
  <c r="J90"/>
  <c r="J4980"/>
  <c r="J5971"/>
  <c r="J5513"/>
  <c r="J4815"/>
  <c r="J4897"/>
  <c r="J7364"/>
  <c r="J7235"/>
  <c r="J455"/>
  <c r="J5959"/>
  <c r="J7551"/>
  <c r="J224"/>
  <c r="J199"/>
  <c r="J6898"/>
  <c r="J5007"/>
  <c r="J6732"/>
  <c r="J380"/>
  <c r="J6365"/>
  <c r="J6343"/>
  <c r="J5188"/>
  <c r="J6380"/>
  <c r="J5454"/>
  <c r="J6302"/>
  <c r="J6981"/>
  <c r="J454"/>
  <c r="J6943"/>
  <c r="J232"/>
  <c r="J6254"/>
  <c r="J6661"/>
  <c r="J6395"/>
  <c r="J6191"/>
  <c r="J6900"/>
  <c r="J7486"/>
  <c r="J6783"/>
  <c r="J6247"/>
  <c r="J7355"/>
  <c r="J5518"/>
  <c r="J5841"/>
  <c r="J5373"/>
  <c r="J7301"/>
  <c r="J5132"/>
  <c r="J5682"/>
  <c r="J6433"/>
  <c r="J7171"/>
  <c r="J6833"/>
  <c r="J5524"/>
  <c r="J6855"/>
  <c r="J6736"/>
  <c r="J5044"/>
  <c r="J7227"/>
  <c r="J5432"/>
  <c r="J7080"/>
  <c r="J5632"/>
  <c r="J6645"/>
  <c r="J6146"/>
  <c r="J5364"/>
  <c r="J7500"/>
  <c r="J7258"/>
  <c r="J6861"/>
  <c r="J7204"/>
  <c r="J6643"/>
  <c r="J7394"/>
  <c r="J5643"/>
  <c r="J6282"/>
  <c r="J5558"/>
  <c r="J6687"/>
  <c r="J7635"/>
  <c r="J298"/>
  <c r="J299"/>
  <c r="J6130"/>
  <c r="J6563"/>
  <c r="J7402"/>
  <c r="J6712"/>
  <c r="J7447"/>
  <c r="J5935"/>
  <c r="J7692"/>
  <c r="J271"/>
  <c r="J5581"/>
  <c r="J6546"/>
  <c r="J6700"/>
  <c r="J5485"/>
  <c r="J5571"/>
  <c r="J5576"/>
  <c r="J5619"/>
  <c r="J7640"/>
  <c r="J6973"/>
  <c r="J6280"/>
  <c r="J5004"/>
  <c r="J6648"/>
  <c r="J4873"/>
  <c r="J6559"/>
  <c r="J6857"/>
  <c r="J4868"/>
  <c r="J5569"/>
  <c r="J6324"/>
  <c r="J6317"/>
  <c r="J6686"/>
  <c r="J466"/>
  <c r="J5163"/>
  <c r="J11449"/>
  <c r="J4876"/>
  <c r="J68"/>
  <c r="J6669"/>
  <c r="J4800"/>
  <c r="J5749"/>
  <c r="J6009"/>
  <c r="J5821"/>
  <c r="J6190"/>
  <c r="J6528"/>
  <c r="J410"/>
  <c r="J20"/>
  <c r="J5649"/>
  <c r="J7400"/>
  <c r="J7092"/>
  <c r="J6941"/>
  <c r="J6497"/>
  <c r="J5472"/>
  <c r="J6926"/>
  <c r="J7146"/>
  <c r="J7496"/>
  <c r="J5473"/>
  <c r="J5756"/>
  <c r="J5170"/>
  <c r="J6993"/>
  <c r="J7396"/>
  <c r="J7845"/>
  <c r="J5190"/>
  <c r="J7429"/>
  <c r="J6542"/>
  <c r="J6105"/>
  <c r="J5149"/>
  <c r="J7168"/>
  <c r="J6615"/>
  <c r="J5736"/>
  <c r="J5534"/>
  <c r="J6917"/>
  <c r="J5793"/>
  <c r="J485"/>
  <c r="J4833"/>
  <c r="J4990"/>
  <c r="J6205"/>
  <c r="J5162"/>
  <c r="J6815"/>
  <c r="J10"/>
  <c r="J7606"/>
  <c r="J7153"/>
  <c r="J5471"/>
  <c r="J5317"/>
  <c r="J5328"/>
  <c r="J5832"/>
  <c r="J6564"/>
  <c r="J7257"/>
  <c r="J142"/>
  <c r="J7053"/>
  <c r="J7228"/>
  <c r="J6210"/>
  <c r="J4885"/>
  <c r="J478"/>
  <c r="J7633"/>
  <c r="J104"/>
  <c r="J5512"/>
  <c r="J377"/>
  <c r="J6227"/>
  <c r="J119"/>
  <c r="J5856"/>
  <c r="J6474"/>
  <c r="J5035"/>
  <c r="J6469"/>
  <c r="J6770"/>
  <c r="J418"/>
  <c r="J6255"/>
  <c r="J4940"/>
  <c r="J7266"/>
  <c r="J6759"/>
  <c r="J6873"/>
  <c r="J5389"/>
  <c r="J7595"/>
  <c r="J5791"/>
  <c r="J4883"/>
  <c r="J5574"/>
  <c r="J5842"/>
  <c r="J6014"/>
  <c r="J5325"/>
  <c r="J7359"/>
  <c r="J5261"/>
  <c r="J5354"/>
  <c r="J383"/>
  <c r="J5992"/>
  <c r="J5359"/>
  <c r="J7236"/>
  <c r="J5484"/>
  <c r="J4893"/>
  <c r="J6932"/>
  <c r="J5660"/>
  <c r="J6153"/>
  <c r="J5885"/>
  <c r="J7579"/>
  <c r="J5721"/>
  <c r="J5882"/>
  <c r="J6990"/>
  <c r="J5051"/>
  <c r="J5597"/>
  <c r="J6582"/>
  <c r="J7461"/>
  <c r="J5596"/>
  <c r="J7287"/>
  <c r="J7088"/>
  <c r="J7445"/>
  <c r="J5712"/>
  <c r="J4839"/>
  <c r="J5361"/>
  <c r="J5"/>
  <c r="J5279"/>
  <c r="J7190"/>
  <c r="J6131"/>
  <c r="J6479"/>
  <c r="J6820"/>
  <c r="J7618"/>
  <c r="J7557"/>
  <c r="J7086"/>
  <c r="J6430"/>
  <c r="J6716"/>
  <c r="J6573"/>
  <c r="J7019"/>
  <c r="J6710"/>
  <c r="J28"/>
  <c r="J5723"/>
  <c r="J7539"/>
  <c r="J4977"/>
  <c r="J5427"/>
  <c r="J7229"/>
  <c r="J6657"/>
  <c r="J6321"/>
  <c r="J7580"/>
  <c r="J284"/>
  <c r="J5400"/>
  <c r="J4960"/>
  <c r="J5790"/>
  <c r="J5667"/>
  <c r="J5357"/>
  <c r="J6631"/>
  <c r="J6193"/>
  <c r="J7173"/>
  <c r="J4924"/>
  <c r="J5531"/>
  <c r="J7628"/>
  <c r="J7556"/>
  <c r="J5875"/>
  <c r="J5509"/>
  <c r="J5967"/>
  <c r="J5383"/>
  <c r="J7581"/>
  <c r="J7174"/>
  <c r="J270"/>
  <c r="J5271"/>
  <c r="J5825"/>
  <c r="J7061"/>
  <c r="J6556"/>
  <c r="J5565"/>
  <c r="J5765"/>
  <c r="J5546"/>
  <c r="J6851"/>
  <c r="J7132"/>
  <c r="J11471"/>
  <c r="J6294"/>
  <c r="J7118"/>
  <c r="J5033"/>
  <c r="J374"/>
  <c r="J5338"/>
  <c r="J6660"/>
  <c r="J332"/>
  <c r="J7221"/>
  <c r="J7170"/>
  <c r="J6207"/>
  <c r="J5573"/>
  <c r="J152"/>
  <c r="J6347"/>
  <c r="J5873"/>
  <c r="J5491"/>
  <c r="J7195"/>
  <c r="J5916"/>
  <c r="J5696"/>
  <c r="J6804"/>
  <c r="J5470"/>
  <c r="J6944"/>
  <c r="J167"/>
  <c r="J6394"/>
  <c r="J462"/>
  <c r="J7049"/>
  <c r="J6553"/>
  <c r="J260"/>
  <c r="J7157"/>
  <c r="J7265"/>
  <c r="J461"/>
  <c r="J5781"/>
  <c r="J5194"/>
  <c r="J404"/>
  <c r="J5478"/>
  <c r="J5950"/>
  <c r="J476"/>
  <c r="J102"/>
  <c r="J6899"/>
  <c r="J7150"/>
  <c r="J5670"/>
  <c r="J6277"/>
  <c r="J5986"/>
  <c r="J7455"/>
  <c r="J7277"/>
  <c r="J6396"/>
  <c r="J6217"/>
  <c r="J7234"/>
  <c r="J6780"/>
  <c r="J7870"/>
  <c r="J5606"/>
  <c r="J6304"/>
  <c r="J5796"/>
  <c r="J6163"/>
  <c r="J6340"/>
  <c r="J7596"/>
  <c r="J6929"/>
  <c r="J7332"/>
  <c r="J7285"/>
  <c r="J5525"/>
  <c r="J7390"/>
  <c r="J7619"/>
  <c r="J5787"/>
  <c r="J7008"/>
  <c r="J6491"/>
  <c r="J7358"/>
  <c r="J6222"/>
  <c r="J7886"/>
  <c r="J6554"/>
  <c r="J5918"/>
  <c r="J6475"/>
  <c r="J6016"/>
  <c r="J6208"/>
  <c r="J6303"/>
  <c r="J4971"/>
  <c r="J7247"/>
  <c r="J6402"/>
  <c r="J7271"/>
  <c r="J4964"/>
  <c r="J61"/>
  <c r="J5754"/>
  <c r="J391"/>
  <c r="J6803"/>
  <c r="J4920"/>
  <c r="J7361"/>
  <c r="J6558"/>
  <c r="J165"/>
  <c r="J6156"/>
  <c r="J7535"/>
  <c r="J5165"/>
  <c r="J6832"/>
  <c r="J6782"/>
  <c r="J11252"/>
  <c r="J7603"/>
  <c r="J5241"/>
  <c r="J7318"/>
  <c r="J7254"/>
  <c r="J6211"/>
  <c r="J5089"/>
  <c r="J5830"/>
  <c r="J196"/>
  <c r="J179"/>
  <c r="J4863"/>
  <c r="J6891"/>
  <c r="J4975"/>
  <c r="J5270"/>
  <c r="J5770"/>
  <c r="J6267"/>
  <c r="J7269"/>
  <c r="J5729"/>
  <c r="J5282"/>
  <c r="J6640"/>
  <c r="J4849"/>
  <c r="J112"/>
  <c r="J5287"/>
  <c r="J100"/>
  <c r="J434"/>
  <c r="J5429"/>
  <c r="J6202"/>
  <c r="J4989"/>
  <c r="J6260"/>
  <c r="J6551"/>
  <c r="J5309"/>
  <c r="J7322"/>
  <c r="J249"/>
  <c r="J7636"/>
  <c r="J6494"/>
  <c r="J5114"/>
  <c r="J6062"/>
  <c r="J5607"/>
  <c r="J7151"/>
  <c r="J7432"/>
  <c r="J5719"/>
  <c r="J4803"/>
  <c r="J5876"/>
  <c r="J5808"/>
  <c r="J4851"/>
  <c r="J5624"/>
  <c r="J5740"/>
  <c r="J438"/>
  <c r="J6594"/>
  <c r="J286"/>
  <c r="J5368"/>
  <c r="J6852"/>
  <c r="J5879"/>
  <c r="J335"/>
  <c r="J6298"/>
  <c r="J4808"/>
  <c r="J146"/>
  <c r="J6248"/>
  <c r="J4934"/>
  <c r="J7047"/>
  <c r="J6341"/>
  <c r="J7069"/>
  <c r="J4915"/>
  <c r="J458"/>
  <c r="J5604"/>
  <c r="J7363"/>
  <c r="J4817"/>
  <c r="J5612"/>
  <c r="J5421"/>
  <c r="J7385"/>
  <c r="J5931"/>
  <c r="J6863"/>
  <c r="J7491"/>
  <c r="J5030"/>
  <c r="J5979"/>
  <c r="J345"/>
  <c r="J4821"/>
  <c r="J5047"/>
  <c r="J7590"/>
  <c r="J6301"/>
  <c r="J7650"/>
  <c r="J7392"/>
  <c r="J6078"/>
  <c r="J6994"/>
  <c r="J6646"/>
  <c r="J5668"/>
  <c r="J7414"/>
  <c r="J5556"/>
  <c r="J4946"/>
  <c r="J6287"/>
  <c r="J6030"/>
  <c r="J5452"/>
  <c r="J4832"/>
  <c r="J5113"/>
  <c r="J6315"/>
  <c r="J5906"/>
  <c r="J4916"/>
  <c r="J6327"/>
  <c r="J369"/>
  <c r="J7115"/>
  <c r="J7337"/>
  <c r="J6978"/>
  <c r="J5727"/>
  <c r="J7304"/>
  <c r="J6784"/>
  <c r="J4796"/>
  <c r="J6754"/>
  <c r="J395"/>
  <c r="J6633"/>
  <c r="J5466"/>
  <c r="J5237"/>
  <c r="J5013"/>
  <c r="J5865"/>
  <c r="J216"/>
  <c r="J5701"/>
  <c r="J6850"/>
  <c r="J5533"/>
  <c r="J5972"/>
  <c r="J412"/>
  <c r="J7522"/>
  <c r="J6606"/>
  <c r="J6148"/>
  <c r="J4950"/>
  <c r="J4828"/>
  <c r="J7434"/>
  <c r="J7000"/>
  <c r="J6323"/>
  <c r="J6040"/>
  <c r="J5371"/>
  <c r="J6415"/>
  <c r="J11832"/>
  <c r="J5813"/>
  <c r="J6998"/>
  <c r="J7612"/>
  <c r="J4905"/>
  <c r="J7505"/>
  <c r="J235"/>
  <c r="J7591"/>
  <c r="J6659"/>
  <c r="J6074"/>
  <c r="J7172"/>
  <c r="J5848"/>
  <c r="J7418"/>
  <c r="J6090"/>
  <c r="J456"/>
  <c r="J4844"/>
  <c r="J7423"/>
  <c r="J6085"/>
  <c r="J5259"/>
  <c r="J307"/>
  <c r="J5151"/>
  <c r="J123"/>
  <c r="J5758"/>
  <c r="J5159"/>
  <c r="J7213"/>
  <c r="J7577"/>
  <c r="J437"/>
  <c r="J5102"/>
  <c r="J6377"/>
  <c r="J5939"/>
  <c r="J5107"/>
  <c r="J5390"/>
  <c r="J7017"/>
  <c r="J6854"/>
  <c r="J262"/>
  <c r="J5499"/>
  <c r="J5941"/>
  <c r="J7220"/>
  <c r="J472"/>
  <c r="J5449"/>
  <c r="J6384"/>
  <c r="J6722"/>
  <c r="J6618"/>
  <c r="J7880"/>
  <c r="J301"/>
  <c r="J6048"/>
  <c r="J5268"/>
  <c r="J5888"/>
  <c r="J7597"/>
  <c r="J7613"/>
  <c r="J6720"/>
  <c r="J7532"/>
  <c r="J6584"/>
  <c r="J5103"/>
  <c r="J5742"/>
  <c r="J6695"/>
  <c r="J7303"/>
  <c r="J411"/>
  <c r="J6751"/>
  <c r="J7152"/>
  <c r="J6742"/>
  <c r="J5455"/>
  <c r="J7403"/>
  <c r="J5293"/>
  <c r="J6532"/>
  <c r="J5780"/>
  <c r="J6320"/>
  <c r="J6578"/>
  <c r="J6930"/>
  <c r="J6576"/>
  <c r="J5901"/>
  <c r="J488"/>
  <c r="J6519"/>
  <c r="J5936"/>
  <c r="J5806"/>
  <c r="J6787"/>
  <c r="J268"/>
  <c r="J6729"/>
  <c r="J7753"/>
  <c r="J5983"/>
  <c r="J133"/>
  <c r="J5263"/>
  <c r="J7409"/>
  <c r="J98"/>
  <c r="J7255"/>
  <c r="J5974"/>
  <c r="J5969"/>
  <c r="J4993"/>
  <c r="J6297"/>
  <c r="J6182"/>
  <c r="J471"/>
  <c r="J43"/>
  <c r="J5412"/>
  <c r="J6115"/>
  <c r="J7075"/>
  <c r="J6737"/>
  <c r="J5093"/>
  <c r="J7651"/>
  <c r="J6352"/>
  <c r="J7117"/>
  <c r="J6739"/>
  <c r="J5148"/>
  <c r="J5773"/>
  <c r="J6427"/>
  <c r="J5881"/>
  <c r="J5622"/>
  <c r="J5262"/>
  <c r="J187"/>
  <c r="J6579"/>
  <c r="J386"/>
  <c r="J5704"/>
  <c r="J6567"/>
  <c r="J6155"/>
  <c r="J5608"/>
  <c r="J7207"/>
  <c r="J6180"/>
  <c r="J7460"/>
  <c r="J7219"/>
  <c r="J5497"/>
  <c r="J7604"/>
  <c r="J7566"/>
  <c r="J6541"/>
  <c r="J55"/>
  <c r="J7368"/>
  <c r="J365"/>
  <c r="J7354"/>
  <c r="J5038"/>
  <c r="J5098"/>
  <c r="J6071"/>
  <c r="J7046"/>
  <c r="J6405"/>
  <c r="J7545"/>
  <c r="J5634"/>
  <c r="J6676"/>
  <c r="J5679"/>
  <c r="J5991"/>
  <c r="J5021"/>
  <c r="J6245"/>
  <c r="J6214"/>
  <c r="J6797"/>
  <c r="J5711"/>
  <c r="J5757"/>
  <c r="J11861"/>
  <c r="J6591"/>
  <c r="J6808"/>
  <c r="J6463"/>
  <c r="J5458"/>
  <c r="J31"/>
  <c r="J327"/>
  <c r="J7499"/>
  <c r="J6552"/>
  <c r="J6237"/>
  <c r="J7333"/>
  <c r="J4850"/>
  <c r="J6753"/>
  <c r="J6161"/>
  <c r="J6516"/>
  <c r="J5637"/>
  <c r="J117"/>
  <c r="J5776"/>
  <c r="J4813"/>
  <c r="J83"/>
  <c r="J5246"/>
  <c r="J163"/>
  <c r="J4998"/>
  <c r="J6785"/>
  <c r="J7223"/>
  <c r="J6140"/>
  <c r="J6381"/>
  <c r="J5492"/>
  <c r="J6350"/>
  <c r="J366"/>
  <c r="J5599"/>
  <c r="J5539"/>
  <c r="J6752"/>
  <c r="J7059"/>
  <c r="J6918"/>
  <c r="J233"/>
  <c r="J7380"/>
  <c r="J5295"/>
  <c r="J6336"/>
  <c r="J6924"/>
  <c r="J6049"/>
  <c r="J6638"/>
  <c r="J6375"/>
  <c r="J5678"/>
  <c r="J337"/>
  <c r="J6963"/>
  <c r="J6134"/>
  <c r="J5460"/>
  <c r="J7437"/>
  <c r="J5358"/>
  <c r="J6934"/>
  <c r="J5070"/>
  <c r="J6504"/>
  <c r="J7424"/>
  <c r="J6612"/>
  <c r="J6955"/>
  <c r="J5818"/>
  <c r="J5904"/>
  <c r="J4822"/>
  <c r="J6147"/>
  <c r="J5693"/>
  <c r="J6086"/>
  <c r="J7089"/>
  <c r="J5337"/>
  <c r="J6647"/>
  <c r="J7192"/>
  <c r="J6936"/>
  <c r="J5552"/>
  <c r="J6810"/>
  <c r="J6047"/>
  <c r="J6531"/>
  <c r="J6027"/>
  <c r="J7181"/>
  <c r="J5046"/>
  <c r="J7371"/>
  <c r="J7073"/>
  <c r="J4951"/>
  <c r="J6597"/>
  <c r="J6108"/>
  <c r="J64"/>
  <c r="J11168"/>
  <c r="J7575"/>
  <c r="J6635"/>
  <c r="J320"/>
  <c r="J7344"/>
  <c r="J6600"/>
  <c r="J5138"/>
  <c r="J254"/>
  <c r="J273"/>
  <c r="J7230"/>
  <c r="J6281"/>
  <c r="J6387"/>
  <c r="J7310"/>
  <c r="J7072"/>
  <c r="J4874"/>
  <c r="J6056"/>
  <c r="J5340"/>
  <c r="J5074"/>
  <c r="J5178"/>
  <c r="J5136"/>
  <c r="J6296"/>
  <c r="J6007"/>
  <c r="J6330"/>
  <c r="J4958"/>
  <c r="J5751"/>
  <c r="J7256"/>
  <c r="J4830"/>
  <c r="J5919"/>
  <c r="J6649"/>
  <c r="J5995"/>
  <c r="J11023"/>
  <c r="J6029"/>
  <c r="J5989"/>
  <c r="J319"/>
  <c r="J7096"/>
  <c r="J164"/>
  <c r="J7492"/>
  <c r="J6050"/>
  <c r="J5715"/>
  <c r="J6111"/>
  <c r="J74"/>
  <c r="J5461"/>
  <c r="J7290"/>
  <c r="J6178"/>
  <c r="J6269"/>
  <c r="J486"/>
  <c r="J5200"/>
  <c r="J7107"/>
  <c r="J182"/>
  <c r="J7376"/>
  <c r="J5585"/>
  <c r="J6605"/>
  <c r="J5312"/>
  <c r="J6183"/>
  <c r="J6295"/>
  <c r="J6200"/>
  <c r="J6453"/>
  <c r="J7284"/>
  <c r="J5725"/>
  <c r="J5520"/>
  <c r="J4909"/>
  <c r="J7296"/>
  <c r="J6938"/>
  <c r="J5801"/>
  <c r="J5515"/>
  <c r="J266"/>
  <c r="J5913"/>
  <c r="J6811"/>
  <c r="J5214"/>
  <c r="J5595"/>
  <c r="J340"/>
  <c r="J5734"/>
  <c r="J5805"/>
  <c r="J6735"/>
  <c r="J6119"/>
  <c r="J4829"/>
  <c r="J6138"/>
  <c r="J5034"/>
  <c r="J407"/>
  <c r="J6019"/>
  <c r="J6639"/>
  <c r="J5222"/>
  <c r="J6800"/>
  <c r="J6059"/>
  <c r="J6487"/>
  <c r="J370"/>
  <c r="J6075"/>
  <c r="J7328"/>
  <c r="J5925"/>
  <c r="J389"/>
  <c r="J236"/>
  <c r="J6060"/>
  <c r="J5675"/>
  <c r="J6276"/>
  <c r="J210"/>
  <c r="J6359"/>
  <c r="J195"/>
  <c r="J6241"/>
  <c r="J4848"/>
  <c r="J6017"/>
  <c r="J5347"/>
  <c r="J7520"/>
  <c r="J7366"/>
  <c r="J7124"/>
  <c r="J396"/>
  <c r="J7420"/>
  <c r="J5212"/>
  <c r="J5528"/>
  <c r="J6515"/>
  <c r="J5553"/>
  <c r="J6243"/>
  <c r="J7139"/>
  <c r="J6795"/>
  <c r="J7160"/>
  <c r="J5836"/>
  <c r="J44"/>
  <c r="J5691"/>
  <c r="J7110"/>
  <c r="J206"/>
  <c r="J5224"/>
  <c r="J4827"/>
  <c r="J5381"/>
  <c r="J7374"/>
  <c r="J5912"/>
  <c r="J5490"/>
  <c r="J7609"/>
  <c r="J6636"/>
  <c r="J6120"/>
  <c r="J5926"/>
  <c r="J5498"/>
  <c r="J6894"/>
  <c r="J5345"/>
  <c r="J6087"/>
  <c r="J330"/>
  <c r="J5304"/>
  <c r="J5944"/>
  <c r="J5053"/>
  <c r="J7090"/>
  <c r="J6853"/>
  <c r="J5600"/>
  <c r="J6094"/>
  <c r="J5744"/>
  <c r="J7214"/>
  <c r="J6876"/>
  <c r="J4823"/>
  <c r="J5798"/>
  <c r="J7262"/>
  <c r="J285"/>
  <c r="J6025"/>
  <c r="J7108"/>
  <c r="J6039"/>
  <c r="J5143"/>
  <c r="J6406"/>
  <c r="J6311"/>
  <c r="J5695"/>
  <c r="J34"/>
  <c r="J5024"/>
  <c r="J84"/>
  <c r="J4853"/>
  <c r="J6256"/>
  <c r="J5157"/>
  <c r="J5207"/>
  <c r="J5398"/>
  <c r="J77"/>
  <c r="J6892"/>
  <c r="J7756"/>
  <c r="J6807"/>
  <c r="J7079"/>
  <c r="J5644"/>
  <c r="J7537"/>
  <c r="J375"/>
  <c r="J7389"/>
  <c r="J6960"/>
  <c r="J4805"/>
  <c r="J6011"/>
  <c r="J5616"/>
  <c r="J6168"/>
  <c r="J7626"/>
  <c r="J5283"/>
  <c r="J6915"/>
  <c r="J5121"/>
  <c r="J287"/>
  <c r="J373"/>
  <c r="J5988"/>
  <c r="J7159"/>
  <c r="J445"/>
  <c r="J6862"/>
  <c r="J6878"/>
  <c r="J5086"/>
  <c r="J7193"/>
  <c r="J6879"/>
  <c r="J5097"/>
  <c r="J6896"/>
  <c r="J4836"/>
  <c r="J7511"/>
  <c r="J172"/>
  <c r="J5627"/>
  <c r="J5635"/>
  <c r="J6378"/>
  <c r="J6421"/>
  <c r="J6159"/>
  <c r="J5703"/>
  <c r="J6312"/>
  <c r="J7512"/>
  <c r="J6871"/>
  <c r="J6750"/>
  <c r="J5628"/>
  <c r="J7161"/>
  <c r="J106"/>
  <c r="J7275"/>
  <c r="J5815"/>
  <c r="J5877"/>
  <c r="J5588"/>
  <c r="J4818"/>
  <c r="J6561"/>
  <c r="J7786"/>
  <c r="J6440"/>
  <c r="J5225"/>
  <c r="J5385"/>
  <c r="J5189"/>
  <c r="J5871"/>
  <c r="J7614"/>
  <c r="J6997"/>
  <c r="J6923"/>
  <c r="J5760"/>
  <c r="J5264"/>
  <c r="J5910"/>
  <c r="J116"/>
  <c r="J6199"/>
  <c r="J5548"/>
  <c r="J6609"/>
  <c r="J5835"/>
  <c r="J4854"/>
  <c r="J5369"/>
  <c r="J140"/>
  <c r="J5930"/>
  <c r="J4954"/>
  <c r="J6270"/>
  <c r="J5927"/>
  <c r="J6581"/>
  <c r="J5457"/>
  <c r="J4973"/>
  <c r="J7456"/>
  <c r="J6229"/>
  <c r="J6088"/>
  <c r="J7120"/>
  <c r="J6165"/>
  <c r="J5579"/>
  <c r="J441"/>
  <c r="J5786"/>
  <c r="J6065"/>
  <c r="J479"/>
  <c r="J5949"/>
  <c r="J5735"/>
  <c r="J5713"/>
  <c r="J5741"/>
  <c r="J6781"/>
  <c r="J7572"/>
  <c r="J7582"/>
  <c r="J5519"/>
  <c r="J6306"/>
  <c r="J6348"/>
  <c r="J6000"/>
  <c r="J178"/>
  <c r="J6653"/>
  <c r="J5966"/>
  <c r="J5050"/>
  <c r="J6856"/>
  <c r="J5897"/>
  <c r="J426"/>
  <c r="J5346"/>
  <c r="J7484"/>
  <c r="J6454"/>
  <c r="J5593"/>
  <c r="J7194"/>
  <c r="J6971"/>
  <c r="J7691"/>
  <c r="J6765"/>
  <c r="J7490"/>
  <c r="J5613"/>
  <c r="J6412"/>
  <c r="J5230"/>
  <c r="J6885"/>
  <c r="J5244"/>
  <c r="J7103"/>
  <c r="J4837"/>
  <c r="J5726"/>
  <c r="J7130"/>
  <c r="J7022"/>
  <c r="J4978"/>
  <c r="J4988"/>
  <c r="J7261"/>
  <c r="J6513"/>
  <c r="J7136"/>
  <c r="J477"/>
  <c r="J7183"/>
  <c r="J5467"/>
  <c r="J5783"/>
  <c r="J5665"/>
  <c r="J5308"/>
  <c r="J6774"/>
  <c r="J197"/>
  <c r="J5349"/>
  <c r="J7185"/>
  <c r="J5896"/>
  <c r="J5672"/>
  <c r="J5105"/>
  <c r="J5439"/>
  <c r="J6666"/>
  <c r="J5186"/>
  <c r="J6022"/>
  <c r="J6859"/>
  <c r="J6499"/>
  <c r="J91"/>
  <c r="J5924"/>
  <c r="J6493"/>
  <c r="J6662"/>
  <c r="J4843"/>
  <c r="J7101"/>
  <c r="J6816"/>
  <c r="J29"/>
  <c r="J5922"/>
  <c r="J5066"/>
  <c r="J280"/>
  <c r="J5416"/>
  <c r="J7401"/>
  <c r="J7319"/>
  <c r="J105"/>
  <c r="J5342"/>
  <c r="J40"/>
  <c r="J5166"/>
  <c r="J5408"/>
  <c r="J5185"/>
  <c r="J5914"/>
  <c r="J7308"/>
  <c r="J6839"/>
  <c r="J6261"/>
  <c r="J6118"/>
  <c r="J5748"/>
  <c r="J7649"/>
  <c r="J4842"/>
  <c r="J401"/>
  <c r="J5284"/>
  <c r="J5677"/>
  <c r="J207"/>
  <c r="J5526"/>
  <c r="J6668"/>
  <c r="J6976"/>
  <c r="J7421"/>
  <c r="J5360"/>
  <c r="J7105"/>
  <c r="J6979"/>
  <c r="J259"/>
  <c r="J5809"/>
  <c r="J6069"/>
  <c r="J5962"/>
  <c r="J5083"/>
  <c r="J6482"/>
  <c r="J7564"/>
  <c r="J7388"/>
  <c r="J5203"/>
  <c r="J7007"/>
  <c r="J7569"/>
  <c r="J6616"/>
  <c r="J5438"/>
  <c r="J6166"/>
  <c r="J38"/>
  <c r="J5144"/>
  <c r="J5250"/>
  <c r="J6599"/>
  <c r="J5560"/>
  <c r="J440"/>
  <c r="J6495"/>
  <c r="J7329"/>
  <c r="J6249"/>
  <c r="J6371"/>
  <c r="J7143"/>
  <c r="J7552"/>
  <c r="J5091"/>
  <c r="J6812"/>
  <c r="J5724"/>
  <c r="J5335"/>
  <c r="J5469"/>
  <c r="J5747"/>
  <c r="J7048"/>
  <c r="J7028"/>
  <c r="J6456"/>
  <c r="J7055"/>
  <c r="J5227"/>
  <c r="J7300"/>
  <c r="J6824"/>
  <c r="J5688"/>
  <c r="J4996"/>
  <c r="J6274"/>
  <c r="J7324"/>
  <c r="J276"/>
  <c r="J5958"/>
  <c r="J6956"/>
  <c r="J6398"/>
  <c r="J128"/>
  <c r="J211"/>
  <c r="J4806"/>
  <c r="J7467"/>
  <c r="J5605"/>
  <c r="J7135"/>
  <c r="J6284"/>
  <c r="J7066"/>
  <c r="J5411"/>
  <c r="J5750"/>
  <c r="J4929"/>
  <c r="J7134"/>
  <c r="J6537"/>
  <c r="J7357"/>
  <c r="J5759"/>
  <c r="J7051"/>
  <c r="J7068"/>
  <c r="J7125"/>
  <c r="J6425"/>
  <c r="J5755"/>
  <c r="J88"/>
  <c r="J5187"/>
  <c r="J7411"/>
  <c r="J7399"/>
  <c r="J382"/>
  <c r="J7187"/>
  <c r="J7330"/>
  <c r="J7584"/>
  <c r="J6762"/>
  <c r="J5633"/>
  <c r="J6907"/>
  <c r="J5687"/>
  <c r="J7369"/>
  <c r="J7316"/>
  <c r="J6693"/>
  <c r="J356"/>
  <c r="J384"/>
  <c r="J6707"/>
  <c r="J7077"/>
  <c r="J6098"/>
  <c r="J7014"/>
  <c r="J5032"/>
  <c r="J135"/>
  <c r="J346"/>
  <c r="J6234"/>
  <c r="J6383"/>
  <c r="J470"/>
  <c r="J423"/>
  <c r="J7398"/>
  <c r="J3"/>
  <c r="J5008"/>
  <c r="J6185"/>
  <c r="J7488"/>
  <c r="J6628"/>
  <c r="J6037"/>
  <c r="J7198"/>
  <c r="J213"/>
  <c r="J290"/>
  <c r="J6082"/>
  <c r="J7586"/>
  <c r="J5952"/>
  <c r="J6369"/>
  <c r="J111"/>
  <c r="J6104"/>
  <c r="J275"/>
  <c r="J5562"/>
  <c r="J5578"/>
  <c r="J6337"/>
  <c r="J4972"/>
  <c r="J5745"/>
  <c r="J6718"/>
  <c r="J7024"/>
  <c r="J5917"/>
  <c r="J4957"/>
  <c r="J5563"/>
  <c r="J5653"/>
  <c r="J4982"/>
  <c r="J4994"/>
  <c r="J5099"/>
  <c r="J11712"/>
  <c r="J5601"/>
  <c r="J6457"/>
  <c r="J6012"/>
  <c r="J7464"/>
  <c r="J6919"/>
  <c r="J5990"/>
  <c r="J5782"/>
  <c r="J5664"/>
  <c r="J7009"/>
  <c r="J6484"/>
  <c r="J139"/>
  <c r="J7023"/>
  <c r="J469"/>
  <c r="J7546"/>
  <c r="J4847"/>
  <c r="J6845"/>
  <c r="J6346"/>
  <c r="J5112"/>
  <c r="J6967"/>
  <c r="J6840"/>
  <c r="J5248"/>
  <c r="J6593"/>
  <c r="J6429"/>
  <c r="J6793"/>
  <c r="J7629"/>
  <c r="J7561"/>
  <c r="J6970"/>
  <c r="J361"/>
  <c r="J388"/>
  <c r="J6890"/>
  <c r="J6663"/>
  <c r="J6989"/>
  <c r="J6895"/>
  <c r="J5923"/>
  <c r="J6290"/>
  <c r="J451"/>
  <c r="J134"/>
  <c r="J7325"/>
  <c r="J4871"/>
  <c r="J5431"/>
  <c r="J6212"/>
  <c r="J7311"/>
  <c r="J7189"/>
  <c r="J7459"/>
  <c r="J7336"/>
  <c r="J19"/>
  <c r="J6869"/>
  <c r="J5928"/>
  <c r="J6641"/>
  <c r="J5111"/>
  <c r="J6149"/>
  <c r="J4795"/>
  <c r="J5555"/>
  <c r="J168"/>
  <c r="J4976"/>
  <c r="J5106"/>
  <c r="J4956"/>
  <c r="J331"/>
  <c r="J4888"/>
  <c r="J7298"/>
  <c r="J6972"/>
  <c r="J5586"/>
  <c r="J6909"/>
  <c r="J5771"/>
  <c r="J5209"/>
  <c r="J5580"/>
  <c r="J11563"/>
  <c r="J5545"/>
  <c r="J4967"/>
  <c r="J7435"/>
  <c r="J4889"/>
  <c r="J7630"/>
  <c r="J7680"/>
  <c r="J7250"/>
  <c r="J6555"/>
  <c r="J6392"/>
  <c r="J7128"/>
  <c r="J6408"/>
  <c r="J468"/>
  <c r="J5386"/>
  <c r="J6403"/>
  <c r="J6170"/>
  <c r="J5095"/>
  <c r="J7176"/>
  <c r="J6740"/>
  <c r="J5772"/>
  <c r="J357"/>
  <c r="J6461"/>
  <c r="J248"/>
  <c r="J6724"/>
  <c r="J241"/>
  <c r="J6637"/>
  <c r="J6279"/>
  <c r="J5468"/>
  <c r="J6005"/>
  <c r="J6197"/>
  <c r="J6721"/>
  <c r="J205"/>
  <c r="J7001"/>
  <c r="J37"/>
  <c r="J5379"/>
  <c r="J6945"/>
  <c r="J157"/>
  <c r="J7313"/>
  <c r="J7246"/>
  <c r="J7615"/>
  <c r="J5522"/>
  <c r="J120"/>
  <c r="J449"/>
  <c r="J5037"/>
  <c r="J6717"/>
  <c r="J7140"/>
  <c r="J6872"/>
  <c r="J56"/>
  <c r="J4955"/>
  <c r="J5929"/>
  <c r="J6524"/>
  <c r="J103"/>
  <c r="J5893"/>
  <c r="J7238"/>
  <c r="J7085"/>
  <c r="J7164"/>
  <c r="J272"/>
  <c r="J228"/>
  <c r="J5048"/>
  <c r="J4968"/>
  <c r="J7625"/>
  <c r="J4938"/>
  <c r="J4913"/>
  <c r="J7036"/>
  <c r="J6496"/>
  <c r="J6316"/>
  <c r="J5288"/>
  <c r="J6527"/>
  <c r="J5052"/>
  <c r="J5592"/>
  <c r="J6514"/>
  <c r="J467"/>
  <c r="J11364"/>
  <c r="J6053"/>
  <c r="J5598"/>
  <c r="J6523"/>
  <c r="J5036"/>
  <c r="J5330"/>
  <c r="J7291"/>
  <c r="J6611"/>
  <c r="J7523"/>
  <c r="J5080"/>
  <c r="J5213"/>
  <c r="J5318"/>
  <c r="J150"/>
  <c r="J6689"/>
  <c r="J5425"/>
  <c r="J5193"/>
  <c r="J465"/>
  <c r="J5480"/>
  <c r="J5731"/>
  <c r="J6632"/>
  <c r="J6743"/>
  <c r="J6357"/>
  <c r="J5175"/>
  <c r="J6589"/>
  <c r="J5374"/>
  <c r="J6289"/>
  <c r="J7406"/>
  <c r="J416"/>
  <c r="J315"/>
  <c r="J11903"/>
  <c r="J7598"/>
  <c r="J5915"/>
  <c r="J5067"/>
  <c r="J47"/>
  <c r="J6333"/>
  <c r="J372"/>
  <c r="J5171"/>
  <c r="J7202"/>
  <c r="J6045"/>
  <c r="J6920"/>
  <c r="J7449"/>
  <c r="J5911"/>
  <c r="J6353"/>
  <c r="J6617"/>
  <c r="J5154"/>
  <c r="J7534"/>
  <c r="J159"/>
  <c r="J5945"/>
  <c r="J7542"/>
  <c r="J6607"/>
  <c r="J7476"/>
  <c r="J7240"/>
  <c r="J6768"/>
  <c r="J6957"/>
  <c r="J5450"/>
  <c r="J339"/>
  <c r="J4983"/>
  <c r="J7293"/>
  <c r="J5195"/>
  <c r="J7063"/>
  <c r="J6614"/>
  <c r="J5559"/>
  <c r="J7340"/>
  <c r="J4948"/>
  <c r="J348"/>
  <c r="J6436"/>
  <c r="J6673"/>
  <c r="J6540"/>
  <c r="J5733"/>
  <c r="J7114"/>
  <c r="J5353"/>
  <c r="J5753"/>
  <c r="J4825"/>
  <c r="J6679"/>
  <c r="J158"/>
  <c r="J5329"/>
  <c r="J5903"/>
  <c r="J6933"/>
  <c r="J7076"/>
  <c r="J424"/>
  <c r="J6767"/>
  <c r="J5336"/>
  <c r="J5980"/>
  <c r="J6272"/>
  <c r="J5887"/>
  <c r="J7605"/>
  <c r="J7242"/>
  <c r="J4927"/>
  <c r="J4812"/>
  <c r="J4986"/>
  <c r="J5804"/>
  <c r="J7583"/>
  <c r="J7438"/>
  <c r="J6509"/>
  <c r="J6221"/>
  <c r="J6160"/>
  <c r="J11199"/>
  <c r="J6744"/>
  <c r="J4840"/>
  <c r="J7062"/>
  <c r="J359"/>
  <c r="J58"/>
  <c r="J6099"/>
  <c r="J5860"/>
  <c r="J4984"/>
  <c r="J5666"/>
  <c r="J177"/>
  <c r="J5699"/>
  <c r="J7453"/>
  <c r="J7239"/>
  <c r="J5973"/>
  <c r="J35"/>
  <c r="J6792"/>
  <c r="J7018"/>
  <c r="J5550"/>
  <c r="J4997"/>
  <c r="J6685"/>
  <c r="J7043"/>
  <c r="J5316"/>
  <c r="J7002"/>
  <c r="J181"/>
  <c r="J6790"/>
  <c r="J6595"/>
  <c r="J6171"/>
  <c r="J6805"/>
  <c r="J7576"/>
  <c r="J220"/>
  <c r="J409"/>
  <c r="J92"/>
  <c r="J6051"/>
  <c r="J399"/>
  <c r="J170"/>
  <c r="J6177"/>
  <c r="J5799"/>
  <c r="J5851"/>
  <c r="J7431"/>
  <c r="J4820"/>
  <c r="J6122"/>
  <c r="J5182"/>
  <c r="J5326"/>
  <c r="J7093"/>
  <c r="J4995"/>
  <c r="J5141"/>
  <c r="J6585"/>
  <c r="J7215"/>
  <c r="J203"/>
  <c r="J5577"/>
  <c r="J6935"/>
  <c r="J6801"/>
  <c r="J7292"/>
  <c r="J6506"/>
  <c r="J4949"/>
  <c r="J6271"/>
  <c r="J5894"/>
  <c r="J6961"/>
  <c r="J7516"/>
  <c r="J5905"/>
  <c r="J5012"/>
  <c r="J6209"/>
  <c r="J4945"/>
  <c r="J5797"/>
  <c r="J7565"/>
  <c r="J194"/>
  <c r="J6100"/>
  <c r="J6444"/>
  <c r="J5150"/>
  <c r="J5656"/>
  <c r="J5380"/>
  <c r="J7156"/>
  <c r="J6680"/>
  <c r="J6266"/>
  <c r="J7026"/>
  <c r="J7383"/>
  <c r="J6880"/>
  <c r="J6151"/>
  <c r="J5602"/>
  <c r="J4902"/>
  <c r="J5423"/>
  <c r="J7121"/>
  <c r="J6655"/>
  <c r="J6931"/>
  <c r="J6658"/>
  <c r="J7222"/>
  <c r="J6738"/>
  <c r="J6431"/>
  <c r="J4826"/>
  <c r="J7693"/>
  <c r="J5236"/>
  <c r="J6769"/>
  <c r="J379"/>
  <c r="J5543"/>
  <c r="J5088"/>
  <c r="J7444"/>
  <c r="J7415"/>
  <c r="J316"/>
  <c r="J6360"/>
  <c r="J11584"/>
  <c r="J349"/>
  <c r="J4799"/>
  <c r="J7360"/>
  <c r="J7593"/>
  <c r="J5322"/>
  <c r="J5100"/>
  <c r="J4809"/>
  <c r="J4872"/>
  <c r="J5355"/>
  <c r="J7517"/>
  <c r="J4801"/>
  <c r="J6560"/>
  <c r="J5375"/>
  <c r="J6026"/>
  <c r="J6522"/>
  <c r="J7463"/>
  <c r="J7286"/>
  <c r="J5920"/>
  <c r="J6518"/>
  <c r="J5056"/>
  <c r="J7417"/>
  <c r="J6364"/>
  <c r="J6077"/>
  <c r="J7504"/>
  <c r="J62"/>
  <c r="J6044"/>
  <c r="J6081"/>
  <c r="J6536"/>
  <c r="J5762"/>
  <c r="J5173"/>
  <c r="J5462"/>
  <c r="J4933"/>
  <c r="J5946"/>
  <c r="J113"/>
  <c r="J6096"/>
  <c r="J6650"/>
  <c r="J5587"/>
  <c r="J5845"/>
  <c r="J5853"/>
  <c r="J6066"/>
  <c r="J6428"/>
  <c r="J6244"/>
  <c r="J6006"/>
  <c r="J6725"/>
  <c r="J6195"/>
  <c r="J5511"/>
  <c r="J405"/>
  <c r="J5306"/>
  <c r="J6486"/>
  <c r="J5110"/>
  <c r="J5651"/>
  <c r="J7386"/>
  <c r="J141"/>
  <c r="J6977"/>
  <c r="J4857"/>
  <c r="J11286"/>
  <c r="J5253"/>
  <c r="J7111"/>
  <c r="J7457"/>
  <c r="J5031"/>
  <c r="J6471"/>
  <c r="J336"/>
  <c r="J6925"/>
  <c r="J6345"/>
  <c r="J5567"/>
  <c r="J7081"/>
  <c r="J5852"/>
  <c r="J5422"/>
  <c r="J6224"/>
  <c r="J11599"/>
  <c r="J5289"/>
  <c r="J4811"/>
  <c r="J5867"/>
  <c r="J6946"/>
  <c r="J7"/>
  <c r="J6988"/>
  <c r="J6452"/>
  <c r="J5902"/>
  <c r="J11703"/>
  <c r="J6928"/>
  <c r="J7122"/>
  <c r="J6544"/>
  <c r="J6763"/>
  <c r="J6158"/>
  <c r="J5617"/>
  <c r="J6714"/>
  <c r="J6992"/>
  <c r="J4858"/>
  <c r="J6622"/>
  <c r="J5880"/>
  <c r="J4884"/>
  <c r="J6827"/>
  <c r="J7087"/>
  <c r="J6587"/>
  <c r="J5994"/>
  <c r="J282"/>
  <c r="J6664"/>
  <c r="J6773"/>
  <c r="J6319"/>
  <c r="J6786"/>
  <c r="J6164"/>
  <c r="J7210"/>
  <c r="J5061"/>
  <c r="J7273"/>
  <c r="J5626"/>
  <c r="J5045"/>
  <c r="J6847"/>
  <c r="J6328"/>
  <c r="J7559"/>
  <c r="J4835"/>
  <c r="J6097"/>
  <c r="J202"/>
  <c r="J7610"/>
  <c r="J256"/>
  <c r="J5655"/>
  <c r="J4895"/>
  <c r="J5445"/>
  <c r="J7342"/>
  <c r="J7145"/>
  <c r="J131"/>
  <c r="J283"/>
  <c r="J6376"/>
  <c r="J7155"/>
  <c r="J6939"/>
  <c r="J6035"/>
  <c r="J21"/>
  <c r="J6143"/>
  <c r="J7474"/>
  <c r="J5020"/>
  <c r="J5301"/>
  <c r="J231"/>
  <c r="J5584"/>
  <c r="J7179"/>
  <c r="J5487"/>
  <c r="J6867"/>
  <c r="J5572"/>
  <c r="J151"/>
  <c r="J5177"/>
  <c r="J6806"/>
  <c r="J310"/>
  <c r="J7562"/>
  <c r="J7637"/>
  <c r="J7599"/>
  <c r="J5694"/>
  <c r="J5862"/>
  <c r="J5285"/>
  <c r="J16"/>
  <c r="J7377"/>
  <c r="J252"/>
  <c r="J6697"/>
  <c r="J5420"/>
  <c r="J6705"/>
  <c r="J7554"/>
  <c r="J5987"/>
  <c r="J6089"/>
  <c r="J24"/>
  <c r="J76"/>
  <c r="J5900"/>
  <c r="J226"/>
  <c r="J7600"/>
  <c r="J6525"/>
  <c r="J6741"/>
  <c r="J4925"/>
  <c r="J4860"/>
  <c r="J5399"/>
  <c r="J5023"/>
  <c r="J5252"/>
  <c r="J6508"/>
  <c r="J7283"/>
  <c r="J278"/>
  <c r="J6477"/>
  <c r="J5700"/>
  <c r="J5348"/>
  <c r="J5028"/>
  <c r="J4908"/>
  <c r="J5447"/>
  <c r="J6411"/>
  <c r="J5220"/>
  <c r="J7362"/>
  <c r="J4928"/>
  <c r="J7276"/>
  <c r="J6401"/>
  <c r="J6331"/>
  <c r="J4892"/>
  <c r="J6651"/>
  <c r="J6502"/>
  <c r="J6373"/>
  <c r="J5155"/>
  <c r="J7481"/>
  <c r="J5686"/>
  <c r="J6106"/>
  <c r="J5540"/>
  <c r="J125"/>
  <c r="J5202"/>
  <c r="J6910"/>
  <c r="J7547"/>
  <c r="J5609"/>
  <c r="J5766"/>
  <c r="J5998"/>
  <c r="J6460"/>
  <c r="J7245"/>
  <c r="J11298"/>
  <c r="J6390"/>
  <c r="J6132"/>
  <c r="J5417"/>
  <c r="J5501"/>
  <c r="J7416"/>
  <c r="J6838"/>
  <c r="J7137"/>
  <c r="J126"/>
  <c r="J6250"/>
  <c r="J5674"/>
  <c r="J22"/>
  <c r="J7056"/>
  <c r="J5415"/>
  <c r="J6665"/>
  <c r="J7045"/>
  <c r="J5405"/>
  <c r="J5620"/>
  <c r="J6694"/>
  <c r="J5197"/>
  <c r="J6772"/>
  <c r="J5800"/>
  <c r="J50"/>
  <c r="J7315"/>
  <c r="J6747"/>
  <c r="J5516"/>
  <c r="J5191"/>
  <c r="J5426"/>
  <c r="J5968"/>
  <c r="J5482"/>
  <c r="J7169"/>
  <c r="J5014"/>
  <c r="J6092"/>
  <c r="J6184"/>
  <c r="J5064"/>
  <c r="J4919"/>
  <c r="J5730"/>
  <c r="J6128"/>
  <c r="J7439"/>
  <c r="J5297"/>
  <c r="J5238"/>
  <c r="J6947"/>
  <c r="J5446"/>
  <c r="J6362"/>
  <c r="J6703"/>
  <c r="J4880"/>
  <c r="J6186"/>
  <c r="J7589"/>
  <c r="J5884"/>
  <c r="J5866"/>
  <c r="J406"/>
  <c r="J7408"/>
  <c r="J293"/>
  <c r="J475"/>
  <c r="J5025"/>
  <c r="J351"/>
  <c r="J4816"/>
  <c r="J7527"/>
  <c r="J7607"/>
  <c r="J6291"/>
  <c r="J6503"/>
  <c r="J6488"/>
  <c r="J5234"/>
  <c r="J7331"/>
  <c r="J6236"/>
  <c r="J6883"/>
  <c r="J7317"/>
  <c r="J7244"/>
  <c r="J6538"/>
  <c r="J6275"/>
  <c r="J7034"/>
  <c r="J444"/>
  <c r="J5878"/>
  <c r="J7465"/>
  <c r="J5164"/>
  <c r="J385"/>
  <c r="J7070"/>
  <c r="J5689"/>
  <c r="J6409"/>
  <c r="J6038"/>
  <c r="J6449"/>
  <c r="J5396"/>
  <c r="J5476"/>
  <c r="J5206"/>
  <c r="J6300"/>
  <c r="J5505"/>
  <c r="J6889"/>
  <c r="J6455"/>
  <c r="J4917"/>
  <c r="J5409"/>
  <c r="J5690"/>
  <c r="J6860"/>
  <c r="J5892"/>
  <c r="J5334"/>
  <c r="J6902"/>
  <c r="J6672"/>
  <c r="J48"/>
  <c r="J5440"/>
  <c r="J7391"/>
  <c r="J7508"/>
  <c r="J6478"/>
  <c r="J6219"/>
  <c r="J7264"/>
  <c r="J7188"/>
  <c r="J5702"/>
  <c r="J5855"/>
  <c r="J5997"/>
  <c r="J5443"/>
  <c r="J6356"/>
  <c r="J6709"/>
  <c r="J5351"/>
  <c r="J7623"/>
  <c r="J5370"/>
  <c r="J6121"/>
  <c r="J281"/>
  <c r="J5812"/>
  <c r="J49"/>
  <c r="J7631"/>
  <c r="J79"/>
  <c r="J6492"/>
  <c r="J6543"/>
  <c r="J7540"/>
  <c r="J5681"/>
  <c r="J6498"/>
  <c r="J7448"/>
  <c r="J5710"/>
  <c r="J7133"/>
  <c r="J11524"/>
  <c r="J6107"/>
  <c r="J7638"/>
  <c r="J7466"/>
  <c r="J5846"/>
  <c r="J6188"/>
  <c r="J5814"/>
  <c r="J6344"/>
  <c r="J6041"/>
  <c r="J5861"/>
  <c r="J4969"/>
  <c r="J7495"/>
  <c r="J4824"/>
  <c r="J6864"/>
  <c r="J5017"/>
  <c r="J5079"/>
  <c r="J4859"/>
  <c r="J5146"/>
  <c r="J5464"/>
  <c r="J7485"/>
  <c r="J11506"/>
  <c r="J5245"/>
  <c r="J99"/>
  <c r="J191"/>
  <c r="J7601"/>
  <c r="J5242"/>
  <c r="J6034"/>
  <c r="J6756"/>
  <c r="J6073"/>
  <c r="J6903"/>
  <c r="J5970"/>
  <c r="J446"/>
  <c r="J4944"/>
  <c r="J4941"/>
  <c r="J6445"/>
  <c r="J6424"/>
  <c r="J6623"/>
  <c r="J5784"/>
  <c r="J4899"/>
  <c r="J7639"/>
  <c r="J333"/>
  <c r="J6678"/>
  <c r="J6875"/>
  <c r="J6948"/>
  <c r="J7524"/>
  <c r="J5310"/>
  <c r="J6246"/>
  <c r="J6828"/>
  <c r="J6251"/>
  <c r="J6627"/>
  <c r="J490"/>
  <c r="J87"/>
  <c r="J7029"/>
  <c r="J5092"/>
  <c r="J6013"/>
  <c r="J5378"/>
  <c r="J7452"/>
  <c r="J5116"/>
  <c r="J4907"/>
  <c r="J6286"/>
  <c r="J6984"/>
  <c r="J7515"/>
  <c r="J5843"/>
  <c r="J7212"/>
  <c r="J5339"/>
  <c r="J6257"/>
  <c r="J4970"/>
  <c r="J7015"/>
  <c r="J94"/>
  <c r="J6962"/>
  <c r="J4959"/>
  <c r="J4961"/>
  <c r="J156"/>
  <c r="J5199"/>
  <c r="J5785"/>
  <c r="J7494"/>
  <c r="J4870"/>
  <c r="J352"/>
  <c r="J7113"/>
  <c r="J6483"/>
  <c r="J5395"/>
  <c r="J7570"/>
  <c r="J7232"/>
  <c r="J5692"/>
  <c r="J6592"/>
  <c r="J6547"/>
  <c r="J398"/>
  <c r="J6602"/>
  <c r="J6399"/>
  <c r="J6414"/>
  <c r="J7065"/>
  <c r="J7413"/>
  <c r="J279"/>
  <c r="J5040"/>
  <c r="J4953"/>
  <c r="J5068"/>
  <c r="J5777"/>
  <c r="J5899"/>
  <c r="J6470"/>
  <c r="J6888"/>
  <c r="J7473"/>
  <c r="J5387"/>
  <c r="J5082"/>
  <c r="J4807"/>
  <c r="J344"/>
  <c r="J7616"/>
  <c r="J5683"/>
  <c r="J5161"/>
  <c r="J5483"/>
  <c r="J5981"/>
  <c r="J329"/>
  <c r="J4942"/>
  <c r="J6809"/>
  <c r="J6927"/>
  <c r="J7327"/>
  <c r="J7251"/>
  <c r="J5493"/>
  <c r="J6196"/>
  <c r="J7225"/>
  <c r="J7766"/>
  <c r="J7206"/>
  <c r="J425"/>
  <c r="J5631"/>
  <c r="J4882"/>
  <c r="J5684"/>
  <c r="J5228"/>
  <c r="J6654"/>
  <c r="J6683"/>
  <c r="J453"/>
  <c r="J5184"/>
  <c r="J5659"/>
  <c r="J6388"/>
  <c r="J6485"/>
  <c r="J4898"/>
  <c r="J7627"/>
  <c r="J4838"/>
  <c r="J7441"/>
  <c r="J7203"/>
  <c r="J7224"/>
  <c r="J5152"/>
  <c r="J5909"/>
  <c r="J7166"/>
  <c r="J13"/>
  <c r="J7587"/>
  <c r="J5365"/>
  <c r="J5414"/>
  <c r="J6825"/>
  <c r="J5377"/>
  <c r="J145"/>
  <c r="J6908"/>
  <c r="J7558"/>
  <c r="J5341"/>
  <c r="J5890"/>
  <c r="J5921"/>
  <c r="J5858"/>
  <c r="J6621"/>
  <c r="J5231"/>
  <c r="J6766"/>
  <c r="J363"/>
  <c r="J6760"/>
  <c r="J5898"/>
  <c r="J5978"/>
  <c r="J7509"/>
  <c r="J173"/>
  <c r="J6410"/>
  <c r="J6569"/>
  <c r="J6189"/>
  <c r="J5582"/>
  <c r="J5126"/>
  <c r="J23"/>
  <c r="J6393"/>
  <c r="J6370"/>
  <c r="J5817"/>
  <c r="J7379"/>
  <c r="J5477"/>
  <c r="J6400"/>
  <c r="J6422"/>
  <c r="J6521"/>
  <c r="J6242"/>
  <c r="J318"/>
  <c r="J7541"/>
  <c r="J155"/>
  <c r="J6228"/>
  <c r="J251"/>
  <c r="J4987"/>
  <c r="J4804"/>
  <c r="J4894"/>
  <c r="J6023"/>
  <c r="J7549"/>
  <c r="J7538"/>
  <c r="J4900"/>
  <c r="J5886"/>
  <c r="J6382"/>
  <c r="J5062"/>
  <c r="J7621"/>
  <c r="J6117"/>
  <c r="J6334"/>
  <c r="J5265"/>
  <c r="J5118"/>
  <c r="J5816"/>
  <c r="J6778"/>
  <c r="J6172"/>
  <c r="J394"/>
  <c r="J5510"/>
  <c r="J7407"/>
  <c r="J6036"/>
  <c r="J6588"/>
  <c r="J480"/>
  <c r="J6749"/>
  <c r="J6278"/>
  <c r="J6858"/>
  <c r="J6596"/>
  <c r="J264"/>
  <c r="J6354"/>
  <c r="J7123"/>
  <c r="J6586"/>
  <c r="J7039"/>
  <c r="J6459"/>
  <c r="J5275"/>
  <c r="J6757"/>
  <c r="J7519"/>
  <c r="J6126"/>
  <c r="J6203"/>
  <c r="J5496"/>
  <c r="J11400"/>
  <c r="J6755"/>
  <c r="J6734"/>
  <c r="J5181"/>
  <c r="J114"/>
  <c r="J4981"/>
  <c r="J6982"/>
  <c r="J5743"/>
  <c r="J5778"/>
  <c r="J9"/>
  <c r="J11719"/>
  <c r="J6476"/>
  <c r="J5844"/>
  <c r="J6652"/>
  <c r="J5018"/>
  <c r="J7632"/>
  <c r="J464"/>
  <c r="J7624"/>
  <c r="J7167"/>
  <c r="J11470"/>
  <c r="J442"/>
  <c r="J7381"/>
  <c r="J5393"/>
  <c r="J143"/>
  <c r="J4896"/>
  <c r="J11952"/>
  <c r="J6510"/>
  <c r="J257"/>
  <c r="J7471"/>
  <c r="J5219"/>
  <c r="J6530"/>
  <c r="J7148"/>
  <c r="J229"/>
  <c r="J6215"/>
  <c r="J7451"/>
  <c r="J6329"/>
  <c r="J6711"/>
  <c r="J7443"/>
  <c r="J52"/>
  <c r="J6511"/>
  <c r="J7182"/>
  <c r="J7154"/>
  <c r="J5043"/>
  <c r="J7288"/>
  <c r="J5657"/>
  <c r="J392"/>
  <c r="J302"/>
  <c r="J5728"/>
  <c r="J5039"/>
  <c r="J4887"/>
  <c r="J5676"/>
  <c r="J7548"/>
  <c r="J6913"/>
  <c r="J6142"/>
  <c r="J60"/>
  <c r="J5424"/>
  <c r="J6610"/>
  <c r="J7149"/>
  <c r="J6901"/>
  <c r="J5201"/>
  <c r="J5115"/>
  <c r="J7321"/>
  <c r="J6434"/>
  <c r="J149"/>
  <c r="J5382"/>
  <c r="J6374"/>
  <c r="J7353"/>
  <c r="J4931"/>
  <c r="J4947"/>
  <c r="J5344"/>
  <c r="J5135"/>
  <c r="J6137"/>
  <c r="J6991"/>
  <c r="J4845"/>
  <c r="J5065"/>
  <c r="J6004"/>
  <c r="J258"/>
  <c r="J5503"/>
  <c r="J6598"/>
  <c r="J5824"/>
  <c r="J6966"/>
  <c r="J5889"/>
  <c r="J6830"/>
  <c r="J5314"/>
  <c r="J7426"/>
  <c r="J6420"/>
  <c r="J5488"/>
  <c r="J6473"/>
  <c r="J5697"/>
  <c r="J403"/>
  <c r="J218"/>
  <c r="J26"/>
  <c r="J5251"/>
  <c r="J5060"/>
  <c r="J6836"/>
  <c r="J5542"/>
  <c r="J4861"/>
  <c r="J6305"/>
  <c r="J7646"/>
  <c r="J6072"/>
  <c r="J6481"/>
  <c r="J169"/>
  <c r="J5059"/>
  <c r="J7747"/>
  <c r="J5217"/>
  <c r="J11902"/>
  <c r="J5849"/>
  <c r="J7754"/>
  <c r="J198"/>
  <c r="J6620"/>
  <c r="J7719"/>
  <c r="J7025"/>
  <c r="J5589"/>
  <c r="J5837"/>
  <c r="J6358"/>
  <c r="J193"/>
  <c r="J5011"/>
  <c r="J6010"/>
  <c r="J5767"/>
  <c r="J5575"/>
  <c r="J6572"/>
  <c r="J6263"/>
  <c r="J7042"/>
  <c r="J5156"/>
  <c r="J5294"/>
  <c r="J4903"/>
  <c r="J7351"/>
  <c r="J5708"/>
  <c r="J7334"/>
  <c r="J6033"/>
  <c r="J11953"/>
  <c r="J6688"/>
  <c r="J7205"/>
  <c r="J6677"/>
  <c r="J5960"/>
  <c r="J6349"/>
  <c r="J5352"/>
  <c r="J5456"/>
  <c r="J450"/>
  <c r="J5869"/>
  <c r="J443"/>
  <c r="J5072"/>
  <c r="J5129"/>
  <c r="J6015"/>
  <c r="J138"/>
  <c r="J41"/>
  <c r="J5180"/>
  <c r="J5807"/>
  <c r="J483"/>
  <c r="J473"/>
  <c r="J5029"/>
  <c r="J245"/>
  <c r="J5955"/>
  <c r="J6490"/>
  <c r="J4890"/>
  <c r="J4856"/>
  <c r="J11321"/>
  <c r="J6018"/>
  <c r="J6443"/>
  <c r="J5137"/>
  <c r="J6283"/>
  <c r="J5500"/>
  <c r="J6775"/>
  <c r="J6507"/>
  <c r="J294"/>
  <c r="J7119"/>
  <c r="J5153"/>
  <c r="J7339"/>
  <c r="J422"/>
  <c r="J5133"/>
  <c r="J7349"/>
  <c r="J7433"/>
  <c r="J5302"/>
  <c r="J459"/>
  <c r="J343"/>
  <c r="J7501"/>
  <c r="J6937"/>
  <c r="J7064"/>
  <c r="J6136"/>
  <c r="J6181"/>
  <c r="J11109"/>
  <c r="J204"/>
  <c r="J5058"/>
  <c r="J75"/>
  <c r="J5005"/>
  <c r="J7162"/>
  <c r="J234"/>
  <c r="J5223"/>
  <c r="J6548"/>
  <c r="J6949"/>
  <c r="J5840"/>
  <c r="J5366"/>
  <c r="J6379"/>
  <c r="J5273"/>
  <c r="J11951"/>
  <c r="J5078"/>
  <c r="J5508"/>
  <c r="J5465"/>
  <c r="J4939"/>
  <c r="J447"/>
  <c r="J6391"/>
  <c r="J7032"/>
  <c r="J6055"/>
  <c r="J6719"/>
  <c r="J5566"/>
  <c r="J5196"/>
  <c r="J6817"/>
  <c r="J7350"/>
  <c r="J6070"/>
  <c r="J6002"/>
  <c r="J6093"/>
  <c r="J6745"/>
  <c r="J4814"/>
  <c r="J4910"/>
  <c r="J7074"/>
  <c r="J6310"/>
  <c r="J267"/>
  <c r="J7497"/>
  <c r="J11530"/>
  <c r="J5554"/>
  <c r="J6466"/>
  <c r="J376"/>
  <c r="J4965"/>
  <c r="J6438"/>
  <c r="J7270"/>
  <c r="J5642"/>
  <c r="J6273"/>
  <c r="J7280"/>
  <c r="J6974"/>
  <c r="J5232"/>
  <c r="J338"/>
  <c r="J6226"/>
  <c r="J5932"/>
  <c r="J6063"/>
  <c r="J6080"/>
  <c r="J7041"/>
  <c r="J255"/>
  <c r="J6823"/>
  <c r="J6565"/>
  <c r="J6764"/>
  <c r="J300"/>
  <c r="J6826"/>
  <c r="J448"/>
  <c r="J7268"/>
  <c r="J7163"/>
  <c r="J5054"/>
  <c r="J5332"/>
  <c r="J7078"/>
  <c r="J7289"/>
  <c r="J6874"/>
  <c r="J6024"/>
  <c r="J7573"/>
  <c r="J5049"/>
  <c r="J6139"/>
  <c r="J5016"/>
  <c r="J6837"/>
  <c r="J7030"/>
  <c r="J6713"/>
  <c r="J5003"/>
  <c r="J6570"/>
  <c r="J5463"/>
  <c r="J6882"/>
  <c r="J6696"/>
  <c r="J7553"/>
  <c r="J7373"/>
  <c r="J5769"/>
  <c r="J5356"/>
  <c r="J6877"/>
  <c r="J6145"/>
  <c r="J7454"/>
  <c r="J7082"/>
  <c r="J5507"/>
  <c r="J5076"/>
  <c r="J6385"/>
  <c r="J7281"/>
  <c r="J463"/>
  <c r="J6124"/>
  <c r="J5000"/>
  <c r="J4866"/>
  <c r="J6916"/>
  <c r="J5779"/>
  <c r="J322"/>
  <c r="J7560"/>
  <c r="J110"/>
  <c r="J7568"/>
  <c r="J6268"/>
  <c r="J5982"/>
  <c r="J7602"/>
  <c r="J5874"/>
  <c r="J474"/>
  <c r="J5803"/>
  <c r="J5506"/>
  <c r="J4985"/>
  <c r="J433"/>
  <c r="J6887"/>
  <c r="J4802"/>
  <c r="J6601"/>
  <c r="J6299"/>
  <c r="J5489"/>
  <c r="J6526"/>
  <c r="J253"/>
  <c r="J6419"/>
  <c r="J5705"/>
  <c r="J5822"/>
  <c r="J7175"/>
  <c r="J7335"/>
  <c r="J7095"/>
  <c r="J6886"/>
  <c r="J6154"/>
  <c r="J6064"/>
  <c r="J6083"/>
  <c r="J5372"/>
  <c r="J230"/>
  <c r="J5320"/>
  <c r="J7563"/>
  <c r="J328"/>
  <c r="J7295"/>
  <c r="J6813"/>
  <c r="J11"/>
  <c r="J5789"/>
  <c r="J7100"/>
  <c r="J6568"/>
  <c r="J5350"/>
  <c r="J6906"/>
  <c r="J5280"/>
  <c r="J7306"/>
  <c r="J7428"/>
  <c r="J6314"/>
  <c r="J7016"/>
  <c r="J5591"/>
  <c r="J457"/>
  <c r="J6213"/>
  <c r="J6574"/>
  <c r="J7314"/>
  <c r="J6204"/>
  <c r="J6020"/>
  <c r="J7352"/>
  <c r="J5009"/>
  <c r="J7507"/>
  <c r="J4846"/>
  <c r="J6325"/>
  <c r="J5418"/>
  <c r="J5142"/>
  <c r="J7126"/>
  <c r="J5208"/>
  <c r="J4926"/>
  <c r="J295"/>
  <c r="J6950"/>
  <c r="J7006"/>
  <c r="J6699"/>
  <c r="J5407"/>
  <c r="J6681"/>
  <c r="J6489"/>
  <c r="J5128"/>
  <c r="J7141"/>
  <c r="J7503"/>
  <c r="J5104"/>
  <c r="J5441"/>
  <c r="J6079"/>
  <c r="J487"/>
  <c r="J5977"/>
  <c r="J6042"/>
  <c r="J5085"/>
  <c r="J7506"/>
  <c r="J484"/>
  <c r="J5795"/>
  <c r="J6152"/>
  <c r="J6619"/>
  <c r="J5435"/>
  <c r="J6435"/>
  <c r="J5260"/>
  <c r="J6057"/>
  <c r="J7375"/>
  <c r="J6634"/>
  <c r="J5610"/>
  <c r="J7044"/>
  <c r="J6252"/>
  <c r="J4963"/>
  <c r="J5205"/>
  <c r="J334"/>
  <c r="J7020"/>
  <c r="J5706"/>
  <c r="J6577"/>
  <c r="J5229"/>
  <c r="J6758"/>
  <c r="J5716"/>
  <c r="J6258"/>
  <c r="J5623"/>
  <c r="J5459"/>
  <c r="J7588"/>
  <c r="J8978"/>
  <c r="J8578"/>
  <c r="J8186"/>
  <c r="J8149"/>
  <c r="J9252"/>
  <c r="J8992"/>
  <c r="J9021"/>
  <c r="J8545"/>
  <c r="J8157"/>
  <c r="J9087"/>
  <c r="J9226"/>
  <c r="J8671"/>
  <c r="J8838"/>
  <c r="J9143"/>
  <c r="J8757"/>
  <c r="J8228"/>
  <c r="J8605"/>
  <c r="J8642"/>
  <c r="J8268"/>
  <c r="J8472"/>
  <c r="J7981"/>
  <c r="J8119"/>
  <c r="J8385"/>
  <c r="J8251"/>
  <c r="J7994"/>
  <c r="J8585"/>
  <c r="J8899"/>
  <c r="J8125"/>
  <c r="J8267"/>
  <c r="J7934"/>
  <c r="J9202"/>
  <c r="J8911"/>
  <c r="J9236"/>
  <c r="J8882"/>
  <c r="J8194"/>
  <c r="J8988"/>
  <c r="J8009"/>
  <c r="J8003"/>
  <c r="J8683"/>
  <c r="J8810"/>
  <c r="J8405"/>
  <c r="J8889"/>
  <c r="J8099"/>
  <c r="J9315"/>
  <c r="J8212"/>
  <c r="J7945"/>
  <c r="J8022"/>
  <c r="J9002"/>
  <c r="J8528"/>
  <c r="J9120"/>
  <c r="J8803"/>
  <c r="J8501"/>
  <c r="J7991"/>
  <c r="J8163"/>
  <c r="J7915"/>
  <c r="J8233"/>
  <c r="J8425"/>
  <c r="J8248"/>
  <c r="J8523"/>
  <c r="J8072"/>
  <c r="J7935"/>
  <c r="J8581"/>
  <c r="J8967"/>
  <c r="J8982"/>
  <c r="J8082"/>
  <c r="J7900"/>
  <c r="J8017"/>
  <c r="J8494"/>
  <c r="J8410"/>
  <c r="J9248"/>
  <c r="J8713"/>
  <c r="J8808"/>
  <c r="J8500"/>
  <c r="J7998"/>
  <c r="J8596"/>
  <c r="J9172"/>
  <c r="J8369"/>
  <c r="J8843"/>
  <c r="J8625"/>
  <c r="J8027"/>
  <c r="J8429"/>
  <c r="J8215"/>
  <c r="J9024"/>
  <c r="J8869"/>
  <c r="J8662"/>
  <c r="J8118"/>
  <c r="J9339"/>
  <c r="J8177"/>
  <c r="J8216"/>
  <c r="J8479"/>
  <c r="J8606"/>
  <c r="J8057"/>
  <c r="J8995"/>
  <c r="J9309"/>
  <c r="J8452"/>
  <c r="J7986"/>
  <c r="J8538"/>
  <c r="J8388"/>
  <c r="J7992"/>
  <c r="J9338"/>
  <c r="J8147"/>
  <c r="J9365"/>
  <c r="J9185"/>
  <c r="J8793"/>
  <c r="J8818"/>
  <c r="J9198"/>
  <c r="J8621"/>
  <c r="J8423"/>
  <c r="J8394"/>
  <c r="J9085"/>
  <c r="J9368"/>
  <c r="J7896"/>
  <c r="J9035"/>
  <c r="J9302"/>
  <c r="J9187"/>
  <c r="J8121"/>
  <c r="J8431"/>
  <c r="J8463"/>
  <c r="J8247"/>
  <c r="J8485"/>
  <c r="J8916"/>
  <c r="J8906"/>
  <c r="J9325"/>
  <c r="J8697"/>
  <c r="J8993"/>
  <c r="J8368"/>
  <c r="J8095"/>
  <c r="J8203"/>
  <c r="J7919"/>
  <c r="J8374"/>
  <c r="J9166"/>
  <c r="J7930"/>
  <c r="J8955"/>
  <c r="J8701"/>
  <c r="J8575"/>
  <c r="J8969"/>
  <c r="J8325"/>
  <c r="J8202"/>
  <c r="J9215"/>
  <c r="J8613"/>
  <c r="J8694"/>
  <c r="J8134"/>
  <c r="J8026"/>
  <c r="J8486"/>
  <c r="J7920"/>
  <c r="J7903"/>
  <c r="J9000"/>
  <c r="J8167"/>
  <c r="J8103"/>
  <c r="J8894"/>
  <c r="J8698"/>
  <c r="J9311"/>
  <c r="J8904"/>
  <c r="J8265"/>
  <c r="J8240"/>
  <c r="J9063"/>
  <c r="J8941"/>
  <c r="J9047"/>
  <c r="J8760"/>
  <c r="J9326"/>
  <c r="J9163"/>
  <c r="J8466"/>
  <c r="J8460"/>
  <c r="J7975"/>
  <c r="J9064"/>
  <c r="J8629"/>
  <c r="J8348"/>
  <c r="J8766"/>
  <c r="J8433"/>
  <c r="J9316"/>
  <c r="J8640"/>
  <c r="J8799"/>
  <c r="J9290"/>
  <c r="J8487"/>
  <c r="J9270"/>
  <c r="J8043"/>
  <c r="J8198"/>
  <c r="J8438"/>
  <c r="J8308"/>
  <c r="J9037"/>
  <c r="J8820"/>
  <c r="J8417"/>
  <c r="J8100"/>
  <c r="J8590"/>
  <c r="J8854"/>
  <c r="J9334"/>
  <c r="J8158"/>
  <c r="J7938"/>
  <c r="J8721"/>
  <c r="J8069"/>
  <c r="J8638"/>
  <c r="J8824"/>
  <c r="J8667"/>
  <c r="J9267"/>
  <c r="J8123"/>
  <c r="J8839"/>
  <c r="J8084"/>
  <c r="J9059"/>
  <c r="J9106"/>
  <c r="J8739"/>
  <c r="J9182"/>
  <c r="J8784"/>
  <c r="J8412"/>
  <c r="J8444"/>
  <c r="J8529"/>
  <c r="J8609"/>
  <c r="J8059"/>
  <c r="J8887"/>
  <c r="J8506"/>
  <c r="J8546"/>
  <c r="J8564"/>
  <c r="J8746"/>
  <c r="J8695"/>
  <c r="J8829"/>
  <c r="J9353"/>
  <c r="J8884"/>
  <c r="J8923"/>
  <c r="J8420"/>
  <c r="J7980"/>
  <c r="J9010"/>
  <c r="J8300"/>
  <c r="J8462"/>
  <c r="J8752"/>
  <c r="J8352"/>
  <c r="J8109"/>
  <c r="J7948"/>
  <c r="J8717"/>
  <c r="J8152"/>
  <c r="J8227"/>
  <c r="J8058"/>
  <c r="J8443"/>
  <c r="J8956"/>
  <c r="J8776"/>
  <c r="J8999"/>
  <c r="J8336"/>
  <c r="J9124"/>
  <c r="J8918"/>
  <c r="J8874"/>
  <c r="J8883"/>
  <c r="J8317"/>
  <c r="J8738"/>
  <c r="J8439"/>
  <c r="J8404"/>
  <c r="J9265"/>
  <c r="J8079"/>
  <c r="J9134"/>
  <c r="J9238"/>
  <c r="J8901"/>
  <c r="J8588"/>
  <c r="J7967"/>
  <c r="J8310"/>
  <c r="J9107"/>
  <c r="J8927"/>
  <c r="J8572"/>
  <c r="J9219"/>
  <c r="J8692"/>
  <c r="J9025"/>
  <c r="J9331"/>
  <c r="J8299"/>
  <c r="J8450"/>
  <c r="J8709"/>
  <c r="J8061"/>
  <c r="J9076"/>
  <c r="J8478"/>
  <c r="J9313"/>
  <c r="J8113"/>
  <c r="J9137"/>
  <c r="J8659"/>
  <c r="J9168"/>
  <c r="J8411"/>
  <c r="J8635"/>
  <c r="J8744"/>
  <c r="J8430"/>
  <c r="J8483"/>
  <c r="J8273"/>
  <c r="J7929"/>
  <c r="J8010"/>
  <c r="J8366"/>
  <c r="J8984"/>
  <c r="J8464"/>
  <c r="J9009"/>
  <c r="J8687"/>
  <c r="J7966"/>
  <c r="J8275"/>
  <c r="J9012"/>
  <c r="J9115"/>
  <c r="J8288"/>
  <c r="J8000"/>
  <c r="J8552"/>
  <c r="J8148"/>
  <c r="J8989"/>
  <c r="J8150"/>
  <c r="J9086"/>
  <c r="J9304"/>
  <c r="J8948"/>
  <c r="J8922"/>
  <c r="J9092"/>
  <c r="J9266"/>
  <c r="J8921"/>
  <c r="J8607"/>
  <c r="J9131"/>
  <c r="J8080"/>
  <c r="J8661"/>
  <c r="J8015"/>
  <c r="J8515"/>
  <c r="J8328"/>
  <c r="J9230"/>
  <c r="J9065"/>
  <c r="J9237"/>
  <c r="J8844"/>
  <c r="J8480"/>
  <c r="J9216"/>
  <c r="J8416"/>
  <c r="J8055"/>
  <c r="J8563"/>
  <c r="J9356"/>
  <c r="J9032"/>
  <c r="J8191"/>
  <c r="J9197"/>
  <c r="J8892"/>
  <c r="J9291"/>
  <c r="J8205"/>
  <c r="J9345"/>
  <c r="J8090"/>
  <c r="J9100"/>
  <c r="J8270"/>
  <c r="J8316"/>
  <c r="J9340"/>
  <c r="J8636"/>
  <c r="J8156"/>
  <c r="J8030"/>
  <c r="J9119"/>
  <c r="J9066"/>
  <c r="J8514"/>
  <c r="J9138"/>
  <c r="J8264"/>
  <c r="J9001"/>
  <c r="J9297"/>
  <c r="J8441"/>
  <c r="J7965"/>
  <c r="J8855"/>
  <c r="J7897"/>
  <c r="J8930"/>
  <c r="J8238"/>
  <c r="J7943"/>
  <c r="J9019"/>
  <c r="J8351"/>
  <c r="J8355"/>
  <c r="J8783"/>
  <c r="J9146"/>
  <c r="J7990"/>
  <c r="J9069"/>
  <c r="J8915"/>
  <c r="J8634"/>
  <c r="J9223"/>
  <c r="J8365"/>
  <c r="J7976"/>
  <c r="J9254"/>
  <c r="J8524"/>
  <c r="J9126"/>
  <c r="J9280"/>
  <c r="J8037"/>
  <c r="J8623"/>
  <c r="J9055"/>
  <c r="J1037"/>
  <c r="J2666"/>
  <c r="J1859"/>
  <c r="J3987"/>
  <c r="J1126"/>
  <c r="J1498"/>
  <c r="J2546"/>
  <c r="J3681"/>
  <c r="J1829"/>
  <c r="J1679"/>
  <c r="J1055"/>
  <c r="J10301"/>
  <c r="J2218"/>
  <c r="J828"/>
  <c r="J3677"/>
  <c r="J3486"/>
  <c r="J1621"/>
  <c r="J1754"/>
  <c r="J2187"/>
  <c r="J4756"/>
  <c r="J1268"/>
  <c r="J3070"/>
  <c r="J3253"/>
  <c r="J3932"/>
  <c r="J2905"/>
  <c r="J820"/>
  <c r="J4182"/>
  <c r="J2308"/>
  <c r="J4528"/>
  <c r="J1132"/>
  <c r="J3519"/>
  <c r="J1675"/>
  <c r="J3170"/>
  <c r="J2810"/>
  <c r="J4731"/>
  <c r="J1604"/>
  <c r="J2214"/>
  <c r="J4081"/>
  <c r="J2690"/>
  <c r="J498"/>
  <c r="J3438"/>
  <c r="J1642"/>
  <c r="J2547"/>
  <c r="J3086"/>
  <c r="J3764"/>
  <c r="J871"/>
  <c r="J3064"/>
  <c r="J2279"/>
  <c r="J1188"/>
  <c r="J2610"/>
  <c r="J2227"/>
  <c r="J1999"/>
  <c r="J532"/>
  <c r="J3050"/>
  <c r="J850"/>
  <c r="J510"/>
  <c r="J1212"/>
  <c r="J3812"/>
  <c r="J2142"/>
  <c r="J1420"/>
  <c r="J4192"/>
  <c r="J4737"/>
  <c r="J747"/>
  <c r="J721"/>
  <c r="J807"/>
  <c r="J2717"/>
  <c r="J845"/>
  <c r="J2507"/>
  <c r="J2867"/>
  <c r="J3689"/>
  <c r="J1247"/>
  <c r="J1141"/>
  <c r="J1913"/>
  <c r="J980"/>
  <c r="J3685"/>
  <c r="J1351"/>
  <c r="J2296"/>
  <c r="J758"/>
  <c r="J1125"/>
  <c r="J4286"/>
  <c r="J4693"/>
  <c r="J1616"/>
  <c r="J1200"/>
  <c r="J2719"/>
  <c r="J1722"/>
  <c r="J3907"/>
  <c r="J1266"/>
  <c r="J814"/>
  <c r="J3367"/>
  <c r="J1757"/>
  <c r="J2436"/>
  <c r="J4701"/>
  <c r="J1369"/>
  <c r="J867"/>
  <c r="J2654"/>
  <c r="J4314"/>
  <c r="J4037"/>
  <c r="J1787"/>
  <c r="J2154"/>
  <c r="J2676"/>
  <c r="J3761"/>
  <c r="J2747"/>
  <c r="J2704"/>
  <c r="J4447"/>
  <c r="J504"/>
  <c r="J4694"/>
  <c r="J1594"/>
  <c r="J995"/>
  <c r="J4695"/>
  <c r="J576"/>
  <c r="J549"/>
  <c r="J3799"/>
  <c r="J886"/>
  <c r="J1553"/>
  <c r="J1052"/>
  <c r="J3566"/>
  <c r="J1788"/>
  <c r="J3910"/>
  <c r="J4606"/>
  <c r="J849"/>
  <c r="J4749"/>
  <c r="J712"/>
  <c r="J4648"/>
  <c r="J1396"/>
  <c r="J3124"/>
  <c r="J2908"/>
  <c r="J1379"/>
  <c r="J2850"/>
  <c r="J4123"/>
  <c r="J4119"/>
  <c r="J2176"/>
  <c r="J3617"/>
  <c r="J2614"/>
  <c r="J4733"/>
  <c r="J2932"/>
  <c r="J3291"/>
  <c r="J592"/>
  <c r="J2379"/>
  <c r="J829"/>
  <c r="J3503"/>
  <c r="J3410"/>
  <c r="J2560"/>
  <c r="J3238"/>
  <c r="J2891"/>
  <c r="J1118"/>
  <c r="J3771"/>
  <c r="J3431"/>
  <c r="J3585"/>
  <c r="J3744"/>
  <c r="J3391"/>
  <c r="J762"/>
  <c r="J3940"/>
  <c r="J4191"/>
  <c r="J3362"/>
  <c r="J2122"/>
  <c r="J4599"/>
  <c r="J940"/>
  <c r="J894"/>
  <c r="J1726"/>
  <c r="J2502"/>
  <c r="J3712"/>
  <c r="J986"/>
  <c r="J1911"/>
  <c r="J1702"/>
  <c r="J4380"/>
  <c r="J3621"/>
  <c r="J3717"/>
  <c r="J547"/>
  <c r="J836"/>
  <c r="J3548"/>
  <c r="J1790"/>
  <c r="J4579"/>
  <c r="J1803"/>
  <c r="J3182"/>
  <c r="J4149"/>
  <c r="J4399"/>
  <c r="J3390"/>
  <c r="J2248"/>
  <c r="J3534"/>
  <c r="J1574"/>
  <c r="J3925"/>
  <c r="J1393"/>
  <c r="J1116"/>
  <c r="J3781"/>
  <c r="J692"/>
  <c r="J1777"/>
  <c r="J3301"/>
  <c r="J2636"/>
  <c r="J2700"/>
  <c r="J1564"/>
  <c r="J3665"/>
  <c r="J1130"/>
  <c r="J1485"/>
  <c r="J3069"/>
  <c r="J4576"/>
  <c r="J3632"/>
  <c r="J3377"/>
  <c r="J2131"/>
  <c r="J3200"/>
  <c r="J1623"/>
  <c r="J3343"/>
  <c r="J3294"/>
  <c r="J3946"/>
  <c r="J2391"/>
  <c r="J3650"/>
  <c r="J1219"/>
  <c r="J4269"/>
  <c r="J3037"/>
  <c r="J3231"/>
  <c r="J2001"/>
  <c r="J962"/>
  <c r="J3127"/>
  <c r="J1372"/>
  <c r="J2474"/>
  <c r="J4239"/>
  <c r="J699"/>
  <c r="J2904"/>
  <c r="J4341"/>
  <c r="J3054"/>
  <c r="J666"/>
  <c r="J843"/>
  <c r="J3079"/>
  <c r="J4728"/>
  <c r="J1878"/>
  <c r="J1990"/>
  <c r="J1345"/>
  <c r="J1929"/>
  <c r="J1735"/>
  <c r="J618"/>
  <c r="J2414"/>
  <c r="J3108"/>
  <c r="J2364"/>
  <c r="J2645"/>
  <c r="J1957"/>
  <c r="J3787"/>
  <c r="J1267"/>
  <c r="J2328"/>
  <c r="J2744"/>
  <c r="J3370"/>
  <c r="J2013"/>
  <c r="J1072"/>
  <c r="J2297"/>
  <c r="J1725"/>
  <c r="J3807"/>
  <c r="J3776"/>
  <c r="J1389"/>
  <c r="J1214"/>
  <c r="J1891"/>
  <c r="J934"/>
  <c r="J4257"/>
  <c r="J2335"/>
  <c r="J1658"/>
  <c r="J1274"/>
  <c r="J3193"/>
  <c r="J1545"/>
  <c r="J2836"/>
  <c r="J3309"/>
  <c r="J3664"/>
  <c r="J4278"/>
  <c r="J2370"/>
  <c r="J2410"/>
  <c r="J3397"/>
  <c r="J4005"/>
  <c r="J1241"/>
  <c r="J3559"/>
  <c r="J3609"/>
  <c r="J4381"/>
  <c r="J2228"/>
  <c r="J4096"/>
  <c r="J2768"/>
  <c r="J1269"/>
  <c r="J4736"/>
  <c r="J648"/>
  <c r="J3492"/>
  <c r="J2782"/>
  <c r="J4537"/>
  <c r="J2210"/>
  <c r="J4183"/>
  <c r="J2776"/>
  <c r="J3785"/>
  <c r="J775"/>
  <c r="J2216"/>
  <c r="J783"/>
  <c r="J3510"/>
  <c r="J1204"/>
  <c r="J3568"/>
  <c r="J1669"/>
  <c r="J856"/>
  <c r="J2635"/>
  <c r="J4437"/>
  <c r="J4294"/>
  <c r="J3307"/>
  <c r="J1045"/>
  <c r="J4240"/>
  <c r="J2191"/>
  <c r="J1334"/>
  <c r="J10749"/>
  <c r="J4008"/>
  <c r="J3056"/>
  <c r="J1302"/>
  <c r="J2754"/>
  <c r="J2831"/>
  <c r="J3036"/>
  <c r="J4479"/>
  <c r="J4754"/>
  <c r="J2045"/>
  <c r="J4461"/>
  <c r="J1425"/>
  <c r="J1647"/>
  <c r="J4247"/>
  <c r="J3384"/>
  <c r="J3614"/>
  <c r="J1240"/>
  <c r="J1113"/>
  <c r="J1383"/>
  <c r="J2304"/>
  <c r="J1982"/>
  <c r="J1949"/>
  <c r="J1250"/>
  <c r="J4252"/>
  <c r="J4020"/>
  <c r="J2589"/>
  <c r="J4443"/>
  <c r="J1322"/>
  <c r="J4593"/>
  <c r="J3623"/>
  <c r="J2365"/>
  <c r="J1630"/>
  <c r="J2043"/>
  <c r="J3970"/>
  <c r="J2601"/>
  <c r="J3636"/>
  <c r="J777"/>
  <c r="J2619"/>
  <c r="J4685"/>
  <c r="J2595"/>
  <c r="J1277"/>
  <c r="J1918"/>
  <c r="J1172"/>
  <c r="J1737"/>
  <c r="J1036"/>
  <c r="J4225"/>
  <c r="J4273"/>
  <c r="J1149"/>
  <c r="J1852"/>
  <c r="J4614"/>
  <c r="J1557"/>
  <c r="J2147"/>
  <c r="J4436"/>
  <c r="J722"/>
  <c r="J4716"/>
  <c r="J4210"/>
  <c r="J4287"/>
  <c r="J982"/>
  <c r="J3168"/>
  <c r="J3979"/>
  <c r="J1688"/>
  <c r="J1924"/>
  <c r="J1494"/>
  <c r="J1308"/>
  <c r="J626"/>
  <c r="J2796"/>
  <c r="J4354"/>
  <c r="J2413"/>
  <c r="J755"/>
  <c r="J4368"/>
  <c r="J2998"/>
  <c r="J2945"/>
  <c r="J4061"/>
  <c r="J2922"/>
  <c r="J2954"/>
  <c r="J3943"/>
  <c r="J4157"/>
  <c r="J4418"/>
  <c r="J3176"/>
  <c r="J3965"/>
  <c r="J1541"/>
  <c r="J794"/>
  <c r="J4203"/>
  <c r="J3707"/>
  <c r="J2872"/>
  <c r="J1539"/>
  <c r="J2194"/>
  <c r="J3953"/>
  <c r="J1856"/>
  <c r="J4710"/>
  <c r="J4775"/>
  <c r="J964"/>
  <c r="J2947"/>
  <c r="J3076"/>
  <c r="J4493"/>
  <c r="J3381"/>
  <c r="J1584"/>
  <c r="J1333"/>
  <c r="J1234"/>
  <c r="J4624"/>
  <c r="J1144"/>
  <c r="J4429"/>
  <c r="J2784"/>
  <c r="J4040"/>
  <c r="J2955"/>
  <c r="J3352"/>
  <c r="J2890"/>
  <c r="J3983"/>
  <c r="J1211"/>
  <c r="J9704"/>
  <c r="J4428"/>
  <c r="J1035"/>
  <c r="J2357"/>
  <c r="J3157"/>
  <c r="J2440"/>
  <c r="J2623"/>
  <c r="J1530"/>
  <c r="J2613"/>
  <c r="J2130"/>
  <c r="J3860"/>
  <c r="J573"/>
  <c r="J1027"/>
  <c r="J1776"/>
  <c r="J2726"/>
  <c r="J1298"/>
  <c r="J3072"/>
  <c r="J3250"/>
  <c r="J518"/>
  <c r="J707"/>
  <c r="J3332"/>
  <c r="J4583"/>
  <c r="J3498"/>
  <c r="J1003"/>
  <c r="J694"/>
  <c r="J1872"/>
  <c r="J4516"/>
  <c r="J4236"/>
  <c r="J4678"/>
  <c r="J3249"/>
  <c r="J930"/>
  <c r="J2659"/>
  <c r="J1845"/>
  <c r="J2293"/>
  <c r="J2300"/>
  <c r="J4570"/>
  <c r="J3073"/>
  <c r="J1654"/>
  <c r="J3271"/>
  <c r="J1336"/>
  <c r="J2833"/>
  <c r="J3167"/>
  <c r="J3437"/>
  <c r="J1906"/>
  <c r="J3575"/>
  <c r="J4669"/>
  <c r="J1934"/>
  <c r="J4087"/>
  <c r="J3504"/>
  <c r="J4402"/>
  <c r="J2566"/>
  <c r="J1798"/>
  <c r="J1024"/>
  <c r="J1140"/>
  <c r="J4217"/>
  <c r="J4138"/>
  <c r="J4763"/>
  <c r="J497"/>
  <c r="J4345"/>
  <c r="J4297"/>
  <c r="J3312"/>
  <c r="J3829"/>
  <c r="J2035"/>
  <c r="J4065"/>
  <c r="J3048"/>
  <c r="J1528"/>
  <c r="J1319"/>
  <c r="J3792"/>
  <c r="J2149"/>
  <c r="J506"/>
  <c r="J1360"/>
  <c r="J3300"/>
  <c r="J3981"/>
  <c r="J3546"/>
  <c r="J2650"/>
  <c r="J4145"/>
  <c r="J2941"/>
  <c r="J4407"/>
  <c r="J2913"/>
  <c r="J2791"/>
  <c r="J4265"/>
  <c r="J4079"/>
  <c r="J4751"/>
  <c r="J1734"/>
  <c r="J1452"/>
  <c r="J2663"/>
  <c r="J3499"/>
  <c r="J4325"/>
  <c r="J1610"/>
  <c r="J4719"/>
  <c r="J1748"/>
  <c r="J2052"/>
  <c r="J3515"/>
  <c r="J4200"/>
  <c r="J2505"/>
  <c r="J4632"/>
  <c r="J1448"/>
  <c r="J1103"/>
  <c r="J1638"/>
  <c r="J3999"/>
  <c r="J2106"/>
  <c r="J3606"/>
  <c r="J757"/>
  <c r="J4571"/>
  <c r="J1371"/>
  <c r="J2638"/>
  <c r="J877"/>
  <c r="J2923"/>
  <c r="J3196"/>
  <c r="J961"/>
  <c r="J2621"/>
  <c r="J1715"/>
  <c r="J2408"/>
  <c r="J545"/>
  <c r="J1066"/>
  <c r="J4390"/>
  <c r="J1650"/>
  <c r="J3741"/>
  <c r="J2956"/>
  <c r="J4535"/>
  <c r="J2532"/>
  <c r="J3183"/>
  <c r="J821"/>
  <c r="J3082"/>
  <c r="J2861"/>
  <c r="J3025"/>
  <c r="J4116"/>
  <c r="J3661"/>
  <c r="J1362"/>
  <c r="J2247"/>
  <c r="J1081"/>
  <c r="J3058"/>
  <c r="J3691"/>
  <c r="J1625"/>
  <c r="J1335"/>
  <c r="J4347"/>
  <c r="J2386"/>
  <c r="J1354"/>
  <c r="J1127"/>
  <c r="J3075"/>
  <c r="J700"/>
  <c r="J3165"/>
  <c r="J2525"/>
  <c r="J4174"/>
  <c r="J2411"/>
  <c r="J4680"/>
  <c r="J3975"/>
  <c r="J4250"/>
  <c r="J685"/>
  <c r="J4151"/>
  <c r="J4682"/>
  <c r="J2556"/>
  <c r="J2398"/>
  <c r="J1531"/>
  <c r="J538"/>
  <c r="J4470"/>
  <c r="J2181"/>
  <c r="J10121"/>
  <c r="J3062"/>
  <c r="J2951"/>
  <c r="J1321"/>
  <c r="J2926"/>
  <c r="J3821"/>
  <c r="J4038"/>
  <c r="J1272"/>
  <c r="J2660"/>
  <c r="J2491"/>
  <c r="J3143"/>
  <c r="J4687"/>
  <c r="J991"/>
  <c r="J3138"/>
  <c r="J1023"/>
  <c r="J2536"/>
  <c r="J3450"/>
  <c r="J2609"/>
  <c r="J1227"/>
  <c r="J1151"/>
  <c r="J2175"/>
  <c r="J1449"/>
  <c r="J2969"/>
  <c r="J4654"/>
  <c r="J2606"/>
  <c r="J4766"/>
  <c r="J4089"/>
  <c r="J882"/>
  <c r="J3478"/>
  <c r="J2353"/>
  <c r="J2390"/>
  <c r="J2107"/>
  <c r="J1548"/>
  <c r="J2563"/>
  <c r="J4495"/>
  <c r="J2284"/>
  <c r="J3784"/>
  <c r="J1960"/>
  <c r="J2471"/>
  <c r="J605"/>
  <c r="J4730"/>
  <c r="J4121"/>
  <c r="J1206"/>
  <c r="J3171"/>
  <c r="J2603"/>
  <c r="J2183"/>
  <c r="J4317"/>
  <c r="J1632"/>
  <c r="J3087"/>
  <c r="J1459"/>
  <c r="J4413"/>
  <c r="J3078"/>
  <c r="J2814"/>
  <c r="J1496"/>
  <c r="J3959"/>
  <c r="J3780"/>
  <c r="J2348"/>
  <c r="J4211"/>
  <c r="J4249"/>
  <c r="J2737"/>
  <c r="J784"/>
  <c r="J915"/>
  <c r="J3040"/>
  <c r="J569"/>
  <c r="J661"/>
  <c r="J2514"/>
  <c r="J633"/>
  <c r="J2046"/>
  <c r="J1962"/>
  <c r="J4722"/>
  <c r="J4141"/>
  <c r="J3002"/>
  <c r="J715"/>
  <c r="J736"/>
  <c r="J2562"/>
  <c r="J4301"/>
  <c r="J3001"/>
  <c r="J1727"/>
  <c r="J3613"/>
  <c r="J4146"/>
  <c r="J3288"/>
  <c r="J2746"/>
  <c r="J1356"/>
  <c r="J1189"/>
  <c r="J4715"/>
  <c r="J4167"/>
  <c r="J3634"/>
  <c r="J9770"/>
  <c r="J4140"/>
  <c r="J4033"/>
  <c r="J2486"/>
  <c r="J1332"/>
  <c r="J3311"/>
  <c r="J1097"/>
  <c r="J1664"/>
  <c r="J1128"/>
  <c r="J1582"/>
  <c r="J3495"/>
  <c r="J1991"/>
  <c r="J541"/>
  <c r="J3977"/>
  <c r="J2952"/>
  <c r="J1242"/>
  <c r="J913"/>
  <c r="J3610"/>
  <c r="J1169"/>
  <c r="J3976"/>
  <c r="J4505"/>
  <c r="J1455"/>
  <c r="J1946"/>
  <c r="J2000"/>
  <c r="J817"/>
  <c r="J3188"/>
  <c r="J2124"/>
  <c r="J1858"/>
  <c r="J4612"/>
  <c r="J4477"/>
  <c r="J2571"/>
  <c r="J4492"/>
  <c r="J3468"/>
  <c r="J561"/>
  <c r="J1054"/>
  <c r="J2058"/>
  <c r="J1955"/>
  <c r="J3711"/>
  <c r="J1403"/>
  <c r="J4481"/>
  <c r="J3009"/>
  <c r="J1408"/>
  <c r="J4039"/>
  <c r="J1961"/>
  <c r="J3745"/>
  <c r="J855"/>
  <c r="J4363"/>
  <c r="J3897"/>
  <c r="J2510"/>
  <c r="J3795"/>
  <c r="J3584"/>
  <c r="J2748"/>
  <c r="J4743"/>
  <c r="J1711"/>
  <c r="J2805"/>
  <c r="J957"/>
  <c r="J600"/>
  <c r="J3389"/>
  <c r="J925"/>
  <c r="J3869"/>
  <c r="J3828"/>
  <c r="J2092"/>
  <c r="J1526"/>
  <c r="J3060"/>
  <c r="J1646"/>
  <c r="J3985"/>
  <c r="J1857"/>
  <c r="J2350"/>
  <c r="J4189"/>
  <c r="J4156"/>
  <c r="J2467"/>
  <c r="J2273"/>
  <c r="J1306"/>
  <c r="J2332"/>
  <c r="J3716"/>
  <c r="J4268"/>
  <c r="J4446"/>
  <c r="J3865"/>
  <c r="J1534"/>
  <c r="J4739"/>
  <c r="J641"/>
  <c r="J4589"/>
  <c r="J4779"/>
  <c r="J1220"/>
  <c r="J2162"/>
  <c r="J1976"/>
  <c r="J2268"/>
  <c r="J1801"/>
  <c r="J3206"/>
  <c r="J665"/>
  <c r="J3306"/>
  <c r="J1562"/>
  <c r="J2533"/>
  <c r="J2792"/>
  <c r="J993"/>
  <c r="J550"/>
  <c r="J3358"/>
  <c r="J1135"/>
  <c r="J3469"/>
  <c r="J2051"/>
  <c r="J835"/>
  <c r="J1181"/>
  <c r="J2554"/>
  <c r="J2069"/>
  <c r="J1075"/>
  <c r="J3612"/>
  <c r="J3296"/>
  <c r="J1483"/>
  <c r="J3140"/>
  <c r="J10386"/>
  <c r="J2912"/>
  <c r="J4421"/>
  <c r="J1778"/>
  <c r="J1253"/>
  <c r="J691"/>
  <c r="J2212"/>
  <c r="J3516"/>
  <c r="J1931"/>
  <c r="J927"/>
  <c r="J10178"/>
  <c r="J3017"/>
  <c r="J3203"/>
  <c r="J2494"/>
  <c r="J774"/>
  <c r="J2387"/>
  <c r="J580"/>
  <c r="J2286"/>
  <c r="J3461"/>
  <c r="J2718"/>
  <c r="J2786"/>
  <c r="J2462"/>
  <c r="J2456"/>
  <c r="J1363"/>
  <c r="J4672"/>
  <c r="J844"/>
  <c r="J3267"/>
  <c r="J3336"/>
  <c r="J3674"/>
  <c r="J3055"/>
  <c r="J2270"/>
  <c r="J1595"/>
  <c r="J2844"/>
  <c r="J2174"/>
  <c r="J3731"/>
  <c r="J3372"/>
  <c r="J1752"/>
  <c r="J2677"/>
  <c r="J3936"/>
  <c r="J3695"/>
  <c r="J2812"/>
  <c r="J3297"/>
  <c r="J2652"/>
  <c r="J2361"/>
  <c r="J1264"/>
  <c r="J4412"/>
  <c r="J1110"/>
  <c r="J1387"/>
  <c r="J1475"/>
  <c r="J2324"/>
  <c r="J3242"/>
  <c r="J3202"/>
  <c r="J973"/>
  <c r="J1944"/>
  <c r="J1270"/>
  <c r="J3841"/>
  <c r="J1744"/>
  <c r="J1996"/>
  <c r="J1492"/>
  <c r="J4052"/>
  <c r="J3849"/>
  <c r="J1077"/>
  <c r="J4163"/>
  <c r="J10196"/>
  <c r="J2874"/>
  <c r="J4063"/>
  <c r="J1930"/>
  <c r="J1868"/>
  <c r="J2593"/>
  <c r="J3464"/>
  <c r="J2033"/>
  <c r="J2415"/>
  <c r="J1482"/>
  <c r="J1567"/>
  <c r="J2695"/>
  <c r="J2915"/>
  <c r="J1353"/>
  <c r="J2380"/>
  <c r="J676"/>
  <c r="J1953"/>
  <c r="J1578"/>
  <c r="J2539"/>
  <c r="J3068"/>
  <c r="J4018"/>
  <c r="J2854"/>
  <c r="J693"/>
  <c r="J1524"/>
  <c r="J2649"/>
  <c r="J4403"/>
  <c r="J3922"/>
  <c r="J4243"/>
  <c r="J3530"/>
  <c r="J10408"/>
  <c r="J4454"/>
  <c r="J3321"/>
  <c r="J3969"/>
  <c r="J4631"/>
  <c r="J2197"/>
  <c r="J1975"/>
  <c r="J1143"/>
  <c r="J533"/>
  <c r="J2144"/>
  <c r="J567"/>
  <c r="J735"/>
  <c r="J3221"/>
  <c r="J1454"/>
  <c r="J1252"/>
  <c r="J3948"/>
  <c r="J4401"/>
  <c r="J4135"/>
  <c r="J4289"/>
  <c r="J3582"/>
  <c r="J3470"/>
  <c r="J779"/>
  <c r="J4066"/>
  <c r="J3186"/>
  <c r="J3418"/>
  <c r="J858"/>
  <c r="J3335"/>
  <c r="J3487"/>
  <c r="J4724"/>
  <c r="J4591"/>
  <c r="J2884"/>
  <c r="J972"/>
  <c r="J1555"/>
  <c r="J1201"/>
  <c r="J4483"/>
  <c r="J2038"/>
  <c r="J3493"/>
  <c r="J3023"/>
  <c r="J4464"/>
  <c r="J517"/>
  <c r="J2909"/>
  <c r="J4508"/>
  <c r="J3564"/>
  <c r="J2198"/>
  <c r="J967"/>
  <c r="J2103"/>
  <c r="J1932"/>
  <c r="J2250"/>
  <c r="J3911"/>
  <c r="J4019"/>
  <c r="J2907"/>
  <c r="J1640"/>
  <c r="J4242"/>
  <c r="J675"/>
  <c r="J548"/>
  <c r="J2683"/>
  <c r="J3820"/>
  <c r="J2446"/>
  <c r="J2382"/>
  <c r="J1148"/>
  <c r="J3289"/>
  <c r="J2910"/>
  <c r="J3912"/>
  <c r="J1811"/>
  <c r="J985"/>
  <c r="J1367"/>
  <c r="J9477"/>
  <c r="J4559"/>
  <c r="J2412"/>
  <c r="J922"/>
  <c r="J2439"/>
  <c r="J1518"/>
  <c r="J4619"/>
  <c r="J3163"/>
  <c r="J9495"/>
  <c r="J2469"/>
  <c r="J1295"/>
  <c r="J3473"/>
  <c r="J863"/>
  <c r="J4521"/>
  <c r="J1331"/>
  <c r="J4518"/>
  <c r="J1292"/>
  <c r="J3608"/>
  <c r="J3924"/>
  <c r="J3628"/>
  <c r="J611"/>
  <c r="J4318"/>
  <c r="J1495"/>
  <c r="J2664"/>
  <c r="J1736"/>
  <c r="J3342"/>
  <c r="J4610"/>
  <c r="J2674"/>
  <c r="J3991"/>
  <c r="J2022"/>
  <c r="J2230"/>
  <c r="J2012"/>
  <c r="J2939"/>
  <c r="J4101"/>
  <c r="J3876"/>
  <c r="J496"/>
  <c r="J4070"/>
  <c r="J2311"/>
  <c r="J2770"/>
  <c r="J4750"/>
  <c r="J2535"/>
  <c r="J3819"/>
  <c r="J2355"/>
  <c r="J4154"/>
  <c r="J2032"/>
  <c r="J1708"/>
  <c r="J2691"/>
  <c r="J2953"/>
  <c r="J2086"/>
  <c r="J1968"/>
  <c r="J2403"/>
  <c r="J831"/>
  <c r="J2885"/>
  <c r="J3441"/>
  <c r="J2125"/>
  <c r="J1724"/>
  <c r="J3008"/>
  <c r="J3894"/>
  <c r="J1546"/>
  <c r="J4758"/>
  <c r="J1129"/>
  <c r="J1937"/>
  <c r="J606"/>
  <c r="J4563"/>
  <c r="J1501"/>
  <c r="J2984"/>
  <c r="J1231"/>
  <c r="J1643"/>
  <c r="J1628"/>
  <c r="J4546"/>
  <c r="J1427"/>
  <c r="J953"/>
  <c r="J1426"/>
  <c r="J701"/>
  <c r="J1430"/>
  <c r="J1303"/>
  <c r="J2515"/>
  <c r="J4369"/>
  <c r="J884"/>
  <c r="J3767"/>
  <c r="J2565"/>
  <c r="J681"/>
  <c r="J823"/>
  <c r="J1376"/>
  <c r="J563"/>
  <c r="J2686"/>
  <c r="J10556"/>
  <c r="J2735"/>
  <c r="J615"/>
  <c r="J3633"/>
  <c r="J2030"/>
  <c r="J3875"/>
  <c r="J931"/>
  <c r="J3759"/>
  <c r="J2219"/>
  <c r="J551"/>
  <c r="J1108"/>
  <c r="J2095"/>
  <c r="J3430"/>
  <c r="J696"/>
  <c r="J3482"/>
  <c r="J4423"/>
  <c r="J2393"/>
  <c r="J3020"/>
  <c r="J3130"/>
  <c r="J992"/>
  <c r="J4540"/>
  <c r="J1576"/>
  <c r="J2193"/>
  <c r="J1436"/>
  <c r="J3938"/>
  <c r="J3316"/>
  <c r="J1171"/>
  <c r="J2667"/>
  <c r="J1860"/>
  <c r="J4155"/>
  <c r="J1802"/>
  <c r="J4497"/>
  <c r="J907"/>
  <c r="J1232"/>
  <c r="J3122"/>
  <c r="J2450"/>
  <c r="J2524"/>
  <c r="J4384"/>
  <c r="J1519"/>
  <c r="J1799"/>
  <c r="J4585"/>
  <c r="J3777"/>
  <c r="J1196"/>
  <c r="J3416"/>
  <c r="J2526"/>
  <c r="J1916"/>
  <c r="J3005"/>
  <c r="J9459"/>
  <c r="J834"/>
  <c r="J768"/>
  <c r="J3833"/>
  <c r="J3996"/>
  <c r="J1717"/>
  <c r="J4542"/>
  <c r="J4444"/>
  <c r="J9689"/>
  <c r="J4064"/>
  <c r="J9734"/>
  <c r="J4438"/>
  <c r="J3045"/>
  <c r="J1162"/>
  <c r="J866"/>
  <c r="J1028"/>
  <c r="J4634"/>
  <c r="J1554"/>
  <c r="J1239"/>
  <c r="J1288"/>
  <c r="J1154"/>
  <c r="J745"/>
  <c r="J2590"/>
  <c r="J1415"/>
  <c r="J2731"/>
  <c r="J3918"/>
  <c r="J1970"/>
  <c r="J593"/>
  <c r="J1044"/>
  <c r="J3895"/>
  <c r="J3748"/>
  <c r="J4032"/>
  <c r="J3908"/>
  <c r="J4172"/>
  <c r="J1088"/>
  <c r="J2942"/>
  <c r="J1098"/>
  <c r="J4015"/>
  <c r="J4245"/>
  <c r="J4170"/>
  <c r="J4209"/>
  <c r="J1889"/>
  <c r="J776"/>
  <c r="J1870"/>
  <c r="J2950"/>
  <c r="J1912"/>
  <c r="J2025"/>
  <c r="J617"/>
  <c r="J3047"/>
  <c r="J3704"/>
  <c r="J1348"/>
  <c r="J2173"/>
  <c r="J1177"/>
  <c r="J4697"/>
  <c r="J3616"/>
  <c r="J2962"/>
  <c r="J2856"/>
  <c r="J4016"/>
  <c r="J4129"/>
  <c r="J2672"/>
  <c r="J3993"/>
  <c r="J1565"/>
  <c r="J2715"/>
  <c r="J1193"/>
  <c r="J740"/>
  <c r="J3989"/>
  <c r="J904"/>
  <c r="J1467"/>
  <c r="J4011"/>
  <c r="J1951"/>
  <c r="J3900"/>
  <c r="J2455"/>
  <c r="J3164"/>
  <c r="J2334"/>
  <c r="J2868"/>
  <c r="J559"/>
  <c r="J1314"/>
  <c r="J3147"/>
  <c r="J4641"/>
  <c r="J4185"/>
  <c r="J924"/>
  <c r="J3145"/>
  <c r="J4328"/>
  <c r="J668"/>
  <c r="J2192"/>
  <c r="J4580"/>
  <c r="J2217"/>
  <c r="J1173"/>
  <c r="J1480"/>
  <c r="J1434"/>
  <c r="J2240"/>
  <c r="J4045"/>
  <c r="J3187"/>
  <c r="J3371"/>
  <c r="J1880"/>
  <c r="J4188"/>
  <c r="J1641"/>
  <c r="J2699"/>
  <c r="J2938"/>
  <c r="J1394"/>
  <c r="J4704"/>
  <c r="J1299"/>
  <c r="J1187"/>
  <c r="J3033"/>
  <c r="J870"/>
  <c r="J4097"/>
  <c r="J1893"/>
  <c r="J4696"/>
  <c r="J4382"/>
  <c r="J1429"/>
  <c r="J2882"/>
  <c r="J3100"/>
  <c r="J3738"/>
  <c r="J2421"/>
  <c r="J3084"/>
  <c r="J572"/>
  <c r="J1882"/>
  <c r="J4741"/>
  <c r="J2687"/>
  <c r="J3260"/>
  <c r="J9907"/>
  <c r="J3788"/>
  <c r="J2488"/>
  <c r="J3662"/>
  <c r="J2529"/>
  <c r="J3425"/>
  <c r="J2973"/>
  <c r="J3526"/>
  <c r="J1601"/>
  <c r="J3588"/>
  <c r="J3083"/>
  <c r="J3856"/>
  <c r="J4261"/>
  <c r="J3793"/>
  <c r="J3971"/>
  <c r="J3338"/>
  <c r="J4125"/>
  <c r="J2072"/>
  <c r="J1106"/>
  <c r="J3270"/>
  <c r="J2631"/>
  <c r="J2625"/>
  <c r="J3444"/>
  <c r="J838"/>
  <c r="J2138"/>
  <c r="J3749"/>
  <c r="J3237"/>
  <c r="J2463"/>
  <c r="J2352"/>
  <c r="J1862"/>
  <c r="J2123"/>
  <c r="J1147"/>
  <c r="J4592"/>
  <c r="J1573"/>
  <c r="J1009"/>
  <c r="J4029"/>
  <c r="J3266"/>
  <c r="J3937"/>
  <c r="J2477"/>
  <c r="J4637"/>
  <c r="J1810"/>
  <c r="J865"/>
  <c r="J3052"/>
  <c r="J1209"/>
  <c r="J3184"/>
  <c r="J4090"/>
  <c r="J519"/>
  <c r="J1053"/>
  <c r="J2290"/>
  <c r="J1399"/>
  <c r="J10279"/>
  <c r="J1443"/>
  <c r="J4298"/>
  <c r="J773"/>
  <c r="J3117"/>
  <c r="J3477"/>
  <c r="J3599"/>
  <c r="J2646"/>
  <c r="J3261"/>
  <c r="J3836"/>
  <c r="J9736"/>
  <c r="J4433"/>
  <c r="J9974"/>
  <c r="J1591"/>
  <c r="J4324"/>
  <c r="J4551"/>
  <c r="J3490"/>
  <c r="J3283"/>
  <c r="J947"/>
  <c r="J2971"/>
  <c r="J2586"/>
  <c r="J1233"/>
  <c r="J1338"/>
  <c r="J3945"/>
  <c r="J2862"/>
  <c r="J3257"/>
  <c r="J4058"/>
  <c r="J1121"/>
  <c r="J1758"/>
  <c r="J3112"/>
  <c r="J3132"/>
  <c r="J2041"/>
  <c r="J3672"/>
  <c r="J1215"/>
  <c r="J2838"/>
  <c r="J1569"/>
  <c r="J2751"/>
  <c r="J1745"/>
  <c r="J873"/>
  <c r="J1779"/>
  <c r="J2822"/>
  <c r="J3104"/>
  <c r="J2338"/>
  <c r="J2020"/>
  <c r="J3705"/>
  <c r="J1251"/>
  <c r="J3879"/>
  <c r="J571"/>
  <c r="J3239"/>
  <c r="J1373"/>
  <c r="J731"/>
  <c r="J4118"/>
  <c r="J2538"/>
  <c r="J2889"/>
  <c r="J1585"/>
  <c r="J2567"/>
  <c r="J4193"/>
  <c r="J2258"/>
  <c r="J2917"/>
  <c r="J4319"/>
  <c r="J1020"/>
  <c r="J4385"/>
  <c r="J3497"/>
  <c r="J3179"/>
  <c r="J2251"/>
  <c r="J1831"/>
  <c r="J1157"/>
  <c r="J1056"/>
  <c r="J2897"/>
  <c r="J4276"/>
  <c r="J3647"/>
  <c r="J4700"/>
  <c r="J3800"/>
  <c r="J1781"/>
  <c r="J3462"/>
  <c r="J1721"/>
  <c r="J4013"/>
  <c r="J4661"/>
  <c r="J4633"/>
  <c r="J4780"/>
  <c r="J3507"/>
  <c r="J529"/>
  <c r="J10798"/>
  <c r="J1950"/>
  <c r="J1509"/>
  <c r="J2158"/>
  <c r="J4241"/>
  <c r="J1370"/>
  <c r="J2294"/>
  <c r="J2068"/>
  <c r="J1885"/>
  <c r="J4662"/>
  <c r="J1626"/>
  <c r="J3388"/>
  <c r="J2626"/>
  <c r="J671"/>
  <c r="J644"/>
  <c r="J1592"/>
  <c r="J3014"/>
  <c r="J2066"/>
  <c r="J3663"/>
  <c r="J1355"/>
  <c r="J9701"/>
  <c r="J733"/>
  <c r="J3542"/>
  <c r="J4615"/>
  <c r="J2277"/>
  <c r="J2655"/>
  <c r="J839"/>
  <c r="J955"/>
  <c r="J2616"/>
  <c r="J4130"/>
  <c r="J2100"/>
  <c r="J998"/>
  <c r="J3963"/>
  <c r="J2401"/>
  <c r="J3867"/>
  <c r="J3105"/>
  <c r="J2918"/>
  <c r="J2050"/>
  <c r="J515"/>
  <c r="J9471"/>
  <c r="J4744"/>
  <c r="J1746"/>
  <c r="J3429"/>
  <c r="J3728"/>
  <c r="J1109"/>
  <c r="J3314"/>
  <c r="J811"/>
  <c r="J2642"/>
  <c r="J1330"/>
  <c r="J4706"/>
  <c r="J716"/>
  <c r="J2940"/>
  <c r="J2579"/>
  <c r="J714"/>
  <c r="J1738"/>
  <c r="J1100"/>
  <c r="J3877"/>
  <c r="J3760"/>
  <c r="J2418"/>
  <c r="J1773"/>
  <c r="J3013"/>
  <c r="J1922"/>
  <c r="J3551"/>
  <c r="J654"/>
  <c r="J3778"/>
  <c r="J4391"/>
  <c r="J942"/>
  <c r="J2369"/>
  <c r="J3305"/>
  <c r="J3223"/>
  <c r="J3285"/>
  <c r="J1347"/>
  <c r="J1307"/>
  <c r="J10724"/>
  <c r="J2037"/>
  <c r="J2079"/>
  <c r="J4663"/>
  <c r="J3412"/>
  <c r="J1825"/>
  <c r="J717"/>
  <c r="J4720"/>
  <c r="J1791"/>
  <c r="J1276"/>
  <c r="J3581"/>
  <c r="J9868"/>
  <c r="J4147"/>
  <c r="J2239"/>
  <c r="J2821"/>
  <c r="J1684"/>
  <c r="J2406"/>
  <c r="J3725"/>
  <c r="J3244"/>
  <c r="J1525"/>
  <c r="J491"/>
  <c r="J2639"/>
  <c r="J1289"/>
  <c r="J4441"/>
  <c r="J4548"/>
  <c r="J2395"/>
  <c r="J1152"/>
  <c r="J3602"/>
  <c r="J2178"/>
  <c r="J965"/>
  <c r="J862"/>
  <c r="J3605"/>
  <c r="J4004"/>
  <c r="J1153"/>
  <c r="J885"/>
  <c r="J4626"/>
  <c r="J4514"/>
  <c r="J2464"/>
  <c r="J3696"/>
  <c r="J2658"/>
  <c r="J660"/>
  <c r="J791"/>
  <c r="J3445"/>
  <c r="J1681"/>
  <c r="J2919"/>
  <c r="J3457"/>
  <c r="J3631"/>
  <c r="J621"/>
  <c r="J4076"/>
  <c r="J3964"/>
  <c r="J2373"/>
  <c r="J4675"/>
  <c r="J3359"/>
  <c r="J4772"/>
  <c r="J2989"/>
  <c r="J2082"/>
  <c r="J4073"/>
  <c r="J1085"/>
  <c r="J4383"/>
  <c r="J3620"/>
  <c r="J753"/>
  <c r="J1657"/>
  <c r="J3949"/>
  <c r="J585"/>
  <c r="J3422"/>
  <c r="J4476"/>
  <c r="J3409"/>
  <c r="J3034"/>
  <c r="J3618"/>
  <c r="J2429"/>
  <c r="J2211"/>
  <c r="J3586"/>
  <c r="J2903"/>
  <c r="J3356"/>
  <c r="J4230"/>
  <c r="J4153"/>
  <c r="J3363"/>
  <c r="J1278"/>
  <c r="J920"/>
  <c r="J4367"/>
  <c r="J919"/>
  <c r="J2966"/>
  <c r="J10197"/>
  <c r="J3292"/>
  <c r="J2484"/>
  <c r="J3600"/>
  <c r="J10204"/>
  <c r="J4469"/>
  <c r="J4132"/>
  <c r="J876"/>
  <c r="J936"/>
  <c r="J2511"/>
  <c r="J2313"/>
  <c r="J4307"/>
  <c r="J1438"/>
  <c r="J4431"/>
  <c r="J4757"/>
  <c r="J3954"/>
  <c r="J3984"/>
  <c r="J4621"/>
  <c r="J9980"/>
  <c r="J3435"/>
  <c r="J4480"/>
  <c r="J2078"/>
  <c r="J2339"/>
  <c r="J4291"/>
  <c r="J4501"/>
  <c r="J4375"/>
  <c r="J9470"/>
  <c r="J1271"/>
  <c r="J2314"/>
  <c r="J9466"/>
  <c r="J1466"/>
  <c r="J2356"/>
  <c r="J4049"/>
  <c r="J3817"/>
  <c r="J2480"/>
  <c r="J2778"/>
  <c r="J2972"/>
  <c r="J1979"/>
  <c r="J746"/>
  <c r="J1672"/>
  <c r="J3116"/>
  <c r="J3604"/>
  <c r="J3354"/>
  <c r="J3471"/>
  <c r="J4396"/>
  <c r="J2736"/>
  <c r="J4768"/>
  <c r="J4190"/>
  <c r="J3942"/>
  <c r="J1033"/>
  <c r="J4404"/>
  <c r="J1412"/>
  <c r="J4277"/>
  <c r="J1384"/>
  <c r="J1107"/>
  <c r="J1559"/>
  <c r="J3832"/>
  <c r="J3488"/>
  <c r="J1629"/>
  <c r="J3123"/>
  <c r="J2824"/>
  <c r="J1431"/>
  <c r="J1254"/>
  <c r="J751"/>
  <c r="J1503"/>
  <c r="J2570"/>
  <c r="J1817"/>
  <c r="J4417"/>
  <c r="J2476"/>
  <c r="J1500"/>
  <c r="J2960"/>
  <c r="J2424"/>
  <c r="J1086"/>
  <c r="J3201"/>
  <c r="J1021"/>
  <c r="J750"/>
  <c r="J1696"/>
  <c r="J1388"/>
  <c r="J3153"/>
  <c r="J3743"/>
  <c r="J2160"/>
  <c r="J2685"/>
  <c r="J1259"/>
  <c r="J3822"/>
  <c r="J1065"/>
  <c r="J1260"/>
  <c r="J3057"/>
  <c r="J4635"/>
  <c r="J2461"/>
  <c r="J2876"/>
  <c r="J2002"/>
  <c r="J3277"/>
  <c r="J2503"/>
  <c r="J3276"/>
  <c r="J1213"/>
  <c r="J3280"/>
  <c r="J1191"/>
  <c r="J1900"/>
  <c r="J2977"/>
  <c r="J1928"/>
  <c r="J1316"/>
  <c r="J10737"/>
  <c r="J4597"/>
  <c r="J3751"/>
  <c r="J2048"/>
  <c r="J1596"/>
  <c r="J3161"/>
  <c r="J1293"/>
  <c r="J2837"/>
  <c r="J2995"/>
  <c r="J4568"/>
  <c r="J2550"/>
  <c r="J656"/>
  <c r="J728"/>
  <c r="J10728"/>
  <c r="J782"/>
  <c r="J2877"/>
  <c r="J2675"/>
  <c r="J2049"/>
  <c r="J3209"/>
  <c r="J2553"/>
  <c r="J1497"/>
  <c r="J1421"/>
  <c r="J10294"/>
  <c r="J4760"/>
  <c r="J1457"/>
  <c r="J951"/>
  <c r="J3407"/>
  <c r="J3317"/>
  <c r="J494"/>
  <c r="J837"/>
  <c r="J4653"/>
  <c r="J4665"/>
  <c r="J1532"/>
  <c r="J3772"/>
  <c r="J3863"/>
  <c r="J4472"/>
  <c r="J1416"/>
  <c r="J4639"/>
  <c r="J3220"/>
  <c r="J2764"/>
  <c r="J1243"/>
  <c r="J10735"/>
  <c r="J2307"/>
  <c r="J2400"/>
  <c r="J1588"/>
  <c r="J724"/>
  <c r="J3886"/>
  <c r="J3185"/>
  <c r="J1706"/>
  <c r="J1317"/>
  <c r="J3446"/>
  <c r="J4271"/>
  <c r="J958"/>
  <c r="J3667"/>
  <c r="J4229"/>
  <c r="J1939"/>
  <c r="J2990"/>
  <c r="J1593"/>
  <c r="J3150"/>
  <c r="J840"/>
  <c r="J2196"/>
  <c r="J4275"/>
  <c r="J539"/>
  <c r="J2445"/>
  <c r="J4394"/>
  <c r="J2140"/>
  <c r="J1134"/>
  <c r="J3091"/>
  <c r="J2225"/>
  <c r="J802"/>
  <c r="J2155"/>
  <c r="J679"/>
  <c r="J2797"/>
  <c r="J4309"/>
  <c r="J2580"/>
  <c r="J1208"/>
  <c r="J1139"/>
  <c r="J3398"/>
  <c r="J4378"/>
  <c r="J1844"/>
  <c r="J1558"/>
  <c r="J3544"/>
  <c r="J1709"/>
  <c r="J2319"/>
  <c r="J3016"/>
  <c r="J2179"/>
  <c r="J3213"/>
  <c r="J2578"/>
  <c r="J928"/>
  <c r="J689"/>
  <c r="J1346"/>
  <c r="J797"/>
  <c r="J1690"/>
  <c r="J2611"/>
  <c r="J4071"/>
  <c r="J4748"/>
  <c r="J3951"/>
  <c r="J756"/>
  <c r="J2732"/>
  <c r="J1800"/>
  <c r="J3543"/>
  <c r="J4299"/>
  <c r="J3920"/>
  <c r="J3903"/>
  <c r="J2349"/>
  <c r="J935"/>
  <c r="J1327"/>
  <c r="J3988"/>
  <c r="J3919"/>
  <c r="J2204"/>
  <c r="J3754"/>
  <c r="J3448"/>
  <c r="J1685"/>
  <c r="J4010"/>
  <c r="J4137"/>
  <c r="J892"/>
  <c r="J4781"/>
  <c r="J769"/>
  <c r="J2711"/>
  <c r="J872"/>
  <c r="J2883"/>
  <c r="J3826"/>
  <c r="J3361"/>
  <c r="J637"/>
  <c r="J2605"/>
  <c r="J1704"/>
  <c r="J749"/>
  <c r="J4103"/>
  <c r="J2643"/>
  <c r="J900"/>
  <c r="J2557"/>
  <c r="J2827"/>
  <c r="J1910"/>
  <c r="J3376"/>
  <c r="J3747"/>
  <c r="J2568"/>
  <c r="J1057"/>
  <c r="J3899"/>
  <c r="J10796"/>
  <c r="J2305"/>
  <c r="J2047"/>
  <c r="J4094"/>
  <c r="J1620"/>
  <c r="J3211"/>
  <c r="J1892"/>
  <c r="J2757"/>
  <c r="J3475"/>
  <c r="J9926"/>
  <c r="J2599"/>
  <c r="J3022"/>
  <c r="J987"/>
  <c r="J3891"/>
  <c r="J905"/>
  <c r="J595"/>
  <c r="J4263"/>
  <c r="J3804"/>
  <c r="J4569"/>
  <c r="J534"/>
  <c r="J3556"/>
  <c r="J3838"/>
  <c r="J3758"/>
  <c r="J2766"/>
  <c r="J2688"/>
  <c r="J1418"/>
  <c r="J1339"/>
  <c r="J688"/>
  <c r="J3531"/>
  <c r="J690"/>
  <c r="J2637"/>
  <c r="J4224"/>
  <c r="J1716"/>
  <c r="J1145"/>
  <c r="J3012"/>
  <c r="J1732"/>
  <c r="J3630"/>
  <c r="J1111"/>
  <c r="J2003"/>
  <c r="J2267"/>
  <c r="J1237"/>
  <c r="J1391"/>
  <c r="J1400"/>
  <c r="J4072"/>
  <c r="J2927"/>
  <c r="J1869"/>
  <c r="J741"/>
  <c r="J3144"/>
  <c r="J1740"/>
  <c r="J4420"/>
  <c r="J3380"/>
  <c r="J4764"/>
  <c r="J3378"/>
  <c r="J1907"/>
  <c r="J1273"/>
  <c r="J3195"/>
  <c r="J493"/>
  <c r="J2215"/>
  <c r="J4734"/>
  <c r="J2767"/>
  <c r="J1967"/>
  <c r="J1084"/>
  <c r="J1839"/>
  <c r="J2928"/>
  <c r="J4770"/>
  <c r="J1935"/>
  <c r="J1030"/>
  <c r="J3641"/>
  <c r="J1064"/>
  <c r="J531"/>
  <c r="J1061"/>
  <c r="J3383"/>
  <c r="J3890"/>
  <c r="J2703"/>
  <c r="J3739"/>
  <c r="J727"/>
  <c r="J1794"/>
  <c r="J4691"/>
  <c r="J2641"/>
  <c r="J3010"/>
  <c r="J2453"/>
  <c r="J816"/>
  <c r="J4304"/>
  <c r="J1813"/>
  <c r="J3226"/>
  <c r="J1488"/>
  <c r="J1980"/>
  <c r="J4176"/>
  <c r="J4622"/>
  <c r="J1190"/>
  <c r="J2817"/>
  <c r="J3357"/>
  <c r="J1476"/>
  <c r="J10221"/>
  <c r="J2109"/>
  <c r="J2723"/>
  <c r="J2152"/>
  <c r="J1551"/>
  <c r="J3263"/>
  <c r="J1090"/>
  <c r="J3540"/>
  <c r="J10090"/>
  <c r="J1446"/>
  <c r="J4035"/>
  <c r="J4028"/>
  <c r="J2205"/>
  <c r="J795"/>
  <c r="J2509"/>
  <c r="J2698"/>
  <c r="J1619"/>
  <c r="J4231"/>
  <c r="J1285"/>
  <c r="J2287"/>
  <c r="J1765"/>
  <c r="J3902"/>
  <c r="J4131"/>
  <c r="J4051"/>
  <c r="J2320"/>
  <c r="J1612"/>
  <c r="J1602"/>
  <c r="J1401"/>
  <c r="J1265"/>
  <c r="J2597"/>
  <c r="J3333"/>
  <c r="J1836"/>
  <c r="J4152"/>
  <c r="J2978"/>
  <c r="J3463"/>
  <c r="J4529"/>
  <c r="J601"/>
  <c r="J586"/>
  <c r="J3031"/>
  <c r="J4778"/>
  <c r="J2428"/>
  <c r="J3697"/>
  <c r="J2110"/>
  <c r="J628"/>
  <c r="J4545"/>
  <c r="J4370"/>
  <c r="J1909"/>
  <c r="J2482"/>
  <c r="J2470"/>
  <c r="J2303"/>
  <c r="J1543"/>
  <c r="J2143"/>
  <c r="J2298"/>
  <c r="J929"/>
  <c r="J1230"/>
  <c r="J4003"/>
  <c r="J4360"/>
  <c r="J2759"/>
  <c r="J1890"/>
  <c r="J4769"/>
  <c r="J941"/>
  <c r="J3933"/>
  <c r="J3247"/>
  <c r="J1731"/>
  <c r="J4255"/>
  <c r="J1865"/>
  <c r="J2894"/>
  <c r="J1644"/>
  <c r="J3251"/>
  <c r="J1821"/>
  <c r="J3245"/>
  <c r="J667"/>
  <c r="J1547"/>
  <c r="J1942"/>
  <c r="J1359"/>
  <c r="J2662"/>
  <c r="J1361"/>
  <c r="J1397"/>
  <c r="J1608"/>
  <c r="J3018"/>
  <c r="J500"/>
  <c r="J1807"/>
  <c r="J3726"/>
  <c r="J1920"/>
  <c r="J4373"/>
  <c r="J3455"/>
  <c r="J2522"/>
  <c r="J1826"/>
  <c r="J1236"/>
  <c r="J4169"/>
  <c r="J2708"/>
  <c r="J898"/>
  <c r="J2315"/>
  <c r="J3594"/>
  <c r="J3719"/>
  <c r="J1598"/>
  <c r="J3172"/>
  <c r="J4372"/>
  <c r="J1460"/>
  <c r="J2573"/>
  <c r="J4595"/>
  <c r="J4127"/>
  <c r="J4598"/>
  <c r="J851"/>
  <c r="J2986"/>
  <c r="J1456"/>
  <c r="J3857"/>
  <c r="J3090"/>
  <c r="J2459"/>
  <c r="J3041"/>
  <c r="J1552"/>
  <c r="J1192"/>
  <c r="J4581"/>
  <c r="J2991"/>
  <c r="J9461"/>
  <c r="J3592"/>
  <c r="J2064"/>
  <c r="J1329"/>
  <c r="J1038"/>
  <c r="J923"/>
  <c r="J1697"/>
  <c r="J2407"/>
  <c r="J4686"/>
  <c r="J2982"/>
  <c r="J2163"/>
  <c r="J599"/>
  <c r="J10032"/>
  <c r="J1328"/>
  <c r="J1313"/>
  <c r="J1320"/>
  <c r="J2337"/>
  <c r="J4099"/>
  <c r="J610"/>
  <c r="J2126"/>
  <c r="J2135"/>
  <c r="J3569"/>
  <c r="J3837"/>
  <c r="J1827"/>
  <c r="J3966"/>
  <c r="J1462"/>
  <c r="J1652"/>
  <c r="J4475"/>
  <c r="J4173"/>
  <c r="J2150"/>
  <c r="J1973"/>
  <c r="J4246"/>
  <c r="J3574"/>
  <c r="J669"/>
  <c r="J3782"/>
  <c r="J2208"/>
  <c r="J1663"/>
  <c r="J2431"/>
  <c r="J10002"/>
  <c r="J1444"/>
  <c r="J1861"/>
  <c r="J1747"/>
  <c r="J3873"/>
  <c r="J3884"/>
  <c r="J2545"/>
  <c r="J2930"/>
  <c r="J859"/>
  <c r="J2628"/>
  <c r="J2949"/>
  <c r="J3355"/>
  <c r="J3734"/>
  <c r="J1972"/>
  <c r="J4434"/>
  <c r="J4371"/>
  <c r="J932"/>
  <c r="J4640"/>
  <c r="J2362"/>
  <c r="J3331"/>
  <c r="J959"/>
  <c r="J1570"/>
  <c r="J7888"/>
  <c r="J9467"/>
  <c r="J9943"/>
  <c r="J6102"/>
  <c r="J10157"/>
  <c r="J7887"/>
  <c r="J10031"/>
  <c r="J10330"/>
  <c r="J9982"/>
  <c r="J7274"/>
  <c r="J353"/>
  <c r="J10679"/>
  <c r="J10688"/>
  <c r="J9620"/>
  <c r="J7838"/>
  <c r="J9969"/>
  <c r="J10464"/>
  <c r="J7871"/>
  <c r="J7857"/>
  <c r="J10665"/>
  <c r="J9561"/>
  <c r="J208"/>
  <c r="J5444"/>
  <c r="J10581"/>
  <c r="J10478"/>
  <c r="J10763"/>
  <c r="J7739"/>
  <c r="J9502"/>
  <c r="J9840"/>
  <c r="J7585"/>
  <c r="J97"/>
  <c r="J7709"/>
  <c r="J9711"/>
  <c r="J10366"/>
  <c r="J9601"/>
  <c r="J9692"/>
  <c r="J5947"/>
  <c r="J10123"/>
  <c r="J10577"/>
  <c r="J10666"/>
  <c r="J10304"/>
  <c r="J10399"/>
  <c r="J10637"/>
  <c r="J6987"/>
  <c r="J10179"/>
  <c r="J10600"/>
  <c r="J46"/>
  <c r="J7837"/>
  <c r="J6975"/>
  <c r="J6788"/>
  <c r="J10667"/>
  <c r="J7307"/>
  <c r="J10786"/>
  <c r="J10578"/>
  <c r="J9940"/>
  <c r="J10594"/>
  <c r="J10619"/>
  <c r="J323"/>
  <c r="J9635"/>
  <c r="J7697"/>
  <c r="J10243"/>
  <c r="J10070"/>
  <c r="J7427"/>
  <c r="J303"/>
  <c r="J9935"/>
  <c r="J6954"/>
  <c r="J10472"/>
  <c r="J10745"/>
  <c r="J9870"/>
  <c r="J10777"/>
  <c r="J10432"/>
  <c r="J10465"/>
  <c r="J7241"/>
  <c r="J9741"/>
  <c r="J10689"/>
  <c r="J8"/>
  <c r="J9719"/>
  <c r="J6416"/>
  <c r="J10130"/>
  <c r="J10364"/>
  <c r="J10495"/>
  <c r="J7142"/>
  <c r="J5938"/>
  <c r="J5022"/>
  <c r="J10668"/>
  <c r="J317"/>
  <c r="J4937"/>
  <c r="J5158"/>
  <c r="J10690"/>
  <c r="J9539"/>
  <c r="J10710"/>
  <c r="J7472"/>
  <c r="J10075"/>
  <c r="J5160"/>
  <c r="J10564"/>
  <c r="J10661"/>
  <c r="J6101"/>
  <c r="J7829"/>
  <c r="J10629"/>
  <c r="J9914"/>
  <c r="J10410"/>
  <c r="J10132"/>
  <c r="J6239"/>
  <c r="J9554"/>
  <c r="J6417"/>
  <c r="J10262"/>
  <c r="J6698"/>
  <c r="J9686"/>
  <c r="J7226"/>
  <c r="J7326"/>
  <c r="J154"/>
  <c r="J7825"/>
  <c r="J7734"/>
  <c r="J9608"/>
  <c r="J10141"/>
  <c r="J7419"/>
  <c r="J6179"/>
  <c r="J6216"/>
  <c r="J10421"/>
  <c r="J10551"/>
  <c r="J6458"/>
  <c r="J10314"/>
  <c r="J4952"/>
  <c r="J7653"/>
  <c r="J10287"/>
  <c r="J10987"/>
  <c r="J10455"/>
  <c r="J9960"/>
  <c r="J10419"/>
  <c r="J10371"/>
  <c r="J10625"/>
  <c r="J7487"/>
  <c r="J10336"/>
  <c r="J7690"/>
  <c r="J10445"/>
  <c r="J10508"/>
  <c r="J9592"/>
  <c r="J10299"/>
  <c r="J9656"/>
  <c r="J10491"/>
  <c r="J7830"/>
  <c r="J10137"/>
  <c r="J5073"/>
  <c r="J10601"/>
  <c r="J10190"/>
  <c r="J6761"/>
  <c r="J10308"/>
  <c r="J9989"/>
  <c r="J51"/>
  <c r="J5502"/>
  <c r="J4867"/>
  <c r="J7856"/>
  <c r="J9583"/>
  <c r="J9979"/>
  <c r="J10439"/>
  <c r="J10354"/>
  <c r="J7696"/>
  <c r="J7850"/>
  <c r="J189"/>
  <c r="J4865"/>
  <c r="J7672"/>
  <c r="J5063"/>
  <c r="J5707"/>
  <c r="J10520"/>
  <c r="J10602"/>
  <c r="J9546"/>
  <c r="J10691"/>
  <c r="J9856"/>
  <c r="J10222"/>
  <c r="J6791"/>
  <c r="J5685"/>
  <c r="J10052"/>
  <c r="J10785"/>
  <c r="J4962"/>
  <c r="J10645"/>
  <c r="J6167"/>
  <c r="J10563"/>
  <c r="J27"/>
  <c r="J10480"/>
  <c r="J9721"/>
  <c r="J9479"/>
  <c r="J9976"/>
  <c r="J7848"/>
  <c r="J9796"/>
  <c r="J7822"/>
  <c r="J5820"/>
  <c r="J7817"/>
  <c r="J6141"/>
  <c r="J10450"/>
  <c r="J10101"/>
  <c r="J10558"/>
  <c r="J10488"/>
  <c r="J10732"/>
  <c r="J10514"/>
  <c r="J6731"/>
  <c r="J10081"/>
  <c r="J7180"/>
  <c r="J5134"/>
  <c r="J6968"/>
  <c r="J6054"/>
  <c r="J7347"/>
  <c r="J9838"/>
  <c r="J10617"/>
  <c r="J5419"/>
  <c r="J5895"/>
  <c r="J238"/>
  <c r="J10610"/>
  <c r="J9821"/>
  <c r="J5774"/>
  <c r="J9761"/>
  <c r="J10517"/>
  <c r="J10010"/>
  <c r="J10553"/>
  <c r="J5570"/>
  <c r="J9846"/>
  <c r="J7384"/>
  <c r="J9481"/>
  <c r="J10045"/>
  <c r="J6110"/>
  <c r="J10272"/>
  <c r="J9834"/>
  <c r="J6951"/>
  <c r="J9901"/>
  <c r="J5286"/>
  <c r="J10043"/>
  <c r="J7338"/>
  <c r="J288"/>
  <c r="J10683"/>
  <c r="J6644"/>
  <c r="J10631"/>
  <c r="J10529"/>
  <c r="J10469"/>
  <c r="J7722"/>
  <c r="J10227"/>
  <c r="J10369"/>
  <c r="J10405"/>
  <c r="J11923"/>
  <c r="J9778"/>
  <c r="J10476"/>
  <c r="J10424"/>
  <c r="J10797"/>
  <c r="J7543"/>
  <c r="J9703"/>
  <c r="J5327"/>
  <c r="J10034"/>
  <c r="J10523"/>
  <c r="J7658"/>
  <c r="J5826"/>
  <c r="J5954"/>
  <c r="J6608"/>
  <c r="J9556"/>
  <c r="J10603"/>
  <c r="J7567"/>
  <c r="J5109"/>
  <c r="J10006"/>
  <c r="J9892"/>
  <c r="J289"/>
  <c r="J10008"/>
  <c r="J296"/>
  <c r="J5298"/>
  <c r="J10669"/>
  <c r="J6052"/>
  <c r="J10258"/>
  <c r="J7796"/>
  <c r="J4"/>
  <c r="J6464"/>
  <c r="J387"/>
  <c r="J81"/>
  <c r="J364"/>
  <c r="J9957"/>
  <c r="J5010"/>
  <c r="J10076"/>
  <c r="J10604"/>
  <c r="J9767"/>
  <c r="J9949"/>
  <c r="J355"/>
  <c r="J10583"/>
  <c r="J9952"/>
  <c r="J7656"/>
  <c r="J10454"/>
  <c r="J5145"/>
  <c r="J9886"/>
  <c r="J153"/>
  <c r="J201"/>
  <c r="J5541"/>
  <c r="J6893"/>
  <c r="J10380"/>
  <c r="J10752"/>
  <c r="J225"/>
  <c r="J5857"/>
  <c r="J10312"/>
  <c r="J5410"/>
  <c r="J9580"/>
  <c r="J6727"/>
  <c r="J7218"/>
  <c r="J5108"/>
  <c r="J428"/>
  <c r="J10198"/>
  <c r="J5495"/>
  <c r="J4904"/>
  <c r="J78"/>
  <c r="J5629"/>
  <c r="J5176"/>
  <c r="J10670"/>
  <c r="J36"/>
  <c r="J10498"/>
  <c r="J7004"/>
  <c r="J5621"/>
  <c r="J10040"/>
  <c r="J6218"/>
  <c r="J10542"/>
  <c r="J9538"/>
  <c r="J10149"/>
  <c r="J9881"/>
  <c r="J5204"/>
  <c r="J101"/>
  <c r="J10562"/>
  <c r="J10545"/>
  <c r="J7147"/>
  <c r="J5847"/>
  <c r="J124"/>
  <c r="J7849"/>
  <c r="J9858"/>
  <c r="J7677"/>
  <c r="J263"/>
  <c r="J10484"/>
  <c r="J10163"/>
  <c r="J7165"/>
  <c r="J10647"/>
  <c r="J9991"/>
  <c r="J9534"/>
  <c r="J9781"/>
  <c r="J4797"/>
  <c r="J9995"/>
  <c r="J10257"/>
  <c r="J10692"/>
  <c r="J7776"/>
  <c r="J6776"/>
  <c r="J9679"/>
  <c r="J9553"/>
  <c r="J7866"/>
  <c r="J10144"/>
  <c r="J4852"/>
  <c r="J7662"/>
  <c r="J7184"/>
  <c r="J6566"/>
  <c r="J5169"/>
  <c r="J10140"/>
  <c r="J7442"/>
  <c r="J10091"/>
  <c r="J10030"/>
  <c r="J9996"/>
  <c r="J9855"/>
  <c r="J9645"/>
  <c r="J9903"/>
  <c r="J10395"/>
  <c r="J7278"/>
  <c r="J5547"/>
  <c r="J69"/>
  <c r="J7788"/>
  <c r="J54"/>
  <c r="J269"/>
  <c r="J7715"/>
  <c r="J7706"/>
  <c r="J7669"/>
  <c r="J9986"/>
  <c r="J10143"/>
  <c r="J10574"/>
  <c r="J10503"/>
  <c r="J9879"/>
  <c r="J10671"/>
  <c r="J7083"/>
  <c r="J6626"/>
  <c r="J89"/>
  <c r="J10636"/>
  <c r="J10230"/>
  <c r="J9618"/>
  <c r="J10755"/>
  <c r="J10199"/>
  <c r="J9755"/>
  <c r="J9999"/>
  <c r="J10398"/>
  <c r="J5215"/>
  <c r="J7821"/>
  <c r="J10041"/>
  <c r="J9828"/>
  <c r="J10066"/>
  <c r="J10719"/>
  <c r="J6021"/>
  <c r="J10393"/>
  <c r="J4819"/>
  <c r="J160"/>
  <c r="J5517"/>
  <c r="J9501"/>
  <c r="J10787"/>
  <c r="J9890"/>
  <c r="J5120"/>
  <c r="J10788"/>
  <c r="J10175"/>
  <c r="J30"/>
  <c r="J10357"/>
  <c r="J9832"/>
  <c r="J10515"/>
  <c r="J9655"/>
  <c r="J7774"/>
  <c r="J6656"/>
  <c r="J7098"/>
  <c r="J5535"/>
  <c r="J9480"/>
  <c r="J10082"/>
  <c r="J10693"/>
  <c r="J7144"/>
  <c r="J10473"/>
  <c r="J10646"/>
  <c r="J5839"/>
  <c r="J5290"/>
  <c r="J10682"/>
  <c r="J6232"/>
  <c r="J10426"/>
  <c r="J10662"/>
  <c r="J10639"/>
  <c r="J5794"/>
  <c r="J5363"/>
  <c r="J7748"/>
  <c r="J6842"/>
  <c r="J9836"/>
  <c r="J7736"/>
  <c r="J5278"/>
  <c r="J9522"/>
  <c r="J7793"/>
  <c r="J7704"/>
  <c r="J7243"/>
  <c r="J6446"/>
  <c r="J5101"/>
  <c r="J9958"/>
  <c r="J9746"/>
  <c r="J9884"/>
  <c r="J5647"/>
  <c r="J59"/>
  <c r="J188"/>
  <c r="J10248"/>
  <c r="J162"/>
  <c r="J7758"/>
  <c r="J10328"/>
  <c r="J10621"/>
  <c r="J10422"/>
  <c r="J10241"/>
  <c r="J6779"/>
  <c r="J129"/>
  <c r="J10064"/>
  <c r="J10537"/>
  <c r="J7645"/>
  <c r="J6921"/>
  <c r="J9585"/>
  <c r="J10582"/>
  <c r="J7109"/>
  <c r="J10298"/>
  <c r="J10458"/>
  <c r="J7249"/>
  <c r="J10016"/>
  <c r="J10281"/>
  <c r="J10377"/>
  <c r="J6814"/>
  <c r="J7054"/>
  <c r="J6789"/>
  <c r="J7738"/>
  <c r="J5324"/>
  <c r="J9665"/>
  <c r="J9552"/>
  <c r="J10482"/>
  <c r="J7345"/>
  <c r="J274"/>
  <c r="J431"/>
  <c r="J10187"/>
  <c r="J10138"/>
  <c r="J10112"/>
  <c r="J10467"/>
  <c r="J10025"/>
  <c r="J9596"/>
  <c r="J10555"/>
  <c r="J5479"/>
  <c r="J7655"/>
  <c r="J9658"/>
  <c r="J10184"/>
  <c r="J9851"/>
  <c r="J9651"/>
  <c r="J10789"/>
  <c r="J6225"/>
  <c r="J10252"/>
  <c r="J10552"/>
  <c r="J7827"/>
  <c r="J9739"/>
  <c r="J10706"/>
  <c r="J10015"/>
  <c r="J9572"/>
  <c r="J10165"/>
  <c r="J10790"/>
  <c r="J6032"/>
  <c r="J7727"/>
  <c r="J10344"/>
  <c r="J9531"/>
  <c r="J9844"/>
  <c r="J427"/>
  <c r="J9589"/>
  <c r="J11403"/>
  <c r="J6129"/>
  <c r="J10605"/>
  <c r="J6127"/>
  <c r="J10217"/>
  <c r="J10584"/>
  <c r="J7860"/>
  <c r="J9823"/>
  <c r="J10205"/>
  <c r="J10321"/>
  <c r="J10611"/>
  <c r="J10067"/>
  <c r="J6441"/>
  <c r="J10457"/>
  <c r="J5680"/>
  <c r="J7106"/>
  <c r="J9993"/>
  <c r="J6517"/>
  <c r="J9722"/>
  <c r="J10652"/>
  <c r="J10524"/>
  <c r="J6150"/>
  <c r="J7694"/>
  <c r="J10486"/>
  <c r="J6730"/>
  <c r="J10753"/>
  <c r="J5221"/>
  <c r="J7820"/>
  <c r="J7735"/>
  <c r="J10383"/>
  <c r="J10186"/>
  <c r="J184"/>
  <c r="J10285"/>
  <c r="J9768"/>
  <c r="J10630"/>
  <c r="J9931"/>
  <c r="J7654"/>
  <c r="J6571"/>
  <c r="J9591"/>
  <c r="J11060"/>
  <c r="J7231"/>
  <c r="J5732"/>
  <c r="J10716"/>
  <c r="J6175"/>
  <c r="J5453"/>
  <c r="J10211"/>
  <c r="J5192"/>
  <c r="J6413"/>
  <c r="J10320"/>
  <c r="J7478"/>
  <c r="J6103"/>
  <c r="J10568"/>
  <c r="J9674"/>
  <c r="J10007"/>
  <c r="J9615"/>
  <c r="J10170"/>
  <c r="J6293"/>
  <c r="J9842"/>
  <c r="J5474"/>
  <c r="J9584"/>
  <c r="J122"/>
  <c r="J10546"/>
  <c r="J10791"/>
  <c r="J4991"/>
  <c r="J10356"/>
  <c r="J7730"/>
  <c r="J7533"/>
  <c r="J9947"/>
  <c r="J5811"/>
  <c r="J10492"/>
  <c r="J9487"/>
  <c r="J10780"/>
  <c r="J9904"/>
  <c r="J5125"/>
  <c r="J10242"/>
  <c r="J6835"/>
  <c r="J7808"/>
  <c r="J10342"/>
  <c r="J10065"/>
  <c r="J9575"/>
  <c r="J10058"/>
  <c r="J10097"/>
  <c r="J10037"/>
  <c r="J10269"/>
  <c r="J11566"/>
  <c r="J7052"/>
  <c r="J393"/>
  <c r="J10431"/>
  <c r="J9609"/>
  <c r="J10333"/>
  <c r="J9536"/>
  <c r="J9623"/>
  <c r="J5739"/>
  <c r="J10612"/>
  <c r="J7057"/>
  <c r="J9998"/>
  <c r="J10475"/>
  <c r="J6630"/>
  <c r="J6288"/>
  <c r="J7642"/>
  <c r="J9942"/>
  <c r="J10618"/>
  <c r="J10595"/>
  <c r="J7745"/>
  <c r="J10694"/>
  <c r="J7216"/>
  <c r="J10547"/>
  <c r="J9634"/>
  <c r="J10400"/>
  <c r="J7178"/>
  <c r="J6198"/>
  <c r="J10516"/>
  <c r="J9994"/>
  <c r="J10363"/>
  <c r="J9667"/>
  <c r="J10012"/>
  <c r="J367"/>
  <c r="J5737"/>
  <c r="J10769"/>
  <c r="J10569"/>
  <c r="J6999"/>
  <c r="J6338"/>
  <c r="J9948"/>
  <c r="J5218"/>
  <c r="J10401"/>
  <c r="J10166"/>
  <c r="J9915"/>
  <c r="J10235"/>
  <c r="J244"/>
  <c r="J10324"/>
  <c r="J10259"/>
  <c r="J9837"/>
  <c r="J10672"/>
  <c r="J6309"/>
  <c r="J9873"/>
  <c r="J10678"/>
  <c r="J10709"/>
  <c r="J10485"/>
  <c r="J217"/>
  <c r="J10764"/>
  <c r="J10657"/>
  <c r="J10048"/>
  <c r="J9813"/>
  <c r="J6468"/>
  <c r="J10361"/>
  <c r="J127"/>
  <c r="J6169"/>
  <c r="J9941"/>
  <c r="J10499"/>
  <c r="J7446"/>
  <c r="J6940"/>
  <c r="J419"/>
  <c r="J7773"/>
  <c r="J10627"/>
  <c r="J9776"/>
  <c r="J10396"/>
  <c r="J7199"/>
  <c r="J10051"/>
  <c r="J7810"/>
  <c r="J10444"/>
  <c r="J9675"/>
  <c r="J9853"/>
  <c r="J9590"/>
  <c r="J10573"/>
  <c r="J10098"/>
  <c r="J9648"/>
  <c r="J5430"/>
  <c r="J9793"/>
  <c r="J10053"/>
  <c r="J10327"/>
  <c r="J10561"/>
  <c r="J10695"/>
  <c r="J6603"/>
  <c r="J10435"/>
  <c r="J390"/>
  <c r="J4864"/>
  <c r="J9759"/>
  <c r="J7177"/>
  <c r="J9663"/>
  <c r="J6512"/>
  <c r="J9802"/>
  <c r="J7749"/>
  <c r="J6980"/>
  <c r="J10061"/>
  <c r="J9500"/>
  <c r="J4841"/>
  <c r="J7764"/>
  <c r="J10155"/>
  <c r="J17"/>
  <c r="J5026"/>
  <c r="J10325"/>
  <c r="J9524"/>
  <c r="J421"/>
  <c r="J10339"/>
  <c r="J7873"/>
  <c r="J10686"/>
  <c r="J9783"/>
  <c r="J161"/>
  <c r="J5274"/>
  <c r="J219"/>
  <c r="J9764"/>
  <c r="J6231"/>
  <c r="J9611"/>
  <c r="J7809"/>
  <c r="J10104"/>
  <c r="J10626"/>
  <c r="J10648"/>
  <c r="J9627"/>
  <c r="J10148"/>
  <c r="J5448"/>
  <c r="J10024"/>
  <c r="J402"/>
  <c r="J5752"/>
  <c r="J5069"/>
  <c r="J10500"/>
  <c r="J9867"/>
  <c r="J6723"/>
  <c r="J9790"/>
  <c r="J10047"/>
  <c r="J7370"/>
  <c r="J10106"/>
  <c r="J9607"/>
  <c r="J415"/>
  <c r="J9657"/>
  <c r="J9702"/>
  <c r="J10522"/>
  <c r="J10494"/>
  <c r="J7260"/>
  <c r="J186"/>
  <c r="J10108"/>
  <c r="J7770"/>
  <c r="J6575"/>
  <c r="J10462"/>
  <c r="J10609"/>
  <c r="J10782"/>
  <c r="J10587"/>
  <c r="J10404"/>
  <c r="J9622"/>
  <c r="J9666"/>
  <c r="J9981"/>
  <c r="J10606"/>
  <c r="J9843"/>
  <c r="J10268"/>
  <c r="J5594"/>
  <c r="J10245"/>
  <c r="J9684"/>
  <c r="J39"/>
  <c r="J7755"/>
  <c r="J10238"/>
  <c r="J10307"/>
  <c r="J10622"/>
  <c r="J10176"/>
  <c r="J9744"/>
  <c r="J9548"/>
  <c r="J9482"/>
  <c r="J9789"/>
  <c r="J6922"/>
  <c r="J10013"/>
  <c r="J10765"/>
  <c r="J9730"/>
  <c r="J6253"/>
  <c r="J7804"/>
  <c r="J7099"/>
  <c r="J9652"/>
  <c r="J9576"/>
  <c r="J7780"/>
  <c r="J7372"/>
  <c r="J350"/>
  <c r="J7652"/>
  <c r="J9978"/>
  <c r="J5984"/>
  <c r="J10607"/>
  <c r="J9483"/>
  <c r="J460"/>
  <c r="J6201"/>
  <c r="J9595"/>
  <c r="J10442"/>
  <c r="J9476"/>
  <c r="J107"/>
  <c r="J6715"/>
  <c r="J10779"/>
  <c r="J6187"/>
  <c r="J9956"/>
  <c r="J7863"/>
  <c r="J7785"/>
  <c r="J10474"/>
  <c r="J4999"/>
  <c r="J7763"/>
  <c r="J10496"/>
  <c r="J7679"/>
  <c r="J10131"/>
  <c r="J4992"/>
  <c r="J6192"/>
  <c r="J10391"/>
  <c r="J10471"/>
  <c r="J5561"/>
  <c r="J9654"/>
  <c r="J10599"/>
  <c r="J10275"/>
  <c r="J10005"/>
  <c r="J10649"/>
  <c r="J6432"/>
  <c r="J291"/>
  <c r="J14"/>
  <c r="J10708"/>
  <c r="J10334"/>
  <c r="J10266"/>
  <c r="J10246"/>
  <c r="J7138"/>
  <c r="J192"/>
  <c r="J10247"/>
  <c r="J4943"/>
  <c r="J175"/>
  <c r="J6046"/>
  <c r="J10460"/>
  <c r="J9810"/>
  <c r="J6746"/>
  <c r="J10036"/>
  <c r="J9533"/>
  <c r="J10313"/>
  <c r="J5437"/>
  <c r="J6682"/>
  <c r="J10338"/>
  <c r="J7673"/>
  <c r="J7728"/>
  <c r="J9899"/>
  <c r="J9934"/>
  <c r="J176"/>
  <c r="J10434"/>
  <c r="J7853"/>
  <c r="J9906"/>
  <c r="J10456"/>
  <c r="J10632"/>
  <c r="J9496"/>
  <c r="J9773"/>
  <c r="J7733"/>
  <c r="J7847"/>
  <c r="J7233"/>
  <c r="J10440"/>
  <c r="J10161"/>
  <c r="J10415"/>
  <c r="J6726"/>
  <c r="J7789"/>
  <c r="J5663"/>
  <c r="J277"/>
  <c r="J10089"/>
  <c r="J10397"/>
  <c r="J371"/>
  <c r="J7795"/>
  <c r="J261"/>
  <c r="J7757"/>
  <c r="J10586"/>
  <c r="J10743"/>
  <c r="J5055"/>
  <c r="J10368"/>
  <c r="J9624"/>
  <c r="J5436"/>
  <c r="J121"/>
  <c r="J9542"/>
  <c r="J10077"/>
  <c r="J10538"/>
  <c r="J7775"/>
  <c r="J10597"/>
  <c r="J9895"/>
  <c r="J9820"/>
  <c r="J10548"/>
  <c r="J7666"/>
  <c r="J7387"/>
  <c r="J10274"/>
  <c r="J10102"/>
  <c r="J9812"/>
  <c r="J5001"/>
  <c r="J7800"/>
  <c r="J6061"/>
  <c r="J7826"/>
  <c r="J9818"/>
  <c r="J306"/>
  <c r="J10757"/>
  <c r="J9706"/>
  <c r="J10423"/>
  <c r="J9714"/>
  <c r="J4878"/>
  <c r="J10385"/>
  <c r="J7714"/>
  <c r="J9660"/>
  <c r="J7648"/>
  <c r="J10628"/>
  <c r="J10598"/>
  <c r="J10096"/>
  <c r="J7731"/>
  <c r="J10323"/>
  <c r="J10332"/>
  <c r="J9614"/>
  <c r="J326"/>
  <c r="J9617"/>
  <c r="J10125"/>
  <c r="J10384"/>
  <c r="J5300"/>
  <c r="J5654"/>
  <c r="J10663"/>
  <c r="J10588"/>
  <c r="J429"/>
  <c r="J223"/>
  <c r="J10411"/>
  <c r="J7647"/>
  <c r="J10001"/>
  <c r="J5119"/>
  <c r="J9677"/>
  <c r="J183"/>
  <c r="J7040"/>
  <c r="J7356"/>
  <c r="J10613"/>
  <c r="J10346"/>
  <c r="J6590"/>
  <c r="J9710"/>
  <c r="J9953"/>
  <c r="J5210"/>
  <c r="J7724"/>
  <c r="J9540"/>
  <c r="J10541"/>
  <c r="J9638"/>
  <c r="J5648"/>
  <c r="J10705"/>
  <c r="J190"/>
  <c r="J6372"/>
  <c r="J5965"/>
  <c r="J10504"/>
  <c r="J7343"/>
  <c r="J9966"/>
  <c r="J7688"/>
  <c r="J10696"/>
  <c r="J9937"/>
  <c r="J10640"/>
  <c r="J250"/>
  <c r="J66"/>
  <c r="J6996"/>
  <c r="J7685"/>
  <c r="J408"/>
  <c r="J7489"/>
  <c r="J7469"/>
  <c r="J9551"/>
  <c r="J9751"/>
  <c r="J10035"/>
  <c r="J10418"/>
  <c r="J9896"/>
  <c r="J5211"/>
  <c r="J5590"/>
  <c r="J4923"/>
  <c r="J7760"/>
  <c r="J7341"/>
  <c r="J10223"/>
  <c r="J7514"/>
  <c r="J10087"/>
  <c r="J10697"/>
  <c r="J9693"/>
  <c r="J10730"/>
  <c r="J9874"/>
  <c r="J10660"/>
  <c r="J10698"/>
  <c r="J5933"/>
  <c r="J6462"/>
  <c r="J7010"/>
  <c r="J7807"/>
  <c r="J10347"/>
  <c r="J7791"/>
  <c r="J9688"/>
  <c r="J314"/>
  <c r="J7711"/>
  <c r="J10158"/>
  <c r="J5256"/>
  <c r="J7412"/>
  <c r="J10590"/>
  <c r="J7617"/>
  <c r="J10341"/>
  <c r="J9503"/>
  <c r="J7038"/>
  <c r="J6881"/>
  <c r="J5183"/>
  <c r="J10209"/>
  <c r="J9629"/>
  <c r="J9670"/>
  <c r="J6285"/>
  <c r="J9612"/>
  <c r="J7102"/>
  <c r="J10233"/>
  <c r="J10758"/>
  <c r="J9863"/>
  <c r="J5864"/>
  <c r="J10277"/>
  <c r="J6366"/>
  <c r="J10741"/>
  <c r="J9506"/>
  <c r="J5235"/>
  <c r="J7831"/>
  <c r="J430"/>
  <c r="J9902"/>
  <c r="J33"/>
  <c r="J5709"/>
  <c r="J9891"/>
  <c r="J10511"/>
  <c r="J9731"/>
  <c r="J10739"/>
  <c r="J72"/>
  <c r="J9882"/>
  <c r="J7248"/>
  <c r="J7493"/>
  <c r="J10088"/>
  <c r="J5523"/>
  <c r="J9491"/>
  <c r="J10792"/>
  <c r="J10497"/>
  <c r="J10128"/>
  <c r="J9754"/>
  <c r="J10443"/>
  <c r="J10017"/>
  <c r="J7348"/>
  <c r="J10534"/>
  <c r="J10461"/>
  <c r="J5615"/>
  <c r="J10296"/>
  <c r="J9871"/>
  <c r="J9910"/>
  <c r="J6367"/>
  <c r="J7031"/>
  <c r="J10509"/>
  <c r="J10650"/>
  <c r="J10659"/>
  <c r="J10513"/>
  <c r="J7012"/>
  <c r="J9849"/>
  <c r="J4912"/>
  <c r="J9499"/>
  <c r="J297"/>
  <c r="J9597"/>
  <c r="J10160"/>
  <c r="J6"/>
  <c r="J7828"/>
  <c r="J9659"/>
  <c r="J10345"/>
  <c r="J7841"/>
  <c r="J5975"/>
  <c r="J10054"/>
  <c r="J6897"/>
  <c r="J7282"/>
  <c r="J7751"/>
  <c r="J5087"/>
  <c r="J5404"/>
  <c r="J6843"/>
  <c r="J10322"/>
  <c r="J108"/>
  <c r="J10699"/>
  <c r="J10549"/>
  <c r="J9528"/>
  <c r="J7746"/>
  <c r="J7674"/>
  <c r="J25"/>
  <c r="J9888"/>
  <c r="J9839"/>
  <c r="J10767"/>
  <c r="J10414"/>
  <c r="J9963"/>
  <c r="J9753"/>
  <c r="J9523"/>
  <c r="J7855"/>
  <c r="J5583"/>
  <c r="J10525"/>
  <c r="J10641"/>
  <c r="J10449"/>
  <c r="J9626"/>
  <c r="J9760"/>
  <c r="J9728"/>
  <c r="J10554"/>
  <c r="J5451"/>
  <c r="J7761"/>
  <c r="J10711"/>
  <c r="J10664"/>
  <c r="J10436"/>
  <c r="J10412"/>
  <c r="J10256"/>
  <c r="J9945"/>
  <c r="J9649"/>
  <c r="J10715"/>
  <c r="J10684"/>
  <c r="J10373"/>
  <c r="J10521"/>
  <c r="J6562"/>
  <c r="J10535"/>
  <c r="J9559"/>
  <c r="J9565"/>
  <c r="J9729"/>
  <c r="J7058"/>
  <c r="J10528"/>
  <c r="J5481"/>
  <c r="J10185"/>
  <c r="J6799"/>
  <c r="J9864"/>
  <c r="J5834"/>
  <c r="J7526"/>
  <c r="J5391"/>
  <c r="J9794"/>
  <c r="J7687"/>
  <c r="J6604"/>
  <c r="J420"/>
  <c r="J6307"/>
  <c r="J9579"/>
  <c r="J7477"/>
  <c r="J9997"/>
  <c r="J7720"/>
  <c r="J10174"/>
  <c r="J5673"/>
  <c r="J9558"/>
  <c r="J6361"/>
  <c r="J7528"/>
  <c r="J10283"/>
  <c r="J9784"/>
  <c r="J9508"/>
  <c r="J10507"/>
  <c r="J9518"/>
  <c r="J10468"/>
  <c r="J7305"/>
  <c r="J10712"/>
  <c r="J5362"/>
  <c r="J9562"/>
  <c r="J9587"/>
  <c r="J9671"/>
  <c r="J9816"/>
  <c r="J6911"/>
  <c r="J7267"/>
  <c r="J6480"/>
  <c r="J10392"/>
  <c r="J6335"/>
  <c r="J5198"/>
  <c r="J6986"/>
  <c r="J5611"/>
  <c r="J11929"/>
  <c r="J9465"/>
  <c r="J10544"/>
  <c r="J10570"/>
  <c r="J5829"/>
  <c r="J10168"/>
  <c r="J10050"/>
  <c r="J10253"/>
  <c r="J5957"/>
  <c r="J9563"/>
  <c r="J5486"/>
  <c r="J11858"/>
  <c r="J9916"/>
  <c r="J5233"/>
  <c r="J7116"/>
  <c r="J4881"/>
  <c r="J10591"/>
  <c r="J6959"/>
  <c r="J7404"/>
  <c r="J10502"/>
  <c r="J7430"/>
  <c r="J7815"/>
  <c r="J10721"/>
  <c r="J10362"/>
  <c r="J7678"/>
  <c r="J9709"/>
  <c r="J10114"/>
  <c r="J7805"/>
  <c r="J10046"/>
  <c r="J10725"/>
  <c r="J6437"/>
  <c r="J10592"/>
  <c r="J10109"/>
  <c r="J214"/>
  <c r="J10358"/>
  <c r="J10189"/>
  <c r="J10240"/>
  <c r="J215"/>
  <c r="J381"/>
  <c r="J221"/>
  <c r="J10360"/>
  <c r="J5442"/>
  <c r="J6404"/>
  <c r="J9594"/>
  <c r="J10145"/>
  <c r="J10417"/>
  <c r="J10748"/>
  <c r="J240"/>
  <c r="J10023"/>
  <c r="J10387"/>
  <c r="J10420"/>
  <c r="J15"/>
  <c r="J9866"/>
  <c r="J7641"/>
  <c r="J7312"/>
  <c r="J10726"/>
  <c r="J9644"/>
  <c r="J71"/>
  <c r="J7279"/>
  <c r="J10638"/>
  <c r="J9833"/>
  <c r="J57"/>
  <c r="J7812"/>
  <c r="J7797"/>
  <c r="J5603"/>
  <c r="J9975"/>
  <c r="J7858"/>
  <c r="J9799"/>
  <c r="J6624"/>
  <c r="J9578"/>
  <c r="J5331"/>
  <c r="J9543"/>
  <c r="J10519"/>
  <c r="J10673"/>
  <c r="J9599"/>
  <c r="J9898"/>
  <c r="J6135"/>
  <c r="J9498"/>
  <c r="J10740"/>
  <c r="J10403"/>
  <c r="J10459"/>
  <c r="J10429"/>
  <c r="J10722"/>
  <c r="J7707"/>
  <c r="J10142"/>
  <c r="J10078"/>
  <c r="J9811"/>
  <c r="J4901"/>
  <c r="J10340"/>
  <c r="J7769"/>
  <c r="J10402"/>
  <c r="J7060"/>
  <c r="J6958"/>
  <c r="J10044"/>
  <c r="J10292"/>
  <c r="J10479"/>
  <c r="J347"/>
  <c r="J6194"/>
  <c r="J9861"/>
  <c r="J10192"/>
  <c r="J6262"/>
  <c r="J6095"/>
  <c r="J10446"/>
  <c r="J10579"/>
  <c r="J242"/>
  <c r="J10633"/>
  <c r="J7878"/>
  <c r="J10139"/>
  <c r="J10481"/>
  <c r="J10674"/>
  <c r="J5650"/>
  <c r="J10261"/>
  <c r="J10394"/>
  <c r="J5269"/>
  <c r="J10425"/>
  <c r="J7436"/>
  <c r="J10348"/>
  <c r="J171"/>
  <c r="J10727"/>
  <c r="J10655"/>
  <c r="J9747"/>
  <c r="J10512"/>
  <c r="J7378"/>
  <c r="J95"/>
  <c r="J6144"/>
  <c r="J10773"/>
  <c r="J4966"/>
  <c r="J10071"/>
  <c r="J324"/>
  <c r="J6233"/>
  <c r="J10154"/>
  <c r="J9475"/>
  <c r="J180"/>
  <c r="J9517"/>
  <c r="J5249"/>
  <c r="J10068"/>
  <c r="J10580"/>
  <c r="J9766"/>
  <c r="J10616"/>
  <c r="J9527"/>
  <c r="J9641"/>
  <c r="J7710"/>
  <c r="J7299"/>
  <c r="J5216"/>
  <c r="J9875"/>
  <c r="J9707"/>
  <c r="J42"/>
  <c r="J341"/>
  <c r="J7743"/>
  <c r="J10614"/>
  <c r="J7657"/>
  <c r="J96"/>
  <c r="J10225"/>
  <c r="J7660"/>
  <c r="J9504"/>
  <c r="J7479"/>
  <c r="J10389"/>
  <c r="J292"/>
  <c r="J5646"/>
  <c r="J7869"/>
  <c r="J10680"/>
  <c r="J73"/>
  <c r="J10127"/>
  <c r="J10653"/>
  <c r="J10760"/>
  <c r="J7883"/>
  <c r="J10489"/>
  <c r="J10644"/>
  <c r="J10295"/>
  <c r="J10306"/>
  <c r="J10656"/>
  <c r="J7874"/>
  <c r="J5718"/>
  <c r="J400"/>
  <c r="J7752"/>
  <c r="J9920"/>
  <c r="J7634"/>
  <c r="J7659"/>
  <c r="J10575"/>
  <c r="J10226"/>
  <c r="J9511"/>
  <c r="J9944"/>
  <c r="J10623"/>
  <c r="J10018"/>
  <c r="J7594"/>
  <c r="J10011"/>
  <c r="J9992"/>
  <c r="J6067"/>
  <c r="J10687"/>
  <c r="J10302"/>
  <c r="J6318"/>
  <c r="J7675"/>
  <c r="J7667"/>
  <c r="J10288"/>
  <c r="J10074"/>
  <c r="J10635"/>
  <c r="J10681"/>
  <c r="J10375"/>
  <c r="J6447"/>
  <c r="J7003"/>
  <c r="J10359"/>
  <c r="J9567"/>
  <c r="J4877"/>
  <c r="J10282"/>
  <c r="J10093"/>
  <c r="J10195"/>
  <c r="J6125"/>
  <c r="J239"/>
  <c r="J432"/>
  <c r="J9742"/>
  <c r="J10000"/>
  <c r="J9581"/>
  <c r="J9897"/>
  <c r="J7071"/>
  <c r="J10571"/>
  <c r="J9720"/>
  <c r="J166"/>
  <c r="J5140"/>
  <c r="J305"/>
  <c r="J10433"/>
  <c r="J10453"/>
  <c r="J7211"/>
  <c r="J9516"/>
  <c r="J7698"/>
  <c r="J9489"/>
  <c r="J9687"/>
  <c r="J6684"/>
  <c r="J6355"/>
  <c r="J10381"/>
  <c r="J5788"/>
  <c r="J9827"/>
  <c r="J4932"/>
  <c r="J6952"/>
  <c r="J7767"/>
  <c r="J9854"/>
  <c r="J10477"/>
  <c r="J5315"/>
  <c r="J10608"/>
  <c r="J10260"/>
  <c r="J10470"/>
  <c r="J9505"/>
  <c r="J9593"/>
  <c r="J7483"/>
  <c r="J10146"/>
  <c r="J115"/>
  <c r="J6465"/>
  <c r="J9621"/>
  <c r="J7518"/>
  <c r="J5397"/>
  <c r="J311"/>
  <c r="J312"/>
  <c r="J10136"/>
  <c r="J313"/>
  <c r="J9743"/>
  <c r="J5307"/>
  <c r="J10153"/>
  <c r="J9653"/>
  <c r="J5367"/>
  <c r="J10747"/>
  <c r="J10527"/>
  <c r="J9529"/>
  <c r="J10713"/>
  <c r="J10022"/>
  <c r="J6505"/>
  <c r="J325"/>
  <c r="J10539"/>
  <c r="J6819"/>
  <c r="J10099"/>
  <c r="J10107"/>
  <c r="J5775"/>
  <c r="J12"/>
  <c r="J10651"/>
  <c r="J7131"/>
  <c r="J7740"/>
  <c r="J10019"/>
  <c r="J10335"/>
  <c r="J9668"/>
  <c r="J10483"/>
  <c r="J10615"/>
  <c r="J243"/>
  <c r="J5239"/>
  <c r="J6068"/>
  <c r="J7544"/>
  <c r="J10654"/>
  <c r="J9698"/>
  <c r="J10407"/>
  <c r="J901"/>
  <c r="J3098"/>
  <c r="J2832"/>
  <c r="J642"/>
  <c r="J734"/>
  <c r="J2042"/>
  <c r="J1194"/>
  <c r="J3669"/>
  <c r="J2322"/>
  <c r="J2074"/>
  <c r="J1820"/>
  <c r="J1834"/>
  <c r="J2301"/>
  <c r="J501"/>
  <c r="J778"/>
  <c r="J2906"/>
  <c r="J2359"/>
  <c r="J2372"/>
  <c r="J3465"/>
  <c r="J2180"/>
  <c r="J2346"/>
  <c r="J2274"/>
  <c r="J2798"/>
  <c r="J3715"/>
  <c r="J1179"/>
  <c r="J3794"/>
  <c r="J1537"/>
  <c r="J1040"/>
  <c r="J3427"/>
  <c r="J1504"/>
  <c r="J3535"/>
  <c r="J1342"/>
  <c r="J2011"/>
  <c r="J552"/>
  <c r="J1465"/>
  <c r="J3222"/>
  <c r="J8805"/>
  <c r="J9788"/>
  <c r="J8111"/>
  <c r="J9887"/>
  <c r="J9633"/>
  <c r="J8469"/>
  <c r="J10784"/>
  <c r="J9052"/>
  <c r="J9568"/>
  <c r="J9490"/>
  <c r="J10135"/>
  <c r="J9462"/>
  <c r="J9918"/>
  <c r="J10059"/>
  <c r="J9877"/>
  <c r="J8802"/>
  <c r="J9520"/>
  <c r="J10207"/>
  <c r="J8530"/>
  <c r="J9277"/>
  <c r="J9869"/>
  <c r="J10021"/>
  <c r="J9510"/>
  <c r="J10239"/>
  <c r="J9733"/>
  <c r="J10297"/>
  <c r="J10762"/>
  <c r="J9939"/>
  <c r="J8132"/>
  <c r="J9078"/>
  <c r="J9628"/>
  <c r="J10003"/>
  <c r="J9913"/>
  <c r="J10746"/>
  <c r="J9814"/>
  <c r="J9860"/>
  <c r="J9936"/>
  <c r="J9473"/>
  <c r="J9507"/>
  <c r="J10738"/>
  <c r="J9748"/>
  <c r="J10567"/>
  <c r="J9603"/>
  <c r="J9472"/>
  <c r="J10055"/>
  <c r="J9468"/>
  <c r="J9777"/>
  <c r="J8965"/>
  <c r="J9333"/>
  <c r="J9564"/>
  <c r="J10448"/>
  <c r="J10210"/>
  <c r="J8272"/>
  <c r="J9990"/>
  <c r="J8081"/>
  <c r="J9343"/>
  <c r="J9825"/>
  <c r="J10303"/>
  <c r="J10438"/>
  <c r="J9604"/>
  <c r="J10276"/>
  <c r="J10062"/>
  <c r="J8542"/>
  <c r="J10365"/>
  <c r="J8318"/>
  <c r="J9699"/>
  <c r="J9797"/>
  <c r="J10159"/>
  <c r="J9545"/>
  <c r="J8785"/>
  <c r="J10118"/>
  <c r="J10213"/>
  <c r="J9955"/>
  <c r="J9478"/>
  <c r="J9682"/>
  <c r="J8343"/>
  <c r="J8682"/>
  <c r="J8337"/>
  <c r="J9850"/>
  <c r="J8826"/>
  <c r="J8370"/>
  <c r="J8076"/>
  <c r="J10086"/>
  <c r="J10237"/>
  <c r="J9672"/>
  <c r="J8334"/>
  <c r="J10119"/>
  <c r="J9822"/>
  <c r="J9619"/>
  <c r="J9961"/>
  <c r="J9962"/>
  <c r="J10039"/>
  <c r="J8345"/>
  <c r="J9547"/>
  <c r="J9541"/>
  <c r="J10490"/>
  <c r="J10177"/>
  <c r="J9808"/>
  <c r="J9951"/>
  <c r="J8736"/>
  <c r="J9650"/>
  <c r="J10437"/>
  <c r="J10073"/>
  <c r="J9791"/>
  <c r="J10717"/>
  <c r="J10162"/>
  <c r="J9772"/>
  <c r="J8586"/>
  <c r="J10083"/>
  <c r="J8576"/>
  <c r="J9824"/>
  <c r="J9544"/>
  <c r="J9457"/>
  <c r="J10315"/>
  <c r="J10219"/>
  <c r="J8470"/>
  <c r="J8133"/>
  <c r="J9809"/>
  <c r="J10028"/>
  <c r="J9911"/>
  <c r="J9987"/>
  <c r="J10116"/>
  <c r="J10124"/>
  <c r="J10244"/>
  <c r="J10033"/>
  <c r="J8684"/>
  <c r="J10111"/>
  <c r="J10270"/>
  <c r="J8903"/>
  <c r="J9646"/>
  <c r="J7964"/>
  <c r="J9676"/>
  <c r="J9803"/>
  <c r="J7918"/>
  <c r="J9774"/>
  <c r="J10201"/>
  <c r="J9852"/>
  <c r="J9625"/>
  <c r="J7983"/>
  <c r="J9570"/>
  <c r="J9819"/>
  <c r="J10466"/>
  <c r="J10778"/>
  <c r="J8891"/>
  <c r="J10783"/>
  <c r="J9795"/>
  <c r="J10311"/>
  <c r="J9900"/>
  <c r="J9586"/>
  <c r="J10202"/>
  <c r="J9878"/>
  <c r="J10413"/>
  <c r="J10355"/>
  <c r="J9691"/>
  <c r="J8835"/>
  <c r="J10009"/>
  <c r="J10183"/>
  <c r="J10038"/>
  <c r="J9464"/>
  <c r="J10085"/>
  <c r="J9153"/>
  <c r="J8968"/>
  <c r="J10731"/>
  <c r="J9521"/>
  <c r="J9964"/>
  <c r="J9598"/>
  <c r="J8489"/>
  <c r="J9685"/>
  <c r="J10167"/>
  <c r="J10229"/>
  <c r="J9775"/>
  <c r="J9632"/>
  <c r="J8653"/>
  <c r="J10388"/>
  <c r="J9983"/>
  <c r="J8490"/>
  <c r="J8848"/>
  <c r="J8165"/>
  <c r="J10232"/>
  <c r="J8453"/>
  <c r="J9582"/>
  <c r="J9525"/>
  <c r="J9335"/>
  <c r="J10505"/>
  <c r="J9970"/>
  <c r="J9515"/>
  <c r="J10768"/>
  <c r="J8856"/>
  <c r="J10057"/>
  <c r="J9848"/>
  <c r="J10305"/>
  <c r="J10761"/>
  <c r="J8893"/>
  <c r="J9841"/>
  <c r="J9718"/>
  <c r="J8112"/>
  <c r="J10744"/>
  <c r="J10714"/>
  <c r="J10264"/>
  <c r="J9639"/>
  <c r="J9835"/>
  <c r="J10734"/>
  <c r="J10754"/>
  <c r="J9894"/>
  <c r="J10774"/>
  <c r="J10203"/>
  <c r="J10151"/>
  <c r="J10729"/>
  <c r="J9460"/>
  <c r="J9922"/>
  <c r="J7955"/>
  <c r="J9269"/>
  <c r="J10095"/>
  <c r="J9600"/>
  <c r="J10781"/>
  <c r="J10278"/>
  <c r="J9108"/>
  <c r="J10193"/>
  <c r="J9780"/>
  <c r="J10100"/>
  <c r="J9708"/>
  <c r="J9967"/>
  <c r="J8664"/>
  <c r="J10084"/>
  <c r="J9968"/>
  <c r="J8755"/>
  <c r="J7962"/>
  <c r="J10004"/>
  <c r="J9745"/>
  <c r="J10173"/>
  <c r="J10214"/>
  <c r="J9905"/>
  <c r="J8196"/>
  <c r="J9712"/>
  <c r="J8870"/>
  <c r="J10249"/>
  <c r="J9526"/>
  <c r="J8593"/>
  <c r="J9068"/>
  <c r="J10026"/>
  <c r="J8539"/>
  <c r="J9732"/>
  <c r="J9757"/>
  <c r="J8252"/>
  <c r="J9014"/>
  <c r="J10718"/>
  <c r="J9118"/>
  <c r="J9929"/>
  <c r="J10181"/>
  <c r="J9485"/>
  <c r="J8651"/>
  <c r="J9694"/>
  <c r="J10337"/>
  <c r="J8280"/>
  <c r="J9497"/>
  <c r="J10300"/>
  <c r="J9239"/>
  <c r="J9801"/>
  <c r="J10113"/>
  <c r="J10236"/>
  <c r="J9938"/>
  <c r="J9673"/>
  <c r="J9113"/>
  <c r="J9725"/>
  <c r="J9723"/>
  <c r="J9865"/>
  <c r="J9555"/>
  <c r="J10218"/>
  <c r="J10367"/>
  <c r="J9845"/>
  <c r="J10280"/>
  <c r="J9805"/>
  <c r="J9750"/>
  <c r="J10742"/>
  <c r="J8641"/>
  <c r="J9513"/>
  <c r="J10147"/>
  <c r="J10200"/>
  <c r="J8858"/>
  <c r="J10720"/>
  <c r="J9771"/>
  <c r="J8647"/>
  <c r="J9577"/>
  <c r="J10208"/>
  <c r="J8488"/>
  <c r="J9792"/>
  <c r="J10014"/>
  <c r="J9717"/>
  <c r="J9880"/>
  <c r="J10290"/>
  <c r="J10263"/>
  <c r="J8811"/>
  <c r="J9876"/>
  <c r="J9737"/>
  <c r="J10759"/>
  <c r="J8176"/>
  <c r="J9602"/>
  <c r="J10273"/>
  <c r="J9716"/>
  <c r="J9756"/>
  <c r="J9765"/>
  <c r="J10152"/>
  <c r="J10293"/>
  <c r="J10677"/>
  <c r="J10452"/>
  <c r="J10775"/>
  <c r="J9637"/>
  <c r="J9973"/>
  <c r="J9959"/>
  <c r="J9726"/>
  <c r="J8974"/>
  <c r="J9925"/>
  <c r="J10172"/>
  <c r="J9715"/>
  <c r="J10751"/>
  <c r="J9642"/>
  <c r="J10069"/>
  <c r="J10416"/>
  <c r="J10771"/>
  <c r="J9804"/>
  <c r="J9919"/>
  <c r="J9872"/>
  <c r="J10463"/>
  <c r="J10134"/>
  <c r="J10310"/>
  <c r="J9080"/>
  <c r="J10331"/>
  <c r="J10215"/>
  <c r="J8672"/>
  <c r="J9749"/>
  <c r="J9350"/>
  <c r="J10267"/>
  <c r="J8354"/>
  <c r="J10212"/>
  <c r="J9700"/>
  <c r="J10750"/>
  <c r="J9909"/>
  <c r="J10056"/>
  <c r="J9862"/>
  <c r="J9458"/>
  <c r="J9826"/>
  <c r="J12419"/>
  <c r="J10942"/>
  <c r="J8283"/>
  <c r="J8720"/>
  <c r="J10957"/>
  <c r="J7982"/>
  <c r="J7974"/>
  <c r="J10897"/>
  <c r="J8471"/>
  <c r="J8871"/>
  <c r="J8504"/>
  <c r="J10865"/>
  <c r="J9117"/>
  <c r="J10955"/>
  <c r="J9292"/>
  <c r="J8089"/>
  <c r="J10820"/>
  <c r="J10841"/>
  <c r="J8847"/>
  <c r="J8769"/>
  <c r="J8406"/>
  <c r="J10959"/>
  <c r="J8937"/>
  <c r="J10893"/>
  <c r="J10888"/>
  <c r="J8822"/>
  <c r="J9075"/>
  <c r="J8619"/>
  <c r="J9099"/>
  <c r="J10813"/>
  <c r="J8151"/>
  <c r="J9244"/>
  <c r="J8971"/>
  <c r="J10822"/>
  <c r="J8644"/>
  <c r="J10960"/>
  <c r="J8322"/>
  <c r="J8718"/>
  <c r="J8434"/>
  <c r="J8200"/>
  <c r="J8259"/>
  <c r="J10858"/>
  <c r="J10926"/>
  <c r="J8880"/>
  <c r="J10918"/>
  <c r="J8597"/>
  <c r="J9289"/>
  <c r="J10880"/>
  <c r="J10871"/>
  <c r="J8813"/>
  <c r="J8234"/>
  <c r="J8747"/>
  <c r="J8728"/>
  <c r="J8173"/>
  <c r="J9214"/>
  <c r="J9268"/>
  <c r="J8678"/>
  <c r="J8756"/>
  <c r="J9176"/>
  <c r="J8496"/>
  <c r="J8447"/>
  <c r="J8952"/>
  <c r="J8589"/>
  <c r="J9271"/>
  <c r="J7937"/>
  <c r="J9362"/>
  <c r="J8700"/>
  <c r="J7917"/>
  <c r="J8372"/>
  <c r="J7944"/>
  <c r="J8458"/>
  <c r="J8732"/>
  <c r="J8972"/>
  <c r="J8502"/>
  <c r="J8208"/>
  <c r="J8821"/>
  <c r="J9044"/>
  <c r="J8166"/>
  <c r="J8290"/>
  <c r="J8587"/>
  <c r="J8052"/>
  <c r="J9129"/>
  <c r="J8066"/>
  <c r="J9121"/>
  <c r="J8754"/>
  <c r="J8832"/>
  <c r="J9070"/>
  <c r="J9259"/>
  <c r="J7979"/>
  <c r="J7956"/>
  <c r="J8540"/>
  <c r="J8935"/>
  <c r="J8051"/>
  <c r="J8898"/>
  <c r="J8998"/>
  <c r="J9329"/>
  <c r="J9018"/>
  <c r="J9319"/>
  <c r="J9372"/>
  <c r="J8274"/>
  <c r="J7993"/>
  <c r="J8320"/>
  <c r="J9196"/>
  <c r="J9088"/>
  <c r="J8944"/>
  <c r="J8964"/>
  <c r="J8209"/>
  <c r="J8067"/>
  <c r="J9341"/>
  <c r="J8745"/>
  <c r="J8387"/>
  <c r="J8137"/>
  <c r="J9242"/>
  <c r="J8656"/>
  <c r="J9295"/>
  <c r="J9005"/>
  <c r="J8676"/>
  <c r="J9140"/>
  <c r="J8850"/>
  <c r="J8321"/>
  <c r="J9103"/>
  <c r="J9189"/>
  <c r="J9184"/>
  <c r="J9377"/>
  <c r="J7899"/>
  <c r="J8795"/>
  <c r="J9003"/>
  <c r="J8213"/>
  <c r="J7989"/>
  <c r="J8831"/>
  <c r="J8041"/>
  <c r="J8302"/>
  <c r="J8179"/>
  <c r="J8704"/>
  <c r="J8600"/>
  <c r="J8951"/>
  <c r="J8144"/>
  <c r="J8122"/>
  <c r="J7910"/>
  <c r="J8498"/>
  <c r="J8561"/>
  <c r="J7898"/>
  <c r="J8403"/>
  <c r="J7947"/>
  <c r="J8798"/>
  <c r="J8143"/>
  <c r="J8298"/>
  <c r="J9342"/>
  <c r="J8547"/>
  <c r="J8612"/>
  <c r="J8083"/>
  <c r="J9042"/>
  <c r="J9011"/>
  <c r="J8289"/>
  <c r="J8959"/>
  <c r="J8853"/>
  <c r="J8771"/>
  <c r="J8021"/>
  <c r="J9081"/>
  <c r="J8954"/>
  <c r="J8703"/>
  <c r="J8476"/>
  <c r="J9006"/>
  <c r="J8509"/>
  <c r="J9091"/>
  <c r="J8724"/>
  <c r="J8342"/>
  <c r="J8866"/>
  <c r="J8033"/>
  <c r="J8262"/>
  <c r="J7946"/>
  <c r="J8140"/>
  <c r="J8652"/>
  <c r="J8823"/>
  <c r="J8674"/>
  <c r="J7914"/>
  <c r="J9045"/>
  <c r="J8068"/>
  <c r="J8764"/>
  <c r="J9360"/>
  <c r="J8424"/>
  <c r="J8677"/>
  <c r="J8378"/>
  <c r="J8314"/>
  <c r="J8307"/>
  <c r="J8725"/>
  <c r="J8734"/>
  <c r="J9023"/>
  <c r="J8088"/>
  <c r="J9038"/>
  <c r="J8129"/>
  <c r="J9029"/>
  <c r="J9190"/>
  <c r="J9263"/>
  <c r="J9199"/>
  <c r="J9056"/>
  <c r="J8004"/>
  <c r="J8214"/>
  <c r="J8245"/>
  <c r="J9211"/>
  <c r="J8908"/>
  <c r="J8689"/>
  <c r="J8077"/>
  <c r="J8401"/>
  <c r="J9040"/>
  <c r="J8075"/>
  <c r="J9154"/>
  <c r="J8229"/>
  <c r="J8269"/>
  <c r="J9221"/>
  <c r="J8184"/>
  <c r="J8645"/>
  <c r="J8574"/>
  <c r="J8708"/>
  <c r="J8886"/>
  <c r="J7973"/>
  <c r="J8633"/>
  <c r="J8723"/>
  <c r="J8685"/>
  <c r="J8451"/>
  <c r="J8146"/>
  <c r="J9054"/>
  <c r="J8679"/>
  <c r="J9279"/>
  <c r="J8221"/>
  <c r="J7921"/>
  <c r="J8303"/>
  <c r="J8175"/>
  <c r="J8319"/>
  <c r="J8192"/>
  <c r="J8330"/>
  <c r="J8646"/>
  <c r="J8643"/>
  <c r="J8195"/>
  <c r="J8495"/>
  <c r="J9030"/>
  <c r="J8292"/>
  <c r="J8518"/>
  <c r="J8878"/>
  <c r="J8516"/>
  <c r="J8782"/>
  <c r="J9156"/>
  <c r="J9275"/>
  <c r="J8294"/>
  <c r="J8361"/>
  <c r="J9195"/>
  <c r="J8522"/>
  <c r="J8254"/>
  <c r="J9281"/>
  <c r="J8456"/>
  <c r="J8749"/>
  <c r="J8246"/>
  <c r="J7912"/>
  <c r="J8743"/>
  <c r="J8204"/>
  <c r="J8663"/>
  <c r="J8217"/>
  <c r="J8445"/>
  <c r="J8602"/>
  <c r="J8002"/>
  <c r="J9159"/>
  <c r="J9296"/>
  <c r="J9127"/>
  <c r="J8465"/>
  <c r="J8816"/>
  <c r="J8155"/>
  <c r="J9167"/>
  <c r="J7950"/>
  <c r="J7997"/>
  <c r="J9258"/>
  <c r="J9095"/>
  <c r="J8660"/>
  <c r="J9231"/>
  <c r="J9234"/>
  <c r="J8016"/>
  <c r="J8014"/>
  <c r="J8484"/>
  <c r="J8780"/>
  <c r="J9351"/>
  <c r="J8599"/>
  <c r="J8019"/>
  <c r="J9027"/>
  <c r="J8890"/>
  <c r="J8160"/>
  <c r="J8806"/>
  <c r="J9344"/>
  <c r="J7923"/>
  <c r="J8604"/>
  <c r="J7960"/>
  <c r="J8400"/>
  <c r="J8735"/>
  <c r="J8525"/>
  <c r="J9255"/>
  <c r="J8393"/>
  <c r="J8409"/>
  <c r="J8753"/>
  <c r="J8571"/>
  <c r="J9062"/>
  <c r="J9149"/>
  <c r="J8226"/>
  <c r="J8976"/>
  <c r="J8007"/>
  <c r="J8541"/>
  <c r="J8418"/>
  <c r="J8340"/>
  <c r="J8085"/>
  <c r="J9303"/>
  <c r="J8034"/>
  <c r="J8655"/>
  <c r="J9251"/>
  <c r="J8837"/>
  <c r="J8206"/>
  <c r="J8553"/>
  <c r="J9352"/>
  <c r="J8362"/>
  <c r="J9178"/>
  <c r="J9273"/>
  <c r="J8570"/>
  <c r="J8517"/>
  <c r="J9109"/>
  <c r="J9082"/>
  <c r="J8253"/>
  <c r="J8551"/>
  <c r="J8457"/>
  <c r="J8482"/>
  <c r="J8801"/>
  <c r="J9283"/>
  <c r="J8210"/>
  <c r="J8763"/>
  <c r="J8768"/>
  <c r="J8224"/>
  <c r="J7949"/>
  <c r="J8087"/>
  <c r="J7988"/>
  <c r="J8333"/>
  <c r="J9208"/>
  <c r="J8260"/>
  <c r="J9293"/>
  <c r="J8896"/>
  <c r="J8973"/>
  <c r="J8665"/>
  <c r="J8751"/>
  <c r="J7924"/>
  <c r="J9079"/>
  <c r="J8023"/>
  <c r="J8508"/>
  <c r="J8313"/>
  <c r="J8503"/>
  <c r="J8261"/>
  <c r="J8624"/>
  <c r="J9232"/>
  <c r="J8861"/>
  <c r="J8942"/>
  <c r="J8762"/>
  <c r="J8211"/>
  <c r="J7939"/>
  <c r="J9089"/>
  <c r="J8654"/>
  <c r="J8804"/>
  <c r="J8174"/>
  <c r="J9253"/>
  <c r="J8295"/>
  <c r="J8533"/>
  <c r="J9060"/>
  <c r="J8141"/>
  <c r="J9170"/>
  <c r="J9284"/>
  <c r="J8098"/>
  <c r="J9097"/>
  <c r="J9015"/>
  <c r="J8966"/>
  <c r="J8980"/>
  <c r="J8997"/>
  <c r="J8595"/>
  <c r="J9301"/>
  <c r="J7940"/>
  <c r="J8706"/>
  <c r="J9188"/>
  <c r="J8363"/>
  <c r="J9217"/>
  <c r="J8359"/>
  <c r="J9228"/>
  <c r="J9324"/>
  <c r="J9249"/>
  <c r="J7996"/>
  <c r="J8963"/>
  <c r="J8124"/>
  <c r="J9193"/>
  <c r="J8491"/>
  <c r="J9031"/>
  <c r="J8459"/>
  <c r="J9164"/>
  <c r="J8402"/>
  <c r="J8777"/>
  <c r="J8840"/>
  <c r="J7905"/>
  <c r="J8398"/>
  <c r="J8897"/>
  <c r="J8696"/>
  <c r="J9200"/>
  <c r="J8842"/>
  <c r="J7970"/>
  <c r="J8711"/>
  <c r="J8086"/>
  <c r="J8329"/>
  <c r="J9041"/>
  <c r="J8532"/>
  <c r="J9071"/>
  <c r="J8311"/>
  <c r="J8737"/>
  <c r="J8888"/>
  <c r="J8962"/>
  <c r="J8421"/>
  <c r="J8474"/>
  <c r="J8377"/>
  <c r="J8190"/>
  <c r="J8266"/>
  <c r="J8078"/>
  <c r="J9013"/>
  <c r="J9204"/>
  <c r="J9318"/>
  <c r="J8395"/>
  <c r="J8543"/>
  <c r="J8812"/>
  <c r="J8242"/>
  <c r="J7995"/>
  <c r="J8235"/>
  <c r="J8178"/>
  <c r="J7978"/>
  <c r="J9057"/>
  <c r="J9355"/>
  <c r="J9247"/>
  <c r="J8582"/>
  <c r="J8346"/>
  <c r="J8005"/>
  <c r="J8063"/>
  <c r="J9367"/>
  <c r="J8548"/>
  <c r="J7977"/>
  <c r="J8375"/>
  <c r="J7963"/>
  <c r="J8594"/>
  <c r="J9101"/>
  <c r="J8035"/>
  <c r="J8236"/>
  <c r="J8481"/>
  <c r="J9072"/>
  <c r="J8427"/>
  <c r="J9225"/>
  <c r="J8765"/>
  <c r="J8770"/>
  <c r="J8131"/>
  <c r="J7958"/>
  <c r="J8145"/>
  <c r="J8943"/>
  <c r="J8181"/>
  <c r="J9328"/>
  <c r="J8339"/>
  <c r="J8986"/>
  <c r="J8761"/>
  <c r="J8183"/>
  <c r="J8347"/>
  <c r="J8779"/>
  <c r="J8819"/>
  <c r="J8042"/>
  <c r="J8950"/>
  <c r="J9175"/>
  <c r="J8559"/>
  <c r="J9050"/>
  <c r="J8130"/>
  <c r="J8712"/>
  <c r="J9110"/>
  <c r="J9090"/>
  <c r="J9298"/>
  <c r="J8925"/>
  <c r="J8032"/>
  <c r="J9020"/>
  <c r="J8849"/>
  <c r="J8627"/>
  <c r="J8477"/>
  <c r="J8611"/>
  <c r="J8199"/>
  <c r="J9028"/>
  <c r="J8341"/>
  <c r="J7931"/>
  <c r="J9317"/>
  <c r="J9373"/>
  <c r="J8740"/>
  <c r="J8207"/>
  <c r="J8389"/>
  <c r="J8324"/>
  <c r="J8222"/>
  <c r="J8020"/>
  <c r="J8938"/>
  <c r="J9346"/>
  <c r="J9376"/>
  <c r="J8885"/>
  <c r="J8550"/>
  <c r="J9347"/>
  <c r="J8865"/>
  <c r="J8912"/>
  <c r="J8454"/>
  <c r="J8555"/>
  <c r="J7953"/>
  <c r="J8105"/>
  <c r="J8056"/>
  <c r="J8877"/>
  <c r="J8936"/>
  <c r="J8097"/>
  <c r="J8188"/>
  <c r="J8932"/>
  <c r="J9158"/>
  <c r="J8399"/>
  <c r="J8841"/>
  <c r="J8435"/>
  <c r="J7936"/>
  <c r="J8189"/>
  <c r="J8257"/>
  <c r="J8773"/>
  <c r="J9307"/>
  <c r="J8567"/>
  <c r="J9181"/>
  <c r="J8981"/>
  <c r="J9357"/>
  <c r="J8673"/>
  <c r="J8114"/>
  <c r="J9135"/>
  <c r="J9327"/>
  <c r="J8511"/>
  <c r="J8379"/>
  <c r="J7925"/>
  <c r="J9233"/>
  <c r="J9017"/>
  <c r="J8392"/>
  <c r="J9104"/>
  <c r="J8536"/>
  <c r="J9194"/>
  <c r="J8828"/>
  <c r="J8917"/>
  <c r="J7911"/>
  <c r="J7906"/>
  <c r="J8669"/>
  <c r="J9043"/>
  <c r="J9049"/>
  <c r="J8256"/>
  <c r="J9094"/>
  <c r="J7999"/>
  <c r="J8053"/>
  <c r="J8108"/>
  <c r="J8171"/>
  <c r="J9278"/>
  <c r="J8493"/>
  <c r="J9067"/>
  <c r="J8182"/>
  <c r="J9007"/>
  <c r="J8568"/>
  <c r="J9299"/>
  <c r="J8616"/>
  <c r="J8168"/>
  <c r="J9077"/>
  <c r="J9191"/>
  <c r="J8630"/>
  <c r="J9276"/>
  <c r="J8231"/>
  <c r="J8301"/>
  <c r="J8788"/>
  <c r="J8115"/>
  <c r="J9122"/>
  <c r="J9161"/>
  <c r="J8960"/>
  <c r="J8867"/>
  <c r="J8220"/>
  <c r="J9374"/>
  <c r="J7952"/>
  <c r="J8666"/>
  <c r="J8919"/>
  <c r="J7984"/>
  <c r="J8730"/>
  <c r="J8426"/>
  <c r="J8836"/>
  <c r="J8446"/>
  <c r="J8879"/>
  <c r="J7928"/>
  <c r="J8690"/>
  <c r="J9366"/>
  <c r="J9206"/>
  <c r="J8001"/>
  <c r="J8331"/>
  <c r="J8285"/>
  <c r="J8569"/>
  <c r="J8557"/>
  <c r="J8531"/>
  <c r="J7954"/>
  <c r="J9246"/>
  <c r="J8900"/>
  <c r="J8304"/>
  <c r="J7961"/>
  <c r="J8657"/>
  <c r="J8169"/>
  <c r="J8873"/>
  <c r="J8996"/>
  <c r="J9162"/>
  <c r="J8620"/>
  <c r="J8071"/>
  <c r="J8851"/>
  <c r="J8219"/>
  <c r="J9061"/>
  <c r="J8455"/>
  <c r="J8315"/>
  <c r="J8987"/>
  <c r="J8338"/>
  <c r="J8048"/>
  <c r="J8680"/>
  <c r="J8036"/>
  <c r="J8024"/>
  <c r="J9272"/>
  <c r="J8729"/>
  <c r="J8566"/>
  <c r="J8527"/>
  <c r="J8380"/>
  <c r="J8332"/>
  <c r="J8774"/>
  <c r="J9116"/>
  <c r="J9243"/>
  <c r="J8092"/>
  <c r="J9337"/>
  <c r="J8291"/>
  <c r="J8949"/>
  <c r="J8827"/>
  <c r="J8376"/>
  <c r="J7957"/>
  <c r="J8924"/>
  <c r="J8350"/>
  <c r="J8668"/>
  <c r="J8608"/>
  <c r="J9132"/>
  <c r="J9330"/>
  <c r="J9257"/>
  <c r="J8632"/>
  <c r="J8558"/>
  <c r="J8353"/>
  <c r="J8201"/>
  <c r="J7971"/>
  <c r="J9364"/>
  <c r="J8263"/>
  <c r="J9150"/>
  <c r="J7902"/>
  <c r="J8617"/>
  <c r="J8287"/>
  <c r="J9262"/>
  <c r="J9261"/>
  <c r="J8031"/>
  <c r="J9039"/>
  <c r="J8526"/>
  <c r="J8707"/>
  <c r="J8817"/>
  <c r="J7951"/>
  <c r="J9359"/>
  <c r="J8946"/>
  <c r="J8312"/>
  <c r="J7901"/>
  <c r="J9321"/>
  <c r="J9130"/>
  <c r="J8120"/>
  <c r="J8985"/>
  <c r="J8047"/>
  <c r="J8344"/>
  <c r="J9157"/>
  <c r="J9300"/>
  <c r="J7968"/>
  <c r="J7941"/>
  <c r="J9305"/>
  <c r="J7913"/>
  <c r="J8957"/>
  <c r="J8512"/>
  <c r="J7987"/>
  <c r="J9245"/>
  <c r="J8044"/>
  <c r="J9241"/>
  <c r="J8104"/>
  <c r="J8039"/>
  <c r="J9369"/>
  <c r="J8223"/>
  <c r="J9147"/>
  <c r="J9287"/>
  <c r="J9022"/>
  <c r="J8386"/>
  <c r="J9205"/>
  <c r="J8579"/>
  <c r="J9235"/>
  <c r="J8161"/>
  <c r="J8639"/>
  <c r="J9165"/>
  <c r="J8170"/>
  <c r="J8507"/>
  <c r="J8306"/>
  <c r="J8064"/>
  <c r="J9264"/>
  <c r="J8750"/>
  <c r="J8939"/>
  <c r="J8449"/>
  <c r="J8975"/>
  <c r="J8243"/>
  <c r="J8562"/>
  <c r="J8933"/>
  <c r="J8940"/>
  <c r="J8193"/>
  <c r="J8271"/>
  <c r="J8249"/>
  <c r="J8116"/>
  <c r="J9446"/>
  <c r="J9382"/>
  <c r="J9436"/>
  <c r="J9378"/>
  <c r="J11284"/>
  <c r="J9404"/>
  <c r="J9420"/>
  <c r="J9401"/>
  <c r="J9421"/>
  <c r="J9386"/>
  <c r="J3006"/>
  <c r="J3570"/>
  <c r="J4259"/>
  <c r="J822"/>
  <c r="J1904"/>
  <c r="J3648"/>
  <c r="J3460"/>
  <c r="J752"/>
  <c r="J3513"/>
  <c r="J1047"/>
  <c r="J3512"/>
  <c r="J1310"/>
  <c r="J719"/>
  <c r="J3737"/>
  <c r="J2443"/>
  <c r="J4549"/>
  <c r="J903"/>
  <c r="J2762"/>
  <c r="J680"/>
  <c r="J3917"/>
  <c r="J1083"/>
  <c r="J1122"/>
  <c r="J2707"/>
  <c r="J2381"/>
  <c r="J1700"/>
  <c r="J3813"/>
  <c r="J796"/>
  <c r="J2269"/>
  <c r="J2244"/>
  <c r="J3236"/>
  <c r="J4656"/>
  <c r="J3668"/>
  <c r="J2598"/>
  <c r="J4603"/>
  <c r="J1294"/>
  <c r="J577"/>
  <c r="J3827"/>
  <c r="J2678"/>
  <c r="J2564"/>
  <c r="J3268"/>
  <c r="J4338"/>
  <c r="J3051"/>
  <c r="J2195"/>
  <c r="J4564"/>
  <c r="J3992"/>
  <c r="J525"/>
  <c r="J4302"/>
  <c r="J672"/>
  <c r="J2851"/>
  <c r="J1323"/>
  <c r="J2203"/>
  <c r="J664"/>
  <c r="J1205"/>
  <c r="J3735"/>
  <c r="J1112"/>
  <c r="J2351"/>
  <c r="J2857"/>
  <c r="J583"/>
  <c r="J3375"/>
  <c r="J678"/>
  <c r="J3680"/>
  <c r="J1587"/>
  <c r="J2531"/>
  <c r="J2466"/>
  <c r="J2843"/>
  <c r="J3043"/>
  <c r="J542"/>
  <c r="J3428"/>
  <c r="J3810"/>
  <c r="J868"/>
  <c r="J607"/>
  <c r="J1756"/>
  <c r="J2061"/>
  <c r="J2617"/>
  <c r="J788"/>
  <c r="J4526"/>
  <c r="J3205"/>
  <c r="J2519"/>
  <c r="J1948"/>
  <c r="J1424"/>
  <c r="J3823"/>
  <c r="J1349"/>
  <c r="J499"/>
  <c r="J1257"/>
  <c r="J1883"/>
  <c r="J1871"/>
  <c r="J1155"/>
  <c r="J704"/>
  <c r="J2451"/>
  <c r="J2741"/>
  <c r="J3066"/>
  <c r="J2679"/>
  <c r="J3401"/>
  <c r="J4220"/>
  <c r="J574"/>
  <c r="J2299"/>
  <c r="J4509"/>
  <c r="J1824"/>
  <c r="J830"/>
  <c r="J2139"/>
  <c r="J1414"/>
  <c r="J3762"/>
  <c r="J799"/>
  <c r="J2166"/>
  <c r="J3615"/>
  <c r="J4650"/>
  <c r="J508"/>
  <c r="J1763"/>
  <c r="J4642"/>
  <c r="J3154"/>
  <c r="J911"/>
  <c r="J937"/>
  <c r="J1096"/>
  <c r="J1470"/>
  <c r="J2105"/>
  <c r="J4735"/>
  <c r="J582"/>
  <c r="J3026"/>
  <c r="J1686"/>
  <c r="J1671"/>
  <c r="J3889"/>
  <c r="J1540"/>
  <c r="J3494"/>
  <c r="J890"/>
  <c r="J4777"/>
  <c r="J3934"/>
  <c r="J1440"/>
  <c r="J2108"/>
  <c r="J4712"/>
  <c r="J4732"/>
  <c r="J622"/>
  <c r="J3763"/>
  <c r="J1992"/>
  <c r="J1741"/>
  <c r="J4102"/>
  <c r="J4270"/>
  <c r="J1158"/>
  <c r="J926"/>
  <c r="J1423"/>
  <c r="J1830"/>
  <c r="J3328"/>
  <c r="J1995"/>
  <c r="J4044"/>
  <c r="J1742"/>
  <c r="J4531"/>
  <c r="J1069"/>
  <c r="J2081"/>
  <c r="J1782"/>
  <c r="J4161"/>
  <c r="J2419"/>
  <c r="J2257"/>
  <c r="J2232"/>
  <c r="J2569"/>
  <c r="J3578"/>
  <c r="J1433"/>
  <c r="J3103"/>
  <c r="J3191"/>
  <c r="J1785"/>
  <c r="J4398"/>
  <c r="J3320"/>
  <c r="J875"/>
  <c r="J883"/>
  <c r="J3420"/>
  <c r="J4332"/>
  <c r="J864"/>
  <c r="J3834"/>
  <c r="J1170"/>
  <c r="J1123"/>
  <c r="J1039"/>
  <c r="J3683"/>
  <c r="J1248"/>
  <c r="J1493"/>
  <c r="J604"/>
  <c r="J2344"/>
  <c r="J860"/>
  <c r="J2262"/>
  <c r="J636"/>
  <c r="J1185"/>
  <c r="J4449"/>
  <c r="J3286"/>
  <c r="J1060"/>
  <c r="J720"/>
  <c r="J842"/>
  <c r="J2117"/>
  <c r="J3539"/>
  <c r="J3162"/>
  <c r="J1385"/>
  <c r="J705"/>
  <c r="J1556"/>
  <c r="J996"/>
  <c r="J4139"/>
  <c r="J2172"/>
  <c r="J2027"/>
  <c r="J2280"/>
  <c r="J2657"/>
  <c r="J4365"/>
  <c r="J770"/>
  <c r="J2632"/>
  <c r="J3111"/>
  <c r="J3148"/>
  <c r="J2055"/>
  <c r="J790"/>
  <c r="J1863"/>
  <c r="J3214"/>
  <c r="J2896"/>
  <c r="J2633"/>
  <c r="J3102"/>
  <c r="J1502"/>
  <c r="J2520"/>
  <c r="J2668"/>
  <c r="J3160"/>
  <c r="J1238"/>
  <c r="J3436"/>
  <c r="J4457"/>
  <c r="J3146"/>
  <c r="J2073"/>
  <c r="J921"/>
  <c r="J4180"/>
  <c r="J2266"/>
  <c r="J4513"/>
  <c r="J912"/>
  <c r="J3563"/>
  <c r="J1279"/>
  <c r="J3950"/>
  <c r="J3484"/>
  <c r="J570"/>
  <c r="J2681"/>
  <c r="J1965"/>
  <c r="J4166"/>
  <c r="J1577"/>
  <c r="J4007"/>
  <c r="J4667"/>
  <c r="J492"/>
  <c r="J2694"/>
  <c r="J1458"/>
  <c r="J4288"/>
  <c r="J3007"/>
  <c r="J3101"/>
  <c r="J1886"/>
  <c r="J1936"/>
  <c r="J2490"/>
  <c r="J726"/>
  <c r="J1048"/>
  <c r="J2067"/>
  <c r="J3816"/>
  <c r="J3133"/>
  <c r="J4150"/>
  <c r="J2137"/>
  <c r="J810"/>
  <c r="J2933"/>
  <c r="J743"/>
  <c r="J1915"/>
  <c r="J3215"/>
  <c r="J3038"/>
  <c r="J1994"/>
  <c r="J1614"/>
  <c r="J2618"/>
  <c r="J1694"/>
  <c r="J1901"/>
  <c r="J1927"/>
  <c r="J2819"/>
  <c r="J526"/>
  <c r="J4510"/>
  <c r="J4630"/>
  <c r="J1311"/>
  <c r="J1184"/>
  <c r="J824"/>
  <c r="J513"/>
  <c r="J2427"/>
  <c r="J2585"/>
  <c r="J2420"/>
  <c r="J1031"/>
  <c r="J2799"/>
  <c r="J2317"/>
  <c r="J1637"/>
  <c r="J3404"/>
  <c r="J4629"/>
  <c r="J3330"/>
  <c r="J2859"/>
  <c r="J1261"/>
  <c r="J1634"/>
  <c r="J4649"/>
  <c r="J4596"/>
  <c r="J11409"/>
  <c r="J9977"/>
  <c r="J9669"/>
  <c r="J7530"/>
  <c r="J6550"/>
  <c r="J5792"/>
  <c r="J5401"/>
  <c r="J11295"/>
  <c r="J11625"/>
  <c r="J11115"/>
  <c r="J11324"/>
  <c r="J11895"/>
  <c r="J7346"/>
  <c r="J11381"/>
  <c r="J11091"/>
  <c r="J11258"/>
  <c r="J5376"/>
  <c r="J11213"/>
  <c r="J5321"/>
  <c r="J5536"/>
  <c r="J5514"/>
  <c r="J11196"/>
  <c r="J5738"/>
  <c r="J11067"/>
  <c r="J5394"/>
  <c r="J6583"/>
  <c r="J10559"/>
  <c r="J9469"/>
  <c r="J6953"/>
  <c r="J11302"/>
  <c r="J11595"/>
  <c r="J11913"/>
  <c r="J6625"/>
  <c r="J10869"/>
  <c r="J5226"/>
  <c r="J11204"/>
  <c r="J5406"/>
  <c r="J11905"/>
  <c r="J11385"/>
  <c r="J5720"/>
  <c r="J5255"/>
  <c r="J7037"/>
  <c r="J9484"/>
  <c r="J11750"/>
  <c r="J10029"/>
  <c r="J11941"/>
  <c r="J10993"/>
  <c r="J11026"/>
  <c r="J10837"/>
  <c r="J11542"/>
  <c r="J11521"/>
  <c r="J6533"/>
  <c r="J11374"/>
  <c r="J10675"/>
  <c r="J11310"/>
  <c r="J6884"/>
  <c r="J9740"/>
  <c r="J11104"/>
  <c r="J11154"/>
  <c r="J10329"/>
  <c r="J11233"/>
  <c r="J11522"/>
  <c r="J10286"/>
  <c r="J11127"/>
  <c r="J11367"/>
  <c r="J11859"/>
  <c r="J11267"/>
  <c r="J4794"/>
  <c r="J11894"/>
  <c r="J11596"/>
  <c r="J11879"/>
  <c r="J5568"/>
  <c r="J10150"/>
  <c r="J10572"/>
  <c r="J11743"/>
  <c r="J11642"/>
  <c r="J11664"/>
  <c r="J6728"/>
  <c r="J10890"/>
  <c r="J11259"/>
  <c r="J10409"/>
  <c r="J7094"/>
  <c r="J10289"/>
  <c r="J11780"/>
  <c r="J6671"/>
  <c r="J11128"/>
  <c r="J6822"/>
  <c r="J5964"/>
  <c r="J6796"/>
  <c r="J10428"/>
  <c r="J11897"/>
  <c r="J11856"/>
  <c r="J11457"/>
  <c r="J11600"/>
  <c r="J10676"/>
  <c r="J9763"/>
  <c r="J11013"/>
  <c r="J11290"/>
  <c r="J11111"/>
  <c r="J9661"/>
  <c r="J7005"/>
  <c r="J9965"/>
  <c r="J11887"/>
  <c r="J11103"/>
  <c r="J10866"/>
  <c r="J7397"/>
  <c r="J11938"/>
  <c r="J11915"/>
  <c r="J11713"/>
  <c r="J10973"/>
  <c r="J11018"/>
  <c r="J11539"/>
  <c r="J11230"/>
  <c r="J11272"/>
  <c r="J11283"/>
  <c r="J11720"/>
  <c r="J11406"/>
  <c r="J6472"/>
  <c r="J7405"/>
  <c r="J7196"/>
  <c r="J11768"/>
  <c r="J11045"/>
  <c r="J6964"/>
  <c r="J5907"/>
  <c r="J11314"/>
  <c r="J11946"/>
  <c r="J11715"/>
  <c r="J11695"/>
  <c r="J11326"/>
  <c r="J10169"/>
  <c r="J11086"/>
  <c r="J10063"/>
  <c r="J5908"/>
  <c r="J11390"/>
  <c r="J11066"/>
  <c r="J11731"/>
  <c r="J10376"/>
  <c r="J11540"/>
  <c r="J11445"/>
  <c r="J10997"/>
  <c r="J10843"/>
  <c r="J5002"/>
  <c r="J10913"/>
  <c r="J10995"/>
  <c r="J10949"/>
  <c r="J11608"/>
  <c r="J11051"/>
  <c r="J10807"/>
  <c r="J11518"/>
  <c r="J9800"/>
  <c r="J5258"/>
  <c r="J5267"/>
  <c r="J11555"/>
  <c r="J6702"/>
  <c r="J11379"/>
  <c r="J5179"/>
  <c r="J11134"/>
  <c r="J5870"/>
  <c r="J11912"/>
  <c r="J6116"/>
  <c r="J10231"/>
  <c r="J11717"/>
  <c r="J11237"/>
  <c r="J11359"/>
  <c r="J11593"/>
  <c r="J11257"/>
  <c r="J5831"/>
  <c r="J11656"/>
  <c r="J7498"/>
  <c r="J5167"/>
  <c r="J10898"/>
  <c r="J11532"/>
  <c r="J11741"/>
  <c r="J5319"/>
  <c r="J11628"/>
  <c r="J11688"/>
  <c r="J10992"/>
  <c r="J10901"/>
  <c r="J11366"/>
  <c r="J11243"/>
  <c r="J11441"/>
  <c r="J11163"/>
  <c r="J11182"/>
  <c r="J11428"/>
  <c r="J6708"/>
  <c r="J11919"/>
  <c r="J4891"/>
  <c r="J11004"/>
  <c r="J5006"/>
  <c r="J9512"/>
  <c r="J11123"/>
  <c r="J10284"/>
  <c r="J11877"/>
  <c r="J9933"/>
  <c r="J5291"/>
  <c r="J11668"/>
  <c r="J11707"/>
  <c r="J11224"/>
  <c r="J11889"/>
  <c r="J6829"/>
  <c r="J10596"/>
  <c r="J6389"/>
  <c r="J6223"/>
  <c r="J6043"/>
  <c r="J9509"/>
  <c r="J11401"/>
  <c r="J11612"/>
  <c r="J11900"/>
  <c r="J10988"/>
  <c r="J11055"/>
  <c r="J11356"/>
  <c r="J11033"/>
  <c r="J11291"/>
  <c r="J11933"/>
  <c r="J11577"/>
  <c r="J11911"/>
  <c r="J11253"/>
  <c r="J7320"/>
  <c r="J11527"/>
  <c r="J11214"/>
  <c r="J5557"/>
  <c r="J11160"/>
  <c r="J11648"/>
  <c r="J11370"/>
  <c r="J11517"/>
  <c r="J9782"/>
  <c r="J11285"/>
  <c r="J9662"/>
  <c r="J11275"/>
  <c r="J9486"/>
  <c r="J11684"/>
  <c r="J9932"/>
  <c r="J11102"/>
  <c r="J11917"/>
  <c r="J10979"/>
  <c r="J11043"/>
  <c r="J11701"/>
  <c r="J11000"/>
  <c r="J11465"/>
  <c r="J6397"/>
  <c r="J11274"/>
  <c r="J11724"/>
  <c r="J11203"/>
  <c r="J11210"/>
  <c r="J11241"/>
  <c r="J5551"/>
  <c r="J5532"/>
  <c r="J11434"/>
  <c r="J4869"/>
  <c r="J11063"/>
  <c r="J5384"/>
  <c r="J11602"/>
  <c r="J11586"/>
  <c r="J11064"/>
  <c r="J5494"/>
  <c r="J10530"/>
  <c r="J7091"/>
  <c r="J11885"/>
  <c r="J10793"/>
  <c r="J6520"/>
  <c r="J11633"/>
  <c r="J11030"/>
  <c r="J11125"/>
  <c r="J4855"/>
  <c r="J11868"/>
  <c r="J11745"/>
  <c r="J11113"/>
  <c r="J11084"/>
  <c r="J11881"/>
  <c r="J10870"/>
  <c r="J9817"/>
  <c r="J11485"/>
  <c r="J10930"/>
  <c r="J11752"/>
  <c r="J10271"/>
  <c r="J11025"/>
  <c r="J11140"/>
  <c r="J6798"/>
  <c r="J11482"/>
  <c r="J11052"/>
  <c r="J11636"/>
  <c r="J6448"/>
  <c r="J11493"/>
  <c r="J5127"/>
  <c r="J11192"/>
  <c r="J11500"/>
  <c r="J11583"/>
  <c r="J11146"/>
  <c r="J11019"/>
  <c r="J6123"/>
  <c r="J10390"/>
  <c r="J11069"/>
  <c r="J11892"/>
  <c r="J11443"/>
  <c r="J6866"/>
  <c r="J9985"/>
  <c r="J11444"/>
  <c r="J11872"/>
  <c r="J11170"/>
  <c r="J11723"/>
  <c r="J11511"/>
  <c r="J7578"/>
  <c r="J11640"/>
  <c r="J10902"/>
  <c r="J7084"/>
  <c r="J11306"/>
  <c r="J11316"/>
  <c r="J11507"/>
  <c r="J11786"/>
  <c r="J11105"/>
  <c r="J10892"/>
  <c r="J11397"/>
  <c r="J11463"/>
  <c r="J11867"/>
  <c r="J11268"/>
  <c r="J10772"/>
  <c r="J11494"/>
  <c r="J10351"/>
  <c r="J11578"/>
  <c r="J11234"/>
  <c r="J6539"/>
  <c r="J10234"/>
  <c r="J11487"/>
  <c r="J11430"/>
  <c r="J11164"/>
  <c r="J5529"/>
  <c r="J6983"/>
  <c r="J10164"/>
  <c r="J11452"/>
  <c r="J5996"/>
  <c r="J5993"/>
  <c r="J11087"/>
  <c r="J10550"/>
  <c r="J11749"/>
  <c r="J11613"/>
  <c r="J10557"/>
  <c r="J11554"/>
  <c r="J11759"/>
  <c r="J11907"/>
  <c r="J11705"/>
  <c r="J11289"/>
  <c r="J11410"/>
  <c r="J11242"/>
  <c r="J5075"/>
  <c r="J11869"/>
  <c r="J11561"/>
  <c r="J5122"/>
  <c r="J11481"/>
  <c r="J11476"/>
  <c r="J11110"/>
  <c r="J6733"/>
  <c r="J11120"/>
  <c r="J11108"/>
  <c r="J11034"/>
  <c r="J5240"/>
  <c r="J11489"/>
  <c r="J11514"/>
  <c r="J11927"/>
  <c r="J11322"/>
  <c r="J11473"/>
  <c r="J11591"/>
  <c r="J11095"/>
  <c r="J5956"/>
  <c r="J11056"/>
  <c r="J11039"/>
  <c r="J11948"/>
  <c r="J11071"/>
  <c r="J11247"/>
  <c r="J6535"/>
  <c r="J11037"/>
  <c r="J11594"/>
  <c r="J11077"/>
  <c r="J11198"/>
  <c r="J6426"/>
  <c r="J10072"/>
  <c r="J11427"/>
  <c r="J9724"/>
  <c r="J11425"/>
  <c r="J11032"/>
  <c r="J11327"/>
  <c r="J11535"/>
  <c r="J11121"/>
  <c r="J11737"/>
  <c r="J9494"/>
  <c r="J11311"/>
  <c r="J11727"/>
  <c r="J10938"/>
  <c r="J11617"/>
  <c r="J10171"/>
  <c r="J10526"/>
  <c r="J11227"/>
  <c r="J11667"/>
  <c r="J11718"/>
  <c r="J6667"/>
  <c r="J11216"/>
  <c r="J10943"/>
  <c r="J11936"/>
  <c r="J11597"/>
  <c r="J9762"/>
  <c r="J11092"/>
  <c r="J11194"/>
  <c r="J6969"/>
  <c r="J11082"/>
  <c r="J11544"/>
  <c r="J11635"/>
  <c r="J11416"/>
  <c r="J11462"/>
  <c r="J11672"/>
  <c r="J11079"/>
  <c r="J11211"/>
  <c r="J11729"/>
  <c r="J5671"/>
  <c r="J5403"/>
  <c r="J7021"/>
  <c r="J10886"/>
  <c r="J11864"/>
  <c r="J5658"/>
  <c r="J11112"/>
  <c r="J11235"/>
  <c r="J11301"/>
  <c r="J11520"/>
  <c r="J11632"/>
  <c r="J11017"/>
  <c r="J11395"/>
  <c r="J9912"/>
  <c r="J9785"/>
  <c r="J10326"/>
  <c r="J10188"/>
  <c r="J11650"/>
  <c r="J9885"/>
  <c r="J11273"/>
  <c r="J6868"/>
  <c r="J11184"/>
  <c r="J6451"/>
  <c r="J11533"/>
  <c r="J11223"/>
  <c r="J11576"/>
  <c r="J11221"/>
  <c r="J11331"/>
  <c r="J11710"/>
  <c r="J11320"/>
  <c r="J9631"/>
  <c r="J6157"/>
  <c r="J10836"/>
  <c r="J7302"/>
  <c r="J11380"/>
  <c r="J11557"/>
  <c r="J11130"/>
  <c r="J11014"/>
  <c r="J11728"/>
  <c r="J6368"/>
  <c r="J7208"/>
  <c r="J5761"/>
  <c r="J11673"/>
  <c r="J11504"/>
  <c r="J11502"/>
  <c r="J5434"/>
  <c r="J4875"/>
  <c r="J6818"/>
  <c r="J11156"/>
  <c r="J11296"/>
  <c r="J7382"/>
  <c r="J10317"/>
  <c r="J9647"/>
  <c r="J6848"/>
  <c r="J11190"/>
  <c r="J11346"/>
  <c r="J11297"/>
  <c r="J11421"/>
  <c r="J11435"/>
  <c r="J4834"/>
  <c r="J11609"/>
  <c r="J11107"/>
  <c r="J10899"/>
  <c r="J11417"/>
  <c r="J11616"/>
  <c r="J11486"/>
  <c r="J5564"/>
  <c r="J11874"/>
  <c r="J11031"/>
  <c r="J6206"/>
  <c r="J5614"/>
  <c r="J11240"/>
  <c r="J10849"/>
  <c r="J11287"/>
  <c r="J10642"/>
  <c r="J11908"/>
  <c r="J11068"/>
  <c r="J11080"/>
  <c r="J7529"/>
  <c r="J11415"/>
  <c r="J11906"/>
  <c r="J11935"/>
  <c r="J11519"/>
  <c r="J11634"/>
  <c r="J11065"/>
  <c r="J11580"/>
  <c r="J6339"/>
  <c r="J7365"/>
  <c r="J11490"/>
  <c r="J11677"/>
  <c r="J11772"/>
  <c r="J11035"/>
  <c r="J9908"/>
  <c r="J5652"/>
  <c r="J9779"/>
  <c r="J11124"/>
  <c r="J9573"/>
  <c r="J10984"/>
  <c r="J10986"/>
  <c r="J11011"/>
  <c r="J11949"/>
  <c r="J11607"/>
  <c r="J10847"/>
  <c r="J5247"/>
  <c r="J11910"/>
  <c r="J11360"/>
  <c r="J9630"/>
  <c r="J11288"/>
  <c r="J6109"/>
  <c r="J11048"/>
  <c r="J11345"/>
  <c r="J10110"/>
  <c r="J5168"/>
  <c r="J7013"/>
  <c r="J11041"/>
  <c r="J5854"/>
  <c r="J10620"/>
  <c r="J9532"/>
  <c r="J10856"/>
  <c r="J11669"/>
  <c r="J11218"/>
  <c r="J11150"/>
  <c r="J11276"/>
  <c r="J11315"/>
  <c r="J11305"/>
  <c r="J9950"/>
  <c r="J11098"/>
  <c r="J5638"/>
  <c r="J7050"/>
  <c r="J11920"/>
  <c r="J11569"/>
  <c r="J5096"/>
  <c r="J11347"/>
  <c r="J11099"/>
  <c r="J11147"/>
  <c r="J5428"/>
  <c r="J10560"/>
  <c r="J5640"/>
  <c r="J10427"/>
  <c r="J5276"/>
  <c r="J10382"/>
  <c r="J5763"/>
  <c r="J9605"/>
  <c r="J10882"/>
  <c r="J11059"/>
  <c r="J11573"/>
  <c r="J11303"/>
  <c r="J5746"/>
  <c r="J7643"/>
  <c r="J11207"/>
  <c r="J9664"/>
  <c r="J11187"/>
  <c r="J11928"/>
  <c r="J10372"/>
  <c r="J10540"/>
  <c r="J5027"/>
  <c r="J11855"/>
  <c r="J7470"/>
  <c r="J11185"/>
  <c r="J11389"/>
  <c r="J11076"/>
  <c r="J11682"/>
  <c r="J7644"/>
  <c r="J11456"/>
  <c r="J11044"/>
  <c r="J11176"/>
  <c r="J11904"/>
  <c r="J11143"/>
  <c r="J11375"/>
  <c r="J11386"/>
  <c r="J10566"/>
  <c r="J11618"/>
  <c r="J10983"/>
  <c r="J7186"/>
  <c r="J11653"/>
  <c r="J11480"/>
  <c r="J9930"/>
  <c r="J11003"/>
  <c r="J10700"/>
  <c r="J11783"/>
  <c r="J11365"/>
  <c r="J5937"/>
  <c r="J11387"/>
  <c r="J5281"/>
  <c r="J11451"/>
  <c r="J11339"/>
  <c r="J11265"/>
  <c r="J11468"/>
  <c r="J10924"/>
  <c r="J11038"/>
  <c r="J11736"/>
  <c r="J11536"/>
  <c r="J11588"/>
  <c r="J11412"/>
  <c r="J6844"/>
  <c r="J11250"/>
  <c r="J11122"/>
  <c r="J11657"/>
  <c r="J5303"/>
  <c r="J11383"/>
  <c r="J11195"/>
  <c r="J9769"/>
  <c r="J11070"/>
  <c r="J10374"/>
  <c r="J10927"/>
  <c r="J10624"/>
  <c r="J6870"/>
  <c r="J11029"/>
  <c r="J11263"/>
  <c r="J11785"/>
  <c r="J11373"/>
  <c r="J10349"/>
  <c r="J11228"/>
  <c r="J11564"/>
  <c r="J11644"/>
  <c r="J11132"/>
  <c r="J7309"/>
  <c r="J6841"/>
  <c r="J11186"/>
  <c r="J11516"/>
  <c r="J11863"/>
  <c r="J11626"/>
  <c r="J11217"/>
  <c r="J6114"/>
  <c r="J11050"/>
  <c r="J11916"/>
  <c r="J11683"/>
  <c r="J11378"/>
  <c r="J10903"/>
  <c r="J11665"/>
  <c r="J7127"/>
  <c r="J11708"/>
  <c r="J5948"/>
  <c r="J11166"/>
  <c r="J11714"/>
  <c r="J10585"/>
  <c r="J7521"/>
  <c r="J6235"/>
  <c r="J11924"/>
  <c r="J10976"/>
  <c r="J11299"/>
  <c r="J11256"/>
  <c r="J11549"/>
  <c r="J11073"/>
  <c r="J11248"/>
  <c r="J5859"/>
  <c r="J5131"/>
  <c r="J6292"/>
  <c r="J10020"/>
  <c r="J11552"/>
  <c r="J11323"/>
  <c r="J11931"/>
  <c r="J5698"/>
  <c r="J7217"/>
  <c r="J7297"/>
  <c r="J4930"/>
  <c r="J5942"/>
  <c r="J11876"/>
  <c r="J11362"/>
  <c r="J11022"/>
  <c r="J11918"/>
  <c r="J11270"/>
  <c r="J11411"/>
  <c r="J5130"/>
  <c r="J11266"/>
  <c r="J11162"/>
  <c r="J11093"/>
  <c r="J11005"/>
  <c r="J11690"/>
  <c r="J11432"/>
  <c r="J11543"/>
  <c r="J10909"/>
  <c r="J11281"/>
  <c r="J11318"/>
  <c r="J11244"/>
  <c r="J10974"/>
  <c r="J11696"/>
  <c r="J10589"/>
  <c r="J5636"/>
  <c r="J10510"/>
  <c r="J11096"/>
  <c r="J11674"/>
  <c r="J11332"/>
  <c r="J11541"/>
  <c r="J9606"/>
  <c r="J11685"/>
  <c r="J11581"/>
  <c r="J11558"/>
  <c r="J6691"/>
  <c r="J11751"/>
  <c r="J11483"/>
  <c r="J11725"/>
  <c r="J9514"/>
  <c r="J10982"/>
  <c r="J11464"/>
  <c r="J11873"/>
  <c r="J11388"/>
  <c r="J10658"/>
  <c r="J11271"/>
  <c r="J11058"/>
  <c r="J11117"/>
  <c r="J11439"/>
  <c r="J10811"/>
  <c r="J11232"/>
  <c r="J10990"/>
  <c r="J11074"/>
  <c r="J9557"/>
  <c r="J10985"/>
  <c r="J11413"/>
  <c r="J11209"/>
  <c r="J11188"/>
  <c r="J11652"/>
  <c r="J11292"/>
  <c r="J9705"/>
  <c r="J11503"/>
  <c r="J11582"/>
  <c r="J5802"/>
  <c r="J11206"/>
  <c r="J10533"/>
  <c r="J10978"/>
  <c r="J11880"/>
  <c r="J10352"/>
  <c r="J11157"/>
  <c r="J5999"/>
  <c r="J11348"/>
  <c r="J11382"/>
  <c r="J11307"/>
  <c r="J6076"/>
  <c r="J11888"/>
  <c r="J11100"/>
  <c r="J11408"/>
  <c r="J10970"/>
  <c r="J5768"/>
  <c r="J11219"/>
  <c r="J5819"/>
  <c r="J11342"/>
  <c r="J6706"/>
  <c r="J11028"/>
  <c r="J11429"/>
  <c r="J9889"/>
  <c r="J10180"/>
  <c r="J11692"/>
  <c r="J6912"/>
  <c r="J10868"/>
  <c r="J11497"/>
  <c r="J11453"/>
  <c r="J11619"/>
  <c r="J11426"/>
  <c r="J9738"/>
  <c r="J11133"/>
  <c r="J11083"/>
  <c r="J11651"/>
  <c r="J11180"/>
  <c r="J11870"/>
  <c r="J11304"/>
  <c r="J5392"/>
  <c r="J11422"/>
  <c r="J11175"/>
  <c r="J11579"/>
  <c r="J11279"/>
  <c r="J11047"/>
  <c r="J10950"/>
  <c r="J11735"/>
  <c r="J11424"/>
  <c r="J10994"/>
  <c r="J11384"/>
  <c r="J5669"/>
  <c r="J11742"/>
  <c r="J5475"/>
  <c r="J11886"/>
  <c r="J11865"/>
  <c r="J11081"/>
  <c r="J11177"/>
  <c r="J11896"/>
  <c r="J11015"/>
  <c r="J11687"/>
  <c r="J11061"/>
  <c r="J5823"/>
  <c r="J11355"/>
  <c r="J11226"/>
  <c r="J11529"/>
  <c r="J11645"/>
  <c r="J11438"/>
  <c r="J4886"/>
  <c r="J5943"/>
  <c r="J11691"/>
  <c r="J11201"/>
  <c r="J11460"/>
  <c r="J11882"/>
  <c r="J10980"/>
  <c r="J11639"/>
  <c r="J11138"/>
  <c r="J11454"/>
  <c r="J11089"/>
  <c r="J10379"/>
  <c r="J6351"/>
  <c r="J10265"/>
  <c r="J11006"/>
  <c r="J11309"/>
  <c r="J11726"/>
  <c r="J11202"/>
  <c r="J11706"/>
  <c r="J11654"/>
  <c r="J11072"/>
  <c r="J11738"/>
  <c r="J11116"/>
  <c r="J10079"/>
  <c r="J11689"/>
  <c r="J4862"/>
  <c r="J11947"/>
  <c r="J11328"/>
  <c r="J11399"/>
  <c r="J11042"/>
  <c r="J9988"/>
  <c r="J11363"/>
  <c r="J11136"/>
  <c r="J11700"/>
  <c r="J11431"/>
  <c r="J10977"/>
  <c r="J10133"/>
  <c r="J10972"/>
  <c r="J11811"/>
  <c r="J11335"/>
  <c r="J5305"/>
  <c r="J10998"/>
  <c r="J10493"/>
  <c r="J11620"/>
  <c r="J11893"/>
  <c r="J10576"/>
  <c r="J10939"/>
  <c r="J5537"/>
  <c r="J11769"/>
  <c r="J10370"/>
  <c r="J11436"/>
  <c r="J11925"/>
  <c r="J5084"/>
  <c r="J10975"/>
  <c r="J10115"/>
  <c r="J11251"/>
  <c r="J10191"/>
  <c r="J11921"/>
  <c r="J11658"/>
  <c r="J11515"/>
  <c r="J10451"/>
  <c r="J11761"/>
  <c r="J11630"/>
  <c r="J11189"/>
  <c r="J10441"/>
  <c r="J10634"/>
  <c r="J11141"/>
  <c r="J7422"/>
  <c r="J11722"/>
  <c r="J11567"/>
  <c r="J9569"/>
  <c r="J11631"/>
  <c r="J9727"/>
  <c r="J10867"/>
  <c r="J11220"/>
  <c r="J10565"/>
  <c r="J11261"/>
  <c r="J5388"/>
  <c r="J11151"/>
  <c r="J11024"/>
  <c r="J11027"/>
  <c r="J5292"/>
  <c r="J11817"/>
  <c r="J5934"/>
  <c r="J4879"/>
  <c r="J11343"/>
  <c r="J11739"/>
  <c r="J11866"/>
  <c r="J11007"/>
  <c r="J9972"/>
  <c r="J11942"/>
  <c r="J11944"/>
  <c r="J10487"/>
  <c r="J11350"/>
  <c r="J11663"/>
  <c r="J11474"/>
  <c r="J6580"/>
  <c r="J10216"/>
  <c r="J11624"/>
  <c r="J9883"/>
  <c r="J11592"/>
  <c r="J11361"/>
  <c r="J5090"/>
  <c r="J11643"/>
  <c r="J5722"/>
  <c r="J9683"/>
  <c r="J11245"/>
  <c r="J9713"/>
  <c r="J5343"/>
  <c r="J11914"/>
  <c r="J7574"/>
  <c r="J6259"/>
  <c r="J10103"/>
  <c r="J11546"/>
  <c r="J9681"/>
  <c r="J10518"/>
  <c r="J10947"/>
  <c r="J11236"/>
  <c r="J11334"/>
  <c r="J5042"/>
  <c r="J11662"/>
  <c r="J11054"/>
  <c r="J9695"/>
  <c r="J11716"/>
  <c r="J11647"/>
  <c r="J11118"/>
  <c r="J11191"/>
  <c r="J11930"/>
  <c r="J11513"/>
  <c r="J11884"/>
  <c r="J11012"/>
  <c r="J11078"/>
  <c r="J11225"/>
  <c r="J11153"/>
  <c r="J7011"/>
  <c r="J7620"/>
  <c r="J10129"/>
  <c r="J11173"/>
  <c r="J11623"/>
  <c r="J11854"/>
  <c r="J11891"/>
  <c r="J10318"/>
  <c r="J11418"/>
  <c r="J9798"/>
  <c r="J7622"/>
  <c r="J11437"/>
  <c r="J6545"/>
  <c r="J9807"/>
  <c r="J11152"/>
  <c r="J10828"/>
  <c r="J11448"/>
  <c r="J11883"/>
  <c r="J11106"/>
  <c r="J11338"/>
  <c r="J5883"/>
  <c r="J11693"/>
  <c r="J11008"/>
  <c r="J11860"/>
  <c r="J10981"/>
  <c r="J11611"/>
  <c r="J6995"/>
  <c r="J10999"/>
  <c r="J11459"/>
  <c r="J10940"/>
  <c r="J11732"/>
  <c r="J11205"/>
  <c r="J11950"/>
  <c r="J5868"/>
  <c r="J11922"/>
  <c r="J11239"/>
  <c r="J11472"/>
  <c r="J11319"/>
  <c r="J11277"/>
  <c r="J11590"/>
  <c r="J11556"/>
  <c r="J11467"/>
  <c r="J7502"/>
  <c r="J10506"/>
  <c r="J10794"/>
  <c r="J10969"/>
  <c r="J6905"/>
  <c r="J11575"/>
  <c r="J11899"/>
  <c r="J10821"/>
  <c r="J5272"/>
  <c r="J11890"/>
  <c r="J5172"/>
  <c r="J11775"/>
  <c r="J10808"/>
  <c r="J11396"/>
  <c r="J11492"/>
  <c r="J11193"/>
  <c r="J4936"/>
  <c r="J11398"/>
  <c r="J10904"/>
  <c r="J10532"/>
  <c r="J11040"/>
  <c r="J9923"/>
  <c r="J12215"/>
  <c r="J12845"/>
  <c r="J8648"/>
  <c r="J11419"/>
  <c r="J11238"/>
  <c r="J9203"/>
  <c r="J7842"/>
  <c r="J7851"/>
  <c r="J9443"/>
  <c r="J7771"/>
  <c r="J11878"/>
  <c r="J11834"/>
  <c r="J11840"/>
  <c r="J11829"/>
  <c r="J9179"/>
  <c r="J11392"/>
  <c r="J7926"/>
  <c r="J8305"/>
  <c r="J7708"/>
  <c r="J7712"/>
  <c r="J7861"/>
  <c r="J11501"/>
  <c r="J7865"/>
  <c r="J9033"/>
  <c r="J11155"/>
  <c r="J11344"/>
  <c r="J11606"/>
  <c r="J11353"/>
  <c r="J11835"/>
  <c r="J11765"/>
  <c r="J11057"/>
  <c r="J11805"/>
  <c r="J11254"/>
  <c r="J11841"/>
  <c r="J11661"/>
  <c r="J11842"/>
  <c r="J9224"/>
  <c r="J8544"/>
  <c r="J9428"/>
  <c r="J7814"/>
  <c r="J11231"/>
  <c r="J9128"/>
  <c r="J8979"/>
  <c r="J11843"/>
  <c r="J11757"/>
  <c r="J11802"/>
  <c r="J11574"/>
  <c r="J11627"/>
  <c r="J8040"/>
  <c r="J11819"/>
  <c r="J11402"/>
  <c r="J11711"/>
  <c r="J7670"/>
  <c r="J11531"/>
  <c r="J11744"/>
  <c r="J11208"/>
  <c r="J11269"/>
  <c r="J7787"/>
  <c r="J11178"/>
  <c r="J11800"/>
  <c r="J11458"/>
  <c r="J11816"/>
  <c r="J11179"/>
  <c r="J11755"/>
  <c r="J11844"/>
  <c r="J11788"/>
  <c r="J8560"/>
  <c r="J8241"/>
  <c r="J8603"/>
  <c r="J9418"/>
  <c r="J7890"/>
  <c r="J11734"/>
  <c r="J7811"/>
  <c r="J9201"/>
  <c r="J11833"/>
  <c r="J11845"/>
  <c r="J8864"/>
  <c r="J9385"/>
  <c r="J11814"/>
  <c r="J11282"/>
  <c r="J8384"/>
  <c r="J11808"/>
  <c r="J8863"/>
  <c r="J11810"/>
  <c r="J7762"/>
  <c r="J8309"/>
  <c r="J8626"/>
  <c r="J11649"/>
  <c r="J8497"/>
  <c r="J11559"/>
  <c r="J9286"/>
  <c r="J11349"/>
  <c r="J7942"/>
  <c r="J11747"/>
  <c r="J8814"/>
  <c r="J11604"/>
  <c r="J7877"/>
  <c r="J11793"/>
  <c r="J11325"/>
  <c r="J7891"/>
  <c r="J9160"/>
  <c r="J11797"/>
  <c r="J10220"/>
  <c r="J11393"/>
  <c r="J11846"/>
  <c r="J11746"/>
  <c r="J9388"/>
  <c r="J9083"/>
  <c r="J11548"/>
  <c r="J11340"/>
  <c r="J11484"/>
  <c r="J8905"/>
  <c r="J11394"/>
  <c r="J11534"/>
  <c r="J11615"/>
  <c r="J11479"/>
  <c r="J9288"/>
  <c r="J11001"/>
  <c r="J8610"/>
  <c r="J11129"/>
  <c r="J11329"/>
  <c r="J11478"/>
  <c r="J11587"/>
  <c r="J7818"/>
  <c r="J8584"/>
  <c r="J11614"/>
  <c r="J9433"/>
  <c r="J11862"/>
  <c r="J9285"/>
  <c r="J11753"/>
  <c r="J11525"/>
  <c r="J7794"/>
  <c r="J11641"/>
  <c r="J7665"/>
  <c r="J9422"/>
  <c r="J11461"/>
  <c r="J8815"/>
  <c r="J8592"/>
  <c r="J11830"/>
  <c r="J11605"/>
  <c r="J7862"/>
  <c r="J8128"/>
  <c r="J11660"/>
  <c r="J11767"/>
  <c r="J11016"/>
  <c r="J11699"/>
  <c r="J11509"/>
  <c r="J7664"/>
  <c r="J9034"/>
  <c r="J8197"/>
  <c r="J8381"/>
  <c r="J11547"/>
  <c r="J11637"/>
  <c r="J11610"/>
  <c r="J9173"/>
  <c r="J11330"/>
  <c r="J11754"/>
  <c r="J8250"/>
  <c r="J8230"/>
  <c r="J11538"/>
  <c r="J11826"/>
  <c r="J9294"/>
  <c r="J7779"/>
  <c r="J11491"/>
  <c r="J9155"/>
  <c r="J11475"/>
  <c r="J7671"/>
  <c r="J8415"/>
  <c r="J11825"/>
  <c r="J11824"/>
  <c r="J7846"/>
  <c r="J9141"/>
  <c r="J11820"/>
  <c r="J7686"/>
  <c r="J7867"/>
  <c r="J7933"/>
  <c r="J8473"/>
  <c r="J7784"/>
  <c r="J11787"/>
  <c r="J9250"/>
  <c r="J11790"/>
  <c r="J11686"/>
  <c r="J11822"/>
  <c r="J8537"/>
  <c r="J7721"/>
  <c r="J9437"/>
  <c r="J8054"/>
  <c r="J11792"/>
  <c r="J11837"/>
  <c r="J11798"/>
  <c r="J10120"/>
  <c r="J7695"/>
  <c r="J8786"/>
  <c r="J8710"/>
  <c r="J8510"/>
  <c r="J11246"/>
  <c r="J11262"/>
  <c r="J11537"/>
  <c r="J11796"/>
  <c r="J11308"/>
  <c r="J11158"/>
  <c r="J8910"/>
  <c r="J11174"/>
  <c r="J11352"/>
  <c r="J8577"/>
  <c r="J7816"/>
  <c r="J8159"/>
  <c r="J8396"/>
  <c r="J11357"/>
  <c r="J11766"/>
  <c r="J11376"/>
  <c r="J11847"/>
  <c r="J11499"/>
  <c r="J8719"/>
  <c r="J7705"/>
  <c r="J7813"/>
  <c r="J11450"/>
  <c r="J7894"/>
  <c r="J8232"/>
  <c r="J11423"/>
  <c r="J11789"/>
  <c r="J11836"/>
  <c r="J10799"/>
  <c r="J10937"/>
  <c r="J9396"/>
  <c r="J10932"/>
  <c r="J9406"/>
  <c r="J10917"/>
  <c r="J9412"/>
  <c r="J10859"/>
  <c r="J9405"/>
  <c r="J9393"/>
  <c r="J10803"/>
  <c r="J10824"/>
  <c r="J9419"/>
  <c r="J9400"/>
  <c r="J9449"/>
  <c r="J10958"/>
  <c r="J10845"/>
  <c r="J10862"/>
  <c r="J10873"/>
  <c r="J10861"/>
  <c r="J9379"/>
  <c r="J10954"/>
  <c r="J9408"/>
  <c r="J10829"/>
  <c r="J10887"/>
  <c r="J9448"/>
  <c r="J10863"/>
  <c r="J9447"/>
  <c r="J9391"/>
  <c r="J10855"/>
  <c r="J10916"/>
  <c r="J9426"/>
  <c r="J10840"/>
  <c r="J10802"/>
  <c r="J10810"/>
  <c r="J10941"/>
  <c r="J10905"/>
  <c r="J10854"/>
  <c r="J10872"/>
  <c r="J9440"/>
  <c r="J10815"/>
  <c r="J10800"/>
  <c r="J10818"/>
  <c r="J9417"/>
  <c r="J10922"/>
  <c r="J9425"/>
  <c r="J10877"/>
  <c r="J10934"/>
  <c r="J10814"/>
  <c r="J10920"/>
  <c r="J9380"/>
  <c r="J10914"/>
  <c r="J9429"/>
  <c r="J10804"/>
  <c r="J9432"/>
  <c r="J10910"/>
  <c r="J10860"/>
  <c r="J9413"/>
  <c r="J10831"/>
  <c r="J10801"/>
  <c r="J9383"/>
  <c r="J10851"/>
  <c r="J10936"/>
  <c r="J9410"/>
  <c r="J10844"/>
  <c r="J10812"/>
  <c r="J10864"/>
  <c r="J9450"/>
  <c r="J10946"/>
  <c r="J9434"/>
  <c r="J10809"/>
  <c r="J9398"/>
  <c r="J9407"/>
  <c r="J9409"/>
  <c r="J9415"/>
  <c r="J9399"/>
  <c r="J10825"/>
  <c r="J9427"/>
  <c r="J10951"/>
  <c r="J9384"/>
  <c r="J10894"/>
  <c r="J10956"/>
  <c r="J9389"/>
  <c r="J10948"/>
  <c r="J10819"/>
  <c r="J9438"/>
  <c r="J10933"/>
  <c r="J9394"/>
  <c r="J10817"/>
  <c r="J10834"/>
  <c r="J10944"/>
  <c r="J10839"/>
  <c r="J9395"/>
  <c r="J10929"/>
  <c r="J9387"/>
  <c r="J10823"/>
  <c r="J10896"/>
  <c r="J9442"/>
  <c r="J10830"/>
  <c r="J9403"/>
  <c r="J10889"/>
  <c r="J10827"/>
  <c r="J9451"/>
  <c r="J10881"/>
  <c r="J10875"/>
  <c r="J9411"/>
  <c r="J9430"/>
  <c r="J10852"/>
  <c r="J10945"/>
  <c r="J10912"/>
  <c r="J10919"/>
  <c r="J10848"/>
  <c r="J10842"/>
  <c r="J9414"/>
  <c r="J10906"/>
  <c r="J9431"/>
  <c r="J10923"/>
  <c r="J10816"/>
  <c r="J10884"/>
  <c r="J10857"/>
  <c r="J10879"/>
  <c r="J9397"/>
  <c r="J9444"/>
  <c r="J10928"/>
  <c r="J12779"/>
  <c r="J10915"/>
  <c r="J10911"/>
  <c r="J10891"/>
  <c r="J10895"/>
  <c r="J10907"/>
  <c r="J10805"/>
  <c r="J9441"/>
  <c r="J9402"/>
  <c r="J10931"/>
  <c r="J10850"/>
  <c r="J10876"/>
  <c r="J9424"/>
  <c r="J9435"/>
  <c r="J10832"/>
  <c r="J9390"/>
  <c r="J10900"/>
  <c r="J10883"/>
  <c r="J9455"/>
  <c r="J10835"/>
  <c r="J10874"/>
  <c r="J10885"/>
  <c r="J10833"/>
  <c r="J10953"/>
  <c r="J10838"/>
  <c r="J9392"/>
  <c r="J9112"/>
  <c r="J8422"/>
  <c r="J7895"/>
  <c r="J8790"/>
  <c r="J7922"/>
  <c r="J8371"/>
  <c r="J8727"/>
  <c r="J8670"/>
  <c r="J8731"/>
  <c r="J8006"/>
  <c r="J8733"/>
  <c r="J8934"/>
  <c r="J8748"/>
  <c r="J8535"/>
  <c r="J9051"/>
  <c r="J8297"/>
  <c r="J8356"/>
  <c r="J9073"/>
  <c r="J8991"/>
  <c r="J8475"/>
  <c r="J8637"/>
  <c r="J8323"/>
  <c r="J8448"/>
  <c r="J9180"/>
  <c r="J8239"/>
  <c r="J8050"/>
  <c r="J9227"/>
  <c r="J7932"/>
  <c r="J8413"/>
  <c r="J8135"/>
  <c r="J8074"/>
  <c r="J8598"/>
  <c r="J8045"/>
  <c r="J8658"/>
  <c r="J8699"/>
  <c r="J8327"/>
  <c r="J8909"/>
  <c r="J8281"/>
  <c r="J8440"/>
  <c r="J8049"/>
  <c r="J8907"/>
  <c r="J9320"/>
  <c r="J8705"/>
  <c r="J8556"/>
  <c r="J8060"/>
  <c r="J7927"/>
  <c r="J8945"/>
  <c r="J8781"/>
  <c r="J9074"/>
  <c r="J9240"/>
  <c r="J8868"/>
  <c r="J8990"/>
  <c r="J8860"/>
  <c r="J9026"/>
  <c r="J9349"/>
  <c r="J8875"/>
  <c r="J8138"/>
  <c r="J9361"/>
  <c r="J8859"/>
  <c r="J8961"/>
  <c r="J8834"/>
  <c r="J8296"/>
  <c r="J8094"/>
  <c r="J8778"/>
  <c r="J8070"/>
  <c r="J8830"/>
  <c r="J9322"/>
  <c r="J8117"/>
  <c r="J8809"/>
  <c r="J7985"/>
  <c r="J8382"/>
  <c r="J8958"/>
  <c r="J9213"/>
  <c r="J8519"/>
  <c r="J8767"/>
  <c r="J8702"/>
  <c r="J9123"/>
  <c r="J9332"/>
  <c r="J8857"/>
  <c r="J8279"/>
  <c r="J8091"/>
  <c r="J8025"/>
  <c r="J8758"/>
  <c r="J8794"/>
  <c r="J8437"/>
  <c r="J8650"/>
  <c r="J8154"/>
  <c r="J9274"/>
  <c r="J8513"/>
  <c r="J8928"/>
  <c r="J7904"/>
  <c r="J7972"/>
  <c r="J8383"/>
  <c r="J8787"/>
  <c r="J8397"/>
  <c r="J8614"/>
  <c r="J8162"/>
  <c r="J8029"/>
  <c r="J7907"/>
  <c r="J8715"/>
  <c r="J8675"/>
  <c r="J7969"/>
  <c r="J9314"/>
  <c r="J8554"/>
  <c r="J8929"/>
  <c r="J8800"/>
  <c r="J9139"/>
  <c r="J8284"/>
  <c r="J8852"/>
  <c r="J9008"/>
  <c r="J8580"/>
  <c r="J9148"/>
  <c r="J7959"/>
  <c r="J8876"/>
  <c r="J8013"/>
  <c r="J9371"/>
  <c r="J8414"/>
  <c r="J8775"/>
  <c r="J8107"/>
  <c r="J8277"/>
  <c r="J8062"/>
  <c r="J11926"/>
  <c r="J11046"/>
  <c r="J9690"/>
  <c r="J9445"/>
  <c r="J11934"/>
  <c r="J11909"/>
  <c r="J10049"/>
  <c r="J11088"/>
  <c r="J11646"/>
  <c r="J11756"/>
  <c r="J11638"/>
  <c r="J9530"/>
  <c r="J10194"/>
  <c r="J10224"/>
  <c r="J9452"/>
  <c r="J9423"/>
  <c r="J11508"/>
  <c r="J11280"/>
  <c r="J11255"/>
  <c r="J11762"/>
  <c r="J9416"/>
  <c r="J11300"/>
  <c r="J9439"/>
  <c r="J11249"/>
  <c r="J9453"/>
  <c r="J9381"/>
  <c r="J11898"/>
  <c r="J11937"/>
  <c r="J9454"/>
  <c r="J9758"/>
  <c r="J9752"/>
  <c r="J10122"/>
  <c r="J9917"/>
  <c r="J9787"/>
  <c r="J9493"/>
  <c r="J9735"/>
  <c r="J10723"/>
  <c r="J9928"/>
  <c r="J9829"/>
  <c r="J9680"/>
  <c r="J9456"/>
  <c r="J9488"/>
  <c r="J9474"/>
  <c r="J10776"/>
  <c r="J10291"/>
  <c r="J9893"/>
  <c r="J10094"/>
  <c r="J9549"/>
  <c r="J10228"/>
  <c r="J9560"/>
  <c r="J10156"/>
  <c r="J10027"/>
  <c r="J10501"/>
  <c r="J10643"/>
  <c r="J9697"/>
  <c r="J9571"/>
  <c r="J10309"/>
  <c r="J10756"/>
  <c r="J10105"/>
  <c r="J9971"/>
  <c r="J9847"/>
  <c r="J9519"/>
  <c r="J9984"/>
  <c r="J10353"/>
  <c r="J9492"/>
  <c r="J9921"/>
  <c r="J10126"/>
  <c r="J9831"/>
  <c r="J10447"/>
  <c r="J9574"/>
  <c r="J10701"/>
  <c r="J10182"/>
  <c r="J10770"/>
  <c r="J9954"/>
  <c r="J10042"/>
  <c r="J9537"/>
  <c r="J10702"/>
  <c r="J10704"/>
  <c r="J9566"/>
  <c r="J9830"/>
  <c r="J10117"/>
  <c r="J10703"/>
  <c r="J9535"/>
  <c r="J10251"/>
  <c r="J10406"/>
  <c r="J9806"/>
  <c r="J10350"/>
  <c r="J10254"/>
  <c r="J9640"/>
  <c r="J10430"/>
  <c r="J9924"/>
  <c r="J10733"/>
  <c r="J9550"/>
  <c r="J9946"/>
  <c r="J9613"/>
  <c r="J10255"/>
  <c r="J9815"/>
  <c r="J9588"/>
  <c r="J9786"/>
  <c r="J10736"/>
  <c r="J9857"/>
  <c r="J10343"/>
  <c r="J10250"/>
  <c r="J10536"/>
  <c r="J9616"/>
  <c r="J9643"/>
  <c r="J10795"/>
  <c r="J9636"/>
  <c r="J10206"/>
  <c r="J10707"/>
  <c r="J10543"/>
  <c r="J9927"/>
  <c r="J9463"/>
  <c r="J10080"/>
  <c r="J10531"/>
  <c r="J10319"/>
  <c r="J9678"/>
  <c r="J10593"/>
  <c r="J10378"/>
  <c r="J10316"/>
  <c r="J10092"/>
  <c r="J10060"/>
  <c r="J10766"/>
  <c r="J9859"/>
  <c r="J9610"/>
  <c r="J10685"/>
  <c r="J9696"/>
  <c r="J13123"/>
  <c r="J12111"/>
  <c r="J13222"/>
  <c r="J12266"/>
  <c r="J13290"/>
  <c r="J12962"/>
  <c r="J12672"/>
  <c r="J12105"/>
  <c r="J13190"/>
  <c r="J13115"/>
  <c r="J12947"/>
  <c r="J13173"/>
  <c r="J13462"/>
  <c r="J12826"/>
  <c r="J12216"/>
  <c r="J12556"/>
  <c r="J12088"/>
  <c r="J12903"/>
  <c r="J12467"/>
  <c r="J12488"/>
  <c r="J12482"/>
  <c r="J12611"/>
  <c r="J12498"/>
  <c r="J13259"/>
  <c r="J12114"/>
  <c r="J13034"/>
  <c r="J12836"/>
  <c r="J13397"/>
  <c r="J12477"/>
  <c r="J12195"/>
  <c r="J11999"/>
  <c r="J12789"/>
  <c r="J12214"/>
  <c r="J13088"/>
  <c r="J12053"/>
  <c r="J12200"/>
  <c r="J12025"/>
  <c r="J12252"/>
  <c r="J13236"/>
  <c r="J12635"/>
  <c r="J12505"/>
  <c r="J12067"/>
  <c r="J12270"/>
  <c r="J12304"/>
  <c r="J12800"/>
  <c r="J13376"/>
  <c r="J13170"/>
  <c r="J12935"/>
  <c r="J13489"/>
  <c r="J13378"/>
  <c r="J13096"/>
  <c r="J12742"/>
  <c r="J13082"/>
  <c r="J12015"/>
  <c r="J11970"/>
  <c r="J13007"/>
  <c r="J12343"/>
  <c r="J12057"/>
  <c r="J12022"/>
  <c r="J13090"/>
  <c r="J12927"/>
  <c r="J12342"/>
  <c r="J12254"/>
  <c r="J11981"/>
  <c r="J13373"/>
  <c r="J12439"/>
  <c r="J12135"/>
  <c r="J12519"/>
  <c r="J12365"/>
  <c r="J12823"/>
  <c r="J12640"/>
  <c r="J12745"/>
  <c r="J12842"/>
  <c r="J12952"/>
  <c r="J12456"/>
  <c r="J13095"/>
  <c r="J12753"/>
  <c r="J12386"/>
  <c r="J12207"/>
  <c r="J12046"/>
  <c r="J12674"/>
  <c r="J12293"/>
  <c r="J13420"/>
  <c r="J12239"/>
  <c r="J12860"/>
  <c r="J12558"/>
  <c r="J13257"/>
  <c r="J12839"/>
  <c r="J12211"/>
  <c r="J12318"/>
  <c r="J12414"/>
  <c r="J13212"/>
  <c r="J12494"/>
  <c r="J13435"/>
  <c r="J12054"/>
  <c r="J13479"/>
  <c r="J12573"/>
  <c r="J12174"/>
  <c r="J12965"/>
  <c r="J12551"/>
  <c r="J12584"/>
  <c r="J12219"/>
  <c r="J12644"/>
  <c r="J12007"/>
  <c r="J13456"/>
  <c r="J12027"/>
  <c r="J12571"/>
  <c r="J12501"/>
  <c r="J13024"/>
  <c r="J13330"/>
  <c r="J13441"/>
  <c r="J12204"/>
  <c r="J12846"/>
  <c r="J12673"/>
  <c r="J12532"/>
  <c r="J13347"/>
  <c r="J12014"/>
  <c r="J13156"/>
  <c r="J13433"/>
  <c r="J12171"/>
  <c r="J11958"/>
  <c r="J12531"/>
  <c r="J13018"/>
  <c r="J12901"/>
  <c r="J12496"/>
  <c r="J13178"/>
  <c r="J13124"/>
  <c r="J13310"/>
  <c r="J13384"/>
  <c r="J12133"/>
  <c r="J12821"/>
  <c r="J13292"/>
  <c r="J12737"/>
  <c r="J13507"/>
  <c r="J12403"/>
  <c r="J12051"/>
  <c r="J12767"/>
  <c r="J13389"/>
  <c r="J12850"/>
  <c r="J12703"/>
  <c r="J12735"/>
  <c r="J12647"/>
  <c r="J13364"/>
  <c r="J13352"/>
  <c r="J12217"/>
  <c r="J12409"/>
  <c r="J13406"/>
  <c r="J12172"/>
  <c r="J13445"/>
  <c r="J13342"/>
  <c r="J13267"/>
  <c r="J12853"/>
  <c r="J12390"/>
  <c r="J13093"/>
  <c r="J13085"/>
  <c r="J12249"/>
  <c r="J12078"/>
  <c r="J12196"/>
  <c r="J13450"/>
  <c r="J12224"/>
  <c r="J13494"/>
  <c r="J13436"/>
  <c r="J12400"/>
  <c r="J13223"/>
  <c r="J12364"/>
  <c r="J12719"/>
  <c r="J13316"/>
  <c r="J13357"/>
  <c r="J12201"/>
  <c r="J12259"/>
  <c r="J12093"/>
  <c r="J12685"/>
  <c r="J12851"/>
  <c r="J12602"/>
  <c r="J13019"/>
  <c r="J12655"/>
  <c r="J12827"/>
  <c r="J13460"/>
  <c r="J12401"/>
  <c r="J12712"/>
  <c r="J12905"/>
  <c r="J12782"/>
  <c r="J12939"/>
  <c r="J12190"/>
  <c r="J12001"/>
  <c r="J13427"/>
  <c r="J13264"/>
  <c r="J13468"/>
  <c r="J12140"/>
  <c r="J13044"/>
  <c r="J12513"/>
  <c r="J12748"/>
  <c r="J13470"/>
  <c r="J12708"/>
  <c r="J13270"/>
  <c r="J12878"/>
  <c r="J12379"/>
  <c r="J12812"/>
  <c r="J13042"/>
  <c r="J12975"/>
  <c r="J12329"/>
  <c r="J12134"/>
  <c r="J13487"/>
  <c r="J12750"/>
  <c r="J13176"/>
  <c r="J13161"/>
  <c r="J12437"/>
  <c r="J12500"/>
  <c r="J12995"/>
  <c r="J12651"/>
  <c r="J13237"/>
  <c r="J12515"/>
  <c r="J13210"/>
  <c r="J12620"/>
  <c r="J12993"/>
  <c r="J13006"/>
  <c r="J13146"/>
  <c r="J12670"/>
  <c r="J12998"/>
  <c r="J12445"/>
  <c r="J12587"/>
  <c r="J12898"/>
  <c r="J12236"/>
  <c r="J12662"/>
  <c r="J12297"/>
  <c r="J12697"/>
  <c r="J12384"/>
  <c r="J13016"/>
  <c r="J13363"/>
  <c r="J13438"/>
  <c r="J12896"/>
  <c r="J13385"/>
  <c r="J12380"/>
  <c r="J13075"/>
  <c r="J13046"/>
  <c r="J12776"/>
  <c r="J13121"/>
  <c r="J13382"/>
  <c r="J13400"/>
  <c r="J13324"/>
  <c r="J12176"/>
  <c r="J12340"/>
  <c r="J13455"/>
  <c r="J12996"/>
  <c r="J12090"/>
  <c r="J13080"/>
  <c r="J13098"/>
  <c r="J12936"/>
  <c r="J13048"/>
  <c r="J12234"/>
  <c r="J12024"/>
  <c r="J12580"/>
  <c r="J12129"/>
  <c r="J12349"/>
  <c r="J12221"/>
  <c r="J13305"/>
  <c r="J12032"/>
  <c r="J12633"/>
  <c r="J13490"/>
  <c r="J13000"/>
  <c r="J13043"/>
  <c r="J11992"/>
  <c r="J13314"/>
  <c r="J12904"/>
  <c r="J12624"/>
  <c r="J12521"/>
  <c r="J12730"/>
  <c r="J12317"/>
  <c r="J12268"/>
  <c r="J12424"/>
  <c r="J13226"/>
  <c r="J13224"/>
  <c r="J13449"/>
  <c r="J13133"/>
  <c r="J12691"/>
  <c r="J12797"/>
  <c r="J12752"/>
  <c r="J12123"/>
  <c r="J12452"/>
  <c r="J12257"/>
  <c r="J13143"/>
  <c r="J12805"/>
  <c r="J13287"/>
  <c r="J12131"/>
  <c r="J12448"/>
  <c r="J12886"/>
  <c r="J13151"/>
  <c r="J13188"/>
  <c r="J13493"/>
  <c r="J13505"/>
  <c r="J12429"/>
  <c r="J13446"/>
  <c r="J12233"/>
  <c r="J12393"/>
  <c r="J13109"/>
  <c r="J12618"/>
  <c r="J13302"/>
  <c r="J12352"/>
  <c r="J12885"/>
  <c r="J12557"/>
  <c r="J13425"/>
  <c r="J12669"/>
  <c r="J12608"/>
  <c r="J12299"/>
  <c r="J12984"/>
  <c r="J12326"/>
  <c r="J13198"/>
  <c r="J12593"/>
  <c r="J12678"/>
  <c r="J13325"/>
  <c r="J13331"/>
  <c r="J13181"/>
  <c r="J12301"/>
  <c r="J13439"/>
  <c r="J12841"/>
  <c r="J12246"/>
  <c r="J12889"/>
  <c r="J12157"/>
  <c r="J12585"/>
  <c r="J12954"/>
  <c r="J12399"/>
  <c r="J12354"/>
  <c r="J13379"/>
  <c r="J12274"/>
  <c r="J13083"/>
  <c r="J12736"/>
  <c r="J12539"/>
  <c r="J12031"/>
  <c r="J13153"/>
  <c r="J13026"/>
  <c r="J13321"/>
  <c r="J12794"/>
  <c r="J13296"/>
  <c r="J12075"/>
  <c r="J12997"/>
  <c r="J13199"/>
  <c r="J13053"/>
  <c r="J13403"/>
  <c r="J13108"/>
  <c r="J12283"/>
  <c r="J13274"/>
  <c r="J13454"/>
  <c r="J12063"/>
  <c r="J12050"/>
  <c r="J13471"/>
  <c r="J11982"/>
  <c r="J13323"/>
  <c r="J13002"/>
  <c r="J13249"/>
  <c r="J13508"/>
  <c r="J12631"/>
  <c r="J11977"/>
  <c r="J11998"/>
  <c r="J12294"/>
  <c r="J13466"/>
  <c r="J12725"/>
  <c r="J12336"/>
  <c r="J13047"/>
  <c r="J12087"/>
  <c r="J13301"/>
  <c r="J13481"/>
  <c r="J12795"/>
  <c r="J12569"/>
  <c r="J11980"/>
  <c r="J12609"/>
  <c r="J12715"/>
  <c r="J13032"/>
  <c r="J12298"/>
  <c r="J13431"/>
  <c r="J13329"/>
  <c r="J13380"/>
  <c r="J13409"/>
  <c r="J13510"/>
  <c r="J11959"/>
  <c r="J12822"/>
  <c r="J12597"/>
  <c r="J12030"/>
  <c r="J12714"/>
  <c r="J13401"/>
  <c r="J12269"/>
  <c r="J12533"/>
  <c r="J12729"/>
  <c r="J12793"/>
  <c r="J13332"/>
  <c r="J12870"/>
  <c r="J12141"/>
  <c r="J12434"/>
  <c r="J13220"/>
  <c r="J12931"/>
  <c r="J12610"/>
  <c r="J12915"/>
  <c r="J12928"/>
  <c r="J12537"/>
  <c r="J12994"/>
  <c r="J12117"/>
  <c r="J12562"/>
  <c r="J12614"/>
  <c r="J12041"/>
  <c r="J12373"/>
  <c r="J13020"/>
  <c r="J12688"/>
  <c r="J13285"/>
  <c r="J13213"/>
  <c r="J12146"/>
  <c r="J12311"/>
  <c r="J11985"/>
  <c r="J12847"/>
  <c r="J12442"/>
  <c r="J13495"/>
  <c r="J13076"/>
  <c r="J12863"/>
  <c r="J12819"/>
  <c r="J12247"/>
  <c r="J13396"/>
  <c r="J12049"/>
  <c r="J12418"/>
  <c r="J12575"/>
  <c r="J12184"/>
  <c r="J13062"/>
  <c r="J12358"/>
  <c r="J13097"/>
  <c r="J12857"/>
  <c r="J12804"/>
  <c r="J13428"/>
  <c r="J11966"/>
  <c r="J13125"/>
  <c r="J12720"/>
  <c r="J13367"/>
  <c r="J13457"/>
  <c r="J13414"/>
  <c r="J13241"/>
  <c r="J13127"/>
  <c r="J13174"/>
  <c r="J12824"/>
  <c r="J12191"/>
  <c r="J12604"/>
  <c r="J12681"/>
  <c r="J13238"/>
  <c r="J13318"/>
  <c r="J12595"/>
  <c r="J13094"/>
  <c r="J12780"/>
  <c r="J12421"/>
  <c r="J12307"/>
  <c r="J13052"/>
  <c r="J13045"/>
  <c r="J12987"/>
  <c r="J13416"/>
  <c r="J12565"/>
  <c r="J12861"/>
  <c r="J13263"/>
  <c r="J13461"/>
  <c r="J12829"/>
  <c r="J12179"/>
  <c r="J12356"/>
  <c r="J12162"/>
  <c r="J12441"/>
  <c r="J12206"/>
  <c r="J12768"/>
  <c r="J12392"/>
  <c r="J13177"/>
  <c r="J13041"/>
  <c r="J12572"/>
  <c r="J12192"/>
  <c r="J13191"/>
  <c r="J12377"/>
  <c r="J13113"/>
  <c r="J13464"/>
  <c r="J13015"/>
  <c r="J12144"/>
  <c r="J13103"/>
  <c r="J12251"/>
  <c r="J13337"/>
  <c r="J12302"/>
  <c r="J12882"/>
  <c r="J12508"/>
  <c r="J12756"/>
  <c r="J13087"/>
  <c r="J13283"/>
  <c r="J13365"/>
  <c r="J12322"/>
  <c r="J12205"/>
  <c r="J12922"/>
  <c r="J12474"/>
  <c r="J12404"/>
  <c r="J13303"/>
  <c r="J12680"/>
  <c r="J12345"/>
  <c r="J13182"/>
  <c r="J12491"/>
  <c r="J13247"/>
  <c r="J13128"/>
  <c r="J12632"/>
  <c r="J12256"/>
  <c r="J12432"/>
  <c r="J12436"/>
  <c r="J12877"/>
  <c r="J12375"/>
  <c r="J12473"/>
  <c r="J13014"/>
  <c r="J12656"/>
  <c r="J12815"/>
  <c r="J13203"/>
  <c r="J12881"/>
  <c r="J12978"/>
  <c r="J12810"/>
  <c r="J12992"/>
  <c r="J12799"/>
  <c r="J12762"/>
  <c r="J12085"/>
  <c r="J12586"/>
  <c r="J13030"/>
  <c r="J12705"/>
  <c r="J12758"/>
  <c r="J12855"/>
  <c r="J12623"/>
  <c r="J13050"/>
  <c r="J13221"/>
  <c r="J12825"/>
  <c r="J12698"/>
  <c r="J13476"/>
  <c r="J12009"/>
  <c r="J12277"/>
  <c r="J12619"/>
  <c r="J12228"/>
  <c r="J13272"/>
  <c r="J12911"/>
  <c r="J12484"/>
  <c r="J13444"/>
  <c r="J13278"/>
  <c r="J13392"/>
  <c r="J12468"/>
  <c r="J13483"/>
  <c r="J12868"/>
  <c r="J12202"/>
  <c r="J11979"/>
  <c r="J13348"/>
  <c r="J12738"/>
  <c r="J12417"/>
  <c r="J13255"/>
  <c r="J11973"/>
  <c r="J12938"/>
  <c r="J12970"/>
  <c r="J12833"/>
  <c r="J12415"/>
  <c r="J13028"/>
  <c r="J12963"/>
  <c r="J12567"/>
  <c r="J12165"/>
  <c r="J13506"/>
  <c r="J12950"/>
  <c r="J12020"/>
  <c r="J12367"/>
  <c r="J12458"/>
  <c r="J13228"/>
  <c r="J13463"/>
  <c r="J12999"/>
  <c r="J13144"/>
  <c r="J13319"/>
  <c r="J13503"/>
  <c r="J13297"/>
  <c r="J13492"/>
  <c r="J12391"/>
  <c r="J12398"/>
  <c r="J12124"/>
  <c r="J13501"/>
  <c r="J13021"/>
  <c r="J12435"/>
  <c r="J13140"/>
  <c r="J12942"/>
  <c r="J13374"/>
  <c r="J13078"/>
  <c r="J13189"/>
  <c r="J13395"/>
  <c r="J12101"/>
  <c r="J13372"/>
  <c r="J12394"/>
  <c r="J13148"/>
  <c r="J13421"/>
  <c r="J12561"/>
  <c r="J13206"/>
  <c r="J13254"/>
  <c r="J13282"/>
  <c r="J12475"/>
  <c r="J12272"/>
  <c r="J13059"/>
  <c r="J13502"/>
  <c r="J12884"/>
  <c r="J12707"/>
  <c r="J13491"/>
  <c r="J12872"/>
  <c r="J13509"/>
  <c r="J13107"/>
  <c r="J12383"/>
  <c r="J13072"/>
  <c r="J13447"/>
  <c r="J12958"/>
  <c r="J12017"/>
  <c r="J12351"/>
  <c r="J12142"/>
  <c r="J12621"/>
  <c r="J13309"/>
  <c r="J12639"/>
  <c r="J12225"/>
  <c r="J12084"/>
  <c r="J13486"/>
  <c r="J12193"/>
  <c r="J13192"/>
  <c r="J12665"/>
  <c r="J13248"/>
  <c r="J12616"/>
  <c r="J12577"/>
  <c r="J13100"/>
  <c r="J12916"/>
  <c r="J12910"/>
  <c r="J12728"/>
  <c r="J12653"/>
  <c r="J12503"/>
  <c r="J12451"/>
  <c r="J12968"/>
  <c r="J12972"/>
  <c r="J13499"/>
  <c r="J12066"/>
  <c r="J12917"/>
  <c r="J12716"/>
  <c r="J13383"/>
  <c r="J13209"/>
  <c r="J12182"/>
  <c r="J12671"/>
  <c r="J12517"/>
  <c r="J13266"/>
  <c r="J13335"/>
  <c r="J12492"/>
  <c r="J13343"/>
  <c r="J13273"/>
  <c r="J12333"/>
  <c r="J12634"/>
  <c r="J12149"/>
  <c r="J12699"/>
  <c r="J11967"/>
  <c r="J12469"/>
  <c r="J12413"/>
  <c r="J13179"/>
  <c r="J13443"/>
  <c r="J12552"/>
  <c r="J12642"/>
  <c r="J12953"/>
  <c r="J12092"/>
  <c r="J12790"/>
  <c r="J12288"/>
  <c r="J12013"/>
  <c r="J12462"/>
  <c r="J13150"/>
  <c r="J13138"/>
  <c r="J12353"/>
  <c r="J12245"/>
  <c r="J12646"/>
  <c r="J12425"/>
  <c r="J13126"/>
  <c r="J12524"/>
  <c r="J12522"/>
  <c r="J12147"/>
  <c r="J13334"/>
  <c r="J13419"/>
  <c r="J13252"/>
  <c r="J13349"/>
  <c r="J12919"/>
  <c r="J13149"/>
  <c r="J12783"/>
  <c r="J13424"/>
  <c r="J12961"/>
  <c r="J12151"/>
  <c r="J13035"/>
  <c r="J13465"/>
  <c r="J13029"/>
  <c r="J12544"/>
  <c r="J13071"/>
  <c r="J13407"/>
  <c r="J13037"/>
  <c r="J12781"/>
  <c r="J12912"/>
  <c r="J12465"/>
  <c r="J12203"/>
  <c r="J12957"/>
  <c r="J12273"/>
  <c r="J12864"/>
  <c r="J12775"/>
  <c r="J12235"/>
  <c r="J12929"/>
  <c r="J12397"/>
  <c r="J12035"/>
  <c r="J12126"/>
  <c r="J13117"/>
  <c r="J13101"/>
  <c r="J12796"/>
  <c r="J12883"/>
  <c r="J13369"/>
  <c r="J12094"/>
  <c r="J13312"/>
  <c r="J12334"/>
  <c r="J12158"/>
  <c r="J13338"/>
  <c r="J12746"/>
  <c r="J11968"/>
  <c r="J12843"/>
  <c r="J12711"/>
  <c r="J13056"/>
  <c r="J12155"/>
  <c r="J12213"/>
  <c r="J12180"/>
  <c r="J12659"/>
  <c r="J11991"/>
  <c r="J13408"/>
  <c r="J12741"/>
  <c r="J12038"/>
  <c r="J12535"/>
  <c r="J12560"/>
  <c r="J12064"/>
  <c r="J12263"/>
  <c r="J13099"/>
  <c r="J12153"/>
  <c r="J13054"/>
  <c r="J13137"/>
  <c r="J13437"/>
  <c r="J13402"/>
  <c r="J13162"/>
  <c r="J13458"/>
  <c r="J12706"/>
  <c r="J12103"/>
  <c r="J13158"/>
  <c r="J12337"/>
  <c r="J12511"/>
  <c r="J12869"/>
  <c r="J13477"/>
  <c r="J12178"/>
  <c r="J12023"/>
  <c r="J12676"/>
  <c r="J12907"/>
  <c r="J13204"/>
  <c r="J12371"/>
  <c r="J13031"/>
  <c r="J12154"/>
  <c r="J13336"/>
  <c r="J13147"/>
  <c r="J12305"/>
  <c r="J12483"/>
  <c r="J12360"/>
  <c r="J12480"/>
  <c r="J12197"/>
  <c r="J12319"/>
  <c r="J13074"/>
  <c r="J12316"/>
  <c r="J13253"/>
  <c r="J11955"/>
  <c r="J11996"/>
  <c r="J12808"/>
  <c r="J12817"/>
  <c r="J12766"/>
  <c r="J12341"/>
  <c r="J12792"/>
  <c r="J13159"/>
  <c r="J12357"/>
  <c r="J12461"/>
  <c r="J13008"/>
  <c r="J12964"/>
  <c r="J12226"/>
  <c r="J12731"/>
  <c r="J12463"/>
  <c r="J12040"/>
  <c r="J12668"/>
  <c r="J12210"/>
  <c r="J12055"/>
  <c r="J12774"/>
  <c r="J13472"/>
  <c r="J12692"/>
  <c r="J12212"/>
  <c r="J12034"/>
  <c r="J13246"/>
  <c r="J12183"/>
  <c r="J13418"/>
  <c r="J12026"/>
  <c r="J12940"/>
  <c r="J12227"/>
  <c r="J12112"/>
  <c r="J13469"/>
  <c r="J12989"/>
  <c r="J12287"/>
  <c r="J12899"/>
  <c r="J11990"/>
  <c r="J12208"/>
  <c r="J12244"/>
  <c r="J13233"/>
  <c r="J12240"/>
  <c r="J12574"/>
  <c r="J13086"/>
  <c r="J12660"/>
  <c r="J13307"/>
  <c r="J12785"/>
  <c r="J12104"/>
  <c r="J12615"/>
  <c r="J12601"/>
  <c r="J12080"/>
  <c r="J13061"/>
  <c r="J12128"/>
  <c r="J12507"/>
  <c r="J12536"/>
  <c r="J12241"/>
  <c r="J13326"/>
  <c r="J12612"/>
  <c r="J13265"/>
  <c r="J12052"/>
  <c r="J12495"/>
  <c r="J12549"/>
  <c r="J12641"/>
  <c r="J12717"/>
  <c r="J13201"/>
  <c r="J12065"/>
  <c r="J12894"/>
  <c r="J13452"/>
  <c r="J12330"/>
  <c r="J13306"/>
  <c r="J12914"/>
  <c r="J13353"/>
  <c r="J12296"/>
  <c r="J12074"/>
  <c r="J13187"/>
  <c r="J12037"/>
  <c r="J12683"/>
  <c r="J12028"/>
  <c r="J12164"/>
  <c r="J12582"/>
  <c r="J12527"/>
  <c r="J12765"/>
  <c r="J12591"/>
  <c r="J11987"/>
  <c r="J12555"/>
  <c r="J13040"/>
  <c r="J12594"/>
  <c r="J12813"/>
  <c r="J12395"/>
  <c r="J12120"/>
  <c r="J13194"/>
  <c r="J12686"/>
  <c r="J12723"/>
  <c r="J12366"/>
  <c r="J12378"/>
  <c r="J12547"/>
  <c r="J13262"/>
  <c r="J13229"/>
  <c r="J12630"/>
  <c r="J12433"/>
  <c r="J12280"/>
  <c r="J12710"/>
  <c r="J12534"/>
  <c r="J12516"/>
  <c r="J13063"/>
  <c r="J12160"/>
  <c r="J11978"/>
  <c r="J12844"/>
  <c r="J12982"/>
  <c r="J12637"/>
  <c r="J12412"/>
  <c r="J12121"/>
  <c r="J12934"/>
  <c r="J13317"/>
  <c r="J12138"/>
  <c r="J13065"/>
  <c r="J13258"/>
  <c r="J13387"/>
  <c r="J13354"/>
  <c r="J12973"/>
  <c r="J12679"/>
  <c r="J13243"/>
  <c r="J13288"/>
  <c r="J12173"/>
  <c r="J12209"/>
  <c r="J12323"/>
  <c r="J12455"/>
  <c r="J12408"/>
  <c r="J12079"/>
  <c r="J12967"/>
  <c r="J12743"/>
  <c r="J12422"/>
  <c r="J12835"/>
  <c r="J12431"/>
  <c r="J13067"/>
  <c r="J12871"/>
  <c r="J13459"/>
  <c r="J13485"/>
  <c r="J12832"/>
  <c r="J12848"/>
  <c r="J12798"/>
  <c r="J13412"/>
  <c r="J12733"/>
  <c r="J13293"/>
  <c r="J12100"/>
  <c r="J12540"/>
  <c r="J12814"/>
  <c r="J12943"/>
  <c r="J13139"/>
  <c r="J13251"/>
  <c r="J13184"/>
  <c r="J12321"/>
  <c r="J12506"/>
  <c r="J12292"/>
  <c r="J13068"/>
  <c r="J13225"/>
  <c r="J12722"/>
  <c r="J12145"/>
  <c r="J13467"/>
  <c r="J13242"/>
  <c r="J12002"/>
  <c r="J13346"/>
  <c r="J13132"/>
  <c r="J12875"/>
  <c r="J12734"/>
  <c r="J12652"/>
  <c r="J13234"/>
  <c r="J13157"/>
  <c r="J13211"/>
  <c r="J13430"/>
  <c r="J12453"/>
  <c r="J12545"/>
  <c r="J13344"/>
  <c r="J12438"/>
  <c r="J12830"/>
  <c r="J11964"/>
  <c r="J11956"/>
  <c r="J13291"/>
  <c r="J13066"/>
  <c r="J13136"/>
  <c r="J12909"/>
  <c r="J12499"/>
  <c r="J12788"/>
  <c r="J12011"/>
  <c r="J12807"/>
  <c r="J12675"/>
  <c r="J13197"/>
  <c r="J13295"/>
  <c r="J13112"/>
  <c r="J12801"/>
  <c r="J12150"/>
  <c r="J13500"/>
  <c r="J12339"/>
  <c r="J13171"/>
  <c r="J12546"/>
  <c r="J12163"/>
  <c r="J12548"/>
  <c r="J12486"/>
  <c r="J12596"/>
  <c r="J12018"/>
  <c r="J12267"/>
  <c r="J13269"/>
  <c r="J12303"/>
  <c r="J13322"/>
  <c r="J12576"/>
  <c r="J13478"/>
  <c r="J12879"/>
  <c r="J12005"/>
  <c r="J13232"/>
  <c r="J13453"/>
  <c r="J12820"/>
  <c r="J12265"/>
  <c r="J12000"/>
  <c r="J12098"/>
  <c r="J13440"/>
  <c r="J12186"/>
  <c r="J12636"/>
  <c r="J13064"/>
  <c r="J12220"/>
  <c r="J13205"/>
  <c r="J12198"/>
  <c r="J12986"/>
  <c r="J12115"/>
  <c r="J13155"/>
  <c r="J12095"/>
  <c r="J12478"/>
  <c r="J12583"/>
  <c r="J11997"/>
  <c r="J12828"/>
  <c r="J12168"/>
  <c r="J12658"/>
  <c r="J12791"/>
  <c r="J13009"/>
  <c r="J12229"/>
  <c r="J12902"/>
  <c r="J12062"/>
  <c r="J12076"/>
  <c r="J13394"/>
  <c r="J12119"/>
  <c r="J13423"/>
  <c r="J13271"/>
  <c r="J12906"/>
  <c r="J12327"/>
  <c r="J12289"/>
  <c r="J13390"/>
  <c r="J12278"/>
  <c r="J12286"/>
  <c r="J13200"/>
  <c r="J12937"/>
  <c r="J12314"/>
  <c r="J12613"/>
  <c r="J12460"/>
  <c r="J12629"/>
  <c r="J12156"/>
  <c r="J13114"/>
  <c r="J12598"/>
  <c r="J12056"/>
  <c r="J11961"/>
  <c r="J13116"/>
  <c r="J12764"/>
  <c r="J12979"/>
  <c r="J13359"/>
  <c r="J11963"/>
  <c r="J12426"/>
  <c r="J12831"/>
  <c r="J12600"/>
  <c r="J12553"/>
  <c r="J13260"/>
  <c r="J13362"/>
  <c r="J11988"/>
  <c r="J12476"/>
  <c r="J12106"/>
  <c r="J11971"/>
  <c r="J12082"/>
  <c r="J12169"/>
  <c r="J12893"/>
  <c r="J13092"/>
  <c r="J13304"/>
  <c r="J12626"/>
  <c r="J12888"/>
  <c r="J13393"/>
  <c r="J12701"/>
  <c r="J13069"/>
  <c r="J13152"/>
  <c r="J12086"/>
  <c r="J12890"/>
  <c r="J12526"/>
  <c r="J12713"/>
  <c r="J12570"/>
  <c r="J13377"/>
  <c r="J13141"/>
  <c r="J13118"/>
  <c r="J12709"/>
  <c r="J12690"/>
  <c r="J12199"/>
  <c r="J12643"/>
  <c r="J12925"/>
  <c r="J13497"/>
  <c r="J12645"/>
  <c r="J12677"/>
  <c r="J12187"/>
  <c r="J12346"/>
  <c r="J12479"/>
  <c r="J13049"/>
  <c r="J12990"/>
  <c r="J12988"/>
  <c r="J12959"/>
  <c r="J13130"/>
  <c r="J12309"/>
  <c r="J12325"/>
  <c r="J12603"/>
  <c r="J12282"/>
  <c r="J13239"/>
  <c r="J12411"/>
  <c r="J12726"/>
  <c r="J13404"/>
  <c r="J12900"/>
  <c r="J12070"/>
  <c r="J13361"/>
  <c r="J12923"/>
  <c r="J13388"/>
  <c r="J12687"/>
  <c r="J13227"/>
  <c r="J12077"/>
  <c r="J12363"/>
  <c r="J13060"/>
  <c r="J12388"/>
  <c r="J13186"/>
  <c r="J12355"/>
  <c r="J12230"/>
  <c r="J13275"/>
  <c r="J13154"/>
  <c r="J13183"/>
  <c r="J13027"/>
  <c r="J12102"/>
  <c r="J12328"/>
  <c r="J12130"/>
  <c r="J12222"/>
  <c r="J13358"/>
  <c r="J13122"/>
  <c r="J12136"/>
  <c r="J13360"/>
  <c r="J12770"/>
  <c r="J13110"/>
  <c r="J12237"/>
  <c r="J12538"/>
  <c r="J12446"/>
  <c r="J12849"/>
  <c r="J12926"/>
  <c r="J13023"/>
  <c r="J12606"/>
  <c r="J12374"/>
  <c r="J12385"/>
  <c r="J12370"/>
  <c r="J12892"/>
  <c r="J12260"/>
  <c r="J13417"/>
  <c r="J12930"/>
  <c r="J11957"/>
  <c r="J12897"/>
  <c r="J13185"/>
  <c r="J13160"/>
  <c r="J12837"/>
  <c r="J13036"/>
  <c r="J12081"/>
  <c r="J12291"/>
  <c r="J13356"/>
  <c r="J12941"/>
  <c r="J12047"/>
  <c r="J12763"/>
  <c r="J12579"/>
  <c r="J13294"/>
  <c r="J12189"/>
  <c r="J12649"/>
  <c r="J12956"/>
  <c r="J12564"/>
  <c r="J11962"/>
  <c r="J12654"/>
  <c r="J13111"/>
  <c r="J12771"/>
  <c r="J13022"/>
  <c r="J13102"/>
  <c r="J12543"/>
  <c r="J12777"/>
  <c r="J12976"/>
  <c r="J12518"/>
  <c r="J12276"/>
  <c r="J12661"/>
  <c r="J12362"/>
  <c r="J13298"/>
  <c r="J13004"/>
  <c r="J12003"/>
  <c r="J13005"/>
  <c r="J12971"/>
  <c r="J12279"/>
  <c r="J12175"/>
  <c r="J11960"/>
  <c r="J11976"/>
  <c r="J13250"/>
  <c r="J12811"/>
  <c r="J11983"/>
  <c r="J12718"/>
  <c r="J12010"/>
  <c r="J12497"/>
  <c r="J12541"/>
  <c r="J12271"/>
  <c r="J12862"/>
  <c r="J12913"/>
  <c r="J12873"/>
  <c r="J12089"/>
  <c r="J12405"/>
  <c r="J12747"/>
  <c r="J12310"/>
  <c r="J12806"/>
  <c r="J13422"/>
  <c r="J12945"/>
  <c r="J12682"/>
  <c r="J13482"/>
  <c r="J12072"/>
  <c r="J13375"/>
  <c r="J12108"/>
  <c r="J12068"/>
  <c r="J12951"/>
  <c r="J12262"/>
  <c r="J12908"/>
  <c r="J12650"/>
  <c r="J13169"/>
  <c r="J13351"/>
  <c r="J12528"/>
  <c r="J12818"/>
  <c r="J12261"/>
  <c r="J12308"/>
  <c r="J12331"/>
  <c r="J13313"/>
  <c r="J13370"/>
  <c r="J13498"/>
  <c r="J12739"/>
  <c r="J13244"/>
  <c r="J13504"/>
  <c r="J12071"/>
  <c r="J13480"/>
  <c r="J13017"/>
  <c r="J12529"/>
  <c r="J12948"/>
  <c r="J12125"/>
  <c r="J11994"/>
  <c r="J12315"/>
  <c r="J11972"/>
  <c r="J13355"/>
  <c r="J12504"/>
  <c r="J12648"/>
  <c r="J13215"/>
  <c r="J13172"/>
  <c r="J12008"/>
  <c r="J13281"/>
  <c r="J13119"/>
  <c r="J12161"/>
  <c r="J13167"/>
  <c r="J13120"/>
  <c r="J12045"/>
  <c r="J12223"/>
  <c r="J11975"/>
  <c r="J12407"/>
  <c r="J12787"/>
  <c r="J12290"/>
  <c r="J12981"/>
  <c r="J13399"/>
  <c r="J13207"/>
  <c r="J12110"/>
  <c r="J12955"/>
  <c r="J13432"/>
  <c r="J13051"/>
  <c r="J13371"/>
  <c r="J12628"/>
  <c r="J12866"/>
  <c r="J13235"/>
  <c r="J13339"/>
  <c r="J12891"/>
  <c r="J12769"/>
  <c r="J13429"/>
  <c r="J12258"/>
  <c r="J13256"/>
  <c r="J12457"/>
  <c r="J12275"/>
  <c r="J13214"/>
  <c r="J12238"/>
  <c r="J12450"/>
  <c r="J12170"/>
  <c r="J12016"/>
  <c r="J12695"/>
  <c r="J12107"/>
  <c r="J12663"/>
  <c r="J12834"/>
  <c r="J11969"/>
  <c r="J13398"/>
  <c r="J13168"/>
  <c r="J13202"/>
  <c r="J13340"/>
  <c r="J12757"/>
  <c r="J12622"/>
  <c r="J13039"/>
  <c r="J13333"/>
  <c r="J12809"/>
  <c r="J13434"/>
  <c r="J13473"/>
  <c r="J12530"/>
  <c r="J12523"/>
  <c r="J12887"/>
  <c r="J13033"/>
  <c r="J13196"/>
  <c r="J13315"/>
  <c r="J13405"/>
  <c r="J12858"/>
  <c r="J13415"/>
  <c r="J12880"/>
  <c r="J13381"/>
  <c r="J13230"/>
  <c r="J12983"/>
  <c r="J12313"/>
  <c r="J12300"/>
  <c r="J12464"/>
  <c r="J13218"/>
  <c r="J12036"/>
  <c r="J13426"/>
  <c r="J12924"/>
  <c r="J12402"/>
  <c r="J13208"/>
  <c r="J11993"/>
  <c r="J12021"/>
  <c r="J12406"/>
  <c r="J12324"/>
  <c r="J13165"/>
  <c r="J12512"/>
  <c r="J13219"/>
  <c r="J13484"/>
  <c r="J12116"/>
  <c r="J12332"/>
  <c r="J12563"/>
  <c r="J12740"/>
  <c r="J12148"/>
  <c r="J12568"/>
  <c r="J13327"/>
  <c r="J12061"/>
  <c r="J12949"/>
  <c r="J12732"/>
  <c r="J13013"/>
  <c r="J12838"/>
  <c r="J12960"/>
  <c r="J13350"/>
  <c r="J13163"/>
  <c r="J12803"/>
  <c r="J12232"/>
  <c r="J12605"/>
  <c r="J12749"/>
  <c r="J13142"/>
  <c r="J12525"/>
  <c r="J12306"/>
  <c r="J12876"/>
  <c r="J13411"/>
  <c r="J12693"/>
  <c r="J13474"/>
  <c r="J12589"/>
  <c r="J12043"/>
  <c r="J12627"/>
  <c r="J13012"/>
  <c r="J12727"/>
  <c r="J12006"/>
  <c r="J12284"/>
  <c r="J12368"/>
  <c r="J13299"/>
  <c r="J12039"/>
  <c r="J11986"/>
  <c r="J13475"/>
  <c r="J12689"/>
  <c r="J12382"/>
  <c r="J13134"/>
  <c r="J13010"/>
  <c r="J12493"/>
  <c r="J12856"/>
  <c r="J13300"/>
  <c r="J12472"/>
  <c r="J12542"/>
  <c r="J12423"/>
  <c r="J12218"/>
  <c r="J12312"/>
  <c r="J12427"/>
  <c r="J13386"/>
  <c r="J13240"/>
  <c r="J12759"/>
  <c r="J13368"/>
  <c r="J12410"/>
  <c r="J13341"/>
  <c r="J12166"/>
  <c r="J12443"/>
  <c r="J13164"/>
  <c r="J12559"/>
  <c r="J12852"/>
  <c r="J11989"/>
  <c r="J13216"/>
  <c r="J12918"/>
  <c r="J12664"/>
  <c r="J12348"/>
  <c r="J13106"/>
  <c r="J12004"/>
  <c r="J12874"/>
  <c r="J13276"/>
  <c r="J13311"/>
  <c r="J12350"/>
  <c r="J13588"/>
  <c r="J13561"/>
  <c r="J10925"/>
  <c r="J10935"/>
  <c r="J10908"/>
  <c r="J10878"/>
  <c r="J10846"/>
  <c r="J10826"/>
  <c r="J10853"/>
  <c r="J10806"/>
  <c r="J10921"/>
  <c r="J10952"/>
  <c r="J10966"/>
  <c r="J10965"/>
  <c r="J10963"/>
  <c r="J10961"/>
  <c r="J10964"/>
  <c r="J10967"/>
  <c r="J10962"/>
  <c r="J11407"/>
  <c r="J11804"/>
  <c r="J13451"/>
  <c r="J12091"/>
  <c r="J11372"/>
  <c r="J11171"/>
  <c r="J12389"/>
  <c r="J11369"/>
  <c r="J11167"/>
  <c r="J12083"/>
  <c r="J12772"/>
  <c r="J12755"/>
  <c r="J11721"/>
  <c r="J11512"/>
  <c r="J13089"/>
  <c r="J12617"/>
  <c r="J12177"/>
  <c r="J12459"/>
  <c r="J11145"/>
  <c r="J12243"/>
  <c r="J12920"/>
  <c r="J11758"/>
  <c r="J13391"/>
  <c r="J12118"/>
  <c r="J11698"/>
  <c r="J11848"/>
  <c r="J12143"/>
  <c r="J11317"/>
  <c r="J11598"/>
  <c r="J12786"/>
  <c r="J11831"/>
  <c r="J11354"/>
  <c r="J11496"/>
  <c r="J11794"/>
  <c r="J12509"/>
  <c r="J11779"/>
  <c r="J11875"/>
  <c r="J11760"/>
  <c r="J12802"/>
  <c r="J11784"/>
  <c r="J11183"/>
  <c r="J11135"/>
  <c r="J12152"/>
  <c r="J11809"/>
  <c r="J13175"/>
  <c r="J12554"/>
  <c r="J11377"/>
  <c r="J12430"/>
  <c r="J13058"/>
  <c r="J11368"/>
  <c r="J13261"/>
  <c r="J12700"/>
  <c r="J12338"/>
  <c r="J12471"/>
  <c r="J12489"/>
  <c r="J11572"/>
  <c r="J11085"/>
  <c r="J12744"/>
  <c r="J11433"/>
  <c r="J12347"/>
  <c r="J11526"/>
  <c r="J11827"/>
  <c r="J12977"/>
  <c r="J12840"/>
  <c r="J11671"/>
  <c r="J11781"/>
  <c r="J11139"/>
  <c r="J11097"/>
  <c r="J12865"/>
  <c r="J13279"/>
  <c r="J11553"/>
  <c r="J12581"/>
  <c r="J11799"/>
  <c r="J12590"/>
  <c r="J11142"/>
  <c r="J11748"/>
  <c r="J11312"/>
  <c r="J12058"/>
  <c r="J11197"/>
  <c r="J12127"/>
  <c r="J12361"/>
  <c r="J12454"/>
  <c r="J12490"/>
  <c r="J11570"/>
  <c r="J11404"/>
  <c r="J11062"/>
  <c r="J12666"/>
  <c r="J13442"/>
  <c r="J11777"/>
  <c r="J13217"/>
  <c r="J11260"/>
  <c r="J11144"/>
  <c r="J11371"/>
  <c r="J11181"/>
  <c r="J11818"/>
  <c r="J11528"/>
  <c r="J12255"/>
  <c r="J11603"/>
  <c r="J13320"/>
  <c r="J12816"/>
  <c r="J11222"/>
  <c r="J11974"/>
  <c r="J11264"/>
  <c r="J11358"/>
  <c r="J12372"/>
  <c r="J11495"/>
  <c r="J12344"/>
  <c r="J11932"/>
  <c r="J13077"/>
  <c r="J11773"/>
  <c r="J11148"/>
  <c r="J12044"/>
  <c r="J12185"/>
  <c r="J11585"/>
  <c r="J12440"/>
  <c r="J11200"/>
  <c r="J11778"/>
  <c r="J11821"/>
  <c r="J13084"/>
  <c r="J12029"/>
  <c r="J11094"/>
  <c r="J12132"/>
  <c r="J13268"/>
  <c r="J13001"/>
  <c r="J11655"/>
  <c r="J13366"/>
  <c r="J12721"/>
  <c r="J12694"/>
  <c r="J11075"/>
  <c r="J11009"/>
  <c r="J12231"/>
  <c r="J11849"/>
  <c r="J12667"/>
  <c r="J11812"/>
  <c r="J11733"/>
  <c r="J13104"/>
  <c r="J11126"/>
  <c r="J12702"/>
  <c r="J12466"/>
  <c r="J11442"/>
  <c r="J12592"/>
  <c r="J11020"/>
  <c r="J11498"/>
  <c r="J12859"/>
  <c r="J13245"/>
  <c r="J11857"/>
  <c r="J12416"/>
  <c r="J11278"/>
  <c r="J12444"/>
  <c r="J11562"/>
  <c r="J11469"/>
  <c r="J11850"/>
  <c r="J11391"/>
  <c r="J12625"/>
  <c r="J12754"/>
  <c r="J11740"/>
  <c r="J11010"/>
  <c r="J12139"/>
  <c r="J11945"/>
  <c r="J11212"/>
  <c r="J13129"/>
  <c r="J12387"/>
  <c r="J11560"/>
  <c r="J11351"/>
  <c r="J12550"/>
  <c r="J12933"/>
  <c r="J12242"/>
  <c r="J12778"/>
  <c r="J13277"/>
  <c r="J12042"/>
  <c r="J12684"/>
  <c r="J10989"/>
  <c r="J11049"/>
  <c r="J11676"/>
  <c r="J11823"/>
  <c r="J12578"/>
  <c r="J11806"/>
  <c r="J13180"/>
  <c r="J11782"/>
  <c r="J12113"/>
  <c r="J11165"/>
  <c r="J11774"/>
  <c r="J11477"/>
  <c r="J11679"/>
  <c r="J11510"/>
  <c r="J11838"/>
  <c r="J11119"/>
  <c r="J12760"/>
  <c r="J11601"/>
  <c r="J11446"/>
  <c r="J11551"/>
  <c r="J13488"/>
  <c r="J12481"/>
  <c r="J13345"/>
  <c r="J12751"/>
  <c r="J11839"/>
  <c r="J11871"/>
  <c r="J13145"/>
  <c r="J11659"/>
  <c r="J11801"/>
  <c r="J12295"/>
  <c r="J12335"/>
  <c r="J12607"/>
  <c r="J11776"/>
  <c r="J11807"/>
  <c r="J11675"/>
  <c r="J13280"/>
  <c r="J11943"/>
  <c r="J11313"/>
  <c r="J13562"/>
  <c r="J11293"/>
  <c r="J11795"/>
  <c r="J11764"/>
  <c r="J12599"/>
  <c r="J11565"/>
  <c r="J13011"/>
  <c r="J11336"/>
  <c r="J11629"/>
  <c r="J12428"/>
  <c r="J12250"/>
  <c r="J11405"/>
  <c r="J13289"/>
  <c r="J10968"/>
  <c r="J11440"/>
  <c r="J11488"/>
  <c r="J12033"/>
  <c r="J11680"/>
  <c r="J11114"/>
  <c r="J11589"/>
  <c r="J13410"/>
  <c r="J12784"/>
  <c r="J11901"/>
  <c r="J11090"/>
  <c r="J11002"/>
  <c r="J11215"/>
  <c r="J11709"/>
  <c r="J13055"/>
  <c r="J11294"/>
  <c r="J11333"/>
  <c r="J12991"/>
  <c r="J13131"/>
  <c r="J11828"/>
  <c r="J12109"/>
  <c r="J11466"/>
  <c r="J12359"/>
  <c r="J13231"/>
  <c r="J12248"/>
  <c r="J12921"/>
  <c r="J11771"/>
  <c r="J11704"/>
  <c r="J11523"/>
  <c r="J12974"/>
  <c r="J11229"/>
  <c r="J11763"/>
  <c r="J13073"/>
  <c r="J12159"/>
  <c r="J11101"/>
  <c r="J11337"/>
  <c r="J12285"/>
  <c r="J11803"/>
  <c r="J11341"/>
  <c r="J11505"/>
  <c r="J13025"/>
  <c r="J11670"/>
  <c r="J11678"/>
  <c r="J11940"/>
  <c r="J11770"/>
  <c r="J11697"/>
  <c r="J10991"/>
  <c r="J12253"/>
  <c r="J11621"/>
  <c r="J11169"/>
  <c r="J13413"/>
  <c r="J11545"/>
  <c r="J11681"/>
  <c r="J12657"/>
  <c r="J12281"/>
  <c r="J11131"/>
  <c r="J13496"/>
  <c r="J12514"/>
  <c r="J13284"/>
  <c r="J11414"/>
  <c r="J12376"/>
  <c r="J11791"/>
  <c r="J11813"/>
  <c r="J11149"/>
  <c r="J13166"/>
  <c r="J12487"/>
  <c r="J13286"/>
  <c r="J11447"/>
  <c r="J11420"/>
  <c r="J13193"/>
  <c r="J11851"/>
  <c r="J13091"/>
  <c r="J11852"/>
  <c r="J11455"/>
  <c r="J11172"/>
  <c r="J11053"/>
  <c r="J12019"/>
  <c r="J13448"/>
  <c r="J11853"/>
  <c r="J11666"/>
  <c r="J11984"/>
  <c r="J11550"/>
  <c r="J11939"/>
  <c r="J11137"/>
  <c r="J12867"/>
  <c r="J12980"/>
  <c r="J11815"/>
  <c r="J12167"/>
  <c r="J13511"/>
  <c r="J11730"/>
  <c r="J12696"/>
  <c r="J12966"/>
  <c r="J12502"/>
  <c r="J11021"/>
  <c r="J12485"/>
  <c r="J13105"/>
  <c r="J12449"/>
  <c r="J11159"/>
  <c r="J12520"/>
  <c r="J12638"/>
  <c r="J11571"/>
  <c r="J11702"/>
  <c r="J10971"/>
  <c r="J12188"/>
  <c r="J13549"/>
  <c r="J13821"/>
  <c r="J13622"/>
  <c r="J13820"/>
  <c r="J13533"/>
  <c r="J13514"/>
  <c r="J13566"/>
  <c r="J13742"/>
  <c r="J13057"/>
  <c r="J13636"/>
  <c r="J13619"/>
  <c r="J13710"/>
  <c r="J13716"/>
  <c r="J13603"/>
  <c r="J13761"/>
  <c r="J13651"/>
  <c r="J13584"/>
  <c r="J12048"/>
  <c r="J13657"/>
  <c r="J13559"/>
  <c r="J13598"/>
  <c r="J13757"/>
  <c r="J13809"/>
  <c r="J12773"/>
  <c r="J13773"/>
  <c r="J13688"/>
  <c r="J13608"/>
  <c r="J13815"/>
  <c r="J12420"/>
  <c r="J13683"/>
  <c r="J13817"/>
  <c r="J13523"/>
  <c r="J13542"/>
  <c r="J13741"/>
  <c r="J13624"/>
  <c r="J13576"/>
  <c r="J13791"/>
  <c r="J13519"/>
  <c r="J13081"/>
  <c r="J13823"/>
  <c r="J13691"/>
  <c r="J13633"/>
  <c r="J13620"/>
  <c r="J13534"/>
  <c r="J12097"/>
  <c r="J12073"/>
  <c r="J13656"/>
  <c r="J13774"/>
  <c r="J13618"/>
  <c r="J13631"/>
  <c r="J13760"/>
  <c r="J13739"/>
  <c r="J13642"/>
  <c r="J11954"/>
  <c r="J13786"/>
  <c r="J13585"/>
  <c r="J13612"/>
  <c r="J13782"/>
  <c r="J12704"/>
  <c r="J13702"/>
  <c r="J13787"/>
  <c r="J13672"/>
  <c r="J13770"/>
  <c r="J13530"/>
  <c r="J13630"/>
  <c r="J13572"/>
  <c r="J12724"/>
  <c r="J13802"/>
  <c r="J13720"/>
  <c r="J13717"/>
  <c r="J13616"/>
  <c r="J13695"/>
  <c r="J13547"/>
  <c r="J13725"/>
  <c r="J13721"/>
  <c r="J13797"/>
  <c r="J13819"/>
  <c r="J13700"/>
  <c r="J12099"/>
  <c r="J13615"/>
  <c r="J13626"/>
  <c r="J12946"/>
  <c r="J13670"/>
  <c r="J13648"/>
  <c r="J12566"/>
  <c r="J12447"/>
  <c r="J13698"/>
  <c r="J13644"/>
  <c r="J13328"/>
  <c r="J12194"/>
  <c r="J13775"/>
  <c r="J13655"/>
  <c r="J13714"/>
  <c r="J12969"/>
  <c r="J13779"/>
  <c r="J13676"/>
  <c r="J13795"/>
  <c r="J13135"/>
  <c r="J13715"/>
  <c r="J13728"/>
  <c r="J13801"/>
  <c r="J13745"/>
  <c r="J13680"/>
  <c r="J13038"/>
  <c r="J13564"/>
  <c r="J13607"/>
  <c r="J13762"/>
  <c r="J12510"/>
  <c r="J13792"/>
  <c r="J13693"/>
  <c r="J13812"/>
  <c r="J13639"/>
  <c r="J13654"/>
  <c r="J13712"/>
  <c r="J13649"/>
  <c r="J13637"/>
  <c r="J13692"/>
  <c r="J13638"/>
  <c r="J13794"/>
  <c r="J13563"/>
  <c r="J13681"/>
  <c r="J13548"/>
  <c r="J13627"/>
  <c r="J13546"/>
  <c r="J13746"/>
  <c r="J13803"/>
  <c r="J13646"/>
  <c r="J13765"/>
  <c r="J13528"/>
  <c r="J13798"/>
  <c r="J13537"/>
  <c r="J13583"/>
  <c r="J13609"/>
  <c r="J13647"/>
  <c r="J13752"/>
  <c r="J13553"/>
  <c r="J13634"/>
  <c r="J13790"/>
  <c r="J13732"/>
  <c r="J11965"/>
  <c r="J13736"/>
  <c r="J13579"/>
  <c r="J13684"/>
  <c r="J13629"/>
  <c r="J13811"/>
  <c r="J13701"/>
  <c r="J13772"/>
  <c r="J13733"/>
  <c r="J13677"/>
  <c r="J13690"/>
  <c r="J13525"/>
  <c r="J12588"/>
  <c r="J13751"/>
  <c r="J12264"/>
  <c r="J13527"/>
  <c r="J12854"/>
  <c r="J12137"/>
  <c r="J13557"/>
  <c r="J13614"/>
  <c r="J13822"/>
  <c r="J13541"/>
  <c r="J13589"/>
  <c r="J12369"/>
  <c r="J13643"/>
  <c r="J13689"/>
  <c r="J13591"/>
  <c r="J13730"/>
  <c r="J13577"/>
  <c r="J13536"/>
  <c r="J13597"/>
  <c r="J13758"/>
  <c r="J13195"/>
  <c r="J13513"/>
  <c r="J13582"/>
  <c r="J13767"/>
  <c r="J13743"/>
  <c r="J13635"/>
  <c r="J13788"/>
  <c r="J13079"/>
  <c r="J13550"/>
  <c r="J13668"/>
  <c r="J13645"/>
  <c r="J13806"/>
  <c r="J13586"/>
  <c r="J13750"/>
  <c r="J13764"/>
  <c r="J13709"/>
  <c r="J13808"/>
  <c r="J13729"/>
  <c r="J13308"/>
  <c r="J13621"/>
  <c r="J13740"/>
  <c r="J13660"/>
  <c r="J13512"/>
  <c r="J12396"/>
  <c r="J13601"/>
  <c r="J13763"/>
  <c r="J12985"/>
  <c r="J13678"/>
  <c r="J13696"/>
  <c r="J13532"/>
  <c r="J12320"/>
  <c r="J12060"/>
  <c r="J13723"/>
  <c r="J13776"/>
  <c r="J13560"/>
  <c r="J13606"/>
  <c r="J13669"/>
  <c r="J13731"/>
  <c r="J13558"/>
  <c r="J12381"/>
  <c r="J13538"/>
  <c r="J13800"/>
  <c r="J13814"/>
  <c r="J13744"/>
  <c r="J13780"/>
  <c r="J13521"/>
  <c r="J13705"/>
  <c r="J13686"/>
  <c r="J13587"/>
  <c r="J13726"/>
  <c r="J13590"/>
  <c r="J13070"/>
  <c r="J13641"/>
  <c r="J13699"/>
  <c r="J13747"/>
  <c r="J13810"/>
  <c r="J13529"/>
  <c r="J13543"/>
  <c r="J13766"/>
  <c r="J12096"/>
  <c r="J12932"/>
  <c r="J13796"/>
  <c r="J13617"/>
  <c r="J13535"/>
  <c r="J13749"/>
  <c r="J13785"/>
  <c r="J13524"/>
  <c r="J13664"/>
  <c r="J13517"/>
  <c r="J13694"/>
  <c r="J13573"/>
  <c r="J13571"/>
  <c r="J13756"/>
  <c r="J13003"/>
  <c r="J13623"/>
  <c r="J13781"/>
  <c r="J13600"/>
  <c r="J13515"/>
  <c r="J13575"/>
  <c r="J12059"/>
  <c r="J13526"/>
  <c r="J13632"/>
  <c r="J13574"/>
  <c r="J13804"/>
  <c r="J13687"/>
  <c r="J11995"/>
  <c r="J13666"/>
  <c r="J13565"/>
  <c r="J13738"/>
  <c r="J13551"/>
  <c r="J13704"/>
  <c r="J13555"/>
  <c r="J13671"/>
  <c r="J13784"/>
  <c r="J13816"/>
  <c r="J12761"/>
  <c r="J13653"/>
  <c r="J13789"/>
  <c r="J13778"/>
  <c r="J12012"/>
  <c r="J13545"/>
  <c r="J13604"/>
  <c r="J13707"/>
  <c r="J13748"/>
  <c r="J13735"/>
  <c r="J13759"/>
  <c r="J13719"/>
  <c r="J12944"/>
  <c r="J13755"/>
  <c r="J13628"/>
  <c r="J12122"/>
  <c r="J13813"/>
  <c r="J13613"/>
  <c r="J13734"/>
  <c r="J13580"/>
  <c r="J13556"/>
  <c r="J13777"/>
  <c r="J13727"/>
  <c r="J13522"/>
  <c r="J12069"/>
  <c r="J13783"/>
  <c r="J12895"/>
  <c r="J13807"/>
  <c r="J13663"/>
  <c r="J13516"/>
  <c r="J13659"/>
  <c r="J13518"/>
  <c r="J12470"/>
  <c r="J13706"/>
  <c r="J13539"/>
  <c r="J13568"/>
  <c r="J13602"/>
  <c r="J13578"/>
  <c r="J13554"/>
  <c r="J13520"/>
  <c r="J12181"/>
  <c r="J13841"/>
  <c r="J13852"/>
  <c r="J13724"/>
  <c r="J13936"/>
  <c r="J13667"/>
  <c r="J13947"/>
  <c r="J13952"/>
  <c r="J13552"/>
  <c r="J13918"/>
  <c r="J13771"/>
  <c r="J13903"/>
  <c r="J13665"/>
  <c r="J13949"/>
  <c r="J13914"/>
  <c r="J13943"/>
  <c r="J13883"/>
  <c r="J13570"/>
  <c r="J13640"/>
  <c r="J13855"/>
  <c r="J13544"/>
  <c r="J13953"/>
  <c r="J13769"/>
  <c r="J13946"/>
  <c r="J13708"/>
  <c r="J13697"/>
  <c r="J13679"/>
  <c r="J13605"/>
  <c r="J13567"/>
  <c r="J13928"/>
  <c r="J13625"/>
  <c r="J13920"/>
  <c r="J13753"/>
  <c r="J13921"/>
  <c r="J13754"/>
  <c r="J13793"/>
  <c r="J13961"/>
  <c r="J13652"/>
  <c r="J13675"/>
  <c r="J13909"/>
  <c r="J13939"/>
  <c r="J13713"/>
  <c r="J13950"/>
  <c r="J13581"/>
  <c r="J13864"/>
  <c r="J13658"/>
  <c r="J13818"/>
  <c r="J13805"/>
  <c r="J13799"/>
  <c r="J13540"/>
  <c r="J13833"/>
  <c r="J13531"/>
  <c r="J13951"/>
  <c r="J13954"/>
  <c r="J13737"/>
  <c r="J13886"/>
  <c r="J13863"/>
  <c r="J13845"/>
  <c r="J13661"/>
  <c r="J13611"/>
  <c r="J13569"/>
  <c r="J13711"/>
  <c r="J13860"/>
  <c r="J13832"/>
  <c r="J13592"/>
  <c r="J13969"/>
  <c r="J13595"/>
  <c r="J13593"/>
  <c r="J13596"/>
  <c r="J13594"/>
  <c r="J13907"/>
  <c r="J13839"/>
  <c r="J13875"/>
  <c r="J13911"/>
  <c r="J13870"/>
  <c r="J13893"/>
  <c r="J13662"/>
  <c r="J13935"/>
  <c r="J13913"/>
  <c r="J13924"/>
  <c r="J13933"/>
  <c r="J13926"/>
  <c r="J13925"/>
  <c r="J13876"/>
  <c r="J13718"/>
  <c r="J13846"/>
  <c r="J13703"/>
  <c r="J13768"/>
  <c r="J13849"/>
  <c r="J13929"/>
  <c r="J13862"/>
  <c r="J13912"/>
  <c r="J13891"/>
  <c r="J13834"/>
  <c r="J13865"/>
  <c r="J13896"/>
  <c r="J13854"/>
  <c r="J13899"/>
  <c r="J13919"/>
  <c r="J13884"/>
  <c r="J13673"/>
  <c r="J13599"/>
  <c r="J13890"/>
  <c r="J13685"/>
  <c r="J13888"/>
  <c r="J13927"/>
  <c r="J13902"/>
  <c r="J13958"/>
  <c r="J13851"/>
  <c r="J13877"/>
  <c r="J13859"/>
  <c r="J13889"/>
  <c r="J13674"/>
  <c r="J13650"/>
  <c r="J13722"/>
  <c r="J13610"/>
  <c r="J13682"/>
  <c r="J13922"/>
  <c r="J13868"/>
  <c r="J13856"/>
  <c r="J13829"/>
  <c r="J13867"/>
  <c r="J13894"/>
  <c r="J13938"/>
  <c r="J13915"/>
  <c r="J13827"/>
  <c r="J13976"/>
  <c r="J13974"/>
  <c r="J13963"/>
  <c r="J13977"/>
  <c r="J13825"/>
  <c r="J13824"/>
  <c r="J13930"/>
  <c r="J13937"/>
  <c r="J13885"/>
  <c r="J13843"/>
  <c r="J13871"/>
  <c r="J13906"/>
  <c r="J13844"/>
  <c r="J13836"/>
  <c r="J13945"/>
  <c r="J13882"/>
  <c r="J13869"/>
  <c r="J13934"/>
  <c r="J13857"/>
  <c r="J13830"/>
  <c r="J13940"/>
  <c r="J13861"/>
  <c r="J13959"/>
  <c r="J13910"/>
  <c r="J13908"/>
  <c r="J13887"/>
  <c r="J13847"/>
  <c r="J13897"/>
  <c r="J13850"/>
  <c r="J13960"/>
  <c r="J13873"/>
  <c r="J13835"/>
  <c r="J13853"/>
  <c r="J13838"/>
  <c r="J13972"/>
  <c r="J13931"/>
  <c r="J13944"/>
  <c r="J13842"/>
  <c r="J13837"/>
  <c r="J13904"/>
  <c r="J13971"/>
  <c r="J13881"/>
  <c r="J13831"/>
  <c r="J13848"/>
  <c r="J13942"/>
  <c r="J13901"/>
  <c r="J13975"/>
  <c r="J13981"/>
  <c r="J13858"/>
  <c r="J13948"/>
  <c r="J13872"/>
  <c r="J13840"/>
  <c r="J13956"/>
  <c r="J13900"/>
  <c r="J13932"/>
  <c r="J13917"/>
  <c r="J13880"/>
  <c r="J13916"/>
  <c r="J13874"/>
  <c r="J13826"/>
  <c r="J13866"/>
  <c r="J13957"/>
  <c r="J13895"/>
  <c r="J13892"/>
  <c r="J13941"/>
  <c r="J13905"/>
  <c r="J13879"/>
  <c r="J13828"/>
  <c r="J13923"/>
  <c r="J13955"/>
  <c r="J13878"/>
  <c r="J13898"/>
  <c r="J13962"/>
  <c r="J14095"/>
  <c r="J14102"/>
  <c r="J14103"/>
  <c r="J13973"/>
  <c r="J14100"/>
  <c r="J14090"/>
  <c r="J14097"/>
  <c r="J14101"/>
  <c r="J13978"/>
  <c r="J14088"/>
  <c r="J14104"/>
  <c r="J14089"/>
  <c r="J13979"/>
  <c r="J13966"/>
  <c r="J13967"/>
  <c r="J13970"/>
  <c r="J13965"/>
  <c r="J13968"/>
  <c r="J13980"/>
  <c r="J13964"/>
  <c r="J13997"/>
  <c r="J14021"/>
  <c r="J13987"/>
  <c r="J14006"/>
  <c r="J14081"/>
  <c r="J14063"/>
  <c r="J13995"/>
  <c r="J14000"/>
  <c r="J14050"/>
  <c r="J13999"/>
  <c r="J14027"/>
  <c r="J14014"/>
  <c r="J14029"/>
  <c r="J14018"/>
  <c r="J14055"/>
  <c r="J14013"/>
  <c r="J14044"/>
  <c r="J13993"/>
  <c r="J14035"/>
  <c r="J14015"/>
  <c r="J14010"/>
  <c r="J13983"/>
  <c r="J14074"/>
  <c r="J14060"/>
  <c r="J14059"/>
  <c r="J14057"/>
  <c r="J14023"/>
  <c r="J14046"/>
  <c r="J14065"/>
  <c r="J14052"/>
  <c r="J14032"/>
  <c r="J14079"/>
  <c r="J14085"/>
  <c r="J14068"/>
  <c r="J13992"/>
  <c r="J14025"/>
  <c r="J13990"/>
  <c r="J13991"/>
  <c r="J14003"/>
  <c r="J14061"/>
  <c r="J14037"/>
  <c r="J14070"/>
  <c r="J14048"/>
  <c r="J14051"/>
  <c r="J14022"/>
  <c r="J14054"/>
  <c r="J14083"/>
  <c r="J14001"/>
  <c r="J14005"/>
  <c r="J14075"/>
  <c r="J14080"/>
  <c r="J14011"/>
  <c r="J13985"/>
  <c r="J14062"/>
  <c r="J14082"/>
  <c r="J14036"/>
  <c r="J14045"/>
  <c r="J14047"/>
  <c r="J14071"/>
  <c r="J14026"/>
  <c r="J14031"/>
  <c r="J14077"/>
  <c r="J14028"/>
  <c r="J14064"/>
  <c r="J14072"/>
  <c r="J13996"/>
  <c r="J14084"/>
  <c r="J14040"/>
  <c r="J14076"/>
  <c r="J14020"/>
  <c r="J14073"/>
  <c r="J14049"/>
  <c r="J14004"/>
  <c r="J14067"/>
  <c r="J13984"/>
  <c r="J14058"/>
  <c r="J14033"/>
  <c r="J14017"/>
  <c r="J14016"/>
  <c r="J14069"/>
  <c r="J14078"/>
  <c r="J14039"/>
  <c r="J14092"/>
  <c r="J14056"/>
  <c r="J13986"/>
  <c r="J13989"/>
  <c r="J14043"/>
  <c r="J14066"/>
  <c r="J13994"/>
  <c r="J14034"/>
  <c r="J14096"/>
  <c r="J14041"/>
  <c r="J14002"/>
  <c r="J14024"/>
  <c r="J14012"/>
  <c r="J14091"/>
  <c r="J14087"/>
  <c r="J14042"/>
  <c r="J14007"/>
  <c r="J13982"/>
  <c r="J14008"/>
  <c r="J13998"/>
  <c r="J14030"/>
  <c r="J13988"/>
  <c r="J14053"/>
  <c r="J14094"/>
  <c r="J14093"/>
  <c r="J14038"/>
  <c r="J14086"/>
  <c r="J14019"/>
  <c r="J14009"/>
  <c r="J14098"/>
  <c r="J14099"/>
  <c r="J14109"/>
  <c r="I14109"/>
  <c r="H14109"/>
  <c r="G14109"/>
  <c r="F14109"/>
  <c r="E14109"/>
  <c r="D14109"/>
  <c r="J14108"/>
  <c r="I14108"/>
  <c r="H14108"/>
  <c r="G14108"/>
  <c r="F14108"/>
  <c r="E14108"/>
  <c r="D14108"/>
  <c r="J14107"/>
  <c r="I14107"/>
  <c r="H14107"/>
  <c r="G14107"/>
  <c r="F14107"/>
  <c r="E14107"/>
  <c r="D14107"/>
  <c r="C14109"/>
  <c r="C14108"/>
  <c r="C14107"/>
  <c r="D15" i="2"/>
  <c r="D37"/>
  <c r="F52" i="4"/>
  <c r="F51"/>
  <c r="F50"/>
  <c r="L4221" i="1"/>
  <c r="L9923"/>
  <c r="L8116"/>
  <c r="L11040"/>
  <c r="L2485"/>
  <c r="L12350"/>
  <c r="L7588"/>
  <c r="L1570"/>
  <c r="L10407"/>
  <c r="L2651"/>
  <c r="L12188"/>
  <c r="L9698"/>
  <c r="L5459"/>
  <c r="L4425"/>
  <c r="L10532"/>
  <c r="L959"/>
  <c r="L10654"/>
  <c r="L2513"/>
  <c r="L5623"/>
  <c r="L10904"/>
  <c r="L3331"/>
  <c r="L8062"/>
  <c r="L6258"/>
  <c r="L5716"/>
  <c r="L6758"/>
  <c r="L3152"/>
  <c r="L13311"/>
  <c r="L2362"/>
  <c r="L13276"/>
  <c r="L5229"/>
  <c r="L4640"/>
  <c r="L7544"/>
  <c r="L8249"/>
  <c r="L6068"/>
  <c r="L1481"/>
  <c r="L12181"/>
  <c r="L10971"/>
  <c r="L8277"/>
  <c r="L11398"/>
  <c r="L5239"/>
  <c r="L4936"/>
  <c r="L243"/>
  <c r="L932"/>
  <c r="L4371"/>
  <c r="L11193"/>
  <c r="L6577"/>
  <c r="L10615"/>
  <c r="L5706"/>
  <c r="L4771"/>
  <c r="L4434"/>
  <c r="L4745"/>
  <c r="L7020"/>
  <c r="L11492"/>
  <c r="L334"/>
  <c r="L4596"/>
  <c r="L9454"/>
  <c r="L12874"/>
  <c r="L9055"/>
  <c r="L13832"/>
  <c r="L1972"/>
  <c r="L3734"/>
  <c r="L5205"/>
  <c r="L11836"/>
  <c r="L4114"/>
  <c r="L11396"/>
  <c r="L630"/>
  <c r="L8623"/>
  <c r="L12004"/>
  <c r="L3842"/>
  <c r="L645"/>
  <c r="L7729"/>
  <c r="L8271"/>
  <c r="L13106"/>
  <c r="L6985"/>
  <c r="L8037"/>
  <c r="L4963"/>
  <c r="L9696"/>
  <c r="L10483"/>
  <c r="L14039"/>
  <c r="L6252"/>
  <c r="L4649"/>
  <c r="L9668"/>
  <c r="L7044"/>
  <c r="L3353"/>
  <c r="L3355"/>
  <c r="L8193"/>
  <c r="L2949"/>
  <c r="L9280"/>
  <c r="L10808"/>
  <c r="L11775"/>
  <c r="L11789"/>
  <c r="L8065"/>
  <c r="L13827"/>
  <c r="L5172"/>
  <c r="L11423"/>
  <c r="L2628"/>
  <c r="L12348"/>
  <c r="L10335"/>
  <c r="L11890"/>
  <c r="L5272"/>
  <c r="L13520"/>
  <c r="L5610"/>
  <c r="L13915"/>
  <c r="L1521"/>
  <c r="L12664"/>
  <c r="L4133"/>
  <c r="L9093"/>
  <c r="L6634"/>
  <c r="L859"/>
  <c r="L9126"/>
  <c r="L11702"/>
  <c r="L10821"/>
  <c r="L11899"/>
  <c r="L7375"/>
  <c r="L4439"/>
  <c r="L8940"/>
  <c r="L13860"/>
  <c r="L12918"/>
  <c r="L2930"/>
  <c r="L13554"/>
  <c r="L11571"/>
  <c r="L6057"/>
  <c r="L4308"/>
  <c r="L3576"/>
  <c r="L5260"/>
  <c r="L6435"/>
  <c r="L10019"/>
  <c r="L9826"/>
  <c r="L8933"/>
  <c r="L1634"/>
  <c r="L8562"/>
  <c r="L7740"/>
  <c r="L2545"/>
  <c r="L8243"/>
  <c r="L8524"/>
  <c r="L11575"/>
  <c r="L12638"/>
  <c r="L6905"/>
  <c r="L5435"/>
  <c r="L2988"/>
  <c r="L10969"/>
  <c r="L3884"/>
  <c r="L3178"/>
  <c r="L13578"/>
  <c r="L10794"/>
  <c r="L8975"/>
  <c r="L13216"/>
  <c r="L9458"/>
  <c r="L7131"/>
  <c r="L9254"/>
  <c r="L3873"/>
  <c r="L13938"/>
  <c r="L1747"/>
  <c r="L10506"/>
  <c r="L3843"/>
  <c r="L1861"/>
  <c r="L6619"/>
  <c r="L6152"/>
  <c r="L8449"/>
  <c r="L10651"/>
  <c r="L8939"/>
  <c r="L1444"/>
  <c r="L5795"/>
  <c r="L484"/>
  <c r="L10952"/>
  <c r="L1312"/>
  <c r="L2706"/>
  <c r="L12520"/>
  <c r="L7506"/>
  <c r="L13602"/>
  <c r="L1417"/>
  <c r="L7502"/>
  <c r="L5085"/>
  <c r="L12"/>
  <c r="L5775"/>
  <c r="L10002"/>
  <c r="L4330"/>
  <c r="L2431"/>
  <c r="L10107"/>
  <c r="L6042"/>
  <c r="L1663"/>
  <c r="L13568"/>
  <c r="L5977"/>
  <c r="L8232"/>
  <c r="L487"/>
  <c r="L6079"/>
  <c r="L1410"/>
  <c r="L3533"/>
  <c r="L5441"/>
  <c r="L5104"/>
  <c r="L8750"/>
  <c r="L14009"/>
  <c r="L11989"/>
  <c r="L9862"/>
  <c r="L12852"/>
  <c r="L12559"/>
  <c r="L7503"/>
  <c r="L10099"/>
  <c r="L6819"/>
  <c r="L7141"/>
  <c r="L10539"/>
  <c r="L13164"/>
  <c r="L2208"/>
  <c r="L12443"/>
  <c r="L325"/>
  <c r="L11467"/>
  <c r="L5128"/>
  <c r="L12166"/>
  <c r="L9264"/>
  <c r="L3782"/>
  <c r="L2113"/>
  <c r="L6489"/>
  <c r="L10685"/>
  <c r="L6681"/>
  <c r="L13341"/>
  <c r="L8064"/>
  <c r="L7976"/>
  <c r="L3282"/>
  <c r="L12410"/>
  <c r="L13539"/>
  <c r="L5407"/>
  <c r="L6505"/>
  <c r="L13368"/>
  <c r="L1256"/>
  <c r="L11159"/>
  <c r="L669"/>
  <c r="L8306"/>
  <c r="L3574"/>
  <c r="L10022"/>
  <c r="L12759"/>
  <c r="L10713"/>
  <c r="L9354"/>
  <c r="L1261"/>
  <c r="L8365"/>
  <c r="L6699"/>
  <c r="L13240"/>
  <c r="L11556"/>
  <c r="L7006"/>
  <c r="L8507"/>
  <c r="L8170"/>
  <c r="L11590"/>
  <c r="L4246"/>
  <c r="L1705"/>
  <c r="L6950"/>
  <c r="L3923"/>
  <c r="L13386"/>
  <c r="L12427"/>
  <c r="L1973"/>
  <c r="L12449"/>
  <c r="L295"/>
  <c r="L4926"/>
  <c r="L9529"/>
  <c r="L1804"/>
  <c r="L2150"/>
  <c r="L5208"/>
  <c r="L10527"/>
  <c r="L7126"/>
  <c r="L4173"/>
  <c r="L4475"/>
  <c r="L5142"/>
  <c r="L11277"/>
  <c r="L12312"/>
  <c r="L2312"/>
  <c r="L1275"/>
  <c r="L11319"/>
  <c r="L9165"/>
  <c r="L10871"/>
  <c r="L11472"/>
  <c r="L9223"/>
  <c r="L11239"/>
  <c r="L7894"/>
  <c r="L5418"/>
  <c r="L9392"/>
  <c r="L1652"/>
  <c r="L10747"/>
  <c r="L13105"/>
  <c r="L12485"/>
  <c r="L6325"/>
  <c r="L4846"/>
  <c r="L2859"/>
  <c r="L1462"/>
  <c r="L3330"/>
  <c r="L3065"/>
  <c r="L8639"/>
  <c r="L12218"/>
  <c r="L12423"/>
  <c r="L5367"/>
  <c r="L9016"/>
  <c r="L12542"/>
  <c r="L3848"/>
  <c r="L12472"/>
  <c r="L8161"/>
  <c r="L3344"/>
  <c r="L3966"/>
  <c r="L9653"/>
  <c r="L3854"/>
  <c r="L1827"/>
  <c r="L11450"/>
  <c r="L4031"/>
  <c r="L10153"/>
  <c r="L7813"/>
  <c r="L11922"/>
  <c r="L10056"/>
  <c r="L3837"/>
  <c r="L2783"/>
  <c r="L3569"/>
  <c r="L2135"/>
  <c r="L889"/>
  <c r="L5307"/>
  <c r="L9743"/>
  <c r="L13706"/>
  <c r="L7705"/>
  <c r="L7507"/>
  <c r="L5009"/>
  <c r="L9235"/>
  <c r="L7352"/>
  <c r="L1597"/>
  <c r="L3252"/>
  <c r="L10838"/>
  <c r="L6020"/>
  <c r="L5868"/>
  <c r="L2126"/>
  <c r="L13300"/>
  <c r="L9680"/>
  <c r="L313"/>
  <c r="L11950"/>
  <c r="L1941"/>
  <c r="L10136"/>
  <c r="L610"/>
  <c r="L6204"/>
  <c r="L12856"/>
  <c r="L12493"/>
  <c r="L4099"/>
  <c r="L4452"/>
  <c r="L8719"/>
  <c r="L13010"/>
  <c r="L312"/>
  <c r="L3089"/>
  <c r="L11205"/>
  <c r="L2337"/>
  <c r="L1320"/>
  <c r="L7314"/>
  <c r="L8579"/>
  <c r="L1313"/>
  <c r="L713"/>
  <c r="L2816"/>
  <c r="L6574"/>
  <c r="L6213"/>
  <c r="L11732"/>
  <c r="L457"/>
  <c r="L11499"/>
  <c r="L1328"/>
  <c r="L8634"/>
  <c r="L11847"/>
  <c r="L5591"/>
  <c r="L7016"/>
  <c r="L6314"/>
  <c r="L9909"/>
  <c r="L8789"/>
  <c r="L7428"/>
  <c r="L10032"/>
  <c r="L7306"/>
  <c r="L311"/>
  <c r="L14078"/>
  <c r="L5397"/>
  <c r="L1981"/>
  <c r="L8915"/>
  <c r="L10940"/>
  <c r="L10953"/>
  <c r="L5280"/>
  <c r="L599"/>
  <c r="L1062"/>
  <c r="L14069"/>
  <c r="L2163"/>
  <c r="L13134"/>
  <c r="L9205"/>
  <c r="L11376"/>
  <c r="L9829"/>
  <c r="L2223"/>
  <c r="L9084"/>
  <c r="L3278"/>
  <c r="L10750"/>
  <c r="L6906"/>
  <c r="L5350"/>
  <c r="L6568"/>
  <c r="L12382"/>
  <c r="L2982"/>
  <c r="L13894"/>
  <c r="L4686"/>
  <c r="L2407"/>
  <c r="L12689"/>
  <c r="L7100"/>
  <c r="L7875"/>
  <c r="L963"/>
  <c r="L3126"/>
  <c r="L11459"/>
  <c r="L2008"/>
  <c r="L5789"/>
  <c r="L13475"/>
  <c r="L1381"/>
  <c r="L2863"/>
  <c r="L960"/>
  <c r="L11986"/>
  <c r="L9928"/>
  <c r="L11"/>
  <c r="L6813"/>
  <c r="L10999"/>
  <c r="L7295"/>
  <c r="L4344"/>
  <c r="L11021"/>
  <c r="L12039"/>
  <c r="L7518"/>
  <c r="L328"/>
  <c r="L9069"/>
  <c r="L1697"/>
  <c r="L7563"/>
  <c r="L923"/>
  <c r="L5320"/>
  <c r="L230"/>
  <c r="L12502"/>
  <c r="L8386"/>
  <c r="L5372"/>
  <c r="L6995"/>
  <c r="L1038"/>
  <c r="L1329"/>
  <c r="L10833"/>
  <c r="L2064"/>
  <c r="L3592"/>
  <c r="L13898"/>
  <c r="L13867"/>
  <c r="L8833"/>
  <c r="L9461"/>
  <c r="L9621"/>
  <c r="L11611"/>
  <c r="L13299"/>
  <c r="L6083"/>
  <c r="L7819"/>
  <c r="L12368"/>
  <c r="L4504"/>
  <c r="L6064"/>
  <c r="L6154"/>
  <c r="L6886"/>
  <c r="L2991"/>
  <c r="L12284"/>
  <c r="L12006"/>
  <c r="L4609"/>
  <c r="L2999"/>
  <c r="L7095"/>
  <c r="L7335"/>
  <c r="L7175"/>
  <c r="L8107"/>
  <c r="L12727"/>
  <c r="L9022"/>
  <c r="L10885"/>
  <c r="L4581"/>
  <c r="L9287"/>
  <c r="L3467"/>
  <c r="L1474"/>
  <c r="L9147"/>
  <c r="L9700"/>
  <c r="L5822"/>
  <c r="L5705"/>
  <c r="L6465"/>
  <c r="L6419"/>
  <c r="L3637"/>
  <c r="L13829"/>
  <c r="L253"/>
  <c r="L8223"/>
  <c r="L10874"/>
  <c r="L1192"/>
  <c r="L13012"/>
  <c r="L1527"/>
  <c r="L115"/>
  <c r="L10146"/>
  <c r="L9369"/>
  <c r="L3240"/>
  <c r="L10212"/>
  <c r="L1552"/>
  <c r="L12845"/>
  <c r="L12966"/>
  <c r="L3041"/>
  <c r="L2459"/>
  <c r="L6526"/>
  <c r="L12627"/>
  <c r="L10981"/>
  <c r="L3090"/>
  <c r="L7990"/>
  <c r="L3857"/>
  <c r="L4629"/>
  <c r="L1456"/>
  <c r="L7483"/>
  <c r="L5489"/>
  <c r="L8039"/>
  <c r="L12043"/>
  <c r="L1262"/>
  <c r="L2986"/>
  <c r="L1714"/>
  <c r="L997"/>
  <c r="L851"/>
  <c r="L12470"/>
  <c r="L12589"/>
  <c r="L13474"/>
  <c r="L7881"/>
  <c r="L12693"/>
  <c r="L6299"/>
  <c r="L8104"/>
  <c r="L6601"/>
  <c r="L4802"/>
  <c r="L13411"/>
  <c r="L9593"/>
  <c r="L9505"/>
  <c r="L12876"/>
  <c r="L10470"/>
  <c r="L8354"/>
  <c r="L6887"/>
  <c r="L1114"/>
  <c r="L12306"/>
  <c r="L11860"/>
  <c r="L13977"/>
  <c r="L433"/>
  <c r="L12525"/>
  <c r="L7781"/>
  <c r="L4598"/>
  <c r="L13142"/>
  <c r="L10260"/>
  <c r="L10608"/>
  <c r="L8775"/>
  <c r="L13856"/>
  <c r="L1468"/>
  <c r="L3097"/>
  <c r="L4127"/>
  <c r="L2132"/>
  <c r="L5315"/>
  <c r="L742"/>
  <c r="L11766"/>
  <c r="L13868"/>
  <c r="L13518"/>
  <c r="L10477"/>
  <c r="L12749"/>
  <c r="L11008"/>
  <c r="L9854"/>
  <c r="L9241"/>
  <c r="L11693"/>
  <c r="L5883"/>
  <c r="L12696"/>
  <c r="L7767"/>
  <c r="L4595"/>
  <c r="L8977"/>
  <c r="L3404"/>
  <c r="L8414"/>
  <c r="L4985"/>
  <c r="L6952"/>
  <c r="L1218"/>
  <c r="L2573"/>
  <c r="L13659"/>
  <c r="L9371"/>
  <c r="L11338"/>
  <c r="L11937"/>
  <c r="L2278"/>
  <c r="L2530"/>
  <c r="L5506"/>
  <c r="L4932"/>
  <c r="L9827"/>
  <c r="L12605"/>
  <c r="L12232"/>
  <c r="L1460"/>
  <c r="L5788"/>
  <c r="L2749"/>
  <c r="L511"/>
  <c r="L11357"/>
  <c r="L11106"/>
  <c r="L12803"/>
  <c r="L11883"/>
  <c r="L14016"/>
  <c r="L3774"/>
  <c r="L5803"/>
  <c r="L902"/>
  <c r="L4372"/>
  <c r="L474"/>
  <c r="L13878"/>
  <c r="L10381"/>
  <c r="L10880"/>
  <c r="L6355"/>
  <c r="L8396"/>
  <c r="L6684"/>
  <c r="L1451"/>
  <c r="L3172"/>
  <c r="L9687"/>
  <c r="L1598"/>
  <c r="L13163"/>
  <c r="L2709"/>
  <c r="L3719"/>
  <c r="L5874"/>
  <c r="L2475"/>
  <c r="L3594"/>
  <c r="L9489"/>
  <c r="L3558"/>
  <c r="L7602"/>
  <c r="L11448"/>
  <c r="L10828"/>
  <c r="L2315"/>
  <c r="L11152"/>
  <c r="L10267"/>
  <c r="L5982"/>
  <c r="L9807"/>
  <c r="L4202"/>
  <c r="L13350"/>
  <c r="L8044"/>
  <c r="L9245"/>
  <c r="L9146"/>
  <c r="L3453"/>
  <c r="L898"/>
  <c r="L6268"/>
  <c r="L2708"/>
  <c r="L4104"/>
  <c r="L7987"/>
  <c r="L10921"/>
  <c r="L4676"/>
  <c r="L7568"/>
  <c r="L13516"/>
  <c r="L14019"/>
  <c r="L4690"/>
  <c r="L4169"/>
  <c r="L1236"/>
  <c r="L12960"/>
  <c r="L6545"/>
  <c r="L13663"/>
  <c r="L11437"/>
  <c r="L3994"/>
  <c r="L8013"/>
  <c r="L1226"/>
  <c r="L8159"/>
  <c r="L110"/>
  <c r="L7560"/>
  <c r="L14089"/>
  <c r="L7698"/>
  <c r="L1637"/>
  <c r="L322"/>
  <c r="L2171"/>
  <c r="L9350"/>
  <c r="L5779"/>
  <c r="L9516"/>
  <c r="L9610"/>
  <c r="L13955"/>
  <c r="L7622"/>
  <c r="L9798"/>
  <c r="L9749"/>
  <c r="L7211"/>
  <c r="L1826"/>
  <c r="L11730"/>
  <c r="L6916"/>
  <c r="L8512"/>
  <c r="L4866"/>
  <c r="L2522"/>
  <c r="L14017"/>
  <c r="L3455"/>
  <c r="L11418"/>
  <c r="L12838"/>
  <c r="L13511"/>
  <c r="L13013"/>
  <c r="L10453"/>
  <c r="L10433"/>
  <c r="L2692"/>
  <c r="L5000"/>
  <c r="L3061"/>
  <c r="L10318"/>
  <c r="L6124"/>
  <c r="L4651"/>
  <c r="L12732"/>
  <c r="L305"/>
  <c r="L463"/>
  <c r="L13807"/>
  <c r="L4442"/>
  <c r="L12949"/>
  <c r="L8783"/>
  <c r="L8876"/>
  <c r="L5140"/>
  <c r="L3059"/>
  <c r="L166"/>
  <c r="L1855"/>
  <c r="L8957"/>
  <c r="L4284"/>
  <c r="L4553"/>
  <c r="L1759"/>
  <c r="L11891"/>
  <c r="L10835"/>
  <c r="L1409"/>
  <c r="L4373"/>
  <c r="L2317"/>
  <c r="L12061"/>
  <c r="L9078"/>
  <c r="L7281"/>
  <c r="L12895"/>
  <c r="L2799"/>
  <c r="L1920"/>
  <c r="L13327"/>
  <c r="L3726"/>
  <c r="L9720"/>
  <c r="L6385"/>
  <c r="L12568"/>
  <c r="L13922"/>
  <c r="L10571"/>
  <c r="L8672"/>
  <c r="L7071"/>
  <c r="L10215"/>
  <c r="L9897"/>
  <c r="L9581"/>
  <c r="L1807"/>
  <c r="L8358"/>
  <c r="L5076"/>
  <c r="L7913"/>
  <c r="L8355"/>
  <c r="L13962"/>
  <c r="L9305"/>
  <c r="L7941"/>
  <c r="L10000"/>
  <c r="L500"/>
  <c r="L3018"/>
  <c r="L12148"/>
  <c r="L1608"/>
  <c r="L5507"/>
  <c r="L9742"/>
  <c r="L1397"/>
  <c r="L12740"/>
  <c r="L2895"/>
  <c r="L432"/>
  <c r="L10331"/>
  <c r="L979"/>
  <c r="L1361"/>
  <c r="L2662"/>
  <c r="L12563"/>
  <c r="L12332"/>
  <c r="L12116"/>
  <c r="L7082"/>
  <c r="L7968"/>
  <c r="L13484"/>
  <c r="L9455"/>
  <c r="L4213"/>
  <c r="L4181"/>
  <c r="L7454"/>
  <c r="L13783"/>
  <c r="L11854"/>
  <c r="L3385"/>
  <c r="L10883"/>
  <c r="L1359"/>
  <c r="L6145"/>
  <c r="L4594"/>
  <c r="L13923"/>
  <c r="L1029"/>
  <c r="L239"/>
  <c r="L9300"/>
  <c r="L1942"/>
  <c r="L6125"/>
  <c r="L956"/>
  <c r="L13219"/>
  <c r="L9080"/>
  <c r="L12512"/>
  <c r="L10195"/>
  <c r="L1547"/>
  <c r="L13165"/>
  <c r="L6877"/>
  <c r="L12324"/>
  <c r="L2433"/>
  <c r="L3414"/>
  <c r="L9157"/>
  <c r="L4759"/>
  <c r="L10093"/>
  <c r="L10282"/>
  <c r="L11623"/>
  <c r="L667"/>
  <c r="L12406"/>
  <c r="L10310"/>
  <c r="L4877"/>
  <c r="L9567"/>
  <c r="L11173"/>
  <c r="L5356"/>
  <c r="L5769"/>
  <c r="L3572"/>
  <c r="L10129"/>
  <c r="L643"/>
  <c r="L1031"/>
  <c r="L7620"/>
  <c r="L3847"/>
  <c r="L7011"/>
  <c r="L8351"/>
  <c r="L12021"/>
  <c r="L12069"/>
  <c r="L11993"/>
  <c r="L3245"/>
  <c r="L10359"/>
  <c r="L13522"/>
  <c r="L1821"/>
  <c r="L7373"/>
  <c r="L1168"/>
  <c r="L7553"/>
  <c r="L6696"/>
  <c r="L9289"/>
  <c r="L8164"/>
  <c r="L3251"/>
  <c r="L7003"/>
  <c r="L11153"/>
  <c r="L6447"/>
  <c r="L11225"/>
  <c r="L14033"/>
  <c r="L12167"/>
  <c r="L1644"/>
  <c r="L663"/>
  <c r="L3722"/>
  <c r="L6882"/>
  <c r="L2894"/>
  <c r="L13727"/>
  <c r="L13208"/>
  <c r="L11078"/>
  <c r="L1865"/>
  <c r="L12402"/>
  <c r="L8344"/>
  <c r="L5463"/>
  <c r="L10900"/>
  <c r="L11012"/>
  <c r="L4255"/>
  <c r="L12924"/>
  <c r="L13426"/>
  <c r="L3212"/>
  <c r="L6570"/>
  <c r="L3746"/>
  <c r="L11884"/>
  <c r="L5003"/>
  <c r="L10375"/>
  <c r="L4600"/>
  <c r="L12036"/>
  <c r="L13777"/>
  <c r="L2820"/>
  <c r="L9859"/>
  <c r="L6713"/>
  <c r="L1731"/>
  <c r="L7030"/>
  <c r="L3136"/>
  <c r="L9019"/>
  <c r="L11815"/>
  <c r="L6837"/>
  <c r="L5016"/>
  <c r="L2420"/>
  <c r="L11513"/>
  <c r="L13218"/>
  <c r="L11930"/>
  <c r="L8047"/>
  <c r="L12464"/>
  <c r="L4316"/>
  <c r="L3247"/>
  <c r="L3933"/>
  <c r="L2585"/>
  <c r="L6139"/>
  <c r="L13682"/>
  <c r="L4565"/>
  <c r="L941"/>
  <c r="L5049"/>
  <c r="L7573"/>
  <c r="L10134"/>
  <c r="L11191"/>
  <c r="L2241"/>
  <c r="L4769"/>
  <c r="L3982"/>
  <c r="L8132"/>
  <c r="L7959"/>
  <c r="L10681"/>
  <c r="L12300"/>
  <c r="L6024"/>
  <c r="L1890"/>
  <c r="L13556"/>
  <c r="L10635"/>
  <c r="L7816"/>
  <c r="L10074"/>
  <c r="L10463"/>
  <c r="L11118"/>
  <c r="L18"/>
  <c r="L710"/>
  <c r="L2071"/>
  <c r="L8391"/>
  <c r="L7943"/>
  <c r="L6874"/>
  <c r="L11647"/>
  <c r="L3690"/>
  <c r="L11716"/>
  <c r="L10766"/>
  <c r="L2427"/>
  <c r="L2759"/>
  <c r="L7289"/>
  <c r="L3403"/>
  <c r="L1792"/>
  <c r="L7078"/>
  <c r="L3660"/>
  <c r="L9695"/>
  <c r="L10288"/>
  <c r="L9111"/>
  <c r="L7667"/>
  <c r="L5332"/>
  <c r="L5054"/>
  <c r="L3871"/>
  <c r="L8577"/>
  <c r="L7675"/>
  <c r="L7163"/>
  <c r="L7268"/>
  <c r="L9872"/>
  <c r="L6318"/>
  <c r="L9148"/>
  <c r="L12313"/>
  <c r="L12983"/>
  <c r="L8985"/>
  <c r="L9919"/>
  <c r="L4360"/>
  <c r="L11054"/>
  <c r="L13230"/>
  <c r="L8238"/>
  <c r="L13381"/>
  <c r="L448"/>
  <c r="L6826"/>
  <c r="L4792"/>
  <c r="L12880"/>
  <c r="L300"/>
  <c r="L2914"/>
  <c r="L8120"/>
  <c r="L3692"/>
  <c r="L6764"/>
  <c r="L4003"/>
  <c r="L513"/>
  <c r="L1774"/>
  <c r="L12980"/>
  <c r="L13415"/>
  <c r="L10302"/>
  <c r="L11662"/>
  <c r="L2271"/>
  <c r="L4026"/>
  <c r="L6565"/>
  <c r="L12858"/>
  <c r="L13405"/>
  <c r="L6823"/>
  <c r="L1120"/>
  <c r="L9130"/>
  <c r="L255"/>
  <c r="L7041"/>
  <c r="L10687"/>
  <c r="L2931"/>
  <c r="L9321"/>
  <c r="L4782"/>
  <c r="L6080"/>
  <c r="L1230"/>
  <c r="L13315"/>
  <c r="L6063"/>
  <c r="L929"/>
  <c r="L824"/>
  <c r="L2298"/>
  <c r="L5932"/>
  <c r="L1184"/>
  <c r="L5042"/>
  <c r="L12867"/>
  <c r="L6067"/>
  <c r="L13196"/>
  <c r="L11137"/>
  <c r="L8580"/>
  <c r="L13580"/>
  <c r="L9992"/>
  <c r="L212"/>
  <c r="L6226"/>
  <c r="L9804"/>
  <c r="L11334"/>
  <c r="L8127"/>
  <c r="L4699"/>
  <c r="L2143"/>
  <c r="L8930"/>
  <c r="L4048"/>
  <c r="L11236"/>
  <c r="L13033"/>
  <c r="L13711"/>
  <c r="L10011"/>
  <c r="L1311"/>
  <c r="L7594"/>
  <c r="L4499"/>
  <c r="L12887"/>
  <c r="L2712"/>
  <c r="L3074"/>
  <c r="L13828"/>
  <c r="L338"/>
  <c r="L5232"/>
  <c r="L6974"/>
  <c r="L1543"/>
  <c r="L7280"/>
  <c r="L12523"/>
  <c r="L7901"/>
  <c r="L7897"/>
  <c r="L8312"/>
  <c r="L13734"/>
  <c r="L10947"/>
  <c r="L8597"/>
  <c r="L10518"/>
  <c r="L2303"/>
  <c r="L2470"/>
  <c r="L11898"/>
  <c r="L8946"/>
  <c r="L1280"/>
  <c r="L12530"/>
  <c r="L4466"/>
  <c r="L10018"/>
  <c r="L6273"/>
  <c r="L10623"/>
  <c r="L8855"/>
  <c r="L2482"/>
  <c r="L1909"/>
  <c r="L13473"/>
  <c r="L9681"/>
  <c r="L8293"/>
  <c r="L5642"/>
  <c r="L4370"/>
  <c r="L1674"/>
  <c r="L7270"/>
  <c r="L4545"/>
  <c r="L6438"/>
  <c r="L4965"/>
  <c r="L628"/>
  <c r="L11352"/>
  <c r="L2110"/>
  <c r="L13964"/>
  <c r="L4773"/>
  <c r="L13434"/>
  <c r="L3697"/>
  <c r="L376"/>
  <c r="L11546"/>
  <c r="L7965"/>
  <c r="L2428"/>
  <c r="L12809"/>
  <c r="L13333"/>
  <c r="L13039"/>
  <c r="L6466"/>
  <c r="L4778"/>
  <c r="L4630"/>
  <c r="L9359"/>
  <c r="L5554"/>
  <c r="L11530"/>
  <c r="L12622"/>
  <c r="L7951"/>
  <c r="L10103"/>
  <c r="L3031"/>
  <c r="L8817"/>
  <c r="L6259"/>
  <c r="L7497"/>
  <c r="L9944"/>
  <c r="L3995"/>
  <c r="L267"/>
  <c r="L3483"/>
  <c r="L7574"/>
  <c r="L6310"/>
  <c r="L11939"/>
  <c r="L11914"/>
  <c r="L4510"/>
  <c r="L8441"/>
  <c r="L13879"/>
  <c r="L1974"/>
  <c r="L7074"/>
  <c r="L9511"/>
  <c r="L12757"/>
  <c r="L9297"/>
  <c r="L8707"/>
  <c r="L2272"/>
  <c r="L4910"/>
  <c r="L11550"/>
  <c r="L586"/>
  <c r="L2781"/>
  <c r="L4814"/>
  <c r="L13340"/>
  <c r="L10918"/>
  <c r="L601"/>
  <c r="L6745"/>
  <c r="L526"/>
  <c r="L4529"/>
  <c r="L5343"/>
  <c r="L2054"/>
  <c r="L14058"/>
  <c r="L10226"/>
  <c r="L13202"/>
  <c r="L2819"/>
  <c r="L887"/>
  <c r="L13984"/>
  <c r="L10060"/>
  <c r="L14086"/>
  <c r="L6093"/>
  <c r="L9390"/>
  <c r="L10575"/>
  <c r="L4091"/>
  <c r="L7659"/>
  <c r="L8526"/>
  <c r="L3151"/>
  <c r="L13168"/>
  <c r="L3094"/>
  <c r="L7634"/>
  <c r="L13398"/>
  <c r="L6002"/>
  <c r="L13613"/>
  <c r="L6070"/>
  <c r="L3224"/>
  <c r="L2367"/>
  <c r="L2129"/>
  <c r="L7350"/>
  <c r="L9039"/>
  <c r="L6817"/>
  <c r="L11969"/>
  <c r="L3463"/>
  <c r="L9713"/>
  <c r="L12834"/>
  <c r="L1529"/>
  <c r="L2552"/>
  <c r="L5196"/>
  <c r="L8947"/>
  <c r="L2978"/>
  <c r="L9920"/>
  <c r="L11174"/>
  <c r="L5566"/>
  <c r="L9939"/>
  <c r="L14067"/>
  <c r="L7752"/>
  <c r="L8031"/>
  <c r="L3222"/>
  <c r="L4152"/>
  <c r="L400"/>
  <c r="L1836"/>
  <c r="L12663"/>
  <c r="L6719"/>
  <c r="L3333"/>
  <c r="L11245"/>
  <c r="L9261"/>
  <c r="L6055"/>
  <c r="L7032"/>
  <c r="L6391"/>
  <c r="L447"/>
  <c r="L4939"/>
  <c r="L5718"/>
  <c r="L2597"/>
  <c r="L1265"/>
  <c r="L5465"/>
  <c r="L5508"/>
  <c r="L5078"/>
  <c r="L11951"/>
  <c r="L9262"/>
  <c r="L2093"/>
  <c r="L3169"/>
  <c r="L8287"/>
  <c r="L13813"/>
  <c r="L5273"/>
  <c r="L8617"/>
  <c r="L1401"/>
  <c r="L9218"/>
  <c r="L9001"/>
  <c r="L7874"/>
  <c r="L12107"/>
  <c r="L1602"/>
  <c r="L12695"/>
  <c r="L10832"/>
  <c r="L1612"/>
  <c r="L9683"/>
  <c r="L12016"/>
  <c r="L6379"/>
  <c r="L4311"/>
  <c r="L725"/>
  <c r="L5366"/>
  <c r="L5840"/>
  <c r="L10771"/>
  <c r="L1465"/>
  <c r="L12170"/>
  <c r="L6949"/>
  <c r="L10656"/>
  <c r="L1927"/>
  <c r="L10306"/>
  <c r="L10295"/>
  <c r="L11984"/>
  <c r="L6548"/>
  <c r="L4643"/>
  <c r="L2127"/>
  <c r="L5223"/>
  <c r="L2368"/>
  <c r="L10644"/>
  <c r="L1166"/>
  <c r="L5722"/>
  <c r="L4215"/>
  <c r="L234"/>
  <c r="L552"/>
  <c r="L2320"/>
  <c r="L4519"/>
  <c r="L7162"/>
  <c r="L11643"/>
  <c r="L9435"/>
  <c r="L10489"/>
  <c r="L4051"/>
  <c r="L8264"/>
  <c r="L10092"/>
  <c r="L5005"/>
  <c r="L4789"/>
  <c r="L7902"/>
  <c r="L7883"/>
  <c r="L2582"/>
  <c r="L75"/>
  <c r="L4187"/>
  <c r="L4131"/>
  <c r="L10760"/>
  <c r="L12450"/>
  <c r="L5058"/>
  <c r="L5090"/>
  <c r="L3902"/>
  <c r="L3063"/>
  <c r="L2673"/>
  <c r="L12122"/>
  <c r="L2738"/>
  <c r="L9424"/>
  <c r="L204"/>
  <c r="L11109"/>
  <c r="L2802"/>
  <c r="L10653"/>
  <c r="L8880"/>
  <c r="L10127"/>
  <c r="L6181"/>
  <c r="L9008"/>
  <c r="L3732"/>
  <c r="L9142"/>
  <c r="L6136"/>
  <c r="L9381"/>
  <c r="L4290"/>
  <c r="L11361"/>
  <c r="L13569"/>
  <c r="L11666"/>
  <c r="L12238"/>
  <c r="L7064"/>
  <c r="L1765"/>
  <c r="L73"/>
  <c r="L11592"/>
  <c r="L13628"/>
  <c r="L683"/>
  <c r="L2114"/>
  <c r="L2402"/>
  <c r="L2661"/>
  <c r="L1513"/>
  <c r="L6937"/>
  <c r="L14004"/>
  <c r="L2287"/>
  <c r="L1285"/>
  <c r="L10416"/>
  <c r="L13214"/>
  <c r="L8852"/>
  <c r="L4231"/>
  <c r="L10680"/>
  <c r="L7501"/>
  <c r="L1901"/>
  <c r="L1619"/>
  <c r="L2698"/>
  <c r="L2509"/>
  <c r="L2056"/>
  <c r="L4160"/>
  <c r="L11853"/>
  <c r="L343"/>
  <c r="L795"/>
  <c r="L459"/>
  <c r="L13755"/>
  <c r="L7869"/>
  <c r="L620"/>
  <c r="L13448"/>
  <c r="L10926"/>
  <c r="L5302"/>
  <c r="L12944"/>
  <c r="L9150"/>
  <c r="L12275"/>
  <c r="L4774"/>
  <c r="L1344"/>
  <c r="L7433"/>
  <c r="L12457"/>
  <c r="L4292"/>
  <c r="L7349"/>
  <c r="L5646"/>
  <c r="L9138"/>
  <c r="L2205"/>
  <c r="L13256"/>
  <c r="L8263"/>
  <c r="L4028"/>
  <c r="L4035"/>
  <c r="L5133"/>
  <c r="L292"/>
  <c r="L9883"/>
  <c r="L1446"/>
  <c r="L8514"/>
  <c r="L1808"/>
  <c r="L9364"/>
  <c r="L7971"/>
  <c r="L10090"/>
  <c r="L12258"/>
  <c r="L7844"/>
  <c r="L422"/>
  <c r="L10389"/>
  <c r="L7339"/>
  <c r="L3540"/>
  <c r="L13429"/>
  <c r="L2866"/>
  <c r="L5153"/>
  <c r="L7119"/>
  <c r="L294"/>
  <c r="L7479"/>
  <c r="L9504"/>
  <c r="L9066"/>
  <c r="L7660"/>
  <c r="L632"/>
  <c r="L8201"/>
  <c r="L11624"/>
  <c r="L1090"/>
  <c r="L12769"/>
  <c r="L5413"/>
  <c r="L3263"/>
  <c r="L12891"/>
  <c r="L3561"/>
  <c r="L6507"/>
  <c r="L6775"/>
  <c r="L5500"/>
  <c r="L10225"/>
  <c r="L13611"/>
  <c r="L96"/>
  <c r="L1551"/>
  <c r="L1823"/>
  <c r="L10216"/>
  <c r="L13339"/>
  <c r="L7657"/>
  <c r="L13235"/>
  <c r="L2152"/>
  <c r="L6283"/>
  <c r="L13661"/>
  <c r="L1694"/>
  <c r="L13610"/>
  <c r="L9386"/>
  <c r="L9348"/>
  <c r="L2723"/>
  <c r="L2109"/>
  <c r="L9119"/>
  <c r="L2222"/>
  <c r="L12866"/>
  <c r="L2997"/>
  <c r="L10221"/>
  <c r="L2618"/>
  <c r="L8030"/>
  <c r="L8156"/>
  <c r="L8910"/>
  <c r="L14038"/>
  <c r="L8636"/>
  <c r="L6580"/>
  <c r="L12019"/>
  <c r="L13719"/>
  <c r="L8142"/>
  <c r="L8353"/>
  <c r="L13722"/>
  <c r="L1011"/>
  <c r="L8558"/>
  <c r="L12628"/>
  <c r="L3565"/>
  <c r="L11474"/>
  <c r="L11663"/>
  <c r="L10614"/>
  <c r="L8632"/>
  <c r="L1476"/>
  <c r="L5137"/>
  <c r="L9257"/>
  <c r="L3357"/>
  <c r="L2817"/>
  <c r="L9340"/>
  <c r="L1190"/>
  <c r="L13759"/>
  <c r="L13371"/>
  <c r="L6443"/>
  <c r="L11053"/>
  <c r="L13051"/>
  <c r="L6018"/>
  <c r="L13432"/>
  <c r="L9330"/>
  <c r="L11158"/>
  <c r="L11350"/>
  <c r="L13735"/>
  <c r="L10487"/>
  <c r="L9132"/>
  <c r="L1793"/>
  <c r="L7799"/>
  <c r="L10069"/>
  <c r="L2060"/>
  <c r="L4622"/>
  <c r="L7743"/>
  <c r="L8608"/>
  <c r="L8316"/>
  <c r="L1614"/>
  <c r="L11944"/>
  <c r="L8668"/>
  <c r="L341"/>
  <c r="L12955"/>
  <c r="L4237"/>
  <c r="L11321"/>
  <c r="L4856"/>
  <c r="L9642"/>
  <c r="L4176"/>
  <c r="L8350"/>
  <c r="L1980"/>
  <c r="L10876"/>
  <c r="L12110"/>
  <c r="L13207"/>
  <c r="L4890"/>
  <c r="L1488"/>
  <c r="L3226"/>
  <c r="L9312"/>
  <c r="L11308"/>
  <c r="L11172"/>
  <c r="L13399"/>
  <c r="L42"/>
  <c r="L1586"/>
  <c r="L9707"/>
  <c r="L11455"/>
  <c r="L12981"/>
  <c r="L2959"/>
  <c r="L6490"/>
  <c r="L2282"/>
  <c r="L9875"/>
  <c r="L10751"/>
  <c r="L5216"/>
  <c r="L1813"/>
  <c r="L846"/>
  <c r="L2920"/>
  <c r="L4304"/>
  <c r="L816"/>
  <c r="L3858"/>
  <c r="L2453"/>
  <c r="L5955"/>
  <c r="L3010"/>
  <c r="L13748"/>
  <c r="L14049"/>
  <c r="L8924"/>
  <c r="L4527"/>
  <c r="L8237"/>
  <c r="L10762"/>
  <c r="L9715"/>
  <c r="L245"/>
  <c r="L9453"/>
  <c r="L10858"/>
  <c r="L13707"/>
  <c r="L1687"/>
  <c r="L3269"/>
  <c r="L5029"/>
  <c r="L2641"/>
  <c r="L473"/>
  <c r="L483"/>
  <c r="L5807"/>
  <c r="L7957"/>
  <c r="L4691"/>
  <c r="L4601"/>
  <c r="L11942"/>
  <c r="L10172"/>
  <c r="L9925"/>
  <c r="L1794"/>
  <c r="L5180"/>
  <c r="L13604"/>
  <c r="L8376"/>
  <c r="L7299"/>
  <c r="L8827"/>
  <c r="L41"/>
  <c r="L1653"/>
  <c r="L8270"/>
  <c r="L12290"/>
  <c r="L138"/>
  <c r="L1921"/>
  <c r="L12787"/>
  <c r="L9972"/>
  <c r="L6015"/>
  <c r="L8949"/>
  <c r="L12407"/>
  <c r="L7710"/>
  <c r="L2468"/>
  <c r="L5129"/>
  <c r="L11852"/>
  <c r="L14104"/>
  <c r="L11007"/>
  <c r="L9641"/>
  <c r="L727"/>
  <c r="L3739"/>
  <c r="L9527"/>
  <c r="L10616"/>
  <c r="L5072"/>
  <c r="L3121"/>
  <c r="L11866"/>
  <c r="L443"/>
  <c r="L8284"/>
  <c r="L2354"/>
  <c r="L8974"/>
  <c r="L966"/>
  <c r="L11975"/>
  <c r="L1450"/>
  <c r="L2703"/>
  <c r="L3890"/>
  <c r="L5869"/>
  <c r="L8291"/>
  <c r="L14088"/>
  <c r="L8259"/>
  <c r="L3216"/>
  <c r="L9726"/>
  <c r="L1851"/>
  <c r="L9766"/>
  <c r="L1102"/>
  <c r="L450"/>
  <c r="L5456"/>
  <c r="L3383"/>
  <c r="L1887"/>
  <c r="L9337"/>
  <c r="L1061"/>
  <c r="L8092"/>
  <c r="L12223"/>
  <c r="L531"/>
  <c r="L9959"/>
  <c r="L11739"/>
  <c r="L1064"/>
  <c r="L3553"/>
  <c r="L3797"/>
  <c r="L11343"/>
  <c r="L7768"/>
  <c r="L9243"/>
  <c r="L3641"/>
  <c r="L12045"/>
  <c r="L5352"/>
  <c r="L9116"/>
  <c r="L8774"/>
  <c r="L9973"/>
  <c r="L1680"/>
  <c r="L10580"/>
  <c r="L9139"/>
  <c r="L10068"/>
  <c r="L4879"/>
  <c r="L5249"/>
  <c r="L9517"/>
  <c r="L1030"/>
  <c r="L6349"/>
  <c r="L180"/>
  <c r="L5960"/>
  <c r="L5934"/>
  <c r="L8332"/>
  <c r="L6677"/>
  <c r="L13091"/>
  <c r="L7205"/>
  <c r="L9100"/>
  <c r="L1935"/>
  <c r="L8380"/>
  <c r="L6688"/>
  <c r="L11953"/>
  <c r="L4770"/>
  <c r="L11817"/>
  <c r="L2858"/>
  <c r="L6033"/>
  <c r="L13120"/>
  <c r="L7334"/>
  <c r="L1994"/>
  <c r="L11796"/>
  <c r="L5708"/>
  <c r="L674"/>
  <c r="L9475"/>
  <c r="L8800"/>
  <c r="L2928"/>
  <c r="L7351"/>
  <c r="L8527"/>
  <c r="L1839"/>
  <c r="L13545"/>
  <c r="L1084"/>
  <c r="L2011"/>
  <c r="L1967"/>
  <c r="L13167"/>
  <c r="L4227"/>
  <c r="L12161"/>
  <c r="L10154"/>
  <c r="L3364"/>
  <c r="L4903"/>
  <c r="L2767"/>
  <c r="L13119"/>
  <c r="L4734"/>
  <c r="L11851"/>
  <c r="L5294"/>
  <c r="L5156"/>
  <c r="L2215"/>
  <c r="L8566"/>
  <c r="L493"/>
  <c r="L1342"/>
  <c r="L3195"/>
  <c r="L7042"/>
  <c r="L6263"/>
  <c r="L6572"/>
  <c r="L1326"/>
  <c r="L13281"/>
  <c r="L8090"/>
  <c r="L3038"/>
  <c r="L3729"/>
  <c r="L1273"/>
  <c r="L12008"/>
  <c r="L5575"/>
  <c r="L5292"/>
  <c r="L1907"/>
  <c r="L8729"/>
  <c r="L4677"/>
  <c r="L13172"/>
  <c r="L9272"/>
  <c r="L5767"/>
  <c r="L3378"/>
  <c r="L6010"/>
  <c r="L6233"/>
  <c r="L3591"/>
  <c r="L3830"/>
  <c r="L4764"/>
  <c r="L896"/>
  <c r="L3380"/>
  <c r="L13193"/>
  <c r="L3452"/>
  <c r="L11027"/>
  <c r="L11024"/>
  <c r="L1770"/>
  <c r="L3156"/>
  <c r="L324"/>
  <c r="L11151"/>
  <c r="L8038"/>
  <c r="L2321"/>
  <c r="L9637"/>
  <c r="L10071"/>
  <c r="L4420"/>
  <c r="L13215"/>
  <c r="L8024"/>
  <c r="L4966"/>
  <c r="L5174"/>
  <c r="L4074"/>
  <c r="L2039"/>
  <c r="L5388"/>
  <c r="L3215"/>
  <c r="L4558"/>
  <c r="L10773"/>
  <c r="L11261"/>
  <c r="L1740"/>
  <c r="L10565"/>
  <c r="L12648"/>
  <c r="L11220"/>
  <c r="L5011"/>
  <c r="L12504"/>
  <c r="L3144"/>
  <c r="L6144"/>
  <c r="L11537"/>
  <c r="L3535"/>
  <c r="L741"/>
  <c r="L13355"/>
  <c r="L10867"/>
  <c r="L11972"/>
  <c r="L1869"/>
  <c r="L2927"/>
  <c r="L12012"/>
  <c r="L13778"/>
  <c r="L7833"/>
  <c r="L9727"/>
  <c r="L4072"/>
  <c r="L8036"/>
  <c r="L9345"/>
  <c r="L8205"/>
  <c r="L9291"/>
  <c r="L193"/>
  <c r="L1504"/>
  <c r="L8680"/>
  <c r="L11420"/>
  <c r="L6358"/>
  <c r="L1400"/>
  <c r="L10775"/>
  <c r="L1915"/>
  <c r="L3846"/>
  <c r="L8048"/>
  <c r="L11631"/>
  <c r="L1391"/>
  <c r="L13789"/>
  <c r="L13653"/>
  <c r="L14073"/>
  <c r="L9569"/>
  <c r="L5837"/>
  <c r="L95"/>
  <c r="L7378"/>
  <c r="L1237"/>
  <c r="L14020"/>
  <c r="L10512"/>
  <c r="L1150"/>
  <c r="L8338"/>
  <c r="L5589"/>
  <c r="L12315"/>
  <c r="L9747"/>
  <c r="L10850"/>
  <c r="L2267"/>
  <c r="L7025"/>
  <c r="L7719"/>
  <c r="L2003"/>
  <c r="L8200"/>
  <c r="L4376"/>
  <c r="L743"/>
  <c r="L1111"/>
  <c r="L3630"/>
  <c r="L1732"/>
  <c r="L1617"/>
  <c r="L11994"/>
  <c r="L10655"/>
  <c r="L3012"/>
  <c r="L12125"/>
  <c r="L12948"/>
  <c r="L8987"/>
  <c r="L6620"/>
  <c r="L12529"/>
  <c r="L198"/>
  <c r="L10727"/>
  <c r="L13017"/>
  <c r="L171"/>
  <c r="L7754"/>
  <c r="L4474"/>
  <c r="L11567"/>
  <c r="L10348"/>
  <c r="L7436"/>
  <c r="L5849"/>
  <c r="L11902"/>
  <c r="L10425"/>
  <c r="L8315"/>
  <c r="L13480"/>
  <c r="L5269"/>
  <c r="L5217"/>
  <c r="L1815"/>
  <c r="L4488"/>
  <c r="L10394"/>
  <c r="L12761"/>
  <c r="L7747"/>
  <c r="L10931"/>
  <c r="L5059"/>
  <c r="L169"/>
  <c r="L12071"/>
  <c r="L13504"/>
  <c r="L6481"/>
  <c r="L6072"/>
  <c r="L1447"/>
  <c r="L1145"/>
  <c r="L7646"/>
  <c r="L2316"/>
  <c r="L3502"/>
  <c r="L10261"/>
  <c r="L13244"/>
  <c r="L1716"/>
  <c r="L8455"/>
  <c r="L3440"/>
  <c r="L4224"/>
  <c r="L12739"/>
  <c r="L11249"/>
  <c r="L9402"/>
  <c r="L6305"/>
  <c r="L13816"/>
  <c r="L2637"/>
  <c r="L11722"/>
  <c r="L4861"/>
  <c r="L690"/>
  <c r="L11447"/>
  <c r="L5542"/>
  <c r="L7422"/>
  <c r="L10452"/>
  <c r="L6836"/>
  <c r="L5060"/>
  <c r="L3878"/>
  <c r="L13498"/>
  <c r="L11262"/>
  <c r="L3531"/>
  <c r="L3272"/>
  <c r="L10677"/>
  <c r="L5650"/>
  <c r="L3454"/>
  <c r="L5251"/>
  <c r="L13370"/>
  <c r="L11141"/>
  <c r="L688"/>
  <c r="L1339"/>
  <c r="L1418"/>
  <c r="L2688"/>
  <c r="L9061"/>
  <c r="L1536"/>
  <c r="L2766"/>
  <c r="L13313"/>
  <c r="L555"/>
  <c r="L26"/>
  <c r="L3758"/>
  <c r="L3838"/>
  <c r="L11246"/>
  <c r="L368"/>
  <c r="L10634"/>
  <c r="L8892"/>
  <c r="L3556"/>
  <c r="L10674"/>
  <c r="L2933"/>
  <c r="L3313"/>
  <c r="L10441"/>
  <c r="L11189"/>
  <c r="L4352"/>
  <c r="L218"/>
  <c r="L12331"/>
  <c r="L403"/>
  <c r="L10481"/>
  <c r="L5697"/>
  <c r="L534"/>
  <c r="L10139"/>
  <c r="L945"/>
  <c r="L11630"/>
  <c r="L810"/>
  <c r="L2137"/>
  <c r="L9441"/>
  <c r="L7878"/>
  <c r="L8219"/>
  <c r="L9197"/>
  <c r="L6473"/>
  <c r="L12308"/>
  <c r="L5488"/>
  <c r="L10633"/>
  <c r="L4569"/>
  <c r="L242"/>
  <c r="L10579"/>
  <c r="L6420"/>
  <c r="L4342"/>
  <c r="L13905"/>
  <c r="L8691"/>
  <c r="L10293"/>
  <c r="L7426"/>
  <c r="L5314"/>
  <c r="L3804"/>
  <c r="L11761"/>
  <c r="L6830"/>
  <c r="L13286"/>
  <c r="L5889"/>
  <c r="L6966"/>
  <c r="L10446"/>
  <c r="L5824"/>
  <c r="L4150"/>
  <c r="L12261"/>
  <c r="L4263"/>
  <c r="L12487"/>
  <c r="L1015"/>
  <c r="L12818"/>
  <c r="L6598"/>
  <c r="L12528"/>
  <c r="L13351"/>
  <c r="L595"/>
  <c r="L905"/>
  <c r="L10451"/>
  <c r="L5503"/>
  <c r="L3891"/>
  <c r="L258"/>
  <c r="L3028"/>
  <c r="L14076"/>
  <c r="L8851"/>
  <c r="L6004"/>
  <c r="L13169"/>
  <c r="L13941"/>
  <c r="L13650"/>
  <c r="L13784"/>
  <c r="L1864"/>
  <c r="L8071"/>
  <c r="L11515"/>
  <c r="L11658"/>
  <c r="L987"/>
  <c r="L13166"/>
  <c r="L3022"/>
  <c r="L2599"/>
  <c r="L13892"/>
  <c r="L9174"/>
  <c r="L12650"/>
  <c r="L11921"/>
  <c r="L9926"/>
  <c r="L1464"/>
  <c r="L13671"/>
  <c r="L6095"/>
  <c r="L5065"/>
  <c r="L4845"/>
  <c r="L2360"/>
  <c r="L10152"/>
  <c r="L6262"/>
  <c r="L10192"/>
  <c r="L13841"/>
  <c r="L3475"/>
  <c r="L4689"/>
  <c r="L587"/>
  <c r="L12908"/>
  <c r="L14093"/>
  <c r="L9765"/>
  <c r="L6991"/>
  <c r="L9861"/>
  <c r="L10191"/>
  <c r="L11149"/>
  <c r="L12262"/>
  <c r="L6137"/>
  <c r="L12951"/>
  <c r="L11251"/>
  <c r="L5135"/>
  <c r="L5344"/>
  <c r="L2757"/>
  <c r="L3133"/>
  <c r="L10115"/>
  <c r="L10975"/>
  <c r="L4947"/>
  <c r="L6194"/>
  <c r="L2976"/>
  <c r="L4148"/>
  <c r="L12068"/>
  <c r="L1892"/>
  <c r="L3211"/>
  <c r="L10805"/>
  <c r="L12108"/>
  <c r="L1620"/>
  <c r="L4931"/>
  <c r="L3816"/>
  <c r="L1978"/>
  <c r="L4752"/>
  <c r="L347"/>
  <c r="L5084"/>
  <c r="L1442"/>
  <c r="L13375"/>
  <c r="L14040"/>
  <c r="L4094"/>
  <c r="L1286"/>
  <c r="L12072"/>
  <c r="L7353"/>
  <c r="L6374"/>
  <c r="L2047"/>
  <c r="L8791"/>
  <c r="L5382"/>
  <c r="L2305"/>
  <c r="L11925"/>
  <c r="L149"/>
  <c r="L8620"/>
  <c r="L9162"/>
  <c r="L767"/>
  <c r="L13482"/>
  <c r="L8510"/>
  <c r="L10907"/>
  <c r="L10796"/>
  <c r="L8996"/>
  <c r="L1689"/>
  <c r="L6434"/>
  <c r="L12682"/>
  <c r="L2067"/>
  <c r="L7321"/>
  <c r="L11436"/>
  <c r="L5115"/>
  <c r="L5201"/>
  <c r="L6901"/>
  <c r="L10479"/>
  <c r="L3899"/>
  <c r="L10292"/>
  <c r="L13555"/>
  <c r="L12945"/>
  <c r="L13422"/>
  <c r="L10370"/>
  <c r="L7149"/>
  <c r="L10895"/>
  <c r="L1057"/>
  <c r="L11813"/>
  <c r="L8873"/>
  <c r="L3720"/>
  <c r="L6610"/>
  <c r="L8710"/>
  <c r="L12806"/>
  <c r="L14084"/>
  <c r="L9756"/>
  <c r="L13704"/>
  <c r="L11769"/>
  <c r="L2568"/>
  <c r="L3775"/>
  <c r="L8786"/>
  <c r="L2620"/>
  <c r="L5424"/>
  <c r="L10044"/>
  <c r="L10891"/>
  <c r="L5537"/>
  <c r="L60"/>
  <c r="L11791"/>
  <c r="L6142"/>
  <c r="L808"/>
  <c r="L8169"/>
  <c r="L812"/>
  <c r="L6913"/>
  <c r="L7548"/>
  <c r="L8657"/>
  <c r="L1048"/>
  <c r="L3747"/>
  <c r="L7961"/>
  <c r="L9716"/>
  <c r="L8304"/>
  <c r="L8900"/>
  <c r="L6958"/>
  <c r="L8929"/>
  <c r="L1728"/>
  <c r="L5676"/>
  <c r="L3376"/>
  <c r="L12310"/>
  <c r="L7060"/>
  <c r="L12376"/>
  <c r="L1910"/>
  <c r="L2827"/>
  <c r="L2557"/>
  <c r="L943"/>
  <c r="L10402"/>
  <c r="L13551"/>
  <c r="L4887"/>
  <c r="L1025"/>
  <c r="L7769"/>
  <c r="L5039"/>
  <c r="L12747"/>
  <c r="L12405"/>
  <c r="L12089"/>
  <c r="L10273"/>
  <c r="L5728"/>
  <c r="L726"/>
  <c r="L8191"/>
  <c r="L10939"/>
  <c r="L302"/>
  <c r="L9602"/>
  <c r="L13996"/>
  <c r="L2773"/>
  <c r="L2490"/>
  <c r="L392"/>
  <c r="L10340"/>
  <c r="L13738"/>
  <c r="L5657"/>
  <c r="L900"/>
  <c r="L1936"/>
  <c r="L9032"/>
  <c r="L2643"/>
  <c r="L4901"/>
  <c r="L7288"/>
  <c r="L9811"/>
  <c r="L4103"/>
  <c r="L2034"/>
  <c r="L3434"/>
  <c r="L13895"/>
  <c r="L749"/>
  <c r="L10078"/>
  <c r="L10576"/>
  <c r="L1704"/>
  <c r="L2561"/>
  <c r="L11893"/>
  <c r="L12873"/>
  <c r="L12913"/>
  <c r="L12862"/>
  <c r="L5043"/>
  <c r="L2605"/>
  <c r="L10142"/>
  <c r="L7154"/>
  <c r="L637"/>
  <c r="L7182"/>
  <c r="L6511"/>
  <c r="L52"/>
  <c r="L13845"/>
  <c r="L8176"/>
  <c r="L11620"/>
  <c r="L12271"/>
  <c r="L7443"/>
  <c r="L3361"/>
  <c r="L6711"/>
  <c r="L6329"/>
  <c r="L3826"/>
  <c r="L7707"/>
  <c r="L1886"/>
  <c r="L3046"/>
  <c r="L9246"/>
  <c r="L11414"/>
  <c r="L10493"/>
  <c r="L12541"/>
  <c r="L10911"/>
  <c r="L12497"/>
  <c r="L7695"/>
  <c r="L4587"/>
  <c r="L2883"/>
  <c r="L3485"/>
  <c r="L2987"/>
  <c r="L5549"/>
  <c r="L872"/>
  <c r="L2711"/>
  <c r="L12010"/>
  <c r="L1093"/>
  <c r="L10722"/>
  <c r="L10120"/>
  <c r="L769"/>
  <c r="L10429"/>
  <c r="L12718"/>
  <c r="L11983"/>
  <c r="L7451"/>
  <c r="L10998"/>
  <c r="L8554"/>
  <c r="L4781"/>
  <c r="L892"/>
  <c r="L5305"/>
  <c r="L10459"/>
  <c r="L12811"/>
  <c r="L10297"/>
  <c r="L6215"/>
  <c r="L10316"/>
  <c r="L14072"/>
  <c r="L10403"/>
  <c r="L4670"/>
  <c r="L9356"/>
  <c r="L2120"/>
  <c r="L229"/>
  <c r="L9314"/>
  <c r="L4137"/>
  <c r="L13957"/>
  <c r="L4010"/>
  <c r="L1685"/>
  <c r="L658"/>
  <c r="L3448"/>
  <c r="L7148"/>
  <c r="L1046"/>
  <c r="L2432"/>
  <c r="L6530"/>
  <c r="L608"/>
  <c r="L5219"/>
  <c r="L13250"/>
  <c r="L3754"/>
  <c r="L7471"/>
  <c r="L10759"/>
  <c r="L11976"/>
  <c r="L11960"/>
  <c r="L7954"/>
  <c r="L12175"/>
  <c r="L2204"/>
  <c r="L8565"/>
  <c r="L4326"/>
  <c r="L257"/>
  <c r="L13565"/>
  <c r="L12279"/>
  <c r="L2036"/>
  <c r="L9421"/>
  <c r="L6510"/>
  <c r="L8563"/>
  <c r="L10740"/>
  <c r="L4547"/>
  <c r="L3919"/>
  <c r="L11952"/>
  <c r="L9439"/>
  <c r="L4057"/>
  <c r="L9498"/>
  <c r="L8531"/>
  <c r="L3988"/>
  <c r="L6135"/>
  <c r="L11798"/>
  <c r="L1327"/>
  <c r="L935"/>
  <c r="L10915"/>
  <c r="L12971"/>
  <c r="L4285"/>
  <c r="L4896"/>
  <c r="L143"/>
  <c r="L5393"/>
  <c r="L13005"/>
  <c r="L7381"/>
  <c r="L442"/>
  <c r="L8557"/>
  <c r="L9737"/>
  <c r="L13866"/>
  <c r="L977"/>
  <c r="L9876"/>
  <c r="L2349"/>
  <c r="L12003"/>
  <c r="L11470"/>
  <c r="L9898"/>
  <c r="L9599"/>
  <c r="L4235"/>
  <c r="L11300"/>
  <c r="L10378"/>
  <c r="L2705"/>
  <c r="L13004"/>
  <c r="L7167"/>
  <c r="L11335"/>
  <c r="L7624"/>
  <c r="L3903"/>
  <c r="L464"/>
  <c r="L8569"/>
  <c r="L132"/>
  <c r="L13298"/>
  <c r="L13674"/>
  <c r="L12362"/>
  <c r="L7632"/>
  <c r="L11811"/>
  <c r="L12661"/>
  <c r="L12276"/>
  <c r="L8811"/>
  <c r="L10673"/>
  <c r="L5018"/>
  <c r="L3920"/>
  <c r="L4299"/>
  <c r="L14094"/>
  <c r="L8055"/>
  <c r="L10519"/>
  <c r="L6652"/>
  <c r="L5844"/>
  <c r="L14064"/>
  <c r="L11837"/>
  <c r="L12518"/>
  <c r="L9543"/>
  <c r="L12976"/>
  <c r="L6476"/>
  <c r="L11719"/>
  <c r="L12777"/>
  <c r="L5331"/>
  <c r="L9"/>
  <c r="L5778"/>
  <c r="L9578"/>
  <c r="L10972"/>
  <c r="L7741"/>
  <c r="L3426"/>
  <c r="L5743"/>
  <c r="L13666"/>
  <c r="L8285"/>
  <c r="L4251"/>
  <c r="L2097"/>
  <c r="L14099"/>
  <c r="L3543"/>
  <c r="L1800"/>
  <c r="L10133"/>
  <c r="L2732"/>
  <c r="L8331"/>
  <c r="L6982"/>
  <c r="L4981"/>
  <c r="L10977"/>
  <c r="L609"/>
  <c r="L114"/>
  <c r="L11995"/>
  <c r="L4460"/>
  <c r="L1766"/>
  <c r="L5181"/>
  <c r="L1533"/>
  <c r="L6734"/>
  <c r="L11431"/>
  <c r="L6755"/>
  <c r="L6624"/>
  <c r="L12543"/>
  <c r="L3597"/>
  <c r="L8416"/>
  <c r="L11792"/>
  <c r="L11700"/>
  <c r="L756"/>
  <c r="L11400"/>
  <c r="L3951"/>
  <c r="L1499"/>
  <c r="L5496"/>
  <c r="L13284"/>
  <c r="L6203"/>
  <c r="L8001"/>
  <c r="L1343"/>
  <c r="L4748"/>
  <c r="L4071"/>
  <c r="L9799"/>
  <c r="L6126"/>
  <c r="L10263"/>
  <c r="L7519"/>
  <c r="L13102"/>
  <c r="L602"/>
  <c r="L4702"/>
  <c r="L613"/>
  <c r="L7858"/>
  <c r="L6757"/>
  <c r="L8054"/>
  <c r="L11136"/>
  <c r="L11363"/>
  <c r="L4703"/>
  <c r="L5275"/>
  <c r="L10290"/>
  <c r="L13889"/>
  <c r="L13022"/>
  <c r="L12771"/>
  <c r="L9206"/>
  <c r="L9975"/>
  <c r="L9988"/>
  <c r="L11042"/>
  <c r="L2611"/>
  <c r="L1133"/>
  <c r="L1690"/>
  <c r="L3101"/>
  <c r="L13111"/>
  <c r="L797"/>
  <c r="L5603"/>
  <c r="L6459"/>
  <c r="L3007"/>
  <c r="L7039"/>
  <c r="L1346"/>
  <c r="L13687"/>
  <c r="L9880"/>
  <c r="L13804"/>
  <c r="L12654"/>
  <c r="L6586"/>
  <c r="L7123"/>
  <c r="L3427"/>
  <c r="L6354"/>
  <c r="L9136"/>
  <c r="L264"/>
  <c r="L7797"/>
  <c r="L6596"/>
  <c r="L689"/>
  <c r="L12514"/>
  <c r="L6858"/>
  <c r="L1472"/>
  <c r="L11962"/>
  <c r="L3379"/>
  <c r="L928"/>
  <c r="L9717"/>
  <c r="L2146"/>
  <c r="L4124"/>
  <c r="L6278"/>
  <c r="L1899"/>
  <c r="L11399"/>
  <c r="L2578"/>
  <c r="L3213"/>
  <c r="L7812"/>
  <c r="L12564"/>
  <c r="L9401"/>
  <c r="L2179"/>
  <c r="L12956"/>
  <c r="L11328"/>
  <c r="L57"/>
  <c r="L6749"/>
  <c r="L12649"/>
  <c r="L9366"/>
  <c r="L13496"/>
  <c r="L8690"/>
  <c r="L11947"/>
  <c r="L480"/>
  <c r="L12189"/>
  <c r="L6588"/>
  <c r="L13294"/>
  <c r="L3016"/>
  <c r="L11131"/>
  <c r="L6036"/>
  <c r="L7407"/>
  <c r="L5510"/>
  <c r="L394"/>
  <c r="L12579"/>
  <c r="L4862"/>
  <c r="L6172"/>
  <c r="L6778"/>
  <c r="L12281"/>
  <c r="L5816"/>
  <c r="L2319"/>
  <c r="L1709"/>
  <c r="L5118"/>
  <c r="L11689"/>
  <c r="L5265"/>
  <c r="L9833"/>
  <c r="L13574"/>
  <c r="L10638"/>
  <c r="L12763"/>
  <c r="L4288"/>
  <c r="L10079"/>
  <c r="L13632"/>
  <c r="L11116"/>
  <c r="L12047"/>
  <c r="L6334"/>
  <c r="L10014"/>
  <c r="L6117"/>
  <c r="L9216"/>
  <c r="L7621"/>
  <c r="L8480"/>
  <c r="L11738"/>
  <c r="L12941"/>
  <c r="L9792"/>
  <c r="L8844"/>
  <c r="L3544"/>
  <c r="L7928"/>
  <c r="L1458"/>
  <c r="L1558"/>
  <c r="L13356"/>
  <c r="L2231"/>
  <c r="L1844"/>
  <c r="L8488"/>
  <c r="L4264"/>
  <c r="L7279"/>
  <c r="L71"/>
  <c r="L63"/>
  <c r="L4378"/>
  <c r="L3398"/>
  <c r="L12291"/>
  <c r="L8879"/>
  <c r="L2694"/>
  <c r="L5062"/>
  <c r="L3693"/>
  <c r="L6382"/>
  <c r="L1413"/>
  <c r="L12081"/>
  <c r="L2416"/>
  <c r="L5886"/>
  <c r="L9644"/>
  <c r="L12657"/>
  <c r="L10726"/>
  <c r="L3053"/>
  <c r="L4085"/>
  <c r="L3545"/>
  <c r="L11072"/>
  <c r="L899"/>
  <c r="L1139"/>
  <c r="L3241"/>
  <c r="L4900"/>
  <c r="L9237"/>
  <c r="L1208"/>
  <c r="L2580"/>
  <c r="L12779"/>
  <c r="L13526"/>
  <c r="L869"/>
  <c r="L10928"/>
  <c r="L12059"/>
  <c r="L13036"/>
  <c r="L12837"/>
  <c r="L7538"/>
  <c r="L4309"/>
  <c r="L13160"/>
  <c r="L11654"/>
  <c r="L7549"/>
  <c r="L7969"/>
  <c r="L2207"/>
  <c r="L6023"/>
  <c r="L3233"/>
  <c r="L4430"/>
  <c r="L2797"/>
  <c r="L1985"/>
  <c r="L4515"/>
  <c r="L7312"/>
  <c r="L4894"/>
  <c r="L9065"/>
  <c r="L492"/>
  <c r="L10593"/>
  <c r="L4337"/>
  <c r="L9230"/>
  <c r="L4207"/>
  <c r="L11706"/>
  <c r="L7641"/>
  <c r="L13185"/>
  <c r="L9866"/>
  <c r="L13824"/>
  <c r="L8591"/>
  <c r="L2256"/>
  <c r="L13575"/>
  <c r="L495"/>
  <c r="L13515"/>
  <c r="L679"/>
  <c r="L4313"/>
  <c r="L4804"/>
  <c r="L9444"/>
  <c r="L15"/>
  <c r="L8446"/>
  <c r="L4602"/>
  <c r="L3571"/>
  <c r="L4667"/>
  <c r="L4987"/>
  <c r="L12897"/>
  <c r="L2899"/>
  <c r="L251"/>
  <c r="L11957"/>
  <c r="L6228"/>
  <c r="L2155"/>
  <c r="L13600"/>
  <c r="L155"/>
  <c r="L802"/>
  <c r="L7541"/>
  <c r="L4007"/>
  <c r="L318"/>
  <c r="L10420"/>
  <c r="L10387"/>
  <c r="L482"/>
  <c r="L6242"/>
  <c r="L2544"/>
  <c r="L1577"/>
  <c r="L6521"/>
  <c r="L2225"/>
  <c r="L11681"/>
  <c r="L8428"/>
  <c r="L3091"/>
  <c r="L10023"/>
  <c r="L9678"/>
  <c r="L11202"/>
  <c r="L1134"/>
  <c r="L4166"/>
  <c r="L2140"/>
  <c r="L1965"/>
  <c r="L9397"/>
  <c r="L11726"/>
  <c r="L4692"/>
  <c r="L6422"/>
  <c r="L240"/>
  <c r="L2847"/>
  <c r="L12930"/>
  <c r="L13417"/>
  <c r="L9437"/>
  <c r="L2681"/>
  <c r="L11309"/>
  <c r="L2121"/>
  <c r="L11006"/>
  <c r="L8328"/>
  <c r="L4394"/>
  <c r="L12260"/>
  <c r="L8836"/>
  <c r="L764"/>
  <c r="L2425"/>
  <c r="L2445"/>
  <c r="L539"/>
  <c r="L1822"/>
  <c r="L2234"/>
  <c r="L10748"/>
  <c r="L2236"/>
  <c r="L10208"/>
  <c r="L10417"/>
  <c r="L1926"/>
  <c r="L570"/>
  <c r="L6400"/>
  <c r="L4275"/>
  <c r="L9577"/>
  <c r="L2196"/>
  <c r="L1040"/>
  <c r="L840"/>
  <c r="L8426"/>
  <c r="L13781"/>
  <c r="L1471"/>
  <c r="L12892"/>
  <c r="L8515"/>
  <c r="L1115"/>
  <c r="L8015"/>
  <c r="L10879"/>
  <c r="L12370"/>
  <c r="L5477"/>
  <c r="L7379"/>
  <c r="L3150"/>
  <c r="L5817"/>
  <c r="L8661"/>
  <c r="L3484"/>
  <c r="L1537"/>
  <c r="L2094"/>
  <c r="L6370"/>
  <c r="L12385"/>
  <c r="L8730"/>
  <c r="L3794"/>
  <c r="L1593"/>
  <c r="L6393"/>
  <c r="L2990"/>
  <c r="L12374"/>
  <c r="L10145"/>
  <c r="L2592"/>
  <c r="L23"/>
  <c r="L1939"/>
  <c r="L4229"/>
  <c r="L12606"/>
  <c r="L9594"/>
  <c r="L10265"/>
  <c r="L6351"/>
  <c r="L6404"/>
  <c r="L2087"/>
  <c r="L13826"/>
  <c r="L8647"/>
  <c r="L10379"/>
  <c r="L2243"/>
  <c r="L5126"/>
  <c r="L5582"/>
  <c r="L7721"/>
  <c r="L7984"/>
  <c r="L3667"/>
  <c r="L5442"/>
  <c r="L6189"/>
  <c r="L10360"/>
  <c r="L958"/>
  <c r="L6569"/>
  <c r="L861"/>
  <c r="L13023"/>
  <c r="L2829"/>
  <c r="L4271"/>
  <c r="L4272"/>
  <c r="L1428"/>
  <c r="L6410"/>
  <c r="L13623"/>
  <c r="L8919"/>
  <c r="L221"/>
  <c r="L381"/>
  <c r="L173"/>
  <c r="L215"/>
  <c r="L3950"/>
  <c r="L7509"/>
  <c r="L3392"/>
  <c r="L8666"/>
  <c r="L3446"/>
  <c r="L11089"/>
  <c r="L2063"/>
  <c r="L9771"/>
  <c r="L12926"/>
  <c r="L1317"/>
  <c r="L5978"/>
  <c r="L7952"/>
  <c r="L2572"/>
  <c r="L5898"/>
  <c r="L3549"/>
  <c r="L12849"/>
  <c r="L1706"/>
  <c r="L6760"/>
  <c r="L8357"/>
  <c r="L10240"/>
  <c r="L3805"/>
  <c r="L8537"/>
  <c r="L11822"/>
  <c r="L3190"/>
  <c r="L2669"/>
  <c r="L9222"/>
  <c r="L10720"/>
  <c r="L8080"/>
  <c r="L2612"/>
  <c r="L363"/>
  <c r="L6766"/>
  <c r="L11454"/>
  <c r="L5231"/>
  <c r="L10189"/>
  <c r="L6621"/>
  <c r="L10723"/>
  <c r="L5858"/>
  <c r="L8858"/>
  <c r="L1279"/>
  <c r="L9131"/>
  <c r="L5921"/>
  <c r="L5890"/>
  <c r="L10358"/>
  <c r="L3185"/>
  <c r="L3886"/>
  <c r="L11545"/>
  <c r="L5341"/>
  <c r="L7558"/>
  <c r="L9374"/>
  <c r="L6908"/>
  <c r="L145"/>
  <c r="L11138"/>
  <c r="L214"/>
  <c r="L2965"/>
  <c r="L724"/>
  <c r="L1588"/>
  <c r="L8126"/>
  <c r="L2400"/>
  <c r="L11639"/>
  <c r="L5377"/>
  <c r="L12446"/>
  <c r="L12538"/>
  <c r="L12237"/>
  <c r="L8220"/>
  <c r="L6825"/>
  <c r="L13110"/>
  <c r="L3563"/>
  <c r="L12770"/>
  <c r="L5414"/>
  <c r="L4266"/>
  <c r="L10980"/>
  <c r="L5365"/>
  <c r="L629"/>
  <c r="L13413"/>
  <c r="L7587"/>
  <c r="L10109"/>
  <c r="L8867"/>
  <c r="L8960"/>
  <c r="L13"/>
  <c r="L10200"/>
  <c r="L2772"/>
  <c r="L7166"/>
  <c r="L3299"/>
  <c r="L5909"/>
  <c r="L2307"/>
  <c r="L5152"/>
  <c r="L10735"/>
  <c r="L10592"/>
  <c r="L7224"/>
  <c r="L7203"/>
  <c r="L1243"/>
  <c r="L13360"/>
  <c r="L11882"/>
  <c r="L12136"/>
  <c r="L2200"/>
  <c r="L2764"/>
  <c r="L11686"/>
  <c r="L6437"/>
  <c r="L7441"/>
  <c r="L4068"/>
  <c r="L11790"/>
  <c r="L10147"/>
  <c r="L11169"/>
  <c r="L912"/>
  <c r="L9416"/>
  <c r="L4838"/>
  <c r="L8499"/>
  <c r="L7627"/>
  <c r="L13122"/>
  <c r="L4513"/>
  <c r="L4898"/>
  <c r="L10725"/>
  <c r="L9513"/>
  <c r="L8534"/>
  <c r="L13358"/>
  <c r="L6485"/>
  <c r="L9250"/>
  <c r="L3220"/>
  <c r="L12222"/>
  <c r="L8607"/>
  <c r="L6388"/>
  <c r="L12130"/>
  <c r="L10046"/>
  <c r="L4639"/>
  <c r="L12328"/>
  <c r="L8921"/>
  <c r="L12102"/>
  <c r="L5659"/>
  <c r="L983"/>
  <c r="L11460"/>
  <c r="L7805"/>
  <c r="L11621"/>
  <c r="L2266"/>
  <c r="L9161"/>
  <c r="L4295"/>
  <c r="L5184"/>
  <c r="L2946"/>
  <c r="L453"/>
  <c r="L11201"/>
  <c r="L11691"/>
  <c r="L4180"/>
  <c r="L9122"/>
  <c r="L8115"/>
  <c r="L12253"/>
  <c r="L8788"/>
  <c r="L13027"/>
  <c r="L8301"/>
  <c r="L13183"/>
  <c r="L1416"/>
  <c r="L13859"/>
  <c r="L10991"/>
  <c r="L10114"/>
  <c r="L13863"/>
  <c r="L4472"/>
  <c r="L6683"/>
  <c r="L9709"/>
  <c r="L6654"/>
  <c r="L1923"/>
  <c r="L4283"/>
  <c r="L13886"/>
  <c r="L7678"/>
  <c r="L3671"/>
  <c r="L10362"/>
  <c r="L3863"/>
  <c r="L2389"/>
  <c r="L9735"/>
  <c r="L13003"/>
  <c r="L13756"/>
  <c r="L5943"/>
  <c r="L3929"/>
  <c r="L3772"/>
  <c r="L9266"/>
  <c r="L10721"/>
  <c r="L1532"/>
  <c r="L7815"/>
  <c r="L4665"/>
  <c r="L13154"/>
  <c r="L921"/>
  <c r="L5228"/>
  <c r="L4653"/>
  <c r="L8434"/>
  <c r="L13275"/>
  <c r="L3024"/>
  <c r="L13571"/>
  <c r="L7430"/>
  <c r="L10502"/>
  <c r="L12230"/>
  <c r="L837"/>
  <c r="L7404"/>
  <c r="L4484"/>
  <c r="L8231"/>
  <c r="L12355"/>
  <c r="L4886"/>
  <c r="L1486"/>
  <c r="L13186"/>
  <c r="L11438"/>
  <c r="L9276"/>
  <c r="L1945"/>
  <c r="L5684"/>
  <c r="L2073"/>
  <c r="L12388"/>
  <c r="L13060"/>
  <c r="L9092"/>
  <c r="L494"/>
  <c r="L14028"/>
  <c r="L4047"/>
  <c r="L8641"/>
  <c r="L4882"/>
  <c r="L5631"/>
  <c r="L11645"/>
  <c r="L8630"/>
  <c r="L3317"/>
  <c r="L3407"/>
  <c r="L6959"/>
  <c r="L8675"/>
  <c r="L425"/>
  <c r="L7206"/>
  <c r="L3447"/>
  <c r="L4747"/>
  <c r="L1179"/>
  <c r="L4478"/>
  <c r="L7766"/>
  <c r="L951"/>
  <c r="L7225"/>
  <c r="L3265"/>
  <c r="L6196"/>
  <c r="L10591"/>
  <c r="L1457"/>
  <c r="L4760"/>
  <c r="L4198"/>
  <c r="L8715"/>
  <c r="L5493"/>
  <c r="L10294"/>
  <c r="L1421"/>
  <c r="L7251"/>
  <c r="L1497"/>
  <c r="L7327"/>
  <c r="L4339"/>
  <c r="L12363"/>
  <c r="L11529"/>
  <c r="L2553"/>
  <c r="L13874"/>
  <c r="L3209"/>
  <c r="L6927"/>
  <c r="L7907"/>
  <c r="L6809"/>
  <c r="L12077"/>
  <c r="L4942"/>
  <c r="L9191"/>
  <c r="L2049"/>
  <c r="L329"/>
  <c r="L2675"/>
  <c r="L4881"/>
  <c r="L2877"/>
  <c r="L782"/>
  <c r="L13227"/>
  <c r="L12687"/>
  <c r="L11697"/>
  <c r="L7116"/>
  <c r="L5981"/>
  <c r="L5483"/>
  <c r="L5233"/>
  <c r="L13388"/>
  <c r="L11770"/>
  <c r="L10728"/>
  <c r="L11787"/>
  <c r="L5161"/>
  <c r="L9916"/>
  <c r="L728"/>
  <c r="L10319"/>
  <c r="L11226"/>
  <c r="L378"/>
  <c r="L11355"/>
  <c r="L4012"/>
  <c r="L5823"/>
  <c r="L5683"/>
  <c r="L11858"/>
  <c r="L656"/>
  <c r="L5486"/>
  <c r="L8922"/>
  <c r="L9563"/>
  <c r="L13573"/>
  <c r="L2550"/>
  <c r="L11061"/>
  <c r="L4491"/>
  <c r="L9077"/>
  <c r="L12923"/>
  <c r="L5957"/>
  <c r="L7616"/>
  <c r="L8168"/>
  <c r="L4206"/>
  <c r="L10857"/>
  <c r="L10253"/>
  <c r="L10742"/>
  <c r="L7784"/>
  <c r="L2734"/>
  <c r="L4568"/>
  <c r="L10050"/>
  <c r="L2995"/>
  <c r="L13694"/>
  <c r="L4248"/>
  <c r="L8616"/>
  <c r="L11687"/>
  <c r="L13517"/>
  <c r="L8948"/>
  <c r="L344"/>
  <c r="L10168"/>
  <c r="L4807"/>
  <c r="L13361"/>
  <c r="L968"/>
  <c r="L7699"/>
  <c r="L5082"/>
  <c r="L9304"/>
  <c r="L12070"/>
  <c r="L2828"/>
  <c r="L12900"/>
  <c r="L5829"/>
  <c r="L11015"/>
  <c r="L11896"/>
  <c r="L9299"/>
  <c r="L5387"/>
  <c r="L2716"/>
  <c r="L9750"/>
  <c r="L2837"/>
  <c r="L13404"/>
  <c r="L1293"/>
  <c r="L8568"/>
  <c r="L9733"/>
  <c r="L9007"/>
  <c r="L13852"/>
  <c r="L13664"/>
  <c r="L7473"/>
  <c r="L11177"/>
  <c r="L4006"/>
  <c r="L8473"/>
  <c r="L8182"/>
  <c r="L1853"/>
  <c r="L3844"/>
  <c r="L11940"/>
  <c r="L9086"/>
  <c r="L3161"/>
  <c r="L9192"/>
  <c r="L1596"/>
  <c r="L10570"/>
  <c r="L11678"/>
  <c r="L10544"/>
  <c r="L6888"/>
  <c r="L8150"/>
  <c r="L9465"/>
  <c r="L11929"/>
  <c r="L9210"/>
  <c r="L2048"/>
  <c r="L6470"/>
  <c r="L5611"/>
  <c r="L3751"/>
  <c r="L2807"/>
  <c r="L5899"/>
  <c r="L1419"/>
  <c r="L4597"/>
  <c r="L6986"/>
  <c r="L5777"/>
  <c r="L5068"/>
  <c r="L4953"/>
  <c r="L11670"/>
  <c r="L5040"/>
  <c r="L2383"/>
  <c r="L279"/>
  <c r="L12726"/>
  <c r="L10737"/>
  <c r="L5198"/>
  <c r="L11081"/>
  <c r="L1316"/>
  <c r="L6335"/>
  <c r="L12411"/>
  <c r="L3723"/>
  <c r="L10392"/>
  <c r="L1928"/>
  <c r="L7413"/>
  <c r="L13239"/>
  <c r="L3146"/>
  <c r="L2977"/>
  <c r="L2363"/>
  <c r="L4457"/>
  <c r="L10239"/>
  <c r="L7065"/>
  <c r="L1900"/>
  <c r="L1191"/>
  <c r="L13025"/>
  <c r="L1908"/>
  <c r="L6480"/>
  <c r="L7792"/>
  <c r="L3280"/>
  <c r="L7267"/>
  <c r="L9067"/>
  <c r="L9805"/>
  <c r="L8493"/>
  <c r="L6911"/>
  <c r="L11865"/>
  <c r="L9278"/>
  <c r="L13524"/>
  <c r="L3232"/>
  <c r="L10280"/>
  <c r="L6414"/>
  <c r="L11886"/>
  <c r="L6399"/>
  <c r="L949"/>
  <c r="L3678"/>
  <c r="L7933"/>
  <c r="L594"/>
  <c r="L11505"/>
  <c r="L6602"/>
  <c r="L1572"/>
  <c r="L398"/>
  <c r="L3436"/>
  <c r="L12282"/>
  <c r="L11341"/>
  <c r="L6547"/>
  <c r="L12603"/>
  <c r="L2542"/>
  <c r="L6592"/>
  <c r="L3916"/>
  <c r="L5692"/>
  <c r="L8989"/>
  <c r="L11803"/>
  <c r="L8171"/>
  <c r="L9048"/>
  <c r="L12325"/>
  <c r="L14053"/>
  <c r="L9845"/>
  <c r="L7867"/>
  <c r="L13737"/>
  <c r="L12309"/>
  <c r="L1213"/>
  <c r="L7232"/>
  <c r="L3276"/>
  <c r="L2503"/>
  <c r="L13130"/>
  <c r="L1238"/>
  <c r="L4315"/>
  <c r="L7570"/>
  <c r="L2458"/>
  <c r="L3277"/>
  <c r="L5395"/>
  <c r="L12285"/>
  <c r="L2002"/>
  <c r="L7686"/>
  <c r="L11820"/>
  <c r="L6483"/>
  <c r="L2876"/>
  <c r="L8148"/>
  <c r="L4408"/>
  <c r="L5475"/>
  <c r="L13785"/>
  <c r="L9141"/>
  <c r="L13749"/>
  <c r="L14077"/>
  <c r="L9816"/>
  <c r="L9671"/>
  <c r="L2461"/>
  <c r="L11337"/>
  <c r="L3657"/>
  <c r="L650"/>
  <c r="L4635"/>
  <c r="L12959"/>
  <c r="L8096"/>
  <c r="L9587"/>
  <c r="L3057"/>
  <c r="L10531"/>
  <c r="L1655"/>
  <c r="L4046"/>
  <c r="L11742"/>
  <c r="L1260"/>
  <c r="L7113"/>
  <c r="L5669"/>
  <c r="L7846"/>
  <c r="L1065"/>
  <c r="L12988"/>
  <c r="L9562"/>
  <c r="L352"/>
  <c r="L2492"/>
  <c r="L8552"/>
  <c r="L12990"/>
  <c r="L5362"/>
  <c r="L4664"/>
  <c r="L4870"/>
  <c r="L8000"/>
  <c r="L7494"/>
  <c r="L1164"/>
  <c r="L5785"/>
  <c r="L11384"/>
  <c r="L13049"/>
  <c r="L12479"/>
  <c r="L3822"/>
  <c r="L12346"/>
  <c r="L5199"/>
  <c r="L8108"/>
  <c r="L4002"/>
  <c r="L156"/>
  <c r="L1259"/>
  <c r="L10712"/>
  <c r="L12187"/>
  <c r="L4961"/>
  <c r="L10994"/>
  <c r="L4959"/>
  <c r="L3740"/>
  <c r="L8029"/>
  <c r="L12677"/>
  <c r="L9306"/>
  <c r="L2449"/>
  <c r="L7305"/>
  <c r="L2169"/>
  <c r="L2685"/>
  <c r="L994"/>
  <c r="L3882"/>
  <c r="L2160"/>
  <c r="L10468"/>
  <c r="L9518"/>
  <c r="L6962"/>
  <c r="L12645"/>
  <c r="L3474"/>
  <c r="L8288"/>
  <c r="L94"/>
  <c r="L10507"/>
  <c r="L3743"/>
  <c r="L3153"/>
  <c r="L2779"/>
  <c r="L11101"/>
  <c r="L2811"/>
  <c r="L13497"/>
  <c r="L9508"/>
  <c r="L11424"/>
  <c r="L9115"/>
  <c r="L1388"/>
  <c r="L9784"/>
  <c r="L45"/>
  <c r="L3160"/>
  <c r="L1696"/>
  <c r="L12925"/>
  <c r="L2869"/>
  <c r="L750"/>
  <c r="L13877"/>
  <c r="L1021"/>
  <c r="L4427"/>
  <c r="L3139"/>
  <c r="L11735"/>
  <c r="L9012"/>
  <c r="L8364"/>
  <c r="L14031"/>
  <c r="L2668"/>
  <c r="L10283"/>
  <c r="L7528"/>
  <c r="L8053"/>
  <c r="L10884"/>
  <c r="L7015"/>
  <c r="L4970"/>
  <c r="L12643"/>
  <c r="L6257"/>
  <c r="L2520"/>
  <c r="L10080"/>
  <c r="L8275"/>
  <c r="L5339"/>
  <c r="L6361"/>
  <c r="L9558"/>
  <c r="L2076"/>
  <c r="L13535"/>
  <c r="L524"/>
  <c r="L5673"/>
  <c r="L7999"/>
  <c r="L3201"/>
  <c r="L9094"/>
  <c r="L1086"/>
  <c r="L3960"/>
  <c r="L10950"/>
  <c r="L8256"/>
  <c r="L7212"/>
  <c r="L5843"/>
  <c r="L2424"/>
  <c r="L7515"/>
  <c r="L12199"/>
  <c r="L10174"/>
  <c r="L3868"/>
  <c r="L12690"/>
  <c r="L7966"/>
  <c r="L8162"/>
  <c r="L9463"/>
  <c r="L3656"/>
  <c r="L7720"/>
  <c r="L6984"/>
  <c r="L12709"/>
  <c r="L4684"/>
  <c r="L6286"/>
  <c r="L8687"/>
  <c r="L4907"/>
  <c r="L2960"/>
  <c r="L3439"/>
  <c r="L2430"/>
  <c r="L3027"/>
  <c r="L13118"/>
  <c r="L1500"/>
  <c r="L2842"/>
  <c r="L1560"/>
  <c r="L2476"/>
  <c r="L2684"/>
  <c r="L4417"/>
  <c r="L5116"/>
  <c r="L13141"/>
  <c r="L7452"/>
  <c r="L11047"/>
  <c r="L1817"/>
  <c r="L2570"/>
  <c r="L5378"/>
  <c r="L10367"/>
  <c r="L9997"/>
  <c r="L1503"/>
  <c r="L751"/>
  <c r="L1254"/>
  <c r="L7477"/>
  <c r="L9927"/>
  <c r="L11279"/>
  <c r="L6013"/>
  <c r="L13377"/>
  <c r="L9049"/>
  <c r="L10218"/>
  <c r="L5092"/>
  <c r="L7864"/>
  <c r="L7029"/>
  <c r="L3511"/>
  <c r="L1431"/>
  <c r="L87"/>
  <c r="L490"/>
  <c r="L2824"/>
  <c r="L6627"/>
  <c r="L12570"/>
  <c r="L12159"/>
  <c r="L6251"/>
  <c r="L9009"/>
  <c r="L3123"/>
  <c r="L9555"/>
  <c r="L1502"/>
  <c r="L9579"/>
  <c r="L11824"/>
  <c r="L12713"/>
  <c r="L2164"/>
  <c r="L9043"/>
  <c r="L6828"/>
  <c r="L13073"/>
  <c r="L3755"/>
  <c r="L6246"/>
  <c r="L5310"/>
  <c r="L1629"/>
  <c r="L8464"/>
  <c r="L7524"/>
  <c r="L11763"/>
  <c r="L4254"/>
  <c r="L3488"/>
  <c r="L6948"/>
  <c r="L11229"/>
  <c r="L4083"/>
  <c r="L6307"/>
  <c r="L916"/>
  <c r="L8669"/>
  <c r="L12526"/>
  <c r="L3832"/>
  <c r="L1559"/>
  <c r="L6875"/>
  <c r="L1107"/>
  <c r="L12890"/>
  <c r="L6678"/>
  <c r="L3102"/>
  <c r="L12086"/>
  <c r="L333"/>
  <c r="L1384"/>
  <c r="L420"/>
  <c r="L14098"/>
  <c r="L4277"/>
  <c r="L7906"/>
  <c r="L13916"/>
  <c r="L6604"/>
  <c r="L1186"/>
  <c r="L1678"/>
  <c r="L11579"/>
  <c r="L1412"/>
  <c r="L3315"/>
  <c r="L7687"/>
  <c r="L4404"/>
  <c r="L7639"/>
  <c r="L4899"/>
  <c r="L9794"/>
  <c r="L1033"/>
  <c r="L3942"/>
  <c r="L4190"/>
  <c r="L5391"/>
  <c r="L11175"/>
  <c r="L11422"/>
  <c r="L5392"/>
  <c r="L4768"/>
  <c r="L2736"/>
  <c r="L5784"/>
  <c r="L8614"/>
  <c r="L10543"/>
  <c r="L6623"/>
  <c r="L7526"/>
  <c r="L4396"/>
  <c r="L13617"/>
  <c r="L6424"/>
  <c r="L9510"/>
  <c r="L13152"/>
  <c r="L3471"/>
  <c r="L13796"/>
  <c r="L8984"/>
  <c r="L4698"/>
  <c r="L6445"/>
  <c r="L3354"/>
  <c r="L13069"/>
  <c r="L1491"/>
  <c r="L4941"/>
  <c r="L12932"/>
  <c r="L7911"/>
  <c r="L11304"/>
  <c r="L4944"/>
  <c r="L3604"/>
  <c r="L10816"/>
  <c r="L2633"/>
  <c r="L3116"/>
  <c r="L11870"/>
  <c r="L8917"/>
  <c r="L5834"/>
  <c r="L12701"/>
  <c r="L1636"/>
  <c r="L1672"/>
  <c r="L2018"/>
  <c r="L3715"/>
  <c r="L13393"/>
  <c r="L13954"/>
  <c r="L8828"/>
  <c r="L9336"/>
  <c r="L746"/>
  <c r="L9194"/>
  <c r="L11180"/>
  <c r="L1979"/>
  <c r="L446"/>
  <c r="L8366"/>
  <c r="L9864"/>
  <c r="L13880"/>
  <c r="L1535"/>
  <c r="L5970"/>
  <c r="L8536"/>
  <c r="L6903"/>
  <c r="L12888"/>
  <c r="L2972"/>
  <c r="L2778"/>
  <c r="L9104"/>
  <c r="L2480"/>
  <c r="L8392"/>
  <c r="L3817"/>
  <c r="L2896"/>
  <c r="L6073"/>
  <c r="L14026"/>
  <c r="L12626"/>
  <c r="L6756"/>
  <c r="L11651"/>
  <c r="L6034"/>
  <c r="L5242"/>
  <c r="L7601"/>
  <c r="L191"/>
  <c r="L11083"/>
  <c r="L99"/>
  <c r="L5245"/>
  <c r="L8010"/>
  <c r="L9017"/>
  <c r="L11133"/>
  <c r="L11506"/>
  <c r="L11825"/>
  <c r="L2202"/>
  <c r="L9233"/>
  <c r="L4049"/>
  <c r="L12974"/>
  <c r="L9738"/>
  <c r="L7925"/>
  <c r="L7485"/>
  <c r="L6799"/>
  <c r="L2356"/>
  <c r="L1466"/>
  <c r="L10707"/>
  <c r="L7929"/>
  <c r="L9466"/>
  <c r="L4078"/>
  <c r="L1490"/>
  <c r="L13304"/>
  <c r="L881"/>
  <c r="L2314"/>
  <c r="L8379"/>
  <c r="L4143"/>
  <c r="L13092"/>
  <c r="L1271"/>
  <c r="L1867"/>
  <c r="L10185"/>
  <c r="L9470"/>
  <c r="L8180"/>
  <c r="L4375"/>
  <c r="L11426"/>
  <c r="L8397"/>
  <c r="L4501"/>
  <c r="L4291"/>
  <c r="L13951"/>
  <c r="L2339"/>
  <c r="L5464"/>
  <c r="L12096"/>
  <c r="L5146"/>
  <c r="L4859"/>
  <c r="L5079"/>
  <c r="L11523"/>
  <c r="L5017"/>
  <c r="L2724"/>
  <c r="L8511"/>
  <c r="L13917"/>
  <c r="L6864"/>
  <c r="L9327"/>
  <c r="L2078"/>
  <c r="L4824"/>
  <c r="L1012"/>
  <c r="L5481"/>
  <c r="L2184"/>
  <c r="L4480"/>
  <c r="L8273"/>
  <c r="L7495"/>
  <c r="L3435"/>
  <c r="L10206"/>
  <c r="L11619"/>
  <c r="L10528"/>
  <c r="L9980"/>
  <c r="L4621"/>
  <c r="L3449"/>
  <c r="L3984"/>
  <c r="L12893"/>
  <c r="L3954"/>
  <c r="L8335"/>
  <c r="L13766"/>
  <c r="L4757"/>
  <c r="L1101"/>
  <c r="L1510"/>
  <c r="L12169"/>
  <c r="L4431"/>
  <c r="L1943"/>
  <c r="L13963"/>
  <c r="L4969"/>
  <c r="L2798"/>
  <c r="L8483"/>
  <c r="L8430"/>
  <c r="L8744"/>
  <c r="L9865"/>
  <c r="L2576"/>
  <c r="L590"/>
  <c r="L5861"/>
  <c r="L7790"/>
  <c r="L1438"/>
  <c r="L4307"/>
  <c r="L3109"/>
  <c r="L6041"/>
  <c r="L1246"/>
  <c r="L12082"/>
  <c r="L10923"/>
  <c r="L3214"/>
  <c r="L6344"/>
  <c r="L5814"/>
  <c r="L9135"/>
  <c r="L2313"/>
  <c r="L2980"/>
  <c r="L2511"/>
  <c r="L6188"/>
  <c r="L4666"/>
  <c r="L11453"/>
  <c r="L11971"/>
  <c r="L11497"/>
  <c r="L5846"/>
  <c r="L8787"/>
  <c r="L8635"/>
  <c r="L7466"/>
  <c r="L10868"/>
  <c r="L7638"/>
  <c r="L936"/>
  <c r="L8411"/>
  <c r="L876"/>
  <c r="L11704"/>
  <c r="L12106"/>
  <c r="L1863"/>
  <c r="L7058"/>
  <c r="L6107"/>
  <c r="L11524"/>
  <c r="L2417"/>
  <c r="L4132"/>
  <c r="L2937"/>
  <c r="L12476"/>
  <c r="L11988"/>
  <c r="L7713"/>
  <c r="L7133"/>
  <c r="L4469"/>
  <c r="L4790"/>
  <c r="L8114"/>
  <c r="L5710"/>
  <c r="L13362"/>
  <c r="L7448"/>
  <c r="L6498"/>
  <c r="L9729"/>
  <c r="L9636"/>
  <c r="L13260"/>
  <c r="L5681"/>
  <c r="L7540"/>
  <c r="L6543"/>
  <c r="L2540"/>
  <c r="L8673"/>
  <c r="L8415"/>
  <c r="L2085"/>
  <c r="L9723"/>
  <c r="L4727"/>
  <c r="L9357"/>
  <c r="L9565"/>
  <c r="L1673"/>
  <c r="L3896"/>
  <c r="L2994"/>
  <c r="L11771"/>
  <c r="L6492"/>
  <c r="L6912"/>
  <c r="L10204"/>
  <c r="L12553"/>
  <c r="L3360"/>
  <c r="L1390"/>
  <c r="L9559"/>
  <c r="L10535"/>
  <c r="L3600"/>
  <c r="L2484"/>
  <c r="L3579"/>
  <c r="L3292"/>
  <c r="L79"/>
  <c r="L10197"/>
  <c r="L12921"/>
  <c r="L7631"/>
  <c r="L12600"/>
  <c r="L8981"/>
  <c r="L7671"/>
  <c r="L1719"/>
  <c r="L11475"/>
  <c r="L9181"/>
  <c r="L2966"/>
  <c r="L12831"/>
  <c r="L9168"/>
  <c r="L919"/>
  <c r="L790"/>
  <c r="L11762"/>
  <c r="L12426"/>
  <c r="L11963"/>
  <c r="L49"/>
  <c r="L12248"/>
  <c r="L13359"/>
  <c r="L4367"/>
  <c r="L5812"/>
  <c r="L8567"/>
  <c r="L12979"/>
  <c r="L12764"/>
  <c r="L281"/>
  <c r="L14071"/>
  <c r="L13116"/>
  <c r="L11961"/>
  <c r="L8718"/>
  <c r="L12056"/>
  <c r="L11692"/>
  <c r="L6562"/>
  <c r="L8659"/>
  <c r="L8322"/>
  <c r="L10180"/>
  <c r="L2979"/>
  <c r="L920"/>
  <c r="L12598"/>
  <c r="L2512"/>
  <c r="L1013"/>
  <c r="L13114"/>
  <c r="L6121"/>
  <c r="L5370"/>
  <c r="L7623"/>
  <c r="L2115"/>
  <c r="L12156"/>
  <c r="L8461"/>
  <c r="L9431"/>
  <c r="L10521"/>
  <c r="L1278"/>
  <c r="L3363"/>
  <c r="L9725"/>
  <c r="L9889"/>
  <c r="L2855"/>
  <c r="L2961"/>
  <c r="L11429"/>
  <c r="L10373"/>
  <c r="L5351"/>
  <c r="L11028"/>
  <c r="L509"/>
  <c r="L12629"/>
  <c r="L6709"/>
  <c r="L10684"/>
  <c r="L6706"/>
  <c r="L6356"/>
  <c r="L4153"/>
  <c r="L5443"/>
  <c r="L10715"/>
  <c r="L12460"/>
  <c r="L5997"/>
  <c r="L4230"/>
  <c r="L3356"/>
  <c r="L5855"/>
  <c r="L1884"/>
  <c r="L9155"/>
  <c r="L5702"/>
  <c r="L7188"/>
  <c r="L11342"/>
  <c r="L9649"/>
  <c r="L7264"/>
  <c r="L13231"/>
  <c r="L9945"/>
  <c r="L6219"/>
  <c r="L1364"/>
  <c r="L2903"/>
  <c r="L9307"/>
  <c r="L3808"/>
  <c r="L5819"/>
  <c r="L3655"/>
  <c r="L10256"/>
  <c r="L3679"/>
  <c r="L6478"/>
  <c r="L12613"/>
  <c r="L2283"/>
  <c r="L12314"/>
  <c r="L3586"/>
  <c r="L2211"/>
  <c r="L7508"/>
  <c r="L7391"/>
  <c r="L12937"/>
  <c r="L13200"/>
  <c r="L5440"/>
  <c r="L2429"/>
  <c r="L10412"/>
  <c r="L48"/>
  <c r="L3618"/>
  <c r="L9137"/>
  <c r="L6672"/>
  <c r="L3034"/>
  <c r="L3259"/>
  <c r="L6902"/>
  <c r="L3409"/>
  <c r="L1296"/>
  <c r="L11219"/>
  <c r="L13531"/>
  <c r="L2151"/>
  <c r="L14047"/>
  <c r="L12286"/>
  <c r="L11491"/>
  <c r="L5334"/>
  <c r="L5892"/>
  <c r="L5768"/>
  <c r="L10906"/>
  <c r="L6860"/>
  <c r="L5690"/>
  <c r="L12278"/>
  <c r="L9113"/>
  <c r="L9414"/>
  <c r="L13390"/>
  <c r="L4476"/>
  <c r="L3422"/>
  <c r="L12359"/>
  <c r="L2055"/>
  <c r="L8773"/>
  <c r="L5409"/>
  <c r="L4917"/>
  <c r="L585"/>
  <c r="L2967"/>
  <c r="L3949"/>
  <c r="L6455"/>
  <c r="L6889"/>
  <c r="L10436"/>
  <c r="L5505"/>
  <c r="L6300"/>
  <c r="L2495"/>
  <c r="L4327"/>
  <c r="L10970"/>
  <c r="L5206"/>
  <c r="L5476"/>
  <c r="L9673"/>
  <c r="L1657"/>
  <c r="L562"/>
  <c r="L10664"/>
  <c r="L1733"/>
  <c r="L11408"/>
  <c r="L11466"/>
  <c r="L5396"/>
  <c r="L753"/>
  <c r="L627"/>
  <c r="L9938"/>
  <c r="L4312"/>
  <c r="L3620"/>
  <c r="L11100"/>
  <c r="L6449"/>
  <c r="L3148"/>
  <c r="L14045"/>
  <c r="L4228"/>
  <c r="L11888"/>
  <c r="L10711"/>
  <c r="L6038"/>
  <c r="L4383"/>
  <c r="L6409"/>
  <c r="L5689"/>
  <c r="L1085"/>
  <c r="L4073"/>
  <c r="L7761"/>
  <c r="L2082"/>
  <c r="L3111"/>
  <c r="L2989"/>
  <c r="L7779"/>
  <c r="L2409"/>
  <c r="L7070"/>
  <c r="L4772"/>
  <c r="L385"/>
  <c r="L5164"/>
  <c r="L3359"/>
  <c r="L1117"/>
  <c r="L12289"/>
  <c r="L7465"/>
  <c r="L10842"/>
  <c r="L5878"/>
  <c r="L444"/>
  <c r="L5451"/>
  <c r="L10554"/>
  <c r="L1175"/>
  <c r="L6076"/>
  <c r="L7034"/>
  <c r="L9728"/>
  <c r="L9760"/>
  <c r="L4675"/>
  <c r="L918"/>
  <c r="L1174"/>
  <c r="L8257"/>
  <c r="L9626"/>
  <c r="L2373"/>
  <c r="L10449"/>
  <c r="L10641"/>
  <c r="L6275"/>
  <c r="L3964"/>
  <c r="L10236"/>
  <c r="L4432"/>
  <c r="L1063"/>
  <c r="L6538"/>
  <c r="L8113"/>
  <c r="L10525"/>
  <c r="L11307"/>
  <c r="L2632"/>
  <c r="L8189"/>
  <c r="L11382"/>
  <c r="L1631"/>
  <c r="L5583"/>
  <c r="L1842"/>
  <c r="L7244"/>
  <c r="L13543"/>
  <c r="L10113"/>
  <c r="L11348"/>
  <c r="L7317"/>
  <c r="L12327"/>
  <c r="L2289"/>
  <c r="L6883"/>
  <c r="L6236"/>
  <c r="L5999"/>
  <c r="L10795"/>
  <c r="L7936"/>
  <c r="L4076"/>
  <c r="L7331"/>
  <c r="L5234"/>
  <c r="L621"/>
  <c r="L3631"/>
  <c r="L12906"/>
  <c r="L9313"/>
  <c r="L3457"/>
  <c r="L2919"/>
  <c r="L1004"/>
  <c r="L6488"/>
  <c r="L3855"/>
  <c r="L8435"/>
  <c r="L6503"/>
  <c r="L13271"/>
  <c r="L13423"/>
  <c r="L1681"/>
  <c r="L3445"/>
  <c r="L2881"/>
  <c r="L8841"/>
  <c r="L13529"/>
  <c r="L11157"/>
  <c r="L6291"/>
  <c r="L2141"/>
  <c r="L7855"/>
  <c r="L791"/>
  <c r="L9523"/>
  <c r="L14036"/>
  <c r="L9753"/>
  <c r="L8399"/>
  <c r="L9963"/>
  <c r="L3264"/>
  <c r="L660"/>
  <c r="L8478"/>
  <c r="L1229"/>
  <c r="L9158"/>
  <c r="L13810"/>
  <c r="L2658"/>
  <c r="L7607"/>
  <c r="L7527"/>
  <c r="L12119"/>
  <c r="L13394"/>
  <c r="L10960"/>
  <c r="L10352"/>
  <c r="L9076"/>
  <c r="L8932"/>
  <c r="L2040"/>
  <c r="L4816"/>
  <c r="L351"/>
  <c r="L13851"/>
  <c r="L5025"/>
  <c r="L3696"/>
  <c r="L11880"/>
  <c r="L4445"/>
  <c r="L10414"/>
  <c r="L8383"/>
  <c r="L8061"/>
  <c r="L12076"/>
  <c r="L10767"/>
  <c r="L475"/>
  <c r="L1566"/>
  <c r="L8188"/>
  <c r="L293"/>
  <c r="L7408"/>
  <c r="L13747"/>
  <c r="L1784"/>
  <c r="L3174"/>
  <c r="L12062"/>
  <c r="L9839"/>
  <c r="L8709"/>
  <c r="L12902"/>
  <c r="L9888"/>
  <c r="L8450"/>
  <c r="L11255"/>
  <c r="L25"/>
  <c r="L8097"/>
  <c r="L12229"/>
  <c r="L406"/>
  <c r="L2656"/>
  <c r="L7674"/>
  <c r="L770"/>
  <c r="L5866"/>
  <c r="L13009"/>
  <c r="L13699"/>
  <c r="L854"/>
  <c r="L3345"/>
  <c r="L4365"/>
  <c r="L8936"/>
  <c r="L9294"/>
  <c r="L2464"/>
  <c r="L4514"/>
  <c r="L10978"/>
  <c r="L12791"/>
  <c r="L12658"/>
  <c r="L10533"/>
  <c r="L5884"/>
  <c r="L7589"/>
  <c r="L11280"/>
  <c r="L11206"/>
  <c r="L4626"/>
  <c r="L12168"/>
  <c r="L7746"/>
  <c r="L9528"/>
  <c r="L4142"/>
  <c r="L10848"/>
  <c r="L4092"/>
  <c r="L12828"/>
  <c r="L8299"/>
  <c r="L11997"/>
  <c r="L6186"/>
  <c r="L4880"/>
  <c r="L10549"/>
  <c r="L10699"/>
  <c r="L8877"/>
  <c r="L9331"/>
  <c r="L2689"/>
  <c r="L9209"/>
  <c r="L885"/>
  <c r="L12109"/>
  <c r="L7802"/>
  <c r="L6703"/>
  <c r="L6362"/>
  <c r="L1843"/>
  <c r="L108"/>
  <c r="L4186"/>
  <c r="L9025"/>
  <c r="L10322"/>
  <c r="L9643"/>
  <c r="L5446"/>
  <c r="L4647"/>
  <c r="L8692"/>
  <c r="L12583"/>
  <c r="L9219"/>
  <c r="L8056"/>
  <c r="L6843"/>
  <c r="L5802"/>
  <c r="L7972"/>
  <c r="L11582"/>
  <c r="L6947"/>
  <c r="L1153"/>
  <c r="L5404"/>
  <c r="L5238"/>
  <c r="L4004"/>
  <c r="L12478"/>
  <c r="L5297"/>
  <c r="L14082"/>
  <c r="L7439"/>
  <c r="L3605"/>
  <c r="L6128"/>
  <c r="L12095"/>
  <c r="L5087"/>
  <c r="L11503"/>
  <c r="L8105"/>
  <c r="L4674"/>
  <c r="L4280"/>
  <c r="L5730"/>
  <c r="L7953"/>
  <c r="L7751"/>
  <c r="L7282"/>
  <c r="L862"/>
  <c r="L965"/>
  <c r="L8555"/>
  <c r="L6897"/>
  <c r="L4919"/>
  <c r="L13155"/>
  <c r="L2274"/>
  <c r="L2178"/>
  <c r="L11828"/>
  <c r="L4238"/>
  <c r="L10919"/>
  <c r="L9705"/>
  <c r="L13131"/>
  <c r="L3602"/>
  <c r="L8454"/>
  <c r="L10054"/>
  <c r="L5064"/>
  <c r="L11826"/>
  <c r="L2657"/>
  <c r="L6184"/>
  <c r="L6092"/>
  <c r="L5975"/>
  <c r="L9616"/>
  <c r="L5014"/>
  <c r="L12991"/>
  <c r="L8572"/>
  <c r="L7169"/>
  <c r="L1152"/>
  <c r="L759"/>
  <c r="L5482"/>
  <c r="L7841"/>
  <c r="L11333"/>
  <c r="L8927"/>
  <c r="L5968"/>
  <c r="L9801"/>
  <c r="L9107"/>
  <c r="L2395"/>
  <c r="L10912"/>
  <c r="L975"/>
  <c r="L12115"/>
  <c r="L5426"/>
  <c r="L8310"/>
  <c r="L13641"/>
  <c r="L11292"/>
  <c r="L10345"/>
  <c r="L12986"/>
  <c r="L9659"/>
  <c r="L7828"/>
  <c r="L11294"/>
  <c r="L5191"/>
  <c r="L6"/>
  <c r="L7967"/>
  <c r="L2280"/>
  <c r="L4575"/>
  <c r="L10160"/>
  <c r="L5516"/>
  <c r="L3287"/>
  <c r="L6747"/>
  <c r="L8912"/>
  <c r="L1761"/>
  <c r="L11538"/>
  <c r="L12198"/>
  <c r="L13205"/>
  <c r="L8644"/>
  <c r="L4197"/>
  <c r="L9597"/>
  <c r="L7315"/>
  <c r="L50"/>
  <c r="L8230"/>
  <c r="L3295"/>
  <c r="L11652"/>
  <c r="L8250"/>
  <c r="L5800"/>
  <c r="L4548"/>
  <c r="L4441"/>
  <c r="L3619"/>
  <c r="L1289"/>
  <c r="L12220"/>
  <c r="L3243"/>
  <c r="L2639"/>
  <c r="L6772"/>
  <c r="L3686"/>
  <c r="L5197"/>
  <c r="L13070"/>
  <c r="L13064"/>
  <c r="L1291"/>
  <c r="L297"/>
  <c r="L9499"/>
  <c r="L6694"/>
  <c r="L581"/>
  <c r="L9239"/>
  <c r="L13958"/>
  <c r="L11188"/>
  <c r="L11209"/>
  <c r="L5620"/>
  <c r="L10300"/>
  <c r="L4912"/>
  <c r="L7904"/>
  <c r="L8865"/>
  <c r="L491"/>
  <c r="L9497"/>
  <c r="L9849"/>
  <c r="L9347"/>
  <c r="L7012"/>
  <c r="L1525"/>
  <c r="L10021"/>
  <c r="L12636"/>
  <c r="L3244"/>
  <c r="L8280"/>
  <c r="L5405"/>
  <c r="L12186"/>
  <c r="L4561"/>
  <c r="L7045"/>
  <c r="L10513"/>
  <c r="L10536"/>
  <c r="L10659"/>
  <c r="L8928"/>
  <c r="L10650"/>
  <c r="L2005"/>
  <c r="L6665"/>
  <c r="L4386"/>
  <c r="L13055"/>
  <c r="L3725"/>
  <c r="L2406"/>
  <c r="L5415"/>
  <c r="L10337"/>
  <c r="L11413"/>
  <c r="L7056"/>
  <c r="L10985"/>
  <c r="L9557"/>
  <c r="L10250"/>
  <c r="L1684"/>
  <c r="L1651"/>
  <c r="L13590"/>
  <c r="L8588"/>
  <c r="L10509"/>
  <c r="L13440"/>
  <c r="L22"/>
  <c r="L12098"/>
  <c r="L5674"/>
  <c r="L2821"/>
  <c r="L13932"/>
  <c r="L2239"/>
  <c r="L8726"/>
  <c r="L4147"/>
  <c r="L2027"/>
  <c r="L9694"/>
  <c r="L8550"/>
  <c r="L4462"/>
  <c r="L9868"/>
  <c r="L3204"/>
  <c r="L12000"/>
  <c r="L3581"/>
  <c r="L7031"/>
  <c r="L11074"/>
  <c r="L6250"/>
  <c r="L13726"/>
  <c r="L1034"/>
  <c r="L6367"/>
  <c r="L8901"/>
  <c r="L2426"/>
  <c r="L9238"/>
  <c r="L1984"/>
  <c r="L10990"/>
  <c r="L8651"/>
  <c r="L1276"/>
  <c r="L126"/>
  <c r="L8885"/>
  <c r="L10945"/>
  <c r="L7137"/>
  <c r="L12265"/>
  <c r="L1159"/>
  <c r="L1791"/>
  <c r="L6838"/>
  <c r="L4720"/>
  <c r="L13587"/>
  <c r="L7416"/>
  <c r="L12820"/>
  <c r="L14062"/>
  <c r="L13453"/>
  <c r="L2165"/>
  <c r="L3930"/>
  <c r="L11709"/>
  <c r="L11232"/>
  <c r="L5501"/>
  <c r="L2627"/>
  <c r="L9910"/>
  <c r="L717"/>
  <c r="L1825"/>
  <c r="L9871"/>
  <c r="L5417"/>
  <c r="L1768"/>
  <c r="L3806"/>
  <c r="L11754"/>
  <c r="L11330"/>
  <c r="L10296"/>
  <c r="L6132"/>
  <c r="L9134"/>
  <c r="L2172"/>
  <c r="L10811"/>
  <c r="L6390"/>
  <c r="L13232"/>
  <c r="L1350"/>
  <c r="L11298"/>
  <c r="L2615"/>
  <c r="L3417"/>
  <c r="L3412"/>
  <c r="L9376"/>
  <c r="L3334"/>
  <c r="L13686"/>
  <c r="L11215"/>
  <c r="L7245"/>
  <c r="L12005"/>
  <c r="L11439"/>
  <c r="L3644"/>
  <c r="L9485"/>
  <c r="L4663"/>
  <c r="L6460"/>
  <c r="L8079"/>
  <c r="L5998"/>
  <c r="L9346"/>
  <c r="L12879"/>
  <c r="L11117"/>
  <c r="L11058"/>
  <c r="L2079"/>
  <c r="L13478"/>
  <c r="L3304"/>
  <c r="L8931"/>
  <c r="L9173"/>
  <c r="L12576"/>
  <c r="L13322"/>
  <c r="L12303"/>
  <c r="L11002"/>
  <c r="L3443"/>
  <c r="L13269"/>
  <c r="L2037"/>
  <c r="L5766"/>
  <c r="L11271"/>
  <c r="L5615"/>
  <c r="L10724"/>
  <c r="L2752"/>
  <c r="L12267"/>
  <c r="L1307"/>
  <c r="L10852"/>
  <c r="L5609"/>
  <c r="L10658"/>
  <c r="L8938"/>
  <c r="L10461"/>
  <c r="L13833"/>
  <c r="L1347"/>
  <c r="L11610"/>
  <c r="L10534"/>
  <c r="L2543"/>
  <c r="L3285"/>
  <c r="L7547"/>
  <c r="L11637"/>
  <c r="L10343"/>
  <c r="L11547"/>
  <c r="L6910"/>
  <c r="L5202"/>
  <c r="L125"/>
  <c r="L11388"/>
  <c r="L3223"/>
  <c r="L1520"/>
  <c r="L8020"/>
  <c r="L3305"/>
  <c r="L11873"/>
  <c r="L8222"/>
  <c r="L8324"/>
  <c r="L12018"/>
  <c r="L11464"/>
  <c r="L2369"/>
  <c r="L5540"/>
  <c r="L8796"/>
  <c r="L3325"/>
  <c r="L10982"/>
  <c r="L3106"/>
  <c r="L942"/>
  <c r="L3527"/>
  <c r="L6106"/>
  <c r="L4391"/>
  <c r="L12596"/>
  <c r="L3778"/>
  <c r="L7348"/>
  <c r="L10017"/>
  <c r="L9869"/>
  <c r="L584"/>
  <c r="L654"/>
  <c r="L3941"/>
  <c r="L10443"/>
  <c r="L12486"/>
  <c r="L4139"/>
  <c r="L5686"/>
  <c r="L13540"/>
  <c r="L9265"/>
  <c r="L9754"/>
  <c r="L2548"/>
  <c r="L1422"/>
  <c r="L2341"/>
  <c r="L10128"/>
  <c r="L9514"/>
  <c r="L996"/>
  <c r="L12548"/>
  <c r="L10497"/>
  <c r="L9857"/>
  <c r="L4093"/>
  <c r="L10792"/>
  <c r="L10181"/>
  <c r="L7481"/>
  <c r="L8381"/>
  <c r="L11725"/>
  <c r="L8389"/>
  <c r="L9491"/>
  <c r="L5155"/>
  <c r="L3551"/>
  <c r="L1105"/>
  <c r="L6373"/>
  <c r="L1922"/>
  <c r="L12163"/>
  <c r="L9493"/>
  <c r="L11483"/>
  <c r="L6502"/>
  <c r="L13985"/>
  <c r="L5523"/>
  <c r="L13900"/>
  <c r="L908"/>
  <c r="L10088"/>
  <c r="L3013"/>
  <c r="L6651"/>
  <c r="L3536"/>
  <c r="L7493"/>
  <c r="L4644"/>
  <c r="L10736"/>
  <c r="L12546"/>
  <c r="L12215"/>
  <c r="L4892"/>
  <c r="L7248"/>
  <c r="L8513"/>
  <c r="L9882"/>
  <c r="L4355"/>
  <c r="L8404"/>
  <c r="L13171"/>
  <c r="L1773"/>
  <c r="L6331"/>
  <c r="L2418"/>
  <c r="L3760"/>
  <c r="L4027"/>
  <c r="L12339"/>
  <c r="L3877"/>
  <c r="L72"/>
  <c r="L6401"/>
  <c r="L10739"/>
  <c r="L7276"/>
  <c r="L13500"/>
  <c r="L11751"/>
  <c r="L711"/>
  <c r="L3753"/>
  <c r="L1100"/>
  <c r="L1738"/>
  <c r="L4928"/>
  <c r="L9731"/>
  <c r="L14011"/>
  <c r="L9786"/>
  <c r="L8073"/>
  <c r="L7362"/>
  <c r="L5220"/>
  <c r="L6411"/>
  <c r="L10822"/>
  <c r="L5447"/>
  <c r="L6691"/>
  <c r="L9588"/>
  <c r="L4908"/>
  <c r="L8197"/>
  <c r="L4105"/>
  <c r="L5028"/>
  <c r="L714"/>
  <c r="L3505"/>
  <c r="L5348"/>
  <c r="L12150"/>
  <c r="L10511"/>
  <c r="L8439"/>
  <c r="L2579"/>
  <c r="L9891"/>
  <c r="L9274"/>
  <c r="L2454"/>
  <c r="L5700"/>
  <c r="L2336"/>
  <c r="L7836"/>
  <c r="L8154"/>
  <c r="L1282"/>
  <c r="L13705"/>
  <c r="L2902"/>
  <c r="L11558"/>
  <c r="L2940"/>
  <c r="L8207"/>
  <c r="L11581"/>
  <c r="L3811"/>
  <c r="L11090"/>
  <c r="L8326"/>
  <c r="L5709"/>
  <c r="L6477"/>
  <c r="L278"/>
  <c r="L1556"/>
  <c r="L33"/>
  <c r="L716"/>
  <c r="L12801"/>
  <c r="L4584"/>
  <c r="L8738"/>
  <c r="L2310"/>
  <c r="L787"/>
  <c r="L9902"/>
  <c r="L8317"/>
  <c r="L7283"/>
  <c r="L8883"/>
  <c r="L8650"/>
  <c r="L4706"/>
  <c r="L6508"/>
  <c r="L5252"/>
  <c r="L8874"/>
  <c r="L1330"/>
  <c r="L11685"/>
  <c r="L8918"/>
  <c r="L9815"/>
  <c r="L2642"/>
  <c r="L5023"/>
  <c r="L811"/>
  <c r="L3314"/>
  <c r="L4533"/>
  <c r="L9606"/>
  <c r="L705"/>
  <c r="L11541"/>
  <c r="L9929"/>
  <c r="L13521"/>
  <c r="L1523"/>
  <c r="L5399"/>
  <c r="L4860"/>
  <c r="L933"/>
  <c r="L1109"/>
  <c r="L809"/>
  <c r="L4925"/>
  <c r="L1925"/>
  <c r="L13780"/>
  <c r="L2134"/>
  <c r="L1385"/>
  <c r="L430"/>
  <c r="L3419"/>
  <c r="L6741"/>
  <c r="L3728"/>
  <c r="L9151"/>
  <c r="L3429"/>
  <c r="L13112"/>
  <c r="L11332"/>
  <c r="L2501"/>
  <c r="L1746"/>
  <c r="L13744"/>
  <c r="L11674"/>
  <c r="L8971"/>
  <c r="L6525"/>
  <c r="L2871"/>
  <c r="L4744"/>
  <c r="L11096"/>
  <c r="L1340"/>
  <c r="L7600"/>
  <c r="L7831"/>
  <c r="L13956"/>
  <c r="L9471"/>
  <c r="L13295"/>
  <c r="L13197"/>
  <c r="L515"/>
  <c r="L13902"/>
  <c r="L2050"/>
  <c r="L5235"/>
  <c r="L12675"/>
  <c r="L11901"/>
  <c r="L10255"/>
  <c r="L9430"/>
  <c r="L3162"/>
  <c r="L2918"/>
  <c r="L2119"/>
  <c r="L1905"/>
  <c r="L226"/>
  <c r="L5900"/>
  <c r="L9118"/>
  <c r="L8278"/>
  <c r="L76"/>
  <c r="L3539"/>
  <c r="L24"/>
  <c r="L1837"/>
  <c r="L6089"/>
  <c r="L5987"/>
  <c r="L12807"/>
  <c r="L7554"/>
  <c r="L3105"/>
  <c r="L10510"/>
  <c r="L9613"/>
  <c r="L522"/>
  <c r="L6705"/>
  <c r="L14080"/>
  <c r="L5420"/>
  <c r="L1010"/>
  <c r="L13814"/>
  <c r="L804"/>
  <c r="L9506"/>
  <c r="L5636"/>
  <c r="L8631"/>
  <c r="L12784"/>
  <c r="L3867"/>
  <c r="L9124"/>
  <c r="L9034"/>
  <c r="L10589"/>
  <c r="L6697"/>
  <c r="L1662"/>
  <c r="L2401"/>
  <c r="L252"/>
  <c r="L7681"/>
  <c r="L7377"/>
  <c r="L8740"/>
  <c r="L3963"/>
  <c r="L12011"/>
  <c r="L11696"/>
  <c r="L998"/>
  <c r="L1695"/>
  <c r="L13800"/>
  <c r="L2100"/>
  <c r="L4130"/>
  <c r="L10974"/>
  <c r="L413"/>
  <c r="L11244"/>
  <c r="L16"/>
  <c r="L2616"/>
  <c r="L12788"/>
  <c r="L1958"/>
  <c r="L9373"/>
  <c r="L955"/>
  <c r="L2117"/>
  <c r="L1183"/>
  <c r="L5285"/>
  <c r="L9317"/>
  <c r="L5862"/>
  <c r="L5694"/>
  <c r="L7931"/>
  <c r="L12499"/>
  <c r="L10741"/>
  <c r="L2936"/>
  <c r="L7599"/>
  <c r="L7637"/>
  <c r="L12909"/>
  <c r="L13799"/>
  <c r="L13136"/>
  <c r="L2116"/>
  <c r="L8341"/>
  <c r="L7562"/>
  <c r="L13538"/>
  <c r="L13805"/>
  <c r="L13066"/>
  <c r="L9028"/>
  <c r="L2366"/>
  <c r="L3718"/>
  <c r="L8437"/>
  <c r="L3835"/>
  <c r="L6366"/>
  <c r="L11508"/>
  <c r="L10277"/>
  <c r="L2263"/>
  <c r="L8336"/>
  <c r="L11318"/>
  <c r="L310"/>
  <c r="L6806"/>
  <c r="L11281"/>
  <c r="L708"/>
  <c r="L10909"/>
  <c r="L839"/>
  <c r="L5177"/>
  <c r="L5864"/>
  <c r="L3997"/>
  <c r="L8199"/>
  <c r="L151"/>
  <c r="L9863"/>
  <c r="L5572"/>
  <c r="L6867"/>
  <c r="L2655"/>
  <c r="L5487"/>
  <c r="L8611"/>
  <c r="L11543"/>
  <c r="L7179"/>
  <c r="L4108"/>
  <c r="L3273"/>
  <c r="L5584"/>
  <c r="L10758"/>
  <c r="L8999"/>
  <c r="L11432"/>
  <c r="L2277"/>
  <c r="L10233"/>
  <c r="L8794"/>
  <c r="L4615"/>
  <c r="L8573"/>
  <c r="L13927"/>
  <c r="L2742"/>
  <c r="L231"/>
  <c r="L7664"/>
  <c r="L7102"/>
  <c r="L1043"/>
  <c r="L3542"/>
  <c r="L3067"/>
  <c r="L4511"/>
  <c r="L8477"/>
  <c r="L733"/>
  <c r="L5301"/>
  <c r="L12381"/>
  <c r="L2804"/>
  <c r="L5020"/>
  <c r="L9411"/>
  <c r="L9701"/>
  <c r="L7474"/>
  <c r="L1355"/>
  <c r="L6143"/>
  <c r="L21"/>
  <c r="L6035"/>
  <c r="L9612"/>
  <c r="L13291"/>
  <c r="L842"/>
  <c r="L11690"/>
  <c r="L11005"/>
  <c r="L8758"/>
  <c r="L6939"/>
  <c r="L6285"/>
  <c r="L7155"/>
  <c r="L6376"/>
  <c r="L9670"/>
  <c r="L4762"/>
  <c r="L283"/>
  <c r="L131"/>
  <c r="L11093"/>
  <c r="L3394"/>
  <c r="L7145"/>
  <c r="L9629"/>
  <c r="L11956"/>
  <c r="L11964"/>
  <c r="L624"/>
  <c r="L8627"/>
  <c r="L1938"/>
  <c r="L7342"/>
  <c r="L8025"/>
  <c r="L5445"/>
  <c r="L10875"/>
  <c r="L3967"/>
  <c r="L11162"/>
  <c r="L3663"/>
  <c r="L8849"/>
  <c r="L720"/>
  <c r="L12830"/>
  <c r="L11266"/>
  <c r="L2189"/>
  <c r="L2066"/>
  <c r="L10209"/>
  <c r="L5183"/>
  <c r="L952"/>
  <c r="L6881"/>
  <c r="L10718"/>
  <c r="L14075"/>
  <c r="L4895"/>
  <c r="L12438"/>
  <c r="L5655"/>
  <c r="L256"/>
  <c r="L13344"/>
  <c r="L9946"/>
  <c r="L7038"/>
  <c r="L3014"/>
  <c r="L12545"/>
  <c r="L7610"/>
  <c r="L8776"/>
  <c r="L13410"/>
  <c r="L12453"/>
  <c r="L9014"/>
  <c r="L202"/>
  <c r="L1592"/>
  <c r="L3757"/>
  <c r="L644"/>
  <c r="L5130"/>
  <c r="L671"/>
  <c r="L13430"/>
  <c r="L11411"/>
  <c r="L9503"/>
  <c r="L8956"/>
  <c r="L1060"/>
  <c r="L11270"/>
  <c r="L11589"/>
  <c r="L2506"/>
  <c r="L3387"/>
  <c r="L4590"/>
  <c r="L2626"/>
  <c r="L3286"/>
  <c r="L3388"/>
  <c r="L10341"/>
  <c r="L9020"/>
  <c r="L1626"/>
  <c r="L2457"/>
  <c r="L4662"/>
  <c r="L11918"/>
  <c r="L6097"/>
  <c r="L4835"/>
  <c r="L7559"/>
  <c r="L9171"/>
  <c r="L6328"/>
  <c r="L2441"/>
  <c r="L6847"/>
  <c r="L1885"/>
  <c r="L13211"/>
  <c r="L13157"/>
  <c r="L7617"/>
  <c r="L11509"/>
  <c r="L2068"/>
  <c r="L13234"/>
  <c r="L12652"/>
  <c r="L12734"/>
  <c r="L4449"/>
  <c r="L2294"/>
  <c r="L8091"/>
  <c r="L11114"/>
  <c r="L12875"/>
  <c r="L2385"/>
  <c r="L1971"/>
  <c r="L11022"/>
  <c r="L11362"/>
  <c r="L5045"/>
  <c r="L11699"/>
  <c r="L5626"/>
  <c r="L2399"/>
  <c r="L1370"/>
  <c r="L10590"/>
  <c r="L13132"/>
  <c r="L7273"/>
  <c r="L8279"/>
  <c r="L5061"/>
  <c r="L13346"/>
  <c r="L11680"/>
  <c r="L4241"/>
  <c r="L2158"/>
  <c r="L7210"/>
  <c r="L12033"/>
  <c r="L8032"/>
  <c r="L893"/>
  <c r="L6164"/>
  <c r="L13558"/>
  <c r="L1509"/>
  <c r="L8925"/>
  <c r="L6786"/>
  <c r="L1950"/>
  <c r="L6319"/>
  <c r="L10798"/>
  <c r="L6773"/>
  <c r="L6664"/>
  <c r="L529"/>
  <c r="L9298"/>
  <c r="L282"/>
  <c r="L11876"/>
  <c r="L7412"/>
  <c r="L12002"/>
  <c r="L13242"/>
  <c r="L13561"/>
  <c r="L5994"/>
  <c r="L906"/>
  <c r="L5256"/>
  <c r="L13467"/>
  <c r="L3694"/>
  <c r="L6587"/>
  <c r="L4388"/>
  <c r="L1185"/>
  <c r="L10881"/>
  <c r="L13731"/>
  <c r="L7087"/>
  <c r="L6827"/>
  <c r="L10158"/>
  <c r="L3507"/>
  <c r="L8443"/>
  <c r="L2981"/>
  <c r="L13818"/>
  <c r="L4780"/>
  <c r="L7711"/>
  <c r="L5942"/>
  <c r="L4112"/>
  <c r="L4884"/>
  <c r="L4930"/>
  <c r="L12145"/>
  <c r="L5880"/>
  <c r="L314"/>
  <c r="L6622"/>
  <c r="L4858"/>
  <c r="L6992"/>
  <c r="L6714"/>
  <c r="L12722"/>
  <c r="L9090"/>
  <c r="L5617"/>
  <c r="L13225"/>
  <c r="L636"/>
  <c r="L9688"/>
  <c r="L6158"/>
  <c r="L9110"/>
  <c r="L7297"/>
  <c r="L4633"/>
  <c r="L8857"/>
  <c r="L4767"/>
  <c r="L4661"/>
  <c r="L6763"/>
  <c r="L4013"/>
  <c r="L2262"/>
  <c r="L13068"/>
  <c r="L1721"/>
  <c r="L6544"/>
  <c r="L3791"/>
  <c r="L8252"/>
  <c r="L3275"/>
  <c r="L7122"/>
  <c r="L946"/>
  <c r="L13840"/>
  <c r="L7791"/>
  <c r="L13669"/>
  <c r="L7217"/>
  <c r="L10347"/>
  <c r="L7807"/>
  <c r="L5698"/>
  <c r="L11931"/>
  <c r="L6928"/>
  <c r="L3462"/>
  <c r="L11703"/>
  <c r="L11488"/>
  <c r="L12292"/>
  <c r="L12506"/>
  <c r="L5902"/>
  <c r="L11323"/>
  <c r="L12321"/>
  <c r="L1781"/>
  <c r="L3800"/>
  <c r="L6452"/>
  <c r="L13184"/>
  <c r="L2396"/>
  <c r="L6988"/>
  <c r="L2213"/>
  <c r="L4700"/>
  <c r="L7"/>
  <c r="L3647"/>
  <c r="L11552"/>
  <c r="L13606"/>
  <c r="L11440"/>
  <c r="L6946"/>
  <c r="L13251"/>
  <c r="L7010"/>
  <c r="L4276"/>
  <c r="L6462"/>
  <c r="L9046"/>
  <c r="L2897"/>
  <c r="L13139"/>
  <c r="L1056"/>
  <c r="L12419"/>
  <c r="L9550"/>
  <c r="L1874"/>
  <c r="L10968"/>
  <c r="L5933"/>
  <c r="L5867"/>
  <c r="L10698"/>
  <c r="L8058"/>
  <c r="L4811"/>
  <c r="L2958"/>
  <c r="L9332"/>
  <c r="L12943"/>
  <c r="L1157"/>
  <c r="L13560"/>
  <c r="L2220"/>
  <c r="L10020"/>
  <c r="L8712"/>
  <c r="L8130"/>
  <c r="L9244"/>
  <c r="L13289"/>
  <c r="L13988"/>
  <c r="L5289"/>
  <c r="L1831"/>
  <c r="L10660"/>
  <c r="L13980"/>
  <c r="L11599"/>
  <c r="L9874"/>
  <c r="L12814"/>
  <c r="L4538"/>
  <c r="L6224"/>
  <c r="L6292"/>
  <c r="L2251"/>
  <c r="L5131"/>
  <c r="L12540"/>
  <c r="L5422"/>
  <c r="L13776"/>
  <c r="L860"/>
  <c r="L12100"/>
  <c r="L3179"/>
  <c r="L9123"/>
  <c r="L13293"/>
  <c r="L5852"/>
  <c r="L7081"/>
  <c r="L5859"/>
  <c r="L5567"/>
  <c r="L4496"/>
  <c r="L10730"/>
  <c r="L6345"/>
  <c r="L6925"/>
  <c r="L2745"/>
  <c r="L336"/>
  <c r="L13723"/>
  <c r="L6471"/>
  <c r="L12060"/>
  <c r="L8227"/>
  <c r="L3497"/>
  <c r="L5031"/>
  <c r="L8152"/>
  <c r="L12733"/>
  <c r="L7457"/>
  <c r="L7111"/>
  <c r="L5253"/>
  <c r="L2634"/>
  <c r="L11286"/>
  <c r="L2344"/>
  <c r="L1439"/>
  <c r="L13658"/>
  <c r="L1603"/>
  <c r="L11248"/>
  <c r="L4857"/>
  <c r="L2346"/>
  <c r="L11073"/>
  <c r="L13412"/>
  <c r="L9050"/>
  <c r="L3892"/>
  <c r="L4385"/>
  <c r="L6977"/>
  <c r="L7772"/>
  <c r="L13872"/>
  <c r="L141"/>
  <c r="L1020"/>
  <c r="L7386"/>
  <c r="L9693"/>
  <c r="L5651"/>
  <c r="L10697"/>
  <c r="L4319"/>
  <c r="L11405"/>
  <c r="L5110"/>
  <c r="L10087"/>
  <c r="L9451"/>
  <c r="L2917"/>
  <c r="L2258"/>
  <c r="L3208"/>
  <c r="L3350"/>
  <c r="L6486"/>
  <c r="L5306"/>
  <c r="L405"/>
  <c r="L12320"/>
  <c r="L11549"/>
  <c r="L5511"/>
  <c r="L6195"/>
  <c r="L7718"/>
  <c r="L8559"/>
  <c r="L1445"/>
  <c r="L4193"/>
  <c r="L11256"/>
  <c r="L6725"/>
  <c r="L6006"/>
  <c r="L2567"/>
  <c r="L6244"/>
  <c r="L7514"/>
  <c r="L1753"/>
  <c r="L4482"/>
  <c r="L1585"/>
  <c r="L13532"/>
  <c r="L11016"/>
  <c r="L9175"/>
  <c r="L6428"/>
  <c r="L11299"/>
  <c r="L8717"/>
  <c r="L3818"/>
  <c r="L10827"/>
  <c r="L13948"/>
  <c r="L12250"/>
  <c r="L12798"/>
  <c r="L2889"/>
  <c r="L2538"/>
  <c r="L12848"/>
  <c r="L910"/>
  <c r="L12832"/>
  <c r="L10976"/>
  <c r="L9757"/>
  <c r="L13696"/>
  <c r="L8950"/>
  <c r="L4118"/>
  <c r="L731"/>
  <c r="L12428"/>
  <c r="L11924"/>
  <c r="L6235"/>
  <c r="L6066"/>
  <c r="L1373"/>
  <c r="L7521"/>
  <c r="L5853"/>
  <c r="L10223"/>
  <c r="L7341"/>
  <c r="L7948"/>
  <c r="L13485"/>
  <c r="L8042"/>
  <c r="L13678"/>
  <c r="L7760"/>
  <c r="L8819"/>
  <c r="L5845"/>
  <c r="L14005"/>
  <c r="L3239"/>
  <c r="L12985"/>
  <c r="L13459"/>
  <c r="L4923"/>
  <c r="L571"/>
  <c r="L5590"/>
  <c r="L2281"/>
  <c r="L8779"/>
  <c r="L10585"/>
  <c r="L3879"/>
  <c r="L8109"/>
  <c r="L10889"/>
  <c r="L12871"/>
  <c r="L8347"/>
  <c r="L5587"/>
  <c r="L6650"/>
  <c r="L6096"/>
  <c r="L113"/>
  <c r="L5946"/>
  <c r="L11629"/>
  <c r="L4222"/>
  <c r="L1092"/>
  <c r="L3396"/>
  <c r="L5211"/>
  <c r="L4933"/>
  <c r="L9423"/>
  <c r="L13067"/>
  <c r="L1775"/>
  <c r="L9896"/>
  <c r="L5462"/>
  <c r="L11714"/>
  <c r="L5173"/>
  <c r="L5762"/>
  <c r="L1251"/>
  <c r="L8432"/>
  <c r="L12431"/>
  <c r="L6536"/>
  <c r="L6081"/>
  <c r="L6044"/>
  <c r="L1377"/>
  <c r="L9403"/>
  <c r="L3705"/>
  <c r="L2020"/>
  <c r="L1789"/>
  <c r="L761"/>
  <c r="L2338"/>
  <c r="L11166"/>
  <c r="L4541"/>
  <c r="L10418"/>
  <c r="L3104"/>
  <c r="L5948"/>
  <c r="L8183"/>
  <c r="L62"/>
  <c r="L10035"/>
  <c r="L7504"/>
  <c r="L8761"/>
  <c r="L8352"/>
  <c r="L2587"/>
  <c r="L11336"/>
  <c r="L9732"/>
  <c r="L8539"/>
  <c r="L13858"/>
  <c r="L6077"/>
  <c r="L2822"/>
  <c r="L9751"/>
  <c r="L9551"/>
  <c r="L8702"/>
  <c r="L12835"/>
  <c r="L1779"/>
  <c r="L3646"/>
  <c r="L8986"/>
  <c r="L3129"/>
  <c r="L8752"/>
  <c r="L6364"/>
  <c r="L13763"/>
  <c r="L873"/>
  <c r="L7469"/>
  <c r="L7417"/>
  <c r="L12422"/>
  <c r="L12743"/>
  <c r="L5056"/>
  <c r="L12967"/>
  <c r="L13888"/>
  <c r="L1745"/>
  <c r="L11708"/>
  <c r="L11767"/>
  <c r="L7489"/>
  <c r="L6518"/>
  <c r="L13601"/>
  <c r="L2235"/>
  <c r="L5920"/>
  <c r="L408"/>
  <c r="L7127"/>
  <c r="L2751"/>
  <c r="L7286"/>
  <c r="L11665"/>
  <c r="L7463"/>
  <c r="L6522"/>
  <c r="L6026"/>
  <c r="L12396"/>
  <c r="L3888"/>
  <c r="L604"/>
  <c r="L5375"/>
  <c r="L6560"/>
  <c r="L3003"/>
  <c r="L1569"/>
  <c r="L4801"/>
  <c r="L7517"/>
  <c r="L11660"/>
  <c r="L2838"/>
  <c r="L3713"/>
  <c r="L8462"/>
  <c r="L8300"/>
  <c r="L12079"/>
  <c r="L1718"/>
  <c r="L4419"/>
  <c r="L8767"/>
  <c r="L5355"/>
  <c r="L7685"/>
  <c r="L6996"/>
  <c r="L4530"/>
  <c r="L14001"/>
  <c r="L1215"/>
  <c r="L13685"/>
  <c r="L3672"/>
  <c r="L12408"/>
  <c r="L8128"/>
  <c r="L66"/>
  <c r="L10903"/>
  <c r="L8339"/>
  <c r="L9328"/>
  <c r="L250"/>
  <c r="L4872"/>
  <c r="L4809"/>
  <c r="L12455"/>
  <c r="L2041"/>
  <c r="L3131"/>
  <c r="L1479"/>
  <c r="L4106"/>
  <c r="L12323"/>
  <c r="L10640"/>
  <c r="L8181"/>
  <c r="L1493"/>
  <c r="L3132"/>
  <c r="L12209"/>
  <c r="L5100"/>
  <c r="L9937"/>
  <c r="L5322"/>
  <c r="L3112"/>
  <c r="L7593"/>
  <c r="L11378"/>
  <c r="L1758"/>
  <c r="L9452"/>
  <c r="L13011"/>
  <c r="L11565"/>
  <c r="L12173"/>
  <c r="L2423"/>
  <c r="L4389"/>
  <c r="L11683"/>
  <c r="L10026"/>
  <c r="L10696"/>
  <c r="L7688"/>
  <c r="L9068"/>
  <c r="L11916"/>
  <c r="L7862"/>
  <c r="L7360"/>
  <c r="L8593"/>
  <c r="L521"/>
  <c r="L11050"/>
  <c r="L4799"/>
  <c r="L13288"/>
  <c r="L12599"/>
  <c r="L11764"/>
  <c r="L6114"/>
  <c r="L9010"/>
  <c r="L1121"/>
  <c r="L2558"/>
  <c r="L4058"/>
  <c r="L9966"/>
  <c r="L3257"/>
  <c r="L2862"/>
  <c r="L8943"/>
  <c r="L11795"/>
  <c r="L349"/>
  <c r="L14030"/>
  <c r="L3945"/>
  <c r="L11217"/>
  <c r="L7980"/>
  <c r="L1338"/>
  <c r="L11293"/>
  <c r="L14083"/>
  <c r="L8807"/>
  <c r="L13512"/>
  <c r="L8722"/>
  <c r="L3399"/>
  <c r="L1233"/>
  <c r="L13890"/>
  <c r="L2028"/>
  <c r="L11605"/>
  <c r="L11626"/>
  <c r="L11863"/>
  <c r="L11584"/>
  <c r="L8145"/>
  <c r="L6360"/>
  <c r="L11516"/>
  <c r="L2586"/>
  <c r="L2971"/>
  <c r="L947"/>
  <c r="L3283"/>
  <c r="L7343"/>
  <c r="L316"/>
  <c r="L3490"/>
  <c r="L4551"/>
  <c r="L7415"/>
  <c r="L10504"/>
  <c r="L9526"/>
  <c r="L7444"/>
  <c r="L13243"/>
  <c r="L5088"/>
  <c r="L5543"/>
  <c r="L12679"/>
  <c r="L4324"/>
  <c r="L379"/>
  <c r="L6769"/>
  <c r="L5236"/>
  <c r="L12973"/>
  <c r="L11186"/>
  <c r="L5965"/>
  <c r="L13354"/>
  <c r="L7693"/>
  <c r="L13981"/>
  <c r="L1591"/>
  <c r="L7958"/>
  <c r="L9974"/>
  <c r="L6372"/>
  <c r="L6841"/>
  <c r="L3727"/>
  <c r="L4826"/>
  <c r="L6431"/>
  <c r="L13387"/>
  <c r="L6738"/>
  <c r="L13562"/>
  <c r="L13258"/>
  <c r="L190"/>
  <c r="L793"/>
  <c r="L13660"/>
  <c r="L4433"/>
  <c r="L7309"/>
  <c r="L9736"/>
  <c r="L3836"/>
  <c r="L11132"/>
  <c r="L11313"/>
  <c r="L11644"/>
  <c r="L10705"/>
  <c r="L13065"/>
  <c r="L3261"/>
  <c r="L5648"/>
  <c r="L7222"/>
  <c r="L11564"/>
  <c r="L4536"/>
  <c r="L13740"/>
  <c r="L6658"/>
  <c r="L8136"/>
  <c r="L6931"/>
  <c r="L9638"/>
  <c r="L10830"/>
  <c r="L2646"/>
  <c r="L6655"/>
  <c r="L3599"/>
  <c r="L4358"/>
  <c r="L8172"/>
  <c r="L11228"/>
  <c r="L544"/>
  <c r="L4095"/>
  <c r="L8131"/>
  <c r="L7121"/>
  <c r="L12138"/>
  <c r="L3477"/>
  <c r="L5423"/>
  <c r="L4902"/>
  <c r="L13317"/>
  <c r="L5602"/>
  <c r="L6151"/>
  <c r="L6880"/>
  <c r="L1248"/>
  <c r="L3968"/>
  <c r="L10541"/>
  <c r="L10349"/>
  <c r="L7383"/>
  <c r="L3117"/>
  <c r="L3281"/>
  <c r="L8519"/>
  <c r="L7026"/>
  <c r="L6266"/>
  <c r="L6680"/>
  <c r="L10249"/>
  <c r="L553"/>
  <c r="L12934"/>
  <c r="L7156"/>
  <c r="L12121"/>
  <c r="L11943"/>
  <c r="L1300"/>
  <c r="L9125"/>
  <c r="L5380"/>
  <c r="L12412"/>
  <c r="L773"/>
  <c r="L12637"/>
  <c r="L4566"/>
  <c r="L3874"/>
  <c r="L5656"/>
  <c r="L12982"/>
  <c r="L4298"/>
  <c r="L11373"/>
  <c r="L3809"/>
  <c r="L12844"/>
  <c r="L11978"/>
  <c r="L13599"/>
  <c r="L5150"/>
  <c r="L9442"/>
  <c r="L1443"/>
  <c r="L4713"/>
  <c r="L10279"/>
  <c r="L9540"/>
  <c r="L7724"/>
  <c r="L6444"/>
  <c r="L6100"/>
  <c r="L11785"/>
  <c r="L11263"/>
  <c r="L12160"/>
  <c r="L11029"/>
  <c r="L194"/>
  <c r="L13063"/>
  <c r="L13975"/>
  <c r="L7565"/>
  <c r="L7782"/>
  <c r="L5797"/>
  <c r="L12516"/>
  <c r="L11830"/>
  <c r="L5210"/>
  <c r="L4945"/>
  <c r="L6209"/>
  <c r="L8770"/>
  <c r="L9953"/>
  <c r="L2255"/>
  <c r="L5012"/>
  <c r="L13864"/>
  <c r="L5905"/>
  <c r="L9710"/>
  <c r="L13280"/>
  <c r="L2259"/>
  <c r="L8592"/>
  <c r="L12534"/>
  <c r="L7516"/>
  <c r="L6590"/>
  <c r="L8815"/>
  <c r="L1399"/>
  <c r="L8765"/>
  <c r="L8870"/>
  <c r="L6870"/>
  <c r="L8420"/>
  <c r="L3683"/>
  <c r="L10624"/>
  <c r="L2290"/>
  <c r="L1091"/>
  <c r="L9712"/>
  <c r="L12710"/>
  <c r="L3181"/>
  <c r="L13621"/>
  <c r="L12280"/>
  <c r="L8923"/>
  <c r="L2261"/>
  <c r="L6961"/>
  <c r="L1053"/>
  <c r="L10346"/>
  <c r="L10613"/>
  <c r="L2728"/>
  <c r="L519"/>
  <c r="L5894"/>
  <c r="L12433"/>
  <c r="L7356"/>
  <c r="L8884"/>
  <c r="L13308"/>
  <c r="L7040"/>
  <c r="L8106"/>
  <c r="L10927"/>
  <c r="L10374"/>
  <c r="L183"/>
  <c r="L6271"/>
  <c r="L9677"/>
  <c r="L9225"/>
  <c r="L4949"/>
  <c r="L11675"/>
  <c r="L13729"/>
  <c r="L4253"/>
  <c r="L4467"/>
  <c r="L11070"/>
  <c r="L6506"/>
  <c r="L8427"/>
  <c r="L11461"/>
  <c r="L4090"/>
  <c r="L11807"/>
  <c r="L10896"/>
  <c r="L13549"/>
  <c r="L5119"/>
  <c r="L12630"/>
  <c r="L9422"/>
  <c r="L8151"/>
  <c r="L10001"/>
  <c r="L9353"/>
  <c r="L4406"/>
  <c r="L7292"/>
  <c r="L7647"/>
  <c r="L9072"/>
  <c r="L3184"/>
  <c r="L13229"/>
  <c r="L9769"/>
  <c r="L6801"/>
  <c r="L8196"/>
  <c r="L1082"/>
  <c r="L13808"/>
  <c r="L1209"/>
  <c r="L8829"/>
  <c r="L9277"/>
  <c r="L3052"/>
  <c r="L1199"/>
  <c r="L13262"/>
  <c r="L12547"/>
  <c r="L11776"/>
  <c r="L6935"/>
  <c r="L10411"/>
  <c r="L12378"/>
  <c r="L8481"/>
  <c r="L5577"/>
  <c r="L11195"/>
  <c r="L865"/>
  <c r="L223"/>
  <c r="L8236"/>
  <c r="L203"/>
  <c r="L8035"/>
  <c r="L1810"/>
  <c r="L4637"/>
  <c r="L2477"/>
  <c r="L3937"/>
  <c r="L9101"/>
  <c r="L7215"/>
  <c r="L6585"/>
  <c r="L12366"/>
  <c r="L429"/>
  <c r="L5141"/>
  <c r="L3266"/>
  <c r="L11383"/>
  <c r="L4995"/>
  <c r="L7093"/>
  <c r="L4017"/>
  <c r="L10733"/>
  <c r="L5326"/>
  <c r="L12723"/>
  <c r="L5182"/>
  <c r="L12607"/>
  <c r="L10588"/>
  <c r="L3118"/>
  <c r="L10663"/>
  <c r="L12686"/>
  <c r="L8185"/>
  <c r="L6122"/>
  <c r="L5303"/>
  <c r="L2059"/>
  <c r="L4029"/>
  <c r="L13194"/>
  <c r="L12120"/>
  <c r="L1039"/>
  <c r="L12335"/>
  <c r="L1989"/>
  <c r="L8594"/>
  <c r="L4820"/>
  <c r="L11657"/>
  <c r="L5654"/>
  <c r="L13709"/>
  <c r="L7431"/>
  <c r="L1009"/>
  <c r="L11122"/>
  <c r="L7963"/>
  <c r="L4618"/>
  <c r="L12395"/>
  <c r="L8375"/>
  <c r="L5300"/>
  <c r="L4625"/>
  <c r="L1042"/>
  <c r="L12295"/>
  <c r="L12813"/>
  <c r="L3424"/>
  <c r="L1573"/>
  <c r="L10384"/>
  <c r="L11250"/>
  <c r="L13581"/>
  <c r="L8218"/>
  <c r="L3155"/>
  <c r="L12594"/>
  <c r="L4592"/>
  <c r="L5851"/>
  <c r="L4267"/>
  <c r="L10125"/>
  <c r="L5799"/>
  <c r="L11801"/>
  <c r="L6177"/>
  <c r="L9617"/>
  <c r="L1382"/>
  <c r="L1147"/>
  <c r="L6844"/>
  <c r="L2123"/>
  <c r="L326"/>
  <c r="L3550"/>
  <c r="L1862"/>
  <c r="L13040"/>
  <c r="L11659"/>
  <c r="L2352"/>
  <c r="L170"/>
  <c r="L12555"/>
  <c r="L1007"/>
  <c r="L399"/>
  <c r="L4303"/>
  <c r="L4458"/>
  <c r="L2463"/>
  <c r="L10823"/>
  <c r="L6051"/>
  <c r="L11987"/>
  <c r="L3237"/>
  <c r="L13145"/>
  <c r="L3749"/>
  <c r="L11412"/>
  <c r="L3198"/>
  <c r="L9614"/>
  <c r="L1903"/>
  <c r="L12591"/>
  <c r="L12765"/>
  <c r="L7665"/>
  <c r="L12527"/>
  <c r="L10332"/>
  <c r="L9905"/>
  <c r="L3229"/>
  <c r="L92"/>
  <c r="L10323"/>
  <c r="L11641"/>
  <c r="L2138"/>
  <c r="L12582"/>
  <c r="L9924"/>
  <c r="L409"/>
  <c r="L3998"/>
  <c r="L11871"/>
  <c r="L7977"/>
  <c r="L2830"/>
  <c r="L2156"/>
  <c r="L10214"/>
  <c r="L838"/>
  <c r="L729"/>
  <c r="L1392"/>
  <c r="L7731"/>
  <c r="L8110"/>
  <c r="L3444"/>
  <c r="L220"/>
  <c r="L10096"/>
  <c r="L3595"/>
  <c r="L7576"/>
  <c r="L12164"/>
  <c r="L11588"/>
  <c r="L2625"/>
  <c r="L11536"/>
  <c r="L3862"/>
  <c r="L2631"/>
  <c r="L3270"/>
  <c r="L10598"/>
  <c r="L13673"/>
  <c r="L2577"/>
  <c r="L11736"/>
  <c r="L10430"/>
  <c r="L11038"/>
  <c r="L1106"/>
  <c r="L9387"/>
  <c r="L10173"/>
  <c r="L6805"/>
  <c r="L4395"/>
  <c r="L10628"/>
  <c r="L7648"/>
  <c r="L6171"/>
  <c r="L1806"/>
  <c r="L2848"/>
  <c r="L12028"/>
  <c r="L13950"/>
  <c r="L6595"/>
  <c r="L6790"/>
  <c r="L11839"/>
  <c r="L181"/>
  <c r="L2072"/>
  <c r="L1568"/>
  <c r="L13764"/>
  <c r="L12751"/>
  <c r="L7002"/>
  <c r="L10924"/>
  <c r="L5316"/>
  <c r="L10929"/>
  <c r="L12683"/>
  <c r="L11468"/>
  <c r="L1618"/>
  <c r="L4379"/>
  <c r="L7043"/>
  <c r="L12037"/>
  <c r="L13187"/>
  <c r="L13345"/>
  <c r="L4125"/>
  <c r="L6685"/>
  <c r="L3338"/>
  <c r="L8695"/>
  <c r="L1542"/>
  <c r="L4997"/>
  <c r="L1104"/>
  <c r="L8548"/>
  <c r="L8746"/>
  <c r="L3971"/>
  <c r="L5550"/>
  <c r="L9745"/>
  <c r="L3793"/>
  <c r="L1507"/>
  <c r="L8564"/>
  <c r="L8530"/>
  <c r="L7018"/>
  <c r="L12074"/>
  <c r="L6792"/>
  <c r="L35"/>
  <c r="L11265"/>
  <c r="L2006"/>
  <c r="L10813"/>
  <c r="L9660"/>
  <c r="L4261"/>
  <c r="L4392"/>
  <c r="L3856"/>
  <c r="L10806"/>
  <c r="L5973"/>
  <c r="L7714"/>
  <c r="L7239"/>
  <c r="L12481"/>
  <c r="L4219"/>
  <c r="L11339"/>
  <c r="L11451"/>
  <c r="L7453"/>
  <c r="L9367"/>
  <c r="L10385"/>
  <c r="L5699"/>
  <c r="L4878"/>
  <c r="L5281"/>
  <c r="L8063"/>
  <c r="L3083"/>
  <c r="L4054"/>
  <c r="L10004"/>
  <c r="L3588"/>
  <c r="L9714"/>
  <c r="L1601"/>
  <c r="L177"/>
  <c r="L12296"/>
  <c r="L13488"/>
  <c r="L11387"/>
  <c r="L5937"/>
  <c r="L3526"/>
  <c r="L2973"/>
  <c r="L7962"/>
  <c r="L11365"/>
  <c r="L2701"/>
  <c r="L5666"/>
  <c r="L718"/>
  <c r="L4984"/>
  <c r="L8872"/>
  <c r="L5860"/>
  <c r="L11783"/>
  <c r="L6099"/>
  <c r="L58"/>
  <c r="L10423"/>
  <c r="L9706"/>
  <c r="L3425"/>
  <c r="L10757"/>
  <c r="L2529"/>
  <c r="L306"/>
  <c r="L359"/>
  <c r="L8755"/>
  <c r="L8005"/>
  <c r="L9818"/>
  <c r="L8546"/>
  <c r="L7062"/>
  <c r="L4353"/>
  <c r="L4840"/>
  <c r="L3662"/>
  <c r="L6744"/>
  <c r="L7826"/>
  <c r="L2488"/>
  <c r="L11199"/>
  <c r="L13353"/>
  <c r="L6160"/>
  <c r="L8521"/>
  <c r="L8792"/>
  <c r="L6221"/>
  <c r="L6509"/>
  <c r="L6061"/>
  <c r="L7800"/>
  <c r="L10700"/>
  <c r="L12914"/>
  <c r="L7438"/>
  <c r="L8346"/>
  <c r="L7583"/>
  <c r="L11003"/>
  <c r="L13306"/>
  <c r="L3788"/>
  <c r="L5804"/>
  <c r="L9907"/>
  <c r="L2185"/>
  <c r="L3710"/>
  <c r="L12330"/>
  <c r="L2583"/>
  <c r="L1589"/>
  <c r="L8506"/>
  <c r="L4986"/>
  <c r="L4812"/>
  <c r="L4927"/>
  <c r="L5001"/>
  <c r="L13452"/>
  <c r="L3260"/>
  <c r="L8582"/>
  <c r="L516"/>
  <c r="L9930"/>
  <c r="L1123"/>
  <c r="L7242"/>
  <c r="L11480"/>
  <c r="L9420"/>
  <c r="L2687"/>
  <c r="L7605"/>
  <c r="L5887"/>
  <c r="L9812"/>
  <c r="L6272"/>
  <c r="L5980"/>
  <c r="L5336"/>
  <c r="L10102"/>
  <c r="L11551"/>
  <c r="L14054"/>
  <c r="L10274"/>
  <c r="L12894"/>
  <c r="L12065"/>
  <c r="L10853"/>
  <c r="L7387"/>
  <c r="L4741"/>
  <c r="L1170"/>
  <c r="L3217"/>
  <c r="L8028"/>
  <c r="L1882"/>
  <c r="L572"/>
  <c r="L6767"/>
  <c r="L3496"/>
  <c r="L3834"/>
  <c r="L13201"/>
  <c r="L3084"/>
  <c r="L1983"/>
  <c r="L2421"/>
  <c r="L424"/>
  <c r="L7666"/>
  <c r="L3738"/>
  <c r="L9395"/>
  <c r="L10548"/>
  <c r="L3100"/>
  <c r="L7794"/>
  <c r="L9247"/>
  <c r="L7076"/>
  <c r="L11653"/>
  <c r="L11446"/>
  <c r="L2882"/>
  <c r="L6933"/>
  <c r="L1429"/>
  <c r="L9820"/>
  <c r="L5903"/>
  <c r="L12717"/>
  <c r="L1713"/>
  <c r="L11601"/>
  <c r="L8887"/>
  <c r="L9895"/>
  <c r="L5329"/>
  <c r="L158"/>
  <c r="L12641"/>
  <c r="L4382"/>
  <c r="L9968"/>
  <c r="L12760"/>
  <c r="L11119"/>
  <c r="L12549"/>
  <c r="L4696"/>
  <c r="L8059"/>
  <c r="L6679"/>
  <c r="L10597"/>
  <c r="L9355"/>
  <c r="L4825"/>
  <c r="L7775"/>
  <c r="L7186"/>
  <c r="L11838"/>
  <c r="L9057"/>
  <c r="L1198"/>
  <c r="L5753"/>
  <c r="L9282"/>
  <c r="L10983"/>
  <c r="L10538"/>
  <c r="L14022"/>
  <c r="L13884"/>
  <c r="L7978"/>
  <c r="L8178"/>
  <c r="L1893"/>
  <c r="L4097"/>
  <c r="L8235"/>
  <c r="L864"/>
  <c r="L14051"/>
  <c r="L10077"/>
  <c r="L7995"/>
  <c r="L939"/>
  <c r="L5353"/>
  <c r="L7114"/>
  <c r="L13750"/>
  <c r="L10084"/>
  <c r="L3601"/>
  <c r="L9542"/>
  <c r="L5733"/>
  <c r="L13978"/>
  <c r="L3528"/>
  <c r="L3839"/>
  <c r="L870"/>
  <c r="L12495"/>
  <c r="L2497"/>
  <c r="L11525"/>
  <c r="L6540"/>
  <c r="L12052"/>
  <c r="L11618"/>
  <c r="L10566"/>
  <c r="L6673"/>
  <c r="L2201"/>
  <c r="L6436"/>
  <c r="L3033"/>
  <c r="L11386"/>
  <c r="L11375"/>
  <c r="L1187"/>
  <c r="L1299"/>
  <c r="L3159"/>
  <c r="L4704"/>
  <c r="L121"/>
  <c r="L1394"/>
  <c r="L348"/>
  <c r="L13265"/>
  <c r="L12612"/>
  <c r="L5436"/>
  <c r="L4332"/>
  <c r="L4948"/>
  <c r="L8242"/>
  <c r="L9624"/>
  <c r="L2938"/>
  <c r="L2102"/>
  <c r="L13713"/>
  <c r="L7340"/>
  <c r="L11510"/>
  <c r="L9207"/>
  <c r="L8812"/>
  <c r="L3413"/>
  <c r="L2699"/>
  <c r="L10368"/>
  <c r="L13326"/>
  <c r="L1641"/>
  <c r="L4188"/>
  <c r="L5559"/>
  <c r="L6614"/>
  <c r="L12241"/>
  <c r="L5055"/>
  <c r="L9404"/>
  <c r="L7063"/>
  <c r="L10743"/>
  <c r="L5195"/>
  <c r="L7777"/>
  <c r="L7293"/>
  <c r="L4983"/>
  <c r="L10586"/>
  <c r="L4459"/>
  <c r="L8543"/>
  <c r="L1249"/>
  <c r="L339"/>
  <c r="L14048"/>
  <c r="L11143"/>
  <c r="L7757"/>
  <c r="L5450"/>
  <c r="L11753"/>
  <c r="L12536"/>
  <c r="L8395"/>
  <c r="L11904"/>
  <c r="L4473"/>
  <c r="L8664"/>
  <c r="L261"/>
  <c r="L9318"/>
  <c r="L6957"/>
  <c r="L7795"/>
  <c r="L9204"/>
  <c r="L11679"/>
  <c r="L1880"/>
  <c r="L13901"/>
  <c r="L1571"/>
  <c r="L9013"/>
  <c r="L3420"/>
  <c r="L2435"/>
  <c r="L6768"/>
  <c r="L8078"/>
  <c r="L7240"/>
  <c r="L7476"/>
  <c r="L12507"/>
  <c r="L6607"/>
  <c r="L7542"/>
  <c r="L5945"/>
  <c r="L371"/>
  <c r="L159"/>
  <c r="L2090"/>
  <c r="L7534"/>
  <c r="L5154"/>
  <c r="L3371"/>
  <c r="L3324"/>
  <c r="L3187"/>
  <c r="L4126"/>
  <c r="L2849"/>
  <c r="L2434"/>
  <c r="L6617"/>
  <c r="L8266"/>
  <c r="L6353"/>
  <c r="L8609"/>
  <c r="L12128"/>
  <c r="L5911"/>
  <c r="L10397"/>
  <c r="L7449"/>
  <c r="L10089"/>
  <c r="L4045"/>
  <c r="L3235"/>
  <c r="L277"/>
  <c r="L3583"/>
  <c r="L11176"/>
  <c r="L13586"/>
  <c r="L6920"/>
  <c r="L13061"/>
  <c r="L5663"/>
  <c r="L12080"/>
  <c r="L6045"/>
  <c r="L883"/>
  <c r="L7202"/>
  <c r="L9285"/>
  <c r="L4422"/>
  <c r="L2240"/>
  <c r="L12601"/>
  <c r="L1434"/>
  <c r="L1480"/>
  <c r="L4009"/>
  <c r="L1173"/>
  <c r="L1050"/>
  <c r="L12615"/>
  <c r="L2180"/>
  <c r="L5171"/>
  <c r="L2217"/>
  <c r="L11044"/>
  <c r="L11456"/>
  <c r="L12104"/>
  <c r="L4580"/>
  <c r="L14070"/>
  <c r="L372"/>
  <c r="L7789"/>
  <c r="L7644"/>
  <c r="L2031"/>
  <c r="L13806"/>
  <c r="L6726"/>
  <c r="L2192"/>
  <c r="L668"/>
  <c r="L13645"/>
  <c r="L11682"/>
  <c r="L6333"/>
  <c r="L47"/>
  <c r="L3557"/>
  <c r="L8360"/>
  <c r="L4328"/>
  <c r="L1812"/>
  <c r="L3145"/>
  <c r="L11076"/>
  <c r="L5067"/>
  <c r="L9967"/>
  <c r="L2159"/>
  <c r="L12785"/>
  <c r="L13307"/>
  <c r="L12660"/>
  <c r="L5915"/>
  <c r="L13086"/>
  <c r="L7598"/>
  <c r="L11903"/>
  <c r="L12574"/>
  <c r="L8190"/>
  <c r="L9708"/>
  <c r="L10415"/>
  <c r="L3947"/>
  <c r="L12240"/>
  <c r="L10161"/>
  <c r="L11389"/>
  <c r="L9640"/>
  <c r="L10839"/>
  <c r="L1648"/>
  <c r="L315"/>
  <c r="L924"/>
  <c r="L416"/>
  <c r="L13233"/>
  <c r="L8377"/>
  <c r="L7406"/>
  <c r="L10440"/>
  <c r="L2528"/>
  <c r="L10100"/>
  <c r="L6289"/>
  <c r="L7233"/>
  <c r="L5374"/>
  <c r="L11185"/>
  <c r="L10254"/>
  <c r="L2806"/>
  <c r="L7847"/>
  <c r="L237"/>
  <c r="L7470"/>
  <c r="L11855"/>
  <c r="L5027"/>
  <c r="L6589"/>
  <c r="L5175"/>
  <c r="L4185"/>
  <c r="L4641"/>
  <c r="L6357"/>
  <c r="L12244"/>
  <c r="L3147"/>
  <c r="L1314"/>
  <c r="L342"/>
  <c r="L6743"/>
  <c r="L559"/>
  <c r="L3801"/>
  <c r="L2868"/>
  <c r="L7733"/>
  <c r="L8474"/>
  <c r="L6632"/>
  <c r="L2334"/>
  <c r="L1324"/>
  <c r="L9213"/>
  <c r="L5731"/>
  <c r="L5480"/>
  <c r="L12208"/>
  <c r="L11990"/>
  <c r="L9780"/>
  <c r="L10944"/>
  <c r="L3164"/>
  <c r="L465"/>
  <c r="L12899"/>
  <c r="L12287"/>
  <c r="L9773"/>
  <c r="L12989"/>
  <c r="L5193"/>
  <c r="L13469"/>
  <c r="L14037"/>
  <c r="L12112"/>
  <c r="L9496"/>
  <c r="L5425"/>
  <c r="L2455"/>
  <c r="L12227"/>
  <c r="L10540"/>
  <c r="L3900"/>
  <c r="L6689"/>
  <c r="L7723"/>
  <c r="L10632"/>
  <c r="L1951"/>
  <c r="L10372"/>
  <c r="L150"/>
  <c r="L4011"/>
  <c r="L11862"/>
  <c r="L5318"/>
  <c r="L4218"/>
  <c r="L5213"/>
  <c r="L5080"/>
  <c r="L13668"/>
  <c r="L4638"/>
  <c r="L11477"/>
  <c r="L7523"/>
  <c r="L11928"/>
  <c r="L8529"/>
  <c r="L6611"/>
  <c r="L11187"/>
  <c r="L1467"/>
  <c r="L4260"/>
  <c r="L2498"/>
  <c r="L7840"/>
  <c r="L904"/>
  <c r="L1729"/>
  <c r="L3989"/>
  <c r="L12940"/>
  <c r="L2760"/>
  <c r="L8421"/>
  <c r="L7291"/>
  <c r="L10456"/>
  <c r="L5330"/>
  <c r="L9664"/>
  <c r="L10193"/>
  <c r="L5036"/>
  <c r="L737"/>
  <c r="L8962"/>
  <c r="L12026"/>
  <c r="L13418"/>
  <c r="L3432"/>
  <c r="L1026"/>
  <c r="L9906"/>
  <c r="L11774"/>
  <c r="L11207"/>
  <c r="L3049"/>
  <c r="L1796"/>
  <c r="L7853"/>
  <c r="L7909"/>
  <c r="L7643"/>
  <c r="L5746"/>
  <c r="L6523"/>
  <c r="L8444"/>
  <c r="L11165"/>
  <c r="L3395"/>
  <c r="L12183"/>
  <c r="L740"/>
  <c r="L2963"/>
  <c r="L1193"/>
  <c r="L2715"/>
  <c r="L13246"/>
  <c r="L5598"/>
  <c r="L6053"/>
  <c r="L11364"/>
  <c r="L8888"/>
  <c r="L1565"/>
  <c r="L3993"/>
  <c r="L4128"/>
  <c r="L467"/>
  <c r="L6514"/>
  <c r="L12034"/>
  <c r="L13550"/>
  <c r="L2672"/>
  <c r="L9108"/>
  <c r="L8412"/>
  <c r="L5592"/>
  <c r="L4129"/>
  <c r="L589"/>
  <c r="L5052"/>
  <c r="L12113"/>
  <c r="L8784"/>
  <c r="L6527"/>
  <c r="L10434"/>
  <c r="L4016"/>
  <c r="L2856"/>
  <c r="L176"/>
  <c r="L9934"/>
  <c r="L2291"/>
  <c r="L5288"/>
  <c r="L9899"/>
  <c r="L6316"/>
  <c r="L11782"/>
  <c r="L6496"/>
  <c r="L2962"/>
  <c r="L7036"/>
  <c r="L8737"/>
  <c r="L4913"/>
  <c r="L2696"/>
  <c r="L10834"/>
  <c r="L4657"/>
  <c r="L3616"/>
  <c r="L4697"/>
  <c r="L8311"/>
  <c r="L13180"/>
  <c r="L1633"/>
  <c r="L12212"/>
  <c r="L4938"/>
  <c r="L7728"/>
  <c r="L1177"/>
  <c r="L2173"/>
  <c r="L13079"/>
  <c r="L3465"/>
  <c r="L7625"/>
  <c r="L7885"/>
  <c r="L11303"/>
  <c r="L1348"/>
  <c r="L4968"/>
  <c r="L7673"/>
  <c r="L5048"/>
  <c r="L228"/>
  <c r="L9433"/>
  <c r="L3704"/>
  <c r="L875"/>
  <c r="L9071"/>
  <c r="L8532"/>
  <c r="L3047"/>
  <c r="L617"/>
  <c r="L272"/>
  <c r="L9041"/>
  <c r="L7164"/>
  <c r="L9182"/>
  <c r="L8329"/>
  <c r="L2025"/>
  <c r="L10338"/>
  <c r="L1912"/>
  <c r="L12692"/>
  <c r="L6682"/>
  <c r="L5437"/>
  <c r="L7085"/>
  <c r="L13472"/>
  <c r="L8741"/>
  <c r="L7238"/>
  <c r="L2950"/>
  <c r="L8086"/>
  <c r="L2170"/>
  <c r="L2331"/>
  <c r="L2309"/>
  <c r="L4014"/>
  <c r="L10313"/>
  <c r="L9533"/>
  <c r="L12774"/>
  <c r="L1870"/>
  <c r="L10036"/>
  <c r="L2089"/>
  <c r="L12055"/>
  <c r="L6746"/>
  <c r="L1001"/>
  <c r="L10826"/>
  <c r="L5893"/>
  <c r="L3652"/>
  <c r="L103"/>
  <c r="L9810"/>
  <c r="L6524"/>
  <c r="L10460"/>
  <c r="L8958"/>
  <c r="L11573"/>
  <c r="L5929"/>
  <c r="L10350"/>
  <c r="L8711"/>
  <c r="L655"/>
  <c r="L6046"/>
  <c r="L3872"/>
  <c r="L3670"/>
  <c r="L4582"/>
  <c r="L175"/>
  <c r="L8382"/>
  <c r="L1783"/>
  <c r="L776"/>
  <c r="L4955"/>
  <c r="L12210"/>
  <c r="L2697"/>
  <c r="L2541"/>
  <c r="L56"/>
  <c r="L6872"/>
  <c r="L2901"/>
  <c r="L7140"/>
  <c r="L12668"/>
  <c r="L1889"/>
  <c r="L8739"/>
  <c r="L4943"/>
  <c r="L12040"/>
  <c r="L4209"/>
  <c r="L11806"/>
  <c r="L13998"/>
  <c r="L10247"/>
  <c r="L11059"/>
  <c r="L9106"/>
  <c r="L13788"/>
  <c r="L3765"/>
  <c r="L9059"/>
  <c r="L4791"/>
  <c r="L2875"/>
  <c r="L8084"/>
  <c r="L13942"/>
  <c r="L7970"/>
  <c r="L7884"/>
  <c r="L11614"/>
  <c r="L897"/>
  <c r="L12578"/>
  <c r="L12463"/>
  <c r="L192"/>
  <c r="L6717"/>
  <c r="L12731"/>
  <c r="L4414"/>
  <c r="L7138"/>
  <c r="L3320"/>
  <c r="L5037"/>
  <c r="L11823"/>
  <c r="L4170"/>
  <c r="L10882"/>
  <c r="L10246"/>
  <c r="L10266"/>
  <c r="L9605"/>
  <c r="L449"/>
  <c r="L120"/>
  <c r="L10334"/>
  <c r="L10708"/>
  <c r="L3603"/>
  <c r="L3980"/>
  <c r="L5522"/>
  <c r="L14"/>
  <c r="L7615"/>
  <c r="L10278"/>
  <c r="L13635"/>
  <c r="L12226"/>
  <c r="L7246"/>
  <c r="L7313"/>
  <c r="L291"/>
  <c r="L157"/>
  <c r="L6432"/>
  <c r="L2275"/>
  <c r="L6945"/>
  <c r="L4468"/>
  <c r="L12964"/>
  <c r="L5379"/>
  <c r="L5763"/>
  <c r="L4398"/>
  <c r="L37"/>
  <c r="L10649"/>
  <c r="L8842"/>
  <c r="L4574"/>
  <c r="L13008"/>
  <c r="L10005"/>
  <c r="L10275"/>
  <c r="L7001"/>
  <c r="L10599"/>
  <c r="L7985"/>
  <c r="L10382"/>
  <c r="L12461"/>
  <c r="L205"/>
  <c r="L6721"/>
  <c r="L2264"/>
  <c r="L9654"/>
  <c r="L3290"/>
  <c r="L4056"/>
  <c r="L4107"/>
  <c r="L11676"/>
  <c r="L4245"/>
  <c r="L1677"/>
  <c r="L12357"/>
  <c r="L8809"/>
  <c r="L13743"/>
  <c r="L1785"/>
  <c r="L1809"/>
  <c r="L6197"/>
  <c r="L9200"/>
  <c r="L5561"/>
  <c r="L3643"/>
  <c r="L5276"/>
  <c r="L4015"/>
  <c r="L8117"/>
  <c r="L6005"/>
  <c r="L1098"/>
  <c r="L2942"/>
  <c r="L1088"/>
  <c r="L4172"/>
  <c r="L10427"/>
  <c r="L3908"/>
  <c r="L10471"/>
  <c r="L3408"/>
  <c r="L5468"/>
  <c r="L4032"/>
  <c r="L13159"/>
  <c r="L10781"/>
  <c r="L6279"/>
  <c r="L6637"/>
  <c r="L13767"/>
  <c r="L5640"/>
  <c r="L3748"/>
  <c r="L10391"/>
  <c r="L10560"/>
  <c r="L2725"/>
  <c r="L6192"/>
  <c r="L12792"/>
  <c r="L8696"/>
  <c r="L241"/>
  <c r="L3895"/>
  <c r="L4992"/>
  <c r="L6724"/>
  <c r="L10131"/>
  <c r="L2347"/>
  <c r="L8584"/>
  <c r="L3973"/>
  <c r="L2489"/>
  <c r="L5428"/>
  <c r="L248"/>
  <c r="L6461"/>
  <c r="L9600"/>
  <c r="L12341"/>
  <c r="L1044"/>
  <c r="L12766"/>
  <c r="L593"/>
  <c r="L13939"/>
  <c r="L13848"/>
  <c r="L8897"/>
  <c r="L357"/>
  <c r="L8839"/>
  <c r="L12817"/>
  <c r="L3191"/>
  <c r="L5772"/>
  <c r="L514"/>
  <c r="L1970"/>
  <c r="L3918"/>
  <c r="L6740"/>
  <c r="L1550"/>
  <c r="L7679"/>
  <c r="L7176"/>
  <c r="L7742"/>
  <c r="L11147"/>
  <c r="L11099"/>
  <c r="L13582"/>
  <c r="L5095"/>
  <c r="L10496"/>
  <c r="L7763"/>
  <c r="L3393"/>
  <c r="L1197"/>
  <c r="L2731"/>
  <c r="L11347"/>
  <c r="L1415"/>
  <c r="L8123"/>
  <c r="L4999"/>
  <c r="L2590"/>
  <c r="L12808"/>
  <c r="L2021"/>
  <c r="L1896"/>
  <c r="L13513"/>
  <c r="L981"/>
  <c r="L3210"/>
  <c r="L745"/>
  <c r="L11049"/>
  <c r="L1692"/>
  <c r="L11996"/>
  <c r="L6170"/>
  <c r="L1154"/>
  <c r="L10474"/>
  <c r="L8398"/>
  <c r="L1288"/>
  <c r="L1751"/>
  <c r="L6403"/>
  <c r="L13831"/>
  <c r="L7700"/>
  <c r="L9267"/>
  <c r="L2670"/>
  <c r="L1881"/>
  <c r="L7785"/>
  <c r="L7863"/>
  <c r="L9956"/>
  <c r="L1538"/>
  <c r="L5386"/>
  <c r="L468"/>
  <c r="L7905"/>
  <c r="L5096"/>
  <c r="L1239"/>
  <c r="L1554"/>
  <c r="L4223"/>
  <c r="L4634"/>
  <c r="L6408"/>
  <c r="L507"/>
  <c r="L7128"/>
  <c r="L9806"/>
  <c r="L6392"/>
  <c r="L14061"/>
  <c r="L6187"/>
  <c r="L4001"/>
  <c r="L1028"/>
  <c r="L11569"/>
  <c r="L6555"/>
  <c r="L3173"/>
  <c r="L11955"/>
  <c r="L7250"/>
  <c r="L4567"/>
  <c r="L13253"/>
  <c r="L4098"/>
  <c r="L8667"/>
  <c r="L2518"/>
  <c r="L8840"/>
  <c r="L7680"/>
  <c r="L13594"/>
  <c r="L866"/>
  <c r="L10095"/>
  <c r="L3607"/>
  <c r="L7630"/>
  <c r="L1162"/>
  <c r="L4889"/>
  <c r="L3045"/>
  <c r="L969"/>
  <c r="L13881"/>
  <c r="L8824"/>
  <c r="L10779"/>
  <c r="L4438"/>
  <c r="L9734"/>
  <c r="L8407"/>
  <c r="L4064"/>
  <c r="L9689"/>
  <c r="L7435"/>
  <c r="L7818"/>
  <c r="L13909"/>
  <c r="L4967"/>
  <c r="L14008"/>
  <c r="L5545"/>
  <c r="L8777"/>
  <c r="L4444"/>
  <c r="L4542"/>
  <c r="L1717"/>
  <c r="L11563"/>
  <c r="L9269"/>
  <c r="L3996"/>
  <c r="L12316"/>
  <c r="L6715"/>
  <c r="L107"/>
  <c r="L8638"/>
  <c r="L7955"/>
  <c r="L3833"/>
  <c r="L768"/>
  <c r="L5580"/>
  <c r="L11920"/>
  <c r="L9476"/>
  <c r="L9922"/>
  <c r="L2534"/>
  <c r="L8069"/>
  <c r="L3103"/>
  <c r="L13074"/>
  <c r="L11587"/>
  <c r="L5209"/>
  <c r="L5771"/>
  <c r="L3341"/>
  <c r="L3555"/>
  <c r="L834"/>
  <c r="L6909"/>
  <c r="L8721"/>
  <c r="L12319"/>
  <c r="L4184"/>
  <c r="L10442"/>
  <c r="L13195"/>
  <c r="L14101"/>
  <c r="L560"/>
  <c r="L9595"/>
  <c r="L2600"/>
  <c r="L5586"/>
  <c r="L12197"/>
  <c r="L2345"/>
  <c r="L7050"/>
  <c r="L8402"/>
  <c r="L6972"/>
  <c r="L12480"/>
  <c r="L7298"/>
  <c r="L4888"/>
  <c r="L6201"/>
  <c r="L460"/>
  <c r="L9483"/>
  <c r="L331"/>
  <c r="L5638"/>
  <c r="L10607"/>
  <c r="L11098"/>
  <c r="L8139"/>
  <c r="L9459"/>
  <c r="L3518"/>
  <c r="L9460"/>
  <c r="L12360"/>
  <c r="L4956"/>
  <c r="L4232"/>
  <c r="L10729"/>
  <c r="L10151"/>
  <c r="L13919"/>
  <c r="L3005"/>
  <c r="L2710"/>
  <c r="L9322"/>
  <c r="L1916"/>
  <c r="L13758"/>
  <c r="L9164"/>
  <c r="L2526"/>
  <c r="L744"/>
  <c r="L5106"/>
  <c r="L4976"/>
  <c r="L3416"/>
  <c r="L168"/>
  <c r="L3400"/>
  <c r="L2714"/>
  <c r="L5984"/>
  <c r="L2682"/>
  <c r="L5555"/>
  <c r="L13675"/>
  <c r="L3032"/>
  <c r="L4795"/>
  <c r="L9978"/>
  <c r="L6149"/>
  <c r="L7652"/>
  <c r="L9950"/>
  <c r="L12483"/>
  <c r="L2472"/>
  <c r="L2481"/>
  <c r="L13899"/>
  <c r="L1196"/>
  <c r="L3777"/>
  <c r="L10203"/>
  <c r="L10817"/>
  <c r="L350"/>
  <c r="L4585"/>
  <c r="L8459"/>
  <c r="L1799"/>
  <c r="L1519"/>
  <c r="L10989"/>
  <c r="L11305"/>
  <c r="L5111"/>
  <c r="L4384"/>
  <c r="L12305"/>
  <c r="L2524"/>
  <c r="L9394"/>
  <c r="L6641"/>
  <c r="L8830"/>
  <c r="L2450"/>
  <c r="L2845"/>
  <c r="L5928"/>
  <c r="L9031"/>
  <c r="L13597"/>
  <c r="L7938"/>
  <c r="L1478"/>
  <c r="L11315"/>
  <c r="L1433"/>
  <c r="L13147"/>
  <c r="L7372"/>
  <c r="L4517"/>
  <c r="L6869"/>
  <c r="L13536"/>
  <c r="L7780"/>
  <c r="L4000"/>
  <c r="L1665"/>
  <c r="L11478"/>
  <c r="L11276"/>
  <c r="L2943"/>
  <c r="L11150"/>
  <c r="L13336"/>
  <c r="L2245"/>
  <c r="L12154"/>
  <c r="L19"/>
  <c r="L10774"/>
  <c r="L3122"/>
  <c r="L9576"/>
  <c r="L8158"/>
  <c r="L7336"/>
  <c r="L2551"/>
  <c r="L9652"/>
  <c r="L7459"/>
  <c r="L11284"/>
  <c r="L9334"/>
  <c r="L8854"/>
  <c r="L7189"/>
  <c r="L13031"/>
  <c r="L1232"/>
  <c r="L7311"/>
  <c r="L6212"/>
  <c r="L7099"/>
  <c r="L3192"/>
  <c r="L7804"/>
  <c r="L12371"/>
  <c r="L13968"/>
  <c r="L13577"/>
  <c r="L1649"/>
  <c r="L1095"/>
  <c r="L11218"/>
  <c r="L8590"/>
  <c r="L1622"/>
  <c r="L5431"/>
  <c r="L6253"/>
  <c r="L4871"/>
  <c r="L7325"/>
  <c r="L11669"/>
  <c r="L907"/>
  <c r="L134"/>
  <c r="L451"/>
  <c r="L4497"/>
  <c r="L9730"/>
  <c r="L1802"/>
  <c r="L1749"/>
  <c r="L10765"/>
  <c r="L10013"/>
  <c r="L13204"/>
  <c r="L6922"/>
  <c r="L8491"/>
  <c r="L4155"/>
  <c r="L1860"/>
  <c r="L3653"/>
  <c r="L6290"/>
  <c r="L5923"/>
  <c r="L9894"/>
  <c r="L10856"/>
  <c r="L2667"/>
  <c r="L9532"/>
  <c r="L12907"/>
  <c r="L523"/>
  <c r="L2014"/>
  <c r="L7750"/>
  <c r="L6895"/>
  <c r="L9193"/>
  <c r="L6989"/>
  <c r="L12676"/>
  <c r="L7716"/>
  <c r="L6663"/>
  <c r="L6890"/>
  <c r="L8124"/>
  <c r="L8100"/>
  <c r="L1171"/>
  <c r="L4738"/>
  <c r="L388"/>
  <c r="L361"/>
  <c r="L2813"/>
  <c r="L9789"/>
  <c r="L6970"/>
  <c r="L7561"/>
  <c r="L4586"/>
  <c r="L9482"/>
  <c r="L10754"/>
  <c r="L9548"/>
  <c r="L10620"/>
  <c r="L4550"/>
  <c r="L7629"/>
  <c r="L4673"/>
  <c r="L14003"/>
  <c r="L12023"/>
  <c r="L12178"/>
  <c r="L3316"/>
  <c r="L13477"/>
  <c r="L12869"/>
  <c r="L3938"/>
  <c r="L11329"/>
  <c r="L1436"/>
  <c r="L11129"/>
  <c r="L12511"/>
  <c r="L9744"/>
  <c r="L1469"/>
  <c r="L6793"/>
  <c r="L12337"/>
  <c r="L2193"/>
  <c r="L10176"/>
  <c r="L8610"/>
  <c r="L5854"/>
  <c r="L6429"/>
  <c r="L8963"/>
  <c r="L13158"/>
  <c r="L6593"/>
  <c r="L5248"/>
  <c r="L6840"/>
  <c r="L10622"/>
  <c r="L6967"/>
  <c r="L5112"/>
  <c r="L12103"/>
  <c r="L1579"/>
  <c r="L11001"/>
  <c r="L6346"/>
  <c r="L619"/>
  <c r="L10307"/>
  <c r="L6845"/>
  <c r="L10238"/>
  <c r="L7755"/>
  <c r="L3578"/>
  <c r="L11041"/>
  <c r="L7996"/>
  <c r="L4847"/>
  <c r="L12684"/>
  <c r="L13971"/>
  <c r="L12706"/>
  <c r="L3853"/>
  <c r="L13458"/>
  <c r="L9288"/>
  <c r="L1576"/>
  <c r="L13162"/>
  <c r="L7013"/>
  <c r="L7546"/>
  <c r="L4350"/>
  <c r="L13402"/>
  <c r="L39"/>
  <c r="L469"/>
  <c r="L7023"/>
  <c r="L4540"/>
  <c r="L139"/>
  <c r="L6484"/>
  <c r="L13730"/>
  <c r="L7009"/>
  <c r="L13904"/>
  <c r="L13652"/>
  <c r="L5168"/>
  <c r="L10734"/>
  <c r="L13437"/>
  <c r="L8417"/>
  <c r="L5664"/>
  <c r="L3709"/>
  <c r="L5782"/>
  <c r="L8820"/>
  <c r="L992"/>
  <c r="L9249"/>
  <c r="L9324"/>
  <c r="L9684"/>
  <c r="L4512"/>
  <c r="L13137"/>
  <c r="L3130"/>
  <c r="L5990"/>
  <c r="L13591"/>
  <c r="L2372"/>
  <c r="L12042"/>
  <c r="L6919"/>
  <c r="L7464"/>
  <c r="L8926"/>
  <c r="L6012"/>
  <c r="L10110"/>
  <c r="L9835"/>
  <c r="L3020"/>
  <c r="L6457"/>
  <c r="L10245"/>
  <c r="L2393"/>
  <c r="L4320"/>
  <c r="L4423"/>
  <c r="L13054"/>
  <c r="L5601"/>
  <c r="L9228"/>
  <c r="L11712"/>
  <c r="L4617"/>
  <c r="L5099"/>
  <c r="L5594"/>
  <c r="L4994"/>
  <c r="L4982"/>
  <c r="L5653"/>
  <c r="L1816"/>
  <c r="L11345"/>
  <c r="L2569"/>
  <c r="L9639"/>
  <c r="L10268"/>
  <c r="L3482"/>
  <c r="L9843"/>
  <c r="L9037"/>
  <c r="L2224"/>
  <c r="L11048"/>
  <c r="L3798"/>
  <c r="L5563"/>
  <c r="L4957"/>
  <c r="L4718"/>
  <c r="L10264"/>
  <c r="L5917"/>
  <c r="L8070"/>
  <c r="L13277"/>
  <c r="L8308"/>
  <c r="L10606"/>
  <c r="L8187"/>
  <c r="L7024"/>
  <c r="L696"/>
  <c r="L12153"/>
  <c r="L9981"/>
  <c r="L4711"/>
  <c r="L3430"/>
  <c r="L8359"/>
  <c r="L10224"/>
  <c r="L1667"/>
  <c r="L3386"/>
  <c r="L2095"/>
  <c r="L6109"/>
  <c r="L6718"/>
  <c r="L11288"/>
  <c r="L9630"/>
  <c r="L1108"/>
  <c r="L8778"/>
  <c r="L13099"/>
  <c r="L2188"/>
  <c r="L9666"/>
  <c r="L13689"/>
  <c r="L9622"/>
  <c r="L11479"/>
  <c r="L11360"/>
  <c r="L12778"/>
  <c r="L10404"/>
  <c r="L5745"/>
  <c r="L10587"/>
  <c r="L2232"/>
  <c r="L4972"/>
  <c r="L551"/>
  <c r="L4506"/>
  <c r="L6337"/>
  <c r="L12263"/>
  <c r="L12064"/>
  <c r="L10782"/>
  <c r="L4062"/>
  <c r="L12560"/>
  <c r="L5578"/>
  <c r="L12535"/>
  <c r="L2219"/>
  <c r="L5562"/>
  <c r="L3284"/>
  <c r="L13643"/>
  <c r="L10714"/>
  <c r="L13991"/>
  <c r="L11910"/>
  <c r="L12038"/>
  <c r="L12741"/>
  <c r="L13408"/>
  <c r="L677"/>
  <c r="L11991"/>
  <c r="L9217"/>
  <c r="L10609"/>
  <c r="L275"/>
  <c r="L6104"/>
  <c r="L12659"/>
  <c r="L10462"/>
  <c r="L13837"/>
  <c r="L989"/>
  <c r="L4361"/>
  <c r="L6575"/>
  <c r="L111"/>
  <c r="L3759"/>
  <c r="L7770"/>
  <c r="L931"/>
  <c r="L3875"/>
  <c r="L5247"/>
  <c r="L505"/>
  <c r="L13990"/>
  <c r="L12180"/>
  <c r="L1210"/>
  <c r="L6369"/>
  <c r="L1723"/>
  <c r="L5952"/>
  <c r="L7586"/>
  <c r="L12213"/>
  <c r="L12369"/>
  <c r="L2030"/>
  <c r="L3633"/>
  <c r="L7859"/>
  <c r="L12242"/>
  <c r="L10744"/>
  <c r="L2325"/>
  <c r="L10933"/>
  <c r="L974"/>
  <c r="L12933"/>
  <c r="L6082"/>
  <c r="L615"/>
  <c r="L12155"/>
  <c r="L1581"/>
  <c r="L2735"/>
  <c r="L976"/>
  <c r="L290"/>
  <c r="L10108"/>
  <c r="L186"/>
  <c r="L10556"/>
  <c r="L2686"/>
  <c r="L13056"/>
  <c r="L12711"/>
  <c r="L8094"/>
  <c r="L563"/>
  <c r="L7260"/>
  <c r="L1405"/>
  <c r="L8296"/>
  <c r="L2148"/>
  <c r="L1376"/>
  <c r="L213"/>
  <c r="L7198"/>
  <c r="L9438"/>
  <c r="L12843"/>
  <c r="L10494"/>
  <c r="L3626"/>
  <c r="L6037"/>
  <c r="L1977"/>
  <c r="L3724"/>
  <c r="L10522"/>
  <c r="L6628"/>
  <c r="L823"/>
  <c r="L681"/>
  <c r="L7488"/>
  <c r="L10847"/>
  <c r="L11607"/>
  <c r="L6185"/>
  <c r="L5008"/>
  <c r="L9702"/>
  <c r="L14025"/>
  <c r="L2565"/>
  <c r="L9657"/>
  <c r="L3"/>
  <c r="L9358"/>
  <c r="L11968"/>
  <c r="L12746"/>
  <c r="L415"/>
  <c r="L4055"/>
  <c r="L7702"/>
  <c r="L11949"/>
  <c r="L9607"/>
  <c r="L13338"/>
  <c r="L3926"/>
  <c r="L12158"/>
  <c r="L1933"/>
  <c r="L12334"/>
  <c r="L7398"/>
  <c r="L10106"/>
  <c r="L423"/>
  <c r="L2865"/>
  <c r="L9099"/>
  <c r="L3767"/>
  <c r="L11011"/>
  <c r="L815"/>
  <c r="L7370"/>
  <c r="L8363"/>
  <c r="L470"/>
  <c r="L10986"/>
  <c r="L6383"/>
  <c r="L6234"/>
  <c r="L13589"/>
  <c r="L346"/>
  <c r="L3790"/>
  <c r="L4134"/>
  <c r="L13312"/>
  <c r="L884"/>
  <c r="L2112"/>
  <c r="L10984"/>
  <c r="L8112"/>
  <c r="L4369"/>
  <c r="L819"/>
  <c r="L135"/>
  <c r="L9188"/>
  <c r="L9573"/>
  <c r="L13992"/>
  <c r="L2515"/>
  <c r="L1303"/>
  <c r="L9718"/>
  <c r="L10047"/>
  <c r="L5032"/>
  <c r="L12094"/>
  <c r="L13854"/>
  <c r="L7014"/>
  <c r="L11124"/>
  <c r="L11615"/>
  <c r="L9790"/>
  <c r="L12550"/>
  <c r="L6723"/>
  <c r="L1430"/>
  <c r="L1070"/>
  <c r="L4321"/>
  <c r="L13369"/>
  <c r="L2257"/>
  <c r="L6098"/>
  <c r="L9867"/>
  <c r="L701"/>
  <c r="L10500"/>
  <c r="L1605"/>
  <c r="L9841"/>
  <c r="L7077"/>
  <c r="L9779"/>
  <c r="L1426"/>
  <c r="L953"/>
  <c r="L1427"/>
  <c r="L6707"/>
  <c r="L9787"/>
  <c r="L11534"/>
  <c r="L2024"/>
  <c r="L12883"/>
  <c r="L4546"/>
  <c r="L1628"/>
  <c r="L1643"/>
  <c r="L384"/>
  <c r="L356"/>
  <c r="L4164"/>
  <c r="L6693"/>
  <c r="L8706"/>
  <c r="L1231"/>
  <c r="L2419"/>
  <c r="L7316"/>
  <c r="L13541"/>
  <c r="L8834"/>
  <c r="L5069"/>
  <c r="L7369"/>
  <c r="L5687"/>
  <c r="L3638"/>
  <c r="L2984"/>
  <c r="L14068"/>
  <c r="L12796"/>
  <c r="L543"/>
  <c r="L1501"/>
  <c r="L8438"/>
  <c r="L3815"/>
  <c r="L5652"/>
  <c r="L4563"/>
  <c r="L6907"/>
  <c r="L3939"/>
  <c r="L10819"/>
  <c r="L13101"/>
  <c r="L1005"/>
  <c r="L11351"/>
  <c r="L11394"/>
  <c r="L5633"/>
  <c r="L6762"/>
  <c r="L606"/>
  <c r="L9102"/>
  <c r="L9908"/>
  <c r="L4050"/>
  <c r="L1368"/>
  <c r="L1937"/>
  <c r="L3537"/>
  <c r="L7584"/>
  <c r="L7330"/>
  <c r="L1129"/>
  <c r="L7187"/>
  <c r="L13117"/>
  <c r="L13822"/>
  <c r="L382"/>
  <c r="L4758"/>
  <c r="L7399"/>
  <c r="L1546"/>
  <c r="L7411"/>
  <c r="L13961"/>
  <c r="L5187"/>
  <c r="L3894"/>
  <c r="L13614"/>
  <c r="L10406"/>
  <c r="L4234"/>
  <c r="L88"/>
  <c r="L3008"/>
  <c r="L502"/>
  <c r="L8905"/>
  <c r="L8961"/>
  <c r="L9917"/>
  <c r="L11560"/>
  <c r="L11484"/>
  <c r="L12387"/>
  <c r="L2789"/>
  <c r="L4258"/>
  <c r="L5755"/>
  <c r="L8198"/>
  <c r="L1724"/>
  <c r="L6425"/>
  <c r="L2125"/>
  <c r="L3441"/>
  <c r="L2885"/>
  <c r="L11035"/>
  <c r="L12126"/>
  <c r="L5752"/>
  <c r="L402"/>
  <c r="L7125"/>
  <c r="L831"/>
  <c r="L7068"/>
  <c r="L8043"/>
  <c r="L7051"/>
  <c r="L10024"/>
  <c r="L12035"/>
  <c r="L4783"/>
  <c r="L5448"/>
  <c r="L4705"/>
  <c r="L575"/>
  <c r="L2403"/>
  <c r="L11772"/>
  <c r="L5759"/>
  <c r="L8893"/>
  <c r="L7357"/>
  <c r="L11677"/>
  <c r="L1968"/>
  <c r="L10148"/>
  <c r="L4161"/>
  <c r="L1782"/>
  <c r="L9627"/>
  <c r="L11490"/>
  <c r="L12397"/>
  <c r="L1832"/>
  <c r="L6537"/>
  <c r="L7134"/>
  <c r="L10761"/>
  <c r="L7365"/>
  <c r="L1156"/>
  <c r="L11340"/>
  <c r="L10648"/>
  <c r="L6339"/>
  <c r="L11580"/>
  <c r="L10305"/>
  <c r="L12929"/>
  <c r="L4179"/>
  <c r="L4929"/>
  <c r="L10626"/>
  <c r="L2086"/>
  <c r="L10104"/>
  <c r="L7940"/>
  <c r="L2493"/>
  <c r="L7809"/>
  <c r="L5750"/>
  <c r="L8859"/>
  <c r="L5411"/>
  <c r="L3458"/>
  <c r="L9611"/>
  <c r="L7066"/>
  <c r="L2953"/>
  <c r="L2691"/>
  <c r="L13557"/>
  <c r="L11065"/>
  <c r="L1708"/>
  <c r="L6284"/>
  <c r="L7135"/>
  <c r="L5605"/>
  <c r="L11634"/>
  <c r="L2075"/>
  <c r="L11519"/>
  <c r="L7467"/>
  <c r="L2032"/>
  <c r="L11935"/>
  <c r="L11906"/>
  <c r="L4154"/>
  <c r="L12235"/>
  <c r="L4806"/>
  <c r="L2359"/>
  <c r="L211"/>
  <c r="L128"/>
  <c r="L6398"/>
  <c r="L6956"/>
  <c r="L11415"/>
  <c r="L13793"/>
  <c r="L5958"/>
  <c r="L2355"/>
  <c r="L7529"/>
  <c r="L276"/>
  <c r="L6231"/>
  <c r="L7324"/>
  <c r="L2145"/>
  <c r="L9764"/>
  <c r="L2081"/>
  <c r="L3819"/>
  <c r="L9361"/>
  <c r="L13129"/>
  <c r="L9270"/>
  <c r="L4721"/>
  <c r="L219"/>
  <c r="L6274"/>
  <c r="L12775"/>
  <c r="L11212"/>
  <c r="L11080"/>
  <c r="L4996"/>
  <c r="L5688"/>
  <c r="L3011"/>
  <c r="L4659"/>
  <c r="L5274"/>
  <c r="L12864"/>
  <c r="L2535"/>
  <c r="L161"/>
  <c r="L9783"/>
  <c r="L2555"/>
  <c r="L11945"/>
  <c r="L2758"/>
  <c r="L6824"/>
  <c r="L9848"/>
  <c r="L7300"/>
  <c r="L4750"/>
  <c r="L12139"/>
  <c r="L2770"/>
  <c r="L5227"/>
  <c r="L10686"/>
  <c r="L7055"/>
  <c r="L2311"/>
  <c r="L6456"/>
  <c r="L7873"/>
  <c r="L1895"/>
  <c r="L11068"/>
  <c r="L10339"/>
  <c r="L3861"/>
  <c r="L8138"/>
  <c r="L7028"/>
  <c r="L4070"/>
  <c r="L1739"/>
  <c r="L421"/>
  <c r="L1069"/>
  <c r="L496"/>
  <c r="L12273"/>
  <c r="L10057"/>
  <c r="L7048"/>
  <c r="L3876"/>
  <c r="L5747"/>
  <c r="L4101"/>
  <c r="L11010"/>
  <c r="L5469"/>
  <c r="L11908"/>
  <c r="L12957"/>
  <c r="L8487"/>
  <c r="L9301"/>
  <c r="L4346"/>
  <c r="L2939"/>
  <c r="L10642"/>
  <c r="L2012"/>
  <c r="L11740"/>
  <c r="L10962"/>
  <c r="L5335"/>
  <c r="L8595"/>
  <c r="L12754"/>
  <c r="L5724"/>
  <c r="L6812"/>
  <c r="L4531"/>
  <c r="L3303"/>
  <c r="L9524"/>
  <c r="L12203"/>
  <c r="L2230"/>
  <c r="L2022"/>
  <c r="L12465"/>
  <c r="L11548"/>
  <c r="L5091"/>
  <c r="L7552"/>
  <c r="L3991"/>
  <c r="L12912"/>
  <c r="L11287"/>
  <c r="L1797"/>
  <c r="L7143"/>
  <c r="L1611"/>
  <c r="L6371"/>
  <c r="L2674"/>
  <c r="L2326"/>
  <c r="L8716"/>
  <c r="L10849"/>
  <c r="L4610"/>
  <c r="L10325"/>
  <c r="L8856"/>
  <c r="L11240"/>
  <c r="L12781"/>
  <c r="L3342"/>
  <c r="L6249"/>
  <c r="L7329"/>
  <c r="L6495"/>
  <c r="L4204"/>
  <c r="L440"/>
  <c r="L8997"/>
  <c r="L5614"/>
  <c r="L2898"/>
  <c r="L5026"/>
  <c r="L8619"/>
  <c r="L13037"/>
  <c r="L12137"/>
  <c r="L8980"/>
  <c r="L5560"/>
  <c r="L1736"/>
  <c r="L2664"/>
  <c r="L8966"/>
  <c r="L12854"/>
  <c r="L9015"/>
  <c r="L17"/>
  <c r="L9290"/>
  <c r="L4788"/>
  <c r="L1495"/>
  <c r="L9097"/>
  <c r="L2437"/>
  <c r="L10948"/>
  <c r="L6206"/>
  <c r="L10207"/>
  <c r="L13407"/>
  <c r="L11031"/>
  <c r="L11874"/>
  <c r="L13527"/>
  <c r="L6599"/>
  <c r="L5564"/>
  <c r="L10155"/>
  <c r="L4318"/>
  <c r="L614"/>
  <c r="L7764"/>
  <c r="L1742"/>
  <c r="L8799"/>
  <c r="L5250"/>
  <c r="L3635"/>
  <c r="L8098"/>
  <c r="L4044"/>
  <c r="L13071"/>
  <c r="L8895"/>
  <c r="L611"/>
  <c r="L1561"/>
  <c r="L748"/>
  <c r="L5144"/>
  <c r="L3628"/>
  <c r="L11486"/>
  <c r="L4841"/>
  <c r="L12625"/>
  <c r="L12544"/>
  <c r="L3924"/>
  <c r="L38"/>
  <c r="L13029"/>
  <c r="L13465"/>
  <c r="L11391"/>
  <c r="L4717"/>
  <c r="L9284"/>
  <c r="L9170"/>
  <c r="L3608"/>
  <c r="L6166"/>
  <c r="L12264"/>
  <c r="L9083"/>
  <c r="L8141"/>
  <c r="L13035"/>
  <c r="L13751"/>
  <c r="L1995"/>
  <c r="L9060"/>
  <c r="L8640"/>
  <c r="L1292"/>
  <c r="L12151"/>
  <c r="L8533"/>
  <c r="L9500"/>
  <c r="L12961"/>
  <c r="L5402"/>
  <c r="L4518"/>
  <c r="L10061"/>
  <c r="L8295"/>
  <c r="L5438"/>
  <c r="L2906"/>
  <c r="L10251"/>
  <c r="L9075"/>
  <c r="L1203"/>
  <c r="L1331"/>
  <c r="L6616"/>
  <c r="L13896"/>
  <c r="L4608"/>
  <c r="L7569"/>
  <c r="L7007"/>
  <c r="L6980"/>
  <c r="L5203"/>
  <c r="L7388"/>
  <c r="L10768"/>
  <c r="L11850"/>
  <c r="L4521"/>
  <c r="L7564"/>
  <c r="L863"/>
  <c r="L8822"/>
  <c r="L13424"/>
  <c r="L6482"/>
  <c r="L5083"/>
  <c r="L4060"/>
  <c r="L9389"/>
  <c r="L11616"/>
  <c r="L978"/>
  <c r="L7749"/>
  <c r="L3473"/>
  <c r="L8875"/>
  <c r="L5962"/>
  <c r="L6069"/>
  <c r="L12783"/>
  <c r="L1295"/>
  <c r="L11417"/>
  <c r="L7835"/>
  <c r="L10899"/>
  <c r="L9535"/>
  <c r="L13982"/>
  <c r="L2469"/>
  <c r="L5809"/>
  <c r="L9802"/>
  <c r="L11107"/>
  <c r="L1195"/>
  <c r="L6512"/>
  <c r="L4336"/>
  <c r="L9495"/>
  <c r="L11609"/>
  <c r="L3163"/>
  <c r="L9663"/>
  <c r="L4619"/>
  <c r="L2500"/>
  <c r="L259"/>
  <c r="L13865"/>
  <c r="L13149"/>
  <c r="L12919"/>
  <c r="L7177"/>
  <c r="L7843"/>
  <c r="L1518"/>
  <c r="L9316"/>
  <c r="L2439"/>
  <c r="L6979"/>
  <c r="L9759"/>
  <c r="L1786"/>
  <c r="L7105"/>
  <c r="L3405"/>
  <c r="L4834"/>
  <c r="L4627"/>
  <c r="L5360"/>
  <c r="L922"/>
  <c r="L7421"/>
  <c r="L2412"/>
  <c r="L13349"/>
  <c r="L9253"/>
  <c r="L6976"/>
  <c r="L6668"/>
  <c r="L4559"/>
  <c r="L5526"/>
  <c r="L2970"/>
  <c r="L11435"/>
  <c r="L8174"/>
  <c r="L9477"/>
  <c r="L11469"/>
  <c r="L207"/>
  <c r="L2190"/>
  <c r="L13842"/>
  <c r="L11562"/>
  <c r="L11421"/>
  <c r="L13944"/>
  <c r="L13252"/>
  <c r="L11297"/>
  <c r="L13419"/>
  <c r="L13334"/>
  <c r="L5677"/>
  <c r="L4864"/>
  <c r="L11346"/>
  <c r="L1367"/>
  <c r="L11190"/>
  <c r="L390"/>
  <c r="L5284"/>
  <c r="L12147"/>
  <c r="L985"/>
  <c r="L1811"/>
  <c r="L2516"/>
  <c r="L12444"/>
  <c r="L3773"/>
  <c r="L12588"/>
  <c r="L12522"/>
  <c r="L3912"/>
  <c r="L8433"/>
  <c r="L3852"/>
  <c r="L401"/>
  <c r="L9388"/>
  <c r="L4842"/>
  <c r="L7649"/>
  <c r="L5748"/>
  <c r="L10435"/>
  <c r="L2910"/>
  <c r="L9520"/>
  <c r="L3289"/>
  <c r="L6603"/>
  <c r="L3262"/>
  <c r="L9349"/>
  <c r="L10695"/>
  <c r="L10561"/>
  <c r="L6118"/>
  <c r="L10327"/>
  <c r="L10053"/>
  <c r="L10888"/>
  <c r="L6261"/>
  <c r="L9026"/>
  <c r="L11278"/>
  <c r="L2009"/>
  <c r="L8804"/>
  <c r="L1148"/>
  <c r="L8654"/>
  <c r="L10194"/>
  <c r="L8286"/>
  <c r="L6848"/>
  <c r="L9515"/>
  <c r="L8802"/>
  <c r="L2382"/>
  <c r="L11746"/>
  <c r="L12524"/>
  <c r="L13126"/>
  <c r="L12416"/>
  <c r="L12425"/>
  <c r="L9793"/>
  <c r="L9647"/>
  <c r="L2446"/>
  <c r="L3820"/>
  <c r="L6839"/>
  <c r="L8766"/>
  <c r="L7308"/>
  <c r="L9089"/>
  <c r="L2683"/>
  <c r="L9970"/>
  <c r="L5914"/>
  <c r="L5185"/>
  <c r="L5408"/>
  <c r="L3554"/>
  <c r="L5166"/>
  <c r="L7939"/>
  <c r="L4486"/>
  <c r="L10956"/>
  <c r="L2057"/>
  <c r="L13931"/>
  <c r="L40"/>
  <c r="L14085"/>
  <c r="L5430"/>
  <c r="L11846"/>
  <c r="L12646"/>
  <c r="L548"/>
  <c r="L5342"/>
  <c r="L105"/>
  <c r="L10317"/>
  <c r="L11857"/>
  <c r="L7319"/>
  <c r="L7401"/>
  <c r="L9648"/>
  <c r="L137"/>
  <c r="L10098"/>
  <c r="L5416"/>
  <c r="L13245"/>
  <c r="L10573"/>
  <c r="L9590"/>
  <c r="L8693"/>
  <c r="L675"/>
  <c r="L2575"/>
  <c r="L3328"/>
  <c r="L13525"/>
  <c r="L9853"/>
  <c r="L7382"/>
  <c r="L8348"/>
  <c r="L4242"/>
  <c r="L280"/>
  <c r="L5066"/>
  <c r="L5922"/>
  <c r="L7759"/>
  <c r="L12245"/>
  <c r="L29"/>
  <c r="L1830"/>
  <c r="L6816"/>
  <c r="L3523"/>
  <c r="L3851"/>
  <c r="L1640"/>
  <c r="L13754"/>
  <c r="L14079"/>
  <c r="L12353"/>
  <c r="L8845"/>
  <c r="L10894"/>
  <c r="L7101"/>
  <c r="L3913"/>
  <c r="L13921"/>
  <c r="L3702"/>
  <c r="L1423"/>
  <c r="L10967"/>
  <c r="L4843"/>
  <c r="L2907"/>
  <c r="L9675"/>
  <c r="L11393"/>
  <c r="L4019"/>
  <c r="L13138"/>
  <c r="L6662"/>
  <c r="L6493"/>
  <c r="L10220"/>
  <c r="L4681"/>
  <c r="L13150"/>
  <c r="L1432"/>
  <c r="L5924"/>
  <c r="L10444"/>
  <c r="L3911"/>
  <c r="L91"/>
  <c r="L12462"/>
  <c r="L13690"/>
  <c r="L2250"/>
  <c r="L8211"/>
  <c r="L1932"/>
  <c r="L9877"/>
  <c r="L12013"/>
  <c r="L6499"/>
  <c r="L9384"/>
  <c r="L3752"/>
  <c r="L8762"/>
  <c r="L10951"/>
  <c r="L2993"/>
  <c r="L1263"/>
  <c r="L9427"/>
  <c r="L2103"/>
  <c r="L7810"/>
  <c r="L13972"/>
  <c r="L13677"/>
  <c r="L10051"/>
  <c r="L1819"/>
  <c r="L4655"/>
  <c r="L8942"/>
  <c r="L12288"/>
  <c r="L6859"/>
  <c r="L7199"/>
  <c r="L6022"/>
  <c r="L5186"/>
  <c r="L12790"/>
  <c r="L3684"/>
  <c r="L10396"/>
  <c r="L967"/>
  <c r="L2198"/>
  <c r="L11296"/>
  <c r="L1352"/>
  <c r="L9776"/>
  <c r="L8861"/>
  <c r="L8629"/>
  <c r="L2596"/>
  <c r="L10627"/>
  <c r="L9232"/>
  <c r="L6666"/>
  <c r="L5439"/>
  <c r="L3564"/>
  <c r="L12092"/>
  <c r="L13834"/>
  <c r="L12953"/>
  <c r="L1453"/>
  <c r="L10505"/>
  <c r="L11156"/>
  <c r="L6818"/>
  <c r="L4508"/>
  <c r="L3298"/>
  <c r="L9530"/>
  <c r="L12642"/>
  <c r="L2801"/>
  <c r="L7773"/>
  <c r="L11797"/>
  <c r="L2909"/>
  <c r="L9335"/>
  <c r="L419"/>
  <c r="L5105"/>
  <c r="L9160"/>
  <c r="L1767"/>
  <c r="L3961"/>
  <c r="L6940"/>
  <c r="L2098"/>
  <c r="L8624"/>
  <c r="L3560"/>
  <c r="L517"/>
  <c r="L5672"/>
  <c r="L4464"/>
  <c r="L2879"/>
  <c r="L3023"/>
  <c r="L13891"/>
  <c r="L3021"/>
  <c r="L7446"/>
  <c r="L10499"/>
  <c r="L1701"/>
  <c r="L3493"/>
  <c r="L5896"/>
  <c r="L7185"/>
  <c r="L5349"/>
  <c r="L4875"/>
  <c r="L9064"/>
  <c r="L197"/>
  <c r="L3840"/>
  <c r="L10703"/>
  <c r="L13733"/>
  <c r="L7732"/>
  <c r="L9941"/>
  <c r="L8261"/>
  <c r="L7975"/>
  <c r="L8503"/>
  <c r="L10059"/>
  <c r="L12552"/>
  <c r="L6774"/>
  <c r="L5434"/>
  <c r="L9525"/>
  <c r="L1221"/>
  <c r="L10825"/>
  <c r="L3768"/>
  <c r="L13443"/>
  <c r="L13179"/>
  <c r="L2983"/>
  <c r="L5308"/>
  <c r="L8860"/>
  <c r="L3673"/>
  <c r="L14007"/>
  <c r="L6169"/>
  <c r="L2038"/>
  <c r="L9582"/>
  <c r="L5665"/>
  <c r="L7891"/>
  <c r="L9114"/>
  <c r="L11325"/>
  <c r="L13772"/>
  <c r="L4483"/>
  <c r="L8313"/>
  <c r="L1201"/>
  <c r="L11502"/>
  <c r="L127"/>
  <c r="L2517"/>
  <c r="L8508"/>
  <c r="L5783"/>
  <c r="L10361"/>
  <c r="L11793"/>
  <c r="L12413"/>
  <c r="L12469"/>
  <c r="L5467"/>
  <c r="L7183"/>
  <c r="L647"/>
  <c r="L11967"/>
  <c r="L8023"/>
  <c r="L9079"/>
  <c r="L11504"/>
  <c r="L12859"/>
  <c r="L11673"/>
  <c r="L13701"/>
  <c r="L1517"/>
  <c r="L477"/>
  <c r="L7136"/>
  <c r="L6513"/>
  <c r="L7261"/>
  <c r="L2591"/>
  <c r="L5761"/>
  <c r="L6468"/>
  <c r="L4988"/>
  <c r="L4256"/>
  <c r="L12699"/>
  <c r="L4978"/>
  <c r="L7022"/>
  <c r="L1087"/>
  <c r="L7208"/>
  <c r="L12149"/>
  <c r="L6368"/>
  <c r="L1555"/>
  <c r="L9399"/>
  <c r="L9813"/>
  <c r="L12634"/>
  <c r="L7924"/>
  <c r="L8460"/>
  <c r="L8466"/>
  <c r="L13965"/>
  <c r="L11728"/>
  <c r="L11014"/>
  <c r="L11498"/>
  <c r="L12333"/>
  <c r="L972"/>
  <c r="L926"/>
  <c r="L7130"/>
  <c r="L7868"/>
  <c r="L2884"/>
  <c r="L7877"/>
  <c r="L10048"/>
  <c r="L13273"/>
  <c r="L13343"/>
  <c r="L11604"/>
  <c r="L11020"/>
  <c r="L12592"/>
  <c r="L8751"/>
  <c r="L13838"/>
  <c r="L10657"/>
  <c r="L5726"/>
  <c r="L4591"/>
  <c r="L1691"/>
  <c r="L1158"/>
  <c r="L10764"/>
  <c r="L4837"/>
  <c r="L7103"/>
  <c r="L4724"/>
  <c r="L12492"/>
  <c r="L5244"/>
  <c r="L3487"/>
  <c r="L13811"/>
  <c r="L13335"/>
  <c r="L11442"/>
  <c r="L13629"/>
  <c r="L13266"/>
  <c r="L1217"/>
  <c r="L11130"/>
  <c r="L3928"/>
  <c r="L8814"/>
  <c r="L9415"/>
  <c r="L9409"/>
  <c r="L12517"/>
  <c r="L8990"/>
  <c r="L13853"/>
  <c r="L6885"/>
  <c r="L14042"/>
  <c r="L4729"/>
  <c r="L12466"/>
  <c r="L5230"/>
  <c r="L217"/>
  <c r="L11557"/>
  <c r="L3335"/>
  <c r="L858"/>
  <c r="L3418"/>
  <c r="L853"/>
  <c r="L8665"/>
  <c r="L3186"/>
  <c r="L12671"/>
  <c r="L6412"/>
  <c r="L4066"/>
  <c r="L638"/>
  <c r="L12182"/>
  <c r="L11380"/>
  <c r="L9163"/>
  <c r="L10485"/>
  <c r="L779"/>
  <c r="L12702"/>
  <c r="L10709"/>
  <c r="L8973"/>
  <c r="L3915"/>
  <c r="L13209"/>
  <c r="L3470"/>
  <c r="L2774"/>
  <c r="L4755"/>
  <c r="L10893"/>
  <c r="L10678"/>
  <c r="L4034"/>
  <c r="L5613"/>
  <c r="L7490"/>
  <c r="L9873"/>
  <c r="L6765"/>
  <c r="L7691"/>
  <c r="L9326"/>
  <c r="L6971"/>
  <c r="L3582"/>
  <c r="L7194"/>
  <c r="L3769"/>
  <c r="L8453"/>
  <c r="L4289"/>
  <c r="L6309"/>
  <c r="L1099"/>
  <c r="L4270"/>
  <c r="L8868"/>
  <c r="L703"/>
  <c r="L7302"/>
  <c r="L10836"/>
  <c r="L5593"/>
  <c r="L13383"/>
  <c r="L4135"/>
  <c r="L6454"/>
  <c r="L12716"/>
  <c r="L10232"/>
  <c r="L8258"/>
  <c r="L9240"/>
  <c r="L7484"/>
  <c r="L3905"/>
  <c r="L13753"/>
  <c r="L6157"/>
  <c r="L4401"/>
  <c r="L2653"/>
  <c r="L5346"/>
  <c r="L10672"/>
  <c r="L426"/>
  <c r="L9837"/>
  <c r="L13684"/>
  <c r="L9631"/>
  <c r="L2795"/>
  <c r="L2834"/>
  <c r="L11747"/>
  <c r="L8165"/>
  <c r="L8760"/>
  <c r="L4660"/>
  <c r="L10117"/>
  <c r="L11320"/>
  <c r="L12917"/>
  <c r="L11710"/>
  <c r="L3948"/>
  <c r="L8896"/>
  <c r="L1252"/>
  <c r="L10259"/>
  <c r="L13579"/>
  <c r="L4523"/>
  <c r="L10324"/>
  <c r="L5897"/>
  <c r="L2062"/>
  <c r="L11331"/>
  <c r="L6856"/>
  <c r="L11126"/>
  <c r="L4102"/>
  <c r="L244"/>
  <c r="L12066"/>
  <c r="L9047"/>
  <c r="L5050"/>
  <c r="L1454"/>
  <c r="L3221"/>
  <c r="L8941"/>
  <c r="L9293"/>
  <c r="L735"/>
  <c r="L5966"/>
  <c r="L567"/>
  <c r="L13499"/>
  <c r="L2177"/>
  <c r="L6653"/>
  <c r="L3323"/>
  <c r="L8848"/>
  <c r="L13736"/>
  <c r="L9830"/>
  <c r="L2730"/>
  <c r="L178"/>
  <c r="L8260"/>
  <c r="L6000"/>
  <c r="L8490"/>
  <c r="L2144"/>
  <c r="L11221"/>
  <c r="L12972"/>
  <c r="L10235"/>
  <c r="L6348"/>
  <c r="L14032"/>
  <c r="L2254"/>
  <c r="L533"/>
  <c r="L6306"/>
  <c r="L8390"/>
  <c r="L1143"/>
  <c r="L9407"/>
  <c r="L9915"/>
  <c r="L9398"/>
  <c r="L1975"/>
  <c r="L9074"/>
  <c r="L12968"/>
  <c r="L10166"/>
  <c r="L10401"/>
  <c r="L3077"/>
  <c r="L5519"/>
  <c r="L2197"/>
  <c r="L11576"/>
  <c r="L12451"/>
  <c r="L11965"/>
  <c r="L85"/>
  <c r="L9983"/>
  <c r="L11223"/>
  <c r="L10388"/>
  <c r="L4631"/>
  <c r="L3969"/>
  <c r="L7582"/>
  <c r="L7572"/>
  <c r="L11638"/>
  <c r="L4196"/>
  <c r="L10964"/>
  <c r="L5218"/>
  <c r="L13104"/>
  <c r="L1795"/>
  <c r="L8653"/>
  <c r="L1378"/>
  <c r="L12503"/>
  <c r="L12653"/>
  <c r="L10809"/>
  <c r="L11533"/>
  <c r="L7703"/>
  <c r="L3321"/>
  <c r="L13912"/>
  <c r="L12728"/>
  <c r="L12910"/>
  <c r="L7942"/>
  <c r="L9948"/>
  <c r="L4454"/>
  <c r="L6451"/>
  <c r="L3909"/>
  <c r="L6781"/>
  <c r="L1281"/>
  <c r="L10408"/>
  <c r="L3530"/>
  <c r="L1741"/>
  <c r="L12916"/>
  <c r="L452"/>
  <c r="L6338"/>
  <c r="L13835"/>
  <c r="L11349"/>
  <c r="L5741"/>
  <c r="L5713"/>
  <c r="L6999"/>
  <c r="L9208"/>
  <c r="L4243"/>
  <c r="L805"/>
  <c r="L5735"/>
  <c r="L8781"/>
  <c r="L2815"/>
  <c r="L8018"/>
  <c r="L9063"/>
  <c r="L3922"/>
  <c r="L13100"/>
  <c r="L10569"/>
  <c r="L1992"/>
  <c r="L5949"/>
  <c r="L8937"/>
  <c r="L9434"/>
  <c r="L12577"/>
  <c r="L1406"/>
  <c r="L4403"/>
  <c r="L12616"/>
  <c r="L11184"/>
  <c r="L2785"/>
  <c r="L8333"/>
  <c r="L479"/>
  <c r="L13732"/>
  <c r="L67"/>
  <c r="L109"/>
  <c r="L6065"/>
  <c r="L2755"/>
  <c r="L3733"/>
  <c r="L7988"/>
  <c r="L8087"/>
  <c r="L13248"/>
  <c r="L6868"/>
  <c r="L5786"/>
  <c r="L2649"/>
  <c r="L9632"/>
  <c r="L13790"/>
  <c r="L10769"/>
  <c r="L11273"/>
  <c r="L4393"/>
  <c r="L1524"/>
  <c r="L12665"/>
  <c r="L693"/>
  <c r="L3676"/>
  <c r="L7949"/>
  <c r="L2854"/>
  <c r="L4613"/>
  <c r="L9775"/>
  <c r="L13192"/>
  <c r="L441"/>
  <c r="L5737"/>
  <c r="L8240"/>
  <c r="L2397"/>
  <c r="L9885"/>
  <c r="L9286"/>
  <c r="L367"/>
  <c r="L2826"/>
  <c r="L5579"/>
  <c r="L12193"/>
  <c r="L8265"/>
  <c r="L4018"/>
  <c r="L6165"/>
  <c r="L3068"/>
  <c r="L13920"/>
  <c r="L7120"/>
  <c r="L11650"/>
  <c r="L6088"/>
  <c r="L2539"/>
  <c r="L10229"/>
  <c r="L3763"/>
  <c r="L11559"/>
  <c r="L4787"/>
  <c r="L6229"/>
  <c r="L4306"/>
  <c r="L1578"/>
  <c r="L7456"/>
  <c r="L13486"/>
  <c r="L10012"/>
  <c r="L9667"/>
  <c r="L4973"/>
  <c r="L5457"/>
  <c r="L10363"/>
  <c r="L14052"/>
  <c r="L9994"/>
  <c r="L11733"/>
  <c r="L3042"/>
  <c r="L6581"/>
  <c r="L10167"/>
  <c r="L14087"/>
  <c r="L2233"/>
  <c r="L10516"/>
  <c r="L12084"/>
  <c r="L5927"/>
  <c r="L1953"/>
  <c r="L676"/>
  <c r="L8224"/>
  <c r="L6270"/>
  <c r="L622"/>
  <c r="L4954"/>
  <c r="L11812"/>
  <c r="L6198"/>
  <c r="L8497"/>
  <c r="L3701"/>
  <c r="L2916"/>
  <c r="L2380"/>
  <c r="L1353"/>
  <c r="L1374"/>
  <c r="L14091"/>
  <c r="L8768"/>
  <c r="L8920"/>
  <c r="L7178"/>
  <c r="L2886"/>
  <c r="L5930"/>
  <c r="L2915"/>
  <c r="L10400"/>
  <c r="L9634"/>
  <c r="L140"/>
  <c r="L10547"/>
  <c r="L10188"/>
  <c r="L2695"/>
  <c r="L13634"/>
  <c r="L5369"/>
  <c r="L2378"/>
  <c r="L10326"/>
  <c r="L9785"/>
  <c r="L8763"/>
  <c r="L3567"/>
  <c r="L1567"/>
  <c r="L1482"/>
  <c r="L13553"/>
  <c r="L4854"/>
  <c r="L7216"/>
  <c r="L12225"/>
  <c r="L12639"/>
  <c r="L13309"/>
  <c r="L5835"/>
  <c r="L9912"/>
  <c r="L2415"/>
  <c r="L13752"/>
  <c r="L6609"/>
  <c r="L3789"/>
  <c r="L2033"/>
  <c r="L12621"/>
  <c r="L5548"/>
  <c r="L546"/>
  <c r="L6199"/>
  <c r="L11395"/>
  <c r="L116"/>
  <c r="L3464"/>
  <c r="L8210"/>
  <c r="L9685"/>
  <c r="L5910"/>
  <c r="L9283"/>
  <c r="L10694"/>
  <c r="L2593"/>
  <c r="L12142"/>
  <c r="L2447"/>
  <c r="L12351"/>
  <c r="L1868"/>
  <c r="L10946"/>
  <c r="L7745"/>
  <c r="L5264"/>
  <c r="L10595"/>
  <c r="L5760"/>
  <c r="L1930"/>
  <c r="L6923"/>
  <c r="L4435"/>
  <c r="L14065"/>
  <c r="L4405"/>
  <c r="L12017"/>
  <c r="L4063"/>
  <c r="L2874"/>
  <c r="L6997"/>
  <c r="L1235"/>
  <c r="L10618"/>
  <c r="L2015"/>
  <c r="L10196"/>
  <c r="L13647"/>
  <c r="L11017"/>
  <c r="L4163"/>
  <c r="L3476"/>
  <c r="L9942"/>
  <c r="L12667"/>
  <c r="L1077"/>
  <c r="L3177"/>
  <c r="L2096"/>
  <c r="L12958"/>
  <c r="L7614"/>
  <c r="L13447"/>
  <c r="L13072"/>
  <c r="L14012"/>
  <c r="L7642"/>
  <c r="L5871"/>
  <c r="L5189"/>
  <c r="L8801"/>
  <c r="L12383"/>
  <c r="L13107"/>
  <c r="L14046"/>
  <c r="L2722"/>
  <c r="L4732"/>
  <c r="L5385"/>
  <c r="L6288"/>
  <c r="L6630"/>
  <c r="L11632"/>
  <c r="L13509"/>
  <c r="L5225"/>
  <c r="L11849"/>
  <c r="L8482"/>
  <c r="L11520"/>
  <c r="L10475"/>
  <c r="L13609"/>
  <c r="L4712"/>
  <c r="L3849"/>
  <c r="L8457"/>
  <c r="L4052"/>
  <c r="L11301"/>
  <c r="L1492"/>
  <c r="L6440"/>
  <c r="L12872"/>
  <c r="L1666"/>
  <c r="L13491"/>
  <c r="L11235"/>
  <c r="L4343"/>
  <c r="L9998"/>
  <c r="L12707"/>
  <c r="L3864"/>
  <c r="L8551"/>
  <c r="L7057"/>
  <c r="L11112"/>
  <c r="L13583"/>
  <c r="L1380"/>
  <c r="L8253"/>
  <c r="L7786"/>
  <c r="L10612"/>
  <c r="L6561"/>
  <c r="L3624"/>
  <c r="L1996"/>
  <c r="L4357"/>
  <c r="L4487"/>
  <c r="L9918"/>
  <c r="L1818"/>
  <c r="L4552"/>
  <c r="L5658"/>
  <c r="L12884"/>
  <c r="L4818"/>
  <c r="L5588"/>
  <c r="L13502"/>
  <c r="L1744"/>
  <c r="L8904"/>
  <c r="L8945"/>
  <c r="L3841"/>
  <c r="L1270"/>
  <c r="L9450"/>
  <c r="L1944"/>
  <c r="L1301"/>
  <c r="L1165"/>
  <c r="L5877"/>
  <c r="L13059"/>
  <c r="L4115"/>
  <c r="L10959"/>
  <c r="L973"/>
  <c r="L5815"/>
  <c r="L3365"/>
  <c r="L2790"/>
  <c r="L4043"/>
  <c r="L3736"/>
  <c r="L7275"/>
  <c r="L3202"/>
  <c r="L9566"/>
  <c r="L3242"/>
  <c r="L12272"/>
  <c r="L106"/>
  <c r="L9311"/>
  <c r="L8468"/>
  <c r="L8698"/>
  <c r="L12475"/>
  <c r="L9082"/>
  <c r="L2324"/>
  <c r="L13282"/>
  <c r="L7161"/>
  <c r="L11864"/>
  <c r="L10704"/>
  <c r="L1475"/>
  <c r="L5628"/>
  <c r="L13625"/>
  <c r="L13873"/>
  <c r="L3590"/>
  <c r="L6750"/>
  <c r="L1387"/>
  <c r="L10886"/>
  <c r="L1110"/>
  <c r="L4708"/>
  <c r="L7021"/>
  <c r="L6871"/>
  <c r="L4159"/>
  <c r="L13254"/>
  <c r="L13537"/>
  <c r="L3706"/>
  <c r="L7512"/>
  <c r="L4616"/>
  <c r="L13206"/>
  <c r="L12231"/>
  <c r="L1304"/>
  <c r="L5739"/>
  <c r="L10864"/>
  <c r="L11009"/>
  <c r="L6312"/>
  <c r="L12561"/>
  <c r="L5403"/>
  <c r="L4412"/>
  <c r="L5703"/>
  <c r="L6159"/>
  <c r="L1264"/>
  <c r="L8489"/>
  <c r="L9109"/>
  <c r="L5671"/>
  <c r="L13421"/>
  <c r="L13148"/>
  <c r="L2108"/>
  <c r="L4562"/>
  <c r="L954"/>
  <c r="L11649"/>
  <c r="L2361"/>
  <c r="L1966"/>
  <c r="L12394"/>
  <c r="L11729"/>
  <c r="L10812"/>
  <c r="L6421"/>
  <c r="L10844"/>
  <c r="L13798"/>
  <c r="L11211"/>
  <c r="L2652"/>
  <c r="L6378"/>
  <c r="L13372"/>
  <c r="L13960"/>
  <c r="L5635"/>
  <c r="L1440"/>
  <c r="L5627"/>
  <c r="L12101"/>
  <c r="L9623"/>
  <c r="L13395"/>
  <c r="L172"/>
  <c r="L8517"/>
  <c r="L7511"/>
  <c r="L3297"/>
  <c r="L9536"/>
  <c r="L9410"/>
  <c r="L2812"/>
  <c r="L9598"/>
  <c r="L3695"/>
  <c r="L3934"/>
  <c r="L7927"/>
  <c r="L10333"/>
  <c r="L13189"/>
  <c r="L9609"/>
  <c r="L11079"/>
  <c r="L4836"/>
  <c r="L13078"/>
  <c r="L3936"/>
  <c r="L8570"/>
  <c r="L11672"/>
  <c r="L1583"/>
  <c r="L2803"/>
  <c r="L10431"/>
  <c r="L2944"/>
  <c r="L7676"/>
  <c r="L4777"/>
  <c r="L8894"/>
  <c r="L13374"/>
  <c r="L12942"/>
  <c r="L13140"/>
  <c r="L14024"/>
  <c r="L12435"/>
  <c r="L9964"/>
  <c r="L6896"/>
  <c r="L8626"/>
  <c r="L2677"/>
  <c r="L13528"/>
  <c r="L393"/>
  <c r="L11462"/>
  <c r="L8309"/>
  <c r="L7052"/>
  <c r="L3347"/>
  <c r="L5097"/>
  <c r="L2358"/>
  <c r="L6879"/>
  <c r="L8103"/>
  <c r="L1752"/>
  <c r="L4024"/>
  <c r="L11416"/>
  <c r="L4177"/>
  <c r="L9273"/>
  <c r="L9178"/>
  <c r="L7798"/>
  <c r="L11075"/>
  <c r="L778"/>
  <c r="L11566"/>
  <c r="L8362"/>
  <c r="L11635"/>
  <c r="L2624"/>
  <c r="L13021"/>
  <c r="L9521"/>
  <c r="L890"/>
  <c r="L4683"/>
  <c r="L13501"/>
  <c r="L8615"/>
  <c r="L7193"/>
  <c r="L10269"/>
  <c r="L9352"/>
  <c r="L3372"/>
  <c r="L3141"/>
  <c r="L1771"/>
  <c r="L5086"/>
  <c r="L8467"/>
  <c r="L6878"/>
  <c r="L6862"/>
  <c r="L3731"/>
  <c r="L11544"/>
  <c r="L445"/>
  <c r="L2174"/>
  <c r="L2844"/>
  <c r="L10037"/>
  <c r="L7762"/>
  <c r="L8553"/>
  <c r="L12124"/>
  <c r="L4453"/>
  <c r="L10097"/>
  <c r="L10058"/>
  <c r="L3494"/>
  <c r="L1595"/>
  <c r="L10846"/>
  <c r="L2729"/>
  <c r="L2270"/>
  <c r="L3055"/>
  <c r="L7159"/>
  <c r="L3674"/>
  <c r="L5988"/>
  <c r="L373"/>
  <c r="L4740"/>
  <c r="L9575"/>
  <c r="L11810"/>
  <c r="L11082"/>
  <c r="L8167"/>
  <c r="L3336"/>
  <c r="L10065"/>
  <c r="L10342"/>
  <c r="L287"/>
  <c r="L6969"/>
  <c r="L12398"/>
  <c r="L8862"/>
  <c r="L3267"/>
  <c r="L12391"/>
  <c r="L13492"/>
  <c r="L1540"/>
  <c r="L13297"/>
  <c r="L844"/>
  <c r="L4672"/>
  <c r="L2644"/>
  <c r="L781"/>
  <c r="L1363"/>
  <c r="L3889"/>
  <c r="L5121"/>
  <c r="L11194"/>
  <c r="L13928"/>
  <c r="L10731"/>
  <c r="L8206"/>
  <c r="L6915"/>
  <c r="L7808"/>
  <c r="L5283"/>
  <c r="L7626"/>
  <c r="L3906"/>
  <c r="L8968"/>
  <c r="L4158"/>
  <c r="L11092"/>
  <c r="L6168"/>
  <c r="L8060"/>
  <c r="L2456"/>
  <c r="L13567"/>
  <c r="L13503"/>
  <c r="L1969"/>
  <c r="L6835"/>
  <c r="L9762"/>
  <c r="L8837"/>
  <c r="L10242"/>
  <c r="L5125"/>
  <c r="L5616"/>
  <c r="L9251"/>
  <c r="L6011"/>
  <c r="L4805"/>
  <c r="L10702"/>
  <c r="L2462"/>
  <c r="L2864"/>
  <c r="L13765"/>
  <c r="L6960"/>
  <c r="L7389"/>
  <c r="L9904"/>
  <c r="L9537"/>
  <c r="L2786"/>
  <c r="L375"/>
  <c r="L12694"/>
  <c r="L10780"/>
  <c r="L9000"/>
  <c r="L10961"/>
  <c r="L2718"/>
  <c r="L9487"/>
  <c r="L3461"/>
  <c r="L11597"/>
  <c r="L9153"/>
  <c r="L10492"/>
  <c r="L7537"/>
  <c r="L5811"/>
  <c r="L3382"/>
  <c r="L2286"/>
  <c r="L11936"/>
  <c r="L580"/>
  <c r="L2387"/>
  <c r="L774"/>
  <c r="L5644"/>
  <c r="L7079"/>
  <c r="L7903"/>
  <c r="L10936"/>
  <c r="L1671"/>
  <c r="L1686"/>
  <c r="L6807"/>
  <c r="L8863"/>
  <c r="L10085"/>
  <c r="L7756"/>
  <c r="L9464"/>
  <c r="L6892"/>
  <c r="L2494"/>
  <c r="L77"/>
  <c r="L11808"/>
  <c r="L8655"/>
  <c r="L3921"/>
  <c r="L4494"/>
  <c r="L3203"/>
  <c r="L5398"/>
  <c r="L14023"/>
  <c r="L10943"/>
  <c r="L2743"/>
  <c r="L3026"/>
  <c r="L9947"/>
  <c r="L3017"/>
  <c r="L3411"/>
  <c r="L10038"/>
  <c r="L7533"/>
  <c r="L11216"/>
  <c r="L13319"/>
  <c r="L5207"/>
  <c r="L7730"/>
  <c r="L3766"/>
  <c r="L10178"/>
  <c r="L1395"/>
  <c r="L5157"/>
  <c r="L13605"/>
  <c r="L6256"/>
  <c r="L1224"/>
  <c r="L10356"/>
  <c r="L10183"/>
  <c r="L10009"/>
  <c r="L3577"/>
  <c r="L4853"/>
  <c r="L4991"/>
  <c r="L927"/>
  <c r="L84"/>
  <c r="L5024"/>
  <c r="L3956"/>
  <c r="L34"/>
  <c r="L6667"/>
  <c r="L5695"/>
  <c r="L1931"/>
  <c r="L13144"/>
  <c r="L6311"/>
  <c r="L6406"/>
  <c r="L9462"/>
  <c r="L1006"/>
  <c r="L10791"/>
  <c r="L3516"/>
  <c r="L5143"/>
  <c r="L13679"/>
  <c r="L8835"/>
  <c r="L4723"/>
  <c r="L8406"/>
  <c r="L11718"/>
  <c r="L2761"/>
  <c r="L2212"/>
  <c r="L11667"/>
  <c r="L8034"/>
  <c r="L8769"/>
  <c r="L582"/>
  <c r="L10546"/>
  <c r="L6039"/>
  <c r="L13646"/>
  <c r="L11227"/>
  <c r="L7852"/>
  <c r="L3175"/>
  <c r="L12999"/>
  <c r="L7108"/>
  <c r="L6025"/>
  <c r="L691"/>
  <c r="L1253"/>
  <c r="L285"/>
  <c r="L3199"/>
  <c r="L7262"/>
  <c r="L5798"/>
  <c r="L9303"/>
  <c r="L13463"/>
  <c r="L4201"/>
  <c r="L4544"/>
  <c r="L122"/>
  <c r="L9584"/>
  <c r="L4823"/>
  <c r="L4080"/>
  <c r="L1778"/>
  <c r="L8384"/>
  <c r="L8085"/>
  <c r="L4421"/>
  <c r="L6876"/>
  <c r="L4679"/>
  <c r="L8340"/>
  <c r="L2912"/>
  <c r="L8418"/>
  <c r="L13228"/>
  <c r="L1848"/>
  <c r="L10386"/>
  <c r="L7920"/>
  <c r="L1176"/>
  <c r="L10042"/>
  <c r="L12458"/>
  <c r="L2588"/>
  <c r="L13850"/>
  <c r="L7214"/>
  <c r="L12367"/>
  <c r="L13803"/>
  <c r="L8541"/>
  <c r="L8007"/>
  <c r="L12020"/>
  <c r="L3611"/>
  <c r="L5744"/>
  <c r="L4735"/>
  <c r="L2105"/>
  <c r="L8486"/>
  <c r="L9691"/>
  <c r="L10355"/>
  <c r="L6094"/>
  <c r="L8976"/>
  <c r="L5474"/>
  <c r="L2101"/>
  <c r="L8226"/>
  <c r="L2818"/>
  <c r="L8026"/>
  <c r="L5600"/>
  <c r="L6853"/>
  <c r="L12721"/>
  <c r="L3659"/>
  <c r="L3140"/>
  <c r="L8847"/>
  <c r="L13897"/>
  <c r="L7090"/>
  <c r="L9954"/>
  <c r="L1483"/>
  <c r="L13746"/>
  <c r="L3296"/>
  <c r="L3517"/>
  <c r="L3612"/>
  <c r="L1461"/>
  <c r="L12950"/>
  <c r="L10526"/>
  <c r="L9149"/>
  <c r="L9842"/>
  <c r="L5053"/>
  <c r="L13506"/>
  <c r="L10413"/>
  <c r="L6293"/>
  <c r="L5944"/>
  <c r="L10851"/>
  <c r="L1075"/>
  <c r="L4122"/>
  <c r="L12165"/>
  <c r="L12567"/>
  <c r="L9062"/>
  <c r="L2069"/>
  <c r="L12963"/>
  <c r="L1470"/>
  <c r="L13028"/>
  <c r="L10171"/>
  <c r="L12415"/>
  <c r="L3039"/>
  <c r="L10170"/>
  <c r="L5304"/>
  <c r="L330"/>
  <c r="L8134"/>
  <c r="L9615"/>
  <c r="L10007"/>
  <c r="L2554"/>
  <c r="L2794"/>
  <c r="L6087"/>
  <c r="L12833"/>
  <c r="L11617"/>
  <c r="L9674"/>
  <c r="L13546"/>
  <c r="L12970"/>
  <c r="L10135"/>
  <c r="L5345"/>
  <c r="L4305"/>
  <c r="L13366"/>
  <c r="L2044"/>
  <c r="L10841"/>
  <c r="L12938"/>
  <c r="L6894"/>
  <c r="L11973"/>
  <c r="L10568"/>
  <c r="L10938"/>
  <c r="L13255"/>
  <c r="L9383"/>
  <c r="L1549"/>
  <c r="L5498"/>
  <c r="L5926"/>
  <c r="L13627"/>
  <c r="L1181"/>
  <c r="L11282"/>
  <c r="L12417"/>
  <c r="L835"/>
  <c r="L12738"/>
  <c r="L2051"/>
  <c r="L11655"/>
  <c r="L32"/>
  <c r="L6120"/>
  <c r="L247"/>
  <c r="L1437"/>
  <c r="L13697"/>
  <c r="L3469"/>
  <c r="L6103"/>
  <c r="L1135"/>
  <c r="L13001"/>
  <c r="L3340"/>
  <c r="L1627"/>
  <c r="L3358"/>
  <c r="L8571"/>
  <c r="L550"/>
  <c r="L6636"/>
  <c r="L13348"/>
  <c r="L993"/>
  <c r="L7609"/>
  <c r="L13548"/>
  <c r="L4195"/>
  <c r="L4490"/>
  <c r="L5490"/>
  <c r="L7478"/>
  <c r="L5912"/>
  <c r="L7374"/>
  <c r="L1096"/>
  <c r="L2792"/>
  <c r="L2249"/>
  <c r="L5381"/>
  <c r="L8753"/>
  <c r="L8409"/>
  <c r="L10320"/>
  <c r="L11727"/>
  <c r="L8393"/>
  <c r="L6413"/>
  <c r="L4827"/>
  <c r="L2533"/>
  <c r="L5192"/>
  <c r="L3189"/>
  <c r="L10770"/>
  <c r="L10801"/>
  <c r="L3742"/>
  <c r="L5224"/>
  <c r="L10182"/>
  <c r="L11979"/>
  <c r="L1562"/>
  <c r="L10211"/>
  <c r="L12202"/>
  <c r="L206"/>
  <c r="L5453"/>
  <c r="L7110"/>
  <c r="L9878"/>
  <c r="L3306"/>
  <c r="L5691"/>
  <c r="L44"/>
  <c r="L1849"/>
  <c r="L9255"/>
  <c r="L665"/>
  <c r="L8525"/>
  <c r="L6175"/>
  <c r="L3675"/>
  <c r="L10831"/>
  <c r="L5836"/>
  <c r="L2900"/>
  <c r="L7160"/>
  <c r="L10716"/>
  <c r="L6795"/>
  <c r="L7139"/>
  <c r="L6243"/>
  <c r="L3206"/>
  <c r="L9004"/>
  <c r="L4331"/>
  <c r="L1801"/>
  <c r="L5553"/>
  <c r="L13268"/>
  <c r="L10202"/>
  <c r="L12868"/>
  <c r="L6515"/>
  <c r="L5528"/>
  <c r="L5212"/>
  <c r="L9490"/>
  <c r="L5732"/>
  <c r="L9413"/>
  <c r="L3254"/>
  <c r="L2559"/>
  <c r="L7231"/>
  <c r="L3986"/>
  <c r="L7420"/>
  <c r="L396"/>
  <c r="L12132"/>
  <c r="L536"/>
  <c r="L13483"/>
  <c r="L7124"/>
  <c r="L14057"/>
  <c r="L12468"/>
  <c r="L3368"/>
  <c r="L2268"/>
  <c r="L11060"/>
  <c r="L11094"/>
  <c r="L9591"/>
  <c r="L13392"/>
  <c r="L13278"/>
  <c r="L4573"/>
  <c r="L7366"/>
  <c r="L8735"/>
  <c r="L13444"/>
  <c r="L13708"/>
  <c r="L12484"/>
  <c r="L13681"/>
  <c r="L6571"/>
  <c r="L13946"/>
  <c r="L7654"/>
  <c r="L7520"/>
  <c r="L11311"/>
  <c r="L5347"/>
  <c r="L1976"/>
  <c r="L6017"/>
  <c r="L12911"/>
  <c r="L9931"/>
  <c r="L13272"/>
  <c r="L4848"/>
  <c r="L9494"/>
  <c r="L6241"/>
  <c r="L12228"/>
  <c r="L9586"/>
  <c r="L501"/>
  <c r="L12619"/>
  <c r="L10630"/>
  <c r="L12277"/>
  <c r="L12009"/>
  <c r="L2162"/>
  <c r="L13476"/>
  <c r="L1220"/>
  <c r="L12698"/>
  <c r="L11737"/>
  <c r="L11121"/>
  <c r="L8556"/>
  <c r="L8400"/>
  <c r="L195"/>
  <c r="L578"/>
  <c r="L1018"/>
  <c r="L9768"/>
  <c r="L13563"/>
  <c r="L6359"/>
  <c r="L4779"/>
  <c r="L11535"/>
  <c r="L10285"/>
  <c r="L937"/>
  <c r="L8520"/>
  <c r="L184"/>
  <c r="L4589"/>
  <c r="L911"/>
  <c r="L641"/>
  <c r="L2713"/>
  <c r="L4739"/>
  <c r="L13794"/>
  <c r="L1014"/>
  <c r="L11327"/>
  <c r="L8694"/>
  <c r="L1534"/>
  <c r="L210"/>
  <c r="L3865"/>
  <c r="L8613"/>
  <c r="L10186"/>
  <c r="L6276"/>
  <c r="L7960"/>
  <c r="L8604"/>
  <c r="L4446"/>
  <c r="L4268"/>
  <c r="L3716"/>
  <c r="L10383"/>
  <c r="L13638"/>
  <c r="L14059"/>
  <c r="L4645"/>
  <c r="L2332"/>
  <c r="L7735"/>
  <c r="L13692"/>
  <c r="L5675"/>
  <c r="L1306"/>
  <c r="L7820"/>
  <c r="L7683"/>
  <c r="L2273"/>
  <c r="L6060"/>
  <c r="L236"/>
  <c r="L3666"/>
  <c r="L3593"/>
  <c r="L5221"/>
  <c r="L2467"/>
  <c r="L1703"/>
  <c r="L12825"/>
  <c r="L4156"/>
  <c r="L1720"/>
  <c r="L3688"/>
  <c r="L9215"/>
  <c r="L1223"/>
  <c r="L11032"/>
  <c r="L389"/>
  <c r="L5925"/>
  <c r="L7328"/>
  <c r="L12029"/>
  <c r="L2226"/>
  <c r="L2878"/>
  <c r="L13221"/>
  <c r="L6075"/>
  <c r="L370"/>
  <c r="L6487"/>
  <c r="L4189"/>
  <c r="L6059"/>
  <c r="L2350"/>
  <c r="L6800"/>
  <c r="L13050"/>
  <c r="L10753"/>
  <c r="L6730"/>
  <c r="L10486"/>
  <c r="L12623"/>
  <c r="L1857"/>
  <c r="L7889"/>
  <c r="L11425"/>
  <c r="L13637"/>
  <c r="L7694"/>
  <c r="L9724"/>
  <c r="L11427"/>
  <c r="L2083"/>
  <c r="L6150"/>
  <c r="L7923"/>
  <c r="L5222"/>
  <c r="L12855"/>
  <c r="L4067"/>
  <c r="L6639"/>
  <c r="L9900"/>
  <c r="L4340"/>
  <c r="L6019"/>
  <c r="L13649"/>
  <c r="L407"/>
  <c r="L5034"/>
  <c r="L6138"/>
  <c r="L2720"/>
  <c r="L2671"/>
  <c r="L4829"/>
  <c r="L3985"/>
  <c r="L2252"/>
  <c r="L10072"/>
  <c r="L6119"/>
  <c r="L8202"/>
  <c r="L10524"/>
  <c r="L6735"/>
  <c r="L13712"/>
  <c r="L13654"/>
  <c r="L5805"/>
  <c r="L1646"/>
  <c r="L5734"/>
  <c r="L3060"/>
  <c r="L10652"/>
  <c r="L340"/>
  <c r="L13862"/>
  <c r="L13769"/>
  <c r="L4300"/>
  <c r="L5595"/>
  <c r="L5214"/>
  <c r="L6426"/>
  <c r="L8325"/>
  <c r="L11814"/>
  <c r="L6811"/>
  <c r="L9722"/>
  <c r="L1947"/>
  <c r="L6517"/>
  <c r="L11198"/>
  <c r="L11077"/>
  <c r="L7689"/>
  <c r="L9993"/>
  <c r="L1526"/>
  <c r="L2092"/>
  <c r="L4424"/>
  <c r="L3828"/>
  <c r="L3154"/>
  <c r="L5913"/>
  <c r="L7106"/>
  <c r="L266"/>
  <c r="L5515"/>
  <c r="L12758"/>
  <c r="L11756"/>
  <c r="L1956"/>
  <c r="L3869"/>
  <c r="L9344"/>
  <c r="L5801"/>
  <c r="L13639"/>
  <c r="L9385"/>
  <c r="L3803"/>
  <c r="L10860"/>
  <c r="L6938"/>
  <c r="L8969"/>
  <c r="L925"/>
  <c r="L3389"/>
  <c r="L7296"/>
  <c r="L11594"/>
  <c r="L5680"/>
  <c r="L11037"/>
  <c r="L10457"/>
  <c r="L10701"/>
  <c r="L10910"/>
  <c r="L554"/>
  <c r="L6441"/>
  <c r="L8864"/>
  <c r="L4556"/>
  <c r="L6535"/>
  <c r="L8575"/>
  <c r="L4909"/>
  <c r="L8012"/>
  <c r="L11247"/>
  <c r="L600"/>
  <c r="L8806"/>
  <c r="L8160"/>
  <c r="L5520"/>
  <c r="L565"/>
  <c r="L4658"/>
  <c r="L11071"/>
  <c r="L10067"/>
  <c r="L957"/>
  <c r="L3125"/>
  <c r="L3274"/>
  <c r="L8890"/>
  <c r="L4642"/>
  <c r="L10611"/>
  <c r="L5725"/>
  <c r="L2805"/>
  <c r="L10321"/>
  <c r="L7284"/>
  <c r="L13084"/>
  <c r="L6453"/>
  <c r="L10205"/>
  <c r="L6200"/>
  <c r="L11948"/>
  <c r="L11039"/>
  <c r="L9823"/>
  <c r="L6295"/>
  <c r="L1711"/>
  <c r="L10311"/>
  <c r="L6183"/>
  <c r="L5312"/>
  <c r="L4743"/>
  <c r="L6605"/>
  <c r="L2748"/>
  <c r="L3326"/>
  <c r="L2301"/>
  <c r="L9432"/>
  <c r="L5585"/>
  <c r="L3071"/>
  <c r="L1407"/>
  <c r="L8282"/>
  <c r="L2377"/>
  <c r="L3584"/>
  <c r="L13812"/>
  <c r="L7376"/>
  <c r="L4036"/>
  <c r="L1763"/>
  <c r="L508"/>
  <c r="L182"/>
  <c r="L8701"/>
  <c r="L13979"/>
  <c r="L4650"/>
  <c r="L7107"/>
  <c r="L5200"/>
  <c r="L4525"/>
  <c r="L9027"/>
  <c r="L12705"/>
  <c r="L486"/>
  <c r="L6269"/>
  <c r="L7860"/>
  <c r="L6178"/>
  <c r="L2823"/>
  <c r="L7290"/>
  <c r="L535"/>
  <c r="L8955"/>
  <c r="L3649"/>
  <c r="L3795"/>
  <c r="L7930"/>
  <c r="L7806"/>
  <c r="L10584"/>
  <c r="L588"/>
  <c r="L3687"/>
  <c r="L5461"/>
  <c r="L10217"/>
  <c r="L9574"/>
  <c r="L4489"/>
  <c r="L2777"/>
  <c r="L3642"/>
  <c r="L11821"/>
  <c r="L11056"/>
  <c r="L1854"/>
  <c r="L2510"/>
  <c r="L3897"/>
  <c r="L6127"/>
  <c r="L4363"/>
  <c r="L8705"/>
  <c r="L74"/>
  <c r="L6111"/>
  <c r="L10605"/>
  <c r="L5715"/>
  <c r="L855"/>
  <c r="L3745"/>
  <c r="L6050"/>
  <c r="L1961"/>
  <c r="L3149"/>
  <c r="L2265"/>
  <c r="L5956"/>
  <c r="L360"/>
  <c r="L2422"/>
  <c r="L14060"/>
  <c r="L3525"/>
  <c r="L13693"/>
  <c r="L7492"/>
  <c r="L8019"/>
  <c r="L13953"/>
  <c r="L4039"/>
  <c r="L1408"/>
  <c r="L13544"/>
  <c r="L3166"/>
  <c r="L11095"/>
  <c r="L3009"/>
  <c r="L4481"/>
  <c r="L3615"/>
  <c r="L13030"/>
  <c r="L10804"/>
  <c r="L164"/>
  <c r="L7096"/>
  <c r="L319"/>
  <c r="L771"/>
  <c r="L13792"/>
  <c r="L5989"/>
  <c r="L8599"/>
  <c r="L12510"/>
  <c r="L3030"/>
  <c r="L11591"/>
  <c r="L9429"/>
  <c r="L6029"/>
  <c r="L11778"/>
  <c r="L1403"/>
  <c r="L11200"/>
  <c r="L12586"/>
  <c r="L11023"/>
  <c r="L9351"/>
  <c r="L3142"/>
  <c r="L5995"/>
  <c r="L7778"/>
  <c r="L11473"/>
  <c r="L11322"/>
  <c r="L6649"/>
  <c r="L3711"/>
  <c r="L5919"/>
  <c r="L12085"/>
  <c r="L12762"/>
  <c r="L1955"/>
  <c r="L9166"/>
  <c r="L6129"/>
  <c r="L2058"/>
  <c r="L4830"/>
  <c r="L12799"/>
  <c r="L12992"/>
  <c r="L12440"/>
  <c r="L8374"/>
  <c r="L12810"/>
  <c r="L11585"/>
  <c r="L1054"/>
  <c r="L13762"/>
  <c r="L11927"/>
  <c r="L9378"/>
  <c r="L12978"/>
  <c r="L2019"/>
  <c r="L2765"/>
  <c r="L11403"/>
  <c r="L1514"/>
  <c r="L7256"/>
  <c r="L640"/>
  <c r="L11514"/>
  <c r="L8780"/>
  <c r="L561"/>
  <c r="L2166"/>
  <c r="L1624"/>
  <c r="L5751"/>
  <c r="L11489"/>
  <c r="L818"/>
  <c r="L3468"/>
  <c r="L698"/>
  <c r="L1998"/>
  <c r="L4492"/>
  <c r="L4958"/>
  <c r="L13607"/>
  <c r="L9795"/>
  <c r="L5240"/>
  <c r="L11034"/>
  <c r="L1840"/>
  <c r="L9589"/>
  <c r="L2571"/>
  <c r="L6330"/>
  <c r="L6007"/>
  <c r="L1142"/>
  <c r="L427"/>
  <c r="L6296"/>
  <c r="L4477"/>
  <c r="L12881"/>
  <c r="L8484"/>
  <c r="L1225"/>
  <c r="L8014"/>
  <c r="L9844"/>
  <c r="L4572"/>
  <c r="L11108"/>
  <c r="L5136"/>
  <c r="L13564"/>
  <c r="L4612"/>
  <c r="L9531"/>
  <c r="L1337"/>
  <c r="L13203"/>
  <c r="L3824"/>
  <c r="L11120"/>
  <c r="L1858"/>
  <c r="L2124"/>
  <c r="L8016"/>
  <c r="L3248"/>
  <c r="L6733"/>
  <c r="L10344"/>
  <c r="L9234"/>
  <c r="L7839"/>
  <c r="L13038"/>
  <c r="L7919"/>
  <c r="L3188"/>
  <c r="L7727"/>
  <c r="L5178"/>
  <c r="L5074"/>
  <c r="L2376"/>
  <c r="L1879"/>
  <c r="L6032"/>
  <c r="L817"/>
  <c r="L12815"/>
  <c r="L10783"/>
  <c r="L10790"/>
  <c r="L9231"/>
  <c r="L13680"/>
  <c r="L12185"/>
  <c r="L4199"/>
  <c r="L10914"/>
  <c r="L12656"/>
  <c r="L8891"/>
  <c r="L2000"/>
  <c r="L5340"/>
  <c r="L1160"/>
  <c r="L11845"/>
  <c r="L2549"/>
  <c r="L12044"/>
  <c r="L6056"/>
  <c r="L8660"/>
  <c r="L4874"/>
  <c r="L2253"/>
  <c r="L9095"/>
  <c r="L3721"/>
  <c r="L10447"/>
  <c r="L13014"/>
  <c r="L11148"/>
  <c r="L11833"/>
  <c r="L2007"/>
  <c r="L1730"/>
  <c r="L1202"/>
  <c r="L10165"/>
  <c r="L11110"/>
  <c r="L9258"/>
  <c r="L1946"/>
  <c r="L9572"/>
  <c r="L13825"/>
  <c r="L8225"/>
  <c r="L11476"/>
  <c r="L11481"/>
  <c r="L8203"/>
  <c r="L1402"/>
  <c r="L1455"/>
  <c r="L7072"/>
  <c r="L2017"/>
  <c r="L12473"/>
  <c r="L10015"/>
  <c r="L948"/>
  <c r="L5122"/>
  <c r="L10706"/>
  <c r="L11561"/>
  <c r="L7876"/>
  <c r="L11773"/>
  <c r="L10778"/>
  <c r="L7310"/>
  <c r="L6387"/>
  <c r="L9201"/>
  <c r="L1699"/>
  <c r="L11869"/>
  <c r="L12375"/>
  <c r="L6281"/>
  <c r="L799"/>
  <c r="L12877"/>
  <c r="L5075"/>
  <c r="L1959"/>
  <c r="L9739"/>
  <c r="L4505"/>
  <c r="L8095"/>
  <c r="L13077"/>
  <c r="L7230"/>
  <c r="L7827"/>
  <c r="L3976"/>
  <c r="L7997"/>
  <c r="L10552"/>
  <c r="L273"/>
  <c r="L254"/>
  <c r="L2763"/>
  <c r="L10252"/>
  <c r="L13745"/>
  <c r="L1169"/>
  <c r="L10466"/>
  <c r="L3610"/>
  <c r="L5138"/>
  <c r="L9819"/>
  <c r="L6225"/>
  <c r="L12436"/>
  <c r="L913"/>
  <c r="L1242"/>
  <c r="L8368"/>
  <c r="L2952"/>
  <c r="L6600"/>
  <c r="L9320"/>
  <c r="L7344"/>
  <c r="L4387"/>
  <c r="L320"/>
  <c r="L9831"/>
  <c r="L12432"/>
  <c r="L10789"/>
  <c r="L12256"/>
  <c r="L9651"/>
  <c r="L11242"/>
  <c r="L6635"/>
  <c r="L11932"/>
  <c r="L9851"/>
  <c r="L1146"/>
  <c r="L10184"/>
  <c r="L9310"/>
  <c r="L7575"/>
  <c r="L1580"/>
  <c r="L12344"/>
  <c r="L3977"/>
  <c r="L13801"/>
  <c r="L7950"/>
  <c r="L9658"/>
  <c r="L3762"/>
  <c r="L7811"/>
  <c r="L1414"/>
  <c r="L11168"/>
  <c r="L780"/>
  <c r="L2788"/>
  <c r="L64"/>
  <c r="L1290"/>
  <c r="L11410"/>
  <c r="L12632"/>
  <c r="L9570"/>
  <c r="L4761"/>
  <c r="L6313"/>
  <c r="L6108"/>
  <c r="L11289"/>
  <c r="L4042"/>
  <c r="L2229"/>
  <c r="L6597"/>
  <c r="L7655"/>
  <c r="L8993"/>
  <c r="L8688"/>
  <c r="L13128"/>
  <c r="L2739"/>
  <c r="L13247"/>
  <c r="L4440"/>
  <c r="L7983"/>
  <c r="L5479"/>
  <c r="L4951"/>
  <c r="L541"/>
  <c r="L7073"/>
  <c r="L1991"/>
  <c r="L12491"/>
  <c r="L7371"/>
  <c r="L3495"/>
  <c r="L5046"/>
  <c r="L1582"/>
  <c r="L13182"/>
  <c r="L10555"/>
  <c r="L1128"/>
  <c r="L4636"/>
  <c r="L4471"/>
  <c r="L11495"/>
  <c r="L9596"/>
  <c r="L9167"/>
  <c r="L10025"/>
  <c r="L1664"/>
  <c r="L1097"/>
  <c r="L891"/>
  <c r="L7181"/>
  <c r="L8697"/>
  <c r="L6027"/>
  <c r="L3311"/>
  <c r="L11705"/>
  <c r="L2139"/>
  <c r="L1661"/>
  <c r="L1332"/>
  <c r="L2486"/>
  <c r="L12345"/>
  <c r="L10467"/>
  <c r="L11734"/>
  <c r="L841"/>
  <c r="L13728"/>
  <c r="L10126"/>
  <c r="L11907"/>
  <c r="L4033"/>
  <c r="L4140"/>
  <c r="L2327"/>
  <c r="L9770"/>
  <c r="L8881"/>
  <c r="L13715"/>
  <c r="L6531"/>
  <c r="L13855"/>
  <c r="L2465"/>
  <c r="L3634"/>
  <c r="L11759"/>
  <c r="L6047"/>
  <c r="L4167"/>
  <c r="L6810"/>
  <c r="L5552"/>
  <c r="L8907"/>
  <c r="L10112"/>
  <c r="L11554"/>
  <c r="L6936"/>
  <c r="L9325"/>
  <c r="L7192"/>
  <c r="L6647"/>
  <c r="L4715"/>
  <c r="L12680"/>
  <c r="L2487"/>
  <c r="L10138"/>
  <c r="L1002"/>
  <c r="L13303"/>
  <c r="L10187"/>
  <c r="L431"/>
  <c r="L13135"/>
  <c r="L827"/>
  <c r="L1189"/>
  <c r="L1356"/>
  <c r="L5337"/>
  <c r="L7089"/>
  <c r="L2746"/>
  <c r="L12404"/>
  <c r="L6086"/>
  <c r="L3288"/>
  <c r="L10820"/>
  <c r="L8906"/>
  <c r="L4146"/>
  <c r="L5693"/>
  <c r="L8089"/>
  <c r="L6147"/>
  <c r="L13795"/>
  <c r="L274"/>
  <c r="L4822"/>
  <c r="L3814"/>
  <c r="L3613"/>
  <c r="L8155"/>
  <c r="L7345"/>
  <c r="L5904"/>
  <c r="L1898"/>
  <c r="L5818"/>
  <c r="L6955"/>
  <c r="L4557"/>
  <c r="L10482"/>
  <c r="L10557"/>
  <c r="L12474"/>
  <c r="L830"/>
  <c r="L14002"/>
  <c r="L1059"/>
  <c r="L12922"/>
  <c r="L9292"/>
  <c r="L1727"/>
  <c r="L3001"/>
  <c r="L7890"/>
  <c r="L6612"/>
  <c r="L12372"/>
  <c r="L7424"/>
  <c r="L1599"/>
  <c r="L9552"/>
  <c r="L4301"/>
  <c r="L12205"/>
  <c r="L10955"/>
  <c r="L9665"/>
  <c r="L2562"/>
  <c r="L14041"/>
  <c r="L736"/>
  <c r="L13676"/>
  <c r="L1824"/>
  <c r="L715"/>
  <c r="L3002"/>
  <c r="L5324"/>
  <c r="L7738"/>
  <c r="L9380"/>
  <c r="L13779"/>
  <c r="L4141"/>
  <c r="L1659"/>
  <c r="L11613"/>
  <c r="L8049"/>
  <c r="L12322"/>
  <c r="L6789"/>
  <c r="L6504"/>
  <c r="L4620"/>
  <c r="L11749"/>
  <c r="L11358"/>
  <c r="L3110"/>
  <c r="L7054"/>
  <c r="L3598"/>
  <c r="L6814"/>
  <c r="L3521"/>
  <c r="L5070"/>
  <c r="L1435"/>
  <c r="L4509"/>
  <c r="L13365"/>
  <c r="L4722"/>
  <c r="L10550"/>
  <c r="L9625"/>
  <c r="L13283"/>
  <c r="L13087"/>
  <c r="L12756"/>
  <c r="L6934"/>
  <c r="L10377"/>
  <c r="L10281"/>
  <c r="L5358"/>
  <c r="L2996"/>
  <c r="L10016"/>
  <c r="L1962"/>
  <c r="L9418"/>
  <c r="L8916"/>
  <c r="L7437"/>
  <c r="L9323"/>
  <c r="L7249"/>
  <c r="L2299"/>
  <c r="L5460"/>
  <c r="L574"/>
  <c r="L8485"/>
  <c r="L11087"/>
  <c r="L6134"/>
  <c r="L6963"/>
  <c r="L10458"/>
  <c r="L2046"/>
  <c r="L12508"/>
  <c r="L633"/>
  <c r="L337"/>
  <c r="L11264"/>
  <c r="L9436"/>
  <c r="L10298"/>
  <c r="L5678"/>
  <c r="L9256"/>
  <c r="L5993"/>
  <c r="L14096"/>
  <c r="L5996"/>
  <c r="L4362"/>
  <c r="L2514"/>
  <c r="L14074"/>
  <c r="L7109"/>
  <c r="L6375"/>
  <c r="L11452"/>
  <c r="L11974"/>
  <c r="L8440"/>
  <c r="L4220"/>
  <c r="L12882"/>
  <c r="L10164"/>
  <c r="L6638"/>
  <c r="L6049"/>
  <c r="L10582"/>
  <c r="L4282"/>
  <c r="L12302"/>
  <c r="L8797"/>
  <c r="L13337"/>
  <c r="L11222"/>
  <c r="L6924"/>
  <c r="L9921"/>
  <c r="L6336"/>
  <c r="L6983"/>
  <c r="L12251"/>
  <c r="L8816"/>
  <c r="L8247"/>
  <c r="L13103"/>
  <c r="L12144"/>
  <c r="L13015"/>
  <c r="L5295"/>
  <c r="L3401"/>
  <c r="L661"/>
  <c r="L9852"/>
  <c r="L9585"/>
  <c r="L5529"/>
  <c r="L7380"/>
  <c r="L6921"/>
  <c r="L13464"/>
  <c r="L7645"/>
  <c r="L9492"/>
  <c r="L8465"/>
  <c r="L10537"/>
  <c r="L233"/>
  <c r="L11164"/>
  <c r="L13113"/>
  <c r="L6918"/>
  <c r="L12377"/>
  <c r="L10920"/>
  <c r="L2679"/>
  <c r="L10201"/>
  <c r="L12969"/>
  <c r="L13191"/>
  <c r="L7872"/>
  <c r="L7059"/>
  <c r="L10064"/>
  <c r="L6752"/>
  <c r="L13714"/>
  <c r="L11430"/>
  <c r="L1473"/>
  <c r="L1834"/>
  <c r="L4374"/>
  <c r="L569"/>
  <c r="L3040"/>
  <c r="L129"/>
  <c r="L12192"/>
  <c r="L5539"/>
  <c r="L222"/>
  <c r="L6779"/>
  <c r="L10241"/>
  <c r="L3230"/>
  <c r="L12572"/>
  <c r="L12816"/>
  <c r="L9774"/>
  <c r="L13041"/>
  <c r="L13655"/>
  <c r="L1076"/>
  <c r="L3489"/>
  <c r="L766"/>
  <c r="L915"/>
  <c r="L784"/>
  <c r="L13177"/>
  <c r="L5599"/>
  <c r="L366"/>
  <c r="L13775"/>
  <c r="L12392"/>
  <c r="L11646"/>
  <c r="L2737"/>
  <c r="L9117"/>
  <c r="L6350"/>
  <c r="L9127"/>
  <c r="L11487"/>
  <c r="L5492"/>
  <c r="L7765"/>
  <c r="L12768"/>
  <c r="L6381"/>
  <c r="L13929"/>
  <c r="L13849"/>
  <c r="L6140"/>
  <c r="L8463"/>
  <c r="L4333"/>
  <c r="L8603"/>
  <c r="L12194"/>
  <c r="L2136"/>
  <c r="L12206"/>
  <c r="L1820"/>
  <c r="L7223"/>
  <c r="L4249"/>
  <c r="L7918"/>
  <c r="L6785"/>
  <c r="L8431"/>
  <c r="L10814"/>
  <c r="L10422"/>
  <c r="L12441"/>
  <c r="L9803"/>
  <c r="L4998"/>
  <c r="L12162"/>
  <c r="L163"/>
  <c r="L9296"/>
  <c r="L4211"/>
  <c r="L5246"/>
  <c r="L83"/>
  <c r="L4813"/>
  <c r="L10234"/>
  <c r="L5776"/>
  <c r="L2348"/>
  <c r="L10621"/>
  <c r="L9159"/>
  <c r="L12356"/>
  <c r="L8241"/>
  <c r="L3780"/>
  <c r="L3959"/>
  <c r="L1496"/>
  <c r="L12179"/>
  <c r="L10328"/>
  <c r="L3931"/>
  <c r="L7758"/>
  <c r="L6539"/>
  <c r="L162"/>
  <c r="L8002"/>
  <c r="L2814"/>
  <c r="L3078"/>
  <c r="L1404"/>
  <c r="L117"/>
  <c r="L10248"/>
  <c r="L1341"/>
  <c r="L8602"/>
  <c r="L3529"/>
  <c r="L5637"/>
  <c r="L1398"/>
  <c r="L14097"/>
  <c r="L6516"/>
  <c r="L8419"/>
  <c r="L188"/>
  <c r="L2629"/>
  <c r="L4413"/>
  <c r="L6161"/>
  <c r="L1459"/>
  <c r="L9144"/>
  <c r="L11234"/>
  <c r="L6753"/>
  <c r="L13328"/>
  <c r="L4850"/>
  <c r="L3087"/>
  <c r="L1632"/>
  <c r="L7333"/>
  <c r="L12829"/>
  <c r="L13644"/>
  <c r="L59"/>
  <c r="L1668"/>
  <c r="L3258"/>
  <c r="L4317"/>
  <c r="L8121"/>
  <c r="L1124"/>
  <c r="L2496"/>
  <c r="L5647"/>
  <c r="L2183"/>
  <c r="L65"/>
  <c r="L6237"/>
  <c r="L2295"/>
  <c r="L2603"/>
  <c r="L3171"/>
  <c r="L1206"/>
  <c r="L4121"/>
  <c r="L10934"/>
  <c r="L3756"/>
  <c r="L8445"/>
  <c r="L3538"/>
  <c r="L4730"/>
  <c r="L6552"/>
  <c r="L11578"/>
  <c r="L7499"/>
  <c r="L327"/>
  <c r="L31"/>
  <c r="L8217"/>
  <c r="L5458"/>
  <c r="L6463"/>
  <c r="L13847"/>
  <c r="L6808"/>
  <c r="L9884"/>
  <c r="L605"/>
  <c r="L2471"/>
  <c r="L1960"/>
  <c r="L9746"/>
  <c r="L3784"/>
  <c r="L9958"/>
  <c r="L3786"/>
  <c r="L13461"/>
  <c r="L5101"/>
  <c r="L2284"/>
  <c r="L4086"/>
  <c r="L8560"/>
  <c r="L9187"/>
  <c r="L6591"/>
  <c r="L6446"/>
  <c r="L11861"/>
  <c r="L5757"/>
  <c r="L4495"/>
  <c r="L5711"/>
  <c r="L7243"/>
  <c r="L13263"/>
  <c r="L10351"/>
  <c r="L9302"/>
  <c r="L6797"/>
  <c r="L2563"/>
  <c r="L6214"/>
  <c r="L7704"/>
  <c r="L1178"/>
  <c r="L2693"/>
  <c r="L1548"/>
  <c r="L6245"/>
  <c r="L11494"/>
  <c r="L5021"/>
  <c r="L7793"/>
  <c r="L9522"/>
  <c r="L5278"/>
  <c r="L10772"/>
  <c r="L2221"/>
  <c r="L8663"/>
  <c r="L2107"/>
  <c r="L2128"/>
  <c r="L8549"/>
  <c r="L12861"/>
  <c r="L3246"/>
  <c r="L8204"/>
  <c r="L12565"/>
  <c r="L13416"/>
  <c r="L8743"/>
  <c r="L7736"/>
  <c r="L2390"/>
  <c r="L5991"/>
  <c r="L5679"/>
  <c r="L1877"/>
  <c r="L596"/>
  <c r="L6676"/>
  <c r="L10877"/>
  <c r="L9836"/>
  <c r="L6842"/>
  <c r="L11268"/>
  <c r="L2353"/>
  <c r="L9035"/>
  <c r="L3478"/>
  <c r="L11867"/>
  <c r="L13698"/>
  <c r="L7879"/>
  <c r="L5634"/>
  <c r="L7896"/>
  <c r="L11463"/>
  <c r="L2780"/>
  <c r="L9212"/>
  <c r="L9676"/>
  <c r="L12447"/>
  <c r="L7545"/>
  <c r="L882"/>
  <c r="L7748"/>
  <c r="L4089"/>
  <c r="L4766"/>
  <c r="L11397"/>
  <c r="L2392"/>
  <c r="L2026"/>
  <c r="L4214"/>
  <c r="L2606"/>
  <c r="L6405"/>
  <c r="L4654"/>
  <c r="L10878"/>
  <c r="L13320"/>
  <c r="L7046"/>
  <c r="L2206"/>
  <c r="L6071"/>
  <c r="L5098"/>
  <c r="L5363"/>
  <c r="L3107"/>
  <c r="L1506"/>
  <c r="L3066"/>
  <c r="L5038"/>
  <c r="L2969"/>
  <c r="L12566"/>
  <c r="L5794"/>
  <c r="L12987"/>
  <c r="L10639"/>
  <c r="L1449"/>
  <c r="L10662"/>
  <c r="L7354"/>
  <c r="L10426"/>
  <c r="L2175"/>
  <c r="L13045"/>
  <c r="L365"/>
  <c r="L4069"/>
  <c r="L10892"/>
  <c r="L11603"/>
  <c r="L1151"/>
  <c r="L2640"/>
  <c r="L1227"/>
  <c r="L11105"/>
  <c r="L6232"/>
  <c r="L13596"/>
  <c r="L7368"/>
  <c r="L10682"/>
  <c r="L55"/>
  <c r="L7912"/>
  <c r="L13648"/>
  <c r="L7964"/>
  <c r="L13052"/>
  <c r="L8367"/>
  <c r="L12307"/>
  <c r="L6541"/>
  <c r="L11786"/>
  <c r="L2609"/>
  <c r="L7566"/>
  <c r="L7604"/>
  <c r="L5497"/>
  <c r="L3450"/>
  <c r="L2741"/>
  <c r="L2536"/>
  <c r="L11507"/>
  <c r="L12421"/>
  <c r="L1023"/>
  <c r="L7908"/>
  <c r="L12780"/>
  <c r="L3228"/>
  <c r="L12255"/>
  <c r="L7219"/>
  <c r="L8246"/>
  <c r="L9368"/>
  <c r="L5290"/>
  <c r="L7460"/>
  <c r="L5839"/>
  <c r="L6180"/>
  <c r="L7207"/>
  <c r="L9085"/>
  <c r="L8749"/>
  <c r="L3138"/>
  <c r="L5608"/>
  <c r="L3520"/>
  <c r="L6155"/>
  <c r="L13094"/>
  <c r="L991"/>
  <c r="L4025"/>
  <c r="L4687"/>
  <c r="L8394"/>
  <c r="L8456"/>
  <c r="L503"/>
  <c r="L6567"/>
  <c r="L12595"/>
  <c r="L3143"/>
  <c r="L2491"/>
  <c r="L13318"/>
  <c r="L9425"/>
  <c r="L10646"/>
  <c r="L2660"/>
  <c r="L5704"/>
  <c r="L11316"/>
  <c r="L1606"/>
  <c r="L13887"/>
  <c r="L11306"/>
  <c r="L386"/>
  <c r="L6579"/>
  <c r="L2276"/>
  <c r="L3088"/>
  <c r="L11528"/>
  <c r="L8423"/>
  <c r="L187"/>
  <c r="L785"/>
  <c r="L1272"/>
  <c r="L10473"/>
  <c r="L9646"/>
  <c r="L13238"/>
  <c r="L7144"/>
  <c r="L9281"/>
  <c r="L12681"/>
  <c r="L5262"/>
  <c r="L3346"/>
  <c r="L5622"/>
  <c r="L8254"/>
  <c r="L5881"/>
  <c r="L6427"/>
  <c r="L13670"/>
  <c r="L10693"/>
  <c r="L8621"/>
  <c r="L4038"/>
  <c r="L10865"/>
  <c r="L10082"/>
  <c r="L5773"/>
  <c r="L5148"/>
  <c r="L7084"/>
  <c r="L12604"/>
  <c r="L732"/>
  <c r="L2451"/>
  <c r="L704"/>
  <c r="L12191"/>
  <c r="L6739"/>
  <c r="L4351"/>
  <c r="L8903"/>
  <c r="L10902"/>
  <c r="L7117"/>
  <c r="L11818"/>
  <c r="L6352"/>
  <c r="L9480"/>
  <c r="L7651"/>
  <c r="L8522"/>
  <c r="L3218"/>
  <c r="L2888"/>
  <c r="L5535"/>
  <c r="L10922"/>
  <c r="L12824"/>
  <c r="L13174"/>
  <c r="L3821"/>
  <c r="L11181"/>
  <c r="L11088"/>
  <c r="L2926"/>
  <c r="L5093"/>
  <c r="L6737"/>
  <c r="L1155"/>
  <c r="L7075"/>
  <c r="L6115"/>
  <c r="L13127"/>
  <c r="L3883"/>
  <c r="L11640"/>
  <c r="L3092"/>
  <c r="L12946"/>
  <c r="L11788"/>
  <c r="L7578"/>
  <c r="L11844"/>
  <c r="L11511"/>
  <c r="L2841"/>
  <c r="L9195"/>
  <c r="L1321"/>
  <c r="L13241"/>
  <c r="L1032"/>
  <c r="L8361"/>
  <c r="L5412"/>
  <c r="L43"/>
  <c r="L8294"/>
  <c r="L10270"/>
  <c r="L2951"/>
  <c r="L3062"/>
  <c r="L11371"/>
  <c r="L471"/>
  <c r="L6182"/>
  <c r="L10121"/>
  <c r="L7098"/>
  <c r="L1755"/>
  <c r="L6656"/>
  <c r="L13414"/>
  <c r="L13970"/>
  <c r="L11723"/>
  <c r="L11144"/>
  <c r="L2181"/>
  <c r="L11170"/>
  <c r="L11872"/>
  <c r="L10111"/>
  <c r="L7774"/>
  <c r="L9275"/>
  <c r="L6297"/>
  <c r="L4993"/>
  <c r="L5969"/>
  <c r="L5974"/>
  <c r="L4470"/>
  <c r="L7255"/>
  <c r="L538"/>
  <c r="L13457"/>
  <c r="L98"/>
  <c r="L1531"/>
  <c r="L8442"/>
  <c r="L14090"/>
  <c r="L11755"/>
  <c r="L7409"/>
  <c r="L11444"/>
  <c r="L5263"/>
  <c r="L13367"/>
  <c r="L133"/>
  <c r="L5983"/>
  <c r="L12720"/>
  <c r="L13125"/>
  <c r="L11179"/>
  <c r="L7753"/>
  <c r="L6729"/>
  <c r="L2398"/>
  <c r="L268"/>
  <c r="L2556"/>
  <c r="L9655"/>
  <c r="L13626"/>
  <c r="L6787"/>
  <c r="L1000"/>
  <c r="L11966"/>
  <c r="L651"/>
  <c r="L9198"/>
  <c r="L5806"/>
  <c r="L9985"/>
  <c r="L8684"/>
  <c r="L2852"/>
  <c r="L4109"/>
  <c r="L13428"/>
  <c r="L3500"/>
  <c r="L8818"/>
  <c r="L5936"/>
  <c r="L10353"/>
  <c r="L13615"/>
  <c r="L1871"/>
  <c r="L1639"/>
  <c r="L8793"/>
  <c r="L10033"/>
  <c r="L4682"/>
  <c r="L2921"/>
  <c r="L4151"/>
  <c r="L1762"/>
  <c r="L685"/>
  <c r="L6519"/>
  <c r="L12804"/>
  <c r="L488"/>
  <c r="L2527"/>
  <c r="L10515"/>
  <c r="L9156"/>
  <c r="L4082"/>
  <c r="L2808"/>
  <c r="L6866"/>
  <c r="L12857"/>
  <c r="L11443"/>
  <c r="L4250"/>
  <c r="L13097"/>
  <c r="L12358"/>
  <c r="L8281"/>
  <c r="L11260"/>
  <c r="L5901"/>
  <c r="L3640"/>
  <c r="L8782"/>
  <c r="L8516"/>
  <c r="L11816"/>
  <c r="L9832"/>
  <c r="L11892"/>
  <c r="L13062"/>
  <c r="L7725"/>
  <c r="L6576"/>
  <c r="L6930"/>
  <c r="L11069"/>
  <c r="L9036"/>
  <c r="L909"/>
  <c r="L4144"/>
  <c r="L7737"/>
  <c r="L6578"/>
  <c r="L12184"/>
  <c r="L6320"/>
  <c r="L3975"/>
  <c r="L2574"/>
  <c r="L5780"/>
  <c r="L13217"/>
  <c r="L8878"/>
  <c r="L6532"/>
  <c r="L4680"/>
  <c r="L5293"/>
  <c r="L10244"/>
  <c r="L3099"/>
  <c r="L7403"/>
  <c r="L12575"/>
  <c r="L2411"/>
  <c r="L10390"/>
  <c r="L6123"/>
  <c r="L4174"/>
  <c r="L11019"/>
  <c r="L12418"/>
  <c r="L12049"/>
  <c r="L8518"/>
  <c r="L10357"/>
  <c r="L1883"/>
  <c r="L8292"/>
  <c r="L13908"/>
  <c r="L9417"/>
  <c r="L5455"/>
  <c r="L6742"/>
  <c r="L7152"/>
  <c r="L6751"/>
  <c r="L2525"/>
  <c r="L10818"/>
  <c r="L411"/>
  <c r="L13396"/>
  <c r="L7303"/>
  <c r="L6695"/>
  <c r="L5742"/>
  <c r="L3165"/>
  <c r="L5103"/>
  <c r="L6584"/>
  <c r="L1511"/>
  <c r="L7532"/>
  <c r="L13768"/>
  <c r="L13983"/>
  <c r="L9030"/>
  <c r="L10124"/>
  <c r="L6720"/>
  <c r="L1257"/>
  <c r="L700"/>
  <c r="L7613"/>
  <c r="L803"/>
  <c r="L11146"/>
  <c r="L11583"/>
  <c r="L11500"/>
  <c r="L14010"/>
  <c r="L12247"/>
  <c r="L7597"/>
  <c r="L2161"/>
  <c r="L11192"/>
  <c r="L3075"/>
  <c r="L3978"/>
  <c r="L3501"/>
  <c r="L30"/>
  <c r="L1127"/>
  <c r="L499"/>
  <c r="L1354"/>
  <c r="L5127"/>
  <c r="L2065"/>
  <c r="L5888"/>
  <c r="L2386"/>
  <c r="L10175"/>
  <c r="L5268"/>
  <c r="L6048"/>
  <c r="L4347"/>
  <c r="L10963"/>
  <c r="L8495"/>
  <c r="L12819"/>
  <c r="L301"/>
  <c r="L11493"/>
  <c r="L6448"/>
  <c r="L1335"/>
  <c r="L12863"/>
  <c r="L1625"/>
  <c r="L11636"/>
  <c r="L7880"/>
  <c r="L6618"/>
  <c r="L6722"/>
  <c r="L3481"/>
  <c r="L8195"/>
  <c r="L1760"/>
  <c r="L6384"/>
  <c r="L5449"/>
  <c r="L472"/>
  <c r="L11052"/>
  <c r="L10116"/>
  <c r="L11777"/>
  <c r="L4416"/>
  <c r="L9229"/>
  <c r="L13076"/>
  <c r="L13910"/>
  <c r="L3691"/>
  <c r="L4500"/>
  <c r="L3219"/>
  <c r="L4053"/>
  <c r="L10788"/>
  <c r="L7220"/>
  <c r="L8643"/>
  <c r="L3058"/>
  <c r="L11482"/>
  <c r="L14034"/>
  <c r="L3880"/>
  <c r="L5941"/>
  <c r="L6798"/>
  <c r="L3480"/>
  <c r="L9185"/>
  <c r="L5120"/>
  <c r="L13495"/>
  <c r="L9890"/>
  <c r="L3699"/>
  <c r="L5499"/>
  <c r="L262"/>
  <c r="L6854"/>
  <c r="L1081"/>
  <c r="L12442"/>
  <c r="L13442"/>
  <c r="L11140"/>
  <c r="L7017"/>
  <c r="L12847"/>
  <c r="L5390"/>
  <c r="L11985"/>
  <c r="L8011"/>
  <c r="L8646"/>
  <c r="L10787"/>
  <c r="L1780"/>
  <c r="L8330"/>
  <c r="L5107"/>
  <c r="L3318"/>
  <c r="L14100"/>
  <c r="L10049"/>
  <c r="L5939"/>
  <c r="L9501"/>
  <c r="L4784"/>
  <c r="L852"/>
  <c r="L5517"/>
  <c r="L6377"/>
  <c r="L5102"/>
  <c r="L2800"/>
  <c r="L12311"/>
  <c r="L2247"/>
  <c r="L12146"/>
  <c r="L1441"/>
  <c r="L437"/>
  <c r="L160"/>
  <c r="L1349"/>
  <c r="L13213"/>
  <c r="L7577"/>
  <c r="L1362"/>
  <c r="L4819"/>
  <c r="L3823"/>
  <c r="L8192"/>
  <c r="L7213"/>
  <c r="L3661"/>
  <c r="L4116"/>
  <c r="L10393"/>
  <c r="L13285"/>
  <c r="L5159"/>
  <c r="L12688"/>
  <c r="L11458"/>
  <c r="L9365"/>
  <c r="L11025"/>
  <c r="L3025"/>
  <c r="L3366"/>
  <c r="L10271"/>
  <c r="L848"/>
  <c r="L2444"/>
  <c r="L6021"/>
  <c r="L5758"/>
  <c r="L2861"/>
  <c r="L123"/>
  <c r="L4310"/>
  <c r="L2182"/>
  <c r="L2925"/>
  <c r="L4578"/>
  <c r="L1805"/>
  <c r="L2839"/>
  <c r="L13020"/>
  <c r="L10719"/>
  <c r="L11800"/>
  <c r="L3082"/>
  <c r="L12666"/>
  <c r="L5151"/>
  <c r="L307"/>
  <c r="L4021"/>
  <c r="L4455"/>
  <c r="L821"/>
  <c r="L10066"/>
  <c r="L5259"/>
  <c r="L9828"/>
  <c r="L1963"/>
  <c r="L6085"/>
  <c r="L3183"/>
  <c r="L1424"/>
  <c r="L10041"/>
  <c r="L9987"/>
  <c r="L10800"/>
  <c r="L2080"/>
  <c r="L11752"/>
  <c r="L12373"/>
  <c r="L7423"/>
  <c r="L12041"/>
  <c r="L2532"/>
  <c r="L10930"/>
  <c r="L4535"/>
  <c r="L12614"/>
  <c r="L4844"/>
  <c r="L2956"/>
  <c r="L4785"/>
  <c r="L12562"/>
  <c r="L12099"/>
  <c r="L12117"/>
  <c r="L7821"/>
  <c r="L12994"/>
  <c r="L456"/>
  <c r="L5215"/>
  <c r="L8909"/>
  <c r="L6090"/>
  <c r="L13700"/>
  <c r="L3741"/>
  <c r="L9911"/>
  <c r="L11485"/>
  <c r="L1650"/>
  <c r="L10398"/>
  <c r="L512"/>
  <c r="L4390"/>
  <c r="L12537"/>
  <c r="L2074"/>
  <c r="L12928"/>
  <c r="L9999"/>
  <c r="L9817"/>
  <c r="L7418"/>
  <c r="L10870"/>
  <c r="L12915"/>
  <c r="L10028"/>
  <c r="L9755"/>
  <c r="L8327"/>
  <c r="L1066"/>
  <c r="L10199"/>
  <c r="L11178"/>
  <c r="L9809"/>
  <c r="L7787"/>
  <c r="L4194"/>
  <c r="L5848"/>
  <c r="L10755"/>
  <c r="L545"/>
  <c r="L2408"/>
  <c r="L9618"/>
  <c r="L7172"/>
  <c r="L6074"/>
  <c r="L12610"/>
  <c r="L11881"/>
  <c r="L12931"/>
  <c r="L6659"/>
  <c r="L7591"/>
  <c r="L8147"/>
  <c r="L13220"/>
  <c r="L11062"/>
  <c r="L4554"/>
  <c r="L10230"/>
  <c r="L1715"/>
  <c r="L11269"/>
  <c r="L13819"/>
  <c r="L11404"/>
  <c r="L235"/>
  <c r="L2621"/>
  <c r="L8319"/>
  <c r="L9338"/>
  <c r="L7505"/>
  <c r="L9984"/>
  <c r="L8133"/>
  <c r="L10636"/>
  <c r="L89"/>
  <c r="L4178"/>
  <c r="L961"/>
  <c r="L3196"/>
  <c r="L7992"/>
  <c r="L2923"/>
  <c r="L4905"/>
  <c r="L3279"/>
  <c r="L6626"/>
  <c r="L7612"/>
  <c r="L877"/>
  <c r="L13797"/>
  <c r="L7083"/>
  <c r="L9568"/>
  <c r="L12434"/>
  <c r="L8492"/>
  <c r="L6998"/>
  <c r="L2638"/>
  <c r="L5813"/>
  <c r="L10671"/>
  <c r="L12141"/>
  <c r="L1371"/>
  <c r="L11832"/>
  <c r="L8470"/>
  <c r="L11084"/>
  <c r="L8388"/>
  <c r="L9879"/>
  <c r="L2680"/>
  <c r="L879"/>
  <c r="L10503"/>
  <c r="L12870"/>
  <c r="L4571"/>
  <c r="L6415"/>
  <c r="L4426"/>
  <c r="L9519"/>
  <c r="L757"/>
  <c r="L10574"/>
  <c r="L10219"/>
  <c r="L9847"/>
  <c r="L13332"/>
  <c r="L5371"/>
  <c r="L13721"/>
  <c r="L3606"/>
  <c r="L6040"/>
  <c r="L11570"/>
  <c r="L2106"/>
  <c r="L6323"/>
  <c r="L10143"/>
  <c r="L3999"/>
  <c r="L11113"/>
  <c r="L9986"/>
  <c r="L1638"/>
  <c r="L11745"/>
  <c r="L7000"/>
  <c r="L3421"/>
  <c r="L12793"/>
  <c r="L7669"/>
  <c r="L1103"/>
  <c r="L13974"/>
  <c r="L13725"/>
  <c r="L7706"/>
  <c r="L7434"/>
  <c r="L12729"/>
  <c r="L1448"/>
  <c r="L11868"/>
  <c r="L1764"/>
  <c r="L2929"/>
  <c r="L12533"/>
  <c r="L4828"/>
  <c r="L4688"/>
  <c r="L12269"/>
  <c r="L7715"/>
  <c r="L4950"/>
  <c r="L13401"/>
  <c r="L269"/>
  <c r="L6148"/>
  <c r="L54"/>
  <c r="L2924"/>
  <c r="L6606"/>
  <c r="L7522"/>
  <c r="L4855"/>
  <c r="L13547"/>
  <c r="L11125"/>
  <c r="L412"/>
  <c r="L7788"/>
  <c r="L5972"/>
  <c r="L4451"/>
  <c r="L5533"/>
  <c r="L4632"/>
  <c r="L8175"/>
  <c r="L13695"/>
  <c r="L69"/>
  <c r="L6850"/>
  <c r="L1255"/>
  <c r="L5701"/>
  <c r="L2460"/>
  <c r="L2870"/>
  <c r="L14015"/>
  <c r="L10315"/>
  <c r="L3587"/>
  <c r="L216"/>
  <c r="L8303"/>
  <c r="L9457"/>
  <c r="L5865"/>
  <c r="L7921"/>
  <c r="L2505"/>
  <c r="L1386"/>
  <c r="L5013"/>
  <c r="L13640"/>
  <c r="L13616"/>
  <c r="L11030"/>
  <c r="L2581"/>
  <c r="L2404"/>
  <c r="L3035"/>
  <c r="L4200"/>
  <c r="L5237"/>
  <c r="L2602"/>
  <c r="L8221"/>
  <c r="L3654"/>
  <c r="L5466"/>
  <c r="L6633"/>
  <c r="L11208"/>
  <c r="L1635"/>
  <c r="L3515"/>
  <c r="L1948"/>
  <c r="L12714"/>
  <c r="L1245"/>
  <c r="L395"/>
  <c r="L6754"/>
  <c r="L10815"/>
  <c r="L4796"/>
  <c r="L9279"/>
  <c r="L481"/>
  <c r="L6784"/>
  <c r="L2052"/>
  <c r="L9544"/>
  <c r="L1748"/>
  <c r="L7304"/>
  <c r="L3120"/>
  <c r="L12030"/>
  <c r="L11633"/>
  <c r="L5727"/>
  <c r="L4719"/>
  <c r="L13717"/>
  <c r="L970"/>
  <c r="L1610"/>
  <c r="L10122"/>
  <c r="L1019"/>
  <c r="L723"/>
  <c r="L8538"/>
  <c r="L9382"/>
  <c r="L6520"/>
  <c r="L13720"/>
  <c r="L12490"/>
  <c r="L10793"/>
  <c r="L5547"/>
  <c r="L2322"/>
  <c r="L12597"/>
  <c r="L12454"/>
  <c r="L7986"/>
  <c r="L3329"/>
  <c r="L12822"/>
  <c r="L3957"/>
  <c r="L8699"/>
  <c r="L11959"/>
  <c r="L6978"/>
  <c r="L118"/>
  <c r="L7337"/>
  <c r="L8679"/>
  <c r="L7115"/>
  <c r="L9054"/>
  <c r="L11885"/>
  <c r="L13510"/>
  <c r="L9971"/>
  <c r="L8452"/>
  <c r="L13409"/>
  <c r="L4325"/>
  <c r="L13380"/>
  <c r="L13329"/>
  <c r="L369"/>
  <c r="L3887"/>
  <c r="L3658"/>
  <c r="L7091"/>
  <c r="L6327"/>
  <c r="L7278"/>
  <c r="L3499"/>
  <c r="L10395"/>
  <c r="L9903"/>
  <c r="L566"/>
  <c r="L10530"/>
  <c r="L4916"/>
  <c r="L5906"/>
  <c r="L13431"/>
  <c r="L2523"/>
  <c r="L12298"/>
  <c r="L9645"/>
  <c r="L2663"/>
  <c r="L9309"/>
  <c r="L9855"/>
  <c r="L13032"/>
  <c r="L12361"/>
  <c r="L14035"/>
  <c r="L8146"/>
  <c r="L1452"/>
  <c r="L12715"/>
  <c r="L13959"/>
  <c r="L4415"/>
  <c r="L5494"/>
  <c r="L6315"/>
  <c r="L1734"/>
  <c r="L9996"/>
  <c r="L12609"/>
  <c r="L11064"/>
  <c r="L5113"/>
  <c r="L4832"/>
  <c r="L11980"/>
  <c r="L5452"/>
  <c r="L11586"/>
  <c r="L10030"/>
  <c r="L4751"/>
  <c r="L9824"/>
  <c r="L8451"/>
  <c r="L10091"/>
  <c r="L8658"/>
  <c r="L8576"/>
  <c r="L2957"/>
  <c r="L4079"/>
  <c r="L12569"/>
  <c r="L4265"/>
  <c r="L10083"/>
  <c r="L8995"/>
  <c r="L2791"/>
  <c r="L8685"/>
  <c r="L6030"/>
  <c r="L765"/>
  <c r="L3622"/>
  <c r="L12127"/>
  <c r="L6287"/>
  <c r="L564"/>
  <c r="L3627"/>
  <c r="L7442"/>
  <c r="L4946"/>
  <c r="L12795"/>
  <c r="L8586"/>
  <c r="L9772"/>
  <c r="L13802"/>
  <c r="L10140"/>
  <c r="L2913"/>
  <c r="L5556"/>
  <c r="L4407"/>
  <c r="L5169"/>
  <c r="L7414"/>
  <c r="L5668"/>
  <c r="L2941"/>
  <c r="L6646"/>
  <c r="L9440"/>
  <c r="L6566"/>
  <c r="L11744"/>
  <c r="L11602"/>
  <c r="L2608"/>
  <c r="L6994"/>
  <c r="L13481"/>
  <c r="L13301"/>
  <c r="L6078"/>
  <c r="L3119"/>
  <c r="L5384"/>
  <c r="L4145"/>
  <c r="L12087"/>
  <c r="L8723"/>
  <c r="L7392"/>
  <c r="L7650"/>
  <c r="L8633"/>
  <c r="L772"/>
  <c r="L6301"/>
  <c r="L7590"/>
  <c r="L2650"/>
  <c r="L2088"/>
  <c r="L11197"/>
  <c r="L10162"/>
  <c r="L5047"/>
  <c r="L11531"/>
  <c r="L7184"/>
  <c r="L12724"/>
  <c r="L9456"/>
  <c r="L12058"/>
  <c r="L7670"/>
  <c r="L4397"/>
  <c r="L11063"/>
  <c r="L4869"/>
  <c r="L3546"/>
  <c r="L3981"/>
  <c r="L13973"/>
  <c r="L10872"/>
  <c r="L13572"/>
  <c r="L3300"/>
  <c r="L1360"/>
  <c r="L506"/>
  <c r="L13047"/>
  <c r="L2340"/>
  <c r="L12336"/>
  <c r="L4821"/>
  <c r="L345"/>
  <c r="L5979"/>
  <c r="L9152"/>
  <c r="L7854"/>
  <c r="L2260"/>
  <c r="L7973"/>
  <c r="L8057"/>
  <c r="L5030"/>
  <c r="L2149"/>
  <c r="L8606"/>
  <c r="L11434"/>
  <c r="L702"/>
  <c r="L7662"/>
  <c r="L7491"/>
  <c r="L397"/>
  <c r="L2519"/>
  <c r="L3541"/>
  <c r="L2004"/>
  <c r="L6863"/>
  <c r="L3792"/>
  <c r="L4111"/>
  <c r="L5931"/>
  <c r="L12725"/>
  <c r="L13466"/>
  <c r="L5532"/>
  <c r="L1319"/>
  <c r="L3302"/>
  <c r="L1919"/>
  <c r="L3207"/>
  <c r="L10717"/>
  <c r="L1528"/>
  <c r="L7385"/>
  <c r="L11711"/>
  <c r="L4059"/>
  <c r="L2288"/>
  <c r="L4852"/>
  <c r="L3048"/>
  <c r="L10144"/>
  <c r="L8886"/>
  <c r="L4065"/>
  <c r="L8479"/>
  <c r="L3990"/>
  <c r="L1750"/>
  <c r="L8772"/>
  <c r="L7866"/>
  <c r="L8708"/>
  <c r="L12294"/>
  <c r="L9791"/>
  <c r="L11998"/>
  <c r="L9553"/>
  <c r="L5551"/>
  <c r="L11977"/>
  <c r="L7726"/>
  <c r="L2473"/>
  <c r="L12631"/>
  <c r="L13508"/>
  <c r="L2035"/>
  <c r="L3205"/>
  <c r="L9679"/>
  <c r="L3829"/>
  <c r="L2053"/>
  <c r="L8759"/>
  <c r="L5421"/>
  <c r="L3312"/>
  <c r="L5612"/>
  <c r="L8436"/>
  <c r="L8216"/>
  <c r="L13993"/>
  <c r="L652"/>
  <c r="L11241"/>
  <c r="L13703"/>
  <c r="L10073"/>
  <c r="L6776"/>
  <c r="L7776"/>
  <c r="L10692"/>
  <c r="L4297"/>
  <c r="L4345"/>
  <c r="L13249"/>
  <c r="L3293"/>
  <c r="L3802"/>
  <c r="L8574"/>
  <c r="L11210"/>
  <c r="L358"/>
  <c r="L10257"/>
  <c r="L9995"/>
  <c r="L497"/>
  <c r="L4817"/>
  <c r="L1119"/>
  <c r="L11203"/>
  <c r="L4526"/>
  <c r="L4797"/>
  <c r="L4763"/>
  <c r="L2887"/>
  <c r="L7363"/>
  <c r="L1917"/>
  <c r="L5604"/>
  <c r="L2584"/>
  <c r="L3095"/>
  <c r="L9781"/>
  <c r="L11402"/>
  <c r="L2070"/>
  <c r="L458"/>
  <c r="L4607"/>
  <c r="L8645"/>
  <c r="L4915"/>
  <c r="L7069"/>
  <c r="L13002"/>
  <c r="L4138"/>
  <c r="L9534"/>
  <c r="L6341"/>
  <c r="L13994"/>
  <c r="L7047"/>
  <c r="L9991"/>
  <c r="L4934"/>
  <c r="L11724"/>
  <c r="L6248"/>
  <c r="L8177"/>
  <c r="L8504"/>
  <c r="L11274"/>
  <c r="L9339"/>
  <c r="L4217"/>
  <c r="L10647"/>
  <c r="L146"/>
  <c r="L7165"/>
  <c r="L10163"/>
  <c r="L4808"/>
  <c r="L1140"/>
  <c r="L6397"/>
  <c r="L10484"/>
  <c r="L13630"/>
  <c r="L13323"/>
  <c r="L11465"/>
  <c r="L11982"/>
  <c r="L6298"/>
  <c r="L8184"/>
  <c r="L11000"/>
  <c r="L3962"/>
  <c r="L13471"/>
  <c r="L9221"/>
  <c r="L335"/>
  <c r="L1024"/>
  <c r="L263"/>
  <c r="L12050"/>
  <c r="L13530"/>
  <c r="L12063"/>
  <c r="L8583"/>
  <c r="L673"/>
  <c r="L7677"/>
  <c r="L13861"/>
  <c r="L9858"/>
  <c r="L8269"/>
  <c r="L3256"/>
  <c r="L10437"/>
  <c r="L11701"/>
  <c r="L3406"/>
  <c r="L5879"/>
  <c r="L1798"/>
  <c r="L4205"/>
  <c r="L11819"/>
  <c r="L2566"/>
  <c r="L489"/>
  <c r="L8118"/>
  <c r="L8229"/>
  <c r="L6852"/>
  <c r="L8662"/>
  <c r="L13454"/>
  <c r="L8040"/>
  <c r="L4402"/>
  <c r="L5368"/>
  <c r="L9154"/>
  <c r="L286"/>
  <c r="L13593"/>
  <c r="L6594"/>
  <c r="L3504"/>
  <c r="L7744"/>
  <c r="L438"/>
  <c r="L7849"/>
  <c r="L5740"/>
  <c r="L11043"/>
  <c r="L124"/>
  <c r="L8075"/>
  <c r="L8869"/>
  <c r="L9024"/>
  <c r="L5624"/>
  <c r="L13274"/>
  <c r="L4087"/>
  <c r="L1934"/>
  <c r="L4669"/>
  <c r="L9040"/>
  <c r="L3575"/>
  <c r="L10979"/>
  <c r="L13770"/>
  <c r="L13940"/>
  <c r="L4851"/>
  <c r="L1698"/>
  <c r="L1906"/>
  <c r="L5808"/>
  <c r="L5876"/>
  <c r="L4803"/>
  <c r="L3437"/>
  <c r="L12283"/>
  <c r="L5719"/>
  <c r="L3167"/>
  <c r="L5847"/>
  <c r="L11312"/>
  <c r="L7147"/>
  <c r="L3255"/>
  <c r="L7432"/>
  <c r="L8401"/>
  <c r="L13108"/>
  <c r="L11748"/>
  <c r="L1216"/>
  <c r="L10105"/>
  <c r="L13403"/>
  <c r="L7151"/>
  <c r="L1814"/>
  <c r="L5607"/>
  <c r="L6062"/>
  <c r="L10854"/>
  <c r="L11909"/>
  <c r="L2833"/>
  <c r="L801"/>
  <c r="L10545"/>
  <c r="L8215"/>
  <c r="L5114"/>
  <c r="L3651"/>
  <c r="L6494"/>
  <c r="L7636"/>
  <c r="L1336"/>
  <c r="L13053"/>
  <c r="L8077"/>
  <c r="L10562"/>
  <c r="L3271"/>
  <c r="L2010"/>
  <c r="L8689"/>
  <c r="L10905"/>
  <c r="L8429"/>
  <c r="L11917"/>
  <c r="L8908"/>
  <c r="L249"/>
  <c r="L11102"/>
  <c r="L2521"/>
  <c r="L670"/>
  <c r="L7322"/>
  <c r="L9932"/>
  <c r="L13199"/>
  <c r="L5309"/>
  <c r="L12997"/>
  <c r="L4296"/>
  <c r="L1654"/>
  <c r="L8027"/>
  <c r="L9211"/>
  <c r="L3073"/>
  <c r="L11684"/>
  <c r="L8045"/>
  <c r="L14066"/>
  <c r="L12075"/>
  <c r="L788"/>
  <c r="L6551"/>
  <c r="L4570"/>
  <c r="L2300"/>
  <c r="L6260"/>
  <c r="L1769"/>
  <c r="L2293"/>
  <c r="L10941"/>
  <c r="L4989"/>
  <c r="L6202"/>
  <c r="L8625"/>
  <c r="L8245"/>
  <c r="L9486"/>
  <c r="L11142"/>
  <c r="L2617"/>
  <c r="L11275"/>
  <c r="L5429"/>
  <c r="L434"/>
  <c r="L101"/>
  <c r="L5204"/>
  <c r="L100"/>
  <c r="L5287"/>
  <c r="L3322"/>
  <c r="L13296"/>
  <c r="L1845"/>
  <c r="L1914"/>
  <c r="L4030"/>
  <c r="L12794"/>
  <c r="L112"/>
  <c r="L2659"/>
  <c r="L930"/>
  <c r="L9662"/>
  <c r="L2118"/>
  <c r="L2023"/>
  <c r="L9881"/>
  <c r="L3249"/>
  <c r="L4678"/>
  <c r="L11934"/>
  <c r="L4236"/>
  <c r="L4849"/>
  <c r="L2478"/>
  <c r="L6640"/>
  <c r="L13321"/>
  <c r="L5282"/>
  <c r="L5729"/>
  <c r="L8214"/>
  <c r="L10149"/>
  <c r="L3134"/>
  <c r="L1563"/>
  <c r="L11285"/>
  <c r="L7269"/>
  <c r="L6267"/>
  <c r="L8004"/>
  <c r="L9782"/>
  <c r="L1693"/>
  <c r="L4216"/>
  <c r="L5770"/>
  <c r="L13026"/>
  <c r="L4516"/>
  <c r="L687"/>
  <c r="L3952"/>
  <c r="L13153"/>
  <c r="L9650"/>
  <c r="L5270"/>
  <c r="L9538"/>
  <c r="L9056"/>
  <c r="L4975"/>
  <c r="L6891"/>
  <c r="L8843"/>
  <c r="L1872"/>
  <c r="L11517"/>
  <c r="L10756"/>
  <c r="L4322"/>
  <c r="L10542"/>
  <c r="L1138"/>
  <c r="L694"/>
  <c r="L1656"/>
  <c r="L4863"/>
  <c r="L1003"/>
  <c r="L8736"/>
  <c r="L2061"/>
  <c r="L179"/>
  <c r="L9199"/>
  <c r="L11627"/>
  <c r="L8369"/>
  <c r="L13846"/>
  <c r="L12590"/>
  <c r="L196"/>
  <c r="L9263"/>
  <c r="L1489"/>
  <c r="L6218"/>
  <c r="L12031"/>
  <c r="L11370"/>
  <c r="L857"/>
  <c r="L3498"/>
  <c r="L5830"/>
  <c r="L813"/>
  <c r="L12539"/>
  <c r="L12736"/>
  <c r="L14103"/>
  <c r="L13083"/>
  <c r="L10040"/>
  <c r="L3783"/>
  <c r="L12274"/>
  <c r="L4583"/>
  <c r="L13379"/>
  <c r="L888"/>
  <c r="L5089"/>
  <c r="L1222"/>
  <c r="L11648"/>
  <c r="L9190"/>
  <c r="L6211"/>
  <c r="L7254"/>
  <c r="L5621"/>
  <c r="L12354"/>
  <c r="L7318"/>
  <c r="L12399"/>
  <c r="L5241"/>
  <c r="L7004"/>
  <c r="L10498"/>
  <c r="L12954"/>
  <c r="L9951"/>
  <c r="L11574"/>
  <c r="L9029"/>
  <c r="L7603"/>
  <c r="L36"/>
  <c r="L11252"/>
  <c r="L2793"/>
  <c r="L3332"/>
  <c r="L13672"/>
  <c r="L8129"/>
  <c r="L4356"/>
  <c r="L2238"/>
  <c r="L12585"/>
  <c r="L1756"/>
  <c r="L11160"/>
  <c r="L10670"/>
  <c r="L9038"/>
  <c r="L4709"/>
  <c r="L8088"/>
  <c r="L6782"/>
  <c r="L6832"/>
  <c r="L10908"/>
  <c r="L5165"/>
  <c r="L9023"/>
  <c r="L1609"/>
  <c r="L13787"/>
  <c r="L7535"/>
  <c r="L6156"/>
  <c r="L165"/>
  <c r="L5176"/>
  <c r="L5629"/>
  <c r="L6558"/>
  <c r="L7361"/>
  <c r="L5557"/>
  <c r="L4920"/>
  <c r="L78"/>
  <c r="L4904"/>
  <c r="L8734"/>
  <c r="L4577"/>
  <c r="L11214"/>
  <c r="L1516"/>
  <c r="L6803"/>
  <c r="L11527"/>
  <c r="L9096"/>
  <c r="L391"/>
  <c r="L5754"/>
  <c r="L13702"/>
  <c r="L707"/>
  <c r="L3415"/>
  <c r="L11802"/>
  <c r="L5495"/>
  <c r="L8725"/>
  <c r="L7320"/>
  <c r="L518"/>
  <c r="L10198"/>
  <c r="L11253"/>
  <c r="L3898"/>
  <c r="L428"/>
  <c r="L9808"/>
  <c r="L3250"/>
  <c r="L3072"/>
  <c r="L13718"/>
  <c r="L786"/>
  <c r="L10810"/>
  <c r="L414"/>
  <c r="L7824"/>
  <c r="L1298"/>
  <c r="L2726"/>
  <c r="L557"/>
  <c r="L12157"/>
  <c r="L1776"/>
  <c r="L1027"/>
  <c r="L2975"/>
  <c r="L5108"/>
  <c r="L573"/>
  <c r="L8598"/>
  <c r="L61"/>
  <c r="L9172"/>
  <c r="L4964"/>
  <c r="L7271"/>
  <c r="L6402"/>
  <c r="L2452"/>
  <c r="L12704"/>
  <c r="L7247"/>
  <c r="L4971"/>
  <c r="L3860"/>
  <c r="L6303"/>
  <c r="L11799"/>
  <c r="L12889"/>
  <c r="L11757"/>
  <c r="L1094"/>
  <c r="L607"/>
  <c r="L6208"/>
  <c r="L11911"/>
  <c r="L12246"/>
  <c r="L4725"/>
  <c r="L8307"/>
  <c r="L2130"/>
  <c r="L11577"/>
  <c r="L7218"/>
  <c r="L2613"/>
  <c r="L6016"/>
  <c r="L1530"/>
  <c r="L2623"/>
  <c r="L6475"/>
  <c r="L5918"/>
  <c r="L6727"/>
  <c r="L9580"/>
  <c r="L12841"/>
  <c r="L11843"/>
  <c r="L2440"/>
  <c r="L11933"/>
  <c r="L6554"/>
  <c r="L13439"/>
  <c r="L12581"/>
  <c r="L3157"/>
  <c r="L8314"/>
  <c r="L798"/>
  <c r="L2357"/>
  <c r="L10802"/>
  <c r="L7886"/>
  <c r="L1137"/>
  <c r="L9052"/>
  <c r="L1035"/>
  <c r="L12301"/>
  <c r="L1283"/>
  <c r="L11553"/>
  <c r="L4428"/>
  <c r="L527"/>
  <c r="L8378"/>
  <c r="L13181"/>
  <c r="L8596"/>
  <c r="L9704"/>
  <c r="L5410"/>
  <c r="L6222"/>
  <c r="L7358"/>
  <c r="L6491"/>
  <c r="L7008"/>
  <c r="L2702"/>
  <c r="L1211"/>
  <c r="L11291"/>
  <c r="L1287"/>
  <c r="L10312"/>
  <c r="L9058"/>
  <c r="L13331"/>
  <c r="L5787"/>
  <c r="L591"/>
  <c r="L8677"/>
  <c r="L13279"/>
  <c r="L3983"/>
  <c r="L2890"/>
  <c r="L8979"/>
  <c r="L8074"/>
  <c r="L8424"/>
  <c r="L2104"/>
  <c r="L5857"/>
  <c r="L3352"/>
  <c r="L2955"/>
  <c r="L225"/>
  <c r="L3000"/>
  <c r="L13830"/>
  <c r="L4543"/>
  <c r="L1954"/>
  <c r="L9360"/>
  <c r="L7619"/>
  <c r="L4040"/>
  <c r="L3562"/>
  <c r="L11033"/>
  <c r="L8714"/>
  <c r="L868"/>
  <c r="L2784"/>
  <c r="L7390"/>
  <c r="L11356"/>
  <c r="L4429"/>
  <c r="L227"/>
  <c r="L1144"/>
  <c r="L10752"/>
  <c r="L8871"/>
  <c r="L8093"/>
  <c r="L3810"/>
  <c r="L5525"/>
  <c r="L8622"/>
  <c r="L9128"/>
  <c r="L12865"/>
  <c r="L11055"/>
  <c r="L4624"/>
  <c r="L3472"/>
  <c r="L11231"/>
  <c r="L13876"/>
  <c r="L13325"/>
  <c r="L7285"/>
  <c r="L8902"/>
  <c r="L7998"/>
  <c r="L14044"/>
  <c r="L12678"/>
  <c r="L10988"/>
  <c r="L3522"/>
  <c r="L11900"/>
  <c r="L7332"/>
  <c r="L8135"/>
  <c r="L12593"/>
  <c r="L13925"/>
  <c r="L806"/>
  <c r="L10380"/>
  <c r="L7668"/>
  <c r="L1505"/>
  <c r="L6929"/>
  <c r="L13198"/>
  <c r="L2292"/>
  <c r="L7596"/>
  <c r="L13782"/>
  <c r="L6893"/>
  <c r="L1234"/>
  <c r="L5541"/>
  <c r="L1333"/>
  <c r="L2306"/>
  <c r="L6340"/>
  <c r="L10177"/>
  <c r="L9752"/>
  <c r="L201"/>
  <c r="L11612"/>
  <c r="L1584"/>
  <c r="L8764"/>
  <c r="L3974"/>
  <c r="L1258"/>
  <c r="L12326"/>
  <c r="L9105"/>
  <c r="L12984"/>
  <c r="L12299"/>
  <c r="L153"/>
  <c r="L9886"/>
  <c r="L3381"/>
  <c r="L6163"/>
  <c r="L3015"/>
  <c r="L12608"/>
  <c r="L5145"/>
  <c r="L800"/>
  <c r="L10490"/>
  <c r="L11401"/>
  <c r="L1828"/>
  <c r="L10454"/>
  <c r="L9541"/>
  <c r="L5796"/>
  <c r="L1841"/>
  <c r="L8068"/>
  <c r="L9509"/>
  <c r="L4041"/>
  <c r="L8255"/>
  <c r="L6043"/>
  <c r="L6304"/>
  <c r="L12669"/>
  <c r="L3194"/>
  <c r="L520"/>
  <c r="L3234"/>
  <c r="L984"/>
  <c r="L9547"/>
  <c r="L4493"/>
  <c r="L1835"/>
  <c r="L7656"/>
  <c r="L3076"/>
  <c r="L3428"/>
  <c r="L8345"/>
  <c r="L5606"/>
  <c r="L6223"/>
  <c r="L7870"/>
  <c r="L6780"/>
  <c r="L8500"/>
  <c r="L9952"/>
  <c r="L7234"/>
  <c r="L2947"/>
  <c r="L6217"/>
  <c r="L3580"/>
  <c r="L1182"/>
  <c r="L6396"/>
  <c r="L13425"/>
  <c r="L7277"/>
  <c r="L9045"/>
  <c r="L246"/>
  <c r="L3831"/>
  <c r="L12557"/>
  <c r="L1683"/>
  <c r="L7455"/>
  <c r="L964"/>
  <c r="L5986"/>
  <c r="L4775"/>
  <c r="L4710"/>
  <c r="L6389"/>
  <c r="L1856"/>
  <c r="L3682"/>
  <c r="L3953"/>
  <c r="L10583"/>
  <c r="L13570"/>
  <c r="L10596"/>
  <c r="L355"/>
  <c r="L7914"/>
  <c r="L4588"/>
  <c r="L12885"/>
  <c r="L2935"/>
  <c r="L6277"/>
  <c r="L2194"/>
  <c r="L1539"/>
  <c r="L8674"/>
  <c r="L5670"/>
  <c r="L9949"/>
  <c r="L8808"/>
  <c r="L6829"/>
  <c r="L9767"/>
  <c r="L10604"/>
  <c r="L10076"/>
  <c r="L7150"/>
  <c r="L1375"/>
  <c r="L542"/>
  <c r="L2872"/>
  <c r="L2246"/>
  <c r="L6899"/>
  <c r="L102"/>
  <c r="L476"/>
  <c r="L11889"/>
  <c r="L5950"/>
  <c r="L3707"/>
  <c r="L3043"/>
  <c r="L9308"/>
  <c r="L11224"/>
  <c r="L5478"/>
  <c r="L12352"/>
  <c r="L13302"/>
  <c r="L404"/>
  <c r="L8713"/>
  <c r="L3669"/>
  <c r="L5010"/>
  <c r="L9957"/>
  <c r="L13612"/>
  <c r="L5194"/>
  <c r="L13585"/>
  <c r="L2843"/>
  <c r="L12618"/>
  <c r="L4203"/>
  <c r="L5781"/>
  <c r="L11707"/>
  <c r="L364"/>
  <c r="L13883"/>
  <c r="L81"/>
  <c r="L461"/>
  <c r="L7265"/>
  <c r="L7157"/>
  <c r="L3374"/>
  <c r="L260"/>
  <c r="L6553"/>
  <c r="L13109"/>
  <c r="L2330"/>
  <c r="L7049"/>
  <c r="L1194"/>
  <c r="L462"/>
  <c r="L387"/>
  <c r="L8823"/>
  <c r="L6394"/>
  <c r="L11097"/>
  <c r="L12393"/>
  <c r="L8652"/>
  <c r="L10039"/>
  <c r="L4605"/>
  <c r="L13786"/>
  <c r="L167"/>
  <c r="L12233"/>
  <c r="L3096"/>
  <c r="L10840"/>
  <c r="L1315"/>
  <c r="L6944"/>
  <c r="L13446"/>
  <c r="L10309"/>
  <c r="L794"/>
  <c r="L12429"/>
  <c r="L1541"/>
  <c r="L3859"/>
  <c r="L8140"/>
  <c r="L3965"/>
  <c r="L14013"/>
  <c r="L8413"/>
  <c r="L11139"/>
  <c r="L436"/>
  <c r="L13505"/>
  <c r="L13493"/>
  <c r="L3176"/>
  <c r="L7946"/>
  <c r="L5470"/>
  <c r="L13926"/>
  <c r="L6464"/>
  <c r="L2323"/>
  <c r="L2343"/>
  <c r="L11668"/>
  <c r="L739"/>
  <c r="L4"/>
  <c r="L4418"/>
  <c r="L7796"/>
  <c r="L5291"/>
  <c r="L13943"/>
  <c r="L2893"/>
  <c r="L9248"/>
  <c r="L9375"/>
  <c r="L9145"/>
  <c r="L7932"/>
  <c r="L4113"/>
  <c r="L13976"/>
  <c r="L9962"/>
  <c r="L2466"/>
  <c r="L13188"/>
  <c r="L4136"/>
  <c r="L8262"/>
  <c r="L2607"/>
  <c r="L4157"/>
  <c r="L6804"/>
  <c r="L13151"/>
  <c r="L5696"/>
  <c r="L9933"/>
  <c r="L12886"/>
  <c r="L11954"/>
  <c r="L3943"/>
  <c r="L9961"/>
  <c r="L7814"/>
  <c r="L2302"/>
  <c r="L5916"/>
  <c r="L2153"/>
  <c r="L10258"/>
  <c r="L9571"/>
  <c r="L2954"/>
  <c r="L2922"/>
  <c r="L2771"/>
  <c r="L4061"/>
  <c r="L2531"/>
  <c r="L9227"/>
  <c r="L7195"/>
  <c r="L9426"/>
  <c r="L878"/>
  <c r="L11877"/>
  <c r="L8033"/>
  <c r="L8866"/>
  <c r="L2945"/>
  <c r="L6052"/>
  <c r="L13914"/>
  <c r="L10284"/>
  <c r="L12448"/>
  <c r="L10669"/>
  <c r="L9619"/>
  <c r="L11123"/>
  <c r="L9512"/>
  <c r="L3881"/>
  <c r="L5298"/>
  <c r="L2479"/>
  <c r="L12131"/>
  <c r="L13287"/>
  <c r="L5491"/>
  <c r="L5873"/>
  <c r="L5006"/>
  <c r="L1587"/>
  <c r="L3319"/>
  <c r="L296"/>
  <c r="L1712"/>
  <c r="L6347"/>
  <c r="L2998"/>
  <c r="L10008"/>
  <c r="L289"/>
  <c r="L10916"/>
  <c r="L12805"/>
  <c r="L152"/>
  <c r="L9822"/>
  <c r="L2892"/>
  <c r="L8050"/>
  <c r="L5573"/>
  <c r="L3680"/>
  <c r="L6207"/>
  <c r="L11004"/>
  <c r="L13143"/>
  <c r="L4368"/>
  <c r="L4891"/>
  <c r="L13642"/>
  <c r="L8846"/>
  <c r="L1358"/>
  <c r="L9892"/>
  <c r="L10006"/>
  <c r="L9428"/>
  <c r="L7170"/>
  <c r="L631"/>
  <c r="L3459"/>
  <c r="L755"/>
  <c r="L8544"/>
  <c r="L12257"/>
  <c r="L8239"/>
  <c r="L4175"/>
  <c r="L10119"/>
  <c r="L2413"/>
  <c r="L5109"/>
  <c r="L7221"/>
  <c r="L332"/>
  <c r="L4354"/>
  <c r="L10855"/>
  <c r="L2796"/>
  <c r="L3589"/>
  <c r="L11919"/>
  <c r="L14055"/>
  <c r="L14018"/>
  <c r="L895"/>
  <c r="L8342"/>
  <c r="L626"/>
  <c r="L1308"/>
  <c r="L11781"/>
  <c r="L6660"/>
  <c r="L2016"/>
  <c r="L8724"/>
  <c r="L1494"/>
  <c r="L12452"/>
  <c r="L1575"/>
  <c r="L5338"/>
  <c r="L374"/>
  <c r="L5033"/>
  <c r="L7118"/>
  <c r="L1167"/>
  <c r="L8983"/>
  <c r="L6294"/>
  <c r="L2448"/>
  <c r="L11471"/>
  <c r="L7132"/>
  <c r="L9091"/>
  <c r="L6851"/>
  <c r="L1924"/>
  <c r="L5546"/>
  <c r="L1688"/>
  <c r="L3979"/>
  <c r="L5765"/>
  <c r="L6708"/>
  <c r="L5565"/>
  <c r="L3168"/>
  <c r="L4456"/>
  <c r="L982"/>
  <c r="L4287"/>
  <c r="L12123"/>
  <c r="L12752"/>
  <c r="L4210"/>
  <c r="L4716"/>
  <c r="L13949"/>
  <c r="L722"/>
  <c r="L6556"/>
  <c r="L7061"/>
  <c r="L5825"/>
  <c r="L4436"/>
  <c r="L8509"/>
  <c r="L5271"/>
  <c r="L12797"/>
  <c r="L2147"/>
  <c r="L270"/>
  <c r="L7567"/>
  <c r="L7174"/>
  <c r="L12691"/>
  <c r="L8410"/>
  <c r="L7581"/>
  <c r="L5383"/>
  <c r="L10603"/>
  <c r="L9697"/>
  <c r="L5967"/>
  <c r="L1071"/>
  <c r="L5509"/>
  <c r="L5875"/>
  <c r="L8334"/>
  <c r="L7556"/>
  <c r="L8970"/>
  <c r="L1557"/>
  <c r="L3885"/>
  <c r="L7628"/>
  <c r="L5531"/>
  <c r="L13133"/>
  <c r="L4924"/>
  <c r="L9391"/>
  <c r="L7173"/>
  <c r="L11671"/>
  <c r="L13449"/>
  <c r="L13224"/>
  <c r="L4614"/>
  <c r="L1852"/>
  <c r="L8494"/>
  <c r="L11428"/>
  <c r="L678"/>
  <c r="L9556"/>
  <c r="L2042"/>
  <c r="L4117"/>
  <c r="L6193"/>
  <c r="L695"/>
  <c r="L13226"/>
  <c r="L2787"/>
  <c r="L12424"/>
  <c r="L6631"/>
  <c r="L5357"/>
  <c r="L12268"/>
  <c r="L5667"/>
  <c r="L12317"/>
  <c r="L9672"/>
  <c r="L12840"/>
  <c r="L5790"/>
  <c r="L11182"/>
  <c r="L3375"/>
  <c r="L13857"/>
  <c r="L6608"/>
  <c r="L12977"/>
  <c r="L1149"/>
  <c r="L4273"/>
  <c r="L583"/>
  <c r="L10237"/>
  <c r="L4225"/>
  <c r="L4746"/>
  <c r="L11827"/>
  <c r="L11526"/>
  <c r="L4960"/>
  <c r="L5400"/>
  <c r="L9006"/>
  <c r="L12730"/>
  <c r="L5954"/>
  <c r="L284"/>
  <c r="L12521"/>
  <c r="L7580"/>
  <c r="L13934"/>
  <c r="L6321"/>
  <c r="L10086"/>
  <c r="L1590"/>
  <c r="L8476"/>
  <c r="L5826"/>
  <c r="L12624"/>
  <c r="L6657"/>
  <c r="L7229"/>
  <c r="L1036"/>
  <c r="L7658"/>
  <c r="L9180"/>
  <c r="L1737"/>
  <c r="L10523"/>
  <c r="L5427"/>
  <c r="L8471"/>
  <c r="L4977"/>
  <c r="L1172"/>
  <c r="L12904"/>
  <c r="L1918"/>
  <c r="L13739"/>
  <c r="L2537"/>
  <c r="L7539"/>
  <c r="L3524"/>
  <c r="L5723"/>
  <c r="L11163"/>
  <c r="L13314"/>
  <c r="L10034"/>
  <c r="L11992"/>
  <c r="L28"/>
  <c r="L8703"/>
  <c r="L1277"/>
  <c r="L5327"/>
  <c r="L2595"/>
  <c r="L6710"/>
  <c r="L639"/>
  <c r="L4685"/>
  <c r="L11441"/>
  <c r="L13665"/>
  <c r="L4171"/>
  <c r="L9703"/>
  <c r="L13043"/>
  <c r="L9224"/>
  <c r="L13000"/>
  <c r="L7543"/>
  <c r="L10784"/>
  <c r="L4366"/>
  <c r="L11243"/>
  <c r="L8017"/>
  <c r="L2857"/>
  <c r="L2157"/>
  <c r="L3573"/>
  <c r="L8954"/>
  <c r="L9081"/>
  <c r="L10797"/>
  <c r="L7019"/>
  <c r="L6573"/>
  <c r="L2619"/>
  <c r="L6716"/>
  <c r="L13490"/>
  <c r="L777"/>
  <c r="L11366"/>
  <c r="L10424"/>
  <c r="L10476"/>
  <c r="L6430"/>
  <c r="L2084"/>
  <c r="L7086"/>
  <c r="L3636"/>
  <c r="L3348"/>
  <c r="L8448"/>
  <c r="L7557"/>
  <c r="L8076"/>
  <c r="L9177"/>
  <c r="L2601"/>
  <c r="L3970"/>
  <c r="L2043"/>
  <c r="L2374"/>
  <c r="L2351"/>
  <c r="L9778"/>
  <c r="L3770"/>
  <c r="L9447"/>
  <c r="L2809"/>
  <c r="L1630"/>
  <c r="L7618"/>
  <c r="L2365"/>
  <c r="L1508"/>
  <c r="L10901"/>
  <c r="L13760"/>
  <c r="L12633"/>
  <c r="L10992"/>
  <c r="L8021"/>
  <c r="L3623"/>
  <c r="L10863"/>
  <c r="L12347"/>
  <c r="L6820"/>
  <c r="L1875"/>
  <c r="L11923"/>
  <c r="L6479"/>
  <c r="L6131"/>
  <c r="L12032"/>
  <c r="L9448"/>
  <c r="L4593"/>
  <c r="L7916"/>
  <c r="L8771"/>
  <c r="L1322"/>
  <c r="L10405"/>
  <c r="L11688"/>
  <c r="L4443"/>
  <c r="L13305"/>
  <c r="L7900"/>
  <c r="L7190"/>
  <c r="L11842"/>
  <c r="L11628"/>
  <c r="L5279"/>
  <c r="L10369"/>
  <c r="L12221"/>
  <c r="L8153"/>
  <c r="L8853"/>
  <c r="L10227"/>
  <c r="L11433"/>
  <c r="L5"/>
  <c r="L2508"/>
  <c r="L13631"/>
  <c r="L13869"/>
  <c r="L1112"/>
  <c r="L7722"/>
  <c r="L11661"/>
  <c r="L5361"/>
  <c r="L3735"/>
  <c r="L8913"/>
  <c r="L8959"/>
  <c r="L4839"/>
  <c r="L2594"/>
  <c r="L1205"/>
  <c r="L789"/>
  <c r="L1325"/>
  <c r="L12349"/>
  <c r="L8370"/>
  <c r="L10469"/>
  <c r="L7717"/>
  <c r="L5712"/>
  <c r="L3645"/>
  <c r="L4502"/>
  <c r="L8289"/>
  <c r="L13618"/>
  <c r="L2589"/>
  <c r="L7445"/>
  <c r="L7088"/>
  <c r="L13774"/>
  <c r="L10643"/>
  <c r="L10529"/>
  <c r="L14029"/>
  <c r="L4020"/>
  <c r="L11841"/>
  <c r="L7287"/>
  <c r="L10631"/>
  <c r="L1850"/>
  <c r="L4252"/>
  <c r="L12129"/>
  <c r="L8323"/>
  <c r="L664"/>
  <c r="L1250"/>
  <c r="L5596"/>
  <c r="L12580"/>
  <c r="L11254"/>
  <c r="L5319"/>
  <c r="L13656"/>
  <c r="L12073"/>
  <c r="L7461"/>
  <c r="L6582"/>
  <c r="L4165"/>
  <c r="L1949"/>
  <c r="L4088"/>
  <c r="L1982"/>
  <c r="L6644"/>
  <c r="L5597"/>
  <c r="L2203"/>
  <c r="L8826"/>
  <c r="L8082"/>
  <c r="L1207"/>
  <c r="L9011"/>
  <c r="L12097"/>
  <c r="L12024"/>
  <c r="L2721"/>
  <c r="L11741"/>
  <c r="L5051"/>
  <c r="L10683"/>
  <c r="L13882"/>
  <c r="L12744"/>
  <c r="L6990"/>
  <c r="L1323"/>
  <c r="L288"/>
  <c r="L8982"/>
  <c r="L2304"/>
  <c r="L1383"/>
  <c r="L1113"/>
  <c r="L9042"/>
  <c r="L5882"/>
  <c r="L7338"/>
  <c r="L5721"/>
  <c r="L13903"/>
  <c r="L7579"/>
  <c r="L5885"/>
  <c r="L8083"/>
  <c r="L6153"/>
  <c r="L5660"/>
  <c r="L2318"/>
  <c r="L6932"/>
  <c r="L1240"/>
  <c r="L12234"/>
  <c r="L13048"/>
  <c r="L4893"/>
  <c r="L8637"/>
  <c r="L12936"/>
  <c r="L13098"/>
  <c r="L5484"/>
  <c r="L7236"/>
  <c r="L10887"/>
  <c r="L3614"/>
  <c r="L13080"/>
  <c r="L3384"/>
  <c r="L5359"/>
  <c r="L8967"/>
  <c r="L10043"/>
  <c r="L5286"/>
  <c r="L3955"/>
  <c r="L4247"/>
  <c r="L5992"/>
  <c r="L11532"/>
  <c r="L2851"/>
  <c r="L12090"/>
  <c r="L1041"/>
  <c r="L832"/>
  <c r="L12996"/>
  <c r="L383"/>
  <c r="L5354"/>
  <c r="L10898"/>
  <c r="L5167"/>
  <c r="L1647"/>
  <c r="L5261"/>
  <c r="L10829"/>
  <c r="L8914"/>
  <c r="L13771"/>
  <c r="L7359"/>
  <c r="L8612"/>
  <c r="L5325"/>
  <c r="L13455"/>
  <c r="L8581"/>
  <c r="L6014"/>
  <c r="L9901"/>
  <c r="L5842"/>
  <c r="L2733"/>
  <c r="L1425"/>
  <c r="L12340"/>
  <c r="L13534"/>
  <c r="L4461"/>
  <c r="L8547"/>
  <c r="L5574"/>
  <c r="L6951"/>
  <c r="L4883"/>
  <c r="L5791"/>
  <c r="L2045"/>
  <c r="L12176"/>
  <c r="L11085"/>
  <c r="L4754"/>
  <c r="L4479"/>
  <c r="L9183"/>
  <c r="L3036"/>
  <c r="L13324"/>
  <c r="L8475"/>
  <c r="L1477"/>
  <c r="L2831"/>
  <c r="L7498"/>
  <c r="L7595"/>
  <c r="L2754"/>
  <c r="L530"/>
  <c r="L7935"/>
  <c r="L5389"/>
  <c r="L8991"/>
  <c r="L6873"/>
  <c r="L1302"/>
  <c r="L1309"/>
  <c r="L11656"/>
  <c r="L3056"/>
  <c r="L2077"/>
  <c r="L6759"/>
  <c r="L10897"/>
  <c r="L4008"/>
  <c r="L5831"/>
  <c r="L10749"/>
  <c r="L7266"/>
  <c r="L11257"/>
  <c r="L1334"/>
  <c r="L9834"/>
  <c r="L14014"/>
  <c r="L4560"/>
  <c r="L8072"/>
  <c r="L13400"/>
  <c r="L1838"/>
  <c r="L2029"/>
  <c r="L8686"/>
  <c r="L10501"/>
  <c r="L4940"/>
  <c r="L2191"/>
  <c r="L3029"/>
  <c r="L13382"/>
  <c r="L11593"/>
  <c r="L672"/>
  <c r="L6255"/>
  <c r="L528"/>
  <c r="L11359"/>
  <c r="L10272"/>
  <c r="L418"/>
  <c r="L13620"/>
  <c r="L6770"/>
  <c r="L763"/>
  <c r="L4463"/>
  <c r="L13918"/>
  <c r="L4240"/>
  <c r="L6110"/>
  <c r="L1045"/>
  <c r="L3307"/>
  <c r="L11572"/>
  <c r="L6469"/>
  <c r="L4294"/>
  <c r="L9342"/>
  <c r="L10045"/>
  <c r="L12489"/>
  <c r="L13121"/>
  <c r="L2504"/>
  <c r="L9481"/>
  <c r="L14027"/>
  <c r="L1660"/>
  <c r="L12776"/>
  <c r="L4437"/>
  <c r="L13046"/>
  <c r="L13075"/>
  <c r="L5035"/>
  <c r="L9850"/>
  <c r="L4348"/>
  <c r="L8298"/>
  <c r="L8143"/>
  <c r="L8798"/>
  <c r="L2635"/>
  <c r="L6474"/>
  <c r="L5856"/>
  <c r="L7947"/>
  <c r="L12380"/>
  <c r="L13385"/>
  <c r="L7384"/>
  <c r="L119"/>
  <c r="L8469"/>
  <c r="L10935"/>
  <c r="L856"/>
  <c r="L1669"/>
  <c r="L6227"/>
  <c r="L9846"/>
  <c r="L12896"/>
  <c r="L730"/>
  <c r="L3568"/>
  <c r="L377"/>
  <c r="L13633"/>
  <c r="L5570"/>
  <c r="L8337"/>
  <c r="L3442"/>
  <c r="L4623"/>
  <c r="L13438"/>
  <c r="L10553"/>
  <c r="L11237"/>
  <c r="L13363"/>
  <c r="L5512"/>
  <c r="L104"/>
  <c r="L7633"/>
  <c r="L10010"/>
  <c r="L10517"/>
  <c r="L13945"/>
  <c r="L11717"/>
  <c r="L7783"/>
  <c r="L478"/>
  <c r="L9761"/>
  <c r="L13016"/>
  <c r="L4885"/>
  <c r="L1204"/>
  <c r="L12471"/>
  <c r="L13933"/>
  <c r="L6210"/>
  <c r="L3510"/>
  <c r="L12384"/>
  <c r="L13924"/>
  <c r="L783"/>
  <c r="L4162"/>
  <c r="L3466"/>
  <c r="L5774"/>
  <c r="L12697"/>
  <c r="L7228"/>
  <c r="L8682"/>
  <c r="L7053"/>
  <c r="L2216"/>
  <c r="L9821"/>
  <c r="L13999"/>
  <c r="L775"/>
  <c r="L3785"/>
  <c r="L142"/>
  <c r="L13595"/>
  <c r="L10231"/>
  <c r="L6116"/>
  <c r="L2776"/>
  <c r="L12297"/>
  <c r="L8343"/>
  <c r="L7257"/>
  <c r="L6564"/>
  <c r="L10610"/>
  <c r="L12338"/>
  <c r="L4183"/>
  <c r="L12662"/>
  <c r="L8102"/>
  <c r="L8523"/>
  <c r="L238"/>
  <c r="L4302"/>
  <c r="L2210"/>
  <c r="L7974"/>
  <c r="L525"/>
  <c r="L5895"/>
  <c r="L12236"/>
  <c r="L5419"/>
  <c r="L4537"/>
  <c r="L3514"/>
  <c r="L3796"/>
  <c r="L10617"/>
  <c r="L8248"/>
  <c r="L2782"/>
  <c r="L12898"/>
  <c r="L11912"/>
  <c r="L5870"/>
  <c r="L9838"/>
  <c r="L8425"/>
  <c r="L7347"/>
  <c r="L3492"/>
  <c r="L11134"/>
  <c r="L5832"/>
  <c r="L6054"/>
  <c r="L5328"/>
  <c r="L12700"/>
  <c r="L6968"/>
  <c r="L5179"/>
  <c r="L11379"/>
  <c r="L12587"/>
  <c r="L648"/>
  <c r="L1613"/>
  <c r="L4736"/>
  <c r="L1269"/>
  <c r="L5134"/>
  <c r="L8233"/>
  <c r="L4377"/>
  <c r="L2768"/>
  <c r="L6702"/>
  <c r="L5317"/>
  <c r="L5471"/>
  <c r="L12445"/>
  <c r="L7180"/>
  <c r="L8649"/>
  <c r="L10081"/>
  <c r="L6731"/>
  <c r="L7915"/>
  <c r="L7153"/>
  <c r="L7606"/>
  <c r="L12998"/>
  <c r="L8163"/>
  <c r="L10"/>
  <c r="L11555"/>
  <c r="L7991"/>
  <c r="L12670"/>
  <c r="L5267"/>
  <c r="L6815"/>
  <c r="L4096"/>
  <c r="L9073"/>
  <c r="L7882"/>
  <c r="L13691"/>
  <c r="L5162"/>
  <c r="L8501"/>
  <c r="L826"/>
  <c r="L13823"/>
  <c r="L8403"/>
  <c r="L2835"/>
  <c r="L1161"/>
  <c r="L4668"/>
  <c r="L2825"/>
  <c r="L4786"/>
  <c r="L5258"/>
  <c r="L3992"/>
  <c r="L13261"/>
  <c r="L1244"/>
  <c r="L9186"/>
  <c r="L9220"/>
  <c r="L6205"/>
  <c r="L2228"/>
  <c r="L4381"/>
  <c r="L10514"/>
  <c r="L4564"/>
  <c r="L971"/>
  <c r="L13146"/>
  <c r="L13006"/>
  <c r="L12993"/>
  <c r="L8803"/>
  <c r="L4990"/>
  <c r="L12620"/>
  <c r="L10732"/>
  <c r="L3609"/>
  <c r="L4833"/>
  <c r="L3559"/>
  <c r="L1022"/>
  <c r="L11368"/>
  <c r="L657"/>
  <c r="L9120"/>
  <c r="L2853"/>
  <c r="L13210"/>
  <c r="L1241"/>
  <c r="L12515"/>
  <c r="L485"/>
  <c r="L14043"/>
  <c r="L9800"/>
  <c r="L2285"/>
  <c r="L3491"/>
  <c r="L13237"/>
  <c r="L11518"/>
  <c r="L12651"/>
  <c r="L4793"/>
  <c r="L4524"/>
  <c r="L5793"/>
  <c r="L4005"/>
  <c r="L3397"/>
  <c r="L12995"/>
  <c r="L6917"/>
  <c r="L7663"/>
  <c r="L13081"/>
  <c r="L10488"/>
  <c r="L10558"/>
  <c r="L5534"/>
  <c r="L12500"/>
  <c r="L2410"/>
  <c r="L3456"/>
  <c r="L10101"/>
  <c r="L4726"/>
  <c r="L2370"/>
  <c r="L4742"/>
  <c r="L8528"/>
  <c r="L938"/>
  <c r="L4278"/>
  <c r="L5736"/>
  <c r="L13519"/>
  <c r="L10450"/>
  <c r="L13969"/>
  <c r="L6615"/>
  <c r="L10807"/>
  <c r="L3664"/>
  <c r="L2195"/>
  <c r="L3309"/>
  <c r="L11051"/>
  <c r="L7168"/>
  <c r="L12437"/>
  <c r="L2968"/>
  <c r="L9682"/>
  <c r="L9169"/>
  <c r="L5149"/>
  <c r="L2630"/>
  <c r="L9002"/>
  <c r="L6141"/>
  <c r="L3051"/>
  <c r="L13161"/>
  <c r="L14050"/>
  <c r="L3825"/>
  <c r="L6105"/>
  <c r="L13176"/>
  <c r="L8022"/>
  <c r="L12750"/>
  <c r="L2836"/>
  <c r="L13487"/>
  <c r="L1545"/>
  <c r="L13791"/>
  <c r="L3193"/>
  <c r="L12134"/>
  <c r="L10925"/>
  <c r="L4084"/>
  <c r="L6542"/>
  <c r="L10027"/>
  <c r="L2846"/>
  <c r="L9478"/>
  <c r="L7945"/>
  <c r="L1274"/>
  <c r="L7898"/>
  <c r="L7429"/>
  <c r="L12329"/>
  <c r="L11608"/>
  <c r="L12975"/>
  <c r="L10949"/>
  <c r="L13042"/>
  <c r="L10995"/>
  <c r="L5190"/>
  <c r="L7845"/>
  <c r="L556"/>
  <c r="L1658"/>
  <c r="L7396"/>
  <c r="L12812"/>
  <c r="L6993"/>
  <c r="L3508"/>
  <c r="L12379"/>
  <c r="L5170"/>
  <c r="L8356"/>
  <c r="L9955"/>
  <c r="L5756"/>
  <c r="L5473"/>
  <c r="L2335"/>
  <c r="L4257"/>
  <c r="L3351"/>
  <c r="L8212"/>
  <c r="L8561"/>
  <c r="L7817"/>
  <c r="L7496"/>
  <c r="L8498"/>
  <c r="L7146"/>
  <c r="L4503"/>
  <c r="L7910"/>
  <c r="L3327"/>
  <c r="L3451"/>
  <c r="L10913"/>
  <c r="L934"/>
  <c r="L3114"/>
  <c r="L6926"/>
  <c r="L5820"/>
  <c r="L5472"/>
  <c r="L7822"/>
  <c r="L9796"/>
  <c r="L5002"/>
  <c r="L2873"/>
  <c r="L1891"/>
  <c r="L6497"/>
  <c r="L6941"/>
  <c r="L1214"/>
  <c r="L10213"/>
  <c r="L12878"/>
  <c r="L13576"/>
  <c r="L7092"/>
  <c r="L4338"/>
  <c r="L7400"/>
  <c r="L3081"/>
  <c r="L13270"/>
  <c r="L7848"/>
  <c r="L5649"/>
  <c r="L8122"/>
  <c r="L12708"/>
  <c r="L3629"/>
  <c r="L10156"/>
  <c r="L2727"/>
  <c r="L10843"/>
  <c r="L13058"/>
  <c r="L3714"/>
  <c r="L1389"/>
  <c r="L612"/>
  <c r="L10118"/>
  <c r="L4628"/>
  <c r="L3776"/>
  <c r="L13470"/>
  <c r="L20"/>
  <c r="L1163"/>
  <c r="L8785"/>
  <c r="L12748"/>
  <c r="L12513"/>
  <c r="L3373"/>
  <c r="L3807"/>
  <c r="L13044"/>
  <c r="L12430"/>
  <c r="L9545"/>
  <c r="L1725"/>
  <c r="L10997"/>
  <c r="L760"/>
  <c r="L8144"/>
  <c r="L2297"/>
  <c r="L11445"/>
  <c r="L8297"/>
  <c r="L1072"/>
  <c r="L3268"/>
  <c r="L410"/>
  <c r="L6528"/>
  <c r="L6190"/>
  <c r="L9976"/>
  <c r="L2013"/>
  <c r="L5821"/>
  <c r="L4274"/>
  <c r="L4077"/>
  <c r="L3370"/>
  <c r="L8951"/>
  <c r="L6009"/>
  <c r="L11805"/>
  <c r="L8101"/>
  <c r="L2564"/>
  <c r="L5749"/>
  <c r="L4800"/>
  <c r="L11540"/>
  <c r="L7661"/>
  <c r="L9479"/>
  <c r="L2744"/>
  <c r="L2328"/>
  <c r="L6669"/>
  <c r="L11057"/>
  <c r="L1267"/>
  <c r="L9633"/>
  <c r="L12140"/>
  <c r="L10376"/>
  <c r="L13468"/>
  <c r="L13264"/>
  <c r="L13427"/>
  <c r="L11731"/>
  <c r="L3787"/>
  <c r="L13913"/>
  <c r="L68"/>
  <c r="L12001"/>
  <c r="L3019"/>
  <c r="L1957"/>
  <c r="L4876"/>
  <c r="L9721"/>
  <c r="L11765"/>
  <c r="L10480"/>
  <c r="L11377"/>
  <c r="L4498"/>
  <c r="L9051"/>
  <c r="L2645"/>
  <c r="L11449"/>
  <c r="L3479"/>
  <c r="L5163"/>
  <c r="L466"/>
  <c r="L2364"/>
  <c r="L3108"/>
  <c r="L11066"/>
  <c r="L623"/>
  <c r="L6686"/>
  <c r="L6317"/>
  <c r="L8600"/>
  <c r="L27"/>
  <c r="L10563"/>
  <c r="L1964"/>
  <c r="L2414"/>
  <c r="L8704"/>
  <c r="L6324"/>
  <c r="L5569"/>
  <c r="L4868"/>
  <c r="L14000"/>
  <c r="L4714"/>
  <c r="L618"/>
  <c r="L2168"/>
  <c r="L11835"/>
  <c r="L1068"/>
  <c r="L9315"/>
  <c r="L6857"/>
  <c r="L12190"/>
  <c r="L6559"/>
  <c r="L1735"/>
  <c r="L11390"/>
  <c r="L12939"/>
  <c r="L8099"/>
  <c r="L6167"/>
  <c r="L8825"/>
  <c r="L4873"/>
  <c r="L5908"/>
  <c r="L12782"/>
  <c r="L10645"/>
  <c r="L12905"/>
  <c r="L1284"/>
  <c r="L1929"/>
  <c r="L8179"/>
  <c r="L1345"/>
  <c r="L12712"/>
  <c r="L3596"/>
  <c r="L3893"/>
  <c r="L10063"/>
  <c r="L8889"/>
  <c r="L1990"/>
  <c r="L12401"/>
  <c r="L1878"/>
  <c r="L12554"/>
  <c r="L13460"/>
  <c r="L12827"/>
  <c r="L6648"/>
  <c r="L13935"/>
  <c r="L4728"/>
  <c r="L8405"/>
  <c r="L5004"/>
  <c r="L4962"/>
  <c r="L3079"/>
  <c r="L843"/>
  <c r="L6280"/>
  <c r="L6973"/>
  <c r="L11086"/>
  <c r="L12655"/>
  <c r="L2371"/>
  <c r="L10159"/>
  <c r="L13019"/>
  <c r="L9053"/>
  <c r="L7640"/>
  <c r="L5619"/>
  <c r="L2964"/>
  <c r="L8535"/>
  <c r="L10785"/>
  <c r="L9560"/>
  <c r="L11353"/>
  <c r="L8601"/>
  <c r="L13624"/>
  <c r="L2678"/>
  <c r="L2985"/>
  <c r="L11606"/>
  <c r="L13741"/>
  <c r="L8618"/>
  <c r="L666"/>
  <c r="L3054"/>
  <c r="L5576"/>
  <c r="L13542"/>
  <c r="L8302"/>
  <c r="L8810"/>
  <c r="L5571"/>
  <c r="L8041"/>
  <c r="L4341"/>
  <c r="L10169"/>
  <c r="L2904"/>
  <c r="L12602"/>
  <c r="L734"/>
  <c r="L3703"/>
  <c r="L10052"/>
  <c r="L5485"/>
  <c r="L5685"/>
  <c r="L6700"/>
  <c r="L699"/>
  <c r="L7834"/>
  <c r="L11326"/>
  <c r="L8831"/>
  <c r="L11695"/>
  <c r="L6791"/>
  <c r="L4100"/>
  <c r="L11715"/>
  <c r="L4239"/>
  <c r="L1873"/>
  <c r="L6546"/>
  <c r="L2474"/>
  <c r="L5581"/>
  <c r="L1372"/>
  <c r="L271"/>
  <c r="L7692"/>
  <c r="L13175"/>
  <c r="L10222"/>
  <c r="L8505"/>
  <c r="L9856"/>
  <c r="L5935"/>
  <c r="L7447"/>
  <c r="L13523"/>
  <c r="L6712"/>
  <c r="L7989"/>
  <c r="L11946"/>
  <c r="L10691"/>
  <c r="L11314"/>
  <c r="L7982"/>
  <c r="L8213"/>
  <c r="L9797"/>
  <c r="L13552"/>
  <c r="L7402"/>
  <c r="L6563"/>
  <c r="L5907"/>
  <c r="L6964"/>
  <c r="L6130"/>
  <c r="L2405"/>
  <c r="L9003"/>
  <c r="L9699"/>
  <c r="L9546"/>
  <c r="L3127"/>
  <c r="L11344"/>
  <c r="L299"/>
  <c r="L12851"/>
  <c r="L8795"/>
  <c r="L10602"/>
  <c r="L12685"/>
  <c r="L298"/>
  <c r="L12093"/>
  <c r="L10520"/>
  <c r="L962"/>
  <c r="L12259"/>
  <c r="L13817"/>
  <c r="L7899"/>
  <c r="L11809"/>
  <c r="L5707"/>
  <c r="L2001"/>
  <c r="L7635"/>
  <c r="L5063"/>
  <c r="L1058"/>
  <c r="L11045"/>
  <c r="L1952"/>
  <c r="L6687"/>
  <c r="L8748"/>
  <c r="L9377"/>
  <c r="L9445"/>
  <c r="L8683"/>
  <c r="L5558"/>
  <c r="L3231"/>
  <c r="L9184"/>
  <c r="L12201"/>
  <c r="L9408"/>
  <c r="L13357"/>
  <c r="L3037"/>
  <c r="L8318"/>
  <c r="L4269"/>
  <c r="L11768"/>
  <c r="L7196"/>
  <c r="L6282"/>
  <c r="L1219"/>
  <c r="L4555"/>
  <c r="L2499"/>
  <c r="L7672"/>
  <c r="L13316"/>
  <c r="L7405"/>
  <c r="L5643"/>
  <c r="L12719"/>
  <c r="L4865"/>
  <c r="L12364"/>
  <c r="L10365"/>
  <c r="L10954"/>
  <c r="L8542"/>
  <c r="L189"/>
  <c r="L7394"/>
  <c r="L6643"/>
  <c r="L1074"/>
  <c r="L11155"/>
  <c r="L7204"/>
  <c r="L603"/>
  <c r="L6861"/>
  <c r="L13223"/>
  <c r="L10062"/>
  <c r="L7258"/>
  <c r="L7500"/>
  <c r="L4168"/>
  <c r="L10276"/>
  <c r="L8003"/>
  <c r="L3650"/>
  <c r="L4520"/>
  <c r="L9379"/>
  <c r="L5364"/>
  <c r="L9189"/>
  <c r="L2391"/>
  <c r="L3509"/>
  <c r="L12400"/>
  <c r="L13436"/>
  <c r="L1993"/>
  <c r="L3946"/>
  <c r="L7850"/>
  <c r="L13494"/>
  <c r="L2750"/>
  <c r="L3827"/>
  <c r="L577"/>
  <c r="L6146"/>
  <c r="L6645"/>
  <c r="L5632"/>
  <c r="L12152"/>
  <c r="L4120"/>
  <c r="L3294"/>
  <c r="L9033"/>
  <c r="L3343"/>
  <c r="L8009"/>
  <c r="L6472"/>
  <c r="L10957"/>
  <c r="L7080"/>
  <c r="L1623"/>
  <c r="L11406"/>
  <c r="L3200"/>
  <c r="L13683"/>
  <c r="L1515"/>
  <c r="L12224"/>
  <c r="L2131"/>
  <c r="L684"/>
  <c r="L3377"/>
  <c r="L11720"/>
  <c r="L2111"/>
  <c r="L2948"/>
  <c r="L5432"/>
  <c r="L13450"/>
  <c r="L11283"/>
  <c r="L1294"/>
  <c r="L2647"/>
  <c r="L12420"/>
  <c r="L3632"/>
  <c r="L11135"/>
  <c r="L13967"/>
  <c r="L3402"/>
  <c r="L4576"/>
  <c r="L9103"/>
  <c r="L10861"/>
  <c r="L7227"/>
  <c r="L12196"/>
  <c r="L1305"/>
  <c r="L3069"/>
  <c r="L1180"/>
  <c r="L1485"/>
  <c r="L5044"/>
  <c r="L1130"/>
  <c r="L1544"/>
  <c r="L4611"/>
  <c r="L13995"/>
  <c r="L1487"/>
  <c r="L3665"/>
  <c r="L7696"/>
  <c r="L1564"/>
  <c r="L6736"/>
  <c r="L8321"/>
  <c r="L6855"/>
  <c r="L11272"/>
  <c r="L8988"/>
  <c r="L4603"/>
  <c r="L4671"/>
  <c r="L8850"/>
  <c r="L2700"/>
  <c r="L9604"/>
  <c r="L14063"/>
  <c r="L8408"/>
  <c r="L5524"/>
  <c r="L2091"/>
  <c r="L6833"/>
  <c r="L11230"/>
  <c r="L10438"/>
  <c r="L2636"/>
  <c r="L8194"/>
  <c r="L7171"/>
  <c r="L3301"/>
  <c r="L6433"/>
  <c r="L9140"/>
  <c r="L11539"/>
  <c r="L1777"/>
  <c r="L692"/>
  <c r="L10354"/>
  <c r="L12078"/>
  <c r="L13952"/>
  <c r="L697"/>
  <c r="L3781"/>
  <c r="L10439"/>
  <c r="L10228"/>
  <c r="L13989"/>
  <c r="L8676"/>
  <c r="L12249"/>
  <c r="L13085"/>
  <c r="L10303"/>
  <c r="L8934"/>
  <c r="L9979"/>
  <c r="L13093"/>
  <c r="L4753"/>
  <c r="L11018"/>
  <c r="L1116"/>
  <c r="L5682"/>
  <c r="L9583"/>
  <c r="L12390"/>
  <c r="L8882"/>
  <c r="L9005"/>
  <c r="L12853"/>
  <c r="L9825"/>
  <c r="L5132"/>
  <c r="L13267"/>
  <c r="L1833"/>
  <c r="L13342"/>
  <c r="L7856"/>
  <c r="L7301"/>
  <c r="L11183"/>
  <c r="L5373"/>
  <c r="L1707"/>
  <c r="L13445"/>
  <c r="L8733"/>
  <c r="L4867"/>
  <c r="L9295"/>
  <c r="L5841"/>
  <c r="L12172"/>
  <c r="L1393"/>
  <c r="L5502"/>
  <c r="L9343"/>
  <c r="L11784"/>
  <c r="L8081"/>
  <c r="L2665"/>
  <c r="L51"/>
  <c r="L8656"/>
  <c r="L9690"/>
  <c r="L1997"/>
  <c r="L13815"/>
  <c r="L9989"/>
  <c r="L4208"/>
  <c r="L13406"/>
  <c r="L12409"/>
  <c r="L3547"/>
  <c r="L10973"/>
  <c r="L12217"/>
  <c r="L11713"/>
  <c r="L13986"/>
  <c r="L642"/>
  <c r="L10873"/>
  <c r="L5518"/>
  <c r="L13352"/>
  <c r="L12802"/>
  <c r="L8006"/>
  <c r="L9098"/>
  <c r="L9236"/>
  <c r="L7865"/>
  <c r="L3925"/>
  <c r="L3369"/>
  <c r="L11915"/>
  <c r="L13608"/>
  <c r="L11760"/>
  <c r="L7355"/>
  <c r="L1089"/>
  <c r="L4359"/>
  <c r="L4323"/>
  <c r="L2598"/>
  <c r="L11938"/>
  <c r="L1574"/>
  <c r="L10308"/>
  <c r="L8911"/>
  <c r="L6247"/>
  <c r="L3534"/>
  <c r="L2248"/>
  <c r="L7397"/>
  <c r="L9990"/>
  <c r="L4023"/>
  <c r="L13966"/>
  <c r="L3390"/>
  <c r="L6761"/>
  <c r="L738"/>
  <c r="L3668"/>
  <c r="L13688"/>
  <c r="L4399"/>
  <c r="L2769"/>
  <c r="L3870"/>
  <c r="L10866"/>
  <c r="L13364"/>
  <c r="L6783"/>
  <c r="L11103"/>
  <c r="L4656"/>
  <c r="L7486"/>
  <c r="L2375"/>
  <c r="L4149"/>
  <c r="L6900"/>
  <c r="L3944"/>
  <c r="L11875"/>
  <c r="L10190"/>
  <c r="L6191"/>
  <c r="L6395"/>
  <c r="L10862"/>
  <c r="L12647"/>
  <c r="L3182"/>
  <c r="L6661"/>
  <c r="L1803"/>
  <c r="L4579"/>
  <c r="L9242"/>
  <c r="L10601"/>
  <c r="L5073"/>
  <c r="L13662"/>
  <c r="L2840"/>
  <c r="L11887"/>
  <c r="L11046"/>
  <c r="L3236"/>
  <c r="L11779"/>
  <c r="L9965"/>
  <c r="L1790"/>
  <c r="L12735"/>
  <c r="L3548"/>
  <c r="L8137"/>
  <c r="L12703"/>
  <c r="L6254"/>
  <c r="L944"/>
  <c r="L8720"/>
  <c r="L8387"/>
  <c r="L7832"/>
  <c r="L12850"/>
  <c r="L8628"/>
  <c r="L836"/>
  <c r="L10137"/>
  <c r="L2832"/>
  <c r="L547"/>
  <c r="L7830"/>
  <c r="L2934"/>
  <c r="L10491"/>
  <c r="L14102"/>
  <c r="L3717"/>
  <c r="L13389"/>
  <c r="L1079"/>
  <c r="L579"/>
  <c r="L9656"/>
  <c r="L10299"/>
  <c r="L597"/>
  <c r="L232"/>
  <c r="L10845"/>
  <c r="L2775"/>
  <c r="L8745"/>
  <c r="L9549"/>
  <c r="L2244"/>
  <c r="L13773"/>
  <c r="L2269"/>
  <c r="L6943"/>
  <c r="L454"/>
  <c r="L7005"/>
  <c r="L9592"/>
  <c r="L9202"/>
  <c r="L9341"/>
  <c r="L6981"/>
  <c r="L10508"/>
  <c r="L8067"/>
  <c r="L12773"/>
  <c r="L12509"/>
  <c r="L12767"/>
  <c r="L3621"/>
  <c r="L12051"/>
  <c r="L6302"/>
  <c r="L8209"/>
  <c r="L5454"/>
  <c r="L9661"/>
  <c r="L10445"/>
  <c r="L6380"/>
  <c r="L5188"/>
  <c r="L4380"/>
  <c r="L6343"/>
  <c r="L10094"/>
  <c r="L12403"/>
  <c r="L13809"/>
  <c r="L13836"/>
  <c r="L10965"/>
  <c r="L7934"/>
  <c r="L7690"/>
  <c r="L2442"/>
  <c r="L6365"/>
  <c r="L8267"/>
  <c r="L8964"/>
  <c r="L11111"/>
  <c r="L1702"/>
  <c r="L380"/>
  <c r="L1911"/>
  <c r="L10336"/>
  <c r="L986"/>
  <c r="L3712"/>
  <c r="L6732"/>
  <c r="L13507"/>
  <c r="L12737"/>
  <c r="L1136"/>
  <c r="L2502"/>
  <c r="L8125"/>
  <c r="L14081"/>
  <c r="L13292"/>
  <c r="L1726"/>
  <c r="L894"/>
  <c r="L940"/>
  <c r="L12821"/>
  <c r="L13757"/>
  <c r="L5007"/>
  <c r="L4599"/>
  <c r="L1365"/>
  <c r="L8731"/>
  <c r="L8899"/>
  <c r="L706"/>
  <c r="L6898"/>
  <c r="L2122"/>
  <c r="L8272"/>
  <c r="L3779"/>
  <c r="L3362"/>
  <c r="L199"/>
  <c r="L12133"/>
  <c r="L224"/>
  <c r="L11290"/>
  <c r="L4191"/>
  <c r="L11013"/>
  <c r="L7551"/>
  <c r="L2880"/>
  <c r="L13893"/>
  <c r="L5959"/>
  <c r="L455"/>
  <c r="L3940"/>
  <c r="L1876"/>
  <c r="L10958"/>
  <c r="L9763"/>
  <c r="L11794"/>
  <c r="L762"/>
  <c r="L7487"/>
  <c r="L13384"/>
  <c r="L13310"/>
  <c r="L3391"/>
  <c r="L4400"/>
  <c r="L10676"/>
  <c r="L3744"/>
  <c r="L11600"/>
  <c r="L11457"/>
  <c r="L10625"/>
  <c r="L3585"/>
  <c r="L13124"/>
  <c r="L3431"/>
  <c r="L7235"/>
  <c r="L3771"/>
  <c r="L11496"/>
  <c r="L8944"/>
  <c r="L14006"/>
  <c r="L9088"/>
  <c r="L874"/>
  <c r="L7364"/>
  <c r="L11856"/>
  <c r="L1118"/>
  <c r="L796"/>
  <c r="L8585"/>
  <c r="L13178"/>
  <c r="L3506"/>
  <c r="L4897"/>
  <c r="L11897"/>
  <c r="L2891"/>
  <c r="L11354"/>
  <c r="L13947"/>
  <c r="L10371"/>
  <c r="L12496"/>
  <c r="L3238"/>
  <c r="L2560"/>
  <c r="L3730"/>
  <c r="L4815"/>
  <c r="L10419"/>
  <c r="L12901"/>
  <c r="L13018"/>
  <c r="L9960"/>
  <c r="L10455"/>
  <c r="L10428"/>
  <c r="L5513"/>
  <c r="L5971"/>
  <c r="L1847"/>
  <c r="L13598"/>
  <c r="L12531"/>
  <c r="L10987"/>
  <c r="L2133"/>
  <c r="L9196"/>
  <c r="L13870"/>
  <c r="L4980"/>
  <c r="L7803"/>
  <c r="L10287"/>
  <c r="L1846"/>
  <c r="L6796"/>
  <c r="L7653"/>
  <c r="L5964"/>
  <c r="L11958"/>
  <c r="L8320"/>
  <c r="L4952"/>
  <c r="L12171"/>
  <c r="L8742"/>
  <c r="L6822"/>
  <c r="L9893"/>
  <c r="L90"/>
  <c r="L11501"/>
  <c r="L3410"/>
  <c r="L10314"/>
  <c r="L13433"/>
  <c r="L7994"/>
  <c r="L11128"/>
  <c r="L7462"/>
  <c r="L13844"/>
  <c r="L3503"/>
  <c r="L8670"/>
  <c r="L13911"/>
  <c r="L13156"/>
  <c r="L9449"/>
  <c r="L5838"/>
  <c r="L6458"/>
  <c r="L10551"/>
  <c r="L12014"/>
  <c r="L6671"/>
  <c r="L10291"/>
  <c r="L6557"/>
  <c r="L9363"/>
  <c r="L6174"/>
  <c r="L354"/>
  <c r="L829"/>
  <c r="L10421"/>
  <c r="L6216"/>
  <c r="L4652"/>
  <c r="L825"/>
  <c r="L7993"/>
  <c r="L1131"/>
  <c r="L6179"/>
  <c r="L1670"/>
  <c r="L2379"/>
  <c r="L11780"/>
  <c r="L6777"/>
  <c r="L1411"/>
  <c r="L13875"/>
  <c r="L13347"/>
  <c r="L9400"/>
  <c r="L592"/>
  <c r="L7419"/>
  <c r="L10141"/>
  <c r="L13987"/>
  <c r="L3625"/>
  <c r="L3291"/>
  <c r="L6091"/>
  <c r="L9608"/>
  <c r="L7861"/>
  <c r="L7734"/>
  <c r="L2932"/>
  <c r="L4733"/>
  <c r="L9887"/>
  <c r="L12532"/>
  <c r="L10289"/>
  <c r="L2614"/>
  <c r="L7209"/>
  <c r="L12673"/>
  <c r="L5299"/>
  <c r="L7823"/>
  <c r="L12846"/>
  <c r="L8274"/>
  <c r="L3617"/>
  <c r="L3308"/>
  <c r="L2333"/>
  <c r="L9372"/>
  <c r="L9319"/>
  <c r="L6549"/>
  <c r="L4281"/>
  <c r="L1463"/>
  <c r="L2176"/>
  <c r="L12204"/>
  <c r="L9018"/>
  <c r="L833"/>
  <c r="L4119"/>
  <c r="L7237"/>
  <c r="L8251"/>
  <c r="L7825"/>
  <c r="L11694"/>
  <c r="L6675"/>
  <c r="L4349"/>
  <c r="L8385"/>
  <c r="L4409"/>
  <c r="L7525"/>
  <c r="L7094"/>
  <c r="L4279"/>
  <c r="L4123"/>
  <c r="L9329"/>
  <c r="L417"/>
  <c r="L3813"/>
  <c r="L2850"/>
  <c r="L11831"/>
  <c r="L1379"/>
  <c r="L4335"/>
  <c r="L10210"/>
  <c r="L13441"/>
  <c r="L1897"/>
  <c r="L3914"/>
  <c r="L9133"/>
  <c r="L13330"/>
  <c r="L154"/>
  <c r="L5764"/>
  <c r="L7367"/>
  <c r="L5313"/>
  <c r="L7326"/>
  <c r="L13024"/>
  <c r="L6450"/>
  <c r="L2908"/>
  <c r="L10409"/>
  <c r="L4233"/>
  <c r="L11259"/>
  <c r="L1743"/>
  <c r="L7712"/>
  <c r="L10890"/>
  <c r="L6690"/>
  <c r="L10448"/>
  <c r="L321"/>
  <c r="L8998"/>
  <c r="L950"/>
  <c r="L2237"/>
  <c r="L9419"/>
  <c r="L12501"/>
  <c r="L5081"/>
  <c r="L6728"/>
  <c r="L3124"/>
  <c r="L12571"/>
  <c r="L9564"/>
  <c r="L7226"/>
  <c r="L13559"/>
  <c r="L10824"/>
  <c r="L9333"/>
  <c r="L6363"/>
  <c r="L12027"/>
  <c r="L11568"/>
  <c r="L8898"/>
  <c r="L5833"/>
  <c r="L1396"/>
  <c r="L9686"/>
  <c r="L13456"/>
  <c r="L10803"/>
  <c r="L93"/>
  <c r="L5625"/>
  <c r="L11664"/>
  <c r="L4648"/>
  <c r="L6386"/>
  <c r="L13592"/>
  <c r="L6501"/>
  <c r="L712"/>
  <c r="L8051"/>
  <c r="L4749"/>
  <c r="L12007"/>
  <c r="L1607"/>
  <c r="L11642"/>
  <c r="L12644"/>
  <c r="L568"/>
  <c r="L1700"/>
  <c r="L849"/>
  <c r="L6698"/>
  <c r="L8935"/>
  <c r="L4606"/>
  <c r="L3910"/>
  <c r="L9393"/>
  <c r="L11622"/>
  <c r="L10262"/>
  <c r="L12219"/>
  <c r="L5963"/>
  <c r="L7708"/>
  <c r="L7410"/>
  <c r="L6417"/>
  <c r="L435"/>
  <c r="L8305"/>
  <c r="L7425"/>
  <c r="L12584"/>
  <c r="L5985"/>
  <c r="L635"/>
  <c r="L4226"/>
  <c r="L8119"/>
  <c r="L13657"/>
  <c r="L4448"/>
  <c r="L12551"/>
  <c r="L5961"/>
  <c r="L12965"/>
  <c r="L8540"/>
  <c r="L8965"/>
  <c r="L11743"/>
  <c r="L12174"/>
  <c r="L7956"/>
  <c r="L2756"/>
  <c r="L1788"/>
  <c r="L12786"/>
  <c r="L12573"/>
  <c r="L3566"/>
  <c r="L1052"/>
  <c r="L6846"/>
  <c r="L13479"/>
  <c r="L2381"/>
  <c r="L2242"/>
  <c r="L1553"/>
  <c r="L7926"/>
  <c r="L11392"/>
  <c r="L7550"/>
  <c r="L6534"/>
  <c r="L10572"/>
  <c r="L886"/>
  <c r="L11598"/>
  <c r="L917"/>
  <c r="L6008"/>
  <c r="L10150"/>
  <c r="L7979"/>
  <c r="L7252"/>
  <c r="L6031"/>
  <c r="L136"/>
  <c r="L9554"/>
  <c r="L7981"/>
  <c r="L9259"/>
  <c r="L6239"/>
  <c r="L10132"/>
  <c r="L7510"/>
  <c r="L5117"/>
  <c r="L3799"/>
  <c r="L8373"/>
  <c r="L10410"/>
  <c r="L549"/>
  <c r="L1228"/>
  <c r="L576"/>
  <c r="L5568"/>
  <c r="L9914"/>
  <c r="L5828"/>
  <c r="L8472"/>
  <c r="L12054"/>
  <c r="L9070"/>
  <c r="L8832"/>
  <c r="L7536"/>
  <c r="L4695"/>
  <c r="L995"/>
  <c r="L8754"/>
  <c r="L13435"/>
  <c r="L1594"/>
  <c r="L2707"/>
  <c r="L3004"/>
  <c r="L10629"/>
  <c r="L4694"/>
  <c r="L3850"/>
  <c r="L7829"/>
  <c r="L3044"/>
  <c r="L682"/>
  <c r="L7480"/>
  <c r="L8268"/>
  <c r="L1049"/>
  <c r="L6942"/>
  <c r="L6101"/>
  <c r="L5863"/>
  <c r="L10661"/>
  <c r="L5077"/>
  <c r="L6629"/>
  <c r="L1122"/>
  <c r="L3958"/>
  <c r="L11879"/>
  <c r="L9121"/>
  <c r="L13588"/>
  <c r="L12494"/>
  <c r="L12048"/>
  <c r="L5254"/>
  <c r="L13212"/>
  <c r="L8066"/>
  <c r="L6748"/>
  <c r="L9405"/>
  <c r="L11596"/>
  <c r="L504"/>
  <c r="L10564"/>
  <c r="L3197"/>
  <c r="L4447"/>
  <c r="L12414"/>
  <c r="L1676"/>
  <c r="L2604"/>
  <c r="L2704"/>
  <c r="L5504"/>
  <c r="L9129"/>
  <c r="L2648"/>
  <c r="L9777"/>
  <c r="L5147"/>
  <c r="L6326"/>
  <c r="L5544"/>
  <c r="L5160"/>
  <c r="L7191"/>
  <c r="L10859"/>
  <c r="L3935"/>
  <c r="L4534"/>
  <c r="L2747"/>
  <c r="L10075"/>
  <c r="L8052"/>
  <c r="L3761"/>
  <c r="L9179"/>
  <c r="L5266"/>
  <c r="L8994"/>
  <c r="L11894"/>
  <c r="L6342"/>
  <c r="L1083"/>
  <c r="L3917"/>
  <c r="L8587"/>
  <c r="L12318"/>
  <c r="L2676"/>
  <c r="L7472"/>
  <c r="L7263"/>
  <c r="L1051"/>
  <c r="L4794"/>
  <c r="L2154"/>
  <c r="L12211"/>
  <c r="L1787"/>
  <c r="L7608"/>
  <c r="L680"/>
  <c r="L309"/>
  <c r="L4037"/>
  <c r="L11317"/>
  <c r="L11267"/>
  <c r="L5714"/>
  <c r="L10710"/>
  <c r="L4314"/>
  <c r="L9539"/>
  <c r="L3700"/>
  <c r="L990"/>
  <c r="L7027"/>
  <c r="L11859"/>
  <c r="L11367"/>
  <c r="L12143"/>
  <c r="L2654"/>
  <c r="L12839"/>
  <c r="L13257"/>
  <c r="L3901"/>
  <c r="L6028"/>
  <c r="L867"/>
  <c r="L7468"/>
  <c r="L8642"/>
  <c r="L8046"/>
  <c r="L12558"/>
  <c r="L8276"/>
  <c r="L1369"/>
  <c r="L10690"/>
  <c r="L5158"/>
  <c r="L11829"/>
  <c r="L7104"/>
  <c r="L4450"/>
  <c r="L6642"/>
  <c r="L6265"/>
  <c r="L11127"/>
  <c r="L6529"/>
  <c r="L12860"/>
  <c r="L13584"/>
  <c r="L8290"/>
  <c r="L4701"/>
  <c r="L9412"/>
  <c r="L8166"/>
  <c r="L11848"/>
  <c r="L12239"/>
  <c r="L13420"/>
  <c r="L8727"/>
  <c r="L12293"/>
  <c r="L4937"/>
  <c r="L12674"/>
  <c r="L317"/>
  <c r="L2436"/>
  <c r="L12046"/>
  <c r="L4765"/>
  <c r="L13651"/>
  <c r="L3866"/>
  <c r="L9468"/>
  <c r="L11698"/>
  <c r="L1757"/>
  <c r="L598"/>
  <c r="L540"/>
  <c r="L3532"/>
  <c r="L3367"/>
  <c r="L2762"/>
  <c r="L1366"/>
  <c r="L649"/>
  <c r="L12207"/>
  <c r="L10286"/>
  <c r="L13761"/>
  <c r="L11522"/>
  <c r="L12118"/>
  <c r="L11840"/>
  <c r="L13603"/>
  <c r="L814"/>
  <c r="L1266"/>
  <c r="L4810"/>
  <c r="L9044"/>
  <c r="L10055"/>
  <c r="L10668"/>
  <c r="L13906"/>
  <c r="L12386"/>
  <c r="L5022"/>
  <c r="L12753"/>
  <c r="L4921"/>
  <c r="L5296"/>
  <c r="L13095"/>
  <c r="L11233"/>
  <c r="L12456"/>
  <c r="L3907"/>
  <c r="L5311"/>
  <c r="L1722"/>
  <c r="L3310"/>
  <c r="L12952"/>
  <c r="L12842"/>
  <c r="L13391"/>
  <c r="L5243"/>
  <c r="L8681"/>
  <c r="L10329"/>
  <c r="L7440"/>
  <c r="L12745"/>
  <c r="L6058"/>
  <c r="L5938"/>
  <c r="L2199"/>
  <c r="L9472"/>
  <c r="L7475"/>
  <c r="L11154"/>
  <c r="L2719"/>
  <c r="L6176"/>
  <c r="L148"/>
  <c r="L1200"/>
  <c r="L11104"/>
  <c r="L4914"/>
  <c r="L7801"/>
  <c r="L903"/>
  <c r="L7893"/>
  <c r="L4465"/>
  <c r="L4411"/>
  <c r="L6112"/>
  <c r="L1616"/>
  <c r="L7142"/>
  <c r="L4693"/>
  <c r="L11758"/>
  <c r="L9740"/>
  <c r="L10495"/>
  <c r="L616"/>
  <c r="L12640"/>
  <c r="L847"/>
  <c r="L10364"/>
  <c r="L9603"/>
  <c r="L10130"/>
  <c r="L10567"/>
  <c r="L3845"/>
  <c r="L7201"/>
  <c r="L6500"/>
  <c r="L5717"/>
  <c r="L6416"/>
  <c r="L9719"/>
  <c r="L4549"/>
  <c r="L2443"/>
  <c r="L308"/>
  <c r="L3737"/>
  <c r="L8"/>
  <c r="L10689"/>
  <c r="L2753"/>
  <c r="L9741"/>
  <c r="L12823"/>
  <c r="L8821"/>
  <c r="L7241"/>
  <c r="L12920"/>
  <c r="L4244"/>
  <c r="L7197"/>
  <c r="L10465"/>
  <c r="L6884"/>
  <c r="L10917"/>
  <c r="L10432"/>
  <c r="L653"/>
  <c r="L8208"/>
  <c r="L12243"/>
  <c r="L6308"/>
  <c r="L2974"/>
  <c r="L10777"/>
  <c r="L13871"/>
  <c r="L3180"/>
  <c r="L11310"/>
  <c r="L13716"/>
  <c r="L4286"/>
  <c r="L7701"/>
  <c r="L11161"/>
  <c r="L8502"/>
  <c r="L7592"/>
  <c r="L13710"/>
  <c r="L13619"/>
  <c r="L12365"/>
  <c r="L9870"/>
  <c r="L8605"/>
  <c r="L11834"/>
  <c r="L2483"/>
  <c r="L1125"/>
  <c r="L6113"/>
  <c r="L12519"/>
  <c r="L8972"/>
  <c r="L758"/>
  <c r="L10745"/>
  <c r="L4979"/>
  <c r="L13636"/>
  <c r="L7129"/>
  <c r="L2296"/>
  <c r="L4906"/>
  <c r="L4485"/>
  <c r="L2388"/>
  <c r="L1351"/>
  <c r="L11878"/>
  <c r="L10472"/>
  <c r="L12135"/>
  <c r="L6954"/>
  <c r="L1988"/>
  <c r="L6704"/>
  <c r="L8228"/>
  <c r="L8953"/>
  <c r="L3685"/>
  <c r="L4798"/>
  <c r="L6834"/>
  <c r="L6238"/>
  <c r="L9935"/>
  <c r="L12439"/>
  <c r="L5139"/>
  <c r="L659"/>
  <c r="L980"/>
  <c r="L13373"/>
  <c r="L303"/>
  <c r="L1913"/>
  <c r="L6084"/>
  <c r="L9748"/>
  <c r="L11981"/>
  <c r="L1141"/>
  <c r="L686"/>
  <c r="L5641"/>
  <c r="L7892"/>
  <c r="L10675"/>
  <c r="L12254"/>
  <c r="L12342"/>
  <c r="L12927"/>
  <c r="L13057"/>
  <c r="L4539"/>
  <c r="L880"/>
  <c r="L11145"/>
  <c r="L7427"/>
  <c r="L1247"/>
  <c r="L4293"/>
  <c r="L2384"/>
  <c r="L7294"/>
  <c r="L13090"/>
  <c r="L11374"/>
  <c r="L5951"/>
  <c r="L719"/>
  <c r="L8008"/>
  <c r="L6439"/>
  <c r="L13839"/>
  <c r="L13667"/>
  <c r="L13742"/>
  <c r="L10070"/>
  <c r="L12459"/>
  <c r="L6533"/>
  <c r="L3708"/>
  <c r="L634"/>
  <c r="L6701"/>
  <c r="L6264"/>
  <c r="L10243"/>
  <c r="L3689"/>
  <c r="L1940"/>
  <c r="L8732"/>
  <c r="L6332"/>
  <c r="L12022"/>
  <c r="L8757"/>
  <c r="L7697"/>
  <c r="L7771"/>
  <c r="L11521"/>
  <c r="L1310"/>
  <c r="L2992"/>
  <c r="L2867"/>
  <c r="L10738"/>
  <c r="L1357"/>
  <c r="L9143"/>
  <c r="L6173"/>
  <c r="L12057"/>
  <c r="L12177"/>
  <c r="L13907"/>
  <c r="L8838"/>
  <c r="L9635"/>
  <c r="L2507"/>
  <c r="L12343"/>
  <c r="L4918"/>
  <c r="L6613"/>
  <c r="L11542"/>
  <c r="L845"/>
  <c r="L6771"/>
  <c r="L13007"/>
  <c r="L1615"/>
  <c r="L2329"/>
  <c r="L2717"/>
  <c r="L11036"/>
  <c r="L6674"/>
  <c r="L5661"/>
  <c r="L5639"/>
  <c r="L323"/>
  <c r="L807"/>
  <c r="L10619"/>
  <c r="L5872"/>
  <c r="L2186"/>
  <c r="L10594"/>
  <c r="L9940"/>
  <c r="L13843"/>
  <c r="L6831"/>
  <c r="L11970"/>
  <c r="L7323"/>
  <c r="L5527"/>
  <c r="L721"/>
  <c r="L3512"/>
  <c r="L12015"/>
  <c r="L5333"/>
  <c r="L4922"/>
  <c r="L6914"/>
  <c r="L13082"/>
  <c r="L8458"/>
  <c r="L12742"/>
  <c r="L10578"/>
  <c r="L10786"/>
  <c r="L13096"/>
  <c r="L9443"/>
  <c r="L3137"/>
  <c r="L8283"/>
  <c r="L3093"/>
  <c r="L747"/>
  <c r="L2622"/>
  <c r="L13378"/>
  <c r="L914"/>
  <c r="L5976"/>
  <c r="L13489"/>
  <c r="L4737"/>
  <c r="L12617"/>
  <c r="L4212"/>
  <c r="L12935"/>
  <c r="L3698"/>
  <c r="L14021"/>
  <c r="L4911"/>
  <c r="L4192"/>
  <c r="L7307"/>
  <c r="L6240"/>
  <c r="L13170"/>
  <c r="L439"/>
  <c r="L13376"/>
  <c r="L7944"/>
  <c r="L10837"/>
  <c r="L13089"/>
  <c r="L1484"/>
  <c r="L14056"/>
  <c r="L1902"/>
  <c r="L5538"/>
  <c r="L5891"/>
  <c r="L4522"/>
  <c r="L10667"/>
  <c r="L11026"/>
  <c r="L1420"/>
  <c r="L2142"/>
  <c r="L10993"/>
  <c r="L7393"/>
  <c r="L1067"/>
  <c r="L2167"/>
  <c r="L9446"/>
  <c r="L3812"/>
  <c r="L9507"/>
  <c r="L3135"/>
  <c r="L6821"/>
  <c r="L13885"/>
  <c r="L1212"/>
  <c r="L1888"/>
  <c r="L13936"/>
  <c r="L11941"/>
  <c r="L3080"/>
  <c r="L12800"/>
  <c r="L6788"/>
  <c r="L999"/>
  <c r="L4646"/>
  <c r="L510"/>
  <c r="L11512"/>
  <c r="L1047"/>
  <c r="L1080"/>
  <c r="L6975"/>
  <c r="L850"/>
  <c r="L11721"/>
  <c r="L5257"/>
  <c r="L3050"/>
  <c r="L532"/>
  <c r="L12304"/>
  <c r="L7253"/>
  <c r="L6904"/>
  <c r="L5019"/>
  <c r="L10029"/>
  <c r="L12755"/>
  <c r="L12270"/>
  <c r="L7837"/>
  <c r="L86"/>
  <c r="L46"/>
  <c r="L6865"/>
  <c r="L11750"/>
  <c r="L6322"/>
  <c r="L12067"/>
  <c r="L7112"/>
  <c r="L10600"/>
  <c r="L12505"/>
  <c r="L1999"/>
  <c r="L11926"/>
  <c r="L6230"/>
  <c r="L12635"/>
  <c r="L2227"/>
  <c r="L10179"/>
  <c r="L2740"/>
  <c r="L70"/>
  <c r="L2610"/>
  <c r="L12772"/>
  <c r="L6987"/>
  <c r="L9473"/>
  <c r="L13236"/>
  <c r="L1188"/>
  <c r="L9936"/>
  <c r="L13937"/>
  <c r="L8111"/>
  <c r="L10637"/>
  <c r="L7158"/>
  <c r="L12252"/>
  <c r="L2279"/>
  <c r="L3433"/>
  <c r="L9484"/>
  <c r="L7037"/>
  <c r="L7851"/>
  <c r="L10399"/>
  <c r="L3064"/>
  <c r="L10304"/>
  <c r="L5255"/>
  <c r="L12025"/>
  <c r="L1894"/>
  <c r="L4410"/>
  <c r="L10666"/>
  <c r="L8372"/>
  <c r="L8671"/>
  <c r="L10577"/>
  <c r="L6162"/>
  <c r="L7842"/>
  <c r="L6802"/>
  <c r="L1512"/>
  <c r="L871"/>
  <c r="L3764"/>
  <c r="L12200"/>
  <c r="L6407"/>
  <c r="L3086"/>
  <c r="L2547"/>
  <c r="L9788"/>
  <c r="L7555"/>
  <c r="L10123"/>
  <c r="L9406"/>
  <c r="L5720"/>
  <c r="L12053"/>
  <c r="L9260"/>
  <c r="L5947"/>
  <c r="L5940"/>
  <c r="L11385"/>
  <c r="L558"/>
  <c r="L4974"/>
  <c r="L1642"/>
  <c r="L11905"/>
  <c r="L12083"/>
  <c r="L8371"/>
  <c r="L2099"/>
  <c r="L5406"/>
  <c r="L4707"/>
  <c r="L9692"/>
  <c r="L3438"/>
  <c r="L11204"/>
  <c r="L3513"/>
  <c r="L5226"/>
  <c r="L10869"/>
  <c r="L13088"/>
  <c r="L498"/>
  <c r="L7272"/>
  <c r="L7917"/>
  <c r="L2690"/>
  <c r="L12214"/>
  <c r="L537"/>
  <c r="L4081"/>
  <c r="L7097"/>
  <c r="L5323"/>
  <c r="L3158"/>
  <c r="L9601"/>
  <c r="L1987"/>
  <c r="L12789"/>
  <c r="L9860"/>
  <c r="L7482"/>
  <c r="L8700"/>
  <c r="L6625"/>
  <c r="L2214"/>
  <c r="L709"/>
  <c r="L11999"/>
  <c r="L7458"/>
  <c r="L10366"/>
  <c r="L9711"/>
  <c r="L11913"/>
  <c r="L1318"/>
  <c r="L3098"/>
  <c r="L1604"/>
  <c r="L12195"/>
  <c r="L752"/>
  <c r="L4731"/>
  <c r="L1008"/>
  <c r="L7395"/>
  <c r="L9226"/>
  <c r="L11167"/>
  <c r="L7035"/>
  <c r="L5124"/>
  <c r="L5057"/>
  <c r="L11369"/>
  <c r="L646"/>
  <c r="L3460"/>
  <c r="L9362"/>
  <c r="L12389"/>
  <c r="L12477"/>
  <c r="L5015"/>
  <c r="L11595"/>
  <c r="L3648"/>
  <c r="L14095"/>
  <c r="L9087"/>
  <c r="L53"/>
  <c r="L7922"/>
  <c r="L13566"/>
  <c r="L11171"/>
  <c r="L7709"/>
  <c r="L13397"/>
  <c r="L4075"/>
  <c r="L7067"/>
  <c r="L11302"/>
  <c r="L97"/>
  <c r="L5618"/>
  <c r="L7585"/>
  <c r="L7450"/>
  <c r="L6953"/>
  <c r="L9840"/>
  <c r="L9502"/>
  <c r="L9814"/>
  <c r="L2810"/>
  <c r="L3170"/>
  <c r="L1675"/>
  <c r="L10932"/>
  <c r="L7611"/>
  <c r="L3519"/>
  <c r="L11372"/>
  <c r="L9469"/>
  <c r="L625"/>
  <c r="L1645"/>
  <c r="L1132"/>
  <c r="L2394"/>
  <c r="L10746"/>
  <c r="L5041"/>
  <c r="L1017"/>
  <c r="L7739"/>
  <c r="L4831"/>
  <c r="L12836"/>
  <c r="L6423"/>
  <c r="L13034"/>
  <c r="L9913"/>
  <c r="L12114"/>
  <c r="L6003"/>
  <c r="L13724"/>
  <c r="L6692"/>
  <c r="L4022"/>
  <c r="L5662"/>
  <c r="L1522"/>
  <c r="L7937"/>
  <c r="L10559"/>
  <c r="L12091"/>
  <c r="L13259"/>
  <c r="L8157"/>
  <c r="L4528"/>
  <c r="L8790"/>
  <c r="L12498"/>
  <c r="L10763"/>
  <c r="L2308"/>
  <c r="L3085"/>
  <c r="L754"/>
  <c r="L4182"/>
  <c r="L10478"/>
  <c r="L3115"/>
  <c r="L3927"/>
  <c r="L5530"/>
  <c r="L7531"/>
  <c r="L12611"/>
  <c r="L10581"/>
  <c r="L13514"/>
  <c r="L12482"/>
  <c r="L820"/>
  <c r="L4776"/>
  <c r="L5444"/>
  <c r="L1073"/>
  <c r="L2905"/>
  <c r="L265"/>
  <c r="L7895"/>
  <c r="L12488"/>
  <c r="L9203"/>
  <c r="L208"/>
  <c r="L3339"/>
  <c r="L9561"/>
  <c r="L6220"/>
  <c r="L3225"/>
  <c r="L10665"/>
  <c r="L8422"/>
  <c r="L7857"/>
  <c r="L6583"/>
  <c r="L6442"/>
  <c r="L80"/>
  <c r="L12467"/>
  <c r="L3932"/>
  <c r="L7871"/>
  <c r="L12903"/>
  <c r="L12088"/>
  <c r="L3253"/>
  <c r="L1078"/>
  <c r="L12556"/>
  <c r="L13533"/>
  <c r="L10464"/>
  <c r="L4935"/>
  <c r="L5394"/>
  <c r="L3349"/>
  <c r="L9271"/>
  <c r="L6670"/>
  <c r="L3337"/>
  <c r="L11067"/>
  <c r="L12216"/>
  <c r="L5738"/>
  <c r="L12826"/>
  <c r="L1772"/>
  <c r="L4334"/>
  <c r="L5521"/>
  <c r="L10996"/>
  <c r="L14092"/>
  <c r="L13820"/>
  <c r="L7684"/>
  <c r="L11196"/>
  <c r="L9969"/>
  <c r="L3128"/>
  <c r="L8545"/>
  <c r="L7838"/>
  <c r="L13462"/>
  <c r="L3070"/>
  <c r="L10776"/>
  <c r="L5514"/>
  <c r="L5536"/>
  <c r="L2209"/>
  <c r="L792"/>
  <c r="L1682"/>
  <c r="L3113"/>
  <c r="L13622"/>
  <c r="L1904"/>
  <c r="L9620"/>
  <c r="L5071"/>
  <c r="L9021"/>
  <c r="L8992"/>
  <c r="L6794"/>
  <c r="L10688"/>
  <c r="L2860"/>
  <c r="L209"/>
  <c r="L662"/>
  <c r="L4507"/>
  <c r="L5321"/>
  <c r="L5277"/>
  <c r="L1866"/>
  <c r="L8589"/>
  <c r="L8952"/>
  <c r="L7259"/>
  <c r="L9474"/>
  <c r="L9252"/>
  <c r="L6467"/>
  <c r="L1710"/>
  <c r="L9758"/>
  <c r="L13173"/>
  <c r="L10966"/>
  <c r="L82"/>
  <c r="L10679"/>
  <c r="L1016"/>
  <c r="L353"/>
  <c r="L9370"/>
  <c r="L5123"/>
  <c r="L12947"/>
  <c r="L988"/>
  <c r="L8349"/>
  <c r="L13115"/>
  <c r="L1268"/>
  <c r="L7274"/>
  <c r="L11213"/>
  <c r="L13451"/>
  <c r="L2342"/>
  <c r="L8447"/>
  <c r="L11804"/>
  <c r="L5376"/>
  <c r="L11238"/>
  <c r="L9982"/>
  <c r="L11258"/>
  <c r="L147"/>
  <c r="L822"/>
  <c r="L11091"/>
  <c r="L4756"/>
  <c r="L6418"/>
  <c r="L9396"/>
  <c r="L1600"/>
  <c r="L3639"/>
  <c r="L10942"/>
  <c r="L11381"/>
  <c r="L4364"/>
  <c r="L2187"/>
  <c r="L4110"/>
  <c r="L1754"/>
  <c r="L8496"/>
  <c r="L2911"/>
  <c r="L7346"/>
  <c r="L3227"/>
  <c r="L1621"/>
  <c r="L10937"/>
  <c r="L11895"/>
  <c r="L200"/>
  <c r="L6849"/>
  <c r="L7200"/>
  <c r="L9176"/>
  <c r="L6133"/>
  <c r="L10799"/>
  <c r="L8756"/>
  <c r="L130"/>
  <c r="L8678"/>
  <c r="L11324"/>
  <c r="L5630"/>
  <c r="L144"/>
  <c r="L901"/>
  <c r="L1297"/>
  <c r="L8805"/>
  <c r="L4262"/>
  <c r="L9268"/>
  <c r="L3904"/>
  <c r="L11115"/>
  <c r="L13190"/>
  <c r="L10330"/>
  <c r="L8149"/>
  <c r="L12105"/>
  <c r="L10031"/>
  <c r="L7887"/>
  <c r="L3486"/>
  <c r="L3677"/>
  <c r="L10157"/>
  <c r="L9214"/>
  <c r="L12672"/>
  <c r="L5433"/>
  <c r="L12962"/>
  <c r="L11625"/>
  <c r="L4259"/>
  <c r="L9488"/>
  <c r="L4532"/>
  <c r="L5953"/>
  <c r="L5094"/>
  <c r="L11419"/>
  <c r="L5645"/>
  <c r="L11295"/>
  <c r="L828"/>
  <c r="L8173"/>
  <c r="L2218"/>
  <c r="L3552"/>
  <c r="L8186"/>
  <c r="L13997"/>
  <c r="L6102"/>
  <c r="L7682"/>
  <c r="L2438"/>
  <c r="L362"/>
  <c r="L13290"/>
  <c r="L8728"/>
  <c r="L12266"/>
  <c r="L8578"/>
  <c r="L10301"/>
  <c r="L8978"/>
  <c r="L10003"/>
  <c r="L7571"/>
  <c r="L3750"/>
  <c r="L1055"/>
  <c r="L5850"/>
  <c r="L5401"/>
  <c r="L5792"/>
  <c r="L13222"/>
  <c r="L7513"/>
  <c r="L174"/>
  <c r="L1679"/>
  <c r="L8747"/>
  <c r="L6550"/>
  <c r="L5810"/>
  <c r="L11407"/>
  <c r="L7530"/>
  <c r="L9669"/>
  <c r="L3423"/>
  <c r="L1829"/>
  <c r="L8648"/>
  <c r="L12111"/>
  <c r="L3681"/>
  <c r="L13123"/>
  <c r="L9977"/>
  <c r="L2546"/>
  <c r="L9943"/>
  <c r="L5827"/>
  <c r="L8234"/>
  <c r="L3570"/>
  <c r="L9467"/>
  <c r="L1498"/>
  <c r="L4604"/>
  <c r="L8244"/>
  <c r="L11409"/>
  <c r="L1126"/>
  <c r="L3972"/>
  <c r="L8813"/>
  <c r="L3987"/>
  <c r="L1986"/>
  <c r="L304"/>
  <c r="L1859"/>
  <c r="L4329"/>
  <c r="L13930"/>
  <c r="L6001"/>
  <c r="L2666"/>
  <c r="L13821"/>
  <c r="L9628"/>
  <c r="L6965"/>
  <c r="L1037"/>
  <c r="L7033"/>
  <c r="L185"/>
  <c r="L9112"/>
  <c r="L7888"/>
  <c r="N244" i="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4"/>
  <c r="M234"/>
  <c r="N233"/>
  <c r="M233"/>
  <c r="N232"/>
  <c r="M232"/>
  <c r="N231"/>
  <c r="M231"/>
  <c r="N230"/>
  <c r="M230"/>
  <c r="N229"/>
  <c r="M229"/>
  <c r="N228"/>
  <c r="M228"/>
  <c r="N227"/>
  <c r="M227"/>
  <c r="N226"/>
  <c r="M226"/>
  <c r="N225"/>
  <c r="M225"/>
  <c r="N224"/>
  <c r="M224"/>
  <c r="N223"/>
  <c r="M22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1"/>
  <c r="M211"/>
  <c r="N210"/>
  <c r="M210"/>
  <c r="N209"/>
  <c r="M209"/>
  <c r="N208"/>
  <c r="M208"/>
  <c r="N207"/>
  <c r="M207"/>
  <c r="N206"/>
  <c r="M206"/>
  <c r="N205"/>
  <c r="M205"/>
  <c r="N204"/>
  <c r="M204"/>
  <c r="N203"/>
  <c r="M203"/>
  <c r="N202"/>
  <c r="M202"/>
  <c r="N201"/>
  <c r="M201"/>
  <c r="N200"/>
  <c r="M200"/>
  <c r="N199"/>
  <c r="M199"/>
  <c r="N198"/>
  <c r="M198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6"/>
  <c r="M186"/>
  <c r="N185"/>
  <c r="M185"/>
  <c r="N184"/>
  <c r="M184"/>
  <c r="N183"/>
  <c r="M183"/>
  <c r="N182"/>
  <c r="M182"/>
  <c r="N181"/>
  <c r="M181"/>
  <c r="N180"/>
  <c r="M180"/>
  <c r="N179"/>
  <c r="M179"/>
  <c r="N178"/>
  <c r="M178"/>
  <c r="N177"/>
  <c r="M177"/>
  <c r="N176"/>
  <c r="M176"/>
  <c r="N175"/>
  <c r="M17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63"/>
  <c r="M163"/>
  <c r="N162"/>
  <c r="M162"/>
  <c r="N161"/>
  <c r="M161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D54"/>
  <c r="E54"/>
  <c r="F54"/>
  <c r="E53"/>
  <c r="D53"/>
  <c r="E52"/>
  <c r="D52"/>
  <c r="C52"/>
  <c r="E51"/>
  <c r="D51"/>
  <c r="C51"/>
  <c r="E50"/>
  <c r="D50"/>
  <c r="C50"/>
  <c r="C101" i="2"/>
  <c r="D7"/>
  <c r="D51"/>
  <c r="F19" i="4"/>
  <c r="D32" i="2"/>
  <c r="F18" i="4"/>
  <c r="D31" i="2"/>
  <c r="F17" i="4"/>
  <c r="D30" i="2"/>
  <c r="F16" i="4"/>
  <c r="D29" i="2"/>
  <c r="E16" i="4"/>
  <c r="D20" i="2"/>
  <c r="E19" i="4"/>
  <c r="D23" i="2"/>
  <c r="E18" i="4"/>
  <c r="D22" i="2"/>
  <c r="E17" i="4"/>
  <c r="D21" i="2"/>
  <c r="D19" i="4"/>
  <c r="D18"/>
  <c r="D17"/>
  <c r="D16"/>
  <c r="D20"/>
  <c r="E20"/>
  <c r="F20"/>
  <c r="D33" i="2"/>
  <c r="C18" i="4"/>
  <c r="C17"/>
  <c r="C16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N6"/>
  <c r="N5"/>
  <c r="D24" i="2"/>
  <c r="L3006" i="1"/>
  <c r="M5" i="4"/>
  <c r="D73" i="2"/>
  <c r="D77"/>
  <c r="I4" i="4"/>
  <c r="I144"/>
  <c r="M149"/>
  <c r="M159"/>
  <c r="M142"/>
  <c r="M157"/>
  <c r="M152"/>
  <c r="M144"/>
  <c r="M135"/>
  <c r="M50"/>
  <c r="M54"/>
  <c r="M58"/>
  <c r="M62"/>
  <c r="M67"/>
  <c r="M70"/>
  <c r="M76"/>
  <c r="M85"/>
  <c r="M87"/>
  <c r="M94"/>
  <c r="M96"/>
  <c r="M98"/>
  <c r="M100"/>
  <c r="M103"/>
  <c r="M106"/>
  <c r="M108"/>
  <c r="M8"/>
  <c r="M10"/>
  <c r="M12"/>
  <c r="M14"/>
  <c r="M16"/>
  <c r="M18"/>
  <c r="M20"/>
  <c r="M22"/>
  <c r="M24"/>
  <c r="M26"/>
  <c r="M28"/>
  <c r="M30"/>
  <c r="M32"/>
  <c r="M34"/>
  <c r="M36"/>
  <c r="M38"/>
  <c r="M40"/>
  <c r="M42"/>
  <c r="M44"/>
  <c r="M46"/>
  <c r="M49"/>
  <c r="M53"/>
  <c r="M57"/>
  <c r="M61"/>
  <c r="M64"/>
  <c r="M69"/>
  <c r="M72"/>
  <c r="M75"/>
  <c r="M78"/>
  <c r="M80"/>
  <c r="M82"/>
  <c r="M84"/>
  <c r="M89"/>
  <c r="M91"/>
  <c r="M102"/>
  <c r="M110"/>
  <c r="M112"/>
  <c r="M119"/>
  <c r="M121"/>
  <c r="M126"/>
  <c r="M128"/>
  <c r="M7"/>
  <c r="M48"/>
  <c r="M52"/>
  <c r="M56"/>
  <c r="M60"/>
  <c r="M63"/>
  <c r="M66"/>
  <c r="M71"/>
  <c r="M74"/>
  <c r="M86"/>
  <c r="M88"/>
  <c r="M93"/>
  <c r="M95"/>
  <c r="M97"/>
  <c r="M99"/>
  <c r="M101"/>
  <c r="M105"/>
  <c r="M107"/>
  <c r="M109"/>
  <c r="M114"/>
  <c r="M116"/>
  <c r="M123"/>
  <c r="M125"/>
  <c r="M130"/>
  <c r="M132"/>
  <c r="M139"/>
  <c r="M141"/>
  <c r="M146"/>
  <c r="M148"/>
  <c r="M151"/>
  <c r="M154"/>
  <c r="M156"/>
  <c r="M122"/>
  <c r="M140"/>
  <c r="M147"/>
  <c r="M153"/>
  <c r="M155"/>
  <c r="M9"/>
  <c r="M11"/>
  <c r="M13"/>
  <c r="M15"/>
  <c r="M17"/>
  <c r="M19"/>
  <c r="M21"/>
  <c r="M23"/>
  <c r="M25"/>
  <c r="M27"/>
  <c r="M29"/>
  <c r="M31"/>
  <c r="M33"/>
  <c r="M35"/>
  <c r="M37"/>
  <c r="M39"/>
  <c r="M41"/>
  <c r="M43"/>
  <c r="M45"/>
  <c r="M47"/>
  <c r="M51"/>
  <c r="M55"/>
  <c r="M59"/>
  <c r="M65"/>
  <c r="M68"/>
  <c r="M73"/>
  <c r="M77"/>
  <c r="M79"/>
  <c r="M81"/>
  <c r="M83"/>
  <c r="M90"/>
  <c r="M92"/>
  <c r="M104"/>
  <c r="M111"/>
  <c r="M113"/>
  <c r="M118"/>
  <c r="M120"/>
  <c r="M127"/>
  <c r="M129"/>
  <c r="M134"/>
  <c r="M136"/>
  <c r="M143"/>
  <c r="M145"/>
  <c r="M158"/>
  <c r="M160"/>
  <c r="M115"/>
  <c r="M117"/>
  <c r="M124"/>
  <c r="M131"/>
  <c r="M133"/>
  <c r="M138"/>
  <c r="M150"/>
  <c r="L4"/>
  <c r="O5"/>
  <c r="P5"/>
  <c r="Q5"/>
  <c r="M6"/>
  <c r="I11"/>
  <c r="I240"/>
  <c r="J240"/>
  <c r="I227"/>
  <c r="J227"/>
  <c r="I221"/>
  <c r="I214"/>
  <c r="J214"/>
  <c r="I208"/>
  <c r="J208"/>
  <c r="I195"/>
  <c r="J195"/>
  <c r="I189"/>
  <c r="I182"/>
  <c r="J182"/>
  <c r="I176"/>
  <c r="J176"/>
  <c r="I163"/>
  <c r="J163"/>
  <c r="I216"/>
  <c r="J216"/>
  <c r="I239"/>
  <c r="J239"/>
  <c r="I233"/>
  <c r="J233"/>
  <c r="I226"/>
  <c r="J226"/>
  <c r="I220"/>
  <c r="J220"/>
  <c r="J213"/>
  <c r="I207"/>
  <c r="J207"/>
  <c r="I201"/>
  <c r="J201"/>
  <c r="I194"/>
  <c r="J194"/>
  <c r="I188"/>
  <c r="J188"/>
  <c r="J181"/>
  <c r="I175"/>
  <c r="J175"/>
  <c r="I169"/>
  <c r="J169"/>
  <c r="I162"/>
  <c r="J162"/>
  <c r="I222"/>
  <c r="J222"/>
  <c r="I184"/>
  <c r="J184"/>
  <c r="I238"/>
  <c r="J238"/>
  <c r="I232"/>
  <c r="J232"/>
  <c r="I219"/>
  <c r="J219"/>
  <c r="I213"/>
  <c r="I206"/>
  <c r="J206"/>
  <c r="I200"/>
  <c r="J200"/>
  <c r="I187"/>
  <c r="J187"/>
  <c r="I181"/>
  <c r="I174"/>
  <c r="J174"/>
  <c r="I168"/>
  <c r="J168"/>
  <c r="I203"/>
  <c r="J203"/>
  <c r="I165"/>
  <c r="I244"/>
  <c r="J244"/>
  <c r="I231"/>
  <c r="J231"/>
  <c r="I225"/>
  <c r="J225"/>
  <c r="I218"/>
  <c r="J218"/>
  <c r="I212"/>
  <c r="J212"/>
  <c r="I199"/>
  <c r="J199"/>
  <c r="I193"/>
  <c r="J193"/>
  <c r="I186"/>
  <c r="J186"/>
  <c r="I180"/>
  <c r="J180"/>
  <c r="I167"/>
  <c r="J167"/>
  <c r="I161"/>
  <c r="J161"/>
  <c r="I235"/>
  <c r="J235"/>
  <c r="I171"/>
  <c r="J171"/>
  <c r="I243"/>
  <c r="J243"/>
  <c r="I237"/>
  <c r="J237"/>
  <c r="I230"/>
  <c r="J230"/>
  <c r="I224"/>
  <c r="J224"/>
  <c r="I211"/>
  <c r="J211"/>
  <c r="I205"/>
  <c r="J205"/>
  <c r="I198"/>
  <c r="J198"/>
  <c r="I192"/>
  <c r="J192"/>
  <c r="I179"/>
  <c r="J179"/>
  <c r="I173"/>
  <c r="J173"/>
  <c r="I166"/>
  <c r="J166"/>
  <c r="J209"/>
  <c r="I190"/>
  <c r="J190"/>
  <c r="I242"/>
  <c r="J242"/>
  <c r="I236"/>
  <c r="J236"/>
  <c r="I223"/>
  <c r="J223"/>
  <c r="I217"/>
  <c r="J217"/>
  <c r="I210"/>
  <c r="J210"/>
  <c r="I204"/>
  <c r="J204"/>
  <c r="J197"/>
  <c r="I191"/>
  <c r="J191"/>
  <c r="I185"/>
  <c r="J185"/>
  <c r="I178"/>
  <c r="J178"/>
  <c r="I172"/>
  <c r="J172"/>
  <c r="J165"/>
  <c r="I197"/>
  <c r="I241"/>
  <c r="J241"/>
  <c r="I234"/>
  <c r="J234"/>
  <c r="I228"/>
  <c r="J228"/>
  <c r="J221"/>
  <c r="I215"/>
  <c r="J215"/>
  <c r="I209"/>
  <c r="I202"/>
  <c r="J202"/>
  <c r="I196"/>
  <c r="J196"/>
  <c r="J189"/>
  <c r="I183"/>
  <c r="J183"/>
  <c r="I177"/>
  <c r="I170"/>
  <c r="J170"/>
  <c r="I164"/>
  <c r="J164"/>
  <c r="I229"/>
  <c r="J229"/>
  <c r="J177"/>
  <c r="I154"/>
  <c r="I37"/>
  <c r="I133"/>
  <c r="I122"/>
  <c r="I112"/>
  <c r="J112"/>
  <c r="I101"/>
  <c r="I90"/>
  <c r="I58"/>
  <c r="J58"/>
  <c r="I48"/>
  <c r="I156"/>
  <c r="I145"/>
  <c r="I134"/>
  <c r="I124"/>
  <c r="J124"/>
  <c r="I113"/>
  <c r="I102"/>
  <c r="I92"/>
  <c r="J92"/>
  <c r="I81"/>
  <c r="I70"/>
  <c r="I60"/>
  <c r="I49"/>
  <c r="I38"/>
  <c r="J38"/>
  <c r="I28"/>
  <c r="I17"/>
  <c r="I153"/>
  <c r="J153"/>
  <c r="I142"/>
  <c r="I132"/>
  <c r="I121"/>
  <c r="I110"/>
  <c r="I100"/>
  <c r="J100"/>
  <c r="I89"/>
  <c r="I78"/>
  <c r="J78"/>
  <c r="I68"/>
  <c r="J68"/>
  <c r="I57"/>
  <c r="I46"/>
  <c r="I36"/>
  <c r="I25"/>
  <c r="I26"/>
  <c r="J26"/>
  <c r="I152"/>
  <c r="J152"/>
  <c r="I141"/>
  <c r="I130"/>
  <c r="J130"/>
  <c r="I120"/>
  <c r="I109"/>
  <c r="I98"/>
  <c r="I88"/>
  <c r="I77"/>
  <c r="J77"/>
  <c r="I66"/>
  <c r="J66"/>
  <c r="I56"/>
  <c r="I45"/>
  <c r="J45"/>
  <c r="I34"/>
  <c r="I24"/>
  <c r="J24"/>
  <c r="I69"/>
  <c r="I150"/>
  <c r="I140"/>
  <c r="J140"/>
  <c r="I129"/>
  <c r="I118"/>
  <c r="I108"/>
  <c r="J108"/>
  <c r="I97"/>
  <c r="I86"/>
  <c r="I76"/>
  <c r="I65"/>
  <c r="I54"/>
  <c r="J54"/>
  <c r="I44"/>
  <c r="I33"/>
  <c r="J33"/>
  <c r="I22"/>
  <c r="J22"/>
  <c r="I5"/>
  <c r="I160"/>
  <c r="J160"/>
  <c r="I149"/>
  <c r="I138"/>
  <c r="I128"/>
  <c r="J128"/>
  <c r="I117"/>
  <c r="J117"/>
  <c r="I106"/>
  <c r="I96"/>
  <c r="J96"/>
  <c r="I85"/>
  <c r="J85"/>
  <c r="I74"/>
  <c r="I64"/>
  <c r="I53"/>
  <c r="I42"/>
  <c r="J42"/>
  <c r="I32"/>
  <c r="J32"/>
  <c r="I21"/>
  <c r="J21"/>
  <c r="I80"/>
  <c r="J80"/>
  <c r="I158"/>
  <c r="J158"/>
  <c r="I148"/>
  <c r="I137"/>
  <c r="J137"/>
  <c r="I126"/>
  <c r="I116"/>
  <c r="J116"/>
  <c r="I105"/>
  <c r="J105"/>
  <c r="I94"/>
  <c r="I84"/>
  <c r="J84"/>
  <c r="I73"/>
  <c r="J73"/>
  <c r="I62"/>
  <c r="I52"/>
  <c r="I41"/>
  <c r="J41"/>
  <c r="I30"/>
  <c r="J30"/>
  <c r="I20"/>
  <c r="J20"/>
  <c r="I157"/>
  <c r="J157"/>
  <c r="I146"/>
  <c r="J146"/>
  <c r="I136"/>
  <c r="J136"/>
  <c r="I125"/>
  <c r="J125"/>
  <c r="I114"/>
  <c r="I104"/>
  <c r="I93"/>
  <c r="J93"/>
  <c r="I82"/>
  <c r="J82"/>
  <c r="I72"/>
  <c r="J72"/>
  <c r="I61"/>
  <c r="J61"/>
  <c r="I50"/>
  <c r="I40"/>
  <c r="J40"/>
  <c r="I29"/>
  <c r="I18"/>
  <c r="I8"/>
  <c r="J8"/>
  <c r="I16"/>
  <c r="J16"/>
  <c r="I14"/>
  <c r="J14"/>
  <c r="I13"/>
  <c r="J13"/>
  <c r="I12"/>
  <c r="J12"/>
  <c r="I10"/>
  <c r="J10"/>
  <c r="I9"/>
  <c r="I159"/>
  <c r="J159"/>
  <c r="I151"/>
  <c r="J151"/>
  <c r="I143"/>
  <c r="J143"/>
  <c r="I135"/>
  <c r="J135"/>
  <c r="I127"/>
  <c r="J127"/>
  <c r="I119"/>
  <c r="J119"/>
  <c r="I111"/>
  <c r="J111"/>
  <c r="I103"/>
  <c r="I95"/>
  <c r="J95"/>
  <c r="I87"/>
  <c r="I79"/>
  <c r="J79"/>
  <c r="I71"/>
  <c r="J71"/>
  <c r="I63"/>
  <c r="J63"/>
  <c r="I55"/>
  <c r="J55"/>
  <c r="I47"/>
  <c r="J47"/>
  <c r="I39"/>
  <c r="I31"/>
  <c r="I23"/>
  <c r="J23"/>
  <c r="I15"/>
  <c r="J15"/>
  <c r="I7"/>
  <c r="J7"/>
  <c r="I155"/>
  <c r="J155"/>
  <c r="I147"/>
  <c r="J147"/>
  <c r="I139"/>
  <c r="I131"/>
  <c r="J131"/>
  <c r="I123"/>
  <c r="I115"/>
  <c r="J115"/>
  <c r="I107"/>
  <c r="J107"/>
  <c r="I99"/>
  <c r="J99"/>
  <c r="I91"/>
  <c r="J91"/>
  <c r="I83"/>
  <c r="J83"/>
  <c r="I75"/>
  <c r="J75"/>
  <c r="I67"/>
  <c r="I59"/>
  <c r="I51"/>
  <c r="J51"/>
  <c r="I43"/>
  <c r="J43"/>
  <c r="I35"/>
  <c r="I27"/>
  <c r="J27"/>
  <c r="I19"/>
  <c r="J19"/>
  <c r="M137"/>
  <c r="J28"/>
  <c r="J36"/>
  <c r="J44"/>
  <c r="J48"/>
  <c r="J52"/>
  <c r="J56"/>
  <c r="J60"/>
  <c r="J64"/>
  <c r="J76"/>
  <c r="J88"/>
  <c r="J104"/>
  <c r="J120"/>
  <c r="J132"/>
  <c r="J144"/>
  <c r="J148"/>
  <c r="J156"/>
  <c r="J9"/>
  <c r="J17"/>
  <c r="J25"/>
  <c r="J29"/>
  <c r="J37"/>
  <c r="J49"/>
  <c r="J53"/>
  <c r="J57"/>
  <c r="J65"/>
  <c r="J69"/>
  <c r="J81"/>
  <c r="J89"/>
  <c r="J97"/>
  <c r="J101"/>
  <c r="J109"/>
  <c r="J113"/>
  <c r="J121"/>
  <c r="J129"/>
  <c r="J133"/>
  <c r="J141"/>
  <c r="J145"/>
  <c r="J149"/>
  <c r="I6"/>
  <c r="J6"/>
  <c r="J18"/>
  <c r="J34"/>
  <c r="J46"/>
  <c r="J50"/>
  <c r="J62"/>
  <c r="J70"/>
  <c r="J74"/>
  <c r="J86"/>
  <c r="J90"/>
  <c r="J94"/>
  <c r="J98"/>
  <c r="J102"/>
  <c r="J106"/>
  <c r="J110"/>
  <c r="J114"/>
  <c r="J118"/>
  <c r="J122"/>
  <c r="J126"/>
  <c r="J134"/>
  <c r="J138"/>
  <c r="J142"/>
  <c r="J150"/>
  <c r="J154"/>
  <c r="J11"/>
  <c r="J31"/>
  <c r="J35"/>
  <c r="J39"/>
  <c r="J59"/>
  <c r="J67"/>
  <c r="J87"/>
  <c r="J103"/>
  <c r="J123"/>
  <c r="J139"/>
  <c r="J5"/>
  <c r="L5"/>
  <c r="O6"/>
  <c r="P6"/>
  <c r="L6"/>
  <c r="Q6"/>
  <c r="O7"/>
  <c r="P7"/>
  <c r="L7"/>
  <c r="Q7"/>
  <c r="O8"/>
  <c r="P8"/>
  <c r="L8"/>
  <c r="Q8"/>
  <c r="O9"/>
  <c r="P9"/>
  <c r="Q9"/>
  <c r="L9"/>
  <c r="O10"/>
  <c r="P10"/>
  <c r="Q10"/>
  <c r="L10"/>
  <c r="O11"/>
  <c r="P11"/>
  <c r="Q11"/>
  <c r="L11"/>
  <c r="O12"/>
  <c r="P12"/>
  <c r="Q12"/>
  <c r="L12"/>
  <c r="O13"/>
  <c r="P13"/>
  <c r="Q13"/>
  <c r="L13"/>
  <c r="O14"/>
  <c r="P14"/>
  <c r="L14"/>
  <c r="O15"/>
  <c r="P15"/>
  <c r="Q15"/>
  <c r="Q14"/>
  <c r="L15"/>
  <c r="O16"/>
  <c r="P16"/>
  <c r="Q16"/>
  <c r="L16"/>
  <c r="O17"/>
  <c r="P17"/>
  <c r="Q17"/>
  <c r="L17"/>
  <c r="O18"/>
  <c r="P18"/>
  <c r="L18"/>
  <c r="O19"/>
  <c r="P19"/>
  <c r="Q19"/>
  <c r="Q18"/>
  <c r="L19"/>
  <c r="O20"/>
  <c r="P20"/>
  <c r="L20"/>
  <c r="O21"/>
  <c r="P21"/>
  <c r="Q21"/>
  <c r="Q20"/>
  <c r="L21"/>
  <c r="O22"/>
  <c r="P22"/>
  <c r="Q22"/>
  <c r="L22"/>
  <c r="O23"/>
  <c r="P23"/>
  <c r="L23"/>
  <c r="O24"/>
  <c r="P24"/>
  <c r="Q24"/>
  <c r="Q23"/>
  <c r="L24"/>
  <c r="O25"/>
  <c r="P25"/>
  <c r="Q25"/>
  <c r="L25"/>
  <c r="O26"/>
  <c r="P26"/>
  <c r="Q26"/>
  <c r="L26"/>
  <c r="O27"/>
  <c r="P27"/>
  <c r="L27"/>
  <c r="O28"/>
  <c r="P28"/>
  <c r="Q28"/>
  <c r="Q27"/>
  <c r="L28"/>
  <c r="O29"/>
  <c r="P29"/>
  <c r="Q29"/>
  <c r="L29"/>
  <c r="O30"/>
  <c r="P30"/>
  <c r="L30"/>
  <c r="O31"/>
  <c r="P31"/>
  <c r="Q31"/>
  <c r="Q30"/>
  <c r="L31"/>
  <c r="O32"/>
  <c r="P32"/>
  <c r="Q32"/>
  <c r="L32"/>
  <c r="O33"/>
  <c r="P33"/>
  <c r="Q33"/>
  <c r="L33"/>
  <c r="O34"/>
  <c r="P34"/>
  <c r="Q34"/>
  <c r="L34"/>
  <c r="O35"/>
  <c r="P35"/>
  <c r="L35"/>
  <c r="O36"/>
  <c r="P36"/>
  <c r="Q36"/>
  <c r="Q35"/>
  <c r="L36"/>
  <c r="O37"/>
  <c r="P37"/>
  <c r="Q37"/>
  <c r="L37"/>
  <c r="O38"/>
  <c r="P38"/>
  <c r="Q38"/>
  <c r="L38"/>
  <c r="O39"/>
  <c r="P39"/>
  <c r="L39"/>
  <c r="O40"/>
  <c r="P40"/>
  <c r="Q40"/>
  <c r="Q39"/>
  <c r="L40"/>
  <c r="O41"/>
  <c r="P41"/>
  <c r="Q41"/>
  <c r="L41"/>
  <c r="O42"/>
  <c r="P42"/>
  <c r="Q42"/>
  <c r="L42"/>
  <c r="O43"/>
  <c r="P43"/>
  <c r="L43"/>
  <c r="O44"/>
  <c r="P44"/>
  <c r="Q44"/>
  <c r="Q43"/>
  <c r="L44"/>
  <c r="O45"/>
  <c r="P45"/>
  <c r="Q45"/>
  <c r="L45"/>
  <c r="O46"/>
  <c r="P46"/>
  <c r="L46"/>
  <c r="O47"/>
  <c r="P47"/>
  <c r="Q47"/>
  <c r="Q46"/>
  <c r="L47"/>
  <c r="O48"/>
  <c r="P48"/>
  <c r="Q48"/>
  <c r="L48"/>
  <c r="O49"/>
  <c r="P49"/>
  <c r="Q49"/>
  <c r="L49"/>
  <c r="O50"/>
  <c r="P50"/>
  <c r="Q50"/>
  <c r="L50"/>
  <c r="O51"/>
  <c r="P51"/>
  <c r="Q51"/>
  <c r="L51"/>
  <c r="O52"/>
  <c r="P52"/>
  <c r="L52"/>
  <c r="O53"/>
  <c r="P53"/>
  <c r="Q53"/>
  <c r="Q52"/>
  <c r="L53"/>
  <c r="O54"/>
  <c r="P54"/>
  <c r="Q54"/>
  <c r="L54"/>
  <c r="O55"/>
  <c r="P55"/>
  <c r="L55"/>
  <c r="O56"/>
  <c r="P56"/>
  <c r="Q56"/>
  <c r="Q55"/>
  <c r="L56"/>
  <c r="O57"/>
  <c r="P57"/>
  <c r="Q57"/>
  <c r="L57"/>
  <c r="O58"/>
  <c r="P58"/>
  <c r="Q58"/>
  <c r="L58"/>
  <c r="O59"/>
  <c r="P59"/>
  <c r="Q59"/>
  <c r="L59"/>
  <c r="O60"/>
  <c r="P60"/>
  <c r="L60"/>
  <c r="O61"/>
  <c r="P61"/>
  <c r="Q61"/>
  <c r="Q60"/>
  <c r="L61"/>
  <c r="O62"/>
  <c r="P62"/>
  <c r="Q62"/>
  <c r="L62"/>
  <c r="O63"/>
  <c r="P63"/>
  <c r="L63"/>
  <c r="O64"/>
  <c r="P64"/>
  <c r="Q64"/>
  <c r="Q63"/>
  <c r="L64"/>
  <c r="O65"/>
  <c r="P65"/>
  <c r="Q65"/>
  <c r="L65"/>
  <c r="O66"/>
  <c r="P66"/>
  <c r="Q66"/>
  <c r="L66"/>
  <c r="O67"/>
  <c r="P67"/>
  <c r="L67"/>
  <c r="O68"/>
  <c r="P68"/>
  <c r="Q68"/>
  <c r="Q67"/>
  <c r="L68"/>
  <c r="O69"/>
  <c r="P69"/>
  <c r="Q69"/>
  <c r="L69"/>
  <c r="O70"/>
  <c r="P70"/>
  <c r="L70"/>
  <c r="O71"/>
  <c r="P71"/>
  <c r="Q71"/>
  <c r="Q70"/>
  <c r="L71"/>
  <c r="O72"/>
  <c r="P72"/>
  <c r="L72"/>
  <c r="O73"/>
  <c r="P73"/>
  <c r="Q73"/>
  <c r="Q72"/>
  <c r="L73"/>
  <c r="O74"/>
  <c r="P74"/>
  <c r="Q74"/>
  <c r="L74"/>
  <c r="O75"/>
  <c r="P75"/>
  <c r="L75"/>
  <c r="O76"/>
  <c r="P76"/>
  <c r="Q76"/>
  <c r="Q75"/>
  <c r="L76"/>
  <c r="O77"/>
  <c r="P77"/>
  <c r="Q77"/>
  <c r="L77"/>
  <c r="O78"/>
  <c r="P78"/>
  <c r="L78"/>
  <c r="O79"/>
  <c r="P79"/>
  <c r="Q79"/>
  <c r="Q78"/>
  <c r="L79"/>
  <c r="O80"/>
  <c r="P80"/>
  <c r="Q80"/>
  <c r="L80"/>
  <c r="O81"/>
  <c r="P81"/>
  <c r="L81"/>
  <c r="O82"/>
  <c r="Q81"/>
  <c r="P82"/>
  <c r="L82"/>
  <c r="O83"/>
  <c r="P83"/>
  <c r="Q83"/>
  <c r="Q82"/>
  <c r="L83"/>
  <c r="O84"/>
  <c r="P84"/>
  <c r="L84"/>
  <c r="O85"/>
  <c r="P85"/>
  <c r="Q85"/>
  <c r="Q84"/>
  <c r="L85"/>
  <c r="O86"/>
  <c r="P86"/>
  <c r="L86"/>
  <c r="O87"/>
  <c r="Q86"/>
  <c r="P87"/>
  <c r="L87"/>
  <c r="O88"/>
  <c r="Q87"/>
  <c r="P88"/>
  <c r="L88"/>
  <c r="O89"/>
  <c r="Q88"/>
  <c r="P89"/>
  <c r="L89"/>
  <c r="O90"/>
  <c r="Q89"/>
  <c r="P90"/>
  <c r="L90"/>
  <c r="O91"/>
  <c r="Q90"/>
  <c r="P91"/>
  <c r="L91"/>
  <c r="O92"/>
  <c r="Q91"/>
  <c r="P92"/>
  <c r="L92"/>
  <c r="O93"/>
  <c r="Q92"/>
  <c r="P93"/>
  <c r="L93"/>
  <c r="O94"/>
  <c r="Q93"/>
  <c r="P94"/>
  <c r="L94"/>
  <c r="O95"/>
  <c r="Q94"/>
  <c r="P95"/>
  <c r="L95"/>
  <c r="O96"/>
  <c r="Q95"/>
  <c r="P96"/>
  <c r="L96"/>
  <c r="O97"/>
  <c r="Q96"/>
  <c r="P97"/>
  <c r="L97"/>
  <c r="O98"/>
  <c r="Q97"/>
  <c r="P98"/>
  <c r="L98"/>
  <c r="O99"/>
  <c r="Q98"/>
  <c r="P99"/>
  <c r="L99"/>
  <c r="O100"/>
  <c r="Q99"/>
  <c r="P100"/>
  <c r="L100"/>
  <c r="O101"/>
  <c r="Q100"/>
  <c r="P101"/>
  <c r="L101"/>
  <c r="O102"/>
  <c r="Q101"/>
  <c r="P102"/>
  <c r="L102"/>
  <c r="O103"/>
  <c r="Q102"/>
  <c r="P103"/>
  <c r="L103"/>
  <c r="O104"/>
  <c r="Q103"/>
  <c r="P104"/>
  <c r="L104"/>
  <c r="O105"/>
  <c r="Q104"/>
  <c r="P105"/>
  <c r="L105"/>
  <c r="O106"/>
  <c r="Q105"/>
  <c r="P106"/>
  <c r="L106"/>
  <c r="O107"/>
  <c r="Q106"/>
  <c r="P107"/>
  <c r="L107"/>
  <c r="O108"/>
  <c r="Q107"/>
  <c r="P108"/>
  <c r="L108"/>
  <c r="O109"/>
  <c r="Q108"/>
  <c r="P109"/>
  <c r="L109"/>
  <c r="O110"/>
  <c r="Q109"/>
  <c r="P110"/>
  <c r="L110"/>
  <c r="O111"/>
  <c r="Q110"/>
  <c r="P111"/>
  <c r="L111"/>
  <c r="O112"/>
  <c r="Q111"/>
  <c r="P112"/>
  <c r="L112"/>
  <c r="O113"/>
  <c r="Q112"/>
  <c r="P113"/>
  <c r="L113"/>
  <c r="O114"/>
  <c r="Q113"/>
  <c r="P114"/>
  <c r="L114"/>
  <c r="O115"/>
  <c r="Q114"/>
  <c r="P115"/>
  <c r="L115"/>
  <c r="O116"/>
  <c r="Q115"/>
  <c r="P116"/>
  <c r="L116"/>
  <c r="O117"/>
  <c r="Q116"/>
  <c r="P117"/>
  <c r="L117"/>
  <c r="O118"/>
  <c r="Q117"/>
  <c r="P118"/>
  <c r="L118"/>
  <c r="O119"/>
  <c r="Q118"/>
  <c r="P119"/>
  <c r="L119"/>
  <c r="O120"/>
  <c r="Q119"/>
  <c r="P120"/>
  <c r="L120"/>
  <c r="O121"/>
  <c r="Q120"/>
  <c r="P121"/>
  <c r="L121"/>
  <c r="O122"/>
  <c r="Q121"/>
  <c r="P122"/>
  <c r="L122"/>
  <c r="O123"/>
  <c r="Q122"/>
  <c r="P123"/>
  <c r="L123"/>
  <c r="O124"/>
  <c r="Q123"/>
  <c r="P124"/>
  <c r="L124"/>
  <c r="O125"/>
  <c r="Q124"/>
  <c r="P125"/>
  <c r="L125"/>
  <c r="O126"/>
  <c r="Q125"/>
  <c r="P126"/>
  <c r="L126"/>
  <c r="O127"/>
  <c r="Q126"/>
  <c r="P127"/>
  <c r="L127"/>
  <c r="O128"/>
  <c r="Q127"/>
  <c r="P128"/>
  <c r="L128"/>
  <c r="O129"/>
  <c r="Q128"/>
  <c r="P129"/>
  <c r="L129"/>
  <c r="O130"/>
  <c r="Q129"/>
  <c r="P130"/>
  <c r="L130"/>
  <c r="O131"/>
  <c r="Q130"/>
  <c r="P131"/>
  <c r="L131"/>
  <c r="O132"/>
  <c r="Q131"/>
  <c r="P132"/>
  <c r="L132"/>
  <c r="O133"/>
  <c r="Q132"/>
  <c r="P133"/>
  <c r="L133"/>
  <c r="O134"/>
  <c r="Q133"/>
  <c r="P134"/>
  <c r="L134"/>
  <c r="O135"/>
  <c r="Q134"/>
  <c r="P135"/>
  <c r="L135"/>
  <c r="O136"/>
  <c r="Q135"/>
  <c r="P136"/>
  <c r="L136"/>
  <c r="O137"/>
  <c r="Q136"/>
  <c r="P137"/>
  <c r="L137"/>
  <c r="O138"/>
  <c r="Q137"/>
  <c r="P138"/>
  <c r="L138"/>
  <c r="O139"/>
  <c r="Q138"/>
  <c r="P139"/>
  <c r="L139"/>
  <c r="O140"/>
  <c r="Q139"/>
  <c r="P140"/>
  <c r="L140"/>
  <c r="O141"/>
  <c r="Q140"/>
  <c r="P141"/>
  <c r="L141"/>
  <c r="O142"/>
  <c r="Q141"/>
  <c r="P142"/>
  <c r="L142"/>
  <c r="O143"/>
  <c r="Q142"/>
  <c r="P143"/>
  <c r="L143"/>
  <c r="O144"/>
  <c r="Q143"/>
  <c r="P144"/>
  <c r="L144"/>
  <c r="O145"/>
  <c r="Q144"/>
  <c r="P145"/>
  <c r="L145"/>
  <c r="O146"/>
  <c r="Q145"/>
  <c r="P146"/>
  <c r="L146"/>
  <c r="O147"/>
  <c r="Q146"/>
  <c r="P147"/>
  <c r="L147"/>
  <c r="O148"/>
  <c r="Q147"/>
  <c r="P148"/>
  <c r="L148"/>
  <c r="O149"/>
  <c r="Q148"/>
  <c r="P149"/>
  <c r="L149"/>
  <c r="O150"/>
  <c r="Q149"/>
  <c r="P150"/>
  <c r="L150"/>
  <c r="O151"/>
  <c r="Q150"/>
  <c r="P151"/>
  <c r="L151"/>
  <c r="O152"/>
  <c r="Q151"/>
  <c r="P152"/>
  <c r="L152"/>
  <c r="O153"/>
  <c r="Q152"/>
  <c r="P153"/>
  <c r="L153"/>
  <c r="O154"/>
  <c r="Q153"/>
  <c r="P154"/>
  <c r="L154"/>
  <c r="O155"/>
  <c r="Q154"/>
  <c r="P155"/>
  <c r="L155"/>
  <c r="O156"/>
  <c r="Q155"/>
  <c r="P156"/>
  <c r="L156"/>
  <c r="O157"/>
  <c r="Q156"/>
  <c r="P157"/>
  <c r="L157"/>
  <c r="O158"/>
  <c r="Q157"/>
  <c r="P158"/>
  <c r="L158"/>
  <c r="O159"/>
  <c r="Q158"/>
  <c r="P159"/>
  <c r="L159"/>
  <c r="O160"/>
  <c r="Q159"/>
  <c r="P160"/>
  <c r="L160"/>
  <c r="O161"/>
  <c r="P161"/>
  <c r="Q161"/>
  <c r="Q160"/>
  <c r="L161"/>
  <c r="O162"/>
  <c r="P162"/>
  <c r="Q162"/>
  <c r="L162"/>
  <c r="O163"/>
  <c r="P163"/>
  <c r="Q163"/>
  <c r="L163"/>
  <c r="O164"/>
  <c r="P164"/>
  <c r="Q164"/>
  <c r="L164"/>
  <c r="O165"/>
  <c r="P165"/>
  <c r="Q165"/>
  <c r="L165"/>
  <c r="O166"/>
  <c r="P166"/>
  <c r="Q166"/>
  <c r="L166"/>
  <c r="O167"/>
  <c r="P167"/>
  <c r="Q167"/>
  <c r="L167"/>
  <c r="O168"/>
  <c r="P168"/>
  <c r="Q168"/>
  <c r="L168"/>
  <c r="O169"/>
  <c r="P169"/>
  <c r="Q169"/>
  <c r="L169"/>
  <c r="O170"/>
  <c r="P170"/>
  <c r="Q170"/>
  <c r="L170"/>
  <c r="O171"/>
  <c r="P171"/>
  <c r="Q171"/>
  <c r="L171"/>
  <c r="O172"/>
  <c r="P172"/>
  <c r="Q172"/>
  <c r="L172"/>
  <c r="O173"/>
  <c r="P173"/>
  <c r="Q173"/>
  <c r="L173"/>
  <c r="O174"/>
  <c r="P174"/>
  <c r="Q174"/>
  <c r="L174"/>
  <c r="O175"/>
  <c r="P175"/>
  <c r="Q175"/>
  <c r="L175"/>
  <c r="O176"/>
  <c r="P176"/>
  <c r="Q176"/>
  <c r="L176"/>
  <c r="O177"/>
  <c r="P177"/>
  <c r="Q177"/>
  <c r="L177"/>
  <c r="O178"/>
  <c r="P178"/>
  <c r="Q178"/>
  <c r="L178"/>
  <c r="O179"/>
  <c r="P179"/>
  <c r="Q179"/>
  <c r="L179"/>
  <c r="O180"/>
  <c r="P180"/>
  <c r="Q180"/>
  <c r="L180"/>
  <c r="O181"/>
  <c r="P181"/>
  <c r="Q181"/>
  <c r="L181"/>
  <c r="O182"/>
  <c r="P182"/>
  <c r="Q182"/>
  <c r="L182"/>
  <c r="O183"/>
  <c r="P183"/>
  <c r="Q183"/>
  <c r="L183"/>
  <c r="O184"/>
  <c r="P184"/>
  <c r="Q184"/>
  <c r="L184"/>
  <c r="O185"/>
  <c r="P185"/>
  <c r="Q185"/>
  <c r="L185"/>
  <c r="O186"/>
  <c r="P186"/>
  <c r="Q186"/>
  <c r="L186"/>
  <c r="O187"/>
  <c r="P187"/>
  <c r="Q187"/>
  <c r="L187"/>
  <c r="O188"/>
  <c r="P188"/>
  <c r="Q188"/>
  <c r="L188"/>
  <c r="O189"/>
  <c r="P189"/>
  <c r="Q189"/>
  <c r="L189"/>
  <c r="O190"/>
  <c r="P190"/>
  <c r="Q190"/>
  <c r="L190"/>
  <c r="O191"/>
  <c r="P191"/>
  <c r="Q191"/>
  <c r="L191"/>
  <c r="O192"/>
  <c r="P192"/>
  <c r="Q192"/>
  <c r="L192"/>
  <c r="O193"/>
  <c r="P193"/>
  <c r="Q193"/>
  <c r="L193"/>
  <c r="O194"/>
  <c r="P194"/>
  <c r="Q194"/>
  <c r="L194"/>
  <c r="O195"/>
  <c r="P195"/>
  <c r="Q195"/>
  <c r="L195"/>
  <c r="O196"/>
  <c r="P196"/>
  <c r="Q196"/>
  <c r="L196"/>
  <c r="O197"/>
  <c r="P197"/>
  <c r="Q197"/>
  <c r="L197"/>
  <c r="O198"/>
  <c r="P198"/>
  <c r="Q198"/>
  <c r="L198"/>
  <c r="O199"/>
  <c r="P199"/>
  <c r="Q199"/>
  <c r="L199"/>
  <c r="O200"/>
  <c r="P200"/>
  <c r="Q200"/>
  <c r="L200"/>
  <c r="O201"/>
  <c r="P201"/>
  <c r="Q201"/>
  <c r="L201"/>
  <c r="O202"/>
  <c r="P202"/>
  <c r="Q202"/>
  <c r="L202"/>
  <c r="O203"/>
  <c r="P203"/>
  <c r="Q203"/>
  <c r="L203"/>
  <c r="O204"/>
  <c r="P204"/>
  <c r="Q204"/>
  <c r="L204"/>
  <c r="O205"/>
  <c r="P205"/>
  <c r="Q205"/>
  <c r="L205"/>
  <c r="O206"/>
  <c r="P206"/>
  <c r="Q206"/>
  <c r="L206"/>
  <c r="O207"/>
  <c r="P207"/>
  <c r="Q207"/>
  <c r="L207"/>
  <c r="O208"/>
  <c r="P208"/>
  <c r="Q208"/>
  <c r="L208"/>
  <c r="O209"/>
  <c r="P209"/>
  <c r="Q209"/>
  <c r="L209"/>
  <c r="O210"/>
  <c r="P210"/>
  <c r="Q210"/>
  <c r="L210"/>
  <c r="O211"/>
  <c r="P211"/>
  <c r="Q211"/>
  <c r="L211"/>
  <c r="O212"/>
  <c r="P212"/>
  <c r="Q212"/>
  <c r="L212"/>
  <c r="O213"/>
  <c r="P213"/>
  <c r="Q213"/>
  <c r="L213"/>
  <c r="O214"/>
  <c r="P214"/>
  <c r="Q214"/>
  <c r="L214"/>
  <c r="O215"/>
  <c r="P215"/>
  <c r="Q215"/>
  <c r="L215"/>
  <c r="O216"/>
  <c r="P216"/>
  <c r="Q216"/>
  <c r="L216"/>
  <c r="O217"/>
  <c r="P217"/>
  <c r="Q217"/>
  <c r="L217"/>
  <c r="O218"/>
  <c r="P218"/>
  <c r="Q218"/>
  <c r="L218"/>
  <c r="O219"/>
  <c r="P219"/>
  <c r="Q219"/>
  <c r="L219"/>
  <c r="O220"/>
  <c r="P220"/>
  <c r="Q220"/>
  <c r="L220"/>
  <c r="O221"/>
  <c r="P221"/>
  <c r="Q221"/>
  <c r="L221"/>
  <c r="O222"/>
  <c r="P222"/>
  <c r="Q222"/>
  <c r="L222"/>
  <c r="O223"/>
  <c r="P223"/>
  <c r="Q223"/>
  <c r="L223"/>
  <c r="O224"/>
  <c r="P224"/>
  <c r="Q224"/>
  <c r="L224"/>
  <c r="O225"/>
  <c r="P225"/>
  <c r="Q225"/>
  <c r="L225"/>
  <c r="O226"/>
  <c r="P226"/>
  <c r="Q226"/>
  <c r="L226"/>
  <c r="O227"/>
  <c r="P227"/>
  <c r="Q227"/>
  <c r="L227"/>
  <c r="O228"/>
  <c r="P228"/>
  <c r="Q228"/>
  <c r="L228"/>
  <c r="O229"/>
  <c r="P229"/>
  <c r="Q229"/>
  <c r="L229"/>
  <c r="O230"/>
  <c r="P230"/>
  <c r="Q230"/>
  <c r="L230"/>
  <c r="O231"/>
  <c r="P231"/>
  <c r="Q231"/>
  <c r="L231"/>
  <c r="O232"/>
  <c r="P232"/>
  <c r="Q232"/>
  <c r="L232"/>
  <c r="O233"/>
  <c r="P233"/>
  <c r="Q233"/>
  <c r="L233"/>
  <c r="O234"/>
  <c r="P234"/>
  <c r="Q234"/>
  <c r="L234"/>
  <c r="O235"/>
  <c r="P235"/>
  <c r="Q235"/>
  <c r="L235"/>
  <c r="O236"/>
  <c r="P236"/>
  <c r="Q236"/>
  <c r="L236"/>
  <c r="O237"/>
  <c r="P237"/>
  <c r="Q237"/>
  <c r="L237"/>
  <c r="O238"/>
  <c r="P238"/>
  <c r="Q238"/>
  <c r="L238"/>
  <c r="O239"/>
  <c r="P239"/>
  <c r="Q239"/>
  <c r="L239"/>
  <c r="O240"/>
  <c r="P240"/>
  <c r="Q240"/>
  <c r="L240"/>
  <c r="O241"/>
  <c r="P241"/>
  <c r="Q241"/>
  <c r="L241"/>
  <c r="O242"/>
  <c r="P242"/>
  <c r="Q242"/>
  <c r="L242"/>
  <c r="O243"/>
  <c r="P243"/>
  <c r="Q243"/>
  <c r="L243"/>
  <c r="O244"/>
  <c r="P244"/>
  <c r="Q244"/>
  <c r="L244"/>
</calcChain>
</file>

<file path=xl/sharedStrings.xml><?xml version="1.0" encoding="utf-8"?>
<sst xmlns="http://schemas.openxmlformats.org/spreadsheetml/2006/main" count="42448" uniqueCount="1705">
  <si>
    <t>CONDIÇÕES BÁSICAS DA OPERAÇÃO</t>
  </si>
  <si>
    <t>VALOR GLOBAL DE VENDA DOS CRI:</t>
  </si>
  <si>
    <t>PRAZO DE CARÊNCIA:</t>
  </si>
  <si>
    <t>SEM CARÊNCIA</t>
  </si>
  <si>
    <t>PRAZO DE AMORTIZAÇÃO:</t>
  </si>
  <si>
    <t>CURVA DE AMORTIZAÇÃO:</t>
  </si>
  <si>
    <t>TAXA DE JUROS NOMINAL DA OPERAÇÃO:</t>
  </si>
  <si>
    <t>TAXA DE RISCO DE CRÉDITO DA OPERAÇÃO:</t>
  </si>
  <si>
    <t>6,00 % a.a.</t>
  </si>
  <si>
    <t>ASPECTOS CADASTRAIS</t>
  </si>
  <si>
    <t>SECURITIZADORA JUNTO A FGTS:</t>
  </si>
  <si>
    <t>ADIMPLENTE</t>
  </si>
  <si>
    <t>CRF:</t>
  </si>
  <si>
    <t>VÁLIDO</t>
  </si>
  <si>
    <t>CADIN:</t>
  </si>
  <si>
    <t>SEM RESTRIÇÕES</t>
  </si>
  <si>
    <t>POPULAÇÃO BENEFICIADA</t>
  </si>
  <si>
    <t xml:space="preserve">Nº: </t>
  </si>
  <si>
    <t>MÁXIMO:</t>
  </si>
  <si>
    <t>MÍNIMO:</t>
  </si>
  <si>
    <t>MÉDIA:</t>
  </si>
  <si>
    <t>SOMA:</t>
  </si>
  <si>
    <t>CONTAGEM:</t>
  </si>
  <si>
    <t>CONTRATO DE AQUISIÇÃO DE CRI</t>
  </si>
  <si>
    <t>VALOR DA AQUISIÇÃO DOS CRI:</t>
  </si>
  <si>
    <t>(-) OPERAÇÕES JÁ REALIZADAS:</t>
  </si>
  <si>
    <t>SALDO A REALIZAR, INCLUINDO ESTA OPERAÇÃO:</t>
  </si>
  <si>
    <t>MANIFESTAÇÃO DA SECURITIZADORA SOBRE A ANÁLISE JURÍDICA DO EMPREENDIMENTO</t>
  </si>
  <si>
    <t>GARANTIAS</t>
  </si>
  <si>
    <t xml:space="preserve"> - PATRIMÔNIO SEPARADO</t>
  </si>
  <si>
    <t xml:space="preserve"> - ALIENAÇÃO FIDUCIÁRIA DOS IMÓVEIS;</t>
  </si>
  <si>
    <t xml:space="preserve"> - SUBORDINAÇÃO DA CAIXA ECONOMICA FEDERAL; E</t>
  </si>
  <si>
    <t>MANISFESTAÇÃO CONCLUSIVA DA SECURITIZADORA</t>
  </si>
  <si>
    <t>PENTÁGONO S.A. DISTRIBUIDORA DE TÍTULOS E VALORES MOBILIÁRIO (CNPJ: 17.343.682/0001-38)</t>
  </si>
  <si>
    <t>Prêmio</t>
  </si>
  <si>
    <t>Remuneração Base</t>
  </si>
  <si>
    <t>Taxa</t>
  </si>
  <si>
    <t>Volume da Oferta</t>
  </si>
  <si>
    <t>Prazo Total</t>
  </si>
  <si>
    <t>Data Base</t>
  </si>
  <si>
    <t>% Amortização</t>
  </si>
  <si>
    <t>Principal</t>
  </si>
  <si>
    <t>Juros</t>
  </si>
  <si>
    <t>Fator Juros</t>
  </si>
  <si>
    <t>Saldo Devedor</t>
  </si>
  <si>
    <t>Dias Totais</t>
  </si>
  <si>
    <t>Data</t>
  </si>
  <si>
    <t>#</t>
  </si>
  <si>
    <t>ESTATÍSTICAS BÁSICAS - BASE DE DADOS</t>
  </si>
  <si>
    <t>ESTATÍSTICAS</t>
  </si>
  <si>
    <t>MANIFESTAÇÃO DA SECURITIZADORA SOBRE A ANÁLISE TÉCNICA DE ENGENHARIA DO EMPREENDIMENTO</t>
  </si>
  <si>
    <t>Todas as unidades encontram-se performadas. Item não se aplica.</t>
  </si>
  <si>
    <t>FLUXO ESTIMADO DO CRI</t>
  </si>
  <si>
    <t>Rating</t>
  </si>
  <si>
    <t>LTV</t>
  </si>
  <si>
    <t>ORIGINADOR DOS CRÉDITOS:</t>
  </si>
  <si>
    <t>CAIXA ECONOMICA FEDERAL (CNPJ: 00.360.305/0001-04)</t>
  </si>
  <si>
    <t>VIDE ABA FLUXO CRI</t>
  </si>
  <si>
    <t>100% PERFORMADO (IMÓVEIS CONCLUÍDOS)</t>
  </si>
  <si>
    <t>ESTATISTICAS BÁSICAS (DETALHAMENTO NA ABA BASE DE DADOS)</t>
  </si>
  <si>
    <t>0,20 % a.a. | Correspondente a Rating AA - média da carteira (vide observação nas delcarações da securitizadora)</t>
  </si>
  <si>
    <t>Características Básicas (previsto)</t>
  </si>
  <si>
    <t>ANEXO 1 - RELATÓRIO SÍNTESE</t>
  </si>
  <si>
    <t>RB CAPITAL COMPANHIA DE SECURITIZAÇÃO</t>
  </si>
  <si>
    <t>Fluxo Carteira Total</t>
  </si>
  <si>
    <t>PMT CRI Sênior</t>
  </si>
  <si>
    <t>RB CAPITAL COMPANHIA DE SECURITIZAÇÃO (CNPJ: 02.773.542/0001-22)</t>
  </si>
  <si>
    <t>% Fluxo Sênior</t>
  </si>
  <si>
    <r>
      <t xml:space="preserve">Carteira composta de recebíveis de contratos de financiamento para aquisição de imóveis residenciais, sendo que todos estão adimplentes, enquadrados dentro dos parametros do SFH.
100% dos imóveis estão performados e todos os contratos contam com Alienação Fiduciária do mesmo, sendo que os imóveis tem valor máximo de R$ 200.000,00, o qual também é o valor máximo dos financiamentos.
</t>
    </r>
    <r>
      <rPr>
        <b/>
        <i/>
        <sz val="10"/>
        <rFont val="Calibri"/>
        <family val="2"/>
      </rPr>
      <t>Observação Rating:</t>
    </r>
    <r>
      <rPr>
        <i/>
        <sz val="10"/>
        <rFont val="Calibri"/>
        <family val="2"/>
      </rPr>
      <t xml:space="preserve"> Dado que todos os mutuários da carteira se encontram adimplentes, utilizamos o LTV para qualificar a qualidade (rating) dos mutuários. LTV abaixo de 65% foram considerados AA, entre 65% e 75% rating A, entre 75% e 85% rating B, acima de 85% rating C. LTV média da carteira ficou em 59%, portanto consideramos a carteira como um todo com rating AA (prêmio de 0,2%).</t>
    </r>
  </si>
  <si>
    <t>"habite-se"</t>
  </si>
  <si>
    <t>SIM</t>
  </si>
  <si>
    <t>Cidade Imóvel</t>
  </si>
  <si>
    <t>UF Imóvel</t>
  </si>
  <si>
    <t>1/15</t>
  </si>
  <si>
    <t>O escritório PMKA Advogados foi contrato para realizar a confecção de todos os documentos da operação de securitização, bem como realizar a Due Dilligence jurídica dos contratos lastro. Devido a imensa quantidade de mutuários envolvidos nessa operação, foi selecionada uma amostra aleatória de 100 contratos para se realizar da diligência juridica.
A análise está em processo e assim que finalizada, será emitido, pelo PMKA, uma legal opinion avaliando a perfeita formalização da operação de securitzação.</t>
  </si>
  <si>
    <t>Desenquadrados:</t>
  </si>
  <si>
    <t>LTV: 103 créditos</t>
  </si>
  <si>
    <t>Prazo: 134 créditos</t>
  </si>
  <si>
    <t>(diferentes entre si.)</t>
  </si>
  <si>
    <t>237 créditos.</t>
  </si>
  <si>
    <t xml:space="preserve">PIRATINI       </t>
  </si>
  <si>
    <t xml:space="preserve">CAIBI          </t>
  </si>
  <si>
    <t xml:space="preserve">PLANURA        </t>
  </si>
  <si>
    <t xml:space="preserve">BRAGANEY       </t>
  </si>
  <si>
    <t xml:space="preserve">EXTREMA        </t>
  </si>
  <si>
    <t xml:space="preserve">PEDREIRA       </t>
  </si>
  <si>
    <t xml:space="preserve">SOBRAL         </t>
  </si>
  <si>
    <t>PRESIDENTE BERN</t>
  </si>
  <si>
    <t xml:space="preserve">ENEAS MARQUES  </t>
  </si>
  <si>
    <t xml:space="preserve">CAARAPO        </t>
  </si>
  <si>
    <t>AGUAS DE LINDOI</t>
  </si>
  <si>
    <t xml:space="preserve">NEPOMUCENO     </t>
  </si>
  <si>
    <t>CHAPADAO DO SUL</t>
  </si>
  <si>
    <t xml:space="preserve">VILA PAVAO     </t>
  </si>
  <si>
    <t xml:space="preserve">AMAMBAI        </t>
  </si>
  <si>
    <t xml:space="preserve">BARRETOS       </t>
  </si>
  <si>
    <t>SAO PAULO DO PO</t>
  </si>
  <si>
    <t xml:space="preserve">ELDORADO       </t>
  </si>
  <si>
    <t xml:space="preserve">MANTENA        </t>
  </si>
  <si>
    <t xml:space="preserve">JARINU         </t>
  </si>
  <si>
    <t xml:space="preserve">CONGONHAS      </t>
  </si>
  <si>
    <t xml:space="preserve">GARUVA         </t>
  </si>
  <si>
    <t xml:space="preserve">INHUMA         </t>
  </si>
  <si>
    <t xml:space="preserve">PARA DE MINAS  </t>
  </si>
  <si>
    <t xml:space="preserve">JANUARIA       </t>
  </si>
  <si>
    <t xml:space="preserve">TERRA RICA     </t>
  </si>
  <si>
    <t xml:space="preserve">TIROS          </t>
  </si>
  <si>
    <t xml:space="preserve">JABOTICABAL    </t>
  </si>
  <si>
    <t>PATY DO ALFERES</t>
  </si>
  <si>
    <t xml:space="preserve">JAGUAQUARA     </t>
  </si>
  <si>
    <t xml:space="preserve">ARAUJOS        </t>
  </si>
  <si>
    <t>SALVADOR DO SUL</t>
  </si>
  <si>
    <t xml:space="preserve">PONTAL         </t>
  </si>
  <si>
    <t xml:space="preserve">REDENTORA      </t>
  </si>
  <si>
    <t xml:space="preserve">RESTINGA SECA  </t>
  </si>
  <si>
    <t xml:space="preserve">ALTAMIRA       </t>
  </si>
  <si>
    <t>VISCONDE DO RIO</t>
  </si>
  <si>
    <t>ENCRUZILHADA DO</t>
  </si>
  <si>
    <t xml:space="preserve">VILA MARIA     </t>
  </si>
  <si>
    <t xml:space="preserve">ERVAL VELHO    </t>
  </si>
  <si>
    <t xml:space="preserve">PIUMA          </t>
  </si>
  <si>
    <t xml:space="preserve">SOLANEA        </t>
  </si>
  <si>
    <t>SAO PEDRO DO BU</t>
  </si>
  <si>
    <t>JACINTO MACHADO</t>
  </si>
  <si>
    <t>ITAQUAQUECETUBA</t>
  </si>
  <si>
    <t xml:space="preserve">DESCALVADO     </t>
  </si>
  <si>
    <t xml:space="preserve">URUSSANGA      </t>
  </si>
  <si>
    <t xml:space="preserve">AGUAI          </t>
  </si>
  <si>
    <t xml:space="preserve">TAIOBEIRAS     </t>
  </si>
  <si>
    <t>TENENTE PORTELA</t>
  </si>
  <si>
    <t xml:space="preserve">IATI           </t>
  </si>
  <si>
    <t xml:space="preserve">MARAGOGI       </t>
  </si>
  <si>
    <t xml:space="preserve">PORTEIRAO      </t>
  </si>
  <si>
    <t xml:space="preserve">CONSTANTINA    </t>
  </si>
  <si>
    <t xml:space="preserve">TAMANDARE      </t>
  </si>
  <si>
    <t xml:space="preserve">RIO PARANAIBA  </t>
  </si>
  <si>
    <t>CATOLE DO ROCHA</t>
  </si>
  <si>
    <t xml:space="preserve">GLICERIO       </t>
  </si>
  <si>
    <t xml:space="preserve">MARACANAU      </t>
  </si>
  <si>
    <t xml:space="preserve">ORIZONA        </t>
  </si>
  <si>
    <t xml:space="preserve">INGA           </t>
  </si>
  <si>
    <t xml:space="preserve">AREIA          </t>
  </si>
  <si>
    <t xml:space="preserve">NEROPOLIS      </t>
  </si>
  <si>
    <t xml:space="preserve">PONTALINA      </t>
  </si>
  <si>
    <t xml:space="preserve">ANTONINA       </t>
  </si>
  <si>
    <t>APARECIDA DO TA</t>
  </si>
  <si>
    <t xml:space="preserve">JAGUARAO       </t>
  </si>
  <si>
    <t xml:space="preserve">TUPARENDI      </t>
  </si>
  <si>
    <t xml:space="preserve">IPORA DO OESTE </t>
  </si>
  <si>
    <t xml:space="preserve">PIRANGA        </t>
  </si>
  <si>
    <t xml:space="preserve">SOMBRIO        </t>
  </si>
  <si>
    <t xml:space="preserve">CARIRA         </t>
  </si>
  <si>
    <t xml:space="preserve">TREMEMBE       </t>
  </si>
  <si>
    <t>RIBEIRA DO POMB</t>
  </si>
  <si>
    <t xml:space="preserve">PIRAPETINGA    </t>
  </si>
  <si>
    <t xml:space="preserve">PARAMBU        </t>
  </si>
  <si>
    <t xml:space="preserve">URUACU         </t>
  </si>
  <si>
    <t xml:space="preserve">XANGRI-LA      </t>
  </si>
  <si>
    <t>GLORIA DE DOURA</t>
  </si>
  <si>
    <t>SANTA IZABEL DO</t>
  </si>
  <si>
    <t xml:space="preserve">SERRINHA       </t>
  </si>
  <si>
    <t xml:space="preserve">CONQUISTA      </t>
  </si>
  <si>
    <t>SAO RAIMUNDO NO</t>
  </si>
  <si>
    <t xml:space="preserve">VASSOURAS      </t>
  </si>
  <si>
    <t xml:space="preserve">PEDREIRAS      </t>
  </si>
  <si>
    <t xml:space="preserve">PEROLA D'OESTE </t>
  </si>
  <si>
    <t xml:space="preserve">MIMOSO DO SUL  </t>
  </si>
  <si>
    <t xml:space="preserve">CANGUCU        </t>
  </si>
  <si>
    <t xml:space="preserve">CAETE          </t>
  </si>
  <si>
    <t>BOM JESUS DA LA</t>
  </si>
  <si>
    <t xml:space="preserve">IPE            </t>
  </si>
  <si>
    <t xml:space="preserve">BOCAINA        </t>
  </si>
  <si>
    <t xml:space="preserve">CRISTINA       </t>
  </si>
  <si>
    <t xml:space="preserve">ARROIO TRINTA  </t>
  </si>
  <si>
    <t xml:space="preserve">CLAUDIO        </t>
  </si>
  <si>
    <t xml:space="preserve">MANGUEIRINHA   </t>
  </si>
  <si>
    <t xml:space="preserve">OURO VERDE     </t>
  </si>
  <si>
    <t>ITAPORANGA DAJU</t>
  </si>
  <si>
    <t xml:space="preserve">MEDEIROS NETO  </t>
  </si>
  <si>
    <t xml:space="preserve">ITAITUBA       </t>
  </si>
  <si>
    <t xml:space="preserve">NAZARE         </t>
  </si>
  <si>
    <t xml:space="preserve">ITAJUIPE       </t>
  </si>
  <si>
    <t xml:space="preserve">GALIA          </t>
  </si>
  <si>
    <t>ITAPEJARA D'OES</t>
  </si>
  <si>
    <t>MINEIROS DO TIE</t>
  </si>
  <si>
    <t xml:space="preserve">ALAGOINHA      </t>
  </si>
  <si>
    <t xml:space="preserve">IVOTI          </t>
  </si>
  <si>
    <t>BOM JESUS DA PE</t>
  </si>
  <si>
    <t>VARZEA PAULISTA</t>
  </si>
  <si>
    <t>PLACIDO DE CAST</t>
  </si>
  <si>
    <t xml:space="preserve">ROLANTE        </t>
  </si>
  <si>
    <t xml:space="preserve">SIDROLANDIA    </t>
  </si>
  <si>
    <t xml:space="preserve">ORLANDIA       </t>
  </si>
  <si>
    <t xml:space="preserve">NOVA PALMA     </t>
  </si>
  <si>
    <t xml:space="preserve">CORURIPE       </t>
  </si>
  <si>
    <t xml:space="preserve">CONGONHINHAS   </t>
  </si>
  <si>
    <t xml:space="preserve">BRACO DO NORTE </t>
  </si>
  <si>
    <t xml:space="preserve">BORBOREMA      </t>
  </si>
  <si>
    <t xml:space="preserve">CLEMENTINA     </t>
  </si>
  <si>
    <t>ST RITA DO PASS</t>
  </si>
  <si>
    <t xml:space="preserve">SAO JOAQUIM    </t>
  </si>
  <si>
    <t xml:space="preserve">SUME           </t>
  </si>
  <si>
    <t xml:space="preserve">IRINEOPOLIS    </t>
  </si>
  <si>
    <t xml:space="preserve">NOVO GAMA      </t>
  </si>
  <si>
    <t>GOVERNADOR CELS</t>
  </si>
  <si>
    <t>ALTA FLORESTA D</t>
  </si>
  <si>
    <t>JARDIM DE PIRAN</t>
  </si>
  <si>
    <t xml:space="preserve">TIMBAUBA       </t>
  </si>
  <si>
    <t xml:space="preserve">DIAS D'AVILA   </t>
  </si>
  <si>
    <t>QUEDAS DO IGUAC</t>
  </si>
  <si>
    <t xml:space="preserve">POMERODE       </t>
  </si>
  <si>
    <t xml:space="preserve">TUPASSI        </t>
  </si>
  <si>
    <t>CONCEICAO DA BA</t>
  </si>
  <si>
    <t xml:space="preserve">RAUL SOARES    </t>
  </si>
  <si>
    <t xml:space="preserve">SAO GABRIEL DO </t>
  </si>
  <si>
    <t xml:space="preserve">PAROBE         </t>
  </si>
  <si>
    <t xml:space="preserve">CANDIDO MOTA   </t>
  </si>
  <si>
    <t xml:space="preserve">ROSARIO DO SUL </t>
  </si>
  <si>
    <t xml:space="preserve">DESCANSO       </t>
  </si>
  <si>
    <t xml:space="preserve">GUACUI         </t>
  </si>
  <si>
    <t xml:space="preserve">NOVA ERA       </t>
  </si>
  <si>
    <t xml:space="preserve">PILAR DO SUL   </t>
  </si>
  <si>
    <t xml:space="preserve">ITABAIANA      </t>
  </si>
  <si>
    <t xml:space="preserve">IGUAPE         </t>
  </si>
  <si>
    <t xml:space="preserve">FARTURA        </t>
  </si>
  <si>
    <t xml:space="preserve">TOBIAS BARRETO </t>
  </si>
  <si>
    <t xml:space="preserve">IBIRAPUITA     </t>
  </si>
  <si>
    <t>CONCEICAO DA AP</t>
  </si>
  <si>
    <t>SANTA GERTRUDES</t>
  </si>
  <si>
    <t xml:space="preserve">MERCEDES       </t>
  </si>
  <si>
    <t>EUCLIDES DA CUN</t>
  </si>
  <si>
    <t>CORDILHEIRA ALT</t>
  </si>
  <si>
    <t xml:space="preserve">MAIRINQUE      </t>
  </si>
  <si>
    <t xml:space="preserve">IVAI           </t>
  </si>
  <si>
    <t xml:space="preserve">FORMOSA DO RIO </t>
  </si>
  <si>
    <t xml:space="preserve">BREJO DO CRUZ  </t>
  </si>
  <si>
    <t xml:space="preserve">PEDERNEIRAS    </t>
  </si>
  <si>
    <t xml:space="preserve">CENTENARIO     </t>
  </si>
  <si>
    <t xml:space="preserve">IBICARE        </t>
  </si>
  <si>
    <t xml:space="preserve">CURRAIS NOVOS  </t>
  </si>
  <si>
    <t xml:space="preserve">FLORA RICA     </t>
  </si>
  <si>
    <t xml:space="preserve">CRISTINAPOLIS  </t>
  </si>
  <si>
    <t>MARQUES DE SOUZ</t>
  </si>
  <si>
    <t xml:space="preserve">OURO FINO      </t>
  </si>
  <si>
    <t xml:space="preserve">SALTO VELOSO   </t>
  </si>
  <si>
    <t>SANTO ANASTACIO</t>
  </si>
  <si>
    <t xml:space="preserve">ITAPETININGA   </t>
  </si>
  <si>
    <t xml:space="preserve">COLORADO       </t>
  </si>
  <si>
    <t xml:space="preserve">IGUATAMA       </t>
  </si>
  <si>
    <t xml:space="preserve">CAMETA         </t>
  </si>
  <si>
    <t>MIRANTE DO PARA</t>
  </si>
  <si>
    <t>ITAPECURU MIRIM</t>
  </si>
  <si>
    <t xml:space="preserve">BARRINHA       </t>
  </si>
  <si>
    <t>MATO CASTELHANO</t>
  </si>
  <si>
    <t xml:space="preserve">MATA           </t>
  </si>
  <si>
    <t xml:space="preserve">ITACOATIARA    </t>
  </si>
  <si>
    <t xml:space="preserve">CHAVANTES      </t>
  </si>
  <si>
    <t xml:space="preserve">CORONEL VIVIDA </t>
  </si>
  <si>
    <t xml:space="preserve">SIMAO DIAS     </t>
  </si>
  <si>
    <t xml:space="preserve">GUARAI         </t>
  </si>
  <si>
    <t>SAO JOSE DA COR</t>
  </si>
  <si>
    <t xml:space="preserve">ITAOCARA       </t>
  </si>
  <si>
    <t>CARMO DO RIO CL</t>
  </si>
  <si>
    <t xml:space="preserve">AGUAS FORMOSAS </t>
  </si>
  <si>
    <t xml:space="preserve">FRUTAL         </t>
  </si>
  <si>
    <t xml:space="preserve">LOBATO         </t>
  </si>
  <si>
    <t xml:space="preserve">ELOI MENDES    </t>
  </si>
  <si>
    <t>CANAA DOS CARAJ</t>
  </si>
  <si>
    <t xml:space="preserve">CRUZ DAS ALMAS </t>
  </si>
  <si>
    <t xml:space="preserve">RAPOSOS        </t>
  </si>
  <si>
    <t xml:space="preserve">DOUTOR RICARDO </t>
  </si>
  <si>
    <t xml:space="preserve">CURURUPU       </t>
  </si>
  <si>
    <t xml:space="preserve">INDIANOPOLIS   </t>
  </si>
  <si>
    <t xml:space="preserve">RIBEIRAO CLARO </t>
  </si>
  <si>
    <t>DOMINGOS MARTIN</t>
  </si>
  <si>
    <t xml:space="preserve">TOMAZINA       </t>
  </si>
  <si>
    <t xml:space="preserve">ZORTEA         </t>
  </si>
  <si>
    <t xml:space="preserve">SANTO INACIO   </t>
  </si>
  <si>
    <t xml:space="preserve">SAPUCAIA       </t>
  </si>
  <si>
    <t xml:space="preserve">JARU           </t>
  </si>
  <si>
    <t xml:space="preserve">SALTINHO       </t>
  </si>
  <si>
    <t xml:space="preserve">MONTANHA       </t>
  </si>
  <si>
    <t>SANTA RITA DO S</t>
  </si>
  <si>
    <t xml:space="preserve">ARIRANHA       </t>
  </si>
  <si>
    <t xml:space="preserve">NOVO HORIZONTE </t>
  </si>
  <si>
    <t>NOVA CANDELARIA</t>
  </si>
  <si>
    <t xml:space="preserve">AREADO         </t>
  </si>
  <si>
    <t xml:space="preserve">CIRIACO        </t>
  </si>
  <si>
    <t>TROMBUDO CENTRA</t>
  </si>
  <si>
    <t xml:space="preserve">MANACAPURU     </t>
  </si>
  <si>
    <t xml:space="preserve">NOVA VICOSA    </t>
  </si>
  <si>
    <t xml:space="preserve">UBAIRA         </t>
  </si>
  <si>
    <t>NOVA SANTA ROSA</t>
  </si>
  <si>
    <t xml:space="preserve">ABATIA         </t>
  </si>
  <si>
    <t xml:space="preserve">GUARABIRA      </t>
  </si>
  <si>
    <t xml:space="preserve">BURITAMA       </t>
  </si>
  <si>
    <t xml:space="preserve">MIRANDA        </t>
  </si>
  <si>
    <t xml:space="preserve">PIRACAIA       </t>
  </si>
  <si>
    <t xml:space="preserve">GOIANIRA       </t>
  </si>
  <si>
    <t xml:space="preserve">LAPAO          </t>
  </si>
  <si>
    <t xml:space="preserve">ABELARDO LUZ   </t>
  </si>
  <si>
    <t xml:space="preserve">SARZEDO        </t>
  </si>
  <si>
    <t>MIRASSOL DOESTE</t>
  </si>
  <si>
    <t xml:space="preserve">IVATE          </t>
  </si>
  <si>
    <t>BOM RETIRO DO S</t>
  </si>
  <si>
    <t>SAO PEDRO DOS F</t>
  </si>
  <si>
    <t xml:space="preserve">SAO CAITANO    </t>
  </si>
  <si>
    <t xml:space="preserve">AGUA DOCE      </t>
  </si>
  <si>
    <t xml:space="preserve">PORTO NACIONAL </t>
  </si>
  <si>
    <t xml:space="preserve">GRAVATAL       </t>
  </si>
  <si>
    <t xml:space="preserve">IPIACU         </t>
  </si>
  <si>
    <t xml:space="preserve">MORRO GRANDE   </t>
  </si>
  <si>
    <t xml:space="preserve">SALINOPOLIS    </t>
  </si>
  <si>
    <t xml:space="preserve">IBAITI         </t>
  </si>
  <si>
    <t xml:space="preserve">RUBIATABA      </t>
  </si>
  <si>
    <t xml:space="preserve">CORONEL BICACO </t>
  </si>
  <si>
    <t xml:space="preserve">VIANA          </t>
  </si>
  <si>
    <t xml:space="preserve">REGENTE FEIJO  </t>
  </si>
  <si>
    <t xml:space="preserve">RIO NEGRO      </t>
  </si>
  <si>
    <t xml:space="preserve">MAMBORE        </t>
  </si>
  <si>
    <t xml:space="preserve">SAO SIMAO      </t>
  </si>
  <si>
    <t xml:space="preserve">DOVERLANDIA    </t>
  </si>
  <si>
    <t xml:space="preserve">MORRO REUTER   </t>
  </si>
  <si>
    <t xml:space="preserve">SAO GERALDO    </t>
  </si>
  <si>
    <t xml:space="preserve">NOVA IGUACU DE </t>
  </si>
  <si>
    <t xml:space="preserve">NOVA PONTE     </t>
  </si>
  <si>
    <t>SAO ROQUE DO CA</t>
  </si>
  <si>
    <t xml:space="preserve">ILHOTA         </t>
  </si>
  <si>
    <t xml:space="preserve">BARREIROS      </t>
  </si>
  <si>
    <t>SAO BENTO DO UN</t>
  </si>
  <si>
    <t xml:space="preserve">ITAIPULANDIA   </t>
  </si>
  <si>
    <t xml:space="preserve">ESPUMOSO       </t>
  </si>
  <si>
    <t xml:space="preserve">SERRA DOURADA  </t>
  </si>
  <si>
    <t xml:space="preserve">CORDEIRO       </t>
  </si>
  <si>
    <t xml:space="preserve">PICUI          </t>
  </si>
  <si>
    <t xml:space="preserve">QUEIMADOS      </t>
  </si>
  <si>
    <t xml:space="preserve">MATIAS BARBOSA </t>
  </si>
  <si>
    <t>CIDADE OCIDENTA</t>
  </si>
  <si>
    <t xml:space="preserve">BARROSO        </t>
  </si>
  <si>
    <t xml:space="preserve">MARILENA       </t>
  </si>
  <si>
    <t xml:space="preserve">IBIRACI        </t>
  </si>
  <si>
    <t xml:space="preserve">IPUMIRIM       </t>
  </si>
  <si>
    <t xml:space="preserve">GIRUA          </t>
  </si>
  <si>
    <t xml:space="preserve">MOGI MIRIM     </t>
  </si>
  <si>
    <t>LAVRAS DA MANGA</t>
  </si>
  <si>
    <t xml:space="preserve">ROLANDIA       </t>
  </si>
  <si>
    <t xml:space="preserve">PESQUEIRA      </t>
  </si>
  <si>
    <t xml:space="preserve">RIO QUENTE     </t>
  </si>
  <si>
    <t xml:space="preserve">JAICOS         </t>
  </si>
  <si>
    <t xml:space="preserve">UIRAPURU       </t>
  </si>
  <si>
    <t>ESTRELA DO INDA</t>
  </si>
  <si>
    <t xml:space="preserve">ITAQUI         </t>
  </si>
  <si>
    <t xml:space="preserve">SALINAS        </t>
  </si>
  <si>
    <t xml:space="preserve">ACORIZAL       </t>
  </si>
  <si>
    <t xml:space="preserve">ANDIRA         </t>
  </si>
  <si>
    <t xml:space="preserve">SANTA MERCEDES </t>
  </si>
  <si>
    <t xml:space="preserve">TIBAGI         </t>
  </si>
  <si>
    <t xml:space="preserve">RIBEIROPOLIS   </t>
  </si>
  <si>
    <t>CENTENARIO DO S</t>
  </si>
  <si>
    <t xml:space="preserve">OLIVENCA       </t>
  </si>
  <si>
    <t>INUBIA PAULISTA</t>
  </si>
  <si>
    <t xml:space="preserve">MELEIRO        </t>
  </si>
  <si>
    <t>SAO PEDRO DO IG</t>
  </si>
  <si>
    <t xml:space="preserve">SERRA TALHADA  </t>
  </si>
  <si>
    <t xml:space="preserve">ABAETETUBA     </t>
  </si>
  <si>
    <t xml:space="preserve">CANINDE DE SAO </t>
  </si>
  <si>
    <t xml:space="preserve">CANANEIA       </t>
  </si>
  <si>
    <t xml:space="preserve">BORDA DA MATA  </t>
  </si>
  <si>
    <t xml:space="preserve">ENTRE RIOS     </t>
  </si>
  <si>
    <t xml:space="preserve">CAPAO BONITO   </t>
  </si>
  <si>
    <t xml:space="preserve">SOBRADINHO     </t>
  </si>
  <si>
    <t xml:space="preserve">TRES ARROIOS   </t>
  </si>
  <si>
    <t>MARECHAL FLORIA</t>
  </si>
  <si>
    <t>SAO PEDRO DO SU</t>
  </si>
  <si>
    <t xml:space="preserve">GOUVEIA        </t>
  </si>
  <si>
    <t xml:space="preserve">GOIANAPOLIS    </t>
  </si>
  <si>
    <t xml:space="preserve">CAXAMBU DO SUL </t>
  </si>
  <si>
    <t>RODRIGUES ALVES</t>
  </si>
  <si>
    <t>DELMIRO GOUVEIA</t>
  </si>
  <si>
    <t xml:space="preserve">COMODORO       </t>
  </si>
  <si>
    <t xml:space="preserve">ARAMBARE       </t>
  </si>
  <si>
    <t xml:space="preserve">POUSO REDONDO  </t>
  </si>
  <si>
    <t xml:space="preserve">TABAPUA        </t>
  </si>
  <si>
    <t xml:space="preserve">NOVA VENECIA   </t>
  </si>
  <si>
    <t xml:space="preserve">JUARA          </t>
  </si>
  <si>
    <t>AMERICANO DO BR</t>
  </si>
  <si>
    <t xml:space="preserve">PRADOS         </t>
  </si>
  <si>
    <t xml:space="preserve">CABO VERDE     </t>
  </si>
  <si>
    <t xml:space="preserve">BARRA DO CORDA </t>
  </si>
  <si>
    <t xml:space="preserve">MATELANDIA     </t>
  </si>
  <si>
    <t xml:space="preserve">IPUEIRAS       </t>
  </si>
  <si>
    <t xml:space="preserve">TRES BARRAS DO </t>
  </si>
  <si>
    <t xml:space="preserve">JOANOPOLIS     </t>
  </si>
  <si>
    <t>SAO JOAO DO POL</t>
  </si>
  <si>
    <t xml:space="preserve">TRES RIOS      </t>
  </si>
  <si>
    <t xml:space="preserve">PRUDENTOPOLIS  </t>
  </si>
  <si>
    <t xml:space="preserve">INHAPIM        </t>
  </si>
  <si>
    <t xml:space="preserve">CALDAS         </t>
  </si>
  <si>
    <t xml:space="preserve">POUSO NOVO     </t>
  </si>
  <si>
    <t>SAO JORGE DOEST</t>
  </si>
  <si>
    <t>ARACOIABA DA SE</t>
  </si>
  <si>
    <t xml:space="preserve">ITAGUACU       </t>
  </si>
  <si>
    <t xml:space="preserve">ITIQUIRA       </t>
  </si>
  <si>
    <t xml:space="preserve">PIMENTA BUENO  </t>
  </si>
  <si>
    <t xml:space="preserve">MACHADO        </t>
  </si>
  <si>
    <t xml:space="preserve">ANASTACIO      </t>
  </si>
  <si>
    <t xml:space="preserve">JESUITAS       </t>
  </si>
  <si>
    <t xml:space="preserve">SAPEZAL        </t>
  </si>
  <si>
    <t xml:space="preserve">POCO FUNDO     </t>
  </si>
  <si>
    <t xml:space="preserve">SANTA LUZ      </t>
  </si>
  <si>
    <t xml:space="preserve">TURVO          </t>
  </si>
  <si>
    <t xml:space="preserve">RIO PARDO      </t>
  </si>
  <si>
    <t xml:space="preserve">CANELINHA      </t>
  </si>
  <si>
    <t xml:space="preserve">TAPIRATIBA     </t>
  </si>
  <si>
    <t xml:space="preserve">ANGICAL        </t>
  </si>
  <si>
    <t>CE</t>
  </si>
  <si>
    <t>MG</t>
  </si>
  <si>
    <t>SP</t>
  </si>
  <si>
    <t>ES</t>
  </si>
  <si>
    <t>RJ</t>
  </si>
  <si>
    <t>AL</t>
  </si>
  <si>
    <t>RS</t>
  </si>
  <si>
    <t>SC</t>
  </si>
  <si>
    <t>BA</t>
  </si>
  <si>
    <t>PR</t>
  </si>
  <si>
    <t>DF</t>
  </si>
  <si>
    <t>PB</t>
  </si>
  <si>
    <t>GO</t>
  </si>
  <si>
    <t>MT</t>
  </si>
  <si>
    <t>PA</t>
  </si>
  <si>
    <t>RN</t>
  </si>
  <si>
    <t>PI</t>
  </si>
  <si>
    <t>MA</t>
  </si>
  <si>
    <t>AM</t>
  </si>
  <si>
    <t>SE</t>
  </si>
  <si>
    <t>MS</t>
  </si>
  <si>
    <t>AC</t>
  </si>
  <si>
    <t>PE</t>
  </si>
  <si>
    <t>TO</t>
  </si>
  <si>
    <t>RO</t>
  </si>
  <si>
    <t>RR</t>
  </si>
  <si>
    <t>AP</t>
  </si>
  <si>
    <t>240 MESES</t>
  </si>
  <si>
    <t>Total</t>
  </si>
  <si>
    <t>LTV Financiamento</t>
  </si>
  <si>
    <t>LTV Saldo Devedor</t>
  </si>
  <si>
    <t>JUAZEIRO DO NOR</t>
  </si>
  <si>
    <t>BARAO DE COCAIS</t>
  </si>
  <si>
    <t xml:space="preserve">REGISTRO       </t>
  </si>
  <si>
    <t xml:space="preserve">VITORIA        </t>
  </si>
  <si>
    <t xml:space="preserve">MOGI GUACU     </t>
  </si>
  <si>
    <t xml:space="preserve">MARICA         </t>
  </si>
  <si>
    <t xml:space="preserve">PENEDO         </t>
  </si>
  <si>
    <t xml:space="preserve">SERRA          </t>
  </si>
  <si>
    <t xml:space="preserve">CONTAGEM       </t>
  </si>
  <si>
    <t xml:space="preserve">RIO GRANDE     </t>
  </si>
  <si>
    <t xml:space="preserve">PICARRAS       </t>
  </si>
  <si>
    <t xml:space="preserve">RIO DE JANEIRO </t>
  </si>
  <si>
    <t>VITORIA DA CONQ</t>
  </si>
  <si>
    <t xml:space="preserve">SANTOS         </t>
  </si>
  <si>
    <t xml:space="preserve">ARARANGUA      </t>
  </si>
  <si>
    <t xml:space="preserve">UBERLANDIA     </t>
  </si>
  <si>
    <t xml:space="preserve">TERESOPOLIS    </t>
  </si>
  <si>
    <t xml:space="preserve">BLUMENAU       </t>
  </si>
  <si>
    <t xml:space="preserve">MARINGA        </t>
  </si>
  <si>
    <t xml:space="preserve">SERTAOZINHO    </t>
  </si>
  <si>
    <t xml:space="preserve">PORTO ALEGRE   </t>
  </si>
  <si>
    <t xml:space="preserve">BRASILIA       </t>
  </si>
  <si>
    <t xml:space="preserve">PASSO FUNDO    </t>
  </si>
  <si>
    <t xml:space="preserve">VACARIA        </t>
  </si>
  <si>
    <t>SAO JOSE DOS PI</t>
  </si>
  <si>
    <t xml:space="preserve">CAMPO LARGO    </t>
  </si>
  <si>
    <t xml:space="preserve">JOAO PESSOA    </t>
  </si>
  <si>
    <t xml:space="preserve">SOLEDADE       </t>
  </si>
  <si>
    <t xml:space="preserve">SAO VICENTE    </t>
  </si>
  <si>
    <t xml:space="preserve">GOIANIA        </t>
  </si>
  <si>
    <t xml:space="preserve">CANOAS         </t>
  </si>
  <si>
    <t xml:space="preserve">JARAGUA DO SUL </t>
  </si>
  <si>
    <t xml:space="preserve">PEDRA PRETA    </t>
  </si>
  <si>
    <t xml:space="preserve">GUAPORE        </t>
  </si>
  <si>
    <t xml:space="preserve">IGUABA GRANDE  </t>
  </si>
  <si>
    <t xml:space="preserve">SOROCABA       </t>
  </si>
  <si>
    <t xml:space="preserve">JOINVILLE      </t>
  </si>
  <si>
    <t xml:space="preserve">MARMELEIRO     </t>
  </si>
  <si>
    <t xml:space="preserve">TAIO           </t>
  </si>
  <si>
    <t>SAO BRAS DO SUA</t>
  </si>
  <si>
    <t>MONTE APRAZIVEL</t>
  </si>
  <si>
    <t>MOGI DAS CRUZES</t>
  </si>
  <si>
    <t xml:space="preserve">DOURADINA      </t>
  </si>
  <si>
    <t xml:space="preserve">FORTALEZA      </t>
  </si>
  <si>
    <t xml:space="preserve">TAPES          </t>
  </si>
  <si>
    <t>POCOS DE CALDAS</t>
  </si>
  <si>
    <t xml:space="preserve">PATOS          </t>
  </si>
  <si>
    <t>VALPARAISO DE G</t>
  </si>
  <si>
    <t xml:space="preserve">SOCORRO        </t>
  </si>
  <si>
    <t xml:space="preserve">CURITIBA       </t>
  </si>
  <si>
    <t xml:space="preserve">PIRACICABA     </t>
  </si>
  <si>
    <t xml:space="preserve">SANTO ANDRE    </t>
  </si>
  <si>
    <t xml:space="preserve">BROCHIER       </t>
  </si>
  <si>
    <t xml:space="preserve">PARAGOMINAS    </t>
  </si>
  <si>
    <t xml:space="preserve">NOVA FRIBURGO  </t>
  </si>
  <si>
    <t xml:space="preserve">ESTANCIA VELHA </t>
  </si>
  <si>
    <t xml:space="preserve">SANTA CRUZ DAS </t>
  </si>
  <si>
    <t xml:space="preserve">PATROCINIO     </t>
  </si>
  <si>
    <t xml:space="preserve">ITU            </t>
  </si>
  <si>
    <t xml:space="preserve">LONDRINA       </t>
  </si>
  <si>
    <t xml:space="preserve">ARARAS         </t>
  </si>
  <si>
    <t>ALMIRANTE TAMAN</t>
  </si>
  <si>
    <t xml:space="preserve">NOVA ERECHIM   </t>
  </si>
  <si>
    <t xml:space="preserve">PARNAMIRIM     </t>
  </si>
  <si>
    <t xml:space="preserve">SAO BORJA      </t>
  </si>
  <si>
    <t xml:space="preserve">FLORIANOPOLIS  </t>
  </si>
  <si>
    <t xml:space="preserve">PAULINIA       </t>
  </si>
  <si>
    <t xml:space="preserve">CAMPO MAIOR    </t>
  </si>
  <si>
    <t xml:space="preserve">MANDAGUARI     </t>
  </si>
  <si>
    <t xml:space="preserve">SETE LAGOAS    </t>
  </si>
  <si>
    <t xml:space="preserve">IPATINGA       </t>
  </si>
  <si>
    <t xml:space="preserve">SUZANO         </t>
  </si>
  <si>
    <t xml:space="preserve">UBERABA        </t>
  </si>
  <si>
    <t xml:space="preserve">MONGAGUA       </t>
  </si>
  <si>
    <t xml:space="preserve">BELEM          </t>
  </si>
  <si>
    <t xml:space="preserve">PORTO FELIZ    </t>
  </si>
  <si>
    <t xml:space="preserve">SAO GONCALO    </t>
  </si>
  <si>
    <t xml:space="preserve">CAMACARI       </t>
  </si>
  <si>
    <t xml:space="preserve">GRAMADO        </t>
  </si>
  <si>
    <t xml:space="preserve">NATAL          </t>
  </si>
  <si>
    <t xml:space="preserve">VARZEA GRANDE  </t>
  </si>
  <si>
    <t xml:space="preserve">RIO DAS OSTRAS </t>
  </si>
  <si>
    <t xml:space="preserve">CABEDELO       </t>
  </si>
  <si>
    <t xml:space="preserve">ERECHIM        </t>
  </si>
  <si>
    <t xml:space="preserve">CACU           </t>
  </si>
  <si>
    <t xml:space="preserve">SALVADOR       </t>
  </si>
  <si>
    <t xml:space="preserve">JUNDIAI        </t>
  </si>
  <si>
    <t xml:space="preserve">UMUARAMA       </t>
  </si>
  <si>
    <t xml:space="preserve">PAU DOS FERROS </t>
  </si>
  <si>
    <t xml:space="preserve">ITAPECERICA DA </t>
  </si>
  <si>
    <t>LUIS EDUARDO MA</t>
  </si>
  <si>
    <t xml:space="preserve">IMPERATRIZ     </t>
  </si>
  <si>
    <t xml:space="preserve">RIBEIRAO PRETO </t>
  </si>
  <si>
    <t xml:space="preserve">ANANINDEUA     </t>
  </si>
  <si>
    <t>LAURO DE FREITA</t>
  </si>
  <si>
    <t xml:space="preserve">ITAPOA         </t>
  </si>
  <si>
    <t>SAO JOSE DOS CA</t>
  </si>
  <si>
    <t xml:space="preserve">GOIATUBA       </t>
  </si>
  <si>
    <t xml:space="preserve">ARARUAMA       </t>
  </si>
  <si>
    <t xml:space="preserve">CAPAO DA CANOA </t>
  </si>
  <si>
    <t xml:space="preserve">MURIAE         </t>
  </si>
  <si>
    <t>VARGEM GRANDE D</t>
  </si>
  <si>
    <t xml:space="preserve">MANAUS         </t>
  </si>
  <si>
    <t xml:space="preserve">ANAPOLIS       </t>
  </si>
  <si>
    <t xml:space="preserve">LAJEADO        </t>
  </si>
  <si>
    <t xml:space="preserve">CARLOS BARBOSA </t>
  </si>
  <si>
    <t xml:space="preserve">POUSO ALEGRE   </t>
  </si>
  <si>
    <t xml:space="preserve">UNAI           </t>
  </si>
  <si>
    <t xml:space="preserve">CAMPINAS       </t>
  </si>
  <si>
    <t xml:space="preserve">ARACAJU        </t>
  </si>
  <si>
    <t xml:space="preserve">CERES          </t>
  </si>
  <si>
    <t>SENHOR DO BONFI</t>
  </si>
  <si>
    <t xml:space="preserve">MATINHOS       </t>
  </si>
  <si>
    <t xml:space="preserve">BARUERI        </t>
  </si>
  <si>
    <t xml:space="preserve">CORUMBA        </t>
  </si>
  <si>
    <t xml:space="preserve">MATOZINHOS     </t>
  </si>
  <si>
    <t>SAO JOAO BATIST</t>
  </si>
  <si>
    <t xml:space="preserve">RIO BRANCO     </t>
  </si>
  <si>
    <t xml:space="preserve">SAO PAULO      </t>
  </si>
  <si>
    <t xml:space="preserve">SAO LUIS       </t>
  </si>
  <si>
    <t xml:space="preserve">MACEIO         </t>
  </si>
  <si>
    <t xml:space="preserve">ARARAQUARA     </t>
  </si>
  <si>
    <t xml:space="preserve">AMERICANA      </t>
  </si>
  <si>
    <t xml:space="preserve">CAMPINA GRANDE </t>
  </si>
  <si>
    <t xml:space="preserve">ITAJAI         </t>
  </si>
  <si>
    <t xml:space="preserve">RIBEIRAO       </t>
  </si>
  <si>
    <t>PRESIDENTE PRUD</t>
  </si>
  <si>
    <t xml:space="preserve">IMIGRANTE      </t>
  </si>
  <si>
    <t xml:space="preserve">CIANORTE       </t>
  </si>
  <si>
    <t xml:space="preserve">PORTO UNIAO    </t>
  </si>
  <si>
    <t xml:space="preserve">ALVORADA       </t>
  </si>
  <si>
    <t xml:space="preserve">ENCANTADO      </t>
  </si>
  <si>
    <t>AMERICO BRASILI</t>
  </si>
  <si>
    <t xml:space="preserve">MARABA         </t>
  </si>
  <si>
    <t xml:space="preserve">JUAZEIRO       </t>
  </si>
  <si>
    <t xml:space="preserve">WENCESLAU BRAZ </t>
  </si>
  <si>
    <t xml:space="preserve">LAGES          </t>
  </si>
  <si>
    <t xml:space="preserve">TUCUMA         </t>
  </si>
  <si>
    <t xml:space="preserve">SAO CARLOS     </t>
  </si>
  <si>
    <t xml:space="preserve">ALAGOINHAS     </t>
  </si>
  <si>
    <t xml:space="preserve">BELO HORIZONTE </t>
  </si>
  <si>
    <t xml:space="preserve">TAPEJARA       </t>
  </si>
  <si>
    <t xml:space="preserve">COTIA          </t>
  </si>
  <si>
    <t xml:space="preserve">PALMAS         </t>
  </si>
  <si>
    <t xml:space="preserve">SAO MATEUS     </t>
  </si>
  <si>
    <t xml:space="preserve">JANDIRA        </t>
  </si>
  <si>
    <t xml:space="preserve">SINOP          </t>
  </si>
  <si>
    <t xml:space="preserve">GOIANESIA      </t>
  </si>
  <si>
    <t xml:space="preserve">RESENDE        </t>
  </si>
  <si>
    <t>FEIRA DE SANTAN</t>
  </si>
  <si>
    <t xml:space="preserve">BRITANIA       </t>
  </si>
  <si>
    <t xml:space="preserve">CRUZ ALTA      </t>
  </si>
  <si>
    <t xml:space="preserve">DOIS VIZINHOS  </t>
  </si>
  <si>
    <t>FLORES DA CUNHA</t>
  </si>
  <si>
    <t xml:space="preserve">JANAUBA        </t>
  </si>
  <si>
    <t xml:space="preserve">CAMPO GRANDE   </t>
  </si>
  <si>
    <t xml:space="preserve">SANTA MARIA    </t>
  </si>
  <si>
    <t xml:space="preserve">LONTRAS        </t>
  </si>
  <si>
    <t xml:space="preserve">CIDREIRA       </t>
  </si>
  <si>
    <t xml:space="preserve">FORMOSA        </t>
  </si>
  <si>
    <t xml:space="preserve">VOTORANTIM     </t>
  </si>
  <si>
    <t xml:space="preserve">TEFE           </t>
  </si>
  <si>
    <t xml:space="preserve">FLORIANO       </t>
  </si>
  <si>
    <t xml:space="preserve">CUIABA         </t>
  </si>
  <si>
    <t xml:space="preserve">CEU AZUL       </t>
  </si>
  <si>
    <t xml:space="preserve">NITEROI        </t>
  </si>
  <si>
    <t xml:space="preserve">SAO CAETANO DO </t>
  </si>
  <si>
    <t xml:space="preserve">CUBATAO        </t>
  </si>
  <si>
    <t xml:space="preserve">MARITUBA       </t>
  </si>
  <si>
    <t xml:space="preserve">PERUIBE        </t>
  </si>
  <si>
    <t xml:space="preserve">PATO BRANCO    </t>
  </si>
  <si>
    <t xml:space="preserve">SANTA ROSA     </t>
  </si>
  <si>
    <t xml:space="preserve">BIGUACU        </t>
  </si>
  <si>
    <t>APARECIDA DE GO</t>
  </si>
  <si>
    <t xml:space="preserve">SAO VENDELINO  </t>
  </si>
  <si>
    <t xml:space="preserve">MOSSORO        </t>
  </si>
  <si>
    <t xml:space="preserve">SAO LEOPOLDO   </t>
  </si>
  <si>
    <t xml:space="preserve">CRAVINHOS      </t>
  </si>
  <si>
    <t xml:space="preserve">CAMBE          </t>
  </si>
  <si>
    <t>CAMPOS DOS GOYT</t>
  </si>
  <si>
    <t xml:space="preserve">IMBE           </t>
  </si>
  <si>
    <t>NOVA PETROPOLIS</t>
  </si>
  <si>
    <t xml:space="preserve">CAMPO BOM      </t>
  </si>
  <si>
    <t xml:space="preserve">FRANCA         </t>
  </si>
  <si>
    <t xml:space="preserve">IGUATU         </t>
  </si>
  <si>
    <t xml:space="preserve">TOLEDO         </t>
  </si>
  <si>
    <t xml:space="preserve">CASCAVEL       </t>
  </si>
  <si>
    <t xml:space="preserve">SAO JOSE       </t>
  </si>
  <si>
    <t xml:space="preserve">CAXIAS DO SUL  </t>
  </si>
  <si>
    <t>PALMEIRAS DE GO</t>
  </si>
  <si>
    <t xml:space="preserve">MIRASSOL       </t>
  </si>
  <si>
    <t xml:space="preserve">HORTOLANDIA    </t>
  </si>
  <si>
    <t xml:space="preserve">IBIRITE        </t>
  </si>
  <si>
    <t xml:space="preserve">IPORA          </t>
  </si>
  <si>
    <t xml:space="preserve">SONORA         </t>
  </si>
  <si>
    <t xml:space="preserve">PASSOS         </t>
  </si>
  <si>
    <t xml:space="preserve">RIBEIRAO PIRES </t>
  </si>
  <si>
    <t xml:space="preserve">OSASCO         </t>
  </si>
  <si>
    <t>GOVERNADOR VALA</t>
  </si>
  <si>
    <t xml:space="preserve">RIO DO SUL     </t>
  </si>
  <si>
    <t xml:space="preserve">INDAIAL        </t>
  </si>
  <si>
    <t xml:space="preserve">NOVA BASSANO   </t>
  </si>
  <si>
    <t xml:space="preserve">POMPEIA        </t>
  </si>
  <si>
    <t xml:space="preserve">INDAIATUBA     </t>
  </si>
  <si>
    <t xml:space="preserve">GURUPI         </t>
  </si>
  <si>
    <t>TABOAO DA SERRA</t>
  </si>
  <si>
    <t xml:space="preserve">CARAPICUIBA    </t>
  </si>
  <si>
    <t xml:space="preserve">SARANDI        </t>
  </si>
  <si>
    <t xml:space="preserve">AMARGOSA       </t>
  </si>
  <si>
    <t xml:space="preserve">BARRA VELHA    </t>
  </si>
  <si>
    <t xml:space="preserve">GUAXUPE        </t>
  </si>
  <si>
    <t xml:space="preserve">VOLTA REDONDA  </t>
  </si>
  <si>
    <t xml:space="preserve">ILHEUS         </t>
  </si>
  <si>
    <t>RIO PARDO DE MI</t>
  </si>
  <si>
    <t xml:space="preserve">ARIQUEMES      </t>
  </si>
  <si>
    <t>SAO JOAO DEL RE</t>
  </si>
  <si>
    <t xml:space="preserve">PIRACURUCA     </t>
  </si>
  <si>
    <t xml:space="preserve">SERRA NEGRA    </t>
  </si>
  <si>
    <t xml:space="preserve">PEDRO LEOPOLDO </t>
  </si>
  <si>
    <t>SAO BERNARDO DO</t>
  </si>
  <si>
    <t xml:space="preserve">IBIRUBA        </t>
  </si>
  <si>
    <t xml:space="preserve">VOTUPORANGA    </t>
  </si>
  <si>
    <t xml:space="preserve">ITAPEMA        </t>
  </si>
  <si>
    <t xml:space="preserve">CAICO          </t>
  </si>
  <si>
    <t xml:space="preserve">BAMBUI         </t>
  </si>
  <si>
    <t xml:space="preserve">ARAPIRACA      </t>
  </si>
  <si>
    <t xml:space="preserve">BOM JARDIM     </t>
  </si>
  <si>
    <t xml:space="preserve">DOURADOS       </t>
  </si>
  <si>
    <t>SANTA RITA DO P</t>
  </si>
  <si>
    <t xml:space="preserve">GRAVATAI       </t>
  </si>
  <si>
    <t xml:space="preserve">TUBARAO        </t>
  </si>
  <si>
    <t xml:space="preserve">VENANCIO AIRES </t>
  </si>
  <si>
    <t>BARRA DOS COQUE</t>
  </si>
  <si>
    <t>FRANCISCO BELTR</t>
  </si>
  <si>
    <t xml:space="preserve">ITAPETINGA     </t>
  </si>
  <si>
    <t xml:space="preserve">SAO CRISTOVAO  </t>
  </si>
  <si>
    <t xml:space="preserve">AGUDOS         </t>
  </si>
  <si>
    <t>FREDERICO WESTP</t>
  </si>
  <si>
    <t xml:space="preserve">MACAE          </t>
  </si>
  <si>
    <t xml:space="preserve">SAPIRANGA      </t>
  </si>
  <si>
    <t xml:space="preserve">SAO JERONIMO   </t>
  </si>
  <si>
    <t xml:space="preserve">RIO CLARO      </t>
  </si>
  <si>
    <t>BANDEIRA DO SUL</t>
  </si>
  <si>
    <t xml:space="preserve">PONTA GROSSA   </t>
  </si>
  <si>
    <t xml:space="preserve">TAUBATE        </t>
  </si>
  <si>
    <t xml:space="preserve">CATANDUVA      </t>
  </si>
  <si>
    <t xml:space="preserve">NOVA ODESSA    </t>
  </si>
  <si>
    <t xml:space="preserve">SAQUAREMA      </t>
  </si>
  <si>
    <t xml:space="preserve">DIVINOPOLIS    </t>
  </si>
  <si>
    <t xml:space="preserve">PARACATU       </t>
  </si>
  <si>
    <t xml:space="preserve">MEDIANEIRA     </t>
  </si>
  <si>
    <t xml:space="preserve">PRAIA GRANDE   </t>
  </si>
  <si>
    <t xml:space="preserve">VIDEIRA        </t>
  </si>
  <si>
    <t xml:space="preserve">IJUI           </t>
  </si>
  <si>
    <t xml:space="preserve">PELOTAS        </t>
  </si>
  <si>
    <t xml:space="preserve">SUMARE         </t>
  </si>
  <si>
    <t xml:space="preserve">COLINA         </t>
  </si>
  <si>
    <t xml:space="preserve">RECIFE         </t>
  </si>
  <si>
    <t xml:space="preserve">LAGOA DA PRATA </t>
  </si>
  <si>
    <t xml:space="preserve">JOAO NEIVA     </t>
  </si>
  <si>
    <t xml:space="preserve">ARAUCARIA      </t>
  </si>
  <si>
    <t xml:space="preserve">ITUPEVA        </t>
  </si>
  <si>
    <t xml:space="preserve">XANGRI LA      </t>
  </si>
  <si>
    <t xml:space="preserve">ITATIAIA       </t>
  </si>
  <si>
    <t>BENTO GONCALVES</t>
  </si>
  <si>
    <t xml:space="preserve">PICADA CAFE    </t>
  </si>
  <si>
    <t>DORES DO INDAIA</t>
  </si>
  <si>
    <t xml:space="preserve">VILA VELHA     </t>
  </si>
  <si>
    <t xml:space="preserve">BETIM          </t>
  </si>
  <si>
    <t xml:space="preserve">NOVA SERRANA   </t>
  </si>
  <si>
    <t xml:space="preserve">GUARULHOS      </t>
  </si>
  <si>
    <t xml:space="preserve">ITABERABA      </t>
  </si>
  <si>
    <t xml:space="preserve">IPIAU          </t>
  </si>
  <si>
    <t xml:space="preserve">PALHOCA        </t>
  </si>
  <si>
    <t xml:space="preserve">BADY BASSITT   </t>
  </si>
  <si>
    <t xml:space="preserve">FERNANDOPOLIS  </t>
  </si>
  <si>
    <t xml:space="preserve">BARIRI         </t>
  </si>
  <si>
    <t xml:space="preserve">LAGOA SANTA    </t>
  </si>
  <si>
    <t xml:space="preserve">FOZ DO IGUACU  </t>
  </si>
  <si>
    <t xml:space="preserve">SANTA QUITERIA </t>
  </si>
  <si>
    <t xml:space="preserve">BOTUCATU       </t>
  </si>
  <si>
    <t xml:space="preserve">EUSEBIO        </t>
  </si>
  <si>
    <t xml:space="preserve">LOUVEIRA       </t>
  </si>
  <si>
    <t xml:space="preserve">IBIPORA        </t>
  </si>
  <si>
    <t xml:space="preserve">BARREIRAS      </t>
  </si>
  <si>
    <t xml:space="preserve">NOVA TRENTO    </t>
  </si>
  <si>
    <t xml:space="preserve">COLOMBO        </t>
  </si>
  <si>
    <t xml:space="preserve">TUIUTI         </t>
  </si>
  <si>
    <t>FORTALEZA DE MI</t>
  </si>
  <si>
    <t xml:space="preserve">CACHOEIRINHA   </t>
  </si>
  <si>
    <t xml:space="preserve">GUARUJA        </t>
  </si>
  <si>
    <t xml:space="preserve">NIQUELANDIA    </t>
  </si>
  <si>
    <t xml:space="preserve">CACADOR        </t>
  </si>
  <si>
    <t xml:space="preserve">CHAPECO        </t>
  </si>
  <si>
    <t xml:space="preserve">JACAREI        </t>
  </si>
  <si>
    <t xml:space="preserve">ORLEANS        </t>
  </si>
  <si>
    <t xml:space="preserve">TAPIRA         </t>
  </si>
  <si>
    <t>SAO SEBASTIAO D</t>
  </si>
  <si>
    <t xml:space="preserve">JARDIM         </t>
  </si>
  <si>
    <t xml:space="preserve">POCONE         </t>
  </si>
  <si>
    <t>SAO JOSE DO RIO</t>
  </si>
  <si>
    <t xml:space="preserve">CORDEIROPOLIS  </t>
  </si>
  <si>
    <t xml:space="preserve">AMPERE         </t>
  </si>
  <si>
    <t xml:space="preserve">JAU            </t>
  </si>
  <si>
    <t xml:space="preserve">AVARE          </t>
  </si>
  <si>
    <t xml:space="preserve">JAGUARUNA      </t>
  </si>
  <si>
    <t xml:space="preserve">ARACRUZ        </t>
  </si>
  <si>
    <t xml:space="preserve">TERESINA       </t>
  </si>
  <si>
    <t xml:space="preserve">CAMBORIU       </t>
  </si>
  <si>
    <t>MARECHAL CANDID</t>
  </si>
  <si>
    <t xml:space="preserve">NOVA FATIMA    </t>
  </si>
  <si>
    <t xml:space="preserve">PORTO VELHO    </t>
  </si>
  <si>
    <t xml:space="preserve">LINHARES       </t>
  </si>
  <si>
    <t xml:space="preserve">CARIACICA      </t>
  </si>
  <si>
    <t>PORTO ESPERIDIA</t>
  </si>
  <si>
    <t xml:space="preserve">PINHALZINHO    </t>
  </si>
  <si>
    <t xml:space="preserve">ARACATUBA      </t>
  </si>
  <si>
    <t xml:space="preserve">PICOS          </t>
  </si>
  <si>
    <t xml:space="preserve">SAO LUDGERO    </t>
  </si>
  <si>
    <t>SANTA BARBARA D</t>
  </si>
  <si>
    <t>SAO MIGUEL DO G</t>
  </si>
  <si>
    <t xml:space="preserve">MACAIBA        </t>
  </si>
  <si>
    <t xml:space="preserve">MESQUITA       </t>
  </si>
  <si>
    <t xml:space="preserve">BOA VISTA      </t>
  </si>
  <si>
    <t>SANTO ANTONIO D</t>
  </si>
  <si>
    <t xml:space="preserve">JAPURA         </t>
  </si>
  <si>
    <t xml:space="preserve">SALTO          </t>
  </si>
  <si>
    <t xml:space="preserve">PARNAIBA       </t>
  </si>
  <si>
    <t xml:space="preserve">NOVO HAMBURGO  </t>
  </si>
  <si>
    <t xml:space="preserve">VARGINHA       </t>
  </si>
  <si>
    <t xml:space="preserve">CRICIUMA       </t>
  </si>
  <si>
    <t xml:space="preserve">CRATO          </t>
  </si>
  <si>
    <t xml:space="preserve">IGREJINHA      </t>
  </si>
  <si>
    <t xml:space="preserve">ARAXA          </t>
  </si>
  <si>
    <t xml:space="preserve">SERTANEJA      </t>
  </si>
  <si>
    <t xml:space="preserve">SAO JOAO       </t>
  </si>
  <si>
    <t xml:space="preserve">PIRATUBA       </t>
  </si>
  <si>
    <t xml:space="preserve">BOM DESPACHO   </t>
  </si>
  <si>
    <t xml:space="preserve">LEME           </t>
  </si>
  <si>
    <t xml:space="preserve">ITABUNA        </t>
  </si>
  <si>
    <t xml:space="preserve">LAMBARI        </t>
  </si>
  <si>
    <t xml:space="preserve">XANXERE        </t>
  </si>
  <si>
    <t>BELA VISTA DE G</t>
  </si>
  <si>
    <t>MARTINHO CAMPOS</t>
  </si>
  <si>
    <t xml:space="preserve">JUIZ DE FORA   </t>
  </si>
  <si>
    <t xml:space="preserve">SANTA LUZIA    </t>
  </si>
  <si>
    <t>SANTA VITORIA D</t>
  </si>
  <si>
    <t xml:space="preserve">MANHUACU       </t>
  </si>
  <si>
    <t xml:space="preserve">TAQUARI        </t>
  </si>
  <si>
    <t xml:space="preserve">IVAIPORA       </t>
  </si>
  <si>
    <t xml:space="preserve">IBATIBA        </t>
  </si>
  <si>
    <t xml:space="preserve">ARCOS          </t>
  </si>
  <si>
    <t xml:space="preserve">DOM SILVERIO   </t>
  </si>
  <si>
    <t xml:space="preserve">OLIVEIRA       </t>
  </si>
  <si>
    <t xml:space="preserve">PRINCESA       </t>
  </si>
  <si>
    <t xml:space="preserve">BROTAS         </t>
  </si>
  <si>
    <t xml:space="preserve">VICOSA         </t>
  </si>
  <si>
    <t xml:space="preserve">IPAMERI        </t>
  </si>
  <si>
    <t xml:space="preserve">ALTO ARAGUAIA  </t>
  </si>
  <si>
    <t xml:space="preserve">BRUSQUE        </t>
  </si>
  <si>
    <t xml:space="preserve">NOVA IGUACU    </t>
  </si>
  <si>
    <t>FERRAZ DE VASCO</t>
  </si>
  <si>
    <t xml:space="preserve">POMBOS         </t>
  </si>
  <si>
    <t xml:space="preserve">ESPLANADA      </t>
  </si>
  <si>
    <t xml:space="preserve">CANDIDO GODOI  </t>
  </si>
  <si>
    <t xml:space="preserve">JOACABA        </t>
  </si>
  <si>
    <t xml:space="preserve">RODEIO BONITO  </t>
  </si>
  <si>
    <t xml:space="preserve">MAIRIPORA      </t>
  </si>
  <si>
    <t xml:space="preserve">ITABIRA        </t>
  </si>
  <si>
    <t xml:space="preserve">ITAPURANGA     </t>
  </si>
  <si>
    <t xml:space="preserve">TUPANCIRETA    </t>
  </si>
  <si>
    <t xml:space="preserve">UBA            </t>
  </si>
  <si>
    <t xml:space="preserve">PARANAVAI      </t>
  </si>
  <si>
    <t xml:space="preserve">SAO PEDRO      </t>
  </si>
  <si>
    <t xml:space="preserve">APUCARANA      </t>
  </si>
  <si>
    <t xml:space="preserve">MONTE ALTO     </t>
  </si>
  <si>
    <t xml:space="preserve">CRISTAL        </t>
  </si>
  <si>
    <t xml:space="preserve">CAPINZAL       </t>
  </si>
  <si>
    <t>CACHOEIRO DE IT</t>
  </si>
  <si>
    <t xml:space="preserve">JOAO MONLEVADE </t>
  </si>
  <si>
    <t xml:space="preserve">CURVELO        </t>
  </si>
  <si>
    <t xml:space="preserve">MOJI MIRIM     </t>
  </si>
  <si>
    <t xml:space="preserve">PARAUAPEBAS    </t>
  </si>
  <si>
    <t>BALNEARIO PICAR</t>
  </si>
  <si>
    <t>JABOATAO DOS GU</t>
  </si>
  <si>
    <t xml:space="preserve">IBIUNA         </t>
  </si>
  <si>
    <t xml:space="preserve">BRUMADINHO     </t>
  </si>
  <si>
    <t xml:space="preserve">ACAILANDIA     </t>
  </si>
  <si>
    <t xml:space="preserve">SANANDUVA      </t>
  </si>
  <si>
    <t>AGUAS LINDAS DE</t>
  </si>
  <si>
    <t xml:space="preserve">PANAMBI        </t>
  </si>
  <si>
    <t xml:space="preserve">PAULISTA       </t>
  </si>
  <si>
    <t>MARECHAL DEODOR</t>
  </si>
  <si>
    <t xml:space="preserve">BANDEIRANTE    </t>
  </si>
  <si>
    <t xml:space="preserve">SORRISO        </t>
  </si>
  <si>
    <t>SAO BENTO DO SU</t>
  </si>
  <si>
    <t xml:space="preserve">CACOAL         </t>
  </si>
  <si>
    <t xml:space="preserve">CERRO LARGO    </t>
  </si>
  <si>
    <t>SAO PEDRO DA AL</t>
  </si>
  <si>
    <t xml:space="preserve">IBITINGA       </t>
  </si>
  <si>
    <t>LUCAS DO RIO VE</t>
  </si>
  <si>
    <t xml:space="preserve">PALOTINA       </t>
  </si>
  <si>
    <t xml:space="preserve">BARRA BONITA   </t>
  </si>
  <si>
    <t xml:space="preserve">CAMPO DO BRITO </t>
  </si>
  <si>
    <t xml:space="preserve">MARAVILHA      </t>
  </si>
  <si>
    <t>BALNEARIO CAMBO</t>
  </si>
  <si>
    <t xml:space="preserve">SAO GABRIEL    </t>
  </si>
  <si>
    <t xml:space="preserve">SANTAREM       </t>
  </si>
  <si>
    <t>PINDAMONHANGABA</t>
  </si>
  <si>
    <t xml:space="preserve">GARIBALDI      </t>
  </si>
  <si>
    <t xml:space="preserve">GARANHUNS      </t>
  </si>
  <si>
    <t xml:space="preserve">TIMOTEO        </t>
  </si>
  <si>
    <t xml:space="preserve">BAURU          </t>
  </si>
  <si>
    <t xml:space="preserve">ALTEROSA       </t>
  </si>
  <si>
    <t xml:space="preserve">SIRINHAEM      </t>
  </si>
  <si>
    <t xml:space="preserve">POMPEU         </t>
  </si>
  <si>
    <t xml:space="preserve">LIMEIRA        </t>
  </si>
  <si>
    <t>CABO DE SANTO A</t>
  </si>
  <si>
    <t xml:space="preserve">QUATRO BARRAS  </t>
  </si>
  <si>
    <t xml:space="preserve">VAZANTE        </t>
  </si>
  <si>
    <t xml:space="preserve">CAMPO MOURAO   </t>
  </si>
  <si>
    <t xml:space="preserve">UBIRATA        </t>
  </si>
  <si>
    <t xml:space="preserve">TEOFILO OTONI  </t>
  </si>
  <si>
    <t xml:space="preserve">SANTA VITORIA  </t>
  </si>
  <si>
    <t xml:space="preserve">BARRA DO PIRAI </t>
  </si>
  <si>
    <t xml:space="preserve">SAO GONCALO DO </t>
  </si>
  <si>
    <t>NOVA SANTA RITA</t>
  </si>
  <si>
    <t xml:space="preserve">TAQUARITINGA   </t>
  </si>
  <si>
    <t>MORRO DA FUMACA</t>
  </si>
  <si>
    <t xml:space="preserve">BALSAS         </t>
  </si>
  <si>
    <t xml:space="preserve">SAO SEBASTIAO  </t>
  </si>
  <si>
    <t xml:space="preserve">IUNA           </t>
  </si>
  <si>
    <t xml:space="preserve">LINS           </t>
  </si>
  <si>
    <t xml:space="preserve">PORTO CALVO    </t>
  </si>
  <si>
    <t xml:space="preserve">NOVA ESPERANCA </t>
  </si>
  <si>
    <t>SERAFINA CORREA</t>
  </si>
  <si>
    <t xml:space="preserve">PRATA          </t>
  </si>
  <si>
    <t xml:space="preserve">JALES          </t>
  </si>
  <si>
    <t xml:space="preserve">OSORIO         </t>
  </si>
  <si>
    <t>ENGENHEIRO BELT</t>
  </si>
  <si>
    <t xml:space="preserve">JUSSARA        </t>
  </si>
  <si>
    <t>SAO JOSE DE RIB</t>
  </si>
  <si>
    <t xml:space="preserve">ANDRADAS       </t>
  </si>
  <si>
    <t>CONSELHEIRO LAF</t>
  </si>
  <si>
    <t xml:space="preserve">GUARATINGUETA  </t>
  </si>
  <si>
    <t xml:space="preserve">BARCARENA      </t>
  </si>
  <si>
    <t>BALNEARIO PINHA</t>
  </si>
  <si>
    <t xml:space="preserve">RIO AZUL       </t>
  </si>
  <si>
    <t xml:space="preserve">ITUMBIARA      </t>
  </si>
  <si>
    <t xml:space="preserve">ESTEIO         </t>
  </si>
  <si>
    <t xml:space="preserve">PIRES DO RIO   </t>
  </si>
  <si>
    <t xml:space="preserve">ITOBI          </t>
  </si>
  <si>
    <t xml:space="preserve">DOURADO        </t>
  </si>
  <si>
    <t xml:space="preserve">ARAGUAINA      </t>
  </si>
  <si>
    <t xml:space="preserve">JARAGUA        </t>
  </si>
  <si>
    <t xml:space="preserve">TOMAR DO GERU  </t>
  </si>
  <si>
    <t xml:space="preserve">PORTO BELO     </t>
  </si>
  <si>
    <t>DUQUE DE CAXIAS</t>
  </si>
  <si>
    <t xml:space="preserve">MARACAJU       </t>
  </si>
  <si>
    <t xml:space="preserve">INHUMAS        </t>
  </si>
  <si>
    <t xml:space="preserve">PENAPOLIS      </t>
  </si>
  <si>
    <t xml:space="preserve">ICARA          </t>
  </si>
  <si>
    <t>SAO JOSE DA LAP</t>
  </si>
  <si>
    <t xml:space="preserve">ESPIRITO SANTO </t>
  </si>
  <si>
    <t xml:space="preserve">SAO MARCOS     </t>
  </si>
  <si>
    <t xml:space="preserve">CAUCAIA        </t>
  </si>
  <si>
    <t xml:space="preserve">BARRA MANSA    </t>
  </si>
  <si>
    <t xml:space="preserve">MATAO          </t>
  </si>
  <si>
    <t>CONCEICAO DO JA</t>
  </si>
  <si>
    <t xml:space="preserve">PARANAGUA      </t>
  </si>
  <si>
    <t>CARMO DO CAJURU</t>
  </si>
  <si>
    <t xml:space="preserve">POCO VERDE     </t>
  </si>
  <si>
    <t>CONCEICAO DO MA</t>
  </si>
  <si>
    <t xml:space="preserve">TIMBO          </t>
  </si>
  <si>
    <t>BARRA DE SAO MI</t>
  </si>
  <si>
    <t xml:space="preserve">AQUIDAUANA     </t>
  </si>
  <si>
    <t xml:space="preserve">MAUA           </t>
  </si>
  <si>
    <t xml:space="preserve">CASTELO        </t>
  </si>
  <si>
    <t xml:space="preserve">PINHAIS        </t>
  </si>
  <si>
    <t xml:space="preserve">TELEMACO BORBA </t>
  </si>
  <si>
    <t xml:space="preserve">BOITUVA        </t>
  </si>
  <si>
    <t xml:space="preserve">PARATI         </t>
  </si>
  <si>
    <t xml:space="preserve">ARROIO DO SAL  </t>
  </si>
  <si>
    <t xml:space="preserve">TORRES         </t>
  </si>
  <si>
    <t xml:space="preserve">PORTO REAL     </t>
  </si>
  <si>
    <t xml:space="preserve">TAGUATINGA     </t>
  </si>
  <si>
    <t xml:space="preserve">FORMIGA        </t>
  </si>
  <si>
    <t xml:space="preserve">BRASILANDIA DE </t>
  </si>
  <si>
    <t xml:space="preserve">SABARA         </t>
  </si>
  <si>
    <t xml:space="preserve">CAMAMU         </t>
  </si>
  <si>
    <t xml:space="preserve">GUAIBA         </t>
  </si>
  <si>
    <t xml:space="preserve">CASTANHAL      </t>
  </si>
  <si>
    <t xml:space="preserve">DOBRADA        </t>
  </si>
  <si>
    <t xml:space="preserve">URANIA         </t>
  </si>
  <si>
    <t xml:space="preserve">CONFINS        </t>
  </si>
  <si>
    <t xml:space="preserve">VERA CRUZ      </t>
  </si>
  <si>
    <t xml:space="preserve">LUCELIA        </t>
  </si>
  <si>
    <t xml:space="preserve">CRISTALINA     </t>
  </si>
  <si>
    <t xml:space="preserve">TEUTONIA       </t>
  </si>
  <si>
    <t xml:space="preserve">COSMOPOLIS     </t>
  </si>
  <si>
    <t xml:space="preserve">TRES LAGOAS    </t>
  </si>
  <si>
    <t>SANTA CRUZ DO S</t>
  </si>
  <si>
    <t xml:space="preserve">CABO FRIO      </t>
  </si>
  <si>
    <t xml:space="preserve">CAPANEMA       </t>
  </si>
  <si>
    <t xml:space="preserve">JAGUARI        </t>
  </si>
  <si>
    <t xml:space="preserve">MACAPA         </t>
  </si>
  <si>
    <t xml:space="preserve">COLIDER        </t>
  </si>
  <si>
    <t xml:space="preserve">TUCUNDUVA      </t>
  </si>
  <si>
    <t xml:space="preserve">AGROLANDIA     </t>
  </si>
  <si>
    <t xml:space="preserve">SANTA RITA     </t>
  </si>
  <si>
    <t xml:space="preserve">GUARAPARI      </t>
  </si>
  <si>
    <t xml:space="preserve">COLATINA       </t>
  </si>
  <si>
    <t xml:space="preserve">MONTES CLAROS  </t>
  </si>
  <si>
    <t xml:space="preserve">ITUIUTABA      </t>
  </si>
  <si>
    <t>CAMPINAS DO SUL</t>
  </si>
  <si>
    <t xml:space="preserve">SERRANA        </t>
  </si>
  <si>
    <t xml:space="preserve">NUPORANGA      </t>
  </si>
  <si>
    <t xml:space="preserve">FIGUEIRA       </t>
  </si>
  <si>
    <t xml:space="preserve">VARGEM         </t>
  </si>
  <si>
    <t xml:space="preserve">TRINDADE       </t>
  </si>
  <si>
    <t xml:space="preserve">CATAGUASES     </t>
  </si>
  <si>
    <t xml:space="preserve">MARIALVA       </t>
  </si>
  <si>
    <t xml:space="preserve">GUARUJA DO SUL </t>
  </si>
  <si>
    <t xml:space="preserve">NILOPOLIS      </t>
  </si>
  <si>
    <t xml:space="preserve">GOIAS          </t>
  </si>
  <si>
    <t xml:space="preserve">PETROLINA      </t>
  </si>
  <si>
    <t xml:space="preserve">CAMBIRA        </t>
  </si>
  <si>
    <t xml:space="preserve">OLINDA         </t>
  </si>
  <si>
    <t xml:space="preserve">MONTE CARMELO  </t>
  </si>
  <si>
    <t xml:space="preserve">MARILIA        </t>
  </si>
  <si>
    <t xml:space="preserve">TAMBAU         </t>
  </si>
  <si>
    <t>SANTANA DO PARA</t>
  </si>
  <si>
    <t xml:space="preserve">NAVEGANTES     </t>
  </si>
  <si>
    <t xml:space="preserve">VESPASIANO     </t>
  </si>
  <si>
    <t xml:space="preserve">BARBACENA      </t>
  </si>
  <si>
    <t xml:space="preserve">PETROPOLIS     </t>
  </si>
  <si>
    <t xml:space="preserve">TRAMANDAI      </t>
  </si>
  <si>
    <t xml:space="preserve">NISIA FLORESTA </t>
  </si>
  <si>
    <t>TEODORO SAMPAIO</t>
  </si>
  <si>
    <t>SANTA ROSA DE V</t>
  </si>
  <si>
    <t xml:space="preserve">BOMBINHAS      </t>
  </si>
  <si>
    <t xml:space="preserve">SANTA HELENA   </t>
  </si>
  <si>
    <t xml:space="preserve">SANTA TERESA   </t>
  </si>
  <si>
    <t xml:space="preserve">JACIARA        </t>
  </si>
  <si>
    <t xml:space="preserve">ANTONIO CARLOS </t>
  </si>
  <si>
    <t xml:space="preserve">FARROUPILHA    </t>
  </si>
  <si>
    <t xml:space="preserve">FRAIBURGO      </t>
  </si>
  <si>
    <t>BALNEARIO GAIVO</t>
  </si>
  <si>
    <t xml:space="preserve">MACAU          </t>
  </si>
  <si>
    <t xml:space="preserve">PRADO          </t>
  </si>
  <si>
    <t xml:space="preserve">AURIFLAMA      </t>
  </si>
  <si>
    <t xml:space="preserve">PATOS DE MINAS </t>
  </si>
  <si>
    <t xml:space="preserve">RANCHARIA      </t>
  </si>
  <si>
    <t>CHAPADAO DO CEU</t>
  </si>
  <si>
    <t xml:space="preserve">SERTANOPOLIS   </t>
  </si>
  <si>
    <t xml:space="preserve">PIRITIBA       </t>
  </si>
  <si>
    <t xml:space="preserve">PARAIBUNA      </t>
  </si>
  <si>
    <t>SANTA ERNESTINA</t>
  </si>
  <si>
    <t xml:space="preserve">CAIAPONIA      </t>
  </si>
  <si>
    <t xml:space="preserve">ROLIM DE MOURA </t>
  </si>
  <si>
    <t>PONTAL DO PARAN</t>
  </si>
  <si>
    <t>SAO LOURENCO DO</t>
  </si>
  <si>
    <t>TEIXEIRA DE FRE</t>
  </si>
  <si>
    <t xml:space="preserve">VERANOPOLIS    </t>
  </si>
  <si>
    <t xml:space="preserve">CORUPA         </t>
  </si>
  <si>
    <t xml:space="preserve">MANOEL URBANO  </t>
  </si>
  <si>
    <t>SAO FRANCISCO D</t>
  </si>
  <si>
    <t xml:space="preserve">MARIZOPOLIS    </t>
  </si>
  <si>
    <t xml:space="preserve">CORRENTE       </t>
  </si>
  <si>
    <t>BRAGANCA PAULIS</t>
  </si>
  <si>
    <t xml:space="preserve">RONDON DO PARA </t>
  </si>
  <si>
    <t xml:space="preserve">BAGE           </t>
  </si>
  <si>
    <t xml:space="preserve">CAMAQUA        </t>
  </si>
  <si>
    <t xml:space="preserve">JOVIANIA       </t>
  </si>
  <si>
    <t xml:space="preserve">NOVA ARACA     </t>
  </si>
  <si>
    <t xml:space="preserve">GUARAPUAVA     </t>
  </si>
  <si>
    <t xml:space="preserve">PONTE NOVA     </t>
  </si>
  <si>
    <t xml:space="preserve">MALLET         </t>
  </si>
  <si>
    <t xml:space="preserve">PEDRA AZUL     </t>
  </si>
  <si>
    <t xml:space="preserve">OSVALDO CRUZ   </t>
  </si>
  <si>
    <t xml:space="preserve">AGUA BOA       </t>
  </si>
  <si>
    <t xml:space="preserve">ALMENARA       </t>
  </si>
  <si>
    <t xml:space="preserve">MUCUGE         </t>
  </si>
  <si>
    <t xml:space="preserve">ATIBAIA        </t>
  </si>
  <si>
    <t>DIONISIO CERQUE</t>
  </si>
  <si>
    <t>FAXINAL DOS GUE</t>
  </si>
  <si>
    <t>TANGARA DA SERR</t>
  </si>
  <si>
    <t xml:space="preserve">RESTINGA       </t>
  </si>
  <si>
    <t xml:space="preserve">ARAPONGAS      </t>
  </si>
  <si>
    <t xml:space="preserve">RIO LARGO      </t>
  </si>
  <si>
    <t>SANTA TEREZINHA</t>
  </si>
  <si>
    <t xml:space="preserve">CAETITE        </t>
  </si>
  <si>
    <t xml:space="preserve">MORRINHOS      </t>
  </si>
  <si>
    <t xml:space="preserve">COCAL DO SUL   </t>
  </si>
  <si>
    <t xml:space="preserve">SAO SEPE       </t>
  </si>
  <si>
    <t xml:space="preserve">SAO LOURENCO   </t>
  </si>
  <si>
    <t xml:space="preserve">ANDRADINA      </t>
  </si>
  <si>
    <t>SAO MIGUEL DO I</t>
  </si>
  <si>
    <t xml:space="preserve">ITANHAEM       </t>
  </si>
  <si>
    <t>SANTANA DO IPAN</t>
  </si>
  <si>
    <t xml:space="preserve">RORAINOPOLIS   </t>
  </si>
  <si>
    <t>SAO MIGUEL DO O</t>
  </si>
  <si>
    <t xml:space="preserve">BARBALHA       </t>
  </si>
  <si>
    <t xml:space="preserve">TIJUCAS DO SUL </t>
  </si>
  <si>
    <t xml:space="preserve">CATALAO        </t>
  </si>
  <si>
    <t xml:space="preserve">CARUARU        </t>
  </si>
  <si>
    <t xml:space="preserve">PINHEIRAL      </t>
  </si>
  <si>
    <t xml:space="preserve">REDENCAO       </t>
  </si>
  <si>
    <t xml:space="preserve">SANTA JULIANA  </t>
  </si>
  <si>
    <t xml:space="preserve">AFONSO CLAUDIO </t>
  </si>
  <si>
    <t xml:space="preserve">HOLAMBRA       </t>
  </si>
  <si>
    <t xml:space="preserve">TUPACIGUARA    </t>
  </si>
  <si>
    <t>MONTE ALEGRE DE</t>
  </si>
  <si>
    <t>SAPUCAIA DO SUL</t>
  </si>
  <si>
    <t xml:space="preserve">BIRIGUI        </t>
  </si>
  <si>
    <t xml:space="preserve">CIDADE GAUCHA  </t>
  </si>
  <si>
    <t xml:space="preserve">BREJO SANTO    </t>
  </si>
  <si>
    <t xml:space="preserve">CANOINHAS      </t>
  </si>
  <si>
    <t xml:space="preserve">BAIXO GUANDU   </t>
  </si>
  <si>
    <t xml:space="preserve">ARAGUARI       </t>
  </si>
  <si>
    <t>CRUZEIRO DO IGU</t>
  </si>
  <si>
    <t xml:space="preserve">SACRAMENTO     </t>
  </si>
  <si>
    <t xml:space="preserve">NOVA LIMA      </t>
  </si>
  <si>
    <t xml:space="preserve">BELFORD ROXO   </t>
  </si>
  <si>
    <t xml:space="preserve">MORROS         </t>
  </si>
  <si>
    <t xml:space="preserve">MONTENEGRO     </t>
  </si>
  <si>
    <t xml:space="preserve">ARROIO DO MEIO </t>
  </si>
  <si>
    <t xml:space="preserve">MARTINOPOLIS   </t>
  </si>
  <si>
    <t xml:space="preserve">GASPAR         </t>
  </si>
  <si>
    <t xml:space="preserve">VIAMAO         </t>
  </si>
  <si>
    <t xml:space="preserve">CASTRO         </t>
  </si>
  <si>
    <t>SALTO DE PIRAPO</t>
  </si>
  <si>
    <t xml:space="preserve">ITATINGA       </t>
  </si>
  <si>
    <t xml:space="preserve">SANTO ANGELO   </t>
  </si>
  <si>
    <t xml:space="preserve">CAMPO VERDE    </t>
  </si>
  <si>
    <t xml:space="preserve">ITAPIRA        </t>
  </si>
  <si>
    <t>CONCEICAO DAS A</t>
  </si>
  <si>
    <t xml:space="preserve">LAVRAS         </t>
  </si>
  <si>
    <t xml:space="preserve">CAJAZEIRAS     </t>
  </si>
  <si>
    <t xml:space="preserve">RIO BRILHANTE  </t>
  </si>
  <si>
    <t xml:space="preserve">PIRASSUNUNGA   </t>
  </si>
  <si>
    <t xml:space="preserve">FORQUILHINHA   </t>
  </si>
  <si>
    <t xml:space="preserve">CUSTODIA       </t>
  </si>
  <si>
    <t>RIO VERDE DE MA</t>
  </si>
  <si>
    <t xml:space="preserve">CACAPAVA       </t>
  </si>
  <si>
    <t xml:space="preserve">CAXAMBU        </t>
  </si>
  <si>
    <t xml:space="preserve">CAMPO BELO     </t>
  </si>
  <si>
    <t xml:space="preserve">ARUJA          </t>
  </si>
  <si>
    <t xml:space="preserve">ESTRELA        </t>
  </si>
  <si>
    <t xml:space="preserve">IRATI          </t>
  </si>
  <si>
    <t xml:space="preserve">RONDONOPOLIS   </t>
  </si>
  <si>
    <t xml:space="preserve">RAPOSA         </t>
  </si>
  <si>
    <t xml:space="preserve">ANGRA DOS REIS </t>
  </si>
  <si>
    <t xml:space="preserve">ITAUNA         </t>
  </si>
  <si>
    <t>VITORIA DE SANT</t>
  </si>
  <si>
    <t xml:space="preserve">IRECE          </t>
  </si>
  <si>
    <t xml:space="preserve">ERVAL SECO     </t>
  </si>
  <si>
    <t xml:space="preserve">PANTANO GRANDE </t>
  </si>
  <si>
    <t xml:space="preserve">PERDOES        </t>
  </si>
  <si>
    <t xml:space="preserve">BASTOS         </t>
  </si>
  <si>
    <t>OURILANDIA DO N</t>
  </si>
  <si>
    <t xml:space="preserve">TURMALINA      </t>
  </si>
  <si>
    <t xml:space="preserve">CACERES        </t>
  </si>
  <si>
    <t xml:space="preserve">CASTILHO       </t>
  </si>
  <si>
    <t>BONFIM DO PIAUI</t>
  </si>
  <si>
    <t xml:space="preserve">GOIOERE        </t>
  </si>
  <si>
    <t>BARAO DE COTEGI</t>
  </si>
  <si>
    <t xml:space="preserve">SOUSA          </t>
  </si>
  <si>
    <t xml:space="preserve">MINEIROS       </t>
  </si>
  <si>
    <t>BARAO DO TRIUNF</t>
  </si>
  <si>
    <t xml:space="preserve">ITAU DE MINAS  </t>
  </si>
  <si>
    <t>RIBEIRAO VERMEL</t>
  </si>
  <si>
    <t>RIBEIRAO DAS NE</t>
  </si>
  <si>
    <t xml:space="preserve">APERIBE        </t>
  </si>
  <si>
    <t xml:space="preserve">TIANGUA        </t>
  </si>
  <si>
    <t xml:space="preserve">PITANGA        </t>
  </si>
  <si>
    <t xml:space="preserve">UBATUBA        </t>
  </si>
  <si>
    <t xml:space="preserve">MANGARATIBA    </t>
  </si>
  <si>
    <t xml:space="preserve">MANDURI        </t>
  </si>
  <si>
    <t xml:space="preserve">SAO DOMINGOS   </t>
  </si>
  <si>
    <t xml:space="preserve">ESMERALDAS     </t>
  </si>
  <si>
    <t xml:space="preserve">VALINHOS       </t>
  </si>
  <si>
    <t xml:space="preserve">ADAMANTINA     </t>
  </si>
  <si>
    <t xml:space="preserve">CARANGOLA      </t>
  </si>
  <si>
    <t>LENCOIS PAULIST</t>
  </si>
  <si>
    <t xml:space="preserve">ACU            </t>
  </si>
  <si>
    <t xml:space="preserve">ITABIRITO      </t>
  </si>
  <si>
    <t xml:space="preserve">DIADEMA        </t>
  </si>
  <si>
    <t>PEREIRA BARRETO</t>
  </si>
  <si>
    <t xml:space="preserve">PORANGATU      </t>
  </si>
  <si>
    <t xml:space="preserve">SEABRA         </t>
  </si>
  <si>
    <t xml:space="preserve">JABOTICATUBAS  </t>
  </si>
  <si>
    <t xml:space="preserve">ITAIOPOLIS     </t>
  </si>
  <si>
    <t xml:space="preserve">OURO BRANCO    </t>
  </si>
  <si>
    <t xml:space="preserve">NOVA MUTUM     </t>
  </si>
  <si>
    <t xml:space="preserve">CAMPESTRE      </t>
  </si>
  <si>
    <t>VERA CRUZ DO OE</t>
  </si>
  <si>
    <t xml:space="preserve">QUIRINOPOLIS   </t>
  </si>
  <si>
    <t xml:space="preserve">FELIZ          </t>
  </si>
  <si>
    <t xml:space="preserve">GRAVATA        </t>
  </si>
  <si>
    <t xml:space="preserve">CONCORDIA      </t>
  </si>
  <si>
    <t xml:space="preserve">CASA BRANCA    </t>
  </si>
  <si>
    <t xml:space="preserve">XIQUE XIQUE    </t>
  </si>
  <si>
    <t xml:space="preserve">SANTO AUGUSTO  </t>
  </si>
  <si>
    <t xml:space="preserve">CAMPOS ALTOS   </t>
  </si>
  <si>
    <t xml:space="preserve">ECOPORANGA     </t>
  </si>
  <si>
    <t xml:space="preserve">BERTIOGA       </t>
  </si>
  <si>
    <t xml:space="preserve">MANDAGUACU     </t>
  </si>
  <si>
    <t xml:space="preserve">BARAO          </t>
  </si>
  <si>
    <t xml:space="preserve">IVINHEMA       </t>
  </si>
  <si>
    <t>PRESIDENTE VENC</t>
  </si>
  <si>
    <t xml:space="preserve">XAXIM          </t>
  </si>
  <si>
    <t>CACHOEIRA DO SU</t>
  </si>
  <si>
    <t xml:space="preserve">PIRIPIRI       </t>
  </si>
  <si>
    <t xml:space="preserve">MAFRA          </t>
  </si>
  <si>
    <t xml:space="preserve">ITAMARAJU      </t>
  </si>
  <si>
    <t>PRESIDENTE MEDI</t>
  </si>
  <si>
    <t>TRES CACHOEIRAS</t>
  </si>
  <si>
    <t xml:space="preserve">CESARIO LANGE  </t>
  </si>
  <si>
    <t>PALMEIRAS DO TO</t>
  </si>
  <si>
    <t xml:space="preserve">ZE DOCA        </t>
  </si>
  <si>
    <t xml:space="preserve">JEQUIE         </t>
  </si>
  <si>
    <t>FAXINAL DO SOTU</t>
  </si>
  <si>
    <t>SAO JOAO NEPOMU</t>
  </si>
  <si>
    <t xml:space="preserve">ACARAU         </t>
  </si>
  <si>
    <t xml:space="preserve">PORTO SEGURO   </t>
  </si>
  <si>
    <t xml:space="preserve">JI-PARANA      </t>
  </si>
  <si>
    <t>SAO PEDRO DO IV</t>
  </si>
  <si>
    <t xml:space="preserve">CALDAS NOVAS   </t>
  </si>
  <si>
    <t>PARAGUACU PAULI</t>
  </si>
  <si>
    <t xml:space="preserve">LAGUNA         </t>
  </si>
  <si>
    <t xml:space="preserve">TRES PASSOS    </t>
  </si>
  <si>
    <t xml:space="preserve">PALMITOS       </t>
  </si>
  <si>
    <t xml:space="preserve">URUCUI         </t>
  </si>
  <si>
    <t xml:space="preserve">GUARAMIRIM     </t>
  </si>
  <si>
    <t xml:space="preserve">CLEVELANDIA    </t>
  </si>
  <si>
    <t xml:space="preserve">SANTOS DUMONT  </t>
  </si>
  <si>
    <t>PRIMAVERA DO LE</t>
  </si>
  <si>
    <t xml:space="preserve">PIRAI          </t>
  </si>
  <si>
    <t xml:space="preserve">MORRO AGUDO    </t>
  </si>
  <si>
    <t>QUARTO CENTENAR</t>
  </si>
  <si>
    <t>SALTO DA DIVISA</t>
  </si>
  <si>
    <t xml:space="preserve">POCRANE        </t>
  </si>
  <si>
    <t>SANTA FE DO SUL</t>
  </si>
  <si>
    <t xml:space="preserve">JAGUARE        </t>
  </si>
  <si>
    <t xml:space="preserve">MAXIMILIANO DE </t>
  </si>
  <si>
    <t xml:space="preserve">UBAJARA        </t>
  </si>
  <si>
    <t xml:space="preserve">CORBELIA       </t>
  </si>
  <si>
    <t xml:space="preserve">CAJURU         </t>
  </si>
  <si>
    <t xml:space="preserve">COROMANDEL     </t>
  </si>
  <si>
    <t xml:space="preserve">ALFENAS        </t>
  </si>
  <si>
    <t>CORONEL FABRICI</t>
  </si>
  <si>
    <t xml:space="preserve">CASCA          </t>
  </si>
  <si>
    <t>CARMO DO PARANA</t>
  </si>
  <si>
    <t xml:space="preserve">LUZERNA        </t>
  </si>
  <si>
    <t xml:space="preserve">PATO BRAGADO   </t>
  </si>
  <si>
    <t xml:space="preserve">IBIA           </t>
  </si>
  <si>
    <t>SAO DOMINGOS DO</t>
  </si>
  <si>
    <t xml:space="preserve">ANCHIETA       </t>
  </si>
  <si>
    <t>BARRA DO GARCAS</t>
  </si>
  <si>
    <t xml:space="preserve">VITORINO       </t>
  </si>
  <si>
    <t xml:space="preserve">EUNAPOLIS      </t>
  </si>
  <si>
    <t xml:space="preserve">REALEZA        </t>
  </si>
  <si>
    <t>SANTA HELENA DE</t>
  </si>
  <si>
    <t xml:space="preserve">ITAGUAI        </t>
  </si>
  <si>
    <t>SAO JOAO DO PAR</t>
  </si>
  <si>
    <t xml:space="preserve">ITANHANDU      </t>
  </si>
  <si>
    <t>FAZENDA RIO GRA</t>
  </si>
  <si>
    <t xml:space="preserve">RIO VERDE      </t>
  </si>
  <si>
    <t xml:space="preserve">MARAU          </t>
  </si>
  <si>
    <t xml:space="preserve">URAI           </t>
  </si>
  <si>
    <t xml:space="preserve">MARIA DA FE    </t>
  </si>
  <si>
    <t xml:space="preserve">NAO-ME-TOQUE   </t>
  </si>
  <si>
    <t xml:space="preserve">ITAJUBA        </t>
  </si>
  <si>
    <t>CERQUEIRA CESAR</t>
  </si>
  <si>
    <t xml:space="preserve">MIGUEL PEREIRA </t>
  </si>
  <si>
    <t>SAO MATEUS DO S</t>
  </si>
  <si>
    <t xml:space="preserve">OURINHOS       </t>
  </si>
  <si>
    <t xml:space="preserve">EMBU           </t>
  </si>
  <si>
    <t xml:space="preserve">SAO JOAQUIM DA </t>
  </si>
  <si>
    <t xml:space="preserve">SEARA          </t>
  </si>
  <si>
    <t xml:space="preserve">LAGARTO        </t>
  </si>
  <si>
    <t>UNIAO DA VITORI</t>
  </si>
  <si>
    <t xml:space="preserve">PAICANDU       </t>
  </si>
  <si>
    <t xml:space="preserve">JACUTINGA      </t>
  </si>
  <si>
    <t xml:space="preserve">BANDEIRANTES   </t>
  </si>
  <si>
    <t xml:space="preserve">CERQUILHO      </t>
  </si>
  <si>
    <t xml:space="preserve">LARANJEIRAS DO </t>
  </si>
  <si>
    <t xml:space="preserve">GUANAMBI       </t>
  </si>
  <si>
    <t xml:space="preserve">QUILOMBO       </t>
  </si>
  <si>
    <t xml:space="preserve">VINHEDO        </t>
  </si>
  <si>
    <t xml:space="preserve">RONDA ALTA     </t>
  </si>
  <si>
    <t xml:space="preserve">CAMPOS GERAIS  </t>
  </si>
  <si>
    <t xml:space="preserve">GUARATUBA      </t>
  </si>
  <si>
    <t xml:space="preserve">JATAI          </t>
  </si>
  <si>
    <t xml:space="preserve">ITAPIRANGA     </t>
  </si>
  <si>
    <t>PRESIDENTE EPIT</t>
  </si>
  <si>
    <t xml:space="preserve">BARRACAO       </t>
  </si>
  <si>
    <t xml:space="preserve">CASSIA         </t>
  </si>
  <si>
    <t xml:space="preserve">LAURO MULLER   </t>
  </si>
  <si>
    <t xml:space="preserve">URUGUAIANA     </t>
  </si>
  <si>
    <t xml:space="preserve">ANTONIO JOAO   </t>
  </si>
  <si>
    <t xml:space="preserve">ITAPERUNA      </t>
  </si>
  <si>
    <t>CORNELIO PROCOP</t>
  </si>
  <si>
    <t xml:space="preserve">IMBITUBA       </t>
  </si>
  <si>
    <t xml:space="preserve">CAJUEIRO       </t>
  </si>
  <si>
    <t>IGARACU DO TIET</t>
  </si>
  <si>
    <t xml:space="preserve">CAMBARA DO SUL </t>
  </si>
  <si>
    <t xml:space="preserve">MUZAMBINHO     </t>
  </si>
  <si>
    <t>BOM JESUS DOS P</t>
  </si>
  <si>
    <t xml:space="preserve">VALENCA        </t>
  </si>
  <si>
    <t xml:space="preserve">PLANALTO       </t>
  </si>
  <si>
    <t>SANTANA DO JACA</t>
  </si>
  <si>
    <t>SAO JOSE DO CER</t>
  </si>
  <si>
    <t xml:space="preserve">PIRACANJUBA    </t>
  </si>
  <si>
    <t xml:space="preserve">CACULE         </t>
  </si>
  <si>
    <t xml:space="preserve">AGUAS DE SANTA </t>
  </si>
  <si>
    <t xml:space="preserve">CURITIBANOS    </t>
  </si>
  <si>
    <t xml:space="preserve">CANDEIAS       </t>
  </si>
  <si>
    <t xml:space="preserve">ITIRAPINA      </t>
  </si>
  <si>
    <t xml:space="preserve">BOM CONSELHO   </t>
  </si>
  <si>
    <t>SAO JOSE DO CED</t>
  </si>
  <si>
    <t xml:space="preserve">PALMARES       </t>
  </si>
  <si>
    <t>MURUTINGA DO SU</t>
  </si>
  <si>
    <t xml:space="preserve">NOVA VENEZA    </t>
  </si>
  <si>
    <t xml:space="preserve">POJUCA         </t>
  </si>
  <si>
    <t xml:space="preserve">VILA FLORES    </t>
  </si>
  <si>
    <t xml:space="preserve">PARANAIBA      </t>
  </si>
  <si>
    <t xml:space="preserve">ARARIPINA      </t>
  </si>
  <si>
    <t xml:space="preserve">SAO JOAQUIM DE </t>
  </si>
  <si>
    <t xml:space="preserve">IPUIUNA        </t>
  </si>
  <si>
    <t xml:space="preserve">JACOBINA       </t>
  </si>
  <si>
    <t xml:space="preserve">CAPIVARI       </t>
  </si>
  <si>
    <t xml:space="preserve">DRACENA        </t>
  </si>
  <si>
    <t xml:space="preserve">BRASILEIA      </t>
  </si>
  <si>
    <t xml:space="preserve">CORONEL BARROS </t>
  </si>
  <si>
    <t xml:space="preserve">BOA ESPERANCA  </t>
  </si>
  <si>
    <t xml:space="preserve">PASSA QUATRO   </t>
  </si>
  <si>
    <t xml:space="preserve">VALE REAL      </t>
  </si>
  <si>
    <t xml:space="preserve">RIO POMBA      </t>
  </si>
  <si>
    <t xml:space="preserve">PEDRO OSORIO   </t>
  </si>
  <si>
    <t xml:space="preserve">JACANA         </t>
  </si>
  <si>
    <t>LIVRAMENTO DE N</t>
  </si>
  <si>
    <t xml:space="preserve">NOVA PRATA     </t>
  </si>
  <si>
    <t xml:space="preserve">MONTE SIAO     </t>
  </si>
  <si>
    <t xml:space="preserve">NOVA ANDRADINA </t>
  </si>
  <si>
    <t>BOM JARDIM DE G</t>
  </si>
  <si>
    <t>SAO JOSE DO INH</t>
  </si>
  <si>
    <t>ENTRE RIOS DO O</t>
  </si>
  <si>
    <t xml:space="preserve">QUATRO PONTES  </t>
  </si>
  <si>
    <t xml:space="preserve">SANTO CRISTO   </t>
  </si>
  <si>
    <t xml:space="preserve">OLIMPIA        </t>
  </si>
  <si>
    <t xml:space="preserve">CRISSIUMAL     </t>
  </si>
  <si>
    <t xml:space="preserve">CARATINGA      </t>
  </si>
  <si>
    <t xml:space="preserve">CARAGUATATUBA  </t>
  </si>
  <si>
    <t>BARRA DE SAO FR</t>
  </si>
  <si>
    <t xml:space="preserve">JAMBEIRO       </t>
  </si>
  <si>
    <t xml:space="preserve">CAIBATE        </t>
  </si>
  <si>
    <t xml:space="preserve">MASSARANDUBA   </t>
  </si>
  <si>
    <t xml:space="preserve">LUZIANIA       </t>
  </si>
  <si>
    <t xml:space="preserve">CHOPINZINHO    </t>
  </si>
  <si>
    <t xml:space="preserve">NOVA LONDRINA  </t>
  </si>
  <si>
    <t xml:space="preserve">TIJUCAS        </t>
  </si>
  <si>
    <t xml:space="preserve">SCHROEDER      </t>
  </si>
  <si>
    <t xml:space="preserve">CAJAMAR        </t>
  </si>
  <si>
    <t xml:space="preserve">SAUDADES       </t>
  </si>
  <si>
    <t xml:space="preserve">BRODOWSKI      </t>
  </si>
  <si>
    <t xml:space="preserve">CARAZINHO      </t>
  </si>
  <si>
    <t xml:space="preserve">SAO MIGUEL DOS </t>
  </si>
  <si>
    <t xml:space="preserve">JACUPIRANGA    </t>
  </si>
  <si>
    <t xml:space="preserve">MORRETES       </t>
  </si>
  <si>
    <t xml:space="preserve">PORECATU       </t>
  </si>
  <si>
    <t xml:space="preserve">IGUATEMI       </t>
  </si>
  <si>
    <t xml:space="preserve">VARJAO         </t>
  </si>
  <si>
    <t xml:space="preserve">ALEM PARAIBA   </t>
  </si>
  <si>
    <t xml:space="preserve">PONTA PORA     </t>
  </si>
  <si>
    <t xml:space="preserve">ALEGRETE       </t>
  </si>
  <si>
    <t xml:space="preserve">COSTA RICA     </t>
  </si>
  <si>
    <t>ARMACAO DE BUZI</t>
  </si>
  <si>
    <t>CRUZEIRO DO SUL</t>
  </si>
  <si>
    <t>ARRAIAL DO CABO</t>
  </si>
  <si>
    <t xml:space="preserve">GUAPIACU       </t>
  </si>
  <si>
    <t xml:space="preserve">PENHA          </t>
  </si>
  <si>
    <t>SAO JOAO DA BOA</t>
  </si>
  <si>
    <t xml:space="preserve">PARIPUEIRA     </t>
  </si>
  <si>
    <t xml:space="preserve">JANDAIA DO SUL </t>
  </si>
  <si>
    <t xml:space="preserve">PLANALTINA     </t>
  </si>
  <si>
    <t>CAMPO LIMPO PAU</t>
  </si>
  <si>
    <t xml:space="preserve">RIO BONITO     </t>
  </si>
  <si>
    <t xml:space="preserve">GUANHAES       </t>
  </si>
  <si>
    <t xml:space="preserve">GETULIO VARGAS </t>
  </si>
  <si>
    <t xml:space="preserve">ITAMBARACA     </t>
  </si>
  <si>
    <t xml:space="preserve">TUNAPOLIS      </t>
  </si>
  <si>
    <t xml:space="preserve">AQUIRAZ        </t>
  </si>
  <si>
    <t xml:space="preserve">ITAPORA        </t>
  </si>
  <si>
    <t xml:space="preserve">BOA VIAGEM     </t>
  </si>
  <si>
    <t xml:space="preserve">TRES CORACOES  </t>
  </si>
  <si>
    <t xml:space="preserve">FIRMINOPOLIS   </t>
  </si>
  <si>
    <t xml:space="preserve">RAFARD         </t>
  </si>
  <si>
    <t xml:space="preserve">MONTE MOR      </t>
  </si>
  <si>
    <t xml:space="preserve">CANARANA       </t>
  </si>
  <si>
    <t>PARAISO DO TOCA</t>
  </si>
  <si>
    <t xml:space="preserve">PARANAIGUARA   </t>
  </si>
  <si>
    <t xml:space="preserve">JARDINOPOLIS   </t>
  </si>
  <si>
    <t>NOSSA SENHORA D</t>
  </si>
  <si>
    <t xml:space="preserve">MIRANDOPOLIS   </t>
  </si>
  <si>
    <t xml:space="preserve">MOCOCA         </t>
  </si>
  <si>
    <t xml:space="preserve">CANA VERDE     </t>
  </si>
  <si>
    <t>CACHOEIRA PAULI</t>
  </si>
  <si>
    <t xml:space="preserve">DOIS CORREGOS  </t>
  </si>
  <si>
    <t xml:space="preserve">CATANDUVAS     </t>
  </si>
  <si>
    <t xml:space="preserve">FORMOSA DO SUL </t>
  </si>
  <si>
    <t xml:space="preserve">TRES MARIAS    </t>
  </si>
  <si>
    <t xml:space="preserve">TERRA ROXA     </t>
  </si>
  <si>
    <t xml:space="preserve">PIRAJU         </t>
  </si>
  <si>
    <t xml:space="preserve">SAO GOTARDO    </t>
  </si>
  <si>
    <t xml:space="preserve">MATEUS LEME    </t>
  </si>
  <si>
    <t xml:space="preserve">CAPITOLIO      </t>
  </si>
  <si>
    <t xml:space="preserve">ITAPEVA        </t>
  </si>
  <si>
    <t xml:space="preserve">TANGARA        </t>
  </si>
  <si>
    <t xml:space="preserve">JACAREZINHO    </t>
  </si>
  <si>
    <t xml:space="preserve">PIRAQUARA      </t>
  </si>
  <si>
    <t>SAGRADA FAMILIA</t>
  </si>
  <si>
    <t xml:space="preserve">GUAIRA         </t>
  </si>
  <si>
    <t xml:space="preserve">ITAPEVI        </t>
  </si>
  <si>
    <t xml:space="preserve">SALGUEIRO      </t>
  </si>
  <si>
    <t xml:space="preserve">CHAPADA        </t>
  </si>
  <si>
    <t xml:space="preserve">SANTALUZ       </t>
  </si>
  <si>
    <t xml:space="preserve">PACO DO LUMIAR </t>
  </si>
  <si>
    <t>CHAPADA DOS GUI</t>
  </si>
  <si>
    <t xml:space="preserve">LAGOA VERMELHA </t>
  </si>
  <si>
    <t xml:space="preserve">EMBU DAS ARTES </t>
  </si>
  <si>
    <t xml:space="preserve">RIO DAS PEDRAS </t>
  </si>
  <si>
    <t xml:space="preserve">CAIEIRAS       </t>
  </si>
  <si>
    <t>RIBAS DO RIO PA</t>
  </si>
  <si>
    <t xml:space="preserve">JOAO PINHEIRO  </t>
  </si>
  <si>
    <t xml:space="preserve">ASTORGA        </t>
  </si>
  <si>
    <t>ILHA DE ITAMARA</t>
  </si>
  <si>
    <t xml:space="preserve">VIRGINOPOLIS   </t>
  </si>
  <si>
    <t xml:space="preserve">ESPERA FELIZ   </t>
  </si>
  <si>
    <t xml:space="preserve">CAPELINHA      </t>
  </si>
  <si>
    <t xml:space="preserve">TRES DE MAIO   </t>
  </si>
  <si>
    <t>CAMPINA DA LAGO</t>
  </si>
  <si>
    <t xml:space="preserve">ORINDIUVA      </t>
  </si>
  <si>
    <t xml:space="preserve">GUARANESIA     </t>
  </si>
  <si>
    <t xml:space="preserve">TAUA           </t>
  </si>
  <si>
    <t>SAO JOAO DE MER</t>
  </si>
  <si>
    <t>PATROCINIO PAUL</t>
  </si>
  <si>
    <t xml:space="preserve">ROCA SALES     </t>
  </si>
  <si>
    <t>ITAPEJARA DOEST</t>
  </si>
  <si>
    <t xml:space="preserve">ITUPORANGA     </t>
  </si>
  <si>
    <t xml:space="preserve">VILHENA        </t>
  </si>
  <si>
    <t xml:space="preserve">GUARARAPES     </t>
  </si>
  <si>
    <t xml:space="preserve">BICAS          </t>
  </si>
  <si>
    <t>DOUTOR MAURICIO</t>
  </si>
  <si>
    <t xml:space="preserve">CASSILANDIA    </t>
  </si>
  <si>
    <t>CACHOEIRA DOURA</t>
  </si>
  <si>
    <t xml:space="preserve">GUARACAI       </t>
  </si>
  <si>
    <t xml:space="preserve">CANELA         </t>
  </si>
  <si>
    <t xml:space="preserve">SALETE         </t>
  </si>
  <si>
    <t xml:space="preserve">SENADOR CANEDO </t>
  </si>
  <si>
    <t xml:space="preserve">DIANOPOLIS     </t>
  </si>
  <si>
    <t xml:space="preserve">LAPA           </t>
  </si>
  <si>
    <t xml:space="preserve">CAMPOS NOVOS   </t>
  </si>
  <si>
    <t xml:space="preserve">HORIZONTINA    </t>
  </si>
  <si>
    <t xml:space="preserve">ITURAMA        </t>
  </si>
  <si>
    <t xml:space="preserve">MAE DO RIO     </t>
  </si>
  <si>
    <t xml:space="preserve">DOIS IRMAOS    </t>
  </si>
  <si>
    <t xml:space="preserve">RUY BARBOSA    </t>
  </si>
  <si>
    <t xml:space="preserve">PIRANGUINHO    </t>
  </si>
  <si>
    <t xml:space="preserve">TOUROS         </t>
  </si>
  <si>
    <t xml:space="preserve">HERVAL D'OESTE </t>
  </si>
  <si>
    <t xml:space="preserve">PINDORAMA      </t>
  </si>
  <si>
    <t xml:space="preserve">ASSIS          </t>
  </si>
  <si>
    <t xml:space="preserve">CARAMBEI       </t>
  </si>
  <si>
    <t xml:space="preserve">IBIRACU        </t>
  </si>
  <si>
    <t xml:space="preserve">TERRA NOVA     </t>
  </si>
  <si>
    <t>SANTA TEREZA DO</t>
  </si>
  <si>
    <t xml:space="preserve">MANHUMIRIM     </t>
  </si>
  <si>
    <t>NOSSA SENHORA A</t>
  </si>
  <si>
    <t>SAO JOAO DO ORI</t>
  </si>
  <si>
    <t xml:space="preserve">GUARA          </t>
  </si>
  <si>
    <t xml:space="preserve">IMBUIA         </t>
  </si>
  <si>
    <t xml:space="preserve">QUATIGUA       </t>
  </si>
  <si>
    <t xml:space="preserve">ITAGUAJE       </t>
  </si>
  <si>
    <t xml:space="preserve">GUARAREMA      </t>
  </si>
  <si>
    <t xml:space="preserve">JAGUARIAIVA    </t>
  </si>
  <si>
    <t xml:space="preserve">DIAMANTINA     </t>
  </si>
  <si>
    <t xml:space="preserve">PAULO JACINTO  </t>
  </si>
  <si>
    <t xml:space="preserve">IRACEMAPOLIS   </t>
  </si>
  <si>
    <t xml:space="preserve">ANTA GORDA     </t>
  </si>
  <si>
    <t xml:space="preserve">PIRAUBA        </t>
  </si>
  <si>
    <t xml:space="preserve">JANDAIA        </t>
  </si>
  <si>
    <t xml:space="preserve">IBITITA        </t>
  </si>
  <si>
    <t xml:space="preserve">CARNAIBA       </t>
  </si>
  <si>
    <t xml:space="preserve">SANTIAGO       </t>
  </si>
  <si>
    <t xml:space="preserve">CEREJEIRAS     </t>
  </si>
  <si>
    <t xml:space="preserve">ARVOREZINHA    </t>
  </si>
  <si>
    <t xml:space="preserve">ALPINOPOLIS    </t>
  </si>
  <si>
    <t xml:space="preserve">JUNQUEIROPOLIS </t>
  </si>
  <si>
    <t xml:space="preserve">TAPERA         </t>
  </si>
  <si>
    <t xml:space="preserve">ARACATI        </t>
  </si>
  <si>
    <t xml:space="preserve">PARANACITY     </t>
  </si>
  <si>
    <t xml:space="preserve">BATATAIS       </t>
  </si>
  <si>
    <t xml:space="preserve">ESTANCIA       </t>
  </si>
  <si>
    <t xml:space="preserve">BOM REPOUSO    </t>
  </si>
  <si>
    <t xml:space="preserve">PARAISOPOLIS   </t>
  </si>
  <si>
    <t>PRESIDENTE GETU</t>
  </si>
  <si>
    <t xml:space="preserve">TREZE TILIAS   </t>
  </si>
  <si>
    <t xml:space="preserve">ITAPACI        </t>
  </si>
  <si>
    <t xml:space="preserve">PALMEIRA       </t>
  </si>
  <si>
    <t xml:space="preserve">ABAETE         </t>
  </si>
  <si>
    <t xml:space="preserve">DEODAPOLIS     </t>
  </si>
  <si>
    <t xml:space="preserve">DOM PEDRITO    </t>
  </si>
  <si>
    <t xml:space="preserve">FATIMA DO SUL  </t>
  </si>
  <si>
    <t xml:space="preserve">JAGUARIUNA     </t>
  </si>
  <si>
    <t xml:space="preserve">BUTIA          </t>
  </si>
  <si>
    <t>FLOR DA SERRA D</t>
  </si>
  <si>
    <t xml:space="preserve">CEARA-MIRIM    </t>
  </si>
  <si>
    <t xml:space="preserve">PIUMHI         </t>
  </si>
  <si>
    <t xml:space="preserve">BATAYPORA      </t>
  </si>
  <si>
    <t xml:space="preserve">CORRENTINA     </t>
  </si>
  <si>
    <t xml:space="preserve">TAQUARA        </t>
  </si>
  <si>
    <t xml:space="preserve">AURORA         </t>
  </si>
  <si>
    <t xml:space="preserve">SANHARO        </t>
  </si>
  <si>
    <t xml:space="preserve">PAULO AFONSO   </t>
  </si>
  <si>
    <t xml:space="preserve">ARAGARCAS      </t>
  </si>
  <si>
    <t xml:space="preserve">REBOUCAS       </t>
  </si>
  <si>
    <t xml:space="preserve">MUCURI         </t>
  </si>
  <si>
    <t xml:space="preserve">ITAPORANGA     </t>
  </si>
  <si>
    <t xml:space="preserve">ABREU E LIMA   </t>
  </si>
  <si>
    <t>CAPITAO LEONIDA</t>
  </si>
  <si>
    <t xml:space="preserve">TUPA           </t>
  </si>
  <si>
    <t>BOM JESUS DO IT</t>
  </si>
  <si>
    <t>SAO MIGUEL DO A</t>
  </si>
  <si>
    <t xml:space="preserve">TIETE          </t>
  </si>
  <si>
    <t>SAO PAULO DAS M</t>
  </si>
  <si>
    <t xml:space="preserve">MORADA NOVA DE </t>
  </si>
  <si>
    <t xml:space="preserve">TRES PONTAS    </t>
  </si>
  <si>
    <t xml:space="preserve">JUINA          </t>
  </si>
  <si>
    <t xml:space="preserve">SANTA BARBARA  </t>
  </si>
  <si>
    <t xml:space="preserve">PAPANDUVA      </t>
  </si>
  <si>
    <t xml:space="preserve">FARIAS BRITO   </t>
  </si>
  <si>
    <t xml:space="preserve">LINDOIA        </t>
  </si>
  <si>
    <t>PALMEIRA DAS MI</t>
  </si>
  <si>
    <t>RIO BONITO DO I</t>
  </si>
  <si>
    <t xml:space="preserve">SAO FIDELIS    </t>
  </si>
  <si>
    <t xml:space="preserve">TURVELANDIA    </t>
  </si>
  <si>
    <t xml:space="preserve">SAO BENTO      </t>
  </si>
  <si>
    <t xml:space="preserve">MISSAL         </t>
  </si>
  <si>
    <t xml:space="preserve">PIEN           </t>
  </si>
  <si>
    <t>ELDORADO DO SUL</t>
  </si>
  <si>
    <t xml:space="preserve">SANTA FE       </t>
  </si>
  <si>
    <t xml:space="preserve">ARACUAI        </t>
  </si>
  <si>
    <t>CONCEICAO DO CA</t>
  </si>
  <si>
    <t xml:space="preserve">BOCAIUVA       </t>
  </si>
  <si>
    <t xml:space="preserve">CORONEL XAVIER </t>
  </si>
  <si>
    <t xml:space="preserve">NAVIRAI        </t>
  </si>
  <si>
    <t xml:space="preserve">PALMITAL       </t>
  </si>
  <si>
    <t xml:space="preserve">PEROLA         </t>
  </si>
  <si>
    <t xml:space="preserve">MARATAIZES     </t>
  </si>
  <si>
    <t xml:space="preserve">MUCUM          </t>
  </si>
  <si>
    <t xml:space="preserve">AMPARO         </t>
  </si>
  <si>
    <t xml:space="preserve">CENTRALINA     </t>
  </si>
  <si>
    <t xml:space="preserve">MARIANA        </t>
  </si>
  <si>
    <t xml:space="preserve">IGARAPAVA      </t>
  </si>
  <si>
    <t xml:space="preserve">SARUTAIA       </t>
  </si>
  <si>
    <t>PALMEIRA DOS IN</t>
  </si>
  <si>
    <t xml:space="preserve">PARAI          </t>
  </si>
  <si>
    <t xml:space="preserve">PIEDADE        </t>
  </si>
  <si>
    <t xml:space="preserve">CAMPOS BELOS   </t>
  </si>
  <si>
    <t xml:space="preserve">TATUI          </t>
  </si>
  <si>
    <t>BALNEARIO ARROI</t>
  </si>
  <si>
    <t xml:space="preserve">CARLOS CHAGAS  </t>
  </si>
  <si>
    <t xml:space="preserve">TOCANTINOPOLIS </t>
  </si>
  <si>
    <t xml:space="preserve">ITATIBA DO SUL </t>
  </si>
  <si>
    <t>OURO PRETO DO O</t>
  </si>
  <si>
    <t xml:space="preserve">ITUVERAVA      </t>
  </si>
  <si>
    <t xml:space="preserve">CAFELANDIA     </t>
  </si>
  <si>
    <t xml:space="preserve">PITANGUI       </t>
  </si>
  <si>
    <t xml:space="preserve">GARCA          </t>
  </si>
  <si>
    <t xml:space="preserve">EMBU-GUACU     </t>
  </si>
  <si>
    <t xml:space="preserve">PEDREGULHO     </t>
  </si>
  <si>
    <t>CONSELHEIRO PEN</t>
  </si>
  <si>
    <t xml:space="preserve">LOANDA         </t>
  </si>
  <si>
    <t xml:space="preserve">CAPIM BRANCO   </t>
  </si>
  <si>
    <t xml:space="preserve">BODOCO         </t>
  </si>
  <si>
    <t xml:space="preserve">TARAUACA       </t>
  </si>
  <si>
    <t xml:space="preserve">ITATIBA        </t>
  </si>
  <si>
    <t xml:space="preserve">TIBAU DO SUL   </t>
  </si>
  <si>
    <t xml:space="preserve">GUABIRUBA      </t>
  </si>
  <si>
    <t xml:space="preserve">OURO PRETO     </t>
  </si>
  <si>
    <t>ARROIO DO TIGRE</t>
  </si>
  <si>
    <t xml:space="preserve">LEOPOLDINA     </t>
  </si>
  <si>
    <t xml:space="preserve">CONCHAS        </t>
  </si>
  <si>
    <t xml:space="preserve">GUAPIMIRIM     </t>
  </si>
  <si>
    <t xml:space="preserve">SAO FRANCISCO  </t>
  </si>
  <si>
    <t>GUARANTA DO NOR</t>
  </si>
  <si>
    <t xml:space="preserve">ENTRE-IJUIS    </t>
  </si>
  <si>
    <t xml:space="preserve">JUATUBA        </t>
  </si>
  <si>
    <t xml:space="preserve">OEIRAS         </t>
  </si>
  <si>
    <t xml:space="preserve">IBIRAMA        </t>
  </si>
  <si>
    <t xml:space="preserve">ITAPECERICA    </t>
  </si>
  <si>
    <t xml:space="preserve">ITABAIANINHA   </t>
  </si>
  <si>
    <t xml:space="preserve">QUARAI         </t>
  </si>
  <si>
    <t xml:space="preserve">PARAUNA        </t>
  </si>
  <si>
    <t xml:space="preserve">SAO VICENTE DO </t>
  </si>
  <si>
    <t xml:space="preserve">ASSAI          </t>
  </si>
  <si>
    <t>BARRA DO RIBEIR</t>
  </si>
  <si>
    <t xml:space="preserve">IPANEMA        </t>
  </si>
  <si>
    <t xml:space="preserve">NONOAI         </t>
  </si>
  <si>
    <t xml:space="preserve">PORTO FERREIRA </t>
  </si>
  <si>
    <t xml:space="preserve">JUQUIA         </t>
  </si>
  <si>
    <t xml:space="preserve">MEDINA         </t>
  </si>
  <si>
    <t xml:space="preserve">CORREIA PINTO  </t>
  </si>
  <si>
    <t>CAMPO NOVO DO P</t>
  </si>
  <si>
    <t>SANTANA DE PARN</t>
  </si>
  <si>
    <t xml:space="preserve">POSSE          </t>
  </si>
  <si>
    <t xml:space="preserve">SERTANIA       </t>
  </si>
  <si>
    <t xml:space="preserve">SAO JORGE      </t>
  </si>
  <si>
    <t>COCALZINHO DE G</t>
  </si>
  <si>
    <t xml:space="preserve">IBERTIOGA      </t>
  </si>
  <si>
    <t xml:space="preserve">BENEDITO NOVO  </t>
  </si>
  <si>
    <t xml:space="preserve">MOEMA          </t>
  </si>
  <si>
    <t xml:space="preserve">ALTA FLORESTA  </t>
  </si>
  <si>
    <t xml:space="preserve">ITABERAI       </t>
  </si>
  <si>
    <t xml:space="preserve">ITAUCU         </t>
  </si>
  <si>
    <t xml:space="preserve">SANTO AMARO DA </t>
  </si>
  <si>
    <t xml:space="preserve">CAMBARA        </t>
  </si>
  <si>
    <t xml:space="preserve">MONTE SANTO DE </t>
  </si>
  <si>
    <t xml:space="preserve">BEBEDOURO      </t>
  </si>
  <si>
    <t xml:space="preserve">JOSE BONIFACIO </t>
  </si>
  <si>
    <t>LEANDRO FERREIR</t>
  </si>
  <si>
    <t>SANTA CRUZ DO R</t>
  </si>
  <si>
    <t xml:space="preserve">PARAOPEBA      </t>
  </si>
  <si>
    <t xml:space="preserve">RUROPOLIS      </t>
  </si>
  <si>
    <t>BARRA DO BUGRES</t>
  </si>
  <si>
    <t xml:space="preserve">PORTAO         </t>
  </si>
  <si>
    <t xml:space="preserve">SULINA         </t>
  </si>
  <si>
    <t xml:space="preserve">PALMITINHO     </t>
  </si>
  <si>
    <t xml:space="preserve">CRUZEIRO       </t>
  </si>
  <si>
    <t>TAQUARACU DE MI</t>
  </si>
  <si>
    <t xml:space="preserve">QUIXADA        </t>
  </si>
  <si>
    <t xml:space="preserve">CHARQUEADA     </t>
  </si>
  <si>
    <t xml:space="preserve">LUZ            </t>
  </si>
  <si>
    <t xml:space="preserve">PARAIBA DO SUL </t>
  </si>
  <si>
    <t xml:space="preserve">ANTONIO PRADO  </t>
  </si>
  <si>
    <t xml:space="preserve">OURICURI       </t>
  </si>
  <si>
    <t xml:space="preserve">BELO JARDIM    </t>
  </si>
  <si>
    <t xml:space="preserve">CARPINA        </t>
  </si>
  <si>
    <t xml:space="preserve">POA            </t>
  </si>
  <si>
    <t xml:space="preserve">ASCURRA        </t>
  </si>
  <si>
    <t xml:space="preserve">LAGOA FORMOSA  </t>
  </si>
  <si>
    <t>LIMEIRA DO OEST</t>
  </si>
  <si>
    <t xml:space="preserve">CEARA MIRIM    </t>
  </si>
  <si>
    <t xml:space="preserve">BRUMADO        </t>
  </si>
  <si>
    <t xml:space="preserve">ITABORAI       </t>
  </si>
  <si>
    <t xml:space="preserve">PONTE PRETA    </t>
  </si>
  <si>
    <t>SIQUEIRA CAMPOS</t>
  </si>
  <si>
    <t>VICOSA DO CEARA</t>
  </si>
  <si>
    <t xml:space="preserve">COXIM          </t>
  </si>
  <si>
    <t xml:space="preserve">SILVANIA       </t>
  </si>
  <si>
    <t xml:space="preserve">CAMARAGIBE     </t>
  </si>
  <si>
    <t xml:space="preserve">ARAPOTI        </t>
  </si>
  <si>
    <t>GUARANI DAS MIS</t>
  </si>
  <si>
    <t xml:space="preserve">PIRAJUBA       </t>
  </si>
  <si>
    <t xml:space="preserve">SAPE           </t>
  </si>
  <si>
    <t>CACAPAVA DO SUL</t>
  </si>
  <si>
    <t xml:space="preserve">IGARAPE        </t>
  </si>
  <si>
    <t xml:space="preserve">QUINTANA       </t>
  </si>
  <si>
    <t xml:space="preserve">EREBANGO       </t>
  </si>
  <si>
    <t xml:space="preserve">DIAMANTINO     </t>
  </si>
  <si>
    <t xml:space="preserve">NOVA HARTZ     </t>
  </si>
  <si>
    <t xml:space="preserve">GOIANA         </t>
  </si>
  <si>
    <t xml:space="preserve">CAMPINA VERDE  </t>
  </si>
  <si>
    <t xml:space="preserve">BORRAZOPOLIS   </t>
  </si>
  <si>
    <t xml:space="preserve">RIO DOS CEDROS </t>
  </si>
  <si>
    <t xml:space="preserve">REMIGIO        </t>
  </si>
  <si>
    <t>AGUAS DE SAO PE</t>
  </si>
  <si>
    <t>SALVADOR DAS MI</t>
  </si>
  <si>
    <t xml:space="preserve">BOM JESUS      </t>
  </si>
  <si>
    <t xml:space="preserve">BRAGANCA       </t>
  </si>
  <si>
    <t>SAO LUIZ GONZAG</t>
  </si>
  <si>
    <t xml:space="preserve">ITARARE        </t>
  </si>
  <si>
    <t>BOA VISTA DO BU</t>
  </si>
  <si>
    <t>FRANCO DA ROCHA</t>
  </si>
  <si>
    <t xml:space="preserve">CAMPINORTE     </t>
  </si>
  <si>
    <t>VENDA NOVA DO I</t>
  </si>
  <si>
    <t>SAO LUIS DE MON</t>
  </si>
  <si>
    <t xml:space="preserve">GUAPE          </t>
  </si>
  <si>
    <t xml:space="preserve">SANTA INES     </t>
  </si>
  <si>
    <t>LARANJAL PAULIS</t>
  </si>
  <si>
    <t xml:space="preserve">PAULO RAMOS    </t>
  </si>
  <si>
    <t xml:space="preserve">ANALANDIA      </t>
  </si>
  <si>
    <t>CACHOEIRAS DE M</t>
  </si>
  <si>
    <t xml:space="preserve">CRISTAIS       </t>
  </si>
  <si>
    <t xml:space="preserve">VILA VALERIO   </t>
  </si>
  <si>
    <t xml:space="preserve">MARIPA         </t>
  </si>
  <si>
    <t>SAO JORGE DO PA</t>
  </si>
  <si>
    <t xml:space="preserve">IARAS          </t>
  </si>
  <si>
    <t>ASSIS CHATEAUBR</t>
  </si>
  <si>
    <t xml:space="preserve">PARANHOS       </t>
  </si>
  <si>
    <t xml:space="preserve">ESTACAO        </t>
  </si>
  <si>
    <t xml:space="preserve">CHARQUEADAS    </t>
  </si>
  <si>
    <t xml:space="preserve">SANTA CLARA DO </t>
  </si>
  <si>
    <t xml:space="preserve">CANTA          </t>
  </si>
  <si>
    <t xml:space="preserve">MAGE           </t>
  </si>
  <si>
    <t xml:space="preserve">PIRAPORA       </t>
  </si>
  <si>
    <t xml:space="preserve">SAO ROQUE      </t>
  </si>
  <si>
    <t xml:space="preserve">PORTO FRANCO   </t>
  </si>
  <si>
    <t xml:space="preserve">ARARUNA        </t>
  </si>
  <si>
    <t xml:space="preserve">ALEXANDRIA     </t>
  </si>
  <si>
    <t>CARMO DA CACHOE</t>
  </si>
  <si>
    <t xml:space="preserve">MOZARLANDIA    </t>
  </si>
  <si>
    <t xml:space="preserve">ARROIO GRANDE  </t>
  </si>
  <si>
    <t>TAQUARAL DE GOI</t>
  </si>
  <si>
    <t>SALTO DO LONTRA</t>
  </si>
  <si>
    <t xml:space="preserve">DELFINOPOLIS   </t>
  </si>
  <si>
    <t>VARGEM GRANDE P</t>
  </si>
  <si>
    <t>SANTANA DO LIVR</t>
  </si>
  <si>
    <t xml:space="preserve">ALEGRE         </t>
  </si>
  <si>
    <t xml:space="preserve">URUBICI        </t>
  </si>
  <si>
    <t xml:space="preserve">PROPRIA        </t>
  </si>
  <si>
    <t xml:space="preserve">LUIS ANTONIO   </t>
  </si>
  <si>
    <t xml:space="preserve">ITAPAGIPE      </t>
  </si>
  <si>
    <t>LAGOA DA CONFUS</t>
  </si>
  <si>
    <t xml:space="preserve">BONITO         </t>
  </si>
  <si>
    <t xml:space="preserve">NANUQUE        </t>
  </si>
  <si>
    <t xml:space="preserve">MARQUINHO      </t>
  </si>
  <si>
    <t>Data Assinatura Contratado</t>
  </si>
  <si>
    <t>Vencimento</t>
  </si>
  <si>
    <t>Prazo Contratado</t>
  </si>
  <si>
    <t>Taxa Juros Inicial</t>
  </si>
  <si>
    <t>Taxa Juros Atual</t>
  </si>
  <si>
    <t>Valor Venda Imóvel</t>
  </si>
  <si>
    <t>Valor Avaliação Imóvel</t>
  </si>
  <si>
    <t>Valor Saldo Devedor Contábil Contrato</t>
  </si>
  <si>
    <t>Valor Financiamento Contrato</t>
  </si>
  <si>
    <t>Média</t>
  </si>
  <si>
    <t>Máximo</t>
  </si>
  <si>
    <t>Mínimo</t>
  </si>
  <si>
    <t>Soma</t>
  </si>
  <si>
    <t>-</t>
  </si>
  <si>
    <t>Contagem</t>
  </si>
  <si>
    <t>DATA:</t>
  </si>
  <si>
    <t>IDENTIFICAÇÃO DA OPERAÇÃO</t>
  </si>
  <si>
    <t>PROGRAMA:</t>
  </si>
  <si>
    <t xml:space="preserve">REPRESENTAÇÃO REGIONAL DO AGENTE OPERADOR (CAIXA-AO/UF): </t>
  </si>
  <si>
    <t>GERÊNCIA DO FGTS - APLICAR / SP</t>
  </si>
  <si>
    <t>Nº DE UNIDADES:</t>
  </si>
  <si>
    <t>VALOR DE AVALIAÇÃO:</t>
  </si>
  <si>
    <t>VALOR DO FINANCIAMENTO:</t>
  </si>
  <si>
    <t>ESTÁGIO ATUAL DAS OBRAS:</t>
  </si>
  <si>
    <t>ENTIDADES ENVOLVIDAS NA OPERAÇÃO</t>
  </si>
  <si>
    <t>SECURITIZADORA:</t>
  </si>
  <si>
    <t>AGENTE FIDUCIÁRIO:</t>
  </si>
  <si>
    <t>OBJETIVO:</t>
  </si>
  <si>
    <t>SECURITIZAÇÃO DE RECEBÍVEIS ORIUNDOS DE FINANCIAMENTOS DE UNIDADES HABITACIONAIS</t>
  </si>
  <si>
    <t>LINHA DE CRÉDITO PARA AQUISIÇÃO DE CRI PELO FGTS</t>
  </si>
</sst>
</file>

<file path=xl/styles.xml><?xml version="1.0" encoding="utf-8"?>
<styleSheet xmlns="http://schemas.openxmlformats.org/spreadsheetml/2006/main">
  <numFmts count="17">
    <numFmt numFmtId="7" formatCode="&quot;R$&quot;\ #,##0.00;\-&quot;R$&quot;\ #,##0.00"/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dd/mm/yy;@"/>
    <numFmt numFmtId="167" formatCode="#,##0\ &quot;Unidades&quot;"/>
    <numFmt numFmtId="168" formatCode="#,##0\ &quot;PESSOAS&quot;"/>
    <numFmt numFmtId="169" formatCode="#,##0&quot; UNIDADES&quot;"/>
    <numFmt numFmtId="170" formatCode="&quot;R$&quot;\ #,##0.00"/>
    <numFmt numFmtId="171" formatCode="0.0000%"/>
    <numFmt numFmtId="172" formatCode="[$-416]mmm\-yy;@"/>
    <numFmt numFmtId="173" formatCode="000&quot; meses&quot;"/>
    <numFmt numFmtId="174" formatCode="&quot;Em&quot;\ dd/mm/yyyy"/>
    <numFmt numFmtId="175" formatCode="mmm/yyyy"/>
    <numFmt numFmtId="176" formatCode="0.0"/>
  </numFmts>
  <fonts count="18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9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i/>
      <sz val="8"/>
      <color indexed="8"/>
      <name val="Calibri"/>
      <family val="2"/>
    </font>
    <font>
      <b/>
      <sz val="10"/>
      <color indexed="9"/>
      <name val="Calibri"/>
      <family val="2"/>
    </font>
    <font>
      <b/>
      <sz val="10"/>
      <color indexed="8"/>
      <name val="Calibri"/>
      <family val="2"/>
    </font>
    <font>
      <b/>
      <u/>
      <sz val="10"/>
      <color indexed="8"/>
      <name val="Calibri"/>
      <family val="2"/>
    </font>
    <font>
      <i/>
      <sz val="10"/>
      <color indexed="8"/>
      <name val="Calibri"/>
      <family val="2"/>
    </font>
    <font>
      <sz val="9"/>
      <color indexed="8"/>
      <name val="Calibri"/>
      <family val="2"/>
    </font>
    <font>
      <b/>
      <u/>
      <sz val="18"/>
      <color indexed="8"/>
      <name val="Calibri"/>
      <family val="2"/>
    </font>
    <font>
      <b/>
      <i/>
      <sz val="10"/>
      <name val="Calibri"/>
      <family val="2"/>
    </font>
    <font>
      <i/>
      <sz val="10"/>
      <name val="Calibri"/>
      <family val="2"/>
    </font>
    <font>
      <sz val="10"/>
      <name val="Arial"/>
      <family val="2"/>
    </font>
    <font>
      <sz val="8"/>
      <name val="Calibri"/>
      <family val="2"/>
    </font>
    <font>
      <sz val="10"/>
      <color indexed="10"/>
      <name val="Calibri"/>
      <family val="2"/>
    </font>
    <font>
      <sz val="1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8"/>
        <bgColor indexed="0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4" fontId="3" fillId="0" borderId="0" applyFont="0" applyFill="0" applyBorder="0" applyAlignment="0" applyProtection="0"/>
    <xf numFmtId="0" fontId="14" fillId="0" borderId="0"/>
    <xf numFmtId="0" fontId="1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52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171" fontId="4" fillId="2" borderId="1" xfId="0" applyNumberFormat="1" applyFont="1" applyFill="1" applyBorder="1" applyAlignment="1">
      <alignment horizontal="center"/>
    </xf>
    <xf numFmtId="44" fontId="4" fillId="2" borderId="1" xfId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72" fontId="4" fillId="2" borderId="1" xfId="0" applyNumberFormat="1" applyFont="1" applyFill="1" applyBorder="1" applyAlignment="1">
      <alignment horizontal="center"/>
    </xf>
    <xf numFmtId="171" fontId="4" fillId="0" borderId="2" xfId="0" applyNumberFormat="1" applyFont="1" applyBorder="1" applyAlignment="1">
      <alignment horizontal="center"/>
    </xf>
    <xf numFmtId="44" fontId="4" fillId="0" borderId="2" xfId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72" fontId="4" fillId="0" borderId="2" xfId="0" applyNumberFormat="1" applyFont="1" applyBorder="1" applyAlignment="1">
      <alignment horizontal="center"/>
    </xf>
    <xf numFmtId="171" fontId="4" fillId="2" borderId="2" xfId="0" applyNumberFormat="1" applyFont="1" applyFill="1" applyBorder="1" applyAlignment="1">
      <alignment horizontal="center"/>
    </xf>
    <xf numFmtId="44" fontId="4" fillId="2" borderId="2" xfId="1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72" fontId="4" fillId="2" borderId="2" xfId="0" applyNumberFormat="1" applyFont="1" applyFill="1" applyBorder="1" applyAlignment="1">
      <alignment horizontal="center"/>
    </xf>
    <xf numFmtId="4" fontId="4" fillId="0" borderId="0" xfId="0" applyNumberFormat="1" applyFont="1"/>
    <xf numFmtId="10" fontId="5" fillId="0" borderId="0" xfId="0" applyNumberFormat="1" applyFont="1"/>
    <xf numFmtId="10" fontId="4" fillId="0" borderId="3" xfId="0" applyNumberFormat="1" applyFont="1" applyBorder="1"/>
    <xf numFmtId="0" fontId="4" fillId="0" borderId="3" xfId="0" applyFont="1" applyBorder="1"/>
    <xf numFmtId="8" fontId="4" fillId="0" borderId="0" xfId="0" applyNumberFormat="1" applyFont="1"/>
    <xf numFmtId="44" fontId="4" fillId="0" borderId="0" xfId="1" applyFont="1"/>
    <xf numFmtId="173" fontId="4" fillId="0" borderId="0" xfId="0" applyNumberFormat="1" applyFont="1"/>
    <xf numFmtId="14" fontId="4" fillId="0" borderId="0" xfId="0" applyNumberFormat="1" applyFont="1"/>
    <xf numFmtId="0" fontId="6" fillId="3" borderId="4" xfId="0" applyFont="1" applyFill="1" applyBorder="1" applyAlignment="1">
      <alignment horizontal="center"/>
    </xf>
    <xf numFmtId="0" fontId="4" fillId="0" borderId="5" xfId="0" applyFont="1" applyBorder="1"/>
    <xf numFmtId="0" fontId="7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8" fillId="0" borderId="8" xfId="0" applyFont="1" applyBorder="1"/>
    <xf numFmtId="0" fontId="4" fillId="0" borderId="9" xfId="0" applyFont="1" applyBorder="1"/>
    <xf numFmtId="0" fontId="4" fillId="0" borderId="0" xfId="0" applyFont="1" applyBorder="1"/>
    <xf numFmtId="0" fontId="8" fillId="0" borderId="10" xfId="0" applyFont="1" applyBorder="1"/>
    <xf numFmtId="0" fontId="4" fillId="0" borderId="7" xfId="0" applyFont="1" applyBorder="1" applyAlignment="1">
      <alignment horizontal="centerContinuous"/>
    </xf>
    <xf numFmtId="0" fontId="4" fillId="0" borderId="9" xfId="0" applyFont="1" applyBorder="1" applyAlignment="1">
      <alignment horizontal="centerContinuous"/>
    </xf>
    <xf numFmtId="0" fontId="4" fillId="0" borderId="7" xfId="0" applyFont="1" applyBorder="1" applyAlignment="1">
      <alignment horizontal="right"/>
    </xf>
    <xf numFmtId="0" fontId="4" fillId="0" borderId="11" xfId="0" applyFont="1" applyBorder="1"/>
    <xf numFmtId="0" fontId="4" fillId="0" borderId="12" xfId="0" applyFont="1" applyBorder="1"/>
    <xf numFmtId="0" fontId="4" fillId="0" borderId="0" xfId="0" applyFont="1" applyAlignment="1">
      <alignment vertical="center"/>
    </xf>
    <xf numFmtId="166" fontId="4" fillId="0" borderId="0" xfId="0" applyNumberFormat="1" applyFont="1" applyAlignment="1">
      <alignment horizontal="center"/>
    </xf>
    <xf numFmtId="10" fontId="4" fillId="0" borderId="0" xfId="4" applyNumberFormat="1" applyFont="1" applyAlignment="1">
      <alignment horizontal="center"/>
    </xf>
    <xf numFmtId="4" fontId="4" fillId="0" borderId="0" xfId="0" applyNumberFormat="1" applyFont="1" applyAlignment="1">
      <alignment horizontal="center"/>
    </xf>
    <xf numFmtId="0" fontId="4" fillId="2" borderId="0" xfId="0" applyFont="1" applyFill="1" applyAlignment="1">
      <alignment horizontal="center"/>
    </xf>
    <xf numFmtId="166" fontId="4" fillId="2" borderId="0" xfId="0" applyNumberFormat="1" applyFont="1" applyFill="1" applyAlignment="1">
      <alignment horizontal="center"/>
    </xf>
    <xf numFmtId="10" fontId="4" fillId="2" borderId="0" xfId="4" applyNumberFormat="1" applyFont="1" applyFill="1" applyAlignment="1">
      <alignment horizontal="center"/>
    </xf>
    <xf numFmtId="4" fontId="4" fillId="2" borderId="0" xfId="0" applyNumberFormat="1" applyFont="1" applyFill="1" applyAlignment="1">
      <alignment horizontal="center"/>
    </xf>
    <xf numFmtId="10" fontId="4" fillId="0" borderId="0" xfId="0" applyNumberFormat="1" applyFont="1" applyBorder="1"/>
    <xf numFmtId="10" fontId="5" fillId="0" borderId="0" xfId="0" applyNumberFormat="1" applyFont="1" applyBorder="1"/>
    <xf numFmtId="4" fontId="4" fillId="0" borderId="0" xfId="0" applyNumberFormat="1" applyFont="1" applyBorder="1" applyAlignment="1">
      <alignment horizontal="center"/>
    </xf>
    <xf numFmtId="3" fontId="4" fillId="0" borderId="5" xfId="0" applyNumberFormat="1" applyFont="1" applyBorder="1" applyAlignment="1">
      <alignment horizontal="center"/>
    </xf>
    <xf numFmtId="4" fontId="4" fillId="2" borderId="0" xfId="0" applyNumberFormat="1" applyFont="1" applyFill="1" applyBorder="1" applyAlignment="1">
      <alignment horizontal="center"/>
    </xf>
    <xf numFmtId="10" fontId="4" fillId="0" borderId="2" xfId="0" applyNumberFormat="1" applyFont="1" applyBorder="1" applyAlignment="1">
      <alignment horizontal="center"/>
    </xf>
    <xf numFmtId="10" fontId="4" fillId="2" borderId="2" xfId="0" applyNumberFormat="1" applyFont="1" applyFill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4" fontId="4" fillId="0" borderId="2" xfId="0" applyNumberFormat="1" applyFont="1" applyBorder="1" applyAlignment="1">
      <alignment horizontal="center"/>
    </xf>
    <xf numFmtId="4" fontId="4" fillId="2" borderId="2" xfId="0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9" fillId="0" borderId="9" xfId="0" applyFont="1" applyBorder="1"/>
    <xf numFmtId="168" fontId="9" fillId="0" borderId="12" xfId="0" applyNumberFormat="1" applyFont="1" applyBorder="1" applyAlignment="1">
      <alignment horizontal="left"/>
    </xf>
    <xf numFmtId="0" fontId="9" fillId="0" borderId="12" xfId="0" applyFont="1" applyBorder="1"/>
    <xf numFmtId="0" fontId="9" fillId="0" borderId="13" xfId="0" applyFont="1" applyBorder="1"/>
    <xf numFmtId="7" fontId="9" fillId="0" borderId="9" xfId="0" applyNumberFormat="1" applyFont="1" applyBorder="1" applyAlignment="1">
      <alignment horizontal="left"/>
    </xf>
    <xf numFmtId="0" fontId="9" fillId="0" borderId="7" xfId="0" applyFont="1" applyBorder="1"/>
    <xf numFmtId="0" fontId="9" fillId="0" borderId="11" xfId="0" applyFont="1" applyBorder="1"/>
    <xf numFmtId="14" fontId="9" fillId="0" borderId="13" xfId="0" applyNumberFormat="1" applyFont="1" applyBorder="1" applyAlignment="1">
      <alignment horizontal="left"/>
    </xf>
    <xf numFmtId="0" fontId="8" fillId="0" borderId="0" xfId="0" applyFont="1" applyAlignment="1">
      <alignment horizontal="centerContinuous"/>
    </xf>
    <xf numFmtId="9" fontId="4" fillId="0" borderId="0" xfId="4" applyFont="1" applyAlignment="1">
      <alignment horizontal="center"/>
    </xf>
    <xf numFmtId="9" fontId="4" fillId="2" borderId="0" xfId="4" applyFont="1" applyFill="1" applyAlignment="1">
      <alignment horizontal="center"/>
    </xf>
    <xf numFmtId="0" fontId="9" fillId="0" borderId="13" xfId="0" quotePrefix="1" applyNumberFormat="1" applyFont="1" applyBorder="1" applyAlignment="1">
      <alignment horizontal="left"/>
    </xf>
    <xf numFmtId="10" fontId="10" fillId="0" borderId="14" xfId="0" applyNumberFormat="1" applyFont="1" applyBorder="1"/>
    <xf numFmtId="14" fontId="2" fillId="4" borderId="15" xfId="3" applyNumberFormat="1" applyFont="1" applyFill="1" applyBorder="1" applyAlignment="1">
      <alignment horizontal="center" vertical="center" wrapText="1"/>
    </xf>
    <xf numFmtId="165" fontId="2" fillId="4" borderId="15" xfId="5" applyNumberFormat="1" applyFont="1" applyFill="1" applyBorder="1" applyAlignment="1">
      <alignment horizontal="center" vertical="center" wrapText="1"/>
    </xf>
    <xf numFmtId="164" fontId="2" fillId="4" borderId="15" xfId="5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Continuous"/>
    </xf>
    <xf numFmtId="0" fontId="7" fillId="0" borderId="0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172" fontId="4" fillId="0" borderId="16" xfId="0" applyNumberFormat="1" applyFont="1" applyBorder="1" applyAlignment="1">
      <alignment horizontal="center"/>
    </xf>
    <xf numFmtId="44" fontId="4" fillId="0" borderId="16" xfId="1" applyFont="1" applyBorder="1" applyAlignment="1">
      <alignment horizontal="center"/>
    </xf>
    <xf numFmtId="171" fontId="4" fillId="0" borderId="16" xfId="0" applyNumberFormat="1" applyFont="1" applyBorder="1" applyAlignment="1">
      <alignment horizontal="center"/>
    </xf>
    <xf numFmtId="0" fontId="7" fillId="5" borderId="16" xfId="0" applyFont="1" applyFill="1" applyBorder="1" applyAlignment="1">
      <alignment horizontal="center"/>
    </xf>
    <xf numFmtId="172" fontId="7" fillId="5" borderId="16" xfId="0" applyNumberFormat="1" applyFont="1" applyFill="1" applyBorder="1" applyAlignment="1">
      <alignment horizontal="center"/>
    </xf>
    <xf numFmtId="44" fontId="7" fillId="5" borderId="16" xfId="1" applyFont="1" applyFill="1" applyBorder="1" applyAlignment="1">
      <alignment horizontal="center"/>
    </xf>
    <xf numFmtId="44" fontId="4" fillId="0" borderId="0" xfId="1" applyFont="1" applyBorder="1" applyAlignment="1">
      <alignment horizontal="center"/>
    </xf>
    <xf numFmtId="44" fontId="4" fillId="2" borderId="0" xfId="1" applyFont="1" applyFill="1" applyBorder="1" applyAlignment="1">
      <alignment horizontal="center"/>
    </xf>
    <xf numFmtId="0" fontId="4" fillId="0" borderId="10" xfId="0" applyFont="1" applyBorder="1" applyAlignment="1">
      <alignment horizontal="center"/>
    </xf>
    <xf numFmtId="44" fontId="4" fillId="0" borderId="17" xfId="1" applyFont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44" fontId="4" fillId="2" borderId="5" xfId="1" applyFont="1" applyFill="1" applyBorder="1" applyAlignment="1">
      <alignment horizontal="center"/>
    </xf>
    <xf numFmtId="0" fontId="10" fillId="0" borderId="0" xfId="0" applyFont="1" applyAlignment="1">
      <alignment horizontal="left" indent="1"/>
    </xf>
    <xf numFmtId="10" fontId="10" fillId="0" borderId="0" xfId="0" applyNumberFormat="1" applyFont="1"/>
    <xf numFmtId="0" fontId="10" fillId="0" borderId="14" xfId="0" applyFont="1" applyBorder="1" applyAlignment="1">
      <alignment horizontal="left" indent="1"/>
    </xf>
    <xf numFmtId="9" fontId="4" fillId="0" borderId="0" xfId="0" applyNumberFormat="1" applyFont="1"/>
    <xf numFmtId="43" fontId="4" fillId="0" borderId="0" xfId="5" applyFont="1"/>
    <xf numFmtId="10" fontId="4" fillId="0" borderId="0" xfId="4" applyNumberFormat="1" applyFont="1"/>
    <xf numFmtId="174" fontId="7" fillId="0" borderId="0" xfId="0" applyNumberFormat="1" applyFont="1" applyBorder="1" applyAlignment="1">
      <alignment horizontal="left"/>
    </xf>
    <xf numFmtId="0" fontId="6" fillId="3" borderId="8" xfId="0" applyFont="1" applyFill="1" applyBorder="1" applyAlignment="1"/>
    <xf numFmtId="0" fontId="6" fillId="3" borderId="18" xfId="0" applyFont="1" applyFill="1" applyBorder="1" applyAlignment="1"/>
    <xf numFmtId="0" fontId="6" fillId="3" borderId="13" xfId="0" applyFont="1" applyFill="1" applyBorder="1" applyAlignment="1"/>
    <xf numFmtId="0" fontId="4" fillId="0" borderId="0" xfId="0" applyFont="1" applyAlignment="1">
      <alignment horizontal="center" vertical="center"/>
    </xf>
    <xf numFmtId="9" fontId="4" fillId="2" borderId="2" xfId="4" applyFont="1" applyFill="1" applyBorder="1" applyAlignment="1">
      <alignment horizontal="center"/>
    </xf>
    <xf numFmtId="167" fontId="9" fillId="0" borderId="9" xfId="0" applyNumberFormat="1" applyFont="1" applyFill="1" applyBorder="1" applyAlignment="1">
      <alignment horizontal="left"/>
    </xf>
    <xf numFmtId="0" fontId="4" fillId="0" borderId="9" xfId="0" applyFont="1" applyFill="1" applyBorder="1"/>
    <xf numFmtId="0" fontId="4" fillId="0" borderId="9" xfId="0" applyFont="1" applyFill="1" applyBorder="1" applyAlignment="1">
      <alignment horizontal="centerContinuous"/>
    </xf>
    <xf numFmtId="170" fontId="9" fillId="0" borderId="9" xfId="0" applyNumberFormat="1" applyFont="1" applyFill="1" applyBorder="1" applyAlignment="1">
      <alignment horizontal="left"/>
    </xf>
    <xf numFmtId="169" fontId="9" fillId="0" borderId="9" xfId="0" applyNumberFormat="1" applyFont="1" applyFill="1" applyBorder="1" applyAlignment="1">
      <alignment horizontal="left"/>
    </xf>
    <xf numFmtId="7" fontId="9" fillId="0" borderId="9" xfId="0" applyNumberFormat="1" applyFont="1" applyFill="1" applyBorder="1" applyAlignment="1">
      <alignment horizontal="left"/>
    </xf>
    <xf numFmtId="0" fontId="9" fillId="0" borderId="9" xfId="0" applyFont="1" applyFill="1" applyBorder="1"/>
    <xf numFmtId="0" fontId="9" fillId="0" borderId="12" xfId="0" applyFont="1" applyFill="1" applyBorder="1"/>
    <xf numFmtId="7" fontId="9" fillId="0" borderId="12" xfId="0" applyNumberFormat="1" applyFont="1" applyFill="1" applyBorder="1" applyAlignment="1">
      <alignment horizontal="left"/>
    </xf>
    <xf numFmtId="175" fontId="4" fillId="0" borderId="0" xfId="0" applyNumberFormat="1" applyFont="1"/>
    <xf numFmtId="166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0" fontId="4" fillId="0" borderId="0" xfId="4" applyNumberFormat="1" applyFont="1" applyFill="1" applyAlignment="1">
      <alignment horizontal="center"/>
    </xf>
    <xf numFmtId="4" fontId="4" fillId="0" borderId="0" xfId="0" applyNumberFormat="1" applyFont="1" applyFill="1" applyAlignment="1">
      <alignment horizontal="center"/>
    </xf>
    <xf numFmtId="9" fontId="4" fillId="0" borderId="0" xfId="4" applyFont="1" applyFill="1" applyAlignment="1">
      <alignment horizontal="center"/>
    </xf>
    <xf numFmtId="0" fontId="4" fillId="0" borderId="0" xfId="0" applyFont="1" applyFill="1"/>
    <xf numFmtId="166" fontId="4" fillId="0" borderId="19" xfId="0" applyNumberFormat="1" applyFont="1" applyFill="1" applyBorder="1" applyAlignment="1">
      <alignment horizontal="center"/>
    </xf>
    <xf numFmtId="0" fontId="4" fillId="0" borderId="19" xfId="0" applyFont="1" applyFill="1" applyBorder="1" applyAlignment="1">
      <alignment horizontal="center"/>
    </xf>
    <xf numFmtId="10" fontId="4" fillId="0" borderId="19" xfId="4" applyNumberFormat="1" applyFont="1" applyFill="1" applyBorder="1" applyAlignment="1">
      <alignment horizontal="center"/>
    </xf>
    <xf numFmtId="43" fontId="4" fillId="0" borderId="19" xfId="5" applyFont="1" applyFill="1" applyBorder="1" applyAlignment="1">
      <alignment horizontal="center"/>
    </xf>
    <xf numFmtId="43" fontId="4" fillId="6" borderId="19" xfId="5" applyFont="1" applyFill="1" applyBorder="1" applyAlignment="1">
      <alignment horizontal="center"/>
    </xf>
    <xf numFmtId="43" fontId="7" fillId="0" borderId="19" xfId="5" applyFont="1" applyFill="1" applyBorder="1" applyAlignment="1">
      <alignment horizontal="center"/>
    </xf>
    <xf numFmtId="0" fontId="4" fillId="0" borderId="19" xfId="0" applyFont="1" applyFill="1" applyBorder="1" applyAlignment="1">
      <alignment horizontal="right"/>
    </xf>
    <xf numFmtId="176" fontId="4" fillId="0" borderId="19" xfId="0" applyNumberFormat="1" applyFont="1" applyFill="1" applyBorder="1" applyAlignment="1">
      <alignment horizontal="right"/>
    </xf>
    <xf numFmtId="10" fontId="16" fillId="0" borderId="0" xfId="4" applyNumberFormat="1" applyFont="1" applyAlignment="1">
      <alignment horizontal="center"/>
    </xf>
    <xf numFmtId="10" fontId="16" fillId="2" borderId="0" xfId="4" applyNumberFormat="1" applyFont="1" applyFill="1" applyAlignment="1">
      <alignment horizontal="center"/>
    </xf>
    <xf numFmtId="0" fontId="17" fillId="6" borderId="19" xfId="0" applyFont="1" applyFill="1" applyBorder="1" applyAlignment="1">
      <alignment horizontal="right"/>
    </xf>
    <xf numFmtId="0" fontId="17" fillId="2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10" fontId="16" fillId="7" borderId="19" xfId="4" applyNumberFormat="1" applyFont="1" applyFill="1" applyBorder="1" applyAlignment="1">
      <alignment horizontal="center"/>
    </xf>
    <xf numFmtId="4" fontId="4" fillId="7" borderId="0" xfId="0" applyNumberFormat="1" applyFont="1" applyFill="1" applyAlignment="1">
      <alignment horizontal="center"/>
    </xf>
    <xf numFmtId="10" fontId="16" fillId="7" borderId="0" xfId="4" applyNumberFormat="1" applyFont="1" applyFill="1" applyAlignment="1">
      <alignment horizontal="center"/>
    </xf>
    <xf numFmtId="4" fontId="4" fillId="7" borderId="20" xfId="0" applyNumberFormat="1" applyFont="1" applyFill="1" applyBorder="1" applyAlignment="1">
      <alignment horizontal="center"/>
    </xf>
    <xf numFmtId="4" fontId="4" fillId="7" borderId="21" xfId="0" applyNumberFormat="1" applyFont="1" applyFill="1" applyBorder="1" applyAlignment="1">
      <alignment horizontal="center"/>
    </xf>
    <xf numFmtId="4" fontId="4" fillId="7" borderId="22" xfId="0" applyNumberFormat="1" applyFont="1" applyFill="1" applyBorder="1" applyAlignment="1">
      <alignment horizontal="center"/>
    </xf>
    <xf numFmtId="171" fontId="4" fillId="7" borderId="22" xfId="4" applyNumberFormat="1" applyFont="1" applyFill="1" applyBorder="1" applyAlignment="1">
      <alignment horizontal="center"/>
    </xf>
    <xf numFmtId="4" fontId="4" fillId="7" borderId="23" xfId="0" applyNumberFormat="1" applyFont="1" applyFill="1" applyBorder="1" applyAlignment="1">
      <alignment horizontal="center"/>
    </xf>
    <xf numFmtId="4" fontId="4" fillId="7" borderId="24" xfId="0" applyNumberFormat="1" applyFont="1" applyFill="1" applyBorder="1" applyAlignment="1">
      <alignment horizontal="right"/>
    </xf>
    <xf numFmtId="3" fontId="4" fillId="0" borderId="0" xfId="0" applyNumberFormat="1" applyFont="1" applyFill="1" applyAlignment="1">
      <alignment horizontal="center"/>
    </xf>
    <xf numFmtId="0" fontId="9" fillId="0" borderId="7" xfId="0" applyFont="1" applyBorder="1" applyAlignment="1">
      <alignment horizontal="justify" vertical="top" wrapText="1"/>
    </xf>
    <xf numFmtId="0" fontId="9" fillId="0" borderId="9" xfId="0" applyFont="1" applyBorder="1" applyAlignment="1">
      <alignment horizontal="justify" vertical="top" wrapText="1"/>
    </xf>
    <xf numFmtId="0" fontId="9" fillId="0" borderId="11" xfId="0" applyFont="1" applyBorder="1" applyAlignment="1">
      <alignment horizontal="justify" vertical="top" wrapText="1"/>
    </xf>
    <xf numFmtId="0" fontId="9" fillId="0" borderId="12" xfId="0" applyFont="1" applyBorder="1" applyAlignment="1">
      <alignment horizontal="justify" vertical="top" wrapText="1"/>
    </xf>
    <xf numFmtId="0" fontId="6" fillId="3" borderId="8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 wrapText="1"/>
    </xf>
    <xf numFmtId="0" fontId="7" fillId="5" borderId="5" xfId="0" applyFont="1" applyFill="1" applyBorder="1" applyAlignment="1">
      <alignment horizontal="center" vertical="center" wrapText="1"/>
    </xf>
  </cellXfs>
  <cellStyles count="6">
    <cellStyle name="Comma" xfId="5" builtinId="3"/>
    <cellStyle name="Currency" xfId="1" builtinId="4"/>
    <cellStyle name="Normal" xfId="0" builtinId="0"/>
    <cellStyle name="Normal 2" xfId="2"/>
    <cellStyle name="Normal_Plan1" xfId="3"/>
    <cellStyle name="Percent" xfId="4" builtinId="5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CRONOGRAMA</a:t>
            </a:r>
            <a:r>
              <a:rPr lang="pt-BR" baseline="0"/>
              <a:t> - CRI</a:t>
            </a:r>
            <a:endParaRPr lang="pt-BR"/>
          </a:p>
        </c:rich>
      </c:tx>
      <c:spPr>
        <a:noFill/>
        <a:ln w="25400">
          <a:noFill/>
        </a:ln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>
                <a:lumMod val="50000"/>
              </a:schemeClr>
            </a:solidFill>
          </c:spPr>
          <c:cat>
            <c:numRef>
              <c:f>'FLUXO CRI'!$I$4:$I$244</c:f>
              <c:numCache>
                <c:formatCode>[$-416]mmm\-yy;@</c:formatCode>
                <c:ptCount val="241"/>
                <c:pt idx="0">
                  <c:v>42064</c:v>
                </c:pt>
                <c:pt idx="1">
                  <c:v>42095</c:v>
                </c:pt>
                <c:pt idx="2">
                  <c:v>42125</c:v>
                </c:pt>
                <c:pt idx="3">
                  <c:v>42156</c:v>
                </c:pt>
                <c:pt idx="4">
                  <c:v>42186</c:v>
                </c:pt>
                <c:pt idx="5">
                  <c:v>42217</c:v>
                </c:pt>
                <c:pt idx="6">
                  <c:v>42248</c:v>
                </c:pt>
                <c:pt idx="7">
                  <c:v>42278</c:v>
                </c:pt>
                <c:pt idx="8">
                  <c:v>42309</c:v>
                </c:pt>
                <c:pt idx="9">
                  <c:v>42339</c:v>
                </c:pt>
                <c:pt idx="10">
                  <c:v>42370</c:v>
                </c:pt>
                <c:pt idx="11">
                  <c:v>42401</c:v>
                </c:pt>
                <c:pt idx="12">
                  <c:v>42430</c:v>
                </c:pt>
                <c:pt idx="13">
                  <c:v>42461</c:v>
                </c:pt>
                <c:pt idx="14">
                  <c:v>42491</c:v>
                </c:pt>
                <c:pt idx="15">
                  <c:v>42522</c:v>
                </c:pt>
                <c:pt idx="16">
                  <c:v>42552</c:v>
                </c:pt>
                <c:pt idx="17">
                  <c:v>42583</c:v>
                </c:pt>
                <c:pt idx="18">
                  <c:v>42614</c:v>
                </c:pt>
                <c:pt idx="19">
                  <c:v>42644</c:v>
                </c:pt>
                <c:pt idx="20">
                  <c:v>42675</c:v>
                </c:pt>
                <c:pt idx="21">
                  <c:v>42705</c:v>
                </c:pt>
                <c:pt idx="22">
                  <c:v>42736</c:v>
                </c:pt>
                <c:pt idx="23">
                  <c:v>42767</c:v>
                </c:pt>
                <c:pt idx="24">
                  <c:v>42795</c:v>
                </c:pt>
                <c:pt idx="25">
                  <c:v>42826</c:v>
                </c:pt>
                <c:pt idx="26">
                  <c:v>42856</c:v>
                </c:pt>
                <c:pt idx="27">
                  <c:v>42887</c:v>
                </c:pt>
                <c:pt idx="28">
                  <c:v>42917</c:v>
                </c:pt>
                <c:pt idx="29">
                  <c:v>42948</c:v>
                </c:pt>
                <c:pt idx="30">
                  <c:v>42979</c:v>
                </c:pt>
                <c:pt idx="31">
                  <c:v>43009</c:v>
                </c:pt>
                <c:pt idx="32">
                  <c:v>43040</c:v>
                </c:pt>
                <c:pt idx="33">
                  <c:v>43070</c:v>
                </c:pt>
                <c:pt idx="34">
                  <c:v>43101</c:v>
                </c:pt>
                <c:pt idx="35">
                  <c:v>43132</c:v>
                </c:pt>
                <c:pt idx="36">
                  <c:v>43160</c:v>
                </c:pt>
                <c:pt idx="37">
                  <c:v>43191</c:v>
                </c:pt>
                <c:pt idx="38">
                  <c:v>43221</c:v>
                </c:pt>
                <c:pt idx="39">
                  <c:v>43252</c:v>
                </c:pt>
                <c:pt idx="40">
                  <c:v>43282</c:v>
                </c:pt>
                <c:pt idx="41">
                  <c:v>43313</c:v>
                </c:pt>
                <c:pt idx="42">
                  <c:v>43344</c:v>
                </c:pt>
                <c:pt idx="43">
                  <c:v>43374</c:v>
                </c:pt>
                <c:pt idx="44">
                  <c:v>43405</c:v>
                </c:pt>
                <c:pt idx="45">
                  <c:v>43435</c:v>
                </c:pt>
                <c:pt idx="46">
                  <c:v>43466</c:v>
                </c:pt>
                <c:pt idx="47">
                  <c:v>43497</c:v>
                </c:pt>
                <c:pt idx="48">
                  <c:v>43525</c:v>
                </c:pt>
                <c:pt idx="49">
                  <c:v>43556</c:v>
                </c:pt>
                <c:pt idx="50">
                  <c:v>43586</c:v>
                </c:pt>
                <c:pt idx="51">
                  <c:v>43617</c:v>
                </c:pt>
                <c:pt idx="52">
                  <c:v>43647</c:v>
                </c:pt>
                <c:pt idx="53">
                  <c:v>43678</c:v>
                </c:pt>
                <c:pt idx="54">
                  <c:v>43709</c:v>
                </c:pt>
                <c:pt idx="55">
                  <c:v>43739</c:v>
                </c:pt>
                <c:pt idx="56">
                  <c:v>43770</c:v>
                </c:pt>
                <c:pt idx="57">
                  <c:v>43800</c:v>
                </c:pt>
                <c:pt idx="58">
                  <c:v>43831</c:v>
                </c:pt>
                <c:pt idx="59">
                  <c:v>43862</c:v>
                </c:pt>
                <c:pt idx="60">
                  <c:v>43891</c:v>
                </c:pt>
                <c:pt idx="61">
                  <c:v>43922</c:v>
                </c:pt>
                <c:pt idx="62">
                  <c:v>43952</c:v>
                </c:pt>
                <c:pt idx="63">
                  <c:v>43983</c:v>
                </c:pt>
                <c:pt idx="64">
                  <c:v>44013</c:v>
                </c:pt>
                <c:pt idx="65">
                  <c:v>44044</c:v>
                </c:pt>
                <c:pt idx="66">
                  <c:v>44075</c:v>
                </c:pt>
                <c:pt idx="67">
                  <c:v>44105</c:v>
                </c:pt>
                <c:pt idx="68">
                  <c:v>44136</c:v>
                </c:pt>
                <c:pt idx="69">
                  <c:v>44166</c:v>
                </c:pt>
                <c:pt idx="70">
                  <c:v>44197</c:v>
                </c:pt>
                <c:pt idx="71">
                  <c:v>44228</c:v>
                </c:pt>
                <c:pt idx="72">
                  <c:v>44256</c:v>
                </c:pt>
                <c:pt idx="73">
                  <c:v>44287</c:v>
                </c:pt>
                <c:pt idx="74">
                  <c:v>44317</c:v>
                </c:pt>
                <c:pt idx="75">
                  <c:v>44348</c:v>
                </c:pt>
                <c:pt idx="76">
                  <c:v>44378</c:v>
                </c:pt>
                <c:pt idx="77">
                  <c:v>44409</c:v>
                </c:pt>
                <c:pt idx="78">
                  <c:v>44440</c:v>
                </c:pt>
                <c:pt idx="79">
                  <c:v>44470</c:v>
                </c:pt>
                <c:pt idx="80">
                  <c:v>44501</c:v>
                </c:pt>
                <c:pt idx="81">
                  <c:v>44531</c:v>
                </c:pt>
                <c:pt idx="82">
                  <c:v>44562</c:v>
                </c:pt>
                <c:pt idx="83">
                  <c:v>44593</c:v>
                </c:pt>
                <c:pt idx="84">
                  <c:v>44621</c:v>
                </c:pt>
                <c:pt idx="85">
                  <c:v>44652</c:v>
                </c:pt>
                <c:pt idx="86">
                  <c:v>44682</c:v>
                </c:pt>
                <c:pt idx="87">
                  <c:v>44713</c:v>
                </c:pt>
                <c:pt idx="88">
                  <c:v>44743</c:v>
                </c:pt>
                <c:pt idx="89">
                  <c:v>44774</c:v>
                </c:pt>
                <c:pt idx="90">
                  <c:v>44805</c:v>
                </c:pt>
                <c:pt idx="91">
                  <c:v>44835</c:v>
                </c:pt>
                <c:pt idx="92">
                  <c:v>44866</c:v>
                </c:pt>
                <c:pt idx="93">
                  <c:v>44896</c:v>
                </c:pt>
                <c:pt idx="94">
                  <c:v>44927</c:v>
                </c:pt>
                <c:pt idx="95">
                  <c:v>44958</c:v>
                </c:pt>
                <c:pt idx="96">
                  <c:v>44986</c:v>
                </c:pt>
                <c:pt idx="97">
                  <c:v>45017</c:v>
                </c:pt>
                <c:pt idx="98">
                  <c:v>45047</c:v>
                </c:pt>
                <c:pt idx="99">
                  <c:v>45078</c:v>
                </c:pt>
                <c:pt idx="100">
                  <c:v>45108</c:v>
                </c:pt>
                <c:pt idx="101">
                  <c:v>45139</c:v>
                </c:pt>
                <c:pt idx="102">
                  <c:v>45170</c:v>
                </c:pt>
                <c:pt idx="103">
                  <c:v>45200</c:v>
                </c:pt>
                <c:pt idx="104">
                  <c:v>45231</c:v>
                </c:pt>
                <c:pt idx="105">
                  <c:v>45261</c:v>
                </c:pt>
                <c:pt idx="106">
                  <c:v>45292</c:v>
                </c:pt>
                <c:pt idx="107">
                  <c:v>45323</c:v>
                </c:pt>
                <c:pt idx="108">
                  <c:v>45352</c:v>
                </c:pt>
                <c:pt idx="109">
                  <c:v>45383</c:v>
                </c:pt>
                <c:pt idx="110">
                  <c:v>45413</c:v>
                </c:pt>
                <c:pt idx="111">
                  <c:v>45444</c:v>
                </c:pt>
                <c:pt idx="112">
                  <c:v>45474</c:v>
                </c:pt>
                <c:pt idx="113">
                  <c:v>45505</c:v>
                </c:pt>
                <c:pt idx="114">
                  <c:v>45536</c:v>
                </c:pt>
                <c:pt idx="115">
                  <c:v>45566</c:v>
                </c:pt>
                <c:pt idx="116">
                  <c:v>45597</c:v>
                </c:pt>
                <c:pt idx="117">
                  <c:v>45627</c:v>
                </c:pt>
                <c:pt idx="118">
                  <c:v>45658</c:v>
                </c:pt>
                <c:pt idx="119">
                  <c:v>45689</c:v>
                </c:pt>
                <c:pt idx="120">
                  <c:v>45717</c:v>
                </c:pt>
                <c:pt idx="121">
                  <c:v>45748</c:v>
                </c:pt>
                <c:pt idx="122">
                  <c:v>45778</c:v>
                </c:pt>
                <c:pt idx="123">
                  <c:v>45809</c:v>
                </c:pt>
                <c:pt idx="124">
                  <c:v>45839</c:v>
                </c:pt>
                <c:pt idx="125">
                  <c:v>45870</c:v>
                </c:pt>
                <c:pt idx="126">
                  <c:v>45901</c:v>
                </c:pt>
                <c:pt idx="127">
                  <c:v>45931</c:v>
                </c:pt>
                <c:pt idx="128">
                  <c:v>45962</c:v>
                </c:pt>
                <c:pt idx="129">
                  <c:v>45992</c:v>
                </c:pt>
                <c:pt idx="130">
                  <c:v>46023</c:v>
                </c:pt>
                <c:pt idx="131">
                  <c:v>46054</c:v>
                </c:pt>
                <c:pt idx="132">
                  <c:v>46082</c:v>
                </c:pt>
                <c:pt idx="133">
                  <c:v>46113</c:v>
                </c:pt>
                <c:pt idx="134">
                  <c:v>46143</c:v>
                </c:pt>
                <c:pt idx="135">
                  <c:v>46174</c:v>
                </c:pt>
                <c:pt idx="136">
                  <c:v>46204</c:v>
                </c:pt>
                <c:pt idx="137">
                  <c:v>46235</c:v>
                </c:pt>
                <c:pt idx="138">
                  <c:v>46266</c:v>
                </c:pt>
                <c:pt idx="139">
                  <c:v>46296</c:v>
                </c:pt>
                <c:pt idx="140">
                  <c:v>46327</c:v>
                </c:pt>
                <c:pt idx="141">
                  <c:v>46357</c:v>
                </c:pt>
                <c:pt idx="142">
                  <c:v>46388</c:v>
                </c:pt>
                <c:pt idx="143">
                  <c:v>46419</c:v>
                </c:pt>
                <c:pt idx="144">
                  <c:v>46447</c:v>
                </c:pt>
                <c:pt idx="145">
                  <c:v>46478</c:v>
                </c:pt>
                <c:pt idx="146">
                  <c:v>46508</c:v>
                </c:pt>
                <c:pt idx="147">
                  <c:v>46539</c:v>
                </c:pt>
                <c:pt idx="148">
                  <c:v>46569</c:v>
                </c:pt>
                <c:pt idx="149">
                  <c:v>46600</c:v>
                </c:pt>
                <c:pt idx="150">
                  <c:v>46631</c:v>
                </c:pt>
                <c:pt idx="151">
                  <c:v>46661</c:v>
                </c:pt>
                <c:pt idx="152">
                  <c:v>46692</c:v>
                </c:pt>
                <c:pt idx="153">
                  <c:v>46722</c:v>
                </c:pt>
                <c:pt idx="154">
                  <c:v>46753</c:v>
                </c:pt>
                <c:pt idx="155">
                  <c:v>46784</c:v>
                </c:pt>
                <c:pt idx="156">
                  <c:v>46813</c:v>
                </c:pt>
                <c:pt idx="157">
                  <c:v>46844</c:v>
                </c:pt>
                <c:pt idx="158">
                  <c:v>46874</c:v>
                </c:pt>
                <c:pt idx="159">
                  <c:v>46905</c:v>
                </c:pt>
                <c:pt idx="160">
                  <c:v>46935</c:v>
                </c:pt>
                <c:pt idx="161">
                  <c:v>46966</c:v>
                </c:pt>
                <c:pt idx="162">
                  <c:v>46997</c:v>
                </c:pt>
                <c:pt idx="163">
                  <c:v>47027</c:v>
                </c:pt>
                <c:pt idx="164">
                  <c:v>47058</c:v>
                </c:pt>
                <c:pt idx="165">
                  <c:v>47088</c:v>
                </c:pt>
                <c:pt idx="166">
                  <c:v>47119</c:v>
                </c:pt>
                <c:pt idx="167">
                  <c:v>47150</c:v>
                </c:pt>
                <c:pt idx="168">
                  <c:v>47178</c:v>
                </c:pt>
                <c:pt idx="169">
                  <c:v>47209</c:v>
                </c:pt>
                <c:pt idx="170">
                  <c:v>47239</c:v>
                </c:pt>
                <c:pt idx="171">
                  <c:v>47270</c:v>
                </c:pt>
                <c:pt idx="172">
                  <c:v>47300</c:v>
                </c:pt>
                <c:pt idx="173">
                  <c:v>47331</c:v>
                </c:pt>
                <c:pt idx="174">
                  <c:v>47362</c:v>
                </c:pt>
                <c:pt idx="175">
                  <c:v>47392</c:v>
                </c:pt>
                <c:pt idx="176">
                  <c:v>47423</c:v>
                </c:pt>
                <c:pt idx="177">
                  <c:v>47453</c:v>
                </c:pt>
                <c:pt idx="178">
                  <c:v>47484</c:v>
                </c:pt>
                <c:pt idx="179">
                  <c:v>47515</c:v>
                </c:pt>
                <c:pt idx="180">
                  <c:v>47543</c:v>
                </c:pt>
                <c:pt idx="181">
                  <c:v>47574</c:v>
                </c:pt>
                <c:pt idx="182">
                  <c:v>47604</c:v>
                </c:pt>
                <c:pt idx="183">
                  <c:v>47635</c:v>
                </c:pt>
                <c:pt idx="184">
                  <c:v>47665</c:v>
                </c:pt>
                <c:pt idx="185">
                  <c:v>47696</c:v>
                </c:pt>
                <c:pt idx="186">
                  <c:v>47727</c:v>
                </c:pt>
                <c:pt idx="187">
                  <c:v>47757</c:v>
                </c:pt>
                <c:pt idx="188">
                  <c:v>47788</c:v>
                </c:pt>
                <c:pt idx="189">
                  <c:v>47818</c:v>
                </c:pt>
                <c:pt idx="190">
                  <c:v>47849</c:v>
                </c:pt>
                <c:pt idx="191">
                  <c:v>47880</c:v>
                </c:pt>
                <c:pt idx="192">
                  <c:v>47908</c:v>
                </c:pt>
                <c:pt idx="193">
                  <c:v>47939</c:v>
                </c:pt>
                <c:pt idx="194">
                  <c:v>47969</c:v>
                </c:pt>
                <c:pt idx="195">
                  <c:v>48000</c:v>
                </c:pt>
                <c:pt idx="196">
                  <c:v>48030</c:v>
                </c:pt>
                <c:pt idx="197">
                  <c:v>48061</c:v>
                </c:pt>
                <c:pt idx="198">
                  <c:v>48092</c:v>
                </c:pt>
                <c:pt idx="199">
                  <c:v>48122</c:v>
                </c:pt>
                <c:pt idx="200">
                  <c:v>48153</c:v>
                </c:pt>
                <c:pt idx="201">
                  <c:v>48183</c:v>
                </c:pt>
                <c:pt idx="202">
                  <c:v>48214</c:v>
                </c:pt>
                <c:pt idx="203">
                  <c:v>48245</c:v>
                </c:pt>
                <c:pt idx="204">
                  <c:v>48274</c:v>
                </c:pt>
                <c:pt idx="205">
                  <c:v>48305</c:v>
                </c:pt>
                <c:pt idx="206">
                  <c:v>48335</c:v>
                </c:pt>
                <c:pt idx="207">
                  <c:v>48366</c:v>
                </c:pt>
                <c:pt idx="208">
                  <c:v>48396</c:v>
                </c:pt>
                <c:pt idx="209">
                  <c:v>48427</c:v>
                </c:pt>
                <c:pt idx="210">
                  <c:v>48458</c:v>
                </c:pt>
                <c:pt idx="211">
                  <c:v>48488</c:v>
                </c:pt>
                <c:pt idx="212">
                  <c:v>48519</c:v>
                </c:pt>
                <c:pt idx="213">
                  <c:v>48549</c:v>
                </c:pt>
                <c:pt idx="214">
                  <c:v>48580</c:v>
                </c:pt>
                <c:pt idx="215">
                  <c:v>48611</c:v>
                </c:pt>
                <c:pt idx="216">
                  <c:v>48639</c:v>
                </c:pt>
                <c:pt idx="217">
                  <c:v>48670</c:v>
                </c:pt>
                <c:pt idx="218">
                  <c:v>48700</c:v>
                </c:pt>
                <c:pt idx="219">
                  <c:v>48731</c:v>
                </c:pt>
                <c:pt idx="220">
                  <c:v>48761</c:v>
                </c:pt>
                <c:pt idx="221">
                  <c:v>48792</c:v>
                </c:pt>
                <c:pt idx="222">
                  <c:v>48823</c:v>
                </c:pt>
                <c:pt idx="223">
                  <c:v>48853</c:v>
                </c:pt>
                <c:pt idx="224">
                  <c:v>48884</c:v>
                </c:pt>
                <c:pt idx="225">
                  <c:v>48914</c:v>
                </c:pt>
                <c:pt idx="226">
                  <c:v>48945</c:v>
                </c:pt>
                <c:pt idx="227">
                  <c:v>48976</c:v>
                </c:pt>
                <c:pt idx="228">
                  <c:v>49004</c:v>
                </c:pt>
                <c:pt idx="229">
                  <c:v>49035</c:v>
                </c:pt>
                <c:pt idx="230">
                  <c:v>49065</c:v>
                </c:pt>
                <c:pt idx="231">
                  <c:v>49096</c:v>
                </c:pt>
                <c:pt idx="232">
                  <c:v>49126</c:v>
                </c:pt>
                <c:pt idx="233">
                  <c:v>49157</c:v>
                </c:pt>
                <c:pt idx="234">
                  <c:v>49188</c:v>
                </c:pt>
                <c:pt idx="235">
                  <c:v>49218</c:v>
                </c:pt>
                <c:pt idx="236">
                  <c:v>49249</c:v>
                </c:pt>
                <c:pt idx="237">
                  <c:v>49279</c:v>
                </c:pt>
                <c:pt idx="238">
                  <c:v>49310</c:v>
                </c:pt>
                <c:pt idx="239">
                  <c:v>49341</c:v>
                </c:pt>
                <c:pt idx="240">
                  <c:v>49369</c:v>
                </c:pt>
              </c:numCache>
            </c:numRef>
          </c:cat>
          <c:val>
            <c:numRef>
              <c:f>'FLUXO CRI'!$L$4:$L$244</c:f>
              <c:numCache>
                <c:formatCode>_-"R$"\ * #,##0.00_-;\-"R$"\ * #,##0.00_-;_-"R$"\ * "-"??_-;_-@_-</c:formatCode>
                <c:ptCount val="241"/>
                <c:pt idx="0">
                  <c:v>1050898424.5600015</c:v>
                </c:pt>
                <c:pt idx="1">
                  <c:v>1045061650.2958148</c:v>
                </c:pt>
                <c:pt idx="2">
                  <c:v>1039226695.2073696</c:v>
                </c:pt>
                <c:pt idx="3">
                  <c:v>1033393568.6948105</c:v>
                </c:pt>
                <c:pt idx="4">
                  <c:v>1027562280.2068549</c:v>
                </c:pt>
                <c:pt idx="5">
                  <c:v>1021749811.639905</c:v>
                </c:pt>
                <c:pt idx="6">
                  <c:v>1015939179.8281758</c:v>
                </c:pt>
                <c:pt idx="7">
                  <c:v>1010130394.2626494</c:v>
                </c:pt>
                <c:pt idx="8">
                  <c:v>1004323464.4833504</c:v>
                </c:pt>
                <c:pt idx="9">
                  <c:v>998518400.07959867</c:v>
                </c:pt>
                <c:pt idx="10">
                  <c:v>992715210.69026494</c:v>
                </c:pt>
                <c:pt idx="11">
                  <c:v>986917041.2500478</c:v>
                </c:pt>
                <c:pt idx="12">
                  <c:v>981124175.66625786</c:v>
                </c:pt>
                <c:pt idx="13">
                  <c:v>975333204.29575837</c:v>
                </c:pt>
                <c:pt idx="14">
                  <c:v>969544136.92643178</c:v>
                </c:pt>
                <c:pt idx="15">
                  <c:v>963756983.39673734</c:v>
                </c:pt>
                <c:pt idx="16">
                  <c:v>957975776.24297345</c:v>
                </c:pt>
                <c:pt idx="17">
                  <c:v>952196496.71135986</c:v>
                </c:pt>
                <c:pt idx="18">
                  <c:v>946419154.76241136</c:v>
                </c:pt>
                <c:pt idx="19">
                  <c:v>940643760.40811086</c:v>
                </c:pt>
                <c:pt idx="20">
                  <c:v>934870323.7121762</c:v>
                </c:pt>
                <c:pt idx="21">
                  <c:v>929098854.79032683</c:v>
                </c:pt>
                <c:pt idx="22">
                  <c:v>923331123.77135575</c:v>
                </c:pt>
                <c:pt idx="23">
                  <c:v>917569626.55923963</c:v>
                </c:pt>
                <c:pt idx="24">
                  <c:v>911810111.37098193</c:v>
                </c:pt>
                <c:pt idx="25">
                  <c:v>906052588.44820487</c:v>
                </c:pt>
                <c:pt idx="26">
                  <c:v>900298261.78784144</c:v>
                </c:pt>
                <c:pt idx="27">
                  <c:v>894545946.60654795</c:v>
                </c:pt>
                <c:pt idx="28">
                  <c:v>888798198.14144766</c:v>
                </c:pt>
                <c:pt idx="29">
                  <c:v>883059857.5330714</c:v>
                </c:pt>
                <c:pt idx="30">
                  <c:v>877326016.42514932</c:v>
                </c:pt>
                <c:pt idx="31">
                  <c:v>871595154.22409976</c:v>
                </c:pt>
                <c:pt idx="32">
                  <c:v>865875931.64435697</c:v>
                </c:pt>
                <c:pt idx="33">
                  <c:v>860163820.89111793</c:v>
                </c:pt>
                <c:pt idx="34">
                  <c:v>854459505.39012825</c:v>
                </c:pt>
                <c:pt idx="35">
                  <c:v>848763962.77713144</c:v>
                </c:pt>
                <c:pt idx="36">
                  <c:v>843075360.03676021</c:v>
                </c:pt>
                <c:pt idx="37">
                  <c:v>837396211.63728893</c:v>
                </c:pt>
                <c:pt idx="38">
                  <c:v>831727669.14744318</c:v>
                </c:pt>
                <c:pt idx="39">
                  <c:v>826065748.58235371</c:v>
                </c:pt>
                <c:pt idx="40">
                  <c:v>820410796.63461399</c:v>
                </c:pt>
                <c:pt idx="41">
                  <c:v>814765895.76521623</c:v>
                </c:pt>
                <c:pt idx="42">
                  <c:v>809134752.65974271</c:v>
                </c:pt>
                <c:pt idx="43">
                  <c:v>803517591.85992455</c:v>
                </c:pt>
                <c:pt idx="44">
                  <c:v>797916046.8836199</c:v>
                </c:pt>
                <c:pt idx="45">
                  <c:v>792321183.97862649</c:v>
                </c:pt>
                <c:pt idx="46">
                  <c:v>786736051.50229704</c:v>
                </c:pt>
                <c:pt idx="47">
                  <c:v>781163155.81431842</c:v>
                </c:pt>
                <c:pt idx="48">
                  <c:v>775600905.87508821</c:v>
                </c:pt>
                <c:pt idx="49">
                  <c:v>770052538.49234915</c:v>
                </c:pt>
                <c:pt idx="50">
                  <c:v>764511234.20436013</c:v>
                </c:pt>
                <c:pt idx="51">
                  <c:v>758982089.75698745</c:v>
                </c:pt>
                <c:pt idx="52">
                  <c:v>753468942.69613373</c:v>
                </c:pt>
                <c:pt idx="53">
                  <c:v>747969390.7732513</c:v>
                </c:pt>
                <c:pt idx="54">
                  <c:v>742482838.13600516</c:v>
                </c:pt>
                <c:pt idx="55">
                  <c:v>737013251.44503355</c:v>
                </c:pt>
                <c:pt idx="56">
                  <c:v>731563399.82269752</c:v>
                </c:pt>
                <c:pt idx="57">
                  <c:v>726125399.29129183</c:v>
                </c:pt>
                <c:pt idx="58">
                  <c:v>720699183.11012673</c:v>
                </c:pt>
                <c:pt idx="59">
                  <c:v>715284983.41668785</c:v>
                </c:pt>
                <c:pt idx="60">
                  <c:v>709879358.48819363</c:v>
                </c:pt>
                <c:pt idx="61">
                  <c:v>704481203.94712949</c:v>
                </c:pt>
                <c:pt idx="62">
                  <c:v>699103580.65140176</c:v>
                </c:pt>
                <c:pt idx="63">
                  <c:v>693749302.07696271</c:v>
                </c:pt>
                <c:pt idx="64">
                  <c:v>688410213.90436232</c:v>
                </c:pt>
                <c:pt idx="65">
                  <c:v>683088433.00690043</c:v>
                </c:pt>
                <c:pt idx="66">
                  <c:v>677787169.09584522</c:v>
                </c:pt>
                <c:pt idx="67">
                  <c:v>672503735.97715187</c:v>
                </c:pt>
                <c:pt idx="68">
                  <c:v>667232528.79455698</c:v>
                </c:pt>
                <c:pt idx="69">
                  <c:v>661980418.65489113</c:v>
                </c:pt>
                <c:pt idx="70">
                  <c:v>656743609.57043922</c:v>
                </c:pt>
                <c:pt idx="71">
                  <c:v>651528242.35297239</c:v>
                </c:pt>
                <c:pt idx="72">
                  <c:v>646329378.17004895</c:v>
                </c:pt>
                <c:pt idx="73">
                  <c:v>641151209.71198177</c:v>
                </c:pt>
                <c:pt idx="74">
                  <c:v>635985745.67351747</c:v>
                </c:pt>
                <c:pt idx="75">
                  <c:v>630839618.4506079</c:v>
                </c:pt>
                <c:pt idx="76">
                  <c:v>625706064.76855886</c:v>
                </c:pt>
                <c:pt idx="77">
                  <c:v>620590957.4229027</c:v>
                </c:pt>
                <c:pt idx="78">
                  <c:v>615491444.36091244</c:v>
                </c:pt>
                <c:pt idx="79">
                  <c:v>610415206.59720564</c:v>
                </c:pt>
                <c:pt idx="80">
                  <c:v>605358002.94602525</c:v>
                </c:pt>
                <c:pt idx="81">
                  <c:v>600316679.79268909</c:v>
                </c:pt>
                <c:pt idx="82">
                  <c:v>595291764.36156201</c:v>
                </c:pt>
                <c:pt idx="83">
                  <c:v>590280883.58337665</c:v>
                </c:pt>
                <c:pt idx="84">
                  <c:v>585296554.00605905</c:v>
                </c:pt>
                <c:pt idx="85">
                  <c:v>580327809.1441499</c:v>
                </c:pt>
                <c:pt idx="86">
                  <c:v>575375076.29585183</c:v>
                </c:pt>
                <c:pt idx="87">
                  <c:v>570441185.2476176</c:v>
                </c:pt>
                <c:pt idx="88">
                  <c:v>565531050.63190746</c:v>
                </c:pt>
                <c:pt idx="89">
                  <c:v>560642761.24787366</c:v>
                </c:pt>
                <c:pt idx="90">
                  <c:v>555769205.54945147</c:v>
                </c:pt>
                <c:pt idx="91">
                  <c:v>550912580.13432753</c:v>
                </c:pt>
                <c:pt idx="92">
                  <c:v>546075075.62298536</c:v>
                </c:pt>
                <c:pt idx="93">
                  <c:v>541255470.47614193</c:v>
                </c:pt>
                <c:pt idx="94">
                  <c:v>536458863.61828309</c:v>
                </c:pt>
                <c:pt idx="95">
                  <c:v>531679936.34076917</c:v>
                </c:pt>
                <c:pt idx="96">
                  <c:v>526913863.76926762</c:v>
                </c:pt>
                <c:pt idx="97">
                  <c:v>522165883.35498053</c:v>
                </c:pt>
                <c:pt idx="98">
                  <c:v>517434730.48419231</c:v>
                </c:pt>
                <c:pt idx="99">
                  <c:v>512721839.26918924</c:v>
                </c:pt>
                <c:pt idx="100">
                  <c:v>508030369.86118275</c:v>
                </c:pt>
                <c:pt idx="101">
                  <c:v>503357209.71819103</c:v>
                </c:pt>
                <c:pt idx="102">
                  <c:v>498700734.76068664</c:v>
                </c:pt>
                <c:pt idx="103">
                  <c:v>494062442.36180764</c:v>
                </c:pt>
                <c:pt idx="104">
                  <c:v>489438709.04018831</c:v>
                </c:pt>
                <c:pt idx="105">
                  <c:v>484829745.00357932</c:v>
                </c:pt>
                <c:pt idx="106">
                  <c:v>480244102.11494172</c:v>
                </c:pt>
                <c:pt idx="107">
                  <c:v>475679217.79147154</c:v>
                </c:pt>
                <c:pt idx="108">
                  <c:v>471129377.08332419</c:v>
                </c:pt>
                <c:pt idx="109">
                  <c:v>466594052.61413026</c:v>
                </c:pt>
                <c:pt idx="110">
                  <c:v>462065096.38331258</c:v>
                </c:pt>
                <c:pt idx="111">
                  <c:v>457555230.93787104</c:v>
                </c:pt>
                <c:pt idx="112">
                  <c:v>453066207.06567907</c:v>
                </c:pt>
                <c:pt idx="113">
                  <c:v>448590487.74283236</c:v>
                </c:pt>
                <c:pt idx="114">
                  <c:v>444132049.31145114</c:v>
                </c:pt>
                <c:pt idx="115">
                  <c:v>439690489.97198772</c:v>
                </c:pt>
                <c:pt idx="116">
                  <c:v>435266947.13423336</c:v>
                </c:pt>
                <c:pt idx="117">
                  <c:v>430863804.94068587</c:v>
                </c:pt>
                <c:pt idx="118">
                  <c:v>426475670.85376459</c:v>
                </c:pt>
                <c:pt idx="119">
                  <c:v>422105994.71656948</c:v>
                </c:pt>
                <c:pt idx="120">
                  <c:v>417751076.53896046</c:v>
                </c:pt>
                <c:pt idx="121">
                  <c:v>413403645.46507967</c:v>
                </c:pt>
                <c:pt idx="122">
                  <c:v>409066653.57573062</c:v>
                </c:pt>
                <c:pt idx="123">
                  <c:v>404740677.94110012</c:v>
                </c:pt>
                <c:pt idx="124">
                  <c:v>400427566.39542484</c:v>
                </c:pt>
                <c:pt idx="125">
                  <c:v>396126690.10976517</c:v>
                </c:pt>
                <c:pt idx="126">
                  <c:v>391837156.75545436</c:v>
                </c:pt>
                <c:pt idx="127">
                  <c:v>387555249.58728218</c:v>
                </c:pt>
                <c:pt idx="128">
                  <c:v>383285461.2341367</c:v>
                </c:pt>
                <c:pt idx="129">
                  <c:v>379032172.48036546</c:v>
                </c:pt>
                <c:pt idx="130">
                  <c:v>374793870.62423456</c:v>
                </c:pt>
                <c:pt idx="131">
                  <c:v>370566910.99475449</c:v>
                </c:pt>
                <c:pt idx="132">
                  <c:v>366352372.6315164</c:v>
                </c:pt>
                <c:pt idx="133">
                  <c:v>362153054.42132801</c:v>
                </c:pt>
                <c:pt idx="134">
                  <c:v>357967972.74396747</c:v>
                </c:pt>
                <c:pt idx="135">
                  <c:v>353797167.98148423</c:v>
                </c:pt>
                <c:pt idx="136">
                  <c:v>349637707.64855176</c:v>
                </c:pt>
                <c:pt idx="137">
                  <c:v>345494606.67685419</c:v>
                </c:pt>
                <c:pt idx="138">
                  <c:v>341369668.25339371</c:v>
                </c:pt>
                <c:pt idx="139">
                  <c:v>337257559.28176147</c:v>
                </c:pt>
                <c:pt idx="140">
                  <c:v>333164942.05346924</c:v>
                </c:pt>
                <c:pt idx="141">
                  <c:v>329087355.30068421</c:v>
                </c:pt>
                <c:pt idx="142">
                  <c:v>325021221.28199708</c:v>
                </c:pt>
                <c:pt idx="143">
                  <c:v>320965004.62050307</c:v>
                </c:pt>
                <c:pt idx="144">
                  <c:v>316916908.3654235</c:v>
                </c:pt>
                <c:pt idx="145">
                  <c:v>312881360.84649676</c:v>
                </c:pt>
                <c:pt idx="146">
                  <c:v>308858920.36411512</c:v>
                </c:pt>
                <c:pt idx="147">
                  <c:v>304849104.627464</c:v>
                </c:pt>
                <c:pt idx="148">
                  <c:v>300853902.99811333</c:v>
                </c:pt>
                <c:pt idx="149">
                  <c:v>296880034.47214395</c:v>
                </c:pt>
                <c:pt idx="150">
                  <c:v>292917831.41342443</c:v>
                </c:pt>
                <c:pt idx="151">
                  <c:v>288973670.64719248</c:v>
                </c:pt>
                <c:pt idx="152">
                  <c:v>285045578.09006393</c:v>
                </c:pt>
                <c:pt idx="153">
                  <c:v>281132925.52016383</c:v>
                </c:pt>
                <c:pt idx="154">
                  <c:v>277232959.50477052</c:v>
                </c:pt>
                <c:pt idx="155">
                  <c:v>273348621.79997671</c:v>
                </c:pt>
                <c:pt idx="156">
                  <c:v>269473633.86879289</c:v>
                </c:pt>
                <c:pt idx="157">
                  <c:v>265615320.62427619</c:v>
                </c:pt>
                <c:pt idx="158">
                  <c:v>261770990.86132324</c:v>
                </c:pt>
                <c:pt idx="159">
                  <c:v>257942771.38179335</c:v>
                </c:pt>
                <c:pt idx="160">
                  <c:v>254128617.96231374</c:v>
                </c:pt>
                <c:pt idx="161">
                  <c:v>250328544.76794207</c:v>
                </c:pt>
                <c:pt idx="162">
                  <c:v>246551160.01809913</c:v>
                </c:pt>
                <c:pt idx="163">
                  <c:v>242802030.43082002</c:v>
                </c:pt>
                <c:pt idx="164">
                  <c:v>239077109.5032481</c:v>
                </c:pt>
                <c:pt idx="165">
                  <c:v>235372793.75617939</c:v>
                </c:pt>
                <c:pt idx="166">
                  <c:v>231691472.50872827</c:v>
                </c:pt>
                <c:pt idx="167">
                  <c:v>228033350.03999224</c:v>
                </c:pt>
                <c:pt idx="168">
                  <c:v>224391496.01896942</c:v>
                </c:pt>
                <c:pt idx="169">
                  <c:v>220775486.91729721</c:v>
                </c:pt>
                <c:pt idx="170">
                  <c:v>217185713.72032663</c:v>
                </c:pt>
                <c:pt idx="171">
                  <c:v>213625043.27081951</c:v>
                </c:pt>
                <c:pt idx="172">
                  <c:v>210085867.27007782</c:v>
                </c:pt>
                <c:pt idx="173">
                  <c:v>206567927.55449831</c:v>
                </c:pt>
                <c:pt idx="174">
                  <c:v>203070962.64058289</c:v>
                </c:pt>
                <c:pt idx="175">
                  <c:v>199594185.19196427</c:v>
                </c:pt>
                <c:pt idx="176">
                  <c:v>196138103.93537644</c:v>
                </c:pt>
                <c:pt idx="177">
                  <c:v>192699050.0167475</c:v>
                </c:pt>
                <c:pt idx="178">
                  <c:v>189281185.17132926</c:v>
                </c:pt>
                <c:pt idx="179">
                  <c:v>185888240.00667301</c:v>
                </c:pt>
                <c:pt idx="180">
                  <c:v>182515711.13750646</c:v>
                </c:pt>
                <c:pt idx="181">
                  <c:v>179156440.68005729</c:v>
                </c:pt>
                <c:pt idx="182">
                  <c:v>175815274.04390973</c:v>
                </c:pt>
                <c:pt idx="183">
                  <c:v>172486348.88917956</c:v>
                </c:pt>
                <c:pt idx="184">
                  <c:v>169170532.3459371</c:v>
                </c:pt>
                <c:pt idx="185">
                  <c:v>165867204.5507772</c:v>
                </c:pt>
                <c:pt idx="186">
                  <c:v>162578023.15042675</c:v>
                </c:pt>
                <c:pt idx="187">
                  <c:v>159297720.47733653</c:v>
                </c:pt>
                <c:pt idx="188">
                  <c:v>156029782.6640282</c:v>
                </c:pt>
                <c:pt idx="189">
                  <c:v>152772599.89748088</c:v>
                </c:pt>
                <c:pt idx="190">
                  <c:v>149522454.10143319</c:v>
                </c:pt>
                <c:pt idx="191">
                  <c:v>146281502.55001613</c:v>
                </c:pt>
                <c:pt idx="192">
                  <c:v>143049030.22521028</c:v>
                </c:pt>
                <c:pt idx="193">
                  <c:v>139830224.02694434</c:v>
                </c:pt>
                <c:pt idx="194">
                  <c:v>136626247.21032202</c:v>
                </c:pt>
                <c:pt idx="195">
                  <c:v>133434765.20840779</c:v>
                </c:pt>
                <c:pt idx="196">
                  <c:v>130254111.70694163</c:v>
                </c:pt>
                <c:pt idx="197">
                  <c:v>127083551.47506914</c:v>
                </c:pt>
                <c:pt idx="198">
                  <c:v>123922137.21738139</c:v>
                </c:pt>
                <c:pt idx="199">
                  <c:v>120769861.47764952</c:v>
                </c:pt>
                <c:pt idx="200">
                  <c:v>117627797.31246111</c:v>
                </c:pt>
                <c:pt idx="201">
                  <c:v>114491865.5759355</c:v>
                </c:pt>
                <c:pt idx="202">
                  <c:v>111362528.42325085</c:v>
                </c:pt>
                <c:pt idx="203">
                  <c:v>108243632.03537226</c:v>
                </c:pt>
                <c:pt idx="204">
                  <c:v>105132179.72531116</c:v>
                </c:pt>
                <c:pt idx="205">
                  <c:v>102028735.00162621</c:v>
                </c:pt>
                <c:pt idx="206">
                  <c:v>98932344.936709374</c:v>
                </c:pt>
                <c:pt idx="207">
                  <c:v>95845113.781450763</c:v>
                </c:pt>
                <c:pt idx="208">
                  <c:v>92765209.099101931</c:v>
                </c:pt>
                <c:pt idx="209">
                  <c:v>89696596.980543554</c:v>
                </c:pt>
                <c:pt idx="210">
                  <c:v>86638965.792679816</c:v>
                </c:pt>
                <c:pt idx="211">
                  <c:v>83598047.668791354</c:v>
                </c:pt>
                <c:pt idx="212">
                  <c:v>80564029.710257515</c:v>
                </c:pt>
                <c:pt idx="213">
                  <c:v>77536960.140998453</c:v>
                </c:pt>
                <c:pt idx="214">
                  <c:v>74517112.030869126</c:v>
                </c:pt>
                <c:pt idx="215">
                  <c:v>71506472.525534928</c:v>
                </c:pt>
                <c:pt idx="216">
                  <c:v>68506332.57657145</c:v>
                </c:pt>
                <c:pt idx="217">
                  <c:v>65511735.601834908</c:v>
                </c:pt>
                <c:pt idx="218">
                  <c:v>62527627.96827919</c:v>
                </c:pt>
                <c:pt idx="219">
                  <c:v>59552035.463594288</c:v>
                </c:pt>
                <c:pt idx="220">
                  <c:v>56589679.672198579</c:v>
                </c:pt>
                <c:pt idx="221">
                  <c:v>53636379.62160217</c:v>
                </c:pt>
                <c:pt idx="222">
                  <c:v>50699047.792182341</c:v>
                </c:pt>
                <c:pt idx="223">
                  <c:v>47774242.239086874</c:v>
                </c:pt>
                <c:pt idx="224">
                  <c:v>44856936.629575923</c:v>
                </c:pt>
                <c:pt idx="225">
                  <c:v>41944310.438955389</c:v>
                </c:pt>
                <c:pt idx="226">
                  <c:v>39043054.766617738</c:v>
                </c:pt>
                <c:pt idx="227">
                  <c:v>36151506.17823834</c:v>
                </c:pt>
                <c:pt idx="228">
                  <c:v>33271055.3030474</c:v>
                </c:pt>
                <c:pt idx="229">
                  <c:v>30400687.176388033</c:v>
                </c:pt>
                <c:pt idx="230">
                  <c:v>27537416.180992015</c:v>
                </c:pt>
                <c:pt idx="231">
                  <c:v>24686807.632750299</c:v>
                </c:pt>
                <c:pt idx="232">
                  <c:v>21848057.540908333</c:v>
                </c:pt>
                <c:pt idx="233">
                  <c:v>19023053.373449005</c:v>
                </c:pt>
                <c:pt idx="234">
                  <c:v>16206215.312604222</c:v>
                </c:pt>
                <c:pt idx="235">
                  <c:v>13394760.909593189</c:v>
                </c:pt>
                <c:pt idx="236">
                  <c:v>10591935.334431404</c:v>
                </c:pt>
                <c:pt idx="237">
                  <c:v>7800027.5845538229</c:v>
                </c:pt>
                <c:pt idx="238">
                  <c:v>5019557.386353936</c:v>
                </c:pt>
                <c:pt idx="239">
                  <c:v>2251820.3980171615</c:v>
                </c:pt>
                <c:pt idx="240">
                  <c:v>0</c:v>
                </c:pt>
              </c:numCache>
            </c:numRef>
          </c:val>
        </c:ser>
        <c:gapWidth val="75"/>
        <c:overlap val="-25"/>
        <c:axId val="105784448"/>
        <c:axId val="105785984"/>
      </c:barChart>
      <c:lineChart>
        <c:grouping val="standard"/>
        <c:ser>
          <c:idx val="1"/>
          <c:order val="1"/>
          <c:spPr>
            <a:ln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'FLUXO CRI'!$Q$4:$Q$244</c:f>
              <c:numCache>
                <c:formatCode>0.0000%</c:formatCode>
                <c:ptCount val="241"/>
                <c:pt idx="0" formatCode="General">
                  <c:v>0</c:v>
                </c:pt>
                <c:pt idx="1">
                  <c:v>5.5540803257275017E-3</c:v>
                </c:pt>
                <c:pt idx="2">
                  <c:v>5.5833596867644079E-3</c:v>
                </c:pt>
                <c:pt idx="3">
                  <c:v>5.6129490701690814E-3</c:v>
                </c:pt>
                <c:pt idx="4">
                  <c:v>5.6428534728744069E-3</c:v>
                </c:pt>
                <c:pt idx="5">
                  <c:v>5.6565608517469513E-3</c:v>
                </c:pt>
                <c:pt idx="6">
                  <c:v>5.6869418966695347E-3</c:v>
                </c:pt>
                <c:pt idx="7">
                  <c:v>5.7176508996422196E-3</c:v>
                </c:pt>
                <c:pt idx="8">
                  <c:v>5.7486932501797242E-3</c:v>
                </c:pt>
                <c:pt idx="9">
                  <c:v>5.7800744571252175E-3</c:v>
                </c:pt>
                <c:pt idx="10">
                  <c:v>5.8118001519763028E-3</c:v>
                </c:pt>
                <c:pt idx="11">
                  <c:v>5.8407178390925086E-3</c:v>
                </c:pt>
                <c:pt idx="12">
                  <c:v>5.869658078304669E-3</c:v>
                </c:pt>
                <c:pt idx="13">
                  <c:v>5.9023837289168702E-3</c:v>
                </c:pt>
                <c:pt idx="14">
                  <c:v>5.9354765569645017E-3</c:v>
                </c:pt>
                <c:pt idx="15">
                  <c:v>5.9689428353828285E-3</c:v>
                </c:pt>
                <c:pt idx="16">
                  <c:v>5.998615058941727E-3</c:v>
                </c:pt>
                <c:pt idx="17">
                  <c:v>6.0328034120852529E-3</c:v>
                </c:pt>
                <c:pt idx="18">
                  <c:v>6.0673841679758289E-3</c:v>
                </c:pt>
                <c:pt idx="19">
                  <c:v>6.1023641852962045E-3</c:v>
                </c:pt>
                <c:pt idx="20">
                  <c:v>6.1377504842319549E-3</c:v>
                </c:pt>
                <c:pt idx="21">
                  <c:v>6.1735502512605912E-3</c:v>
                </c:pt>
                <c:pt idx="22">
                  <c:v>6.2078765776465202E-3</c:v>
                </c:pt>
                <c:pt idx="23">
                  <c:v>6.2399036096424422E-3</c:v>
                </c:pt>
                <c:pt idx="24">
                  <c:v>6.27692441156214E-3</c:v>
                </c:pt>
                <c:pt idx="25">
                  <c:v>6.3143881066641833E-3</c:v>
                </c:pt>
                <c:pt idx="26">
                  <c:v>6.3509852890756176E-3</c:v>
                </c:pt>
                <c:pt idx="27">
                  <c:v>6.3893438712969725E-3</c:v>
                </c:pt>
                <c:pt idx="28">
                  <c:v>6.4253250343421393E-3</c:v>
                </c:pt>
                <c:pt idx="29">
                  <c:v>6.4562919011038186E-3</c:v>
                </c:pt>
                <c:pt idx="30">
                  <c:v>6.4931511256102799E-3</c:v>
                </c:pt>
                <c:pt idx="31">
                  <c:v>6.5321922452513358E-3</c:v>
                </c:pt>
                <c:pt idx="32">
                  <c:v>6.5617879493996235E-3</c:v>
                </c:pt>
                <c:pt idx="33">
                  <c:v>6.5969159604556725E-3</c:v>
                </c:pt>
                <c:pt idx="34">
                  <c:v>6.6316617398301326E-3</c:v>
                </c:pt>
                <c:pt idx="35">
                  <c:v>6.6656670995734555E-3</c:v>
                </c:pt>
                <c:pt idx="36">
                  <c:v>6.7022199219653796E-3</c:v>
                </c:pt>
                <c:pt idx="37">
                  <c:v>6.7362286560286189E-3</c:v>
                </c:pt>
                <c:pt idx="38">
                  <c:v>6.769247831635866E-3</c:v>
                </c:pt>
                <c:pt idx="39">
                  <c:v>6.807421197004458E-3</c:v>
                </c:pt>
                <c:pt idx="40">
                  <c:v>6.8456438938964267E-3</c:v>
                </c:pt>
                <c:pt idx="41">
                  <c:v>6.8805784767259999E-3</c:v>
                </c:pt>
                <c:pt idx="42">
                  <c:v>6.9113632943421923E-3</c:v>
                </c:pt>
                <c:pt idx="43">
                  <c:v>6.9421821042215262E-3</c:v>
                </c:pt>
                <c:pt idx="44">
                  <c:v>6.9712785794006386E-3</c:v>
                </c:pt>
                <c:pt idx="45">
                  <c:v>7.0118440741290793E-3</c:v>
                </c:pt>
                <c:pt idx="46">
                  <c:v>7.0490762954030454E-3</c:v>
                </c:pt>
                <c:pt idx="47">
                  <c:v>7.0835646559440756E-3</c:v>
                </c:pt>
                <c:pt idx="48">
                  <c:v>7.1204714377906334E-3</c:v>
                </c:pt>
                <c:pt idx="49">
                  <c:v>7.1536370583257774E-3</c:v>
                </c:pt>
                <c:pt idx="50">
                  <c:v>7.196008078667035E-3</c:v>
                </c:pt>
                <c:pt idx="51">
                  <c:v>7.2322605607318992E-3</c:v>
                </c:pt>
                <c:pt idx="52">
                  <c:v>7.2638697740798047E-3</c:v>
                </c:pt>
                <c:pt idx="53">
                  <c:v>7.2989762566768226E-3</c:v>
                </c:pt>
                <c:pt idx="54">
                  <c:v>7.3352635882254318E-3</c:v>
                </c:pt>
                <c:pt idx="55">
                  <c:v>7.3666169910445306E-3</c:v>
                </c:pt>
                <c:pt idx="56">
                  <c:v>7.3945096803221229E-3</c:v>
                </c:pt>
                <c:pt idx="57">
                  <c:v>7.4333961112921579E-3</c:v>
                </c:pt>
                <c:pt idx="58">
                  <c:v>7.4728362159775606E-3</c:v>
                </c:pt>
                <c:pt idx="59">
                  <c:v>7.512426571755308E-3</c:v>
                </c:pt>
                <c:pt idx="60">
                  <c:v>7.5573024092765156E-3</c:v>
                </c:pt>
                <c:pt idx="61">
                  <c:v>7.6043266739864905E-3</c:v>
                </c:pt>
                <c:pt idx="62">
                  <c:v>7.6334517735853827E-3</c:v>
                </c:pt>
                <c:pt idx="63">
                  <c:v>7.6587772150303202E-3</c:v>
                </c:pt>
                <c:pt idx="64">
                  <c:v>7.6959906937796342E-3</c:v>
                </c:pt>
                <c:pt idx="65">
                  <c:v>7.7305373888616772E-3</c:v>
                </c:pt>
                <c:pt idx="66">
                  <c:v>7.7607285600189355E-3</c:v>
                </c:pt>
                <c:pt idx="67">
                  <c:v>7.7951211819801509E-3</c:v>
                </c:pt>
                <c:pt idx="68">
                  <c:v>7.8381827499229787E-3</c:v>
                </c:pt>
                <c:pt idx="69">
                  <c:v>7.8714839475145289E-3</c:v>
                </c:pt>
                <c:pt idx="70">
                  <c:v>7.9108217356229499E-3</c:v>
                </c:pt>
                <c:pt idx="71">
                  <c:v>7.9412530879106134E-3</c:v>
                </c:pt>
                <c:pt idx="72">
                  <c:v>7.9794916704576321E-3</c:v>
                </c:pt>
                <c:pt idx="73">
                  <c:v>8.0116557175972051E-3</c:v>
                </c:pt>
                <c:pt idx="74">
                  <c:v>8.0565457262176329E-3</c:v>
                </c:pt>
                <c:pt idx="75">
                  <c:v>8.0915763567306256E-3</c:v>
                </c:pt>
                <c:pt idx="76">
                  <c:v>8.1376526329425981E-3</c:v>
                </c:pt>
                <c:pt idx="77">
                  <c:v>8.174936497615989E-3</c:v>
                </c:pt>
                <c:pt idx="78">
                  <c:v>8.2171887956066052E-3</c:v>
                </c:pt>
                <c:pt idx="79">
                  <c:v>8.2474546319286322E-3</c:v>
                </c:pt>
                <c:pt idx="80">
                  <c:v>8.2848585627019952E-3</c:v>
                </c:pt>
                <c:pt idx="81">
                  <c:v>8.3278376246818109E-3</c:v>
                </c:pt>
                <c:pt idx="82">
                  <c:v>8.3704411359390926E-3</c:v>
                </c:pt>
                <c:pt idx="83">
                  <c:v>8.4175207489380621E-3</c:v>
                </c:pt>
                <c:pt idx="84">
                  <c:v>8.4439962667595212E-3</c:v>
                </c:pt>
                <c:pt idx="85">
                  <c:v>8.4892774917271398E-3</c:v>
                </c:pt>
                <c:pt idx="86">
                  <c:v>8.5343710403991586E-3</c:v>
                </c:pt>
                <c:pt idx="87">
                  <c:v>8.5750864983543985E-3</c:v>
                </c:pt>
                <c:pt idx="88">
                  <c:v>8.6076088871085005E-3</c:v>
                </c:pt>
                <c:pt idx="89">
                  <c:v>8.6437152806584268E-3</c:v>
                </c:pt>
                <c:pt idx="90">
                  <c:v>8.6928005412478006E-3</c:v>
                </c:pt>
                <c:pt idx="91">
                  <c:v>8.7385651573165957E-3</c:v>
                </c:pt>
                <c:pt idx="92">
                  <c:v>8.7808931684999428E-3</c:v>
                </c:pt>
                <c:pt idx="93">
                  <c:v>8.8259020819528092E-3</c:v>
                </c:pt>
                <c:pt idx="94">
                  <c:v>8.8620016230769698E-3</c:v>
                </c:pt>
                <c:pt idx="95">
                  <c:v>8.9082828183343048E-3</c:v>
                </c:pt>
                <c:pt idx="96">
                  <c:v>8.9641760874099603E-3</c:v>
                </c:pt>
                <c:pt idx="97">
                  <c:v>9.0109233040909058E-3</c:v>
                </c:pt>
                <c:pt idx="98">
                  <c:v>9.0606319210094488E-3</c:v>
                </c:pt>
                <c:pt idx="99">
                  <c:v>9.1081849310597086E-3</c:v>
                </c:pt>
                <c:pt idx="100">
                  <c:v>9.1501259526871048E-3</c:v>
                </c:pt>
                <c:pt idx="101">
                  <c:v>9.1985842190274256E-3</c:v>
                </c:pt>
                <c:pt idx="102">
                  <c:v>9.250835922488038E-3</c:v>
                </c:pt>
                <c:pt idx="103">
                  <c:v>9.3007530881316514E-3</c:v>
                </c:pt>
                <c:pt idx="104">
                  <c:v>9.3586011102485874E-3</c:v>
                </c:pt>
                <c:pt idx="105">
                  <c:v>9.4168359622543076E-3</c:v>
                </c:pt>
                <c:pt idx="106">
                  <c:v>9.4582540281305388E-3</c:v>
                </c:pt>
                <c:pt idx="107">
                  <c:v>9.5053417696686227E-3</c:v>
                </c:pt>
                <c:pt idx="108">
                  <c:v>9.5649348089490837E-3</c:v>
                </c:pt>
                <c:pt idx="109">
                  <c:v>9.626494737541685E-3</c:v>
                </c:pt>
                <c:pt idx="110">
                  <c:v>9.7064165422680523E-3</c:v>
                </c:pt>
                <c:pt idx="111">
                  <c:v>9.7602382883738396E-3</c:v>
                </c:pt>
                <c:pt idx="112">
                  <c:v>9.8108896340025099E-3</c:v>
                </c:pt>
                <c:pt idx="113">
                  <c:v>9.8787313047116569E-3</c:v>
                </c:pt>
                <c:pt idx="114">
                  <c:v>9.9387716708276824E-3</c:v>
                </c:pt>
                <c:pt idx="115">
                  <c:v>1.000053778228625E-2</c:v>
                </c:pt>
                <c:pt idx="116">
                  <c:v>1.0060583384544417E-2</c:v>
                </c:pt>
                <c:pt idx="117">
                  <c:v>1.0115958086267481E-2</c:v>
                </c:pt>
                <c:pt idx="118">
                  <c:v>1.0184503865497251E-2</c:v>
                </c:pt>
                <c:pt idx="119">
                  <c:v>1.0246015038671312E-2</c:v>
                </c:pt>
                <c:pt idx="120">
                  <c:v>1.0317119946456092E-2</c:v>
                </c:pt>
                <c:pt idx="121">
                  <c:v>1.0406750139099502E-2</c:v>
                </c:pt>
                <c:pt idx="122">
                  <c:v>1.0490937699569476E-2</c:v>
                </c:pt>
                <c:pt idx="123">
                  <c:v>1.0575234125823486E-2</c:v>
                </c:pt>
                <c:pt idx="124">
                  <c:v>1.0656481497278505E-2</c:v>
                </c:pt>
                <c:pt idx="125">
                  <c:v>1.07407097977179E-2</c:v>
                </c:pt>
                <c:pt idx="126">
                  <c:v>1.0828690571499182E-2</c:v>
                </c:pt>
                <c:pt idx="127">
                  <c:v>1.0927772148072541E-2</c:v>
                </c:pt>
                <c:pt idx="128">
                  <c:v>1.1017237820136614E-2</c:v>
                </c:pt>
                <c:pt idx="129">
                  <c:v>1.1096921704455358E-2</c:v>
                </c:pt>
                <c:pt idx="130">
                  <c:v>1.1181905294201551E-2</c:v>
                </c:pt>
                <c:pt idx="131">
                  <c:v>1.1278091667934375E-2</c:v>
                </c:pt>
                <c:pt idx="132">
                  <c:v>1.1373218272307585E-2</c:v>
                </c:pt>
                <c:pt idx="133">
                  <c:v>1.1462511297591968E-2</c:v>
                </c:pt>
                <c:pt idx="134">
                  <c:v>1.1556113157868402E-2</c:v>
                </c:pt>
                <c:pt idx="135">
                  <c:v>1.165133497980945E-2</c:v>
                </c:pt>
                <c:pt idx="136">
                  <c:v>1.1756624160287622E-2</c:v>
                </c:pt>
                <c:pt idx="137">
                  <c:v>1.1849697218190527E-2</c:v>
                </c:pt>
                <c:pt idx="138">
                  <c:v>1.1939226673134771E-2</c:v>
                </c:pt>
                <c:pt idx="139">
                  <c:v>1.2045911965968456E-2</c:v>
                </c:pt>
                <c:pt idx="140">
                  <c:v>1.2134990352797574E-2</c:v>
                </c:pt>
                <c:pt idx="141">
                  <c:v>1.2238943052209381E-2</c:v>
                </c:pt>
                <c:pt idx="142">
                  <c:v>1.2355789285710806E-2</c:v>
                </c:pt>
                <c:pt idx="143">
                  <c:v>1.2479851763201355E-2</c:v>
                </c:pt>
                <c:pt idx="144">
                  <c:v>1.2612266748101904E-2</c:v>
                </c:pt>
                <c:pt idx="145">
                  <c:v>1.2733771573568194E-2</c:v>
                </c:pt>
                <c:pt idx="146">
                  <c:v>1.285612051641229E-2</c:v>
                </c:pt>
                <c:pt idx="147">
                  <c:v>1.2982677437076885E-2</c:v>
                </c:pt>
                <c:pt idx="148">
                  <c:v>1.310550553931576E-2</c:v>
                </c:pt>
                <c:pt idx="149">
                  <c:v>1.3208632118009496E-2</c:v>
                </c:pt>
                <c:pt idx="150">
                  <c:v>1.3346141870955869E-2</c:v>
                </c:pt>
                <c:pt idx="151">
                  <c:v>1.3465075673952906E-2</c:v>
                </c:pt>
                <c:pt idx="152">
                  <c:v>1.3593254182400484E-2</c:v>
                </c:pt>
                <c:pt idx="153">
                  <c:v>1.3726410338012028E-2</c:v>
                </c:pt>
                <c:pt idx="154">
                  <c:v>1.3872320391421318E-2</c:v>
                </c:pt>
                <c:pt idx="155">
                  <c:v>1.4011096341980863E-2</c:v>
                </c:pt>
                <c:pt idx="156">
                  <c:v>1.4175992202438606E-2</c:v>
                </c:pt>
                <c:pt idx="157">
                  <c:v>1.4317961980634191E-2</c:v>
                </c:pt>
                <c:pt idx="158">
                  <c:v>1.4473298279322262E-2</c:v>
                </c:pt>
                <c:pt idx="159">
                  <c:v>1.4624307555751804E-2</c:v>
                </c:pt>
                <c:pt idx="160">
                  <c:v>1.4786820344091367E-2</c:v>
                </c:pt>
                <c:pt idx="161">
                  <c:v>1.4953346163221973E-2</c:v>
                </c:pt>
                <c:pt idx="162">
                  <c:v>1.5089708420366624E-2</c:v>
                </c:pt>
                <c:pt idx="163">
                  <c:v>1.5206294657076014E-2</c:v>
                </c:pt>
                <c:pt idx="164">
                  <c:v>1.5341391177670685E-2</c:v>
                </c:pt>
                <c:pt idx="165">
                  <c:v>1.5494230103272969E-2</c:v>
                </c:pt>
                <c:pt idx="166">
                  <c:v>1.5640385571769073E-2</c:v>
                </c:pt>
                <c:pt idx="167">
                  <c:v>1.5788766108334965E-2</c:v>
                </c:pt>
                <c:pt idx="168">
                  <c:v>1.597070788279047E-2</c:v>
                </c:pt>
                <c:pt idx="169">
                  <c:v>1.6114733248921813E-2</c:v>
                </c:pt>
                <c:pt idx="170">
                  <c:v>1.6259835940551325E-2</c:v>
                </c:pt>
                <c:pt idx="171">
                  <c:v>1.6394588707120218E-2</c:v>
                </c:pt>
                <c:pt idx="172">
                  <c:v>1.656723362838573E-2</c:v>
                </c:pt>
                <c:pt idx="173">
                  <c:v>1.6745246890201237E-2</c:v>
                </c:pt>
                <c:pt idx="174">
                  <c:v>1.6928886082728609E-2</c:v>
                </c:pt>
                <c:pt idx="175">
                  <c:v>1.7120997524260502E-2</c:v>
                </c:pt>
                <c:pt idx="176">
                  <c:v>1.7315540797262542E-2</c:v>
                </c:pt>
                <c:pt idx="177">
                  <c:v>1.7533838910577221E-2</c:v>
                </c:pt>
                <c:pt idx="178">
                  <c:v>1.7736801738883416E-2</c:v>
                </c:pt>
                <c:pt idx="179">
                  <c:v>1.7925422231401988E-2</c:v>
                </c:pt>
                <c:pt idx="180">
                  <c:v>1.8142776912867028E-2</c:v>
                </c:pt>
                <c:pt idx="181">
                  <c:v>1.8405376920775301E-2</c:v>
                </c:pt>
                <c:pt idx="182">
                  <c:v>1.8649436344375228E-2</c:v>
                </c:pt>
                <c:pt idx="183">
                  <c:v>1.8934220435812433E-2</c:v>
                </c:pt>
                <c:pt idx="184">
                  <c:v>1.922364618763445E-2</c:v>
                </c:pt>
                <c:pt idx="185">
                  <c:v>1.952661464944104E-2</c:v>
                </c:pt>
                <c:pt idx="186">
                  <c:v>1.9830209409139214E-2</c:v>
                </c:pt>
                <c:pt idx="187">
                  <c:v>2.0176790254455713E-2</c:v>
                </c:pt>
                <c:pt idx="188">
                  <c:v>2.0514655222409618E-2</c:v>
                </c:pt>
                <c:pt idx="189">
                  <c:v>2.0875391293474134E-2</c:v>
                </c:pt>
                <c:pt idx="190">
                  <c:v>2.1274402597250511E-2</c:v>
                </c:pt>
                <c:pt idx="191">
                  <c:v>2.1675350173282107E-2</c:v>
                </c:pt>
                <c:pt idx="192">
                  <c:v>2.2097614998865693E-2</c:v>
                </c:pt>
                <c:pt idx="193">
                  <c:v>2.2501419221076836E-2</c:v>
                </c:pt>
                <c:pt idx="194">
                  <c:v>2.2913335360207444E-2</c:v>
                </c:pt>
                <c:pt idx="195">
                  <c:v>2.3359215868685047E-2</c:v>
                </c:pt>
                <c:pt idx="196">
                  <c:v>2.3836767700669181E-2</c:v>
                </c:pt>
                <c:pt idx="197">
                  <c:v>2.4341344701700685E-2</c:v>
                </c:pt>
                <c:pt idx="198">
                  <c:v>2.4876659654164222E-2</c:v>
                </c:pt>
                <c:pt idx="199">
                  <c:v>2.543755143765971E-2</c:v>
                </c:pt>
                <c:pt idx="200">
                  <c:v>2.6016955942024547E-2</c:v>
                </c:pt>
                <c:pt idx="201">
                  <c:v>2.6659784576221108E-2</c:v>
                </c:pt>
                <c:pt idx="202">
                  <c:v>2.7332397257595103E-2</c:v>
                </c:pt>
                <c:pt idx="203">
                  <c:v>2.8006695178693738E-2</c:v>
                </c:pt>
                <c:pt idx="204">
                  <c:v>2.8744899367792211E-2</c:v>
                </c:pt>
                <c:pt idx="205">
                  <c:v>2.9519455715591732E-2</c:v>
                </c:pt>
                <c:pt idx="206">
                  <c:v>3.0348215773404234E-2</c:v>
                </c:pt>
                <c:pt idx="207">
                  <c:v>3.120547842299326E-2</c:v>
                </c:pt>
                <c:pt idx="208">
                  <c:v>3.2134185675565412E-2</c:v>
                </c:pt>
                <c:pt idx="209">
                  <c:v>3.307934244270562E-2</c:v>
                </c:pt>
                <c:pt idx="210">
                  <c:v>3.4088597458462967E-2</c:v>
                </c:pt>
                <c:pt idx="211">
                  <c:v>3.509873526382036E-2</c:v>
                </c:pt>
                <c:pt idx="212">
                  <c:v>3.6292928401323074E-2</c:v>
                </c:pt>
                <c:pt idx="213">
                  <c:v>3.7573462749389379E-2</c:v>
                </c:pt>
                <c:pt idx="214">
                  <c:v>3.8947207946221134E-2</c:v>
                </c:pt>
                <c:pt idx="215">
                  <c:v>4.0401988526971112E-2</c:v>
                </c:pt>
                <c:pt idx="216">
                  <c:v>4.1956201208109209E-2</c:v>
                </c:pt>
                <c:pt idx="217">
                  <c:v>4.3712703075871058E-2</c:v>
                </c:pt>
                <c:pt idx="218">
                  <c:v>4.5550733866866679E-2</c:v>
                </c:pt>
                <c:pt idx="219">
                  <c:v>4.7588443722740383E-2</c:v>
                </c:pt>
                <c:pt idx="220">
                  <c:v>4.9743988905411519E-2</c:v>
                </c:pt>
                <c:pt idx="221">
                  <c:v>5.2187961969456208E-2</c:v>
                </c:pt>
                <c:pt idx="222">
                  <c:v>5.476379744759672E-2</c:v>
                </c:pt>
                <c:pt idx="223">
                  <c:v>5.768955592784257E-2</c:v>
                </c:pt>
                <c:pt idx="224">
                  <c:v>6.106440359454067E-2</c:v>
                </c:pt>
                <c:pt idx="225">
                  <c:v>6.4931455633555901E-2</c:v>
                </c:pt>
                <c:pt idx="226">
                  <c:v>6.9169230390855097E-2</c:v>
                </c:pt>
                <c:pt idx="227">
                  <c:v>7.4060511034902507E-2</c:v>
                </c:pt>
                <c:pt idx="228">
                  <c:v>7.9677202410029846E-2</c:v>
                </c:pt>
                <c:pt idx="229">
                  <c:v>8.6272229735870773E-2</c:v>
                </c:pt>
                <c:pt idx="230">
                  <c:v>9.4184416910809074E-2</c:v>
                </c:pt>
                <c:pt idx="231">
                  <c:v>0.10351764775263768</c:v>
                </c:pt>
                <c:pt idx="232">
                  <c:v>0.11499057043228189</c:v>
                </c:pt>
                <c:pt idx="233">
                  <c:v>0.12930230351919317</c:v>
                </c:pt>
                <c:pt idx="234">
                  <c:v>0.14807497017152468</c:v>
                </c:pt>
                <c:pt idx="235">
                  <c:v>0.17348001052561929</c:v>
                </c:pt>
                <c:pt idx="236">
                  <c:v>0.20924789879261158</c:v>
                </c:pt>
                <c:pt idx="237">
                  <c:v>0.26358806598845763</c:v>
                </c:pt>
                <c:pt idx="238">
                  <c:v>0.35646927758383495</c:v>
                </c:pt>
                <c:pt idx="239">
                  <c:v>0.55139064568941609</c:v>
                </c:pt>
                <c:pt idx="240">
                  <c:v>1</c:v>
                </c:pt>
              </c:numCache>
            </c:numRef>
          </c:val>
        </c:ser>
        <c:marker val="1"/>
        <c:axId val="105796736"/>
        <c:axId val="105798272"/>
      </c:lineChart>
      <c:dateAx>
        <c:axId val="105784448"/>
        <c:scaling>
          <c:orientation val="minMax"/>
        </c:scaling>
        <c:axPos val="b"/>
        <c:numFmt formatCode="[$-416]mmm\-yy;@" sourceLinked="0"/>
        <c:majorTickMark val="none"/>
        <c:tickLblPos val="nextTo"/>
        <c:crossAx val="105785984"/>
        <c:crosses val="autoZero"/>
        <c:auto val="1"/>
        <c:lblOffset val="100"/>
        <c:baseTimeUnit val="months"/>
        <c:majorUnit val="12"/>
      </c:dateAx>
      <c:valAx>
        <c:axId val="105785984"/>
        <c:scaling>
          <c:orientation val="minMax"/>
        </c:scaling>
        <c:axPos val="l"/>
        <c:majorGridlines/>
        <c:numFmt formatCode="_(\R\$* #,##0_);_(\R\$* \(#,##0\);_(\R\$* &quot;-&quot;_);_(@_)" sourceLinked="0"/>
        <c:majorTickMark val="none"/>
        <c:tickLblPos val="nextTo"/>
        <c:spPr>
          <a:ln w="9525">
            <a:noFill/>
          </a:ln>
        </c:spPr>
        <c:crossAx val="105784448"/>
        <c:crosses val="autoZero"/>
        <c:crossBetween val="between"/>
        <c:dispUnits>
          <c:builtInUnit val="billions"/>
          <c:dispUnitsLbl>
            <c:tx>
              <c:rich>
                <a:bodyPr/>
                <a:lstStyle/>
                <a:p>
                  <a:pPr>
                    <a:defRPr/>
                  </a:pPr>
                  <a:r>
                    <a:rPr lang="en-US"/>
                    <a:t>Bilhões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catAx>
        <c:axId val="105796736"/>
        <c:scaling>
          <c:orientation val="minMax"/>
        </c:scaling>
        <c:delete val="1"/>
        <c:axPos val="b"/>
        <c:tickLblPos val="none"/>
        <c:crossAx val="105798272"/>
        <c:crosses val="autoZero"/>
        <c:auto val="1"/>
        <c:lblAlgn val="ctr"/>
        <c:lblOffset val="100"/>
      </c:catAx>
      <c:valAx>
        <c:axId val="105798272"/>
        <c:scaling>
          <c:orientation val="minMax"/>
          <c:max val="1"/>
        </c:scaling>
        <c:axPos val="r"/>
        <c:numFmt formatCode="0%" sourceLinked="0"/>
        <c:tickLblPos val="nextTo"/>
        <c:crossAx val="1057967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39697995954359888"/>
          <c:y val="0.89358188168834052"/>
          <c:w val="0.20324423078429762"/>
          <c:h val="7.5513961832817514E-2"/>
        </c:manualLayout>
      </c:layout>
    </c:legend>
    <c:plotVisOnly val="1"/>
    <c:dispBlanksAs val="gap"/>
  </c:chart>
  <c:spPr>
    <a:ln>
      <a:noFill/>
    </a:ln>
  </c:spPr>
  <c:txPr>
    <a:bodyPr/>
    <a:lstStyle/>
    <a:p>
      <a:pPr>
        <a:defRPr b="1"/>
      </a:pPr>
      <a:endParaRPr lang="pt-BR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133350</xdr:rowOff>
    </xdr:from>
    <xdr:to>
      <xdr:col>6</xdr:col>
      <xdr:colOff>1285875</xdr:colOff>
      <xdr:row>40</xdr:row>
      <xdr:rowOff>19050</xdr:rowOff>
    </xdr:to>
    <xdr:graphicFrame macro="">
      <xdr:nvGraphicFramePr>
        <xdr:cNvPr id="204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>
    <pageSetUpPr fitToPage="1"/>
  </sheetPr>
  <dimension ref="A1:F106"/>
  <sheetViews>
    <sheetView showGridLines="0" topLeftCell="A71" workbookViewId="0">
      <selection activeCell="C5" sqref="C5:D99"/>
    </sheetView>
  </sheetViews>
  <sheetFormatPr defaultRowHeight="12.75"/>
  <cols>
    <col min="1" max="1" width="3.140625" style="30" customWidth="1"/>
    <col min="2" max="2" width="3.140625" style="1" customWidth="1"/>
    <col min="3" max="3" width="63" style="1" bestFit="1" customWidth="1"/>
    <col min="4" max="4" width="87.42578125" style="1" customWidth="1"/>
    <col min="5" max="5" width="3.140625" style="1" customWidth="1"/>
    <col min="6" max="6" width="3.140625" style="30" customWidth="1"/>
    <col min="7" max="16384" width="9.140625" style="1"/>
  </cols>
  <sheetData>
    <row r="1" spans="2:5" ht="4.5" customHeight="1"/>
    <row r="2" spans="2:5" ht="23.25">
      <c r="C2" s="74" t="s">
        <v>62</v>
      </c>
      <c r="D2" s="66"/>
    </row>
    <row r="3" spans="2:5" ht="4.5" customHeight="1">
      <c r="B3" s="30"/>
      <c r="C3" s="30"/>
      <c r="D3" s="30"/>
      <c r="E3" s="30"/>
    </row>
    <row r="4" spans="2:5" ht="13.5" thickBot="1">
      <c r="B4" s="30"/>
      <c r="C4" s="30"/>
      <c r="D4" s="30"/>
      <c r="E4" s="30"/>
    </row>
    <row r="5" spans="2:5" ht="13.5" thickBot="1">
      <c r="B5" s="30"/>
      <c r="C5" s="28" t="s">
        <v>17</v>
      </c>
      <c r="D5" s="69" t="s">
        <v>73</v>
      </c>
      <c r="E5" s="30"/>
    </row>
    <row r="6" spans="2:5" ht="13.5" thickBot="1">
      <c r="B6" s="30"/>
      <c r="C6" s="30"/>
      <c r="D6" s="30"/>
      <c r="E6" s="30"/>
    </row>
    <row r="7" spans="2:5" ht="13.5" thickBot="1">
      <c r="B7" s="30"/>
      <c r="C7" s="28" t="s">
        <v>1690</v>
      </c>
      <c r="D7" s="65">
        <f ca="1">TODAY()</f>
        <v>42108</v>
      </c>
      <c r="E7" s="30"/>
    </row>
    <row r="8" spans="2:5" ht="13.5" thickBot="1">
      <c r="B8" s="30"/>
      <c r="C8" s="30"/>
      <c r="D8" s="30"/>
      <c r="E8" s="30"/>
    </row>
    <row r="9" spans="2:5" ht="13.5" thickBot="1">
      <c r="B9" s="30"/>
      <c r="C9" s="28" t="s">
        <v>1693</v>
      </c>
      <c r="D9" s="61" t="s">
        <v>1694</v>
      </c>
      <c r="E9" s="30"/>
    </row>
    <row r="10" spans="2:5" ht="13.5" thickBot="1">
      <c r="B10" s="30"/>
      <c r="C10" s="30"/>
      <c r="D10" s="30"/>
      <c r="E10" s="30"/>
    </row>
    <row r="11" spans="2:5" ht="13.5" thickBot="1">
      <c r="B11" s="30"/>
      <c r="C11" s="28" t="s">
        <v>1692</v>
      </c>
      <c r="D11" s="61" t="s">
        <v>1704</v>
      </c>
      <c r="E11" s="30"/>
    </row>
    <row r="12" spans="2:5" ht="13.5" thickBot="1">
      <c r="B12" s="30"/>
      <c r="C12" s="30"/>
      <c r="D12" s="30"/>
      <c r="E12" s="30"/>
    </row>
    <row r="13" spans="2:5">
      <c r="B13" s="30"/>
      <c r="C13" s="31" t="s">
        <v>1691</v>
      </c>
      <c r="D13" s="26"/>
      <c r="E13" s="30"/>
    </row>
    <row r="14" spans="2:5" ht="4.5" customHeight="1">
      <c r="B14" s="30"/>
      <c r="C14" s="27"/>
      <c r="D14" s="29"/>
      <c r="E14" s="30"/>
    </row>
    <row r="15" spans="2:5">
      <c r="B15" s="30"/>
      <c r="C15" s="27" t="s">
        <v>1695</v>
      </c>
      <c r="D15" s="103">
        <f ca="1">'FLUXO CRI'!C20</f>
        <v>14102</v>
      </c>
      <c r="E15" s="30"/>
    </row>
    <row r="16" spans="2:5" ht="4.5" customHeight="1">
      <c r="B16" s="30"/>
      <c r="C16" s="27"/>
      <c r="D16" s="104"/>
      <c r="E16" s="30"/>
    </row>
    <row r="17" spans="2:5">
      <c r="B17" s="30"/>
      <c r="C17" s="27" t="s">
        <v>1696</v>
      </c>
      <c r="D17" s="104"/>
      <c r="E17" s="30"/>
    </row>
    <row r="18" spans="2:5" ht="4.5" customHeight="1">
      <c r="B18" s="30"/>
      <c r="C18" s="27"/>
      <c r="D18" s="104"/>
      <c r="E18" s="30"/>
    </row>
    <row r="19" spans="2:5">
      <c r="B19" s="30"/>
      <c r="C19" s="32" t="s">
        <v>59</v>
      </c>
      <c r="D19" s="105"/>
      <c r="E19" s="30"/>
    </row>
    <row r="20" spans="2:5">
      <c r="B20" s="30"/>
      <c r="C20" s="34" t="s">
        <v>18</v>
      </c>
      <c r="D20" s="106">
        <f ca="1">'FLUXO CRI'!E16</f>
        <v>2038368377.74</v>
      </c>
      <c r="E20" s="30"/>
    </row>
    <row r="21" spans="2:5">
      <c r="B21" s="30"/>
      <c r="C21" s="34" t="s">
        <v>19</v>
      </c>
      <c r="D21" s="106">
        <f ca="1">'FLUXO CRI'!E17</f>
        <v>44500</v>
      </c>
      <c r="E21" s="30"/>
    </row>
    <row r="22" spans="2:5">
      <c r="B22" s="30"/>
      <c r="C22" s="34" t="s">
        <v>20</v>
      </c>
      <c r="D22" s="106">
        <f ca="1">'FLUXO CRI'!E18</f>
        <v>289034.86460445123</v>
      </c>
      <c r="E22" s="30"/>
    </row>
    <row r="23" spans="2:5">
      <c r="B23" s="30"/>
      <c r="C23" s="34" t="s">
        <v>21</v>
      </c>
      <c r="D23" s="106">
        <f ca="1">'FLUXO CRI'!E19</f>
        <v>4077125800.1103888</v>
      </c>
      <c r="E23" s="30"/>
    </row>
    <row r="24" spans="2:5">
      <c r="B24" s="30"/>
      <c r="C24" s="34" t="s">
        <v>22</v>
      </c>
      <c r="D24" s="107">
        <f ca="1">'FLUXO CRI'!E20</f>
        <v>14102</v>
      </c>
      <c r="E24" s="30"/>
    </row>
    <row r="25" spans="2:5" ht="4.5" customHeight="1">
      <c r="B25" s="30"/>
      <c r="C25" s="27"/>
      <c r="D25" s="104"/>
      <c r="E25" s="30"/>
    </row>
    <row r="26" spans="2:5">
      <c r="B26" s="30"/>
      <c r="C26" s="27" t="s">
        <v>1697</v>
      </c>
      <c r="D26" s="29"/>
      <c r="E26" s="30"/>
    </row>
    <row r="27" spans="2:5" ht="4.5" customHeight="1">
      <c r="B27" s="30"/>
      <c r="C27" s="27"/>
      <c r="D27" s="29"/>
      <c r="E27" s="30"/>
    </row>
    <row r="28" spans="2:5">
      <c r="B28" s="30"/>
      <c r="C28" s="32" t="s">
        <v>59</v>
      </c>
      <c r="D28" s="33"/>
      <c r="E28" s="30"/>
    </row>
    <row r="29" spans="2:5">
      <c r="B29" s="30"/>
      <c r="C29" s="34" t="s">
        <v>18</v>
      </c>
      <c r="D29" s="106">
        <f ca="1">'FLUXO CRI'!F16</f>
        <v>1050898424.5600053</v>
      </c>
      <c r="E29" s="30"/>
    </row>
    <row r="30" spans="2:5">
      <c r="B30" s="30"/>
      <c r="C30" s="34" t="s">
        <v>19</v>
      </c>
      <c r="D30" s="106">
        <f ca="1">'FLUXO CRI'!F17</f>
        <v>1.4995688623853474E-2</v>
      </c>
      <c r="E30" s="30"/>
    </row>
    <row r="31" spans="2:5">
      <c r="B31" s="30"/>
      <c r="C31" s="34" t="s">
        <v>20</v>
      </c>
      <c r="D31" s="106">
        <f ca="1">'FLUXO CRI'!F18</f>
        <v>150113.67401033305</v>
      </c>
      <c r="E31" s="30"/>
    </row>
    <row r="32" spans="2:5">
      <c r="B32" s="30"/>
      <c r="C32" s="34" t="s">
        <v>21</v>
      </c>
      <c r="D32" s="106">
        <f ca="1">'FLUXO CRI'!F19</f>
        <v>2117803712.9377787</v>
      </c>
      <c r="E32" s="30"/>
    </row>
    <row r="33" spans="2:5">
      <c r="B33" s="30"/>
      <c r="C33" s="34" t="s">
        <v>22</v>
      </c>
      <c r="D33" s="107">
        <f ca="1">'FLUXO CRI'!F20</f>
        <v>14102</v>
      </c>
      <c r="E33" s="30"/>
    </row>
    <row r="34" spans="2:5" ht="4.5" customHeight="1">
      <c r="B34" s="30"/>
      <c r="C34" s="27"/>
      <c r="D34" s="29"/>
      <c r="E34" s="30"/>
    </row>
    <row r="35" spans="2:5">
      <c r="B35" s="30"/>
      <c r="C35" s="27" t="s">
        <v>1698</v>
      </c>
      <c r="D35" s="58" t="s">
        <v>58</v>
      </c>
      <c r="E35" s="30"/>
    </row>
    <row r="36" spans="2:5" ht="4.5" customHeight="1">
      <c r="B36" s="30"/>
      <c r="C36" s="27"/>
      <c r="D36" s="29"/>
      <c r="E36" s="30"/>
    </row>
    <row r="37" spans="2:5" ht="13.5" thickBot="1">
      <c r="B37" s="30"/>
      <c r="C37" s="35" t="s">
        <v>16</v>
      </c>
      <c r="D37" s="59">
        <f>D15*4.06</f>
        <v>57254.119999999995</v>
      </c>
      <c r="E37" s="30"/>
    </row>
    <row r="38" spans="2:5" ht="13.5" thickBot="1">
      <c r="B38" s="30"/>
      <c r="C38" s="30"/>
      <c r="D38" s="30"/>
      <c r="E38" s="30"/>
    </row>
    <row r="39" spans="2:5">
      <c r="B39" s="30"/>
      <c r="C39" s="31" t="s">
        <v>1699</v>
      </c>
      <c r="D39" s="26"/>
      <c r="E39" s="30"/>
    </row>
    <row r="40" spans="2:5" ht="4.5" customHeight="1">
      <c r="B40" s="30"/>
      <c r="C40" s="27"/>
      <c r="D40" s="29"/>
      <c r="E40" s="30"/>
    </row>
    <row r="41" spans="2:5">
      <c r="B41" s="30"/>
      <c r="C41" s="27" t="s">
        <v>1700</v>
      </c>
      <c r="D41" s="58" t="s">
        <v>66</v>
      </c>
      <c r="E41" s="30"/>
    </row>
    <row r="42" spans="2:5" ht="4.5" customHeight="1">
      <c r="B42" s="30"/>
      <c r="C42" s="27"/>
      <c r="D42" s="29"/>
      <c r="E42" s="30"/>
    </row>
    <row r="43" spans="2:5">
      <c r="B43" s="30"/>
      <c r="C43" s="27" t="s">
        <v>1701</v>
      </c>
      <c r="D43" s="58" t="s">
        <v>33</v>
      </c>
      <c r="E43" s="30"/>
    </row>
    <row r="44" spans="2:5" ht="4.5" customHeight="1">
      <c r="B44" s="30"/>
      <c r="C44" s="27"/>
      <c r="D44" s="29"/>
      <c r="E44" s="30"/>
    </row>
    <row r="45" spans="2:5" ht="13.5" thickBot="1">
      <c r="B45" s="30"/>
      <c r="C45" s="35" t="s">
        <v>55</v>
      </c>
      <c r="D45" s="60" t="s">
        <v>56</v>
      </c>
      <c r="E45" s="30"/>
    </row>
    <row r="46" spans="2:5" ht="13.5" thickBot="1">
      <c r="B46" s="30"/>
      <c r="C46" s="30"/>
      <c r="D46" s="30"/>
      <c r="E46" s="30"/>
    </row>
    <row r="47" spans="2:5" ht="13.5" thickBot="1">
      <c r="B47" s="30"/>
      <c r="C47" s="28" t="s">
        <v>1702</v>
      </c>
      <c r="D47" s="61" t="s">
        <v>1703</v>
      </c>
      <c r="E47" s="30"/>
    </row>
    <row r="48" spans="2:5" ht="13.5" thickBot="1">
      <c r="B48" s="30"/>
      <c r="C48" s="30"/>
      <c r="D48" s="30"/>
      <c r="E48" s="30"/>
    </row>
    <row r="49" spans="2:5">
      <c r="B49" s="30"/>
      <c r="C49" s="31" t="s">
        <v>0</v>
      </c>
      <c r="D49" s="26"/>
      <c r="E49" s="30"/>
    </row>
    <row r="50" spans="2:5" ht="4.5" customHeight="1">
      <c r="B50" s="30"/>
      <c r="C50" s="27"/>
      <c r="D50" s="29"/>
      <c r="E50" s="30"/>
    </row>
    <row r="51" spans="2:5">
      <c r="B51" s="30"/>
      <c r="C51" s="27" t="s">
        <v>1</v>
      </c>
      <c r="D51" s="108">
        <f ca="1">'FLUXO CRI'!C6</f>
        <v>1050898424.5600015</v>
      </c>
      <c r="E51" s="30"/>
    </row>
    <row r="52" spans="2:5" ht="4.5" customHeight="1">
      <c r="B52" s="30"/>
      <c r="C52" s="27"/>
      <c r="D52" s="58"/>
      <c r="E52" s="30"/>
    </row>
    <row r="53" spans="2:5">
      <c r="B53" s="30"/>
      <c r="C53" s="27" t="s">
        <v>2</v>
      </c>
      <c r="D53" s="58" t="s">
        <v>3</v>
      </c>
      <c r="E53" s="30"/>
    </row>
    <row r="54" spans="2:5" ht="4.5" customHeight="1">
      <c r="B54" s="30"/>
      <c r="C54" s="27"/>
      <c r="D54" s="58"/>
      <c r="E54" s="30"/>
    </row>
    <row r="55" spans="2:5">
      <c r="B55" s="30"/>
      <c r="C55" s="27" t="s">
        <v>4</v>
      </c>
      <c r="D55" s="109" t="s">
        <v>442</v>
      </c>
      <c r="E55" s="30"/>
    </row>
    <row r="56" spans="2:5" ht="4.5" customHeight="1">
      <c r="B56" s="30"/>
      <c r="C56" s="27"/>
      <c r="D56" s="58"/>
      <c r="E56" s="30"/>
    </row>
    <row r="57" spans="2:5">
      <c r="B57" s="30"/>
      <c r="C57" s="27" t="s">
        <v>5</v>
      </c>
      <c r="D57" s="58" t="s">
        <v>57</v>
      </c>
      <c r="E57" s="30"/>
    </row>
    <row r="58" spans="2:5" ht="4.5" customHeight="1">
      <c r="B58" s="30"/>
      <c r="C58" s="27"/>
      <c r="D58" s="58"/>
      <c r="E58" s="30"/>
    </row>
    <row r="59" spans="2:5">
      <c r="B59" s="30"/>
      <c r="C59" s="27" t="s">
        <v>6</v>
      </c>
      <c r="D59" s="109" t="s">
        <v>8</v>
      </c>
      <c r="E59" s="30"/>
    </row>
    <row r="60" spans="2:5" ht="4.5" customHeight="1">
      <c r="B60" s="30"/>
      <c r="C60" s="27"/>
      <c r="D60" s="58"/>
      <c r="E60" s="30"/>
    </row>
    <row r="61" spans="2:5" ht="13.5" thickBot="1">
      <c r="B61" s="30"/>
      <c r="C61" s="35" t="s">
        <v>7</v>
      </c>
      <c r="D61" s="110" t="s">
        <v>60</v>
      </c>
      <c r="E61" s="30"/>
    </row>
    <row r="62" spans="2:5" ht="13.5" thickBot="1">
      <c r="B62" s="30"/>
      <c r="C62" s="30"/>
      <c r="D62" s="30"/>
      <c r="E62" s="30"/>
    </row>
    <row r="63" spans="2:5">
      <c r="B63" s="30"/>
      <c r="C63" s="31" t="s">
        <v>9</v>
      </c>
      <c r="D63" s="26"/>
      <c r="E63" s="30"/>
    </row>
    <row r="64" spans="2:5" ht="4.5" customHeight="1">
      <c r="B64" s="30"/>
      <c r="C64" s="27"/>
      <c r="D64" s="29"/>
      <c r="E64" s="30"/>
    </row>
    <row r="65" spans="2:5">
      <c r="B65" s="30"/>
      <c r="C65" s="27" t="s">
        <v>10</v>
      </c>
      <c r="D65" s="58" t="s">
        <v>11</v>
      </c>
      <c r="E65" s="30"/>
    </row>
    <row r="66" spans="2:5" ht="4.5" customHeight="1">
      <c r="B66" s="30"/>
      <c r="C66" s="27"/>
      <c r="D66" s="58"/>
      <c r="E66" s="30"/>
    </row>
    <row r="67" spans="2:5">
      <c r="B67" s="30"/>
      <c r="C67" s="27" t="s">
        <v>12</v>
      </c>
      <c r="D67" s="58" t="s">
        <v>13</v>
      </c>
      <c r="E67" s="30"/>
    </row>
    <row r="68" spans="2:5" ht="4.5" customHeight="1">
      <c r="B68" s="30"/>
      <c r="C68" s="27"/>
      <c r="D68" s="58"/>
      <c r="E68" s="30"/>
    </row>
    <row r="69" spans="2:5" ht="13.5" thickBot="1">
      <c r="B69" s="30"/>
      <c r="C69" s="35" t="s">
        <v>14</v>
      </c>
      <c r="D69" s="60" t="s">
        <v>15</v>
      </c>
      <c r="E69" s="30"/>
    </row>
    <row r="70" spans="2:5" ht="13.5" thickBot="1">
      <c r="B70" s="30"/>
      <c r="C70" s="30"/>
      <c r="D70" s="30"/>
      <c r="E70" s="30"/>
    </row>
    <row r="71" spans="2:5">
      <c r="B71" s="30"/>
      <c r="C71" s="31" t="s">
        <v>23</v>
      </c>
      <c r="D71" s="26"/>
      <c r="E71" s="30"/>
    </row>
    <row r="72" spans="2:5" ht="4.5" customHeight="1">
      <c r="B72" s="30"/>
      <c r="C72" s="27"/>
      <c r="D72" s="29"/>
      <c r="E72" s="30"/>
    </row>
    <row r="73" spans="2:5">
      <c r="B73" s="30"/>
      <c r="C73" s="27" t="s">
        <v>24</v>
      </c>
      <c r="D73" s="108">
        <f>D51</f>
        <v>1050898424.5600015</v>
      </c>
      <c r="E73" s="30"/>
    </row>
    <row r="74" spans="2:5" ht="4.5" customHeight="1">
      <c r="B74" s="30"/>
      <c r="C74" s="27"/>
      <c r="D74" s="58"/>
      <c r="E74" s="30"/>
    </row>
    <row r="75" spans="2:5">
      <c r="B75" s="30"/>
      <c r="C75" s="27" t="s">
        <v>25</v>
      </c>
      <c r="D75" s="62">
        <v>0</v>
      </c>
      <c r="E75" s="30"/>
    </row>
    <row r="76" spans="2:5" ht="4.5" customHeight="1">
      <c r="B76" s="30"/>
      <c r="C76" s="27"/>
      <c r="D76" s="58"/>
      <c r="E76" s="30"/>
    </row>
    <row r="77" spans="2:5" ht="13.5" thickBot="1">
      <c r="B77" s="30"/>
      <c r="C77" s="35" t="s">
        <v>26</v>
      </c>
      <c r="D77" s="111">
        <f>D73-D75</f>
        <v>1050898424.5600015</v>
      </c>
      <c r="E77" s="30"/>
    </row>
    <row r="78" spans="2:5" ht="13.5" thickBot="1">
      <c r="B78" s="30"/>
      <c r="C78" s="30"/>
      <c r="D78" s="30"/>
      <c r="E78" s="30"/>
    </row>
    <row r="79" spans="2:5">
      <c r="B79" s="30"/>
      <c r="C79" s="31" t="s">
        <v>50</v>
      </c>
      <c r="D79" s="26"/>
      <c r="E79" s="30"/>
    </row>
    <row r="80" spans="2:5" ht="4.5" customHeight="1">
      <c r="B80" s="30"/>
      <c r="C80" s="27"/>
      <c r="D80" s="29"/>
      <c r="E80" s="30"/>
    </row>
    <row r="81" spans="2:5" ht="13.5" thickBot="1">
      <c r="B81" s="30"/>
      <c r="C81" s="64" t="s">
        <v>51</v>
      </c>
      <c r="D81" s="36"/>
      <c r="E81" s="30"/>
    </row>
    <row r="82" spans="2:5" ht="13.5" thickBot="1">
      <c r="B82" s="30"/>
      <c r="C82" s="30"/>
      <c r="D82" s="30"/>
      <c r="E82" s="30"/>
    </row>
    <row r="83" spans="2:5">
      <c r="B83" s="30"/>
      <c r="C83" s="31" t="s">
        <v>27</v>
      </c>
      <c r="D83" s="26"/>
      <c r="E83" s="30"/>
    </row>
    <row r="84" spans="2:5" ht="4.5" customHeight="1">
      <c r="B84" s="30"/>
      <c r="C84" s="27"/>
      <c r="D84" s="29"/>
      <c r="E84" s="30"/>
    </row>
    <row r="85" spans="2:5" ht="38.25" customHeight="1">
      <c r="B85" s="30"/>
      <c r="C85" s="142" t="s">
        <v>74</v>
      </c>
      <c r="D85" s="143"/>
      <c r="E85" s="30"/>
    </row>
    <row r="86" spans="2:5" ht="15" customHeight="1" thickBot="1">
      <c r="B86" s="30"/>
      <c r="C86" s="144"/>
      <c r="D86" s="145"/>
      <c r="E86" s="30"/>
    </row>
    <row r="87" spans="2:5" ht="13.5" thickBot="1">
      <c r="B87" s="30"/>
      <c r="C87" s="30"/>
      <c r="D87" s="30"/>
      <c r="E87" s="30"/>
    </row>
    <row r="88" spans="2:5">
      <c r="B88" s="30"/>
      <c r="C88" s="31" t="s">
        <v>28</v>
      </c>
      <c r="D88" s="26"/>
      <c r="E88" s="30"/>
    </row>
    <row r="89" spans="2:5" ht="4.5" customHeight="1">
      <c r="B89" s="30"/>
      <c r="C89" s="27"/>
      <c r="D89" s="29"/>
      <c r="E89" s="30"/>
    </row>
    <row r="90" spans="2:5">
      <c r="B90" s="30"/>
      <c r="C90" s="63" t="s">
        <v>30</v>
      </c>
      <c r="D90" s="29"/>
      <c r="E90" s="30"/>
    </row>
    <row r="91" spans="2:5" ht="4.5" customHeight="1">
      <c r="B91" s="30"/>
      <c r="C91" s="63"/>
      <c r="D91" s="29"/>
      <c r="E91" s="30"/>
    </row>
    <row r="92" spans="2:5">
      <c r="B92" s="30"/>
      <c r="C92" s="63" t="s">
        <v>31</v>
      </c>
      <c r="D92" s="29"/>
      <c r="E92" s="30"/>
    </row>
    <row r="93" spans="2:5" ht="4.5" customHeight="1">
      <c r="B93" s="30"/>
      <c r="C93" s="63"/>
      <c r="D93" s="29"/>
      <c r="E93" s="30"/>
    </row>
    <row r="94" spans="2:5" ht="13.5" thickBot="1">
      <c r="B94" s="30"/>
      <c r="C94" s="64" t="s">
        <v>29</v>
      </c>
      <c r="D94" s="36"/>
      <c r="E94" s="30"/>
    </row>
    <row r="95" spans="2:5" ht="13.5" thickBot="1">
      <c r="B95" s="30"/>
      <c r="C95" s="30"/>
      <c r="D95" s="30"/>
      <c r="E95" s="30"/>
    </row>
    <row r="96" spans="2:5">
      <c r="B96" s="30"/>
      <c r="C96" s="31" t="s">
        <v>32</v>
      </c>
      <c r="D96" s="26"/>
      <c r="E96" s="30"/>
    </row>
    <row r="97" spans="2:5" ht="4.5" customHeight="1">
      <c r="B97" s="30"/>
      <c r="C97" s="27"/>
      <c r="D97" s="29"/>
      <c r="E97" s="30"/>
    </row>
    <row r="98" spans="2:5" ht="40.5" customHeight="1">
      <c r="B98" s="30"/>
      <c r="C98" s="142" t="s">
        <v>68</v>
      </c>
      <c r="D98" s="143"/>
      <c r="E98" s="30"/>
    </row>
    <row r="99" spans="2:5" ht="40.5" customHeight="1" thickBot="1">
      <c r="B99" s="30"/>
      <c r="C99" s="144"/>
      <c r="D99" s="145"/>
      <c r="E99" s="30"/>
    </row>
    <row r="100" spans="2:5">
      <c r="B100" s="30"/>
      <c r="C100" s="30"/>
      <c r="D100" s="30"/>
      <c r="E100" s="30"/>
    </row>
    <row r="101" spans="2:5">
      <c r="B101" s="30"/>
      <c r="C101" s="97">
        <f ca="1">TODAY()</f>
        <v>42108</v>
      </c>
      <c r="D101" s="30"/>
      <c r="E101" s="30"/>
    </row>
    <row r="102" spans="2:5">
      <c r="B102" s="30"/>
      <c r="C102" s="30"/>
      <c r="D102" s="30"/>
      <c r="E102" s="30"/>
    </row>
    <row r="103" spans="2:5" ht="13.5" thickBot="1">
      <c r="B103" s="30"/>
      <c r="C103" s="24"/>
      <c r="D103" s="30"/>
      <c r="E103" s="30"/>
    </row>
    <row r="104" spans="2:5">
      <c r="B104" s="30"/>
      <c r="C104" s="75" t="s">
        <v>63</v>
      </c>
      <c r="D104" s="30"/>
      <c r="E104" s="30"/>
    </row>
    <row r="105" spans="2:5">
      <c r="B105" s="30"/>
      <c r="C105" s="30"/>
      <c r="D105" s="30"/>
      <c r="E105" s="30"/>
    </row>
    <row r="106" spans="2:5">
      <c r="B106" s="30"/>
      <c r="C106" s="30"/>
      <c r="D106" s="30"/>
      <c r="E106" s="30"/>
    </row>
  </sheetData>
  <mergeCells count="2">
    <mergeCell ref="C85:D86"/>
    <mergeCell ref="C98:D99"/>
  </mergeCells>
  <phoneticPr fontId="15" type="noConversion"/>
  <printOptions horizontalCentered="1"/>
  <pageMargins left="0" right="0" top="0" bottom="0" header="0" footer="0"/>
  <pageSetup paperSize="9" scale="6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/>
  <dimension ref="B1:U244"/>
  <sheetViews>
    <sheetView showGridLines="0" topLeftCell="B195" zoomScale="85" zoomScaleNormal="85" workbookViewId="0">
      <selection activeCell="H2" sqref="H2:Q244"/>
    </sheetView>
  </sheetViews>
  <sheetFormatPr defaultRowHeight="12.75"/>
  <cols>
    <col min="1" max="1" width="4.28515625" style="1" customWidth="1"/>
    <col min="2" max="2" width="18.42578125" style="1" bestFit="1" customWidth="1"/>
    <col min="3" max="4" width="20" style="1" bestFit="1" customWidth="1"/>
    <col min="5" max="6" width="19" style="1" customWidth="1"/>
    <col min="7" max="7" width="23.5703125" style="1" customWidth="1"/>
    <col min="8" max="8" width="4" style="2" bestFit="1" customWidth="1"/>
    <col min="9" max="9" width="6.7109375" style="2" bestFit="1" customWidth="1"/>
    <col min="10" max="10" width="9.140625" style="2" bestFit="1"/>
    <col min="11" max="11" width="16.28515625" style="2" bestFit="1" customWidth="1"/>
    <col min="12" max="12" width="19" style="2" bestFit="1" customWidth="1"/>
    <col min="13" max="13" width="12" style="2" bestFit="1" customWidth="1"/>
    <col min="14" max="16" width="17" style="2" bestFit="1" customWidth="1"/>
    <col min="17" max="17" width="12.5703125" style="2" bestFit="1" customWidth="1"/>
    <col min="18" max="19" width="18" style="1" bestFit="1" customWidth="1"/>
    <col min="20" max="20" width="12.7109375" style="1" bestFit="1" customWidth="1"/>
    <col min="21" max="21" width="15.42578125" style="1" bestFit="1" customWidth="1"/>
    <col min="22" max="16384" width="9.140625" style="1"/>
  </cols>
  <sheetData>
    <row r="1" spans="2:21" ht="13.5" thickBot="1"/>
    <row r="2" spans="2:21" ht="12.75" customHeight="1" thickBot="1">
      <c r="H2" s="98" t="s">
        <v>52</v>
      </c>
      <c r="I2" s="99"/>
      <c r="J2" s="99"/>
      <c r="K2" s="99"/>
      <c r="L2" s="99"/>
      <c r="M2" s="99"/>
      <c r="N2" s="99"/>
      <c r="O2" s="99"/>
      <c r="P2" s="99"/>
      <c r="Q2" s="100"/>
      <c r="S2" s="94"/>
    </row>
    <row r="3" spans="2:21" ht="12.75" customHeight="1" thickBot="1">
      <c r="B3" s="25" t="s">
        <v>61</v>
      </c>
      <c r="C3" s="24"/>
      <c r="E3" s="30"/>
      <c r="F3" s="30"/>
      <c r="H3" s="23" t="s">
        <v>47</v>
      </c>
      <c r="I3" s="23" t="s">
        <v>46</v>
      </c>
      <c r="J3" s="23" t="s">
        <v>45</v>
      </c>
      <c r="K3" s="23" t="s">
        <v>64</v>
      </c>
      <c r="L3" s="23" t="s">
        <v>44</v>
      </c>
      <c r="M3" s="23" t="s">
        <v>43</v>
      </c>
      <c r="N3" s="23" t="s">
        <v>65</v>
      </c>
      <c r="O3" s="23" t="s">
        <v>42</v>
      </c>
      <c r="P3" s="23" t="s">
        <v>41</v>
      </c>
      <c r="Q3" s="23" t="s">
        <v>40</v>
      </c>
    </row>
    <row r="4" spans="2:21" ht="12.75" customHeight="1" thickBot="1">
      <c r="B4" s="1" t="s">
        <v>39</v>
      </c>
      <c r="C4" s="112">
        <v>42064</v>
      </c>
      <c r="E4" s="22"/>
      <c r="F4" s="22"/>
      <c r="H4" s="80">
        <v>0</v>
      </c>
      <c r="I4" s="81">
        <f>C4</f>
        <v>42064</v>
      </c>
      <c r="J4" s="80">
        <v>0</v>
      </c>
      <c r="K4" s="80"/>
      <c r="L4" s="82">
        <f>C6</f>
        <v>1050898424.5600015</v>
      </c>
      <c r="M4" s="80" t="s">
        <v>1688</v>
      </c>
      <c r="N4" s="80" t="s">
        <v>1688</v>
      </c>
      <c r="O4" s="80" t="s">
        <v>1688</v>
      </c>
      <c r="P4" s="80" t="s">
        <v>1688</v>
      </c>
      <c r="Q4" s="80" t="s">
        <v>1688</v>
      </c>
      <c r="S4" s="19"/>
    </row>
    <row r="5" spans="2:21" ht="12.75" customHeight="1">
      <c r="B5" s="1" t="s">
        <v>38</v>
      </c>
      <c r="C5" s="21">
        <v>240</v>
      </c>
      <c r="E5" s="21"/>
      <c r="F5" s="21"/>
      <c r="H5" s="85">
        <v>1</v>
      </c>
      <c r="I5" s="77">
        <f t="shared" ref="I5:I68" si="0">EDATE($I$4,H5)</f>
        <v>42095</v>
      </c>
      <c r="J5" s="76">
        <f t="shared" ref="J5:J68" si="1">DAYS360($I$4,I5)</f>
        <v>30</v>
      </c>
      <c r="K5" s="78">
        <v>12073758.657169972</v>
      </c>
      <c r="L5" s="86">
        <f t="shared" ref="L5:L68" si="2">L4-P5</f>
        <v>1045061650.2958148</v>
      </c>
      <c r="M5" s="76">
        <f>(1+$C$8)^(1/12)</f>
        <v>1.0051672547259052</v>
      </c>
      <c r="N5" s="86">
        <f>K5*$C$7</f>
        <v>11267034.114940707</v>
      </c>
      <c r="O5" s="78">
        <f t="shared" ref="O5:O68" si="3">(M5-1)*L4</f>
        <v>5430259.8507539751</v>
      </c>
      <c r="P5" s="86">
        <f>MIN(L4,N5-O5)</f>
        <v>5836774.2641867315</v>
      </c>
      <c r="Q5" s="79">
        <f>P5/L4</f>
        <v>5.5540803257275017E-3</v>
      </c>
      <c r="R5" s="95"/>
      <c r="S5" s="15"/>
      <c r="T5" s="96"/>
      <c r="U5" s="15"/>
    </row>
    <row r="6" spans="2:21" ht="12.75" customHeight="1">
      <c r="B6" s="1" t="s">
        <v>37</v>
      </c>
      <c r="C6" s="20">
        <v>1050898424.5600015</v>
      </c>
      <c r="E6" s="20"/>
      <c r="F6" s="20"/>
      <c r="H6" s="87">
        <v>2</v>
      </c>
      <c r="I6" s="14">
        <f t="shared" si="0"/>
        <v>42125</v>
      </c>
      <c r="J6" s="13">
        <f t="shared" si="1"/>
        <v>60</v>
      </c>
      <c r="K6" s="12">
        <v>12039489.652020974</v>
      </c>
      <c r="L6" s="84">
        <f t="shared" si="2"/>
        <v>1039226695.2073696</v>
      </c>
      <c r="M6" s="13">
        <f t="shared" ref="M6:M68" si="4">(1+$C$8)^(1/12)</f>
        <v>1.0051672547259052</v>
      </c>
      <c r="N6" s="84">
        <f t="shared" ref="N6:N69" si="5">K6*$C$7</f>
        <v>11235054.83979845</v>
      </c>
      <c r="O6" s="12">
        <f t="shared" si="3"/>
        <v>5400099.7513533151</v>
      </c>
      <c r="P6" s="84">
        <f t="shared" ref="P6:P69" si="6">MIN(L5,N6-O6)</f>
        <v>5834955.0884451354</v>
      </c>
      <c r="Q6" s="11">
        <f t="shared" ref="Q6:Q69" si="7">P6/L5</f>
        <v>5.5833596867644079E-3</v>
      </c>
      <c r="R6" s="95"/>
      <c r="S6" s="15"/>
      <c r="T6" s="96"/>
    </row>
    <row r="7" spans="2:21" ht="12.75" customHeight="1">
      <c r="B7" s="1" t="s">
        <v>67</v>
      </c>
      <c r="C7" s="96">
        <v>0.93318364519815933</v>
      </c>
      <c r="E7" s="19"/>
      <c r="F7" s="19"/>
      <c r="H7" s="88">
        <v>3</v>
      </c>
      <c r="I7" s="10">
        <f t="shared" si="0"/>
        <v>42156</v>
      </c>
      <c r="J7" s="9">
        <f t="shared" si="1"/>
        <v>90</v>
      </c>
      <c r="K7" s="8">
        <v>12005220.646871975</v>
      </c>
      <c r="L7" s="83">
        <f t="shared" si="2"/>
        <v>1033393568.6948105</v>
      </c>
      <c r="M7" s="9">
        <f t="shared" si="4"/>
        <v>1.0051672547259052</v>
      </c>
      <c r="N7" s="83">
        <f t="shared" si="5"/>
        <v>11203075.564656194</v>
      </c>
      <c r="O7" s="8">
        <f t="shared" si="3"/>
        <v>5369949.0520971017</v>
      </c>
      <c r="P7" s="83">
        <f t="shared" si="6"/>
        <v>5833126.5125590926</v>
      </c>
      <c r="Q7" s="7">
        <f t="shared" si="7"/>
        <v>5.6129490701690814E-3</v>
      </c>
      <c r="R7" s="95"/>
      <c r="S7" s="15"/>
      <c r="T7" s="96"/>
    </row>
    <row r="8" spans="2:21" ht="12.75" customHeight="1">
      <c r="B8" s="18" t="s">
        <v>36</v>
      </c>
      <c r="C8" s="17">
        <v>6.3799999999999996E-2</v>
      </c>
      <c r="E8" s="45"/>
      <c r="F8" s="45"/>
      <c r="H8" s="87">
        <v>4</v>
      </c>
      <c r="I8" s="14">
        <f t="shared" si="0"/>
        <v>42186</v>
      </c>
      <c r="J8" s="13">
        <f t="shared" si="1"/>
        <v>120</v>
      </c>
      <c r="K8" s="12">
        <v>11970951.641722903</v>
      </c>
      <c r="L8" s="84">
        <f t="shared" si="2"/>
        <v>1027562280.2068549</v>
      </c>
      <c r="M8" s="13">
        <f t="shared" si="4"/>
        <v>1.0051672547259052</v>
      </c>
      <c r="N8" s="84">
        <f t="shared" si="5"/>
        <v>11171096.289513867</v>
      </c>
      <c r="O8" s="12">
        <f t="shared" si="3"/>
        <v>5339807.8015582785</v>
      </c>
      <c r="P8" s="84">
        <f t="shared" si="6"/>
        <v>5831288.4879555888</v>
      </c>
      <c r="Q8" s="11">
        <f t="shared" si="7"/>
        <v>5.6428534728744069E-3</v>
      </c>
      <c r="R8" s="95"/>
      <c r="S8" s="15"/>
      <c r="T8" s="96"/>
    </row>
    <row r="9" spans="2:21" ht="12.75" customHeight="1">
      <c r="B9" s="91" t="s">
        <v>35</v>
      </c>
      <c r="C9" s="92">
        <v>0.06</v>
      </c>
      <c r="E9" s="16"/>
      <c r="F9" s="16"/>
      <c r="H9" s="88">
        <v>5</v>
      </c>
      <c r="I9" s="10">
        <f t="shared" si="0"/>
        <v>42217</v>
      </c>
      <c r="J9" s="9">
        <f t="shared" si="1"/>
        <v>150</v>
      </c>
      <c r="K9" s="8">
        <v>11918495.00657391</v>
      </c>
      <c r="L9" s="83">
        <f t="shared" si="2"/>
        <v>1021749811.639905</v>
      </c>
      <c r="M9" s="9">
        <f t="shared" si="4"/>
        <v>1.0051672547259052</v>
      </c>
      <c r="N9" s="83">
        <f t="shared" si="5"/>
        <v>11122144.6155107</v>
      </c>
      <c r="O9" s="8">
        <f t="shared" si="3"/>
        <v>5309676.048560773</v>
      </c>
      <c r="P9" s="83">
        <f t="shared" si="6"/>
        <v>5812468.5669499272</v>
      </c>
      <c r="Q9" s="7">
        <f t="shared" si="7"/>
        <v>5.6565608517469513E-3</v>
      </c>
      <c r="R9" s="95"/>
      <c r="S9" s="15"/>
      <c r="T9" s="96"/>
    </row>
    <row r="10" spans="2:21" ht="12.75" customHeight="1" thickBot="1">
      <c r="B10" s="93" t="s">
        <v>34</v>
      </c>
      <c r="C10" s="70">
        <v>2E-3</v>
      </c>
      <c r="E10" s="46"/>
      <c r="F10" s="46"/>
      <c r="H10" s="87">
        <v>6</v>
      </c>
      <c r="I10" s="14">
        <f t="shared" si="0"/>
        <v>42248</v>
      </c>
      <c r="J10" s="13">
        <f t="shared" si="1"/>
        <v>180</v>
      </c>
      <c r="K10" s="12">
        <v>11884341.749541927</v>
      </c>
      <c r="L10" s="84">
        <f t="shared" si="2"/>
        <v>1015939179.8281758</v>
      </c>
      <c r="M10" s="13">
        <f t="shared" si="4"/>
        <v>1.0051672547259052</v>
      </c>
      <c r="N10" s="84">
        <f t="shared" si="5"/>
        <v>11090273.354618207</v>
      </c>
      <c r="O10" s="12">
        <f t="shared" si="3"/>
        <v>5279641.542889026</v>
      </c>
      <c r="P10" s="84">
        <f t="shared" si="6"/>
        <v>5810631.8117291806</v>
      </c>
      <c r="Q10" s="11">
        <f t="shared" si="7"/>
        <v>5.6869418966695347E-3</v>
      </c>
      <c r="R10" s="95"/>
      <c r="S10" s="15"/>
      <c r="T10" s="96"/>
    </row>
    <row r="11" spans="2:21" ht="12.75" customHeight="1" thickTop="1" thickBot="1">
      <c r="H11" s="88">
        <v>7</v>
      </c>
      <c r="I11" s="10">
        <f t="shared" si="0"/>
        <v>42278</v>
      </c>
      <c r="J11" s="9">
        <f t="shared" si="1"/>
        <v>210</v>
      </c>
      <c r="K11" s="8">
        <v>11850188.492509956</v>
      </c>
      <c r="L11" s="83">
        <f t="shared" si="2"/>
        <v>1010130394.2626494</v>
      </c>
      <c r="M11" s="9">
        <f t="shared" si="4"/>
        <v>1.0051672547259052</v>
      </c>
      <c r="N11" s="83">
        <f t="shared" si="5"/>
        <v>11058402.09372572</v>
      </c>
      <c r="O11" s="8">
        <f t="shared" si="3"/>
        <v>5249616.5281993728</v>
      </c>
      <c r="P11" s="83">
        <f t="shared" si="6"/>
        <v>5808785.5655263476</v>
      </c>
      <c r="Q11" s="7">
        <f t="shared" si="7"/>
        <v>5.7176508996422196E-3</v>
      </c>
      <c r="R11" s="95"/>
      <c r="S11" s="15"/>
      <c r="T11" s="96"/>
    </row>
    <row r="12" spans="2:21" ht="12.75" customHeight="1" thickBot="1">
      <c r="B12" s="146" t="s">
        <v>48</v>
      </c>
      <c r="C12" s="147"/>
      <c r="D12" s="147"/>
      <c r="E12" s="147"/>
      <c r="F12" s="147"/>
      <c r="H12" s="87">
        <v>8</v>
      </c>
      <c r="I12" s="14">
        <f t="shared" si="0"/>
        <v>42309</v>
      </c>
      <c r="J12" s="13">
        <f t="shared" si="1"/>
        <v>240</v>
      </c>
      <c r="K12" s="12">
        <v>11816035.23547796</v>
      </c>
      <c r="L12" s="84">
        <f t="shared" si="2"/>
        <v>1004323464.4833504</v>
      </c>
      <c r="M12" s="13">
        <f t="shared" si="4"/>
        <v>1.0051672547259052</v>
      </c>
      <c r="N12" s="84">
        <f t="shared" si="5"/>
        <v>11026530.832833214</v>
      </c>
      <c r="O12" s="12">
        <f t="shared" si="3"/>
        <v>5219601.0535341371</v>
      </c>
      <c r="P12" s="84">
        <f t="shared" si="6"/>
        <v>5806929.7792990766</v>
      </c>
      <c r="Q12" s="11">
        <f t="shared" si="7"/>
        <v>5.7486932501797242E-3</v>
      </c>
      <c r="R12" s="95"/>
      <c r="S12" s="15"/>
      <c r="T12" s="96"/>
    </row>
    <row r="13" spans="2:21" ht="12.75" customHeight="1" thickBot="1">
      <c r="H13" s="88">
        <v>9</v>
      </c>
      <c r="I13" s="10">
        <f t="shared" si="0"/>
        <v>42339</v>
      </c>
      <c r="J13" s="9">
        <f t="shared" si="1"/>
        <v>270</v>
      </c>
      <c r="K13" s="8">
        <v>11781881.978446037</v>
      </c>
      <c r="L13" s="83">
        <f t="shared" si="2"/>
        <v>998518400.07959867</v>
      </c>
      <c r="M13" s="9">
        <f t="shared" si="4"/>
        <v>1.0051672547259052</v>
      </c>
      <c r="N13" s="83">
        <f t="shared" si="5"/>
        <v>10994659.571940774</v>
      </c>
      <c r="O13" s="8">
        <f t="shared" si="3"/>
        <v>5189595.1681890553</v>
      </c>
      <c r="P13" s="83">
        <f t="shared" si="6"/>
        <v>5805064.4037517188</v>
      </c>
      <c r="Q13" s="7">
        <f t="shared" si="7"/>
        <v>5.7800744571252175E-3</v>
      </c>
      <c r="R13" s="95"/>
      <c r="S13" s="15"/>
      <c r="T13" s="96"/>
    </row>
    <row r="14" spans="2:21" ht="12.75" customHeight="1">
      <c r="B14" s="148" t="s">
        <v>49</v>
      </c>
      <c r="C14" s="148" t="s">
        <v>1679</v>
      </c>
      <c r="D14" s="150" t="s">
        <v>1680</v>
      </c>
      <c r="E14" s="148" t="s">
        <v>1681</v>
      </c>
      <c r="F14" s="148" t="s">
        <v>1682</v>
      </c>
      <c r="H14" s="87">
        <v>10</v>
      </c>
      <c r="I14" s="14">
        <f t="shared" si="0"/>
        <v>42370</v>
      </c>
      <c r="J14" s="13">
        <f t="shared" si="1"/>
        <v>300</v>
      </c>
      <c r="K14" s="12">
        <v>11747728.72141411</v>
      </c>
      <c r="L14" s="84">
        <f t="shared" si="2"/>
        <v>992715210.69026494</v>
      </c>
      <c r="M14" s="13">
        <f t="shared" si="4"/>
        <v>1.0051672547259052</v>
      </c>
      <c r="N14" s="84">
        <f t="shared" si="5"/>
        <v>10962788.311048331</v>
      </c>
      <c r="O14" s="12">
        <f t="shared" si="3"/>
        <v>5159598.9217145843</v>
      </c>
      <c r="P14" s="84">
        <f t="shared" si="6"/>
        <v>5803189.3893337464</v>
      </c>
      <c r="Q14" s="11">
        <f t="shared" si="7"/>
        <v>5.8118001519763028E-3</v>
      </c>
      <c r="R14" s="95"/>
      <c r="S14" s="15"/>
      <c r="T14" s="96"/>
    </row>
    <row r="15" spans="2:21" ht="12.75" customHeight="1" thickBot="1">
      <c r="B15" s="149"/>
      <c r="C15" s="149"/>
      <c r="D15" s="151"/>
      <c r="E15" s="149"/>
      <c r="F15" s="149"/>
      <c r="H15" s="88">
        <v>11</v>
      </c>
      <c r="I15" s="10">
        <f t="shared" si="0"/>
        <v>42401</v>
      </c>
      <c r="J15" s="9">
        <f t="shared" si="1"/>
        <v>330</v>
      </c>
      <c r="K15" s="8">
        <v>11710215.733382089</v>
      </c>
      <c r="L15" s="83">
        <f t="shared" si="2"/>
        <v>986917041.2500478</v>
      </c>
      <c r="M15" s="9">
        <f t="shared" si="4"/>
        <v>1.0051672547259052</v>
      </c>
      <c r="N15" s="83">
        <f t="shared" si="5"/>
        <v>10927781.804134335</v>
      </c>
      <c r="O15" s="8">
        <f t="shared" si="3"/>
        <v>5129612.3639172269</v>
      </c>
      <c r="P15" s="83">
        <f t="shared" si="6"/>
        <v>5798169.4402171085</v>
      </c>
      <c r="Q15" s="7">
        <f t="shared" si="7"/>
        <v>5.8407178390925086E-3</v>
      </c>
      <c r="R15" s="95"/>
      <c r="S15" s="15"/>
      <c r="T15" s="96"/>
    </row>
    <row r="16" spans="2:21" ht="12.75" customHeight="1">
      <c r="B16" s="55" t="s">
        <v>1685</v>
      </c>
      <c r="C16" s="50">
        <f ca="1">MAX('BASE DE DADOS'!E:E)</f>
        <v>0.13170000000000001</v>
      </c>
      <c r="D16" s="47">
        <f ca="1">MAX('BASE DE DADOS'!F:F)</f>
        <v>2038368377.74</v>
      </c>
      <c r="E16" s="53">
        <f ca="1">MAX('BASE DE DADOS'!G:G)</f>
        <v>2038368377.74</v>
      </c>
      <c r="F16" s="53">
        <f ca="1">MAX('BASE DE DADOS'!H:H)</f>
        <v>1050898424.5600053</v>
      </c>
      <c r="H16" s="87">
        <v>12</v>
      </c>
      <c r="I16" s="14">
        <f t="shared" si="0"/>
        <v>42430</v>
      </c>
      <c r="J16" s="13">
        <f t="shared" si="1"/>
        <v>360</v>
      </c>
      <c r="K16" s="12">
        <v>11672426.306777539</v>
      </c>
      <c r="L16" s="84">
        <f t="shared" si="2"/>
        <v>981124175.66625786</v>
      </c>
      <c r="M16" s="13">
        <f t="shared" si="4"/>
        <v>1.0051672547259052</v>
      </c>
      <c r="N16" s="84">
        <f t="shared" si="5"/>
        <v>10892517.329265552</v>
      </c>
      <c r="O16" s="12">
        <f t="shared" si="3"/>
        <v>5099651.7454756666</v>
      </c>
      <c r="P16" s="84">
        <f t="shared" si="6"/>
        <v>5792865.583789885</v>
      </c>
      <c r="Q16" s="11">
        <f t="shared" si="7"/>
        <v>5.869658078304669E-3</v>
      </c>
      <c r="R16" s="95"/>
      <c r="S16" s="15"/>
      <c r="T16" s="96"/>
    </row>
    <row r="17" spans="2:20" ht="12.75" customHeight="1">
      <c r="B17" s="56" t="s">
        <v>1686</v>
      </c>
      <c r="C17" s="51">
        <f ca="1">MIN('BASE DE DADOS'!E:E)</f>
        <v>7.1599999999999997E-2</v>
      </c>
      <c r="D17" s="49">
        <f ca="1">MIN('BASE DE DADOS'!F:F)</f>
        <v>44500</v>
      </c>
      <c r="E17" s="54">
        <f ca="1">MIN('BASE DE DADOS'!G:G)</f>
        <v>44500</v>
      </c>
      <c r="F17" s="54">
        <f ca="1">MIN('BASE DE DADOS'!H:H)</f>
        <v>1.4995688623853474E-2</v>
      </c>
      <c r="H17" s="88">
        <v>13</v>
      </c>
      <c r="I17" s="10">
        <f t="shared" si="0"/>
        <v>42461</v>
      </c>
      <c r="J17" s="9">
        <f t="shared" si="1"/>
        <v>390</v>
      </c>
      <c r="K17" s="8">
        <v>11638320.023926856</v>
      </c>
      <c r="L17" s="83">
        <f t="shared" si="2"/>
        <v>975333204.29575837</v>
      </c>
      <c r="M17" s="9">
        <f t="shared" si="4"/>
        <v>1.0051672547259052</v>
      </c>
      <c r="N17" s="83">
        <f t="shared" si="5"/>
        <v>10860689.903910792</v>
      </c>
      <c r="O17" s="8">
        <f t="shared" si="3"/>
        <v>5069718.5334112942</v>
      </c>
      <c r="P17" s="83">
        <f t="shared" si="6"/>
        <v>5790971.3704994973</v>
      </c>
      <c r="Q17" s="7">
        <f t="shared" si="7"/>
        <v>5.9023837289168702E-3</v>
      </c>
      <c r="R17" s="95"/>
      <c r="S17" s="15"/>
      <c r="T17" s="96"/>
    </row>
    <row r="18" spans="2:20" ht="12.75" customHeight="1">
      <c r="B18" s="55" t="s">
        <v>1684</v>
      </c>
      <c r="C18" s="50">
        <f ca="1">AVERAGE('BASE DE DADOS'!E:E)</f>
        <v>8.2994469466433948E-2</v>
      </c>
      <c r="D18" s="47">
        <f ca="1">AVERAGE('BASE DE DADOS'!F:F)</f>
        <v>289034.86460445123</v>
      </c>
      <c r="E18" s="53">
        <f ca="1">AVERAGE('BASE DE DADOS'!G:G)</f>
        <v>289034.86460445123</v>
      </c>
      <c r="F18" s="53">
        <f ca="1">AVERAGE('BASE DE DADOS'!H:H)</f>
        <v>150113.67401033305</v>
      </c>
      <c r="H18" s="87">
        <v>14</v>
      </c>
      <c r="I18" s="14">
        <f t="shared" si="0"/>
        <v>42491</v>
      </c>
      <c r="J18" s="13">
        <f t="shared" si="1"/>
        <v>420</v>
      </c>
      <c r="K18" s="12">
        <v>11604213.741076184</v>
      </c>
      <c r="L18" s="84">
        <f t="shared" si="2"/>
        <v>969544136.92643178</v>
      </c>
      <c r="M18" s="13">
        <f t="shared" si="4"/>
        <v>1.0051672547259052</v>
      </c>
      <c r="N18" s="84">
        <f t="shared" si="5"/>
        <v>10828862.478556043</v>
      </c>
      <c r="O18" s="12">
        <f t="shared" si="3"/>
        <v>5039795.1092294995</v>
      </c>
      <c r="P18" s="84">
        <f t="shared" si="6"/>
        <v>5789067.3693265431</v>
      </c>
      <c r="Q18" s="11">
        <f t="shared" si="7"/>
        <v>5.9354765569645017E-3</v>
      </c>
      <c r="R18" s="95"/>
      <c r="S18" s="15"/>
      <c r="T18" s="96"/>
    </row>
    <row r="19" spans="2:20" ht="12.75" customHeight="1">
      <c r="B19" s="56" t="s">
        <v>1687</v>
      </c>
      <c r="C19" s="13" t="s">
        <v>1688</v>
      </c>
      <c r="D19" s="49">
        <f ca="1">SUM('BASE DE DADOS'!F:F)</f>
        <v>4077125800.1103888</v>
      </c>
      <c r="E19" s="54">
        <f ca="1">SUM('BASE DE DADOS'!G:G)</f>
        <v>4077125800.1103888</v>
      </c>
      <c r="F19" s="54">
        <f ca="1">SUM('BASE DE DADOS'!H:H)</f>
        <v>2117803712.9377787</v>
      </c>
      <c r="H19" s="88">
        <v>15</v>
      </c>
      <c r="I19" s="10">
        <f t="shared" si="0"/>
        <v>42522</v>
      </c>
      <c r="J19" s="9">
        <f t="shared" si="1"/>
        <v>450</v>
      </c>
      <c r="K19" s="8">
        <v>11570107.458225429</v>
      </c>
      <c r="L19" s="83">
        <f t="shared" si="2"/>
        <v>963756983.39673734</v>
      </c>
      <c r="M19" s="9">
        <f t="shared" si="4"/>
        <v>1.0051672547259052</v>
      </c>
      <c r="N19" s="83">
        <f t="shared" si="5"/>
        <v>10797035.053201215</v>
      </c>
      <c r="O19" s="8">
        <f t="shared" si="3"/>
        <v>5009881.5235067625</v>
      </c>
      <c r="P19" s="83">
        <f t="shared" si="6"/>
        <v>5787153.5296944529</v>
      </c>
      <c r="Q19" s="7">
        <f t="shared" si="7"/>
        <v>5.9689428353828285E-3</v>
      </c>
      <c r="R19" s="95"/>
      <c r="S19" s="15"/>
      <c r="T19" s="96"/>
    </row>
    <row r="20" spans="2:20" ht="12.75" customHeight="1" thickBot="1">
      <c r="B20" s="57" t="s">
        <v>1689</v>
      </c>
      <c r="C20" s="52">
        <v>14102</v>
      </c>
      <c r="D20" s="48">
        <f>C20</f>
        <v>14102</v>
      </c>
      <c r="E20" s="52">
        <f>D20</f>
        <v>14102</v>
      </c>
      <c r="F20" s="52">
        <f>E20</f>
        <v>14102</v>
      </c>
      <c r="H20" s="87">
        <v>16</v>
      </c>
      <c r="I20" s="14">
        <f t="shared" si="0"/>
        <v>42552</v>
      </c>
      <c r="J20" s="13">
        <f t="shared" si="1"/>
        <v>480</v>
      </c>
      <c r="K20" s="12">
        <v>11531690.505098511</v>
      </c>
      <c r="L20" s="84">
        <f t="shared" si="2"/>
        <v>957975776.24297345</v>
      </c>
      <c r="M20" s="13">
        <f t="shared" si="4"/>
        <v>1.0051672547259052</v>
      </c>
      <c r="N20" s="84">
        <f t="shared" si="5"/>
        <v>10761184.980844831</v>
      </c>
      <c r="O20" s="12">
        <f t="shared" si="3"/>
        <v>4979977.8270809101</v>
      </c>
      <c r="P20" s="84">
        <f t="shared" si="6"/>
        <v>5781207.153763921</v>
      </c>
      <c r="Q20" s="11">
        <f t="shared" si="7"/>
        <v>5.998615058941727E-3</v>
      </c>
      <c r="R20" s="95"/>
      <c r="S20" s="15"/>
      <c r="T20" s="96"/>
    </row>
    <row r="21" spans="2:20" ht="12.75" customHeight="1">
      <c r="H21" s="88">
        <v>17</v>
      </c>
      <c r="I21" s="10">
        <f t="shared" si="0"/>
        <v>42583</v>
      </c>
      <c r="J21" s="9">
        <f t="shared" si="1"/>
        <v>510</v>
      </c>
      <c r="K21" s="8">
        <v>11497612.976735633</v>
      </c>
      <c r="L21" s="83">
        <f t="shared" si="2"/>
        <v>952196496.71135986</v>
      </c>
      <c r="M21" s="9">
        <f t="shared" si="4"/>
        <v>1.0051672547259052</v>
      </c>
      <c r="N21" s="83">
        <f t="shared" si="5"/>
        <v>10729384.388707817</v>
      </c>
      <c r="O21" s="8">
        <f t="shared" si="3"/>
        <v>4950104.8570941873</v>
      </c>
      <c r="P21" s="83">
        <f t="shared" si="6"/>
        <v>5779279.5316136293</v>
      </c>
      <c r="Q21" s="7">
        <f t="shared" si="7"/>
        <v>6.0328034120852529E-3</v>
      </c>
      <c r="R21" s="95"/>
      <c r="S21" s="15"/>
      <c r="T21" s="96"/>
    </row>
    <row r="22" spans="2:20" ht="12.75" customHeight="1">
      <c r="H22" s="87">
        <v>18</v>
      </c>
      <c r="I22" s="14">
        <f t="shared" si="0"/>
        <v>42614</v>
      </c>
      <c r="J22" s="13">
        <f t="shared" si="1"/>
        <v>540</v>
      </c>
      <c r="K22" s="12">
        <v>11463535.448372627</v>
      </c>
      <c r="L22" s="84">
        <f t="shared" si="2"/>
        <v>946419154.76241136</v>
      </c>
      <c r="M22" s="13">
        <f t="shared" si="4"/>
        <v>1.0051672547259052</v>
      </c>
      <c r="N22" s="84">
        <f t="shared" si="5"/>
        <v>10697583.796570683</v>
      </c>
      <c r="O22" s="12">
        <f t="shared" si="3"/>
        <v>4920241.8476221301</v>
      </c>
      <c r="P22" s="84">
        <f t="shared" si="6"/>
        <v>5777341.9489485528</v>
      </c>
      <c r="Q22" s="11">
        <f t="shared" si="7"/>
        <v>6.0673841679758289E-3</v>
      </c>
      <c r="R22" s="95"/>
      <c r="S22" s="15"/>
      <c r="T22" s="96"/>
    </row>
    <row r="23" spans="2:20" ht="12.75" customHeight="1">
      <c r="H23" s="88">
        <v>19</v>
      </c>
      <c r="I23" s="10">
        <f t="shared" si="0"/>
        <v>42644</v>
      </c>
      <c r="J23" s="9">
        <f t="shared" si="1"/>
        <v>570</v>
      </c>
      <c r="K23" s="8">
        <v>11429457.920009781</v>
      </c>
      <c r="L23" s="83">
        <f t="shared" si="2"/>
        <v>940643760.40811086</v>
      </c>
      <c r="M23" s="9">
        <f t="shared" si="4"/>
        <v>1.0051672547259052</v>
      </c>
      <c r="N23" s="83">
        <f t="shared" si="5"/>
        <v>10665783.2044337</v>
      </c>
      <c r="O23" s="8">
        <f t="shared" si="3"/>
        <v>4890388.8501332551</v>
      </c>
      <c r="P23" s="83">
        <f t="shared" si="6"/>
        <v>5775394.3543004449</v>
      </c>
      <c r="Q23" s="7">
        <f t="shared" si="7"/>
        <v>6.1023641852962045E-3</v>
      </c>
      <c r="R23" s="95"/>
      <c r="S23" s="15"/>
      <c r="T23" s="96"/>
    </row>
    <row r="24" spans="2:20">
      <c r="H24" s="87">
        <v>20</v>
      </c>
      <c r="I24" s="14">
        <f t="shared" si="0"/>
        <v>42675</v>
      </c>
      <c r="J24" s="13">
        <f t="shared" si="1"/>
        <v>600</v>
      </c>
      <c r="K24" s="12">
        <v>11395380.391646897</v>
      </c>
      <c r="L24" s="84">
        <f t="shared" si="2"/>
        <v>934870323.7121762</v>
      </c>
      <c r="M24" s="13">
        <f t="shared" si="4"/>
        <v>1.0051672547259052</v>
      </c>
      <c r="N24" s="84">
        <f t="shared" si="5"/>
        <v>10633982.61229668</v>
      </c>
      <c r="O24" s="12">
        <f t="shared" si="3"/>
        <v>4860545.9163620304</v>
      </c>
      <c r="P24" s="84">
        <f t="shared" si="6"/>
        <v>5773436.6959346496</v>
      </c>
      <c r="Q24" s="11">
        <f t="shared" si="7"/>
        <v>6.1377504842319549E-3</v>
      </c>
      <c r="R24" s="95"/>
      <c r="S24" s="15"/>
      <c r="T24" s="96"/>
    </row>
    <row r="25" spans="2:20">
      <c r="H25" s="88">
        <v>21</v>
      </c>
      <c r="I25" s="10">
        <f t="shared" si="0"/>
        <v>42705</v>
      </c>
      <c r="J25" s="9">
        <f t="shared" si="1"/>
        <v>630</v>
      </c>
      <c r="K25" s="8">
        <v>11361302.863283973</v>
      </c>
      <c r="L25" s="83">
        <f t="shared" si="2"/>
        <v>929098854.79032683</v>
      </c>
      <c r="M25" s="9">
        <f t="shared" si="4"/>
        <v>1.0051672547259052</v>
      </c>
      <c r="N25" s="83">
        <f t="shared" si="5"/>
        <v>10602182.020159623</v>
      </c>
      <c r="O25" s="8">
        <f t="shared" si="3"/>
        <v>4830713.0983102471</v>
      </c>
      <c r="P25" s="83">
        <f t="shared" si="6"/>
        <v>5771468.9218493756</v>
      </c>
      <c r="Q25" s="7">
        <f t="shared" si="7"/>
        <v>6.1735502512605912E-3</v>
      </c>
      <c r="R25" s="95"/>
      <c r="S25" s="15"/>
      <c r="T25" s="96"/>
    </row>
    <row r="26" spans="2:20">
      <c r="H26" s="87">
        <v>22</v>
      </c>
      <c r="I26" s="14">
        <f t="shared" si="0"/>
        <v>42736</v>
      </c>
      <c r="J26" s="13">
        <f t="shared" si="1"/>
        <v>660</v>
      </c>
      <c r="K26" s="12">
        <v>11325339.360159125</v>
      </c>
      <c r="L26" s="84">
        <f t="shared" si="2"/>
        <v>923331123.77135575</v>
      </c>
      <c r="M26" s="13">
        <f t="shared" si="4"/>
        <v>1.0051672547259052</v>
      </c>
      <c r="N26" s="84">
        <f t="shared" si="5"/>
        <v>10568621.467219481</v>
      </c>
      <c r="O26" s="12">
        <f t="shared" si="3"/>
        <v>4800890.4482484059</v>
      </c>
      <c r="P26" s="84">
        <f t="shared" si="6"/>
        <v>5767731.0189710753</v>
      </c>
      <c r="Q26" s="11">
        <f t="shared" si="7"/>
        <v>6.2078765776465202E-3</v>
      </c>
      <c r="R26" s="95"/>
      <c r="S26" s="15"/>
      <c r="T26" s="96"/>
    </row>
    <row r="27" spans="2:20">
      <c r="H27" s="88">
        <v>23</v>
      </c>
      <c r="I27" s="10">
        <f t="shared" si="0"/>
        <v>42767</v>
      </c>
      <c r="J27" s="9">
        <f t="shared" si="1"/>
        <v>690</v>
      </c>
      <c r="K27" s="8">
        <v>11286721.942884462</v>
      </c>
      <c r="L27" s="83">
        <f t="shared" si="2"/>
        <v>917569626.55923963</v>
      </c>
      <c r="M27" s="9">
        <f t="shared" si="4"/>
        <v>1.0051672547259052</v>
      </c>
      <c r="N27" s="83">
        <f t="shared" si="5"/>
        <v>10532584.324998973</v>
      </c>
      <c r="O27" s="8">
        <f t="shared" si="3"/>
        <v>4771087.1128828777</v>
      </c>
      <c r="P27" s="83">
        <f t="shared" si="6"/>
        <v>5761497.2121160952</v>
      </c>
      <c r="Q27" s="7">
        <f t="shared" si="7"/>
        <v>6.2399036096424422E-3</v>
      </c>
      <c r="R27" s="95"/>
      <c r="S27" s="15"/>
      <c r="T27" s="96"/>
    </row>
    <row r="28" spans="2:20">
      <c r="H28" s="87">
        <v>24</v>
      </c>
      <c r="I28" s="14">
        <f t="shared" si="0"/>
        <v>42795</v>
      </c>
      <c r="J28" s="13">
        <f t="shared" si="1"/>
        <v>720</v>
      </c>
      <c r="K28" s="12">
        <v>11252695.256155184</v>
      </c>
      <c r="L28" s="84">
        <f t="shared" si="2"/>
        <v>911810111.37098193</v>
      </c>
      <c r="M28" s="13">
        <f t="shared" si="4"/>
        <v>1.0051672547259052</v>
      </c>
      <c r="N28" s="84">
        <f t="shared" si="5"/>
        <v>10500831.177442929</v>
      </c>
      <c r="O28" s="12">
        <f t="shared" si="3"/>
        <v>4741315.9891852811</v>
      </c>
      <c r="P28" s="84">
        <f t="shared" si="6"/>
        <v>5759515.1882576477</v>
      </c>
      <c r="Q28" s="11">
        <f t="shared" si="7"/>
        <v>6.27692441156214E-3</v>
      </c>
      <c r="R28" s="95"/>
      <c r="S28" s="15"/>
      <c r="T28" s="96"/>
    </row>
    <row r="29" spans="2:20">
      <c r="H29" s="88">
        <v>25</v>
      </c>
      <c r="I29" s="10">
        <f t="shared" si="0"/>
        <v>42826</v>
      </c>
      <c r="J29" s="9">
        <f t="shared" si="1"/>
        <v>750</v>
      </c>
      <c r="K29" s="8">
        <v>11218668.569425927</v>
      </c>
      <c r="L29" s="83">
        <f t="shared" si="2"/>
        <v>906052588.44820487</v>
      </c>
      <c r="M29" s="9">
        <f t="shared" si="4"/>
        <v>1.0051672547259052</v>
      </c>
      <c r="N29" s="83">
        <f t="shared" si="5"/>
        <v>10469078.029886907</v>
      </c>
      <c r="O29" s="8">
        <f t="shared" si="3"/>
        <v>4711555.1071098344</v>
      </c>
      <c r="P29" s="83">
        <f t="shared" si="6"/>
        <v>5757522.9227770725</v>
      </c>
      <c r="Q29" s="7">
        <f t="shared" si="7"/>
        <v>6.3143881066641833E-3</v>
      </c>
      <c r="R29" s="95"/>
      <c r="S29" s="15"/>
      <c r="T29" s="96"/>
    </row>
    <row r="30" spans="2:20">
      <c r="H30" s="87">
        <v>26</v>
      </c>
      <c r="I30" s="14">
        <f t="shared" si="0"/>
        <v>42856</v>
      </c>
      <c r="J30" s="13">
        <f t="shared" si="1"/>
        <v>780</v>
      </c>
      <c r="K30" s="12">
        <v>11183362.710696621</v>
      </c>
      <c r="L30" s="84">
        <f t="shared" si="2"/>
        <v>900298261.78784144</v>
      </c>
      <c r="M30" s="13">
        <f t="shared" si="4"/>
        <v>1.0051672547259052</v>
      </c>
      <c r="N30" s="84">
        <f t="shared" si="5"/>
        <v>10436131.179941041</v>
      </c>
      <c r="O30" s="12">
        <f t="shared" si="3"/>
        <v>4681804.5195776075</v>
      </c>
      <c r="P30" s="84">
        <f t="shared" si="6"/>
        <v>5754326.6603634339</v>
      </c>
      <c r="Q30" s="11">
        <f t="shared" si="7"/>
        <v>6.3509852890756176E-3</v>
      </c>
      <c r="R30" s="95"/>
      <c r="S30" s="15"/>
      <c r="T30" s="96"/>
    </row>
    <row r="31" spans="2:20">
      <c r="H31" s="88">
        <v>27</v>
      </c>
      <c r="I31" s="10">
        <f t="shared" si="0"/>
        <v>42887</v>
      </c>
      <c r="J31" s="9">
        <f t="shared" si="1"/>
        <v>810</v>
      </c>
      <c r="K31" s="8">
        <v>11149344.164761435</v>
      </c>
      <c r="L31" s="83">
        <f t="shared" si="2"/>
        <v>894545946.60654795</v>
      </c>
      <c r="M31" s="9">
        <f t="shared" si="4"/>
        <v>1.0051672547259052</v>
      </c>
      <c r="N31" s="83">
        <f t="shared" si="5"/>
        <v>10404385.629240904</v>
      </c>
      <c r="O31" s="8">
        <f t="shared" si="3"/>
        <v>4652070.4479474416</v>
      </c>
      <c r="P31" s="83">
        <f t="shared" si="6"/>
        <v>5752315.1812934624</v>
      </c>
      <c r="Q31" s="7">
        <f t="shared" si="7"/>
        <v>6.3893438712969725E-3</v>
      </c>
      <c r="R31" s="95"/>
      <c r="S31" s="15"/>
      <c r="T31" s="96"/>
    </row>
    <row r="32" spans="2:20">
      <c r="H32" s="87">
        <v>28</v>
      </c>
      <c r="I32" s="14">
        <f t="shared" si="0"/>
        <v>42917</v>
      </c>
      <c r="J32" s="13">
        <f t="shared" si="1"/>
        <v>840</v>
      </c>
      <c r="K32" s="12">
        <v>11112598.563641008</v>
      </c>
      <c r="L32" s="84">
        <f t="shared" si="2"/>
        <v>888798198.14144766</v>
      </c>
      <c r="M32" s="13">
        <f t="shared" si="4"/>
        <v>1.0051672547259052</v>
      </c>
      <c r="N32" s="84">
        <f t="shared" si="5"/>
        <v>10370095.235242346</v>
      </c>
      <c r="O32" s="12">
        <f t="shared" si="3"/>
        <v>4622346.7701420067</v>
      </c>
      <c r="P32" s="84">
        <f t="shared" si="6"/>
        <v>5747748.4651003396</v>
      </c>
      <c r="Q32" s="11">
        <f t="shared" si="7"/>
        <v>6.4253250343421393E-3</v>
      </c>
      <c r="R32" s="95"/>
      <c r="S32" s="15"/>
      <c r="T32" s="96"/>
    </row>
    <row r="33" spans="2:20">
      <c r="H33" s="88">
        <v>29</v>
      </c>
      <c r="I33" s="10">
        <f t="shared" si="0"/>
        <v>42948</v>
      </c>
      <c r="J33" s="9">
        <f t="shared" si="1"/>
        <v>870</v>
      </c>
      <c r="K33" s="8">
        <v>11070690.481191339</v>
      </c>
      <c r="L33" s="83">
        <f t="shared" si="2"/>
        <v>883059857.5330714</v>
      </c>
      <c r="M33" s="9">
        <f t="shared" si="4"/>
        <v>1.0051672547259052</v>
      </c>
      <c r="N33" s="83">
        <f t="shared" si="5"/>
        <v>10330987.298098698</v>
      </c>
      <c r="O33" s="8">
        <f t="shared" si="3"/>
        <v>4592646.689722403</v>
      </c>
      <c r="P33" s="83">
        <f t="shared" si="6"/>
        <v>5738340.6083762953</v>
      </c>
      <c r="Q33" s="7">
        <f t="shared" si="7"/>
        <v>6.4562919011038186E-3</v>
      </c>
      <c r="R33" s="95"/>
      <c r="S33" s="15"/>
      <c r="T33" s="96"/>
    </row>
    <row r="34" spans="2:20">
      <c r="H34" s="87">
        <v>30</v>
      </c>
      <c r="I34" s="14">
        <f t="shared" si="0"/>
        <v>42979</v>
      </c>
      <c r="J34" s="13">
        <f t="shared" si="1"/>
        <v>900</v>
      </c>
      <c r="K34" s="12">
        <v>11034094.288944086</v>
      </c>
      <c r="L34" s="84">
        <f t="shared" si="2"/>
        <v>877326016.42514932</v>
      </c>
      <c r="M34" s="13">
        <f t="shared" si="4"/>
        <v>1.0051672547259052</v>
      </c>
      <c r="N34" s="84">
        <f t="shared" si="5"/>
        <v>10296836.330017034</v>
      </c>
      <c r="O34" s="12">
        <f t="shared" si="3"/>
        <v>4562995.2220949177</v>
      </c>
      <c r="P34" s="84">
        <f t="shared" si="6"/>
        <v>5733841.1079221163</v>
      </c>
      <c r="Q34" s="11">
        <f t="shared" si="7"/>
        <v>6.4931511256102799E-3</v>
      </c>
      <c r="R34" s="95"/>
      <c r="S34" s="15"/>
      <c r="T34" s="96"/>
    </row>
    <row r="35" spans="2:20">
      <c r="H35" s="88">
        <v>31</v>
      </c>
      <c r="I35" s="10">
        <f t="shared" si="0"/>
        <v>43009</v>
      </c>
      <c r="J35" s="9">
        <f t="shared" si="1"/>
        <v>930</v>
      </c>
      <c r="K35" s="8">
        <v>10999152.480219945</v>
      </c>
      <c r="L35" s="83">
        <f t="shared" si="2"/>
        <v>871595154.22409976</v>
      </c>
      <c r="M35" s="9">
        <f t="shared" si="4"/>
        <v>1.0051672547259052</v>
      </c>
      <c r="N35" s="83">
        <f t="shared" si="5"/>
        <v>10264229.205582025</v>
      </c>
      <c r="O35" s="8">
        <f t="shared" si="3"/>
        <v>4533367.0045324182</v>
      </c>
      <c r="P35" s="83">
        <f t="shared" si="6"/>
        <v>5730862.2010496063</v>
      </c>
      <c r="Q35" s="7">
        <f t="shared" si="7"/>
        <v>6.5321922452513358E-3</v>
      </c>
      <c r="R35" s="95"/>
      <c r="S35" s="15"/>
      <c r="T35" s="96"/>
    </row>
    <row r="36" spans="2:20">
      <c r="H36" s="87">
        <v>32</v>
      </c>
      <c r="I36" s="14">
        <f t="shared" si="0"/>
        <v>43040</v>
      </c>
      <c r="J36" s="13">
        <f t="shared" si="1"/>
        <v>960</v>
      </c>
      <c r="K36" s="12">
        <v>10954946.341041492</v>
      </c>
      <c r="L36" s="84">
        <f t="shared" si="2"/>
        <v>865875931.64435697</v>
      </c>
      <c r="M36" s="13">
        <f t="shared" si="4"/>
        <v>1.0051672547259052</v>
      </c>
      <c r="N36" s="84">
        <f t="shared" si="5"/>
        <v>10222976.759483337</v>
      </c>
      <c r="O36" s="12">
        <f t="shared" si="3"/>
        <v>4503754.1797405332</v>
      </c>
      <c r="P36" s="84">
        <f t="shared" si="6"/>
        <v>5719222.5797428042</v>
      </c>
      <c r="Q36" s="11">
        <f t="shared" si="7"/>
        <v>6.5617879493996235E-3</v>
      </c>
      <c r="R36" s="95"/>
      <c r="S36" s="15"/>
      <c r="T36" s="96"/>
    </row>
    <row r="37" spans="2:20">
      <c r="H37" s="88">
        <v>33</v>
      </c>
      <c r="I37" s="10">
        <f t="shared" si="0"/>
        <v>43070</v>
      </c>
      <c r="J37" s="9">
        <f t="shared" si="1"/>
        <v>990</v>
      </c>
      <c r="K37" s="8">
        <v>10915656.64003134</v>
      </c>
      <c r="L37" s="83">
        <f t="shared" si="2"/>
        <v>860163820.89111793</v>
      </c>
      <c r="M37" s="9">
        <f t="shared" si="4"/>
        <v>1.0051672547259052</v>
      </c>
      <c r="N37" s="83">
        <f t="shared" si="5"/>
        <v>10186312.253075937</v>
      </c>
      <c r="O37" s="8">
        <f t="shared" si="3"/>
        <v>4474201.4998368537</v>
      </c>
      <c r="P37" s="83">
        <f t="shared" si="6"/>
        <v>5712110.7532390831</v>
      </c>
      <c r="Q37" s="7">
        <f t="shared" si="7"/>
        <v>6.5969159604556725E-3</v>
      </c>
      <c r="R37" s="95"/>
      <c r="S37" s="15"/>
      <c r="T37" s="96"/>
    </row>
    <row r="38" spans="2:20">
      <c r="H38" s="87">
        <v>34</v>
      </c>
      <c r="I38" s="14">
        <f t="shared" si="0"/>
        <v>43101</v>
      </c>
      <c r="J38" s="13">
        <f t="shared" si="1"/>
        <v>1020</v>
      </c>
      <c r="K38" s="12">
        <v>10875673.959531186</v>
      </c>
      <c r="L38" s="84">
        <f t="shared" si="2"/>
        <v>854459505.39012825</v>
      </c>
      <c r="M38" s="13">
        <f t="shared" si="4"/>
        <v>1.0051672547259052</v>
      </c>
      <c r="N38" s="84">
        <f t="shared" si="5"/>
        <v>10149001.069542011</v>
      </c>
      <c r="O38" s="12">
        <f t="shared" si="3"/>
        <v>4444685.5685522854</v>
      </c>
      <c r="P38" s="84">
        <f t="shared" si="6"/>
        <v>5704315.5009897258</v>
      </c>
      <c r="Q38" s="11">
        <f t="shared" si="7"/>
        <v>6.6316617398301326E-3</v>
      </c>
      <c r="R38" s="95"/>
      <c r="S38" s="15"/>
      <c r="T38" s="96"/>
    </row>
    <row r="39" spans="2:20">
      <c r="H39" s="88">
        <v>35</v>
      </c>
      <c r="I39" s="10">
        <f t="shared" si="0"/>
        <v>43132</v>
      </c>
      <c r="J39" s="9">
        <f t="shared" si="1"/>
        <v>1050</v>
      </c>
      <c r="K39" s="8">
        <v>10834686.808266485</v>
      </c>
      <c r="L39" s="83">
        <f t="shared" si="2"/>
        <v>848763962.77713144</v>
      </c>
      <c r="M39" s="9">
        <f t="shared" si="4"/>
        <v>1.0051672547259052</v>
      </c>
      <c r="N39" s="83">
        <f t="shared" si="5"/>
        <v>10110752.530318528</v>
      </c>
      <c r="O39" s="8">
        <f t="shared" si="3"/>
        <v>4415209.9173217425</v>
      </c>
      <c r="P39" s="83">
        <f t="shared" si="6"/>
        <v>5695542.6129967859</v>
      </c>
      <c r="Q39" s="7">
        <f t="shared" si="7"/>
        <v>6.6656670995734555E-3</v>
      </c>
      <c r="R39" s="95"/>
      <c r="S39" s="15"/>
      <c r="T39" s="96"/>
    </row>
    <row r="40" spans="2:20">
      <c r="H40" s="87">
        <v>36</v>
      </c>
      <c r="I40" s="14">
        <f t="shared" si="0"/>
        <v>43160</v>
      </c>
      <c r="J40" s="13">
        <f t="shared" si="1"/>
        <v>1080</v>
      </c>
      <c r="K40" s="12">
        <v>10795712.494586252</v>
      </c>
      <c r="L40" s="84">
        <f t="shared" si="2"/>
        <v>843075360.03676021</v>
      </c>
      <c r="M40" s="13">
        <f t="shared" si="4"/>
        <v>1.0051672547259052</v>
      </c>
      <c r="N40" s="84">
        <f t="shared" si="5"/>
        <v>10074382.338209312</v>
      </c>
      <c r="O40" s="12">
        <f t="shared" si="3"/>
        <v>4385779.5978381401</v>
      </c>
      <c r="P40" s="84">
        <f t="shared" si="6"/>
        <v>5688602.7403711723</v>
      </c>
      <c r="Q40" s="11">
        <f t="shared" si="7"/>
        <v>6.7022199219653796E-3</v>
      </c>
      <c r="R40" s="95"/>
      <c r="S40" s="15"/>
      <c r="T40" s="96"/>
    </row>
    <row r="41" spans="2:20">
      <c r="H41" s="88">
        <v>37</v>
      </c>
      <c r="I41" s="10">
        <f t="shared" si="0"/>
        <v>43191</v>
      </c>
      <c r="J41" s="9">
        <f t="shared" si="1"/>
        <v>1110</v>
      </c>
      <c r="K41" s="8">
        <v>10754082.103297478</v>
      </c>
      <c r="L41" s="83">
        <f t="shared" si="2"/>
        <v>837396211.63728893</v>
      </c>
      <c r="M41" s="9">
        <f t="shared" si="4"/>
        <v>1.0051672547259052</v>
      </c>
      <c r="N41" s="83">
        <f t="shared" si="5"/>
        <v>10035533.537915429</v>
      </c>
      <c r="O41" s="8">
        <f t="shared" si="3"/>
        <v>4356385.1384441601</v>
      </c>
      <c r="P41" s="83">
        <f t="shared" si="6"/>
        <v>5679148.399471269</v>
      </c>
      <c r="Q41" s="7">
        <f t="shared" si="7"/>
        <v>6.7362286560286189E-3</v>
      </c>
      <c r="R41" s="95"/>
      <c r="S41" s="15"/>
      <c r="T41" s="96"/>
    </row>
    <row r="42" spans="2:20">
      <c r="H42" s="87">
        <v>38</v>
      </c>
      <c r="I42" s="14">
        <f t="shared" si="0"/>
        <v>43221</v>
      </c>
      <c r="J42" s="13">
        <f t="shared" si="1"/>
        <v>1140</v>
      </c>
      <c r="K42" s="12">
        <v>10711270.041344481</v>
      </c>
      <c r="L42" s="84">
        <f t="shared" si="2"/>
        <v>831727669.14744318</v>
      </c>
      <c r="M42" s="13">
        <f t="shared" si="4"/>
        <v>1.0051672547259052</v>
      </c>
      <c r="N42" s="84">
        <f t="shared" si="5"/>
        <v>9995582.0218836814</v>
      </c>
      <c r="O42" s="12">
        <f t="shared" si="3"/>
        <v>4327039.5320378747</v>
      </c>
      <c r="P42" s="84">
        <f t="shared" si="6"/>
        <v>5668542.4898458067</v>
      </c>
      <c r="Q42" s="11">
        <f t="shared" si="7"/>
        <v>6.769247831635866E-3</v>
      </c>
      <c r="R42" s="95"/>
      <c r="S42" s="15"/>
      <c r="T42" s="96"/>
    </row>
    <row r="43" spans="2:20">
      <c r="H43" s="88">
        <v>39</v>
      </c>
      <c r="I43" s="10">
        <f t="shared" si="0"/>
        <v>43252</v>
      </c>
      <c r="J43" s="9">
        <f t="shared" si="1"/>
        <v>1170</v>
      </c>
      <c r="K43" s="8">
        <v>10672785.946696192</v>
      </c>
      <c r="L43" s="83">
        <f t="shared" si="2"/>
        <v>826065748.58235371</v>
      </c>
      <c r="M43" s="9">
        <f t="shared" si="4"/>
        <v>1.0051672547259052</v>
      </c>
      <c r="N43" s="83">
        <f t="shared" si="5"/>
        <v>9959669.294157641</v>
      </c>
      <c r="O43" s="8">
        <f t="shared" si="3"/>
        <v>4297748.7290682252</v>
      </c>
      <c r="P43" s="83">
        <f t="shared" si="6"/>
        <v>5661920.5650894158</v>
      </c>
      <c r="Q43" s="7">
        <f t="shared" si="7"/>
        <v>6.807421197004458E-3</v>
      </c>
      <c r="R43" s="95"/>
      <c r="S43" s="15"/>
      <c r="T43" s="96"/>
    </row>
    <row r="44" spans="2:20">
      <c r="H44" s="87">
        <v>40</v>
      </c>
      <c r="I44" s="14">
        <f t="shared" si="0"/>
        <v>43282</v>
      </c>
      <c r="J44" s="13">
        <f t="shared" si="1"/>
        <v>1200</v>
      </c>
      <c r="K44" s="12">
        <v>10633967.003250595</v>
      </c>
      <c r="L44" s="84">
        <f>L43-P44</f>
        <v>820410796.63461399</v>
      </c>
      <c r="M44" s="13">
        <f t="shared" si="4"/>
        <v>1.0051672547259052</v>
      </c>
      <c r="N44" s="84">
        <f t="shared" si="5"/>
        <v>9923444.0910103377</v>
      </c>
      <c r="O44" s="12">
        <f>(M44-1)*L43</f>
        <v>4268492.1432705671</v>
      </c>
      <c r="P44" s="84">
        <f>MIN(L43,N44-O44)</f>
        <v>5654951.9477397706</v>
      </c>
      <c r="Q44" s="11">
        <f>P44/L43</f>
        <v>6.8456438938964267E-3</v>
      </c>
      <c r="R44" s="95"/>
      <c r="S44" s="15"/>
      <c r="T44" s="96"/>
    </row>
    <row r="45" spans="2:20">
      <c r="H45" s="88">
        <v>41</v>
      </c>
      <c r="I45" s="10">
        <f t="shared" si="0"/>
        <v>43313</v>
      </c>
      <c r="J45" s="9">
        <f t="shared" si="1"/>
        <v>1230</v>
      </c>
      <c r="K45" s="8">
        <v>10591883.480118984</v>
      </c>
      <c r="L45" s="83">
        <f t="shared" si="2"/>
        <v>814765895.76521623</v>
      </c>
      <c r="M45" s="9">
        <f t="shared" si="4"/>
        <v>1.0051672547259052</v>
      </c>
      <c r="N45" s="83">
        <f t="shared" si="5"/>
        <v>9884172.4354915991</v>
      </c>
      <c r="O45" s="8">
        <f t="shared" si="3"/>
        <v>4239271.5660938425</v>
      </c>
      <c r="P45" s="83">
        <f t="shared" si="6"/>
        <v>5644900.8693977566</v>
      </c>
      <c r="Q45" s="7">
        <f t="shared" si="7"/>
        <v>6.8805784767259999E-3</v>
      </c>
      <c r="R45" s="95"/>
      <c r="S45" s="15"/>
      <c r="T45" s="96"/>
    </row>
    <row r="46" spans="2:20">
      <c r="H46" s="87">
        <v>42</v>
      </c>
      <c r="I46" s="14">
        <f t="shared" si="0"/>
        <v>43344</v>
      </c>
      <c r="J46" s="13">
        <f t="shared" si="1"/>
        <v>1260</v>
      </c>
      <c r="K46" s="12">
        <v>10545883.526262365</v>
      </c>
      <c r="L46" s="84">
        <f t="shared" si="2"/>
        <v>809134752.65974271</v>
      </c>
      <c r="M46" s="13">
        <f t="shared" si="4"/>
        <v>1.0051672547259052</v>
      </c>
      <c r="N46" s="84">
        <f t="shared" si="5"/>
        <v>9841246.0308727324</v>
      </c>
      <c r="O46" s="12">
        <f t="shared" si="3"/>
        <v>4210102.9253991805</v>
      </c>
      <c r="P46" s="84">
        <f t="shared" si="6"/>
        <v>5631143.1054735519</v>
      </c>
      <c r="Q46" s="11">
        <f t="shared" si="7"/>
        <v>6.9113632943421923E-3</v>
      </c>
      <c r="R46" s="95"/>
      <c r="S46" s="15"/>
      <c r="T46" s="96"/>
    </row>
    <row r="47" spans="2:20" ht="13.5" thickBot="1">
      <c r="H47" s="88">
        <v>43</v>
      </c>
      <c r="I47" s="10">
        <f t="shared" si="0"/>
        <v>43374</v>
      </c>
      <c r="J47" s="9">
        <f t="shared" si="1"/>
        <v>1290</v>
      </c>
      <c r="K47" s="8">
        <v>10499719.133325288</v>
      </c>
      <c r="L47" s="83">
        <f t="shared" si="2"/>
        <v>803517591.85992455</v>
      </c>
      <c r="M47" s="9">
        <f t="shared" si="4"/>
        <v>1.0051672547259052</v>
      </c>
      <c r="N47" s="83">
        <f t="shared" si="5"/>
        <v>9798166.1743933503</v>
      </c>
      <c r="O47" s="8">
        <f t="shared" si="3"/>
        <v>4181005.3745751739</v>
      </c>
      <c r="P47" s="83">
        <f t="shared" si="6"/>
        <v>5617160.7998181768</v>
      </c>
      <c r="Q47" s="7">
        <f t="shared" si="7"/>
        <v>6.9421821042215262E-3</v>
      </c>
      <c r="R47" s="95"/>
      <c r="S47" s="15"/>
      <c r="T47" s="96"/>
    </row>
    <row r="48" spans="2:20">
      <c r="B48" s="148" t="s">
        <v>49</v>
      </c>
      <c r="C48" s="148" t="s">
        <v>1679</v>
      </c>
      <c r="D48" s="150" t="s">
        <v>1680</v>
      </c>
      <c r="E48" s="148" t="s">
        <v>1681</v>
      </c>
      <c r="F48" s="148" t="s">
        <v>54</v>
      </c>
      <c r="H48" s="87">
        <v>44</v>
      </c>
      <c r="I48" s="14">
        <f t="shared" si="0"/>
        <v>43405</v>
      </c>
      <c r="J48" s="13">
        <f t="shared" si="1"/>
        <v>1320</v>
      </c>
      <c r="K48" s="12">
        <v>10451881.685217151</v>
      </c>
      <c r="L48" s="84">
        <f t="shared" si="2"/>
        <v>797916046.8836199</v>
      </c>
      <c r="M48" s="13">
        <f t="shared" si="4"/>
        <v>1.0051672547259052</v>
      </c>
      <c r="N48" s="84">
        <f t="shared" si="5"/>
        <v>9753525.0501908213</v>
      </c>
      <c r="O48" s="12">
        <f t="shared" si="3"/>
        <v>4151980.073886144</v>
      </c>
      <c r="P48" s="84">
        <f t="shared" si="6"/>
        <v>5601544.9763046773</v>
      </c>
      <c r="Q48" s="11">
        <f t="shared" si="7"/>
        <v>6.9712785794006386E-3</v>
      </c>
      <c r="R48" s="95"/>
      <c r="S48" s="15"/>
      <c r="T48" s="96"/>
    </row>
    <row r="49" spans="2:20" ht="13.5" thickBot="1">
      <c r="B49" s="149"/>
      <c r="C49" s="149"/>
      <c r="D49" s="151"/>
      <c r="E49" s="149"/>
      <c r="F49" s="149"/>
      <c r="H49" s="88">
        <v>45</v>
      </c>
      <c r="I49" s="10">
        <f t="shared" si="0"/>
        <v>43435</v>
      </c>
      <c r="J49" s="9">
        <f t="shared" si="1"/>
        <v>1350</v>
      </c>
      <c r="K49" s="8">
        <v>10413704.118297961</v>
      </c>
      <c r="L49" s="83">
        <f t="shared" si="2"/>
        <v>792321183.97862649</v>
      </c>
      <c r="M49" s="9">
        <f t="shared" si="4"/>
        <v>1.0051672547259052</v>
      </c>
      <c r="N49" s="83">
        <f t="shared" si="5"/>
        <v>9717898.3691283744</v>
      </c>
      <c r="O49" s="8">
        <f t="shared" si="3"/>
        <v>4123035.4641349637</v>
      </c>
      <c r="P49" s="83">
        <f t="shared" si="6"/>
        <v>5594862.9049934112</v>
      </c>
      <c r="Q49" s="7">
        <f t="shared" si="7"/>
        <v>7.0118440741290793E-3</v>
      </c>
      <c r="R49" s="95"/>
      <c r="S49" s="15"/>
      <c r="T49" s="96"/>
    </row>
    <row r="50" spans="2:20">
      <c r="B50" s="55" t="s">
        <v>1685</v>
      </c>
      <c r="C50" s="50">
        <f ca="1">MAX('BASE DE DADOS'!E:E)</f>
        <v>0.13170000000000001</v>
      </c>
      <c r="D50" s="47">
        <f ca="1">MAX('BASE DE DADOS'!F:F)</f>
        <v>2038368377.74</v>
      </c>
      <c r="E50" s="53">
        <f ca="1">MAX('BASE DE DADOS'!G:G)</f>
        <v>2038368377.74</v>
      </c>
      <c r="F50" s="50">
        <f ca="1">MAX('BASE DE DADOS'!J:J)</f>
        <v>0.93365866666666664</v>
      </c>
      <c r="H50" s="87">
        <v>46</v>
      </c>
      <c r="I50" s="14">
        <f t="shared" si="0"/>
        <v>43466</v>
      </c>
      <c r="J50" s="13">
        <f t="shared" si="1"/>
        <v>1380</v>
      </c>
      <c r="K50" s="12">
        <v>10372296.930495806</v>
      </c>
      <c r="L50" s="84">
        <f t="shared" si="2"/>
        <v>786736051.50229704</v>
      </c>
      <c r="M50" s="13">
        <f t="shared" si="4"/>
        <v>1.0051672547259052</v>
      </c>
      <c r="N50" s="84">
        <f t="shared" si="5"/>
        <v>9679257.858677756</v>
      </c>
      <c r="O50" s="12">
        <f t="shared" si="3"/>
        <v>4094125.3823483447</v>
      </c>
      <c r="P50" s="84">
        <f t="shared" si="6"/>
        <v>5585132.4763294114</v>
      </c>
      <c r="Q50" s="11">
        <f t="shared" si="7"/>
        <v>7.0490762954030454E-3</v>
      </c>
      <c r="R50" s="95"/>
      <c r="S50" s="15"/>
      <c r="T50" s="96"/>
    </row>
    <row r="51" spans="2:20">
      <c r="B51" s="56" t="s">
        <v>1686</v>
      </c>
      <c r="C51" s="51">
        <f ca="1">MIN('BASE DE DADOS'!E:E)</f>
        <v>7.1599999999999997E-2</v>
      </c>
      <c r="D51" s="49">
        <f ca="1">MIN('BASE DE DADOS'!F:F)</f>
        <v>44500</v>
      </c>
      <c r="E51" s="54">
        <f ca="1">MIN('BASE DE DADOS'!G:G)</f>
        <v>44500</v>
      </c>
      <c r="F51" s="102">
        <f ca="1">MIN('BASE DE DADOS'!J:J)</f>
        <v>0.15139095</v>
      </c>
      <c r="H51" s="88">
        <v>47</v>
      </c>
      <c r="I51" s="10">
        <f t="shared" si="0"/>
        <v>43497</v>
      </c>
      <c r="J51" s="9">
        <f t="shared" si="1"/>
        <v>1410</v>
      </c>
      <c r="K51" s="8">
        <v>10328257.806208394</v>
      </c>
      <c r="L51" s="83">
        <f t="shared" si="2"/>
        <v>781163155.81431842</v>
      </c>
      <c r="M51" s="9">
        <f t="shared" si="4"/>
        <v>1.0051672547259052</v>
      </c>
      <c r="N51" s="83">
        <f t="shared" si="5"/>
        <v>9638161.2681438942</v>
      </c>
      <c r="O51" s="8">
        <f t="shared" si="3"/>
        <v>4065265.5801652251</v>
      </c>
      <c r="P51" s="83">
        <f t="shared" si="6"/>
        <v>5572895.6879786691</v>
      </c>
      <c r="Q51" s="7">
        <f t="shared" si="7"/>
        <v>7.0835646559440756E-3</v>
      </c>
      <c r="R51" s="95"/>
      <c r="S51" s="15"/>
      <c r="T51" s="96"/>
    </row>
    <row r="52" spans="2:20">
      <c r="B52" s="55" t="s">
        <v>1684</v>
      </c>
      <c r="C52" s="50">
        <f ca="1">AVERAGE('BASE DE DADOS'!E:E)</f>
        <v>8.2994469466433948E-2</v>
      </c>
      <c r="D52" s="47">
        <f ca="1">AVERAGE('BASE DE DADOS'!F:F)</f>
        <v>289034.86460445123</v>
      </c>
      <c r="E52" s="53">
        <f ca="1">AVERAGE('BASE DE DADOS'!G:G)</f>
        <v>289034.86460445123</v>
      </c>
      <c r="F52" s="53">
        <f ca="1">AVERAGE('BASE DE DADOS'!J:J)</f>
        <v>0.52007918907561901</v>
      </c>
      <c r="H52" s="87">
        <v>48</v>
      </c>
      <c r="I52" s="14">
        <f t="shared" si="0"/>
        <v>43525</v>
      </c>
      <c r="J52" s="13">
        <f t="shared" si="1"/>
        <v>1440</v>
      </c>
      <c r="K52" s="12">
        <v>10285991.398591777</v>
      </c>
      <c r="L52" s="84">
        <f t="shared" si="2"/>
        <v>775600905.87508821</v>
      </c>
      <c r="M52" s="13">
        <f t="shared" si="4"/>
        <v>1.0051672547259052</v>
      </c>
      <c r="N52" s="84">
        <f t="shared" si="5"/>
        <v>9598718.9478147887</v>
      </c>
      <c r="O52" s="12">
        <f t="shared" si="3"/>
        <v>4036469.0085845408</v>
      </c>
      <c r="P52" s="84">
        <f t="shared" si="6"/>
        <v>5562249.9392302483</v>
      </c>
      <c r="Q52" s="11">
        <f t="shared" si="7"/>
        <v>7.1204714377906334E-3</v>
      </c>
      <c r="R52" s="95"/>
      <c r="S52" s="15"/>
      <c r="T52" s="96"/>
    </row>
    <row r="53" spans="2:20">
      <c r="B53" s="56" t="s">
        <v>1687</v>
      </c>
      <c r="C53" s="13" t="s">
        <v>1688</v>
      </c>
      <c r="D53" s="49">
        <f ca="1">SUM('BASE DE DADOS'!F:F)</f>
        <v>4077125800.1103888</v>
      </c>
      <c r="E53" s="54">
        <f ca="1">SUM('BASE DE DADOS'!G:G)</f>
        <v>4077125800.1103888</v>
      </c>
      <c r="F53" s="13" t="s">
        <v>1688</v>
      </c>
      <c r="H53" s="88">
        <v>49</v>
      </c>
      <c r="I53" s="10">
        <f t="shared" si="0"/>
        <v>43556</v>
      </c>
      <c r="J53" s="9">
        <f t="shared" si="1"/>
        <v>1470</v>
      </c>
      <c r="K53" s="8">
        <v>10240315.374375477</v>
      </c>
      <c r="L53" s="83">
        <f t="shared" si="2"/>
        <v>770052538.49234915</v>
      </c>
      <c r="M53" s="9">
        <f t="shared" si="4"/>
        <v>1.0051672547259052</v>
      </c>
      <c r="N53" s="83">
        <f t="shared" si="5"/>
        <v>9556094.8290384617</v>
      </c>
      <c r="O53" s="8">
        <f t="shared" si="3"/>
        <v>4007727.4462993876</v>
      </c>
      <c r="P53" s="83">
        <f t="shared" si="6"/>
        <v>5548367.3827390745</v>
      </c>
      <c r="Q53" s="7">
        <f t="shared" si="7"/>
        <v>7.1536370583257774E-3</v>
      </c>
      <c r="R53" s="95"/>
      <c r="S53" s="15"/>
      <c r="T53" s="96"/>
    </row>
    <row r="54" spans="2:20" ht="13.5" thickBot="1">
      <c r="B54" s="57" t="s">
        <v>1689</v>
      </c>
      <c r="C54" s="52">
        <v>14102</v>
      </c>
      <c r="D54" s="48">
        <f>C54</f>
        <v>14102</v>
      </c>
      <c r="E54" s="52">
        <f>D54</f>
        <v>14102</v>
      </c>
      <c r="F54" s="52">
        <f>E54</f>
        <v>14102</v>
      </c>
      <c r="H54" s="87">
        <v>50</v>
      </c>
      <c r="I54" s="14">
        <f t="shared" si="0"/>
        <v>43586</v>
      </c>
      <c r="J54" s="13">
        <f t="shared" si="1"/>
        <v>1500</v>
      </c>
      <c r="K54" s="12">
        <v>10202023.959268218</v>
      </c>
      <c r="L54" s="84">
        <f t="shared" si="2"/>
        <v>764511234.20436013</v>
      </c>
      <c r="M54" s="13">
        <f t="shared" si="4"/>
        <v>1.0051672547259052</v>
      </c>
      <c r="N54" s="84">
        <f t="shared" si="5"/>
        <v>9520361.9067088738</v>
      </c>
      <c r="O54" s="12">
        <f t="shared" si="3"/>
        <v>3979057.6187198712</v>
      </c>
      <c r="P54" s="84">
        <f t="shared" si="6"/>
        <v>5541304.2879890027</v>
      </c>
      <c r="Q54" s="11">
        <f t="shared" si="7"/>
        <v>7.196008078667035E-3</v>
      </c>
      <c r="R54" s="95"/>
      <c r="S54" s="15"/>
      <c r="T54" s="96"/>
    </row>
    <row r="55" spans="2:20">
      <c r="H55" s="88">
        <v>51</v>
      </c>
      <c r="I55" s="10">
        <f t="shared" si="0"/>
        <v>43617</v>
      </c>
      <c r="J55" s="9">
        <f t="shared" si="1"/>
        <v>1530</v>
      </c>
      <c r="K55" s="8">
        <v>10158309.979071461</v>
      </c>
      <c r="L55" s="83">
        <f t="shared" si="2"/>
        <v>758982089.75698745</v>
      </c>
      <c r="M55" s="9">
        <f t="shared" si="4"/>
        <v>1.0051672547259052</v>
      </c>
      <c r="N55" s="83">
        <f t="shared" si="5"/>
        <v>9479568.7353227437</v>
      </c>
      <c r="O55" s="8">
        <f t="shared" si="3"/>
        <v>3950424.2879500813</v>
      </c>
      <c r="P55" s="83">
        <f t="shared" si="6"/>
        <v>5529144.4473726619</v>
      </c>
      <c r="Q55" s="7">
        <f t="shared" si="7"/>
        <v>7.2322605607318992E-3</v>
      </c>
      <c r="R55" s="95"/>
      <c r="S55" s="15"/>
      <c r="T55" s="96"/>
    </row>
    <row r="56" spans="2:20">
      <c r="H56" s="87">
        <v>52</v>
      </c>
      <c r="I56" s="14">
        <f t="shared" si="0"/>
        <v>43647</v>
      </c>
      <c r="J56" s="13">
        <f t="shared" si="1"/>
        <v>1560</v>
      </c>
      <c r="K56" s="12">
        <v>10110551.014880238</v>
      </c>
      <c r="L56" s="84">
        <f t="shared" si="2"/>
        <v>753468942.69613373</v>
      </c>
      <c r="M56" s="13">
        <f t="shared" si="4"/>
        <v>1.0051672547259052</v>
      </c>
      <c r="N56" s="84">
        <f t="shared" si="5"/>
        <v>9435000.8510278892</v>
      </c>
      <c r="O56" s="12">
        <f t="shared" si="3"/>
        <v>3921853.7901741825</v>
      </c>
      <c r="P56" s="84">
        <f t="shared" si="6"/>
        <v>5513147.0608537067</v>
      </c>
      <c r="Q56" s="11">
        <f t="shared" si="7"/>
        <v>7.2638697740798047E-3</v>
      </c>
      <c r="R56" s="95"/>
      <c r="S56" s="15"/>
      <c r="T56" s="96"/>
    </row>
    <row r="57" spans="2:20">
      <c r="H57" s="88">
        <v>53</v>
      </c>
      <c r="I57" s="10">
        <f t="shared" si="0"/>
        <v>43678</v>
      </c>
      <c r="J57" s="9">
        <f t="shared" si="1"/>
        <v>1590</v>
      </c>
      <c r="K57" s="8">
        <v>10065454.882524524</v>
      </c>
      <c r="L57" s="83">
        <f t="shared" si="2"/>
        <v>747969390.7732513</v>
      </c>
      <c r="M57" s="9">
        <f t="shared" si="4"/>
        <v>1.0051672547259052</v>
      </c>
      <c r="N57" s="83">
        <f t="shared" si="5"/>
        <v>9392917.8778518457</v>
      </c>
      <c r="O57" s="8">
        <f t="shared" si="3"/>
        <v>3893365.9549693759</v>
      </c>
      <c r="P57" s="83">
        <f t="shared" si="6"/>
        <v>5499551.9228824694</v>
      </c>
      <c r="Q57" s="7">
        <f t="shared" si="7"/>
        <v>7.2989762566768226E-3</v>
      </c>
      <c r="R57" s="95"/>
      <c r="S57" s="15"/>
      <c r="T57" s="96"/>
    </row>
    <row r="58" spans="2:20">
      <c r="H58" s="87">
        <v>54</v>
      </c>
      <c r="I58" s="14">
        <f t="shared" si="0"/>
        <v>43709</v>
      </c>
      <c r="J58" s="13">
        <f t="shared" si="1"/>
        <v>1620</v>
      </c>
      <c r="K58" s="12">
        <v>10021072.545228675</v>
      </c>
      <c r="L58" s="84">
        <f t="shared" si="2"/>
        <v>742482838.13600516</v>
      </c>
      <c r="M58" s="13">
        <f t="shared" si="4"/>
        <v>1.0051672547259052</v>
      </c>
      <c r="N58" s="84">
        <f t="shared" si="5"/>
        <v>9351501.0065516904</v>
      </c>
      <c r="O58" s="12">
        <f t="shared" si="3"/>
        <v>3864948.3693055008</v>
      </c>
      <c r="P58" s="84">
        <f t="shared" si="6"/>
        <v>5486552.6372461896</v>
      </c>
      <c r="Q58" s="11">
        <f t="shared" si="7"/>
        <v>7.3352635882254318E-3</v>
      </c>
      <c r="R58" s="95"/>
      <c r="S58" s="15"/>
      <c r="T58" s="96"/>
    </row>
    <row r="59" spans="2:20">
      <c r="H59" s="88">
        <v>55</v>
      </c>
      <c r="I59" s="10">
        <f t="shared" si="0"/>
        <v>43739</v>
      </c>
      <c r="J59" s="9">
        <f t="shared" si="1"/>
        <v>1650</v>
      </c>
      <c r="K59" s="8">
        <v>9972511.5127336793</v>
      </c>
      <c r="L59" s="83">
        <f t="shared" si="2"/>
        <v>737013251.44503355</v>
      </c>
      <c r="M59" s="9">
        <f t="shared" si="4"/>
        <v>1.0051672547259052</v>
      </c>
      <c r="N59" s="83">
        <f t="shared" si="5"/>
        <v>9306184.6452334244</v>
      </c>
      <c r="O59" s="8">
        <f t="shared" si="3"/>
        <v>3836597.954261763</v>
      </c>
      <c r="P59" s="83">
        <f t="shared" si="6"/>
        <v>5469586.6909716614</v>
      </c>
      <c r="Q59" s="7">
        <f t="shared" si="7"/>
        <v>7.3666169910445306E-3</v>
      </c>
      <c r="R59" s="95"/>
      <c r="S59" s="15"/>
      <c r="T59" s="96"/>
    </row>
    <row r="60" spans="2:20">
      <c r="H60" s="87">
        <v>56</v>
      </c>
      <c r="I60" s="14">
        <f t="shared" si="0"/>
        <v>43770</v>
      </c>
      <c r="J60" s="13">
        <f t="shared" si="1"/>
        <v>1680</v>
      </c>
      <c r="K60" s="12">
        <v>9921077.0318998918</v>
      </c>
      <c r="L60" s="84">
        <f t="shared" si="2"/>
        <v>731563399.82269752</v>
      </c>
      <c r="M60" s="13">
        <f t="shared" si="4"/>
        <v>1.0051672547259052</v>
      </c>
      <c r="N60" s="84">
        <f t="shared" si="5"/>
        <v>9258186.8289200757</v>
      </c>
      <c r="O60" s="12">
        <f t="shared" si="3"/>
        <v>3808335.2065840918</v>
      </c>
      <c r="P60" s="84">
        <f t="shared" si="6"/>
        <v>5449851.6223359834</v>
      </c>
      <c r="Q60" s="11">
        <f t="shared" si="7"/>
        <v>7.3945096803221229E-3</v>
      </c>
      <c r="R60" s="95"/>
      <c r="S60" s="15"/>
      <c r="T60" s="96"/>
    </row>
    <row r="61" spans="2:20">
      <c r="H61" s="88">
        <v>57</v>
      </c>
      <c r="I61" s="10">
        <f t="shared" si="0"/>
        <v>43800</v>
      </c>
      <c r="J61" s="9">
        <f t="shared" si="1"/>
        <v>1710</v>
      </c>
      <c r="K61" s="8">
        <v>9878200.3026653416</v>
      </c>
      <c r="L61" s="83">
        <f t="shared" si="2"/>
        <v>726125399.29129183</v>
      </c>
      <c r="M61" s="9">
        <f t="shared" si="4"/>
        <v>1.0051672547259052</v>
      </c>
      <c r="N61" s="83">
        <f t="shared" si="5"/>
        <v>9218174.9664388038</v>
      </c>
      <c r="O61" s="8">
        <f t="shared" si="3"/>
        <v>3780174.4350330941</v>
      </c>
      <c r="P61" s="83">
        <f t="shared" si="6"/>
        <v>5438000.5314057097</v>
      </c>
      <c r="Q61" s="7">
        <f t="shared" si="7"/>
        <v>7.4333961112921579E-3</v>
      </c>
      <c r="R61" s="95"/>
      <c r="S61" s="15"/>
      <c r="T61" s="96"/>
    </row>
    <row r="62" spans="2:20">
      <c r="H62" s="87">
        <v>58</v>
      </c>
      <c r="I62" s="14">
        <f t="shared" si="0"/>
        <v>43831</v>
      </c>
      <c r="J62" s="13">
        <f t="shared" si="1"/>
        <v>1740</v>
      </c>
      <c r="K62" s="12">
        <v>9835460.7150277011</v>
      </c>
      <c r="L62" s="84">
        <f t="shared" si="2"/>
        <v>720699183.11012673</v>
      </c>
      <c r="M62" s="13">
        <f t="shared" si="4"/>
        <v>1.0051672547259052</v>
      </c>
      <c r="N62" s="84">
        <f t="shared" si="5"/>
        <v>9178291.0822528452</v>
      </c>
      <c r="O62" s="12">
        <f t="shared" si="3"/>
        <v>3752074.901087713</v>
      </c>
      <c r="P62" s="84">
        <f t="shared" si="6"/>
        <v>5426216.1811651327</v>
      </c>
      <c r="Q62" s="11">
        <f t="shared" si="7"/>
        <v>7.4728362159775606E-3</v>
      </c>
      <c r="R62" s="95"/>
      <c r="S62" s="15"/>
      <c r="T62" s="96"/>
    </row>
    <row r="63" spans="2:20">
      <c r="H63" s="88">
        <v>59</v>
      </c>
      <c r="I63" s="10">
        <f t="shared" si="0"/>
        <v>43862</v>
      </c>
      <c r="J63" s="9">
        <f t="shared" si="1"/>
        <v>1770</v>
      </c>
      <c r="K63" s="8">
        <v>9792537.6214455441</v>
      </c>
      <c r="L63" s="83">
        <f t="shared" si="2"/>
        <v>715284983.41668785</v>
      </c>
      <c r="M63" s="9">
        <f t="shared" si="4"/>
        <v>1.0051672547259052</v>
      </c>
      <c r="N63" s="83">
        <f t="shared" si="5"/>
        <v>9138235.9533206653</v>
      </c>
      <c r="O63" s="8">
        <f t="shared" si="3"/>
        <v>3724036.2598818047</v>
      </c>
      <c r="P63" s="83">
        <f t="shared" si="6"/>
        <v>5414199.6934388606</v>
      </c>
      <c r="Q63" s="7">
        <f t="shared" si="7"/>
        <v>7.512426571755308E-3</v>
      </c>
      <c r="R63" s="95"/>
      <c r="S63" s="15"/>
      <c r="T63" s="96"/>
    </row>
    <row r="64" spans="2:20">
      <c r="H64" s="87">
        <v>60</v>
      </c>
      <c r="I64" s="14">
        <f t="shared" si="0"/>
        <v>43891</v>
      </c>
      <c r="J64" s="13">
        <f t="shared" si="1"/>
        <v>1800</v>
      </c>
      <c r="K64" s="12">
        <v>9753369.2175781913</v>
      </c>
      <c r="L64" s="84">
        <f t="shared" si="2"/>
        <v>709879358.48819363</v>
      </c>
      <c r="M64" s="13">
        <f t="shared" si="4"/>
        <v>1.0051672547259052</v>
      </c>
      <c r="N64" s="84">
        <f t="shared" si="5"/>
        <v>9101684.6394231357</v>
      </c>
      <c r="O64" s="12">
        <f t="shared" si="3"/>
        <v>3696059.7109288881</v>
      </c>
      <c r="P64" s="84">
        <f t="shared" si="6"/>
        <v>5405624.9284942476</v>
      </c>
      <c r="Q64" s="11">
        <f t="shared" si="7"/>
        <v>7.5573024092765156E-3</v>
      </c>
      <c r="R64" s="95"/>
      <c r="S64" s="15"/>
      <c r="T64" s="96"/>
    </row>
    <row r="65" spans="8:20">
      <c r="H65" s="88">
        <v>61</v>
      </c>
      <c r="I65" s="10">
        <f t="shared" si="0"/>
        <v>43922</v>
      </c>
      <c r="J65" s="9">
        <f t="shared" si="1"/>
        <v>1830</v>
      </c>
      <c r="K65" s="8">
        <v>9715431.7456020582</v>
      </c>
      <c r="L65" s="83">
        <f>L64-P65</f>
        <v>704481203.94712949</v>
      </c>
      <c r="M65" s="9">
        <f t="shared" si="4"/>
        <v>1.0051672547259052</v>
      </c>
      <c r="N65" s="83">
        <f t="shared" si="5"/>
        <v>9066282.0110348444</v>
      </c>
      <c r="O65" s="8">
        <f>(M65-1)*L64</f>
        <v>3668127.4699706556</v>
      </c>
      <c r="P65" s="83">
        <f t="shared" si="6"/>
        <v>5398154.5410641888</v>
      </c>
      <c r="Q65" s="7">
        <f t="shared" si="7"/>
        <v>7.6043266739864905E-3</v>
      </c>
      <c r="R65" s="95"/>
      <c r="S65" s="15"/>
      <c r="T65" s="96"/>
    </row>
    <row r="66" spans="8:20">
      <c r="H66" s="87">
        <v>62</v>
      </c>
      <c r="I66" s="14">
        <f t="shared" si="0"/>
        <v>43952</v>
      </c>
      <c r="J66" s="13">
        <f t="shared" si="1"/>
        <v>1860</v>
      </c>
      <c r="K66" s="12">
        <v>9663539.6178852189</v>
      </c>
      <c r="L66" s="84">
        <f t="shared" si="2"/>
        <v>699103580.65140176</v>
      </c>
      <c r="M66" s="13">
        <f t="shared" si="4"/>
        <v>1.0051672547259052</v>
      </c>
      <c r="N66" s="84">
        <f t="shared" si="5"/>
        <v>9017857.1261349563</v>
      </c>
      <c r="O66" s="12">
        <f t="shared" si="3"/>
        <v>3640233.8304071752</v>
      </c>
      <c r="P66" s="84">
        <f t="shared" si="6"/>
        <v>5377623.295727781</v>
      </c>
      <c r="Q66" s="11">
        <f t="shared" si="7"/>
        <v>7.6334517735853827E-3</v>
      </c>
      <c r="R66" s="95"/>
      <c r="S66" s="15"/>
      <c r="T66" s="96"/>
    </row>
    <row r="67" spans="8:20">
      <c r="H67" s="88">
        <v>63</v>
      </c>
      <c r="I67" s="10">
        <f t="shared" si="0"/>
        <v>43983</v>
      </c>
      <c r="J67" s="9">
        <f t="shared" si="1"/>
        <v>1890</v>
      </c>
      <c r="K67" s="8">
        <v>9608746.254391538</v>
      </c>
      <c r="L67" s="83">
        <f t="shared" si="2"/>
        <v>693749302.07696271</v>
      </c>
      <c r="M67" s="9">
        <f t="shared" si="4"/>
        <v>1.0051672547259052</v>
      </c>
      <c r="N67" s="83">
        <f t="shared" si="5"/>
        <v>8966724.8554572556</v>
      </c>
      <c r="O67" s="8">
        <f t="shared" si="3"/>
        <v>3612446.2810181882</v>
      </c>
      <c r="P67" s="83">
        <f t="shared" si="6"/>
        <v>5354278.5744390674</v>
      </c>
      <c r="Q67" s="7">
        <f t="shared" si="7"/>
        <v>7.6587772150303202E-3</v>
      </c>
      <c r="R67" s="95"/>
      <c r="S67" s="15"/>
      <c r="T67" s="96"/>
    </row>
    <row r="68" spans="8:20">
      <c r="H68" s="87">
        <v>64</v>
      </c>
      <c r="I68" s="14">
        <f t="shared" si="0"/>
        <v>44013</v>
      </c>
      <c r="J68" s="13">
        <f t="shared" si="1"/>
        <v>1920</v>
      </c>
      <c r="K68" s="12">
        <v>9562820.328313902</v>
      </c>
      <c r="L68" s="84">
        <f t="shared" si="2"/>
        <v>688410213.90436232</v>
      </c>
      <c r="M68" s="13">
        <f t="shared" si="4"/>
        <v>1.0051672547259052</v>
      </c>
      <c r="N68" s="84">
        <f t="shared" si="5"/>
        <v>8923867.5323510263</v>
      </c>
      <c r="O68" s="12">
        <f t="shared" si="3"/>
        <v>3584779.3597506052</v>
      </c>
      <c r="P68" s="84">
        <f t="shared" si="6"/>
        <v>5339088.1726004211</v>
      </c>
      <c r="Q68" s="11">
        <f t="shared" si="7"/>
        <v>7.6959906937796342E-3</v>
      </c>
      <c r="R68" s="95"/>
      <c r="S68" s="15"/>
      <c r="T68" s="96"/>
    </row>
    <row r="69" spans="8:20">
      <c r="H69" s="88">
        <v>65</v>
      </c>
      <c r="I69" s="10">
        <f t="shared" ref="I69:I132" si="8">EDATE($I$4,H69)</f>
        <v>44044</v>
      </c>
      <c r="J69" s="9">
        <f t="shared" ref="J69:J132" si="9">DAYS360($I$4,I69)</f>
        <v>1950</v>
      </c>
      <c r="K69" s="8">
        <v>9514710.0726730172</v>
      </c>
      <c r="L69" s="83">
        <f t="shared" ref="L69:L132" si="10">L68-P69</f>
        <v>683088433.00690043</v>
      </c>
      <c r="M69" s="9">
        <f t="shared" ref="M69:M132" si="11">(1+$C$8)^(1/12)</f>
        <v>1.0051672547259052</v>
      </c>
      <c r="N69" s="83">
        <f t="shared" si="5"/>
        <v>8878971.8286206499</v>
      </c>
      <c r="O69" s="8">
        <f t="shared" ref="O69:O132" si="12">(M69-1)*L68</f>
        <v>3557190.9311587117</v>
      </c>
      <c r="P69" s="83">
        <f t="shared" si="6"/>
        <v>5321780.8974619377</v>
      </c>
      <c r="Q69" s="7">
        <f t="shared" si="7"/>
        <v>7.7305373888616772E-3</v>
      </c>
      <c r="R69" s="95"/>
      <c r="S69" s="15"/>
      <c r="T69" s="96"/>
    </row>
    <row r="70" spans="8:20">
      <c r="H70" s="87">
        <v>66</v>
      </c>
      <c r="I70" s="14">
        <f t="shared" si="8"/>
        <v>44075</v>
      </c>
      <c r="J70" s="13">
        <f t="shared" si="9"/>
        <v>1980</v>
      </c>
      <c r="K70" s="12">
        <v>9463256.123446174</v>
      </c>
      <c r="L70" s="84">
        <f t="shared" si="10"/>
        <v>677787169.09584522</v>
      </c>
      <c r="M70" s="13">
        <f t="shared" si="11"/>
        <v>1.0051672547259052</v>
      </c>
      <c r="N70" s="84">
        <f t="shared" ref="N70:N133" si="13">K70*$C$7</f>
        <v>8830955.8447213024</v>
      </c>
      <c r="O70" s="12">
        <f t="shared" si="12"/>
        <v>3529691.9336660695</v>
      </c>
      <c r="P70" s="84">
        <f t="shared" ref="P70:P133" si="14">MIN(L69,N70-O70)</f>
        <v>5301263.9110552333</v>
      </c>
      <c r="Q70" s="11">
        <f t="shared" ref="Q70:Q133" si="15">P70/L69</f>
        <v>7.7607285600189355E-3</v>
      </c>
      <c r="R70" s="95"/>
      <c r="S70" s="15"/>
      <c r="T70" s="96"/>
    </row>
    <row r="71" spans="8:20">
      <c r="H71" s="88">
        <v>67</v>
      </c>
      <c r="I71" s="10">
        <f t="shared" si="8"/>
        <v>44105</v>
      </c>
      <c r="J71" s="9">
        <f t="shared" si="9"/>
        <v>2010</v>
      </c>
      <c r="K71" s="8">
        <v>9414794.3082480337</v>
      </c>
      <c r="L71" s="83">
        <f t="shared" si="10"/>
        <v>672503735.97715187</v>
      </c>
      <c r="M71" s="9">
        <f t="shared" si="11"/>
        <v>1.0051672547259052</v>
      </c>
      <c r="N71" s="83">
        <f t="shared" si="13"/>
        <v>8785732.0713617839</v>
      </c>
      <c r="O71" s="8">
        <f t="shared" si="12"/>
        <v>3502298.9526683991</v>
      </c>
      <c r="P71" s="83">
        <f t="shared" si="14"/>
        <v>5283433.1186933853</v>
      </c>
      <c r="Q71" s="7">
        <f t="shared" si="15"/>
        <v>7.7951211819801509E-3</v>
      </c>
      <c r="R71" s="95"/>
      <c r="S71" s="15"/>
      <c r="T71" s="96"/>
    </row>
    <row r="72" spans="8:20">
      <c r="H72" s="87">
        <v>68</v>
      </c>
      <c r="I72" s="14">
        <f t="shared" si="8"/>
        <v>44136</v>
      </c>
      <c r="J72" s="13">
        <f t="shared" si="9"/>
        <v>2040</v>
      </c>
      <c r="K72" s="12">
        <v>9372437.3927004039</v>
      </c>
      <c r="L72" s="84">
        <f t="shared" si="10"/>
        <v>667232528.79455698</v>
      </c>
      <c r="M72" s="13">
        <f t="shared" si="11"/>
        <v>1.0051672547259052</v>
      </c>
      <c r="N72" s="84">
        <f t="shared" si="13"/>
        <v>8746205.2905116957</v>
      </c>
      <c r="O72" s="12">
        <f t="shared" si="12"/>
        <v>3474998.1079168268</v>
      </c>
      <c r="P72" s="84">
        <f t="shared" si="14"/>
        <v>5271207.1825948693</v>
      </c>
      <c r="Q72" s="11">
        <f t="shared" si="15"/>
        <v>7.8381827499229787E-3</v>
      </c>
      <c r="R72" s="95"/>
      <c r="S72" s="15"/>
      <c r="T72" s="96"/>
    </row>
    <row r="73" spans="8:20">
      <c r="H73" s="88">
        <v>69</v>
      </c>
      <c r="I73" s="10">
        <f t="shared" si="8"/>
        <v>44166</v>
      </c>
      <c r="J73" s="9">
        <f t="shared" si="9"/>
        <v>2070</v>
      </c>
      <c r="K73" s="8">
        <v>9322785.0939348843</v>
      </c>
      <c r="L73" s="83">
        <f t="shared" si="10"/>
        <v>661980418.65489113</v>
      </c>
      <c r="M73" s="9">
        <f t="shared" si="11"/>
        <v>1.0051672547259052</v>
      </c>
      <c r="N73" s="83">
        <f t="shared" si="13"/>
        <v>8699870.5773572195</v>
      </c>
      <c r="O73" s="8">
        <f t="shared" si="12"/>
        <v>3447760.4376913384</v>
      </c>
      <c r="P73" s="83">
        <f t="shared" si="14"/>
        <v>5252110.1396658812</v>
      </c>
      <c r="Q73" s="7">
        <f t="shared" si="15"/>
        <v>7.8714839475145289E-3</v>
      </c>
      <c r="R73" s="95"/>
      <c r="S73" s="15"/>
      <c r="T73" s="96"/>
    </row>
    <row r="74" spans="8:20">
      <c r="H74" s="87">
        <v>70</v>
      </c>
      <c r="I74" s="14">
        <f t="shared" si="8"/>
        <v>44197</v>
      </c>
      <c r="J74" s="13">
        <f t="shared" si="9"/>
        <v>2100</v>
      </c>
      <c r="K74" s="12">
        <v>9277306.3220205531</v>
      </c>
      <c r="L74" s="84">
        <f t="shared" si="10"/>
        <v>656743609.57043922</v>
      </c>
      <c r="M74" s="13">
        <f t="shared" si="11"/>
        <v>1.0051672547259052</v>
      </c>
      <c r="N74" s="84">
        <f t="shared" si="13"/>
        <v>8657430.5312030688</v>
      </c>
      <c r="O74" s="12">
        <f t="shared" si="12"/>
        <v>3420621.4467511754</v>
      </c>
      <c r="P74" s="84">
        <f t="shared" si="14"/>
        <v>5236809.0844518933</v>
      </c>
      <c r="Q74" s="11">
        <f t="shared" si="15"/>
        <v>7.9108217356229499E-3</v>
      </c>
      <c r="R74" s="95"/>
      <c r="S74" s="15"/>
      <c r="T74" s="96"/>
    </row>
    <row r="75" spans="8:20">
      <c r="H75" s="88">
        <v>71</v>
      </c>
      <c r="I75" s="10">
        <f t="shared" si="8"/>
        <v>44228</v>
      </c>
      <c r="J75" s="9">
        <f t="shared" si="9"/>
        <v>2130</v>
      </c>
      <c r="K75" s="8">
        <v>9225331.7790407743</v>
      </c>
      <c r="L75" s="83">
        <f t="shared" si="10"/>
        <v>651528242.35297239</v>
      </c>
      <c r="M75" s="9">
        <f t="shared" si="11"/>
        <v>1.0051672547259052</v>
      </c>
      <c r="N75" s="83">
        <f t="shared" si="13"/>
        <v>8608928.7377276905</v>
      </c>
      <c r="O75" s="8">
        <f t="shared" si="12"/>
        <v>3393561.5202608779</v>
      </c>
      <c r="P75" s="83">
        <f t="shared" si="14"/>
        <v>5215367.2174668126</v>
      </c>
      <c r="Q75" s="7">
        <f t="shared" si="15"/>
        <v>7.9412530879106134E-3</v>
      </c>
      <c r="R75" s="95"/>
      <c r="S75" s="15"/>
      <c r="T75" s="96"/>
    </row>
    <row r="76" spans="8:20">
      <c r="H76" s="87">
        <v>72</v>
      </c>
      <c r="I76" s="14">
        <f t="shared" si="8"/>
        <v>44256</v>
      </c>
      <c r="J76" s="13">
        <f t="shared" si="9"/>
        <v>2160</v>
      </c>
      <c r="K76" s="12">
        <v>9178768.4196540732</v>
      </c>
      <c r="L76" s="84">
        <f t="shared" si="10"/>
        <v>646329378.17004895</v>
      </c>
      <c r="M76" s="13">
        <f t="shared" si="11"/>
        <v>1.0051672547259052</v>
      </c>
      <c r="N76" s="84">
        <f t="shared" si="13"/>
        <v>8565476.572282536</v>
      </c>
      <c r="O76" s="12">
        <f t="shared" si="12"/>
        <v>3366612.3893590914</v>
      </c>
      <c r="P76" s="84">
        <f t="shared" si="14"/>
        <v>5198864.1829234445</v>
      </c>
      <c r="Q76" s="11">
        <f t="shared" si="15"/>
        <v>7.9794916704576321E-3</v>
      </c>
      <c r="R76" s="95"/>
      <c r="S76" s="15"/>
      <c r="T76" s="96"/>
    </row>
    <row r="77" spans="8:20">
      <c r="H77" s="88">
        <v>73</v>
      </c>
      <c r="I77" s="10">
        <f t="shared" si="8"/>
        <v>44287</v>
      </c>
      <c r="J77" s="9">
        <f t="shared" si="9"/>
        <v>2190</v>
      </c>
      <c r="K77" s="8">
        <v>9127803.5526425242</v>
      </c>
      <c r="L77" s="83">
        <f t="shared" si="10"/>
        <v>641151209.71198177</v>
      </c>
      <c r="M77" s="9">
        <f t="shared" si="11"/>
        <v>1.0051672547259052</v>
      </c>
      <c r="N77" s="83">
        <f t="shared" si="13"/>
        <v>8517916.9919076599</v>
      </c>
      <c r="O77" s="8">
        <f t="shared" si="12"/>
        <v>3339748.5338405413</v>
      </c>
      <c r="P77" s="83">
        <f t="shared" si="14"/>
        <v>5178168.4580671191</v>
      </c>
      <c r="Q77" s="7">
        <f t="shared" si="15"/>
        <v>8.0116557175972051E-3</v>
      </c>
      <c r="R77" s="95"/>
      <c r="S77" s="15"/>
      <c r="T77" s="96"/>
    </row>
    <row r="78" spans="8:20">
      <c r="H78" s="87">
        <v>74</v>
      </c>
      <c r="I78" s="14">
        <f t="shared" si="8"/>
        <v>44317</v>
      </c>
      <c r="J78" s="13">
        <f t="shared" si="9"/>
        <v>2220</v>
      </c>
      <c r="K78" s="12">
        <v>9085516.7688542306</v>
      </c>
      <c r="L78" s="84">
        <f t="shared" si="10"/>
        <v>635985745.67351747</v>
      </c>
      <c r="M78" s="13">
        <f t="shared" si="11"/>
        <v>1.0051672547259052</v>
      </c>
      <c r="N78" s="84">
        <f t="shared" si="13"/>
        <v>8478455.6568683926</v>
      </c>
      <c r="O78" s="12">
        <f t="shared" si="12"/>
        <v>3312991.6184040606</v>
      </c>
      <c r="P78" s="84">
        <f t="shared" si="14"/>
        <v>5165464.038464332</v>
      </c>
      <c r="Q78" s="11">
        <f t="shared" si="15"/>
        <v>8.0565457262176329E-3</v>
      </c>
      <c r="R78" s="95"/>
      <c r="S78" s="15"/>
      <c r="T78" s="96"/>
    </row>
    <row r="79" spans="8:20">
      <c r="H79" s="88">
        <v>75</v>
      </c>
      <c r="I79" s="10">
        <f t="shared" si="8"/>
        <v>44348</v>
      </c>
      <c r="J79" s="9">
        <f t="shared" si="9"/>
        <v>2250</v>
      </c>
      <c r="K79" s="8">
        <v>9036193.054003574</v>
      </c>
      <c r="L79" s="83">
        <f t="shared" si="10"/>
        <v>630839618.4506079</v>
      </c>
      <c r="M79" s="9">
        <f t="shared" si="11"/>
        <v>1.0051672547259052</v>
      </c>
      <c r="N79" s="83">
        <f t="shared" si="13"/>
        <v>8432427.5728493426</v>
      </c>
      <c r="O79" s="8">
        <f t="shared" si="12"/>
        <v>3286300.3499398124</v>
      </c>
      <c r="P79" s="83">
        <f t="shared" si="14"/>
        <v>5146127.2229095306</v>
      </c>
      <c r="Q79" s="7">
        <f t="shared" si="15"/>
        <v>8.0915763567306256E-3</v>
      </c>
      <c r="R79" s="95"/>
      <c r="S79" s="15"/>
      <c r="T79" s="96"/>
    </row>
    <row r="80" spans="8:20">
      <c r="H80" s="87">
        <v>76</v>
      </c>
      <c r="I80" s="14">
        <f t="shared" si="8"/>
        <v>44378</v>
      </c>
      <c r="J80" s="13">
        <f t="shared" si="9"/>
        <v>2280</v>
      </c>
      <c r="K80" s="12">
        <v>8994223.9396983087</v>
      </c>
      <c r="L80" s="84">
        <f t="shared" si="10"/>
        <v>625706064.76855886</v>
      </c>
      <c r="M80" s="13">
        <f t="shared" si="11"/>
        <v>1.0051672547259052</v>
      </c>
      <c r="N80" s="84">
        <f t="shared" si="13"/>
        <v>8393262.6817762181</v>
      </c>
      <c r="O80" s="12">
        <f t="shared" si="12"/>
        <v>3259708.9997271239</v>
      </c>
      <c r="P80" s="84">
        <f t="shared" si="14"/>
        <v>5133553.6820490938</v>
      </c>
      <c r="Q80" s="11">
        <f t="shared" si="15"/>
        <v>8.1376526329425981E-3</v>
      </c>
      <c r="R80" s="95"/>
      <c r="S80" s="15"/>
      <c r="T80" s="96"/>
    </row>
    <row r="81" spans="8:20">
      <c r="H81" s="88">
        <v>77</v>
      </c>
      <c r="I81" s="10">
        <f t="shared" si="8"/>
        <v>44409</v>
      </c>
      <c r="J81" s="9">
        <f t="shared" si="9"/>
        <v>2310</v>
      </c>
      <c r="K81" s="8">
        <v>8946031.1577645522</v>
      </c>
      <c r="L81" s="83">
        <f t="shared" si="10"/>
        <v>620590957.4229027</v>
      </c>
      <c r="M81" s="9">
        <f t="shared" si="11"/>
        <v>1.0051672547259052</v>
      </c>
      <c r="N81" s="83">
        <f t="shared" si="13"/>
        <v>8348289.9658590341</v>
      </c>
      <c r="O81" s="8">
        <f t="shared" si="12"/>
        <v>3233182.6202028678</v>
      </c>
      <c r="P81" s="83">
        <f t="shared" si="14"/>
        <v>5115107.3456561659</v>
      </c>
      <c r="Q81" s="7">
        <f t="shared" si="15"/>
        <v>8.174936497615989E-3</v>
      </c>
      <c r="R81" s="95"/>
      <c r="S81" s="15"/>
      <c r="T81" s="96"/>
    </row>
    <row r="82" spans="8:20">
      <c r="H82" s="87">
        <v>78</v>
      </c>
      <c r="I82" s="14">
        <f t="shared" si="8"/>
        <v>44440</v>
      </c>
      <c r="J82" s="13">
        <f t="shared" si="9"/>
        <v>2340</v>
      </c>
      <c r="K82" s="12">
        <v>8900996.7784250546</v>
      </c>
      <c r="L82" s="84">
        <f t="shared" si="10"/>
        <v>615491444.36091244</v>
      </c>
      <c r="M82" s="13">
        <f t="shared" si="11"/>
        <v>1.0051672547259052</v>
      </c>
      <c r="N82" s="84">
        <f t="shared" si="13"/>
        <v>8306264.6195877651</v>
      </c>
      <c r="O82" s="12">
        <f t="shared" si="12"/>
        <v>3206751.5575975138</v>
      </c>
      <c r="P82" s="84">
        <f t="shared" si="14"/>
        <v>5099513.0619902518</v>
      </c>
      <c r="Q82" s="11">
        <f t="shared" si="15"/>
        <v>8.2171887956066052E-3</v>
      </c>
      <c r="R82" s="95"/>
      <c r="S82" s="15"/>
      <c r="T82" s="96"/>
    </row>
    <row r="83" spans="8:20">
      <c r="H83" s="88">
        <v>79</v>
      </c>
      <c r="I83" s="10">
        <f t="shared" si="8"/>
        <v>44470</v>
      </c>
      <c r="J83" s="9">
        <f t="shared" si="9"/>
        <v>2370</v>
      </c>
      <c r="K83" s="8">
        <v>8847817.7696542293</v>
      </c>
      <c r="L83" s="83">
        <f>L82-P83</f>
        <v>610415206.59720564</v>
      </c>
      <c r="M83" s="9">
        <f t="shared" si="11"/>
        <v>1.0051672547259052</v>
      </c>
      <c r="N83" s="83">
        <f t="shared" si="13"/>
        <v>8256638.8383349814</v>
      </c>
      <c r="O83" s="8">
        <f>(M83-1)*L82</f>
        <v>3180401.0746281296</v>
      </c>
      <c r="P83" s="83">
        <f>MIN(L82,N83-O83)</f>
        <v>5076237.7637068518</v>
      </c>
      <c r="Q83" s="7">
        <f>P83/L82</f>
        <v>8.2474546319286322E-3</v>
      </c>
      <c r="R83" s="95"/>
      <c r="S83" s="15"/>
      <c r="T83" s="96"/>
    </row>
    <row r="84" spans="8:20">
      <c r="H84" s="87">
        <v>80</v>
      </c>
      <c r="I84" s="14">
        <f t="shared" si="8"/>
        <v>44501</v>
      </c>
      <c r="J84" s="13">
        <f t="shared" si="9"/>
        <v>2400</v>
      </c>
      <c r="K84" s="12">
        <v>8799312.4981208798</v>
      </c>
      <c r="L84" s="84">
        <f t="shared" si="10"/>
        <v>605358002.94602525</v>
      </c>
      <c r="M84" s="13">
        <f t="shared" si="11"/>
        <v>1.0051672547259052</v>
      </c>
      <c r="N84" s="84">
        <f t="shared" si="13"/>
        <v>8211374.5122341644</v>
      </c>
      <c r="O84" s="12">
        <f t="shared" si="12"/>
        <v>3154170.8610537974</v>
      </c>
      <c r="P84" s="84">
        <f t="shared" si="14"/>
        <v>5057203.651180367</v>
      </c>
      <c r="Q84" s="11">
        <f t="shared" si="15"/>
        <v>8.2848585627019952E-3</v>
      </c>
      <c r="R84" s="95"/>
      <c r="S84" s="15"/>
      <c r="T84" s="96"/>
    </row>
    <row r="85" spans="8:20">
      <c r="H85" s="88">
        <v>81</v>
      </c>
      <c r="I85" s="10">
        <f t="shared" si="8"/>
        <v>44531</v>
      </c>
      <c r="J85" s="9">
        <f t="shared" si="9"/>
        <v>2430</v>
      </c>
      <c r="K85" s="8">
        <v>8754292.0377572384</v>
      </c>
      <c r="L85" s="83">
        <f t="shared" si="10"/>
        <v>600316679.79268909</v>
      </c>
      <c r="M85" s="9">
        <f t="shared" si="11"/>
        <v>1.0051672547259052</v>
      </c>
      <c r="N85" s="83">
        <f t="shared" si="13"/>
        <v>8169362.1549235219</v>
      </c>
      <c r="O85" s="8">
        <f t="shared" si="12"/>
        <v>3128039.0015873704</v>
      </c>
      <c r="P85" s="83">
        <f t="shared" si="14"/>
        <v>5041323.1533361515</v>
      </c>
      <c r="Q85" s="7">
        <f t="shared" si="15"/>
        <v>8.3278376246818109E-3</v>
      </c>
      <c r="R85" s="95"/>
      <c r="S85" s="15"/>
      <c r="T85" s="96"/>
    </row>
    <row r="86" spans="8:20">
      <c r="H86" s="87">
        <v>82</v>
      </c>
      <c r="I86" s="14">
        <f t="shared" si="8"/>
        <v>44562</v>
      </c>
      <c r="J86" s="13">
        <f t="shared" si="9"/>
        <v>2460</v>
      </c>
      <c r="K86" s="12">
        <v>8708794.5375423413</v>
      </c>
      <c r="L86" s="84">
        <f t="shared" si="10"/>
        <v>595291764.36156201</v>
      </c>
      <c r="M86" s="13">
        <f t="shared" si="11"/>
        <v>1.0051672547259052</v>
      </c>
      <c r="N86" s="84">
        <f t="shared" si="13"/>
        <v>8126904.6318255803</v>
      </c>
      <c r="O86" s="12">
        <f t="shared" si="12"/>
        <v>3101989.2006984791</v>
      </c>
      <c r="P86" s="84">
        <f t="shared" si="14"/>
        <v>5024915.4311271012</v>
      </c>
      <c r="Q86" s="11">
        <f t="shared" si="15"/>
        <v>8.3704411359390926E-3</v>
      </c>
      <c r="R86" s="95"/>
      <c r="S86" s="15"/>
      <c r="T86" s="96"/>
    </row>
    <row r="87" spans="8:20">
      <c r="H87" s="88">
        <v>83</v>
      </c>
      <c r="I87" s="10">
        <f t="shared" si="8"/>
        <v>44593</v>
      </c>
      <c r="J87" s="9">
        <f t="shared" si="9"/>
        <v>2490</v>
      </c>
      <c r="K87" s="8">
        <v>8665930.8727574982</v>
      </c>
      <c r="L87" s="83">
        <f t="shared" si="10"/>
        <v>590280883.58337665</v>
      </c>
      <c r="M87" s="9">
        <f t="shared" si="11"/>
        <v>1.0051672547259052</v>
      </c>
      <c r="N87" s="83">
        <f t="shared" si="13"/>
        <v>8086904.9608751088</v>
      </c>
      <c r="O87" s="8">
        <f t="shared" si="12"/>
        <v>3076024.1826897138</v>
      </c>
      <c r="P87" s="83">
        <f t="shared" si="14"/>
        <v>5010880.7781853955</v>
      </c>
      <c r="Q87" s="7">
        <f t="shared" si="15"/>
        <v>8.4175207489380621E-3</v>
      </c>
      <c r="R87" s="95"/>
      <c r="S87" s="15"/>
      <c r="T87" s="96"/>
    </row>
    <row r="88" spans="8:20">
      <c r="H88" s="87">
        <v>84</v>
      </c>
      <c r="I88" s="14">
        <f t="shared" si="8"/>
        <v>44621</v>
      </c>
      <c r="J88" s="13">
        <f t="shared" si="9"/>
        <v>2520</v>
      </c>
      <c r="K88" s="12">
        <v>8609732.1829071846</v>
      </c>
      <c r="L88" s="84">
        <f t="shared" si="10"/>
        <v>585296554.00605905</v>
      </c>
      <c r="M88" s="13">
        <f t="shared" si="11"/>
        <v>1.0051672547259052</v>
      </c>
      <c r="N88" s="84">
        <f t="shared" si="13"/>
        <v>8034461.2626252323</v>
      </c>
      <c r="O88" s="12">
        <f t="shared" si="12"/>
        <v>3050131.6853076881</v>
      </c>
      <c r="P88" s="84">
        <f t="shared" si="14"/>
        <v>4984329.5773175443</v>
      </c>
      <c r="Q88" s="11">
        <f t="shared" si="15"/>
        <v>8.4439962667595212E-3</v>
      </c>
      <c r="R88" s="95"/>
      <c r="S88" s="15"/>
      <c r="T88" s="96"/>
    </row>
    <row r="89" spans="8:20">
      <c r="H89" s="88">
        <v>85</v>
      </c>
      <c r="I89" s="10">
        <f t="shared" si="8"/>
        <v>44652</v>
      </c>
      <c r="J89" s="9">
        <f t="shared" si="9"/>
        <v>2550</v>
      </c>
      <c r="K89" s="8">
        <v>8565432.2038140725</v>
      </c>
      <c r="L89" s="83">
        <f t="shared" si="10"/>
        <v>580327809.1441499</v>
      </c>
      <c r="M89" s="9">
        <f t="shared" si="11"/>
        <v>1.0051672547259052</v>
      </c>
      <c r="N89" s="83">
        <f t="shared" si="13"/>
        <v>7993121.2466529198</v>
      </c>
      <c r="O89" s="8">
        <f t="shared" si="12"/>
        <v>3024376.3847438246</v>
      </c>
      <c r="P89" s="83">
        <f t="shared" si="14"/>
        <v>4968744.8619090952</v>
      </c>
      <c r="Q89" s="7">
        <f t="shared" si="15"/>
        <v>8.4892774917271398E-3</v>
      </c>
      <c r="R89" s="95"/>
      <c r="S89" s="15"/>
      <c r="T89" s="96"/>
    </row>
    <row r="90" spans="8:20">
      <c r="H90" s="87">
        <v>86</v>
      </c>
      <c r="I90" s="14">
        <f t="shared" si="8"/>
        <v>44682</v>
      </c>
      <c r="J90" s="13">
        <f t="shared" si="9"/>
        <v>2580</v>
      </c>
      <c r="K90" s="12">
        <v>8520760.6279726028</v>
      </c>
      <c r="L90" s="84">
        <f t="shared" si="10"/>
        <v>575375076.29585183</v>
      </c>
      <c r="M90" s="13">
        <f t="shared" si="11"/>
        <v>1.0051672547259052</v>
      </c>
      <c r="N90" s="84">
        <f t="shared" si="13"/>
        <v>7951434.462672431</v>
      </c>
      <c r="O90" s="12">
        <f t="shared" si="12"/>
        <v>2998701.6143743074</v>
      </c>
      <c r="P90" s="84">
        <f t="shared" si="14"/>
        <v>4952732.8482981231</v>
      </c>
      <c r="Q90" s="11">
        <f t="shared" si="15"/>
        <v>8.5343710403991586E-3</v>
      </c>
      <c r="R90" s="95"/>
      <c r="S90" s="15"/>
      <c r="T90" s="96"/>
    </row>
    <row r="91" spans="8:20">
      <c r="H91" s="88">
        <v>87</v>
      </c>
      <c r="I91" s="10">
        <f t="shared" si="8"/>
        <v>44713</v>
      </c>
      <c r="J91" s="9">
        <f t="shared" si="9"/>
        <v>2610</v>
      </c>
      <c r="K91" s="8">
        <v>8473145.3139783125</v>
      </c>
      <c r="L91" s="83">
        <f t="shared" si="10"/>
        <v>570441185.2476176</v>
      </c>
      <c r="M91" s="9">
        <f t="shared" si="11"/>
        <v>1.0051672547259052</v>
      </c>
      <c r="N91" s="83">
        <f t="shared" si="13"/>
        <v>7907000.6303919842</v>
      </c>
      <c r="O91" s="8">
        <f t="shared" si="12"/>
        <v>2973109.5821577935</v>
      </c>
      <c r="P91" s="83">
        <f t="shared" si="14"/>
        <v>4933891.0482341908</v>
      </c>
      <c r="Q91" s="7">
        <f t="shared" si="15"/>
        <v>8.5750864983543985E-3</v>
      </c>
      <c r="R91" s="95"/>
      <c r="S91" s="15"/>
      <c r="T91" s="96"/>
    </row>
    <row r="92" spans="8:20">
      <c r="H92" s="87">
        <v>88</v>
      </c>
      <c r="I92" s="14">
        <f t="shared" si="8"/>
        <v>44743</v>
      </c>
      <c r="J92" s="13">
        <f t="shared" si="9"/>
        <v>2640</v>
      </c>
      <c r="K92" s="12">
        <v>8420367.809128534</v>
      </c>
      <c r="L92" s="84">
        <f t="shared" si="10"/>
        <v>565531050.63190746</v>
      </c>
      <c r="M92" s="13">
        <f t="shared" si="11"/>
        <v>1.0051672547259052</v>
      </c>
      <c r="N92" s="84">
        <f t="shared" si="13"/>
        <v>7857749.5260318043</v>
      </c>
      <c r="O92" s="12">
        <f t="shared" si="12"/>
        <v>2947614.9103217041</v>
      </c>
      <c r="P92" s="84">
        <f t="shared" si="14"/>
        <v>4910134.6157101002</v>
      </c>
      <c r="Q92" s="11">
        <f t="shared" si="15"/>
        <v>8.6076088871085005E-3</v>
      </c>
      <c r="R92" s="95"/>
      <c r="S92" s="15"/>
      <c r="T92" s="96"/>
    </row>
    <row r="93" spans="8:20">
      <c r="H93" s="88">
        <v>89</v>
      </c>
      <c r="I93" s="10">
        <f t="shared" si="8"/>
        <v>44774</v>
      </c>
      <c r="J93" s="9">
        <f t="shared" si="9"/>
        <v>2670</v>
      </c>
      <c r="K93" s="8">
        <v>8369769.8928265404</v>
      </c>
      <c r="L93" s="83">
        <f t="shared" si="10"/>
        <v>560642761.24787366</v>
      </c>
      <c r="M93" s="9">
        <f t="shared" si="11"/>
        <v>1.0051672547259052</v>
      </c>
      <c r="N93" s="83">
        <f t="shared" si="13"/>
        <v>7810532.3780576782</v>
      </c>
      <c r="O93" s="8">
        <f t="shared" si="12"/>
        <v>2922242.9940238451</v>
      </c>
      <c r="P93" s="83">
        <f t="shared" si="14"/>
        <v>4888289.3840338327</v>
      </c>
      <c r="Q93" s="7">
        <f t="shared" si="15"/>
        <v>8.6437152806584268E-3</v>
      </c>
      <c r="R93" s="95"/>
      <c r="S93" s="15"/>
      <c r="T93" s="96"/>
    </row>
    <row r="94" spans="8:20">
      <c r="H94" s="87">
        <v>90</v>
      </c>
      <c r="I94" s="14">
        <f t="shared" si="8"/>
        <v>44805</v>
      </c>
      <c r="J94" s="13">
        <f t="shared" si="9"/>
        <v>2700</v>
      </c>
      <c r="K94" s="12">
        <v>8326913.6745047932</v>
      </c>
      <c r="L94" s="84">
        <f t="shared" si="10"/>
        <v>555769205.54945147</v>
      </c>
      <c r="M94" s="13">
        <f t="shared" si="11"/>
        <v>1.0051672547259052</v>
      </c>
      <c r="N94" s="84">
        <f t="shared" si="13"/>
        <v>7770539.656024782</v>
      </c>
      <c r="O94" s="12">
        <f t="shared" si="12"/>
        <v>2896983.9576026043</v>
      </c>
      <c r="P94" s="84">
        <f t="shared" si="14"/>
        <v>4873555.6984221777</v>
      </c>
      <c r="Q94" s="11">
        <f t="shared" si="15"/>
        <v>8.6928005412478006E-3</v>
      </c>
      <c r="R94" s="95"/>
      <c r="S94" s="15"/>
      <c r="T94" s="96"/>
    </row>
    <row r="95" spans="8:20">
      <c r="H95" s="88">
        <v>91</v>
      </c>
      <c r="I95" s="10">
        <f t="shared" si="8"/>
        <v>44835</v>
      </c>
      <c r="J95" s="9">
        <f t="shared" si="9"/>
        <v>2730</v>
      </c>
      <c r="K95" s="8">
        <v>8281785.164988419</v>
      </c>
      <c r="L95" s="83">
        <f t="shared" si="10"/>
        <v>550912580.13432753</v>
      </c>
      <c r="M95" s="9">
        <f t="shared" si="11"/>
        <v>1.0051672547259052</v>
      </c>
      <c r="N95" s="83">
        <f t="shared" si="13"/>
        <v>7728426.4690119326</v>
      </c>
      <c r="O95" s="8">
        <f t="shared" si="12"/>
        <v>2871801.0538879703</v>
      </c>
      <c r="P95" s="83">
        <f t="shared" si="14"/>
        <v>4856625.4151239619</v>
      </c>
      <c r="Q95" s="7">
        <f t="shared" si="15"/>
        <v>8.7385651573165957E-3</v>
      </c>
      <c r="R95" s="95"/>
      <c r="S95" s="15"/>
      <c r="T95" s="96"/>
    </row>
    <row r="96" spans="8:20">
      <c r="H96" s="87">
        <v>92</v>
      </c>
      <c r="I96" s="14">
        <f t="shared" si="8"/>
        <v>44866</v>
      </c>
      <c r="J96" s="13">
        <f t="shared" si="9"/>
        <v>2760</v>
      </c>
      <c r="K96" s="12">
        <v>8234402.9325226648</v>
      </c>
      <c r="L96" s="84">
        <f t="shared" si="10"/>
        <v>546075075.62298536</v>
      </c>
      <c r="M96" s="13">
        <f t="shared" si="11"/>
        <v>1.0051672547259052</v>
      </c>
      <c r="N96" s="84">
        <f t="shared" si="13"/>
        <v>7684210.1446019132</v>
      </c>
      <c r="O96" s="12">
        <f t="shared" si="12"/>
        <v>2846705.6332597197</v>
      </c>
      <c r="P96" s="84">
        <f t="shared" si="14"/>
        <v>4837504.5113421939</v>
      </c>
      <c r="Q96" s="11">
        <f t="shared" si="15"/>
        <v>8.7808931684999428E-3</v>
      </c>
      <c r="R96" s="95"/>
      <c r="S96" s="15"/>
      <c r="T96" s="96"/>
    </row>
    <row r="97" spans="8:20">
      <c r="H97" s="88">
        <v>93</v>
      </c>
      <c r="I97" s="10">
        <f t="shared" si="8"/>
        <v>44896</v>
      </c>
      <c r="J97" s="9">
        <f t="shared" si="9"/>
        <v>2790</v>
      </c>
      <c r="K97" s="8">
        <v>8188435.5789719494</v>
      </c>
      <c r="L97" s="83">
        <f t="shared" si="10"/>
        <v>541255470.47614193</v>
      </c>
      <c r="M97" s="9">
        <f t="shared" si="11"/>
        <v>1.0051672547259052</v>
      </c>
      <c r="N97" s="83">
        <f t="shared" si="13"/>
        <v>7641314.1620553443</v>
      </c>
      <c r="O97" s="8">
        <f t="shared" si="12"/>
        <v>2821709.0152118993</v>
      </c>
      <c r="P97" s="83">
        <f t="shared" si="14"/>
        <v>4819605.1468434446</v>
      </c>
      <c r="Q97" s="7">
        <f t="shared" si="15"/>
        <v>8.8259020819528092E-3</v>
      </c>
      <c r="R97" s="95"/>
      <c r="S97" s="15"/>
      <c r="T97" s="96"/>
    </row>
    <row r="98" spans="8:20">
      <c r="H98" s="87">
        <v>94</v>
      </c>
      <c r="I98" s="14">
        <f t="shared" si="8"/>
        <v>44927</v>
      </c>
      <c r="J98" s="13">
        <f t="shared" si="9"/>
        <v>2820</v>
      </c>
      <c r="K98" s="12">
        <v>8137103.3286661291</v>
      </c>
      <c r="L98" s="84">
        <f t="shared" si="10"/>
        <v>536458863.61828309</v>
      </c>
      <c r="M98" s="13">
        <f t="shared" si="11"/>
        <v>1.0051672547259052</v>
      </c>
      <c r="N98" s="84">
        <f t="shared" si="13"/>
        <v>7593411.7455987344</v>
      </c>
      <c r="O98" s="12">
        <f t="shared" si="12"/>
        <v>2796804.8877398758</v>
      </c>
      <c r="P98" s="84">
        <f t="shared" si="14"/>
        <v>4796606.857858859</v>
      </c>
      <c r="Q98" s="11">
        <f t="shared" si="15"/>
        <v>8.8620016230769698E-3</v>
      </c>
      <c r="R98" s="95"/>
      <c r="S98" s="15"/>
      <c r="T98" s="96"/>
    </row>
    <row r="99" spans="8:20">
      <c r="H99" s="88">
        <v>95</v>
      </c>
      <c r="I99" s="10">
        <f t="shared" si="8"/>
        <v>44958</v>
      </c>
      <c r="J99" s="9">
        <f t="shared" si="9"/>
        <v>2850</v>
      </c>
      <c r="K99" s="8">
        <v>8091597.955722603</v>
      </c>
      <c r="L99" s="83">
        <f t="shared" si="10"/>
        <v>531679936.34076917</v>
      </c>
      <c r="M99" s="9">
        <f t="shared" si="11"/>
        <v>1.0051672547259052</v>
      </c>
      <c r="N99" s="83">
        <f t="shared" si="13"/>
        <v>7550946.875799193</v>
      </c>
      <c r="O99" s="8">
        <f t="shared" si="12"/>
        <v>2772019.5982852955</v>
      </c>
      <c r="P99" s="83">
        <f t="shared" si="14"/>
        <v>4778927.277513897</v>
      </c>
      <c r="Q99" s="7">
        <f t="shared" si="15"/>
        <v>8.9082828183343048E-3</v>
      </c>
      <c r="R99" s="95"/>
      <c r="S99" s="15"/>
      <c r="T99" s="96"/>
    </row>
    <row r="100" spans="8:20">
      <c r="H100" s="87">
        <v>96</v>
      </c>
      <c r="I100" s="14">
        <f t="shared" si="8"/>
        <v>44986</v>
      </c>
      <c r="J100" s="13">
        <f t="shared" si="9"/>
        <v>2880</v>
      </c>
      <c r="K100" s="12">
        <v>8051360.8161573866</v>
      </c>
      <c r="L100" s="84">
        <f t="shared" si="10"/>
        <v>526913863.76926762</v>
      </c>
      <c r="M100" s="13">
        <f t="shared" si="11"/>
        <v>1.0051672547259052</v>
      </c>
      <c r="N100" s="84">
        <f t="shared" si="13"/>
        <v>7513398.2352273772</v>
      </c>
      <c r="O100" s="12">
        <f t="shared" si="12"/>
        <v>2747325.6637258045</v>
      </c>
      <c r="P100" s="84">
        <f t="shared" si="14"/>
        <v>4766072.5715015726</v>
      </c>
      <c r="Q100" s="11">
        <f t="shared" si="15"/>
        <v>8.9641760874099603E-3</v>
      </c>
      <c r="R100" s="95"/>
      <c r="S100" s="15"/>
      <c r="T100" s="96"/>
    </row>
    <row r="101" spans="8:20">
      <c r="H101" s="88">
        <v>97</v>
      </c>
      <c r="I101" s="10">
        <f t="shared" si="8"/>
        <v>45017</v>
      </c>
      <c r="J101" s="9">
        <f t="shared" si="9"/>
        <v>2910</v>
      </c>
      <c r="K101" s="8">
        <v>8005582.4011011245</v>
      </c>
      <c r="L101" s="83">
        <f t="shared" si="10"/>
        <v>522165883.35498053</v>
      </c>
      <c r="M101" s="9">
        <f t="shared" si="11"/>
        <v>1.0051672547259052</v>
      </c>
      <c r="N101" s="83">
        <f t="shared" si="13"/>
        <v>7470678.5669937804</v>
      </c>
      <c r="O101" s="8">
        <f t="shared" si="12"/>
        <v>2722698.152706706</v>
      </c>
      <c r="P101" s="83">
        <f t="shared" si="14"/>
        <v>4747980.4142870745</v>
      </c>
      <c r="Q101" s="7">
        <f t="shared" si="15"/>
        <v>9.0109233040909058E-3</v>
      </c>
      <c r="R101" s="95"/>
      <c r="S101" s="15"/>
      <c r="T101" s="96"/>
    </row>
    <row r="102" spans="8:20">
      <c r="H102" s="87">
        <v>98</v>
      </c>
      <c r="I102" s="14">
        <f t="shared" si="8"/>
        <v>45047</v>
      </c>
      <c r="J102" s="13">
        <f t="shared" si="9"/>
        <v>2940</v>
      </c>
      <c r="K102" s="12">
        <v>7961259.3271318125</v>
      </c>
      <c r="L102" s="84">
        <f t="shared" si="10"/>
        <v>517434730.48419231</v>
      </c>
      <c r="M102" s="13">
        <f t="shared" si="11"/>
        <v>1.0051672547259052</v>
      </c>
      <c r="N102" s="84">
        <f t="shared" si="13"/>
        <v>7429316.9992607096</v>
      </c>
      <c r="O102" s="12">
        <f t="shared" si="12"/>
        <v>2698164.1284724758</v>
      </c>
      <c r="P102" s="84">
        <f t="shared" si="14"/>
        <v>4731152.8707882334</v>
      </c>
      <c r="Q102" s="11">
        <f t="shared" si="15"/>
        <v>9.0606319210094488E-3</v>
      </c>
      <c r="R102" s="95"/>
      <c r="S102" s="15"/>
      <c r="T102" s="96"/>
    </row>
    <row r="103" spans="8:20">
      <c r="H103" s="88">
        <v>99</v>
      </c>
      <c r="I103" s="10">
        <f t="shared" si="8"/>
        <v>45078</v>
      </c>
      <c r="J103" s="9">
        <f t="shared" si="9"/>
        <v>2970</v>
      </c>
      <c r="K103" s="8">
        <v>7915492.6358320927</v>
      </c>
      <c r="L103" s="83">
        <f t="shared" si="10"/>
        <v>512721839.26918924</v>
      </c>
      <c r="M103" s="9">
        <f t="shared" si="11"/>
        <v>1.0051672547259052</v>
      </c>
      <c r="N103" s="83">
        <f t="shared" si="13"/>
        <v>7386608.2714449782</v>
      </c>
      <c r="O103" s="8">
        <f t="shared" si="12"/>
        <v>2673717.0564419157</v>
      </c>
      <c r="P103" s="83">
        <f t="shared" si="14"/>
        <v>4712891.215003062</v>
      </c>
      <c r="Q103" s="7">
        <f t="shared" si="15"/>
        <v>9.1081849310597086E-3</v>
      </c>
      <c r="R103" s="95"/>
      <c r="S103" s="15"/>
      <c r="T103" s="96"/>
    </row>
    <row r="104" spans="8:20">
      <c r="H104" s="87">
        <v>100</v>
      </c>
      <c r="I104" s="14">
        <f t="shared" si="8"/>
        <v>45108</v>
      </c>
      <c r="J104" s="13">
        <f t="shared" si="9"/>
        <v>3000</v>
      </c>
      <c r="K104" s="12">
        <v>7866440.6441522874</v>
      </c>
      <c r="L104" s="84">
        <f t="shared" si="10"/>
        <v>508030369.86118275</v>
      </c>
      <c r="M104" s="13">
        <f t="shared" si="11"/>
        <v>1.0051672547259052</v>
      </c>
      <c r="N104" s="84">
        <f t="shared" si="13"/>
        <v>7340833.7550449884</v>
      </c>
      <c r="O104" s="12">
        <f t="shared" si="12"/>
        <v>2649364.347038514</v>
      </c>
      <c r="P104" s="84">
        <f t="shared" si="14"/>
        <v>4691469.4080064744</v>
      </c>
      <c r="Q104" s="11">
        <f t="shared" si="15"/>
        <v>9.1501259526871048E-3</v>
      </c>
      <c r="R104" s="95"/>
      <c r="S104" s="15"/>
      <c r="T104" s="96"/>
    </row>
    <row r="105" spans="8:20">
      <c r="H105" s="88">
        <v>101</v>
      </c>
      <c r="I105" s="10">
        <f t="shared" si="8"/>
        <v>45139</v>
      </c>
      <c r="J105" s="9">
        <f t="shared" si="9"/>
        <v>3030</v>
      </c>
      <c r="K105" s="8">
        <v>7820842.671337775</v>
      </c>
      <c r="L105" s="83">
        <f t="shared" si="10"/>
        <v>503357209.71819103</v>
      </c>
      <c r="M105" s="9">
        <f t="shared" si="11"/>
        <v>1.0051672547259052</v>
      </c>
      <c r="N105" s="83">
        <f t="shared" si="13"/>
        <v>7298282.4725602949</v>
      </c>
      <c r="O105" s="8">
        <f t="shared" si="12"/>
        <v>2625122.3295685528</v>
      </c>
      <c r="P105" s="83">
        <f t="shared" si="14"/>
        <v>4673160.1429917421</v>
      </c>
      <c r="Q105" s="7">
        <f t="shared" si="15"/>
        <v>9.1985842190274256E-3</v>
      </c>
      <c r="R105" s="95"/>
      <c r="S105" s="15"/>
      <c r="T105" s="96"/>
    </row>
    <row r="106" spans="8:20">
      <c r="H106" s="87">
        <v>102</v>
      </c>
      <c r="I106" s="14">
        <f t="shared" si="8"/>
        <v>45170</v>
      </c>
      <c r="J106" s="13">
        <f t="shared" si="9"/>
        <v>3060</v>
      </c>
      <c r="K106" s="12">
        <v>7777086.4455067152</v>
      </c>
      <c r="L106" s="84">
        <f t="shared" si="10"/>
        <v>498700734.76068664</v>
      </c>
      <c r="M106" s="13">
        <f t="shared" si="11"/>
        <v>1.0051672547259052</v>
      </c>
      <c r="N106" s="84">
        <f t="shared" si="13"/>
        <v>7257449.878239153</v>
      </c>
      <c r="O106" s="12">
        <f t="shared" si="12"/>
        <v>2600974.9207347669</v>
      </c>
      <c r="P106" s="84">
        <f t="shared" si="14"/>
        <v>4656474.9575043861</v>
      </c>
      <c r="Q106" s="11">
        <f t="shared" si="15"/>
        <v>9.250835922488038E-3</v>
      </c>
      <c r="R106" s="95"/>
      <c r="S106" s="15"/>
      <c r="T106" s="96"/>
    </row>
    <row r="107" spans="8:20">
      <c r="H107" s="88">
        <v>103</v>
      </c>
      <c r="I107" s="10">
        <f t="shared" si="8"/>
        <v>45200</v>
      </c>
      <c r="J107" s="9">
        <f t="shared" si="9"/>
        <v>3090</v>
      </c>
      <c r="K107" s="8">
        <v>7731818.0237196404</v>
      </c>
      <c r="L107" s="83">
        <f t="shared" si="10"/>
        <v>494062442.36180764</v>
      </c>
      <c r="M107" s="9">
        <f t="shared" si="11"/>
        <v>1.0051672547259052</v>
      </c>
      <c r="N107" s="83">
        <f t="shared" si="13"/>
        <v>7215206.1273835227</v>
      </c>
      <c r="O107" s="8">
        <f t="shared" si="12"/>
        <v>2576913.7285045432</v>
      </c>
      <c r="P107" s="83">
        <f t="shared" si="14"/>
        <v>4638292.3988789795</v>
      </c>
      <c r="Q107" s="7">
        <f t="shared" si="15"/>
        <v>9.3007530881316514E-3</v>
      </c>
      <c r="R107" s="95"/>
      <c r="S107" s="15"/>
      <c r="T107" s="96"/>
    </row>
    <row r="108" spans="8:20">
      <c r="H108" s="87">
        <v>104</v>
      </c>
      <c r="I108" s="14">
        <f t="shared" si="8"/>
        <v>45231</v>
      </c>
      <c r="J108" s="13">
        <f t="shared" si="9"/>
        <v>3120</v>
      </c>
      <c r="K108" s="12">
        <v>7690533.2071927777</v>
      </c>
      <c r="L108" s="84">
        <f t="shared" si="10"/>
        <v>489438709.04018831</v>
      </c>
      <c r="M108" s="13">
        <f t="shared" si="11"/>
        <v>1.0051672547259052</v>
      </c>
      <c r="N108" s="84">
        <f t="shared" si="13"/>
        <v>7176679.8118056478</v>
      </c>
      <c r="O108" s="12">
        <f t="shared" si="12"/>
        <v>2552946.4901863057</v>
      </c>
      <c r="P108" s="84">
        <f t="shared" si="14"/>
        <v>4623733.3216193421</v>
      </c>
      <c r="Q108" s="11">
        <f t="shared" si="15"/>
        <v>9.3586011102485874E-3</v>
      </c>
      <c r="R108" s="95"/>
      <c r="S108" s="15"/>
      <c r="T108" s="96"/>
    </row>
    <row r="109" spans="8:20">
      <c r="H109" s="88">
        <v>105</v>
      </c>
      <c r="I109" s="10">
        <f t="shared" si="8"/>
        <v>45261</v>
      </c>
      <c r="J109" s="9">
        <f t="shared" si="9"/>
        <v>3150</v>
      </c>
      <c r="K109" s="8">
        <v>7649103.7489432953</v>
      </c>
      <c r="L109" s="83">
        <f t="shared" si="10"/>
        <v>484829745.00357932</v>
      </c>
      <c r="M109" s="9">
        <f t="shared" si="11"/>
        <v>1.0051672547259052</v>
      </c>
      <c r="N109" s="83">
        <f t="shared" si="13"/>
        <v>7138018.5189378103</v>
      </c>
      <c r="O109" s="8">
        <f t="shared" si="12"/>
        <v>2529054.4823288429</v>
      </c>
      <c r="P109" s="83">
        <f t="shared" si="14"/>
        <v>4608964.0366089679</v>
      </c>
      <c r="Q109" s="7">
        <f t="shared" si="15"/>
        <v>9.4168359622543076E-3</v>
      </c>
      <c r="R109" s="95"/>
      <c r="S109" s="15"/>
      <c r="T109" s="96"/>
    </row>
    <row r="110" spans="8:20">
      <c r="H110" s="87">
        <v>106</v>
      </c>
      <c r="I110" s="14">
        <f t="shared" si="8"/>
        <v>45292</v>
      </c>
      <c r="J110" s="13">
        <f t="shared" si="9"/>
        <v>3180</v>
      </c>
      <c r="K110" s="12">
        <v>7598591.8915895931</v>
      </c>
      <c r="L110" s="84">
        <f t="shared" si="10"/>
        <v>480244102.11494172</v>
      </c>
      <c r="M110" s="13">
        <f t="shared" si="11"/>
        <v>1.0051672547259052</v>
      </c>
      <c r="N110" s="84">
        <f t="shared" si="13"/>
        <v>7090881.6797667537</v>
      </c>
      <c r="O110" s="12">
        <f t="shared" si="12"/>
        <v>2505238.7911291481</v>
      </c>
      <c r="P110" s="84">
        <f t="shared" si="14"/>
        <v>4585642.8886376061</v>
      </c>
      <c r="Q110" s="11">
        <f t="shared" si="15"/>
        <v>9.4582540281305388E-3</v>
      </c>
      <c r="R110" s="95"/>
      <c r="S110" s="15"/>
      <c r="T110" s="96"/>
    </row>
    <row r="111" spans="8:20">
      <c r="H111" s="88">
        <v>107</v>
      </c>
      <c r="I111" s="10">
        <f t="shared" si="8"/>
        <v>45323</v>
      </c>
      <c r="J111" s="9">
        <f t="shared" si="9"/>
        <v>3210</v>
      </c>
      <c r="K111" s="8">
        <v>7550955.2336993515</v>
      </c>
      <c r="L111" s="83">
        <f t="shared" si="10"/>
        <v>475679217.79147154</v>
      </c>
      <c r="M111" s="9">
        <f t="shared" si="11"/>
        <v>1.0051672547259052</v>
      </c>
      <c r="N111" s="83">
        <f t="shared" si="13"/>
        <v>7046427.9297116799</v>
      </c>
      <c r="O111" s="8">
        <f t="shared" si="12"/>
        <v>2481543.6062415219</v>
      </c>
      <c r="P111" s="83">
        <f t="shared" si="14"/>
        <v>4564884.3234701585</v>
      </c>
      <c r="Q111" s="7">
        <f t="shared" si="15"/>
        <v>9.5053417696686227E-3</v>
      </c>
      <c r="R111" s="95"/>
      <c r="S111" s="15"/>
      <c r="T111" s="96"/>
    </row>
    <row r="112" spans="8:20">
      <c r="H112" s="87">
        <v>108</v>
      </c>
      <c r="I112" s="14">
        <f t="shared" si="8"/>
        <v>45352</v>
      </c>
      <c r="J112" s="13">
        <f t="shared" si="9"/>
        <v>3240</v>
      </c>
      <c r="K112" s="12">
        <v>7509557.6635476602</v>
      </c>
      <c r="L112" s="84">
        <f t="shared" si="10"/>
        <v>471129377.08332419</v>
      </c>
      <c r="M112" s="13">
        <f t="shared" si="11"/>
        <v>1.0051672547259052</v>
      </c>
      <c r="N112" s="84">
        <f t="shared" si="13"/>
        <v>7007796.3942951784</v>
      </c>
      <c r="O112" s="12">
        <f t="shared" si="12"/>
        <v>2457955.6861478603</v>
      </c>
      <c r="P112" s="84">
        <f t="shared" si="14"/>
        <v>4549840.7081473181</v>
      </c>
      <c r="Q112" s="11">
        <f t="shared" si="15"/>
        <v>9.5649348089490837E-3</v>
      </c>
      <c r="R112" s="95"/>
      <c r="S112" s="15"/>
      <c r="T112" s="96"/>
    </row>
    <row r="113" spans="8:20">
      <c r="H113" s="88">
        <v>109</v>
      </c>
      <c r="I113" s="10">
        <f t="shared" si="8"/>
        <v>45383</v>
      </c>
      <c r="J113" s="9">
        <f t="shared" si="9"/>
        <v>3270</v>
      </c>
      <c r="K113" s="8">
        <v>7468808.5301371394</v>
      </c>
      <c r="L113" s="83">
        <f t="shared" si="10"/>
        <v>466594052.61413026</v>
      </c>
      <c r="M113" s="9">
        <f t="shared" si="11"/>
        <v>1.0051672547259052</v>
      </c>
      <c r="N113" s="83">
        <f t="shared" si="13"/>
        <v>6969769.9694404826</v>
      </c>
      <c r="O113" s="8">
        <f t="shared" si="12"/>
        <v>2434445.5002465704</v>
      </c>
      <c r="P113" s="83">
        <f t="shared" si="14"/>
        <v>4535324.4691939121</v>
      </c>
      <c r="Q113" s="7">
        <f t="shared" si="15"/>
        <v>9.626494737541685E-3</v>
      </c>
      <c r="R113" s="95"/>
      <c r="S113" s="15"/>
      <c r="T113" s="96"/>
    </row>
    <row r="114" spans="8:20">
      <c r="H114" s="87">
        <v>110</v>
      </c>
      <c r="I114" s="14">
        <f t="shared" si="8"/>
        <v>45413</v>
      </c>
      <c r="J114" s="13">
        <f t="shared" si="9"/>
        <v>3300</v>
      </c>
      <c r="K114" s="12">
        <v>7436871.1774771977</v>
      </c>
      <c r="L114" s="84">
        <f t="shared" si="10"/>
        <v>462065096.38331258</v>
      </c>
      <c r="M114" s="13">
        <f t="shared" si="11"/>
        <v>1.0051672547259052</v>
      </c>
      <c r="N114" s="84">
        <f t="shared" si="13"/>
        <v>6939966.5542672984</v>
      </c>
      <c r="O114" s="12">
        <f t="shared" si="12"/>
        <v>2411010.3234496145</v>
      </c>
      <c r="P114" s="84">
        <f t="shared" si="14"/>
        <v>4528956.230817684</v>
      </c>
      <c r="Q114" s="11">
        <f t="shared" si="15"/>
        <v>9.7064165422680523E-3</v>
      </c>
      <c r="R114" s="95"/>
      <c r="S114" s="15"/>
      <c r="T114" s="96"/>
    </row>
    <row r="115" spans="8:20">
      <c r="H115" s="88">
        <v>111</v>
      </c>
      <c r="I115" s="10">
        <f t="shared" si="8"/>
        <v>45444</v>
      </c>
      <c r="J115" s="9">
        <f t="shared" si="9"/>
        <v>3330</v>
      </c>
      <c r="K115" s="8">
        <v>7391335.600335557</v>
      </c>
      <c r="L115" s="83">
        <f t="shared" si="10"/>
        <v>457555230.93787104</v>
      </c>
      <c r="M115" s="9">
        <f t="shared" si="11"/>
        <v>1.0051672547259052</v>
      </c>
      <c r="N115" s="83">
        <f t="shared" si="13"/>
        <v>6897473.4984040605</v>
      </c>
      <c r="O115" s="8">
        <f t="shared" si="12"/>
        <v>2387608.0529625043</v>
      </c>
      <c r="P115" s="83">
        <f t="shared" si="14"/>
        <v>4509865.4454415562</v>
      </c>
      <c r="Q115" s="7">
        <f t="shared" si="15"/>
        <v>9.7602382883738396E-3</v>
      </c>
      <c r="R115" s="95"/>
      <c r="S115" s="15"/>
      <c r="T115" s="96"/>
    </row>
    <row r="116" spans="8:20">
      <c r="H116" s="87">
        <v>112</v>
      </c>
      <c r="I116" s="14">
        <f t="shared" si="8"/>
        <v>45474</v>
      </c>
      <c r="J116" s="13">
        <f t="shared" si="9"/>
        <v>3360</v>
      </c>
      <c r="K116" s="12">
        <v>7344029.588262924</v>
      </c>
      <c r="L116" s="84">
        <f t="shared" si="10"/>
        <v>453066207.06567907</v>
      </c>
      <c r="M116" s="13">
        <f t="shared" si="11"/>
        <v>1.0051672547259052</v>
      </c>
      <c r="N116" s="84">
        <f t="shared" si="13"/>
        <v>6853328.301618333</v>
      </c>
      <c r="O116" s="12">
        <f t="shared" si="12"/>
        <v>2364304.4294263497</v>
      </c>
      <c r="P116" s="84">
        <f t="shared" si="14"/>
        <v>4489023.8721919833</v>
      </c>
      <c r="Q116" s="11">
        <f t="shared" si="15"/>
        <v>9.8108896340025099E-3</v>
      </c>
      <c r="R116" s="95"/>
      <c r="S116" s="15"/>
      <c r="T116" s="96"/>
    </row>
    <row r="117" spans="8:20">
      <c r="H117" s="88">
        <v>113</v>
      </c>
      <c r="I117" s="10">
        <f t="shared" si="8"/>
        <v>45505</v>
      </c>
      <c r="J117" s="9">
        <f t="shared" si="9"/>
        <v>3390</v>
      </c>
      <c r="K117" s="8">
        <v>7304915.6589185875</v>
      </c>
      <c r="L117" s="83">
        <f t="shared" si="10"/>
        <v>448590487.74283236</v>
      </c>
      <c r="M117" s="9">
        <f t="shared" si="11"/>
        <v>1.0051672547259052</v>
      </c>
      <c r="N117" s="83">
        <f t="shared" si="13"/>
        <v>6816827.8224547617</v>
      </c>
      <c r="O117" s="8">
        <f t="shared" si="12"/>
        <v>2341108.4996080645</v>
      </c>
      <c r="P117" s="83">
        <f t="shared" si="14"/>
        <v>4475719.3228466976</v>
      </c>
      <c r="Q117" s="7">
        <f t="shared" si="15"/>
        <v>9.8787313047116569E-3</v>
      </c>
      <c r="R117" s="95"/>
      <c r="S117" s="15"/>
      <c r="T117" s="96"/>
    </row>
    <row r="118" spans="8:20">
      <c r="H118" s="87">
        <v>114</v>
      </c>
      <c r="I118" s="14">
        <f t="shared" si="8"/>
        <v>45536</v>
      </c>
      <c r="J118" s="13">
        <f t="shared" si="9"/>
        <v>3420</v>
      </c>
      <c r="K118" s="12">
        <v>7261614.350010965</v>
      </c>
      <c r="L118" s="84">
        <f t="shared" si="10"/>
        <v>444132049.31145114</v>
      </c>
      <c r="M118" s="13">
        <f t="shared" si="11"/>
        <v>1.0051672547259052</v>
      </c>
      <c r="N118" s="84">
        <f t="shared" si="13"/>
        <v>6776419.7491664952</v>
      </c>
      <c r="O118" s="12">
        <f t="shared" si="12"/>
        <v>2317981.3177852598</v>
      </c>
      <c r="P118" s="84">
        <f t="shared" si="14"/>
        <v>4458438.4313812349</v>
      </c>
      <c r="Q118" s="11">
        <f t="shared" si="15"/>
        <v>9.9387716708276824E-3</v>
      </c>
      <c r="R118" s="95"/>
      <c r="S118" s="15"/>
      <c r="T118" s="96"/>
    </row>
    <row r="119" spans="8:20">
      <c r="H119" s="88">
        <v>115</v>
      </c>
      <c r="I119" s="10">
        <f t="shared" si="8"/>
        <v>45566</v>
      </c>
      <c r="J119" s="9">
        <f t="shared" si="9"/>
        <v>3450</v>
      </c>
      <c r="K119" s="8">
        <v>7218839.2979856115</v>
      </c>
      <c r="L119" s="83">
        <f t="shared" si="10"/>
        <v>439690489.97198772</v>
      </c>
      <c r="M119" s="9">
        <f t="shared" si="11"/>
        <v>1.0051672547259052</v>
      </c>
      <c r="N119" s="83">
        <f t="shared" si="13"/>
        <v>6736502.7701939344</v>
      </c>
      <c r="O119" s="8">
        <f t="shared" si="12"/>
        <v>2294943.4307305482</v>
      </c>
      <c r="P119" s="83">
        <f t="shared" si="14"/>
        <v>4441559.3394633867</v>
      </c>
      <c r="Q119" s="7">
        <f t="shared" si="15"/>
        <v>1.000053778228625E-2</v>
      </c>
      <c r="R119" s="95"/>
      <c r="S119" s="15"/>
      <c r="T119" s="96"/>
    </row>
    <row r="120" spans="8:20">
      <c r="H120" s="87">
        <v>116</v>
      </c>
      <c r="I120" s="14">
        <f t="shared" si="8"/>
        <v>45597</v>
      </c>
      <c r="J120" s="13">
        <f t="shared" si="9"/>
        <v>3480</v>
      </c>
      <c r="K120" s="12">
        <v>7174938.8605882712</v>
      </c>
      <c r="L120" s="84">
        <f t="shared" si="10"/>
        <v>435266947.13423336</v>
      </c>
      <c r="M120" s="13">
        <f t="shared" si="11"/>
        <v>1.0051672547259052</v>
      </c>
      <c r="N120" s="84">
        <f t="shared" si="13"/>
        <v>6695535.5999976909</v>
      </c>
      <c r="O120" s="12">
        <f t="shared" si="12"/>
        <v>2271992.7622433174</v>
      </c>
      <c r="P120" s="84">
        <f t="shared" si="14"/>
        <v>4423542.8377543734</v>
      </c>
      <c r="Q120" s="11">
        <f t="shared" si="15"/>
        <v>1.0060583384544417E-2</v>
      </c>
      <c r="R120" s="95"/>
      <c r="S120" s="15"/>
      <c r="T120" s="96"/>
    </row>
    <row r="121" spans="8:20">
      <c r="H121" s="88">
        <v>117</v>
      </c>
      <c r="I121" s="10">
        <f t="shared" si="8"/>
        <v>45627</v>
      </c>
      <c r="J121" s="9">
        <f t="shared" si="9"/>
        <v>3510</v>
      </c>
      <c r="K121" s="8">
        <v>7128583.3366106628</v>
      </c>
      <c r="L121" s="83">
        <f t="shared" si="10"/>
        <v>430863804.94068587</v>
      </c>
      <c r="M121" s="9">
        <f t="shared" si="11"/>
        <v>1.0051672547259052</v>
      </c>
      <c r="N121" s="83">
        <f t="shared" si="13"/>
        <v>6652277.3831571955</v>
      </c>
      <c r="O121" s="8">
        <f t="shared" si="12"/>
        <v>2249135.1896096873</v>
      </c>
      <c r="P121" s="83">
        <f t="shared" si="14"/>
        <v>4403142.1935475077</v>
      </c>
      <c r="Q121" s="7">
        <f t="shared" si="15"/>
        <v>1.0115958086267481E-2</v>
      </c>
      <c r="R121" s="95"/>
      <c r="S121" s="15"/>
      <c r="T121" s="96"/>
    </row>
    <row r="122" spans="8:20">
      <c r="H122" s="87">
        <v>118</v>
      </c>
      <c r="I122" s="14">
        <f t="shared" si="8"/>
        <v>45658</v>
      </c>
      <c r="J122" s="13">
        <f t="shared" si="9"/>
        <v>3540</v>
      </c>
      <c r="K122" s="12">
        <v>7088119.4213577742</v>
      </c>
      <c r="L122" s="84">
        <f>L121-P122</f>
        <v>426475670.85376459</v>
      </c>
      <c r="M122" s="13">
        <f t="shared" si="11"/>
        <v>1.0051672547259052</v>
      </c>
      <c r="N122" s="84">
        <f t="shared" si="13"/>
        <v>6614517.1192225153</v>
      </c>
      <c r="O122" s="12">
        <f>(M122-1)*L121</f>
        <v>2226383.0323012462</v>
      </c>
      <c r="P122" s="84">
        <f>MIN(L121,N122-O122)</f>
        <v>4388134.0869212691</v>
      </c>
      <c r="Q122" s="11">
        <f>P122/L121</f>
        <v>1.0184503865497251E-2</v>
      </c>
      <c r="R122" s="95"/>
      <c r="S122" s="15"/>
      <c r="T122" s="96"/>
    </row>
    <row r="123" spans="8:20">
      <c r="H123" s="88">
        <v>119</v>
      </c>
      <c r="I123" s="10">
        <f t="shared" si="8"/>
        <v>45689</v>
      </c>
      <c r="J123" s="9">
        <f t="shared" si="9"/>
        <v>3570</v>
      </c>
      <c r="K123" s="8">
        <v>7044041.7561132489</v>
      </c>
      <c r="L123" s="83">
        <f t="shared" si="10"/>
        <v>422105994.71656948</v>
      </c>
      <c r="M123" s="9">
        <f t="shared" si="11"/>
        <v>1.0051672547259052</v>
      </c>
      <c r="N123" s="83">
        <f t="shared" si="13"/>
        <v>6573384.5628978051</v>
      </c>
      <c r="O123" s="8">
        <f t="shared" si="12"/>
        <v>2203708.4257026967</v>
      </c>
      <c r="P123" s="83">
        <f t="shared" si="14"/>
        <v>4369676.1371951085</v>
      </c>
      <c r="Q123" s="7">
        <f t="shared" si="15"/>
        <v>1.0246015038671312E-2</v>
      </c>
      <c r="R123" s="95"/>
      <c r="S123" s="15"/>
      <c r="T123" s="96"/>
    </row>
    <row r="124" spans="8:20">
      <c r="H124" s="87">
        <v>120</v>
      </c>
      <c r="I124" s="14">
        <f t="shared" si="8"/>
        <v>45717</v>
      </c>
      <c r="J124" s="13">
        <f t="shared" si="9"/>
        <v>3600</v>
      </c>
      <c r="K124" s="12">
        <v>7004031.2078692671</v>
      </c>
      <c r="L124" s="84">
        <f t="shared" si="10"/>
        <v>417751076.53896046</v>
      </c>
      <c r="M124" s="13">
        <f t="shared" si="11"/>
        <v>1.0051672547259052</v>
      </c>
      <c r="N124" s="84">
        <f t="shared" si="13"/>
        <v>6536047.3736411091</v>
      </c>
      <c r="O124" s="12">
        <f t="shared" si="12"/>
        <v>2181129.1960321004</v>
      </c>
      <c r="P124" s="84">
        <f t="shared" si="14"/>
        <v>4354918.1776090087</v>
      </c>
      <c r="Q124" s="11">
        <f t="shared" si="15"/>
        <v>1.0317119946456092E-2</v>
      </c>
      <c r="R124" s="95"/>
      <c r="S124" s="15"/>
      <c r="T124" s="96"/>
    </row>
    <row r="125" spans="8:20">
      <c r="H125" s="88">
        <v>121</v>
      </c>
      <c r="I125" s="10">
        <f t="shared" si="8"/>
        <v>45748</v>
      </c>
      <c r="J125" s="9">
        <f t="shared" si="9"/>
        <v>3630</v>
      </c>
      <c r="K125" s="8">
        <v>6971893.8301765537</v>
      </c>
      <c r="L125" s="83">
        <f>L124-P125</f>
        <v>413403645.46507967</v>
      </c>
      <c r="M125" s="9">
        <f t="shared" si="11"/>
        <v>1.0051672547259052</v>
      </c>
      <c r="N125" s="83">
        <f t="shared" si="13"/>
        <v>6506057.2983787134</v>
      </c>
      <c r="O125" s="8">
        <f>(M125-1)*L124</f>
        <v>2158626.2244979199</v>
      </c>
      <c r="P125" s="83">
        <f t="shared" si="14"/>
        <v>4347431.0738807935</v>
      </c>
      <c r="Q125" s="7">
        <f t="shared" si="15"/>
        <v>1.0406750139099502E-2</v>
      </c>
      <c r="R125" s="95"/>
      <c r="S125" s="15"/>
      <c r="T125" s="96"/>
    </row>
    <row r="126" spans="8:20">
      <c r="H126" s="87">
        <v>122</v>
      </c>
      <c r="I126" s="14">
        <f t="shared" si="8"/>
        <v>45778</v>
      </c>
      <c r="J126" s="13">
        <f t="shared" si="9"/>
        <v>3660</v>
      </c>
      <c r="K126" s="12">
        <v>6936634.4592444738</v>
      </c>
      <c r="L126" s="84">
        <f t="shared" si="10"/>
        <v>409066653.57573062</v>
      </c>
      <c r="M126" s="13">
        <f t="shared" si="11"/>
        <v>1.0051672547259052</v>
      </c>
      <c r="N126" s="84">
        <f t="shared" si="13"/>
        <v>6473153.8300849209</v>
      </c>
      <c r="O126" s="12">
        <f t="shared" si="12"/>
        <v>2136161.9407358621</v>
      </c>
      <c r="P126" s="84">
        <f t="shared" si="14"/>
        <v>4336991.8893490583</v>
      </c>
      <c r="Q126" s="11">
        <f t="shared" si="15"/>
        <v>1.0490937699569476E-2</v>
      </c>
      <c r="R126" s="95"/>
      <c r="S126" s="15"/>
      <c r="T126" s="96"/>
    </row>
    <row r="127" spans="8:20">
      <c r="H127" s="88">
        <v>123</v>
      </c>
      <c r="I127" s="10">
        <f t="shared" si="8"/>
        <v>45809</v>
      </c>
      <c r="J127" s="9">
        <f t="shared" si="9"/>
        <v>3690</v>
      </c>
      <c r="K127" s="8">
        <v>6900814.5038401643</v>
      </c>
      <c r="L127" s="83">
        <f t="shared" si="10"/>
        <v>404740677.94110012</v>
      </c>
      <c r="M127" s="9">
        <f t="shared" si="11"/>
        <v>1.0051672547259052</v>
      </c>
      <c r="N127" s="83">
        <f t="shared" si="13"/>
        <v>6439727.2335298918</v>
      </c>
      <c r="O127" s="8">
        <f t="shared" si="12"/>
        <v>2113751.598899411</v>
      </c>
      <c r="P127" s="83">
        <f t="shared" si="14"/>
        <v>4325975.6346304808</v>
      </c>
      <c r="Q127" s="7">
        <f t="shared" si="15"/>
        <v>1.0575234125823486E-2</v>
      </c>
      <c r="R127" s="95"/>
      <c r="S127" s="15"/>
      <c r="T127" s="96"/>
    </row>
    <row r="128" spans="8:20">
      <c r="H128" s="87">
        <v>124</v>
      </c>
      <c r="I128" s="14">
        <f t="shared" si="8"/>
        <v>45839</v>
      </c>
      <c r="J128" s="13">
        <f t="shared" si="9"/>
        <v>3720</v>
      </c>
      <c r="K128" s="12">
        <v>6863075.4080270287</v>
      </c>
      <c r="L128" s="84">
        <f t="shared" si="10"/>
        <v>400427566.39542484</v>
      </c>
      <c r="M128" s="13">
        <f t="shared" si="11"/>
        <v>1.0051672547259052</v>
      </c>
      <c r="N128" s="84">
        <f t="shared" si="13"/>
        <v>6404509.7265325077</v>
      </c>
      <c r="O128" s="12">
        <f t="shared" si="12"/>
        <v>2091398.1808572158</v>
      </c>
      <c r="P128" s="84">
        <f t="shared" si="14"/>
        <v>4313111.5456752917</v>
      </c>
      <c r="Q128" s="11">
        <f t="shared" si="15"/>
        <v>1.0656481497278505E-2</v>
      </c>
      <c r="R128" s="95"/>
      <c r="S128" s="15"/>
      <c r="T128" s="96"/>
    </row>
    <row r="129" spans="8:20">
      <c r="H129" s="88">
        <v>125</v>
      </c>
      <c r="I129" s="10">
        <f t="shared" si="8"/>
        <v>45870</v>
      </c>
      <c r="J129" s="9">
        <f t="shared" si="9"/>
        <v>3750</v>
      </c>
      <c r="K129" s="8">
        <v>6826081.3970292974</v>
      </c>
      <c r="L129" s="83">
        <f t="shared" si="10"/>
        <v>396126690.10976517</v>
      </c>
      <c r="M129" s="9">
        <f t="shared" si="11"/>
        <v>1.0051672547259052</v>
      </c>
      <c r="N129" s="83">
        <f t="shared" si="13"/>
        <v>6369987.5204991437</v>
      </c>
      <c r="O129" s="8">
        <f t="shared" si="12"/>
        <v>2069111.234839469</v>
      </c>
      <c r="P129" s="83">
        <f t="shared" si="14"/>
        <v>4300876.2856596746</v>
      </c>
      <c r="Q129" s="7">
        <f t="shared" si="15"/>
        <v>1.07407097977179E-2</v>
      </c>
      <c r="R129" s="95"/>
      <c r="S129" s="15"/>
      <c r="T129" s="96"/>
    </row>
    <row r="130" spans="8:20">
      <c r="H130" s="87">
        <v>126</v>
      </c>
      <c r="I130" s="14">
        <f t="shared" si="8"/>
        <v>45901</v>
      </c>
      <c r="J130" s="13">
        <f t="shared" si="9"/>
        <v>3780</v>
      </c>
      <c r="K130" s="12">
        <v>6790111.3552971967</v>
      </c>
      <c r="L130" s="84">
        <f t="shared" si="10"/>
        <v>391837156.75545436</v>
      </c>
      <c r="M130" s="13">
        <f t="shared" si="11"/>
        <v>1.0051672547259052</v>
      </c>
      <c r="N130" s="84">
        <f t="shared" si="13"/>
        <v>6336420.8658376522</v>
      </c>
      <c r="O130" s="12">
        <f t="shared" si="12"/>
        <v>2046887.5115268605</v>
      </c>
      <c r="P130" s="84">
        <f t="shared" si="14"/>
        <v>4289533.3543107919</v>
      </c>
      <c r="Q130" s="11">
        <f t="shared" si="15"/>
        <v>1.0828690571499182E-2</v>
      </c>
      <c r="R130" s="95"/>
      <c r="S130" s="15"/>
      <c r="T130" s="96"/>
    </row>
    <row r="131" spans="8:20">
      <c r="H131" s="88">
        <v>127</v>
      </c>
      <c r="I131" s="10">
        <f t="shared" si="8"/>
        <v>45931</v>
      </c>
      <c r="J131" s="9">
        <f t="shared" si="9"/>
        <v>3810</v>
      </c>
      <c r="K131" s="8">
        <v>6758186.9877958065</v>
      </c>
      <c r="L131" s="83">
        <f t="shared" si="10"/>
        <v>387555249.58728218</v>
      </c>
      <c r="M131" s="9">
        <f t="shared" si="11"/>
        <v>1.0051672547259052</v>
      </c>
      <c r="N131" s="83">
        <f t="shared" si="13"/>
        <v>6306629.5682020588</v>
      </c>
      <c r="O131" s="8">
        <f t="shared" si="12"/>
        <v>2024722.4000298702</v>
      </c>
      <c r="P131" s="83">
        <f t="shared" si="14"/>
        <v>4281907.1681721881</v>
      </c>
      <c r="Q131" s="7">
        <f t="shared" si="15"/>
        <v>1.0927772148072541E-2</v>
      </c>
      <c r="R131" s="95"/>
      <c r="S131" s="15"/>
      <c r="T131" s="96"/>
    </row>
    <row r="132" spans="8:20">
      <c r="H132" s="87">
        <v>128</v>
      </c>
      <c r="I132" s="14">
        <f t="shared" si="8"/>
        <v>45962</v>
      </c>
      <c r="J132" s="13">
        <f t="shared" si="9"/>
        <v>3840</v>
      </c>
      <c r="K132" s="12">
        <v>6721490.5451893229</v>
      </c>
      <c r="L132" s="84">
        <f t="shared" si="10"/>
        <v>383285461.2341367</v>
      </c>
      <c r="M132" s="13">
        <f t="shared" si="11"/>
        <v>1.0051672547259052</v>
      </c>
      <c r="N132" s="84">
        <f t="shared" si="13"/>
        <v>6272385.0481247352</v>
      </c>
      <c r="O132" s="12">
        <f t="shared" si="12"/>
        <v>2002596.6949792451</v>
      </c>
      <c r="P132" s="84">
        <f t="shared" si="14"/>
        <v>4269788.3531454904</v>
      </c>
      <c r="Q132" s="11">
        <f t="shared" si="15"/>
        <v>1.1017237820136614E-2</v>
      </c>
      <c r="R132" s="95"/>
      <c r="S132" s="15"/>
      <c r="T132" s="96"/>
    </row>
    <row r="133" spans="8:20">
      <c r="H133" s="88">
        <v>129</v>
      </c>
      <c r="I133" s="10">
        <f t="shared" ref="I133:I160" si="16">EDATE($I$4,H133)</f>
        <v>45992</v>
      </c>
      <c r="J133" s="9">
        <f t="shared" ref="J133:J160" si="17">DAYS360($I$4,I133)</f>
        <v>3870</v>
      </c>
      <c r="K133" s="8">
        <v>6680166.7568663573</v>
      </c>
      <c r="L133" s="83">
        <f t="shared" ref="L133:L160" si="18">L132-P133</f>
        <v>379032172.48036546</v>
      </c>
      <c r="M133" s="9">
        <f t="shared" ref="M133:M196" si="19">(1+$C$8)^(1/12)</f>
        <v>1.0051672547259052</v>
      </c>
      <c r="N133" s="83">
        <f t="shared" si="13"/>
        <v>6233822.3647041135</v>
      </c>
      <c r="O133" s="8">
        <f t="shared" ref="O133:O160" si="20">(M133-1)*L132</f>
        <v>1980533.6109328393</v>
      </c>
      <c r="P133" s="83">
        <f t="shared" si="14"/>
        <v>4253288.7537712744</v>
      </c>
      <c r="Q133" s="7">
        <f t="shared" si="15"/>
        <v>1.1096921704455358E-2</v>
      </c>
      <c r="R133" s="95"/>
      <c r="S133" s="15"/>
      <c r="T133" s="96"/>
    </row>
    <row r="134" spans="8:20">
      <c r="H134" s="87">
        <v>130</v>
      </c>
      <c r="I134" s="14">
        <f t="shared" si="16"/>
        <v>46023</v>
      </c>
      <c r="J134" s="13">
        <f t="shared" si="17"/>
        <v>3900</v>
      </c>
      <c r="K134" s="12">
        <v>6640555.3424956361</v>
      </c>
      <c r="L134" s="84">
        <f t="shared" si="18"/>
        <v>374793870.62423456</v>
      </c>
      <c r="M134" s="13">
        <f t="shared" si="19"/>
        <v>1.0051672547259052</v>
      </c>
      <c r="N134" s="84">
        <f t="shared" ref="N134:N160" si="21">K134*$C$7</f>
        <v>6196857.6406501895</v>
      </c>
      <c r="O134" s="12">
        <f t="shared" si="20"/>
        <v>1958555.7845192754</v>
      </c>
      <c r="P134" s="84">
        <f t="shared" ref="P134:P160" si="22">MIN(L133,N134-O134)</f>
        <v>4238301.8561309138</v>
      </c>
      <c r="Q134" s="11">
        <f t="shared" ref="Q134:Q160" si="23">P134/L133</f>
        <v>1.1181905294201551E-2</v>
      </c>
      <c r="R134" s="95"/>
      <c r="S134" s="15"/>
      <c r="T134" s="96"/>
    </row>
    <row r="135" spans="8:20">
      <c r="H135" s="88">
        <v>131</v>
      </c>
      <c r="I135" s="10">
        <f t="shared" si="16"/>
        <v>46054</v>
      </c>
      <c r="J135" s="9">
        <f t="shared" si="17"/>
        <v>3930</v>
      </c>
      <c r="K135" s="8">
        <v>6604932.5450775502</v>
      </c>
      <c r="L135" s="83">
        <f t="shared" si="18"/>
        <v>370566910.99475449</v>
      </c>
      <c r="M135" s="9">
        <f t="shared" si="19"/>
        <v>1.0051672547259052</v>
      </c>
      <c r="N135" s="83">
        <f t="shared" si="21"/>
        <v>6163615.0287034241</v>
      </c>
      <c r="O135" s="8">
        <f t="shared" si="20"/>
        <v>1936655.3992233705</v>
      </c>
      <c r="P135" s="83">
        <f t="shared" si="22"/>
        <v>4226959.6294800537</v>
      </c>
      <c r="Q135" s="7">
        <f t="shared" si="23"/>
        <v>1.1278091667934375E-2</v>
      </c>
      <c r="R135" s="95"/>
      <c r="S135" s="15"/>
      <c r="T135" s="96"/>
    </row>
    <row r="136" spans="8:20">
      <c r="H136" s="87">
        <v>132</v>
      </c>
      <c r="I136" s="14">
        <f t="shared" si="16"/>
        <v>46082</v>
      </c>
      <c r="J136" s="13">
        <f t="shared" si="17"/>
        <v>3960</v>
      </c>
      <c r="K136" s="12">
        <v>6568216.2529094648</v>
      </c>
      <c r="L136" s="84">
        <f t="shared" si="18"/>
        <v>366352372.6315164</v>
      </c>
      <c r="M136" s="13">
        <f t="shared" si="19"/>
        <v>1.0051672547259052</v>
      </c>
      <c r="N136" s="84">
        <f t="shared" si="21"/>
        <v>6129351.9853398493</v>
      </c>
      <c r="O136" s="12">
        <f t="shared" si="20"/>
        <v>1914813.622101729</v>
      </c>
      <c r="P136" s="84">
        <f t="shared" si="22"/>
        <v>4214538.3632381205</v>
      </c>
      <c r="Q136" s="11">
        <f t="shared" si="23"/>
        <v>1.1373218272307585E-2</v>
      </c>
      <c r="R136" s="95"/>
      <c r="S136" s="15"/>
      <c r="T136" s="96"/>
    </row>
    <row r="137" spans="8:20">
      <c r="H137" s="88">
        <v>133</v>
      </c>
      <c r="I137" s="10">
        <f t="shared" si="16"/>
        <v>46113</v>
      </c>
      <c r="J137" s="9">
        <f t="shared" si="17"/>
        <v>3990</v>
      </c>
      <c r="K137" s="8">
        <v>6528569.451859029</v>
      </c>
      <c r="L137" s="83">
        <f t="shared" si="18"/>
        <v>362153054.42132801</v>
      </c>
      <c r="M137" s="9">
        <f t="shared" si="19"/>
        <v>1.0051672547259052</v>
      </c>
      <c r="N137" s="83">
        <f t="shared" si="21"/>
        <v>6092354.2390151573</v>
      </c>
      <c r="O137" s="8">
        <f t="shared" si="20"/>
        <v>1893036.0288267783</v>
      </c>
      <c r="P137" s="83">
        <f t="shared" si="22"/>
        <v>4199318.2101883795</v>
      </c>
      <c r="Q137" s="7">
        <f t="shared" si="23"/>
        <v>1.1462511297591968E-2</v>
      </c>
      <c r="R137" s="95"/>
      <c r="S137" s="15"/>
      <c r="T137" s="96"/>
    </row>
    <row r="138" spans="8:20">
      <c r="H138" s="87">
        <v>134</v>
      </c>
      <c r="I138" s="14">
        <f t="shared" si="16"/>
        <v>46143</v>
      </c>
      <c r="J138" s="13">
        <f t="shared" si="17"/>
        <v>4020</v>
      </c>
      <c r="K138" s="12">
        <v>6490060.9761908939</v>
      </c>
      <c r="L138" s="84">
        <f t="shared" si="18"/>
        <v>357967972.74396747</v>
      </c>
      <c r="M138" s="13">
        <f t="shared" si="19"/>
        <v>1.0051672547259052</v>
      </c>
      <c r="N138" s="84">
        <f t="shared" si="21"/>
        <v>6056418.7593201427</v>
      </c>
      <c r="O138" s="12">
        <f t="shared" si="20"/>
        <v>1871337.0819596027</v>
      </c>
      <c r="P138" s="84">
        <f t="shared" si="22"/>
        <v>4185081.6773605403</v>
      </c>
      <c r="Q138" s="11">
        <f t="shared" si="23"/>
        <v>1.1556113157868402E-2</v>
      </c>
      <c r="R138" s="95"/>
      <c r="S138" s="15"/>
      <c r="T138" s="96"/>
    </row>
    <row r="139" spans="8:20">
      <c r="H139" s="88">
        <v>135</v>
      </c>
      <c r="I139" s="10">
        <f t="shared" si="16"/>
        <v>46174</v>
      </c>
      <c r="J139" s="9">
        <f t="shared" si="17"/>
        <v>4050</v>
      </c>
      <c r="K139" s="8">
        <v>6451588.0580920214</v>
      </c>
      <c r="L139" s="83">
        <f t="shared" si="18"/>
        <v>353797167.98148423</v>
      </c>
      <c r="M139" s="9">
        <f t="shared" si="19"/>
        <v>1.0051672547259052</v>
      </c>
      <c r="N139" s="83">
        <f t="shared" si="21"/>
        <v>6020516.4613672262</v>
      </c>
      <c r="O139" s="8">
        <f t="shared" si="20"/>
        <v>1849711.6988839624</v>
      </c>
      <c r="P139" s="83">
        <f t="shared" si="22"/>
        <v>4170804.7624832639</v>
      </c>
      <c r="Q139" s="7">
        <f t="shared" si="23"/>
        <v>1.165133497980945E-2</v>
      </c>
      <c r="R139" s="95"/>
      <c r="S139" s="15"/>
      <c r="T139" s="96"/>
    </row>
    <row r="140" spans="8:20">
      <c r="H140" s="87">
        <v>136</v>
      </c>
      <c r="I140" s="14">
        <f t="shared" si="16"/>
        <v>46204</v>
      </c>
      <c r="J140" s="13">
        <f t="shared" si="17"/>
        <v>4080</v>
      </c>
      <c r="K140" s="12">
        <v>6416336.6471400084</v>
      </c>
      <c r="L140" s="84">
        <f t="shared" si="18"/>
        <v>349637707.64855176</v>
      </c>
      <c r="M140" s="13">
        <f t="shared" si="19"/>
        <v>1.0051672547259052</v>
      </c>
      <c r="N140" s="84">
        <f t="shared" si="21"/>
        <v>5987620.4211966489</v>
      </c>
      <c r="O140" s="12">
        <f t="shared" si="20"/>
        <v>1828160.0882641929</v>
      </c>
      <c r="P140" s="84">
        <f t="shared" si="22"/>
        <v>4159460.3329324559</v>
      </c>
      <c r="Q140" s="11">
        <f t="shared" si="23"/>
        <v>1.1756624160287622E-2</v>
      </c>
      <c r="R140" s="95"/>
      <c r="S140" s="15"/>
      <c r="T140" s="96"/>
    </row>
    <row r="141" spans="8:20">
      <c r="H141" s="88">
        <v>137</v>
      </c>
      <c r="I141" s="10">
        <f t="shared" si="16"/>
        <v>46235</v>
      </c>
      <c r="J141" s="9">
        <f t="shared" si="17"/>
        <v>4110</v>
      </c>
      <c r="K141" s="8">
        <v>6375774.0499575194</v>
      </c>
      <c r="L141" s="83">
        <f t="shared" si="18"/>
        <v>345494606.67685419</v>
      </c>
      <c r="M141" s="9">
        <f t="shared" si="19"/>
        <v>1.0051672547259052</v>
      </c>
      <c r="N141" s="83">
        <f t="shared" si="21"/>
        <v>5949768.0688991891</v>
      </c>
      <c r="O141" s="8">
        <f t="shared" si="20"/>
        <v>1806667.0972016326</v>
      </c>
      <c r="P141" s="83">
        <f t="shared" si="22"/>
        <v>4143100.9716975568</v>
      </c>
      <c r="Q141" s="7">
        <f t="shared" si="23"/>
        <v>1.1849697218190527E-2</v>
      </c>
      <c r="R141" s="95"/>
      <c r="S141" s="15"/>
      <c r="T141" s="96"/>
    </row>
    <row r="142" spans="8:20">
      <c r="H142" s="87">
        <v>138</v>
      </c>
      <c r="I142" s="14">
        <f t="shared" si="16"/>
        <v>46266</v>
      </c>
      <c r="J142" s="13">
        <f t="shared" si="17"/>
        <v>4140</v>
      </c>
      <c r="K142" s="12">
        <v>6333369.7423846452</v>
      </c>
      <c r="L142" s="84">
        <f t="shared" si="18"/>
        <v>341369668.25339371</v>
      </c>
      <c r="M142" s="13">
        <f t="shared" si="19"/>
        <v>1.0051672547259052</v>
      </c>
      <c r="N142" s="84">
        <f t="shared" si="21"/>
        <v>5910197.0625862302</v>
      </c>
      <c r="O142" s="12">
        <f t="shared" si="20"/>
        <v>1785258.639125726</v>
      </c>
      <c r="P142" s="84">
        <f t="shared" si="22"/>
        <v>4124938.423460504</v>
      </c>
      <c r="Q142" s="11">
        <f t="shared" si="23"/>
        <v>1.1939226673134771E-2</v>
      </c>
      <c r="R142" s="95"/>
      <c r="S142" s="15"/>
      <c r="T142" s="96"/>
    </row>
    <row r="143" spans="8:20">
      <c r="H143" s="88">
        <v>139</v>
      </c>
      <c r="I143" s="10">
        <f t="shared" si="16"/>
        <v>46296</v>
      </c>
      <c r="J143" s="9">
        <f t="shared" si="17"/>
        <v>4170</v>
      </c>
      <c r="K143" s="8">
        <v>6296780.9534933539</v>
      </c>
      <c r="L143" s="83">
        <f t="shared" si="18"/>
        <v>337257559.28176147</v>
      </c>
      <c r="M143" s="9">
        <f t="shared" si="19"/>
        <v>1.0051672547259052</v>
      </c>
      <c r="N143" s="83">
        <f t="shared" si="21"/>
        <v>5876053.003195269</v>
      </c>
      <c r="O143" s="8">
        <f t="shared" si="20"/>
        <v>1763944.031563032</v>
      </c>
      <c r="P143" s="83">
        <f t="shared" si="22"/>
        <v>4112108.9716322371</v>
      </c>
      <c r="Q143" s="7">
        <f t="shared" si="23"/>
        <v>1.2045911965968456E-2</v>
      </c>
      <c r="R143" s="95"/>
      <c r="S143" s="15"/>
      <c r="T143" s="96"/>
    </row>
    <row r="144" spans="8:20">
      <c r="H144" s="87">
        <v>140</v>
      </c>
      <c r="I144" s="14">
        <f t="shared" si="16"/>
        <v>46327</v>
      </c>
      <c r="J144" s="13">
        <f t="shared" si="17"/>
        <v>4200</v>
      </c>
      <c r="K144" s="12">
        <v>6253123.8897773921</v>
      </c>
      <c r="L144" s="84">
        <f t="shared" si="18"/>
        <v>333164942.05346924</v>
      </c>
      <c r="M144" s="13">
        <f t="shared" si="19"/>
        <v>1.0051672547259052</v>
      </c>
      <c r="N144" s="84">
        <f t="shared" si="21"/>
        <v>5835312.9453381598</v>
      </c>
      <c r="O144" s="12">
        <f t="shared" si="20"/>
        <v>1742695.7170459281</v>
      </c>
      <c r="P144" s="84">
        <f t="shared" si="22"/>
        <v>4092617.2282922314</v>
      </c>
      <c r="Q144" s="11">
        <f t="shared" si="23"/>
        <v>1.2134990352797574E-2</v>
      </c>
      <c r="R144" s="95"/>
      <c r="S144" s="15"/>
      <c r="T144" s="96"/>
    </row>
    <row r="145" spans="8:20">
      <c r="H145" s="88">
        <v>141</v>
      </c>
      <c r="I145" s="10">
        <f t="shared" si="16"/>
        <v>46357</v>
      </c>
      <c r="J145" s="9">
        <f t="shared" si="17"/>
        <v>4230</v>
      </c>
      <c r="K145" s="8">
        <v>6214355.4529240923</v>
      </c>
      <c r="L145" s="83">
        <f t="shared" si="18"/>
        <v>329087355.30068421</v>
      </c>
      <c r="M145" s="9">
        <f t="shared" si="19"/>
        <v>1.0051672547259052</v>
      </c>
      <c r="N145" s="83">
        <f t="shared" si="21"/>
        <v>5799134.8741167625</v>
      </c>
      <c r="O145" s="8">
        <f t="shared" si="20"/>
        <v>1721548.1213317141</v>
      </c>
      <c r="P145" s="83">
        <f t="shared" si="22"/>
        <v>4077586.7527850484</v>
      </c>
      <c r="Q145" s="7">
        <f t="shared" si="23"/>
        <v>1.2238943052209381E-2</v>
      </c>
      <c r="R145" s="95"/>
      <c r="S145" s="15"/>
      <c r="T145" s="96"/>
    </row>
    <row r="146" spans="8:20">
      <c r="H146" s="87">
        <v>142</v>
      </c>
      <c r="I146" s="14">
        <f t="shared" si="16"/>
        <v>46388</v>
      </c>
      <c r="J146" s="13">
        <f t="shared" si="17"/>
        <v>4260</v>
      </c>
      <c r="K146" s="12">
        <v>6179504.152556885</v>
      </c>
      <c r="L146" s="84">
        <f t="shared" si="18"/>
        <v>325021221.28199708</v>
      </c>
      <c r="M146" s="13">
        <f t="shared" si="19"/>
        <v>1.0051672547259052</v>
      </c>
      <c r="N146" s="84">
        <f t="shared" si="21"/>
        <v>5766612.2106001964</v>
      </c>
      <c r="O146" s="12">
        <f t="shared" si="20"/>
        <v>1700478.1919130974</v>
      </c>
      <c r="P146" s="84">
        <f t="shared" si="22"/>
        <v>4066134.0186870992</v>
      </c>
      <c r="Q146" s="11">
        <f t="shared" si="23"/>
        <v>1.2355789285710806E-2</v>
      </c>
      <c r="R146" s="95"/>
      <c r="S146" s="15"/>
      <c r="T146" s="96"/>
    </row>
    <row r="147" spans="8:20">
      <c r="H147" s="88">
        <v>143</v>
      </c>
      <c r="I147" s="10">
        <f t="shared" si="16"/>
        <v>46419</v>
      </c>
      <c r="J147" s="9">
        <f t="shared" si="17"/>
        <v>4290</v>
      </c>
      <c r="K147" s="8">
        <v>6146361.5791990254</v>
      </c>
      <c r="L147" s="83">
        <f t="shared" si="18"/>
        <v>320965004.62050307</v>
      </c>
      <c r="M147" s="9">
        <f t="shared" si="19"/>
        <v>1.0051672547259052</v>
      </c>
      <c r="N147" s="83">
        <f t="shared" si="21"/>
        <v>5735684.1031828616</v>
      </c>
      <c r="O147" s="8">
        <f t="shared" si="20"/>
        <v>1679467.4416888724</v>
      </c>
      <c r="P147" s="83">
        <f t="shared" si="22"/>
        <v>4056216.6614939892</v>
      </c>
      <c r="Q147" s="7">
        <f t="shared" si="23"/>
        <v>1.2479851763201355E-2</v>
      </c>
      <c r="R147" s="95"/>
      <c r="S147" s="15"/>
      <c r="T147" s="96"/>
    </row>
    <row r="148" spans="8:20">
      <c r="H148" s="87">
        <v>144</v>
      </c>
      <c r="I148" s="14">
        <f t="shared" si="16"/>
        <v>46447</v>
      </c>
      <c r="J148" s="13">
        <f t="shared" si="17"/>
        <v>4320</v>
      </c>
      <c r="K148" s="12">
        <v>6115199.5337886931</v>
      </c>
      <c r="L148" s="84">
        <f t="shared" si="18"/>
        <v>316916908.3654235</v>
      </c>
      <c r="M148" s="13">
        <f t="shared" si="19"/>
        <v>1.0051672547259052</v>
      </c>
      <c r="N148" s="84">
        <f t="shared" si="21"/>
        <v>5706604.1920550168</v>
      </c>
      <c r="O148" s="12">
        <f t="shared" si="20"/>
        <v>1658507.9369754721</v>
      </c>
      <c r="P148" s="84">
        <f t="shared" si="22"/>
        <v>4048096.2550795446</v>
      </c>
      <c r="Q148" s="11">
        <f t="shared" si="23"/>
        <v>1.2612266748101904E-2</v>
      </c>
      <c r="R148" s="95"/>
      <c r="S148" s="15"/>
      <c r="T148" s="96"/>
    </row>
    <row r="149" spans="8:20">
      <c r="H149" s="88">
        <v>145</v>
      </c>
      <c r="I149" s="10">
        <f t="shared" si="16"/>
        <v>46478</v>
      </c>
      <c r="J149" s="9">
        <f t="shared" si="17"/>
        <v>4350</v>
      </c>
      <c r="K149" s="8">
        <v>6079337.0528826211</v>
      </c>
      <c r="L149" s="83">
        <f t="shared" si="18"/>
        <v>312881360.84649676</v>
      </c>
      <c r="M149" s="9">
        <f t="shared" si="19"/>
        <v>1.0051672547259052</v>
      </c>
      <c r="N149" s="83">
        <f t="shared" si="21"/>
        <v>5673137.9113972392</v>
      </c>
      <c r="O149" s="8">
        <f t="shared" si="20"/>
        <v>1637590.3924704932</v>
      </c>
      <c r="P149" s="83">
        <f t="shared" si="22"/>
        <v>4035547.5189267462</v>
      </c>
      <c r="Q149" s="7">
        <f t="shared" si="23"/>
        <v>1.2733771573568194E-2</v>
      </c>
      <c r="R149" s="95"/>
      <c r="S149" s="15"/>
      <c r="T149" s="96"/>
    </row>
    <row r="150" spans="8:20">
      <c r="H150" s="87">
        <v>146</v>
      </c>
      <c r="I150" s="14">
        <f t="shared" si="16"/>
        <v>46508</v>
      </c>
      <c r="J150" s="13">
        <f t="shared" si="17"/>
        <v>4380</v>
      </c>
      <c r="K150" s="12">
        <v>6042945.7823019205</v>
      </c>
      <c r="L150" s="84">
        <f t="shared" si="18"/>
        <v>308858920.36411512</v>
      </c>
      <c r="M150" s="13">
        <f t="shared" si="19"/>
        <v>1.0051672547259052</v>
      </c>
      <c r="N150" s="84">
        <f t="shared" si="21"/>
        <v>5639178.1728633484</v>
      </c>
      <c r="O150" s="12">
        <f t="shared" si="20"/>
        <v>1616737.6904817042</v>
      </c>
      <c r="P150" s="84">
        <f t="shared" si="22"/>
        <v>4022440.4823816442</v>
      </c>
      <c r="Q150" s="11">
        <f t="shared" si="23"/>
        <v>1.285612051641229E-2</v>
      </c>
      <c r="R150" s="95"/>
      <c r="S150" s="15"/>
      <c r="T150" s="96"/>
    </row>
    <row r="151" spans="8:20">
      <c r="H151" s="88">
        <v>147</v>
      </c>
      <c r="I151" s="10">
        <f t="shared" si="16"/>
        <v>46539</v>
      </c>
      <c r="J151" s="9">
        <f t="shared" si="17"/>
        <v>4410</v>
      </c>
      <c r="K151" s="8">
        <v>6007143.9114754284</v>
      </c>
      <c r="L151" s="83">
        <f t="shared" si="18"/>
        <v>304849104.627464</v>
      </c>
      <c r="M151" s="9">
        <f t="shared" si="19"/>
        <v>1.0051672547259052</v>
      </c>
      <c r="N151" s="83">
        <f t="shared" si="21"/>
        <v>5605768.452540569</v>
      </c>
      <c r="O151" s="8">
        <f t="shared" si="20"/>
        <v>1595952.7158894453</v>
      </c>
      <c r="P151" s="83">
        <f t="shared" si="22"/>
        <v>4009815.7366511235</v>
      </c>
      <c r="Q151" s="7">
        <f t="shared" si="23"/>
        <v>1.2982677437076885E-2</v>
      </c>
      <c r="R151" s="95"/>
      <c r="S151" s="15"/>
      <c r="T151" s="96"/>
    </row>
    <row r="152" spans="8:20">
      <c r="H152" s="87">
        <v>148</v>
      </c>
      <c r="I152" s="14">
        <f t="shared" si="16"/>
        <v>46569</v>
      </c>
      <c r="J152" s="13">
        <f t="shared" si="17"/>
        <v>4440</v>
      </c>
      <c r="K152" s="12">
        <v>5969280.1460767528</v>
      </c>
      <c r="L152" s="84">
        <f t="shared" si="18"/>
        <v>300853902.99811333</v>
      </c>
      <c r="M152" s="13">
        <f t="shared" si="19"/>
        <v>1.0051672547259052</v>
      </c>
      <c r="N152" s="84">
        <f t="shared" si="21"/>
        <v>5570434.6059249053</v>
      </c>
      <c r="O152" s="12">
        <f t="shared" si="20"/>
        <v>1575232.9765742258</v>
      </c>
      <c r="P152" s="84">
        <f t="shared" si="22"/>
        <v>3995201.6293506795</v>
      </c>
      <c r="Q152" s="11">
        <f t="shared" si="23"/>
        <v>1.310550553931576E-2</v>
      </c>
      <c r="R152" s="95"/>
      <c r="S152" s="15"/>
      <c r="T152" s="96"/>
    </row>
    <row r="153" spans="8:20">
      <c r="H153" s="88">
        <v>149</v>
      </c>
      <c r="I153" s="10">
        <f t="shared" si="16"/>
        <v>46600</v>
      </c>
      <c r="J153" s="9">
        <f t="shared" si="17"/>
        <v>4470</v>
      </c>
      <c r="K153" s="8">
        <v>5924297.2232646206</v>
      </c>
      <c r="L153" s="83">
        <f t="shared" si="18"/>
        <v>296880034.47214395</v>
      </c>
      <c r="M153" s="9">
        <f t="shared" si="19"/>
        <v>1.0051672547259052</v>
      </c>
      <c r="N153" s="83">
        <f t="shared" si="21"/>
        <v>5528457.2780434126</v>
      </c>
      <c r="O153" s="8">
        <f t="shared" si="20"/>
        <v>1554588.7520740195</v>
      </c>
      <c r="P153" s="83">
        <f t="shared" si="22"/>
        <v>3973868.5259693931</v>
      </c>
      <c r="Q153" s="7">
        <f t="shared" si="23"/>
        <v>1.3208632118009496E-2</v>
      </c>
      <c r="R153" s="95"/>
      <c r="S153" s="15"/>
      <c r="T153" s="96"/>
    </row>
    <row r="154" spans="8:20">
      <c r="H154" s="87">
        <v>150</v>
      </c>
      <c r="I154" s="14">
        <f t="shared" si="16"/>
        <v>46631</v>
      </c>
      <c r="J154" s="13">
        <f t="shared" si="17"/>
        <v>4500</v>
      </c>
      <c r="K154" s="12">
        <v>5889792.2698864518</v>
      </c>
      <c r="L154" s="84">
        <f t="shared" si="18"/>
        <v>292917831.41342443</v>
      </c>
      <c r="M154" s="13">
        <f t="shared" si="19"/>
        <v>1.0051672547259052</v>
      </c>
      <c r="N154" s="84">
        <f t="shared" si="21"/>
        <v>5496257.8198725805</v>
      </c>
      <c r="O154" s="12">
        <f t="shared" si="20"/>
        <v>1534054.7611530784</v>
      </c>
      <c r="P154" s="84">
        <f t="shared" si="22"/>
        <v>3962203.0587195018</v>
      </c>
      <c r="Q154" s="11">
        <f t="shared" si="23"/>
        <v>1.3346141870955869E-2</v>
      </c>
      <c r="R154" s="95"/>
      <c r="S154" s="15"/>
      <c r="T154" s="96"/>
    </row>
    <row r="155" spans="8:20">
      <c r="H155" s="88">
        <v>151</v>
      </c>
      <c r="I155" s="10">
        <f t="shared" si="16"/>
        <v>46661</v>
      </c>
      <c r="J155" s="9">
        <f t="shared" si="17"/>
        <v>4530</v>
      </c>
      <c r="K155" s="8">
        <v>5848518.5022139084</v>
      </c>
      <c r="L155" s="83">
        <f t="shared" si="18"/>
        <v>288973670.64719248</v>
      </c>
      <c r="M155" s="9">
        <f t="shared" si="19"/>
        <v>1.0051672547259052</v>
      </c>
      <c r="N155" s="83">
        <f t="shared" si="21"/>
        <v>5457741.8149048537</v>
      </c>
      <c r="O155" s="8">
        <f t="shared" si="20"/>
        <v>1513581.048672914</v>
      </c>
      <c r="P155" s="83">
        <f t="shared" si="22"/>
        <v>3944160.7662319397</v>
      </c>
      <c r="Q155" s="7">
        <f t="shared" si="23"/>
        <v>1.3465075673952906E-2</v>
      </c>
      <c r="R155" s="95"/>
      <c r="S155" s="15"/>
      <c r="T155" s="96"/>
    </row>
    <row r="156" spans="8:20">
      <c r="H156" s="87">
        <v>152</v>
      </c>
      <c r="I156" s="14">
        <f t="shared" si="16"/>
        <v>46692</v>
      </c>
      <c r="J156" s="13">
        <f t="shared" si="17"/>
        <v>4560</v>
      </c>
      <c r="K156" s="12">
        <v>5809460.0675210534</v>
      </c>
      <c r="L156" s="84">
        <f t="shared" si="18"/>
        <v>285045578.09006393</v>
      </c>
      <c r="M156" s="13">
        <f t="shared" si="19"/>
        <v>1.0051672547259052</v>
      </c>
      <c r="N156" s="84">
        <f t="shared" si="21"/>
        <v>5421293.1224424411</v>
      </c>
      <c r="O156" s="12">
        <f t="shared" si="20"/>
        <v>1493200.5653138722</v>
      </c>
      <c r="P156" s="84">
        <f t="shared" si="22"/>
        <v>3928092.5571285691</v>
      </c>
      <c r="Q156" s="11">
        <f t="shared" si="23"/>
        <v>1.3593254182400484E-2</v>
      </c>
      <c r="R156" s="95"/>
      <c r="S156" s="15"/>
      <c r="T156" s="96"/>
    </row>
    <row r="157" spans="8:20">
      <c r="H157" s="88">
        <v>153</v>
      </c>
      <c r="I157" s="10">
        <f t="shared" si="16"/>
        <v>46722</v>
      </c>
      <c r="J157" s="9">
        <f t="shared" si="17"/>
        <v>4590</v>
      </c>
      <c r="K157" s="8">
        <v>5771163.8090707371</v>
      </c>
      <c r="L157" s="83">
        <f t="shared" si="18"/>
        <v>281132925.52016383</v>
      </c>
      <c r="M157" s="9">
        <f t="shared" si="19"/>
        <v>1.0051672547259052</v>
      </c>
      <c r="N157" s="83">
        <f t="shared" si="21"/>
        <v>5385555.6803843249</v>
      </c>
      <c r="O157" s="8">
        <f t="shared" si="20"/>
        <v>1472903.1104842566</v>
      </c>
      <c r="P157" s="83">
        <f t="shared" si="22"/>
        <v>3912652.5699000685</v>
      </c>
      <c r="Q157" s="7">
        <f t="shared" si="23"/>
        <v>1.3726410338012028E-2</v>
      </c>
      <c r="R157" s="95"/>
      <c r="S157" s="15"/>
      <c r="T157" s="96"/>
    </row>
    <row r="158" spans="8:20">
      <c r="H158" s="87">
        <v>154</v>
      </c>
      <c r="I158" s="14">
        <f t="shared" si="16"/>
        <v>46753</v>
      </c>
      <c r="J158" s="13">
        <f t="shared" si="17"/>
        <v>4620</v>
      </c>
      <c r="K158" s="12">
        <v>5735903.6251201043</v>
      </c>
      <c r="L158" s="84">
        <f t="shared" si="18"/>
        <v>277232959.50477052</v>
      </c>
      <c r="M158" s="13">
        <f t="shared" si="19"/>
        <v>1.0051672547259052</v>
      </c>
      <c r="N158" s="84">
        <f t="shared" si="21"/>
        <v>5352651.453394915</v>
      </c>
      <c r="O158" s="12">
        <f t="shared" si="20"/>
        <v>1452685.4380016155</v>
      </c>
      <c r="P158" s="84">
        <f t="shared" si="22"/>
        <v>3899966.0153932995</v>
      </c>
      <c r="Q158" s="11">
        <f t="shared" si="23"/>
        <v>1.3872320391421318E-2</v>
      </c>
      <c r="R158" s="95"/>
      <c r="S158" s="15"/>
      <c r="T158" s="96"/>
    </row>
    <row r="159" spans="8:20">
      <c r="H159" s="88">
        <v>155</v>
      </c>
      <c r="I159" s="10">
        <f t="shared" si="16"/>
        <v>46784</v>
      </c>
      <c r="J159" s="9">
        <f t="shared" si="17"/>
        <v>4650</v>
      </c>
      <c r="K159" s="8">
        <v>5697561.3024620665</v>
      </c>
      <c r="L159" s="83">
        <f t="shared" si="18"/>
        <v>273348621.79997671</v>
      </c>
      <c r="M159" s="9">
        <f t="shared" si="19"/>
        <v>1.0051672547259052</v>
      </c>
      <c r="N159" s="83">
        <f t="shared" si="21"/>
        <v>5316871.0249715233</v>
      </c>
      <c r="O159" s="8">
        <f t="shared" si="20"/>
        <v>1432533.3201777046</v>
      </c>
      <c r="P159" s="83">
        <f t="shared" si="22"/>
        <v>3884337.7047938188</v>
      </c>
      <c r="Q159" s="7">
        <f t="shared" si="23"/>
        <v>1.4011096341980863E-2</v>
      </c>
      <c r="R159" s="95"/>
      <c r="S159" s="15"/>
      <c r="T159" s="96"/>
    </row>
    <row r="160" spans="8:20">
      <c r="H160" s="87">
        <v>156</v>
      </c>
      <c r="I160" s="14">
        <f t="shared" si="16"/>
        <v>46813</v>
      </c>
      <c r="J160" s="13">
        <f t="shared" si="17"/>
        <v>4680</v>
      </c>
      <c r="K160" s="12">
        <v>5666033.6003602259</v>
      </c>
      <c r="L160" s="84">
        <f t="shared" si="18"/>
        <v>269473633.86879289</v>
      </c>
      <c r="M160" s="13">
        <f t="shared" si="19"/>
        <v>1.0051672547259052</v>
      </c>
      <c r="N160" s="84">
        <f t="shared" si="21"/>
        <v>5287449.8889994062</v>
      </c>
      <c r="O160" s="12">
        <f t="shared" si="20"/>
        <v>1412461.9578155971</v>
      </c>
      <c r="P160" s="84">
        <f t="shared" si="22"/>
        <v>3874987.9311838094</v>
      </c>
      <c r="Q160" s="11">
        <f t="shared" si="23"/>
        <v>1.4175992202438606E-2</v>
      </c>
      <c r="R160" s="95"/>
      <c r="S160" s="15"/>
      <c r="T160" s="96"/>
    </row>
    <row r="161" spans="8:20">
      <c r="H161" s="88">
        <f>H160+1</f>
        <v>157</v>
      </c>
      <c r="I161" s="10">
        <f t="shared" ref="I161:I224" si="24">EDATE($I$4,H161)</f>
        <v>46844</v>
      </c>
      <c r="J161" s="9">
        <f t="shared" ref="J161:J224" si="25">DAYS360($I$4,I161)</f>
        <v>4710</v>
      </c>
      <c r="K161" s="8">
        <v>5626708.290110562</v>
      </c>
      <c r="L161" s="83">
        <f t="shared" ref="L161:L224" si="26">L160-P161</f>
        <v>265615320.62427619</v>
      </c>
      <c r="M161" s="9">
        <f t="shared" si="19"/>
        <v>1.0051672547259052</v>
      </c>
      <c r="N161" s="83">
        <f t="shared" ref="N161:N224" si="27">K161*$C$7</f>
        <v>5250752.1526320763</v>
      </c>
      <c r="O161" s="8">
        <f t="shared" ref="O161:O224" si="28">(M161-1)*L160</f>
        <v>1392438.9081153621</v>
      </c>
      <c r="P161" s="83">
        <f t="shared" ref="P161:P224" si="29">MIN(L160,N161-O161)</f>
        <v>3858313.2445167145</v>
      </c>
      <c r="Q161" s="7">
        <f t="shared" ref="Q161:Q224" si="30">P161/L160</f>
        <v>1.4317961980634191E-2</v>
      </c>
      <c r="R161" s="95"/>
      <c r="S161" s="15"/>
      <c r="T161" s="96"/>
    </row>
    <row r="162" spans="8:20">
      <c r="H162" s="87">
        <f t="shared" ref="H162:H225" si="31">H161+1</f>
        <v>158</v>
      </c>
      <c r="I162" s="14">
        <f t="shared" si="24"/>
        <v>46874</v>
      </c>
      <c r="J162" s="13">
        <f t="shared" si="25"/>
        <v>4740</v>
      </c>
      <c r="K162" s="12">
        <v>5590359.2080354095</v>
      </c>
      <c r="L162" s="84">
        <f t="shared" si="26"/>
        <v>261770990.86132324</v>
      </c>
      <c r="M162" s="13">
        <f t="shared" si="19"/>
        <v>1.0051672547259052</v>
      </c>
      <c r="N162" s="84">
        <f t="shared" si="27"/>
        <v>5216831.7837215783</v>
      </c>
      <c r="O162" s="12">
        <f t="shared" si="28"/>
        <v>1372502.0207686105</v>
      </c>
      <c r="P162" s="84">
        <f t="shared" si="29"/>
        <v>3844329.7629529675</v>
      </c>
      <c r="Q162" s="11">
        <f t="shared" si="30"/>
        <v>1.4473298279322262E-2</v>
      </c>
      <c r="R162" s="95"/>
      <c r="S162" s="15"/>
      <c r="T162" s="96"/>
    </row>
    <row r="163" spans="8:20">
      <c r="H163" s="88">
        <f t="shared" si="31"/>
        <v>159</v>
      </c>
      <c r="I163" s="10">
        <f t="shared" si="24"/>
        <v>46905</v>
      </c>
      <c r="J163" s="9">
        <f t="shared" si="25"/>
        <v>4770</v>
      </c>
      <c r="K163" s="8">
        <v>5551808.4739502659</v>
      </c>
      <c r="L163" s="83">
        <f t="shared" si="26"/>
        <v>257942771.38179335</v>
      </c>
      <c r="M163" s="9">
        <f t="shared" si="19"/>
        <v>1.0051672547259052</v>
      </c>
      <c r="N163" s="83">
        <f t="shared" si="27"/>
        <v>5180856.8691629395</v>
      </c>
      <c r="O163" s="8">
        <f t="shared" si="28"/>
        <v>1352637.3896330539</v>
      </c>
      <c r="P163" s="83">
        <f t="shared" si="29"/>
        <v>3828219.4795298856</v>
      </c>
      <c r="Q163" s="7">
        <f t="shared" si="30"/>
        <v>1.4624307555751804E-2</v>
      </c>
      <c r="R163" s="95"/>
      <c r="S163" s="15"/>
      <c r="T163" s="96"/>
    </row>
    <row r="164" spans="8:20">
      <c r="H164" s="87">
        <f t="shared" si="31"/>
        <v>160</v>
      </c>
      <c r="I164" s="14">
        <f t="shared" si="24"/>
        <v>46935</v>
      </c>
      <c r="J164" s="13">
        <f t="shared" si="25"/>
        <v>4800</v>
      </c>
      <c r="K164" s="12">
        <v>5515537.5369039029</v>
      </c>
      <c r="L164" s="84">
        <f t="shared" si="26"/>
        <v>254128617.96231374</v>
      </c>
      <c r="M164" s="13">
        <f t="shared" si="19"/>
        <v>1.0051672547259052</v>
      </c>
      <c r="N164" s="84">
        <f t="shared" si="27"/>
        <v>5147009.4239152614</v>
      </c>
      <c r="O164" s="12">
        <f t="shared" si="28"/>
        <v>1332856.004435651</v>
      </c>
      <c r="P164" s="84">
        <f t="shared" si="29"/>
        <v>3814153.4194796104</v>
      </c>
      <c r="Q164" s="11">
        <f t="shared" si="30"/>
        <v>1.4786820344091367E-2</v>
      </c>
      <c r="R164" s="95"/>
      <c r="S164" s="15"/>
      <c r="T164" s="96"/>
    </row>
    <row r="165" spans="8:20">
      <c r="H165" s="88">
        <f t="shared" si="31"/>
        <v>161</v>
      </c>
      <c r="I165" s="10">
        <f t="shared" si="24"/>
        <v>46966</v>
      </c>
      <c r="J165" s="9">
        <f t="shared" si="25"/>
        <v>4830</v>
      </c>
      <c r="K165" s="8">
        <v>5479329.3076191917</v>
      </c>
      <c r="L165" s="83">
        <f t="shared" si="26"/>
        <v>250328544.76794207</v>
      </c>
      <c r="M165" s="9">
        <f t="shared" si="19"/>
        <v>1.0051672547259052</v>
      </c>
      <c r="N165" s="83">
        <f t="shared" si="27"/>
        <v>5113220.4965251843</v>
      </c>
      <c r="O165" s="8">
        <f t="shared" si="28"/>
        <v>1313147.3021535175</v>
      </c>
      <c r="P165" s="83">
        <f t="shared" si="29"/>
        <v>3800073.1943716668</v>
      </c>
      <c r="Q165" s="7">
        <f t="shared" si="30"/>
        <v>1.4953346163221973E-2</v>
      </c>
      <c r="R165" s="95"/>
      <c r="S165" s="15"/>
      <c r="T165" s="96"/>
    </row>
    <row r="166" spans="8:20">
      <c r="H166" s="87">
        <f t="shared" si="31"/>
        <v>162</v>
      </c>
      <c r="I166" s="14">
        <f t="shared" si="24"/>
        <v>46997</v>
      </c>
      <c r="J166" s="13">
        <f t="shared" si="25"/>
        <v>4860</v>
      </c>
      <c r="K166" s="12">
        <v>5433974.4721386125</v>
      </c>
      <c r="L166" s="84">
        <f t="shared" si="26"/>
        <v>246551160.01809913</v>
      </c>
      <c r="M166" s="13">
        <f t="shared" si="19"/>
        <v>1.0051672547259052</v>
      </c>
      <c r="N166" s="84">
        <f t="shared" si="27"/>
        <v>5070896.1058240542</v>
      </c>
      <c r="O166" s="12">
        <f t="shared" si="28"/>
        <v>1293511.355981115</v>
      </c>
      <c r="P166" s="84">
        <f t="shared" si="29"/>
        <v>3777384.749842939</v>
      </c>
      <c r="Q166" s="11">
        <f t="shared" si="30"/>
        <v>1.5089708420366624E-2</v>
      </c>
      <c r="R166" s="95"/>
      <c r="S166" s="15"/>
      <c r="T166" s="96"/>
    </row>
    <row r="167" spans="8:20">
      <c r="H167" s="88">
        <f t="shared" si="31"/>
        <v>163</v>
      </c>
      <c r="I167" s="10">
        <f t="shared" si="24"/>
        <v>47027</v>
      </c>
      <c r="J167" s="9">
        <f t="shared" si="25"/>
        <v>4890</v>
      </c>
      <c r="K167" s="8">
        <v>5382779.9703812776</v>
      </c>
      <c r="L167" s="83">
        <f t="shared" si="26"/>
        <v>242802030.43082002</v>
      </c>
      <c r="M167" s="9">
        <f t="shared" si="19"/>
        <v>1.0051672547259052</v>
      </c>
      <c r="N167" s="83">
        <f t="shared" si="27"/>
        <v>5023122.2340600407</v>
      </c>
      <c r="O167" s="8">
        <f t="shared" si="28"/>
        <v>1273992.6467809267</v>
      </c>
      <c r="P167" s="83">
        <f t="shared" si="29"/>
        <v>3749129.5872791139</v>
      </c>
      <c r="Q167" s="7">
        <f t="shared" si="30"/>
        <v>1.5206294657076014E-2</v>
      </c>
      <c r="R167" s="95"/>
      <c r="S167" s="15"/>
      <c r="T167" s="96"/>
    </row>
    <row r="168" spans="8:20">
      <c r="H168" s="87">
        <f t="shared" si="31"/>
        <v>164</v>
      </c>
      <c r="I168" s="14">
        <f t="shared" si="24"/>
        <v>47058</v>
      </c>
      <c r="J168" s="13">
        <f t="shared" si="25"/>
        <v>4920</v>
      </c>
      <c r="K168" s="12">
        <v>5336078.1582467034</v>
      </c>
      <c r="L168" s="84">
        <f t="shared" si="26"/>
        <v>239077109.5032481</v>
      </c>
      <c r="M168" s="13">
        <f t="shared" si="19"/>
        <v>1.0051672547259052</v>
      </c>
      <c r="N168" s="84">
        <f t="shared" si="27"/>
        <v>4979540.866774939</v>
      </c>
      <c r="O168" s="12">
        <f t="shared" si="28"/>
        <v>1254619.9392030279</v>
      </c>
      <c r="P168" s="84">
        <f t="shared" si="29"/>
        <v>3724920.9275719114</v>
      </c>
      <c r="Q168" s="11">
        <f t="shared" si="30"/>
        <v>1.5341391177670685E-2</v>
      </c>
      <c r="R168" s="95"/>
      <c r="S168" s="15"/>
      <c r="T168" s="96"/>
    </row>
    <row r="169" spans="8:20">
      <c r="H169" s="88">
        <f t="shared" si="31"/>
        <v>165</v>
      </c>
      <c r="I169" s="10">
        <f t="shared" si="24"/>
        <v>47088</v>
      </c>
      <c r="J169" s="9">
        <f t="shared" si="25"/>
        <v>4950</v>
      </c>
      <c r="K169" s="8">
        <v>5293371.884969322</v>
      </c>
      <c r="L169" s="83">
        <f t="shared" si="26"/>
        <v>235372793.75617939</v>
      </c>
      <c r="M169" s="9">
        <f t="shared" si="19"/>
        <v>1.0051672547259052</v>
      </c>
      <c r="N169" s="83">
        <f t="shared" si="27"/>
        <v>4939688.0710051237</v>
      </c>
      <c r="O169" s="8">
        <f t="shared" si="28"/>
        <v>1235372.3239364089</v>
      </c>
      <c r="P169" s="83">
        <f t="shared" si="29"/>
        <v>3704315.7470687148</v>
      </c>
      <c r="Q169" s="7">
        <f t="shared" si="30"/>
        <v>1.5494230103272969E-2</v>
      </c>
      <c r="R169" s="95"/>
      <c r="S169" s="15"/>
      <c r="T169" s="96"/>
    </row>
    <row r="170" spans="8:20">
      <c r="H170" s="87">
        <f t="shared" si="31"/>
        <v>166</v>
      </c>
      <c r="I170" s="14">
        <f t="shared" si="24"/>
        <v>47119</v>
      </c>
      <c r="J170" s="13">
        <f t="shared" si="25"/>
        <v>4980</v>
      </c>
      <c r="K170" s="12">
        <v>5248219.3119632583</v>
      </c>
      <c r="L170" s="84">
        <f t="shared" si="26"/>
        <v>231691472.50872827</v>
      </c>
      <c r="M170" s="13">
        <f t="shared" si="19"/>
        <v>1.0051672547259052</v>
      </c>
      <c r="N170" s="84">
        <f t="shared" si="27"/>
        <v>4897552.428337249</v>
      </c>
      <c r="O170" s="12">
        <f t="shared" si="28"/>
        <v>1216231.1808861231</v>
      </c>
      <c r="P170" s="84">
        <f t="shared" si="29"/>
        <v>3681321.2474511256</v>
      </c>
      <c r="Q170" s="11">
        <f t="shared" si="30"/>
        <v>1.5640385571769073E-2</v>
      </c>
      <c r="R170" s="95"/>
      <c r="S170" s="15"/>
      <c r="T170" s="96"/>
    </row>
    <row r="171" spans="8:20">
      <c r="H171" s="88">
        <f t="shared" si="31"/>
        <v>167</v>
      </c>
      <c r="I171" s="10">
        <f t="shared" si="24"/>
        <v>47150</v>
      </c>
      <c r="J171" s="9">
        <f t="shared" si="25"/>
        <v>5010</v>
      </c>
      <c r="K171" s="8">
        <v>5202975.1592760384</v>
      </c>
      <c r="L171" s="83">
        <f t="shared" si="26"/>
        <v>228033350.03999224</v>
      </c>
      <c r="M171" s="9">
        <f t="shared" si="19"/>
        <v>1.0051672547259052</v>
      </c>
      <c r="N171" s="83">
        <f t="shared" si="27"/>
        <v>4855331.3250086876</v>
      </c>
      <c r="O171" s="8">
        <f t="shared" si="28"/>
        <v>1197208.856272656</v>
      </c>
      <c r="P171" s="83">
        <f t="shared" si="29"/>
        <v>3658122.4687360316</v>
      </c>
      <c r="Q171" s="7">
        <f t="shared" si="30"/>
        <v>1.5788766108334965E-2</v>
      </c>
      <c r="R171" s="95"/>
      <c r="S171" s="15"/>
      <c r="T171" s="96"/>
    </row>
    <row r="172" spans="8:20">
      <c r="H172" s="87">
        <f t="shared" si="31"/>
        <v>168</v>
      </c>
      <c r="I172" s="14">
        <f t="shared" si="24"/>
        <v>47178</v>
      </c>
      <c r="J172" s="13">
        <f t="shared" si="25"/>
        <v>5040</v>
      </c>
      <c r="K172" s="12">
        <v>5165286.0093335789</v>
      </c>
      <c r="L172" s="84">
        <f t="shared" si="26"/>
        <v>224391496.01896942</v>
      </c>
      <c r="M172" s="13">
        <f t="shared" si="19"/>
        <v>1.0051672547259052</v>
      </c>
      <c r="N172" s="84">
        <f t="shared" si="27"/>
        <v>4820160.4266809626</v>
      </c>
      <c r="O172" s="12">
        <f t="shared" si="28"/>
        <v>1178306.4056581398</v>
      </c>
      <c r="P172" s="84">
        <f t="shared" si="29"/>
        <v>3641854.0210228227</v>
      </c>
      <c r="Q172" s="11">
        <f t="shared" si="30"/>
        <v>1.597070788279047E-2</v>
      </c>
      <c r="R172" s="95"/>
      <c r="S172" s="15"/>
      <c r="T172" s="96"/>
    </row>
    <row r="173" spans="8:20">
      <c r="H173" s="88">
        <f t="shared" si="31"/>
        <v>169</v>
      </c>
      <c r="I173" s="10">
        <f t="shared" si="24"/>
        <v>47209</v>
      </c>
      <c r="J173" s="9">
        <f t="shared" si="25"/>
        <v>5070</v>
      </c>
      <c r="K173" s="8">
        <v>5117424.7903959788</v>
      </c>
      <c r="L173" s="83">
        <f t="shared" si="26"/>
        <v>220775486.91729721</v>
      </c>
      <c r="M173" s="9">
        <f t="shared" si="19"/>
        <v>1.0051672547259052</v>
      </c>
      <c r="N173" s="83">
        <f t="shared" si="27"/>
        <v>4775497.119929146</v>
      </c>
      <c r="O173" s="8">
        <f t="shared" si="28"/>
        <v>1159488.018256953</v>
      </c>
      <c r="P173" s="83">
        <f t="shared" si="29"/>
        <v>3616009.101672193</v>
      </c>
      <c r="Q173" s="7">
        <f t="shared" si="30"/>
        <v>1.6114733248921813E-2</v>
      </c>
      <c r="R173" s="95"/>
      <c r="S173" s="15"/>
      <c r="T173" s="96"/>
    </row>
    <row r="174" spans="8:20">
      <c r="H174" s="87">
        <f t="shared" si="31"/>
        <v>170</v>
      </c>
      <c r="I174" s="14">
        <f t="shared" si="24"/>
        <v>47239</v>
      </c>
      <c r="J174" s="13">
        <f t="shared" si="25"/>
        <v>5100</v>
      </c>
      <c r="K174" s="12">
        <v>5069287.7007113453</v>
      </c>
      <c r="L174" s="84">
        <f t="shared" si="26"/>
        <v>217185713.72032663</v>
      </c>
      <c r="M174" s="13">
        <f t="shared" si="19"/>
        <v>1.0051672547259052</v>
      </c>
      <c r="N174" s="84">
        <f t="shared" si="27"/>
        <v>4730576.3751080092</v>
      </c>
      <c r="O174" s="12">
        <f t="shared" si="28"/>
        <v>1140803.1781374211</v>
      </c>
      <c r="P174" s="84">
        <f t="shared" si="29"/>
        <v>3589773.1969705881</v>
      </c>
      <c r="Q174" s="11">
        <f t="shared" si="30"/>
        <v>1.6259835940551325E-2</v>
      </c>
      <c r="R174" s="95"/>
      <c r="S174" s="15"/>
      <c r="T174" s="96"/>
    </row>
    <row r="175" spans="8:20">
      <c r="H175" s="88">
        <f t="shared" si="31"/>
        <v>171</v>
      </c>
      <c r="I175" s="10">
        <f t="shared" si="24"/>
        <v>47270</v>
      </c>
      <c r="J175" s="9">
        <f t="shared" si="25"/>
        <v>5130</v>
      </c>
      <c r="K175" s="8">
        <v>5018223.7753782654</v>
      </c>
      <c r="L175" s="83">
        <f t="shared" si="26"/>
        <v>213625043.27081951</v>
      </c>
      <c r="M175" s="9">
        <f t="shared" si="19"/>
        <v>1.0051672547259052</v>
      </c>
      <c r="N175" s="83">
        <f t="shared" si="27"/>
        <v>4682924.355127559</v>
      </c>
      <c r="O175" s="8">
        <f t="shared" si="28"/>
        <v>1122253.9056204471</v>
      </c>
      <c r="P175" s="83">
        <f t="shared" si="29"/>
        <v>3560670.4495071117</v>
      </c>
      <c r="Q175" s="7">
        <f t="shared" si="30"/>
        <v>1.6394588707120218E-2</v>
      </c>
      <c r="R175" s="95"/>
      <c r="S175" s="15"/>
      <c r="T175" s="96"/>
    </row>
    <row r="176" spans="8:20">
      <c r="H176" s="87">
        <f t="shared" si="31"/>
        <v>172</v>
      </c>
      <c r="I176" s="14">
        <f t="shared" si="24"/>
        <v>47300</v>
      </c>
      <c r="J176" s="13">
        <f t="shared" si="25"/>
        <v>5160</v>
      </c>
      <c r="K176" s="12">
        <v>4975474.0549150771</v>
      </c>
      <c r="L176" s="84">
        <f t="shared" si="26"/>
        <v>210085867.27007782</v>
      </c>
      <c r="M176" s="13">
        <f t="shared" si="19"/>
        <v>1.0051672547259052</v>
      </c>
      <c r="N176" s="84">
        <f t="shared" si="27"/>
        <v>4643031.0151545182</v>
      </c>
      <c r="O176" s="12">
        <f t="shared" si="28"/>
        <v>1103855.0144128406</v>
      </c>
      <c r="P176" s="84">
        <f t="shared" si="29"/>
        <v>3539176.0007416774</v>
      </c>
      <c r="Q176" s="11">
        <f t="shared" si="30"/>
        <v>1.656723362838573E-2</v>
      </c>
      <c r="R176" s="95"/>
      <c r="S176" s="15"/>
      <c r="T176" s="96"/>
    </row>
    <row r="177" spans="8:20">
      <c r="H177" s="88">
        <f t="shared" si="31"/>
        <v>173</v>
      </c>
      <c r="I177" s="10">
        <f t="shared" si="24"/>
        <v>47331</v>
      </c>
      <c r="J177" s="9">
        <f t="shared" si="25"/>
        <v>5190</v>
      </c>
      <c r="K177" s="8">
        <v>4933120.0024397718</v>
      </c>
      <c r="L177" s="83">
        <f t="shared" si="26"/>
        <v>206567927.55449831</v>
      </c>
      <c r="M177" s="9">
        <f t="shared" si="19"/>
        <v>1.0051672547259052</v>
      </c>
      <c r="N177" s="83">
        <f t="shared" si="27"/>
        <v>4603506.9060766986</v>
      </c>
      <c r="O177" s="8">
        <f t="shared" si="28"/>
        <v>1085567.1904971979</v>
      </c>
      <c r="P177" s="83">
        <f t="shared" si="29"/>
        <v>3517939.7155795004</v>
      </c>
      <c r="Q177" s="7">
        <f t="shared" si="30"/>
        <v>1.6745246890201237E-2</v>
      </c>
      <c r="R177" s="95"/>
      <c r="S177" s="15"/>
      <c r="T177" s="96"/>
    </row>
    <row r="178" spans="8:20">
      <c r="H178" s="87">
        <f t="shared" si="31"/>
        <v>174</v>
      </c>
      <c r="I178" s="14">
        <f t="shared" si="24"/>
        <v>47362</v>
      </c>
      <c r="J178" s="13">
        <f t="shared" si="25"/>
        <v>5220</v>
      </c>
      <c r="K178" s="12">
        <v>4891163.7460412504</v>
      </c>
      <c r="L178" s="84">
        <f t="shared" si="26"/>
        <v>203070962.64058289</v>
      </c>
      <c r="M178" s="13">
        <f t="shared" si="19"/>
        <v>1.0051672547259052</v>
      </c>
      <c r="N178" s="84">
        <f t="shared" si="27"/>
        <v>4564354.0137918582</v>
      </c>
      <c r="O178" s="12">
        <f t="shared" si="28"/>
        <v>1067389.0998764201</v>
      </c>
      <c r="P178" s="84">
        <f t="shared" si="29"/>
        <v>3496964.9139154381</v>
      </c>
      <c r="Q178" s="11">
        <f t="shared" si="30"/>
        <v>1.6928886082728609E-2</v>
      </c>
      <c r="R178" s="95"/>
      <c r="S178" s="15"/>
      <c r="T178" s="96"/>
    </row>
    <row r="179" spans="8:20">
      <c r="H179" s="88">
        <f t="shared" si="31"/>
        <v>175</v>
      </c>
      <c r="I179" s="10">
        <f t="shared" si="24"/>
        <v>47392</v>
      </c>
      <c r="J179" s="9">
        <f t="shared" si="25"/>
        <v>5250</v>
      </c>
      <c r="K179" s="8">
        <v>4850167.3419878427</v>
      </c>
      <c r="L179" s="83">
        <f t="shared" si="26"/>
        <v>199594185.19196427</v>
      </c>
      <c r="M179" s="9">
        <f t="shared" si="19"/>
        <v>1.0051672547259052</v>
      </c>
      <c r="N179" s="83">
        <f t="shared" si="27"/>
        <v>4526096.8400172824</v>
      </c>
      <c r="O179" s="8">
        <f t="shared" si="28"/>
        <v>1049319.391398666</v>
      </c>
      <c r="P179" s="83">
        <f t="shared" si="29"/>
        <v>3476777.4486186164</v>
      </c>
      <c r="Q179" s="7">
        <f t="shared" si="30"/>
        <v>1.7120997524260502E-2</v>
      </c>
      <c r="R179" s="95"/>
      <c r="S179" s="15"/>
      <c r="T179" s="96"/>
    </row>
    <row r="180" spans="8:20">
      <c r="H180" s="87">
        <f t="shared" si="31"/>
        <v>176</v>
      </c>
      <c r="I180" s="14">
        <f t="shared" si="24"/>
        <v>47423</v>
      </c>
      <c r="J180" s="13">
        <f t="shared" si="25"/>
        <v>5280</v>
      </c>
      <c r="K180" s="12">
        <v>4808737.5688322382</v>
      </c>
      <c r="L180" s="84">
        <f t="shared" si="26"/>
        <v>196138103.93537644</v>
      </c>
      <c r="M180" s="13">
        <f t="shared" si="19"/>
        <v>1.0051672547259052</v>
      </c>
      <c r="N180" s="84">
        <f t="shared" si="27"/>
        <v>4487435.2532842029</v>
      </c>
      <c r="O180" s="12">
        <f t="shared" si="28"/>
        <v>1031353.9966963709</v>
      </c>
      <c r="P180" s="84">
        <f t="shared" si="29"/>
        <v>3456081.2565878322</v>
      </c>
      <c r="Q180" s="11">
        <f t="shared" si="30"/>
        <v>1.7315540797262542E-2</v>
      </c>
      <c r="R180" s="95"/>
      <c r="S180" s="15"/>
      <c r="T180" s="96"/>
    </row>
    <row r="181" spans="8:20">
      <c r="H181" s="88">
        <f t="shared" si="31"/>
        <v>177</v>
      </c>
      <c r="I181" s="10">
        <f t="shared" si="24"/>
        <v>47453</v>
      </c>
      <c r="J181" s="9">
        <f t="shared" si="25"/>
        <v>5310</v>
      </c>
      <c r="K181" s="8">
        <v>4771353.9409208242</v>
      </c>
      <c r="L181" s="83">
        <f t="shared" si="26"/>
        <v>192699050.0167475</v>
      </c>
      <c r="M181" s="9">
        <f t="shared" si="19"/>
        <v>1.0051672547259052</v>
      </c>
      <c r="N181" s="83">
        <f t="shared" si="27"/>
        <v>4452549.463119098</v>
      </c>
      <c r="O181" s="8">
        <f t="shared" si="28"/>
        <v>1013495.5444901552</v>
      </c>
      <c r="P181" s="83">
        <f t="shared" si="29"/>
        <v>3439053.9186289427</v>
      </c>
      <c r="Q181" s="7">
        <f t="shared" si="30"/>
        <v>1.7533838910577221E-2</v>
      </c>
      <c r="R181" s="95"/>
      <c r="S181" s="15"/>
      <c r="T181" s="96"/>
    </row>
    <row r="182" spans="8:20">
      <c r="H182" s="87">
        <f t="shared" si="31"/>
        <v>178</v>
      </c>
      <c r="I182" s="14">
        <f t="shared" si="24"/>
        <v>47484</v>
      </c>
      <c r="J182" s="13">
        <f t="shared" si="25"/>
        <v>5340</v>
      </c>
      <c r="K182" s="12">
        <v>4729604.8800314022</v>
      </c>
      <c r="L182" s="84">
        <f t="shared" si="26"/>
        <v>189281185.17132926</v>
      </c>
      <c r="M182" s="13">
        <f t="shared" si="19"/>
        <v>1.0051672547259052</v>
      </c>
      <c r="N182" s="84">
        <f t="shared" si="27"/>
        <v>4413589.922294707</v>
      </c>
      <c r="O182" s="12">
        <f t="shared" si="28"/>
        <v>995725.07687647711</v>
      </c>
      <c r="P182" s="84">
        <f t="shared" si="29"/>
        <v>3417864.8454182297</v>
      </c>
      <c r="Q182" s="11">
        <f t="shared" si="30"/>
        <v>1.7736801738883416E-2</v>
      </c>
      <c r="R182" s="95"/>
      <c r="S182" s="15"/>
      <c r="T182" s="96"/>
    </row>
    <row r="183" spans="8:20">
      <c r="H183" s="88">
        <f t="shared" si="31"/>
        <v>179</v>
      </c>
      <c r="I183" s="10">
        <f t="shared" si="24"/>
        <v>47515</v>
      </c>
      <c r="J183" s="9">
        <f t="shared" si="25"/>
        <v>5370</v>
      </c>
      <c r="K183" s="8">
        <v>4683975.427290706</v>
      </c>
      <c r="L183" s="83">
        <f t="shared" si="26"/>
        <v>185888240.00667301</v>
      </c>
      <c r="M183" s="9">
        <f t="shared" si="19"/>
        <v>1.0051672547259052</v>
      </c>
      <c r="N183" s="83">
        <f t="shared" si="27"/>
        <v>4371009.2632577466</v>
      </c>
      <c r="O183" s="8">
        <f t="shared" si="28"/>
        <v>978064.09860148444</v>
      </c>
      <c r="P183" s="83">
        <f t="shared" si="29"/>
        <v>3392945.1646562619</v>
      </c>
      <c r="Q183" s="7">
        <f t="shared" si="30"/>
        <v>1.7925422231401988E-2</v>
      </c>
      <c r="R183" s="95"/>
      <c r="S183" s="15"/>
      <c r="T183" s="96"/>
    </row>
    <row r="184" spans="8:20">
      <c r="H184" s="87">
        <f t="shared" si="31"/>
        <v>180</v>
      </c>
      <c r="I184" s="14">
        <f t="shared" si="24"/>
        <v>47543</v>
      </c>
      <c r="J184" s="13">
        <f t="shared" si="25"/>
        <v>5400</v>
      </c>
      <c r="K184" s="12">
        <v>4643309.7902301047</v>
      </c>
      <c r="L184" s="84">
        <f t="shared" si="26"/>
        <v>182515711.13750646</v>
      </c>
      <c r="M184" s="13">
        <f t="shared" si="19"/>
        <v>1.0051672547259052</v>
      </c>
      <c r="N184" s="84">
        <f t="shared" si="27"/>
        <v>4333060.7558312295</v>
      </c>
      <c r="O184" s="12">
        <f t="shared" si="28"/>
        <v>960531.88666467729</v>
      </c>
      <c r="P184" s="84">
        <f t="shared" si="29"/>
        <v>3372528.8691665521</v>
      </c>
      <c r="Q184" s="11">
        <f t="shared" si="30"/>
        <v>1.8142776912867028E-2</v>
      </c>
      <c r="R184" s="95"/>
      <c r="S184" s="15"/>
      <c r="T184" s="96"/>
    </row>
    <row r="185" spans="8:20">
      <c r="H185" s="88">
        <f t="shared" si="31"/>
        <v>181</v>
      </c>
      <c r="I185" s="10">
        <f t="shared" si="24"/>
        <v>47574</v>
      </c>
      <c r="J185" s="9">
        <f t="shared" si="25"/>
        <v>5430</v>
      </c>
      <c r="K185" s="8">
        <v>4610427.5943057043</v>
      </c>
      <c r="L185" s="83">
        <f t="shared" si="26"/>
        <v>179156440.68005729</v>
      </c>
      <c r="M185" s="9">
        <f t="shared" si="19"/>
        <v>1.0051672547259052</v>
      </c>
      <c r="N185" s="83">
        <f t="shared" si="27"/>
        <v>4302375.6283763777</v>
      </c>
      <c r="O185" s="8">
        <f t="shared" si="28"/>
        <v>943105.1709272248</v>
      </c>
      <c r="P185" s="83">
        <f t="shared" si="29"/>
        <v>3359270.4574491531</v>
      </c>
      <c r="Q185" s="7">
        <f t="shared" si="30"/>
        <v>1.8405376920775301E-2</v>
      </c>
      <c r="R185" s="95"/>
      <c r="S185" s="15"/>
      <c r="T185" s="96"/>
    </row>
    <row r="186" spans="8:20">
      <c r="H186" s="87">
        <f t="shared" si="31"/>
        <v>182</v>
      </c>
      <c r="I186" s="14">
        <f t="shared" si="24"/>
        <v>47604</v>
      </c>
      <c r="J186" s="13">
        <f t="shared" si="25"/>
        <v>5460</v>
      </c>
      <c r="K186" s="12">
        <v>4572426.4702708898</v>
      </c>
      <c r="L186" s="84">
        <f t="shared" si="26"/>
        <v>175815274.04390973</v>
      </c>
      <c r="M186" s="13">
        <f t="shared" si="19"/>
        <v>1.0051672547259052</v>
      </c>
      <c r="N186" s="84">
        <f t="shared" si="27"/>
        <v>4266913.6009279424</v>
      </c>
      <c r="O186" s="12">
        <f t="shared" si="28"/>
        <v>925746.96478037699</v>
      </c>
      <c r="P186" s="84">
        <f t="shared" si="29"/>
        <v>3341166.6361475652</v>
      </c>
      <c r="Q186" s="11">
        <f t="shared" si="30"/>
        <v>1.8649436344375228E-2</v>
      </c>
      <c r="R186" s="95"/>
      <c r="S186" s="15"/>
      <c r="T186" s="96"/>
    </row>
    <row r="187" spans="8:20">
      <c r="H187" s="88">
        <f t="shared" si="31"/>
        <v>183</v>
      </c>
      <c r="I187" s="10">
        <f t="shared" si="24"/>
        <v>47635</v>
      </c>
      <c r="J187" s="9">
        <f t="shared" si="25"/>
        <v>5490</v>
      </c>
      <c r="K187" s="8">
        <v>4540807.6772713503</v>
      </c>
      <c r="L187" s="83">
        <f t="shared" si="26"/>
        <v>172486348.88917956</v>
      </c>
      <c r="M187" s="9">
        <f t="shared" si="19"/>
        <v>1.0051672547259052</v>
      </c>
      <c r="N187" s="83">
        <f t="shared" si="27"/>
        <v>4237407.4604198653</v>
      </c>
      <c r="O187" s="8">
        <f t="shared" si="28"/>
        <v>908482.3056897067</v>
      </c>
      <c r="P187" s="83">
        <f t="shared" si="29"/>
        <v>3328925.1547301589</v>
      </c>
      <c r="Q187" s="7">
        <f t="shared" si="30"/>
        <v>1.8934220435812433E-2</v>
      </c>
      <c r="R187" s="95"/>
      <c r="S187" s="15"/>
      <c r="T187" s="96"/>
    </row>
    <row r="188" spans="8:20">
      <c r="H188" s="87">
        <f t="shared" si="31"/>
        <v>184</v>
      </c>
      <c r="I188" s="14">
        <f t="shared" si="24"/>
        <v>47665</v>
      </c>
      <c r="J188" s="13">
        <f t="shared" si="25"/>
        <v>5520</v>
      </c>
      <c r="K188" s="12">
        <v>4508327.4512390727</v>
      </c>
      <c r="L188" s="84">
        <f t="shared" si="26"/>
        <v>169170532.3459371</v>
      </c>
      <c r="M188" s="13">
        <f t="shared" si="19"/>
        <v>1.0051672547259052</v>
      </c>
      <c r="N188" s="84">
        <f t="shared" si="27"/>
        <v>4207097.4446942052</v>
      </c>
      <c r="O188" s="12">
        <f t="shared" si="28"/>
        <v>891280.90145174263</v>
      </c>
      <c r="P188" s="84">
        <f t="shared" si="29"/>
        <v>3315816.5432424624</v>
      </c>
      <c r="Q188" s="11">
        <f t="shared" si="30"/>
        <v>1.922364618763445E-2</v>
      </c>
      <c r="R188" s="95"/>
      <c r="S188" s="15"/>
      <c r="T188" s="96"/>
    </row>
    <row r="189" spans="8:20">
      <c r="H189" s="88">
        <f t="shared" si="31"/>
        <v>185</v>
      </c>
      <c r="I189" s="10">
        <f t="shared" si="24"/>
        <v>47696</v>
      </c>
      <c r="J189" s="9">
        <f t="shared" si="25"/>
        <v>5550</v>
      </c>
      <c r="K189" s="8">
        <v>4476584.0565297054</v>
      </c>
      <c r="L189" s="83">
        <f t="shared" si="26"/>
        <v>165867204.5507772</v>
      </c>
      <c r="M189" s="9">
        <f t="shared" si="19"/>
        <v>1.0051672547259052</v>
      </c>
      <c r="N189" s="83">
        <f t="shared" si="27"/>
        <v>4177475.0279083536</v>
      </c>
      <c r="O189" s="8">
        <f t="shared" si="28"/>
        <v>874147.23274843849</v>
      </c>
      <c r="P189" s="83">
        <f t="shared" si="29"/>
        <v>3303327.795159915</v>
      </c>
      <c r="Q189" s="7">
        <f t="shared" si="30"/>
        <v>1.952661464944104E-2</v>
      </c>
      <c r="R189" s="95"/>
      <c r="S189" s="15"/>
      <c r="T189" s="96"/>
    </row>
    <row r="190" spans="8:20">
      <c r="H190" s="87">
        <f t="shared" si="31"/>
        <v>186</v>
      </c>
      <c r="I190" s="14">
        <f t="shared" si="24"/>
        <v>47727</v>
      </c>
      <c r="J190" s="13">
        <f t="shared" si="25"/>
        <v>5580</v>
      </c>
      <c r="K190" s="12">
        <v>4443133.4799675755</v>
      </c>
      <c r="L190" s="84">
        <f t="shared" si="26"/>
        <v>162578023.15042675</v>
      </c>
      <c r="M190" s="13">
        <f t="shared" si="19"/>
        <v>1.0051672547259052</v>
      </c>
      <c r="N190" s="84">
        <f t="shared" si="27"/>
        <v>4146259.4969381248</v>
      </c>
      <c r="O190" s="12">
        <f t="shared" si="28"/>
        <v>857078.09658768459</v>
      </c>
      <c r="P190" s="84">
        <f t="shared" si="29"/>
        <v>3289181.4003504403</v>
      </c>
      <c r="Q190" s="11">
        <f t="shared" si="30"/>
        <v>1.9830209409139214E-2</v>
      </c>
      <c r="R190" s="95"/>
      <c r="S190" s="15"/>
      <c r="T190" s="96"/>
    </row>
    <row r="191" spans="8:20">
      <c r="H191" s="88">
        <f t="shared" si="31"/>
        <v>187</v>
      </c>
      <c r="I191" s="10">
        <f t="shared" si="24"/>
        <v>47757</v>
      </c>
      <c r="J191" s="9">
        <f t="shared" si="25"/>
        <v>5610</v>
      </c>
      <c r="K191" s="8">
        <v>4415406.0701177586</v>
      </c>
      <c r="L191" s="83">
        <f t="shared" si="26"/>
        <v>159297720.47733653</v>
      </c>
      <c r="M191" s="9">
        <f t="shared" si="19"/>
        <v>1.0051672547259052</v>
      </c>
      <c r="N191" s="83">
        <f t="shared" si="27"/>
        <v>4120384.7315425696</v>
      </c>
      <c r="O191" s="8">
        <f t="shared" si="28"/>
        <v>840082.05845236429</v>
      </c>
      <c r="P191" s="83">
        <f t="shared" si="29"/>
        <v>3280302.6730902055</v>
      </c>
      <c r="Q191" s="7">
        <f t="shared" si="30"/>
        <v>2.0176790254455713E-2</v>
      </c>
      <c r="R191" s="95"/>
      <c r="S191" s="15"/>
      <c r="T191" s="96"/>
    </row>
    <row r="192" spans="8:20">
      <c r="H192" s="87">
        <f t="shared" si="31"/>
        <v>188</v>
      </c>
      <c r="I192" s="14">
        <f t="shared" si="24"/>
        <v>47788</v>
      </c>
      <c r="J192" s="13">
        <f t="shared" si="25"/>
        <v>5640</v>
      </c>
      <c r="K192" s="12">
        <v>4383992.0827181339</v>
      </c>
      <c r="L192" s="84">
        <f t="shared" si="26"/>
        <v>156029782.6640282</v>
      </c>
      <c r="M192" s="13">
        <f t="shared" si="19"/>
        <v>1.0051672547259052</v>
      </c>
      <c r="N192" s="84">
        <f t="shared" si="27"/>
        <v>4091069.7122707786</v>
      </c>
      <c r="O192" s="12">
        <f t="shared" si="28"/>
        <v>823131.89896243939</v>
      </c>
      <c r="P192" s="84">
        <f t="shared" si="29"/>
        <v>3267937.8133083391</v>
      </c>
      <c r="Q192" s="11">
        <f t="shared" si="30"/>
        <v>2.0514655222409618E-2</v>
      </c>
      <c r="R192" s="95"/>
      <c r="S192" s="15"/>
      <c r="T192" s="96"/>
    </row>
    <row r="193" spans="8:20">
      <c r="H193" s="88">
        <f t="shared" si="31"/>
        <v>189</v>
      </c>
      <c r="I193" s="10">
        <f t="shared" si="24"/>
        <v>47818</v>
      </c>
      <c r="J193" s="9">
        <f t="shared" si="25"/>
        <v>5670</v>
      </c>
      <c r="K193" s="8">
        <v>4354371.6387540353</v>
      </c>
      <c r="L193" s="83">
        <f t="shared" si="26"/>
        <v>152772599.89748088</v>
      </c>
      <c r="M193" s="9">
        <f t="shared" si="19"/>
        <v>1.0051672547259052</v>
      </c>
      <c r="N193" s="83">
        <f t="shared" si="27"/>
        <v>4063428.3983999733</v>
      </c>
      <c r="O193" s="8">
        <f t="shared" si="28"/>
        <v>806245.63185265777</v>
      </c>
      <c r="P193" s="83">
        <f t="shared" si="29"/>
        <v>3257182.7665473158</v>
      </c>
      <c r="Q193" s="7">
        <f t="shared" si="30"/>
        <v>2.0875391293474134E-2</v>
      </c>
      <c r="R193" s="95"/>
      <c r="S193" s="15"/>
      <c r="T193" s="96"/>
    </row>
    <row r="194" spans="8:20">
      <c r="H194" s="87">
        <f t="shared" si="31"/>
        <v>190</v>
      </c>
      <c r="I194" s="14">
        <f t="shared" si="24"/>
        <v>47849</v>
      </c>
      <c r="J194" s="13">
        <f t="shared" si="25"/>
        <v>5700</v>
      </c>
      <c r="K194" s="12">
        <v>4328795.0401219986</v>
      </c>
      <c r="L194" s="84">
        <f t="shared" si="26"/>
        <v>149522454.10143319</v>
      </c>
      <c r="M194" s="13">
        <f t="shared" si="19"/>
        <v>1.0051672547259052</v>
      </c>
      <c r="N194" s="84">
        <f t="shared" si="27"/>
        <v>4039560.7348567592</v>
      </c>
      <c r="O194" s="12">
        <f t="shared" si="28"/>
        <v>789414.93880907912</v>
      </c>
      <c r="P194" s="84">
        <f t="shared" si="29"/>
        <v>3250145.7960476801</v>
      </c>
      <c r="Q194" s="11">
        <f t="shared" si="30"/>
        <v>2.1274402597250511E-2</v>
      </c>
      <c r="R194" s="95"/>
      <c r="S194" s="15"/>
      <c r="T194" s="96"/>
    </row>
    <row r="195" spans="8:20">
      <c r="H195" s="88">
        <f t="shared" si="31"/>
        <v>191</v>
      </c>
      <c r="I195" s="10">
        <f t="shared" si="24"/>
        <v>47880</v>
      </c>
      <c r="J195" s="9">
        <f t="shared" si="25"/>
        <v>5730</v>
      </c>
      <c r="K195" s="8">
        <v>4300945.670934218</v>
      </c>
      <c r="L195" s="83">
        <f t="shared" si="26"/>
        <v>146281502.55001613</v>
      </c>
      <c r="M195" s="9">
        <f t="shared" si="19"/>
        <v>1.0051672547259052</v>
      </c>
      <c r="N195" s="83">
        <f t="shared" si="27"/>
        <v>4013572.1590016368</v>
      </c>
      <c r="O195" s="8">
        <f t="shared" si="28"/>
        <v>772620.60758457088</v>
      </c>
      <c r="P195" s="83">
        <f t="shared" si="29"/>
        <v>3240951.5514170658</v>
      </c>
      <c r="Q195" s="7">
        <f t="shared" si="30"/>
        <v>2.1675350173282107E-2</v>
      </c>
      <c r="R195" s="95"/>
      <c r="S195" s="15"/>
      <c r="T195" s="96"/>
    </row>
    <row r="196" spans="8:20">
      <c r="H196" s="87">
        <f t="shared" si="31"/>
        <v>192</v>
      </c>
      <c r="I196" s="14">
        <f t="shared" si="24"/>
        <v>47908</v>
      </c>
      <c r="J196" s="13">
        <f t="shared" si="25"/>
        <v>5760</v>
      </c>
      <c r="K196" s="12">
        <v>4273913.4260363216</v>
      </c>
      <c r="L196" s="84">
        <f t="shared" si="26"/>
        <v>143049030.22521028</v>
      </c>
      <c r="M196" s="13">
        <f t="shared" si="19"/>
        <v>1.0051672547259052</v>
      </c>
      <c r="N196" s="84">
        <f t="shared" si="27"/>
        <v>3988346.1101699281</v>
      </c>
      <c r="O196" s="12">
        <f t="shared" si="28"/>
        <v>755873.78536408138</v>
      </c>
      <c r="P196" s="84">
        <f t="shared" si="29"/>
        <v>3232472.3248058464</v>
      </c>
      <c r="Q196" s="11">
        <f t="shared" si="30"/>
        <v>2.2097614998865693E-2</v>
      </c>
      <c r="R196" s="95"/>
      <c r="S196" s="15"/>
      <c r="T196" s="96"/>
    </row>
    <row r="197" spans="8:20">
      <c r="H197" s="88">
        <f t="shared" si="31"/>
        <v>193</v>
      </c>
      <c r="I197" s="10">
        <f t="shared" si="24"/>
        <v>47939</v>
      </c>
      <c r="J197" s="9">
        <f t="shared" si="25"/>
        <v>5790</v>
      </c>
      <c r="K197" s="8">
        <v>4241369.8483676827</v>
      </c>
      <c r="L197" s="83">
        <f t="shared" si="26"/>
        <v>139830224.02694434</v>
      </c>
      <c r="M197" s="9">
        <f t="shared" ref="M197:M244" si="32">(1+$C$8)^(1/12)</f>
        <v>1.0051672547259052</v>
      </c>
      <c r="N197" s="83">
        <f t="shared" si="27"/>
        <v>3957976.9757333184</v>
      </c>
      <c r="O197" s="8">
        <f t="shared" si="28"/>
        <v>739170.77746737062</v>
      </c>
      <c r="P197" s="83">
        <f t="shared" si="29"/>
        <v>3218806.1982659479</v>
      </c>
      <c r="Q197" s="7">
        <f t="shared" si="30"/>
        <v>2.2501419221076836E-2</v>
      </c>
      <c r="R197" s="95"/>
      <c r="S197" s="15"/>
      <c r="T197" s="96"/>
    </row>
    <row r="198" spans="8:20">
      <c r="H198" s="87">
        <f t="shared" si="31"/>
        <v>194</v>
      </c>
      <c r="I198" s="14">
        <f t="shared" si="24"/>
        <v>47969</v>
      </c>
      <c r="J198" s="13">
        <f t="shared" si="25"/>
        <v>5820</v>
      </c>
      <c r="K198" s="12">
        <v>4207655.3985428391</v>
      </c>
      <c r="L198" s="84">
        <f t="shared" si="26"/>
        <v>136626247.21032202</v>
      </c>
      <c r="M198" s="13">
        <f t="shared" si="32"/>
        <v>1.0051672547259052</v>
      </c>
      <c r="N198" s="84">
        <f t="shared" si="27"/>
        <v>3926515.2025499204</v>
      </c>
      <c r="O198" s="12">
        <f t="shared" si="28"/>
        <v>722538.38592760812</v>
      </c>
      <c r="P198" s="84">
        <f t="shared" si="29"/>
        <v>3203976.8166223122</v>
      </c>
      <c r="Q198" s="11">
        <f t="shared" si="30"/>
        <v>2.2913335360207444E-2</v>
      </c>
      <c r="R198" s="95"/>
      <c r="S198" s="15"/>
      <c r="T198" s="96"/>
    </row>
    <row r="199" spans="8:20">
      <c r="H199" s="88">
        <f t="shared" si="31"/>
        <v>195</v>
      </c>
      <c r="I199" s="10">
        <f t="shared" si="24"/>
        <v>48000</v>
      </c>
      <c r="J199" s="9">
        <f t="shared" si="25"/>
        <v>5850</v>
      </c>
      <c r="K199" s="8">
        <v>4176524.7853940357</v>
      </c>
      <c r="L199" s="83">
        <f t="shared" si="26"/>
        <v>133434765.20840779</v>
      </c>
      <c r="M199" s="9">
        <f t="shared" si="32"/>
        <v>1.0051672547259052</v>
      </c>
      <c r="N199" s="83">
        <f t="shared" si="27"/>
        <v>3897464.6234944663</v>
      </c>
      <c r="O199" s="8">
        <f t="shared" si="28"/>
        <v>705982.62158022576</v>
      </c>
      <c r="P199" s="83">
        <f t="shared" si="29"/>
        <v>3191482.0019142404</v>
      </c>
      <c r="Q199" s="7">
        <f t="shared" si="30"/>
        <v>2.3359215868685047E-2</v>
      </c>
      <c r="R199" s="95"/>
      <c r="S199" s="15"/>
      <c r="T199" s="96"/>
    </row>
    <row r="200" spans="8:20">
      <c r="H200" s="87">
        <f t="shared" si="31"/>
        <v>196</v>
      </c>
      <c r="I200" s="14">
        <f t="shared" si="24"/>
        <v>48030</v>
      </c>
      <c r="J200" s="13">
        <f t="shared" si="25"/>
        <v>5880</v>
      </c>
      <c r="K200" s="12">
        <v>4147248.9820238193</v>
      </c>
      <c r="L200" s="84">
        <f t="shared" si="26"/>
        <v>130254111.70694163</v>
      </c>
      <c r="M200" s="13">
        <f t="shared" si="32"/>
        <v>1.0051672547259052</v>
      </c>
      <c r="N200" s="84">
        <f t="shared" si="27"/>
        <v>3870144.9225893435</v>
      </c>
      <c r="O200" s="12">
        <f t="shared" si="28"/>
        <v>689491.42112319311</v>
      </c>
      <c r="P200" s="84">
        <f t="shared" si="29"/>
        <v>3180653.5014661504</v>
      </c>
      <c r="Q200" s="11">
        <f t="shared" si="30"/>
        <v>2.3836767700669181E-2</v>
      </c>
      <c r="R200" s="95"/>
      <c r="S200" s="15"/>
      <c r="T200" s="96"/>
    </row>
    <row r="201" spans="8:20">
      <c r="H201" s="88">
        <f t="shared" si="31"/>
        <v>197</v>
      </c>
      <c r="I201" s="10">
        <f t="shared" si="24"/>
        <v>48061</v>
      </c>
      <c r="J201" s="9">
        <f t="shared" si="25"/>
        <v>5910</v>
      </c>
      <c r="K201" s="8">
        <v>4118821.0122805843</v>
      </c>
      <c r="L201" s="83">
        <f t="shared" si="26"/>
        <v>127083551.47506914</v>
      </c>
      <c r="M201" s="9">
        <f t="shared" si="32"/>
        <v>1.0051672547259052</v>
      </c>
      <c r="N201" s="83">
        <f t="shared" si="27"/>
        <v>3843616.4061587681</v>
      </c>
      <c r="O201" s="8">
        <f t="shared" si="28"/>
        <v>673056.17428627529</v>
      </c>
      <c r="P201" s="83">
        <f t="shared" si="29"/>
        <v>3170560.2318724929</v>
      </c>
      <c r="Q201" s="7">
        <f t="shared" si="30"/>
        <v>2.4341344701700685E-2</v>
      </c>
      <c r="R201" s="95"/>
      <c r="S201" s="15"/>
      <c r="T201" s="96"/>
    </row>
    <row r="202" spans="8:20">
      <c r="H202" s="87">
        <f t="shared" si="31"/>
        <v>198</v>
      </c>
      <c r="I202" s="14">
        <f t="shared" si="24"/>
        <v>48092</v>
      </c>
      <c r="J202" s="13">
        <f t="shared" si="25"/>
        <v>5940</v>
      </c>
      <c r="K202" s="12">
        <v>4091464.0534890192</v>
      </c>
      <c r="L202" s="84">
        <f t="shared" si="26"/>
        <v>123922137.21738139</v>
      </c>
      <c r="M202" s="13">
        <f t="shared" si="32"/>
        <v>1.0051672547259052</v>
      </c>
      <c r="N202" s="84">
        <f t="shared" si="27"/>
        <v>3818087.3396321195</v>
      </c>
      <c r="O202" s="12">
        <f t="shared" si="28"/>
        <v>656673.08194436505</v>
      </c>
      <c r="P202" s="84">
        <f t="shared" si="29"/>
        <v>3161414.2576877545</v>
      </c>
      <c r="Q202" s="11">
        <f t="shared" si="30"/>
        <v>2.4876659654164222E-2</v>
      </c>
      <c r="R202" s="95"/>
      <c r="S202" s="15"/>
      <c r="T202" s="96"/>
    </row>
    <row r="203" spans="8:20">
      <c r="H203" s="88">
        <f t="shared" si="31"/>
        <v>199</v>
      </c>
      <c r="I203" s="10">
        <f t="shared" si="24"/>
        <v>48122</v>
      </c>
      <c r="J203" s="9">
        <f t="shared" si="25"/>
        <v>5970</v>
      </c>
      <c r="K203" s="8">
        <v>4064165.728180218</v>
      </c>
      <c r="L203" s="83">
        <f t="shared" si="26"/>
        <v>120769861.47764952</v>
      </c>
      <c r="M203" s="9">
        <f t="shared" si="32"/>
        <v>1.0051672547259052</v>
      </c>
      <c r="N203" s="83">
        <f t="shared" si="27"/>
        <v>3792612.9889126476</v>
      </c>
      <c r="O203" s="8">
        <f t="shared" si="28"/>
        <v>640337.2491807841</v>
      </c>
      <c r="P203" s="83">
        <f t="shared" si="29"/>
        <v>3152275.7397318636</v>
      </c>
      <c r="Q203" s="7">
        <f t="shared" si="30"/>
        <v>2.543755143765971E-2</v>
      </c>
      <c r="R203" s="95"/>
      <c r="S203" s="15"/>
      <c r="T203" s="96"/>
    </row>
    <row r="204" spans="8:20">
      <c r="H204" s="87">
        <f t="shared" si="31"/>
        <v>200</v>
      </c>
      <c r="I204" s="14">
        <f t="shared" si="24"/>
        <v>48153</v>
      </c>
      <c r="J204" s="13">
        <f t="shared" si="25"/>
        <v>6000</v>
      </c>
      <c r="K204" s="12">
        <v>4035768.1170633761</v>
      </c>
      <c r="L204" s="84">
        <f t="shared" si="26"/>
        <v>117627797.31246111</v>
      </c>
      <c r="M204" s="13">
        <f t="shared" si="32"/>
        <v>1.0051672547259052</v>
      </c>
      <c r="N204" s="84">
        <f t="shared" si="27"/>
        <v>3766112.8026557132</v>
      </c>
      <c r="O204" s="12">
        <f t="shared" si="28"/>
        <v>624048.63746729842</v>
      </c>
      <c r="P204" s="84">
        <f t="shared" si="29"/>
        <v>3142064.165188415</v>
      </c>
      <c r="Q204" s="11">
        <f t="shared" si="30"/>
        <v>2.6016955942024547E-2</v>
      </c>
      <c r="R204" s="95"/>
      <c r="S204" s="15"/>
      <c r="T204" s="96"/>
    </row>
    <row r="205" spans="8:20">
      <c r="H205" s="88">
        <f t="shared" si="31"/>
        <v>201</v>
      </c>
      <c r="I205" s="10">
        <f t="shared" si="24"/>
        <v>48183</v>
      </c>
      <c r="J205" s="9">
        <f t="shared" si="25"/>
        <v>6030</v>
      </c>
      <c r="K205" s="8">
        <v>4011798.2643076321</v>
      </c>
      <c r="L205" s="83">
        <f t="shared" si="26"/>
        <v>114491865.5759355</v>
      </c>
      <c r="M205" s="9">
        <f t="shared" si="32"/>
        <v>1.0051672547259052</v>
      </c>
      <c r="N205" s="83">
        <f t="shared" si="27"/>
        <v>3743744.5280862446</v>
      </c>
      <c r="O205" s="8">
        <f t="shared" si="28"/>
        <v>607812.79156063125</v>
      </c>
      <c r="P205" s="83">
        <f t="shared" si="29"/>
        <v>3135931.7365256133</v>
      </c>
      <c r="Q205" s="7">
        <f t="shared" si="30"/>
        <v>2.6659784576221108E-2</v>
      </c>
      <c r="R205" s="95"/>
      <c r="S205" s="15"/>
      <c r="T205" s="96"/>
    </row>
    <row r="206" spans="8:20">
      <c r="H206" s="87">
        <f t="shared" si="31"/>
        <v>202</v>
      </c>
      <c r="I206" s="14">
        <f t="shared" si="24"/>
        <v>48214</v>
      </c>
      <c r="J206" s="13">
        <f t="shared" si="25"/>
        <v>6060</v>
      </c>
      <c r="K206" s="12">
        <v>3987367.1225447445</v>
      </c>
      <c r="L206" s="84">
        <f t="shared" si="26"/>
        <v>111362528.42325085</v>
      </c>
      <c r="M206" s="13">
        <f t="shared" si="32"/>
        <v>1.0051672547259052</v>
      </c>
      <c r="N206" s="84">
        <f t="shared" si="27"/>
        <v>3720945.7861596001</v>
      </c>
      <c r="O206" s="12">
        <f t="shared" si="28"/>
        <v>591608.63347495324</v>
      </c>
      <c r="P206" s="84">
        <f t="shared" si="29"/>
        <v>3129337.1526846467</v>
      </c>
      <c r="Q206" s="11">
        <f t="shared" si="30"/>
        <v>2.7332397257595103E-2</v>
      </c>
      <c r="R206" s="95"/>
      <c r="S206" s="15"/>
      <c r="T206" s="96"/>
    </row>
    <row r="207" spans="8:20">
      <c r="H207" s="88">
        <f t="shared" si="31"/>
        <v>203</v>
      </c>
      <c r="I207" s="10">
        <f t="shared" si="24"/>
        <v>48245</v>
      </c>
      <c r="J207" s="9">
        <f t="shared" si="25"/>
        <v>6090</v>
      </c>
      <c r="K207" s="8">
        <v>3958850.9273305079</v>
      </c>
      <c r="L207" s="83">
        <f t="shared" si="26"/>
        <v>108243632.03537226</v>
      </c>
      <c r="M207" s="9">
        <f t="shared" si="32"/>
        <v>1.0051672547259052</v>
      </c>
      <c r="N207" s="83">
        <f t="shared" si="27"/>
        <v>3694334.9391623968</v>
      </c>
      <c r="O207" s="8">
        <f t="shared" si="28"/>
        <v>575438.55128379283</v>
      </c>
      <c r="P207" s="83">
        <f t="shared" si="29"/>
        <v>3118896.3878786042</v>
      </c>
      <c r="Q207" s="7">
        <f t="shared" si="30"/>
        <v>2.8006695178693738E-2</v>
      </c>
      <c r="R207" s="95"/>
      <c r="S207" s="15"/>
      <c r="T207" s="96"/>
    </row>
    <row r="208" spans="8:20">
      <c r="H208" s="87">
        <f t="shared" si="31"/>
        <v>204</v>
      </c>
      <c r="I208" s="14">
        <f t="shared" si="24"/>
        <v>48274</v>
      </c>
      <c r="J208" s="13">
        <f t="shared" si="25"/>
        <v>6120</v>
      </c>
      <c r="K208" s="12">
        <v>3933603.7961376221</v>
      </c>
      <c r="L208" s="84">
        <f t="shared" si="26"/>
        <v>105132179.72531116</v>
      </c>
      <c r="M208" s="13">
        <f t="shared" si="32"/>
        <v>1.0051672547259052</v>
      </c>
      <c r="N208" s="84">
        <f t="shared" si="27"/>
        <v>3670774.7292450233</v>
      </c>
      <c r="O208" s="12">
        <f t="shared" si="28"/>
        <v>559322.41918391851</v>
      </c>
      <c r="P208" s="84">
        <f t="shared" si="29"/>
        <v>3111452.3100611046</v>
      </c>
      <c r="Q208" s="11">
        <f t="shared" si="30"/>
        <v>2.8744899367792211E-2</v>
      </c>
      <c r="R208" s="95"/>
      <c r="S208" s="15"/>
      <c r="T208" s="96"/>
    </row>
    <row r="209" spans="8:20">
      <c r="H209" s="88">
        <f t="shared" si="31"/>
        <v>205</v>
      </c>
      <c r="I209" s="10">
        <f t="shared" si="24"/>
        <v>48305</v>
      </c>
      <c r="J209" s="9">
        <f t="shared" si="25"/>
        <v>6150</v>
      </c>
      <c r="K209" s="8">
        <v>3907794.0285171997</v>
      </c>
      <c r="L209" s="83">
        <f t="shared" si="26"/>
        <v>102028735.00162621</v>
      </c>
      <c r="M209" s="9">
        <f t="shared" si="32"/>
        <v>1.0051672547259052</v>
      </c>
      <c r="N209" s="83">
        <f t="shared" si="27"/>
        <v>3646689.4762152801</v>
      </c>
      <c r="O209" s="8">
        <f t="shared" si="28"/>
        <v>543244.75253032672</v>
      </c>
      <c r="P209" s="83">
        <f t="shared" si="29"/>
        <v>3103444.7236849535</v>
      </c>
      <c r="Q209" s="7">
        <f t="shared" si="30"/>
        <v>2.9519455715591732E-2</v>
      </c>
      <c r="R209" s="95"/>
      <c r="S209" s="15"/>
      <c r="T209" s="96"/>
    </row>
    <row r="210" spans="8:20">
      <c r="H210" s="87">
        <f t="shared" si="31"/>
        <v>206</v>
      </c>
      <c r="I210" s="14">
        <f t="shared" si="24"/>
        <v>48335</v>
      </c>
      <c r="J210" s="13">
        <f t="shared" si="25"/>
        <v>6180</v>
      </c>
      <c r="K210" s="12">
        <v>3883049.7584027541</v>
      </c>
      <c r="L210" s="84">
        <f t="shared" si="26"/>
        <v>98932344.936709374</v>
      </c>
      <c r="M210" s="13">
        <f t="shared" si="32"/>
        <v>1.0051672547259052</v>
      </c>
      <c r="N210" s="84">
        <f t="shared" si="27"/>
        <v>3623598.5280321138</v>
      </c>
      <c r="O210" s="12">
        <f t="shared" si="28"/>
        <v>527208.46311528026</v>
      </c>
      <c r="P210" s="84">
        <f t="shared" si="29"/>
        <v>3096390.0649168333</v>
      </c>
      <c r="Q210" s="11">
        <f t="shared" si="30"/>
        <v>3.0348215773404234E-2</v>
      </c>
      <c r="R210" s="95"/>
      <c r="S210" s="15"/>
      <c r="T210" s="96"/>
    </row>
    <row r="211" spans="8:20">
      <c r="H211" s="88">
        <f t="shared" si="31"/>
        <v>207</v>
      </c>
      <c r="I211" s="10">
        <f t="shared" si="24"/>
        <v>48366</v>
      </c>
      <c r="J211" s="9">
        <f t="shared" si="25"/>
        <v>6210</v>
      </c>
      <c r="K211" s="8">
        <v>3856089.635404598</v>
      </c>
      <c r="L211" s="83">
        <f t="shared" si="26"/>
        <v>95845113.781450763</v>
      </c>
      <c r="M211" s="9">
        <f t="shared" si="32"/>
        <v>1.0051672547259052</v>
      </c>
      <c r="N211" s="83">
        <f t="shared" si="27"/>
        <v>3598439.7821777039</v>
      </c>
      <c r="O211" s="8">
        <f t="shared" si="28"/>
        <v>511208.62691909284</v>
      </c>
      <c r="P211" s="83">
        <f t="shared" si="29"/>
        <v>3087231.1552586108</v>
      </c>
      <c r="Q211" s="7">
        <f t="shared" si="30"/>
        <v>3.120547842299326E-2</v>
      </c>
      <c r="R211" s="95"/>
      <c r="S211" s="15"/>
      <c r="T211" s="96"/>
    </row>
    <row r="212" spans="8:20">
      <c r="H212" s="87">
        <f t="shared" si="31"/>
        <v>208</v>
      </c>
      <c r="I212" s="14">
        <f t="shared" si="24"/>
        <v>48396</v>
      </c>
      <c r="J212" s="13">
        <f t="shared" si="25"/>
        <v>6240</v>
      </c>
      <c r="K212" s="12">
        <v>3831143.8674343424</v>
      </c>
      <c r="L212" s="84">
        <f t="shared" si="26"/>
        <v>92765209.099101931</v>
      </c>
      <c r="M212" s="13">
        <f t="shared" si="32"/>
        <v>1.0051672547259052</v>
      </c>
      <c r="N212" s="84">
        <f t="shared" si="27"/>
        <v>3575160.7994909533</v>
      </c>
      <c r="O212" s="12">
        <f t="shared" si="28"/>
        <v>495256.11714212107</v>
      </c>
      <c r="P212" s="84">
        <f t="shared" si="29"/>
        <v>3079904.6823488325</v>
      </c>
      <c r="Q212" s="11">
        <f t="shared" si="30"/>
        <v>3.2134185675565412E-2</v>
      </c>
      <c r="R212" s="95"/>
      <c r="S212" s="15"/>
      <c r="T212" s="96"/>
    </row>
    <row r="213" spans="8:20">
      <c r="H213" s="88">
        <f t="shared" si="31"/>
        <v>209</v>
      </c>
      <c r="I213" s="10">
        <f t="shared" si="24"/>
        <v>48427</v>
      </c>
      <c r="J213" s="9">
        <f t="shared" si="25"/>
        <v>6270</v>
      </c>
      <c r="K213" s="8">
        <v>3801988.603134918</v>
      </c>
      <c r="L213" s="83">
        <f t="shared" si="26"/>
        <v>89696596.980543554</v>
      </c>
      <c r="M213" s="9">
        <f t="shared" si="32"/>
        <v>1.0051672547259052</v>
      </c>
      <c r="N213" s="83">
        <f t="shared" si="27"/>
        <v>3547953.5836753007</v>
      </c>
      <c r="O213" s="8">
        <f t="shared" si="28"/>
        <v>479341.46511691657</v>
      </c>
      <c r="P213" s="83">
        <f t="shared" si="29"/>
        <v>3068612.118558384</v>
      </c>
      <c r="Q213" s="7">
        <f t="shared" si="30"/>
        <v>3.307934244270562E-2</v>
      </c>
      <c r="R213" s="95"/>
      <c r="S213" s="15"/>
      <c r="T213" s="96"/>
    </row>
    <row r="214" spans="8:20">
      <c r="H214" s="87">
        <f t="shared" si="31"/>
        <v>210</v>
      </c>
      <c r="I214" s="14">
        <f t="shared" si="24"/>
        <v>48458</v>
      </c>
      <c r="J214" s="13">
        <f t="shared" si="25"/>
        <v>6300</v>
      </c>
      <c r="K214" s="12">
        <v>3773229.8145466954</v>
      </c>
      <c r="L214" s="84">
        <f t="shared" si="26"/>
        <v>86638965.792679816</v>
      </c>
      <c r="M214" s="13">
        <f t="shared" si="32"/>
        <v>1.0051672547259052</v>
      </c>
      <c r="N214" s="84">
        <f t="shared" si="27"/>
        <v>3521116.3525090599</v>
      </c>
      <c r="O214" s="12">
        <f t="shared" si="28"/>
        <v>463485.16464532592</v>
      </c>
      <c r="P214" s="84">
        <f t="shared" si="29"/>
        <v>3057631.1878637341</v>
      </c>
      <c r="Q214" s="11">
        <f t="shared" si="30"/>
        <v>3.4088597458462967E-2</v>
      </c>
      <c r="R214" s="95"/>
      <c r="S214" s="15"/>
      <c r="T214" s="96"/>
    </row>
    <row r="215" spans="8:20">
      <c r="H215" s="88">
        <f t="shared" si="31"/>
        <v>211</v>
      </c>
      <c r="I215" s="10">
        <f t="shared" si="24"/>
        <v>48488</v>
      </c>
      <c r="J215" s="9">
        <f t="shared" si="25"/>
        <v>6330</v>
      </c>
      <c r="K215" s="8">
        <v>3738389.2734076176</v>
      </c>
      <c r="L215" s="83">
        <f t="shared" si="26"/>
        <v>83598047.668791354</v>
      </c>
      <c r="M215" s="9">
        <f t="shared" si="32"/>
        <v>1.0051672547259052</v>
      </c>
      <c r="N215" s="83">
        <f t="shared" si="27"/>
        <v>3488603.7293282188</v>
      </c>
      <c r="O215" s="8">
        <f t="shared" si="28"/>
        <v>447685.60543976194</v>
      </c>
      <c r="P215" s="83">
        <f t="shared" si="29"/>
        <v>3040918.1238884567</v>
      </c>
      <c r="Q215" s="7">
        <f t="shared" si="30"/>
        <v>3.509873526382036E-2</v>
      </c>
      <c r="R215" s="95"/>
      <c r="S215" s="15"/>
      <c r="T215" s="96"/>
    </row>
    <row r="216" spans="8:20">
      <c r="H216" s="87">
        <f t="shared" si="31"/>
        <v>212</v>
      </c>
      <c r="I216" s="14">
        <f t="shared" si="24"/>
        <v>48519</v>
      </c>
      <c r="J216" s="13">
        <f t="shared" si="25"/>
        <v>6360</v>
      </c>
      <c r="K216" s="12">
        <v>3714156.782817225</v>
      </c>
      <c r="L216" s="84">
        <f t="shared" si="26"/>
        <v>80564029.710257515</v>
      </c>
      <c r="M216" s="13">
        <f t="shared" si="32"/>
        <v>1.0051672547259052</v>
      </c>
      <c r="N216" s="84">
        <f t="shared" si="27"/>
        <v>3465990.3654268463</v>
      </c>
      <c r="O216" s="12">
        <f t="shared" si="28"/>
        <v>431972.40689300856</v>
      </c>
      <c r="P216" s="84">
        <f t="shared" si="29"/>
        <v>3034017.9585338379</v>
      </c>
      <c r="Q216" s="11">
        <f t="shared" si="30"/>
        <v>3.6292928401323074E-2</v>
      </c>
      <c r="R216" s="95"/>
      <c r="S216" s="15"/>
      <c r="T216" s="96"/>
    </row>
    <row r="217" spans="8:20">
      <c r="H217" s="88">
        <f t="shared" si="31"/>
        <v>213</v>
      </c>
      <c r="I217" s="10">
        <f t="shared" si="24"/>
        <v>48549</v>
      </c>
      <c r="J217" s="9">
        <f t="shared" si="25"/>
        <v>6390</v>
      </c>
      <c r="K217" s="8">
        <v>3689910.823272265</v>
      </c>
      <c r="L217" s="83">
        <f t="shared" si="26"/>
        <v>77536960.140998453</v>
      </c>
      <c r="M217" s="9">
        <f t="shared" si="32"/>
        <v>1.0051672547259052</v>
      </c>
      <c r="N217" s="83">
        <f t="shared" si="27"/>
        <v>3443364.4325173534</v>
      </c>
      <c r="O217" s="8">
        <f t="shared" si="28"/>
        <v>416294.86325829342</v>
      </c>
      <c r="P217" s="83">
        <f t="shared" si="29"/>
        <v>3027069.5692590601</v>
      </c>
      <c r="Q217" s="7">
        <f t="shared" si="30"/>
        <v>3.7573462749389379E-2</v>
      </c>
      <c r="R217" s="95"/>
      <c r="S217" s="15"/>
      <c r="T217" s="96"/>
    </row>
    <row r="218" spans="8:20">
      <c r="H218" s="87">
        <f t="shared" si="31"/>
        <v>214</v>
      </c>
      <c r="I218" s="14">
        <f t="shared" si="24"/>
        <v>48580</v>
      </c>
      <c r="J218" s="13">
        <f t="shared" si="25"/>
        <v>6420</v>
      </c>
      <c r="K218" s="12">
        <v>3665410.716798285</v>
      </c>
      <c r="L218" s="84">
        <f t="shared" si="26"/>
        <v>74517112.030869126</v>
      </c>
      <c r="M218" s="13">
        <f t="shared" si="32"/>
        <v>1.0051672547259052</v>
      </c>
      <c r="N218" s="84">
        <f t="shared" si="27"/>
        <v>3420501.3338502217</v>
      </c>
      <c r="O218" s="12">
        <f t="shared" si="28"/>
        <v>400653.22372089577</v>
      </c>
      <c r="P218" s="84">
        <f t="shared" si="29"/>
        <v>3019848.1101293261</v>
      </c>
      <c r="Q218" s="11">
        <f t="shared" si="30"/>
        <v>3.8947207946221134E-2</v>
      </c>
      <c r="R218" s="95"/>
      <c r="S218" s="15"/>
      <c r="T218" s="96"/>
    </row>
    <row r="219" spans="8:20">
      <c r="H219" s="88">
        <f t="shared" si="31"/>
        <v>215</v>
      </c>
      <c r="I219" s="10">
        <f t="shared" si="24"/>
        <v>48611</v>
      </c>
      <c r="J219" s="9">
        <f t="shared" si="25"/>
        <v>6450</v>
      </c>
      <c r="K219" s="8">
        <v>3638821.1710626832</v>
      </c>
      <c r="L219" s="83">
        <f t="shared" si="26"/>
        <v>71506472.525534928</v>
      </c>
      <c r="M219" s="9">
        <f t="shared" si="32"/>
        <v>1.0051672547259052</v>
      </c>
      <c r="N219" s="83">
        <f t="shared" si="27"/>
        <v>3395688.4046365097</v>
      </c>
      <c r="O219" s="8">
        <f t="shared" si="28"/>
        <v>385048.89930231421</v>
      </c>
      <c r="P219" s="83">
        <f t="shared" si="29"/>
        <v>3010639.5053341957</v>
      </c>
      <c r="Q219" s="7">
        <f t="shared" si="30"/>
        <v>4.0401988526971112E-2</v>
      </c>
      <c r="R219" s="95"/>
      <c r="S219" s="15"/>
      <c r="T219" s="96"/>
    </row>
    <row r="220" spans="8:20">
      <c r="H220" s="87">
        <f t="shared" si="31"/>
        <v>216</v>
      </c>
      <c r="I220" s="14">
        <f t="shared" si="24"/>
        <v>48639</v>
      </c>
      <c r="J220" s="13">
        <f t="shared" si="25"/>
        <v>6480</v>
      </c>
      <c r="K220" s="12">
        <v>3610899.2312422302</v>
      </c>
      <c r="L220" s="84">
        <f t="shared" si="26"/>
        <v>68506332.57657145</v>
      </c>
      <c r="M220" s="13">
        <f t="shared" si="32"/>
        <v>1.0051672547259052</v>
      </c>
      <c r="N220" s="84">
        <f t="shared" si="27"/>
        <v>3369632.1070538554</v>
      </c>
      <c r="O220" s="12">
        <f t="shared" si="28"/>
        <v>369492.15809037921</v>
      </c>
      <c r="P220" s="84">
        <f t="shared" si="29"/>
        <v>3000139.9489634763</v>
      </c>
      <c r="Q220" s="11">
        <f t="shared" si="30"/>
        <v>4.1956201208109209E-2</v>
      </c>
      <c r="R220" s="95"/>
      <c r="S220" s="15"/>
      <c r="T220" s="96"/>
    </row>
    <row r="221" spans="8:20">
      <c r="H221" s="88">
        <f t="shared" si="31"/>
        <v>217</v>
      </c>
      <c r="I221" s="10">
        <f t="shared" si="24"/>
        <v>48670</v>
      </c>
      <c r="J221" s="9">
        <f t="shared" si="25"/>
        <v>6510</v>
      </c>
      <c r="K221" s="8">
        <v>3588346.9054863225</v>
      </c>
      <c r="L221" s="83">
        <f t="shared" si="26"/>
        <v>65511735.601834908</v>
      </c>
      <c r="M221" s="9">
        <f t="shared" si="32"/>
        <v>1.0051672547259052</v>
      </c>
      <c r="N221" s="83">
        <f t="shared" si="27"/>
        <v>3348586.6454972615</v>
      </c>
      <c r="O221" s="8">
        <f t="shared" si="28"/>
        <v>353989.67076072074</v>
      </c>
      <c r="P221" s="83">
        <f t="shared" si="29"/>
        <v>2994596.9747365406</v>
      </c>
      <c r="Q221" s="7">
        <f t="shared" si="30"/>
        <v>4.3712703075871058E-2</v>
      </c>
      <c r="R221" s="95"/>
      <c r="S221" s="15"/>
      <c r="T221" s="96"/>
    </row>
    <row r="222" spans="8:20">
      <c r="H222" s="87">
        <f t="shared" si="31"/>
        <v>218</v>
      </c>
      <c r="I222" s="14">
        <f t="shared" si="24"/>
        <v>48700</v>
      </c>
      <c r="J222" s="13">
        <f t="shared" si="25"/>
        <v>6540</v>
      </c>
      <c r="K222" s="12">
        <v>3560524.7434881884</v>
      </c>
      <c r="L222" s="84">
        <f t="shared" si="26"/>
        <v>62527627.96827919</v>
      </c>
      <c r="M222" s="13">
        <f t="shared" si="32"/>
        <v>1.0051672547259052</v>
      </c>
      <c r="N222" s="84">
        <f t="shared" si="27"/>
        <v>3322623.4589465489</v>
      </c>
      <c r="O222" s="12">
        <f t="shared" si="28"/>
        <v>338515.82539083203</v>
      </c>
      <c r="P222" s="84">
        <f t="shared" si="29"/>
        <v>2984107.6335557168</v>
      </c>
      <c r="Q222" s="11">
        <f t="shared" si="30"/>
        <v>4.5550733866866679E-2</v>
      </c>
      <c r="R222" s="95"/>
      <c r="S222" s="15"/>
      <c r="T222" s="96"/>
    </row>
    <row r="223" spans="8:20">
      <c r="H223" s="88">
        <f t="shared" si="31"/>
        <v>219</v>
      </c>
      <c r="I223" s="10">
        <f t="shared" si="24"/>
        <v>48731</v>
      </c>
      <c r="J223" s="9">
        <f t="shared" si="25"/>
        <v>6570</v>
      </c>
      <c r="K223" s="8">
        <v>3534876.2301799282</v>
      </c>
      <c r="L223" s="83">
        <f t="shared" si="26"/>
        <v>59552035.463594288</v>
      </c>
      <c r="M223" s="9">
        <f t="shared" si="32"/>
        <v>1.0051672547259052</v>
      </c>
      <c r="N223" s="83">
        <f t="shared" si="27"/>
        <v>3298688.6858036332</v>
      </c>
      <c r="O223" s="8">
        <f t="shared" si="28"/>
        <v>323096.1811187315</v>
      </c>
      <c r="P223" s="83">
        <f t="shared" si="29"/>
        <v>2975592.5046849018</v>
      </c>
      <c r="Q223" s="7">
        <f t="shared" si="30"/>
        <v>4.7588443722740383E-2</v>
      </c>
      <c r="R223" s="95"/>
      <c r="S223" s="15"/>
      <c r="T223" s="96"/>
    </row>
    <row r="224" spans="8:20">
      <c r="H224" s="87">
        <f t="shared" si="31"/>
        <v>220</v>
      </c>
      <c r="I224" s="14">
        <f t="shared" si="24"/>
        <v>48761</v>
      </c>
      <c r="J224" s="13">
        <f t="shared" si="25"/>
        <v>6600</v>
      </c>
      <c r="K224" s="12">
        <v>3504215.215203268</v>
      </c>
      <c r="L224" s="84">
        <f t="shared" si="26"/>
        <v>56589679.672198579</v>
      </c>
      <c r="M224" s="13">
        <f t="shared" si="32"/>
        <v>1.0051672547259052</v>
      </c>
      <c r="N224" s="84">
        <f t="shared" si="27"/>
        <v>3270076.3280822379</v>
      </c>
      <c r="O224" s="12">
        <f t="shared" si="28"/>
        <v>307720.53668653039</v>
      </c>
      <c r="P224" s="84">
        <f t="shared" si="29"/>
        <v>2962355.7913957075</v>
      </c>
      <c r="Q224" s="11">
        <f t="shared" si="30"/>
        <v>4.9743988905411519E-2</v>
      </c>
      <c r="R224" s="95"/>
      <c r="S224" s="15"/>
      <c r="T224" s="96"/>
    </row>
    <row r="225" spans="8:20">
      <c r="H225" s="88">
        <f t="shared" si="31"/>
        <v>221</v>
      </c>
      <c r="I225" s="10">
        <f t="shared" ref="I225:I244" si="33">EDATE($I$4,H225)</f>
        <v>48792</v>
      </c>
      <c r="J225" s="9">
        <f t="shared" ref="J225:J244" si="34">DAYS360($I$4,I225)</f>
        <v>6630</v>
      </c>
      <c r="K225" s="8">
        <v>3478107.8269227673</v>
      </c>
      <c r="L225" s="83">
        <f t="shared" ref="L225:L244" si="35">L224-P225</f>
        <v>53636379.62160217</v>
      </c>
      <c r="M225" s="9">
        <f t="shared" si="32"/>
        <v>1.0051672547259052</v>
      </c>
      <c r="N225" s="83">
        <f t="shared" ref="N225:N244" si="36">K225*$C$7</f>
        <v>3245713.3403200367</v>
      </c>
      <c r="O225" s="8">
        <f t="shared" ref="O225:O244" si="37">(M225-1)*L224</f>
        <v>292413.28972362838</v>
      </c>
      <c r="P225" s="83">
        <f t="shared" ref="P225:P244" si="38">MIN(L224,N225-O225)</f>
        <v>2953300.0505964085</v>
      </c>
      <c r="Q225" s="7">
        <f t="shared" ref="Q225:Q244" si="39">P225/L224</f>
        <v>5.2187961969456208E-2</v>
      </c>
      <c r="R225" s="95"/>
      <c r="S225" s="15"/>
      <c r="T225" s="96"/>
    </row>
    <row r="226" spans="8:20">
      <c r="H226" s="87">
        <f t="shared" ref="H226:H244" si="40">H225+1</f>
        <v>222</v>
      </c>
      <c r="I226" s="14">
        <f t="shared" si="33"/>
        <v>48823</v>
      </c>
      <c r="J226" s="13">
        <f t="shared" si="34"/>
        <v>6660</v>
      </c>
      <c r="K226" s="12">
        <v>3444643.1654054602</v>
      </c>
      <c r="L226" s="84">
        <f t="shared" si="35"/>
        <v>50699047.792182341</v>
      </c>
      <c r="M226" s="13">
        <f t="shared" si="32"/>
        <v>1.0051672547259052</v>
      </c>
      <c r="N226" s="84">
        <f t="shared" si="36"/>
        <v>3214484.6654999936</v>
      </c>
      <c r="O226" s="12">
        <f t="shared" si="37"/>
        <v>277152.83608016808</v>
      </c>
      <c r="P226" s="84">
        <f t="shared" si="38"/>
        <v>2937331.8294198257</v>
      </c>
      <c r="Q226" s="11">
        <f t="shared" si="39"/>
        <v>5.476379744759672E-2</v>
      </c>
      <c r="R226" s="95"/>
      <c r="S226" s="15"/>
      <c r="T226" s="96"/>
    </row>
    <row r="227" spans="8:20">
      <c r="H227" s="88">
        <f t="shared" si="40"/>
        <v>223</v>
      </c>
      <c r="I227" s="10">
        <f t="shared" si="33"/>
        <v>48853</v>
      </c>
      <c r="J227" s="9">
        <f t="shared" si="34"/>
        <v>6690</v>
      </c>
      <c r="K227" s="8">
        <v>3414955.3132404159</v>
      </c>
      <c r="L227" s="83">
        <f t="shared" si="35"/>
        <v>47774242.239086874</v>
      </c>
      <c r="M227" s="9">
        <f t="shared" si="32"/>
        <v>1.0051672547259052</v>
      </c>
      <c r="N227" s="83">
        <f t="shared" si="36"/>
        <v>3186780.4473985131</v>
      </c>
      <c r="O227" s="8">
        <f t="shared" si="37"/>
        <v>261974.89430304675</v>
      </c>
      <c r="P227" s="83">
        <f t="shared" si="38"/>
        <v>2924805.5530954665</v>
      </c>
      <c r="Q227" s="7">
        <f t="shared" si="39"/>
        <v>5.768955592784257E-2</v>
      </c>
      <c r="R227" s="95"/>
      <c r="S227" s="15"/>
      <c r="T227" s="96"/>
    </row>
    <row r="228" spans="8:20">
      <c r="H228" s="87">
        <f t="shared" si="40"/>
        <v>224</v>
      </c>
      <c r="I228" s="14">
        <f t="shared" si="33"/>
        <v>48884</v>
      </c>
      <c r="J228" s="13">
        <f t="shared" si="34"/>
        <v>6720</v>
      </c>
      <c r="K228" s="12">
        <v>3390723.0423284047</v>
      </c>
      <c r="L228" s="84">
        <f t="shared" si="35"/>
        <v>44856936.629575923</v>
      </c>
      <c r="M228" s="13">
        <f t="shared" si="32"/>
        <v>1.0051672547259052</v>
      </c>
      <c r="N228" s="84">
        <f t="shared" si="36"/>
        <v>3164167.2884974135</v>
      </c>
      <c r="O228" s="12">
        <f t="shared" si="37"/>
        <v>246861.67898646049</v>
      </c>
      <c r="P228" s="84">
        <f t="shared" si="38"/>
        <v>2917305.6095109531</v>
      </c>
      <c r="Q228" s="11">
        <f t="shared" si="39"/>
        <v>6.106440359454067E-2</v>
      </c>
      <c r="R228" s="95"/>
      <c r="S228" s="15"/>
      <c r="T228" s="96"/>
    </row>
    <row r="229" spans="8:20">
      <c r="H229" s="88">
        <f t="shared" si="40"/>
        <v>225</v>
      </c>
      <c r="I229" s="10">
        <f t="shared" si="33"/>
        <v>48914</v>
      </c>
      <c r="J229" s="9">
        <f t="shared" si="34"/>
        <v>6750</v>
      </c>
      <c r="K229" s="8">
        <v>3369554.7758358261</v>
      </c>
      <c r="L229" s="83">
        <f t="shared" si="35"/>
        <v>41944310.438955389</v>
      </c>
      <c r="M229" s="9">
        <f t="shared" si="32"/>
        <v>1.0051672547259052</v>
      </c>
      <c r="N229" s="83">
        <f t="shared" si="36"/>
        <v>3144413.4084093426</v>
      </c>
      <c r="O229" s="8">
        <f t="shared" si="37"/>
        <v>231787.21778880534</v>
      </c>
      <c r="P229" s="83">
        <f t="shared" si="38"/>
        <v>2912626.1906205374</v>
      </c>
      <c r="Q229" s="7">
        <f t="shared" si="39"/>
        <v>6.4931455633555901E-2</v>
      </c>
      <c r="R229" s="95"/>
      <c r="S229" s="15"/>
      <c r="T229" s="96"/>
    </row>
    <row r="230" spans="8:20">
      <c r="H230" s="87">
        <f t="shared" si="40"/>
        <v>226</v>
      </c>
      <c r="I230" s="14">
        <f t="shared" si="33"/>
        <v>48945</v>
      </c>
      <c r="J230" s="13">
        <f t="shared" si="34"/>
        <v>6780</v>
      </c>
      <c r="K230" s="12">
        <v>3341242.2353545232</v>
      </c>
      <c r="L230" s="84">
        <f t="shared" si="35"/>
        <v>39043054.766617738</v>
      </c>
      <c r="M230" s="13">
        <f t="shared" si="32"/>
        <v>1.0051672547259052</v>
      </c>
      <c r="N230" s="84">
        <f t="shared" si="36"/>
        <v>3117992.6086781803</v>
      </c>
      <c r="O230" s="12">
        <f t="shared" si="37"/>
        <v>216736.93634052618</v>
      </c>
      <c r="P230" s="84">
        <f t="shared" si="38"/>
        <v>2901255.672337654</v>
      </c>
      <c r="Q230" s="11">
        <f t="shared" si="39"/>
        <v>6.9169230390855097E-2</v>
      </c>
      <c r="R230" s="95"/>
      <c r="S230" s="15"/>
      <c r="T230" s="96"/>
    </row>
    <row r="231" spans="8:20">
      <c r="H231" s="88">
        <f t="shared" si="40"/>
        <v>227</v>
      </c>
      <c r="I231" s="10">
        <f t="shared" si="33"/>
        <v>48976</v>
      </c>
      <c r="J231" s="9">
        <f t="shared" si="34"/>
        <v>6810</v>
      </c>
      <c r="K231" s="8">
        <v>3314775.1930212216</v>
      </c>
      <c r="L231" s="83">
        <f t="shared" si="35"/>
        <v>36151506.17823834</v>
      </c>
      <c r="M231" s="9">
        <f t="shared" si="32"/>
        <v>1.0051672547259052</v>
      </c>
      <c r="N231" s="83">
        <f t="shared" si="36"/>
        <v>3093293.9976359759</v>
      </c>
      <c r="O231" s="8">
        <f t="shared" si="37"/>
        <v>201745.40925658026</v>
      </c>
      <c r="P231" s="83">
        <f t="shared" si="38"/>
        <v>2891548.5883793957</v>
      </c>
      <c r="Q231" s="7">
        <f t="shared" si="39"/>
        <v>7.4060511034902507E-2</v>
      </c>
      <c r="R231" s="95"/>
      <c r="S231" s="15"/>
      <c r="T231" s="96"/>
    </row>
    <row r="232" spans="8:20">
      <c r="H232" s="87">
        <f t="shared" si="40"/>
        <v>228</v>
      </c>
      <c r="I232" s="14">
        <f t="shared" si="33"/>
        <v>49004</v>
      </c>
      <c r="J232" s="13">
        <f t="shared" si="34"/>
        <v>6840</v>
      </c>
      <c r="K232" s="12">
        <v>3286871.7021800233</v>
      </c>
      <c r="L232" s="84">
        <f t="shared" si="35"/>
        <v>33271055.3030474</v>
      </c>
      <c r="M232" s="13">
        <f t="shared" si="32"/>
        <v>1.0051672547259052</v>
      </c>
      <c r="N232" s="84">
        <f t="shared" si="36"/>
        <v>3067254.9163390328</v>
      </c>
      <c r="O232" s="12">
        <f t="shared" si="37"/>
        <v>186804.04114809234</v>
      </c>
      <c r="P232" s="84">
        <f t="shared" si="38"/>
        <v>2880450.8751909407</v>
      </c>
      <c r="Q232" s="11">
        <f t="shared" si="39"/>
        <v>7.9677202410029846E-2</v>
      </c>
      <c r="R232" s="95"/>
      <c r="S232" s="15"/>
      <c r="T232" s="96"/>
    </row>
    <row r="233" spans="8:20">
      <c r="H233" s="88">
        <f t="shared" si="40"/>
        <v>229</v>
      </c>
      <c r="I233" s="10">
        <f t="shared" si="33"/>
        <v>49035</v>
      </c>
      <c r="J233" s="9">
        <f t="shared" si="34"/>
        <v>6870</v>
      </c>
      <c r="K233" s="8">
        <v>3260117.2985236668</v>
      </c>
      <c r="L233" s="83">
        <f t="shared" si="35"/>
        <v>30400687.176388033</v>
      </c>
      <c r="M233" s="9">
        <f t="shared" si="32"/>
        <v>1.0051672547259052</v>
      </c>
      <c r="N233" s="83">
        <f t="shared" si="36"/>
        <v>3042288.1444098912</v>
      </c>
      <c r="O233" s="8">
        <f t="shared" si="37"/>
        <v>171920.01775052425</v>
      </c>
      <c r="P233" s="83">
        <f t="shared" si="38"/>
        <v>2870368.1266593668</v>
      </c>
      <c r="Q233" s="7">
        <f t="shared" si="39"/>
        <v>8.6272229735870773E-2</v>
      </c>
      <c r="R233" s="95"/>
      <c r="S233" s="15"/>
      <c r="T233" s="96"/>
    </row>
    <row r="234" spans="8:20">
      <c r="H234" s="87">
        <f t="shared" si="40"/>
        <v>230</v>
      </c>
      <c r="I234" s="14">
        <f t="shared" si="33"/>
        <v>49065</v>
      </c>
      <c r="J234" s="13">
        <f t="shared" si="34"/>
        <v>6900</v>
      </c>
      <c r="K234" s="12">
        <v>3236618.1141522336</v>
      </c>
      <c r="L234" s="84">
        <f t="shared" si="35"/>
        <v>27537416.180992015</v>
      </c>
      <c r="M234" s="13">
        <f t="shared" si="32"/>
        <v>1.0051672547259052</v>
      </c>
      <c r="N234" s="84">
        <f t="shared" si="36"/>
        <v>3020359.0898789736</v>
      </c>
      <c r="O234" s="12">
        <f t="shared" si="37"/>
        <v>157088.09448295605</v>
      </c>
      <c r="P234" s="84">
        <f t="shared" si="38"/>
        <v>2863270.9953960176</v>
      </c>
      <c r="Q234" s="11">
        <f t="shared" si="39"/>
        <v>9.4184416910809074E-2</v>
      </c>
      <c r="R234" s="95"/>
      <c r="S234" s="15"/>
      <c r="T234" s="96"/>
    </row>
    <row r="235" spans="8:20">
      <c r="H235" s="88">
        <f t="shared" si="40"/>
        <v>231</v>
      </c>
      <c r="I235" s="10">
        <f t="shared" si="33"/>
        <v>49096</v>
      </c>
      <c r="J235" s="9">
        <f t="shared" si="34"/>
        <v>6930</v>
      </c>
      <c r="K235" s="8">
        <v>3207194.4333171737</v>
      </c>
      <c r="L235" s="83">
        <f t="shared" si="35"/>
        <v>24686807.632750299</v>
      </c>
      <c r="M235" s="9">
        <f t="shared" si="32"/>
        <v>1.0051672547259052</v>
      </c>
      <c r="N235" s="83">
        <f t="shared" si="36"/>
        <v>2992901.392142165</v>
      </c>
      <c r="O235" s="8">
        <f t="shared" si="37"/>
        <v>142292.84390044873</v>
      </c>
      <c r="P235" s="83">
        <f t="shared" si="38"/>
        <v>2850608.5482417163</v>
      </c>
      <c r="Q235" s="7">
        <f t="shared" si="39"/>
        <v>0.10351764775263768</v>
      </c>
      <c r="R235" s="95"/>
      <c r="S235" s="15"/>
      <c r="T235" s="96"/>
    </row>
    <row r="236" spans="8:20">
      <c r="H236" s="87">
        <f t="shared" si="40"/>
        <v>232</v>
      </c>
      <c r="I236" s="14">
        <f t="shared" si="33"/>
        <v>49126</v>
      </c>
      <c r="J236" s="13">
        <f t="shared" si="34"/>
        <v>6960</v>
      </c>
      <c r="K236" s="12">
        <v>3178702.424237106</v>
      </c>
      <c r="L236" s="84">
        <f t="shared" si="35"/>
        <v>21848057.540908333</v>
      </c>
      <c r="M236" s="13">
        <f t="shared" si="32"/>
        <v>1.0051672547259052</v>
      </c>
      <c r="N236" s="84">
        <f t="shared" si="36"/>
        <v>2966313.1152498084</v>
      </c>
      <c r="O236" s="12">
        <f t="shared" si="37"/>
        <v>127563.02340784103</v>
      </c>
      <c r="P236" s="84">
        <f t="shared" si="38"/>
        <v>2838750.0918419673</v>
      </c>
      <c r="Q236" s="11">
        <f t="shared" si="39"/>
        <v>0.11499057043228189</v>
      </c>
      <c r="R236" s="95"/>
      <c r="S236" s="15"/>
      <c r="T236" s="96"/>
    </row>
    <row r="237" spans="8:20">
      <c r="H237" s="88">
        <f t="shared" si="40"/>
        <v>233</v>
      </c>
      <c r="I237" s="10">
        <f t="shared" si="33"/>
        <v>49157</v>
      </c>
      <c r="J237" s="9">
        <f t="shared" si="34"/>
        <v>6990</v>
      </c>
      <c r="K237" s="8">
        <v>3148253.466674909</v>
      </c>
      <c r="L237" s="83">
        <f t="shared" si="35"/>
        <v>19023053.373449005</v>
      </c>
      <c r="M237" s="9">
        <f t="shared" si="32"/>
        <v>1.0051672547259052</v>
      </c>
      <c r="N237" s="83">
        <f t="shared" si="36"/>
        <v>2937898.6460394333</v>
      </c>
      <c r="O237" s="8">
        <f t="shared" si="37"/>
        <v>112894.47858010688</v>
      </c>
      <c r="P237" s="83">
        <f t="shared" si="38"/>
        <v>2825004.1674593263</v>
      </c>
      <c r="Q237" s="7">
        <f t="shared" si="39"/>
        <v>0.12930230351919317</v>
      </c>
      <c r="R237" s="95"/>
      <c r="S237" s="15"/>
      <c r="T237" s="96"/>
    </row>
    <row r="238" spans="8:20">
      <c r="H238" s="87">
        <f t="shared" si="40"/>
        <v>234</v>
      </c>
      <c r="I238" s="14">
        <f t="shared" si="33"/>
        <v>49188</v>
      </c>
      <c r="J238" s="13">
        <f t="shared" si="34"/>
        <v>7020</v>
      </c>
      <c r="K238" s="12">
        <v>3123859.958637469</v>
      </c>
      <c r="L238" s="84">
        <f t="shared" si="35"/>
        <v>16206215.312604222</v>
      </c>
      <c r="M238" s="13">
        <f t="shared" si="32"/>
        <v>1.0051672547259052</v>
      </c>
      <c r="N238" s="84">
        <f t="shared" si="36"/>
        <v>2915135.0232898844</v>
      </c>
      <c r="O238" s="12">
        <f t="shared" si="37"/>
        <v>98296.962445100842</v>
      </c>
      <c r="P238" s="84">
        <f t="shared" si="38"/>
        <v>2816838.0608447837</v>
      </c>
      <c r="Q238" s="11">
        <f t="shared" si="39"/>
        <v>0.14807497017152468</v>
      </c>
      <c r="R238" s="95"/>
      <c r="S238" s="15"/>
      <c r="T238" s="96"/>
    </row>
    <row r="239" spans="8:20">
      <c r="H239" s="88">
        <f t="shared" si="40"/>
        <v>235</v>
      </c>
      <c r="I239" s="10">
        <f t="shared" si="33"/>
        <v>49218</v>
      </c>
      <c r="J239" s="9">
        <f t="shared" si="34"/>
        <v>7050</v>
      </c>
      <c r="K239" s="8">
        <v>3102493.3415537258</v>
      </c>
      <c r="L239" s="83">
        <f t="shared" si="35"/>
        <v>13394760.909593189</v>
      </c>
      <c r="M239" s="9">
        <f t="shared" si="32"/>
        <v>1.0051672547259052</v>
      </c>
      <c r="N239" s="83">
        <f t="shared" si="36"/>
        <v>2895196.0456741238</v>
      </c>
      <c r="O239" s="8">
        <f t="shared" si="37"/>
        <v>83741.642663091057</v>
      </c>
      <c r="P239" s="83">
        <f t="shared" si="38"/>
        <v>2811454.4030110328</v>
      </c>
      <c r="Q239" s="7">
        <f t="shared" si="39"/>
        <v>0.17348001052561929</v>
      </c>
      <c r="R239" s="95"/>
      <c r="S239" s="15"/>
      <c r="T239" s="96"/>
    </row>
    <row r="240" spans="8:20">
      <c r="H240" s="87">
        <f t="shared" si="40"/>
        <v>236</v>
      </c>
      <c r="I240" s="14">
        <f t="shared" si="33"/>
        <v>49249</v>
      </c>
      <c r="J240" s="13">
        <f t="shared" si="34"/>
        <v>7080</v>
      </c>
      <c r="K240" s="12">
        <v>3077679.0094348257</v>
      </c>
      <c r="L240" s="84">
        <f t="shared" si="35"/>
        <v>10591935.334431404</v>
      </c>
      <c r="M240" s="13">
        <f t="shared" si="32"/>
        <v>1.0051672547259052</v>
      </c>
      <c r="N240" s="84">
        <f t="shared" si="36"/>
        <v>2872039.7167742508</v>
      </c>
      <c r="O240" s="12">
        <f t="shared" si="37"/>
        <v>69214.141612465362</v>
      </c>
      <c r="P240" s="84">
        <f t="shared" si="38"/>
        <v>2802825.5751617854</v>
      </c>
      <c r="Q240" s="11">
        <f t="shared" si="39"/>
        <v>0.20924789879261158</v>
      </c>
      <c r="R240" s="95"/>
      <c r="S240" s="15"/>
      <c r="T240" s="96"/>
    </row>
    <row r="241" spans="8:20">
      <c r="H241" s="88">
        <f t="shared" si="40"/>
        <v>237</v>
      </c>
      <c r="I241" s="10">
        <f t="shared" si="33"/>
        <v>49279</v>
      </c>
      <c r="J241" s="9">
        <f t="shared" si="34"/>
        <v>7110</v>
      </c>
      <c r="K241" s="8">
        <v>3050459.5664944672</v>
      </c>
      <c r="L241" s="83">
        <f t="shared" si="35"/>
        <v>7800027.5845538229</v>
      </c>
      <c r="M241" s="9">
        <f t="shared" si="32"/>
        <v>1.0051672547259052</v>
      </c>
      <c r="N241" s="83">
        <f t="shared" si="36"/>
        <v>2846638.9777909038</v>
      </c>
      <c r="O241" s="8">
        <f t="shared" si="37"/>
        <v>54731.227913322728</v>
      </c>
      <c r="P241" s="83">
        <f t="shared" si="38"/>
        <v>2791907.7498775809</v>
      </c>
      <c r="Q241" s="7">
        <f t="shared" si="39"/>
        <v>0.26358806598845763</v>
      </c>
      <c r="R241" s="95"/>
      <c r="S241" s="15"/>
      <c r="T241" s="96"/>
    </row>
    <row r="242" spans="8:20">
      <c r="H242" s="87">
        <f t="shared" si="40"/>
        <v>238</v>
      </c>
      <c r="I242" s="14">
        <f t="shared" si="33"/>
        <v>49310</v>
      </c>
      <c r="J242" s="13">
        <f t="shared" si="34"/>
        <v>7140</v>
      </c>
      <c r="K242" s="12">
        <v>3022743.63906086</v>
      </c>
      <c r="L242" s="84">
        <f t="shared" si="35"/>
        <v>5019557.386353936</v>
      </c>
      <c r="M242" s="13">
        <f t="shared" si="32"/>
        <v>1.0051672547259052</v>
      </c>
      <c r="N242" s="84">
        <f t="shared" si="36"/>
        <v>2820774.9275983628</v>
      </c>
      <c r="O242" s="12">
        <f t="shared" si="37"/>
        <v>40304.729398476498</v>
      </c>
      <c r="P242" s="84">
        <f t="shared" si="38"/>
        <v>2780470.1981998864</v>
      </c>
      <c r="Q242" s="11">
        <f t="shared" si="39"/>
        <v>0.35646927758383495</v>
      </c>
      <c r="R242" s="95"/>
      <c r="S242" s="15"/>
      <c r="T242" s="96"/>
    </row>
    <row r="243" spans="8:20">
      <c r="H243" s="88">
        <f t="shared" si="40"/>
        <v>239</v>
      </c>
      <c r="I243" s="10">
        <f t="shared" si="33"/>
        <v>49341</v>
      </c>
      <c r="J243" s="9">
        <f t="shared" si="34"/>
        <v>7170</v>
      </c>
      <c r="K243" s="8">
        <v>2993702.6161341844</v>
      </c>
      <c r="L243" s="83">
        <f t="shared" si="35"/>
        <v>2251820.3980171615</v>
      </c>
      <c r="M243" s="9">
        <f t="shared" si="32"/>
        <v>1.0051672547259052</v>
      </c>
      <c r="N243" s="83">
        <f t="shared" si="36"/>
        <v>2793674.3199633639</v>
      </c>
      <c r="O243" s="8">
        <f t="shared" si="37"/>
        <v>25937.331626589625</v>
      </c>
      <c r="P243" s="83">
        <f t="shared" si="38"/>
        <v>2767736.9883367745</v>
      </c>
      <c r="Q243" s="7">
        <f t="shared" si="39"/>
        <v>0.55139064568941609</v>
      </c>
      <c r="R243" s="95"/>
      <c r="S243" s="15"/>
      <c r="T243" s="96"/>
    </row>
    <row r="244" spans="8:20" ht="13.5" thickBot="1">
      <c r="H244" s="89">
        <f t="shared" si="40"/>
        <v>240</v>
      </c>
      <c r="I244" s="6">
        <f t="shared" si="33"/>
        <v>49369</v>
      </c>
      <c r="J244" s="5">
        <f t="shared" si="34"/>
        <v>7200</v>
      </c>
      <c r="K244" s="4">
        <v>2965389.5634123823</v>
      </c>
      <c r="L244" s="90">
        <f t="shared" si="35"/>
        <v>0</v>
      </c>
      <c r="M244" s="5">
        <f t="shared" si="32"/>
        <v>1.0051672547259052</v>
      </c>
      <c r="N244" s="90">
        <f t="shared" si="36"/>
        <v>2767253.042217745</v>
      </c>
      <c r="O244" s="4">
        <f t="shared" si="37"/>
        <v>11635.72959354386</v>
      </c>
      <c r="P244" s="90">
        <f t="shared" si="38"/>
        <v>2251820.3980171615</v>
      </c>
      <c r="Q244" s="3">
        <f t="shared" si="39"/>
        <v>1</v>
      </c>
      <c r="R244" s="95"/>
      <c r="S244" s="15"/>
      <c r="T244" s="96"/>
    </row>
  </sheetData>
  <sheetCalcPr fullCalcOnLoad="1"/>
  <mergeCells count="11">
    <mergeCell ref="F48:F49"/>
    <mergeCell ref="B48:B49"/>
    <mergeCell ref="C48:C49"/>
    <mergeCell ref="D48:D49"/>
    <mergeCell ref="E48:E49"/>
    <mergeCell ref="B12:F12"/>
    <mergeCell ref="C14:C15"/>
    <mergeCell ref="D14:D15"/>
    <mergeCell ref="E14:E15"/>
    <mergeCell ref="F14:F15"/>
    <mergeCell ref="B14:B15"/>
  </mergeCells>
  <phoneticPr fontId="15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B19558"/>
  <sheetViews>
    <sheetView showGridLines="0" tabSelected="1" workbookViewId="0">
      <pane ySplit="2" topLeftCell="A14088" activePane="bottomLeft" state="frozen"/>
      <selection pane="bottomLeft" activeCell="H14117" sqref="H14117"/>
    </sheetView>
  </sheetViews>
  <sheetFormatPr defaultColWidth="2.42578125" defaultRowHeight="12.75"/>
  <cols>
    <col min="1" max="1" width="14.42578125" style="1" bestFit="1" customWidth="1"/>
    <col min="2" max="2" width="9.28515625" style="1" bestFit="1" customWidth="1"/>
    <col min="3" max="3" width="10.28515625" style="1" bestFit="1" customWidth="1"/>
    <col min="4" max="5" width="10.7109375" style="1" bestFit="1" customWidth="1"/>
    <col min="6" max="7" width="16" style="1" bestFit="1" customWidth="1"/>
    <col min="8" max="8" width="19.42578125" style="1" bestFit="1" customWidth="1"/>
    <col min="9" max="9" width="16" style="1" bestFit="1" customWidth="1"/>
    <col min="10" max="11" width="10.7109375" style="1" bestFit="1" customWidth="1"/>
    <col min="12" max="12" width="8.140625" style="2" bestFit="1" customWidth="1"/>
    <col min="13" max="13" width="17.5703125" style="2" bestFit="1" customWidth="1"/>
    <col min="14" max="14" width="8.5703125" style="2" bestFit="1" customWidth="1"/>
    <col min="15" max="15" width="10.42578125" style="2" bestFit="1" customWidth="1"/>
    <col min="16" max="16384" width="2.42578125" style="1"/>
  </cols>
  <sheetData>
    <row r="1" spans="1:15" ht="13.5" thickBot="1">
      <c r="G1" s="15"/>
      <c r="M1" s="101"/>
      <c r="N1" s="101"/>
    </row>
    <row r="2" spans="1:15" s="37" customFormat="1" ht="43.5" customHeight="1" thickBot="1">
      <c r="A2" s="71" t="s">
        <v>1675</v>
      </c>
      <c r="B2" s="71" t="s">
        <v>1676</v>
      </c>
      <c r="C2" s="72" t="s">
        <v>1677</v>
      </c>
      <c r="D2" s="73" t="s">
        <v>1678</v>
      </c>
      <c r="E2" s="73" t="s">
        <v>1679</v>
      </c>
      <c r="F2" s="72" t="s">
        <v>1680</v>
      </c>
      <c r="G2" s="72" t="s">
        <v>1681</v>
      </c>
      <c r="H2" s="72" t="s">
        <v>1682</v>
      </c>
      <c r="I2" s="72" t="s">
        <v>1683</v>
      </c>
      <c r="J2" s="72" t="s">
        <v>445</v>
      </c>
      <c r="K2" s="72" t="s">
        <v>444</v>
      </c>
      <c r="L2" s="72" t="s">
        <v>53</v>
      </c>
      <c r="M2" s="72" t="s">
        <v>71</v>
      </c>
      <c r="N2" s="72" t="s">
        <v>72</v>
      </c>
      <c r="O2" s="72" t="s">
        <v>69</v>
      </c>
    </row>
    <row r="3" spans="1:15" ht="13.5" thickTop="1">
      <c r="A3" s="42">
        <v>40170</v>
      </c>
      <c r="B3" s="42">
        <v>51127</v>
      </c>
      <c r="C3" s="130">
        <v>360</v>
      </c>
      <c r="D3" s="43">
        <v>8.09E-2</v>
      </c>
      <c r="E3" s="43">
        <v>7.9100000000000004E-2</v>
      </c>
      <c r="F3" s="44">
        <v>168200</v>
      </c>
      <c r="G3" s="44">
        <v>168200</v>
      </c>
      <c r="H3" s="44">
        <v>43043.71</v>
      </c>
      <c r="I3" s="44">
        <v>50259.27</v>
      </c>
      <c r="J3" s="68">
        <f t="shared" ref="J3:J66" si="0">H3/G3</f>
        <v>0.2559079072532699</v>
      </c>
      <c r="K3" s="43">
        <f t="shared" ref="K3:K66" si="1">I3/G3</f>
        <v>0.29880659928656361</v>
      </c>
      <c r="L3" s="41" t="str">
        <f t="shared" ref="L3:L66" si="2">IF(J3&lt;=65%,"AA",IF(J3&lt;=75%,"A",IF(J3&lt;=85%,"B","C")))</f>
        <v>AA</v>
      </c>
      <c r="M3" s="41" t="s">
        <v>565</v>
      </c>
      <c r="N3" s="41" t="s">
        <v>432</v>
      </c>
      <c r="O3" s="41" t="s">
        <v>70</v>
      </c>
    </row>
    <row r="4" spans="1:15">
      <c r="A4" s="42">
        <v>40162</v>
      </c>
      <c r="B4" s="42">
        <v>51119</v>
      </c>
      <c r="C4" s="130">
        <v>360</v>
      </c>
      <c r="D4" s="43">
        <v>8.09E-2</v>
      </c>
      <c r="E4" s="43">
        <v>8.09E-2</v>
      </c>
      <c r="F4" s="44">
        <v>195000</v>
      </c>
      <c r="G4" s="44">
        <v>195000</v>
      </c>
      <c r="H4" s="44">
        <v>51415.3</v>
      </c>
      <c r="I4" s="44">
        <v>59999.99</v>
      </c>
      <c r="J4" s="68">
        <f t="shared" si="0"/>
        <v>0.26366820512820516</v>
      </c>
      <c r="K4" s="43">
        <f t="shared" si="1"/>
        <v>0.30769225641025638</v>
      </c>
      <c r="L4" s="41" t="str">
        <f t="shared" si="2"/>
        <v>AA</v>
      </c>
      <c r="M4" s="41" t="s">
        <v>566</v>
      </c>
      <c r="N4" s="41" t="s">
        <v>420</v>
      </c>
      <c r="O4" s="41" t="s">
        <v>70</v>
      </c>
    </row>
    <row r="5" spans="1:15">
      <c r="A5" s="42">
        <v>40239</v>
      </c>
      <c r="B5" s="42">
        <v>45718</v>
      </c>
      <c r="C5" s="130">
        <v>180</v>
      </c>
      <c r="D5" s="43">
        <v>8.09E-2</v>
      </c>
      <c r="E5" s="43">
        <v>7.9100000000000004E-2</v>
      </c>
      <c r="F5" s="44">
        <v>151157</v>
      </c>
      <c r="G5" s="44">
        <v>151157</v>
      </c>
      <c r="H5" s="44">
        <v>32759.59</v>
      </c>
      <c r="I5" s="44">
        <v>46999.99</v>
      </c>
      <c r="J5" s="68">
        <f t="shared" si="0"/>
        <v>0.21672558994952268</v>
      </c>
      <c r="K5" s="43">
        <f t="shared" si="1"/>
        <v>0.31093492196854922</v>
      </c>
      <c r="L5" s="41" t="str">
        <f t="shared" si="2"/>
        <v>AA</v>
      </c>
      <c r="M5" s="41" t="s">
        <v>602</v>
      </c>
      <c r="N5" s="41" t="s">
        <v>421</v>
      </c>
      <c r="O5" s="41" t="s">
        <v>70</v>
      </c>
    </row>
    <row r="6" spans="1:15">
      <c r="A6" s="38">
        <v>40442</v>
      </c>
      <c r="B6" s="38">
        <v>50395</v>
      </c>
      <c r="C6" s="131">
        <v>327</v>
      </c>
      <c r="D6" s="39">
        <v>8.09E-2</v>
      </c>
      <c r="E6" s="39">
        <v>8.09E-2</v>
      </c>
      <c r="F6" s="40">
        <v>123127.4</v>
      </c>
      <c r="G6" s="40">
        <v>123127.4</v>
      </c>
      <c r="H6" s="40">
        <v>37849.4</v>
      </c>
      <c r="I6" s="40">
        <v>40373.9</v>
      </c>
      <c r="J6" s="67">
        <f t="shared" si="0"/>
        <v>0.30740030245095734</v>
      </c>
      <c r="K6" s="39">
        <f t="shared" si="1"/>
        <v>0.32790345609506905</v>
      </c>
      <c r="L6" s="2" t="str">
        <f t="shared" si="2"/>
        <v>AA</v>
      </c>
      <c r="M6" s="2" t="s">
        <v>472</v>
      </c>
      <c r="N6" s="2" t="s">
        <v>426</v>
      </c>
      <c r="O6" s="2" t="s">
        <v>70</v>
      </c>
    </row>
    <row r="7" spans="1:15">
      <c r="A7" s="42">
        <v>39983</v>
      </c>
      <c r="B7" s="42">
        <v>47288</v>
      </c>
      <c r="C7" s="130">
        <v>240</v>
      </c>
      <c r="D7" s="43">
        <v>8.09E-2</v>
      </c>
      <c r="E7" s="43">
        <v>7.9100000000000004E-2</v>
      </c>
      <c r="F7" s="44">
        <v>150000</v>
      </c>
      <c r="G7" s="44">
        <v>150000</v>
      </c>
      <c r="H7" s="44">
        <v>39411.94</v>
      </c>
      <c r="I7" s="44">
        <v>50000</v>
      </c>
      <c r="J7" s="68">
        <f t="shared" si="0"/>
        <v>0.26274626666666667</v>
      </c>
      <c r="K7" s="43">
        <f t="shared" si="1"/>
        <v>0.33333333333333331</v>
      </c>
      <c r="L7" s="41" t="str">
        <f t="shared" si="2"/>
        <v>AA</v>
      </c>
      <c r="M7" s="41" t="s">
        <v>871</v>
      </c>
      <c r="N7" s="41" t="s">
        <v>416</v>
      </c>
      <c r="O7" s="41" t="s">
        <v>70</v>
      </c>
    </row>
    <row r="8" spans="1:15">
      <c r="A8" s="38">
        <v>40388</v>
      </c>
      <c r="B8" s="38">
        <v>47693</v>
      </c>
      <c r="C8" s="131">
        <v>240</v>
      </c>
      <c r="D8" s="39">
        <v>8.09E-2</v>
      </c>
      <c r="E8" s="39">
        <v>8.09E-2</v>
      </c>
      <c r="F8" s="40">
        <v>200000</v>
      </c>
      <c r="G8" s="40">
        <v>200000</v>
      </c>
      <c r="H8" s="40">
        <v>53884.84</v>
      </c>
      <c r="I8" s="40">
        <v>67592.320000000007</v>
      </c>
      <c r="J8" s="67">
        <f t="shared" si="0"/>
        <v>0.2694242</v>
      </c>
      <c r="K8" s="39">
        <f t="shared" si="1"/>
        <v>0.33796160000000003</v>
      </c>
      <c r="L8" s="2" t="str">
        <f t="shared" si="2"/>
        <v>AA</v>
      </c>
      <c r="M8" s="2" t="s">
        <v>555</v>
      </c>
      <c r="N8" s="2" t="s">
        <v>434</v>
      </c>
      <c r="O8" s="2" t="s">
        <v>70</v>
      </c>
    </row>
    <row r="9" spans="1:15">
      <c r="A9" s="42">
        <v>40310</v>
      </c>
      <c r="B9" s="42">
        <v>45789</v>
      </c>
      <c r="C9" s="130">
        <v>180</v>
      </c>
      <c r="D9" s="43">
        <v>8.09E-2</v>
      </c>
      <c r="E9" s="43">
        <v>7.9100000000000004E-2</v>
      </c>
      <c r="F9" s="44">
        <v>150000</v>
      </c>
      <c r="G9" s="44">
        <v>150000</v>
      </c>
      <c r="H9" s="44">
        <v>35836.44</v>
      </c>
      <c r="I9" s="44">
        <v>50699.99</v>
      </c>
      <c r="J9" s="68">
        <f t="shared" si="0"/>
        <v>0.23890960000000003</v>
      </c>
      <c r="K9" s="43">
        <f t="shared" si="1"/>
        <v>0.33799993333333334</v>
      </c>
      <c r="L9" s="41" t="str">
        <f t="shared" si="2"/>
        <v>AA</v>
      </c>
      <c r="M9" s="41" t="s">
        <v>586</v>
      </c>
      <c r="N9" s="41" t="s">
        <v>416</v>
      </c>
      <c r="O9" s="41" t="s">
        <v>70</v>
      </c>
    </row>
    <row r="10" spans="1:15">
      <c r="A10" s="42">
        <v>40870</v>
      </c>
      <c r="B10" s="42">
        <v>51218</v>
      </c>
      <c r="C10" s="130">
        <v>340</v>
      </c>
      <c r="D10" s="43">
        <v>8.09E-2</v>
      </c>
      <c r="E10" s="43">
        <v>7.9100000000000004E-2</v>
      </c>
      <c r="F10" s="44">
        <v>145600</v>
      </c>
      <c r="G10" s="44">
        <v>145600</v>
      </c>
      <c r="H10" s="44">
        <v>34252.269999999997</v>
      </c>
      <c r="I10" s="44">
        <v>49250</v>
      </c>
      <c r="J10" s="68">
        <f t="shared" si="0"/>
        <v>0.23524910714285713</v>
      </c>
      <c r="K10" s="43">
        <f t="shared" si="1"/>
        <v>0.33825549450549453</v>
      </c>
      <c r="L10" s="41" t="str">
        <f t="shared" si="2"/>
        <v>AA</v>
      </c>
      <c r="M10" s="41" t="s">
        <v>1059</v>
      </c>
      <c r="N10" s="41" t="s">
        <v>421</v>
      </c>
      <c r="O10" s="41" t="s">
        <v>70</v>
      </c>
    </row>
    <row r="11" spans="1:15">
      <c r="A11" s="42">
        <v>40855</v>
      </c>
      <c r="B11" s="42">
        <v>51813</v>
      </c>
      <c r="C11" s="130">
        <v>360</v>
      </c>
      <c r="D11" s="43">
        <v>8.09E-2</v>
      </c>
      <c r="E11" s="43">
        <v>7.9100000000000004E-2</v>
      </c>
      <c r="F11" s="44">
        <v>188000</v>
      </c>
      <c r="G11" s="44">
        <v>188000</v>
      </c>
      <c r="H11" s="44">
        <v>58245.41</v>
      </c>
      <c r="I11" s="44">
        <v>64256.82</v>
      </c>
      <c r="J11" s="68">
        <f t="shared" si="0"/>
        <v>0.30981601063829789</v>
      </c>
      <c r="K11" s="43">
        <f t="shared" si="1"/>
        <v>0.34179159574468088</v>
      </c>
      <c r="L11" s="41" t="str">
        <f t="shared" si="2"/>
        <v>AA</v>
      </c>
      <c r="M11" s="41" t="s">
        <v>489</v>
      </c>
      <c r="N11" s="41" t="s">
        <v>415</v>
      </c>
      <c r="O11" s="41" t="s">
        <v>70</v>
      </c>
    </row>
    <row r="12" spans="1:15">
      <c r="A12" s="38">
        <v>40924</v>
      </c>
      <c r="B12" s="38">
        <v>50817</v>
      </c>
      <c r="C12" s="131">
        <v>325</v>
      </c>
      <c r="D12" s="39">
        <v>8.09E-2</v>
      </c>
      <c r="E12" s="39">
        <v>8.09E-2</v>
      </c>
      <c r="F12" s="40">
        <v>180580</v>
      </c>
      <c r="G12" s="40">
        <v>180580</v>
      </c>
      <c r="H12" s="40">
        <v>57814.75</v>
      </c>
      <c r="I12" s="40">
        <v>63334.68</v>
      </c>
      <c r="J12" s="67">
        <f t="shared" si="0"/>
        <v>0.32016142429947947</v>
      </c>
      <c r="K12" s="39">
        <f t="shared" si="1"/>
        <v>0.35072920589212536</v>
      </c>
      <c r="L12" s="2" t="str">
        <f t="shared" si="2"/>
        <v>AA</v>
      </c>
      <c r="M12" s="2" t="s">
        <v>611</v>
      </c>
      <c r="N12" s="2" t="s">
        <v>419</v>
      </c>
      <c r="O12" s="2" t="s">
        <v>70</v>
      </c>
    </row>
    <row r="13" spans="1:15">
      <c r="A13" s="38">
        <v>40448</v>
      </c>
      <c r="B13" s="38">
        <v>47753</v>
      </c>
      <c r="C13" s="131">
        <v>240</v>
      </c>
      <c r="D13" s="39">
        <v>8.09E-2</v>
      </c>
      <c r="E13" s="39">
        <v>7.9100000000000004E-2</v>
      </c>
      <c r="F13" s="40">
        <v>184000</v>
      </c>
      <c r="G13" s="40">
        <v>184000</v>
      </c>
      <c r="H13" s="40">
        <v>53883.519999999997</v>
      </c>
      <c r="I13" s="40">
        <v>66999.990000000005</v>
      </c>
      <c r="J13" s="67">
        <f t="shared" si="0"/>
        <v>0.29284521739130431</v>
      </c>
      <c r="K13" s="39">
        <f t="shared" si="1"/>
        <v>0.36413038043478263</v>
      </c>
      <c r="L13" s="2" t="str">
        <f t="shared" si="2"/>
        <v>AA</v>
      </c>
      <c r="M13" s="2" t="s">
        <v>511</v>
      </c>
      <c r="N13" s="2" t="s">
        <v>422</v>
      </c>
      <c r="O13" s="2" t="s">
        <v>70</v>
      </c>
    </row>
    <row r="14" spans="1:15">
      <c r="A14" s="38">
        <v>40513</v>
      </c>
      <c r="B14" s="38">
        <v>47818</v>
      </c>
      <c r="C14" s="131">
        <v>240</v>
      </c>
      <c r="D14" s="39">
        <v>8.09E-2</v>
      </c>
      <c r="E14" s="39">
        <v>8.09E-2</v>
      </c>
      <c r="F14" s="40">
        <v>150000</v>
      </c>
      <c r="G14" s="40">
        <v>150000</v>
      </c>
      <c r="H14" s="40">
        <v>44843.87</v>
      </c>
      <c r="I14" s="40">
        <v>54999.99</v>
      </c>
      <c r="J14" s="67">
        <f t="shared" si="0"/>
        <v>0.29895913333333335</v>
      </c>
      <c r="K14" s="39">
        <f t="shared" si="1"/>
        <v>0.36666660000000001</v>
      </c>
      <c r="L14" s="2" t="str">
        <f t="shared" si="2"/>
        <v>AA</v>
      </c>
      <c r="M14" s="2" t="s">
        <v>457</v>
      </c>
      <c r="N14" s="2" t="s">
        <v>419</v>
      </c>
      <c r="O14" s="2" t="s">
        <v>70</v>
      </c>
    </row>
    <row r="15" spans="1:15">
      <c r="A15" s="38">
        <v>40287</v>
      </c>
      <c r="B15" s="38">
        <v>45766</v>
      </c>
      <c r="C15" s="131">
        <v>180</v>
      </c>
      <c r="D15" s="39">
        <v>8.09E-2</v>
      </c>
      <c r="E15" s="39">
        <v>8.09E-2</v>
      </c>
      <c r="F15" s="40">
        <v>164000</v>
      </c>
      <c r="G15" s="40">
        <v>164000</v>
      </c>
      <c r="H15" s="40">
        <v>43130.27</v>
      </c>
      <c r="I15" s="40">
        <v>61499.99</v>
      </c>
      <c r="J15" s="67">
        <f t="shared" si="0"/>
        <v>0.26298945121951217</v>
      </c>
      <c r="K15" s="39">
        <f t="shared" si="1"/>
        <v>0.37499993902439022</v>
      </c>
      <c r="L15" s="2" t="str">
        <f t="shared" si="2"/>
        <v>AA</v>
      </c>
      <c r="M15" s="2" t="s">
        <v>757</v>
      </c>
      <c r="N15" s="2" t="s">
        <v>439</v>
      </c>
      <c r="O15" s="2" t="s">
        <v>70</v>
      </c>
    </row>
    <row r="16" spans="1:15">
      <c r="A16" s="38">
        <v>40555</v>
      </c>
      <c r="B16" s="38">
        <v>45119</v>
      </c>
      <c r="C16" s="131">
        <v>150</v>
      </c>
      <c r="D16" s="39">
        <v>8.09E-2</v>
      </c>
      <c r="E16" s="39">
        <v>7.9100000000000004E-2</v>
      </c>
      <c r="F16" s="40">
        <v>188700</v>
      </c>
      <c r="G16" s="40">
        <v>188700</v>
      </c>
      <c r="H16" s="40">
        <v>50544.07</v>
      </c>
      <c r="I16" s="40">
        <v>72999.990000000005</v>
      </c>
      <c r="J16" s="67">
        <f t="shared" si="0"/>
        <v>0.26785410704822471</v>
      </c>
      <c r="K16" s="39">
        <f t="shared" si="1"/>
        <v>0.38685739268680447</v>
      </c>
      <c r="L16" s="2" t="str">
        <f t="shared" si="2"/>
        <v>AA</v>
      </c>
      <c r="M16" s="2" t="s">
        <v>518</v>
      </c>
      <c r="N16" s="2" t="s">
        <v>416</v>
      </c>
      <c r="O16" s="2" t="s">
        <v>70</v>
      </c>
    </row>
    <row r="17" spans="1:15">
      <c r="A17" s="42">
        <v>40736</v>
      </c>
      <c r="B17" s="42">
        <v>45181</v>
      </c>
      <c r="C17" s="130">
        <v>146</v>
      </c>
      <c r="D17" s="43">
        <v>8.09E-2</v>
      </c>
      <c r="E17" s="43">
        <v>8.09E-2</v>
      </c>
      <c r="F17" s="44">
        <v>161500</v>
      </c>
      <c r="G17" s="44">
        <v>161500</v>
      </c>
      <c r="H17" s="44">
        <v>44845.84</v>
      </c>
      <c r="I17" s="44">
        <v>63292.69</v>
      </c>
      <c r="J17" s="68">
        <f t="shared" si="0"/>
        <v>0.27768321981424149</v>
      </c>
      <c r="K17" s="43">
        <f t="shared" si="1"/>
        <v>0.39190520123839012</v>
      </c>
      <c r="L17" s="41" t="str">
        <f t="shared" si="2"/>
        <v>AA</v>
      </c>
      <c r="M17" s="41" t="s">
        <v>703</v>
      </c>
      <c r="N17" s="41" t="s">
        <v>437</v>
      </c>
      <c r="O17" s="41" t="s">
        <v>70</v>
      </c>
    </row>
    <row r="18" spans="1:15">
      <c r="A18" s="42">
        <v>40570</v>
      </c>
      <c r="B18" s="42">
        <v>51528</v>
      </c>
      <c r="C18" s="130">
        <v>360</v>
      </c>
      <c r="D18" s="43">
        <v>8.09E-2</v>
      </c>
      <c r="E18" s="43">
        <v>7.1599999999999997E-2</v>
      </c>
      <c r="F18" s="44">
        <v>172000</v>
      </c>
      <c r="G18" s="44">
        <v>172000</v>
      </c>
      <c r="H18" s="44">
        <v>47125.67</v>
      </c>
      <c r="I18" s="44">
        <v>69999.990000000005</v>
      </c>
      <c r="J18" s="68">
        <f t="shared" si="0"/>
        <v>0.27398645348837208</v>
      </c>
      <c r="K18" s="43">
        <f t="shared" si="1"/>
        <v>0.40697668604651166</v>
      </c>
      <c r="L18" s="41" t="str">
        <f t="shared" si="2"/>
        <v>AA</v>
      </c>
      <c r="M18" s="41" t="s">
        <v>531</v>
      </c>
      <c r="N18" s="41" t="s">
        <v>423</v>
      </c>
      <c r="O18" s="41" t="s">
        <v>70</v>
      </c>
    </row>
    <row r="19" spans="1:15">
      <c r="A19" s="38">
        <v>40794</v>
      </c>
      <c r="B19" s="38">
        <v>44447</v>
      </c>
      <c r="C19" s="131">
        <v>120</v>
      </c>
      <c r="D19" s="39">
        <v>8.09E-2</v>
      </c>
      <c r="E19" s="39">
        <v>7.9100000000000004E-2</v>
      </c>
      <c r="F19" s="40">
        <v>196000</v>
      </c>
      <c r="G19" s="40">
        <v>196000</v>
      </c>
      <c r="H19" s="40">
        <v>53743.53</v>
      </c>
      <c r="I19" s="40">
        <v>79999.990000000005</v>
      </c>
      <c r="J19" s="67">
        <f t="shared" si="0"/>
        <v>0.27420168367346937</v>
      </c>
      <c r="K19" s="39">
        <f t="shared" si="1"/>
        <v>0.40816321428571434</v>
      </c>
      <c r="L19" s="2" t="str">
        <f t="shared" si="2"/>
        <v>AA</v>
      </c>
      <c r="M19" s="2" t="s">
        <v>457</v>
      </c>
      <c r="N19" s="2" t="s">
        <v>419</v>
      </c>
      <c r="O19" s="2" t="s">
        <v>70</v>
      </c>
    </row>
    <row r="20" spans="1:15">
      <c r="A20" s="42">
        <v>40801</v>
      </c>
      <c r="B20" s="42">
        <v>43419</v>
      </c>
      <c r="C20" s="130">
        <v>86</v>
      </c>
      <c r="D20" s="43">
        <v>8.09E-2</v>
      </c>
      <c r="E20" s="43">
        <v>7.9100000000000004E-2</v>
      </c>
      <c r="F20" s="44">
        <v>170000</v>
      </c>
      <c r="G20" s="44">
        <v>170000</v>
      </c>
      <c r="H20" s="44">
        <v>37372.06</v>
      </c>
      <c r="I20" s="44">
        <v>69999.990000000005</v>
      </c>
      <c r="J20" s="68">
        <f t="shared" si="0"/>
        <v>0.21983564705882352</v>
      </c>
      <c r="K20" s="43">
        <f t="shared" si="1"/>
        <v>0.41176464705882354</v>
      </c>
      <c r="L20" s="41" t="str">
        <f t="shared" si="2"/>
        <v>AA</v>
      </c>
      <c r="M20" s="41" t="s">
        <v>466</v>
      </c>
      <c r="N20" s="41" t="s">
        <v>421</v>
      </c>
      <c r="O20" s="41" t="s">
        <v>70</v>
      </c>
    </row>
    <row r="21" spans="1:15">
      <c r="A21" s="38">
        <v>40737</v>
      </c>
      <c r="B21" s="38">
        <v>51695</v>
      </c>
      <c r="C21" s="131">
        <v>360</v>
      </c>
      <c r="D21" s="39">
        <v>8.09E-2</v>
      </c>
      <c r="E21" s="39">
        <v>7.9100000000000004E-2</v>
      </c>
      <c r="F21" s="40">
        <v>170000</v>
      </c>
      <c r="G21" s="40">
        <v>170000</v>
      </c>
      <c r="H21" s="40">
        <v>52317.65</v>
      </c>
      <c r="I21" s="40">
        <v>69999.990000000005</v>
      </c>
      <c r="J21" s="67">
        <f t="shared" si="0"/>
        <v>0.30775088235294118</v>
      </c>
      <c r="K21" s="39">
        <f t="shared" si="1"/>
        <v>0.41176464705882354</v>
      </c>
      <c r="L21" s="2" t="str">
        <f t="shared" si="2"/>
        <v>AA</v>
      </c>
      <c r="M21" s="2" t="s">
        <v>1042</v>
      </c>
      <c r="N21" s="2" t="s">
        <v>417</v>
      </c>
      <c r="O21" s="2" t="s">
        <v>70</v>
      </c>
    </row>
    <row r="22" spans="1:15">
      <c r="A22" s="42">
        <v>40809</v>
      </c>
      <c r="B22" s="42">
        <v>51767</v>
      </c>
      <c r="C22" s="130">
        <v>360</v>
      </c>
      <c r="D22" s="43">
        <v>8.09E-2</v>
      </c>
      <c r="E22" s="43">
        <v>7.9100000000000004E-2</v>
      </c>
      <c r="F22" s="44">
        <v>150000</v>
      </c>
      <c r="G22" s="44">
        <v>150000</v>
      </c>
      <c r="H22" s="44">
        <v>56695.55</v>
      </c>
      <c r="I22" s="44">
        <v>62000</v>
      </c>
      <c r="J22" s="68">
        <f t="shared" si="0"/>
        <v>0.37797033333333335</v>
      </c>
      <c r="K22" s="43">
        <f t="shared" si="1"/>
        <v>0.41333333333333333</v>
      </c>
      <c r="L22" s="41" t="str">
        <f t="shared" si="2"/>
        <v>AA</v>
      </c>
      <c r="M22" s="41" t="s">
        <v>482</v>
      </c>
      <c r="N22" s="41" t="s">
        <v>422</v>
      </c>
      <c r="O22" s="41" t="s">
        <v>70</v>
      </c>
    </row>
    <row r="23" spans="1:15">
      <c r="A23" s="38">
        <v>40645</v>
      </c>
      <c r="B23" s="38">
        <v>47950</v>
      </c>
      <c r="C23" s="131">
        <v>240</v>
      </c>
      <c r="D23" s="39">
        <v>8.09E-2</v>
      </c>
      <c r="E23" s="39">
        <v>7.9100000000000004E-2</v>
      </c>
      <c r="F23" s="40">
        <v>191900</v>
      </c>
      <c r="G23" s="40">
        <v>191900</v>
      </c>
      <c r="H23" s="40">
        <v>74205.899999999994</v>
      </c>
      <c r="I23" s="40">
        <v>81100</v>
      </c>
      <c r="J23" s="67">
        <f t="shared" si="0"/>
        <v>0.38669046378322042</v>
      </c>
      <c r="K23" s="39">
        <f t="shared" si="1"/>
        <v>0.42261594580510681</v>
      </c>
      <c r="L23" s="2" t="str">
        <f t="shared" si="2"/>
        <v>AA</v>
      </c>
      <c r="M23" s="2" t="s">
        <v>531</v>
      </c>
      <c r="N23" s="2" t="s">
        <v>423</v>
      </c>
      <c r="O23" s="2" t="s">
        <v>70</v>
      </c>
    </row>
    <row r="24" spans="1:15">
      <c r="A24" s="38">
        <v>40890</v>
      </c>
      <c r="B24" s="38">
        <v>43903</v>
      </c>
      <c r="C24" s="131">
        <v>99</v>
      </c>
      <c r="D24" s="39">
        <v>8.09E-2</v>
      </c>
      <c r="E24" s="39">
        <v>7.9100000000000004E-2</v>
      </c>
      <c r="F24" s="40">
        <v>187935.5</v>
      </c>
      <c r="G24" s="40">
        <v>187935.5</v>
      </c>
      <c r="H24" s="40">
        <v>45021.440000000002</v>
      </c>
      <c r="I24" s="40">
        <v>79865.22</v>
      </c>
      <c r="J24" s="67">
        <f t="shared" si="0"/>
        <v>0.2395579334399302</v>
      </c>
      <c r="K24" s="39">
        <f t="shared" si="1"/>
        <v>0.42496079772049455</v>
      </c>
      <c r="L24" s="2" t="str">
        <f t="shared" si="2"/>
        <v>AA</v>
      </c>
      <c r="M24" s="2" t="s">
        <v>475</v>
      </c>
      <c r="N24" s="2" t="s">
        <v>427</v>
      </c>
      <c r="O24" s="2" t="s">
        <v>70</v>
      </c>
    </row>
    <row r="25" spans="1:15">
      <c r="A25" s="42">
        <v>39994</v>
      </c>
      <c r="B25" s="42">
        <v>50951</v>
      </c>
      <c r="C25" s="130">
        <v>360</v>
      </c>
      <c r="D25" s="43">
        <v>8.09E-2</v>
      </c>
      <c r="E25" s="43">
        <v>8.09E-2</v>
      </c>
      <c r="F25" s="44">
        <v>131000</v>
      </c>
      <c r="G25" s="44">
        <v>131000</v>
      </c>
      <c r="H25" s="44">
        <v>32247.78</v>
      </c>
      <c r="I25" s="44">
        <v>56999.97</v>
      </c>
      <c r="J25" s="68">
        <f t="shared" si="0"/>
        <v>0.24616625954198473</v>
      </c>
      <c r="K25" s="43">
        <f t="shared" si="1"/>
        <v>0.43511427480916032</v>
      </c>
      <c r="L25" s="41" t="str">
        <f t="shared" si="2"/>
        <v>AA</v>
      </c>
      <c r="M25" s="41" t="s">
        <v>495</v>
      </c>
      <c r="N25" s="41" t="s">
        <v>424</v>
      </c>
      <c r="O25" s="41" t="s">
        <v>70</v>
      </c>
    </row>
    <row r="26" spans="1:15">
      <c r="A26" s="42">
        <v>40535</v>
      </c>
      <c r="B26" s="42">
        <v>47840</v>
      </c>
      <c r="C26" s="130">
        <v>240</v>
      </c>
      <c r="D26" s="43">
        <v>8.09E-2</v>
      </c>
      <c r="E26" s="43">
        <v>7.9100000000000004E-2</v>
      </c>
      <c r="F26" s="44">
        <v>190000</v>
      </c>
      <c r="G26" s="44">
        <v>190000</v>
      </c>
      <c r="H26" s="44">
        <v>69661.38</v>
      </c>
      <c r="I26" s="44">
        <v>84999.99</v>
      </c>
      <c r="J26" s="68">
        <f t="shared" si="0"/>
        <v>0.36663884210526321</v>
      </c>
      <c r="K26" s="43">
        <f t="shared" si="1"/>
        <v>0.44736836842105265</v>
      </c>
      <c r="L26" s="41" t="str">
        <f t="shared" si="2"/>
        <v>AA</v>
      </c>
      <c r="M26" s="41" t="s">
        <v>495</v>
      </c>
      <c r="N26" s="41" t="s">
        <v>424</v>
      </c>
      <c r="O26" s="41" t="s">
        <v>70</v>
      </c>
    </row>
    <row r="27" spans="1:15">
      <c r="A27" s="38">
        <v>40049</v>
      </c>
      <c r="B27" s="38">
        <v>51006</v>
      </c>
      <c r="C27" s="131">
        <v>360</v>
      </c>
      <c r="D27" s="39">
        <v>8.09E-2</v>
      </c>
      <c r="E27" s="39">
        <v>8.09E-2</v>
      </c>
      <c r="F27" s="40">
        <v>150000</v>
      </c>
      <c r="G27" s="40">
        <v>150000</v>
      </c>
      <c r="H27" s="40">
        <v>56812.93</v>
      </c>
      <c r="I27" s="40">
        <v>67239.990000000005</v>
      </c>
      <c r="J27" s="67">
        <f t="shared" si="0"/>
        <v>0.37875286666666669</v>
      </c>
      <c r="K27" s="39">
        <f t="shared" si="1"/>
        <v>0.44826660000000002</v>
      </c>
      <c r="L27" s="2" t="str">
        <f t="shared" si="2"/>
        <v>AA</v>
      </c>
      <c r="M27" s="2" t="s">
        <v>802</v>
      </c>
      <c r="N27" s="2" t="s">
        <v>416</v>
      </c>
      <c r="O27" s="2" t="s">
        <v>70</v>
      </c>
    </row>
    <row r="28" spans="1:15">
      <c r="A28" s="38">
        <v>40652</v>
      </c>
      <c r="B28" s="38">
        <v>43574</v>
      </c>
      <c r="C28" s="131">
        <v>96</v>
      </c>
      <c r="D28" s="39">
        <v>8.09E-2</v>
      </c>
      <c r="E28" s="39">
        <v>7.9100000000000004E-2</v>
      </c>
      <c r="F28" s="40">
        <v>177230</v>
      </c>
      <c r="G28" s="40">
        <v>177230</v>
      </c>
      <c r="H28" s="40">
        <v>45417.98</v>
      </c>
      <c r="I28" s="40">
        <v>79999.990000000005</v>
      </c>
      <c r="J28" s="67">
        <f t="shared" si="0"/>
        <v>0.25626575636178978</v>
      </c>
      <c r="K28" s="39">
        <f t="shared" si="1"/>
        <v>0.45139079162669982</v>
      </c>
      <c r="L28" s="2" t="str">
        <f t="shared" si="2"/>
        <v>AA</v>
      </c>
      <c r="M28" s="2" t="s">
        <v>531</v>
      </c>
      <c r="N28" s="2" t="s">
        <v>423</v>
      </c>
      <c r="O28" s="2" t="s">
        <v>70</v>
      </c>
    </row>
    <row r="29" spans="1:15">
      <c r="A29" s="38">
        <v>40122</v>
      </c>
      <c r="B29" s="38">
        <v>49253</v>
      </c>
      <c r="C29" s="131">
        <v>300</v>
      </c>
      <c r="D29" s="39">
        <v>8.09E-2</v>
      </c>
      <c r="E29" s="39">
        <v>7.9100000000000004E-2</v>
      </c>
      <c r="F29" s="40">
        <v>172700</v>
      </c>
      <c r="G29" s="40">
        <v>172700</v>
      </c>
      <c r="H29" s="40">
        <v>63816.639999999999</v>
      </c>
      <c r="I29" s="40">
        <v>77999.990000000005</v>
      </c>
      <c r="J29" s="67">
        <f t="shared" si="0"/>
        <v>0.36952310364794438</v>
      </c>
      <c r="K29" s="39">
        <f t="shared" si="1"/>
        <v>0.45165020266357847</v>
      </c>
      <c r="L29" s="2" t="str">
        <f t="shared" si="2"/>
        <v>AA</v>
      </c>
      <c r="M29" s="2" t="s">
        <v>757</v>
      </c>
      <c r="N29" s="2" t="s">
        <v>439</v>
      </c>
      <c r="O29" s="2" t="s">
        <v>70</v>
      </c>
    </row>
    <row r="30" spans="1:15">
      <c r="A30" s="42">
        <v>40808</v>
      </c>
      <c r="B30" s="42">
        <v>47352</v>
      </c>
      <c r="C30" s="130">
        <v>215</v>
      </c>
      <c r="D30" s="43">
        <v>8.09E-2</v>
      </c>
      <c r="E30" s="43">
        <v>8.09E-2</v>
      </c>
      <c r="F30" s="44">
        <v>180000</v>
      </c>
      <c r="G30" s="44">
        <v>180000</v>
      </c>
      <c r="H30" s="44">
        <v>60240.4</v>
      </c>
      <c r="I30" s="44">
        <v>81358.48</v>
      </c>
      <c r="J30" s="68">
        <f t="shared" si="0"/>
        <v>0.3346688888888889</v>
      </c>
      <c r="K30" s="43">
        <f t="shared" si="1"/>
        <v>0.45199155555555554</v>
      </c>
      <c r="L30" s="41" t="str">
        <f t="shared" si="2"/>
        <v>AA</v>
      </c>
      <c r="M30" s="41" t="s">
        <v>457</v>
      </c>
      <c r="N30" s="41" t="s">
        <v>419</v>
      </c>
      <c r="O30" s="41" t="s">
        <v>70</v>
      </c>
    </row>
    <row r="31" spans="1:15">
      <c r="A31" s="42">
        <v>40591</v>
      </c>
      <c r="B31" s="42">
        <v>51549</v>
      </c>
      <c r="C31" s="130">
        <v>360</v>
      </c>
      <c r="D31" s="43">
        <v>8.09E-2</v>
      </c>
      <c r="E31" s="43">
        <v>7.9100000000000004E-2</v>
      </c>
      <c r="F31" s="44">
        <v>195000</v>
      </c>
      <c r="G31" s="44">
        <v>195000</v>
      </c>
      <c r="H31" s="44">
        <v>79166.710000000006</v>
      </c>
      <c r="I31" s="44">
        <v>88999.99</v>
      </c>
      <c r="J31" s="68">
        <f t="shared" si="0"/>
        <v>0.40598312820512822</v>
      </c>
      <c r="K31" s="43">
        <f t="shared" si="1"/>
        <v>0.45641020512820518</v>
      </c>
      <c r="L31" s="41" t="str">
        <f t="shared" si="2"/>
        <v>AA</v>
      </c>
      <c r="M31" s="41" t="s">
        <v>467</v>
      </c>
      <c r="N31" s="41" t="s">
        <v>425</v>
      </c>
      <c r="O31" s="41" t="s">
        <v>70</v>
      </c>
    </row>
    <row r="32" spans="1:15">
      <c r="A32" s="42">
        <v>40569</v>
      </c>
      <c r="B32" s="42">
        <v>51527</v>
      </c>
      <c r="C32" s="130">
        <v>360</v>
      </c>
      <c r="D32" s="43">
        <v>8.09E-2</v>
      </c>
      <c r="E32" s="43">
        <v>7.1599999999999997E-2</v>
      </c>
      <c r="F32" s="44">
        <v>200000</v>
      </c>
      <c r="G32" s="44">
        <v>200000</v>
      </c>
      <c r="H32" s="44">
        <v>81488.070000000007</v>
      </c>
      <c r="I32" s="44">
        <v>91772.1</v>
      </c>
      <c r="J32" s="68">
        <f t="shared" si="0"/>
        <v>0.40744035000000006</v>
      </c>
      <c r="K32" s="43">
        <f t="shared" si="1"/>
        <v>0.4588605</v>
      </c>
      <c r="L32" s="41" t="str">
        <f t="shared" si="2"/>
        <v>AA</v>
      </c>
      <c r="M32" s="41" t="s">
        <v>489</v>
      </c>
      <c r="N32" s="41" t="s">
        <v>415</v>
      </c>
      <c r="O32" s="41" t="s">
        <v>70</v>
      </c>
    </row>
    <row r="33" spans="1:15">
      <c r="A33" s="42">
        <v>40569</v>
      </c>
      <c r="B33" s="42">
        <v>46048</v>
      </c>
      <c r="C33" s="130">
        <v>180</v>
      </c>
      <c r="D33" s="43">
        <v>8.09E-2</v>
      </c>
      <c r="E33" s="43">
        <v>8.09E-2</v>
      </c>
      <c r="F33" s="44">
        <v>152505</v>
      </c>
      <c r="G33" s="44">
        <v>152505</v>
      </c>
      <c r="H33" s="44">
        <v>52392.73</v>
      </c>
      <c r="I33" s="44">
        <v>69999.990000000005</v>
      </c>
      <c r="J33" s="68">
        <f t="shared" si="0"/>
        <v>0.34354762138946265</v>
      </c>
      <c r="K33" s="43">
        <f t="shared" si="1"/>
        <v>0.45900127864660178</v>
      </c>
      <c r="L33" s="41" t="str">
        <f t="shared" si="2"/>
        <v>AA</v>
      </c>
      <c r="M33" s="41" t="s">
        <v>703</v>
      </c>
      <c r="N33" s="41" t="s">
        <v>437</v>
      </c>
      <c r="O33" s="41" t="s">
        <v>70</v>
      </c>
    </row>
    <row r="34" spans="1:15">
      <c r="A34" s="38">
        <v>40746</v>
      </c>
      <c r="B34" s="38">
        <v>51704</v>
      </c>
      <c r="C34" s="131">
        <v>360</v>
      </c>
      <c r="D34" s="39">
        <v>8.09E-2</v>
      </c>
      <c r="E34" s="39">
        <v>7.9100000000000004E-2</v>
      </c>
      <c r="F34" s="40">
        <v>160000</v>
      </c>
      <c r="G34" s="40">
        <v>160000</v>
      </c>
      <c r="H34" s="40">
        <v>66216.28</v>
      </c>
      <c r="I34" s="40">
        <v>73699.990000000005</v>
      </c>
      <c r="J34" s="67">
        <f t="shared" si="0"/>
        <v>0.41385175000000002</v>
      </c>
      <c r="K34" s="39">
        <f t="shared" si="1"/>
        <v>0.46062493750000005</v>
      </c>
      <c r="L34" s="2" t="str">
        <f t="shared" si="2"/>
        <v>AA</v>
      </c>
      <c r="M34" s="2" t="s">
        <v>472</v>
      </c>
      <c r="N34" s="2" t="s">
        <v>426</v>
      </c>
      <c r="O34" s="2" t="s">
        <v>70</v>
      </c>
    </row>
    <row r="35" spans="1:15">
      <c r="A35" s="42">
        <v>40212</v>
      </c>
      <c r="B35" s="42">
        <v>47729</v>
      </c>
      <c r="C35" s="130">
        <v>247</v>
      </c>
      <c r="D35" s="43">
        <v>8.09E-2</v>
      </c>
      <c r="E35" s="43">
        <v>7.9100000000000004E-2</v>
      </c>
      <c r="F35" s="44">
        <v>195000</v>
      </c>
      <c r="G35" s="44">
        <v>195000</v>
      </c>
      <c r="H35" s="44">
        <v>73362.679999999993</v>
      </c>
      <c r="I35" s="44">
        <v>90000</v>
      </c>
      <c r="J35" s="68">
        <f t="shared" si="0"/>
        <v>0.37621887179487173</v>
      </c>
      <c r="K35" s="43">
        <f t="shared" si="1"/>
        <v>0.46153846153846156</v>
      </c>
      <c r="L35" s="41" t="str">
        <f t="shared" si="2"/>
        <v>AA</v>
      </c>
      <c r="M35" s="41" t="s">
        <v>645</v>
      </c>
      <c r="N35" s="41" t="s">
        <v>422</v>
      </c>
      <c r="O35" s="41" t="s">
        <v>70</v>
      </c>
    </row>
    <row r="36" spans="1:15">
      <c r="A36" s="38">
        <v>40515</v>
      </c>
      <c r="B36" s="38">
        <v>51473</v>
      </c>
      <c r="C36" s="131">
        <v>360</v>
      </c>
      <c r="D36" s="39">
        <v>8.09E-2</v>
      </c>
      <c r="E36" s="39">
        <v>8.09E-2</v>
      </c>
      <c r="F36" s="40">
        <v>190400</v>
      </c>
      <c r="G36" s="40">
        <v>190400</v>
      </c>
      <c r="H36" s="40">
        <v>78134.600000000006</v>
      </c>
      <c r="I36" s="40">
        <v>87999.99</v>
      </c>
      <c r="J36" s="67">
        <f t="shared" si="0"/>
        <v>0.41037079831932777</v>
      </c>
      <c r="K36" s="39">
        <f t="shared" si="1"/>
        <v>0.46218482142857148</v>
      </c>
      <c r="L36" s="2" t="str">
        <f t="shared" si="2"/>
        <v>AA</v>
      </c>
      <c r="M36" s="2" t="s">
        <v>785</v>
      </c>
      <c r="N36" s="2" t="s">
        <v>423</v>
      </c>
      <c r="O36" s="2" t="s">
        <v>70</v>
      </c>
    </row>
    <row r="37" spans="1:15">
      <c r="A37" s="42">
        <v>39974</v>
      </c>
      <c r="B37" s="42">
        <v>45453</v>
      </c>
      <c r="C37" s="130">
        <v>180</v>
      </c>
      <c r="D37" s="43">
        <v>8.09E-2</v>
      </c>
      <c r="E37" s="43">
        <v>7.9100000000000004E-2</v>
      </c>
      <c r="F37" s="44">
        <v>162614.92000000001</v>
      </c>
      <c r="G37" s="44">
        <v>162614.92000000001</v>
      </c>
      <c r="H37" s="44">
        <v>50302.18</v>
      </c>
      <c r="I37" s="44">
        <v>75340</v>
      </c>
      <c r="J37" s="68">
        <f t="shared" si="0"/>
        <v>0.30933311654305767</v>
      </c>
      <c r="K37" s="43">
        <f t="shared" si="1"/>
        <v>0.46330312126341172</v>
      </c>
      <c r="L37" s="41" t="str">
        <f t="shared" si="2"/>
        <v>AA</v>
      </c>
      <c r="M37" s="41" t="s">
        <v>542</v>
      </c>
      <c r="N37" s="41" t="s">
        <v>417</v>
      </c>
      <c r="O37" s="41" t="s">
        <v>70</v>
      </c>
    </row>
    <row r="38" spans="1:15">
      <c r="A38" s="38">
        <v>40872</v>
      </c>
      <c r="B38" s="38">
        <v>46351</v>
      </c>
      <c r="C38" s="131">
        <v>180</v>
      </c>
      <c r="D38" s="39">
        <v>8.09E-2</v>
      </c>
      <c r="E38" s="39">
        <v>7.9100000000000004E-2</v>
      </c>
      <c r="F38" s="40">
        <v>150000</v>
      </c>
      <c r="G38" s="40">
        <v>150000</v>
      </c>
      <c r="H38" s="40">
        <v>55792.05</v>
      </c>
      <c r="I38" s="40">
        <v>69999.990000000005</v>
      </c>
      <c r="J38" s="67">
        <f t="shared" si="0"/>
        <v>0.37194700000000003</v>
      </c>
      <c r="K38" s="39">
        <f t="shared" si="1"/>
        <v>0.46666660000000004</v>
      </c>
      <c r="L38" s="2" t="str">
        <f t="shared" si="2"/>
        <v>AA</v>
      </c>
      <c r="M38" s="2" t="s">
        <v>1598</v>
      </c>
      <c r="N38" s="2" t="s">
        <v>416</v>
      </c>
      <c r="O38" s="2" t="s">
        <v>70</v>
      </c>
    </row>
    <row r="39" spans="1:15">
      <c r="A39" s="38">
        <v>40806</v>
      </c>
      <c r="B39" s="38">
        <v>49968</v>
      </c>
      <c r="C39" s="131">
        <v>301</v>
      </c>
      <c r="D39" s="39">
        <v>8.09E-2</v>
      </c>
      <c r="E39" s="39">
        <v>8.09E-2</v>
      </c>
      <c r="F39" s="40">
        <v>170000</v>
      </c>
      <c r="G39" s="40">
        <v>170000</v>
      </c>
      <c r="H39" s="40">
        <v>52066.86</v>
      </c>
      <c r="I39" s="40">
        <v>79999.990000000005</v>
      </c>
      <c r="J39" s="67">
        <f t="shared" si="0"/>
        <v>0.30627564705882354</v>
      </c>
      <c r="K39" s="39">
        <f t="shared" si="1"/>
        <v>0.47058817647058826</v>
      </c>
      <c r="L39" s="2" t="str">
        <f t="shared" si="2"/>
        <v>AA</v>
      </c>
      <c r="M39" s="2" t="s">
        <v>457</v>
      </c>
      <c r="N39" s="2" t="s">
        <v>419</v>
      </c>
      <c r="O39" s="2" t="s">
        <v>70</v>
      </c>
    </row>
    <row r="40" spans="1:15">
      <c r="A40" s="42">
        <v>40533</v>
      </c>
      <c r="B40" s="42">
        <v>44186</v>
      </c>
      <c r="C40" s="130">
        <v>120</v>
      </c>
      <c r="D40" s="43">
        <v>8.09E-2</v>
      </c>
      <c r="E40" s="43">
        <v>7.9100000000000004E-2</v>
      </c>
      <c r="F40" s="44">
        <v>187000</v>
      </c>
      <c r="G40" s="44">
        <v>187000</v>
      </c>
      <c r="H40" s="44">
        <v>53053.7</v>
      </c>
      <c r="I40" s="44">
        <v>88224.94</v>
      </c>
      <c r="J40" s="68">
        <f t="shared" si="0"/>
        <v>0.28370962566844921</v>
      </c>
      <c r="K40" s="43">
        <f t="shared" si="1"/>
        <v>0.47179112299465242</v>
      </c>
      <c r="L40" s="41" t="str">
        <f t="shared" si="2"/>
        <v>AA</v>
      </c>
      <c r="M40" s="41" t="s">
        <v>467</v>
      </c>
      <c r="N40" s="41" t="s">
        <v>425</v>
      </c>
      <c r="O40" s="41" t="s">
        <v>70</v>
      </c>
    </row>
    <row r="41" spans="1:15">
      <c r="A41" s="42">
        <v>40871</v>
      </c>
      <c r="B41" s="42">
        <v>44524</v>
      </c>
      <c r="C41" s="130">
        <v>120</v>
      </c>
      <c r="D41" s="43">
        <v>8.09E-2</v>
      </c>
      <c r="E41" s="43">
        <v>7.9100000000000004E-2</v>
      </c>
      <c r="F41" s="44">
        <v>190500</v>
      </c>
      <c r="G41" s="44">
        <v>190500</v>
      </c>
      <c r="H41" s="44">
        <v>61841.94</v>
      </c>
      <c r="I41" s="44">
        <v>89999.98</v>
      </c>
      <c r="J41" s="68">
        <f t="shared" si="0"/>
        <v>0.32462960629921261</v>
      </c>
      <c r="K41" s="43">
        <f t="shared" si="1"/>
        <v>0.47244083989501312</v>
      </c>
      <c r="L41" s="41" t="str">
        <f t="shared" si="2"/>
        <v>AA</v>
      </c>
      <c r="M41" s="41" t="s">
        <v>621</v>
      </c>
      <c r="N41" s="41" t="s">
        <v>430</v>
      </c>
      <c r="O41" s="41" t="s">
        <v>70</v>
      </c>
    </row>
    <row r="42" spans="1:15">
      <c r="A42" s="42">
        <v>40872</v>
      </c>
      <c r="B42" s="42">
        <v>44525</v>
      </c>
      <c r="C42" s="130">
        <v>120</v>
      </c>
      <c r="D42" s="43">
        <v>8.09E-2</v>
      </c>
      <c r="E42" s="43">
        <v>8.09E-2</v>
      </c>
      <c r="F42" s="44">
        <v>171000</v>
      </c>
      <c r="G42" s="44">
        <v>171000</v>
      </c>
      <c r="H42" s="44">
        <v>69663.13</v>
      </c>
      <c r="I42" s="44">
        <v>81778.490000000005</v>
      </c>
      <c r="J42" s="68">
        <f t="shared" si="0"/>
        <v>0.40738672514619884</v>
      </c>
      <c r="K42" s="43">
        <f t="shared" si="1"/>
        <v>0.47823678362573102</v>
      </c>
      <c r="L42" s="41" t="str">
        <f t="shared" si="2"/>
        <v>AA</v>
      </c>
      <c r="M42" s="41" t="s">
        <v>482</v>
      </c>
      <c r="N42" s="41" t="s">
        <v>422</v>
      </c>
      <c r="O42" s="41" t="s">
        <v>70</v>
      </c>
    </row>
    <row r="43" spans="1:15">
      <c r="A43" s="42">
        <v>40882</v>
      </c>
      <c r="B43" s="42">
        <v>51840</v>
      </c>
      <c r="C43" s="130">
        <v>360</v>
      </c>
      <c r="D43" s="43">
        <v>8.09E-2</v>
      </c>
      <c r="E43" s="43">
        <v>7.9100000000000004E-2</v>
      </c>
      <c r="F43" s="44">
        <v>192000</v>
      </c>
      <c r="G43" s="44">
        <v>192000</v>
      </c>
      <c r="H43" s="44">
        <v>83680.179999999993</v>
      </c>
      <c r="I43" s="44">
        <v>91999.99</v>
      </c>
      <c r="J43" s="68">
        <f t="shared" si="0"/>
        <v>0.43583427083333331</v>
      </c>
      <c r="K43" s="43">
        <f t="shared" si="1"/>
        <v>0.47916661458333337</v>
      </c>
      <c r="L43" s="41" t="str">
        <f t="shared" si="2"/>
        <v>AA</v>
      </c>
      <c r="M43" s="41" t="s">
        <v>457</v>
      </c>
      <c r="N43" s="41" t="s">
        <v>419</v>
      </c>
      <c r="O43" s="41" t="s">
        <v>70</v>
      </c>
    </row>
    <row r="44" spans="1:15">
      <c r="A44" s="42">
        <v>40633</v>
      </c>
      <c r="B44" s="42">
        <v>47938</v>
      </c>
      <c r="C44" s="130">
        <v>240</v>
      </c>
      <c r="D44" s="43">
        <v>8.09E-2</v>
      </c>
      <c r="E44" s="43">
        <v>7.9100000000000004E-2</v>
      </c>
      <c r="F44" s="44">
        <v>162000</v>
      </c>
      <c r="G44" s="44">
        <v>162000</v>
      </c>
      <c r="H44" s="44">
        <v>65871.3</v>
      </c>
      <c r="I44" s="44">
        <v>79905.59</v>
      </c>
      <c r="J44" s="68">
        <f t="shared" si="0"/>
        <v>0.40661296296296295</v>
      </c>
      <c r="K44" s="43">
        <f t="shared" si="1"/>
        <v>0.49324438271604937</v>
      </c>
      <c r="L44" s="41" t="str">
        <f t="shared" si="2"/>
        <v>AA</v>
      </c>
      <c r="M44" s="41" t="s">
        <v>457</v>
      </c>
      <c r="N44" s="41" t="s">
        <v>419</v>
      </c>
      <c r="O44" s="41" t="s">
        <v>70</v>
      </c>
    </row>
    <row r="45" spans="1:15">
      <c r="A45" s="38">
        <v>40645</v>
      </c>
      <c r="B45" s="38">
        <v>47950</v>
      </c>
      <c r="C45" s="131">
        <v>240</v>
      </c>
      <c r="D45" s="39">
        <v>8.09E-2</v>
      </c>
      <c r="E45" s="39">
        <v>7.4099999999999999E-2</v>
      </c>
      <c r="F45" s="40">
        <v>197780</v>
      </c>
      <c r="G45" s="40">
        <v>197780</v>
      </c>
      <c r="H45" s="40">
        <v>81199.240000000005</v>
      </c>
      <c r="I45" s="40">
        <v>97999.99</v>
      </c>
      <c r="J45" s="67">
        <f t="shared" si="0"/>
        <v>0.41055334209727984</v>
      </c>
      <c r="K45" s="39">
        <f t="shared" si="1"/>
        <v>0.49550000000000005</v>
      </c>
      <c r="L45" s="2" t="str">
        <f t="shared" si="2"/>
        <v>AA</v>
      </c>
      <c r="M45" s="2" t="s">
        <v>457</v>
      </c>
      <c r="N45" s="2" t="s">
        <v>419</v>
      </c>
      <c r="O45" s="2" t="s">
        <v>70</v>
      </c>
    </row>
    <row r="46" spans="1:15">
      <c r="A46" s="42">
        <v>40136</v>
      </c>
      <c r="B46" s="42">
        <v>49267</v>
      </c>
      <c r="C46" s="130">
        <v>300</v>
      </c>
      <c r="D46" s="43">
        <v>8.09E-2</v>
      </c>
      <c r="E46" s="43">
        <v>8.09E-2</v>
      </c>
      <c r="F46" s="44">
        <v>127000</v>
      </c>
      <c r="G46" s="44">
        <v>127000</v>
      </c>
      <c r="H46" s="44">
        <v>51515.13</v>
      </c>
      <c r="I46" s="44">
        <v>62997.37</v>
      </c>
      <c r="J46" s="68">
        <f t="shared" si="0"/>
        <v>0.40563094488188972</v>
      </c>
      <c r="K46" s="43">
        <f t="shared" si="1"/>
        <v>0.49604228346456697</v>
      </c>
      <c r="L46" s="41" t="str">
        <f t="shared" si="2"/>
        <v>AA</v>
      </c>
      <c r="M46" s="41" t="s">
        <v>566</v>
      </c>
      <c r="N46" s="41" t="s">
        <v>420</v>
      </c>
      <c r="O46" s="41" t="s">
        <v>70</v>
      </c>
    </row>
    <row r="47" spans="1:15">
      <c r="A47" s="42">
        <v>40206</v>
      </c>
      <c r="B47" s="42">
        <v>48485</v>
      </c>
      <c r="C47" s="130">
        <v>272</v>
      </c>
      <c r="D47" s="43">
        <v>8.09E-2</v>
      </c>
      <c r="E47" s="43">
        <v>7.9100000000000004E-2</v>
      </c>
      <c r="F47" s="44">
        <v>90000</v>
      </c>
      <c r="G47" s="44">
        <v>90000</v>
      </c>
      <c r="H47" s="44">
        <v>35880.18</v>
      </c>
      <c r="I47" s="44">
        <v>44699.99</v>
      </c>
      <c r="J47" s="68">
        <f t="shared" si="0"/>
        <v>0.39866866666666667</v>
      </c>
      <c r="K47" s="43">
        <f t="shared" si="1"/>
        <v>0.49666655555555556</v>
      </c>
      <c r="L47" s="41" t="str">
        <f t="shared" si="2"/>
        <v>AA</v>
      </c>
      <c r="M47" s="41" t="s">
        <v>520</v>
      </c>
      <c r="N47" s="41" t="s">
        <v>429</v>
      </c>
      <c r="O47" s="41" t="s">
        <v>70</v>
      </c>
    </row>
    <row r="48" spans="1:15">
      <c r="A48" s="42">
        <v>40010</v>
      </c>
      <c r="B48" s="42">
        <v>43662</v>
      </c>
      <c r="C48" s="130">
        <v>120</v>
      </c>
      <c r="D48" s="43">
        <v>8.09E-2</v>
      </c>
      <c r="E48" s="43">
        <v>7.9100000000000004E-2</v>
      </c>
      <c r="F48" s="44">
        <v>180000</v>
      </c>
      <c r="G48" s="44">
        <v>180000</v>
      </c>
      <c r="H48" s="44">
        <v>41272.239999999998</v>
      </c>
      <c r="I48" s="44">
        <v>89999.99</v>
      </c>
      <c r="J48" s="68">
        <f t="shared" si="0"/>
        <v>0.2292902222222222</v>
      </c>
      <c r="K48" s="43">
        <f t="shared" si="1"/>
        <v>0.49999994444444446</v>
      </c>
      <c r="L48" s="41" t="str">
        <f t="shared" si="2"/>
        <v>AA</v>
      </c>
      <c r="M48" s="41" t="s">
        <v>475</v>
      </c>
      <c r="N48" s="41" t="s">
        <v>427</v>
      </c>
      <c r="O48" s="41" t="s">
        <v>70</v>
      </c>
    </row>
    <row r="49" spans="1:15">
      <c r="A49" s="42">
        <v>40725</v>
      </c>
      <c r="B49" s="42">
        <v>45444</v>
      </c>
      <c r="C49" s="130">
        <v>155</v>
      </c>
      <c r="D49" s="43">
        <v>8.09E-2</v>
      </c>
      <c r="E49" s="43">
        <v>7.9100000000000004E-2</v>
      </c>
      <c r="F49" s="44">
        <v>180000</v>
      </c>
      <c r="G49" s="44">
        <v>180000</v>
      </c>
      <c r="H49" s="44">
        <v>34474.01</v>
      </c>
      <c r="I49" s="44">
        <v>89999.99</v>
      </c>
      <c r="J49" s="68">
        <f t="shared" si="0"/>
        <v>0.19152227777777778</v>
      </c>
      <c r="K49" s="43">
        <f t="shared" si="1"/>
        <v>0.49999994444444446</v>
      </c>
      <c r="L49" s="41" t="str">
        <f t="shared" si="2"/>
        <v>AA</v>
      </c>
      <c r="M49" s="41" t="s">
        <v>566</v>
      </c>
      <c r="N49" s="41" t="s">
        <v>420</v>
      </c>
      <c r="O49" s="41" t="s">
        <v>70</v>
      </c>
    </row>
    <row r="50" spans="1:15">
      <c r="A50" s="42">
        <v>40725</v>
      </c>
      <c r="B50" s="42">
        <v>44378</v>
      </c>
      <c r="C50" s="130">
        <v>120</v>
      </c>
      <c r="D50" s="43">
        <v>8.09E-2</v>
      </c>
      <c r="E50" s="43">
        <v>7.9100000000000004E-2</v>
      </c>
      <c r="F50" s="44">
        <v>200000</v>
      </c>
      <c r="G50" s="44">
        <v>200000</v>
      </c>
      <c r="H50" s="44">
        <v>31556.6</v>
      </c>
      <c r="I50" s="44">
        <v>99999.99</v>
      </c>
      <c r="J50" s="68">
        <f t="shared" si="0"/>
        <v>0.15778300000000001</v>
      </c>
      <c r="K50" s="43">
        <f t="shared" si="1"/>
        <v>0.49999995000000003</v>
      </c>
      <c r="L50" s="41" t="str">
        <f t="shared" si="2"/>
        <v>AA</v>
      </c>
      <c r="M50" s="41" t="s">
        <v>564</v>
      </c>
      <c r="N50" s="41" t="s">
        <v>417</v>
      </c>
      <c r="O50" s="41" t="s">
        <v>70</v>
      </c>
    </row>
    <row r="51" spans="1:15">
      <c r="A51" s="38">
        <v>40618</v>
      </c>
      <c r="B51" s="38">
        <v>47619</v>
      </c>
      <c r="C51" s="131">
        <v>230</v>
      </c>
      <c r="D51" s="39">
        <v>8.09E-2</v>
      </c>
      <c r="E51" s="39">
        <v>8.09E-2</v>
      </c>
      <c r="F51" s="40">
        <v>179000</v>
      </c>
      <c r="G51" s="40">
        <v>179000</v>
      </c>
      <c r="H51" s="40">
        <v>73538.289999999994</v>
      </c>
      <c r="I51" s="40">
        <v>89999.99</v>
      </c>
      <c r="J51" s="67">
        <f t="shared" si="0"/>
        <v>0.41082843575418992</v>
      </c>
      <c r="K51" s="39">
        <f t="shared" si="1"/>
        <v>0.50279324022346372</v>
      </c>
      <c r="L51" s="2" t="str">
        <f t="shared" si="2"/>
        <v>AA</v>
      </c>
      <c r="M51" s="2" t="s">
        <v>948</v>
      </c>
      <c r="N51" s="2" t="s">
        <v>419</v>
      </c>
      <c r="O51" s="2" t="s">
        <v>70</v>
      </c>
    </row>
    <row r="52" spans="1:15">
      <c r="A52" s="38">
        <v>40708</v>
      </c>
      <c r="B52" s="38">
        <v>51484</v>
      </c>
      <c r="C52" s="131">
        <v>354</v>
      </c>
      <c r="D52" s="39">
        <v>8.09E-2</v>
      </c>
      <c r="E52" s="39">
        <v>7.9100000000000004E-2</v>
      </c>
      <c r="F52" s="40">
        <v>197000</v>
      </c>
      <c r="G52" s="40">
        <v>197000</v>
      </c>
      <c r="H52" s="40">
        <v>55838.83</v>
      </c>
      <c r="I52" s="40">
        <v>99108.51</v>
      </c>
      <c r="J52" s="67">
        <f t="shared" si="0"/>
        <v>0.28344583756345176</v>
      </c>
      <c r="K52" s="39">
        <f t="shared" si="1"/>
        <v>0.50308888324873091</v>
      </c>
      <c r="L52" s="2" t="str">
        <f t="shared" si="2"/>
        <v>AA</v>
      </c>
      <c r="M52" s="2" t="s">
        <v>564</v>
      </c>
      <c r="N52" s="2" t="s">
        <v>417</v>
      </c>
      <c r="O52" s="2" t="s">
        <v>70</v>
      </c>
    </row>
    <row r="53" spans="1:15">
      <c r="A53" s="42">
        <v>40658</v>
      </c>
      <c r="B53" s="42">
        <v>51616</v>
      </c>
      <c r="C53" s="130">
        <v>360</v>
      </c>
      <c r="D53" s="43">
        <v>8.09E-2</v>
      </c>
      <c r="E53" s="43">
        <v>7.9100000000000004E-2</v>
      </c>
      <c r="F53" s="44">
        <v>190000</v>
      </c>
      <c r="G53" s="44">
        <v>190000</v>
      </c>
      <c r="H53" s="44">
        <v>85949.9</v>
      </c>
      <c r="I53" s="44">
        <v>95999.99</v>
      </c>
      <c r="J53" s="68">
        <f t="shared" si="0"/>
        <v>0.45236789473684208</v>
      </c>
      <c r="K53" s="43">
        <f t="shared" si="1"/>
        <v>0.50526310526315787</v>
      </c>
      <c r="L53" s="41" t="str">
        <f t="shared" si="2"/>
        <v>AA</v>
      </c>
      <c r="M53" s="41" t="s">
        <v>467</v>
      </c>
      <c r="N53" s="41" t="s">
        <v>425</v>
      </c>
      <c r="O53" s="41" t="s">
        <v>70</v>
      </c>
    </row>
    <row r="54" spans="1:15">
      <c r="A54" s="42">
        <v>40686</v>
      </c>
      <c r="B54" s="42">
        <v>46165</v>
      </c>
      <c r="C54" s="130">
        <v>180</v>
      </c>
      <c r="D54" s="43">
        <v>8.09E-2</v>
      </c>
      <c r="E54" s="43">
        <v>8.09E-2</v>
      </c>
      <c r="F54" s="44">
        <v>176000</v>
      </c>
      <c r="G54" s="44">
        <v>176000</v>
      </c>
      <c r="H54" s="44">
        <v>69164.42</v>
      </c>
      <c r="I54" s="44">
        <v>89999.99</v>
      </c>
      <c r="J54" s="68">
        <f t="shared" si="0"/>
        <v>0.39297965909090909</v>
      </c>
      <c r="K54" s="43">
        <f t="shared" si="1"/>
        <v>0.51136357954545453</v>
      </c>
      <c r="L54" s="41" t="str">
        <f t="shared" si="2"/>
        <v>AA</v>
      </c>
      <c r="M54" s="41" t="s">
        <v>457</v>
      </c>
      <c r="N54" s="41" t="s">
        <v>419</v>
      </c>
      <c r="O54" s="41" t="s">
        <v>70</v>
      </c>
    </row>
    <row r="55" spans="1:15">
      <c r="A55" s="38">
        <v>40780</v>
      </c>
      <c r="B55" s="38">
        <v>44433</v>
      </c>
      <c r="C55" s="131">
        <v>120</v>
      </c>
      <c r="D55" s="39">
        <v>8.09E-2</v>
      </c>
      <c r="E55" s="39">
        <v>7.9100000000000004E-2</v>
      </c>
      <c r="F55" s="40">
        <v>160000</v>
      </c>
      <c r="G55" s="40">
        <v>160000</v>
      </c>
      <c r="H55" s="40">
        <v>44842.85</v>
      </c>
      <c r="I55" s="40">
        <v>81819.990000000005</v>
      </c>
      <c r="J55" s="67">
        <f t="shared" si="0"/>
        <v>0.28026781249999999</v>
      </c>
      <c r="K55" s="39">
        <f t="shared" si="1"/>
        <v>0.51137493750000007</v>
      </c>
      <c r="L55" s="2" t="str">
        <f t="shared" si="2"/>
        <v>AA</v>
      </c>
      <c r="M55" s="2" t="s">
        <v>449</v>
      </c>
      <c r="N55" s="2" t="s">
        <v>418</v>
      </c>
      <c r="O55" s="2" t="s">
        <v>70</v>
      </c>
    </row>
    <row r="56" spans="1:15">
      <c r="A56" s="38">
        <v>40304</v>
      </c>
      <c r="B56" s="38">
        <v>47548</v>
      </c>
      <c r="C56" s="131">
        <v>238</v>
      </c>
      <c r="D56" s="39">
        <v>8.09E-2</v>
      </c>
      <c r="E56" s="39">
        <v>7.9100000000000004E-2</v>
      </c>
      <c r="F56" s="40">
        <v>165387.5</v>
      </c>
      <c r="G56" s="40">
        <v>165387.5</v>
      </c>
      <c r="H56" s="40">
        <v>66939.009999999995</v>
      </c>
      <c r="I56" s="40">
        <v>84999.99</v>
      </c>
      <c r="J56" s="67">
        <f t="shared" si="0"/>
        <v>0.40474044289925171</v>
      </c>
      <c r="K56" s="39">
        <f t="shared" si="1"/>
        <v>0.5139444637593531</v>
      </c>
      <c r="L56" s="2" t="str">
        <f t="shared" si="2"/>
        <v>AA</v>
      </c>
      <c r="M56" s="2" t="s">
        <v>472</v>
      </c>
      <c r="N56" s="2" t="s">
        <v>426</v>
      </c>
      <c r="O56" s="2" t="s">
        <v>70</v>
      </c>
    </row>
    <row r="57" spans="1:15">
      <c r="A57" s="42">
        <v>40890</v>
      </c>
      <c r="B57" s="42">
        <v>51392</v>
      </c>
      <c r="C57" s="130">
        <v>345</v>
      </c>
      <c r="D57" s="43">
        <v>8.09E-2</v>
      </c>
      <c r="E57" s="43">
        <v>8.09E-2</v>
      </c>
      <c r="F57" s="44">
        <v>170000</v>
      </c>
      <c r="G57" s="44">
        <v>170000</v>
      </c>
      <c r="H57" s="44">
        <v>79128.47</v>
      </c>
      <c r="I57" s="44">
        <v>87499.99</v>
      </c>
      <c r="J57" s="68">
        <f t="shared" si="0"/>
        <v>0.4654615882352941</v>
      </c>
      <c r="K57" s="43">
        <f t="shared" si="1"/>
        <v>0.51470582352941174</v>
      </c>
      <c r="L57" s="41" t="str">
        <f t="shared" si="2"/>
        <v>AA</v>
      </c>
      <c r="M57" s="41" t="s">
        <v>531</v>
      </c>
      <c r="N57" s="41" t="s">
        <v>423</v>
      </c>
      <c r="O57" s="41" t="s">
        <v>70</v>
      </c>
    </row>
    <row r="58" spans="1:15">
      <c r="A58" s="42">
        <v>40847</v>
      </c>
      <c r="B58" s="42">
        <v>43039</v>
      </c>
      <c r="C58" s="130">
        <v>72</v>
      </c>
      <c r="D58" s="43">
        <v>8.09E-2</v>
      </c>
      <c r="E58" s="43">
        <v>7.9100000000000004E-2</v>
      </c>
      <c r="F58" s="44">
        <v>135959.25</v>
      </c>
      <c r="G58" s="44">
        <v>135959.25</v>
      </c>
      <c r="H58" s="44">
        <v>32736.43</v>
      </c>
      <c r="I58" s="44">
        <v>69999.990000000005</v>
      </c>
      <c r="J58" s="68">
        <f t="shared" si="0"/>
        <v>0.2407811899521364</v>
      </c>
      <c r="K58" s="43">
        <f t="shared" si="1"/>
        <v>0.51486007756000418</v>
      </c>
      <c r="L58" s="41" t="str">
        <f t="shared" si="2"/>
        <v>AA</v>
      </c>
      <c r="M58" s="41" t="s">
        <v>971</v>
      </c>
      <c r="N58" s="41" t="s">
        <v>437</v>
      </c>
      <c r="O58" s="41" t="s">
        <v>70</v>
      </c>
    </row>
    <row r="59" spans="1:15">
      <c r="A59" s="38">
        <v>40214</v>
      </c>
      <c r="B59" s="38">
        <v>45693</v>
      </c>
      <c r="C59" s="131">
        <v>180</v>
      </c>
      <c r="D59" s="39">
        <v>8.09E-2</v>
      </c>
      <c r="E59" s="39">
        <v>8.09E-2</v>
      </c>
      <c r="F59" s="40">
        <v>194000</v>
      </c>
      <c r="G59" s="40">
        <v>194000</v>
      </c>
      <c r="H59" s="40">
        <v>69001.33</v>
      </c>
      <c r="I59" s="40">
        <v>99999.95</v>
      </c>
      <c r="J59" s="67">
        <f t="shared" si="0"/>
        <v>0.35567695876288663</v>
      </c>
      <c r="K59" s="39">
        <f t="shared" si="1"/>
        <v>0.51546365979381437</v>
      </c>
      <c r="L59" s="2" t="str">
        <f t="shared" si="2"/>
        <v>AA</v>
      </c>
      <c r="M59" s="2" t="s">
        <v>489</v>
      </c>
      <c r="N59" s="2" t="s">
        <v>415</v>
      </c>
      <c r="O59" s="2" t="s">
        <v>70</v>
      </c>
    </row>
    <row r="60" spans="1:15">
      <c r="A60" s="42">
        <v>40413</v>
      </c>
      <c r="B60" s="42">
        <v>46257</v>
      </c>
      <c r="C60" s="130">
        <v>192</v>
      </c>
      <c r="D60" s="43">
        <v>8.09E-2</v>
      </c>
      <c r="E60" s="43">
        <v>7.9100000000000004E-2</v>
      </c>
      <c r="F60" s="44">
        <v>97000</v>
      </c>
      <c r="G60" s="44">
        <v>97000</v>
      </c>
      <c r="H60" s="44">
        <v>38982.089999999997</v>
      </c>
      <c r="I60" s="44">
        <v>50000</v>
      </c>
      <c r="J60" s="68">
        <f t="shared" si="0"/>
        <v>0.40187721649484531</v>
      </c>
      <c r="K60" s="43">
        <f t="shared" si="1"/>
        <v>0.51546391752577314</v>
      </c>
      <c r="L60" s="41" t="str">
        <f t="shared" si="2"/>
        <v>AA</v>
      </c>
      <c r="M60" s="41" t="s">
        <v>673</v>
      </c>
      <c r="N60" s="41" t="s">
        <v>435</v>
      </c>
      <c r="O60" s="41" t="s">
        <v>70</v>
      </c>
    </row>
    <row r="61" spans="1:15">
      <c r="A61" s="38">
        <v>40515</v>
      </c>
      <c r="B61" s="38">
        <v>49343</v>
      </c>
      <c r="C61" s="131">
        <v>290</v>
      </c>
      <c r="D61" s="39">
        <v>8.09E-2</v>
      </c>
      <c r="E61" s="39">
        <v>7.9100000000000004E-2</v>
      </c>
      <c r="F61" s="40">
        <v>187000</v>
      </c>
      <c r="G61" s="40">
        <v>187000</v>
      </c>
      <c r="H61" s="40">
        <v>82338.720000000001</v>
      </c>
      <c r="I61" s="40">
        <v>96643.01</v>
      </c>
      <c r="J61" s="67">
        <f t="shared" si="0"/>
        <v>0.44031401069518716</v>
      </c>
      <c r="K61" s="39">
        <f t="shared" si="1"/>
        <v>0.51680754010695185</v>
      </c>
      <c r="L61" s="2" t="str">
        <f t="shared" si="2"/>
        <v>AA</v>
      </c>
      <c r="M61" s="2" t="s">
        <v>467</v>
      </c>
      <c r="N61" s="2" t="s">
        <v>425</v>
      </c>
      <c r="O61" s="2" t="s">
        <v>70</v>
      </c>
    </row>
    <row r="62" spans="1:15">
      <c r="A62" s="38">
        <v>39987</v>
      </c>
      <c r="B62" s="38">
        <v>50944</v>
      </c>
      <c r="C62" s="131">
        <v>360</v>
      </c>
      <c r="D62" s="39">
        <v>8.09E-2</v>
      </c>
      <c r="E62" s="39">
        <v>7.9100000000000004E-2</v>
      </c>
      <c r="F62" s="40">
        <v>150000</v>
      </c>
      <c r="G62" s="40">
        <v>150000</v>
      </c>
      <c r="H62" s="40">
        <v>65557.41</v>
      </c>
      <c r="I62" s="40">
        <v>77999.990000000005</v>
      </c>
      <c r="J62" s="67">
        <f t="shared" si="0"/>
        <v>0.43704940000000003</v>
      </c>
      <c r="K62" s="39">
        <f t="shared" si="1"/>
        <v>0.51999993333333339</v>
      </c>
      <c r="L62" s="2" t="str">
        <f t="shared" si="2"/>
        <v>AA</v>
      </c>
      <c r="M62" s="2" t="s">
        <v>467</v>
      </c>
      <c r="N62" s="2" t="s">
        <v>425</v>
      </c>
      <c r="O62" s="2" t="s">
        <v>70</v>
      </c>
    </row>
    <row r="63" spans="1:15">
      <c r="A63" s="42">
        <v>40512</v>
      </c>
      <c r="B63" s="42">
        <v>45290</v>
      </c>
      <c r="C63" s="130">
        <v>157</v>
      </c>
      <c r="D63" s="43">
        <v>8.09E-2</v>
      </c>
      <c r="E63" s="43">
        <v>7.1599999999999997E-2</v>
      </c>
      <c r="F63" s="44">
        <v>182875</v>
      </c>
      <c r="G63" s="44">
        <v>182875</v>
      </c>
      <c r="H63" s="44">
        <v>49073.52</v>
      </c>
      <c r="I63" s="44">
        <v>95400</v>
      </c>
      <c r="J63" s="68">
        <f t="shared" si="0"/>
        <v>0.26834460697197537</v>
      </c>
      <c r="K63" s="43">
        <f t="shared" si="1"/>
        <v>0.52166780587833217</v>
      </c>
      <c r="L63" s="41" t="str">
        <f t="shared" si="2"/>
        <v>AA</v>
      </c>
      <c r="M63" s="41" t="s">
        <v>753</v>
      </c>
      <c r="N63" s="41" t="s">
        <v>431</v>
      </c>
      <c r="O63" s="41" t="s">
        <v>70</v>
      </c>
    </row>
    <row r="64" spans="1:15">
      <c r="A64" s="42">
        <v>40935</v>
      </c>
      <c r="B64" s="42">
        <v>48271</v>
      </c>
      <c r="C64" s="130">
        <v>241</v>
      </c>
      <c r="D64" s="43">
        <v>8.09E-2</v>
      </c>
      <c r="E64" s="43">
        <v>7.9100000000000004E-2</v>
      </c>
      <c r="F64" s="44">
        <v>190000</v>
      </c>
      <c r="G64" s="44">
        <v>190000</v>
      </c>
      <c r="H64" s="44">
        <v>86333.28</v>
      </c>
      <c r="I64" s="44">
        <v>99999.98</v>
      </c>
      <c r="J64" s="68">
        <f t="shared" si="0"/>
        <v>0.45438568421052633</v>
      </c>
      <c r="K64" s="43">
        <f t="shared" si="1"/>
        <v>0.52631568421052632</v>
      </c>
      <c r="L64" s="41" t="str">
        <f t="shared" si="2"/>
        <v>AA</v>
      </c>
      <c r="M64" s="41" t="s">
        <v>509</v>
      </c>
      <c r="N64" s="41" t="s">
        <v>430</v>
      </c>
      <c r="O64" s="41" t="s">
        <v>70</v>
      </c>
    </row>
    <row r="65" spans="1:15">
      <c r="A65" s="42">
        <v>40588</v>
      </c>
      <c r="B65" s="42">
        <v>51546</v>
      </c>
      <c r="C65" s="130">
        <v>360</v>
      </c>
      <c r="D65" s="43">
        <v>8.09E-2</v>
      </c>
      <c r="E65" s="43">
        <v>7.1599999999999997E-2</v>
      </c>
      <c r="F65" s="44">
        <v>136000</v>
      </c>
      <c r="G65" s="44">
        <v>136000</v>
      </c>
      <c r="H65" s="44">
        <v>64104</v>
      </c>
      <c r="I65" s="44">
        <v>71999.960000000006</v>
      </c>
      <c r="J65" s="68">
        <f t="shared" si="0"/>
        <v>0.47135294117647059</v>
      </c>
      <c r="K65" s="43">
        <f t="shared" si="1"/>
        <v>0.52941147058823534</v>
      </c>
      <c r="L65" s="41" t="str">
        <f t="shared" si="2"/>
        <v>AA</v>
      </c>
      <c r="M65" s="41" t="s">
        <v>565</v>
      </c>
      <c r="N65" s="41" t="s">
        <v>432</v>
      </c>
      <c r="O65" s="41" t="s">
        <v>70</v>
      </c>
    </row>
    <row r="66" spans="1:15">
      <c r="A66" s="42">
        <v>40051</v>
      </c>
      <c r="B66" s="42">
        <v>47356</v>
      </c>
      <c r="C66" s="130">
        <v>240</v>
      </c>
      <c r="D66" s="43">
        <v>8.09E-2</v>
      </c>
      <c r="E66" s="43">
        <v>8.09E-2</v>
      </c>
      <c r="F66" s="44">
        <v>117000</v>
      </c>
      <c r="G66" s="44">
        <v>117000</v>
      </c>
      <c r="H66" s="44">
        <v>46583.9</v>
      </c>
      <c r="I66" s="44">
        <v>61999.99</v>
      </c>
      <c r="J66" s="68">
        <f t="shared" si="0"/>
        <v>0.39815299145299149</v>
      </c>
      <c r="K66" s="43">
        <f t="shared" si="1"/>
        <v>0.52991444444444447</v>
      </c>
      <c r="L66" s="41" t="str">
        <f t="shared" si="2"/>
        <v>AA</v>
      </c>
      <c r="M66" s="41" t="s">
        <v>457</v>
      </c>
      <c r="N66" s="41" t="s">
        <v>419</v>
      </c>
      <c r="O66" s="41" t="s">
        <v>70</v>
      </c>
    </row>
    <row r="67" spans="1:15">
      <c r="A67" s="42">
        <v>40550</v>
      </c>
      <c r="B67" s="42">
        <v>47855</v>
      </c>
      <c r="C67" s="130">
        <v>240</v>
      </c>
      <c r="D67" s="43">
        <v>8.09E-2</v>
      </c>
      <c r="E67" s="43">
        <v>7.1599999999999997E-2</v>
      </c>
      <c r="F67" s="44">
        <v>99650</v>
      </c>
      <c r="G67" s="44">
        <v>99650</v>
      </c>
      <c r="H67" s="44">
        <v>51883.55</v>
      </c>
      <c r="I67" s="44">
        <v>52907.48</v>
      </c>
      <c r="J67" s="68">
        <f t="shared" ref="J67:J130" si="3">H67/G67</f>
        <v>0.52065780230807834</v>
      </c>
      <c r="K67" s="43">
        <f t="shared" ref="K67:K130" si="4">I67/G67</f>
        <v>0.53093306573005528</v>
      </c>
      <c r="L67" s="41" t="str">
        <f t="shared" ref="L67:L130" si="5">IF(J67&lt;=65%,"AA",IF(J67&lt;=75%,"A",IF(J67&lt;=85%,"B","C")))</f>
        <v>AA</v>
      </c>
      <c r="M67" s="41" t="s">
        <v>830</v>
      </c>
      <c r="N67" s="41" t="s">
        <v>437</v>
      </c>
      <c r="O67" s="41" t="s">
        <v>70</v>
      </c>
    </row>
    <row r="68" spans="1:15">
      <c r="A68" s="42">
        <v>40798</v>
      </c>
      <c r="B68" s="42">
        <v>51756</v>
      </c>
      <c r="C68" s="130">
        <v>360</v>
      </c>
      <c r="D68" s="43">
        <v>8.09E-2</v>
      </c>
      <c r="E68" s="43">
        <v>7.9100000000000004E-2</v>
      </c>
      <c r="F68" s="44">
        <v>150000</v>
      </c>
      <c r="G68" s="44">
        <v>150000</v>
      </c>
      <c r="H68" s="44">
        <v>72196.58</v>
      </c>
      <c r="I68" s="44">
        <v>79999.990000000005</v>
      </c>
      <c r="J68" s="68">
        <f t="shared" si="3"/>
        <v>0.48131053333333335</v>
      </c>
      <c r="K68" s="43">
        <f t="shared" si="4"/>
        <v>0.53333326666666669</v>
      </c>
      <c r="L68" s="41" t="str">
        <f t="shared" si="5"/>
        <v>AA</v>
      </c>
      <c r="M68" s="41" t="s">
        <v>601</v>
      </c>
      <c r="N68" s="41" t="s">
        <v>435</v>
      </c>
      <c r="O68" s="41" t="s">
        <v>70</v>
      </c>
    </row>
    <row r="69" spans="1:15">
      <c r="A69" s="38">
        <v>40339</v>
      </c>
      <c r="B69" s="38">
        <v>43992</v>
      </c>
      <c r="C69" s="131">
        <v>120</v>
      </c>
      <c r="D69" s="39">
        <v>8.09E-2</v>
      </c>
      <c r="E69" s="39">
        <v>8.09E-2</v>
      </c>
      <c r="F69" s="40">
        <v>169803</v>
      </c>
      <c r="G69" s="40">
        <v>169803</v>
      </c>
      <c r="H69" s="40">
        <v>50207.47</v>
      </c>
      <c r="I69" s="40">
        <v>90999.99</v>
      </c>
      <c r="J69" s="67">
        <f t="shared" si="3"/>
        <v>0.29568070057655049</v>
      </c>
      <c r="K69" s="39">
        <f t="shared" si="4"/>
        <v>0.53591508983940217</v>
      </c>
      <c r="L69" s="2" t="str">
        <f t="shared" si="5"/>
        <v>AA</v>
      </c>
      <c r="M69" s="2" t="s">
        <v>703</v>
      </c>
      <c r="N69" s="2" t="s">
        <v>437</v>
      </c>
      <c r="O69" s="2" t="s">
        <v>70</v>
      </c>
    </row>
    <row r="70" spans="1:15">
      <c r="A70" s="38">
        <v>40903</v>
      </c>
      <c r="B70" s="38">
        <v>43095</v>
      </c>
      <c r="C70" s="131">
        <v>72</v>
      </c>
      <c r="D70" s="39">
        <v>8.09E-2</v>
      </c>
      <c r="E70" s="39">
        <v>7.9100000000000004E-2</v>
      </c>
      <c r="F70" s="40">
        <v>186000</v>
      </c>
      <c r="G70" s="40">
        <v>186000</v>
      </c>
      <c r="H70" s="40">
        <v>77461.600000000006</v>
      </c>
      <c r="I70" s="40">
        <v>100000</v>
      </c>
      <c r="J70" s="67">
        <f t="shared" si="3"/>
        <v>0.41646021505376346</v>
      </c>
      <c r="K70" s="39">
        <f t="shared" si="4"/>
        <v>0.5376344086021505</v>
      </c>
      <c r="L70" s="2" t="str">
        <f t="shared" si="5"/>
        <v>AA</v>
      </c>
      <c r="M70" s="2" t="s">
        <v>520</v>
      </c>
      <c r="N70" s="2" t="s">
        <v>429</v>
      </c>
      <c r="O70" s="2" t="s">
        <v>70</v>
      </c>
    </row>
    <row r="71" spans="1:15">
      <c r="A71" s="38">
        <v>40739</v>
      </c>
      <c r="B71" s="38">
        <v>44392</v>
      </c>
      <c r="C71" s="131">
        <v>120</v>
      </c>
      <c r="D71" s="39">
        <v>8.09E-2</v>
      </c>
      <c r="E71" s="39">
        <v>8.09E-2</v>
      </c>
      <c r="F71" s="40">
        <v>185933.84</v>
      </c>
      <c r="G71" s="40">
        <v>185933.84</v>
      </c>
      <c r="H71" s="40">
        <v>70208.55</v>
      </c>
      <c r="I71" s="40">
        <v>100000</v>
      </c>
      <c r="J71" s="67">
        <f t="shared" si="3"/>
        <v>0.37759963436456756</v>
      </c>
      <c r="K71" s="39">
        <f t="shared" si="4"/>
        <v>0.53782571262982581</v>
      </c>
      <c r="L71" s="2" t="str">
        <f t="shared" si="5"/>
        <v>AA</v>
      </c>
      <c r="M71" s="2" t="s">
        <v>525</v>
      </c>
      <c r="N71" s="2" t="s">
        <v>430</v>
      </c>
      <c r="O71" s="2" t="s">
        <v>70</v>
      </c>
    </row>
    <row r="72" spans="1:15">
      <c r="A72" s="42">
        <v>40886</v>
      </c>
      <c r="B72" s="42">
        <v>50414</v>
      </c>
      <c r="C72" s="130">
        <v>313</v>
      </c>
      <c r="D72" s="43">
        <v>8.09E-2</v>
      </c>
      <c r="E72" s="43">
        <v>8.09E-2</v>
      </c>
      <c r="F72" s="44">
        <v>165400</v>
      </c>
      <c r="G72" s="44">
        <v>165400</v>
      </c>
      <c r="H72" s="44">
        <v>80652.850000000006</v>
      </c>
      <c r="I72" s="44">
        <v>89000</v>
      </c>
      <c r="J72" s="68">
        <f t="shared" si="3"/>
        <v>0.48762303506650545</v>
      </c>
      <c r="K72" s="43">
        <f t="shared" si="4"/>
        <v>0.53808948004836754</v>
      </c>
      <c r="L72" s="41" t="str">
        <f t="shared" si="5"/>
        <v>AA</v>
      </c>
      <c r="M72" s="41" t="s">
        <v>753</v>
      </c>
      <c r="N72" s="41" t="s">
        <v>431</v>
      </c>
      <c r="O72" s="41" t="s">
        <v>70</v>
      </c>
    </row>
    <row r="73" spans="1:15">
      <c r="A73" s="38">
        <v>40875</v>
      </c>
      <c r="B73" s="38">
        <v>51833</v>
      </c>
      <c r="C73" s="131">
        <v>360</v>
      </c>
      <c r="D73" s="39">
        <v>8.09E-2</v>
      </c>
      <c r="E73" s="39">
        <v>8.09E-2</v>
      </c>
      <c r="F73" s="40">
        <v>87000</v>
      </c>
      <c r="G73" s="40">
        <v>87000</v>
      </c>
      <c r="H73" s="40">
        <v>42607.57</v>
      </c>
      <c r="I73" s="40">
        <v>46999.99</v>
      </c>
      <c r="J73" s="67">
        <f t="shared" si="3"/>
        <v>0.48974218390804597</v>
      </c>
      <c r="K73" s="39">
        <f t="shared" si="4"/>
        <v>0.54022977011494255</v>
      </c>
      <c r="L73" s="2" t="str">
        <f t="shared" si="5"/>
        <v>AA</v>
      </c>
      <c r="M73" s="2" t="s">
        <v>601</v>
      </c>
      <c r="N73" s="2" t="s">
        <v>435</v>
      </c>
      <c r="O73" s="2" t="s">
        <v>70</v>
      </c>
    </row>
    <row r="74" spans="1:15">
      <c r="A74" s="42">
        <v>40640</v>
      </c>
      <c r="B74" s="42">
        <v>47945</v>
      </c>
      <c r="C74" s="130">
        <v>240</v>
      </c>
      <c r="D74" s="43">
        <v>8.09E-2</v>
      </c>
      <c r="E74" s="43">
        <v>7.9100000000000004E-2</v>
      </c>
      <c r="F74" s="44">
        <v>155000</v>
      </c>
      <c r="G74" s="44">
        <v>155000</v>
      </c>
      <c r="H74" s="44">
        <v>69626.539999999994</v>
      </c>
      <c r="I74" s="44">
        <v>83913.36</v>
      </c>
      <c r="J74" s="68">
        <f t="shared" si="3"/>
        <v>0.4492034838709677</v>
      </c>
      <c r="K74" s="43">
        <f t="shared" si="4"/>
        <v>0.54137651612903226</v>
      </c>
      <c r="L74" s="41" t="str">
        <f t="shared" si="5"/>
        <v>AA</v>
      </c>
      <c r="M74" s="41" t="s">
        <v>467</v>
      </c>
      <c r="N74" s="41" t="s">
        <v>425</v>
      </c>
      <c r="O74" s="41" t="s">
        <v>70</v>
      </c>
    </row>
    <row r="75" spans="1:15">
      <c r="A75" s="38">
        <v>40625</v>
      </c>
      <c r="B75" s="38">
        <v>50397</v>
      </c>
      <c r="C75" s="131">
        <v>321</v>
      </c>
      <c r="D75" s="39">
        <v>8.09E-2</v>
      </c>
      <c r="E75" s="39">
        <v>7.9100000000000004E-2</v>
      </c>
      <c r="F75" s="40">
        <v>184000</v>
      </c>
      <c r="G75" s="40">
        <v>184000</v>
      </c>
      <c r="H75" s="40">
        <v>87386.62</v>
      </c>
      <c r="I75" s="40">
        <v>99758.99</v>
      </c>
      <c r="J75" s="67">
        <f t="shared" si="3"/>
        <v>0.4749272826086956</v>
      </c>
      <c r="K75" s="39">
        <f t="shared" si="4"/>
        <v>0.54216842391304354</v>
      </c>
      <c r="L75" s="2" t="str">
        <f t="shared" si="5"/>
        <v>AA</v>
      </c>
      <c r="M75" s="2" t="s">
        <v>515</v>
      </c>
      <c r="N75" s="2" t="s">
        <v>416</v>
      </c>
      <c r="O75" s="2" t="s">
        <v>70</v>
      </c>
    </row>
    <row r="76" spans="1:15">
      <c r="A76" s="38">
        <v>40385</v>
      </c>
      <c r="B76" s="38">
        <v>47690</v>
      </c>
      <c r="C76" s="131">
        <v>240</v>
      </c>
      <c r="D76" s="39">
        <v>8.09E-2</v>
      </c>
      <c r="E76" s="39">
        <v>7.9100000000000004E-2</v>
      </c>
      <c r="F76" s="40">
        <v>170400</v>
      </c>
      <c r="G76" s="40">
        <v>170400</v>
      </c>
      <c r="H76" s="40">
        <v>88126.18</v>
      </c>
      <c r="I76" s="40">
        <v>93000</v>
      </c>
      <c r="J76" s="67">
        <f t="shared" si="3"/>
        <v>0.5171724178403756</v>
      </c>
      <c r="K76" s="39">
        <f t="shared" si="4"/>
        <v>0.54577464788732399</v>
      </c>
      <c r="L76" s="2" t="str">
        <f t="shared" si="5"/>
        <v>AA</v>
      </c>
      <c r="M76" s="2" t="s">
        <v>457</v>
      </c>
      <c r="N76" s="2" t="s">
        <v>419</v>
      </c>
      <c r="O76" s="2" t="s">
        <v>70</v>
      </c>
    </row>
    <row r="77" spans="1:15">
      <c r="A77" s="42">
        <v>40904</v>
      </c>
      <c r="B77" s="42">
        <v>50948</v>
      </c>
      <c r="C77" s="130">
        <v>330</v>
      </c>
      <c r="D77" s="43">
        <v>8.09E-2</v>
      </c>
      <c r="E77" s="43">
        <v>7.9100000000000004E-2</v>
      </c>
      <c r="F77" s="44">
        <v>169800</v>
      </c>
      <c r="G77" s="44">
        <v>169800</v>
      </c>
      <c r="H77" s="44">
        <v>83376.09</v>
      </c>
      <c r="I77" s="44">
        <v>92748.98</v>
      </c>
      <c r="J77" s="68">
        <f t="shared" si="3"/>
        <v>0.4910252650176678</v>
      </c>
      <c r="K77" s="43">
        <f t="shared" si="4"/>
        <v>0.54622485276796229</v>
      </c>
      <c r="L77" s="41" t="str">
        <f t="shared" si="5"/>
        <v>AA</v>
      </c>
      <c r="M77" s="41" t="s">
        <v>531</v>
      </c>
      <c r="N77" s="41" t="s">
        <v>423</v>
      </c>
      <c r="O77" s="41" t="s">
        <v>70</v>
      </c>
    </row>
    <row r="78" spans="1:15">
      <c r="A78" s="42">
        <v>40757</v>
      </c>
      <c r="B78" s="42">
        <v>51715</v>
      </c>
      <c r="C78" s="130">
        <v>360</v>
      </c>
      <c r="D78" s="43">
        <v>8.09E-2</v>
      </c>
      <c r="E78" s="43">
        <v>8.09E-2</v>
      </c>
      <c r="F78" s="44">
        <v>169000</v>
      </c>
      <c r="G78" s="44">
        <v>169000</v>
      </c>
      <c r="H78" s="44">
        <v>83568.22</v>
      </c>
      <c r="I78" s="44">
        <v>92613.93</v>
      </c>
      <c r="J78" s="68">
        <f t="shared" si="3"/>
        <v>0.49448650887573964</v>
      </c>
      <c r="K78" s="43">
        <f t="shared" si="4"/>
        <v>0.54801142011834314</v>
      </c>
      <c r="L78" s="41" t="str">
        <f t="shared" si="5"/>
        <v>AA</v>
      </c>
      <c r="M78" s="41" t="s">
        <v>540</v>
      </c>
      <c r="N78" s="41" t="s">
        <v>423</v>
      </c>
      <c r="O78" s="41" t="s">
        <v>70</v>
      </c>
    </row>
    <row r="79" spans="1:15">
      <c r="A79" s="42">
        <v>40752</v>
      </c>
      <c r="B79" s="42">
        <v>44405</v>
      </c>
      <c r="C79" s="130">
        <v>120</v>
      </c>
      <c r="D79" s="43">
        <v>8.09E-2</v>
      </c>
      <c r="E79" s="43">
        <v>7.9100000000000004E-2</v>
      </c>
      <c r="F79" s="44">
        <v>200000</v>
      </c>
      <c r="G79" s="44">
        <v>200000</v>
      </c>
      <c r="H79" s="44">
        <v>73106.720000000001</v>
      </c>
      <c r="I79" s="44">
        <v>109999.95</v>
      </c>
      <c r="J79" s="68">
        <f t="shared" si="3"/>
        <v>0.36553360000000001</v>
      </c>
      <c r="K79" s="43">
        <f t="shared" si="4"/>
        <v>0.54999975000000001</v>
      </c>
      <c r="L79" s="41" t="str">
        <f t="shared" si="5"/>
        <v>AA</v>
      </c>
      <c r="M79" s="41" t="s">
        <v>520</v>
      </c>
      <c r="N79" s="41" t="s">
        <v>429</v>
      </c>
      <c r="O79" s="41" t="s">
        <v>70</v>
      </c>
    </row>
    <row r="80" spans="1:15">
      <c r="A80" s="42">
        <v>40791</v>
      </c>
      <c r="B80" s="42">
        <v>46208</v>
      </c>
      <c r="C80" s="130">
        <v>178</v>
      </c>
      <c r="D80" s="43">
        <v>8.09E-2</v>
      </c>
      <c r="E80" s="43">
        <v>7.9100000000000004E-2</v>
      </c>
      <c r="F80" s="44">
        <v>200000</v>
      </c>
      <c r="G80" s="44">
        <v>200000</v>
      </c>
      <c r="H80" s="44">
        <v>86346.880000000005</v>
      </c>
      <c r="I80" s="44">
        <v>109999.99</v>
      </c>
      <c r="J80" s="68">
        <f t="shared" si="3"/>
        <v>0.43173440000000002</v>
      </c>
      <c r="K80" s="43">
        <f t="shared" si="4"/>
        <v>0.54999995000000002</v>
      </c>
      <c r="L80" s="41" t="str">
        <f t="shared" si="5"/>
        <v>AA</v>
      </c>
      <c r="M80" s="41" t="s">
        <v>602</v>
      </c>
      <c r="N80" s="41" t="s">
        <v>421</v>
      </c>
      <c r="O80" s="41" t="s">
        <v>70</v>
      </c>
    </row>
    <row r="81" spans="1:15">
      <c r="A81" s="42">
        <v>40273</v>
      </c>
      <c r="B81" s="42">
        <v>45752</v>
      </c>
      <c r="C81" s="130">
        <v>180</v>
      </c>
      <c r="D81" s="43">
        <v>8.09E-2</v>
      </c>
      <c r="E81" s="43">
        <v>8.09E-2</v>
      </c>
      <c r="F81" s="44">
        <v>145500</v>
      </c>
      <c r="G81" s="44">
        <v>145500</v>
      </c>
      <c r="H81" s="44">
        <v>56591.33</v>
      </c>
      <c r="I81" s="44">
        <v>80622.990000000005</v>
      </c>
      <c r="J81" s="68">
        <f t="shared" si="3"/>
        <v>0.38894384879725086</v>
      </c>
      <c r="K81" s="43">
        <f t="shared" si="4"/>
        <v>0.55410989690721657</v>
      </c>
      <c r="L81" s="41" t="str">
        <f t="shared" si="5"/>
        <v>AA</v>
      </c>
      <c r="M81" s="41" t="s">
        <v>566</v>
      </c>
      <c r="N81" s="41" t="s">
        <v>420</v>
      </c>
      <c r="O81" s="41" t="s">
        <v>70</v>
      </c>
    </row>
    <row r="82" spans="1:15">
      <c r="A82" s="38">
        <v>40578</v>
      </c>
      <c r="B82" s="38">
        <v>51536</v>
      </c>
      <c r="C82" s="131">
        <v>360</v>
      </c>
      <c r="D82" s="39">
        <v>8.09E-2</v>
      </c>
      <c r="E82" s="39">
        <v>7.9100000000000004E-2</v>
      </c>
      <c r="F82" s="40">
        <v>167700</v>
      </c>
      <c r="G82" s="40">
        <v>167700</v>
      </c>
      <c r="H82" s="40">
        <v>82860.039999999994</v>
      </c>
      <c r="I82" s="40">
        <v>92999.99</v>
      </c>
      <c r="J82" s="67">
        <f t="shared" si="3"/>
        <v>0.49409683959451395</v>
      </c>
      <c r="K82" s="39">
        <f t="shared" si="4"/>
        <v>0.55456165772212285</v>
      </c>
      <c r="L82" s="2" t="str">
        <f t="shared" si="5"/>
        <v>AA</v>
      </c>
      <c r="M82" s="2" t="s">
        <v>566</v>
      </c>
      <c r="N82" s="2" t="s">
        <v>420</v>
      </c>
      <c r="O82" s="2" t="s">
        <v>70</v>
      </c>
    </row>
    <row r="83" spans="1:15">
      <c r="A83" s="42">
        <v>40235</v>
      </c>
      <c r="B83" s="42">
        <v>47540</v>
      </c>
      <c r="C83" s="130">
        <v>240</v>
      </c>
      <c r="D83" s="43">
        <v>8.09E-2</v>
      </c>
      <c r="E83" s="43">
        <v>7.9100000000000004E-2</v>
      </c>
      <c r="F83" s="44">
        <v>117155</v>
      </c>
      <c r="G83" s="44">
        <v>117155</v>
      </c>
      <c r="H83" s="44">
        <v>50452.61</v>
      </c>
      <c r="I83" s="44">
        <v>64999.99</v>
      </c>
      <c r="J83" s="68">
        <f t="shared" si="3"/>
        <v>0.43064837181511673</v>
      </c>
      <c r="K83" s="43">
        <f t="shared" si="4"/>
        <v>0.55482045153855997</v>
      </c>
      <c r="L83" s="41" t="str">
        <f t="shared" si="5"/>
        <v>AA</v>
      </c>
      <c r="M83" s="41" t="s">
        <v>566</v>
      </c>
      <c r="N83" s="41" t="s">
        <v>420</v>
      </c>
      <c r="O83" s="41" t="s">
        <v>70</v>
      </c>
    </row>
    <row r="84" spans="1:15">
      <c r="A84" s="42">
        <v>40939</v>
      </c>
      <c r="B84" s="42">
        <v>44043</v>
      </c>
      <c r="C84" s="130">
        <v>102</v>
      </c>
      <c r="D84" s="43">
        <v>8.09E-2</v>
      </c>
      <c r="E84" s="43">
        <v>7.9100000000000004E-2</v>
      </c>
      <c r="F84" s="44">
        <v>198000</v>
      </c>
      <c r="G84" s="44">
        <v>198000</v>
      </c>
      <c r="H84" s="44">
        <v>64920.62</v>
      </c>
      <c r="I84" s="44">
        <v>110199.99</v>
      </c>
      <c r="J84" s="68">
        <f t="shared" si="3"/>
        <v>0.32788191919191922</v>
      </c>
      <c r="K84" s="43">
        <f t="shared" si="4"/>
        <v>0.55656560606060612</v>
      </c>
      <c r="L84" s="41" t="str">
        <f t="shared" si="5"/>
        <v>AA</v>
      </c>
      <c r="M84" s="41" t="s">
        <v>453</v>
      </c>
      <c r="N84" s="41" t="s">
        <v>418</v>
      </c>
      <c r="O84" s="41" t="s">
        <v>70</v>
      </c>
    </row>
    <row r="85" spans="1:15">
      <c r="A85" s="38">
        <v>40591</v>
      </c>
      <c r="B85" s="38">
        <v>51549</v>
      </c>
      <c r="C85" s="131">
        <v>360</v>
      </c>
      <c r="D85" s="39">
        <v>8.09E-2</v>
      </c>
      <c r="E85" s="39">
        <v>7.1599999999999997E-2</v>
      </c>
      <c r="F85" s="40">
        <v>129000</v>
      </c>
      <c r="G85" s="40">
        <v>129000</v>
      </c>
      <c r="H85" s="40">
        <v>44706.239999999998</v>
      </c>
      <c r="I85" s="40">
        <v>72199.990000000005</v>
      </c>
      <c r="J85" s="67">
        <f t="shared" si="3"/>
        <v>0.34655999999999998</v>
      </c>
      <c r="K85" s="39">
        <f t="shared" si="4"/>
        <v>0.5596898449612403</v>
      </c>
      <c r="L85" s="2" t="str">
        <f t="shared" si="5"/>
        <v>AA</v>
      </c>
      <c r="M85" s="2" t="s">
        <v>1051</v>
      </c>
      <c r="N85" s="2" t="s">
        <v>437</v>
      </c>
      <c r="O85" s="2" t="s">
        <v>70</v>
      </c>
    </row>
    <row r="86" spans="1:15">
      <c r="A86" s="38">
        <v>40968</v>
      </c>
      <c r="B86" s="38">
        <v>51133</v>
      </c>
      <c r="C86" s="131">
        <v>334</v>
      </c>
      <c r="D86" s="39">
        <v>8.09E-2</v>
      </c>
      <c r="E86" s="39">
        <v>7.9100000000000004E-2</v>
      </c>
      <c r="F86" s="40">
        <v>170000</v>
      </c>
      <c r="G86" s="40">
        <v>170000</v>
      </c>
      <c r="H86" s="40">
        <v>86856.19</v>
      </c>
      <c r="I86" s="40">
        <v>95999.99</v>
      </c>
      <c r="J86" s="67">
        <f t="shared" si="3"/>
        <v>0.51091876470588238</v>
      </c>
      <c r="K86" s="39">
        <f t="shared" si="4"/>
        <v>0.56470582352941179</v>
      </c>
      <c r="L86" s="2" t="str">
        <f t="shared" si="5"/>
        <v>AA</v>
      </c>
      <c r="M86" s="2" t="s">
        <v>684</v>
      </c>
      <c r="N86" s="2" t="s">
        <v>419</v>
      </c>
      <c r="O86" s="2" t="s">
        <v>70</v>
      </c>
    </row>
    <row r="87" spans="1:15">
      <c r="A87" s="38">
        <v>40430</v>
      </c>
      <c r="B87" s="38">
        <v>51388</v>
      </c>
      <c r="C87" s="131">
        <v>360</v>
      </c>
      <c r="D87" s="39">
        <v>8.09E-2</v>
      </c>
      <c r="E87" s="39">
        <v>7.9100000000000004E-2</v>
      </c>
      <c r="F87" s="40">
        <v>195000</v>
      </c>
      <c r="G87" s="40">
        <v>195000</v>
      </c>
      <c r="H87" s="40">
        <v>98740.76</v>
      </c>
      <c r="I87" s="40">
        <v>110402.2</v>
      </c>
      <c r="J87" s="67">
        <f t="shared" si="3"/>
        <v>0.50636287179487172</v>
      </c>
      <c r="K87" s="39">
        <f t="shared" si="4"/>
        <v>0.56616512820512821</v>
      </c>
      <c r="L87" s="2" t="str">
        <f t="shared" si="5"/>
        <v>AA</v>
      </c>
      <c r="M87" s="2" t="s">
        <v>1050</v>
      </c>
      <c r="N87" s="2" t="s">
        <v>427</v>
      </c>
      <c r="O87" s="2" t="s">
        <v>70</v>
      </c>
    </row>
    <row r="88" spans="1:15">
      <c r="A88" s="42">
        <v>40560</v>
      </c>
      <c r="B88" s="42">
        <v>51518</v>
      </c>
      <c r="C88" s="130">
        <v>360</v>
      </c>
      <c r="D88" s="43">
        <v>8.09E-2</v>
      </c>
      <c r="E88" s="43">
        <v>7.9100000000000004E-2</v>
      </c>
      <c r="F88" s="44">
        <v>175000</v>
      </c>
      <c r="G88" s="44">
        <v>175000</v>
      </c>
      <c r="H88" s="44">
        <v>88633.58</v>
      </c>
      <c r="I88" s="44">
        <v>99818.74</v>
      </c>
      <c r="J88" s="68">
        <f t="shared" si="3"/>
        <v>0.50647759999999997</v>
      </c>
      <c r="K88" s="43">
        <f t="shared" si="4"/>
        <v>0.57039280000000003</v>
      </c>
      <c r="L88" s="41" t="str">
        <f t="shared" si="5"/>
        <v>AA</v>
      </c>
      <c r="M88" s="41" t="s">
        <v>602</v>
      </c>
      <c r="N88" s="41" t="s">
        <v>421</v>
      </c>
      <c r="O88" s="41" t="s">
        <v>70</v>
      </c>
    </row>
    <row r="89" spans="1:15">
      <c r="A89" s="42">
        <v>40641</v>
      </c>
      <c r="B89" s="42">
        <v>51599</v>
      </c>
      <c r="C89" s="130">
        <v>360</v>
      </c>
      <c r="D89" s="43">
        <v>8.09E-2</v>
      </c>
      <c r="E89" s="43">
        <v>8.09E-2</v>
      </c>
      <c r="F89" s="44">
        <v>178000</v>
      </c>
      <c r="G89" s="44">
        <v>178000</v>
      </c>
      <c r="H89" s="44">
        <v>69114.009999999995</v>
      </c>
      <c r="I89" s="44">
        <v>101819.99</v>
      </c>
      <c r="J89" s="68">
        <f t="shared" si="3"/>
        <v>0.38828095505617977</v>
      </c>
      <c r="K89" s="43">
        <f t="shared" si="4"/>
        <v>0.57202241573033707</v>
      </c>
      <c r="L89" s="41" t="str">
        <f t="shared" si="5"/>
        <v>AA</v>
      </c>
      <c r="M89" s="41" t="s">
        <v>457</v>
      </c>
      <c r="N89" s="41" t="s">
        <v>419</v>
      </c>
      <c r="O89" s="41" t="s">
        <v>70</v>
      </c>
    </row>
    <row r="90" spans="1:15">
      <c r="A90" s="38">
        <v>40758</v>
      </c>
      <c r="B90" s="38">
        <v>48063</v>
      </c>
      <c r="C90" s="131">
        <v>240</v>
      </c>
      <c r="D90" s="39">
        <v>8.09E-2</v>
      </c>
      <c r="E90" s="39">
        <v>7.9100000000000004E-2</v>
      </c>
      <c r="F90" s="40">
        <v>185000</v>
      </c>
      <c r="G90" s="40">
        <v>185000</v>
      </c>
      <c r="H90" s="40">
        <v>89552.47</v>
      </c>
      <c r="I90" s="40">
        <v>106177.97</v>
      </c>
      <c r="J90" s="67">
        <f t="shared" si="3"/>
        <v>0.48406740540540544</v>
      </c>
      <c r="K90" s="39">
        <f t="shared" si="4"/>
        <v>0.57393497297297302</v>
      </c>
      <c r="L90" s="2" t="str">
        <f t="shared" si="5"/>
        <v>AA</v>
      </c>
      <c r="M90" s="2" t="s">
        <v>540</v>
      </c>
      <c r="N90" s="2" t="s">
        <v>423</v>
      </c>
      <c r="O90" s="2" t="s">
        <v>70</v>
      </c>
    </row>
    <row r="91" spans="1:15">
      <c r="A91" s="38">
        <v>40704</v>
      </c>
      <c r="B91" s="38">
        <v>51662</v>
      </c>
      <c r="C91" s="131">
        <v>360</v>
      </c>
      <c r="D91" s="39">
        <v>8.09E-2</v>
      </c>
      <c r="E91" s="39">
        <v>7.9100000000000004E-2</v>
      </c>
      <c r="F91" s="40">
        <v>200000</v>
      </c>
      <c r="G91" s="40">
        <v>200000</v>
      </c>
      <c r="H91" s="40">
        <v>103211.13</v>
      </c>
      <c r="I91" s="40">
        <v>114999.99</v>
      </c>
      <c r="J91" s="67">
        <f t="shared" si="3"/>
        <v>0.51605564999999998</v>
      </c>
      <c r="K91" s="39">
        <f t="shared" si="4"/>
        <v>0.57499995000000004</v>
      </c>
      <c r="L91" s="2" t="str">
        <f t="shared" si="5"/>
        <v>AA</v>
      </c>
      <c r="M91" s="2" t="s">
        <v>601</v>
      </c>
      <c r="N91" s="2" t="s">
        <v>435</v>
      </c>
      <c r="O91" s="2" t="s">
        <v>70</v>
      </c>
    </row>
    <row r="92" spans="1:15">
      <c r="A92" s="38">
        <v>40652</v>
      </c>
      <c r="B92" s="38">
        <v>51610</v>
      </c>
      <c r="C92" s="131">
        <v>360</v>
      </c>
      <c r="D92" s="39">
        <v>8.09E-2</v>
      </c>
      <c r="E92" s="39">
        <v>7.9100000000000004E-2</v>
      </c>
      <c r="F92" s="40">
        <v>173700</v>
      </c>
      <c r="G92" s="40">
        <v>173700</v>
      </c>
      <c r="H92" s="40">
        <v>90433.29</v>
      </c>
      <c r="I92" s="40">
        <v>100000</v>
      </c>
      <c r="J92" s="67">
        <f t="shared" si="3"/>
        <v>0.52062918825561311</v>
      </c>
      <c r="K92" s="39">
        <f t="shared" si="4"/>
        <v>0.57570523891767411</v>
      </c>
      <c r="L92" s="2" t="str">
        <f t="shared" si="5"/>
        <v>AA</v>
      </c>
      <c r="M92" s="2" t="s">
        <v>703</v>
      </c>
      <c r="N92" s="2" t="s">
        <v>437</v>
      </c>
      <c r="O92" s="2" t="s">
        <v>70</v>
      </c>
    </row>
    <row r="93" spans="1:15">
      <c r="A93" s="38">
        <v>40602</v>
      </c>
      <c r="B93" s="38">
        <v>51560</v>
      </c>
      <c r="C93" s="131">
        <v>360</v>
      </c>
      <c r="D93" s="39">
        <v>8.09E-2</v>
      </c>
      <c r="E93" s="39">
        <v>7.9100000000000004E-2</v>
      </c>
      <c r="F93" s="40">
        <v>148500</v>
      </c>
      <c r="G93" s="40">
        <v>148500</v>
      </c>
      <c r="H93" s="40">
        <v>77633.17</v>
      </c>
      <c r="I93" s="40">
        <v>85499.99</v>
      </c>
      <c r="J93" s="67">
        <f t="shared" si="3"/>
        <v>0.52278228956228956</v>
      </c>
      <c r="K93" s="39">
        <f t="shared" si="4"/>
        <v>0.5757575084175085</v>
      </c>
      <c r="L93" s="2" t="str">
        <f t="shared" si="5"/>
        <v>AA</v>
      </c>
      <c r="M93" s="2" t="s">
        <v>589</v>
      </c>
      <c r="N93" s="2" t="s">
        <v>438</v>
      </c>
      <c r="O93" s="2" t="s">
        <v>70</v>
      </c>
    </row>
    <row r="94" spans="1:15">
      <c r="A94" s="42">
        <v>40928</v>
      </c>
      <c r="B94" s="42">
        <v>44581</v>
      </c>
      <c r="C94" s="130">
        <v>120</v>
      </c>
      <c r="D94" s="43">
        <v>8.09E-2</v>
      </c>
      <c r="E94" s="43">
        <v>7.9100000000000004E-2</v>
      </c>
      <c r="F94" s="44">
        <v>192000</v>
      </c>
      <c r="G94" s="44">
        <v>192000</v>
      </c>
      <c r="H94" s="44">
        <v>77769.119999999995</v>
      </c>
      <c r="I94" s="44">
        <v>110764.79</v>
      </c>
      <c r="J94" s="68">
        <f t="shared" si="3"/>
        <v>0.40504749999999995</v>
      </c>
      <c r="K94" s="43">
        <f t="shared" si="4"/>
        <v>0.57689994791666666</v>
      </c>
      <c r="L94" s="41" t="str">
        <f t="shared" si="5"/>
        <v>AA</v>
      </c>
      <c r="M94" s="41" t="s">
        <v>461</v>
      </c>
      <c r="N94" s="41" t="s">
        <v>416</v>
      </c>
      <c r="O94" s="41" t="s">
        <v>70</v>
      </c>
    </row>
    <row r="95" spans="1:15">
      <c r="A95" s="42">
        <v>40821</v>
      </c>
      <c r="B95" s="42">
        <v>51779</v>
      </c>
      <c r="C95" s="130">
        <v>360</v>
      </c>
      <c r="D95" s="43">
        <v>8.09E-2</v>
      </c>
      <c r="E95" s="43">
        <v>8.09E-2</v>
      </c>
      <c r="F95" s="44">
        <v>121000</v>
      </c>
      <c r="G95" s="44">
        <v>121000</v>
      </c>
      <c r="H95" s="44">
        <v>63353.09</v>
      </c>
      <c r="I95" s="44">
        <v>69999.990000000005</v>
      </c>
      <c r="J95" s="68">
        <f t="shared" si="3"/>
        <v>0.52357925619834711</v>
      </c>
      <c r="K95" s="43">
        <f t="shared" si="4"/>
        <v>0.57851231404958681</v>
      </c>
      <c r="L95" s="41" t="str">
        <f t="shared" si="5"/>
        <v>AA</v>
      </c>
      <c r="M95" s="41" t="s">
        <v>489</v>
      </c>
      <c r="N95" s="41" t="s">
        <v>415</v>
      </c>
      <c r="O95" s="41" t="s">
        <v>70</v>
      </c>
    </row>
    <row r="96" spans="1:15">
      <c r="A96" s="38">
        <v>40949</v>
      </c>
      <c r="B96" s="38">
        <v>51907</v>
      </c>
      <c r="C96" s="131">
        <v>360</v>
      </c>
      <c r="D96" s="39">
        <v>8.09E-2</v>
      </c>
      <c r="E96" s="39">
        <v>8.09E-2</v>
      </c>
      <c r="F96" s="40">
        <v>120000</v>
      </c>
      <c r="G96" s="40">
        <v>120000</v>
      </c>
      <c r="H96" s="40">
        <v>63388.17</v>
      </c>
      <c r="I96" s="40">
        <v>69544.820000000007</v>
      </c>
      <c r="J96" s="67">
        <f t="shared" si="3"/>
        <v>0.52823474999999998</v>
      </c>
      <c r="K96" s="39">
        <f t="shared" si="4"/>
        <v>0.57954016666666675</v>
      </c>
      <c r="L96" s="2" t="str">
        <f t="shared" si="5"/>
        <v>AA</v>
      </c>
      <c r="M96" s="2" t="s">
        <v>763</v>
      </c>
      <c r="N96" s="2" t="s">
        <v>431</v>
      </c>
      <c r="O96" s="2" t="s">
        <v>70</v>
      </c>
    </row>
    <row r="97" spans="1:15">
      <c r="A97" s="38">
        <v>40197</v>
      </c>
      <c r="B97" s="38">
        <v>47502</v>
      </c>
      <c r="C97" s="131">
        <v>240</v>
      </c>
      <c r="D97" s="39">
        <v>8.09E-2</v>
      </c>
      <c r="E97" s="39">
        <v>8.09E-2</v>
      </c>
      <c r="F97" s="40">
        <v>138000</v>
      </c>
      <c r="G97" s="40">
        <v>138000</v>
      </c>
      <c r="H97" s="40">
        <v>61747.37</v>
      </c>
      <c r="I97" s="40">
        <v>79999.990000000005</v>
      </c>
      <c r="J97" s="67">
        <f t="shared" si="3"/>
        <v>0.44744471014492754</v>
      </c>
      <c r="K97" s="39">
        <f t="shared" si="4"/>
        <v>0.57971007246376816</v>
      </c>
      <c r="L97" s="2" t="str">
        <f t="shared" si="5"/>
        <v>AA</v>
      </c>
      <c r="M97" s="2" t="s">
        <v>457</v>
      </c>
      <c r="N97" s="2" t="s">
        <v>419</v>
      </c>
      <c r="O97" s="2" t="s">
        <v>70</v>
      </c>
    </row>
    <row r="98" spans="1:15">
      <c r="A98" s="42">
        <v>40361</v>
      </c>
      <c r="B98" s="42">
        <v>47666</v>
      </c>
      <c r="C98" s="130">
        <v>240</v>
      </c>
      <c r="D98" s="43">
        <v>8.09E-2</v>
      </c>
      <c r="E98" s="43">
        <v>7.9100000000000004E-2</v>
      </c>
      <c r="F98" s="44">
        <v>155000</v>
      </c>
      <c r="G98" s="44">
        <v>155000</v>
      </c>
      <c r="H98" s="44">
        <v>74348.5</v>
      </c>
      <c r="I98" s="44">
        <v>90000</v>
      </c>
      <c r="J98" s="68">
        <f t="shared" si="3"/>
        <v>0.47966774193548389</v>
      </c>
      <c r="K98" s="43">
        <f t="shared" si="4"/>
        <v>0.58064516129032262</v>
      </c>
      <c r="L98" s="41" t="str">
        <f t="shared" si="5"/>
        <v>AA</v>
      </c>
      <c r="M98" s="41" t="s">
        <v>699</v>
      </c>
      <c r="N98" s="41" t="s">
        <v>421</v>
      </c>
      <c r="O98" s="41" t="s">
        <v>70</v>
      </c>
    </row>
    <row r="99" spans="1:15">
      <c r="A99" s="38">
        <v>40843</v>
      </c>
      <c r="B99" s="38">
        <v>44831</v>
      </c>
      <c r="C99" s="131">
        <v>131</v>
      </c>
      <c r="D99" s="39">
        <v>8.09E-2</v>
      </c>
      <c r="E99" s="39">
        <v>7.9100000000000004E-2</v>
      </c>
      <c r="F99" s="40">
        <v>172000</v>
      </c>
      <c r="G99" s="40">
        <v>172000</v>
      </c>
      <c r="H99" s="40">
        <v>61292.2</v>
      </c>
      <c r="I99" s="40">
        <v>99999.99</v>
      </c>
      <c r="J99" s="67">
        <f t="shared" si="3"/>
        <v>0.35635</v>
      </c>
      <c r="K99" s="39">
        <f t="shared" si="4"/>
        <v>0.58139529069767448</v>
      </c>
      <c r="L99" s="2" t="str">
        <f t="shared" si="5"/>
        <v>AA</v>
      </c>
      <c r="M99" s="2" t="s">
        <v>594</v>
      </c>
      <c r="N99" s="2" t="s">
        <v>419</v>
      </c>
      <c r="O99" s="2" t="s">
        <v>70</v>
      </c>
    </row>
    <row r="100" spans="1:15">
      <c r="A100" s="42">
        <v>40410</v>
      </c>
      <c r="B100" s="42">
        <v>47715</v>
      </c>
      <c r="C100" s="130">
        <v>240</v>
      </c>
      <c r="D100" s="43">
        <v>8.09E-2</v>
      </c>
      <c r="E100" s="43">
        <v>7.9100000000000004E-2</v>
      </c>
      <c r="F100" s="44">
        <v>143400</v>
      </c>
      <c r="G100" s="44">
        <v>143400</v>
      </c>
      <c r="H100" s="44">
        <v>79210.740000000005</v>
      </c>
      <c r="I100" s="44">
        <v>83580</v>
      </c>
      <c r="J100" s="68">
        <f t="shared" si="3"/>
        <v>0.55237615062761514</v>
      </c>
      <c r="K100" s="43">
        <f t="shared" si="4"/>
        <v>0.58284518828451881</v>
      </c>
      <c r="L100" s="41" t="str">
        <f t="shared" si="5"/>
        <v>AA</v>
      </c>
      <c r="M100" s="41" t="s">
        <v>457</v>
      </c>
      <c r="N100" s="41" t="s">
        <v>419</v>
      </c>
      <c r="O100" s="41" t="s">
        <v>70</v>
      </c>
    </row>
    <row r="101" spans="1:15">
      <c r="A101" s="42">
        <v>40752</v>
      </c>
      <c r="B101" s="42">
        <v>51710</v>
      </c>
      <c r="C101" s="130">
        <v>360</v>
      </c>
      <c r="D101" s="43">
        <v>8.09E-2</v>
      </c>
      <c r="E101" s="43">
        <v>8.09E-2</v>
      </c>
      <c r="F101" s="44">
        <v>188000</v>
      </c>
      <c r="G101" s="44">
        <v>188000</v>
      </c>
      <c r="H101" s="44">
        <v>98576.19</v>
      </c>
      <c r="I101" s="44">
        <v>109635.76</v>
      </c>
      <c r="J101" s="68">
        <f t="shared" si="3"/>
        <v>0.52434143617021278</v>
      </c>
      <c r="K101" s="43">
        <f t="shared" si="4"/>
        <v>0.5831689361702127</v>
      </c>
      <c r="L101" s="41" t="str">
        <f t="shared" si="5"/>
        <v>AA</v>
      </c>
      <c r="M101" s="41" t="s">
        <v>540</v>
      </c>
      <c r="N101" s="41" t="s">
        <v>423</v>
      </c>
      <c r="O101" s="41" t="s">
        <v>70</v>
      </c>
    </row>
    <row r="102" spans="1:15">
      <c r="A102" s="42">
        <v>40549</v>
      </c>
      <c r="B102" s="42">
        <v>46513</v>
      </c>
      <c r="C102" s="130">
        <v>196</v>
      </c>
      <c r="D102" s="43">
        <v>8.09E-2</v>
      </c>
      <c r="E102" s="43">
        <v>7.9100000000000004E-2</v>
      </c>
      <c r="F102" s="44">
        <v>200000</v>
      </c>
      <c r="G102" s="44">
        <v>200000</v>
      </c>
      <c r="H102" s="44">
        <v>91063.74</v>
      </c>
      <c r="I102" s="44">
        <v>117999.99</v>
      </c>
      <c r="J102" s="68">
        <f t="shared" si="3"/>
        <v>0.45531870000000002</v>
      </c>
      <c r="K102" s="43">
        <f t="shared" si="4"/>
        <v>0.58999995000000005</v>
      </c>
      <c r="L102" s="41" t="str">
        <f t="shared" si="5"/>
        <v>AA</v>
      </c>
      <c r="M102" s="41" t="s">
        <v>449</v>
      </c>
      <c r="N102" s="41" t="s">
        <v>418</v>
      </c>
      <c r="O102" s="41" t="s">
        <v>70</v>
      </c>
    </row>
    <row r="103" spans="1:15">
      <c r="A103" s="38">
        <v>40256</v>
      </c>
      <c r="B103" s="38">
        <v>42813</v>
      </c>
      <c r="C103" s="131">
        <v>84</v>
      </c>
      <c r="D103" s="39">
        <v>8.09E-2</v>
      </c>
      <c r="E103" s="39">
        <v>7.9100000000000004E-2</v>
      </c>
      <c r="F103" s="40">
        <v>175000</v>
      </c>
      <c r="G103" s="40">
        <v>175000</v>
      </c>
      <c r="H103" s="40">
        <v>31979.3</v>
      </c>
      <c r="I103" s="40">
        <v>103499.99</v>
      </c>
      <c r="J103" s="67">
        <f t="shared" si="3"/>
        <v>0.18273885714285715</v>
      </c>
      <c r="K103" s="39">
        <f t="shared" si="4"/>
        <v>0.5914285142857143</v>
      </c>
      <c r="L103" s="2" t="str">
        <f t="shared" si="5"/>
        <v>AA</v>
      </c>
      <c r="M103" s="2" t="s">
        <v>467</v>
      </c>
      <c r="N103" s="2" t="s">
        <v>425</v>
      </c>
      <c r="O103" s="2" t="s">
        <v>70</v>
      </c>
    </row>
    <row r="104" spans="1:15">
      <c r="A104" s="38">
        <v>39973</v>
      </c>
      <c r="B104" s="38">
        <v>47278</v>
      </c>
      <c r="C104" s="131">
        <v>240</v>
      </c>
      <c r="D104" s="39">
        <v>8.09E-2</v>
      </c>
      <c r="E104" s="39">
        <v>7.9100000000000004E-2</v>
      </c>
      <c r="F104" s="40">
        <v>152000</v>
      </c>
      <c r="G104" s="40">
        <v>152000</v>
      </c>
      <c r="H104" s="40">
        <v>66953.960000000006</v>
      </c>
      <c r="I104" s="40">
        <v>89999.99</v>
      </c>
      <c r="J104" s="67">
        <f t="shared" si="3"/>
        <v>0.44048657894736848</v>
      </c>
      <c r="K104" s="39">
        <f t="shared" si="4"/>
        <v>0.59210519736842104</v>
      </c>
      <c r="L104" s="2" t="str">
        <f t="shared" si="5"/>
        <v>AA</v>
      </c>
      <c r="M104" s="2" t="s">
        <v>472</v>
      </c>
      <c r="N104" s="2" t="s">
        <v>426</v>
      </c>
      <c r="O104" s="2" t="s">
        <v>70</v>
      </c>
    </row>
    <row r="105" spans="1:15">
      <c r="A105" s="38">
        <v>40829</v>
      </c>
      <c r="B105" s="38">
        <v>46308</v>
      </c>
      <c r="C105" s="131">
        <v>180</v>
      </c>
      <c r="D105" s="39">
        <v>8.09E-2</v>
      </c>
      <c r="E105" s="39">
        <v>7.9100000000000004E-2</v>
      </c>
      <c r="F105" s="40">
        <v>186500</v>
      </c>
      <c r="G105" s="40">
        <v>186500</v>
      </c>
      <c r="H105" s="40">
        <v>106556.16</v>
      </c>
      <c r="I105" s="40">
        <v>110672.02</v>
      </c>
      <c r="J105" s="67">
        <f t="shared" si="3"/>
        <v>0.57134670241286867</v>
      </c>
      <c r="K105" s="39">
        <f t="shared" si="4"/>
        <v>0.59341565683646114</v>
      </c>
      <c r="L105" s="2" t="str">
        <f t="shared" si="5"/>
        <v>AA</v>
      </c>
      <c r="M105" s="2" t="s">
        <v>467</v>
      </c>
      <c r="N105" s="2" t="s">
        <v>425</v>
      </c>
      <c r="O105" s="2" t="s">
        <v>70</v>
      </c>
    </row>
    <row r="106" spans="1:15">
      <c r="A106" s="38">
        <v>40133</v>
      </c>
      <c r="B106" s="38">
        <v>43785</v>
      </c>
      <c r="C106" s="131">
        <v>120</v>
      </c>
      <c r="D106" s="39">
        <v>8.09E-2</v>
      </c>
      <c r="E106" s="39">
        <v>7.9100000000000004E-2</v>
      </c>
      <c r="F106" s="40">
        <v>168000</v>
      </c>
      <c r="G106" s="40">
        <v>168000</v>
      </c>
      <c r="H106" s="40">
        <v>49279.69</v>
      </c>
      <c r="I106" s="40">
        <v>99999.99</v>
      </c>
      <c r="J106" s="67">
        <f t="shared" si="3"/>
        <v>0.29333148809523812</v>
      </c>
      <c r="K106" s="39">
        <f t="shared" si="4"/>
        <v>0.5952380357142858</v>
      </c>
      <c r="L106" s="2" t="str">
        <f t="shared" si="5"/>
        <v>AA</v>
      </c>
      <c r="M106" s="2" t="s">
        <v>602</v>
      </c>
      <c r="N106" s="2" t="s">
        <v>421</v>
      </c>
      <c r="O106" s="2" t="s">
        <v>70</v>
      </c>
    </row>
    <row r="107" spans="1:15">
      <c r="A107" s="42">
        <v>40939</v>
      </c>
      <c r="B107" s="42">
        <v>50071</v>
      </c>
      <c r="C107" s="130">
        <v>300</v>
      </c>
      <c r="D107" s="43">
        <v>8.09E-2</v>
      </c>
      <c r="E107" s="43">
        <v>8.09E-2</v>
      </c>
      <c r="F107" s="44">
        <v>175000</v>
      </c>
      <c r="G107" s="44">
        <v>175000</v>
      </c>
      <c r="H107" s="44">
        <v>95717.13</v>
      </c>
      <c r="I107" s="44">
        <v>104500</v>
      </c>
      <c r="J107" s="68">
        <f t="shared" si="3"/>
        <v>0.54695502857142864</v>
      </c>
      <c r="K107" s="43">
        <f t="shared" si="4"/>
        <v>0.5971428571428572</v>
      </c>
      <c r="L107" s="41" t="str">
        <f t="shared" si="5"/>
        <v>AA</v>
      </c>
      <c r="M107" s="41" t="s">
        <v>466</v>
      </c>
      <c r="N107" s="41" t="s">
        <v>421</v>
      </c>
      <c r="O107" s="41" t="s">
        <v>70</v>
      </c>
    </row>
    <row r="108" spans="1:15">
      <c r="A108" s="38">
        <v>40954</v>
      </c>
      <c r="B108" s="38">
        <v>51912</v>
      </c>
      <c r="C108" s="131">
        <v>360</v>
      </c>
      <c r="D108" s="39">
        <v>8.09E-2</v>
      </c>
      <c r="E108" s="39">
        <v>8.09E-2</v>
      </c>
      <c r="F108" s="40">
        <v>142000</v>
      </c>
      <c r="G108" s="40">
        <v>142000</v>
      </c>
      <c r="H108" s="40">
        <v>77547.63</v>
      </c>
      <c r="I108" s="40">
        <v>84999.99</v>
      </c>
      <c r="J108" s="67">
        <f t="shared" si="3"/>
        <v>0.54611007042253523</v>
      </c>
      <c r="K108" s="39">
        <f t="shared" si="4"/>
        <v>0.59859147887323949</v>
      </c>
      <c r="L108" s="2" t="str">
        <f t="shared" si="5"/>
        <v>AA</v>
      </c>
      <c r="M108" s="2" t="s">
        <v>489</v>
      </c>
      <c r="N108" s="2" t="s">
        <v>415</v>
      </c>
      <c r="O108" s="2" t="s">
        <v>70</v>
      </c>
    </row>
    <row r="109" spans="1:15">
      <c r="A109" s="38">
        <v>40521</v>
      </c>
      <c r="B109" s="38">
        <v>44570</v>
      </c>
      <c r="C109" s="131">
        <v>133</v>
      </c>
      <c r="D109" s="39">
        <v>8.09E-2</v>
      </c>
      <c r="E109" s="39">
        <v>7.1599999999999997E-2</v>
      </c>
      <c r="F109" s="40">
        <v>170000</v>
      </c>
      <c r="G109" s="40">
        <v>170000</v>
      </c>
      <c r="H109" s="40">
        <v>60038.55</v>
      </c>
      <c r="I109" s="40">
        <v>101912.54</v>
      </c>
      <c r="J109" s="67">
        <f t="shared" si="3"/>
        <v>0.3531679411764706</v>
      </c>
      <c r="K109" s="39">
        <f t="shared" si="4"/>
        <v>0.59948552941176469</v>
      </c>
      <c r="L109" s="2" t="str">
        <f t="shared" si="5"/>
        <v>AA</v>
      </c>
      <c r="M109" s="2" t="s">
        <v>586</v>
      </c>
      <c r="N109" s="2" t="s">
        <v>416</v>
      </c>
      <c r="O109" s="2" t="s">
        <v>70</v>
      </c>
    </row>
    <row r="110" spans="1:15">
      <c r="A110" s="42">
        <v>40765</v>
      </c>
      <c r="B110" s="42">
        <v>51723</v>
      </c>
      <c r="C110" s="130">
        <v>360</v>
      </c>
      <c r="D110" s="43">
        <v>8.09E-2</v>
      </c>
      <c r="E110" s="43">
        <v>7.9100000000000004E-2</v>
      </c>
      <c r="F110" s="44">
        <v>200000</v>
      </c>
      <c r="G110" s="44">
        <v>200000</v>
      </c>
      <c r="H110" s="44">
        <v>43500.1</v>
      </c>
      <c r="I110" s="44">
        <v>119999.99</v>
      </c>
      <c r="J110" s="68">
        <f t="shared" si="3"/>
        <v>0.21750049999999999</v>
      </c>
      <c r="K110" s="43">
        <f t="shared" si="4"/>
        <v>0.59999995000000006</v>
      </c>
      <c r="L110" s="41" t="str">
        <f t="shared" si="5"/>
        <v>AA</v>
      </c>
      <c r="M110" s="41" t="s">
        <v>466</v>
      </c>
      <c r="N110" s="41" t="s">
        <v>421</v>
      </c>
      <c r="O110" s="41" t="s">
        <v>70</v>
      </c>
    </row>
    <row r="111" spans="1:15">
      <c r="A111" s="38">
        <v>40387</v>
      </c>
      <c r="B111" s="38">
        <v>44224</v>
      </c>
      <c r="C111" s="131">
        <v>126</v>
      </c>
      <c r="D111" s="39">
        <v>8.09E-2</v>
      </c>
      <c r="E111" s="39">
        <v>7.9100000000000004E-2</v>
      </c>
      <c r="F111" s="40">
        <v>183000</v>
      </c>
      <c r="G111" s="40">
        <v>183000</v>
      </c>
      <c r="H111" s="40">
        <v>68349.45</v>
      </c>
      <c r="I111" s="40">
        <v>110000</v>
      </c>
      <c r="J111" s="67">
        <f t="shared" si="3"/>
        <v>0.37349426229508192</v>
      </c>
      <c r="K111" s="39">
        <f t="shared" si="4"/>
        <v>0.60109289617486339</v>
      </c>
      <c r="L111" s="2" t="str">
        <f t="shared" si="5"/>
        <v>AA</v>
      </c>
      <c r="M111" s="2" t="s">
        <v>703</v>
      </c>
      <c r="N111" s="2" t="s">
        <v>437</v>
      </c>
      <c r="O111" s="2" t="s">
        <v>70</v>
      </c>
    </row>
    <row r="112" spans="1:15">
      <c r="A112" s="42">
        <v>40813</v>
      </c>
      <c r="B112" s="42">
        <v>45196</v>
      </c>
      <c r="C112" s="130">
        <v>144</v>
      </c>
      <c r="D112" s="43">
        <v>8.09E-2</v>
      </c>
      <c r="E112" s="43">
        <v>7.9100000000000004E-2</v>
      </c>
      <c r="F112" s="44">
        <v>174600</v>
      </c>
      <c r="G112" s="44">
        <v>174600</v>
      </c>
      <c r="H112" s="44">
        <v>63378.75</v>
      </c>
      <c r="I112" s="44">
        <v>104999.96</v>
      </c>
      <c r="J112" s="68">
        <f t="shared" si="3"/>
        <v>0.36299398625429552</v>
      </c>
      <c r="K112" s="43">
        <f t="shared" si="4"/>
        <v>0.60137434135166101</v>
      </c>
      <c r="L112" s="41" t="str">
        <f t="shared" si="5"/>
        <v>AA</v>
      </c>
      <c r="M112" s="41" t="s">
        <v>495</v>
      </c>
      <c r="N112" s="41" t="s">
        <v>424</v>
      </c>
      <c r="O112" s="41" t="s">
        <v>70</v>
      </c>
    </row>
    <row r="113" spans="1:15">
      <c r="A113" s="42">
        <v>40389</v>
      </c>
      <c r="B113" s="42">
        <v>47694</v>
      </c>
      <c r="C113" s="130">
        <v>240</v>
      </c>
      <c r="D113" s="43">
        <v>8.09E-2</v>
      </c>
      <c r="E113" s="43">
        <v>7.9100000000000004E-2</v>
      </c>
      <c r="F113" s="44">
        <v>143100</v>
      </c>
      <c r="G113" s="44">
        <v>143100</v>
      </c>
      <c r="H113" s="44">
        <v>82375.11</v>
      </c>
      <c r="I113" s="44">
        <v>86500</v>
      </c>
      <c r="J113" s="68">
        <f t="shared" si="3"/>
        <v>0.5756471698113208</v>
      </c>
      <c r="K113" s="43">
        <f t="shared" si="4"/>
        <v>0.60447239692522714</v>
      </c>
      <c r="L113" s="41" t="str">
        <f t="shared" si="5"/>
        <v>AA</v>
      </c>
      <c r="M113" s="41" t="s">
        <v>457</v>
      </c>
      <c r="N113" s="41" t="s">
        <v>419</v>
      </c>
      <c r="O113" s="41" t="s">
        <v>70</v>
      </c>
    </row>
    <row r="114" spans="1:15">
      <c r="A114" s="38">
        <v>40612</v>
      </c>
      <c r="B114" s="38">
        <v>51570</v>
      </c>
      <c r="C114" s="131">
        <v>360</v>
      </c>
      <c r="D114" s="39">
        <v>8.09E-2</v>
      </c>
      <c r="E114" s="39">
        <v>7.9100000000000004E-2</v>
      </c>
      <c r="F114" s="40">
        <v>157000</v>
      </c>
      <c r="G114" s="40">
        <v>157000</v>
      </c>
      <c r="H114" s="40">
        <v>85851.87</v>
      </c>
      <c r="I114" s="40">
        <v>95000</v>
      </c>
      <c r="J114" s="67">
        <f t="shared" si="3"/>
        <v>0.5468271974522293</v>
      </c>
      <c r="K114" s="39">
        <f t="shared" si="4"/>
        <v>0.60509554140127386</v>
      </c>
      <c r="L114" s="2" t="str">
        <f t="shared" si="5"/>
        <v>AA</v>
      </c>
      <c r="M114" s="2" t="s">
        <v>1084</v>
      </c>
      <c r="N114" s="2" t="s">
        <v>426</v>
      </c>
      <c r="O114" s="2" t="s">
        <v>70</v>
      </c>
    </row>
    <row r="115" spans="1:15">
      <c r="A115" s="42">
        <v>40927</v>
      </c>
      <c r="B115" s="42">
        <v>51885</v>
      </c>
      <c r="C115" s="130">
        <v>360</v>
      </c>
      <c r="D115" s="43">
        <v>8.09E-2</v>
      </c>
      <c r="E115" s="43">
        <v>8.09E-2</v>
      </c>
      <c r="F115" s="44">
        <v>170000</v>
      </c>
      <c r="G115" s="44">
        <v>170000</v>
      </c>
      <c r="H115" s="44">
        <v>98373.65</v>
      </c>
      <c r="I115" s="44">
        <v>102965.04</v>
      </c>
      <c r="J115" s="68">
        <f t="shared" si="3"/>
        <v>0.57866852941176472</v>
      </c>
      <c r="K115" s="43">
        <f t="shared" si="4"/>
        <v>0.60567670588235289</v>
      </c>
      <c r="L115" s="41" t="str">
        <f t="shared" si="5"/>
        <v>AA</v>
      </c>
      <c r="M115" s="41" t="s">
        <v>520</v>
      </c>
      <c r="N115" s="41" t="s">
        <v>429</v>
      </c>
      <c r="O115" s="41" t="s">
        <v>70</v>
      </c>
    </row>
    <row r="116" spans="1:15">
      <c r="A116" s="38">
        <v>40696</v>
      </c>
      <c r="B116" s="38">
        <v>46175</v>
      </c>
      <c r="C116" s="131">
        <v>180</v>
      </c>
      <c r="D116" s="39">
        <v>8.09E-2</v>
      </c>
      <c r="E116" s="39">
        <v>7.9100000000000004E-2</v>
      </c>
      <c r="F116" s="40">
        <v>165000</v>
      </c>
      <c r="G116" s="40">
        <v>165000</v>
      </c>
      <c r="H116" s="40">
        <v>77425.22</v>
      </c>
      <c r="I116" s="40">
        <v>99999.99</v>
      </c>
      <c r="J116" s="67">
        <f t="shared" si="3"/>
        <v>0.46924375757575759</v>
      </c>
      <c r="K116" s="39">
        <f t="shared" si="4"/>
        <v>0.60606054545454546</v>
      </c>
      <c r="L116" s="2" t="str">
        <f t="shared" si="5"/>
        <v>AA</v>
      </c>
      <c r="M116" s="2" t="s">
        <v>566</v>
      </c>
      <c r="N116" s="2" t="s">
        <v>420</v>
      </c>
      <c r="O116" s="2" t="s">
        <v>70</v>
      </c>
    </row>
    <row r="117" spans="1:15">
      <c r="A117" s="42">
        <v>40879</v>
      </c>
      <c r="B117" s="42">
        <v>51837</v>
      </c>
      <c r="C117" s="130">
        <v>360</v>
      </c>
      <c r="D117" s="43">
        <v>8.09E-2</v>
      </c>
      <c r="E117" s="43">
        <v>7.9100000000000004E-2</v>
      </c>
      <c r="F117" s="44">
        <v>200000</v>
      </c>
      <c r="G117" s="44">
        <v>200000</v>
      </c>
      <c r="H117" s="44">
        <v>110696.05</v>
      </c>
      <c r="I117" s="44">
        <v>121699.97</v>
      </c>
      <c r="J117" s="68">
        <f t="shared" si="3"/>
        <v>0.55348025000000001</v>
      </c>
      <c r="K117" s="43">
        <f t="shared" si="4"/>
        <v>0.60849984999999995</v>
      </c>
      <c r="L117" s="41" t="str">
        <f t="shared" si="5"/>
        <v>AA</v>
      </c>
      <c r="M117" s="41" t="s">
        <v>802</v>
      </c>
      <c r="N117" s="41" t="s">
        <v>416</v>
      </c>
      <c r="O117" s="41" t="s">
        <v>70</v>
      </c>
    </row>
    <row r="118" spans="1:15">
      <c r="A118" s="42">
        <v>40444</v>
      </c>
      <c r="B118" s="42">
        <v>51402</v>
      </c>
      <c r="C118" s="130">
        <v>360</v>
      </c>
      <c r="D118" s="43">
        <v>8.09E-2</v>
      </c>
      <c r="E118" s="43">
        <v>7.1599999999999997E-2</v>
      </c>
      <c r="F118" s="44">
        <v>145500</v>
      </c>
      <c r="G118" s="44">
        <v>145500</v>
      </c>
      <c r="H118" s="44">
        <v>72113.22</v>
      </c>
      <c r="I118" s="44">
        <v>88601.81</v>
      </c>
      <c r="J118" s="68">
        <f t="shared" si="3"/>
        <v>0.49562350515463921</v>
      </c>
      <c r="K118" s="43">
        <f t="shared" si="4"/>
        <v>0.60894714776632297</v>
      </c>
      <c r="L118" s="41" t="str">
        <f t="shared" si="5"/>
        <v>AA</v>
      </c>
      <c r="M118" s="41" t="s">
        <v>472</v>
      </c>
      <c r="N118" s="41" t="s">
        <v>426</v>
      </c>
      <c r="O118" s="41" t="s">
        <v>70</v>
      </c>
    </row>
    <row r="119" spans="1:15">
      <c r="A119" s="42">
        <v>40773</v>
      </c>
      <c r="B119" s="42">
        <v>48047</v>
      </c>
      <c r="C119" s="130">
        <v>239</v>
      </c>
      <c r="D119" s="43">
        <v>8.09E-2</v>
      </c>
      <c r="E119" s="43">
        <v>7.9100000000000004E-2</v>
      </c>
      <c r="F119" s="44">
        <v>200000</v>
      </c>
      <c r="G119" s="44">
        <v>200000</v>
      </c>
      <c r="H119" s="44">
        <v>102568.45</v>
      </c>
      <c r="I119" s="44">
        <v>121999.99</v>
      </c>
      <c r="J119" s="68">
        <f t="shared" si="3"/>
        <v>0.51284224999999994</v>
      </c>
      <c r="K119" s="43">
        <f t="shared" si="4"/>
        <v>0.60999995000000007</v>
      </c>
      <c r="L119" s="41" t="str">
        <f t="shared" si="5"/>
        <v>AA</v>
      </c>
      <c r="M119" s="41" t="s">
        <v>700</v>
      </c>
      <c r="N119" s="41" t="s">
        <v>421</v>
      </c>
      <c r="O119" s="41" t="s">
        <v>70</v>
      </c>
    </row>
    <row r="120" spans="1:15">
      <c r="A120" s="38">
        <v>40308</v>
      </c>
      <c r="B120" s="38">
        <v>51266</v>
      </c>
      <c r="C120" s="131">
        <v>360</v>
      </c>
      <c r="D120" s="39">
        <v>8.09E-2</v>
      </c>
      <c r="E120" s="39">
        <v>7.9100000000000004E-2</v>
      </c>
      <c r="F120" s="40">
        <v>143400</v>
      </c>
      <c r="G120" s="40">
        <v>143400</v>
      </c>
      <c r="H120" s="40">
        <v>84587.73</v>
      </c>
      <c r="I120" s="40">
        <v>87700</v>
      </c>
      <c r="J120" s="67">
        <f t="shared" si="3"/>
        <v>0.58987259414225934</v>
      </c>
      <c r="K120" s="39">
        <f t="shared" si="4"/>
        <v>0.61157601115760107</v>
      </c>
      <c r="L120" s="2" t="str">
        <f t="shared" si="5"/>
        <v>AA</v>
      </c>
      <c r="M120" s="2" t="s">
        <v>457</v>
      </c>
      <c r="N120" s="2" t="s">
        <v>419</v>
      </c>
      <c r="O120" s="2" t="s">
        <v>70</v>
      </c>
    </row>
    <row r="121" spans="1:15">
      <c r="A121" s="38">
        <v>40778</v>
      </c>
      <c r="B121" s="38">
        <v>44431</v>
      </c>
      <c r="C121" s="131">
        <v>120</v>
      </c>
      <c r="D121" s="39">
        <v>8.09E-2</v>
      </c>
      <c r="E121" s="39">
        <v>8.09E-2</v>
      </c>
      <c r="F121" s="40">
        <v>129000</v>
      </c>
      <c r="G121" s="40">
        <v>129000</v>
      </c>
      <c r="H121" s="40">
        <v>64627.34</v>
      </c>
      <c r="I121" s="40">
        <v>78983.92</v>
      </c>
      <c r="J121" s="67">
        <f t="shared" si="3"/>
        <v>0.50098713178294574</v>
      </c>
      <c r="K121" s="39">
        <f t="shared" si="4"/>
        <v>0.61227844961240308</v>
      </c>
      <c r="L121" s="2" t="str">
        <f t="shared" si="5"/>
        <v>AA</v>
      </c>
      <c r="M121" s="2" t="s">
        <v>467</v>
      </c>
      <c r="N121" s="2" t="s">
        <v>425</v>
      </c>
      <c r="O121" s="2" t="s">
        <v>70</v>
      </c>
    </row>
    <row r="122" spans="1:15">
      <c r="A122" s="38">
        <v>40875</v>
      </c>
      <c r="B122" s="38">
        <v>51833</v>
      </c>
      <c r="C122" s="131">
        <v>360</v>
      </c>
      <c r="D122" s="39">
        <v>8.09E-2</v>
      </c>
      <c r="E122" s="39">
        <v>8.09E-2</v>
      </c>
      <c r="F122" s="40">
        <v>150000</v>
      </c>
      <c r="G122" s="40">
        <v>150000</v>
      </c>
      <c r="H122" s="40">
        <v>59211.040000000001</v>
      </c>
      <c r="I122" s="40">
        <v>91999.99</v>
      </c>
      <c r="J122" s="67">
        <f t="shared" si="3"/>
        <v>0.39474026666666667</v>
      </c>
      <c r="K122" s="39">
        <f t="shared" si="4"/>
        <v>0.61333326666666665</v>
      </c>
      <c r="L122" s="2" t="str">
        <f t="shared" si="5"/>
        <v>AA</v>
      </c>
      <c r="M122" s="2" t="s">
        <v>531</v>
      </c>
      <c r="N122" s="2" t="s">
        <v>423</v>
      </c>
      <c r="O122" s="2" t="s">
        <v>70</v>
      </c>
    </row>
    <row r="123" spans="1:15">
      <c r="A123" s="42">
        <v>40868</v>
      </c>
      <c r="B123" s="42">
        <v>51826</v>
      </c>
      <c r="C123" s="130">
        <v>360</v>
      </c>
      <c r="D123" s="43">
        <v>8.09E-2</v>
      </c>
      <c r="E123" s="43">
        <v>7.9100000000000004E-2</v>
      </c>
      <c r="F123" s="44">
        <v>174300</v>
      </c>
      <c r="G123" s="44">
        <v>174300</v>
      </c>
      <c r="H123" s="44">
        <v>99352.22</v>
      </c>
      <c r="I123" s="44">
        <v>106970.19</v>
      </c>
      <c r="J123" s="68">
        <f t="shared" si="3"/>
        <v>0.57000699942627653</v>
      </c>
      <c r="K123" s="43">
        <f t="shared" si="4"/>
        <v>0.61371308089500864</v>
      </c>
      <c r="L123" s="41" t="str">
        <f t="shared" si="5"/>
        <v>AA</v>
      </c>
      <c r="M123" s="41" t="s">
        <v>601</v>
      </c>
      <c r="N123" s="41" t="s">
        <v>435</v>
      </c>
      <c r="O123" s="41" t="s">
        <v>70</v>
      </c>
    </row>
    <row r="124" spans="1:15">
      <c r="A124" s="42">
        <v>40567</v>
      </c>
      <c r="B124" s="42">
        <v>50488</v>
      </c>
      <c r="C124" s="130">
        <v>326</v>
      </c>
      <c r="D124" s="43">
        <v>8.09E-2</v>
      </c>
      <c r="E124" s="43">
        <v>8.09E-2</v>
      </c>
      <c r="F124" s="44">
        <v>167561.9</v>
      </c>
      <c r="G124" s="44">
        <v>167561.9</v>
      </c>
      <c r="H124" s="44">
        <v>89891.23</v>
      </c>
      <c r="I124" s="44">
        <v>102999.99</v>
      </c>
      <c r="J124" s="68">
        <f t="shared" si="3"/>
        <v>0.53646580756126538</v>
      </c>
      <c r="K124" s="43">
        <f t="shared" si="4"/>
        <v>0.61469815035518227</v>
      </c>
      <c r="L124" s="41" t="str">
        <f t="shared" si="5"/>
        <v>AA</v>
      </c>
      <c r="M124" s="41" t="s">
        <v>495</v>
      </c>
      <c r="N124" s="41" t="s">
        <v>424</v>
      </c>
      <c r="O124" s="41" t="s">
        <v>70</v>
      </c>
    </row>
    <row r="125" spans="1:15">
      <c r="A125" s="38">
        <v>40357</v>
      </c>
      <c r="B125" s="38">
        <v>51315</v>
      </c>
      <c r="C125" s="131">
        <v>360</v>
      </c>
      <c r="D125" s="39">
        <v>8.09E-2</v>
      </c>
      <c r="E125" s="39">
        <v>7.9100000000000004E-2</v>
      </c>
      <c r="F125" s="40">
        <v>143400</v>
      </c>
      <c r="G125" s="40">
        <v>143400</v>
      </c>
      <c r="H125" s="40">
        <v>85413.85</v>
      </c>
      <c r="I125" s="40">
        <v>88200</v>
      </c>
      <c r="J125" s="67">
        <f t="shared" si="3"/>
        <v>0.59563354253835432</v>
      </c>
      <c r="K125" s="39">
        <f t="shared" si="4"/>
        <v>0.61506276150627615</v>
      </c>
      <c r="L125" s="2" t="str">
        <f t="shared" si="5"/>
        <v>AA</v>
      </c>
      <c r="M125" s="2" t="s">
        <v>457</v>
      </c>
      <c r="N125" s="2" t="s">
        <v>419</v>
      </c>
      <c r="O125" s="2" t="s">
        <v>70</v>
      </c>
    </row>
    <row r="126" spans="1:15">
      <c r="A126" s="38">
        <v>40128</v>
      </c>
      <c r="B126" s="38">
        <v>45607</v>
      </c>
      <c r="C126" s="131">
        <v>180</v>
      </c>
      <c r="D126" s="39">
        <v>8.09E-2</v>
      </c>
      <c r="E126" s="39">
        <v>7.9100000000000004E-2</v>
      </c>
      <c r="F126" s="40">
        <v>140000</v>
      </c>
      <c r="G126" s="40">
        <v>140000</v>
      </c>
      <c r="H126" s="40">
        <v>41818.019999999997</v>
      </c>
      <c r="I126" s="40">
        <v>86139.7</v>
      </c>
      <c r="J126" s="67">
        <f t="shared" si="3"/>
        <v>0.29870014285714286</v>
      </c>
      <c r="K126" s="39">
        <f t="shared" si="4"/>
        <v>0.61528357142857137</v>
      </c>
      <c r="L126" s="2" t="str">
        <f t="shared" si="5"/>
        <v>AA</v>
      </c>
      <c r="M126" s="2" t="s">
        <v>619</v>
      </c>
      <c r="N126" s="2" t="s">
        <v>427</v>
      </c>
      <c r="O126" s="2" t="s">
        <v>70</v>
      </c>
    </row>
    <row r="127" spans="1:15">
      <c r="A127" s="38">
        <v>39994</v>
      </c>
      <c r="B127" s="38">
        <v>43646</v>
      </c>
      <c r="C127" s="131">
        <v>120</v>
      </c>
      <c r="D127" s="39">
        <v>8.09E-2</v>
      </c>
      <c r="E127" s="39">
        <v>8.09E-2</v>
      </c>
      <c r="F127" s="40">
        <v>116400</v>
      </c>
      <c r="G127" s="40">
        <v>116400</v>
      </c>
      <c r="H127" s="40">
        <v>32358.46</v>
      </c>
      <c r="I127" s="40">
        <v>71899.990000000005</v>
      </c>
      <c r="J127" s="67">
        <f t="shared" si="3"/>
        <v>0.27799364261168386</v>
      </c>
      <c r="K127" s="39">
        <f t="shared" si="4"/>
        <v>0.61769750859106531</v>
      </c>
      <c r="L127" s="2" t="str">
        <f t="shared" si="5"/>
        <v>AA</v>
      </c>
      <c r="M127" s="2" t="s">
        <v>475</v>
      </c>
      <c r="N127" s="2" t="s">
        <v>427</v>
      </c>
      <c r="O127" s="2" t="s">
        <v>70</v>
      </c>
    </row>
    <row r="128" spans="1:15">
      <c r="A128" s="42">
        <v>40435</v>
      </c>
      <c r="B128" s="42">
        <v>47740</v>
      </c>
      <c r="C128" s="130">
        <v>240</v>
      </c>
      <c r="D128" s="43">
        <v>8.09E-2</v>
      </c>
      <c r="E128" s="43">
        <v>7.9100000000000004E-2</v>
      </c>
      <c r="F128" s="44">
        <v>194000</v>
      </c>
      <c r="G128" s="44">
        <v>194000</v>
      </c>
      <c r="H128" s="44">
        <v>96381.62</v>
      </c>
      <c r="I128" s="44">
        <v>119999.99</v>
      </c>
      <c r="J128" s="68">
        <f t="shared" si="3"/>
        <v>0.49681247422680408</v>
      </c>
      <c r="K128" s="43">
        <f t="shared" si="4"/>
        <v>0.61855664948453615</v>
      </c>
      <c r="L128" s="41" t="str">
        <f t="shared" si="5"/>
        <v>AA</v>
      </c>
      <c r="M128" s="41" t="s">
        <v>1162</v>
      </c>
      <c r="N128" s="41" t="s">
        <v>439</v>
      </c>
      <c r="O128" s="41" t="s">
        <v>70</v>
      </c>
    </row>
    <row r="129" spans="1:15">
      <c r="A129" s="38">
        <v>40164</v>
      </c>
      <c r="B129" s="38">
        <v>47469</v>
      </c>
      <c r="C129" s="131">
        <v>240</v>
      </c>
      <c r="D129" s="39">
        <v>8.09E-2</v>
      </c>
      <c r="E129" s="39">
        <v>8.09E-2</v>
      </c>
      <c r="F129" s="40">
        <v>135056</v>
      </c>
      <c r="G129" s="40">
        <v>135056</v>
      </c>
      <c r="H129" s="40">
        <v>64251.15</v>
      </c>
      <c r="I129" s="40">
        <v>83699.990000000005</v>
      </c>
      <c r="J129" s="67">
        <f t="shared" si="3"/>
        <v>0.47573710164672434</v>
      </c>
      <c r="K129" s="39">
        <f t="shared" si="4"/>
        <v>0.61974284741144414</v>
      </c>
      <c r="L129" s="2" t="str">
        <f t="shared" si="5"/>
        <v>AA</v>
      </c>
      <c r="M129" s="2" t="s">
        <v>569</v>
      </c>
      <c r="N129" s="2" t="s">
        <v>426</v>
      </c>
      <c r="O129" s="2" t="s">
        <v>70</v>
      </c>
    </row>
    <row r="130" spans="1:15">
      <c r="A130" s="42">
        <v>40511</v>
      </c>
      <c r="B130" s="42">
        <v>47816</v>
      </c>
      <c r="C130" s="130">
        <v>240</v>
      </c>
      <c r="D130" s="43">
        <v>8.09E-2</v>
      </c>
      <c r="E130" s="43">
        <v>7.9100000000000004E-2</v>
      </c>
      <c r="F130" s="44">
        <v>158000</v>
      </c>
      <c r="G130" s="44">
        <v>158000</v>
      </c>
      <c r="H130" s="44">
        <v>79604.62</v>
      </c>
      <c r="I130" s="44">
        <v>97999.99</v>
      </c>
      <c r="J130" s="68">
        <f t="shared" si="3"/>
        <v>0.50382670886075942</v>
      </c>
      <c r="K130" s="43">
        <f t="shared" si="4"/>
        <v>0.62025310126582278</v>
      </c>
      <c r="L130" s="41" t="str">
        <f t="shared" si="5"/>
        <v>AA</v>
      </c>
      <c r="M130" s="41" t="s">
        <v>534</v>
      </c>
      <c r="N130" s="41" t="s">
        <v>430</v>
      </c>
      <c r="O130" s="41" t="s">
        <v>70</v>
      </c>
    </row>
    <row r="131" spans="1:15">
      <c r="A131" s="42">
        <v>40899</v>
      </c>
      <c r="B131" s="42">
        <v>51857</v>
      </c>
      <c r="C131" s="130">
        <v>360</v>
      </c>
      <c r="D131" s="43">
        <v>8.09E-2</v>
      </c>
      <c r="E131" s="43">
        <v>7.9100000000000004E-2</v>
      </c>
      <c r="F131" s="44">
        <v>141000</v>
      </c>
      <c r="G131" s="44">
        <v>141000</v>
      </c>
      <c r="H131" s="44">
        <v>79483.520000000004</v>
      </c>
      <c r="I131" s="44">
        <v>87576.14</v>
      </c>
      <c r="J131" s="68">
        <f t="shared" ref="J131:J194" si="6">H131/G131</f>
        <v>0.56371290780141847</v>
      </c>
      <c r="K131" s="43">
        <f t="shared" ref="K131:K194" si="7">I131/G131</f>
        <v>0.62110737588652487</v>
      </c>
      <c r="L131" s="41" t="str">
        <f t="shared" ref="L131:L194" si="8">IF(J131&lt;=65%,"AA",IF(J131&lt;=75%,"A",IF(J131&lt;=85%,"B","C")))</f>
        <v>AA</v>
      </c>
      <c r="M131" s="41" t="s">
        <v>757</v>
      </c>
      <c r="N131" s="41" t="s">
        <v>439</v>
      </c>
      <c r="O131" s="41" t="s">
        <v>70</v>
      </c>
    </row>
    <row r="132" spans="1:15">
      <c r="A132" s="38">
        <v>40675</v>
      </c>
      <c r="B132" s="38">
        <v>45577</v>
      </c>
      <c r="C132" s="131">
        <v>161</v>
      </c>
      <c r="D132" s="39">
        <v>8.09E-2</v>
      </c>
      <c r="E132" s="39">
        <v>7.4099999999999999E-2</v>
      </c>
      <c r="F132" s="40">
        <v>185000</v>
      </c>
      <c r="G132" s="40">
        <v>185000</v>
      </c>
      <c r="H132" s="40">
        <v>72666.09</v>
      </c>
      <c r="I132" s="40">
        <v>114999.99</v>
      </c>
      <c r="J132" s="67">
        <f t="shared" si="6"/>
        <v>0.39278967567567563</v>
      </c>
      <c r="K132" s="39">
        <f t="shared" si="7"/>
        <v>0.62162156756756759</v>
      </c>
      <c r="L132" s="2" t="str">
        <f t="shared" si="8"/>
        <v>AA</v>
      </c>
      <c r="M132" s="2" t="s">
        <v>1256</v>
      </c>
      <c r="N132" s="2" t="s">
        <v>419</v>
      </c>
      <c r="O132" s="2" t="s">
        <v>70</v>
      </c>
    </row>
    <row r="133" spans="1:15">
      <c r="A133" s="38">
        <v>40358</v>
      </c>
      <c r="B133" s="38">
        <v>47663</v>
      </c>
      <c r="C133" s="131">
        <v>240</v>
      </c>
      <c r="D133" s="39">
        <v>8.09E-2</v>
      </c>
      <c r="E133" s="39">
        <v>7.9100000000000004E-2</v>
      </c>
      <c r="F133" s="40">
        <v>143100</v>
      </c>
      <c r="G133" s="40">
        <v>143100</v>
      </c>
      <c r="H133" s="40">
        <v>84336.46</v>
      </c>
      <c r="I133" s="40">
        <v>89000</v>
      </c>
      <c r="J133" s="67">
        <f t="shared" si="6"/>
        <v>0.58935331935709301</v>
      </c>
      <c r="K133" s="39">
        <f t="shared" si="7"/>
        <v>0.62194269741439556</v>
      </c>
      <c r="L133" s="2" t="str">
        <f t="shared" si="8"/>
        <v>AA</v>
      </c>
      <c r="M133" s="2" t="s">
        <v>457</v>
      </c>
      <c r="N133" s="2" t="s">
        <v>419</v>
      </c>
      <c r="O133" s="2" t="s">
        <v>70</v>
      </c>
    </row>
    <row r="134" spans="1:15">
      <c r="A134" s="38">
        <v>40900</v>
      </c>
      <c r="B134" s="38">
        <v>48205</v>
      </c>
      <c r="C134" s="131">
        <v>240</v>
      </c>
      <c r="D134" s="39">
        <v>8.09E-2</v>
      </c>
      <c r="E134" s="39">
        <v>7.9100000000000004E-2</v>
      </c>
      <c r="F134" s="40">
        <v>184000</v>
      </c>
      <c r="G134" s="40">
        <v>184000</v>
      </c>
      <c r="H134" s="40">
        <v>99965.02</v>
      </c>
      <c r="I134" s="40">
        <v>115000</v>
      </c>
      <c r="J134" s="67">
        <f t="shared" si="6"/>
        <v>0.54328815217391302</v>
      </c>
      <c r="K134" s="39">
        <f t="shared" si="7"/>
        <v>0.625</v>
      </c>
      <c r="L134" s="2" t="str">
        <f t="shared" si="8"/>
        <v>AA</v>
      </c>
      <c r="M134" s="2" t="s">
        <v>467</v>
      </c>
      <c r="N134" s="2" t="s">
        <v>425</v>
      </c>
      <c r="O134" s="2" t="s">
        <v>70</v>
      </c>
    </row>
    <row r="135" spans="1:15">
      <c r="A135" s="38">
        <v>40900</v>
      </c>
      <c r="B135" s="38">
        <v>46379</v>
      </c>
      <c r="C135" s="131">
        <v>180</v>
      </c>
      <c r="D135" s="39">
        <v>8.09E-2</v>
      </c>
      <c r="E135" s="39">
        <v>7.9100000000000004E-2</v>
      </c>
      <c r="F135" s="40">
        <v>179400</v>
      </c>
      <c r="G135" s="40">
        <v>179400</v>
      </c>
      <c r="H135" s="40">
        <v>73764.490000000005</v>
      </c>
      <c r="I135" s="40">
        <v>112744.36</v>
      </c>
      <c r="J135" s="67">
        <f t="shared" si="6"/>
        <v>0.41117329988851731</v>
      </c>
      <c r="K135" s="39">
        <f t="shared" si="7"/>
        <v>0.62845239687848387</v>
      </c>
      <c r="L135" s="2" t="str">
        <f t="shared" si="8"/>
        <v>AA</v>
      </c>
      <c r="M135" s="2" t="s">
        <v>757</v>
      </c>
      <c r="N135" s="2" t="s">
        <v>439</v>
      </c>
      <c r="O135" s="2" t="s">
        <v>70</v>
      </c>
    </row>
    <row r="136" spans="1:15">
      <c r="A136" s="42">
        <v>40541</v>
      </c>
      <c r="B136" s="42">
        <v>51499</v>
      </c>
      <c r="C136" s="130">
        <v>360</v>
      </c>
      <c r="D136" s="43">
        <v>8.09E-2</v>
      </c>
      <c r="E136" s="43">
        <v>7.9100000000000004E-2</v>
      </c>
      <c r="F136" s="44">
        <v>175000</v>
      </c>
      <c r="G136" s="44">
        <v>175000</v>
      </c>
      <c r="H136" s="44">
        <v>97759.6</v>
      </c>
      <c r="I136" s="44">
        <v>109999.98</v>
      </c>
      <c r="J136" s="68">
        <f t="shared" si="6"/>
        <v>0.55862628571428574</v>
      </c>
      <c r="K136" s="43">
        <f t="shared" si="7"/>
        <v>0.62857131428571422</v>
      </c>
      <c r="L136" s="41" t="str">
        <f t="shared" si="8"/>
        <v>AA</v>
      </c>
      <c r="M136" s="41" t="s">
        <v>566</v>
      </c>
      <c r="N136" s="41" t="s">
        <v>420</v>
      </c>
      <c r="O136" s="41" t="s">
        <v>70</v>
      </c>
    </row>
    <row r="137" spans="1:15">
      <c r="A137" s="38">
        <v>40445</v>
      </c>
      <c r="B137" s="38">
        <v>42849</v>
      </c>
      <c r="C137" s="131">
        <v>79</v>
      </c>
      <c r="D137" s="39">
        <v>8.09E-2</v>
      </c>
      <c r="E137" s="39">
        <v>7.1599999999999997E-2</v>
      </c>
      <c r="F137" s="40">
        <v>139890</v>
      </c>
      <c r="G137" s="40">
        <v>139890</v>
      </c>
      <c r="H137" s="40">
        <v>37217.839999999997</v>
      </c>
      <c r="I137" s="40">
        <v>88000</v>
      </c>
      <c r="J137" s="67">
        <f t="shared" si="6"/>
        <v>0.26605075416398594</v>
      </c>
      <c r="K137" s="39">
        <f t="shared" si="7"/>
        <v>0.62906569447422978</v>
      </c>
      <c r="L137" s="2" t="str">
        <f t="shared" si="8"/>
        <v>AA</v>
      </c>
      <c r="M137" s="2" t="s">
        <v>481</v>
      </c>
      <c r="N137" s="2" t="s">
        <v>417</v>
      </c>
      <c r="O137" s="2" t="s">
        <v>70</v>
      </c>
    </row>
    <row r="138" spans="1:15">
      <c r="A138" s="42">
        <v>40479</v>
      </c>
      <c r="B138" s="42">
        <v>45258</v>
      </c>
      <c r="C138" s="130">
        <v>157</v>
      </c>
      <c r="D138" s="43">
        <v>8.09E-2</v>
      </c>
      <c r="E138" s="43">
        <v>7.9100000000000004E-2</v>
      </c>
      <c r="F138" s="44">
        <v>177000</v>
      </c>
      <c r="G138" s="44">
        <v>177000</v>
      </c>
      <c r="H138" s="44">
        <v>69210.36</v>
      </c>
      <c r="I138" s="44">
        <v>111499.99</v>
      </c>
      <c r="J138" s="68">
        <f t="shared" si="6"/>
        <v>0.39101898305084748</v>
      </c>
      <c r="K138" s="43">
        <f t="shared" si="7"/>
        <v>0.62994344632768362</v>
      </c>
      <c r="L138" s="41" t="str">
        <f t="shared" si="8"/>
        <v>AA</v>
      </c>
      <c r="M138" s="41" t="s">
        <v>457</v>
      </c>
      <c r="N138" s="41" t="s">
        <v>419</v>
      </c>
      <c r="O138" s="41" t="s">
        <v>70</v>
      </c>
    </row>
    <row r="139" spans="1:15">
      <c r="A139" s="38">
        <v>40386</v>
      </c>
      <c r="B139" s="38">
        <v>49517</v>
      </c>
      <c r="C139" s="131">
        <v>300</v>
      </c>
      <c r="D139" s="39">
        <v>8.09E-2</v>
      </c>
      <c r="E139" s="39">
        <v>7.9100000000000004E-2</v>
      </c>
      <c r="F139" s="40">
        <v>75000</v>
      </c>
      <c r="G139" s="40">
        <v>75000</v>
      </c>
      <c r="H139" s="40">
        <v>39784.81</v>
      </c>
      <c r="I139" s="40">
        <v>47249.98</v>
      </c>
      <c r="J139" s="67">
        <f t="shared" si="6"/>
        <v>0.53046413333333331</v>
      </c>
      <c r="K139" s="39">
        <f t="shared" si="7"/>
        <v>0.62999973333333337</v>
      </c>
      <c r="L139" s="2" t="str">
        <f t="shared" si="8"/>
        <v>AA</v>
      </c>
      <c r="M139" s="2" t="s">
        <v>844</v>
      </c>
      <c r="N139" s="2" t="s">
        <v>419</v>
      </c>
      <c r="O139" s="2" t="s">
        <v>70</v>
      </c>
    </row>
    <row r="140" spans="1:15">
      <c r="A140" s="42">
        <v>40507</v>
      </c>
      <c r="B140" s="42">
        <v>51465</v>
      </c>
      <c r="C140" s="130">
        <v>360</v>
      </c>
      <c r="D140" s="43">
        <v>8.09E-2</v>
      </c>
      <c r="E140" s="43">
        <v>7.9100000000000004E-2</v>
      </c>
      <c r="F140" s="44">
        <v>198200</v>
      </c>
      <c r="G140" s="44">
        <v>198200</v>
      </c>
      <c r="H140" s="44">
        <v>110532.6</v>
      </c>
      <c r="I140" s="44">
        <v>124999.99</v>
      </c>
      <c r="J140" s="68">
        <f t="shared" si="6"/>
        <v>0.55768213925327959</v>
      </c>
      <c r="K140" s="43">
        <f t="shared" si="7"/>
        <v>0.63067603430877905</v>
      </c>
      <c r="L140" s="41" t="str">
        <f t="shared" si="8"/>
        <v>AA</v>
      </c>
      <c r="M140" s="41" t="s">
        <v>555</v>
      </c>
      <c r="N140" s="41" t="s">
        <v>434</v>
      </c>
      <c r="O140" s="41" t="s">
        <v>70</v>
      </c>
    </row>
    <row r="141" spans="1:15">
      <c r="A141" s="38">
        <v>40345</v>
      </c>
      <c r="B141" s="38">
        <v>48838</v>
      </c>
      <c r="C141" s="131">
        <v>279</v>
      </c>
      <c r="D141" s="39">
        <v>8.09E-2</v>
      </c>
      <c r="E141" s="39">
        <v>7.9100000000000004E-2</v>
      </c>
      <c r="F141" s="40">
        <v>107800</v>
      </c>
      <c r="G141" s="40">
        <v>107800</v>
      </c>
      <c r="H141" s="40">
        <v>56193.15</v>
      </c>
      <c r="I141" s="40">
        <v>67999.990000000005</v>
      </c>
      <c r="J141" s="67">
        <f t="shared" si="6"/>
        <v>0.52127226345083488</v>
      </c>
      <c r="K141" s="39">
        <f t="shared" si="7"/>
        <v>0.63079768089053811</v>
      </c>
      <c r="L141" s="2" t="str">
        <f t="shared" si="8"/>
        <v>AA</v>
      </c>
      <c r="M141" s="2" t="s">
        <v>566</v>
      </c>
      <c r="N141" s="2" t="s">
        <v>420</v>
      </c>
      <c r="O141" s="2" t="s">
        <v>70</v>
      </c>
    </row>
    <row r="142" spans="1:15">
      <c r="A142" s="42">
        <v>40024</v>
      </c>
      <c r="B142" s="42">
        <v>46903</v>
      </c>
      <c r="C142" s="130">
        <v>226</v>
      </c>
      <c r="D142" s="43">
        <v>8.09E-2</v>
      </c>
      <c r="E142" s="43">
        <v>7.9100000000000004E-2</v>
      </c>
      <c r="F142" s="44">
        <v>95000</v>
      </c>
      <c r="G142" s="44">
        <v>95000</v>
      </c>
      <c r="H142" s="44">
        <v>43733.760000000002</v>
      </c>
      <c r="I142" s="44">
        <v>59999.99</v>
      </c>
      <c r="J142" s="68">
        <f t="shared" si="6"/>
        <v>0.46035536842105268</v>
      </c>
      <c r="K142" s="43">
        <f t="shared" si="7"/>
        <v>0.63157884210526316</v>
      </c>
      <c r="L142" s="41" t="str">
        <f t="shared" si="8"/>
        <v>AA</v>
      </c>
      <c r="M142" s="41" t="s">
        <v>703</v>
      </c>
      <c r="N142" s="41" t="s">
        <v>437</v>
      </c>
      <c r="O142" s="41" t="s">
        <v>70</v>
      </c>
    </row>
    <row r="143" spans="1:15">
      <c r="A143" s="38">
        <v>40424</v>
      </c>
      <c r="B143" s="38">
        <v>51382</v>
      </c>
      <c r="C143" s="131">
        <v>360</v>
      </c>
      <c r="D143" s="39">
        <v>8.09E-2</v>
      </c>
      <c r="E143" s="39">
        <v>7.9100000000000004E-2</v>
      </c>
      <c r="F143" s="40">
        <v>190000</v>
      </c>
      <c r="G143" s="40">
        <v>190000</v>
      </c>
      <c r="H143" s="40">
        <v>105677.57</v>
      </c>
      <c r="I143" s="40">
        <v>119999.99</v>
      </c>
      <c r="J143" s="67">
        <f t="shared" si="6"/>
        <v>0.55619773684210527</v>
      </c>
      <c r="K143" s="39">
        <f t="shared" si="7"/>
        <v>0.63157889473684214</v>
      </c>
      <c r="L143" s="2" t="str">
        <f t="shared" si="8"/>
        <v>AA</v>
      </c>
      <c r="M143" s="2" t="s">
        <v>555</v>
      </c>
      <c r="N143" s="2" t="s">
        <v>434</v>
      </c>
      <c r="O143" s="2" t="s">
        <v>70</v>
      </c>
    </row>
    <row r="144" spans="1:15">
      <c r="A144" s="42">
        <v>40389</v>
      </c>
      <c r="B144" s="42">
        <v>45868</v>
      </c>
      <c r="C144" s="130">
        <v>180</v>
      </c>
      <c r="D144" s="43">
        <v>8.09E-2</v>
      </c>
      <c r="E144" s="43">
        <v>7.9100000000000004E-2</v>
      </c>
      <c r="F144" s="44">
        <v>192000</v>
      </c>
      <c r="G144" s="44">
        <v>192000</v>
      </c>
      <c r="H144" s="44">
        <v>87218.26</v>
      </c>
      <c r="I144" s="44">
        <v>121699.99</v>
      </c>
      <c r="J144" s="68">
        <f t="shared" si="6"/>
        <v>0.4542617708333333</v>
      </c>
      <c r="K144" s="43">
        <f t="shared" si="7"/>
        <v>0.63385411458333341</v>
      </c>
      <c r="L144" s="41" t="str">
        <f t="shared" si="8"/>
        <v>AA</v>
      </c>
      <c r="M144" s="41" t="s">
        <v>531</v>
      </c>
      <c r="N144" s="41" t="s">
        <v>423</v>
      </c>
      <c r="O144" s="41" t="s">
        <v>70</v>
      </c>
    </row>
    <row r="145" spans="1:15">
      <c r="A145" s="38">
        <v>40981</v>
      </c>
      <c r="B145" s="38">
        <v>48835</v>
      </c>
      <c r="C145" s="131">
        <v>258</v>
      </c>
      <c r="D145" s="39">
        <v>8.09E-2</v>
      </c>
      <c r="E145" s="39">
        <v>7.9100000000000004E-2</v>
      </c>
      <c r="F145" s="40">
        <v>107000</v>
      </c>
      <c r="G145" s="40">
        <v>107000</v>
      </c>
      <c r="H145" s="40">
        <v>59604.26</v>
      </c>
      <c r="I145" s="40">
        <v>67999.990000000005</v>
      </c>
      <c r="J145" s="67">
        <f t="shared" si="6"/>
        <v>0.5570491588785047</v>
      </c>
      <c r="K145" s="39">
        <f t="shared" si="7"/>
        <v>0.63551392523364492</v>
      </c>
      <c r="L145" s="2" t="str">
        <f t="shared" si="8"/>
        <v>AA</v>
      </c>
      <c r="M145" s="2" t="s">
        <v>489</v>
      </c>
      <c r="N145" s="2" t="s">
        <v>415</v>
      </c>
      <c r="O145" s="2" t="s">
        <v>70</v>
      </c>
    </row>
    <row r="146" spans="1:15">
      <c r="A146" s="38">
        <v>40591</v>
      </c>
      <c r="B146" s="38">
        <v>51549</v>
      </c>
      <c r="C146" s="131">
        <v>360</v>
      </c>
      <c r="D146" s="39">
        <v>8.09E-2</v>
      </c>
      <c r="E146" s="39">
        <v>7.9100000000000004E-2</v>
      </c>
      <c r="F146" s="40">
        <v>176000</v>
      </c>
      <c r="G146" s="40">
        <v>176000</v>
      </c>
      <c r="H146" s="40">
        <v>99789.87</v>
      </c>
      <c r="I146" s="40">
        <v>111860.17</v>
      </c>
      <c r="J146" s="67">
        <f t="shared" si="6"/>
        <v>0.56698789772727265</v>
      </c>
      <c r="K146" s="39">
        <f t="shared" si="7"/>
        <v>0.63556914772727269</v>
      </c>
      <c r="L146" s="2" t="str">
        <f t="shared" si="8"/>
        <v>AA</v>
      </c>
      <c r="M146" s="2" t="s">
        <v>461</v>
      </c>
      <c r="N146" s="2" t="s">
        <v>416</v>
      </c>
      <c r="O146" s="2" t="s">
        <v>70</v>
      </c>
    </row>
    <row r="147" spans="1:15">
      <c r="A147" s="42">
        <v>40897</v>
      </c>
      <c r="B147" s="42">
        <v>49725</v>
      </c>
      <c r="C147" s="130">
        <v>290</v>
      </c>
      <c r="D147" s="43">
        <v>8.09E-2</v>
      </c>
      <c r="E147" s="43">
        <v>7.9100000000000004E-2</v>
      </c>
      <c r="F147" s="44">
        <v>110000</v>
      </c>
      <c r="G147" s="44">
        <v>110000</v>
      </c>
      <c r="H147" s="44">
        <v>61790.62</v>
      </c>
      <c r="I147" s="44">
        <v>69999.990000000005</v>
      </c>
      <c r="J147" s="68">
        <f t="shared" si="6"/>
        <v>0.56173290909090912</v>
      </c>
      <c r="K147" s="43">
        <f t="shared" si="7"/>
        <v>0.63636354545454554</v>
      </c>
      <c r="L147" s="41" t="str">
        <f t="shared" si="8"/>
        <v>AA</v>
      </c>
      <c r="M147" s="41" t="s">
        <v>555</v>
      </c>
      <c r="N147" s="41" t="s">
        <v>434</v>
      </c>
      <c r="O147" s="41" t="s">
        <v>70</v>
      </c>
    </row>
    <row r="148" spans="1:15">
      <c r="A148" s="42">
        <v>40898</v>
      </c>
      <c r="B148" s="42">
        <v>48203</v>
      </c>
      <c r="C148" s="130">
        <v>240</v>
      </c>
      <c r="D148" s="43">
        <v>8.09E-2</v>
      </c>
      <c r="E148" s="43">
        <v>7.9100000000000004E-2</v>
      </c>
      <c r="F148" s="44">
        <v>140000</v>
      </c>
      <c r="G148" s="44">
        <v>140000</v>
      </c>
      <c r="H148" s="44">
        <v>55545.79</v>
      </c>
      <c r="I148" s="44">
        <v>89116.33</v>
      </c>
      <c r="J148" s="68">
        <f t="shared" si="6"/>
        <v>0.39675564285714288</v>
      </c>
      <c r="K148" s="43">
        <f t="shared" si="7"/>
        <v>0.63654521428571431</v>
      </c>
      <c r="L148" s="41" t="str">
        <f t="shared" si="8"/>
        <v>AA</v>
      </c>
      <c r="M148" s="41" t="s">
        <v>467</v>
      </c>
      <c r="N148" s="41" t="s">
        <v>425</v>
      </c>
      <c r="O148" s="41" t="s">
        <v>70</v>
      </c>
    </row>
    <row r="149" spans="1:15">
      <c r="A149" s="42">
        <v>40161</v>
      </c>
      <c r="B149" s="42">
        <v>45640</v>
      </c>
      <c r="C149" s="130">
        <v>180</v>
      </c>
      <c r="D149" s="43">
        <v>8.09E-2</v>
      </c>
      <c r="E149" s="43">
        <v>7.9100000000000004E-2</v>
      </c>
      <c r="F149" s="44">
        <v>77000</v>
      </c>
      <c r="G149" s="44">
        <v>77000</v>
      </c>
      <c r="H149" s="44">
        <v>33323.32</v>
      </c>
      <c r="I149" s="44">
        <v>49069.71</v>
      </c>
      <c r="J149" s="68">
        <f t="shared" si="6"/>
        <v>0.43277038961038961</v>
      </c>
      <c r="K149" s="43">
        <f t="shared" si="7"/>
        <v>0.63726896103896102</v>
      </c>
      <c r="L149" s="41" t="str">
        <f t="shared" si="8"/>
        <v>AA</v>
      </c>
      <c r="M149" s="41" t="s">
        <v>1196</v>
      </c>
      <c r="N149" s="41" t="s">
        <v>416</v>
      </c>
      <c r="O149" s="41" t="s">
        <v>70</v>
      </c>
    </row>
    <row r="150" spans="1:15">
      <c r="A150" s="42">
        <v>40249</v>
      </c>
      <c r="B150" s="42">
        <v>51207</v>
      </c>
      <c r="C150" s="130">
        <v>360</v>
      </c>
      <c r="D150" s="43">
        <v>8.09E-2</v>
      </c>
      <c r="E150" s="43">
        <v>7.9100000000000004E-2</v>
      </c>
      <c r="F150" s="44">
        <v>196000</v>
      </c>
      <c r="G150" s="44">
        <v>196000</v>
      </c>
      <c r="H150" s="44">
        <v>108069.15</v>
      </c>
      <c r="I150" s="44">
        <v>124999.99</v>
      </c>
      <c r="J150" s="68">
        <f t="shared" si="6"/>
        <v>0.55137321428571429</v>
      </c>
      <c r="K150" s="43">
        <f t="shared" si="7"/>
        <v>0.63775505102040819</v>
      </c>
      <c r="L150" s="41" t="str">
        <f t="shared" si="8"/>
        <v>AA</v>
      </c>
      <c r="M150" s="41" t="s">
        <v>458</v>
      </c>
      <c r="N150" s="41" t="s">
        <v>423</v>
      </c>
      <c r="O150" s="41" t="s">
        <v>70</v>
      </c>
    </row>
    <row r="151" spans="1:15">
      <c r="A151" s="38">
        <v>39986</v>
      </c>
      <c r="B151" s="38">
        <v>47291</v>
      </c>
      <c r="C151" s="131">
        <v>240</v>
      </c>
      <c r="D151" s="39">
        <v>8.09E-2</v>
      </c>
      <c r="E151" s="39">
        <v>7.9100000000000004E-2</v>
      </c>
      <c r="F151" s="40">
        <v>147710</v>
      </c>
      <c r="G151" s="40">
        <v>147710</v>
      </c>
      <c r="H151" s="40">
        <v>71532.320000000007</v>
      </c>
      <c r="I151" s="40">
        <v>94223.360000000001</v>
      </c>
      <c r="J151" s="67">
        <f t="shared" si="6"/>
        <v>0.48427540450883494</v>
      </c>
      <c r="K151" s="39">
        <f t="shared" si="7"/>
        <v>0.63789425225103247</v>
      </c>
      <c r="L151" s="2" t="str">
        <f t="shared" si="8"/>
        <v>AA</v>
      </c>
      <c r="M151" s="2" t="s">
        <v>545</v>
      </c>
      <c r="N151" s="2" t="s">
        <v>421</v>
      </c>
      <c r="O151" s="2" t="s">
        <v>70</v>
      </c>
    </row>
    <row r="152" spans="1:15">
      <c r="A152" s="42">
        <v>40627</v>
      </c>
      <c r="B152" s="42">
        <v>50461</v>
      </c>
      <c r="C152" s="130">
        <v>323</v>
      </c>
      <c r="D152" s="43">
        <v>8.09E-2</v>
      </c>
      <c r="E152" s="43">
        <v>7.9100000000000004E-2</v>
      </c>
      <c r="F152" s="44">
        <v>180000</v>
      </c>
      <c r="G152" s="44">
        <v>180000</v>
      </c>
      <c r="H152" s="44">
        <v>100930.64</v>
      </c>
      <c r="I152" s="44">
        <v>114999.99</v>
      </c>
      <c r="J152" s="68">
        <f t="shared" si="6"/>
        <v>0.56072577777777777</v>
      </c>
      <c r="K152" s="43">
        <f t="shared" si="7"/>
        <v>0.63888883333333335</v>
      </c>
      <c r="L152" s="41" t="str">
        <f t="shared" si="8"/>
        <v>AA</v>
      </c>
      <c r="M152" s="41" t="s">
        <v>566</v>
      </c>
      <c r="N152" s="41" t="s">
        <v>420</v>
      </c>
      <c r="O152" s="41" t="s">
        <v>70</v>
      </c>
    </row>
    <row r="153" spans="1:15">
      <c r="A153" s="42">
        <v>40792</v>
      </c>
      <c r="B153" s="42">
        <v>51750</v>
      </c>
      <c r="C153" s="130">
        <v>360</v>
      </c>
      <c r="D153" s="43">
        <v>8.09E-2</v>
      </c>
      <c r="E153" s="43">
        <v>8.09E-2</v>
      </c>
      <c r="F153" s="44">
        <v>180000</v>
      </c>
      <c r="G153" s="44">
        <v>180000</v>
      </c>
      <c r="H153" s="44">
        <v>106041.41</v>
      </c>
      <c r="I153" s="44">
        <v>114999.99</v>
      </c>
      <c r="J153" s="68">
        <f t="shared" si="6"/>
        <v>0.58911894444444446</v>
      </c>
      <c r="K153" s="43">
        <f t="shared" si="7"/>
        <v>0.63888883333333335</v>
      </c>
      <c r="L153" s="41" t="str">
        <f t="shared" si="8"/>
        <v>AA</v>
      </c>
      <c r="M153" s="41" t="s">
        <v>509</v>
      </c>
      <c r="N153" s="41" t="s">
        <v>430</v>
      </c>
      <c r="O153" s="41" t="s">
        <v>70</v>
      </c>
    </row>
    <row r="154" spans="1:15">
      <c r="A154" s="38">
        <v>40555</v>
      </c>
      <c r="B154" s="38">
        <v>51513</v>
      </c>
      <c r="C154" s="131">
        <v>360</v>
      </c>
      <c r="D154" s="39">
        <v>8.09E-2</v>
      </c>
      <c r="E154" s="39">
        <v>8.09E-2</v>
      </c>
      <c r="F154" s="40">
        <v>164000</v>
      </c>
      <c r="G154" s="40">
        <v>164000</v>
      </c>
      <c r="H154" s="40">
        <v>89214.98</v>
      </c>
      <c r="I154" s="40">
        <v>104999.99</v>
      </c>
      <c r="J154" s="67">
        <f t="shared" si="6"/>
        <v>0.54399378048780489</v>
      </c>
      <c r="K154" s="39">
        <f t="shared" si="7"/>
        <v>0.64024384146341462</v>
      </c>
      <c r="L154" s="2" t="str">
        <f t="shared" si="8"/>
        <v>AA</v>
      </c>
      <c r="M154" s="2" t="s">
        <v>467</v>
      </c>
      <c r="N154" s="2" t="s">
        <v>425</v>
      </c>
      <c r="O154" s="2" t="s">
        <v>70</v>
      </c>
    </row>
    <row r="155" spans="1:15">
      <c r="A155" s="42">
        <v>40807</v>
      </c>
      <c r="B155" s="42">
        <v>51581</v>
      </c>
      <c r="C155" s="130">
        <v>354</v>
      </c>
      <c r="D155" s="43">
        <v>8.09E-2</v>
      </c>
      <c r="E155" s="43">
        <v>7.9100000000000004E-2</v>
      </c>
      <c r="F155" s="44">
        <v>170000</v>
      </c>
      <c r="G155" s="44">
        <v>170000</v>
      </c>
      <c r="H155" s="44">
        <v>99496.07</v>
      </c>
      <c r="I155" s="44">
        <v>109000</v>
      </c>
      <c r="J155" s="68">
        <f t="shared" si="6"/>
        <v>0.58527099999999999</v>
      </c>
      <c r="K155" s="43">
        <f t="shared" si="7"/>
        <v>0.64117647058823535</v>
      </c>
      <c r="L155" s="41" t="str">
        <f t="shared" si="8"/>
        <v>AA</v>
      </c>
      <c r="M155" s="41" t="s">
        <v>899</v>
      </c>
      <c r="N155" s="41" t="s">
        <v>438</v>
      </c>
      <c r="O155" s="41" t="s">
        <v>70</v>
      </c>
    </row>
    <row r="156" spans="1:15">
      <c r="A156" s="42">
        <v>40758</v>
      </c>
      <c r="B156" s="42">
        <v>51716</v>
      </c>
      <c r="C156" s="130">
        <v>360</v>
      </c>
      <c r="D156" s="43">
        <v>8.09E-2</v>
      </c>
      <c r="E156" s="43">
        <v>7.9100000000000004E-2</v>
      </c>
      <c r="F156" s="44">
        <v>195000</v>
      </c>
      <c r="G156" s="44">
        <v>195000</v>
      </c>
      <c r="H156" s="44">
        <v>112979.87</v>
      </c>
      <c r="I156" s="44">
        <v>125136.54</v>
      </c>
      <c r="J156" s="68">
        <f t="shared" si="6"/>
        <v>0.57938394871794874</v>
      </c>
      <c r="K156" s="43">
        <f t="shared" si="7"/>
        <v>0.64172584615384609</v>
      </c>
      <c r="L156" s="41" t="str">
        <f t="shared" si="8"/>
        <v>AA</v>
      </c>
      <c r="M156" s="41" t="s">
        <v>806</v>
      </c>
      <c r="N156" s="41" t="s">
        <v>419</v>
      </c>
      <c r="O156" s="41" t="s">
        <v>70</v>
      </c>
    </row>
    <row r="157" spans="1:15">
      <c r="A157" s="38">
        <v>40518</v>
      </c>
      <c r="B157" s="38">
        <v>51476</v>
      </c>
      <c r="C157" s="131">
        <v>360</v>
      </c>
      <c r="D157" s="39">
        <v>8.09E-2</v>
      </c>
      <c r="E157" s="39">
        <v>7.9100000000000004E-2</v>
      </c>
      <c r="F157" s="40">
        <v>140000</v>
      </c>
      <c r="G157" s="40">
        <v>140000</v>
      </c>
      <c r="H157" s="40">
        <v>81800.42</v>
      </c>
      <c r="I157" s="40">
        <v>90000</v>
      </c>
      <c r="J157" s="67">
        <f t="shared" si="6"/>
        <v>0.58428871428571427</v>
      </c>
      <c r="K157" s="39">
        <f t="shared" si="7"/>
        <v>0.6428571428571429</v>
      </c>
      <c r="L157" s="2" t="str">
        <f t="shared" si="8"/>
        <v>AA</v>
      </c>
      <c r="M157" s="2" t="s">
        <v>1674</v>
      </c>
      <c r="N157" s="2" t="s">
        <v>424</v>
      </c>
      <c r="O157" s="2" t="s">
        <v>70</v>
      </c>
    </row>
    <row r="158" spans="1:15">
      <c r="A158" s="38">
        <v>40144</v>
      </c>
      <c r="B158" s="38">
        <v>51101</v>
      </c>
      <c r="C158" s="131">
        <v>360</v>
      </c>
      <c r="D158" s="39">
        <v>8.09E-2</v>
      </c>
      <c r="E158" s="39">
        <v>7.9100000000000004E-2</v>
      </c>
      <c r="F158" s="40">
        <v>155000</v>
      </c>
      <c r="G158" s="40">
        <v>155000</v>
      </c>
      <c r="H158" s="40">
        <v>85447.12</v>
      </c>
      <c r="I158" s="40">
        <v>99999.99</v>
      </c>
      <c r="J158" s="67">
        <f t="shared" si="6"/>
        <v>0.55127174193548389</v>
      </c>
      <c r="K158" s="39">
        <f t="shared" si="7"/>
        <v>0.64516122580645163</v>
      </c>
      <c r="L158" s="2" t="str">
        <f t="shared" si="8"/>
        <v>AA</v>
      </c>
      <c r="M158" s="2" t="s">
        <v>467</v>
      </c>
      <c r="N158" s="2" t="s">
        <v>425</v>
      </c>
      <c r="O158" s="2" t="s">
        <v>70</v>
      </c>
    </row>
    <row r="159" spans="1:15">
      <c r="A159" s="38">
        <v>40939</v>
      </c>
      <c r="B159" s="38">
        <v>51897</v>
      </c>
      <c r="C159" s="131">
        <v>360</v>
      </c>
      <c r="D159" s="39">
        <v>8.09E-2</v>
      </c>
      <c r="E159" s="39">
        <v>7.9100000000000004E-2</v>
      </c>
      <c r="F159" s="40">
        <v>173348</v>
      </c>
      <c r="G159" s="40">
        <v>173348</v>
      </c>
      <c r="H159" s="40">
        <v>101814.53</v>
      </c>
      <c r="I159" s="40">
        <v>111999.99</v>
      </c>
      <c r="J159" s="67">
        <f t="shared" si="6"/>
        <v>0.58734182107667809</v>
      </c>
      <c r="K159" s="39">
        <f t="shared" si="7"/>
        <v>0.6460991185361239</v>
      </c>
      <c r="L159" s="2" t="str">
        <f t="shared" si="8"/>
        <v>AA</v>
      </c>
      <c r="M159" s="2" t="s">
        <v>602</v>
      </c>
      <c r="N159" s="2" t="s">
        <v>421</v>
      </c>
      <c r="O159" s="2" t="s">
        <v>70</v>
      </c>
    </row>
    <row r="160" spans="1:15">
      <c r="A160" s="42">
        <v>40298</v>
      </c>
      <c r="B160" s="42">
        <v>51256</v>
      </c>
      <c r="C160" s="130">
        <v>360</v>
      </c>
      <c r="D160" s="43">
        <v>8.09E-2</v>
      </c>
      <c r="E160" s="43">
        <v>8.09E-2</v>
      </c>
      <c r="F160" s="44">
        <v>199000</v>
      </c>
      <c r="G160" s="44">
        <v>199000</v>
      </c>
      <c r="H160" s="44">
        <v>111659.76</v>
      </c>
      <c r="I160" s="44">
        <v>128776.16</v>
      </c>
      <c r="J160" s="68">
        <f t="shared" si="6"/>
        <v>0.56110432160804014</v>
      </c>
      <c r="K160" s="43">
        <f t="shared" si="7"/>
        <v>0.64711638190954779</v>
      </c>
      <c r="L160" s="41" t="str">
        <f t="shared" si="8"/>
        <v>AA</v>
      </c>
      <c r="M160" s="41" t="s">
        <v>467</v>
      </c>
      <c r="N160" s="41" t="s">
        <v>425</v>
      </c>
      <c r="O160" s="41" t="s">
        <v>70</v>
      </c>
    </row>
    <row r="161" spans="1:15">
      <c r="A161" s="38">
        <v>40200</v>
      </c>
      <c r="B161" s="38">
        <v>51157</v>
      </c>
      <c r="C161" s="131">
        <v>360</v>
      </c>
      <c r="D161" s="39">
        <v>8.09E-2</v>
      </c>
      <c r="E161" s="39">
        <v>8.09E-2</v>
      </c>
      <c r="F161" s="40">
        <v>165200</v>
      </c>
      <c r="G161" s="40">
        <v>165200</v>
      </c>
      <c r="H161" s="40">
        <v>96224.44</v>
      </c>
      <c r="I161" s="40">
        <v>107045.35</v>
      </c>
      <c r="J161" s="67">
        <f t="shared" si="6"/>
        <v>0.58247239709443099</v>
      </c>
      <c r="K161" s="39">
        <f t="shared" si="7"/>
        <v>0.64797427360774817</v>
      </c>
      <c r="L161" s="2" t="str">
        <f t="shared" si="8"/>
        <v>AA</v>
      </c>
      <c r="M161" s="2" t="s">
        <v>531</v>
      </c>
      <c r="N161" s="2" t="s">
        <v>423</v>
      </c>
      <c r="O161" s="2" t="s">
        <v>70</v>
      </c>
    </row>
    <row r="162" spans="1:15">
      <c r="A162" s="38">
        <v>40716</v>
      </c>
      <c r="B162" s="38">
        <v>47809</v>
      </c>
      <c r="C162" s="131">
        <v>233</v>
      </c>
      <c r="D162" s="39">
        <v>8.09E-2</v>
      </c>
      <c r="E162" s="39">
        <v>8.09E-2</v>
      </c>
      <c r="F162" s="40">
        <v>193800</v>
      </c>
      <c r="G162" s="40">
        <v>193800</v>
      </c>
      <c r="H162" s="40">
        <v>101835.66</v>
      </c>
      <c r="I162" s="40">
        <v>125999.78</v>
      </c>
      <c r="J162" s="67">
        <f t="shared" si="6"/>
        <v>0.52546780185758513</v>
      </c>
      <c r="K162" s="39">
        <f t="shared" si="7"/>
        <v>0.65015366357069138</v>
      </c>
      <c r="L162" s="2" t="str">
        <f t="shared" si="8"/>
        <v>AA</v>
      </c>
      <c r="M162" s="2" t="s">
        <v>713</v>
      </c>
      <c r="N162" s="2" t="s">
        <v>418</v>
      </c>
      <c r="O162" s="2" t="s">
        <v>70</v>
      </c>
    </row>
    <row r="163" spans="1:15">
      <c r="A163" s="42">
        <v>40669</v>
      </c>
      <c r="B163" s="42">
        <v>44018</v>
      </c>
      <c r="C163" s="130">
        <v>110</v>
      </c>
      <c r="D163" s="43">
        <v>8.09E-2</v>
      </c>
      <c r="E163" s="43">
        <v>7.9100000000000004E-2</v>
      </c>
      <c r="F163" s="44">
        <v>177000</v>
      </c>
      <c r="G163" s="44">
        <v>177000</v>
      </c>
      <c r="H163" s="44">
        <v>53623.34</v>
      </c>
      <c r="I163" s="44">
        <v>115298.73</v>
      </c>
      <c r="J163" s="68">
        <f t="shared" si="6"/>
        <v>0.30295672316384181</v>
      </c>
      <c r="K163" s="43">
        <f t="shared" si="7"/>
        <v>0.65140525423728812</v>
      </c>
      <c r="L163" s="41" t="str">
        <f t="shared" si="8"/>
        <v>AA</v>
      </c>
      <c r="M163" s="41" t="s">
        <v>457</v>
      </c>
      <c r="N163" s="41" t="s">
        <v>419</v>
      </c>
      <c r="O163" s="41" t="s">
        <v>70</v>
      </c>
    </row>
    <row r="164" spans="1:15">
      <c r="A164" s="38">
        <v>40310</v>
      </c>
      <c r="B164" s="38">
        <v>51268</v>
      </c>
      <c r="C164" s="131">
        <v>360</v>
      </c>
      <c r="D164" s="39">
        <v>8.09E-2</v>
      </c>
      <c r="E164" s="39">
        <v>7.9100000000000004E-2</v>
      </c>
      <c r="F164" s="40">
        <v>132000</v>
      </c>
      <c r="G164" s="40">
        <v>132000</v>
      </c>
      <c r="H164" s="40">
        <v>77718.740000000005</v>
      </c>
      <c r="I164" s="40">
        <v>86000</v>
      </c>
      <c r="J164" s="67">
        <f t="shared" si="6"/>
        <v>0.5887783333333334</v>
      </c>
      <c r="K164" s="39">
        <f t="shared" si="7"/>
        <v>0.65151515151515149</v>
      </c>
      <c r="L164" s="2" t="str">
        <f t="shared" si="8"/>
        <v>AA</v>
      </c>
      <c r="M164" s="2" t="s">
        <v>700</v>
      </c>
      <c r="N164" s="2" t="s">
        <v>421</v>
      </c>
      <c r="O164" s="2" t="s">
        <v>70</v>
      </c>
    </row>
    <row r="165" spans="1:15">
      <c r="A165" s="38">
        <v>40116</v>
      </c>
      <c r="B165" s="38">
        <v>51073</v>
      </c>
      <c r="C165" s="131">
        <v>360</v>
      </c>
      <c r="D165" s="39">
        <v>8.09E-2</v>
      </c>
      <c r="E165" s="39">
        <v>7.9100000000000004E-2</v>
      </c>
      <c r="F165" s="40">
        <v>182200</v>
      </c>
      <c r="G165" s="40">
        <v>182200</v>
      </c>
      <c r="H165" s="40">
        <v>101004.15</v>
      </c>
      <c r="I165" s="40">
        <v>118715.8</v>
      </c>
      <c r="J165" s="67">
        <f t="shared" si="6"/>
        <v>0.55435867178924259</v>
      </c>
      <c r="K165" s="39">
        <f t="shared" si="7"/>
        <v>0.65156860592755217</v>
      </c>
      <c r="L165" s="2" t="str">
        <f t="shared" si="8"/>
        <v>AA</v>
      </c>
      <c r="M165" s="2" t="s">
        <v>566</v>
      </c>
      <c r="N165" s="2" t="s">
        <v>420</v>
      </c>
      <c r="O165" s="2" t="s">
        <v>70</v>
      </c>
    </row>
    <row r="166" spans="1:15">
      <c r="A166" s="42">
        <v>40584</v>
      </c>
      <c r="B166" s="42">
        <v>42379</v>
      </c>
      <c r="C166" s="130">
        <v>59</v>
      </c>
      <c r="D166" s="43">
        <v>8.09E-2</v>
      </c>
      <c r="E166" s="43">
        <v>8.09E-2</v>
      </c>
      <c r="F166" s="44">
        <v>150000</v>
      </c>
      <c r="G166" s="44">
        <v>150000</v>
      </c>
      <c r="H166" s="44">
        <v>38201.19</v>
      </c>
      <c r="I166" s="44">
        <v>97739.99</v>
      </c>
      <c r="J166" s="68">
        <f t="shared" si="6"/>
        <v>0.25467460000000003</v>
      </c>
      <c r="K166" s="43">
        <f t="shared" si="7"/>
        <v>0.65159993333333333</v>
      </c>
      <c r="L166" s="41" t="str">
        <f t="shared" si="8"/>
        <v>AA</v>
      </c>
      <c r="M166" s="41" t="s">
        <v>586</v>
      </c>
      <c r="N166" s="41" t="s">
        <v>416</v>
      </c>
      <c r="O166" s="41" t="s">
        <v>70</v>
      </c>
    </row>
    <row r="167" spans="1:15">
      <c r="A167" s="38">
        <v>40778</v>
      </c>
      <c r="B167" s="38">
        <v>44431</v>
      </c>
      <c r="C167" s="131">
        <v>120</v>
      </c>
      <c r="D167" s="39">
        <v>8.09E-2</v>
      </c>
      <c r="E167" s="39">
        <v>7.9100000000000004E-2</v>
      </c>
      <c r="F167" s="40">
        <v>130298</v>
      </c>
      <c r="G167" s="40">
        <v>130298</v>
      </c>
      <c r="H167" s="40">
        <v>56383.85</v>
      </c>
      <c r="I167" s="40">
        <v>84999.99</v>
      </c>
      <c r="J167" s="67">
        <f t="shared" si="6"/>
        <v>0.43272997283150932</v>
      </c>
      <c r="K167" s="39">
        <f t="shared" si="7"/>
        <v>0.65235068842192512</v>
      </c>
      <c r="L167" s="2" t="str">
        <f t="shared" si="8"/>
        <v>AA</v>
      </c>
      <c r="M167" s="2" t="s">
        <v>1176</v>
      </c>
      <c r="N167" s="2" t="s">
        <v>422</v>
      </c>
      <c r="O167" s="2" t="s">
        <v>70</v>
      </c>
    </row>
    <row r="168" spans="1:15">
      <c r="A168" s="42">
        <v>40952</v>
      </c>
      <c r="B168" s="42">
        <v>51910</v>
      </c>
      <c r="C168" s="130">
        <v>360</v>
      </c>
      <c r="D168" s="43">
        <v>8.09E-2</v>
      </c>
      <c r="E168" s="43">
        <v>7.9100000000000004E-2</v>
      </c>
      <c r="F168" s="44">
        <v>149370</v>
      </c>
      <c r="G168" s="44">
        <v>149370</v>
      </c>
      <c r="H168" s="44">
        <v>88976.75</v>
      </c>
      <c r="I168" s="44">
        <v>97490.31</v>
      </c>
      <c r="J168" s="68">
        <f t="shared" si="6"/>
        <v>0.59568019013188722</v>
      </c>
      <c r="K168" s="43">
        <f t="shared" si="7"/>
        <v>0.65267664189596308</v>
      </c>
      <c r="L168" s="41" t="str">
        <f t="shared" si="8"/>
        <v>AA</v>
      </c>
      <c r="M168" s="41" t="s">
        <v>621</v>
      </c>
      <c r="N168" s="41" t="s">
        <v>430</v>
      </c>
      <c r="O168" s="41" t="s">
        <v>70</v>
      </c>
    </row>
    <row r="169" spans="1:15">
      <c r="A169" s="38">
        <v>40161</v>
      </c>
      <c r="B169" s="38">
        <v>51118</v>
      </c>
      <c r="C169" s="131">
        <v>360</v>
      </c>
      <c r="D169" s="39">
        <v>8.09E-2</v>
      </c>
      <c r="E169" s="39">
        <v>7.9100000000000004E-2</v>
      </c>
      <c r="F169" s="40">
        <v>195000</v>
      </c>
      <c r="G169" s="40">
        <v>195000</v>
      </c>
      <c r="H169" s="40">
        <v>109200.84</v>
      </c>
      <c r="I169" s="40">
        <v>127443.29</v>
      </c>
      <c r="J169" s="67">
        <f t="shared" si="6"/>
        <v>0.56000430769230769</v>
      </c>
      <c r="K169" s="39">
        <f t="shared" si="7"/>
        <v>0.65355533333333327</v>
      </c>
      <c r="L169" s="2" t="str">
        <f t="shared" si="8"/>
        <v>AA</v>
      </c>
      <c r="M169" s="2" t="s">
        <v>472</v>
      </c>
      <c r="N169" s="2" t="s">
        <v>426</v>
      </c>
      <c r="O169" s="2" t="s">
        <v>70</v>
      </c>
    </row>
    <row r="170" spans="1:15">
      <c r="A170" s="38">
        <v>40469</v>
      </c>
      <c r="B170" s="38">
        <v>51427</v>
      </c>
      <c r="C170" s="131">
        <v>360</v>
      </c>
      <c r="D170" s="39">
        <v>8.09E-2</v>
      </c>
      <c r="E170" s="39">
        <v>7.9100000000000004E-2</v>
      </c>
      <c r="F170" s="40">
        <v>130000</v>
      </c>
      <c r="G170" s="40">
        <v>130000</v>
      </c>
      <c r="H170" s="40">
        <v>76917.66</v>
      </c>
      <c r="I170" s="40">
        <v>85071.98</v>
      </c>
      <c r="J170" s="67">
        <f t="shared" si="6"/>
        <v>0.59167430769230767</v>
      </c>
      <c r="K170" s="39">
        <f t="shared" si="7"/>
        <v>0.65439984615384617</v>
      </c>
      <c r="L170" s="2" t="str">
        <f t="shared" si="8"/>
        <v>AA</v>
      </c>
      <c r="M170" s="2" t="s">
        <v>135</v>
      </c>
      <c r="N170" s="2" t="s">
        <v>416</v>
      </c>
      <c r="O170" s="2" t="s">
        <v>70</v>
      </c>
    </row>
    <row r="171" spans="1:15">
      <c r="A171" s="38">
        <v>40078</v>
      </c>
      <c r="B171" s="38">
        <v>50274</v>
      </c>
      <c r="C171" s="131">
        <v>335</v>
      </c>
      <c r="D171" s="39">
        <v>8.09E-2</v>
      </c>
      <c r="E171" s="39">
        <v>8.09E-2</v>
      </c>
      <c r="F171" s="40">
        <v>178350</v>
      </c>
      <c r="G171" s="40">
        <v>178350</v>
      </c>
      <c r="H171" s="40">
        <v>97601.64</v>
      </c>
      <c r="I171" s="40">
        <v>116999.99</v>
      </c>
      <c r="J171" s="67">
        <f t="shared" si="6"/>
        <v>0.54724777123633306</v>
      </c>
      <c r="K171" s="39">
        <f t="shared" si="7"/>
        <v>0.65601340061676483</v>
      </c>
      <c r="L171" s="2" t="str">
        <f t="shared" si="8"/>
        <v>AA</v>
      </c>
      <c r="M171" s="2" t="s">
        <v>548</v>
      </c>
      <c r="N171" s="2" t="s">
        <v>433</v>
      </c>
      <c r="O171" s="2" t="s">
        <v>70</v>
      </c>
    </row>
    <row r="172" spans="1:15">
      <c r="A172" s="38">
        <v>40658</v>
      </c>
      <c r="B172" s="38">
        <v>47963</v>
      </c>
      <c r="C172" s="131">
        <v>240</v>
      </c>
      <c r="D172" s="39">
        <v>8.09E-2</v>
      </c>
      <c r="E172" s="39">
        <v>7.9100000000000004E-2</v>
      </c>
      <c r="F172" s="40">
        <v>152000</v>
      </c>
      <c r="G172" s="40">
        <v>152000</v>
      </c>
      <c r="H172" s="40">
        <v>82996.009999999995</v>
      </c>
      <c r="I172" s="40">
        <v>99999.99</v>
      </c>
      <c r="J172" s="67">
        <f t="shared" si="6"/>
        <v>0.54602638157894734</v>
      </c>
      <c r="K172" s="39">
        <f t="shared" si="7"/>
        <v>0.65789467105263166</v>
      </c>
      <c r="L172" s="2" t="str">
        <f t="shared" si="8"/>
        <v>AA</v>
      </c>
      <c r="M172" s="2" t="s">
        <v>903</v>
      </c>
      <c r="N172" s="2" t="s">
        <v>419</v>
      </c>
      <c r="O172" s="2" t="s">
        <v>70</v>
      </c>
    </row>
    <row r="173" spans="1:15">
      <c r="A173" s="38">
        <v>40773</v>
      </c>
      <c r="B173" s="38">
        <v>49905</v>
      </c>
      <c r="C173" s="131">
        <v>300</v>
      </c>
      <c r="D173" s="39">
        <v>8.09E-2</v>
      </c>
      <c r="E173" s="39">
        <v>7.9100000000000004E-2</v>
      </c>
      <c r="F173" s="40">
        <v>89300</v>
      </c>
      <c r="G173" s="40">
        <v>89300</v>
      </c>
      <c r="H173" s="40">
        <v>51571.17</v>
      </c>
      <c r="I173" s="40">
        <v>58799.99</v>
      </c>
      <c r="J173" s="67">
        <f t="shared" si="6"/>
        <v>0.57750470324748038</v>
      </c>
      <c r="K173" s="39">
        <f t="shared" si="7"/>
        <v>0.65845453527435605</v>
      </c>
      <c r="L173" s="2" t="str">
        <f t="shared" si="8"/>
        <v>AA</v>
      </c>
      <c r="M173" s="2" t="s">
        <v>1246</v>
      </c>
      <c r="N173" s="2" t="s">
        <v>421</v>
      </c>
      <c r="O173" s="2" t="s">
        <v>70</v>
      </c>
    </row>
    <row r="174" spans="1:15">
      <c r="A174" s="38">
        <v>40280</v>
      </c>
      <c r="B174" s="38">
        <v>51238</v>
      </c>
      <c r="C174" s="131">
        <v>360</v>
      </c>
      <c r="D174" s="39">
        <v>8.09E-2</v>
      </c>
      <c r="E174" s="39">
        <v>7.9100000000000004E-2</v>
      </c>
      <c r="F174" s="40">
        <v>140110</v>
      </c>
      <c r="G174" s="40">
        <v>140110</v>
      </c>
      <c r="H174" s="40">
        <v>83242.62</v>
      </c>
      <c r="I174" s="40">
        <v>92261.75</v>
      </c>
      <c r="J174" s="67">
        <f t="shared" si="6"/>
        <v>0.59412333166797515</v>
      </c>
      <c r="K174" s="39">
        <f t="shared" si="7"/>
        <v>0.65849511098422664</v>
      </c>
      <c r="L174" s="2" t="str">
        <f t="shared" si="8"/>
        <v>AA</v>
      </c>
      <c r="M174" s="2" t="s">
        <v>458</v>
      </c>
      <c r="N174" s="2" t="s">
        <v>423</v>
      </c>
      <c r="O174" s="2" t="s">
        <v>70</v>
      </c>
    </row>
    <row r="175" spans="1:15">
      <c r="A175" s="38">
        <v>40473</v>
      </c>
      <c r="B175" s="38">
        <v>49604</v>
      </c>
      <c r="C175" s="131">
        <v>300</v>
      </c>
      <c r="D175" s="39">
        <v>8.09E-2</v>
      </c>
      <c r="E175" s="39">
        <v>8.09E-2</v>
      </c>
      <c r="F175" s="40">
        <v>152000</v>
      </c>
      <c r="G175" s="40">
        <v>152000</v>
      </c>
      <c r="H175" s="40">
        <v>92748.67</v>
      </c>
      <c r="I175" s="40">
        <v>100337.14</v>
      </c>
      <c r="J175" s="67">
        <f t="shared" si="6"/>
        <v>0.61018861842105265</v>
      </c>
      <c r="K175" s="39">
        <f t="shared" si="7"/>
        <v>0.66011276315789469</v>
      </c>
      <c r="L175" s="2" t="str">
        <f t="shared" si="8"/>
        <v>AA</v>
      </c>
      <c r="M175" s="2" t="s">
        <v>539</v>
      </c>
      <c r="N175" s="2" t="s">
        <v>429</v>
      </c>
      <c r="O175" s="2" t="s">
        <v>70</v>
      </c>
    </row>
    <row r="176" spans="1:15">
      <c r="A176" s="42">
        <v>40476</v>
      </c>
      <c r="B176" s="42">
        <v>49515</v>
      </c>
      <c r="C176" s="130">
        <v>297</v>
      </c>
      <c r="D176" s="43">
        <v>8.09E-2</v>
      </c>
      <c r="E176" s="43">
        <v>8.09E-2</v>
      </c>
      <c r="F176" s="44">
        <v>189068.83</v>
      </c>
      <c r="G176" s="44">
        <v>189068.83</v>
      </c>
      <c r="H176" s="44">
        <v>108569.48</v>
      </c>
      <c r="I176" s="44">
        <v>125161</v>
      </c>
      <c r="J176" s="68">
        <f t="shared" si="6"/>
        <v>0.57423256916541987</v>
      </c>
      <c r="K176" s="43">
        <f t="shared" si="7"/>
        <v>0.66198643107909438</v>
      </c>
      <c r="L176" s="41" t="str">
        <f t="shared" si="8"/>
        <v>AA</v>
      </c>
      <c r="M176" s="41" t="s">
        <v>91</v>
      </c>
      <c r="N176" s="41" t="s">
        <v>416</v>
      </c>
      <c r="O176" s="41" t="s">
        <v>70</v>
      </c>
    </row>
    <row r="177" spans="1:15">
      <c r="A177" s="38">
        <v>40672</v>
      </c>
      <c r="B177" s="38">
        <v>51022</v>
      </c>
      <c r="C177" s="131">
        <v>340</v>
      </c>
      <c r="D177" s="39">
        <v>8.09E-2</v>
      </c>
      <c r="E177" s="39">
        <v>7.9100000000000004E-2</v>
      </c>
      <c r="F177" s="40">
        <v>120000</v>
      </c>
      <c r="G177" s="40">
        <v>120000</v>
      </c>
      <c r="H177" s="40">
        <v>71156.5</v>
      </c>
      <c r="I177" s="40">
        <v>79999.990000000005</v>
      </c>
      <c r="J177" s="67">
        <f t="shared" si="6"/>
        <v>0.59297083333333334</v>
      </c>
      <c r="K177" s="39">
        <f t="shared" si="7"/>
        <v>0.6666665833333334</v>
      </c>
      <c r="L177" s="2" t="str">
        <f t="shared" si="8"/>
        <v>AA</v>
      </c>
      <c r="M177" s="2" t="s">
        <v>594</v>
      </c>
      <c r="N177" s="2" t="s">
        <v>419</v>
      </c>
      <c r="O177" s="2" t="s">
        <v>70</v>
      </c>
    </row>
    <row r="178" spans="1:15">
      <c r="A178" s="42">
        <v>40658</v>
      </c>
      <c r="B178" s="42">
        <v>47355</v>
      </c>
      <c r="C178" s="130">
        <v>220</v>
      </c>
      <c r="D178" s="43">
        <v>8.09E-2</v>
      </c>
      <c r="E178" s="43">
        <v>7.9100000000000004E-2</v>
      </c>
      <c r="F178" s="44">
        <v>150000</v>
      </c>
      <c r="G178" s="44">
        <v>150000</v>
      </c>
      <c r="H178" s="44">
        <v>81193.570000000007</v>
      </c>
      <c r="I178" s="44">
        <v>99999.99</v>
      </c>
      <c r="J178" s="68">
        <f t="shared" si="6"/>
        <v>0.54129046666666669</v>
      </c>
      <c r="K178" s="43">
        <f t="shared" si="7"/>
        <v>0.6666666</v>
      </c>
      <c r="L178" s="41" t="str">
        <f t="shared" si="8"/>
        <v>AA</v>
      </c>
      <c r="M178" s="41" t="s">
        <v>555</v>
      </c>
      <c r="N178" s="41" t="s">
        <v>434</v>
      </c>
      <c r="O178" s="41" t="s">
        <v>70</v>
      </c>
    </row>
    <row r="179" spans="1:15">
      <c r="A179" s="38">
        <v>40662</v>
      </c>
      <c r="B179" s="38">
        <v>47967</v>
      </c>
      <c r="C179" s="131">
        <v>240</v>
      </c>
      <c r="D179" s="39">
        <v>8.09E-2</v>
      </c>
      <c r="E179" s="39">
        <v>7.9100000000000004E-2</v>
      </c>
      <c r="F179" s="40">
        <v>165000</v>
      </c>
      <c r="G179" s="40">
        <v>165000</v>
      </c>
      <c r="H179" s="40">
        <v>91791.1</v>
      </c>
      <c r="I179" s="40">
        <v>109999.99</v>
      </c>
      <c r="J179" s="67">
        <f t="shared" si="6"/>
        <v>0.55630969696969701</v>
      </c>
      <c r="K179" s="39">
        <f t="shared" si="7"/>
        <v>0.66666660606060613</v>
      </c>
      <c r="L179" s="2" t="str">
        <f t="shared" si="8"/>
        <v>AA</v>
      </c>
      <c r="M179" s="2" t="s">
        <v>700</v>
      </c>
      <c r="N179" s="2" t="s">
        <v>421</v>
      </c>
      <c r="O179" s="2" t="s">
        <v>70</v>
      </c>
    </row>
    <row r="180" spans="1:15">
      <c r="A180" s="38">
        <v>40738</v>
      </c>
      <c r="B180" s="38">
        <v>50174</v>
      </c>
      <c r="C180" s="131">
        <v>310</v>
      </c>
      <c r="D180" s="39">
        <v>8.09E-2</v>
      </c>
      <c r="E180" s="39">
        <v>8.09E-2</v>
      </c>
      <c r="F180" s="40">
        <v>180000</v>
      </c>
      <c r="G180" s="40">
        <v>180000</v>
      </c>
      <c r="H180" s="40">
        <v>50068.33</v>
      </c>
      <c r="I180" s="40">
        <v>119999.99</v>
      </c>
      <c r="J180" s="67">
        <f t="shared" si="6"/>
        <v>0.27815738888888891</v>
      </c>
      <c r="K180" s="39">
        <f t="shared" si="7"/>
        <v>0.66666661111111114</v>
      </c>
      <c r="L180" s="2" t="str">
        <f t="shared" si="8"/>
        <v>AA</v>
      </c>
      <c r="M180" s="2" t="s">
        <v>457</v>
      </c>
      <c r="N180" s="2" t="s">
        <v>419</v>
      </c>
      <c r="O180" s="2" t="s">
        <v>70</v>
      </c>
    </row>
    <row r="181" spans="1:15">
      <c r="A181" s="42">
        <v>40606</v>
      </c>
      <c r="B181" s="42">
        <v>51564</v>
      </c>
      <c r="C181" s="130">
        <v>360</v>
      </c>
      <c r="D181" s="43">
        <v>8.09E-2</v>
      </c>
      <c r="E181" s="43">
        <v>7.9100000000000004E-2</v>
      </c>
      <c r="F181" s="44">
        <v>180000</v>
      </c>
      <c r="G181" s="44">
        <v>180000</v>
      </c>
      <c r="H181" s="44">
        <v>107171.98</v>
      </c>
      <c r="I181" s="44">
        <v>119999.99</v>
      </c>
      <c r="J181" s="68">
        <f t="shared" si="6"/>
        <v>0.59539988888888884</v>
      </c>
      <c r="K181" s="43">
        <f t="shared" si="7"/>
        <v>0.66666661111111114</v>
      </c>
      <c r="L181" s="41" t="str">
        <f t="shared" si="8"/>
        <v>AA</v>
      </c>
      <c r="M181" s="41" t="s">
        <v>457</v>
      </c>
      <c r="N181" s="41" t="s">
        <v>419</v>
      </c>
      <c r="O181" s="41" t="s">
        <v>70</v>
      </c>
    </row>
    <row r="182" spans="1:15">
      <c r="A182" s="42">
        <v>40058</v>
      </c>
      <c r="B182" s="42">
        <v>49189</v>
      </c>
      <c r="C182" s="130">
        <v>300</v>
      </c>
      <c r="D182" s="43">
        <v>8.09E-2</v>
      </c>
      <c r="E182" s="43">
        <v>7.9100000000000004E-2</v>
      </c>
      <c r="F182" s="44">
        <v>170000</v>
      </c>
      <c r="G182" s="44">
        <v>170000</v>
      </c>
      <c r="H182" s="44">
        <v>95374.43</v>
      </c>
      <c r="I182" s="44">
        <v>113350</v>
      </c>
      <c r="J182" s="68">
        <f t="shared" si="6"/>
        <v>0.56102605882352941</v>
      </c>
      <c r="K182" s="43">
        <f t="shared" si="7"/>
        <v>0.66676470588235293</v>
      </c>
      <c r="L182" s="41" t="str">
        <f t="shared" si="8"/>
        <v>AA</v>
      </c>
      <c r="M182" s="41" t="s">
        <v>1433</v>
      </c>
      <c r="N182" s="41" t="s">
        <v>416</v>
      </c>
      <c r="O182" s="41" t="s">
        <v>70</v>
      </c>
    </row>
    <row r="183" spans="1:15">
      <c r="A183" s="38">
        <v>40897</v>
      </c>
      <c r="B183" s="38">
        <v>51855</v>
      </c>
      <c r="C183" s="131">
        <v>360</v>
      </c>
      <c r="D183" s="39">
        <v>8.09E-2</v>
      </c>
      <c r="E183" s="39">
        <v>8.09E-2</v>
      </c>
      <c r="F183" s="40">
        <v>178155</v>
      </c>
      <c r="G183" s="40">
        <v>178155</v>
      </c>
      <c r="H183" s="40">
        <v>108380.26</v>
      </c>
      <c r="I183" s="40">
        <v>118999.99</v>
      </c>
      <c r="J183" s="67">
        <f t="shared" si="6"/>
        <v>0.60834812382475933</v>
      </c>
      <c r="K183" s="39">
        <f t="shared" si="7"/>
        <v>0.66795762117257451</v>
      </c>
      <c r="L183" s="2" t="str">
        <f t="shared" si="8"/>
        <v>AA</v>
      </c>
      <c r="M183" s="2" t="s">
        <v>472</v>
      </c>
      <c r="N183" s="2" t="s">
        <v>426</v>
      </c>
      <c r="O183" s="2" t="s">
        <v>70</v>
      </c>
    </row>
    <row r="184" spans="1:15">
      <c r="A184" s="38">
        <v>40821</v>
      </c>
      <c r="B184" s="38">
        <v>44474</v>
      </c>
      <c r="C184" s="131">
        <v>120</v>
      </c>
      <c r="D184" s="39">
        <v>8.09E-2</v>
      </c>
      <c r="E184" s="39">
        <v>8.09E-2</v>
      </c>
      <c r="F184" s="40">
        <v>195000</v>
      </c>
      <c r="G184" s="40">
        <v>195000</v>
      </c>
      <c r="H184" s="40">
        <v>88651.27</v>
      </c>
      <c r="I184" s="40">
        <v>130498.32</v>
      </c>
      <c r="J184" s="67">
        <f t="shared" si="6"/>
        <v>0.45462189743589748</v>
      </c>
      <c r="K184" s="39">
        <f t="shared" si="7"/>
        <v>0.66922215384615391</v>
      </c>
      <c r="L184" s="2" t="str">
        <f t="shared" si="8"/>
        <v>AA</v>
      </c>
      <c r="M184" s="2" t="s">
        <v>525</v>
      </c>
      <c r="N184" s="2" t="s">
        <v>430</v>
      </c>
      <c r="O184" s="2" t="s">
        <v>70</v>
      </c>
    </row>
    <row r="185" spans="1:15">
      <c r="A185" s="42">
        <v>40854</v>
      </c>
      <c r="B185" s="42">
        <v>46272</v>
      </c>
      <c r="C185" s="130">
        <v>178</v>
      </c>
      <c r="D185" s="43">
        <v>8.09E-2</v>
      </c>
      <c r="E185" s="43">
        <v>7.9100000000000004E-2</v>
      </c>
      <c r="F185" s="44">
        <v>196000</v>
      </c>
      <c r="G185" s="44">
        <v>196000</v>
      </c>
      <c r="H185" s="44">
        <v>93084.53</v>
      </c>
      <c r="I185" s="44">
        <v>131199.99</v>
      </c>
      <c r="J185" s="68">
        <f t="shared" si="6"/>
        <v>0.47492107142857143</v>
      </c>
      <c r="K185" s="43">
        <f t="shared" si="7"/>
        <v>0.66938770408163262</v>
      </c>
      <c r="L185" s="41" t="str">
        <f t="shared" si="8"/>
        <v>AA</v>
      </c>
      <c r="M185" s="41" t="s">
        <v>449</v>
      </c>
      <c r="N185" s="41" t="s">
        <v>418</v>
      </c>
      <c r="O185" s="41" t="s">
        <v>70</v>
      </c>
    </row>
    <row r="186" spans="1:15">
      <c r="A186" s="42">
        <v>40340</v>
      </c>
      <c r="B186" s="42">
        <v>47645</v>
      </c>
      <c r="C186" s="130">
        <v>240</v>
      </c>
      <c r="D186" s="43">
        <v>8.09E-2</v>
      </c>
      <c r="E186" s="43">
        <v>8.09E-2</v>
      </c>
      <c r="F186" s="44">
        <v>192000</v>
      </c>
      <c r="G186" s="44">
        <v>192000</v>
      </c>
      <c r="H186" s="44">
        <v>111942.65</v>
      </c>
      <c r="I186" s="44">
        <v>128634.69</v>
      </c>
      <c r="J186" s="68">
        <f t="shared" si="6"/>
        <v>0.58303463541666667</v>
      </c>
      <c r="K186" s="43">
        <f t="shared" si="7"/>
        <v>0.66997234375000003</v>
      </c>
      <c r="L186" s="41" t="str">
        <f t="shared" si="8"/>
        <v>AA</v>
      </c>
      <c r="M186" s="41" t="s">
        <v>457</v>
      </c>
      <c r="N186" s="41" t="s">
        <v>419</v>
      </c>
      <c r="O186" s="41" t="s">
        <v>70</v>
      </c>
    </row>
    <row r="187" spans="1:15">
      <c r="A187" s="42">
        <v>40653</v>
      </c>
      <c r="B187" s="42">
        <v>43819</v>
      </c>
      <c r="C187" s="130">
        <v>104</v>
      </c>
      <c r="D187" s="43">
        <v>8.09E-2</v>
      </c>
      <c r="E187" s="43">
        <v>7.9100000000000004E-2</v>
      </c>
      <c r="F187" s="44">
        <v>141300</v>
      </c>
      <c r="G187" s="44">
        <v>141300</v>
      </c>
      <c r="H187" s="44">
        <v>54437.22</v>
      </c>
      <c r="I187" s="44">
        <v>94998.17</v>
      </c>
      <c r="J187" s="68">
        <f t="shared" si="6"/>
        <v>0.38525987261146499</v>
      </c>
      <c r="K187" s="43">
        <f t="shared" si="7"/>
        <v>0.6723154281670205</v>
      </c>
      <c r="L187" s="41" t="str">
        <f t="shared" si="8"/>
        <v>AA</v>
      </c>
      <c r="M187" s="41" t="s">
        <v>475</v>
      </c>
      <c r="N187" s="41" t="s">
        <v>427</v>
      </c>
      <c r="O187" s="41" t="s">
        <v>70</v>
      </c>
    </row>
    <row r="188" spans="1:15">
      <c r="A188" s="42">
        <v>40359</v>
      </c>
      <c r="B188" s="42">
        <v>43707</v>
      </c>
      <c r="C188" s="130">
        <v>110</v>
      </c>
      <c r="D188" s="43">
        <v>8.09E-2</v>
      </c>
      <c r="E188" s="43">
        <v>8.09E-2</v>
      </c>
      <c r="F188" s="44">
        <v>189013.08</v>
      </c>
      <c r="G188" s="44">
        <v>189013.08</v>
      </c>
      <c r="H188" s="44">
        <v>68344.479999999996</v>
      </c>
      <c r="I188" s="44">
        <v>127480.32000000001</v>
      </c>
      <c r="J188" s="68">
        <f t="shared" si="6"/>
        <v>0.3615859812453191</v>
      </c>
      <c r="K188" s="43">
        <f t="shared" si="7"/>
        <v>0.67445237123272117</v>
      </c>
      <c r="L188" s="41" t="str">
        <f t="shared" si="8"/>
        <v>AA</v>
      </c>
      <c r="M188" s="41" t="s">
        <v>566</v>
      </c>
      <c r="N188" s="41" t="s">
        <v>420</v>
      </c>
      <c r="O188" s="41" t="s">
        <v>70</v>
      </c>
    </row>
    <row r="189" spans="1:15">
      <c r="A189" s="42">
        <v>40758</v>
      </c>
      <c r="B189" s="42">
        <v>48063</v>
      </c>
      <c r="C189" s="130">
        <v>240</v>
      </c>
      <c r="D189" s="43">
        <v>8.09E-2</v>
      </c>
      <c r="E189" s="43">
        <v>8.09E-2</v>
      </c>
      <c r="F189" s="44">
        <v>80000</v>
      </c>
      <c r="G189" s="44">
        <v>80000</v>
      </c>
      <c r="H189" s="44">
        <v>45544.66</v>
      </c>
      <c r="I189" s="44">
        <v>53999.99</v>
      </c>
      <c r="J189" s="68">
        <f t="shared" si="6"/>
        <v>0.56930825000000007</v>
      </c>
      <c r="K189" s="43">
        <f t="shared" si="7"/>
        <v>0.67499987500000003</v>
      </c>
      <c r="L189" s="41" t="str">
        <f t="shared" si="8"/>
        <v>AA</v>
      </c>
      <c r="M189" s="41" t="s">
        <v>611</v>
      </c>
      <c r="N189" s="41" t="s">
        <v>419</v>
      </c>
      <c r="O189" s="41" t="s">
        <v>70</v>
      </c>
    </row>
    <row r="190" spans="1:15">
      <c r="A190" s="42">
        <v>40633</v>
      </c>
      <c r="B190" s="42">
        <v>43890</v>
      </c>
      <c r="C190" s="130">
        <v>107</v>
      </c>
      <c r="D190" s="43">
        <v>8.09E-2</v>
      </c>
      <c r="E190" s="43">
        <v>8.09E-2</v>
      </c>
      <c r="F190" s="44">
        <v>200000</v>
      </c>
      <c r="G190" s="44">
        <v>200000</v>
      </c>
      <c r="H190" s="44">
        <v>37096.910000000003</v>
      </c>
      <c r="I190" s="44">
        <v>134999.99</v>
      </c>
      <c r="J190" s="68">
        <f t="shared" si="6"/>
        <v>0.18548455000000003</v>
      </c>
      <c r="K190" s="43">
        <f t="shared" si="7"/>
        <v>0.6749999499999999</v>
      </c>
      <c r="L190" s="41" t="str">
        <f t="shared" si="8"/>
        <v>AA</v>
      </c>
      <c r="M190" s="41" t="s">
        <v>586</v>
      </c>
      <c r="N190" s="41" t="s">
        <v>416</v>
      </c>
      <c r="O190" s="41" t="s">
        <v>70</v>
      </c>
    </row>
    <row r="191" spans="1:15">
      <c r="A191" s="38">
        <v>39974</v>
      </c>
      <c r="B191" s="38">
        <v>50931</v>
      </c>
      <c r="C191" s="131">
        <v>360</v>
      </c>
      <c r="D191" s="39">
        <v>8.09E-2</v>
      </c>
      <c r="E191" s="39">
        <v>7.9100000000000004E-2</v>
      </c>
      <c r="F191" s="40">
        <v>148000</v>
      </c>
      <c r="G191" s="40">
        <v>148000</v>
      </c>
      <c r="H191" s="40">
        <v>84131.520000000004</v>
      </c>
      <c r="I191" s="40">
        <v>99999.99</v>
      </c>
      <c r="J191" s="67">
        <f t="shared" si="6"/>
        <v>0.56845621621621623</v>
      </c>
      <c r="K191" s="39">
        <f t="shared" si="7"/>
        <v>0.67567560810810812</v>
      </c>
      <c r="L191" s="2" t="str">
        <f t="shared" si="8"/>
        <v>AA</v>
      </c>
      <c r="M191" s="2" t="s">
        <v>489</v>
      </c>
      <c r="N191" s="2" t="s">
        <v>415</v>
      </c>
      <c r="O191" s="2" t="s">
        <v>70</v>
      </c>
    </row>
    <row r="192" spans="1:15">
      <c r="A192" s="38">
        <v>40953</v>
      </c>
      <c r="B192" s="38">
        <v>48318</v>
      </c>
      <c r="C192" s="131">
        <v>242</v>
      </c>
      <c r="D192" s="39">
        <v>8.09E-2</v>
      </c>
      <c r="E192" s="39">
        <v>8.09E-2</v>
      </c>
      <c r="F192" s="40">
        <v>162500</v>
      </c>
      <c r="G192" s="40">
        <v>162500</v>
      </c>
      <c r="H192" s="40">
        <v>97509.89</v>
      </c>
      <c r="I192" s="40">
        <v>110478.57</v>
      </c>
      <c r="J192" s="67">
        <f t="shared" si="6"/>
        <v>0.6000608615384615</v>
      </c>
      <c r="K192" s="39">
        <f t="shared" si="7"/>
        <v>0.67986812307692313</v>
      </c>
      <c r="L192" s="2" t="str">
        <f t="shared" si="8"/>
        <v>AA</v>
      </c>
      <c r="M192" s="2" t="s">
        <v>457</v>
      </c>
      <c r="N192" s="2" t="s">
        <v>419</v>
      </c>
      <c r="O192" s="2" t="s">
        <v>70</v>
      </c>
    </row>
    <row r="193" spans="1:15">
      <c r="A193" s="38">
        <v>40833</v>
      </c>
      <c r="B193" s="38">
        <v>49599</v>
      </c>
      <c r="C193" s="131">
        <v>288</v>
      </c>
      <c r="D193" s="39">
        <v>8.09E-2</v>
      </c>
      <c r="E193" s="39">
        <v>7.9100000000000004E-2</v>
      </c>
      <c r="F193" s="40">
        <v>161000</v>
      </c>
      <c r="G193" s="40">
        <v>161000</v>
      </c>
      <c r="H193" s="40">
        <v>96404.61</v>
      </c>
      <c r="I193" s="40">
        <v>109999.99</v>
      </c>
      <c r="J193" s="67">
        <f t="shared" si="6"/>
        <v>0.59878639751552798</v>
      </c>
      <c r="K193" s="39">
        <f t="shared" si="7"/>
        <v>0.68322975155279508</v>
      </c>
      <c r="L193" s="2" t="str">
        <f t="shared" si="8"/>
        <v>AA</v>
      </c>
      <c r="M193" s="2" t="s">
        <v>700</v>
      </c>
      <c r="N193" s="2" t="s">
        <v>421</v>
      </c>
      <c r="O193" s="2" t="s">
        <v>70</v>
      </c>
    </row>
    <row r="194" spans="1:15">
      <c r="A194" s="38">
        <v>40164</v>
      </c>
      <c r="B194" s="38">
        <v>51121</v>
      </c>
      <c r="C194" s="131">
        <v>360</v>
      </c>
      <c r="D194" s="39">
        <v>8.09E-2</v>
      </c>
      <c r="E194" s="39">
        <v>7.9100000000000004E-2</v>
      </c>
      <c r="F194" s="40">
        <v>180000</v>
      </c>
      <c r="G194" s="40">
        <v>180000</v>
      </c>
      <c r="H194" s="40">
        <v>106444.76</v>
      </c>
      <c r="I194" s="40">
        <v>122999.99</v>
      </c>
      <c r="J194" s="67">
        <f t="shared" si="6"/>
        <v>0.59135977777777771</v>
      </c>
      <c r="K194" s="39">
        <f t="shared" si="7"/>
        <v>0.68333327777777786</v>
      </c>
      <c r="L194" s="2" t="str">
        <f t="shared" si="8"/>
        <v>AA</v>
      </c>
      <c r="M194" s="2" t="s">
        <v>495</v>
      </c>
      <c r="N194" s="2" t="s">
        <v>424</v>
      </c>
      <c r="O194" s="2" t="s">
        <v>70</v>
      </c>
    </row>
    <row r="195" spans="1:15">
      <c r="A195" s="42">
        <v>40581</v>
      </c>
      <c r="B195" s="42">
        <v>47886</v>
      </c>
      <c r="C195" s="130">
        <v>240</v>
      </c>
      <c r="D195" s="43">
        <v>8.09E-2</v>
      </c>
      <c r="E195" s="43">
        <v>7.9100000000000004E-2</v>
      </c>
      <c r="F195" s="44">
        <v>80000</v>
      </c>
      <c r="G195" s="44">
        <v>80000</v>
      </c>
      <c r="H195" s="44">
        <v>45241.89</v>
      </c>
      <c r="I195" s="44">
        <v>54999.99</v>
      </c>
      <c r="J195" s="68">
        <f t="shared" ref="J195:J258" si="9">H195/G195</f>
        <v>0.56552362499999997</v>
      </c>
      <c r="K195" s="43">
        <f t="shared" ref="K195:K258" si="10">I195/G195</f>
        <v>0.68749987499999998</v>
      </c>
      <c r="L195" s="41" t="str">
        <f t="shared" ref="L195:L258" si="11">IF(J195&lt;=65%,"AA",IF(J195&lt;=75%,"A",IF(J195&lt;=85%,"B","C")))</f>
        <v>AA</v>
      </c>
      <c r="M195" s="41" t="s">
        <v>1171</v>
      </c>
      <c r="N195" s="41" t="s">
        <v>423</v>
      </c>
      <c r="O195" s="41" t="s">
        <v>70</v>
      </c>
    </row>
    <row r="196" spans="1:15">
      <c r="A196" s="38">
        <v>40472</v>
      </c>
      <c r="B196" s="38">
        <v>44125</v>
      </c>
      <c r="C196" s="131">
        <v>120</v>
      </c>
      <c r="D196" s="39">
        <v>8.09E-2</v>
      </c>
      <c r="E196" s="39">
        <v>7.9100000000000004E-2</v>
      </c>
      <c r="F196" s="40">
        <v>160000</v>
      </c>
      <c r="G196" s="40">
        <v>160000</v>
      </c>
      <c r="H196" s="40">
        <v>64289.03</v>
      </c>
      <c r="I196" s="40">
        <v>109999.99</v>
      </c>
      <c r="J196" s="67">
        <f t="shared" si="9"/>
        <v>0.4018064375</v>
      </c>
      <c r="K196" s="39">
        <f t="shared" si="10"/>
        <v>0.68749993750000005</v>
      </c>
      <c r="L196" s="2" t="str">
        <f t="shared" si="11"/>
        <v>AA</v>
      </c>
      <c r="M196" s="2" t="s">
        <v>555</v>
      </c>
      <c r="N196" s="2" t="s">
        <v>434</v>
      </c>
      <c r="O196" s="2" t="s">
        <v>70</v>
      </c>
    </row>
    <row r="197" spans="1:15">
      <c r="A197" s="38">
        <v>40872</v>
      </c>
      <c r="B197" s="38">
        <v>51830</v>
      </c>
      <c r="C197" s="131">
        <v>360</v>
      </c>
      <c r="D197" s="39">
        <v>8.09E-2</v>
      </c>
      <c r="E197" s="39">
        <v>7.9100000000000004E-2</v>
      </c>
      <c r="F197" s="40">
        <v>200000</v>
      </c>
      <c r="G197" s="40">
        <v>200000</v>
      </c>
      <c r="H197" s="40">
        <v>125178.24000000001</v>
      </c>
      <c r="I197" s="40">
        <v>138024.07999999999</v>
      </c>
      <c r="J197" s="67">
        <f t="shared" si="9"/>
        <v>0.62589119999999998</v>
      </c>
      <c r="K197" s="39">
        <f t="shared" si="10"/>
        <v>0.69012039999999997</v>
      </c>
      <c r="L197" s="2" t="str">
        <f t="shared" si="11"/>
        <v>AA</v>
      </c>
      <c r="M197" s="2" t="s">
        <v>566</v>
      </c>
      <c r="N197" s="2" t="s">
        <v>420</v>
      </c>
      <c r="O197" s="2" t="s">
        <v>70</v>
      </c>
    </row>
    <row r="198" spans="1:15">
      <c r="A198" s="42">
        <v>40744</v>
      </c>
      <c r="B198" s="42">
        <v>51702</v>
      </c>
      <c r="C198" s="130">
        <v>360</v>
      </c>
      <c r="D198" s="43">
        <v>8.09E-2</v>
      </c>
      <c r="E198" s="43">
        <v>7.9100000000000004E-2</v>
      </c>
      <c r="F198" s="44">
        <v>192528.6</v>
      </c>
      <c r="G198" s="44">
        <v>192528.6</v>
      </c>
      <c r="H198" s="44">
        <v>119642.25</v>
      </c>
      <c r="I198" s="44">
        <v>132999.99</v>
      </c>
      <c r="J198" s="68">
        <f t="shared" si="9"/>
        <v>0.62142585569105058</v>
      </c>
      <c r="K198" s="43">
        <f t="shared" si="10"/>
        <v>0.69080640486660161</v>
      </c>
      <c r="L198" s="41" t="str">
        <f t="shared" si="11"/>
        <v>AA</v>
      </c>
      <c r="M198" s="41" t="s">
        <v>495</v>
      </c>
      <c r="N198" s="41" t="s">
        <v>424</v>
      </c>
      <c r="O198" s="41" t="s">
        <v>70</v>
      </c>
    </row>
    <row r="199" spans="1:15">
      <c r="A199" s="38">
        <v>40253</v>
      </c>
      <c r="B199" s="38">
        <v>43175</v>
      </c>
      <c r="C199" s="131">
        <v>96</v>
      </c>
      <c r="D199" s="39">
        <v>8.09E-2</v>
      </c>
      <c r="E199" s="39">
        <v>7.9100000000000004E-2</v>
      </c>
      <c r="F199" s="40">
        <v>135000</v>
      </c>
      <c r="G199" s="40">
        <v>135000</v>
      </c>
      <c r="H199" s="40">
        <v>37403.82</v>
      </c>
      <c r="I199" s="40">
        <v>93436.78</v>
      </c>
      <c r="J199" s="67">
        <f t="shared" si="9"/>
        <v>0.27706533333333333</v>
      </c>
      <c r="K199" s="39">
        <f t="shared" si="10"/>
        <v>0.69212429629629624</v>
      </c>
      <c r="L199" s="2" t="str">
        <f t="shared" si="11"/>
        <v>AA</v>
      </c>
      <c r="M199" s="2" t="s">
        <v>555</v>
      </c>
      <c r="N199" s="2" t="s">
        <v>434</v>
      </c>
      <c r="O199" s="2" t="s">
        <v>70</v>
      </c>
    </row>
    <row r="200" spans="1:15">
      <c r="A200" s="38">
        <v>40577</v>
      </c>
      <c r="B200" s="38">
        <v>44807</v>
      </c>
      <c r="C200" s="131">
        <v>139</v>
      </c>
      <c r="D200" s="39">
        <v>8.09E-2</v>
      </c>
      <c r="E200" s="39">
        <v>7.4099999999999999E-2</v>
      </c>
      <c r="F200" s="40">
        <v>182000</v>
      </c>
      <c r="G200" s="40">
        <v>182000</v>
      </c>
      <c r="H200" s="40">
        <v>75673.600000000006</v>
      </c>
      <c r="I200" s="40">
        <v>126364.6</v>
      </c>
      <c r="J200" s="67">
        <f t="shared" si="9"/>
        <v>0.415789010989011</v>
      </c>
      <c r="K200" s="39">
        <f t="shared" si="10"/>
        <v>0.69431098901098909</v>
      </c>
      <c r="L200" s="2" t="str">
        <f t="shared" si="11"/>
        <v>AA</v>
      </c>
      <c r="M200" s="2" t="s">
        <v>457</v>
      </c>
      <c r="N200" s="2" t="s">
        <v>419</v>
      </c>
      <c r="O200" s="2" t="s">
        <v>70</v>
      </c>
    </row>
    <row r="201" spans="1:15">
      <c r="A201" s="42">
        <v>40893</v>
      </c>
      <c r="B201" s="42">
        <v>51851</v>
      </c>
      <c r="C201" s="130">
        <v>360</v>
      </c>
      <c r="D201" s="43">
        <v>8.09E-2</v>
      </c>
      <c r="E201" s="43">
        <v>8.09E-2</v>
      </c>
      <c r="F201" s="44">
        <v>196700</v>
      </c>
      <c r="G201" s="44">
        <v>196700</v>
      </c>
      <c r="H201" s="44">
        <v>124031.63</v>
      </c>
      <c r="I201" s="44">
        <v>136582.23000000001</v>
      </c>
      <c r="J201" s="68">
        <f t="shared" si="9"/>
        <v>0.63056243009659385</v>
      </c>
      <c r="K201" s="43">
        <f t="shared" si="10"/>
        <v>0.69436822572445356</v>
      </c>
      <c r="L201" s="41" t="str">
        <f t="shared" si="11"/>
        <v>AA</v>
      </c>
      <c r="M201" s="41" t="s">
        <v>806</v>
      </c>
      <c r="N201" s="41" t="s">
        <v>419</v>
      </c>
      <c r="O201" s="41" t="s">
        <v>70</v>
      </c>
    </row>
    <row r="202" spans="1:15">
      <c r="A202" s="38">
        <v>40182</v>
      </c>
      <c r="B202" s="38">
        <v>51139</v>
      </c>
      <c r="C202" s="131">
        <v>360</v>
      </c>
      <c r="D202" s="39">
        <v>8.09E-2</v>
      </c>
      <c r="E202" s="39">
        <v>7.9100000000000004E-2</v>
      </c>
      <c r="F202" s="40">
        <v>145400</v>
      </c>
      <c r="G202" s="40">
        <v>145400</v>
      </c>
      <c r="H202" s="40">
        <v>94835.17</v>
      </c>
      <c r="I202" s="40">
        <v>101236.51</v>
      </c>
      <c r="J202" s="67">
        <f t="shared" si="9"/>
        <v>0.65223638239339754</v>
      </c>
      <c r="K202" s="39">
        <f t="shared" si="10"/>
        <v>0.69626210453920212</v>
      </c>
      <c r="L202" s="2" t="str">
        <f t="shared" si="11"/>
        <v>A</v>
      </c>
      <c r="M202" s="2" t="s">
        <v>531</v>
      </c>
      <c r="N202" s="2" t="s">
        <v>423</v>
      </c>
      <c r="O202" s="2" t="s">
        <v>70</v>
      </c>
    </row>
    <row r="203" spans="1:15">
      <c r="A203" s="42">
        <v>40085</v>
      </c>
      <c r="B203" s="42">
        <v>51042</v>
      </c>
      <c r="C203" s="130">
        <v>360</v>
      </c>
      <c r="D203" s="43">
        <v>8.09E-2</v>
      </c>
      <c r="E203" s="43">
        <v>7.9100000000000004E-2</v>
      </c>
      <c r="F203" s="44">
        <v>180000</v>
      </c>
      <c r="G203" s="44">
        <v>180000</v>
      </c>
      <c r="H203" s="44">
        <v>108769.02</v>
      </c>
      <c r="I203" s="44">
        <v>125604.84</v>
      </c>
      <c r="J203" s="68">
        <f t="shared" si="9"/>
        <v>0.60427233333333341</v>
      </c>
      <c r="K203" s="43">
        <f t="shared" si="10"/>
        <v>0.69780466666666663</v>
      </c>
      <c r="L203" s="41" t="str">
        <f t="shared" si="11"/>
        <v>AA</v>
      </c>
      <c r="M203" s="41" t="s">
        <v>586</v>
      </c>
      <c r="N203" s="41" t="s">
        <v>416</v>
      </c>
      <c r="O203" s="41" t="s">
        <v>70</v>
      </c>
    </row>
    <row r="204" spans="1:15">
      <c r="A204" s="42">
        <v>40753</v>
      </c>
      <c r="B204" s="42">
        <v>46536</v>
      </c>
      <c r="C204" s="130">
        <v>190</v>
      </c>
      <c r="D204" s="43">
        <v>8.09E-2</v>
      </c>
      <c r="E204" s="43">
        <v>7.9100000000000004E-2</v>
      </c>
      <c r="F204" s="44">
        <v>180000</v>
      </c>
      <c r="G204" s="44">
        <v>180000</v>
      </c>
      <c r="H204" s="44">
        <v>99358.49</v>
      </c>
      <c r="I204" s="44">
        <v>125672.72</v>
      </c>
      <c r="J204" s="68">
        <f t="shared" si="9"/>
        <v>0.55199161111111117</v>
      </c>
      <c r="K204" s="43">
        <f t="shared" si="10"/>
        <v>0.69818177777777779</v>
      </c>
      <c r="L204" s="41" t="str">
        <f t="shared" si="11"/>
        <v>AA</v>
      </c>
      <c r="M204" s="41" t="s">
        <v>703</v>
      </c>
      <c r="N204" s="41" t="s">
        <v>437</v>
      </c>
      <c r="O204" s="41" t="s">
        <v>70</v>
      </c>
    </row>
    <row r="205" spans="1:15">
      <c r="A205" s="42">
        <v>39989</v>
      </c>
      <c r="B205" s="42">
        <v>50946</v>
      </c>
      <c r="C205" s="130">
        <v>360</v>
      </c>
      <c r="D205" s="43">
        <v>8.09E-2</v>
      </c>
      <c r="E205" s="43">
        <v>7.9100000000000004E-2</v>
      </c>
      <c r="F205" s="44">
        <v>132601.9</v>
      </c>
      <c r="G205" s="44">
        <v>132601.9</v>
      </c>
      <c r="H205" s="44">
        <v>79100.639999999999</v>
      </c>
      <c r="I205" s="44">
        <v>92601.9</v>
      </c>
      <c r="J205" s="68">
        <f t="shared" si="9"/>
        <v>0.59652719908236607</v>
      </c>
      <c r="K205" s="43">
        <f t="shared" si="10"/>
        <v>0.69834519716534982</v>
      </c>
      <c r="L205" s="41" t="str">
        <f t="shared" si="11"/>
        <v>AA</v>
      </c>
      <c r="M205" s="41" t="s">
        <v>589</v>
      </c>
      <c r="N205" s="41" t="s">
        <v>438</v>
      </c>
      <c r="O205" s="41" t="s">
        <v>70</v>
      </c>
    </row>
    <row r="206" spans="1:15">
      <c r="A206" s="42">
        <v>40919</v>
      </c>
      <c r="B206" s="42">
        <v>51877</v>
      </c>
      <c r="C206" s="130">
        <v>360</v>
      </c>
      <c r="D206" s="43">
        <v>8.09E-2</v>
      </c>
      <c r="E206" s="43">
        <v>7.9100000000000004E-2</v>
      </c>
      <c r="F206" s="44">
        <v>170000</v>
      </c>
      <c r="G206" s="44">
        <v>170000</v>
      </c>
      <c r="H206" s="44">
        <v>94368.24</v>
      </c>
      <c r="I206" s="44">
        <v>118892.55</v>
      </c>
      <c r="J206" s="68">
        <f t="shared" si="9"/>
        <v>0.55510729411764714</v>
      </c>
      <c r="K206" s="43">
        <f t="shared" si="10"/>
        <v>0.69936794117647061</v>
      </c>
      <c r="L206" s="41" t="str">
        <f t="shared" si="11"/>
        <v>AA</v>
      </c>
      <c r="M206" s="41" t="s">
        <v>555</v>
      </c>
      <c r="N206" s="41" t="s">
        <v>434</v>
      </c>
      <c r="O206" s="41" t="s">
        <v>70</v>
      </c>
    </row>
    <row r="207" spans="1:15">
      <c r="A207" s="42">
        <v>40539</v>
      </c>
      <c r="B207" s="42">
        <v>47053</v>
      </c>
      <c r="C207" s="130">
        <v>214</v>
      </c>
      <c r="D207" s="43">
        <v>8.09E-2</v>
      </c>
      <c r="E207" s="43">
        <v>7.9100000000000004E-2</v>
      </c>
      <c r="F207" s="44">
        <v>99966.6</v>
      </c>
      <c r="G207" s="44">
        <v>99966.6</v>
      </c>
      <c r="H207" s="44">
        <v>48225.35</v>
      </c>
      <c r="I207" s="44">
        <v>69999.990000000005</v>
      </c>
      <c r="J207" s="68">
        <f t="shared" si="9"/>
        <v>0.48241462648524602</v>
      </c>
      <c r="K207" s="43">
        <f t="shared" si="10"/>
        <v>0.70023377808187937</v>
      </c>
      <c r="L207" s="41" t="str">
        <f t="shared" si="11"/>
        <v>AA</v>
      </c>
      <c r="M207" s="41" t="s">
        <v>526</v>
      </c>
      <c r="N207" s="41" t="s">
        <v>428</v>
      </c>
      <c r="O207" s="41" t="s">
        <v>70</v>
      </c>
    </row>
    <row r="208" spans="1:15">
      <c r="A208" s="42">
        <v>40966</v>
      </c>
      <c r="B208" s="42">
        <v>51924</v>
      </c>
      <c r="C208" s="130">
        <v>360</v>
      </c>
      <c r="D208" s="43">
        <v>8.09E-2</v>
      </c>
      <c r="E208" s="43">
        <v>8.09E-2</v>
      </c>
      <c r="F208" s="44">
        <v>167787.47</v>
      </c>
      <c r="G208" s="44">
        <v>167787.47</v>
      </c>
      <c r="H208" s="44">
        <v>116236.02</v>
      </c>
      <c r="I208" s="44">
        <v>117626.5</v>
      </c>
      <c r="J208" s="68">
        <f t="shared" si="9"/>
        <v>0.69275745083944584</v>
      </c>
      <c r="K208" s="43">
        <f t="shared" si="10"/>
        <v>0.70104460124465795</v>
      </c>
      <c r="L208" s="41" t="str">
        <f t="shared" si="11"/>
        <v>A</v>
      </c>
      <c r="M208" s="41" t="s">
        <v>525</v>
      </c>
      <c r="N208" s="41" t="s">
        <v>430</v>
      </c>
      <c r="O208" s="41" t="s">
        <v>70</v>
      </c>
    </row>
    <row r="209" spans="1:15">
      <c r="A209" s="38">
        <v>40469</v>
      </c>
      <c r="B209" s="38">
        <v>44273</v>
      </c>
      <c r="C209" s="131">
        <v>125</v>
      </c>
      <c r="D209" s="39">
        <v>8.09E-2</v>
      </c>
      <c r="E209" s="39">
        <v>7.9100000000000004E-2</v>
      </c>
      <c r="F209" s="40">
        <v>84133</v>
      </c>
      <c r="G209" s="40">
        <v>84133</v>
      </c>
      <c r="H209" s="40">
        <v>36389.79</v>
      </c>
      <c r="I209" s="40">
        <v>58999.99</v>
      </c>
      <c r="J209" s="67">
        <f t="shared" si="9"/>
        <v>0.43252695137460928</v>
      </c>
      <c r="K209" s="39">
        <f t="shared" si="10"/>
        <v>0.70127048839337713</v>
      </c>
      <c r="L209" s="2" t="str">
        <f t="shared" si="11"/>
        <v>AA</v>
      </c>
      <c r="M209" s="2" t="s">
        <v>531</v>
      </c>
      <c r="N209" s="2" t="s">
        <v>423</v>
      </c>
      <c r="O209" s="2" t="s">
        <v>70</v>
      </c>
    </row>
    <row r="210" spans="1:15">
      <c r="A210" s="42">
        <v>40192</v>
      </c>
      <c r="B210" s="42">
        <v>47740</v>
      </c>
      <c r="C210" s="130">
        <v>248</v>
      </c>
      <c r="D210" s="43">
        <v>8.09E-2</v>
      </c>
      <c r="E210" s="43">
        <v>7.9100000000000004E-2</v>
      </c>
      <c r="F210" s="44">
        <v>85500</v>
      </c>
      <c r="G210" s="44">
        <v>85500</v>
      </c>
      <c r="H210" s="44">
        <v>46833.5</v>
      </c>
      <c r="I210" s="44">
        <v>59999.99</v>
      </c>
      <c r="J210" s="68">
        <f t="shared" si="9"/>
        <v>0.54776023391812867</v>
      </c>
      <c r="K210" s="43">
        <f t="shared" si="10"/>
        <v>0.70175426900584792</v>
      </c>
      <c r="L210" s="41" t="str">
        <f t="shared" si="11"/>
        <v>AA</v>
      </c>
      <c r="M210" s="41" t="s">
        <v>700</v>
      </c>
      <c r="N210" s="41" t="s">
        <v>421</v>
      </c>
      <c r="O210" s="41" t="s">
        <v>70</v>
      </c>
    </row>
    <row r="211" spans="1:15">
      <c r="A211" s="38">
        <v>40925</v>
      </c>
      <c r="B211" s="38">
        <v>51883</v>
      </c>
      <c r="C211" s="131">
        <v>360</v>
      </c>
      <c r="D211" s="39">
        <v>8.09E-2</v>
      </c>
      <c r="E211" s="39">
        <v>7.9100000000000004E-2</v>
      </c>
      <c r="F211" s="40">
        <v>187500</v>
      </c>
      <c r="G211" s="40">
        <v>187500</v>
      </c>
      <c r="H211" s="40">
        <v>120380.09</v>
      </c>
      <c r="I211" s="40">
        <v>132231.25</v>
      </c>
      <c r="J211" s="67">
        <f t="shared" si="9"/>
        <v>0.6420271466666666</v>
      </c>
      <c r="K211" s="39">
        <f t="shared" si="10"/>
        <v>0.70523333333333338</v>
      </c>
      <c r="L211" s="2" t="str">
        <f t="shared" si="11"/>
        <v>AA</v>
      </c>
      <c r="M211" s="2" t="s">
        <v>584</v>
      </c>
      <c r="N211" s="2" t="s">
        <v>417</v>
      </c>
      <c r="O211" s="2" t="s">
        <v>70</v>
      </c>
    </row>
    <row r="212" spans="1:15">
      <c r="A212" s="38">
        <v>40595</v>
      </c>
      <c r="B212" s="38">
        <v>48812</v>
      </c>
      <c r="C212" s="131">
        <v>270</v>
      </c>
      <c r="D212" s="39">
        <v>8.09E-2</v>
      </c>
      <c r="E212" s="39">
        <v>7.1599999999999997E-2</v>
      </c>
      <c r="F212" s="40">
        <v>170000</v>
      </c>
      <c r="G212" s="40">
        <v>170000</v>
      </c>
      <c r="H212" s="40">
        <v>101309.09</v>
      </c>
      <c r="I212" s="40">
        <v>119999.99</v>
      </c>
      <c r="J212" s="67">
        <f t="shared" si="9"/>
        <v>0.59593582352941177</v>
      </c>
      <c r="K212" s="39">
        <f t="shared" si="10"/>
        <v>0.70588229411764714</v>
      </c>
      <c r="L212" s="2" t="str">
        <f t="shared" si="11"/>
        <v>AA</v>
      </c>
      <c r="M212" s="2" t="s">
        <v>531</v>
      </c>
      <c r="N212" s="2" t="s">
        <v>423</v>
      </c>
      <c r="O212" s="2" t="s">
        <v>70</v>
      </c>
    </row>
    <row r="213" spans="1:15">
      <c r="A213" s="42">
        <v>40239</v>
      </c>
      <c r="B213" s="42">
        <v>51197</v>
      </c>
      <c r="C213" s="130">
        <v>360</v>
      </c>
      <c r="D213" s="43">
        <v>8.09E-2</v>
      </c>
      <c r="E213" s="43">
        <v>7.9100000000000004E-2</v>
      </c>
      <c r="F213" s="44">
        <v>141600</v>
      </c>
      <c r="G213" s="44">
        <v>141600</v>
      </c>
      <c r="H213" s="44">
        <v>86623.55</v>
      </c>
      <c r="I213" s="44">
        <v>99999.99</v>
      </c>
      <c r="J213" s="68">
        <f t="shared" si="9"/>
        <v>0.61174823446327686</v>
      </c>
      <c r="K213" s="43">
        <f t="shared" si="10"/>
        <v>0.70621461864406787</v>
      </c>
      <c r="L213" s="41" t="str">
        <f t="shared" si="11"/>
        <v>AA</v>
      </c>
      <c r="M213" s="41" t="s">
        <v>757</v>
      </c>
      <c r="N213" s="41" t="s">
        <v>439</v>
      </c>
      <c r="O213" s="41" t="s">
        <v>70</v>
      </c>
    </row>
    <row r="214" spans="1:15">
      <c r="A214" s="38">
        <v>40854</v>
      </c>
      <c r="B214" s="38">
        <v>51812</v>
      </c>
      <c r="C214" s="131">
        <v>360</v>
      </c>
      <c r="D214" s="39">
        <v>8.09E-2</v>
      </c>
      <c r="E214" s="39">
        <v>8.09E-2</v>
      </c>
      <c r="F214" s="40">
        <v>198000</v>
      </c>
      <c r="G214" s="40">
        <v>198000</v>
      </c>
      <c r="H214" s="40">
        <v>127056.4</v>
      </c>
      <c r="I214" s="40">
        <v>139999.99</v>
      </c>
      <c r="J214" s="67">
        <f t="shared" si="9"/>
        <v>0.64169898989898988</v>
      </c>
      <c r="K214" s="39">
        <f t="shared" si="10"/>
        <v>0.70707065656565649</v>
      </c>
      <c r="L214" s="2" t="str">
        <f t="shared" si="11"/>
        <v>AA</v>
      </c>
      <c r="M214" s="2" t="s">
        <v>586</v>
      </c>
      <c r="N214" s="2" t="s">
        <v>416</v>
      </c>
      <c r="O214" s="2" t="s">
        <v>70</v>
      </c>
    </row>
    <row r="215" spans="1:15">
      <c r="A215" s="42">
        <v>40218</v>
      </c>
      <c r="B215" s="42">
        <v>47523</v>
      </c>
      <c r="C215" s="130">
        <v>240</v>
      </c>
      <c r="D215" s="43">
        <v>8.09E-2</v>
      </c>
      <c r="E215" s="43">
        <v>8.09E-2</v>
      </c>
      <c r="F215" s="44">
        <v>120000</v>
      </c>
      <c r="G215" s="44">
        <v>120000</v>
      </c>
      <c r="H215" s="44">
        <v>47802.76</v>
      </c>
      <c r="I215" s="44">
        <v>84999.99</v>
      </c>
      <c r="J215" s="68">
        <f t="shared" si="9"/>
        <v>0.39835633333333337</v>
      </c>
      <c r="K215" s="43">
        <f t="shared" si="10"/>
        <v>0.70833325000000003</v>
      </c>
      <c r="L215" s="41" t="str">
        <f t="shared" si="11"/>
        <v>AA</v>
      </c>
      <c r="M215" s="41" t="s">
        <v>302</v>
      </c>
      <c r="N215" s="41" t="s">
        <v>428</v>
      </c>
      <c r="O215" s="41" t="s">
        <v>70</v>
      </c>
    </row>
    <row r="216" spans="1:15">
      <c r="A216" s="42">
        <v>40842</v>
      </c>
      <c r="B216" s="42">
        <v>51800</v>
      </c>
      <c r="C216" s="130">
        <v>360</v>
      </c>
      <c r="D216" s="43">
        <v>8.09E-2</v>
      </c>
      <c r="E216" s="43">
        <v>7.9100000000000004E-2</v>
      </c>
      <c r="F216" s="44">
        <v>154017.1</v>
      </c>
      <c r="G216" s="44">
        <v>154017.1</v>
      </c>
      <c r="H216" s="44">
        <v>98992.95</v>
      </c>
      <c r="I216" s="44">
        <v>109499.99</v>
      </c>
      <c r="J216" s="68">
        <f t="shared" si="9"/>
        <v>0.64273999445516106</v>
      </c>
      <c r="K216" s="43">
        <f t="shared" si="10"/>
        <v>0.71095995184950245</v>
      </c>
      <c r="L216" s="41" t="str">
        <f t="shared" si="11"/>
        <v>AA</v>
      </c>
      <c r="M216" s="41" t="s">
        <v>753</v>
      </c>
      <c r="N216" s="41" t="s">
        <v>431</v>
      </c>
      <c r="O216" s="41" t="s">
        <v>70</v>
      </c>
    </row>
    <row r="217" spans="1:15">
      <c r="A217" s="38">
        <v>40442</v>
      </c>
      <c r="B217" s="38">
        <v>50273</v>
      </c>
      <c r="C217" s="131">
        <v>323</v>
      </c>
      <c r="D217" s="39">
        <v>8.09E-2</v>
      </c>
      <c r="E217" s="39">
        <v>8.09E-2</v>
      </c>
      <c r="F217" s="40">
        <v>152634.9</v>
      </c>
      <c r="G217" s="40">
        <v>152634.9</v>
      </c>
      <c r="H217" s="40">
        <v>101937.24</v>
      </c>
      <c r="I217" s="40">
        <v>108843</v>
      </c>
      <c r="J217" s="67">
        <f t="shared" si="9"/>
        <v>0.66785014436410028</v>
      </c>
      <c r="K217" s="39">
        <f t="shared" si="10"/>
        <v>0.71309379440743892</v>
      </c>
      <c r="L217" s="2" t="str">
        <f t="shared" si="11"/>
        <v>A</v>
      </c>
      <c r="M217" s="2" t="s">
        <v>472</v>
      </c>
      <c r="N217" s="2" t="s">
        <v>426</v>
      </c>
      <c r="O217" s="2" t="s">
        <v>70</v>
      </c>
    </row>
    <row r="218" spans="1:15">
      <c r="A218" s="42">
        <v>40728</v>
      </c>
      <c r="B218" s="42">
        <v>51686</v>
      </c>
      <c r="C218" s="130">
        <v>360</v>
      </c>
      <c r="D218" s="43">
        <v>8.09E-2</v>
      </c>
      <c r="E218" s="43">
        <v>7.9100000000000004E-2</v>
      </c>
      <c r="F218" s="44">
        <v>145000</v>
      </c>
      <c r="G218" s="44">
        <v>145000</v>
      </c>
      <c r="H218" s="44">
        <v>93731.41</v>
      </c>
      <c r="I218" s="44">
        <v>103503.38</v>
      </c>
      <c r="J218" s="68">
        <f t="shared" si="9"/>
        <v>0.64642351724137936</v>
      </c>
      <c r="K218" s="43">
        <f t="shared" si="10"/>
        <v>0.71381641379310345</v>
      </c>
      <c r="L218" s="41" t="str">
        <f t="shared" si="11"/>
        <v>AA</v>
      </c>
      <c r="M218" s="41" t="s">
        <v>753</v>
      </c>
      <c r="N218" s="41" t="s">
        <v>431</v>
      </c>
      <c r="O218" s="41" t="s">
        <v>70</v>
      </c>
    </row>
    <row r="219" spans="1:15">
      <c r="A219" s="38">
        <v>40372</v>
      </c>
      <c r="B219" s="38">
        <v>44025</v>
      </c>
      <c r="C219" s="131">
        <v>120</v>
      </c>
      <c r="D219" s="39">
        <v>8.09E-2</v>
      </c>
      <c r="E219" s="39">
        <v>8.09E-2</v>
      </c>
      <c r="F219" s="40">
        <v>140000</v>
      </c>
      <c r="G219" s="40">
        <v>140000</v>
      </c>
      <c r="H219" s="40">
        <v>56048.84</v>
      </c>
      <c r="I219" s="40">
        <v>99999.99</v>
      </c>
      <c r="J219" s="67">
        <f t="shared" si="9"/>
        <v>0.40034885714285712</v>
      </c>
      <c r="K219" s="39">
        <f t="shared" si="10"/>
        <v>0.71428564285714291</v>
      </c>
      <c r="L219" s="2" t="str">
        <f t="shared" si="11"/>
        <v>AA</v>
      </c>
      <c r="M219" s="2" t="s">
        <v>509</v>
      </c>
      <c r="N219" s="2" t="s">
        <v>430</v>
      </c>
      <c r="O219" s="2" t="s">
        <v>70</v>
      </c>
    </row>
    <row r="220" spans="1:15">
      <c r="A220" s="42">
        <v>40812</v>
      </c>
      <c r="B220" s="42">
        <v>49944</v>
      </c>
      <c r="C220" s="130">
        <v>300</v>
      </c>
      <c r="D220" s="43">
        <v>8.09E-2</v>
      </c>
      <c r="E220" s="43">
        <v>7.9100000000000004E-2</v>
      </c>
      <c r="F220" s="44">
        <v>120000</v>
      </c>
      <c r="G220" s="44">
        <v>120000</v>
      </c>
      <c r="H220" s="44">
        <v>75613.149999999994</v>
      </c>
      <c r="I220" s="44">
        <v>85999.99</v>
      </c>
      <c r="J220" s="68">
        <f t="shared" si="9"/>
        <v>0.63010958333333333</v>
      </c>
      <c r="K220" s="43">
        <f t="shared" si="10"/>
        <v>0.71666658333333333</v>
      </c>
      <c r="L220" s="41" t="str">
        <f t="shared" si="11"/>
        <v>AA</v>
      </c>
      <c r="M220" s="41" t="s">
        <v>633</v>
      </c>
      <c r="N220" s="41" t="s">
        <v>422</v>
      </c>
      <c r="O220" s="41" t="s">
        <v>70</v>
      </c>
    </row>
    <row r="221" spans="1:15">
      <c r="A221" s="38">
        <v>40760</v>
      </c>
      <c r="B221" s="38">
        <v>49100</v>
      </c>
      <c r="C221" s="131">
        <v>274</v>
      </c>
      <c r="D221" s="39">
        <v>8.09E-2</v>
      </c>
      <c r="E221" s="39">
        <v>8.09E-2</v>
      </c>
      <c r="F221" s="40">
        <v>160000</v>
      </c>
      <c r="G221" s="40">
        <v>160000</v>
      </c>
      <c r="H221" s="40">
        <v>78939.460000000006</v>
      </c>
      <c r="I221" s="40">
        <v>114999.99</v>
      </c>
      <c r="J221" s="67">
        <f t="shared" si="9"/>
        <v>0.49337162500000004</v>
      </c>
      <c r="K221" s="39">
        <f t="shared" si="10"/>
        <v>0.71874993750000005</v>
      </c>
      <c r="L221" s="2" t="str">
        <f t="shared" si="11"/>
        <v>AA</v>
      </c>
      <c r="M221" s="2" t="s">
        <v>467</v>
      </c>
      <c r="N221" s="2" t="s">
        <v>425</v>
      </c>
      <c r="O221" s="2" t="s">
        <v>70</v>
      </c>
    </row>
    <row r="222" spans="1:15">
      <c r="A222" s="42">
        <v>40165</v>
      </c>
      <c r="B222" s="42">
        <v>51031</v>
      </c>
      <c r="C222" s="130">
        <v>357</v>
      </c>
      <c r="D222" s="43">
        <v>8.09E-2</v>
      </c>
      <c r="E222" s="43">
        <v>7.1599999999999997E-2</v>
      </c>
      <c r="F222" s="44">
        <v>180000</v>
      </c>
      <c r="G222" s="44">
        <v>180000</v>
      </c>
      <c r="H222" s="44">
        <v>112538.64</v>
      </c>
      <c r="I222" s="44">
        <v>129527.11</v>
      </c>
      <c r="J222" s="68">
        <f t="shared" si="9"/>
        <v>0.6252146666666667</v>
      </c>
      <c r="K222" s="43">
        <f t="shared" si="10"/>
        <v>0.71959505555555558</v>
      </c>
      <c r="L222" s="41" t="str">
        <f t="shared" si="11"/>
        <v>AA</v>
      </c>
      <c r="M222" s="41" t="s">
        <v>474</v>
      </c>
      <c r="N222" s="41" t="s">
        <v>417</v>
      </c>
      <c r="O222" s="41" t="s">
        <v>70</v>
      </c>
    </row>
    <row r="223" spans="1:15">
      <c r="A223" s="42">
        <v>40815</v>
      </c>
      <c r="B223" s="42">
        <v>48120</v>
      </c>
      <c r="C223" s="130">
        <v>240</v>
      </c>
      <c r="D223" s="43">
        <v>8.09E-2</v>
      </c>
      <c r="E223" s="43">
        <v>8.09E-2</v>
      </c>
      <c r="F223" s="44">
        <v>171000</v>
      </c>
      <c r="G223" s="44">
        <v>171000</v>
      </c>
      <c r="H223" s="44">
        <v>104049.41</v>
      </c>
      <c r="I223" s="44">
        <v>123199.99</v>
      </c>
      <c r="J223" s="68">
        <f t="shared" si="9"/>
        <v>0.60847608187134505</v>
      </c>
      <c r="K223" s="43">
        <f t="shared" si="10"/>
        <v>0.72046777777777782</v>
      </c>
      <c r="L223" s="41" t="str">
        <f t="shared" si="11"/>
        <v>AA</v>
      </c>
      <c r="M223" s="41" t="s">
        <v>555</v>
      </c>
      <c r="N223" s="41" t="s">
        <v>434</v>
      </c>
      <c r="O223" s="41" t="s">
        <v>70</v>
      </c>
    </row>
    <row r="224" spans="1:15">
      <c r="A224" s="38">
        <v>40806</v>
      </c>
      <c r="B224" s="38">
        <v>49938</v>
      </c>
      <c r="C224" s="131">
        <v>300</v>
      </c>
      <c r="D224" s="39">
        <v>8.09E-2</v>
      </c>
      <c r="E224" s="39">
        <v>7.9100000000000004E-2</v>
      </c>
      <c r="F224" s="40">
        <v>165000</v>
      </c>
      <c r="G224" s="40">
        <v>165000</v>
      </c>
      <c r="H224" s="40">
        <v>112451.23</v>
      </c>
      <c r="I224" s="40">
        <v>119034.45</v>
      </c>
      <c r="J224" s="67">
        <f t="shared" si="9"/>
        <v>0.681522606060606</v>
      </c>
      <c r="K224" s="39">
        <f t="shared" si="10"/>
        <v>0.72142090909090906</v>
      </c>
      <c r="L224" s="2" t="str">
        <f t="shared" si="11"/>
        <v>A</v>
      </c>
      <c r="M224" s="2" t="s">
        <v>457</v>
      </c>
      <c r="N224" s="2" t="s">
        <v>419</v>
      </c>
      <c r="O224" s="2" t="s">
        <v>70</v>
      </c>
    </row>
    <row r="225" spans="1:15">
      <c r="A225" s="38">
        <v>40847</v>
      </c>
      <c r="B225" s="38">
        <v>51805</v>
      </c>
      <c r="C225" s="131">
        <v>360</v>
      </c>
      <c r="D225" s="39">
        <v>8.09E-2</v>
      </c>
      <c r="E225" s="39">
        <v>8.09E-2</v>
      </c>
      <c r="F225" s="40">
        <v>160000</v>
      </c>
      <c r="G225" s="40">
        <v>160000</v>
      </c>
      <c r="H225" s="40">
        <v>112140.06</v>
      </c>
      <c r="I225" s="40">
        <v>115589.14</v>
      </c>
      <c r="J225" s="67">
        <f t="shared" si="9"/>
        <v>0.70087537499999997</v>
      </c>
      <c r="K225" s="39">
        <f t="shared" si="10"/>
        <v>0.72243212499999998</v>
      </c>
      <c r="L225" s="2" t="str">
        <f t="shared" si="11"/>
        <v>A</v>
      </c>
      <c r="M225" s="2" t="s">
        <v>457</v>
      </c>
      <c r="N225" s="2" t="s">
        <v>419</v>
      </c>
      <c r="O225" s="2" t="s">
        <v>70</v>
      </c>
    </row>
    <row r="226" spans="1:15">
      <c r="A226" s="38">
        <v>40060</v>
      </c>
      <c r="B226" s="38">
        <v>51017</v>
      </c>
      <c r="C226" s="131">
        <v>360</v>
      </c>
      <c r="D226" s="39">
        <v>8.09E-2</v>
      </c>
      <c r="E226" s="39">
        <v>7.9100000000000004E-2</v>
      </c>
      <c r="F226" s="40">
        <v>164700</v>
      </c>
      <c r="G226" s="40">
        <v>164700</v>
      </c>
      <c r="H226" s="40">
        <v>101068.07</v>
      </c>
      <c r="I226" s="40">
        <v>118999.99</v>
      </c>
      <c r="J226" s="67">
        <f t="shared" si="9"/>
        <v>0.61364948391013974</v>
      </c>
      <c r="K226" s="39">
        <f t="shared" si="10"/>
        <v>0.72252574377656353</v>
      </c>
      <c r="L226" s="2" t="str">
        <f t="shared" si="11"/>
        <v>AA</v>
      </c>
      <c r="M226" s="2" t="s">
        <v>531</v>
      </c>
      <c r="N226" s="2" t="s">
        <v>423</v>
      </c>
      <c r="O226" s="2" t="s">
        <v>70</v>
      </c>
    </row>
    <row r="227" spans="1:15">
      <c r="A227" s="38">
        <v>40358</v>
      </c>
      <c r="B227" s="38">
        <v>44315</v>
      </c>
      <c r="C227" s="131">
        <v>130</v>
      </c>
      <c r="D227" s="39">
        <v>8.09E-2</v>
      </c>
      <c r="E227" s="39">
        <v>7.1599999999999997E-2</v>
      </c>
      <c r="F227" s="40">
        <v>100000</v>
      </c>
      <c r="G227" s="40">
        <v>100000</v>
      </c>
      <c r="H227" s="40">
        <v>40751.4</v>
      </c>
      <c r="I227" s="40">
        <v>72333.98</v>
      </c>
      <c r="J227" s="67">
        <f t="shared" si="9"/>
        <v>0.40751399999999999</v>
      </c>
      <c r="K227" s="39">
        <f t="shared" si="10"/>
        <v>0.72333979999999998</v>
      </c>
      <c r="L227" s="2" t="str">
        <f t="shared" si="11"/>
        <v>AA</v>
      </c>
      <c r="M227" s="2" t="s">
        <v>1203</v>
      </c>
      <c r="N227" s="2" t="s">
        <v>421</v>
      </c>
      <c r="O227" s="2" t="s">
        <v>70</v>
      </c>
    </row>
    <row r="228" spans="1:15">
      <c r="A228" s="42">
        <v>40604</v>
      </c>
      <c r="B228" s="42">
        <v>46205</v>
      </c>
      <c r="C228" s="130">
        <v>184</v>
      </c>
      <c r="D228" s="43">
        <v>8.09E-2</v>
      </c>
      <c r="E228" s="43">
        <v>7.9100000000000004E-2</v>
      </c>
      <c r="F228" s="44">
        <v>175000</v>
      </c>
      <c r="G228" s="44">
        <v>175000</v>
      </c>
      <c r="H228" s="44">
        <v>84716.55</v>
      </c>
      <c r="I228" s="44">
        <v>126729.58</v>
      </c>
      <c r="J228" s="68">
        <f t="shared" si="9"/>
        <v>0.48409457142857143</v>
      </c>
      <c r="K228" s="43">
        <f t="shared" si="10"/>
        <v>0.72416902857142862</v>
      </c>
      <c r="L228" s="41" t="str">
        <f t="shared" si="11"/>
        <v>AA</v>
      </c>
      <c r="M228" s="41" t="s">
        <v>467</v>
      </c>
      <c r="N228" s="41" t="s">
        <v>425</v>
      </c>
      <c r="O228" s="41" t="s">
        <v>70</v>
      </c>
    </row>
    <row r="229" spans="1:15">
      <c r="A229" s="42">
        <v>39997</v>
      </c>
      <c r="B229" s="42">
        <v>50773</v>
      </c>
      <c r="C229" s="130">
        <v>354</v>
      </c>
      <c r="D229" s="43">
        <v>8.09E-2</v>
      </c>
      <c r="E229" s="43">
        <v>7.9100000000000004E-2</v>
      </c>
      <c r="F229" s="44">
        <v>183600</v>
      </c>
      <c r="G229" s="44">
        <v>183600</v>
      </c>
      <c r="H229" s="44">
        <v>113821.27</v>
      </c>
      <c r="I229" s="44">
        <v>132999.99</v>
      </c>
      <c r="J229" s="68">
        <f t="shared" si="9"/>
        <v>0.61994155773420478</v>
      </c>
      <c r="K229" s="43">
        <f t="shared" si="10"/>
        <v>0.72440081699346404</v>
      </c>
      <c r="L229" s="41" t="str">
        <f t="shared" si="11"/>
        <v>AA</v>
      </c>
      <c r="M229" s="41" t="s">
        <v>689</v>
      </c>
      <c r="N229" s="41" t="s">
        <v>424</v>
      </c>
      <c r="O229" s="41" t="s">
        <v>70</v>
      </c>
    </row>
    <row r="230" spans="1:15">
      <c r="A230" s="42">
        <v>40347</v>
      </c>
      <c r="B230" s="42">
        <v>45826</v>
      </c>
      <c r="C230" s="130">
        <v>180</v>
      </c>
      <c r="D230" s="43">
        <v>8.09E-2</v>
      </c>
      <c r="E230" s="43">
        <v>7.9100000000000004E-2</v>
      </c>
      <c r="F230" s="44">
        <v>122000</v>
      </c>
      <c r="G230" s="44">
        <v>122000</v>
      </c>
      <c r="H230" s="44">
        <v>66257.070000000007</v>
      </c>
      <c r="I230" s="44">
        <v>88553.4</v>
      </c>
      <c r="J230" s="68">
        <f t="shared" si="9"/>
        <v>0.54309073770491811</v>
      </c>
      <c r="K230" s="43">
        <f t="shared" si="10"/>
        <v>0.72584754098360649</v>
      </c>
      <c r="L230" s="41" t="str">
        <f t="shared" si="11"/>
        <v>AA</v>
      </c>
      <c r="M230" s="41" t="s">
        <v>525</v>
      </c>
      <c r="N230" s="41" t="s">
        <v>430</v>
      </c>
      <c r="O230" s="41" t="s">
        <v>70</v>
      </c>
    </row>
    <row r="231" spans="1:15">
      <c r="A231" s="38">
        <v>40473</v>
      </c>
      <c r="B231" s="38">
        <v>51431</v>
      </c>
      <c r="C231" s="131">
        <v>360</v>
      </c>
      <c r="D231" s="39">
        <v>8.09E-2</v>
      </c>
      <c r="E231" s="39">
        <v>7.9100000000000004E-2</v>
      </c>
      <c r="F231" s="40">
        <v>180000</v>
      </c>
      <c r="G231" s="40">
        <v>180000</v>
      </c>
      <c r="H231" s="40">
        <v>117515.87</v>
      </c>
      <c r="I231" s="40">
        <v>130674.18</v>
      </c>
      <c r="J231" s="67">
        <f t="shared" si="9"/>
        <v>0.65286594444444446</v>
      </c>
      <c r="K231" s="39">
        <f t="shared" si="10"/>
        <v>0.72596766666666668</v>
      </c>
      <c r="L231" s="2" t="str">
        <f t="shared" si="11"/>
        <v>A</v>
      </c>
      <c r="M231" s="2" t="s">
        <v>769</v>
      </c>
      <c r="N231" s="2" t="s">
        <v>440</v>
      </c>
      <c r="O231" s="2" t="s">
        <v>70</v>
      </c>
    </row>
    <row r="232" spans="1:15">
      <c r="A232" s="42">
        <v>40518</v>
      </c>
      <c r="B232" s="42">
        <v>45997</v>
      </c>
      <c r="C232" s="130">
        <v>180</v>
      </c>
      <c r="D232" s="43">
        <v>8.09E-2</v>
      </c>
      <c r="E232" s="43">
        <v>7.9100000000000004E-2</v>
      </c>
      <c r="F232" s="44">
        <v>168000</v>
      </c>
      <c r="G232" s="44">
        <v>168000</v>
      </c>
      <c r="H232" s="44">
        <v>90801.04</v>
      </c>
      <c r="I232" s="44">
        <v>121999.99</v>
      </c>
      <c r="J232" s="68">
        <f t="shared" si="9"/>
        <v>0.54048238095238088</v>
      </c>
      <c r="K232" s="43">
        <f t="shared" si="10"/>
        <v>0.72619041666666673</v>
      </c>
      <c r="L232" s="41" t="str">
        <f t="shared" si="11"/>
        <v>AA</v>
      </c>
      <c r="M232" s="41" t="s">
        <v>924</v>
      </c>
      <c r="N232" s="41" t="s">
        <v>424</v>
      </c>
      <c r="O232" s="41" t="s">
        <v>70</v>
      </c>
    </row>
    <row r="233" spans="1:15">
      <c r="A233" s="42">
        <v>40254</v>
      </c>
      <c r="B233" s="42">
        <v>50088</v>
      </c>
      <c r="C233" s="130">
        <v>323</v>
      </c>
      <c r="D233" s="43">
        <v>8.09E-2</v>
      </c>
      <c r="E233" s="43">
        <v>7.9100000000000004E-2</v>
      </c>
      <c r="F233" s="44">
        <v>190000</v>
      </c>
      <c r="G233" s="44">
        <v>190000</v>
      </c>
      <c r="H233" s="44">
        <v>118521.15</v>
      </c>
      <c r="I233" s="44">
        <v>137999.99</v>
      </c>
      <c r="J233" s="68">
        <f t="shared" si="9"/>
        <v>0.62379552631578949</v>
      </c>
      <c r="K233" s="43">
        <f t="shared" si="10"/>
        <v>0.72631573684210526</v>
      </c>
      <c r="L233" s="41" t="str">
        <f t="shared" si="11"/>
        <v>AA</v>
      </c>
      <c r="M233" s="41" t="s">
        <v>453</v>
      </c>
      <c r="N233" s="41" t="s">
        <v>418</v>
      </c>
      <c r="O233" s="41" t="s">
        <v>70</v>
      </c>
    </row>
    <row r="234" spans="1:15">
      <c r="A234" s="38">
        <v>40553</v>
      </c>
      <c r="B234" s="38">
        <v>46032</v>
      </c>
      <c r="C234" s="131">
        <v>180</v>
      </c>
      <c r="D234" s="39">
        <v>8.09E-2</v>
      </c>
      <c r="E234" s="39">
        <v>7.9100000000000004E-2</v>
      </c>
      <c r="F234" s="40">
        <v>75700</v>
      </c>
      <c r="G234" s="40">
        <v>75700</v>
      </c>
      <c r="H234" s="40">
        <v>41158.339999999997</v>
      </c>
      <c r="I234" s="40">
        <v>54999.99</v>
      </c>
      <c r="J234" s="67">
        <f t="shared" si="9"/>
        <v>0.5437033025099075</v>
      </c>
      <c r="K234" s="39">
        <f t="shared" si="10"/>
        <v>0.72655204755614267</v>
      </c>
      <c r="L234" s="2" t="str">
        <f t="shared" si="11"/>
        <v>AA</v>
      </c>
      <c r="M234" s="2" t="s">
        <v>566</v>
      </c>
      <c r="N234" s="2" t="s">
        <v>420</v>
      </c>
      <c r="O234" s="2" t="s">
        <v>70</v>
      </c>
    </row>
    <row r="235" spans="1:15">
      <c r="A235" s="42">
        <v>40121</v>
      </c>
      <c r="B235" s="42">
        <v>49252</v>
      </c>
      <c r="C235" s="130">
        <v>300</v>
      </c>
      <c r="D235" s="43">
        <v>8.09E-2</v>
      </c>
      <c r="E235" s="43">
        <v>7.9100000000000004E-2</v>
      </c>
      <c r="F235" s="44">
        <v>91555.97</v>
      </c>
      <c r="G235" s="44">
        <v>91555.97</v>
      </c>
      <c r="H235" s="44">
        <v>55350.01</v>
      </c>
      <c r="I235" s="44">
        <v>66555.97</v>
      </c>
      <c r="J235" s="68">
        <f t="shared" si="9"/>
        <v>0.60454834348868791</v>
      </c>
      <c r="K235" s="43">
        <f t="shared" si="10"/>
        <v>0.72694298361974652</v>
      </c>
      <c r="L235" s="41" t="str">
        <f t="shared" si="11"/>
        <v>AA</v>
      </c>
      <c r="M235" s="41" t="s">
        <v>946</v>
      </c>
      <c r="N235" s="41" t="s">
        <v>435</v>
      </c>
      <c r="O235" s="41" t="s">
        <v>70</v>
      </c>
    </row>
    <row r="236" spans="1:15">
      <c r="A236" s="38">
        <v>40697</v>
      </c>
      <c r="B236" s="38">
        <v>43985</v>
      </c>
      <c r="C236" s="131">
        <v>108</v>
      </c>
      <c r="D236" s="39">
        <v>8.09E-2</v>
      </c>
      <c r="E236" s="39">
        <v>7.9100000000000004E-2</v>
      </c>
      <c r="F236" s="40">
        <v>165000</v>
      </c>
      <c r="G236" s="40">
        <v>165000</v>
      </c>
      <c r="H236" s="40">
        <v>69649.8</v>
      </c>
      <c r="I236" s="40">
        <v>119999.99</v>
      </c>
      <c r="J236" s="67">
        <f t="shared" si="9"/>
        <v>0.42212</v>
      </c>
      <c r="K236" s="39">
        <f t="shared" si="10"/>
        <v>0.72727266666666668</v>
      </c>
      <c r="L236" s="2" t="str">
        <f t="shared" si="11"/>
        <v>AA</v>
      </c>
      <c r="M236" s="2" t="s">
        <v>525</v>
      </c>
      <c r="N236" s="2" t="s">
        <v>430</v>
      </c>
      <c r="O236" s="2" t="s">
        <v>70</v>
      </c>
    </row>
    <row r="237" spans="1:15">
      <c r="A237" s="42">
        <v>40541</v>
      </c>
      <c r="B237" s="42">
        <v>50403</v>
      </c>
      <c r="C237" s="130">
        <v>324</v>
      </c>
      <c r="D237" s="43">
        <v>8.09E-2</v>
      </c>
      <c r="E237" s="43">
        <v>7.4099999999999999E-2</v>
      </c>
      <c r="F237" s="44">
        <v>165000</v>
      </c>
      <c r="G237" s="44">
        <v>165000</v>
      </c>
      <c r="H237" s="44">
        <v>104531.09</v>
      </c>
      <c r="I237" s="44">
        <v>119999.99</v>
      </c>
      <c r="J237" s="68">
        <f t="shared" si="9"/>
        <v>0.63352175757575757</v>
      </c>
      <c r="K237" s="43">
        <f t="shared" si="10"/>
        <v>0.72727266666666668</v>
      </c>
      <c r="L237" s="41" t="str">
        <f t="shared" si="11"/>
        <v>AA</v>
      </c>
      <c r="M237" s="41" t="s">
        <v>633</v>
      </c>
      <c r="N237" s="41" t="s">
        <v>422</v>
      </c>
      <c r="O237" s="41" t="s">
        <v>70</v>
      </c>
    </row>
    <row r="238" spans="1:15">
      <c r="A238" s="38">
        <v>40729</v>
      </c>
      <c r="B238" s="38">
        <v>51687</v>
      </c>
      <c r="C238" s="131">
        <v>360</v>
      </c>
      <c r="D238" s="39">
        <v>8.09E-2</v>
      </c>
      <c r="E238" s="39">
        <v>8.09E-2</v>
      </c>
      <c r="F238" s="40">
        <v>190000</v>
      </c>
      <c r="G238" s="40">
        <v>190000</v>
      </c>
      <c r="H238" s="40">
        <v>124566.82</v>
      </c>
      <c r="I238" s="40">
        <v>138299.99</v>
      </c>
      <c r="J238" s="67">
        <f t="shared" si="9"/>
        <v>0.65561484210526322</v>
      </c>
      <c r="K238" s="39">
        <f t="shared" si="10"/>
        <v>0.72789468421052628</v>
      </c>
      <c r="L238" s="2" t="str">
        <f t="shared" si="11"/>
        <v>A</v>
      </c>
      <c r="M238" s="2" t="s">
        <v>790</v>
      </c>
      <c r="N238" s="2" t="s">
        <v>416</v>
      </c>
      <c r="O238" s="2" t="s">
        <v>70</v>
      </c>
    </row>
    <row r="239" spans="1:15">
      <c r="A239" s="38">
        <v>40148</v>
      </c>
      <c r="B239" s="38">
        <v>47453</v>
      </c>
      <c r="C239" s="131">
        <v>240</v>
      </c>
      <c r="D239" s="39">
        <v>8.09E-2</v>
      </c>
      <c r="E239" s="39">
        <v>8.09E-2</v>
      </c>
      <c r="F239" s="40">
        <v>162000</v>
      </c>
      <c r="G239" s="40">
        <v>162000</v>
      </c>
      <c r="H239" s="40">
        <v>90824.93</v>
      </c>
      <c r="I239" s="40">
        <v>118290.47</v>
      </c>
      <c r="J239" s="67">
        <f t="shared" si="9"/>
        <v>0.56064771604938268</v>
      </c>
      <c r="K239" s="39">
        <f t="shared" si="10"/>
        <v>0.73018808641975308</v>
      </c>
      <c r="L239" s="2" t="str">
        <f t="shared" si="11"/>
        <v>AA</v>
      </c>
      <c r="M239" s="2" t="s">
        <v>564</v>
      </c>
      <c r="N239" s="2" t="s">
        <v>417</v>
      </c>
      <c r="O239" s="2" t="s">
        <v>70</v>
      </c>
    </row>
    <row r="240" spans="1:15">
      <c r="A240" s="38">
        <v>40662</v>
      </c>
      <c r="B240" s="38">
        <v>44315</v>
      </c>
      <c r="C240" s="131">
        <v>120</v>
      </c>
      <c r="D240" s="39">
        <v>8.09E-2</v>
      </c>
      <c r="E240" s="39">
        <v>8.09E-2</v>
      </c>
      <c r="F240" s="40">
        <v>155000</v>
      </c>
      <c r="G240" s="40">
        <v>155000</v>
      </c>
      <c r="H240" s="40">
        <v>94621.94</v>
      </c>
      <c r="I240" s="40">
        <v>113234.99</v>
      </c>
      <c r="J240" s="67">
        <f t="shared" si="9"/>
        <v>0.61046412903225811</v>
      </c>
      <c r="K240" s="39">
        <f t="shared" si="10"/>
        <v>0.73054832258064517</v>
      </c>
      <c r="L240" s="2" t="str">
        <f t="shared" si="11"/>
        <v>AA</v>
      </c>
      <c r="M240" s="2" t="s">
        <v>539</v>
      </c>
      <c r="N240" s="2" t="s">
        <v>429</v>
      </c>
      <c r="O240" s="2" t="s">
        <v>70</v>
      </c>
    </row>
    <row r="241" spans="1:15">
      <c r="A241" s="42">
        <v>40826</v>
      </c>
      <c r="B241" s="42">
        <v>44602</v>
      </c>
      <c r="C241" s="130">
        <v>124</v>
      </c>
      <c r="D241" s="43">
        <v>8.09E-2</v>
      </c>
      <c r="E241" s="43">
        <v>7.9100000000000004E-2</v>
      </c>
      <c r="F241" s="44">
        <v>172000</v>
      </c>
      <c r="G241" s="44">
        <v>172000</v>
      </c>
      <c r="H241" s="44">
        <v>75284.929999999993</v>
      </c>
      <c r="I241" s="44">
        <v>125887.6</v>
      </c>
      <c r="J241" s="68">
        <f t="shared" si="9"/>
        <v>0.4377030813953488</v>
      </c>
      <c r="K241" s="43">
        <f t="shared" si="10"/>
        <v>0.73190465116279069</v>
      </c>
      <c r="L241" s="41" t="str">
        <f t="shared" si="11"/>
        <v>AA</v>
      </c>
      <c r="M241" s="41" t="s">
        <v>489</v>
      </c>
      <c r="N241" s="41" t="s">
        <v>415</v>
      </c>
      <c r="O241" s="41" t="s">
        <v>70</v>
      </c>
    </row>
    <row r="242" spans="1:15">
      <c r="A242" s="42">
        <v>40130</v>
      </c>
      <c r="B242" s="42">
        <v>49261</v>
      </c>
      <c r="C242" s="130">
        <v>300</v>
      </c>
      <c r="D242" s="43">
        <v>8.09E-2</v>
      </c>
      <c r="E242" s="43">
        <v>8.09E-2</v>
      </c>
      <c r="F242" s="44">
        <v>117200</v>
      </c>
      <c r="G242" s="44">
        <v>117200</v>
      </c>
      <c r="H242" s="44">
        <v>75405.17</v>
      </c>
      <c r="I242" s="44">
        <v>85919.3</v>
      </c>
      <c r="J242" s="68">
        <f t="shared" si="9"/>
        <v>0.64338882252559726</v>
      </c>
      <c r="K242" s="43">
        <f t="shared" si="10"/>
        <v>0.73309982935153584</v>
      </c>
      <c r="L242" s="41" t="str">
        <f t="shared" si="11"/>
        <v>AA</v>
      </c>
      <c r="M242" s="41" t="s">
        <v>609</v>
      </c>
      <c r="N242" s="41" t="s">
        <v>428</v>
      </c>
      <c r="O242" s="41" t="s">
        <v>70</v>
      </c>
    </row>
    <row r="243" spans="1:15">
      <c r="A243" s="38">
        <v>40487</v>
      </c>
      <c r="B243" s="38">
        <v>45966</v>
      </c>
      <c r="C243" s="131">
        <v>180</v>
      </c>
      <c r="D243" s="39">
        <v>8.09E-2</v>
      </c>
      <c r="E243" s="39">
        <v>8.09E-2</v>
      </c>
      <c r="F243" s="40">
        <v>150000</v>
      </c>
      <c r="G243" s="40">
        <v>150000</v>
      </c>
      <c r="H243" s="40">
        <v>81253.69</v>
      </c>
      <c r="I243" s="40">
        <v>109999.99</v>
      </c>
      <c r="J243" s="67">
        <f t="shared" si="9"/>
        <v>0.54169126666666667</v>
      </c>
      <c r="K243" s="39">
        <f t="shared" si="10"/>
        <v>0.73333326666666665</v>
      </c>
      <c r="L243" s="2" t="str">
        <f t="shared" si="11"/>
        <v>AA</v>
      </c>
      <c r="M243" s="2" t="s">
        <v>693</v>
      </c>
      <c r="N243" s="2" t="s">
        <v>419</v>
      </c>
      <c r="O243" s="2" t="s">
        <v>70</v>
      </c>
    </row>
    <row r="244" spans="1:15">
      <c r="A244" s="38">
        <v>40456</v>
      </c>
      <c r="B244" s="38">
        <v>51414</v>
      </c>
      <c r="C244" s="131">
        <v>360</v>
      </c>
      <c r="D244" s="39">
        <v>8.09E-2</v>
      </c>
      <c r="E244" s="39">
        <v>8.09E-2</v>
      </c>
      <c r="F244" s="40">
        <v>150000</v>
      </c>
      <c r="G244" s="40">
        <v>150000</v>
      </c>
      <c r="H244" s="40">
        <v>98158.22</v>
      </c>
      <c r="I244" s="40">
        <v>110000</v>
      </c>
      <c r="J244" s="67">
        <f t="shared" si="9"/>
        <v>0.65438813333333334</v>
      </c>
      <c r="K244" s="39">
        <f t="shared" si="10"/>
        <v>0.73333333333333328</v>
      </c>
      <c r="L244" s="2" t="str">
        <f t="shared" si="11"/>
        <v>A</v>
      </c>
      <c r="M244" s="2" t="s">
        <v>564</v>
      </c>
      <c r="N244" s="2" t="s">
        <v>417</v>
      </c>
      <c r="O244" s="2" t="s">
        <v>70</v>
      </c>
    </row>
    <row r="245" spans="1:15">
      <c r="A245" s="38">
        <v>40682</v>
      </c>
      <c r="B245" s="38">
        <v>51640</v>
      </c>
      <c r="C245" s="131">
        <v>360</v>
      </c>
      <c r="D245" s="39">
        <v>8.09E-2</v>
      </c>
      <c r="E245" s="39">
        <v>7.9100000000000004E-2</v>
      </c>
      <c r="F245" s="40">
        <v>174475</v>
      </c>
      <c r="G245" s="40">
        <v>174475</v>
      </c>
      <c r="H245" s="40">
        <v>114613.89</v>
      </c>
      <c r="I245" s="40">
        <v>127999.99</v>
      </c>
      <c r="J245" s="67">
        <f t="shared" si="9"/>
        <v>0.65690723599369538</v>
      </c>
      <c r="K245" s="39">
        <f t="shared" si="10"/>
        <v>0.73362940249319386</v>
      </c>
      <c r="L245" s="2" t="str">
        <f t="shared" si="11"/>
        <v>A</v>
      </c>
      <c r="M245" s="2" t="s">
        <v>564</v>
      </c>
      <c r="N245" s="2" t="s">
        <v>417</v>
      </c>
      <c r="O245" s="2" t="s">
        <v>70</v>
      </c>
    </row>
    <row r="246" spans="1:15">
      <c r="A246" s="42">
        <v>40448</v>
      </c>
      <c r="B246" s="42">
        <v>46414</v>
      </c>
      <c r="C246" s="130">
        <v>196</v>
      </c>
      <c r="D246" s="43">
        <v>8.09E-2</v>
      </c>
      <c r="E246" s="43">
        <v>7.1599999999999997E-2</v>
      </c>
      <c r="F246" s="44">
        <v>149661</v>
      </c>
      <c r="G246" s="44">
        <v>149661</v>
      </c>
      <c r="H246" s="44">
        <v>56226.09</v>
      </c>
      <c r="I246" s="44">
        <v>110000</v>
      </c>
      <c r="J246" s="68">
        <f t="shared" si="9"/>
        <v>0.3756896586285004</v>
      </c>
      <c r="K246" s="43">
        <f t="shared" si="10"/>
        <v>0.73499442072416998</v>
      </c>
      <c r="L246" s="41" t="str">
        <f t="shared" si="11"/>
        <v>AA</v>
      </c>
      <c r="M246" s="41" t="s">
        <v>704</v>
      </c>
      <c r="N246" s="41" t="s">
        <v>416</v>
      </c>
      <c r="O246" s="41" t="s">
        <v>70</v>
      </c>
    </row>
    <row r="247" spans="1:15">
      <c r="A247" s="42">
        <v>40541</v>
      </c>
      <c r="B247" s="42">
        <v>51499</v>
      </c>
      <c r="C247" s="130">
        <v>360</v>
      </c>
      <c r="D247" s="43">
        <v>8.09E-2</v>
      </c>
      <c r="E247" s="43">
        <v>7.1599999999999997E-2</v>
      </c>
      <c r="F247" s="44">
        <v>149310</v>
      </c>
      <c r="G247" s="44">
        <v>149310</v>
      </c>
      <c r="H247" s="44">
        <v>80752.179999999993</v>
      </c>
      <c r="I247" s="44">
        <v>109783.24</v>
      </c>
      <c r="J247" s="68">
        <f t="shared" si="9"/>
        <v>0.54083571093697669</v>
      </c>
      <c r="K247" s="43">
        <f t="shared" si="10"/>
        <v>0.73527051101734653</v>
      </c>
      <c r="L247" s="41" t="str">
        <f t="shared" si="11"/>
        <v>AA</v>
      </c>
      <c r="M247" s="41" t="s">
        <v>665</v>
      </c>
      <c r="N247" s="41" t="s">
        <v>417</v>
      </c>
      <c r="O247" s="41" t="s">
        <v>70</v>
      </c>
    </row>
    <row r="248" spans="1:15">
      <c r="A248" s="42">
        <v>40847</v>
      </c>
      <c r="B248" s="42">
        <v>46326</v>
      </c>
      <c r="C248" s="130">
        <v>180</v>
      </c>
      <c r="D248" s="43">
        <v>8.09E-2</v>
      </c>
      <c r="E248" s="43">
        <v>7.9100000000000004E-2</v>
      </c>
      <c r="F248" s="44">
        <v>136000</v>
      </c>
      <c r="G248" s="44">
        <v>136000</v>
      </c>
      <c r="H248" s="44">
        <v>79043.490000000005</v>
      </c>
      <c r="I248" s="44">
        <v>99999.99</v>
      </c>
      <c r="J248" s="68">
        <f t="shared" si="9"/>
        <v>0.58120213235294127</v>
      </c>
      <c r="K248" s="43">
        <f t="shared" si="10"/>
        <v>0.73529404411764709</v>
      </c>
      <c r="L248" s="41" t="str">
        <f t="shared" si="11"/>
        <v>AA</v>
      </c>
      <c r="M248" s="41" t="s">
        <v>779</v>
      </c>
      <c r="N248" s="41" t="s">
        <v>416</v>
      </c>
      <c r="O248" s="41" t="s">
        <v>70</v>
      </c>
    </row>
    <row r="249" spans="1:15">
      <c r="A249" s="42">
        <v>40368</v>
      </c>
      <c r="B249" s="42">
        <v>51144</v>
      </c>
      <c r="C249" s="130">
        <v>354</v>
      </c>
      <c r="D249" s="43">
        <v>8.09E-2</v>
      </c>
      <c r="E249" s="43">
        <v>7.9100000000000004E-2</v>
      </c>
      <c r="F249" s="44">
        <v>170000</v>
      </c>
      <c r="G249" s="44">
        <v>170000</v>
      </c>
      <c r="H249" s="44">
        <v>62763.91</v>
      </c>
      <c r="I249" s="44">
        <v>124999.99</v>
      </c>
      <c r="J249" s="68">
        <f t="shared" si="9"/>
        <v>0.36919947058823532</v>
      </c>
      <c r="K249" s="43">
        <f t="shared" si="10"/>
        <v>0.73529405882352949</v>
      </c>
      <c r="L249" s="41" t="str">
        <f t="shared" si="11"/>
        <v>AA</v>
      </c>
      <c r="M249" s="41" t="s">
        <v>528</v>
      </c>
      <c r="N249" s="41" t="s">
        <v>426</v>
      </c>
      <c r="O249" s="41" t="s">
        <v>70</v>
      </c>
    </row>
    <row r="250" spans="1:15">
      <c r="A250" s="42">
        <v>40812</v>
      </c>
      <c r="B250" s="42">
        <v>49944</v>
      </c>
      <c r="C250" s="130">
        <v>300</v>
      </c>
      <c r="D250" s="43">
        <v>8.09E-2</v>
      </c>
      <c r="E250" s="43">
        <v>8.09E-2</v>
      </c>
      <c r="F250" s="44">
        <v>185000</v>
      </c>
      <c r="G250" s="44">
        <v>185000</v>
      </c>
      <c r="H250" s="44">
        <v>119768.85</v>
      </c>
      <c r="I250" s="44">
        <v>136221.38</v>
      </c>
      <c r="J250" s="68">
        <f t="shared" si="9"/>
        <v>0.64739918918918926</v>
      </c>
      <c r="K250" s="43">
        <f t="shared" si="10"/>
        <v>0.73633178378378383</v>
      </c>
      <c r="L250" s="41" t="str">
        <f t="shared" si="11"/>
        <v>AA</v>
      </c>
      <c r="M250" s="41" t="s">
        <v>753</v>
      </c>
      <c r="N250" s="41" t="s">
        <v>431</v>
      </c>
      <c r="O250" s="41" t="s">
        <v>70</v>
      </c>
    </row>
    <row r="251" spans="1:15">
      <c r="A251" s="38">
        <v>40812</v>
      </c>
      <c r="B251" s="38">
        <v>51770</v>
      </c>
      <c r="C251" s="131">
        <v>360</v>
      </c>
      <c r="D251" s="39">
        <v>8.09E-2</v>
      </c>
      <c r="E251" s="39">
        <v>7.9100000000000004E-2</v>
      </c>
      <c r="F251" s="40">
        <v>190100</v>
      </c>
      <c r="G251" s="40">
        <v>190100</v>
      </c>
      <c r="H251" s="40">
        <v>126782.93</v>
      </c>
      <c r="I251" s="40">
        <v>139999.99</v>
      </c>
      <c r="J251" s="67">
        <f t="shared" si="9"/>
        <v>0.66692756443976853</v>
      </c>
      <c r="K251" s="39">
        <f t="shared" si="10"/>
        <v>0.73645444502893209</v>
      </c>
      <c r="L251" s="2" t="str">
        <f t="shared" si="11"/>
        <v>A</v>
      </c>
      <c r="M251" s="2" t="s">
        <v>495</v>
      </c>
      <c r="N251" s="2" t="s">
        <v>424</v>
      </c>
      <c r="O251" s="2" t="s">
        <v>70</v>
      </c>
    </row>
    <row r="252" spans="1:15">
      <c r="A252" s="42">
        <v>40955</v>
      </c>
      <c r="B252" s="42">
        <v>51913</v>
      </c>
      <c r="C252" s="130">
        <v>360</v>
      </c>
      <c r="D252" s="43">
        <v>8.09E-2</v>
      </c>
      <c r="E252" s="43">
        <v>7.9100000000000004E-2</v>
      </c>
      <c r="F252" s="44">
        <v>190000</v>
      </c>
      <c r="G252" s="44">
        <v>190000</v>
      </c>
      <c r="H252" s="44">
        <v>127628.7</v>
      </c>
      <c r="I252" s="44">
        <v>139929.14000000001</v>
      </c>
      <c r="J252" s="68">
        <f t="shared" si="9"/>
        <v>0.67172999999999994</v>
      </c>
      <c r="K252" s="43">
        <f t="shared" si="10"/>
        <v>0.73646915789473688</v>
      </c>
      <c r="L252" s="41" t="str">
        <f t="shared" si="11"/>
        <v>A</v>
      </c>
      <c r="M252" s="41" t="s">
        <v>644</v>
      </c>
      <c r="N252" s="41" t="s">
        <v>416</v>
      </c>
      <c r="O252" s="41" t="s">
        <v>70</v>
      </c>
    </row>
    <row r="253" spans="1:15">
      <c r="A253" s="42">
        <v>40806</v>
      </c>
      <c r="B253" s="42">
        <v>44459</v>
      </c>
      <c r="C253" s="130">
        <v>120</v>
      </c>
      <c r="D253" s="43">
        <v>8.09E-2</v>
      </c>
      <c r="E253" s="43">
        <v>7.9100000000000004E-2</v>
      </c>
      <c r="F253" s="44">
        <v>190000</v>
      </c>
      <c r="G253" s="44">
        <v>190000</v>
      </c>
      <c r="H253" s="44">
        <v>93930.41</v>
      </c>
      <c r="I253" s="44">
        <v>139999.99</v>
      </c>
      <c r="J253" s="68">
        <f t="shared" si="9"/>
        <v>0.49437057894736847</v>
      </c>
      <c r="K253" s="43">
        <f t="shared" si="10"/>
        <v>0.73684205263157887</v>
      </c>
      <c r="L253" s="41" t="str">
        <f t="shared" si="11"/>
        <v>AA</v>
      </c>
      <c r="M253" s="41" t="s">
        <v>511</v>
      </c>
      <c r="N253" s="41" t="s">
        <v>422</v>
      </c>
      <c r="O253" s="41" t="s">
        <v>70</v>
      </c>
    </row>
    <row r="254" spans="1:15">
      <c r="A254" s="38">
        <v>40511</v>
      </c>
      <c r="B254" s="38">
        <v>45990</v>
      </c>
      <c r="C254" s="131">
        <v>180</v>
      </c>
      <c r="D254" s="39">
        <v>8.09E-2</v>
      </c>
      <c r="E254" s="39">
        <v>7.9100000000000004E-2</v>
      </c>
      <c r="F254" s="40">
        <v>190000</v>
      </c>
      <c r="G254" s="40">
        <v>190000</v>
      </c>
      <c r="H254" s="40">
        <v>103526.77</v>
      </c>
      <c r="I254" s="40">
        <v>139999.99</v>
      </c>
      <c r="J254" s="67">
        <f t="shared" si="9"/>
        <v>0.54487773684210528</v>
      </c>
      <c r="K254" s="39">
        <f t="shared" si="10"/>
        <v>0.73684205263157887</v>
      </c>
      <c r="L254" s="2" t="str">
        <f t="shared" si="11"/>
        <v>AA</v>
      </c>
      <c r="M254" s="2" t="s">
        <v>586</v>
      </c>
      <c r="N254" s="2" t="s">
        <v>416</v>
      </c>
      <c r="O254" s="2" t="s">
        <v>70</v>
      </c>
    </row>
    <row r="255" spans="1:15">
      <c r="A255" s="42">
        <v>40659</v>
      </c>
      <c r="B255" s="42">
        <v>51282</v>
      </c>
      <c r="C255" s="130">
        <v>349</v>
      </c>
      <c r="D255" s="43">
        <v>8.09E-2</v>
      </c>
      <c r="E255" s="43">
        <v>7.9100000000000004E-2</v>
      </c>
      <c r="F255" s="44">
        <v>190000</v>
      </c>
      <c r="G255" s="44">
        <v>190000</v>
      </c>
      <c r="H255" s="44">
        <v>124647.91</v>
      </c>
      <c r="I255" s="44">
        <v>139999.99</v>
      </c>
      <c r="J255" s="68">
        <f t="shared" si="9"/>
        <v>0.65604163157894735</v>
      </c>
      <c r="K255" s="43">
        <f t="shared" si="10"/>
        <v>0.73684205263157887</v>
      </c>
      <c r="L255" s="41" t="str">
        <f t="shared" si="11"/>
        <v>A</v>
      </c>
      <c r="M255" s="41" t="s">
        <v>555</v>
      </c>
      <c r="N255" s="41" t="s">
        <v>434</v>
      </c>
      <c r="O255" s="41" t="s">
        <v>70</v>
      </c>
    </row>
    <row r="256" spans="1:15">
      <c r="A256" s="42">
        <v>40343</v>
      </c>
      <c r="B256" s="42">
        <v>43996</v>
      </c>
      <c r="C256" s="130">
        <v>120</v>
      </c>
      <c r="D256" s="43">
        <v>8.09E-2</v>
      </c>
      <c r="E256" s="43">
        <v>7.9100000000000004E-2</v>
      </c>
      <c r="F256" s="44">
        <v>146500</v>
      </c>
      <c r="G256" s="44">
        <v>146500</v>
      </c>
      <c r="H256" s="44">
        <v>71664.62</v>
      </c>
      <c r="I256" s="44">
        <v>108000</v>
      </c>
      <c r="J256" s="68">
        <f t="shared" si="9"/>
        <v>0.48917829351535835</v>
      </c>
      <c r="K256" s="43">
        <f t="shared" si="10"/>
        <v>0.73720136518771329</v>
      </c>
      <c r="L256" s="41" t="str">
        <f t="shared" si="11"/>
        <v>AA</v>
      </c>
      <c r="M256" s="41" t="s">
        <v>632</v>
      </c>
      <c r="N256" s="41" t="s">
        <v>424</v>
      </c>
      <c r="O256" s="41" t="s">
        <v>70</v>
      </c>
    </row>
    <row r="257" spans="1:15">
      <c r="A257" s="38">
        <v>40710</v>
      </c>
      <c r="B257" s="38">
        <v>46189</v>
      </c>
      <c r="C257" s="131">
        <v>180</v>
      </c>
      <c r="D257" s="39">
        <v>8.09E-2</v>
      </c>
      <c r="E257" s="39">
        <v>7.9100000000000004E-2</v>
      </c>
      <c r="F257" s="40">
        <v>149000</v>
      </c>
      <c r="G257" s="40">
        <v>149000</v>
      </c>
      <c r="H257" s="40">
        <v>85043.21</v>
      </c>
      <c r="I257" s="40">
        <v>109999.99</v>
      </c>
      <c r="J257" s="67">
        <f t="shared" si="9"/>
        <v>0.5707597986577182</v>
      </c>
      <c r="K257" s="39">
        <f t="shared" si="10"/>
        <v>0.73825496644295308</v>
      </c>
      <c r="L257" s="2" t="str">
        <f t="shared" si="11"/>
        <v>AA</v>
      </c>
      <c r="M257" s="2" t="s">
        <v>531</v>
      </c>
      <c r="N257" s="2" t="s">
        <v>423</v>
      </c>
      <c r="O257" s="2" t="s">
        <v>70</v>
      </c>
    </row>
    <row r="258" spans="1:15">
      <c r="A258" s="38">
        <v>40799</v>
      </c>
      <c r="B258" s="38">
        <v>51604</v>
      </c>
      <c r="C258" s="131">
        <v>355</v>
      </c>
      <c r="D258" s="39">
        <v>8.09E-2</v>
      </c>
      <c r="E258" s="39">
        <v>7.9100000000000004E-2</v>
      </c>
      <c r="F258" s="40">
        <v>172000</v>
      </c>
      <c r="G258" s="40">
        <v>172000</v>
      </c>
      <c r="H258" s="40">
        <v>114481.16</v>
      </c>
      <c r="I258" s="40">
        <v>126999.99</v>
      </c>
      <c r="J258" s="67">
        <f t="shared" si="9"/>
        <v>0.66558813953488372</v>
      </c>
      <c r="K258" s="39">
        <f t="shared" si="10"/>
        <v>0.73837203488372094</v>
      </c>
      <c r="L258" s="2" t="str">
        <f t="shared" si="11"/>
        <v>A</v>
      </c>
      <c r="M258" s="2" t="s">
        <v>489</v>
      </c>
      <c r="N258" s="2" t="s">
        <v>415</v>
      </c>
      <c r="O258" s="2" t="s">
        <v>70</v>
      </c>
    </row>
    <row r="259" spans="1:15">
      <c r="A259" s="38">
        <v>40297</v>
      </c>
      <c r="B259" s="38">
        <v>47602</v>
      </c>
      <c r="C259" s="131">
        <v>240</v>
      </c>
      <c r="D259" s="39">
        <v>8.09E-2</v>
      </c>
      <c r="E259" s="39">
        <v>7.9100000000000004E-2</v>
      </c>
      <c r="F259" s="40">
        <v>134000</v>
      </c>
      <c r="G259" s="40">
        <v>134000</v>
      </c>
      <c r="H259" s="40">
        <v>77809.84</v>
      </c>
      <c r="I259" s="40">
        <v>98959.09</v>
      </c>
      <c r="J259" s="67">
        <f t="shared" ref="J259:J322" si="12">H259/G259</f>
        <v>0.58067044776119403</v>
      </c>
      <c r="K259" s="39">
        <f t="shared" ref="K259:K322" si="13">I259/G259</f>
        <v>0.73850067164179101</v>
      </c>
      <c r="L259" s="2" t="str">
        <f t="shared" ref="L259:L322" si="14">IF(J259&lt;=65%,"AA",IF(J259&lt;=75%,"A",IF(J259&lt;=85%,"B","C")))</f>
        <v>AA</v>
      </c>
      <c r="M259" s="2" t="s">
        <v>467</v>
      </c>
      <c r="N259" s="2" t="s">
        <v>425</v>
      </c>
      <c r="O259" s="2" t="s">
        <v>70</v>
      </c>
    </row>
    <row r="260" spans="1:15">
      <c r="A260" s="38">
        <v>40851</v>
      </c>
      <c r="B260" s="38">
        <v>45781</v>
      </c>
      <c r="C260" s="131">
        <v>162</v>
      </c>
      <c r="D260" s="39">
        <v>8.09E-2</v>
      </c>
      <c r="E260" s="39">
        <v>7.9100000000000004E-2</v>
      </c>
      <c r="F260" s="40">
        <v>193000</v>
      </c>
      <c r="G260" s="40">
        <v>193000</v>
      </c>
      <c r="H260" s="40">
        <v>95328.05</v>
      </c>
      <c r="I260" s="40">
        <v>142533.99</v>
      </c>
      <c r="J260" s="67">
        <f t="shared" si="12"/>
        <v>0.4939277202072539</v>
      </c>
      <c r="K260" s="39">
        <f t="shared" si="13"/>
        <v>0.73851808290155441</v>
      </c>
      <c r="L260" s="2" t="str">
        <f t="shared" si="14"/>
        <v>AA</v>
      </c>
      <c r="M260" s="2" t="s">
        <v>531</v>
      </c>
      <c r="N260" s="2" t="s">
        <v>423</v>
      </c>
      <c r="O260" s="2" t="s">
        <v>70</v>
      </c>
    </row>
    <row r="261" spans="1:15">
      <c r="A261" s="42">
        <v>40681</v>
      </c>
      <c r="B261" s="42">
        <v>47986</v>
      </c>
      <c r="C261" s="130">
        <v>240</v>
      </c>
      <c r="D261" s="43">
        <v>8.09E-2</v>
      </c>
      <c r="E261" s="43">
        <v>8.09E-2</v>
      </c>
      <c r="F261" s="44">
        <v>88000</v>
      </c>
      <c r="G261" s="44">
        <v>88000</v>
      </c>
      <c r="H261" s="44">
        <v>54094.95</v>
      </c>
      <c r="I261" s="44">
        <v>64999.99</v>
      </c>
      <c r="J261" s="68">
        <f t="shared" si="12"/>
        <v>0.61471534090909086</v>
      </c>
      <c r="K261" s="43">
        <f t="shared" si="13"/>
        <v>0.73863624999999999</v>
      </c>
      <c r="L261" s="41" t="str">
        <f t="shared" si="14"/>
        <v>AA</v>
      </c>
      <c r="M261" s="41" t="s">
        <v>1321</v>
      </c>
      <c r="N261" s="41" t="s">
        <v>435</v>
      </c>
      <c r="O261" s="41" t="s">
        <v>70</v>
      </c>
    </row>
    <row r="262" spans="1:15">
      <c r="A262" s="42">
        <v>40302</v>
      </c>
      <c r="B262" s="42">
        <v>51260</v>
      </c>
      <c r="C262" s="130">
        <v>360</v>
      </c>
      <c r="D262" s="43">
        <v>8.09E-2</v>
      </c>
      <c r="E262" s="43">
        <v>7.9100000000000004E-2</v>
      </c>
      <c r="F262" s="44">
        <v>122293</v>
      </c>
      <c r="G262" s="44">
        <v>122293</v>
      </c>
      <c r="H262" s="44">
        <v>78762.81</v>
      </c>
      <c r="I262" s="44">
        <v>90499.99</v>
      </c>
      <c r="J262" s="68">
        <f t="shared" si="12"/>
        <v>0.6440500273932277</v>
      </c>
      <c r="K262" s="43">
        <f t="shared" si="13"/>
        <v>0.74002592135281664</v>
      </c>
      <c r="L262" s="41" t="str">
        <f t="shared" si="14"/>
        <v>AA</v>
      </c>
      <c r="M262" s="41" t="s">
        <v>619</v>
      </c>
      <c r="N262" s="41" t="s">
        <v>427</v>
      </c>
      <c r="O262" s="41" t="s">
        <v>70</v>
      </c>
    </row>
    <row r="263" spans="1:15">
      <c r="A263" s="42">
        <v>40856</v>
      </c>
      <c r="B263" s="42">
        <v>49804</v>
      </c>
      <c r="C263" s="130">
        <v>294</v>
      </c>
      <c r="D263" s="43">
        <v>8.09E-2</v>
      </c>
      <c r="E263" s="43">
        <v>8.09E-2</v>
      </c>
      <c r="F263" s="44">
        <v>162500</v>
      </c>
      <c r="G263" s="44">
        <v>162500</v>
      </c>
      <c r="H263" s="44">
        <v>109368.5</v>
      </c>
      <c r="I263" s="44">
        <v>120315.19</v>
      </c>
      <c r="J263" s="68">
        <f t="shared" si="12"/>
        <v>0.67303692307692309</v>
      </c>
      <c r="K263" s="43">
        <f t="shared" si="13"/>
        <v>0.74040116923076926</v>
      </c>
      <c r="L263" s="41" t="str">
        <f t="shared" si="14"/>
        <v>A</v>
      </c>
      <c r="M263" s="41" t="s">
        <v>457</v>
      </c>
      <c r="N263" s="41" t="s">
        <v>419</v>
      </c>
      <c r="O263" s="41" t="s">
        <v>70</v>
      </c>
    </row>
    <row r="264" spans="1:15">
      <c r="A264" s="42">
        <v>40267</v>
      </c>
      <c r="B264" s="42">
        <v>43920</v>
      </c>
      <c r="C264" s="130">
        <v>120</v>
      </c>
      <c r="D264" s="43">
        <v>8.09E-2</v>
      </c>
      <c r="E264" s="43">
        <v>7.9100000000000004E-2</v>
      </c>
      <c r="F264" s="44">
        <v>162750</v>
      </c>
      <c r="G264" s="44">
        <v>162750</v>
      </c>
      <c r="H264" s="44">
        <v>86445.98</v>
      </c>
      <c r="I264" s="44">
        <v>120550.67</v>
      </c>
      <c r="J264" s="68">
        <f t="shared" si="12"/>
        <v>0.53115809523809521</v>
      </c>
      <c r="K264" s="43">
        <f t="shared" si="13"/>
        <v>0.7407107219662058</v>
      </c>
      <c r="L264" s="41" t="str">
        <f t="shared" si="14"/>
        <v>AA</v>
      </c>
      <c r="M264" s="41" t="s">
        <v>554</v>
      </c>
      <c r="N264" s="41" t="s">
        <v>417</v>
      </c>
      <c r="O264" s="41" t="s">
        <v>70</v>
      </c>
    </row>
    <row r="265" spans="1:15">
      <c r="A265" s="42">
        <v>40626</v>
      </c>
      <c r="B265" s="42">
        <v>51584</v>
      </c>
      <c r="C265" s="130">
        <v>360</v>
      </c>
      <c r="D265" s="43">
        <v>8.09E-2</v>
      </c>
      <c r="E265" s="43">
        <v>7.9100000000000004E-2</v>
      </c>
      <c r="F265" s="44">
        <v>135000</v>
      </c>
      <c r="G265" s="44">
        <v>135000</v>
      </c>
      <c r="H265" s="44">
        <v>89166.89</v>
      </c>
      <c r="I265" s="44">
        <v>99999.99</v>
      </c>
      <c r="J265" s="68">
        <f t="shared" si="12"/>
        <v>0.66049548148148152</v>
      </c>
      <c r="K265" s="43">
        <f t="shared" si="13"/>
        <v>0.74074066666666671</v>
      </c>
      <c r="L265" s="41" t="str">
        <f t="shared" si="14"/>
        <v>A</v>
      </c>
      <c r="M265" s="41" t="s">
        <v>489</v>
      </c>
      <c r="N265" s="41" t="s">
        <v>415</v>
      </c>
      <c r="O265" s="41" t="s">
        <v>70</v>
      </c>
    </row>
    <row r="266" spans="1:15">
      <c r="A266" s="38">
        <v>40774</v>
      </c>
      <c r="B266" s="38">
        <v>51520</v>
      </c>
      <c r="C266" s="131">
        <v>353</v>
      </c>
      <c r="D266" s="39">
        <v>8.09E-2</v>
      </c>
      <c r="E266" s="39">
        <v>7.9100000000000004E-2</v>
      </c>
      <c r="F266" s="40">
        <v>87610.85</v>
      </c>
      <c r="G266" s="40">
        <v>87610.85</v>
      </c>
      <c r="H266" s="40">
        <v>58346.22</v>
      </c>
      <c r="I266" s="40">
        <v>64999.99</v>
      </c>
      <c r="J266" s="67">
        <f t="shared" si="12"/>
        <v>0.66597025368433249</v>
      </c>
      <c r="K266" s="39">
        <f t="shared" si="13"/>
        <v>0.74191712556150291</v>
      </c>
      <c r="L266" s="2" t="str">
        <f t="shared" si="14"/>
        <v>A</v>
      </c>
      <c r="M266" s="2" t="s">
        <v>472</v>
      </c>
      <c r="N266" s="2" t="s">
        <v>426</v>
      </c>
      <c r="O266" s="2" t="s">
        <v>70</v>
      </c>
    </row>
    <row r="267" spans="1:15">
      <c r="A267" s="42">
        <v>40897</v>
      </c>
      <c r="B267" s="42">
        <v>48202</v>
      </c>
      <c r="C267" s="130">
        <v>240</v>
      </c>
      <c r="D267" s="43">
        <v>8.09E-2</v>
      </c>
      <c r="E267" s="43">
        <v>7.9100000000000004E-2</v>
      </c>
      <c r="F267" s="44">
        <v>88000</v>
      </c>
      <c r="G267" s="44">
        <v>88000</v>
      </c>
      <c r="H267" s="44">
        <v>59429.27</v>
      </c>
      <c r="I267" s="44">
        <v>65538.3</v>
      </c>
      <c r="J267" s="68">
        <f t="shared" si="12"/>
        <v>0.67533261363636365</v>
      </c>
      <c r="K267" s="43">
        <f t="shared" si="13"/>
        <v>0.74475340909090915</v>
      </c>
      <c r="L267" s="41" t="str">
        <f t="shared" si="14"/>
        <v>A</v>
      </c>
      <c r="M267" s="41" t="s">
        <v>461</v>
      </c>
      <c r="N267" s="41" t="s">
        <v>416</v>
      </c>
      <c r="O267" s="41" t="s">
        <v>70</v>
      </c>
    </row>
    <row r="268" spans="1:15">
      <c r="A268" s="38">
        <v>40813</v>
      </c>
      <c r="B268" s="38">
        <v>49183</v>
      </c>
      <c r="C268" s="131">
        <v>275</v>
      </c>
      <c r="D268" s="39">
        <v>8.09E-2</v>
      </c>
      <c r="E268" s="39">
        <v>7.9100000000000004E-2</v>
      </c>
      <c r="F268" s="40">
        <v>160000</v>
      </c>
      <c r="G268" s="40">
        <v>160000</v>
      </c>
      <c r="H268" s="40">
        <v>105159.34</v>
      </c>
      <c r="I268" s="40">
        <v>119199.99</v>
      </c>
      <c r="J268" s="67">
        <f t="shared" si="12"/>
        <v>0.65724587499999998</v>
      </c>
      <c r="K268" s="39">
        <f t="shared" si="13"/>
        <v>0.74499993750000004</v>
      </c>
      <c r="L268" s="2" t="str">
        <f t="shared" si="14"/>
        <v>A</v>
      </c>
      <c r="M268" s="2" t="s">
        <v>466</v>
      </c>
      <c r="N268" s="2" t="s">
        <v>421</v>
      </c>
      <c r="O268" s="2" t="s">
        <v>70</v>
      </c>
    </row>
    <row r="269" spans="1:15">
      <c r="A269" s="42">
        <v>40589</v>
      </c>
      <c r="B269" s="42">
        <v>47832</v>
      </c>
      <c r="C269" s="130">
        <v>238</v>
      </c>
      <c r="D269" s="43">
        <v>8.09E-2</v>
      </c>
      <c r="E269" s="43">
        <v>8.09E-2</v>
      </c>
      <c r="F269" s="44">
        <v>160864</v>
      </c>
      <c r="G269" s="44">
        <v>160864</v>
      </c>
      <c r="H269" s="44">
        <v>98439.3</v>
      </c>
      <c r="I269" s="44">
        <v>119999.99</v>
      </c>
      <c r="J269" s="68">
        <f t="shared" si="12"/>
        <v>0.61194114282872492</v>
      </c>
      <c r="K269" s="43">
        <f t="shared" si="13"/>
        <v>0.74597169037199129</v>
      </c>
      <c r="L269" s="41" t="str">
        <f t="shared" si="14"/>
        <v>AA</v>
      </c>
      <c r="M269" s="41" t="s">
        <v>565</v>
      </c>
      <c r="N269" s="41" t="s">
        <v>432</v>
      </c>
      <c r="O269" s="41" t="s">
        <v>70</v>
      </c>
    </row>
    <row r="270" spans="1:15">
      <c r="A270" s="38">
        <v>40939</v>
      </c>
      <c r="B270" s="38">
        <v>48091</v>
      </c>
      <c r="C270" s="131">
        <v>235</v>
      </c>
      <c r="D270" s="39">
        <v>8.09E-2</v>
      </c>
      <c r="E270" s="39">
        <v>7.9100000000000004E-2</v>
      </c>
      <c r="F270" s="40">
        <v>163800</v>
      </c>
      <c r="G270" s="40">
        <v>163800</v>
      </c>
      <c r="H270" s="40">
        <v>105147.66</v>
      </c>
      <c r="I270" s="40">
        <v>122310.58</v>
      </c>
      <c r="J270" s="67">
        <f t="shared" si="12"/>
        <v>0.64192710622710625</v>
      </c>
      <c r="K270" s="39">
        <f t="shared" si="13"/>
        <v>0.74670683760683765</v>
      </c>
      <c r="L270" s="2" t="str">
        <f t="shared" si="14"/>
        <v>AA</v>
      </c>
      <c r="M270" s="2" t="s">
        <v>566</v>
      </c>
      <c r="N270" s="2" t="s">
        <v>420</v>
      </c>
      <c r="O270" s="2" t="s">
        <v>70</v>
      </c>
    </row>
    <row r="271" spans="1:15">
      <c r="A271" s="38">
        <v>40749</v>
      </c>
      <c r="B271" s="38">
        <v>51707</v>
      </c>
      <c r="C271" s="131">
        <v>360</v>
      </c>
      <c r="D271" s="39">
        <v>8.09E-2</v>
      </c>
      <c r="E271" s="39">
        <v>7.9100000000000004E-2</v>
      </c>
      <c r="F271" s="40">
        <v>100000</v>
      </c>
      <c r="G271" s="40">
        <v>100000</v>
      </c>
      <c r="H271" s="40">
        <v>68370.720000000001</v>
      </c>
      <c r="I271" s="40">
        <v>74857.990000000005</v>
      </c>
      <c r="J271" s="67">
        <f t="shared" si="12"/>
        <v>0.68370719999999996</v>
      </c>
      <c r="K271" s="39">
        <f t="shared" si="13"/>
        <v>0.74857990000000008</v>
      </c>
      <c r="L271" s="2" t="str">
        <f t="shared" si="14"/>
        <v>A</v>
      </c>
      <c r="M271" s="2" t="s">
        <v>853</v>
      </c>
      <c r="N271" s="2" t="s">
        <v>429</v>
      </c>
      <c r="O271" s="2" t="s">
        <v>70</v>
      </c>
    </row>
    <row r="272" spans="1:15">
      <c r="A272" s="42">
        <v>40956</v>
      </c>
      <c r="B272" s="42">
        <v>51914</v>
      </c>
      <c r="C272" s="130">
        <v>360</v>
      </c>
      <c r="D272" s="43">
        <v>8.09E-2</v>
      </c>
      <c r="E272" s="43">
        <v>7.9100000000000004E-2</v>
      </c>
      <c r="F272" s="44">
        <v>126630</v>
      </c>
      <c r="G272" s="44">
        <v>126630</v>
      </c>
      <c r="H272" s="44">
        <v>86720.15</v>
      </c>
      <c r="I272" s="44">
        <v>94810.55</v>
      </c>
      <c r="J272" s="68">
        <f t="shared" si="12"/>
        <v>0.68483100371160066</v>
      </c>
      <c r="K272" s="43">
        <f t="shared" si="13"/>
        <v>0.74872107715391301</v>
      </c>
      <c r="L272" s="41" t="str">
        <f t="shared" si="14"/>
        <v>A</v>
      </c>
      <c r="M272" s="41" t="s">
        <v>495</v>
      </c>
      <c r="N272" s="41" t="s">
        <v>424</v>
      </c>
      <c r="O272" s="41" t="s">
        <v>70</v>
      </c>
    </row>
    <row r="273" spans="1:15">
      <c r="A273" s="42">
        <v>40221</v>
      </c>
      <c r="B273" s="42">
        <v>45700</v>
      </c>
      <c r="C273" s="130">
        <v>180</v>
      </c>
      <c r="D273" s="43">
        <v>8.09E-2</v>
      </c>
      <c r="E273" s="43">
        <v>7.9100000000000004E-2</v>
      </c>
      <c r="F273" s="44">
        <v>173427.56</v>
      </c>
      <c r="G273" s="44">
        <v>173427.56</v>
      </c>
      <c r="H273" s="44">
        <v>84734.86</v>
      </c>
      <c r="I273" s="44">
        <v>129999.95</v>
      </c>
      <c r="J273" s="68">
        <f t="shared" si="12"/>
        <v>0.48858935684732002</v>
      </c>
      <c r="K273" s="43">
        <f t="shared" si="13"/>
        <v>0.74959222167457118</v>
      </c>
      <c r="L273" s="41" t="str">
        <f t="shared" si="14"/>
        <v>AA</v>
      </c>
      <c r="M273" s="41" t="s">
        <v>509</v>
      </c>
      <c r="N273" s="41" t="s">
        <v>430</v>
      </c>
      <c r="O273" s="41" t="s">
        <v>70</v>
      </c>
    </row>
    <row r="274" spans="1:15">
      <c r="A274" s="38">
        <v>40305</v>
      </c>
      <c r="B274" s="38">
        <v>46575</v>
      </c>
      <c r="C274" s="131">
        <v>206</v>
      </c>
      <c r="D274" s="39">
        <v>8.09E-2</v>
      </c>
      <c r="E274" s="39">
        <v>8.09E-2</v>
      </c>
      <c r="F274" s="40">
        <v>180000</v>
      </c>
      <c r="G274" s="40">
        <v>180000</v>
      </c>
      <c r="H274" s="40">
        <v>93844.83</v>
      </c>
      <c r="I274" s="40">
        <v>134999.99</v>
      </c>
      <c r="J274" s="67">
        <f t="shared" si="12"/>
        <v>0.52136016666666662</v>
      </c>
      <c r="K274" s="39">
        <f t="shared" si="13"/>
        <v>0.7499999444444444</v>
      </c>
      <c r="L274" s="2" t="str">
        <f t="shared" si="14"/>
        <v>AA</v>
      </c>
      <c r="M274" s="2" t="s">
        <v>589</v>
      </c>
      <c r="N274" s="2" t="s">
        <v>438</v>
      </c>
      <c r="O274" s="2" t="s">
        <v>70</v>
      </c>
    </row>
    <row r="275" spans="1:15">
      <c r="A275" s="38">
        <v>40884</v>
      </c>
      <c r="B275" s="38">
        <v>49925</v>
      </c>
      <c r="C275" s="131">
        <v>297</v>
      </c>
      <c r="D275" s="39">
        <v>8.09E-2</v>
      </c>
      <c r="E275" s="39">
        <v>7.9100000000000004E-2</v>
      </c>
      <c r="F275" s="40">
        <v>200000</v>
      </c>
      <c r="G275" s="40">
        <v>200000</v>
      </c>
      <c r="H275" s="40">
        <v>133019.66</v>
      </c>
      <c r="I275" s="40">
        <v>149999.99</v>
      </c>
      <c r="J275" s="67">
        <f t="shared" si="12"/>
        <v>0.66509830000000003</v>
      </c>
      <c r="K275" s="39">
        <f t="shared" si="13"/>
        <v>0.74999994999999997</v>
      </c>
      <c r="L275" s="2" t="str">
        <f t="shared" si="14"/>
        <v>A</v>
      </c>
      <c r="M275" s="2" t="s">
        <v>602</v>
      </c>
      <c r="N275" s="2" t="s">
        <v>421</v>
      </c>
      <c r="O275" s="2" t="s">
        <v>70</v>
      </c>
    </row>
    <row r="276" spans="1:15">
      <c r="A276" s="42">
        <v>40662</v>
      </c>
      <c r="B276" s="42">
        <v>49794</v>
      </c>
      <c r="C276" s="130">
        <v>300</v>
      </c>
      <c r="D276" s="43">
        <v>8.09E-2</v>
      </c>
      <c r="E276" s="43">
        <v>7.9100000000000004E-2</v>
      </c>
      <c r="F276" s="44">
        <v>196000</v>
      </c>
      <c r="G276" s="44">
        <v>196000</v>
      </c>
      <c r="H276" s="44">
        <v>127754.55</v>
      </c>
      <c r="I276" s="44">
        <v>147059.66</v>
      </c>
      <c r="J276" s="68">
        <f t="shared" si="12"/>
        <v>0.65180892857142858</v>
      </c>
      <c r="K276" s="43">
        <f t="shared" si="13"/>
        <v>0.75030438775510211</v>
      </c>
      <c r="L276" s="41" t="str">
        <f t="shared" si="14"/>
        <v>A</v>
      </c>
      <c r="M276" s="41" t="s">
        <v>496</v>
      </c>
      <c r="N276" s="41" t="s">
        <v>417</v>
      </c>
      <c r="O276" s="41" t="s">
        <v>70</v>
      </c>
    </row>
    <row r="277" spans="1:15">
      <c r="A277" s="42">
        <v>40816</v>
      </c>
      <c r="B277" s="42">
        <v>51774</v>
      </c>
      <c r="C277" s="130">
        <v>360</v>
      </c>
      <c r="D277" s="43">
        <v>8.09E-2</v>
      </c>
      <c r="E277" s="43">
        <v>8.09E-2</v>
      </c>
      <c r="F277" s="44">
        <v>157000</v>
      </c>
      <c r="G277" s="44">
        <v>157000</v>
      </c>
      <c r="H277" s="44">
        <v>106182.23</v>
      </c>
      <c r="I277" s="44">
        <v>117861.56</v>
      </c>
      <c r="J277" s="68">
        <f t="shared" si="12"/>
        <v>0.67631993630573251</v>
      </c>
      <c r="K277" s="43">
        <f t="shared" si="13"/>
        <v>0.75071057324840762</v>
      </c>
      <c r="L277" s="41" t="str">
        <f t="shared" si="14"/>
        <v>A</v>
      </c>
      <c r="M277" s="41" t="s">
        <v>522</v>
      </c>
      <c r="N277" s="41" t="s">
        <v>419</v>
      </c>
      <c r="O277" s="41" t="s">
        <v>70</v>
      </c>
    </row>
    <row r="278" spans="1:15">
      <c r="A278" s="42">
        <v>40233</v>
      </c>
      <c r="B278" s="42">
        <v>42637</v>
      </c>
      <c r="C278" s="130">
        <v>79</v>
      </c>
      <c r="D278" s="43">
        <v>8.09E-2</v>
      </c>
      <c r="E278" s="43">
        <v>7.9100000000000004E-2</v>
      </c>
      <c r="F278" s="44">
        <v>198000</v>
      </c>
      <c r="G278" s="44">
        <v>198000</v>
      </c>
      <c r="H278" s="44">
        <v>71014.05</v>
      </c>
      <c r="I278" s="44">
        <v>148755</v>
      </c>
      <c r="J278" s="68">
        <f t="shared" si="12"/>
        <v>0.35865681818181822</v>
      </c>
      <c r="K278" s="43">
        <f t="shared" si="13"/>
        <v>0.75128787878787884</v>
      </c>
      <c r="L278" s="41" t="str">
        <f t="shared" si="14"/>
        <v>AA</v>
      </c>
      <c r="M278" s="41" t="s">
        <v>584</v>
      </c>
      <c r="N278" s="41" t="s">
        <v>417</v>
      </c>
      <c r="O278" s="41" t="s">
        <v>70</v>
      </c>
    </row>
    <row r="279" spans="1:15">
      <c r="A279" s="38">
        <v>40927</v>
      </c>
      <c r="B279" s="38">
        <v>51885</v>
      </c>
      <c r="C279" s="131">
        <v>360</v>
      </c>
      <c r="D279" s="39">
        <v>8.09E-2</v>
      </c>
      <c r="E279" s="39">
        <v>7.9100000000000004E-2</v>
      </c>
      <c r="F279" s="40">
        <v>145000</v>
      </c>
      <c r="G279" s="40">
        <v>145000</v>
      </c>
      <c r="H279" s="40">
        <v>99167.75</v>
      </c>
      <c r="I279" s="40">
        <v>108999.99</v>
      </c>
      <c r="J279" s="67">
        <f t="shared" si="12"/>
        <v>0.68391551724137933</v>
      </c>
      <c r="K279" s="39">
        <f t="shared" si="13"/>
        <v>0.75172406896551724</v>
      </c>
      <c r="L279" s="2" t="str">
        <f t="shared" si="14"/>
        <v>A</v>
      </c>
      <c r="M279" s="2" t="s">
        <v>539</v>
      </c>
      <c r="N279" s="2" t="s">
        <v>429</v>
      </c>
      <c r="O279" s="2" t="s">
        <v>70</v>
      </c>
    </row>
    <row r="280" spans="1:15">
      <c r="A280" s="42">
        <v>39987</v>
      </c>
      <c r="B280" s="42">
        <v>50944</v>
      </c>
      <c r="C280" s="130">
        <v>360</v>
      </c>
      <c r="D280" s="43">
        <v>8.09E-2</v>
      </c>
      <c r="E280" s="43">
        <v>7.9100000000000004E-2</v>
      </c>
      <c r="F280" s="44">
        <v>162000</v>
      </c>
      <c r="G280" s="44">
        <v>162000</v>
      </c>
      <c r="H280" s="44">
        <v>90794.62</v>
      </c>
      <c r="I280" s="44">
        <v>121805.93</v>
      </c>
      <c r="J280" s="68">
        <f t="shared" si="12"/>
        <v>0.56046061728395058</v>
      </c>
      <c r="K280" s="43">
        <f t="shared" si="13"/>
        <v>0.75188845679012339</v>
      </c>
      <c r="L280" s="41" t="str">
        <f t="shared" si="14"/>
        <v>AA</v>
      </c>
      <c r="M280" s="41" t="s">
        <v>467</v>
      </c>
      <c r="N280" s="41" t="s">
        <v>425</v>
      </c>
      <c r="O280" s="41" t="s">
        <v>70</v>
      </c>
    </row>
    <row r="281" spans="1:15">
      <c r="A281" s="42">
        <v>40633</v>
      </c>
      <c r="B281" s="42">
        <v>51591</v>
      </c>
      <c r="C281" s="130">
        <v>360</v>
      </c>
      <c r="D281" s="43">
        <v>8.09E-2</v>
      </c>
      <c r="E281" s="43">
        <v>7.9100000000000004E-2</v>
      </c>
      <c r="F281" s="44">
        <v>115000</v>
      </c>
      <c r="G281" s="44">
        <v>115000</v>
      </c>
      <c r="H281" s="44">
        <v>77076.02</v>
      </c>
      <c r="I281" s="44">
        <v>86499.99</v>
      </c>
      <c r="J281" s="68">
        <f t="shared" si="12"/>
        <v>0.67022626086956527</v>
      </c>
      <c r="K281" s="43">
        <f t="shared" si="13"/>
        <v>0.7521738260869566</v>
      </c>
      <c r="L281" s="41" t="str">
        <f t="shared" si="14"/>
        <v>A</v>
      </c>
      <c r="M281" s="41" t="s">
        <v>564</v>
      </c>
      <c r="N281" s="41" t="s">
        <v>417</v>
      </c>
      <c r="O281" s="41" t="s">
        <v>70</v>
      </c>
    </row>
    <row r="282" spans="1:15">
      <c r="A282" s="38">
        <v>40774</v>
      </c>
      <c r="B282" s="38">
        <v>51732</v>
      </c>
      <c r="C282" s="131">
        <v>360</v>
      </c>
      <c r="D282" s="39">
        <v>8.09E-2</v>
      </c>
      <c r="E282" s="39">
        <v>7.9100000000000004E-2</v>
      </c>
      <c r="F282" s="40">
        <v>130000</v>
      </c>
      <c r="G282" s="40">
        <v>130000</v>
      </c>
      <c r="H282" s="40">
        <v>88139.82</v>
      </c>
      <c r="I282" s="40">
        <v>97934.86</v>
      </c>
      <c r="J282" s="67">
        <f t="shared" si="12"/>
        <v>0.67799861538461548</v>
      </c>
      <c r="K282" s="39">
        <f t="shared" si="13"/>
        <v>0.75334507692307695</v>
      </c>
      <c r="L282" s="2" t="str">
        <f t="shared" si="14"/>
        <v>A</v>
      </c>
      <c r="M282" s="2" t="s">
        <v>586</v>
      </c>
      <c r="N282" s="2" t="s">
        <v>416</v>
      </c>
      <c r="O282" s="2" t="s">
        <v>70</v>
      </c>
    </row>
    <row r="283" spans="1:15">
      <c r="A283" s="38">
        <v>40669</v>
      </c>
      <c r="B283" s="38">
        <v>46148</v>
      </c>
      <c r="C283" s="131">
        <v>180</v>
      </c>
      <c r="D283" s="39">
        <v>8.09E-2</v>
      </c>
      <c r="E283" s="39">
        <v>7.9100000000000004E-2</v>
      </c>
      <c r="F283" s="40">
        <v>184217</v>
      </c>
      <c r="G283" s="40">
        <v>184217</v>
      </c>
      <c r="H283" s="40">
        <v>111450.27</v>
      </c>
      <c r="I283" s="40">
        <v>139000</v>
      </c>
      <c r="J283" s="67">
        <f t="shared" si="12"/>
        <v>0.60499449019363039</v>
      </c>
      <c r="K283" s="39">
        <f t="shared" si="13"/>
        <v>0.75454491170738858</v>
      </c>
      <c r="L283" s="2" t="str">
        <f t="shared" si="14"/>
        <v>AA</v>
      </c>
      <c r="M283" s="2" t="s">
        <v>921</v>
      </c>
      <c r="N283" s="2" t="s">
        <v>435</v>
      </c>
      <c r="O283" s="2" t="s">
        <v>70</v>
      </c>
    </row>
    <row r="284" spans="1:15">
      <c r="A284" s="38">
        <v>40904</v>
      </c>
      <c r="B284" s="38">
        <v>42000</v>
      </c>
      <c r="C284" s="131">
        <v>36</v>
      </c>
      <c r="D284" s="39">
        <v>8.09E-2</v>
      </c>
      <c r="E284" s="39">
        <v>7.9100000000000004E-2</v>
      </c>
      <c r="F284" s="40">
        <v>196452.96</v>
      </c>
      <c r="G284" s="40">
        <v>196452.96</v>
      </c>
      <c r="H284" s="40">
        <v>33728.67</v>
      </c>
      <c r="I284" s="40">
        <v>148239.29999999999</v>
      </c>
      <c r="J284" s="67">
        <f t="shared" si="12"/>
        <v>0.17168827591093563</v>
      </c>
      <c r="K284" s="39">
        <f t="shared" si="13"/>
        <v>0.75457911145752143</v>
      </c>
      <c r="L284" s="2" t="str">
        <f t="shared" si="14"/>
        <v>AA</v>
      </c>
      <c r="M284" s="2" t="s">
        <v>449</v>
      </c>
      <c r="N284" s="2" t="s">
        <v>418</v>
      </c>
      <c r="O284" s="2" t="s">
        <v>70</v>
      </c>
    </row>
    <row r="285" spans="1:15">
      <c r="A285" s="38">
        <v>40505</v>
      </c>
      <c r="B285" s="38">
        <v>51463</v>
      </c>
      <c r="C285" s="131">
        <v>360</v>
      </c>
      <c r="D285" s="39">
        <v>8.09E-2</v>
      </c>
      <c r="E285" s="39">
        <v>7.9100000000000004E-2</v>
      </c>
      <c r="F285" s="40">
        <v>190415</v>
      </c>
      <c r="G285" s="40">
        <v>190415</v>
      </c>
      <c r="H285" s="40">
        <v>127087.39</v>
      </c>
      <c r="I285" s="40">
        <v>143730.82</v>
      </c>
      <c r="J285" s="67">
        <f t="shared" si="12"/>
        <v>0.66742320720531467</v>
      </c>
      <c r="K285" s="39">
        <f t="shared" si="13"/>
        <v>0.75482929391066889</v>
      </c>
      <c r="L285" s="2" t="str">
        <f t="shared" si="14"/>
        <v>A</v>
      </c>
      <c r="M285" s="2" t="s">
        <v>539</v>
      </c>
      <c r="N285" s="2" t="s">
        <v>429</v>
      </c>
      <c r="O285" s="2" t="s">
        <v>70</v>
      </c>
    </row>
    <row r="286" spans="1:15">
      <c r="A286" s="38">
        <v>40865</v>
      </c>
      <c r="B286" s="38">
        <v>51823</v>
      </c>
      <c r="C286" s="131">
        <v>360</v>
      </c>
      <c r="D286" s="39">
        <v>8.09E-2</v>
      </c>
      <c r="E286" s="39">
        <v>7.9100000000000004E-2</v>
      </c>
      <c r="F286" s="40">
        <v>114000</v>
      </c>
      <c r="G286" s="40">
        <v>114000</v>
      </c>
      <c r="H286" s="40">
        <v>78038.02</v>
      </c>
      <c r="I286" s="40">
        <v>86083.25</v>
      </c>
      <c r="J286" s="67">
        <f t="shared" si="12"/>
        <v>0.68454403508771933</v>
      </c>
      <c r="K286" s="39">
        <f t="shared" si="13"/>
        <v>0.75511622807017542</v>
      </c>
      <c r="L286" s="2" t="str">
        <f t="shared" si="14"/>
        <v>A</v>
      </c>
      <c r="M286" s="2" t="s">
        <v>633</v>
      </c>
      <c r="N286" s="2" t="s">
        <v>422</v>
      </c>
      <c r="O286" s="2" t="s">
        <v>70</v>
      </c>
    </row>
    <row r="287" spans="1:15">
      <c r="A287" s="42">
        <v>40777</v>
      </c>
      <c r="B287" s="42">
        <v>51735</v>
      </c>
      <c r="C287" s="130">
        <v>360</v>
      </c>
      <c r="D287" s="43">
        <v>8.09E-2</v>
      </c>
      <c r="E287" s="43">
        <v>7.9100000000000004E-2</v>
      </c>
      <c r="F287" s="44">
        <v>197000</v>
      </c>
      <c r="G287" s="44">
        <v>197000</v>
      </c>
      <c r="H287" s="44">
        <v>134117.57999999999</v>
      </c>
      <c r="I287" s="44">
        <v>148999.99</v>
      </c>
      <c r="J287" s="68">
        <f t="shared" si="12"/>
        <v>0.68079989847715727</v>
      </c>
      <c r="K287" s="43">
        <f t="shared" si="13"/>
        <v>0.75634512690355327</v>
      </c>
      <c r="L287" s="41" t="str">
        <f t="shared" si="14"/>
        <v>A</v>
      </c>
      <c r="M287" s="41" t="s">
        <v>467</v>
      </c>
      <c r="N287" s="41" t="s">
        <v>425</v>
      </c>
      <c r="O287" s="41" t="s">
        <v>70</v>
      </c>
    </row>
    <row r="288" spans="1:15">
      <c r="A288" s="38">
        <v>40185</v>
      </c>
      <c r="B288" s="38">
        <v>51142</v>
      </c>
      <c r="C288" s="131">
        <v>360</v>
      </c>
      <c r="D288" s="39">
        <v>8.09E-2</v>
      </c>
      <c r="E288" s="39">
        <v>8.09E-2</v>
      </c>
      <c r="F288" s="40">
        <v>123076.2</v>
      </c>
      <c r="G288" s="40">
        <v>123076.2</v>
      </c>
      <c r="H288" s="40">
        <v>80085.58</v>
      </c>
      <c r="I288" s="40">
        <v>93119.99</v>
      </c>
      <c r="J288" s="67">
        <f t="shared" si="12"/>
        <v>0.65069916035756714</v>
      </c>
      <c r="K288" s="39">
        <f t="shared" si="13"/>
        <v>0.75660436380063734</v>
      </c>
      <c r="L288" s="2" t="str">
        <f t="shared" si="14"/>
        <v>A</v>
      </c>
      <c r="M288" s="2" t="s">
        <v>773</v>
      </c>
      <c r="N288" s="2" t="s">
        <v>431</v>
      </c>
      <c r="O288" s="2" t="s">
        <v>70</v>
      </c>
    </row>
    <row r="289" spans="1:15">
      <c r="A289" s="38">
        <v>40700</v>
      </c>
      <c r="B289" s="38">
        <v>51049</v>
      </c>
      <c r="C289" s="131">
        <v>340</v>
      </c>
      <c r="D289" s="39">
        <v>8.09E-2</v>
      </c>
      <c r="E289" s="39">
        <v>8.09E-2</v>
      </c>
      <c r="F289" s="40">
        <v>118400</v>
      </c>
      <c r="G289" s="40">
        <v>118400</v>
      </c>
      <c r="H289" s="40">
        <v>82480.02</v>
      </c>
      <c r="I289" s="40">
        <v>89653.119999999995</v>
      </c>
      <c r="J289" s="67">
        <f t="shared" si="12"/>
        <v>0.69662179054054052</v>
      </c>
      <c r="K289" s="39">
        <f t="shared" si="13"/>
        <v>0.75720540540540537</v>
      </c>
      <c r="L289" s="2" t="str">
        <f t="shared" si="14"/>
        <v>A</v>
      </c>
      <c r="M289" s="2" t="s">
        <v>523</v>
      </c>
      <c r="N289" s="2" t="s">
        <v>423</v>
      </c>
      <c r="O289" s="2" t="s">
        <v>70</v>
      </c>
    </row>
    <row r="290" spans="1:15">
      <c r="A290" s="42">
        <v>40673</v>
      </c>
      <c r="B290" s="42">
        <v>45453</v>
      </c>
      <c r="C290" s="130">
        <v>157</v>
      </c>
      <c r="D290" s="43">
        <v>8.09E-2</v>
      </c>
      <c r="E290" s="43">
        <v>7.9100000000000004E-2</v>
      </c>
      <c r="F290" s="44">
        <v>166000</v>
      </c>
      <c r="G290" s="44">
        <v>166000</v>
      </c>
      <c r="H290" s="44">
        <v>81572.08</v>
      </c>
      <c r="I290" s="44">
        <v>125749.99</v>
      </c>
      <c r="J290" s="68">
        <f t="shared" si="12"/>
        <v>0.49139807228915666</v>
      </c>
      <c r="K290" s="43">
        <f t="shared" si="13"/>
        <v>0.75753006024096392</v>
      </c>
      <c r="L290" s="41" t="str">
        <f t="shared" si="14"/>
        <v>AA</v>
      </c>
      <c r="M290" s="41" t="s">
        <v>449</v>
      </c>
      <c r="N290" s="41" t="s">
        <v>418</v>
      </c>
      <c r="O290" s="41" t="s">
        <v>70</v>
      </c>
    </row>
    <row r="291" spans="1:15">
      <c r="A291" s="42">
        <v>40667</v>
      </c>
      <c r="B291" s="42">
        <v>47972</v>
      </c>
      <c r="C291" s="130">
        <v>240</v>
      </c>
      <c r="D291" s="43">
        <v>8.09E-2</v>
      </c>
      <c r="E291" s="43">
        <v>8.09E-2</v>
      </c>
      <c r="F291" s="44">
        <v>79100</v>
      </c>
      <c r="G291" s="44">
        <v>79100</v>
      </c>
      <c r="H291" s="44">
        <v>50018</v>
      </c>
      <c r="I291" s="44">
        <v>59999.99</v>
      </c>
      <c r="J291" s="68">
        <f t="shared" si="12"/>
        <v>0.63233881163084704</v>
      </c>
      <c r="K291" s="43">
        <f t="shared" si="13"/>
        <v>0.75853337547408339</v>
      </c>
      <c r="L291" s="41" t="str">
        <f t="shared" si="14"/>
        <v>AA</v>
      </c>
      <c r="M291" s="41" t="s">
        <v>457</v>
      </c>
      <c r="N291" s="41" t="s">
        <v>419</v>
      </c>
      <c r="O291" s="41" t="s">
        <v>70</v>
      </c>
    </row>
    <row r="292" spans="1:15">
      <c r="A292" s="42">
        <v>39988</v>
      </c>
      <c r="B292" s="42">
        <v>47293</v>
      </c>
      <c r="C292" s="130">
        <v>240</v>
      </c>
      <c r="D292" s="43">
        <v>8.09E-2</v>
      </c>
      <c r="E292" s="43">
        <v>8.09E-2</v>
      </c>
      <c r="F292" s="44">
        <v>58000</v>
      </c>
      <c r="G292" s="44">
        <v>58000</v>
      </c>
      <c r="H292" s="44">
        <v>33792</v>
      </c>
      <c r="I292" s="44">
        <v>43999.99</v>
      </c>
      <c r="J292" s="68">
        <f t="shared" si="12"/>
        <v>0.58262068965517244</v>
      </c>
      <c r="K292" s="43">
        <f t="shared" si="13"/>
        <v>0.75862051724137924</v>
      </c>
      <c r="L292" s="41" t="str">
        <f t="shared" si="14"/>
        <v>AA</v>
      </c>
      <c r="M292" s="41" t="s">
        <v>693</v>
      </c>
      <c r="N292" s="41" t="s">
        <v>419</v>
      </c>
      <c r="O292" s="41" t="s">
        <v>70</v>
      </c>
    </row>
    <row r="293" spans="1:15">
      <c r="A293" s="42">
        <v>40784</v>
      </c>
      <c r="B293" s="42">
        <v>51681</v>
      </c>
      <c r="C293" s="130">
        <v>358</v>
      </c>
      <c r="D293" s="43">
        <v>8.09E-2</v>
      </c>
      <c r="E293" s="43">
        <v>7.9100000000000004E-2</v>
      </c>
      <c r="F293" s="44">
        <v>140600</v>
      </c>
      <c r="G293" s="44">
        <v>140600</v>
      </c>
      <c r="H293" s="44">
        <v>82378.92</v>
      </c>
      <c r="I293" s="44">
        <v>106783.03</v>
      </c>
      <c r="J293" s="68">
        <f t="shared" si="12"/>
        <v>0.58590981507823614</v>
      </c>
      <c r="K293" s="43">
        <f t="shared" si="13"/>
        <v>0.7594810099573257</v>
      </c>
      <c r="L293" s="41" t="str">
        <f t="shared" si="14"/>
        <v>AA</v>
      </c>
      <c r="M293" s="41" t="s">
        <v>464</v>
      </c>
      <c r="N293" s="41" t="s">
        <v>424</v>
      </c>
      <c r="O293" s="41" t="s">
        <v>70</v>
      </c>
    </row>
    <row r="294" spans="1:15">
      <c r="A294" s="42">
        <v>40310</v>
      </c>
      <c r="B294" s="42">
        <v>47403</v>
      </c>
      <c r="C294" s="130">
        <v>233</v>
      </c>
      <c r="D294" s="43">
        <v>8.09E-2</v>
      </c>
      <c r="E294" s="43">
        <v>7.9100000000000004E-2</v>
      </c>
      <c r="F294" s="44">
        <v>138000</v>
      </c>
      <c r="G294" s="44">
        <v>138000</v>
      </c>
      <c r="H294" s="44">
        <v>82010.39</v>
      </c>
      <c r="I294" s="44">
        <v>104999.99</v>
      </c>
      <c r="J294" s="68">
        <f t="shared" si="12"/>
        <v>0.59427818840579705</v>
      </c>
      <c r="K294" s="43">
        <f t="shared" si="13"/>
        <v>0.76086949275362326</v>
      </c>
      <c r="L294" s="41" t="str">
        <f t="shared" si="14"/>
        <v>AA</v>
      </c>
      <c r="M294" s="41" t="s">
        <v>472</v>
      </c>
      <c r="N294" s="41" t="s">
        <v>426</v>
      </c>
      <c r="O294" s="41" t="s">
        <v>70</v>
      </c>
    </row>
    <row r="295" spans="1:15">
      <c r="A295" s="38">
        <v>40323</v>
      </c>
      <c r="B295" s="38">
        <v>43976</v>
      </c>
      <c r="C295" s="131">
        <v>120</v>
      </c>
      <c r="D295" s="39">
        <v>8.09E-2</v>
      </c>
      <c r="E295" s="39">
        <v>7.9100000000000004E-2</v>
      </c>
      <c r="F295" s="40">
        <v>160300</v>
      </c>
      <c r="G295" s="40">
        <v>160300</v>
      </c>
      <c r="H295" s="40">
        <v>69756.86</v>
      </c>
      <c r="I295" s="40">
        <v>121999.99</v>
      </c>
      <c r="J295" s="67">
        <f t="shared" si="12"/>
        <v>0.43516444167186524</v>
      </c>
      <c r="K295" s="39">
        <f t="shared" si="13"/>
        <v>0.76107292576419217</v>
      </c>
      <c r="L295" s="2" t="str">
        <f t="shared" si="14"/>
        <v>AA</v>
      </c>
      <c r="M295" s="2" t="s">
        <v>757</v>
      </c>
      <c r="N295" s="2" t="s">
        <v>439</v>
      </c>
      <c r="O295" s="2" t="s">
        <v>70</v>
      </c>
    </row>
    <row r="296" spans="1:15">
      <c r="A296" s="42">
        <v>40711</v>
      </c>
      <c r="B296" s="42">
        <v>51669</v>
      </c>
      <c r="C296" s="130">
        <v>360</v>
      </c>
      <c r="D296" s="43">
        <v>8.09E-2</v>
      </c>
      <c r="E296" s="43">
        <v>8.09E-2</v>
      </c>
      <c r="F296" s="44">
        <v>172000</v>
      </c>
      <c r="G296" s="44">
        <v>172000</v>
      </c>
      <c r="H296" s="44">
        <v>117546.52</v>
      </c>
      <c r="I296" s="44">
        <v>130947.86</v>
      </c>
      <c r="J296" s="68">
        <f t="shared" si="12"/>
        <v>0.68341000000000007</v>
      </c>
      <c r="K296" s="43">
        <f t="shared" si="13"/>
        <v>0.76132476744186051</v>
      </c>
      <c r="L296" s="41" t="str">
        <f t="shared" si="14"/>
        <v>A</v>
      </c>
      <c r="M296" s="41" t="s">
        <v>633</v>
      </c>
      <c r="N296" s="41" t="s">
        <v>422</v>
      </c>
      <c r="O296" s="41" t="s">
        <v>70</v>
      </c>
    </row>
    <row r="297" spans="1:15">
      <c r="A297" s="38">
        <v>40231</v>
      </c>
      <c r="B297" s="38">
        <v>47536</v>
      </c>
      <c r="C297" s="131">
        <v>240</v>
      </c>
      <c r="D297" s="39">
        <v>8.09E-2</v>
      </c>
      <c r="E297" s="39">
        <v>8.09E-2</v>
      </c>
      <c r="F297" s="40">
        <v>162550.1</v>
      </c>
      <c r="G297" s="40">
        <v>162550.1</v>
      </c>
      <c r="H297" s="40">
        <v>102517.78</v>
      </c>
      <c r="I297" s="40">
        <v>123795.09</v>
      </c>
      <c r="J297" s="67">
        <f t="shared" si="12"/>
        <v>0.63068420136314896</v>
      </c>
      <c r="K297" s="39">
        <f t="shared" si="13"/>
        <v>0.76158113713864217</v>
      </c>
      <c r="L297" s="2" t="str">
        <f t="shared" si="14"/>
        <v>AA</v>
      </c>
      <c r="M297" s="2" t="s">
        <v>223</v>
      </c>
      <c r="N297" s="2" t="s">
        <v>417</v>
      </c>
      <c r="O297" s="2" t="s">
        <v>70</v>
      </c>
    </row>
    <row r="298" spans="1:15">
      <c r="A298" s="38">
        <v>40018</v>
      </c>
      <c r="B298" s="38">
        <v>47323</v>
      </c>
      <c r="C298" s="131">
        <v>240</v>
      </c>
      <c r="D298" s="39">
        <v>8.09E-2</v>
      </c>
      <c r="E298" s="39">
        <v>7.9100000000000004E-2</v>
      </c>
      <c r="F298" s="40">
        <v>178000</v>
      </c>
      <c r="G298" s="40">
        <v>178000</v>
      </c>
      <c r="H298" s="40">
        <v>117019.39</v>
      </c>
      <c r="I298" s="40">
        <v>135846.22</v>
      </c>
      <c r="J298" s="67">
        <f t="shared" si="12"/>
        <v>0.65741230337078649</v>
      </c>
      <c r="K298" s="39">
        <f t="shared" si="13"/>
        <v>0.76318101123595505</v>
      </c>
      <c r="L298" s="2" t="str">
        <f t="shared" si="14"/>
        <v>A</v>
      </c>
      <c r="M298" s="2" t="s">
        <v>988</v>
      </c>
      <c r="N298" s="2" t="s">
        <v>418</v>
      </c>
      <c r="O298" s="2" t="s">
        <v>70</v>
      </c>
    </row>
    <row r="299" spans="1:15">
      <c r="A299" s="42">
        <v>40886</v>
      </c>
      <c r="B299" s="42">
        <v>48191</v>
      </c>
      <c r="C299" s="130">
        <v>240</v>
      </c>
      <c r="D299" s="43">
        <v>8.09E-2</v>
      </c>
      <c r="E299" s="43">
        <v>7.9100000000000004E-2</v>
      </c>
      <c r="F299" s="44">
        <v>196502</v>
      </c>
      <c r="G299" s="44">
        <v>196502</v>
      </c>
      <c r="H299" s="44">
        <v>128336.34</v>
      </c>
      <c r="I299" s="44">
        <v>149999.99</v>
      </c>
      <c r="J299" s="68">
        <f t="shared" si="12"/>
        <v>0.65310449766414591</v>
      </c>
      <c r="K299" s="43">
        <f t="shared" si="13"/>
        <v>0.76335095825996679</v>
      </c>
      <c r="L299" s="41" t="str">
        <f t="shared" si="14"/>
        <v>A</v>
      </c>
      <c r="M299" s="41" t="s">
        <v>511</v>
      </c>
      <c r="N299" s="41" t="s">
        <v>422</v>
      </c>
      <c r="O299" s="41" t="s">
        <v>70</v>
      </c>
    </row>
    <row r="300" spans="1:15">
      <c r="A300" s="42">
        <v>40241</v>
      </c>
      <c r="B300" s="42">
        <v>51199</v>
      </c>
      <c r="C300" s="130">
        <v>360</v>
      </c>
      <c r="D300" s="43">
        <v>8.09E-2</v>
      </c>
      <c r="E300" s="43">
        <v>7.9100000000000004E-2</v>
      </c>
      <c r="F300" s="44">
        <v>128000</v>
      </c>
      <c r="G300" s="44">
        <v>128000</v>
      </c>
      <c r="H300" s="44">
        <v>90977.17</v>
      </c>
      <c r="I300" s="44">
        <v>98000</v>
      </c>
      <c r="J300" s="68">
        <f t="shared" si="12"/>
        <v>0.71075914062500001</v>
      </c>
      <c r="K300" s="43">
        <f t="shared" si="13"/>
        <v>0.765625</v>
      </c>
      <c r="L300" s="41" t="str">
        <f t="shared" si="14"/>
        <v>A</v>
      </c>
      <c r="M300" s="41" t="s">
        <v>566</v>
      </c>
      <c r="N300" s="41" t="s">
        <v>420</v>
      </c>
      <c r="O300" s="41" t="s">
        <v>70</v>
      </c>
    </row>
    <row r="301" spans="1:15">
      <c r="A301" s="38">
        <v>40081</v>
      </c>
      <c r="B301" s="38">
        <v>45863</v>
      </c>
      <c r="C301" s="131">
        <v>190</v>
      </c>
      <c r="D301" s="39">
        <v>8.09E-2</v>
      </c>
      <c r="E301" s="39">
        <v>7.9100000000000004E-2</v>
      </c>
      <c r="F301" s="40">
        <v>168000</v>
      </c>
      <c r="G301" s="40">
        <v>168000</v>
      </c>
      <c r="H301" s="40">
        <v>95172.54</v>
      </c>
      <c r="I301" s="40">
        <v>128783.44</v>
      </c>
      <c r="J301" s="67">
        <f t="shared" si="12"/>
        <v>0.56650321428571426</v>
      </c>
      <c r="K301" s="39">
        <f t="shared" si="13"/>
        <v>0.76656809523809522</v>
      </c>
      <c r="L301" s="2" t="str">
        <f t="shared" si="14"/>
        <v>AA</v>
      </c>
      <c r="M301" s="2" t="s">
        <v>791</v>
      </c>
      <c r="N301" s="2" t="s">
        <v>416</v>
      </c>
      <c r="O301" s="2" t="s">
        <v>70</v>
      </c>
    </row>
    <row r="302" spans="1:15">
      <c r="A302" s="38">
        <v>40077</v>
      </c>
      <c r="B302" s="38">
        <v>47382</v>
      </c>
      <c r="C302" s="131">
        <v>240</v>
      </c>
      <c r="D302" s="39">
        <v>8.09E-2</v>
      </c>
      <c r="E302" s="39">
        <v>7.9100000000000004E-2</v>
      </c>
      <c r="F302" s="40">
        <v>183000</v>
      </c>
      <c r="G302" s="40">
        <v>183000</v>
      </c>
      <c r="H302" s="40">
        <v>106025.37</v>
      </c>
      <c r="I302" s="40">
        <v>140329.99</v>
      </c>
      <c r="J302" s="67">
        <f t="shared" si="12"/>
        <v>0.57937360655737702</v>
      </c>
      <c r="K302" s="39">
        <f t="shared" si="13"/>
        <v>0.76683054644808735</v>
      </c>
      <c r="L302" s="2" t="str">
        <f t="shared" si="14"/>
        <v>AA</v>
      </c>
      <c r="M302" s="2" t="s">
        <v>481</v>
      </c>
      <c r="N302" s="2" t="s">
        <v>417</v>
      </c>
      <c r="O302" s="2" t="s">
        <v>70</v>
      </c>
    </row>
    <row r="303" spans="1:15">
      <c r="A303" s="38">
        <v>40899</v>
      </c>
      <c r="B303" s="38">
        <v>48174</v>
      </c>
      <c r="C303" s="131">
        <v>239</v>
      </c>
      <c r="D303" s="39">
        <v>8.09E-2</v>
      </c>
      <c r="E303" s="39">
        <v>8.09E-2</v>
      </c>
      <c r="F303" s="40">
        <v>195000</v>
      </c>
      <c r="G303" s="40">
        <v>195000</v>
      </c>
      <c r="H303" s="40">
        <v>118327.51</v>
      </c>
      <c r="I303" s="40">
        <v>149999.99</v>
      </c>
      <c r="J303" s="67">
        <f t="shared" si="12"/>
        <v>0.60680774358974354</v>
      </c>
      <c r="K303" s="39">
        <f t="shared" si="13"/>
        <v>0.76923071794871789</v>
      </c>
      <c r="L303" s="2" t="str">
        <f t="shared" si="14"/>
        <v>AA</v>
      </c>
      <c r="M303" s="2" t="s">
        <v>495</v>
      </c>
      <c r="N303" s="2" t="s">
        <v>424</v>
      </c>
      <c r="O303" s="2" t="s">
        <v>70</v>
      </c>
    </row>
    <row r="304" spans="1:15">
      <c r="A304" s="38">
        <v>40480</v>
      </c>
      <c r="B304" s="38">
        <v>49611</v>
      </c>
      <c r="C304" s="131">
        <v>300</v>
      </c>
      <c r="D304" s="39">
        <v>8.09E-2</v>
      </c>
      <c r="E304" s="39">
        <v>7.1599999999999997E-2</v>
      </c>
      <c r="F304" s="40">
        <v>164991</v>
      </c>
      <c r="G304" s="40">
        <v>164991</v>
      </c>
      <c r="H304" s="40">
        <v>108268.42</v>
      </c>
      <c r="I304" s="40">
        <v>126990.99</v>
      </c>
      <c r="J304" s="67">
        <f t="shared" si="12"/>
        <v>0.65620803558981999</v>
      </c>
      <c r="K304" s="39">
        <f t="shared" si="13"/>
        <v>0.7696843464188956</v>
      </c>
      <c r="L304" s="2" t="str">
        <f t="shared" si="14"/>
        <v>A</v>
      </c>
      <c r="M304" s="2" t="s">
        <v>460</v>
      </c>
      <c r="N304" s="2" t="s">
        <v>422</v>
      </c>
      <c r="O304" s="2" t="s">
        <v>70</v>
      </c>
    </row>
    <row r="305" spans="1:15">
      <c r="A305" s="38">
        <v>40897</v>
      </c>
      <c r="B305" s="38">
        <v>49846</v>
      </c>
      <c r="C305" s="131">
        <v>294</v>
      </c>
      <c r="D305" s="39">
        <v>8.09E-2</v>
      </c>
      <c r="E305" s="39">
        <v>8.09E-2</v>
      </c>
      <c r="F305" s="40">
        <v>159900</v>
      </c>
      <c r="G305" s="40">
        <v>159900</v>
      </c>
      <c r="H305" s="40">
        <v>109022.36</v>
      </c>
      <c r="I305" s="40">
        <v>123254.99</v>
      </c>
      <c r="J305" s="67">
        <f t="shared" si="12"/>
        <v>0.6818158849280801</v>
      </c>
      <c r="K305" s="39">
        <f t="shared" si="13"/>
        <v>0.77082545340838027</v>
      </c>
      <c r="L305" s="2" t="str">
        <f t="shared" si="14"/>
        <v>A</v>
      </c>
      <c r="M305" s="2" t="s">
        <v>528</v>
      </c>
      <c r="N305" s="2" t="s">
        <v>426</v>
      </c>
      <c r="O305" s="2" t="s">
        <v>70</v>
      </c>
    </row>
    <row r="306" spans="1:15">
      <c r="A306" s="42">
        <v>40808</v>
      </c>
      <c r="B306" s="42">
        <v>49025</v>
      </c>
      <c r="C306" s="130">
        <v>270</v>
      </c>
      <c r="D306" s="43">
        <v>8.09E-2</v>
      </c>
      <c r="E306" s="43">
        <v>8.09E-2</v>
      </c>
      <c r="F306" s="44">
        <v>179361.9</v>
      </c>
      <c r="G306" s="44">
        <v>179361.9</v>
      </c>
      <c r="H306" s="44">
        <v>119354.21</v>
      </c>
      <c r="I306" s="44">
        <v>138319.26</v>
      </c>
      <c r="J306" s="68">
        <f t="shared" si="12"/>
        <v>0.66543792187750028</v>
      </c>
      <c r="K306" s="43">
        <f t="shared" si="13"/>
        <v>0.77117414567976816</v>
      </c>
      <c r="L306" s="41" t="str">
        <f t="shared" si="14"/>
        <v>A</v>
      </c>
      <c r="M306" s="41" t="s">
        <v>464</v>
      </c>
      <c r="N306" s="41" t="s">
        <v>424</v>
      </c>
      <c r="O306" s="41" t="s">
        <v>70</v>
      </c>
    </row>
    <row r="307" spans="1:15">
      <c r="A307" s="38">
        <v>40539</v>
      </c>
      <c r="B307" s="38">
        <v>51497</v>
      </c>
      <c r="C307" s="131">
        <v>360</v>
      </c>
      <c r="D307" s="39">
        <v>8.09E-2</v>
      </c>
      <c r="E307" s="39">
        <v>7.9100000000000004E-2</v>
      </c>
      <c r="F307" s="40">
        <v>194500</v>
      </c>
      <c r="G307" s="40">
        <v>194500</v>
      </c>
      <c r="H307" s="40">
        <v>133426.32999999999</v>
      </c>
      <c r="I307" s="40">
        <v>149999.99</v>
      </c>
      <c r="J307" s="67">
        <f t="shared" si="12"/>
        <v>0.68599655526992276</v>
      </c>
      <c r="K307" s="39">
        <f t="shared" si="13"/>
        <v>0.77120817480719794</v>
      </c>
      <c r="L307" s="2" t="str">
        <f t="shared" si="14"/>
        <v>A</v>
      </c>
      <c r="M307" s="2" t="s">
        <v>598</v>
      </c>
      <c r="N307" s="2" t="s">
        <v>424</v>
      </c>
      <c r="O307" s="2" t="s">
        <v>70</v>
      </c>
    </row>
    <row r="308" spans="1:15">
      <c r="A308" s="38">
        <v>40802</v>
      </c>
      <c r="B308" s="38">
        <v>46403</v>
      </c>
      <c r="C308" s="131">
        <v>184</v>
      </c>
      <c r="D308" s="39">
        <v>8.09E-2</v>
      </c>
      <c r="E308" s="39">
        <v>7.9100000000000004E-2</v>
      </c>
      <c r="F308" s="40">
        <v>175000</v>
      </c>
      <c r="G308" s="40">
        <v>175000</v>
      </c>
      <c r="H308" s="40">
        <v>93440.21</v>
      </c>
      <c r="I308" s="40">
        <v>134999.99</v>
      </c>
      <c r="J308" s="67">
        <f t="shared" si="12"/>
        <v>0.5339440571428572</v>
      </c>
      <c r="K308" s="39">
        <f t="shared" si="13"/>
        <v>0.77142851428571424</v>
      </c>
      <c r="L308" s="2" t="str">
        <f t="shared" si="14"/>
        <v>AA</v>
      </c>
      <c r="M308" s="2" t="s">
        <v>449</v>
      </c>
      <c r="N308" s="2" t="s">
        <v>418</v>
      </c>
      <c r="O308" s="2" t="s">
        <v>70</v>
      </c>
    </row>
    <row r="309" spans="1:15">
      <c r="A309" s="42">
        <v>40382</v>
      </c>
      <c r="B309" s="42">
        <v>51340</v>
      </c>
      <c r="C309" s="130">
        <v>360</v>
      </c>
      <c r="D309" s="43">
        <v>8.09E-2</v>
      </c>
      <c r="E309" s="43">
        <v>7.9100000000000004E-2</v>
      </c>
      <c r="F309" s="44">
        <v>175000</v>
      </c>
      <c r="G309" s="44">
        <v>175000</v>
      </c>
      <c r="H309" s="44">
        <v>119326.04</v>
      </c>
      <c r="I309" s="44">
        <v>134999.99</v>
      </c>
      <c r="J309" s="68">
        <f t="shared" si="12"/>
        <v>0.68186308571428567</v>
      </c>
      <c r="K309" s="43">
        <f t="shared" si="13"/>
        <v>0.77142851428571424</v>
      </c>
      <c r="L309" s="41" t="str">
        <f t="shared" si="14"/>
        <v>A</v>
      </c>
      <c r="M309" s="41" t="s">
        <v>467</v>
      </c>
      <c r="N309" s="41" t="s">
        <v>425</v>
      </c>
      <c r="O309" s="41" t="s">
        <v>70</v>
      </c>
    </row>
    <row r="310" spans="1:15">
      <c r="A310" s="38">
        <v>40924</v>
      </c>
      <c r="B310" s="38">
        <v>48838</v>
      </c>
      <c r="C310" s="131">
        <v>260</v>
      </c>
      <c r="D310" s="39">
        <v>8.09E-2</v>
      </c>
      <c r="E310" s="39">
        <v>7.9100000000000004E-2</v>
      </c>
      <c r="F310" s="40">
        <v>190000</v>
      </c>
      <c r="G310" s="40">
        <v>190000</v>
      </c>
      <c r="H310" s="40">
        <v>122815.62</v>
      </c>
      <c r="I310" s="40">
        <v>146667.34</v>
      </c>
      <c r="J310" s="67">
        <f t="shared" si="12"/>
        <v>0.64639800000000003</v>
      </c>
      <c r="K310" s="39">
        <f t="shared" si="13"/>
        <v>0.77193336842105265</v>
      </c>
      <c r="L310" s="2" t="str">
        <f t="shared" si="14"/>
        <v>AA</v>
      </c>
      <c r="M310" s="2" t="s">
        <v>673</v>
      </c>
      <c r="N310" s="2" t="s">
        <v>435</v>
      </c>
      <c r="O310" s="2" t="s">
        <v>70</v>
      </c>
    </row>
    <row r="311" spans="1:15">
      <c r="A311" s="42">
        <v>40200</v>
      </c>
      <c r="B311" s="42">
        <v>47505</v>
      </c>
      <c r="C311" s="130">
        <v>240</v>
      </c>
      <c r="D311" s="43">
        <v>8.09E-2</v>
      </c>
      <c r="E311" s="43">
        <v>8.09E-2</v>
      </c>
      <c r="F311" s="44">
        <v>166045.79999999999</v>
      </c>
      <c r="G311" s="44">
        <v>166045.79999999999</v>
      </c>
      <c r="H311" s="44">
        <v>98915.96</v>
      </c>
      <c r="I311" s="44">
        <v>128199.99</v>
      </c>
      <c r="J311" s="68">
        <f t="shared" si="12"/>
        <v>0.59571491720958925</v>
      </c>
      <c r="K311" s="43">
        <f t="shared" si="13"/>
        <v>0.7720760778050394</v>
      </c>
      <c r="L311" s="41" t="str">
        <f t="shared" si="14"/>
        <v>AA</v>
      </c>
      <c r="M311" s="41" t="s">
        <v>495</v>
      </c>
      <c r="N311" s="41" t="s">
        <v>424</v>
      </c>
      <c r="O311" s="41" t="s">
        <v>70</v>
      </c>
    </row>
    <row r="312" spans="1:15">
      <c r="A312" s="42">
        <v>40752</v>
      </c>
      <c r="B312" s="42">
        <v>51710</v>
      </c>
      <c r="C312" s="130">
        <v>360</v>
      </c>
      <c r="D312" s="43">
        <v>8.09E-2</v>
      </c>
      <c r="E312" s="43">
        <v>8.09E-2</v>
      </c>
      <c r="F312" s="44">
        <v>96000</v>
      </c>
      <c r="G312" s="44">
        <v>96000</v>
      </c>
      <c r="H312" s="44">
        <v>39868.269999999997</v>
      </c>
      <c r="I312" s="44">
        <v>74130.080000000002</v>
      </c>
      <c r="J312" s="68">
        <f t="shared" si="12"/>
        <v>0.41529447916666662</v>
      </c>
      <c r="K312" s="43">
        <f t="shared" si="13"/>
        <v>0.77218833333333337</v>
      </c>
      <c r="L312" s="41" t="str">
        <f t="shared" si="14"/>
        <v>AA</v>
      </c>
      <c r="M312" s="41" t="s">
        <v>790</v>
      </c>
      <c r="N312" s="41" t="s">
        <v>416</v>
      </c>
      <c r="O312" s="41" t="s">
        <v>70</v>
      </c>
    </row>
    <row r="313" spans="1:15">
      <c r="A313" s="42">
        <v>40295</v>
      </c>
      <c r="B313" s="42">
        <v>51253</v>
      </c>
      <c r="C313" s="130">
        <v>360</v>
      </c>
      <c r="D313" s="43">
        <v>8.09E-2</v>
      </c>
      <c r="E313" s="43">
        <v>8.09E-2</v>
      </c>
      <c r="F313" s="44">
        <v>155000</v>
      </c>
      <c r="G313" s="44">
        <v>155000</v>
      </c>
      <c r="H313" s="44">
        <v>104649.42</v>
      </c>
      <c r="I313" s="44">
        <v>119999.99</v>
      </c>
      <c r="J313" s="68">
        <f t="shared" si="12"/>
        <v>0.67515754838709674</v>
      </c>
      <c r="K313" s="43">
        <f t="shared" si="13"/>
        <v>0.77419348387096776</v>
      </c>
      <c r="L313" s="41" t="str">
        <f t="shared" si="14"/>
        <v>A</v>
      </c>
      <c r="M313" s="41" t="s">
        <v>531</v>
      </c>
      <c r="N313" s="41" t="s">
        <v>423</v>
      </c>
      <c r="O313" s="41" t="s">
        <v>70</v>
      </c>
    </row>
    <row r="314" spans="1:15">
      <c r="A314" s="42">
        <v>39995</v>
      </c>
      <c r="B314" s="42">
        <v>47300</v>
      </c>
      <c r="C314" s="130">
        <v>240</v>
      </c>
      <c r="D314" s="43">
        <v>8.09E-2</v>
      </c>
      <c r="E314" s="43">
        <v>8.09E-2</v>
      </c>
      <c r="F314" s="44">
        <v>103300</v>
      </c>
      <c r="G314" s="44">
        <v>103300</v>
      </c>
      <c r="H314" s="44">
        <v>59779.43</v>
      </c>
      <c r="I314" s="44">
        <v>79999.990000000005</v>
      </c>
      <c r="J314" s="68">
        <f t="shared" si="12"/>
        <v>0.57869728944820908</v>
      </c>
      <c r="K314" s="43">
        <f t="shared" si="13"/>
        <v>0.77444327202323338</v>
      </c>
      <c r="L314" s="41" t="str">
        <f t="shared" si="14"/>
        <v>AA</v>
      </c>
      <c r="M314" s="41" t="s">
        <v>981</v>
      </c>
      <c r="N314" s="41" t="s">
        <v>419</v>
      </c>
      <c r="O314" s="41" t="s">
        <v>70</v>
      </c>
    </row>
    <row r="315" spans="1:15">
      <c r="A315" s="42">
        <v>40704</v>
      </c>
      <c r="B315" s="42">
        <v>51662</v>
      </c>
      <c r="C315" s="130">
        <v>360</v>
      </c>
      <c r="D315" s="43">
        <v>8.09E-2</v>
      </c>
      <c r="E315" s="43">
        <v>7.9100000000000004E-2</v>
      </c>
      <c r="F315" s="44">
        <v>200000</v>
      </c>
      <c r="G315" s="44">
        <v>200000</v>
      </c>
      <c r="H315" s="44">
        <v>139110.56</v>
      </c>
      <c r="I315" s="44">
        <v>154999.99</v>
      </c>
      <c r="J315" s="68">
        <f t="shared" si="12"/>
        <v>0.69555279999999997</v>
      </c>
      <c r="K315" s="43">
        <f t="shared" si="13"/>
        <v>0.77499994999999999</v>
      </c>
      <c r="L315" s="41" t="str">
        <f t="shared" si="14"/>
        <v>A</v>
      </c>
      <c r="M315" s="41" t="s">
        <v>511</v>
      </c>
      <c r="N315" s="41" t="s">
        <v>422</v>
      </c>
      <c r="O315" s="41" t="s">
        <v>70</v>
      </c>
    </row>
    <row r="316" spans="1:15">
      <c r="A316" s="38">
        <v>40266</v>
      </c>
      <c r="B316" s="38">
        <v>45259</v>
      </c>
      <c r="C316" s="131">
        <v>164</v>
      </c>
      <c r="D316" s="39">
        <v>8.09E-2</v>
      </c>
      <c r="E316" s="39">
        <v>7.9100000000000004E-2</v>
      </c>
      <c r="F316" s="40">
        <v>187000</v>
      </c>
      <c r="G316" s="40">
        <v>187000</v>
      </c>
      <c r="H316" s="40">
        <v>99687.24</v>
      </c>
      <c r="I316" s="40">
        <v>144999.99</v>
      </c>
      <c r="J316" s="67">
        <f t="shared" si="12"/>
        <v>0.53308684491978608</v>
      </c>
      <c r="K316" s="39">
        <f t="shared" si="13"/>
        <v>0.77540101604278067</v>
      </c>
      <c r="L316" s="2" t="str">
        <f t="shared" si="14"/>
        <v>AA</v>
      </c>
      <c r="M316" s="2" t="s">
        <v>757</v>
      </c>
      <c r="N316" s="2" t="s">
        <v>439</v>
      </c>
      <c r="O316" s="2" t="s">
        <v>70</v>
      </c>
    </row>
    <row r="317" spans="1:15">
      <c r="A317" s="42">
        <v>40449</v>
      </c>
      <c r="B317" s="42">
        <v>49733</v>
      </c>
      <c r="C317" s="130">
        <v>305</v>
      </c>
      <c r="D317" s="43">
        <v>8.09E-2</v>
      </c>
      <c r="E317" s="43">
        <v>8.09E-2</v>
      </c>
      <c r="F317" s="44">
        <v>173935</v>
      </c>
      <c r="G317" s="44">
        <v>173935</v>
      </c>
      <c r="H317" s="44">
        <v>52019.19</v>
      </c>
      <c r="I317" s="44">
        <v>134999.99</v>
      </c>
      <c r="J317" s="68">
        <f t="shared" si="12"/>
        <v>0.29907258458619601</v>
      </c>
      <c r="K317" s="43">
        <f t="shared" si="13"/>
        <v>0.77615195331589382</v>
      </c>
      <c r="L317" s="41" t="str">
        <f t="shared" si="14"/>
        <v>AA</v>
      </c>
      <c r="M317" s="41" t="s">
        <v>531</v>
      </c>
      <c r="N317" s="41" t="s">
        <v>423</v>
      </c>
      <c r="O317" s="41" t="s">
        <v>70</v>
      </c>
    </row>
    <row r="318" spans="1:15">
      <c r="A318" s="42">
        <v>40662</v>
      </c>
      <c r="B318" s="42">
        <v>51620</v>
      </c>
      <c r="C318" s="130">
        <v>360</v>
      </c>
      <c r="D318" s="43">
        <v>8.09E-2</v>
      </c>
      <c r="E318" s="43">
        <v>7.9100000000000004E-2</v>
      </c>
      <c r="F318" s="44">
        <v>128000</v>
      </c>
      <c r="G318" s="44">
        <v>128000</v>
      </c>
      <c r="H318" s="44">
        <v>89382.65</v>
      </c>
      <c r="I318" s="44">
        <v>99403.7</v>
      </c>
      <c r="J318" s="68">
        <f t="shared" si="12"/>
        <v>0.69830195312499999</v>
      </c>
      <c r="K318" s="43">
        <f t="shared" si="13"/>
        <v>0.77659140625</v>
      </c>
      <c r="L318" s="41" t="str">
        <f t="shared" si="14"/>
        <v>A</v>
      </c>
      <c r="M318" s="41" t="s">
        <v>308</v>
      </c>
      <c r="N318" s="41" t="s">
        <v>438</v>
      </c>
      <c r="O318" s="41" t="s">
        <v>70</v>
      </c>
    </row>
    <row r="319" spans="1:15">
      <c r="A319" s="38">
        <v>40704</v>
      </c>
      <c r="B319" s="38">
        <v>45667</v>
      </c>
      <c r="C319" s="131">
        <v>163</v>
      </c>
      <c r="D319" s="39">
        <v>8.09E-2</v>
      </c>
      <c r="E319" s="39">
        <v>7.9100000000000004E-2</v>
      </c>
      <c r="F319" s="40">
        <v>180000</v>
      </c>
      <c r="G319" s="40">
        <v>180000</v>
      </c>
      <c r="H319" s="40">
        <v>96678.07</v>
      </c>
      <c r="I319" s="40">
        <v>139999.99</v>
      </c>
      <c r="J319" s="67">
        <f t="shared" si="12"/>
        <v>0.53710038888888889</v>
      </c>
      <c r="K319" s="39">
        <f t="shared" si="13"/>
        <v>0.77777772222222219</v>
      </c>
      <c r="L319" s="2" t="str">
        <f t="shared" si="14"/>
        <v>AA</v>
      </c>
      <c r="M319" s="2" t="s">
        <v>586</v>
      </c>
      <c r="N319" s="2" t="s">
        <v>416</v>
      </c>
      <c r="O319" s="2" t="s">
        <v>70</v>
      </c>
    </row>
    <row r="320" spans="1:15">
      <c r="A320" s="42">
        <v>40067</v>
      </c>
      <c r="B320" s="42">
        <v>51024</v>
      </c>
      <c r="C320" s="130">
        <v>360</v>
      </c>
      <c r="D320" s="43">
        <v>8.09E-2</v>
      </c>
      <c r="E320" s="43">
        <v>7.9100000000000004E-2</v>
      </c>
      <c r="F320" s="44">
        <v>136500</v>
      </c>
      <c r="G320" s="44">
        <v>136500</v>
      </c>
      <c r="H320" s="44">
        <v>47626.04</v>
      </c>
      <c r="I320" s="44">
        <v>106199.99</v>
      </c>
      <c r="J320" s="68">
        <f t="shared" si="12"/>
        <v>0.34890871794871797</v>
      </c>
      <c r="K320" s="43">
        <f t="shared" si="13"/>
        <v>0.7780219047619048</v>
      </c>
      <c r="L320" s="41" t="str">
        <f t="shared" si="14"/>
        <v>AA</v>
      </c>
      <c r="M320" s="41" t="s">
        <v>595</v>
      </c>
      <c r="N320" s="41" t="s">
        <v>423</v>
      </c>
      <c r="O320" s="41" t="s">
        <v>70</v>
      </c>
    </row>
    <row r="321" spans="1:15">
      <c r="A321" s="38">
        <v>40514</v>
      </c>
      <c r="B321" s="38">
        <v>47819</v>
      </c>
      <c r="C321" s="131">
        <v>240</v>
      </c>
      <c r="D321" s="39">
        <v>8.09E-2</v>
      </c>
      <c r="E321" s="39">
        <v>7.9100000000000004E-2</v>
      </c>
      <c r="F321" s="40">
        <v>192557.4</v>
      </c>
      <c r="G321" s="40">
        <v>192557.4</v>
      </c>
      <c r="H321" s="40">
        <v>122310.07</v>
      </c>
      <c r="I321" s="40">
        <v>149999.99</v>
      </c>
      <c r="J321" s="67">
        <f t="shared" si="12"/>
        <v>0.63518758562381927</v>
      </c>
      <c r="K321" s="39">
        <f t="shared" si="13"/>
        <v>0.77898844708123394</v>
      </c>
      <c r="L321" s="2" t="str">
        <f t="shared" si="14"/>
        <v>AA</v>
      </c>
      <c r="M321" s="2" t="s">
        <v>566</v>
      </c>
      <c r="N321" s="2" t="s">
        <v>420</v>
      </c>
      <c r="O321" s="2" t="s">
        <v>70</v>
      </c>
    </row>
    <row r="322" spans="1:15">
      <c r="A322" s="38">
        <v>40564</v>
      </c>
      <c r="B322" s="38">
        <v>47869</v>
      </c>
      <c r="C322" s="131">
        <v>240</v>
      </c>
      <c r="D322" s="39">
        <v>8.09E-2</v>
      </c>
      <c r="E322" s="39">
        <v>7.9100000000000004E-2</v>
      </c>
      <c r="F322" s="40">
        <v>165000</v>
      </c>
      <c r="G322" s="40">
        <v>165000</v>
      </c>
      <c r="H322" s="40">
        <v>105193.57</v>
      </c>
      <c r="I322" s="40">
        <v>128608.99</v>
      </c>
      <c r="J322" s="67">
        <f t="shared" si="12"/>
        <v>0.63753678787878787</v>
      </c>
      <c r="K322" s="39">
        <f t="shared" si="13"/>
        <v>0.77944842424242422</v>
      </c>
      <c r="L322" s="2" t="str">
        <f t="shared" si="14"/>
        <v>AA</v>
      </c>
      <c r="M322" s="2" t="s">
        <v>505</v>
      </c>
      <c r="N322" s="2" t="s">
        <v>424</v>
      </c>
      <c r="O322" s="2" t="s">
        <v>70</v>
      </c>
    </row>
    <row r="323" spans="1:15">
      <c r="A323" s="42">
        <v>40508</v>
      </c>
      <c r="B323" s="42">
        <v>43764</v>
      </c>
      <c r="C323" s="130">
        <v>107</v>
      </c>
      <c r="D323" s="43">
        <v>8.09E-2</v>
      </c>
      <c r="E323" s="43">
        <v>8.09E-2</v>
      </c>
      <c r="F323" s="44">
        <v>100000</v>
      </c>
      <c r="G323" s="44">
        <v>100000</v>
      </c>
      <c r="H323" s="44">
        <v>41291.82</v>
      </c>
      <c r="I323" s="44">
        <v>77967.88</v>
      </c>
      <c r="J323" s="68">
        <f t="shared" ref="J323:J386" si="15">H323/G323</f>
        <v>0.41291820000000001</v>
      </c>
      <c r="K323" s="43">
        <f t="shared" ref="K323:K386" si="16">I323/G323</f>
        <v>0.77967880000000001</v>
      </c>
      <c r="L323" s="41" t="str">
        <f t="shared" ref="L323:L386" si="17">IF(J323&lt;=65%,"AA",IF(J323&lt;=75%,"A",IF(J323&lt;=85%,"B","C")))</f>
        <v>AA</v>
      </c>
      <c r="M323" s="41" t="s">
        <v>457</v>
      </c>
      <c r="N323" s="41" t="s">
        <v>419</v>
      </c>
      <c r="O323" s="41" t="s">
        <v>70</v>
      </c>
    </row>
    <row r="324" spans="1:15">
      <c r="A324" s="42">
        <v>40122</v>
      </c>
      <c r="B324" s="42">
        <v>51079</v>
      </c>
      <c r="C324" s="130">
        <v>360</v>
      </c>
      <c r="D324" s="43">
        <v>8.09E-2</v>
      </c>
      <c r="E324" s="43">
        <v>8.09E-2</v>
      </c>
      <c r="F324" s="44">
        <v>172865</v>
      </c>
      <c r="G324" s="44">
        <v>172865</v>
      </c>
      <c r="H324" s="44">
        <v>115329.35</v>
      </c>
      <c r="I324" s="44">
        <v>134999.99</v>
      </c>
      <c r="J324" s="68">
        <f t="shared" si="15"/>
        <v>0.66716426112862637</v>
      </c>
      <c r="K324" s="43">
        <f t="shared" si="16"/>
        <v>0.78095617967778319</v>
      </c>
      <c r="L324" s="41" t="str">
        <f t="shared" si="17"/>
        <v>A</v>
      </c>
      <c r="M324" s="41" t="s">
        <v>531</v>
      </c>
      <c r="N324" s="41" t="s">
        <v>423</v>
      </c>
      <c r="O324" s="41" t="s">
        <v>70</v>
      </c>
    </row>
    <row r="325" spans="1:15">
      <c r="A325" s="42">
        <v>40274</v>
      </c>
      <c r="B325" s="42">
        <v>46879</v>
      </c>
      <c r="C325" s="130">
        <v>217</v>
      </c>
      <c r="D325" s="43">
        <v>8.09E-2</v>
      </c>
      <c r="E325" s="43">
        <v>8.09E-2</v>
      </c>
      <c r="F325" s="44">
        <v>160000</v>
      </c>
      <c r="G325" s="44">
        <v>160000</v>
      </c>
      <c r="H325" s="44">
        <v>84593</v>
      </c>
      <c r="I325" s="44">
        <v>124999.99</v>
      </c>
      <c r="J325" s="68">
        <f t="shared" si="15"/>
        <v>0.52870625000000004</v>
      </c>
      <c r="K325" s="43">
        <f t="shared" si="16"/>
        <v>0.78124993750000005</v>
      </c>
      <c r="L325" s="41" t="str">
        <f t="shared" si="17"/>
        <v>AA</v>
      </c>
      <c r="M325" s="41" t="s">
        <v>511</v>
      </c>
      <c r="N325" s="41" t="s">
        <v>422</v>
      </c>
      <c r="O325" s="41" t="s">
        <v>70</v>
      </c>
    </row>
    <row r="326" spans="1:15">
      <c r="A326" s="38">
        <v>40359</v>
      </c>
      <c r="B326" s="38">
        <v>49490</v>
      </c>
      <c r="C326" s="131">
        <v>300</v>
      </c>
      <c r="D326" s="39">
        <v>8.09E-2</v>
      </c>
      <c r="E326" s="39">
        <v>8.09E-2</v>
      </c>
      <c r="F326" s="40">
        <v>115116</v>
      </c>
      <c r="G326" s="40">
        <v>115116</v>
      </c>
      <c r="H326" s="40">
        <v>75581.09</v>
      </c>
      <c r="I326" s="40">
        <v>89999.99</v>
      </c>
      <c r="J326" s="67">
        <f t="shared" si="15"/>
        <v>0.6565645957121512</v>
      </c>
      <c r="K326" s="39">
        <f t="shared" si="16"/>
        <v>0.7818199902706835</v>
      </c>
      <c r="L326" s="2" t="str">
        <f t="shared" si="17"/>
        <v>A</v>
      </c>
      <c r="M326" s="2" t="s">
        <v>971</v>
      </c>
      <c r="N326" s="2" t="s">
        <v>437</v>
      </c>
      <c r="O326" s="2" t="s">
        <v>70</v>
      </c>
    </row>
    <row r="327" spans="1:15">
      <c r="A327" s="38">
        <v>40819</v>
      </c>
      <c r="B327" s="38">
        <v>51777</v>
      </c>
      <c r="C327" s="131">
        <v>360</v>
      </c>
      <c r="D327" s="39">
        <v>8.09E-2</v>
      </c>
      <c r="E327" s="39">
        <v>7.9100000000000004E-2</v>
      </c>
      <c r="F327" s="40">
        <v>115000</v>
      </c>
      <c r="G327" s="40">
        <v>115000</v>
      </c>
      <c r="H327" s="40">
        <v>36398.65</v>
      </c>
      <c r="I327" s="40">
        <v>89999.99</v>
      </c>
      <c r="J327" s="67">
        <f t="shared" si="15"/>
        <v>0.31651000000000001</v>
      </c>
      <c r="K327" s="39">
        <f t="shared" si="16"/>
        <v>0.78260860869565219</v>
      </c>
      <c r="L327" s="2" t="str">
        <f t="shared" si="17"/>
        <v>AA</v>
      </c>
      <c r="M327" s="2" t="s">
        <v>1062</v>
      </c>
      <c r="N327" s="2" t="s">
        <v>415</v>
      </c>
      <c r="O327" s="2" t="s">
        <v>70</v>
      </c>
    </row>
    <row r="328" spans="1:15">
      <c r="A328" s="42">
        <v>40144</v>
      </c>
      <c r="B328" s="42">
        <v>51101</v>
      </c>
      <c r="C328" s="130">
        <v>360</v>
      </c>
      <c r="D328" s="43">
        <v>8.09E-2</v>
      </c>
      <c r="E328" s="43">
        <v>7.9100000000000004E-2</v>
      </c>
      <c r="F328" s="44">
        <v>101000</v>
      </c>
      <c r="G328" s="44">
        <v>101000</v>
      </c>
      <c r="H328" s="44">
        <v>71130.5</v>
      </c>
      <c r="I328" s="44">
        <v>79050</v>
      </c>
      <c r="J328" s="68">
        <f t="shared" si="15"/>
        <v>0.70426237623762378</v>
      </c>
      <c r="K328" s="43">
        <f t="shared" si="16"/>
        <v>0.7826732673267327</v>
      </c>
      <c r="L328" s="41" t="str">
        <f t="shared" si="17"/>
        <v>A</v>
      </c>
      <c r="M328" s="41" t="s">
        <v>495</v>
      </c>
      <c r="N328" s="41" t="s">
        <v>424</v>
      </c>
      <c r="O328" s="41" t="s">
        <v>70</v>
      </c>
    </row>
    <row r="329" spans="1:15">
      <c r="A329" s="38">
        <v>40917</v>
      </c>
      <c r="B329" s="38">
        <v>51875</v>
      </c>
      <c r="C329" s="131">
        <v>360</v>
      </c>
      <c r="D329" s="39">
        <v>8.09E-2</v>
      </c>
      <c r="E329" s="39">
        <v>7.9100000000000004E-2</v>
      </c>
      <c r="F329" s="40">
        <v>155000</v>
      </c>
      <c r="G329" s="40">
        <v>155000</v>
      </c>
      <c r="H329" s="40">
        <v>74995.31</v>
      </c>
      <c r="I329" s="40">
        <v>121435.45</v>
      </c>
      <c r="J329" s="67">
        <f t="shared" si="15"/>
        <v>0.48384070967741932</v>
      </c>
      <c r="K329" s="39">
        <f t="shared" si="16"/>
        <v>0.78345451612903227</v>
      </c>
      <c r="L329" s="2" t="str">
        <f t="shared" si="17"/>
        <v>AA</v>
      </c>
      <c r="M329" s="2" t="s">
        <v>467</v>
      </c>
      <c r="N329" s="2" t="s">
        <v>425</v>
      </c>
      <c r="O329" s="2" t="s">
        <v>70</v>
      </c>
    </row>
    <row r="330" spans="1:15">
      <c r="A330" s="42">
        <v>40000</v>
      </c>
      <c r="B330" s="42">
        <v>47305</v>
      </c>
      <c r="C330" s="130">
        <v>240</v>
      </c>
      <c r="D330" s="43">
        <v>8.09E-2</v>
      </c>
      <c r="E330" s="43">
        <v>7.9100000000000004E-2</v>
      </c>
      <c r="F330" s="44">
        <v>173573.5</v>
      </c>
      <c r="G330" s="44">
        <v>173573.5</v>
      </c>
      <c r="H330" s="44">
        <v>92374.28</v>
      </c>
      <c r="I330" s="44">
        <v>135999.99</v>
      </c>
      <c r="J330" s="68">
        <f t="shared" si="15"/>
        <v>0.53219114669001888</v>
      </c>
      <c r="K330" s="43">
        <f t="shared" si="16"/>
        <v>0.78352968627123376</v>
      </c>
      <c r="L330" s="41" t="str">
        <f t="shared" si="17"/>
        <v>AA</v>
      </c>
      <c r="M330" s="41" t="s">
        <v>531</v>
      </c>
      <c r="N330" s="41" t="s">
        <v>423</v>
      </c>
      <c r="O330" s="41" t="s">
        <v>70</v>
      </c>
    </row>
    <row r="331" spans="1:15">
      <c r="A331" s="38">
        <v>39976</v>
      </c>
      <c r="B331" s="38">
        <v>47281</v>
      </c>
      <c r="C331" s="131">
        <v>240</v>
      </c>
      <c r="D331" s="39">
        <v>8.09E-2</v>
      </c>
      <c r="E331" s="39">
        <v>7.9100000000000004E-2</v>
      </c>
      <c r="F331" s="40">
        <v>136645</v>
      </c>
      <c r="G331" s="40">
        <v>136645</v>
      </c>
      <c r="H331" s="40">
        <v>91985.7</v>
      </c>
      <c r="I331" s="40">
        <v>107205.35</v>
      </c>
      <c r="J331" s="67">
        <f t="shared" si="15"/>
        <v>0.67317282008123236</v>
      </c>
      <c r="K331" s="39">
        <f t="shared" si="16"/>
        <v>0.7845537707197483</v>
      </c>
      <c r="L331" s="2" t="str">
        <f t="shared" si="17"/>
        <v>A</v>
      </c>
      <c r="M331" s="2" t="s">
        <v>525</v>
      </c>
      <c r="N331" s="2" t="s">
        <v>430</v>
      </c>
      <c r="O331" s="2" t="s">
        <v>70</v>
      </c>
    </row>
    <row r="332" spans="1:15">
      <c r="A332" s="38">
        <v>40298</v>
      </c>
      <c r="B332" s="38">
        <v>45868</v>
      </c>
      <c r="C332" s="131">
        <v>183</v>
      </c>
      <c r="D332" s="39">
        <v>8.09E-2</v>
      </c>
      <c r="E332" s="39">
        <v>7.9100000000000004E-2</v>
      </c>
      <c r="F332" s="40">
        <v>151000</v>
      </c>
      <c r="G332" s="40">
        <v>151000</v>
      </c>
      <c r="H332" s="40">
        <v>83724.31</v>
      </c>
      <c r="I332" s="40">
        <v>118499.99</v>
      </c>
      <c r="J332" s="67">
        <f t="shared" si="15"/>
        <v>0.55446562913907282</v>
      </c>
      <c r="K332" s="39">
        <f t="shared" si="16"/>
        <v>0.78476814569536424</v>
      </c>
      <c r="L332" s="2" t="str">
        <f t="shared" si="17"/>
        <v>AA</v>
      </c>
      <c r="M332" s="2" t="s">
        <v>753</v>
      </c>
      <c r="N332" s="2" t="s">
        <v>431</v>
      </c>
      <c r="O332" s="2" t="s">
        <v>70</v>
      </c>
    </row>
    <row r="333" spans="1:15">
      <c r="A333" s="38">
        <v>40508</v>
      </c>
      <c r="B333" s="38">
        <v>51466</v>
      </c>
      <c r="C333" s="131">
        <v>360</v>
      </c>
      <c r="D333" s="39">
        <v>8.09E-2</v>
      </c>
      <c r="E333" s="39">
        <v>7.9100000000000004E-2</v>
      </c>
      <c r="F333" s="40">
        <v>140000</v>
      </c>
      <c r="G333" s="40">
        <v>140000</v>
      </c>
      <c r="H333" s="40">
        <v>97587.49</v>
      </c>
      <c r="I333" s="40">
        <v>109999.99</v>
      </c>
      <c r="J333" s="67">
        <f t="shared" si="15"/>
        <v>0.69705349999999999</v>
      </c>
      <c r="K333" s="39">
        <f t="shared" si="16"/>
        <v>0.78571421428571431</v>
      </c>
      <c r="L333" s="2" t="str">
        <f t="shared" si="17"/>
        <v>A</v>
      </c>
      <c r="M333" s="2" t="s">
        <v>601</v>
      </c>
      <c r="N333" s="2" t="s">
        <v>435</v>
      </c>
      <c r="O333" s="2" t="s">
        <v>70</v>
      </c>
    </row>
    <row r="334" spans="1:15">
      <c r="A334" s="38">
        <v>40744</v>
      </c>
      <c r="B334" s="38">
        <v>51702</v>
      </c>
      <c r="C334" s="131">
        <v>360</v>
      </c>
      <c r="D334" s="39">
        <v>8.09E-2</v>
      </c>
      <c r="E334" s="39">
        <v>7.9100000000000004E-2</v>
      </c>
      <c r="F334" s="40">
        <v>157700</v>
      </c>
      <c r="G334" s="40">
        <v>157700</v>
      </c>
      <c r="H334" s="40">
        <v>111546.19</v>
      </c>
      <c r="I334" s="40">
        <v>123999.99</v>
      </c>
      <c r="J334" s="67">
        <f t="shared" si="15"/>
        <v>0.70733157894736842</v>
      </c>
      <c r="K334" s="39">
        <f t="shared" si="16"/>
        <v>0.7863030437539632</v>
      </c>
      <c r="L334" s="2" t="str">
        <f t="shared" si="17"/>
        <v>A</v>
      </c>
      <c r="M334" s="2" t="s">
        <v>802</v>
      </c>
      <c r="N334" s="2" t="s">
        <v>416</v>
      </c>
      <c r="O334" s="2" t="s">
        <v>70</v>
      </c>
    </row>
    <row r="335" spans="1:15">
      <c r="A335" s="42">
        <v>40893</v>
      </c>
      <c r="B335" s="42">
        <v>51851</v>
      </c>
      <c r="C335" s="130">
        <v>360</v>
      </c>
      <c r="D335" s="43">
        <v>8.09E-2</v>
      </c>
      <c r="E335" s="43">
        <v>7.9100000000000004E-2</v>
      </c>
      <c r="F335" s="44">
        <v>197000</v>
      </c>
      <c r="G335" s="44">
        <v>197000</v>
      </c>
      <c r="H335" s="44">
        <v>82165.929999999993</v>
      </c>
      <c r="I335" s="44">
        <v>155000</v>
      </c>
      <c r="J335" s="68">
        <f t="shared" si="15"/>
        <v>0.41708593908629438</v>
      </c>
      <c r="K335" s="43">
        <f t="shared" si="16"/>
        <v>0.78680203045685282</v>
      </c>
      <c r="L335" s="41" t="str">
        <f t="shared" si="17"/>
        <v>AA</v>
      </c>
      <c r="M335" s="41" t="s">
        <v>563</v>
      </c>
      <c r="N335" s="41" t="s">
        <v>436</v>
      </c>
      <c r="O335" s="41" t="s">
        <v>70</v>
      </c>
    </row>
    <row r="336" spans="1:15">
      <c r="A336" s="42">
        <v>40646</v>
      </c>
      <c r="B336" s="42">
        <v>51604</v>
      </c>
      <c r="C336" s="130">
        <v>360</v>
      </c>
      <c r="D336" s="43">
        <v>8.09E-2</v>
      </c>
      <c r="E336" s="43">
        <v>7.9100000000000004E-2</v>
      </c>
      <c r="F336" s="44">
        <v>170567.6</v>
      </c>
      <c r="G336" s="44">
        <v>170567.6</v>
      </c>
      <c r="H336" s="44">
        <v>120795</v>
      </c>
      <c r="I336" s="44">
        <v>134999.99</v>
      </c>
      <c r="J336" s="68">
        <f t="shared" si="15"/>
        <v>0.70819428777798366</v>
      </c>
      <c r="K336" s="43">
        <f t="shared" si="16"/>
        <v>0.7914749929060384</v>
      </c>
      <c r="L336" s="41" t="str">
        <f t="shared" si="17"/>
        <v>A</v>
      </c>
      <c r="M336" s="41" t="s">
        <v>555</v>
      </c>
      <c r="N336" s="41" t="s">
        <v>434</v>
      </c>
      <c r="O336" s="41" t="s">
        <v>70</v>
      </c>
    </row>
    <row r="337" spans="1:15">
      <c r="A337" s="38">
        <v>40156</v>
      </c>
      <c r="B337" s="38">
        <v>51113</v>
      </c>
      <c r="C337" s="131">
        <v>360</v>
      </c>
      <c r="D337" s="39">
        <v>8.09E-2</v>
      </c>
      <c r="E337" s="39">
        <v>7.9100000000000004E-2</v>
      </c>
      <c r="F337" s="40">
        <v>120000</v>
      </c>
      <c r="G337" s="40">
        <v>120000</v>
      </c>
      <c r="H337" s="40">
        <v>81348.12</v>
      </c>
      <c r="I337" s="40">
        <v>94999.99</v>
      </c>
      <c r="J337" s="67">
        <f t="shared" si="15"/>
        <v>0.67790099999999998</v>
      </c>
      <c r="K337" s="39">
        <f t="shared" si="16"/>
        <v>0.7916665833333334</v>
      </c>
      <c r="L337" s="2" t="str">
        <f t="shared" si="17"/>
        <v>A</v>
      </c>
      <c r="M337" s="2" t="s">
        <v>548</v>
      </c>
      <c r="N337" s="2" t="s">
        <v>433</v>
      </c>
      <c r="O337" s="2" t="s">
        <v>70</v>
      </c>
    </row>
    <row r="338" spans="1:15">
      <c r="A338" s="38">
        <v>40136</v>
      </c>
      <c r="B338" s="38">
        <v>45431</v>
      </c>
      <c r="C338" s="131">
        <v>174</v>
      </c>
      <c r="D338" s="39">
        <v>8.09E-2</v>
      </c>
      <c r="E338" s="39">
        <v>7.9100000000000004E-2</v>
      </c>
      <c r="F338" s="40">
        <v>136200</v>
      </c>
      <c r="G338" s="40">
        <v>136200</v>
      </c>
      <c r="H338" s="40">
        <v>71364.570000000007</v>
      </c>
      <c r="I338" s="40">
        <v>107999.99</v>
      </c>
      <c r="J338" s="67">
        <f t="shared" si="15"/>
        <v>0.52396894273127759</v>
      </c>
      <c r="K338" s="39">
        <f t="shared" si="16"/>
        <v>0.79295146842878128</v>
      </c>
      <c r="L338" s="2" t="str">
        <f t="shared" si="17"/>
        <v>AA</v>
      </c>
      <c r="M338" s="2" t="s">
        <v>472</v>
      </c>
      <c r="N338" s="2" t="s">
        <v>426</v>
      </c>
      <c r="O338" s="2" t="s">
        <v>70</v>
      </c>
    </row>
    <row r="339" spans="1:15">
      <c r="A339" s="38">
        <v>40010</v>
      </c>
      <c r="B339" s="38">
        <v>44302</v>
      </c>
      <c r="C339" s="131">
        <v>141</v>
      </c>
      <c r="D339" s="39">
        <v>8.09E-2</v>
      </c>
      <c r="E339" s="39">
        <v>7.9100000000000004E-2</v>
      </c>
      <c r="F339" s="40">
        <v>170000</v>
      </c>
      <c r="G339" s="40">
        <v>170000</v>
      </c>
      <c r="H339" s="40">
        <v>88761.22</v>
      </c>
      <c r="I339" s="40">
        <v>134999.99</v>
      </c>
      <c r="J339" s="67">
        <f t="shared" si="15"/>
        <v>0.52212482352941181</v>
      </c>
      <c r="K339" s="39">
        <f t="shared" si="16"/>
        <v>0.7941175882352941</v>
      </c>
      <c r="L339" s="2" t="str">
        <f t="shared" si="17"/>
        <v>AA</v>
      </c>
      <c r="M339" s="2" t="s">
        <v>511</v>
      </c>
      <c r="N339" s="2" t="s">
        <v>422</v>
      </c>
      <c r="O339" s="2" t="s">
        <v>70</v>
      </c>
    </row>
    <row r="340" spans="1:15">
      <c r="A340" s="38">
        <v>40704</v>
      </c>
      <c r="B340" s="38">
        <v>51662</v>
      </c>
      <c r="C340" s="131">
        <v>360</v>
      </c>
      <c r="D340" s="39">
        <v>8.09E-2</v>
      </c>
      <c r="E340" s="39">
        <v>7.9100000000000004E-2</v>
      </c>
      <c r="F340" s="40">
        <v>167000</v>
      </c>
      <c r="G340" s="40">
        <v>167000</v>
      </c>
      <c r="H340" s="40">
        <v>119365.72</v>
      </c>
      <c r="I340" s="40">
        <v>132999.99</v>
      </c>
      <c r="J340" s="67">
        <f t="shared" si="15"/>
        <v>0.71476479041916163</v>
      </c>
      <c r="K340" s="39">
        <f t="shared" si="16"/>
        <v>0.79640712574850292</v>
      </c>
      <c r="L340" s="2" t="str">
        <f t="shared" si="17"/>
        <v>A</v>
      </c>
      <c r="M340" s="2" t="s">
        <v>457</v>
      </c>
      <c r="N340" s="2" t="s">
        <v>419</v>
      </c>
      <c r="O340" s="2" t="s">
        <v>70</v>
      </c>
    </row>
    <row r="341" spans="1:15">
      <c r="A341" s="38">
        <v>40746</v>
      </c>
      <c r="B341" s="38">
        <v>50792</v>
      </c>
      <c r="C341" s="131">
        <v>330</v>
      </c>
      <c r="D341" s="39">
        <v>8.09E-2</v>
      </c>
      <c r="E341" s="39">
        <v>8.09E-2</v>
      </c>
      <c r="F341" s="40">
        <v>100000</v>
      </c>
      <c r="G341" s="40">
        <v>100000</v>
      </c>
      <c r="H341" s="40">
        <v>70993.06</v>
      </c>
      <c r="I341" s="40">
        <v>79999.990000000005</v>
      </c>
      <c r="J341" s="67">
        <f t="shared" si="15"/>
        <v>0.70993059999999997</v>
      </c>
      <c r="K341" s="39">
        <f t="shared" si="16"/>
        <v>0.7999999000000001</v>
      </c>
      <c r="L341" s="2" t="str">
        <f t="shared" si="17"/>
        <v>A</v>
      </c>
      <c r="M341" s="2" t="s">
        <v>835</v>
      </c>
      <c r="N341" s="2" t="s">
        <v>427</v>
      </c>
      <c r="O341" s="2" t="s">
        <v>70</v>
      </c>
    </row>
    <row r="342" spans="1:15">
      <c r="A342" s="42">
        <v>40469</v>
      </c>
      <c r="B342" s="42">
        <v>51427</v>
      </c>
      <c r="C342" s="130">
        <v>360</v>
      </c>
      <c r="D342" s="43">
        <v>8.09E-2</v>
      </c>
      <c r="E342" s="43">
        <v>7.4099999999999999E-2</v>
      </c>
      <c r="F342" s="44">
        <v>100000</v>
      </c>
      <c r="G342" s="44">
        <v>100000</v>
      </c>
      <c r="H342" s="44">
        <v>70486.47</v>
      </c>
      <c r="I342" s="44">
        <v>79999.990000000005</v>
      </c>
      <c r="J342" s="68">
        <f t="shared" si="15"/>
        <v>0.70486470000000001</v>
      </c>
      <c r="K342" s="43">
        <f t="shared" si="16"/>
        <v>0.7999999000000001</v>
      </c>
      <c r="L342" s="41" t="str">
        <f t="shared" si="17"/>
        <v>A</v>
      </c>
      <c r="M342" s="41" t="s">
        <v>619</v>
      </c>
      <c r="N342" s="41" t="s">
        <v>427</v>
      </c>
      <c r="O342" s="41" t="s">
        <v>70</v>
      </c>
    </row>
    <row r="343" spans="1:15">
      <c r="A343" s="42">
        <v>40438</v>
      </c>
      <c r="B343" s="42">
        <v>44060</v>
      </c>
      <c r="C343" s="130">
        <v>119</v>
      </c>
      <c r="D343" s="43">
        <v>8.09E-2</v>
      </c>
      <c r="E343" s="43">
        <v>7.9100000000000004E-2</v>
      </c>
      <c r="F343" s="44">
        <v>105000</v>
      </c>
      <c r="G343" s="44">
        <v>105000</v>
      </c>
      <c r="H343" s="44">
        <v>48166.41</v>
      </c>
      <c r="I343" s="44">
        <v>83999.99</v>
      </c>
      <c r="J343" s="68">
        <f t="shared" si="15"/>
        <v>0.45872771428571429</v>
      </c>
      <c r="K343" s="43">
        <f t="shared" si="16"/>
        <v>0.79999990476190486</v>
      </c>
      <c r="L343" s="41" t="str">
        <f t="shared" si="17"/>
        <v>AA</v>
      </c>
      <c r="M343" s="41" t="s">
        <v>458</v>
      </c>
      <c r="N343" s="41" t="s">
        <v>423</v>
      </c>
      <c r="O343" s="41" t="s">
        <v>70</v>
      </c>
    </row>
    <row r="344" spans="1:15">
      <c r="A344" s="42">
        <v>40389</v>
      </c>
      <c r="B344" s="42">
        <v>47694</v>
      </c>
      <c r="C344" s="130">
        <v>240</v>
      </c>
      <c r="D344" s="43">
        <v>8.09E-2</v>
      </c>
      <c r="E344" s="43">
        <v>7.9100000000000004E-2</v>
      </c>
      <c r="F344" s="44">
        <v>120000</v>
      </c>
      <c r="G344" s="44">
        <v>120000</v>
      </c>
      <c r="H344" s="44">
        <v>76340.570000000007</v>
      </c>
      <c r="I344" s="44">
        <v>95999.99</v>
      </c>
      <c r="J344" s="68">
        <f t="shared" si="15"/>
        <v>0.63617141666666677</v>
      </c>
      <c r="K344" s="43">
        <f t="shared" si="16"/>
        <v>0.7999999166666667</v>
      </c>
      <c r="L344" s="41" t="str">
        <f t="shared" si="17"/>
        <v>AA</v>
      </c>
      <c r="M344" s="41" t="s">
        <v>569</v>
      </c>
      <c r="N344" s="41" t="s">
        <v>426</v>
      </c>
      <c r="O344" s="41" t="s">
        <v>70</v>
      </c>
    </row>
    <row r="345" spans="1:15">
      <c r="A345" s="38">
        <v>40135</v>
      </c>
      <c r="B345" s="38">
        <v>51092</v>
      </c>
      <c r="C345" s="131">
        <v>360</v>
      </c>
      <c r="D345" s="39">
        <v>8.09E-2</v>
      </c>
      <c r="E345" s="39">
        <v>7.9100000000000004E-2</v>
      </c>
      <c r="F345" s="40">
        <v>125000</v>
      </c>
      <c r="G345" s="40">
        <v>125000</v>
      </c>
      <c r="H345" s="40">
        <v>86890.67</v>
      </c>
      <c r="I345" s="40">
        <v>99999.99</v>
      </c>
      <c r="J345" s="67">
        <f t="shared" si="15"/>
        <v>0.69512536000000003</v>
      </c>
      <c r="K345" s="39">
        <f t="shared" si="16"/>
        <v>0.79999992000000009</v>
      </c>
      <c r="L345" s="2" t="str">
        <f t="shared" si="17"/>
        <v>A</v>
      </c>
      <c r="M345" s="2" t="s">
        <v>511</v>
      </c>
      <c r="N345" s="2" t="s">
        <v>422</v>
      </c>
      <c r="O345" s="2" t="s">
        <v>70</v>
      </c>
    </row>
    <row r="346" spans="1:15">
      <c r="A346" s="38">
        <v>40633</v>
      </c>
      <c r="B346" s="38">
        <v>51591</v>
      </c>
      <c r="C346" s="131">
        <v>360</v>
      </c>
      <c r="D346" s="39">
        <v>8.09E-2</v>
      </c>
      <c r="E346" s="39">
        <v>7.9100000000000004E-2</v>
      </c>
      <c r="F346" s="40">
        <v>160000</v>
      </c>
      <c r="G346" s="40">
        <v>160000</v>
      </c>
      <c r="H346" s="40">
        <v>114054.67</v>
      </c>
      <c r="I346" s="40">
        <v>127999.99</v>
      </c>
      <c r="J346" s="67">
        <f t="shared" si="15"/>
        <v>0.71284168749999999</v>
      </c>
      <c r="K346" s="39">
        <f t="shared" si="16"/>
        <v>0.79999993749999998</v>
      </c>
      <c r="L346" s="2" t="str">
        <f t="shared" si="17"/>
        <v>A</v>
      </c>
      <c r="M346" s="2" t="s">
        <v>724</v>
      </c>
      <c r="N346" s="2" t="s">
        <v>424</v>
      </c>
      <c r="O346" s="2" t="s">
        <v>70</v>
      </c>
    </row>
    <row r="347" spans="1:15">
      <c r="A347" s="38">
        <v>40595</v>
      </c>
      <c r="B347" s="38">
        <v>47900</v>
      </c>
      <c r="C347" s="131">
        <v>240</v>
      </c>
      <c r="D347" s="39">
        <v>8.09E-2</v>
      </c>
      <c r="E347" s="39">
        <v>8.09E-2</v>
      </c>
      <c r="F347" s="40">
        <v>200000</v>
      </c>
      <c r="G347" s="40">
        <v>200000</v>
      </c>
      <c r="H347" s="40">
        <v>131439.95000000001</v>
      </c>
      <c r="I347" s="40">
        <v>159999.99</v>
      </c>
      <c r="J347" s="67">
        <f t="shared" si="15"/>
        <v>0.65719975000000008</v>
      </c>
      <c r="K347" s="39">
        <f t="shared" si="16"/>
        <v>0.7999999499999999</v>
      </c>
      <c r="L347" s="2" t="str">
        <f t="shared" si="17"/>
        <v>A</v>
      </c>
      <c r="M347" s="2" t="s">
        <v>509</v>
      </c>
      <c r="N347" s="2" t="s">
        <v>430</v>
      </c>
      <c r="O347" s="2" t="s">
        <v>70</v>
      </c>
    </row>
    <row r="348" spans="1:15">
      <c r="A348" s="38">
        <v>39976</v>
      </c>
      <c r="B348" s="38">
        <v>45455</v>
      </c>
      <c r="C348" s="131">
        <v>180</v>
      </c>
      <c r="D348" s="39">
        <v>8.09E-2</v>
      </c>
      <c r="E348" s="39">
        <v>7.9100000000000004E-2</v>
      </c>
      <c r="F348" s="40">
        <v>200000</v>
      </c>
      <c r="G348" s="40">
        <v>200000</v>
      </c>
      <c r="H348" s="40">
        <v>107712.85</v>
      </c>
      <c r="I348" s="40">
        <v>160000</v>
      </c>
      <c r="J348" s="67">
        <f t="shared" si="15"/>
        <v>0.53856425000000008</v>
      </c>
      <c r="K348" s="39">
        <f t="shared" si="16"/>
        <v>0.8</v>
      </c>
      <c r="L348" s="2" t="str">
        <f t="shared" si="17"/>
        <v>AA</v>
      </c>
      <c r="M348" s="2" t="s">
        <v>773</v>
      </c>
      <c r="N348" s="2" t="s">
        <v>431</v>
      </c>
      <c r="O348" s="2" t="s">
        <v>70</v>
      </c>
    </row>
    <row r="349" spans="1:15">
      <c r="A349" s="42">
        <v>40651</v>
      </c>
      <c r="B349" s="42">
        <v>51031</v>
      </c>
      <c r="C349" s="130">
        <v>341</v>
      </c>
      <c r="D349" s="43">
        <v>8.09E-2</v>
      </c>
      <c r="E349" s="43">
        <v>7.9100000000000004E-2</v>
      </c>
      <c r="F349" s="44">
        <v>159900</v>
      </c>
      <c r="G349" s="44">
        <v>159900</v>
      </c>
      <c r="H349" s="44">
        <v>113501.19</v>
      </c>
      <c r="I349" s="44">
        <v>127999.99</v>
      </c>
      <c r="J349" s="68">
        <f t="shared" si="15"/>
        <v>0.70982607879924953</v>
      </c>
      <c r="K349" s="43">
        <f t="shared" si="16"/>
        <v>0.80050025015634774</v>
      </c>
      <c r="L349" s="41" t="str">
        <f t="shared" si="17"/>
        <v>A</v>
      </c>
      <c r="M349" s="41" t="s">
        <v>528</v>
      </c>
      <c r="N349" s="41" t="s">
        <v>426</v>
      </c>
      <c r="O349" s="41" t="s">
        <v>70</v>
      </c>
    </row>
    <row r="350" spans="1:15">
      <c r="A350" s="38">
        <v>40214</v>
      </c>
      <c r="B350" s="38">
        <v>46635</v>
      </c>
      <c r="C350" s="131">
        <v>211</v>
      </c>
      <c r="D350" s="39">
        <v>8.09E-2</v>
      </c>
      <c r="E350" s="39">
        <v>8.09E-2</v>
      </c>
      <c r="F350" s="40">
        <v>145000</v>
      </c>
      <c r="G350" s="40">
        <v>145000</v>
      </c>
      <c r="H350" s="40">
        <v>84014.51</v>
      </c>
      <c r="I350" s="40">
        <v>116128.49</v>
      </c>
      <c r="J350" s="67">
        <f t="shared" si="15"/>
        <v>0.57941041379310343</v>
      </c>
      <c r="K350" s="39">
        <f t="shared" si="16"/>
        <v>0.80088613793103447</v>
      </c>
      <c r="L350" s="2" t="str">
        <f t="shared" si="17"/>
        <v>AA</v>
      </c>
      <c r="M350" s="2" t="s">
        <v>1146</v>
      </c>
      <c r="N350" s="2" t="s">
        <v>422</v>
      </c>
      <c r="O350" s="2" t="s">
        <v>70</v>
      </c>
    </row>
    <row r="351" spans="1:15">
      <c r="A351" s="42">
        <v>40851</v>
      </c>
      <c r="B351" s="42">
        <v>46816</v>
      </c>
      <c r="C351" s="130">
        <v>196</v>
      </c>
      <c r="D351" s="43">
        <v>8.09E-2</v>
      </c>
      <c r="E351" s="43">
        <v>7.9100000000000004E-2</v>
      </c>
      <c r="F351" s="44">
        <v>140000</v>
      </c>
      <c r="G351" s="44">
        <v>140000</v>
      </c>
      <c r="H351" s="44">
        <v>87981.75</v>
      </c>
      <c r="I351" s="44">
        <v>112562.62</v>
      </c>
      <c r="J351" s="68">
        <f t="shared" si="15"/>
        <v>0.62844107142857142</v>
      </c>
      <c r="K351" s="43">
        <f t="shared" si="16"/>
        <v>0.80401871428571425</v>
      </c>
      <c r="L351" s="41" t="str">
        <f t="shared" si="17"/>
        <v>AA</v>
      </c>
      <c r="M351" s="41" t="s">
        <v>467</v>
      </c>
      <c r="N351" s="41" t="s">
        <v>425</v>
      </c>
      <c r="O351" s="41" t="s">
        <v>70</v>
      </c>
    </row>
    <row r="352" spans="1:15">
      <c r="A352" s="38">
        <v>40738</v>
      </c>
      <c r="B352" s="38">
        <v>51696</v>
      </c>
      <c r="C352" s="131">
        <v>360</v>
      </c>
      <c r="D352" s="39">
        <v>8.09E-2</v>
      </c>
      <c r="E352" s="39">
        <v>7.9100000000000004E-2</v>
      </c>
      <c r="F352" s="40">
        <v>187000</v>
      </c>
      <c r="G352" s="40">
        <v>187000</v>
      </c>
      <c r="H352" s="40">
        <v>97414.04</v>
      </c>
      <c r="I352" s="40">
        <v>150999.99</v>
      </c>
      <c r="J352" s="67">
        <f t="shared" si="15"/>
        <v>0.52093069518716573</v>
      </c>
      <c r="K352" s="39">
        <f t="shared" si="16"/>
        <v>0.80748657754010689</v>
      </c>
      <c r="L352" s="2" t="str">
        <f t="shared" si="17"/>
        <v>AA</v>
      </c>
      <c r="M352" s="2" t="s">
        <v>592</v>
      </c>
      <c r="N352" s="2" t="s">
        <v>428</v>
      </c>
      <c r="O352" s="2" t="s">
        <v>70</v>
      </c>
    </row>
    <row r="353" spans="1:15">
      <c r="A353" s="42">
        <v>40134</v>
      </c>
      <c r="B353" s="42">
        <v>47439</v>
      </c>
      <c r="C353" s="130">
        <v>240</v>
      </c>
      <c r="D353" s="43">
        <v>8.09E-2</v>
      </c>
      <c r="E353" s="43">
        <v>8.09E-2</v>
      </c>
      <c r="F353" s="44">
        <v>93571.5</v>
      </c>
      <c r="G353" s="44">
        <v>93571.5</v>
      </c>
      <c r="H353" s="44">
        <v>57805.34</v>
      </c>
      <c r="I353" s="44">
        <v>75699.990000000005</v>
      </c>
      <c r="J353" s="68">
        <f t="shared" si="15"/>
        <v>0.61776652078891536</v>
      </c>
      <c r="K353" s="43">
        <f t="shared" si="16"/>
        <v>0.80900690915503126</v>
      </c>
      <c r="L353" s="41" t="str">
        <f t="shared" si="17"/>
        <v>AA</v>
      </c>
      <c r="M353" s="41" t="s">
        <v>565</v>
      </c>
      <c r="N353" s="41" t="s">
        <v>432</v>
      </c>
      <c r="O353" s="41" t="s">
        <v>70</v>
      </c>
    </row>
    <row r="354" spans="1:15">
      <c r="A354" s="42">
        <v>39979</v>
      </c>
      <c r="B354" s="42">
        <v>50936</v>
      </c>
      <c r="C354" s="130">
        <v>360</v>
      </c>
      <c r="D354" s="43">
        <v>8.09E-2</v>
      </c>
      <c r="E354" s="43">
        <v>7.9100000000000004E-2</v>
      </c>
      <c r="F354" s="44">
        <v>159396.6</v>
      </c>
      <c r="G354" s="44">
        <v>159396.6</v>
      </c>
      <c r="H354" s="44">
        <v>108489.83</v>
      </c>
      <c r="I354" s="44">
        <v>128999.99</v>
      </c>
      <c r="J354" s="68">
        <f t="shared" si="15"/>
        <v>0.68062825681350791</v>
      </c>
      <c r="K354" s="43">
        <f t="shared" si="16"/>
        <v>0.80930201773438082</v>
      </c>
      <c r="L354" s="41" t="str">
        <f t="shared" si="17"/>
        <v>A</v>
      </c>
      <c r="M354" s="41" t="s">
        <v>566</v>
      </c>
      <c r="N354" s="41" t="s">
        <v>420</v>
      </c>
      <c r="O354" s="41" t="s">
        <v>70</v>
      </c>
    </row>
    <row r="355" spans="1:15">
      <c r="A355" s="42">
        <v>40535</v>
      </c>
      <c r="B355" s="42">
        <v>51493</v>
      </c>
      <c r="C355" s="130">
        <v>360</v>
      </c>
      <c r="D355" s="43">
        <v>8.09E-2</v>
      </c>
      <c r="E355" s="43">
        <v>8.09E-2</v>
      </c>
      <c r="F355" s="44">
        <v>200000</v>
      </c>
      <c r="G355" s="44">
        <v>200000</v>
      </c>
      <c r="H355" s="44">
        <v>143536.16</v>
      </c>
      <c r="I355" s="44">
        <v>162093.59</v>
      </c>
      <c r="J355" s="68">
        <f t="shared" si="15"/>
        <v>0.71768080000000001</v>
      </c>
      <c r="K355" s="43">
        <f t="shared" si="16"/>
        <v>0.81046794999999994</v>
      </c>
      <c r="L355" s="41" t="str">
        <f t="shared" si="17"/>
        <v>A</v>
      </c>
      <c r="M355" s="41" t="s">
        <v>487</v>
      </c>
      <c r="N355" s="41" t="s">
        <v>417</v>
      </c>
      <c r="O355" s="41" t="s">
        <v>70</v>
      </c>
    </row>
    <row r="356" spans="1:15">
      <c r="A356" s="38">
        <v>40235</v>
      </c>
      <c r="B356" s="38">
        <v>47540</v>
      </c>
      <c r="C356" s="131">
        <v>240</v>
      </c>
      <c r="D356" s="39">
        <v>8.09E-2</v>
      </c>
      <c r="E356" s="39">
        <v>7.9100000000000004E-2</v>
      </c>
      <c r="F356" s="40">
        <v>132000</v>
      </c>
      <c r="G356" s="40">
        <v>132000</v>
      </c>
      <c r="H356" s="40">
        <v>84961.91</v>
      </c>
      <c r="I356" s="40">
        <v>106999.99</v>
      </c>
      <c r="J356" s="67">
        <f t="shared" si="15"/>
        <v>0.64365083333333339</v>
      </c>
      <c r="K356" s="39">
        <f t="shared" si="16"/>
        <v>0.8106059848484849</v>
      </c>
      <c r="L356" s="2" t="str">
        <f t="shared" si="17"/>
        <v>AA</v>
      </c>
      <c r="M356" s="2" t="s">
        <v>466</v>
      </c>
      <c r="N356" s="2" t="s">
        <v>421</v>
      </c>
      <c r="O356" s="2" t="s">
        <v>70</v>
      </c>
    </row>
    <row r="357" spans="1:15">
      <c r="A357" s="42">
        <v>40254</v>
      </c>
      <c r="B357" s="42">
        <v>45947</v>
      </c>
      <c r="C357" s="130">
        <v>187</v>
      </c>
      <c r="D357" s="43">
        <v>8.09E-2</v>
      </c>
      <c r="E357" s="43">
        <v>7.9100000000000004E-2</v>
      </c>
      <c r="F357" s="44">
        <v>185000</v>
      </c>
      <c r="G357" s="44">
        <v>185000</v>
      </c>
      <c r="H357" s="44">
        <v>106316.9</v>
      </c>
      <c r="I357" s="44">
        <v>149999.99</v>
      </c>
      <c r="J357" s="68">
        <f t="shared" si="15"/>
        <v>0.57468594594594591</v>
      </c>
      <c r="K357" s="43">
        <f t="shared" si="16"/>
        <v>0.81081075675675673</v>
      </c>
      <c r="L357" s="41" t="str">
        <f t="shared" si="17"/>
        <v>AA</v>
      </c>
      <c r="M357" s="41" t="s">
        <v>566</v>
      </c>
      <c r="N357" s="41" t="s">
        <v>420</v>
      </c>
      <c r="O357" s="41" t="s">
        <v>70</v>
      </c>
    </row>
    <row r="358" spans="1:15">
      <c r="A358" s="38">
        <v>40688</v>
      </c>
      <c r="B358" s="38">
        <v>47628</v>
      </c>
      <c r="C358" s="131">
        <v>228</v>
      </c>
      <c r="D358" s="39">
        <v>8.09E-2</v>
      </c>
      <c r="E358" s="39">
        <v>7.5899999999999995E-2</v>
      </c>
      <c r="F358" s="40">
        <v>185000</v>
      </c>
      <c r="G358" s="40">
        <v>185000</v>
      </c>
      <c r="H358" s="40">
        <v>114093.03</v>
      </c>
      <c r="I358" s="40">
        <v>149999.99</v>
      </c>
      <c r="J358" s="67">
        <f t="shared" si="15"/>
        <v>0.61671908108108109</v>
      </c>
      <c r="K358" s="39">
        <f t="shared" si="16"/>
        <v>0.81081075675675673</v>
      </c>
      <c r="L358" s="2" t="str">
        <f t="shared" si="17"/>
        <v>AA</v>
      </c>
      <c r="M358" s="2" t="s">
        <v>457</v>
      </c>
      <c r="N358" s="2" t="s">
        <v>419</v>
      </c>
      <c r="O358" s="2" t="s">
        <v>70</v>
      </c>
    </row>
    <row r="359" spans="1:15">
      <c r="A359" s="38">
        <v>40049</v>
      </c>
      <c r="B359" s="38">
        <v>47354</v>
      </c>
      <c r="C359" s="131">
        <v>240</v>
      </c>
      <c r="D359" s="39">
        <v>8.09E-2</v>
      </c>
      <c r="E359" s="39">
        <v>7.9100000000000004E-2</v>
      </c>
      <c r="F359" s="40">
        <v>185000</v>
      </c>
      <c r="G359" s="40">
        <v>185000</v>
      </c>
      <c r="H359" s="40">
        <v>120031</v>
      </c>
      <c r="I359" s="40">
        <v>150000</v>
      </c>
      <c r="J359" s="67">
        <f t="shared" si="15"/>
        <v>0.64881621621621621</v>
      </c>
      <c r="K359" s="39">
        <f t="shared" si="16"/>
        <v>0.81081081081081086</v>
      </c>
      <c r="L359" s="2" t="str">
        <f t="shared" si="17"/>
        <v>AA</v>
      </c>
      <c r="M359" s="2" t="s">
        <v>621</v>
      </c>
      <c r="N359" s="2" t="s">
        <v>430</v>
      </c>
      <c r="O359" s="2" t="s">
        <v>70</v>
      </c>
    </row>
    <row r="360" spans="1:15">
      <c r="A360" s="38">
        <v>40064</v>
      </c>
      <c r="B360" s="38">
        <v>51021</v>
      </c>
      <c r="C360" s="131">
        <v>360</v>
      </c>
      <c r="D360" s="39">
        <v>8.09E-2</v>
      </c>
      <c r="E360" s="39">
        <v>7.1599999999999997E-2</v>
      </c>
      <c r="F360" s="40">
        <v>160000</v>
      </c>
      <c r="G360" s="40">
        <v>160000</v>
      </c>
      <c r="H360" s="40">
        <v>110188.52</v>
      </c>
      <c r="I360" s="40">
        <v>129999.99</v>
      </c>
      <c r="J360" s="67">
        <f t="shared" si="15"/>
        <v>0.68867825000000005</v>
      </c>
      <c r="K360" s="39">
        <f t="shared" si="16"/>
        <v>0.81249993750000005</v>
      </c>
      <c r="L360" s="2" t="str">
        <f t="shared" si="17"/>
        <v>A</v>
      </c>
      <c r="M360" s="2" t="s">
        <v>482</v>
      </c>
      <c r="N360" s="2" t="s">
        <v>422</v>
      </c>
      <c r="O360" s="2" t="s">
        <v>70</v>
      </c>
    </row>
    <row r="361" spans="1:15">
      <c r="A361" s="38">
        <v>40885</v>
      </c>
      <c r="B361" s="38">
        <v>46973</v>
      </c>
      <c r="C361" s="131">
        <v>200</v>
      </c>
      <c r="D361" s="39">
        <v>8.09E-2</v>
      </c>
      <c r="E361" s="39">
        <v>7.9100000000000004E-2</v>
      </c>
      <c r="F361" s="40">
        <v>197000</v>
      </c>
      <c r="G361" s="40">
        <v>197000</v>
      </c>
      <c r="H361" s="40">
        <v>134727.82</v>
      </c>
      <c r="I361" s="40">
        <v>160263.12</v>
      </c>
      <c r="J361" s="67">
        <f t="shared" si="15"/>
        <v>0.68389756345177666</v>
      </c>
      <c r="K361" s="39">
        <f t="shared" si="16"/>
        <v>0.81351837563451779</v>
      </c>
      <c r="L361" s="2" t="str">
        <f t="shared" si="17"/>
        <v>A</v>
      </c>
      <c r="M361" s="2" t="s">
        <v>457</v>
      </c>
      <c r="N361" s="2" t="s">
        <v>419</v>
      </c>
      <c r="O361" s="2" t="s">
        <v>70</v>
      </c>
    </row>
    <row r="362" spans="1:15">
      <c r="A362" s="38">
        <v>40814</v>
      </c>
      <c r="B362" s="38">
        <v>46293</v>
      </c>
      <c r="C362" s="131">
        <v>180</v>
      </c>
      <c r="D362" s="39">
        <v>8.09E-2</v>
      </c>
      <c r="E362" s="39">
        <v>7.9100000000000004E-2</v>
      </c>
      <c r="F362" s="40">
        <v>177000</v>
      </c>
      <c r="G362" s="40">
        <v>177000</v>
      </c>
      <c r="H362" s="40">
        <v>113266.26</v>
      </c>
      <c r="I362" s="40">
        <v>143999.99</v>
      </c>
      <c r="J362" s="67">
        <f t="shared" si="15"/>
        <v>0.63992237288135589</v>
      </c>
      <c r="K362" s="39">
        <f t="shared" si="16"/>
        <v>0.81355926553672309</v>
      </c>
      <c r="L362" s="2" t="str">
        <f t="shared" si="17"/>
        <v>AA</v>
      </c>
      <c r="M362" s="2" t="s">
        <v>501</v>
      </c>
      <c r="N362" s="2" t="s">
        <v>421</v>
      </c>
      <c r="O362" s="2" t="s">
        <v>70</v>
      </c>
    </row>
    <row r="363" spans="1:15">
      <c r="A363" s="42">
        <v>40640</v>
      </c>
      <c r="B363" s="42">
        <v>45633</v>
      </c>
      <c r="C363" s="130">
        <v>164</v>
      </c>
      <c r="D363" s="43">
        <v>8.09E-2</v>
      </c>
      <c r="E363" s="43">
        <v>7.9100000000000004E-2</v>
      </c>
      <c r="F363" s="44">
        <v>195000</v>
      </c>
      <c r="G363" s="44">
        <v>195000</v>
      </c>
      <c r="H363" s="44">
        <v>107357.03</v>
      </c>
      <c r="I363" s="44">
        <v>158799.99</v>
      </c>
      <c r="J363" s="68">
        <f t="shared" si="15"/>
        <v>0.55054887179487177</v>
      </c>
      <c r="K363" s="43">
        <f t="shared" si="16"/>
        <v>0.81435892307692304</v>
      </c>
      <c r="L363" s="41" t="str">
        <f t="shared" si="17"/>
        <v>AA</v>
      </c>
      <c r="M363" s="41" t="s">
        <v>633</v>
      </c>
      <c r="N363" s="41" t="s">
        <v>422</v>
      </c>
      <c r="O363" s="41" t="s">
        <v>70</v>
      </c>
    </row>
    <row r="364" spans="1:15">
      <c r="A364" s="42">
        <v>40359</v>
      </c>
      <c r="B364" s="42">
        <v>51317</v>
      </c>
      <c r="C364" s="130">
        <v>360</v>
      </c>
      <c r="D364" s="43">
        <v>8.09E-2</v>
      </c>
      <c r="E364" s="43">
        <v>8.09E-2</v>
      </c>
      <c r="F364" s="44">
        <v>122290.41</v>
      </c>
      <c r="G364" s="44">
        <v>122290.41</v>
      </c>
      <c r="H364" s="44">
        <v>87562.78</v>
      </c>
      <c r="I364" s="44">
        <v>99999.99</v>
      </c>
      <c r="J364" s="68">
        <f t="shared" si="15"/>
        <v>0.71602327606882665</v>
      </c>
      <c r="K364" s="43">
        <f t="shared" si="16"/>
        <v>0.81772552729196024</v>
      </c>
      <c r="L364" s="41" t="str">
        <f t="shared" si="17"/>
        <v>A</v>
      </c>
      <c r="M364" s="41" t="s">
        <v>472</v>
      </c>
      <c r="N364" s="41" t="s">
        <v>426</v>
      </c>
      <c r="O364" s="41" t="s">
        <v>70</v>
      </c>
    </row>
    <row r="365" spans="1:15">
      <c r="A365" s="38">
        <v>40171</v>
      </c>
      <c r="B365" s="38">
        <v>49302</v>
      </c>
      <c r="C365" s="131">
        <v>300</v>
      </c>
      <c r="D365" s="39">
        <v>8.09E-2</v>
      </c>
      <c r="E365" s="39">
        <v>7.9100000000000004E-2</v>
      </c>
      <c r="F365" s="40">
        <v>147000</v>
      </c>
      <c r="G365" s="40">
        <v>147000</v>
      </c>
      <c r="H365" s="40">
        <v>100844.57</v>
      </c>
      <c r="I365" s="40">
        <v>120603.85</v>
      </c>
      <c r="J365" s="67">
        <f t="shared" si="15"/>
        <v>0.68601748299319731</v>
      </c>
      <c r="K365" s="39">
        <f t="shared" si="16"/>
        <v>0.82043435374149665</v>
      </c>
      <c r="L365" s="2" t="str">
        <f t="shared" si="17"/>
        <v>A</v>
      </c>
      <c r="M365" s="2" t="s">
        <v>466</v>
      </c>
      <c r="N365" s="2" t="s">
        <v>421</v>
      </c>
      <c r="O365" s="2" t="s">
        <v>70</v>
      </c>
    </row>
    <row r="366" spans="1:15">
      <c r="A366" s="42">
        <v>40928</v>
      </c>
      <c r="B366" s="42">
        <v>44063</v>
      </c>
      <c r="C366" s="130">
        <v>103</v>
      </c>
      <c r="D366" s="43">
        <v>8.09E-2</v>
      </c>
      <c r="E366" s="43">
        <v>7.9100000000000004E-2</v>
      </c>
      <c r="F366" s="44">
        <v>163200</v>
      </c>
      <c r="G366" s="44">
        <v>163200</v>
      </c>
      <c r="H366" s="44">
        <v>71063.16</v>
      </c>
      <c r="I366" s="44">
        <v>133999.99</v>
      </c>
      <c r="J366" s="68">
        <f t="shared" si="15"/>
        <v>0.43543602941176474</v>
      </c>
      <c r="K366" s="43">
        <f t="shared" si="16"/>
        <v>0.82107837009803919</v>
      </c>
      <c r="L366" s="41" t="str">
        <f t="shared" si="17"/>
        <v>AA</v>
      </c>
      <c r="M366" s="41" t="s">
        <v>475</v>
      </c>
      <c r="N366" s="41" t="s">
        <v>427</v>
      </c>
      <c r="O366" s="41" t="s">
        <v>70</v>
      </c>
    </row>
    <row r="367" spans="1:15">
      <c r="A367" s="38">
        <v>40303</v>
      </c>
      <c r="B367" s="38">
        <v>47608</v>
      </c>
      <c r="C367" s="131">
        <v>240</v>
      </c>
      <c r="D367" s="39">
        <v>8.09E-2</v>
      </c>
      <c r="E367" s="39">
        <v>8.09E-2</v>
      </c>
      <c r="F367" s="40">
        <v>153439.96</v>
      </c>
      <c r="G367" s="40">
        <v>153439.96</v>
      </c>
      <c r="H367" s="40">
        <v>99439.93</v>
      </c>
      <c r="I367" s="40">
        <v>125999.99</v>
      </c>
      <c r="J367" s="67">
        <f t="shared" si="15"/>
        <v>0.64807061993498949</v>
      </c>
      <c r="K367" s="39">
        <f t="shared" si="16"/>
        <v>0.82116803210845479</v>
      </c>
      <c r="L367" s="2" t="str">
        <f t="shared" si="17"/>
        <v>AA</v>
      </c>
      <c r="M367" s="2" t="s">
        <v>609</v>
      </c>
      <c r="N367" s="2" t="s">
        <v>428</v>
      </c>
      <c r="O367" s="2" t="s">
        <v>70</v>
      </c>
    </row>
    <row r="368" spans="1:15">
      <c r="A368" s="42">
        <v>40487</v>
      </c>
      <c r="B368" s="42">
        <v>51445</v>
      </c>
      <c r="C368" s="130">
        <v>360</v>
      </c>
      <c r="D368" s="43">
        <v>8.09E-2</v>
      </c>
      <c r="E368" s="43">
        <v>7.1599999999999997E-2</v>
      </c>
      <c r="F368" s="44">
        <v>131500</v>
      </c>
      <c r="G368" s="44">
        <v>131500</v>
      </c>
      <c r="H368" s="44">
        <v>69010.36</v>
      </c>
      <c r="I368" s="44">
        <v>108099.99</v>
      </c>
      <c r="J368" s="68">
        <f t="shared" si="15"/>
        <v>0.52479361216730036</v>
      </c>
      <c r="K368" s="43">
        <f t="shared" si="16"/>
        <v>0.82205315589353611</v>
      </c>
      <c r="L368" s="41" t="str">
        <f t="shared" si="17"/>
        <v>AA</v>
      </c>
      <c r="M368" s="41" t="s">
        <v>1177</v>
      </c>
      <c r="N368" s="41" t="s">
        <v>421</v>
      </c>
      <c r="O368" s="41" t="s">
        <v>70</v>
      </c>
    </row>
    <row r="369" spans="1:15">
      <c r="A369" s="38">
        <v>40220</v>
      </c>
      <c r="B369" s="38">
        <v>48802</v>
      </c>
      <c r="C369" s="131">
        <v>282</v>
      </c>
      <c r="D369" s="39">
        <v>8.09E-2</v>
      </c>
      <c r="E369" s="39">
        <v>7.9100000000000004E-2</v>
      </c>
      <c r="F369" s="40">
        <v>152000</v>
      </c>
      <c r="G369" s="40">
        <v>152000</v>
      </c>
      <c r="H369" s="40">
        <v>101990.45</v>
      </c>
      <c r="I369" s="40">
        <v>124999.99</v>
      </c>
      <c r="J369" s="67">
        <f t="shared" si="15"/>
        <v>0.67098980263157892</v>
      </c>
      <c r="K369" s="39">
        <f t="shared" si="16"/>
        <v>0.82236835526315788</v>
      </c>
      <c r="L369" s="2" t="str">
        <f t="shared" si="17"/>
        <v>A</v>
      </c>
      <c r="M369" s="2" t="s">
        <v>467</v>
      </c>
      <c r="N369" s="2" t="s">
        <v>425</v>
      </c>
      <c r="O369" s="2" t="s">
        <v>70</v>
      </c>
    </row>
    <row r="370" spans="1:15">
      <c r="A370" s="42">
        <v>40773</v>
      </c>
      <c r="B370" s="42">
        <v>48078</v>
      </c>
      <c r="C370" s="130">
        <v>240</v>
      </c>
      <c r="D370" s="43">
        <v>8.09E-2</v>
      </c>
      <c r="E370" s="43">
        <v>7.9100000000000004E-2</v>
      </c>
      <c r="F370" s="44">
        <v>170000</v>
      </c>
      <c r="G370" s="44">
        <v>170000</v>
      </c>
      <c r="H370" s="44">
        <v>117805.71</v>
      </c>
      <c r="I370" s="44">
        <v>139999.99</v>
      </c>
      <c r="J370" s="68">
        <f t="shared" si="15"/>
        <v>0.69297476470588237</v>
      </c>
      <c r="K370" s="43">
        <f t="shared" si="16"/>
        <v>0.82352935294117646</v>
      </c>
      <c r="L370" s="41" t="str">
        <f t="shared" si="17"/>
        <v>A</v>
      </c>
      <c r="M370" s="41" t="s">
        <v>467</v>
      </c>
      <c r="N370" s="41" t="s">
        <v>425</v>
      </c>
      <c r="O370" s="41" t="s">
        <v>70</v>
      </c>
    </row>
    <row r="371" spans="1:15">
      <c r="A371" s="42">
        <v>40207</v>
      </c>
      <c r="B371" s="42">
        <v>47512</v>
      </c>
      <c r="C371" s="130">
        <v>240</v>
      </c>
      <c r="D371" s="43">
        <v>8.09E-2</v>
      </c>
      <c r="E371" s="43">
        <v>8.09E-2</v>
      </c>
      <c r="F371" s="44">
        <v>173500</v>
      </c>
      <c r="G371" s="44">
        <v>173500</v>
      </c>
      <c r="H371" s="44">
        <v>110633.95</v>
      </c>
      <c r="I371" s="44">
        <v>143036.99</v>
      </c>
      <c r="J371" s="68">
        <f t="shared" si="15"/>
        <v>0.63765965417867432</v>
      </c>
      <c r="K371" s="43">
        <f t="shared" si="16"/>
        <v>0.82442069164265119</v>
      </c>
      <c r="L371" s="41" t="str">
        <f t="shared" si="17"/>
        <v>AA</v>
      </c>
      <c r="M371" s="41" t="s">
        <v>584</v>
      </c>
      <c r="N371" s="41" t="s">
        <v>417</v>
      </c>
      <c r="O371" s="41" t="s">
        <v>70</v>
      </c>
    </row>
    <row r="372" spans="1:15">
      <c r="A372" s="38">
        <v>40847</v>
      </c>
      <c r="B372" s="38">
        <v>43496</v>
      </c>
      <c r="C372" s="131">
        <v>87</v>
      </c>
      <c r="D372" s="39">
        <v>8.09E-2</v>
      </c>
      <c r="E372" s="39">
        <v>7.9100000000000004E-2</v>
      </c>
      <c r="F372" s="40">
        <v>120000</v>
      </c>
      <c r="G372" s="40">
        <v>120000</v>
      </c>
      <c r="H372" s="40">
        <v>53802.92</v>
      </c>
      <c r="I372" s="40">
        <v>98999.99</v>
      </c>
      <c r="J372" s="67">
        <f t="shared" si="15"/>
        <v>0.44835766666666665</v>
      </c>
      <c r="K372" s="39">
        <f t="shared" si="16"/>
        <v>0.82499991666666672</v>
      </c>
      <c r="L372" s="2" t="str">
        <f t="shared" si="17"/>
        <v>AA</v>
      </c>
      <c r="M372" s="2" t="s">
        <v>738</v>
      </c>
      <c r="N372" s="2" t="s">
        <v>422</v>
      </c>
      <c r="O372" s="2" t="s">
        <v>70</v>
      </c>
    </row>
    <row r="373" spans="1:15">
      <c r="A373" s="38">
        <v>40217</v>
      </c>
      <c r="B373" s="38">
        <v>50990</v>
      </c>
      <c r="C373" s="131">
        <v>354</v>
      </c>
      <c r="D373" s="39">
        <v>8.09E-2</v>
      </c>
      <c r="E373" s="39">
        <v>7.9100000000000004E-2</v>
      </c>
      <c r="F373" s="40">
        <v>114460</v>
      </c>
      <c r="G373" s="40">
        <v>114460</v>
      </c>
      <c r="H373" s="40">
        <v>81068.81</v>
      </c>
      <c r="I373" s="40">
        <v>94459.99</v>
      </c>
      <c r="J373" s="67">
        <f t="shared" si="15"/>
        <v>0.70827197274156906</v>
      </c>
      <c r="K373" s="39">
        <f t="shared" si="16"/>
        <v>0.82526638126856544</v>
      </c>
      <c r="L373" s="2" t="str">
        <f t="shared" si="17"/>
        <v>A</v>
      </c>
      <c r="M373" s="2" t="s">
        <v>475</v>
      </c>
      <c r="N373" s="2" t="s">
        <v>427</v>
      </c>
      <c r="O373" s="2" t="s">
        <v>70</v>
      </c>
    </row>
    <row r="374" spans="1:15">
      <c r="A374" s="38">
        <v>40381</v>
      </c>
      <c r="B374" s="38">
        <v>51339</v>
      </c>
      <c r="C374" s="131">
        <v>360</v>
      </c>
      <c r="D374" s="39">
        <v>8.09E-2</v>
      </c>
      <c r="E374" s="39">
        <v>7.9100000000000004E-2</v>
      </c>
      <c r="F374" s="40">
        <v>140497.60000000001</v>
      </c>
      <c r="G374" s="40">
        <v>140497.60000000001</v>
      </c>
      <c r="H374" s="40">
        <v>101380.45</v>
      </c>
      <c r="I374" s="40">
        <v>115999.99</v>
      </c>
      <c r="J374" s="67">
        <f t="shared" si="15"/>
        <v>0.72158136509093385</v>
      </c>
      <c r="K374" s="39">
        <f t="shared" si="16"/>
        <v>0.82563680803088446</v>
      </c>
      <c r="L374" s="2" t="str">
        <f t="shared" si="17"/>
        <v>A</v>
      </c>
      <c r="M374" s="2" t="s">
        <v>569</v>
      </c>
      <c r="N374" s="2" t="s">
        <v>426</v>
      </c>
      <c r="O374" s="2" t="s">
        <v>70</v>
      </c>
    </row>
    <row r="375" spans="1:15">
      <c r="A375" s="42">
        <v>40792</v>
      </c>
      <c r="B375" s="42">
        <v>47823</v>
      </c>
      <c r="C375" s="130">
        <v>231</v>
      </c>
      <c r="D375" s="43">
        <v>8.09E-2</v>
      </c>
      <c r="E375" s="43">
        <v>7.9100000000000004E-2</v>
      </c>
      <c r="F375" s="44">
        <v>150000</v>
      </c>
      <c r="G375" s="44">
        <v>150000</v>
      </c>
      <c r="H375" s="44">
        <v>95607.98</v>
      </c>
      <c r="I375" s="44">
        <v>123999.99</v>
      </c>
      <c r="J375" s="68">
        <f t="shared" si="15"/>
        <v>0.63738653333333328</v>
      </c>
      <c r="K375" s="43">
        <f t="shared" si="16"/>
        <v>0.82666660000000003</v>
      </c>
      <c r="L375" s="41" t="str">
        <f t="shared" si="17"/>
        <v>AA</v>
      </c>
      <c r="M375" s="41" t="s">
        <v>495</v>
      </c>
      <c r="N375" s="41" t="s">
        <v>424</v>
      </c>
      <c r="O375" s="41" t="s">
        <v>70</v>
      </c>
    </row>
    <row r="376" spans="1:15">
      <c r="A376" s="42">
        <v>40630</v>
      </c>
      <c r="B376" s="42">
        <v>42213</v>
      </c>
      <c r="C376" s="130">
        <v>52</v>
      </c>
      <c r="D376" s="43">
        <v>8.09E-2</v>
      </c>
      <c r="E376" s="43">
        <v>7.9100000000000004E-2</v>
      </c>
      <c r="F376" s="44">
        <v>145000</v>
      </c>
      <c r="G376" s="44">
        <v>145000</v>
      </c>
      <c r="H376" s="44">
        <v>41886.379999999997</v>
      </c>
      <c r="I376" s="44">
        <v>119999.98</v>
      </c>
      <c r="J376" s="68">
        <f t="shared" si="15"/>
        <v>0.28887158620689651</v>
      </c>
      <c r="K376" s="43">
        <f t="shared" si="16"/>
        <v>0.82758606896551723</v>
      </c>
      <c r="L376" s="41" t="str">
        <f t="shared" si="17"/>
        <v>AA</v>
      </c>
      <c r="M376" s="41" t="s">
        <v>525</v>
      </c>
      <c r="N376" s="41" t="s">
        <v>430</v>
      </c>
      <c r="O376" s="41" t="s">
        <v>70</v>
      </c>
    </row>
    <row r="377" spans="1:15">
      <c r="A377" s="42">
        <v>40123</v>
      </c>
      <c r="B377" s="42">
        <v>51080</v>
      </c>
      <c r="C377" s="130">
        <v>360</v>
      </c>
      <c r="D377" s="43">
        <v>8.09E-2</v>
      </c>
      <c r="E377" s="43">
        <v>7.9100000000000004E-2</v>
      </c>
      <c r="F377" s="44">
        <v>105000</v>
      </c>
      <c r="G377" s="44">
        <v>105000</v>
      </c>
      <c r="H377" s="44">
        <v>74366.039999999994</v>
      </c>
      <c r="I377" s="44">
        <v>86999.99</v>
      </c>
      <c r="J377" s="68">
        <f t="shared" si="15"/>
        <v>0.70824799999999999</v>
      </c>
      <c r="K377" s="43">
        <f t="shared" si="16"/>
        <v>0.82857133333333344</v>
      </c>
      <c r="L377" s="41" t="str">
        <f t="shared" si="17"/>
        <v>A</v>
      </c>
      <c r="M377" s="41" t="s">
        <v>472</v>
      </c>
      <c r="N377" s="41" t="s">
        <v>426</v>
      </c>
      <c r="O377" s="41" t="s">
        <v>70</v>
      </c>
    </row>
    <row r="378" spans="1:15">
      <c r="A378" s="42">
        <v>40476</v>
      </c>
      <c r="B378" s="42">
        <v>51434</v>
      </c>
      <c r="C378" s="130">
        <v>360</v>
      </c>
      <c r="D378" s="43">
        <v>8.09E-2</v>
      </c>
      <c r="E378" s="43">
        <v>7.1599999999999997E-2</v>
      </c>
      <c r="F378" s="44">
        <v>150000</v>
      </c>
      <c r="G378" s="44">
        <v>150000</v>
      </c>
      <c r="H378" s="44">
        <v>78302.97</v>
      </c>
      <c r="I378" s="44">
        <v>124300.94</v>
      </c>
      <c r="J378" s="68">
        <f t="shared" si="15"/>
        <v>0.52201980000000003</v>
      </c>
      <c r="K378" s="43">
        <f t="shared" si="16"/>
        <v>0.82867293333333336</v>
      </c>
      <c r="L378" s="41" t="str">
        <f t="shared" si="17"/>
        <v>AA</v>
      </c>
      <c r="M378" s="41" t="s">
        <v>555</v>
      </c>
      <c r="N378" s="41" t="s">
        <v>434</v>
      </c>
      <c r="O378" s="41" t="s">
        <v>70</v>
      </c>
    </row>
    <row r="379" spans="1:15">
      <c r="A379" s="38">
        <v>40724</v>
      </c>
      <c r="B379" s="38">
        <v>46203</v>
      </c>
      <c r="C379" s="131">
        <v>180</v>
      </c>
      <c r="D379" s="39">
        <v>8.09E-2</v>
      </c>
      <c r="E379" s="39">
        <v>7.9100000000000004E-2</v>
      </c>
      <c r="F379" s="40">
        <v>193000</v>
      </c>
      <c r="G379" s="40">
        <v>193000</v>
      </c>
      <c r="H379" s="40">
        <v>124688.72</v>
      </c>
      <c r="I379" s="40">
        <v>159999.99</v>
      </c>
      <c r="J379" s="67">
        <f t="shared" si="15"/>
        <v>0.64605554404145082</v>
      </c>
      <c r="K379" s="39">
        <f t="shared" si="16"/>
        <v>0.82901549222797921</v>
      </c>
      <c r="L379" s="2" t="str">
        <f t="shared" si="17"/>
        <v>AA</v>
      </c>
      <c r="M379" s="2" t="s">
        <v>467</v>
      </c>
      <c r="N379" s="2" t="s">
        <v>425</v>
      </c>
      <c r="O379" s="2" t="s">
        <v>70</v>
      </c>
    </row>
    <row r="380" spans="1:15">
      <c r="A380" s="42">
        <v>40234</v>
      </c>
      <c r="B380" s="42">
        <v>51191</v>
      </c>
      <c r="C380" s="130">
        <v>360</v>
      </c>
      <c r="D380" s="43">
        <v>8.09E-2</v>
      </c>
      <c r="E380" s="43">
        <v>7.9100000000000004E-2</v>
      </c>
      <c r="F380" s="44">
        <v>144660</v>
      </c>
      <c r="G380" s="44">
        <v>144660</v>
      </c>
      <c r="H380" s="44">
        <v>104110.28</v>
      </c>
      <c r="I380" s="44">
        <v>119999.99</v>
      </c>
      <c r="J380" s="68">
        <f t="shared" si="15"/>
        <v>0.71968947877782385</v>
      </c>
      <c r="K380" s="43">
        <f t="shared" si="16"/>
        <v>0.82953124567952441</v>
      </c>
      <c r="L380" s="41" t="str">
        <f t="shared" si="17"/>
        <v>A</v>
      </c>
      <c r="M380" s="41" t="s">
        <v>531</v>
      </c>
      <c r="N380" s="41" t="s">
        <v>423</v>
      </c>
      <c r="O380" s="41" t="s">
        <v>70</v>
      </c>
    </row>
    <row r="381" spans="1:15">
      <c r="A381" s="42">
        <v>40784</v>
      </c>
      <c r="B381" s="42">
        <v>44741</v>
      </c>
      <c r="C381" s="130">
        <v>130</v>
      </c>
      <c r="D381" s="43">
        <v>8.09E-2</v>
      </c>
      <c r="E381" s="43">
        <v>8.09E-2</v>
      </c>
      <c r="F381" s="44">
        <v>200000</v>
      </c>
      <c r="G381" s="44">
        <v>200000</v>
      </c>
      <c r="H381" s="44">
        <v>57582.15</v>
      </c>
      <c r="I381" s="44">
        <v>166103.35999999999</v>
      </c>
      <c r="J381" s="68">
        <f t="shared" si="15"/>
        <v>0.28791074999999999</v>
      </c>
      <c r="K381" s="43">
        <f t="shared" si="16"/>
        <v>0.83051679999999994</v>
      </c>
      <c r="L381" s="41" t="str">
        <f t="shared" si="17"/>
        <v>AA</v>
      </c>
      <c r="M381" s="41" t="s">
        <v>467</v>
      </c>
      <c r="N381" s="41" t="s">
        <v>425</v>
      </c>
      <c r="O381" s="41" t="s">
        <v>70</v>
      </c>
    </row>
    <row r="382" spans="1:15">
      <c r="A382" s="38">
        <v>40059</v>
      </c>
      <c r="B382" s="38">
        <v>45538</v>
      </c>
      <c r="C382" s="131">
        <v>180</v>
      </c>
      <c r="D382" s="39">
        <v>8.09E-2</v>
      </c>
      <c r="E382" s="39">
        <v>7.9100000000000004E-2</v>
      </c>
      <c r="F382" s="40">
        <v>101000</v>
      </c>
      <c r="G382" s="40">
        <v>101000</v>
      </c>
      <c r="H382" s="40">
        <v>58538.29</v>
      </c>
      <c r="I382" s="40">
        <v>84000</v>
      </c>
      <c r="J382" s="67">
        <f t="shared" si="15"/>
        <v>0.57958702970297027</v>
      </c>
      <c r="K382" s="39">
        <f t="shared" si="16"/>
        <v>0.83168316831683164</v>
      </c>
      <c r="L382" s="2" t="str">
        <f t="shared" si="17"/>
        <v>AA</v>
      </c>
      <c r="M382" s="2" t="s">
        <v>1172</v>
      </c>
      <c r="N382" s="2" t="s">
        <v>439</v>
      </c>
      <c r="O382" s="2" t="s">
        <v>70</v>
      </c>
    </row>
    <row r="383" spans="1:15">
      <c r="A383" s="42">
        <v>40189</v>
      </c>
      <c r="B383" s="42">
        <v>51146</v>
      </c>
      <c r="C383" s="130">
        <v>360</v>
      </c>
      <c r="D383" s="43">
        <v>8.09E-2</v>
      </c>
      <c r="E383" s="43">
        <v>7.9100000000000004E-2</v>
      </c>
      <c r="F383" s="44">
        <v>90000</v>
      </c>
      <c r="G383" s="44">
        <v>90000</v>
      </c>
      <c r="H383" s="44">
        <v>64582.04</v>
      </c>
      <c r="I383" s="44">
        <v>74999.990000000005</v>
      </c>
      <c r="J383" s="68">
        <f t="shared" si="15"/>
        <v>0.71757822222222223</v>
      </c>
      <c r="K383" s="43">
        <f t="shared" si="16"/>
        <v>0.83333322222222228</v>
      </c>
      <c r="L383" s="41" t="str">
        <f t="shared" si="17"/>
        <v>A</v>
      </c>
      <c r="M383" s="41" t="s">
        <v>548</v>
      </c>
      <c r="N383" s="41" t="s">
        <v>433</v>
      </c>
      <c r="O383" s="41" t="s">
        <v>70</v>
      </c>
    </row>
    <row r="384" spans="1:15">
      <c r="A384" s="42">
        <v>40528</v>
      </c>
      <c r="B384" s="42">
        <v>46007</v>
      </c>
      <c r="C384" s="130">
        <v>180</v>
      </c>
      <c r="D384" s="43">
        <v>8.09E-2</v>
      </c>
      <c r="E384" s="43">
        <v>7.9100000000000004E-2</v>
      </c>
      <c r="F384" s="44">
        <v>147000</v>
      </c>
      <c r="G384" s="44">
        <v>147000</v>
      </c>
      <c r="H384" s="44">
        <v>91423.02</v>
      </c>
      <c r="I384" s="44">
        <v>122977.53</v>
      </c>
      <c r="J384" s="68">
        <f t="shared" si="15"/>
        <v>0.62192530612244901</v>
      </c>
      <c r="K384" s="43">
        <f t="shared" si="16"/>
        <v>0.83658183673469388</v>
      </c>
      <c r="L384" s="41" t="str">
        <f t="shared" si="17"/>
        <v>AA</v>
      </c>
      <c r="M384" s="41" t="s">
        <v>548</v>
      </c>
      <c r="N384" s="41" t="s">
        <v>433</v>
      </c>
      <c r="O384" s="41" t="s">
        <v>70</v>
      </c>
    </row>
    <row r="385" spans="1:15">
      <c r="A385" s="38">
        <v>40857</v>
      </c>
      <c r="B385" s="38">
        <v>47340</v>
      </c>
      <c r="C385" s="131">
        <v>213</v>
      </c>
      <c r="D385" s="39">
        <v>8.09E-2</v>
      </c>
      <c r="E385" s="39">
        <v>7.9100000000000004E-2</v>
      </c>
      <c r="F385" s="40">
        <v>150000</v>
      </c>
      <c r="G385" s="40">
        <v>150000</v>
      </c>
      <c r="H385" s="40">
        <v>93934.57</v>
      </c>
      <c r="I385" s="40">
        <v>125599.99</v>
      </c>
      <c r="J385" s="67">
        <f t="shared" si="15"/>
        <v>0.62623046666666671</v>
      </c>
      <c r="K385" s="39">
        <f t="shared" si="16"/>
        <v>0.83733326666666674</v>
      </c>
      <c r="L385" s="2" t="str">
        <f t="shared" si="17"/>
        <v>AA</v>
      </c>
      <c r="M385" s="2" t="s">
        <v>646</v>
      </c>
      <c r="N385" s="2" t="s">
        <v>422</v>
      </c>
      <c r="O385" s="2" t="s">
        <v>70</v>
      </c>
    </row>
    <row r="386" spans="1:15">
      <c r="A386" s="42">
        <v>40263</v>
      </c>
      <c r="B386" s="42">
        <v>51008</v>
      </c>
      <c r="C386" s="130">
        <v>353</v>
      </c>
      <c r="D386" s="43">
        <v>8.09E-2</v>
      </c>
      <c r="E386" s="43">
        <v>7.9100000000000004E-2</v>
      </c>
      <c r="F386" s="44">
        <v>179000</v>
      </c>
      <c r="G386" s="44">
        <v>179000</v>
      </c>
      <c r="H386" s="44">
        <v>129253.05</v>
      </c>
      <c r="I386" s="44">
        <v>149999.99</v>
      </c>
      <c r="J386" s="68">
        <f t="shared" si="15"/>
        <v>0.72208407821229048</v>
      </c>
      <c r="K386" s="43">
        <f t="shared" si="16"/>
        <v>0.83798877094972057</v>
      </c>
      <c r="L386" s="41" t="str">
        <f t="shared" si="17"/>
        <v>A</v>
      </c>
      <c r="M386" s="41" t="s">
        <v>489</v>
      </c>
      <c r="N386" s="41" t="s">
        <v>415</v>
      </c>
      <c r="O386" s="41" t="s">
        <v>70</v>
      </c>
    </row>
    <row r="387" spans="1:15">
      <c r="A387" s="42">
        <v>40812</v>
      </c>
      <c r="B387" s="42">
        <v>48117</v>
      </c>
      <c r="C387" s="130">
        <v>240</v>
      </c>
      <c r="D387" s="43">
        <v>8.09E-2</v>
      </c>
      <c r="E387" s="43">
        <v>8.09E-2</v>
      </c>
      <c r="F387" s="44">
        <v>131000</v>
      </c>
      <c r="G387" s="44">
        <v>131000</v>
      </c>
      <c r="H387" s="44">
        <v>92728.26</v>
      </c>
      <c r="I387" s="44">
        <v>109799.99</v>
      </c>
      <c r="J387" s="68">
        <f t="shared" ref="J387:J450" si="18">H387/G387</f>
        <v>0.70784931297709919</v>
      </c>
      <c r="K387" s="43">
        <f t="shared" ref="K387:K450" si="19">I387/G387</f>
        <v>0.83816786259541987</v>
      </c>
      <c r="L387" s="41" t="str">
        <f t="shared" ref="L387:L450" si="20">IF(J387&lt;=65%,"AA",IF(J387&lt;=75%,"A",IF(J387&lt;=85%,"B","C")))</f>
        <v>A</v>
      </c>
      <c r="M387" s="41" t="s">
        <v>566</v>
      </c>
      <c r="N387" s="41" t="s">
        <v>420</v>
      </c>
      <c r="O387" s="41" t="s">
        <v>70</v>
      </c>
    </row>
    <row r="388" spans="1:15">
      <c r="A388" s="42">
        <v>40949</v>
      </c>
      <c r="B388" s="42">
        <v>43079</v>
      </c>
      <c r="C388" s="130">
        <v>70</v>
      </c>
      <c r="D388" s="43">
        <v>8.09E-2</v>
      </c>
      <c r="E388" s="43">
        <v>7.9100000000000004E-2</v>
      </c>
      <c r="F388" s="44">
        <v>131000</v>
      </c>
      <c r="G388" s="44">
        <v>131000</v>
      </c>
      <c r="H388" s="44">
        <v>48321.440000000002</v>
      </c>
      <c r="I388" s="44">
        <v>109999.99</v>
      </c>
      <c r="J388" s="68">
        <f t="shared" si="18"/>
        <v>0.36886595419847329</v>
      </c>
      <c r="K388" s="43">
        <f t="shared" si="19"/>
        <v>0.83969458015267184</v>
      </c>
      <c r="L388" s="41" t="str">
        <f t="shared" si="20"/>
        <v>AA</v>
      </c>
      <c r="M388" s="41" t="s">
        <v>589</v>
      </c>
      <c r="N388" s="41" t="s">
        <v>438</v>
      </c>
      <c r="O388" s="41" t="s">
        <v>70</v>
      </c>
    </row>
    <row r="389" spans="1:15">
      <c r="A389" s="42">
        <v>40154</v>
      </c>
      <c r="B389" s="42">
        <v>43806</v>
      </c>
      <c r="C389" s="130">
        <v>120</v>
      </c>
      <c r="D389" s="43">
        <v>8.09E-2</v>
      </c>
      <c r="E389" s="43">
        <v>7.9100000000000004E-2</v>
      </c>
      <c r="F389" s="44">
        <v>175000</v>
      </c>
      <c r="G389" s="44">
        <v>175000</v>
      </c>
      <c r="H389" s="44">
        <v>73708.23</v>
      </c>
      <c r="I389" s="44">
        <v>146999.99</v>
      </c>
      <c r="J389" s="68">
        <f t="shared" si="18"/>
        <v>0.42118988571428567</v>
      </c>
      <c r="K389" s="43">
        <f t="shared" si="19"/>
        <v>0.83999994285714286</v>
      </c>
      <c r="L389" s="41" t="str">
        <f t="shared" si="20"/>
        <v>AA</v>
      </c>
      <c r="M389" s="41" t="s">
        <v>525</v>
      </c>
      <c r="N389" s="41" t="s">
        <v>430</v>
      </c>
      <c r="O389" s="41" t="s">
        <v>70</v>
      </c>
    </row>
    <row r="390" spans="1:15">
      <c r="A390" s="38">
        <v>40165</v>
      </c>
      <c r="B390" s="38">
        <v>51122</v>
      </c>
      <c r="C390" s="131">
        <v>360</v>
      </c>
      <c r="D390" s="39">
        <v>8.09E-2</v>
      </c>
      <c r="E390" s="39">
        <v>8.09E-2</v>
      </c>
      <c r="F390" s="40">
        <v>155000</v>
      </c>
      <c r="G390" s="40">
        <v>155000</v>
      </c>
      <c r="H390" s="40">
        <v>111781</v>
      </c>
      <c r="I390" s="40">
        <v>130519.99</v>
      </c>
      <c r="J390" s="67">
        <f t="shared" si="18"/>
        <v>0.72116774193548383</v>
      </c>
      <c r="K390" s="39">
        <f t="shared" si="19"/>
        <v>0.84206445161290322</v>
      </c>
      <c r="L390" s="2" t="str">
        <f t="shared" si="20"/>
        <v>A</v>
      </c>
      <c r="M390" s="2" t="s">
        <v>525</v>
      </c>
      <c r="N390" s="2" t="s">
        <v>430</v>
      </c>
      <c r="O390" s="2" t="s">
        <v>70</v>
      </c>
    </row>
    <row r="391" spans="1:15">
      <c r="A391" s="38">
        <v>40742</v>
      </c>
      <c r="B391" s="38">
        <v>46221</v>
      </c>
      <c r="C391" s="131">
        <v>180</v>
      </c>
      <c r="D391" s="39">
        <v>8.09E-2</v>
      </c>
      <c r="E391" s="39">
        <v>7.9100000000000004E-2</v>
      </c>
      <c r="F391" s="40">
        <v>130000</v>
      </c>
      <c r="G391" s="40">
        <v>130000</v>
      </c>
      <c r="H391" s="40">
        <v>85567.3</v>
      </c>
      <c r="I391" s="40">
        <v>109999.99</v>
      </c>
      <c r="J391" s="67">
        <f t="shared" si="18"/>
        <v>0.65821000000000007</v>
      </c>
      <c r="K391" s="39">
        <f t="shared" si="19"/>
        <v>0.84615376923076924</v>
      </c>
      <c r="L391" s="2" t="str">
        <f t="shared" si="20"/>
        <v>A</v>
      </c>
      <c r="M391" s="2" t="s">
        <v>1221</v>
      </c>
      <c r="N391" s="2" t="s">
        <v>419</v>
      </c>
      <c r="O391" s="2" t="s">
        <v>70</v>
      </c>
    </row>
    <row r="392" spans="1:15">
      <c r="A392" s="42">
        <v>40406</v>
      </c>
      <c r="B392" s="42">
        <v>45704</v>
      </c>
      <c r="C392" s="130">
        <v>174</v>
      </c>
      <c r="D392" s="43">
        <v>8.09E-2</v>
      </c>
      <c r="E392" s="43">
        <v>7.9100000000000004E-2</v>
      </c>
      <c r="F392" s="44">
        <v>159500</v>
      </c>
      <c r="G392" s="44">
        <v>159500</v>
      </c>
      <c r="H392" s="44">
        <v>96234.26</v>
      </c>
      <c r="I392" s="44">
        <v>134999.99</v>
      </c>
      <c r="J392" s="68">
        <f t="shared" si="18"/>
        <v>0.60334959247648901</v>
      </c>
      <c r="K392" s="43">
        <f t="shared" si="19"/>
        <v>0.846394921630094</v>
      </c>
      <c r="L392" s="41" t="str">
        <f t="shared" si="20"/>
        <v>AA</v>
      </c>
      <c r="M392" s="41" t="s">
        <v>467</v>
      </c>
      <c r="N392" s="41" t="s">
        <v>425</v>
      </c>
      <c r="O392" s="41" t="s">
        <v>70</v>
      </c>
    </row>
    <row r="393" spans="1:15">
      <c r="A393" s="42">
        <v>40354</v>
      </c>
      <c r="B393" s="42">
        <v>45833</v>
      </c>
      <c r="C393" s="130">
        <v>180</v>
      </c>
      <c r="D393" s="43">
        <v>8.09E-2</v>
      </c>
      <c r="E393" s="43">
        <v>8.09E-2</v>
      </c>
      <c r="F393" s="44">
        <v>117213.02</v>
      </c>
      <c r="G393" s="44">
        <v>117213.02</v>
      </c>
      <c r="H393" s="44">
        <v>83782.67</v>
      </c>
      <c r="I393" s="44">
        <v>99270</v>
      </c>
      <c r="J393" s="68">
        <f t="shared" si="18"/>
        <v>0.71478979041748092</v>
      </c>
      <c r="K393" s="43">
        <f t="shared" si="19"/>
        <v>0.84691956576155103</v>
      </c>
      <c r="L393" s="41" t="str">
        <f t="shared" si="20"/>
        <v>A</v>
      </c>
      <c r="M393" s="41" t="s">
        <v>609</v>
      </c>
      <c r="N393" s="41" t="s">
        <v>428</v>
      </c>
      <c r="O393" s="41" t="s">
        <v>70</v>
      </c>
    </row>
    <row r="394" spans="1:15">
      <c r="A394" s="42">
        <v>40038</v>
      </c>
      <c r="B394" s="42">
        <v>47343</v>
      </c>
      <c r="C394" s="130">
        <v>240</v>
      </c>
      <c r="D394" s="43">
        <v>8.09E-2</v>
      </c>
      <c r="E394" s="43">
        <v>7.9100000000000004E-2</v>
      </c>
      <c r="F394" s="44">
        <v>138114.79999999999</v>
      </c>
      <c r="G394" s="44">
        <v>138114.79999999999</v>
      </c>
      <c r="H394" s="44">
        <v>87936.9</v>
      </c>
      <c r="I394" s="44">
        <v>116999.99</v>
      </c>
      <c r="J394" s="68">
        <f t="shared" si="18"/>
        <v>0.63669425724107775</v>
      </c>
      <c r="K394" s="43">
        <f t="shared" si="19"/>
        <v>0.84712130778164263</v>
      </c>
      <c r="L394" s="41" t="str">
        <f t="shared" si="20"/>
        <v>AA</v>
      </c>
      <c r="M394" s="41" t="s">
        <v>449</v>
      </c>
      <c r="N394" s="41" t="s">
        <v>418</v>
      </c>
      <c r="O394" s="41" t="s">
        <v>70</v>
      </c>
    </row>
    <row r="395" spans="1:15">
      <c r="A395" s="38">
        <v>39974</v>
      </c>
      <c r="B395" s="38">
        <v>50931</v>
      </c>
      <c r="C395" s="131">
        <v>360</v>
      </c>
      <c r="D395" s="39">
        <v>8.09E-2</v>
      </c>
      <c r="E395" s="39">
        <v>7.9100000000000004E-2</v>
      </c>
      <c r="F395" s="40">
        <v>99000</v>
      </c>
      <c r="G395" s="40">
        <v>99000</v>
      </c>
      <c r="H395" s="40">
        <v>70691.37</v>
      </c>
      <c r="I395" s="40">
        <v>84024.99</v>
      </c>
      <c r="J395" s="67">
        <f t="shared" si="18"/>
        <v>0.71405424242424242</v>
      </c>
      <c r="K395" s="39">
        <f t="shared" si="19"/>
        <v>0.84873727272727273</v>
      </c>
      <c r="L395" s="2" t="str">
        <f t="shared" si="20"/>
        <v>A</v>
      </c>
      <c r="M395" s="2" t="s">
        <v>493</v>
      </c>
      <c r="N395" s="2" t="s">
        <v>427</v>
      </c>
      <c r="O395" s="2" t="s">
        <v>70</v>
      </c>
    </row>
    <row r="396" spans="1:15">
      <c r="A396" s="42">
        <v>40017</v>
      </c>
      <c r="B396" s="42">
        <v>47322</v>
      </c>
      <c r="C396" s="130">
        <v>240</v>
      </c>
      <c r="D396" s="43">
        <v>8.09E-2</v>
      </c>
      <c r="E396" s="43">
        <v>7.9100000000000004E-2</v>
      </c>
      <c r="F396" s="44">
        <v>100000</v>
      </c>
      <c r="G396" s="44">
        <v>100000</v>
      </c>
      <c r="H396" s="44">
        <v>67356.070000000007</v>
      </c>
      <c r="I396" s="44">
        <v>85000</v>
      </c>
      <c r="J396" s="68">
        <f t="shared" si="18"/>
        <v>0.67356070000000012</v>
      </c>
      <c r="K396" s="43">
        <f t="shared" si="19"/>
        <v>0.85</v>
      </c>
      <c r="L396" s="41" t="str">
        <f t="shared" si="20"/>
        <v>A</v>
      </c>
      <c r="M396" s="41" t="s">
        <v>601</v>
      </c>
      <c r="N396" s="41" t="s">
        <v>435</v>
      </c>
      <c r="O396" s="41" t="s">
        <v>70</v>
      </c>
    </row>
    <row r="397" spans="1:15">
      <c r="A397" s="38">
        <v>40682</v>
      </c>
      <c r="B397" s="38">
        <v>42113</v>
      </c>
      <c r="C397" s="131">
        <v>47</v>
      </c>
      <c r="D397" s="39">
        <v>8.09E-2</v>
      </c>
      <c r="E397" s="39">
        <v>7.4099999999999999E-2</v>
      </c>
      <c r="F397" s="40">
        <v>186000</v>
      </c>
      <c r="G397" s="40">
        <v>186000</v>
      </c>
      <c r="H397" s="40">
        <v>42938.06</v>
      </c>
      <c r="I397" s="40">
        <v>158899.99</v>
      </c>
      <c r="J397" s="67">
        <f t="shared" si="18"/>
        <v>0.23084978494623654</v>
      </c>
      <c r="K397" s="39">
        <f t="shared" si="19"/>
        <v>0.85430102150537635</v>
      </c>
      <c r="L397" s="2" t="str">
        <f t="shared" si="20"/>
        <v>AA</v>
      </c>
      <c r="M397" s="2" t="s">
        <v>457</v>
      </c>
      <c r="N397" s="2" t="s">
        <v>419</v>
      </c>
      <c r="O397" s="2" t="s">
        <v>70</v>
      </c>
    </row>
    <row r="398" spans="1:15">
      <c r="A398" s="38">
        <v>40668</v>
      </c>
      <c r="B398" s="38">
        <v>51626</v>
      </c>
      <c r="C398" s="131">
        <v>360</v>
      </c>
      <c r="D398" s="39">
        <v>8.09E-2</v>
      </c>
      <c r="E398" s="39">
        <v>7.9100000000000004E-2</v>
      </c>
      <c r="F398" s="40">
        <v>70187.5</v>
      </c>
      <c r="G398" s="40">
        <v>70187.5</v>
      </c>
      <c r="H398" s="40">
        <v>35737.769999999997</v>
      </c>
      <c r="I398" s="40">
        <v>59999.99</v>
      </c>
      <c r="J398" s="67">
        <f t="shared" si="18"/>
        <v>0.50917570792520028</v>
      </c>
      <c r="K398" s="39">
        <f t="shared" si="19"/>
        <v>0.85485292965271586</v>
      </c>
      <c r="L398" s="2" t="str">
        <f t="shared" si="20"/>
        <v>AA</v>
      </c>
      <c r="M398" s="2" t="s">
        <v>609</v>
      </c>
      <c r="N398" s="2" t="s">
        <v>428</v>
      </c>
      <c r="O398" s="2" t="s">
        <v>70</v>
      </c>
    </row>
    <row r="399" spans="1:15">
      <c r="A399" s="42">
        <v>40693</v>
      </c>
      <c r="B399" s="42">
        <v>47998</v>
      </c>
      <c r="C399" s="130">
        <v>240</v>
      </c>
      <c r="D399" s="43">
        <v>8.09E-2</v>
      </c>
      <c r="E399" s="43">
        <v>7.9100000000000004E-2</v>
      </c>
      <c r="F399" s="44">
        <v>198000</v>
      </c>
      <c r="G399" s="44">
        <v>198000</v>
      </c>
      <c r="H399" s="44">
        <v>141294.51</v>
      </c>
      <c r="I399" s="44">
        <v>169999.99</v>
      </c>
      <c r="J399" s="68">
        <f t="shared" si="18"/>
        <v>0.71360863636363636</v>
      </c>
      <c r="K399" s="43">
        <f t="shared" si="19"/>
        <v>0.85858580808080809</v>
      </c>
      <c r="L399" s="41" t="str">
        <f t="shared" si="20"/>
        <v>A</v>
      </c>
      <c r="M399" s="41" t="s">
        <v>511</v>
      </c>
      <c r="N399" s="41" t="s">
        <v>422</v>
      </c>
      <c r="O399" s="41" t="s">
        <v>70</v>
      </c>
    </row>
    <row r="400" spans="1:15">
      <c r="A400" s="38">
        <v>40870</v>
      </c>
      <c r="B400" s="38">
        <v>47718</v>
      </c>
      <c r="C400" s="131">
        <v>225</v>
      </c>
      <c r="D400" s="39">
        <v>8.09E-2</v>
      </c>
      <c r="E400" s="39">
        <v>8.09E-2</v>
      </c>
      <c r="F400" s="40">
        <v>170000</v>
      </c>
      <c r="G400" s="40">
        <v>170000</v>
      </c>
      <c r="H400" s="40">
        <v>115806.11</v>
      </c>
      <c r="I400" s="40">
        <v>145999.99</v>
      </c>
      <c r="J400" s="67">
        <f t="shared" si="18"/>
        <v>0.68121241176470593</v>
      </c>
      <c r="K400" s="39">
        <f t="shared" si="19"/>
        <v>0.85882347058823527</v>
      </c>
      <c r="L400" s="2" t="str">
        <f t="shared" si="20"/>
        <v>A</v>
      </c>
      <c r="M400" s="2" t="s">
        <v>531</v>
      </c>
      <c r="N400" s="2" t="s">
        <v>423</v>
      </c>
      <c r="O400" s="2" t="s">
        <v>70</v>
      </c>
    </row>
    <row r="401" spans="1:15">
      <c r="A401" s="42">
        <v>39973</v>
      </c>
      <c r="B401" s="42">
        <v>45970</v>
      </c>
      <c r="C401" s="130">
        <v>197</v>
      </c>
      <c r="D401" s="43">
        <v>8.09E-2</v>
      </c>
      <c r="E401" s="43">
        <v>7.9100000000000004E-2</v>
      </c>
      <c r="F401" s="44">
        <v>150000</v>
      </c>
      <c r="G401" s="44">
        <v>150000</v>
      </c>
      <c r="H401" s="44">
        <v>108198.14</v>
      </c>
      <c r="I401" s="44">
        <v>129000</v>
      </c>
      <c r="J401" s="68">
        <f t="shared" si="18"/>
        <v>0.72132093333333336</v>
      </c>
      <c r="K401" s="43">
        <f t="shared" si="19"/>
        <v>0.86</v>
      </c>
      <c r="L401" s="41" t="str">
        <f t="shared" si="20"/>
        <v>A</v>
      </c>
      <c r="M401" s="41" t="s">
        <v>1079</v>
      </c>
      <c r="N401" s="41" t="s">
        <v>421</v>
      </c>
      <c r="O401" s="41" t="s">
        <v>70</v>
      </c>
    </row>
    <row r="402" spans="1:15">
      <c r="A402" s="38">
        <v>40522</v>
      </c>
      <c r="B402" s="38">
        <v>46001</v>
      </c>
      <c r="C402" s="131">
        <v>180</v>
      </c>
      <c r="D402" s="39">
        <v>8.09E-2</v>
      </c>
      <c r="E402" s="39">
        <v>8.09E-2</v>
      </c>
      <c r="F402" s="40">
        <v>158000</v>
      </c>
      <c r="G402" s="40">
        <v>158000</v>
      </c>
      <c r="H402" s="40">
        <v>40414.31</v>
      </c>
      <c r="I402" s="40">
        <v>136496.32999999999</v>
      </c>
      <c r="J402" s="67">
        <f t="shared" si="18"/>
        <v>0.25578677215189871</v>
      </c>
      <c r="K402" s="39">
        <f t="shared" si="19"/>
        <v>0.86390082278481006</v>
      </c>
      <c r="L402" s="2" t="str">
        <f t="shared" si="20"/>
        <v>AA</v>
      </c>
      <c r="M402" s="2" t="s">
        <v>703</v>
      </c>
      <c r="N402" s="2" t="s">
        <v>437</v>
      </c>
      <c r="O402" s="2" t="s">
        <v>70</v>
      </c>
    </row>
    <row r="403" spans="1:15">
      <c r="A403" s="42">
        <v>40728</v>
      </c>
      <c r="B403" s="42">
        <v>51686</v>
      </c>
      <c r="C403" s="130">
        <v>360</v>
      </c>
      <c r="D403" s="43">
        <v>8.09E-2</v>
      </c>
      <c r="E403" s="43">
        <v>7.9100000000000004E-2</v>
      </c>
      <c r="F403" s="44">
        <v>106337</v>
      </c>
      <c r="G403" s="44">
        <v>106337</v>
      </c>
      <c r="H403" s="44">
        <v>75965.759999999995</v>
      </c>
      <c r="I403" s="44">
        <v>91999.99</v>
      </c>
      <c r="J403" s="68">
        <f t="shared" si="18"/>
        <v>0.71438690201905264</v>
      </c>
      <c r="K403" s="43">
        <f t="shared" si="19"/>
        <v>0.86517383413111149</v>
      </c>
      <c r="L403" s="41" t="str">
        <f t="shared" si="20"/>
        <v>A</v>
      </c>
      <c r="M403" s="41" t="s">
        <v>732</v>
      </c>
      <c r="N403" s="41" t="s">
        <v>424</v>
      </c>
      <c r="O403" s="41" t="s">
        <v>70</v>
      </c>
    </row>
    <row r="404" spans="1:15">
      <c r="A404" s="38">
        <v>40588</v>
      </c>
      <c r="B404" s="38">
        <v>50327</v>
      </c>
      <c r="C404" s="131">
        <v>320</v>
      </c>
      <c r="D404" s="39">
        <v>8.09E-2</v>
      </c>
      <c r="E404" s="39">
        <v>7.9100000000000004E-2</v>
      </c>
      <c r="F404" s="40">
        <v>190000</v>
      </c>
      <c r="G404" s="40">
        <v>190000</v>
      </c>
      <c r="H404" s="40">
        <v>129411.97</v>
      </c>
      <c r="I404" s="40">
        <v>164999.99</v>
      </c>
      <c r="J404" s="67">
        <f t="shared" si="18"/>
        <v>0.68111563157894739</v>
      </c>
      <c r="K404" s="39">
        <f t="shared" si="19"/>
        <v>0.868421</v>
      </c>
      <c r="L404" s="2" t="str">
        <f t="shared" si="20"/>
        <v>A</v>
      </c>
      <c r="M404" s="2" t="s">
        <v>548</v>
      </c>
      <c r="N404" s="2" t="s">
        <v>433</v>
      </c>
      <c r="O404" s="2" t="s">
        <v>70</v>
      </c>
    </row>
    <row r="405" spans="1:15">
      <c r="A405" s="42">
        <v>40312</v>
      </c>
      <c r="B405" s="42">
        <v>51270</v>
      </c>
      <c r="C405" s="130">
        <v>360</v>
      </c>
      <c r="D405" s="43">
        <v>8.09E-2</v>
      </c>
      <c r="E405" s="43">
        <v>7.9100000000000004E-2</v>
      </c>
      <c r="F405" s="44">
        <v>180000</v>
      </c>
      <c r="G405" s="44">
        <v>180000</v>
      </c>
      <c r="H405" s="44">
        <v>120831.43</v>
      </c>
      <c r="I405" s="44">
        <v>157115.92000000001</v>
      </c>
      <c r="J405" s="68">
        <f t="shared" si="18"/>
        <v>0.67128572222222216</v>
      </c>
      <c r="K405" s="43">
        <f t="shared" si="19"/>
        <v>0.87286622222222232</v>
      </c>
      <c r="L405" s="41" t="str">
        <f t="shared" si="20"/>
        <v>A</v>
      </c>
      <c r="M405" s="41" t="s">
        <v>489</v>
      </c>
      <c r="N405" s="41" t="s">
        <v>415</v>
      </c>
      <c r="O405" s="41" t="s">
        <v>70</v>
      </c>
    </row>
    <row r="406" spans="1:15">
      <c r="A406" s="38">
        <v>40968</v>
      </c>
      <c r="B406" s="38">
        <v>42794</v>
      </c>
      <c r="C406" s="131">
        <v>60</v>
      </c>
      <c r="D406" s="39">
        <v>8.09E-2</v>
      </c>
      <c r="E406" s="39">
        <v>7.9100000000000004E-2</v>
      </c>
      <c r="F406" s="40">
        <v>138000</v>
      </c>
      <c r="G406" s="40">
        <v>138000</v>
      </c>
      <c r="H406" s="40">
        <v>77461.13</v>
      </c>
      <c r="I406" s="40">
        <v>120652.62</v>
      </c>
      <c r="J406" s="67">
        <f t="shared" si="18"/>
        <v>0.56131253623188404</v>
      </c>
      <c r="K406" s="39">
        <f t="shared" si="19"/>
        <v>0.87429434782608695</v>
      </c>
      <c r="L406" s="2" t="str">
        <f t="shared" si="20"/>
        <v>AA</v>
      </c>
      <c r="M406" s="2" t="s">
        <v>489</v>
      </c>
      <c r="N406" s="2" t="s">
        <v>415</v>
      </c>
      <c r="O406" s="2" t="s">
        <v>70</v>
      </c>
    </row>
    <row r="407" spans="1:15">
      <c r="A407" s="38">
        <v>40870</v>
      </c>
      <c r="B407" s="38">
        <v>47141</v>
      </c>
      <c r="C407" s="131">
        <v>206</v>
      </c>
      <c r="D407" s="39">
        <v>8.09E-2</v>
      </c>
      <c r="E407" s="39">
        <v>7.9100000000000004E-2</v>
      </c>
      <c r="F407" s="40">
        <v>107000</v>
      </c>
      <c r="G407" s="40">
        <v>107000</v>
      </c>
      <c r="H407" s="40">
        <v>70131.850000000006</v>
      </c>
      <c r="I407" s="40">
        <v>93592.99</v>
      </c>
      <c r="J407" s="67">
        <f t="shared" si="18"/>
        <v>0.65543785046728975</v>
      </c>
      <c r="K407" s="39">
        <f t="shared" si="19"/>
        <v>0.87470084112149538</v>
      </c>
      <c r="L407" s="2" t="str">
        <f t="shared" si="20"/>
        <v>A</v>
      </c>
      <c r="M407" s="2" t="s">
        <v>724</v>
      </c>
      <c r="N407" s="2" t="s">
        <v>424</v>
      </c>
      <c r="O407" s="2" t="s">
        <v>70</v>
      </c>
    </row>
    <row r="408" spans="1:15">
      <c r="A408" s="42">
        <v>40074</v>
      </c>
      <c r="B408" s="42">
        <v>49478</v>
      </c>
      <c r="C408" s="130">
        <v>309</v>
      </c>
      <c r="D408" s="43">
        <v>8.09E-2</v>
      </c>
      <c r="E408" s="43">
        <v>8.09E-2</v>
      </c>
      <c r="F408" s="44">
        <v>140000</v>
      </c>
      <c r="G408" s="44">
        <v>140000</v>
      </c>
      <c r="H408" s="44">
        <v>100500</v>
      </c>
      <c r="I408" s="44">
        <v>122999.99</v>
      </c>
      <c r="J408" s="68">
        <f t="shared" si="18"/>
        <v>0.71785714285714286</v>
      </c>
      <c r="K408" s="43">
        <f t="shared" si="19"/>
        <v>0.87857135714285717</v>
      </c>
      <c r="L408" s="41" t="str">
        <f t="shared" si="20"/>
        <v>A</v>
      </c>
      <c r="M408" s="41" t="s">
        <v>844</v>
      </c>
      <c r="N408" s="41" t="s">
        <v>419</v>
      </c>
      <c r="O408" s="41" t="s">
        <v>70</v>
      </c>
    </row>
    <row r="409" spans="1:15">
      <c r="A409" s="38">
        <v>40214</v>
      </c>
      <c r="B409" s="38">
        <v>47154</v>
      </c>
      <c r="C409" s="131">
        <v>228</v>
      </c>
      <c r="D409" s="39">
        <v>8.09E-2</v>
      </c>
      <c r="E409" s="39">
        <v>7.9100000000000004E-2</v>
      </c>
      <c r="F409" s="40">
        <v>165000</v>
      </c>
      <c r="G409" s="40">
        <v>165000</v>
      </c>
      <c r="H409" s="40">
        <v>110617.25</v>
      </c>
      <c r="I409" s="40">
        <v>144999.99</v>
      </c>
      <c r="J409" s="67">
        <f t="shared" si="18"/>
        <v>0.6704075757575757</v>
      </c>
      <c r="K409" s="39">
        <f t="shared" si="19"/>
        <v>0.87878781818181817</v>
      </c>
      <c r="L409" s="2" t="str">
        <f t="shared" si="20"/>
        <v>A</v>
      </c>
      <c r="M409" s="2" t="s">
        <v>86</v>
      </c>
      <c r="N409" s="2" t="s">
        <v>415</v>
      </c>
      <c r="O409" s="2" t="s">
        <v>70</v>
      </c>
    </row>
    <row r="410" spans="1:15">
      <c r="A410" s="38">
        <v>40833</v>
      </c>
      <c r="B410" s="38">
        <v>47896</v>
      </c>
      <c r="C410" s="131">
        <v>232</v>
      </c>
      <c r="D410" s="39">
        <v>8.09E-2</v>
      </c>
      <c r="E410" s="39">
        <v>7.9100000000000004E-2</v>
      </c>
      <c r="F410" s="40">
        <v>175000</v>
      </c>
      <c r="G410" s="40">
        <v>175000</v>
      </c>
      <c r="H410" s="40">
        <v>119988.3</v>
      </c>
      <c r="I410" s="40">
        <v>153999.99</v>
      </c>
      <c r="J410" s="67">
        <f t="shared" si="18"/>
        <v>0.68564742857142857</v>
      </c>
      <c r="K410" s="39">
        <f t="shared" si="19"/>
        <v>0.87999994285714278</v>
      </c>
      <c r="L410" s="2" t="str">
        <f t="shared" si="20"/>
        <v>A</v>
      </c>
      <c r="M410" s="2" t="s">
        <v>586</v>
      </c>
      <c r="N410" s="2" t="s">
        <v>416</v>
      </c>
      <c r="O410" s="2" t="s">
        <v>70</v>
      </c>
    </row>
    <row r="411" spans="1:15">
      <c r="A411" s="42">
        <v>40662</v>
      </c>
      <c r="B411" s="42">
        <v>46446</v>
      </c>
      <c r="C411" s="130">
        <v>190</v>
      </c>
      <c r="D411" s="43">
        <v>8.09E-2</v>
      </c>
      <c r="E411" s="43">
        <v>7.9100000000000004E-2</v>
      </c>
      <c r="F411" s="44">
        <v>119600.66</v>
      </c>
      <c r="G411" s="44">
        <v>119600.66</v>
      </c>
      <c r="H411" s="44">
        <v>74955.41</v>
      </c>
      <c r="I411" s="44">
        <v>105900.66</v>
      </c>
      <c r="J411" s="68">
        <f t="shared" si="18"/>
        <v>0.62671401646111313</v>
      </c>
      <c r="K411" s="43">
        <f t="shared" si="19"/>
        <v>0.88545213713703586</v>
      </c>
      <c r="L411" s="41" t="str">
        <f t="shared" si="20"/>
        <v>AA</v>
      </c>
      <c r="M411" s="41" t="s">
        <v>475</v>
      </c>
      <c r="N411" s="41" t="s">
        <v>427</v>
      </c>
      <c r="O411" s="41" t="s">
        <v>70</v>
      </c>
    </row>
    <row r="412" spans="1:15">
      <c r="A412" s="38">
        <v>40280</v>
      </c>
      <c r="B412" s="38">
        <v>44724</v>
      </c>
      <c r="C412" s="131">
        <v>146</v>
      </c>
      <c r="D412" s="39">
        <v>8.09E-2</v>
      </c>
      <c r="E412" s="39">
        <v>7.9100000000000004E-2</v>
      </c>
      <c r="F412" s="40">
        <v>150000</v>
      </c>
      <c r="G412" s="40">
        <v>150000</v>
      </c>
      <c r="H412" s="40">
        <v>59300.02</v>
      </c>
      <c r="I412" s="40">
        <v>132999.99</v>
      </c>
      <c r="J412" s="67">
        <f t="shared" si="18"/>
        <v>0.39533346666666663</v>
      </c>
      <c r="K412" s="39">
        <f t="shared" si="19"/>
        <v>0.88666659999999997</v>
      </c>
      <c r="L412" s="2" t="str">
        <f t="shared" si="20"/>
        <v>AA</v>
      </c>
      <c r="M412" s="2" t="s">
        <v>472</v>
      </c>
      <c r="N412" s="2" t="s">
        <v>426</v>
      </c>
      <c r="O412" s="2" t="s">
        <v>70</v>
      </c>
    </row>
    <row r="413" spans="1:15">
      <c r="A413" s="38">
        <v>40325</v>
      </c>
      <c r="B413" s="38">
        <v>45165</v>
      </c>
      <c r="C413" s="131">
        <v>159</v>
      </c>
      <c r="D413" s="39">
        <v>8.09E-2</v>
      </c>
      <c r="E413" s="39">
        <v>7.1599999999999997E-2</v>
      </c>
      <c r="F413" s="40">
        <v>175000</v>
      </c>
      <c r="G413" s="40">
        <v>175000</v>
      </c>
      <c r="H413" s="40">
        <v>93948.1</v>
      </c>
      <c r="I413" s="40">
        <v>155175.97</v>
      </c>
      <c r="J413" s="67">
        <f t="shared" si="18"/>
        <v>0.53684628571428572</v>
      </c>
      <c r="K413" s="39">
        <f t="shared" si="19"/>
        <v>0.88671982857142861</v>
      </c>
      <c r="L413" s="2" t="str">
        <f t="shared" si="20"/>
        <v>AA</v>
      </c>
      <c r="M413" s="2" t="s">
        <v>548</v>
      </c>
      <c r="N413" s="2" t="s">
        <v>433</v>
      </c>
      <c r="O413" s="2" t="s">
        <v>70</v>
      </c>
    </row>
    <row r="414" spans="1:15">
      <c r="A414" s="38">
        <v>40504</v>
      </c>
      <c r="B414" s="38">
        <v>45038</v>
      </c>
      <c r="C414" s="131">
        <v>149</v>
      </c>
      <c r="D414" s="39">
        <v>8.09E-2</v>
      </c>
      <c r="E414" s="39">
        <v>7.1599999999999997E-2</v>
      </c>
      <c r="F414" s="40">
        <v>140850</v>
      </c>
      <c r="G414" s="40">
        <v>140850</v>
      </c>
      <c r="H414" s="40">
        <v>77413.59</v>
      </c>
      <c r="I414" s="40">
        <v>124999.99</v>
      </c>
      <c r="J414" s="67">
        <f t="shared" si="18"/>
        <v>0.5496172523961661</v>
      </c>
      <c r="K414" s="39">
        <f t="shared" si="19"/>
        <v>0.88746886758963439</v>
      </c>
      <c r="L414" s="2" t="str">
        <f t="shared" si="20"/>
        <v>AA</v>
      </c>
      <c r="M414" s="2" t="s">
        <v>531</v>
      </c>
      <c r="N414" s="2" t="s">
        <v>423</v>
      </c>
      <c r="O414" s="2" t="s">
        <v>70</v>
      </c>
    </row>
    <row r="415" spans="1:15">
      <c r="A415" s="42">
        <v>40372</v>
      </c>
      <c r="B415" s="42">
        <v>47677</v>
      </c>
      <c r="C415" s="130">
        <v>240</v>
      </c>
      <c r="D415" s="43">
        <v>8.09E-2</v>
      </c>
      <c r="E415" s="43">
        <v>8.09E-2</v>
      </c>
      <c r="F415" s="44">
        <v>162000</v>
      </c>
      <c r="G415" s="44">
        <v>162000</v>
      </c>
      <c r="H415" s="44">
        <v>114709.45</v>
      </c>
      <c r="I415" s="44">
        <v>143999.99</v>
      </c>
      <c r="J415" s="68">
        <f t="shared" si="18"/>
        <v>0.70808302469135798</v>
      </c>
      <c r="K415" s="43">
        <f t="shared" si="19"/>
        <v>0.88888882716049378</v>
      </c>
      <c r="L415" s="41" t="str">
        <f t="shared" si="20"/>
        <v>A</v>
      </c>
      <c r="M415" s="41" t="s">
        <v>586</v>
      </c>
      <c r="N415" s="41" t="s">
        <v>416</v>
      </c>
      <c r="O415" s="41" t="s">
        <v>70</v>
      </c>
    </row>
    <row r="416" spans="1:15">
      <c r="A416" s="42">
        <v>40429</v>
      </c>
      <c r="B416" s="42">
        <v>44934</v>
      </c>
      <c r="C416" s="130">
        <v>148</v>
      </c>
      <c r="D416" s="43">
        <v>8.09E-2</v>
      </c>
      <c r="E416" s="43">
        <v>7.9100000000000004E-2</v>
      </c>
      <c r="F416" s="44">
        <v>180000</v>
      </c>
      <c r="G416" s="44">
        <v>180000</v>
      </c>
      <c r="H416" s="44">
        <v>92653.56</v>
      </c>
      <c r="I416" s="44">
        <v>159999.99</v>
      </c>
      <c r="J416" s="68">
        <f t="shared" si="18"/>
        <v>0.51474200000000003</v>
      </c>
      <c r="K416" s="43">
        <f t="shared" si="19"/>
        <v>0.88888883333333324</v>
      </c>
      <c r="L416" s="41" t="str">
        <f t="shared" si="20"/>
        <v>AA</v>
      </c>
      <c r="M416" s="41" t="s">
        <v>947</v>
      </c>
      <c r="N416" s="41" t="s">
        <v>421</v>
      </c>
      <c r="O416" s="41" t="s">
        <v>70</v>
      </c>
    </row>
    <row r="417" spans="1:15">
      <c r="A417" s="38">
        <v>40078</v>
      </c>
      <c r="B417" s="38">
        <v>47383</v>
      </c>
      <c r="C417" s="131">
        <v>240</v>
      </c>
      <c r="D417" s="39">
        <v>8.09E-2</v>
      </c>
      <c r="E417" s="39">
        <v>7.9100000000000004E-2</v>
      </c>
      <c r="F417" s="40">
        <v>180000</v>
      </c>
      <c r="G417" s="40">
        <v>180000</v>
      </c>
      <c r="H417" s="40">
        <v>120789.22</v>
      </c>
      <c r="I417" s="40">
        <v>159999.99</v>
      </c>
      <c r="J417" s="67">
        <f t="shared" si="18"/>
        <v>0.67105122222222224</v>
      </c>
      <c r="K417" s="39">
        <f t="shared" si="19"/>
        <v>0.88888883333333324</v>
      </c>
      <c r="L417" s="2" t="str">
        <f t="shared" si="20"/>
        <v>A</v>
      </c>
      <c r="M417" s="2" t="s">
        <v>493</v>
      </c>
      <c r="N417" s="2" t="s">
        <v>427</v>
      </c>
      <c r="O417" s="2" t="s">
        <v>70</v>
      </c>
    </row>
    <row r="418" spans="1:15">
      <c r="A418" s="42">
        <v>40556</v>
      </c>
      <c r="B418" s="42">
        <v>51514</v>
      </c>
      <c r="C418" s="130">
        <v>360</v>
      </c>
      <c r="D418" s="43">
        <v>8.09E-2</v>
      </c>
      <c r="E418" s="43">
        <v>7.9100000000000004E-2</v>
      </c>
      <c r="F418" s="44">
        <v>190900</v>
      </c>
      <c r="G418" s="44">
        <v>190900</v>
      </c>
      <c r="H418" s="44">
        <v>112926.09</v>
      </c>
      <c r="I418" s="44">
        <v>169999.99</v>
      </c>
      <c r="J418" s="68">
        <f t="shared" si="18"/>
        <v>0.59154578313253015</v>
      </c>
      <c r="K418" s="43">
        <f t="shared" si="19"/>
        <v>0.89051854374017803</v>
      </c>
      <c r="L418" s="41" t="str">
        <f t="shared" si="20"/>
        <v>AA</v>
      </c>
      <c r="M418" s="41" t="s">
        <v>555</v>
      </c>
      <c r="N418" s="41" t="s">
        <v>434</v>
      </c>
      <c r="O418" s="41" t="s">
        <v>70</v>
      </c>
    </row>
    <row r="419" spans="1:15">
      <c r="A419" s="42">
        <v>40953</v>
      </c>
      <c r="B419" s="42">
        <v>46979</v>
      </c>
      <c r="C419" s="130">
        <v>198</v>
      </c>
      <c r="D419" s="43">
        <v>8.09E-2</v>
      </c>
      <c r="E419" s="43">
        <v>8.09E-2</v>
      </c>
      <c r="F419" s="44">
        <v>128000</v>
      </c>
      <c r="G419" s="44">
        <v>128000</v>
      </c>
      <c r="H419" s="44">
        <v>83099.45</v>
      </c>
      <c r="I419" s="44">
        <v>113999.99</v>
      </c>
      <c r="J419" s="68">
        <f t="shared" si="18"/>
        <v>0.64921445312499992</v>
      </c>
      <c r="K419" s="43">
        <f t="shared" si="19"/>
        <v>0.89062492187500009</v>
      </c>
      <c r="L419" s="41" t="str">
        <f t="shared" si="20"/>
        <v>AA</v>
      </c>
      <c r="M419" s="41" t="s">
        <v>489</v>
      </c>
      <c r="N419" s="41" t="s">
        <v>415</v>
      </c>
      <c r="O419" s="41" t="s">
        <v>70</v>
      </c>
    </row>
    <row r="420" spans="1:15">
      <c r="A420" s="38">
        <v>40242</v>
      </c>
      <c r="B420" s="38">
        <v>48431</v>
      </c>
      <c r="C420" s="131">
        <v>269</v>
      </c>
      <c r="D420" s="39">
        <v>8.09E-2</v>
      </c>
      <c r="E420" s="39">
        <v>8.09E-2</v>
      </c>
      <c r="F420" s="40">
        <v>149000</v>
      </c>
      <c r="G420" s="40">
        <v>149000</v>
      </c>
      <c r="H420" s="40">
        <v>107484.84</v>
      </c>
      <c r="I420" s="40">
        <v>132999.99</v>
      </c>
      <c r="J420" s="67">
        <f t="shared" si="18"/>
        <v>0.72137476510067111</v>
      </c>
      <c r="K420" s="39">
        <f t="shared" si="19"/>
        <v>0.89261738255033551</v>
      </c>
      <c r="L420" s="2" t="str">
        <f t="shared" si="20"/>
        <v>A</v>
      </c>
      <c r="M420" s="2" t="s">
        <v>1118</v>
      </c>
      <c r="N420" s="2" t="s">
        <v>416</v>
      </c>
      <c r="O420" s="2" t="s">
        <v>70</v>
      </c>
    </row>
    <row r="421" spans="1:15">
      <c r="A421" s="42">
        <v>39643</v>
      </c>
      <c r="B421" s="42">
        <v>45121</v>
      </c>
      <c r="C421" s="130">
        <v>180</v>
      </c>
      <c r="D421" s="43">
        <v>8.09E-2</v>
      </c>
      <c r="E421" s="43">
        <v>8.09E-2</v>
      </c>
      <c r="F421" s="44">
        <v>114500</v>
      </c>
      <c r="G421" s="44">
        <v>114500</v>
      </c>
      <c r="H421" s="44">
        <v>60560.31</v>
      </c>
      <c r="I421" s="44">
        <v>102269.46</v>
      </c>
      <c r="J421" s="68">
        <f t="shared" si="18"/>
        <v>0.52891100436681215</v>
      </c>
      <c r="K421" s="43">
        <f t="shared" si="19"/>
        <v>0.89318305676855902</v>
      </c>
      <c r="L421" s="41" t="str">
        <f t="shared" si="20"/>
        <v>AA</v>
      </c>
      <c r="M421" s="41" t="s">
        <v>457</v>
      </c>
      <c r="N421" s="41" t="s">
        <v>419</v>
      </c>
      <c r="O421" s="41" t="s">
        <v>70</v>
      </c>
    </row>
    <row r="422" spans="1:15">
      <c r="A422" s="42">
        <v>40785</v>
      </c>
      <c r="B422" s="42">
        <v>51743</v>
      </c>
      <c r="C422" s="130">
        <v>360</v>
      </c>
      <c r="D422" s="43">
        <v>8.09E-2</v>
      </c>
      <c r="E422" s="43">
        <v>7.9100000000000004E-2</v>
      </c>
      <c r="F422" s="44">
        <v>190000</v>
      </c>
      <c r="G422" s="44">
        <v>190000</v>
      </c>
      <c r="H422" s="44">
        <v>107653.48</v>
      </c>
      <c r="I422" s="44">
        <v>169999.95</v>
      </c>
      <c r="J422" s="68">
        <f t="shared" si="18"/>
        <v>0.56659726315789471</v>
      </c>
      <c r="K422" s="43">
        <f t="shared" si="19"/>
        <v>0.89473657894736847</v>
      </c>
      <c r="L422" s="41" t="str">
        <f t="shared" si="20"/>
        <v>AA</v>
      </c>
      <c r="M422" s="41" t="s">
        <v>531</v>
      </c>
      <c r="N422" s="41" t="s">
        <v>423</v>
      </c>
      <c r="O422" s="41" t="s">
        <v>70</v>
      </c>
    </row>
    <row r="423" spans="1:15">
      <c r="A423" s="42">
        <v>40129</v>
      </c>
      <c r="B423" s="42">
        <v>47434</v>
      </c>
      <c r="C423" s="130">
        <v>240</v>
      </c>
      <c r="D423" s="43">
        <v>8.09E-2</v>
      </c>
      <c r="E423" s="43">
        <v>7.9100000000000004E-2</v>
      </c>
      <c r="F423" s="44">
        <v>138000</v>
      </c>
      <c r="G423" s="44">
        <v>138000</v>
      </c>
      <c r="H423" s="44">
        <v>94394.06</v>
      </c>
      <c r="I423" s="44">
        <v>123613.75999999999</v>
      </c>
      <c r="J423" s="68">
        <f t="shared" si="18"/>
        <v>0.68401492753623183</v>
      </c>
      <c r="K423" s="43">
        <f t="shared" si="19"/>
        <v>0.89575188405797102</v>
      </c>
      <c r="L423" s="41" t="str">
        <f t="shared" si="20"/>
        <v>A</v>
      </c>
      <c r="M423" s="41" t="s">
        <v>449</v>
      </c>
      <c r="N423" s="41" t="s">
        <v>418</v>
      </c>
      <c r="O423" s="41" t="s">
        <v>70</v>
      </c>
    </row>
    <row r="424" spans="1:15">
      <c r="A424" s="38">
        <v>40921</v>
      </c>
      <c r="B424" s="38">
        <v>51879</v>
      </c>
      <c r="C424" s="131">
        <v>360</v>
      </c>
      <c r="D424" s="39">
        <v>8.09E-2</v>
      </c>
      <c r="E424" s="39">
        <v>7.9100000000000004E-2</v>
      </c>
      <c r="F424" s="40">
        <v>167100</v>
      </c>
      <c r="G424" s="40">
        <v>167100</v>
      </c>
      <c r="H424" s="40">
        <v>113691.63</v>
      </c>
      <c r="I424" s="40">
        <v>149999.99</v>
      </c>
      <c r="J424" s="67">
        <f t="shared" si="18"/>
        <v>0.68038078994614004</v>
      </c>
      <c r="K424" s="39">
        <f t="shared" si="19"/>
        <v>0.89766600837821653</v>
      </c>
      <c r="L424" s="2" t="str">
        <f t="shared" si="20"/>
        <v>A</v>
      </c>
      <c r="M424" s="2" t="s">
        <v>566</v>
      </c>
      <c r="N424" s="2" t="s">
        <v>420</v>
      </c>
      <c r="O424" s="2" t="s">
        <v>70</v>
      </c>
    </row>
    <row r="425" spans="1:15">
      <c r="A425" s="42">
        <v>39997</v>
      </c>
      <c r="B425" s="42">
        <v>47302</v>
      </c>
      <c r="C425" s="130">
        <v>240</v>
      </c>
      <c r="D425" s="43">
        <v>8.09E-2</v>
      </c>
      <c r="E425" s="43">
        <v>7.9100000000000004E-2</v>
      </c>
      <c r="F425" s="44">
        <v>196000</v>
      </c>
      <c r="G425" s="44">
        <v>196000</v>
      </c>
      <c r="H425" s="44">
        <v>131893.22</v>
      </c>
      <c r="I425" s="44">
        <v>175999.99</v>
      </c>
      <c r="J425" s="68">
        <f t="shared" si="18"/>
        <v>0.6729245918367347</v>
      </c>
      <c r="K425" s="43">
        <f t="shared" si="19"/>
        <v>0.89795913265306115</v>
      </c>
      <c r="L425" s="41" t="str">
        <f t="shared" si="20"/>
        <v>A</v>
      </c>
      <c r="M425" s="41" t="s">
        <v>703</v>
      </c>
      <c r="N425" s="41" t="s">
        <v>437</v>
      </c>
      <c r="O425" s="41" t="s">
        <v>70</v>
      </c>
    </row>
    <row r="426" spans="1:15">
      <c r="A426" s="42">
        <v>40158</v>
      </c>
      <c r="B426" s="42">
        <v>46002</v>
      </c>
      <c r="C426" s="130">
        <v>192</v>
      </c>
      <c r="D426" s="43">
        <v>8.09E-2</v>
      </c>
      <c r="E426" s="43">
        <v>7.9100000000000004E-2</v>
      </c>
      <c r="F426" s="44">
        <v>92040.93</v>
      </c>
      <c r="G426" s="44">
        <v>92040.93</v>
      </c>
      <c r="H426" s="44">
        <v>55933</v>
      </c>
      <c r="I426" s="44">
        <v>82799.990000000005</v>
      </c>
      <c r="J426" s="68">
        <f t="shared" si="18"/>
        <v>0.60769703217905346</v>
      </c>
      <c r="K426" s="43">
        <f t="shared" si="19"/>
        <v>0.89959966723500095</v>
      </c>
      <c r="L426" s="41" t="str">
        <f t="shared" si="20"/>
        <v>AA</v>
      </c>
      <c r="M426" s="41" t="s">
        <v>776</v>
      </c>
      <c r="N426" s="41" t="s">
        <v>422</v>
      </c>
      <c r="O426" s="41" t="s">
        <v>70</v>
      </c>
    </row>
    <row r="427" spans="1:15">
      <c r="A427" s="42">
        <v>40294</v>
      </c>
      <c r="B427" s="42">
        <v>47599</v>
      </c>
      <c r="C427" s="130">
        <v>240</v>
      </c>
      <c r="D427" s="43">
        <v>8.09E-2</v>
      </c>
      <c r="E427" s="43">
        <v>8.09E-2</v>
      </c>
      <c r="F427" s="44">
        <v>73000.399999999994</v>
      </c>
      <c r="G427" s="44">
        <v>73000.399999999994</v>
      </c>
      <c r="H427" s="44">
        <v>51564.97</v>
      </c>
      <c r="I427" s="44">
        <v>65699.990000000005</v>
      </c>
      <c r="J427" s="68">
        <f t="shared" si="18"/>
        <v>0.7063655815584573</v>
      </c>
      <c r="K427" s="43">
        <f t="shared" si="19"/>
        <v>0.89999493153462184</v>
      </c>
      <c r="L427" s="41" t="str">
        <f t="shared" si="20"/>
        <v>A</v>
      </c>
      <c r="M427" s="41" t="s">
        <v>1422</v>
      </c>
      <c r="N427" s="41" t="s">
        <v>437</v>
      </c>
      <c r="O427" s="41" t="s">
        <v>70</v>
      </c>
    </row>
    <row r="428" spans="1:15">
      <c r="A428" s="42">
        <v>40591</v>
      </c>
      <c r="B428" s="42">
        <v>44244</v>
      </c>
      <c r="C428" s="130">
        <v>120</v>
      </c>
      <c r="D428" s="43">
        <v>8.09E-2</v>
      </c>
      <c r="E428" s="43">
        <v>8.09E-2</v>
      </c>
      <c r="F428" s="44">
        <v>192542.19</v>
      </c>
      <c r="G428" s="44">
        <v>192542.19</v>
      </c>
      <c r="H428" s="44">
        <v>120304.53</v>
      </c>
      <c r="I428" s="44">
        <v>173287</v>
      </c>
      <c r="J428" s="68">
        <f t="shared" si="18"/>
        <v>0.62482165597056938</v>
      </c>
      <c r="K428" s="43">
        <f t="shared" si="19"/>
        <v>0.89999495694943532</v>
      </c>
      <c r="L428" s="41" t="str">
        <f t="shared" si="20"/>
        <v>AA</v>
      </c>
      <c r="M428" s="41" t="s">
        <v>525</v>
      </c>
      <c r="N428" s="41" t="s">
        <v>430</v>
      </c>
      <c r="O428" s="41" t="s">
        <v>70</v>
      </c>
    </row>
    <row r="429" spans="1:15">
      <c r="A429" s="42">
        <v>40364</v>
      </c>
      <c r="B429" s="42">
        <v>47700</v>
      </c>
      <c r="C429" s="130">
        <v>241</v>
      </c>
      <c r="D429" s="43">
        <v>8.09E-2</v>
      </c>
      <c r="E429" s="43">
        <v>8.09E-2</v>
      </c>
      <c r="F429" s="44">
        <v>75000</v>
      </c>
      <c r="G429" s="44">
        <v>75000</v>
      </c>
      <c r="H429" s="44">
        <v>50131.56</v>
      </c>
      <c r="I429" s="44">
        <v>67499.990000000005</v>
      </c>
      <c r="J429" s="68">
        <f t="shared" si="18"/>
        <v>0.66842079999999993</v>
      </c>
      <c r="K429" s="43">
        <f t="shared" si="19"/>
        <v>0.89999986666666676</v>
      </c>
      <c r="L429" s="41" t="str">
        <f t="shared" si="20"/>
        <v>A</v>
      </c>
      <c r="M429" s="41" t="s">
        <v>453</v>
      </c>
      <c r="N429" s="41" t="s">
        <v>418</v>
      </c>
      <c r="O429" s="41" t="s">
        <v>70</v>
      </c>
    </row>
    <row r="430" spans="1:15">
      <c r="A430" s="38">
        <v>40058</v>
      </c>
      <c r="B430" s="38">
        <v>47363</v>
      </c>
      <c r="C430" s="131">
        <v>240</v>
      </c>
      <c r="D430" s="39">
        <v>8.09E-2</v>
      </c>
      <c r="E430" s="39">
        <v>8.09E-2</v>
      </c>
      <c r="F430" s="40">
        <v>156000</v>
      </c>
      <c r="G430" s="40">
        <v>156000</v>
      </c>
      <c r="H430" s="40">
        <v>106160.7</v>
      </c>
      <c r="I430" s="40">
        <v>140399.99</v>
      </c>
      <c r="J430" s="67">
        <f t="shared" si="18"/>
        <v>0.68051730769230767</v>
      </c>
      <c r="K430" s="39">
        <f t="shared" si="19"/>
        <v>0.89999993589743588</v>
      </c>
      <c r="L430" s="2" t="str">
        <f t="shared" si="20"/>
        <v>A</v>
      </c>
      <c r="M430" s="2" t="s">
        <v>730</v>
      </c>
      <c r="N430" s="2" t="s">
        <v>423</v>
      </c>
      <c r="O430" s="2" t="s">
        <v>70</v>
      </c>
    </row>
    <row r="431" spans="1:15">
      <c r="A431" s="38">
        <v>40711</v>
      </c>
      <c r="B431" s="38">
        <v>46190</v>
      </c>
      <c r="C431" s="131">
        <v>180</v>
      </c>
      <c r="D431" s="39">
        <v>8.09E-2</v>
      </c>
      <c r="E431" s="39">
        <v>8.09E-2</v>
      </c>
      <c r="F431" s="40">
        <v>190000</v>
      </c>
      <c r="G431" s="40">
        <v>190000</v>
      </c>
      <c r="H431" s="40">
        <v>132189.84</v>
      </c>
      <c r="I431" s="40">
        <v>170999.99</v>
      </c>
      <c r="J431" s="67">
        <f t="shared" si="18"/>
        <v>0.69573600000000002</v>
      </c>
      <c r="K431" s="39">
        <f t="shared" si="19"/>
        <v>0.89999994736842104</v>
      </c>
      <c r="L431" s="2" t="str">
        <f t="shared" si="20"/>
        <v>A</v>
      </c>
      <c r="M431" s="2" t="s">
        <v>489</v>
      </c>
      <c r="N431" s="2" t="s">
        <v>415</v>
      </c>
      <c r="O431" s="2" t="s">
        <v>70</v>
      </c>
    </row>
    <row r="432" spans="1:15">
      <c r="A432" s="38">
        <v>40648</v>
      </c>
      <c r="B432" s="38">
        <v>42962</v>
      </c>
      <c r="C432" s="131">
        <v>76</v>
      </c>
      <c r="D432" s="39">
        <v>8.09E-2</v>
      </c>
      <c r="E432" s="39">
        <v>8.09E-2</v>
      </c>
      <c r="F432" s="40">
        <v>198500</v>
      </c>
      <c r="G432" s="40">
        <v>198500</v>
      </c>
      <c r="H432" s="40">
        <v>71438.38</v>
      </c>
      <c r="I432" s="40">
        <v>178649.99</v>
      </c>
      <c r="J432" s="67">
        <f t="shared" si="18"/>
        <v>0.35989108312342571</v>
      </c>
      <c r="K432" s="39">
        <f t="shared" si="19"/>
        <v>0.89999994962216623</v>
      </c>
      <c r="L432" s="2" t="str">
        <f t="shared" si="20"/>
        <v>AA</v>
      </c>
      <c r="M432" s="2" t="s">
        <v>457</v>
      </c>
      <c r="N432" s="2" t="s">
        <v>419</v>
      </c>
      <c r="O432" s="2" t="s">
        <v>70</v>
      </c>
    </row>
    <row r="433" spans="1:15">
      <c r="A433" s="38">
        <v>40129</v>
      </c>
      <c r="B433" s="38">
        <v>41437</v>
      </c>
      <c r="C433" s="131">
        <v>43</v>
      </c>
      <c r="D433" s="39">
        <v>8.09E-2</v>
      </c>
      <c r="E433" s="39">
        <v>7.9100000000000004E-2</v>
      </c>
      <c r="F433" s="40">
        <v>130000</v>
      </c>
      <c r="G433" s="40">
        <v>130000</v>
      </c>
      <c r="H433" s="40">
        <v>43488.33</v>
      </c>
      <c r="I433" s="40">
        <v>117000</v>
      </c>
      <c r="J433" s="67">
        <f t="shared" si="18"/>
        <v>0.33452561538461539</v>
      </c>
      <c r="K433" s="39">
        <f t="shared" si="19"/>
        <v>0.9</v>
      </c>
      <c r="L433" s="2" t="str">
        <f t="shared" si="20"/>
        <v>AA</v>
      </c>
      <c r="M433" s="2" t="s">
        <v>753</v>
      </c>
      <c r="N433" s="2" t="s">
        <v>431</v>
      </c>
      <c r="O433" s="2" t="s">
        <v>70</v>
      </c>
    </row>
    <row r="434" spans="1:15">
      <c r="A434" s="38">
        <v>40723</v>
      </c>
      <c r="B434" s="38">
        <v>44376</v>
      </c>
      <c r="C434" s="131">
        <v>120</v>
      </c>
      <c r="D434" s="39">
        <v>8.09E-2</v>
      </c>
      <c r="E434" s="39">
        <v>7.9100000000000004E-2</v>
      </c>
      <c r="F434" s="40">
        <v>200000</v>
      </c>
      <c r="G434" s="40">
        <v>200000</v>
      </c>
      <c r="H434" s="40">
        <v>139852.39000000001</v>
      </c>
      <c r="I434" s="40">
        <v>180000</v>
      </c>
      <c r="J434" s="67">
        <f t="shared" si="18"/>
        <v>0.69926195000000002</v>
      </c>
      <c r="K434" s="39">
        <f t="shared" si="19"/>
        <v>0.9</v>
      </c>
      <c r="L434" s="2" t="str">
        <f t="shared" si="20"/>
        <v>A</v>
      </c>
      <c r="M434" s="2" t="s">
        <v>802</v>
      </c>
      <c r="N434" s="2" t="s">
        <v>416</v>
      </c>
      <c r="O434" s="2" t="s">
        <v>70</v>
      </c>
    </row>
    <row r="435" spans="1:15">
      <c r="A435" s="42">
        <v>40662</v>
      </c>
      <c r="B435" s="42">
        <v>45594</v>
      </c>
      <c r="C435" s="130">
        <v>162</v>
      </c>
      <c r="D435" s="43">
        <v>8.09E-2</v>
      </c>
      <c r="E435" s="43">
        <v>7.9100000000000004E-2</v>
      </c>
      <c r="F435" s="44">
        <v>100000</v>
      </c>
      <c r="G435" s="44">
        <v>100000</v>
      </c>
      <c r="H435" s="44">
        <v>59931.02</v>
      </c>
      <c r="I435" s="44">
        <v>90000</v>
      </c>
      <c r="J435" s="68">
        <f t="shared" si="18"/>
        <v>0.59931020000000002</v>
      </c>
      <c r="K435" s="43">
        <f t="shared" si="19"/>
        <v>0.9</v>
      </c>
      <c r="L435" s="41" t="str">
        <f t="shared" si="20"/>
        <v>AA</v>
      </c>
      <c r="M435" s="41" t="s">
        <v>849</v>
      </c>
      <c r="N435" s="41" t="s">
        <v>434</v>
      </c>
      <c r="O435" s="41" t="s">
        <v>70</v>
      </c>
    </row>
    <row r="436" spans="1:15">
      <c r="A436" s="42">
        <v>40205</v>
      </c>
      <c r="B436" s="42">
        <v>51162</v>
      </c>
      <c r="C436" s="130">
        <v>360</v>
      </c>
      <c r="D436" s="43">
        <v>8.09E-2</v>
      </c>
      <c r="E436" s="43">
        <v>7.1599999999999997E-2</v>
      </c>
      <c r="F436" s="44">
        <v>124900</v>
      </c>
      <c r="G436" s="44">
        <v>124900</v>
      </c>
      <c r="H436" s="44">
        <v>86338.84</v>
      </c>
      <c r="I436" s="44">
        <v>112410</v>
      </c>
      <c r="J436" s="68">
        <f t="shared" si="18"/>
        <v>0.69126373098478777</v>
      </c>
      <c r="K436" s="43">
        <f t="shared" si="19"/>
        <v>0.9</v>
      </c>
      <c r="L436" s="41" t="str">
        <f t="shared" si="20"/>
        <v>A</v>
      </c>
      <c r="M436" s="41" t="s">
        <v>762</v>
      </c>
      <c r="N436" s="41" t="s">
        <v>417</v>
      </c>
      <c r="O436" s="41" t="s">
        <v>70</v>
      </c>
    </row>
    <row r="437" spans="1:15">
      <c r="A437" s="38">
        <v>40494</v>
      </c>
      <c r="B437" s="38">
        <v>47495</v>
      </c>
      <c r="C437" s="131">
        <v>230</v>
      </c>
      <c r="D437" s="39">
        <v>8.09E-2</v>
      </c>
      <c r="E437" s="39">
        <v>7.9100000000000004E-2</v>
      </c>
      <c r="F437" s="40">
        <v>164000</v>
      </c>
      <c r="G437" s="40">
        <v>164000</v>
      </c>
      <c r="H437" s="133">
        <v>116535.95</v>
      </c>
      <c r="I437" s="40">
        <v>147999.99</v>
      </c>
      <c r="J437" s="67">
        <f t="shared" si="18"/>
        <v>0.71058506097560969</v>
      </c>
      <c r="K437" s="127">
        <f t="shared" si="19"/>
        <v>0.90243896341463414</v>
      </c>
      <c r="L437" s="2" t="str">
        <f t="shared" si="20"/>
        <v>A</v>
      </c>
      <c r="M437" s="2" t="s">
        <v>495</v>
      </c>
      <c r="N437" s="2" t="s">
        <v>424</v>
      </c>
      <c r="O437" s="2" t="s">
        <v>70</v>
      </c>
    </row>
    <row r="438" spans="1:15">
      <c r="A438" s="42">
        <v>40933</v>
      </c>
      <c r="B438" s="42">
        <v>46563</v>
      </c>
      <c r="C438" s="130">
        <v>185</v>
      </c>
      <c r="D438" s="43">
        <v>8.09E-2</v>
      </c>
      <c r="E438" s="43">
        <v>7.9100000000000004E-2</v>
      </c>
      <c r="F438" s="44">
        <v>130000</v>
      </c>
      <c r="G438" s="44">
        <v>130000</v>
      </c>
      <c r="H438" s="133">
        <v>86265.85</v>
      </c>
      <c r="I438" s="44">
        <v>117426.53</v>
      </c>
      <c r="J438" s="68">
        <f t="shared" si="18"/>
        <v>0.66358346153846159</v>
      </c>
      <c r="K438" s="128">
        <f t="shared" si="19"/>
        <v>0.903281</v>
      </c>
      <c r="L438" s="41" t="str">
        <f t="shared" si="20"/>
        <v>A</v>
      </c>
      <c r="M438" s="41" t="s">
        <v>1156</v>
      </c>
      <c r="N438" s="41" t="s">
        <v>417</v>
      </c>
      <c r="O438" s="41" t="s">
        <v>70</v>
      </c>
    </row>
    <row r="439" spans="1:15">
      <c r="A439" s="38">
        <v>40700</v>
      </c>
      <c r="B439" s="38">
        <v>51658</v>
      </c>
      <c r="C439" s="131">
        <v>360</v>
      </c>
      <c r="D439" s="39">
        <v>8.09E-2</v>
      </c>
      <c r="E439" s="39">
        <v>7.9100000000000004E-2</v>
      </c>
      <c r="F439" s="40">
        <v>87000</v>
      </c>
      <c r="G439" s="40">
        <v>87000</v>
      </c>
      <c r="H439" s="133">
        <v>39595.58</v>
      </c>
      <c r="I439" s="40">
        <v>78766.63</v>
      </c>
      <c r="J439" s="67">
        <f t="shared" si="18"/>
        <v>0.45512160919540234</v>
      </c>
      <c r="K439" s="127">
        <f t="shared" si="19"/>
        <v>0.90536356321839084</v>
      </c>
      <c r="L439" s="2" t="str">
        <f t="shared" si="20"/>
        <v>AA</v>
      </c>
      <c r="M439" s="2" t="s">
        <v>461</v>
      </c>
      <c r="N439" s="2" t="s">
        <v>416</v>
      </c>
      <c r="O439" s="2" t="s">
        <v>70</v>
      </c>
    </row>
    <row r="440" spans="1:15">
      <c r="A440" s="38">
        <v>40562</v>
      </c>
      <c r="B440" s="38">
        <v>44215</v>
      </c>
      <c r="C440" s="131">
        <v>120</v>
      </c>
      <c r="D440" s="39">
        <v>8.09E-2</v>
      </c>
      <c r="E440" s="39">
        <v>7.9100000000000004E-2</v>
      </c>
      <c r="F440" s="40">
        <v>186000</v>
      </c>
      <c r="G440" s="40">
        <v>186000</v>
      </c>
      <c r="H440" s="133">
        <v>102529.96</v>
      </c>
      <c r="I440" s="40">
        <v>168487.97</v>
      </c>
      <c r="J440" s="67">
        <f t="shared" si="18"/>
        <v>0.55123634408602151</v>
      </c>
      <c r="K440" s="127">
        <f t="shared" si="19"/>
        <v>0.90584930107526884</v>
      </c>
      <c r="L440" s="2" t="str">
        <f t="shared" si="20"/>
        <v>AA</v>
      </c>
      <c r="M440" s="2" t="s">
        <v>566</v>
      </c>
      <c r="N440" s="2" t="s">
        <v>420</v>
      </c>
      <c r="O440" s="2" t="s">
        <v>70</v>
      </c>
    </row>
    <row r="441" spans="1:15">
      <c r="A441" s="38">
        <v>40679</v>
      </c>
      <c r="B441" s="38">
        <v>46158</v>
      </c>
      <c r="C441" s="131">
        <v>180</v>
      </c>
      <c r="D441" s="39">
        <v>8.09E-2</v>
      </c>
      <c r="E441" s="39">
        <v>7.9100000000000004E-2</v>
      </c>
      <c r="F441" s="40">
        <v>160800</v>
      </c>
      <c r="G441" s="40">
        <v>160800</v>
      </c>
      <c r="H441" s="133">
        <v>113477.65</v>
      </c>
      <c r="I441" s="40">
        <v>145923.66</v>
      </c>
      <c r="J441" s="67">
        <f t="shared" si="18"/>
        <v>0.70570677860696518</v>
      </c>
      <c r="K441" s="127">
        <f t="shared" si="19"/>
        <v>0.907485447761194</v>
      </c>
      <c r="L441" s="2" t="str">
        <f t="shared" si="20"/>
        <v>A</v>
      </c>
      <c r="M441" s="2" t="s">
        <v>475</v>
      </c>
      <c r="N441" s="2" t="s">
        <v>427</v>
      </c>
      <c r="O441" s="2" t="s">
        <v>70</v>
      </c>
    </row>
    <row r="442" spans="1:15">
      <c r="A442" s="38">
        <v>40032</v>
      </c>
      <c r="B442" s="38">
        <v>46302</v>
      </c>
      <c r="C442" s="131">
        <v>206</v>
      </c>
      <c r="D442" s="39">
        <v>8.09E-2</v>
      </c>
      <c r="E442" s="39">
        <v>7.9100000000000004E-2</v>
      </c>
      <c r="F442" s="40">
        <v>175000</v>
      </c>
      <c r="G442" s="40">
        <v>175000</v>
      </c>
      <c r="H442" s="133">
        <v>112706.58</v>
      </c>
      <c r="I442" s="40">
        <v>159999.99</v>
      </c>
      <c r="J442" s="67">
        <f t="shared" si="18"/>
        <v>0.64403759999999999</v>
      </c>
      <c r="K442" s="127">
        <f t="shared" si="19"/>
        <v>0.91428565714285714</v>
      </c>
      <c r="L442" s="2" t="str">
        <f t="shared" si="20"/>
        <v>AA</v>
      </c>
      <c r="M442" s="2" t="s">
        <v>458</v>
      </c>
      <c r="N442" s="2" t="s">
        <v>423</v>
      </c>
      <c r="O442" s="2" t="s">
        <v>70</v>
      </c>
    </row>
    <row r="443" spans="1:15">
      <c r="A443" s="38">
        <v>40067</v>
      </c>
      <c r="B443" s="38">
        <v>47979</v>
      </c>
      <c r="C443" s="131">
        <v>260</v>
      </c>
      <c r="D443" s="39">
        <v>8.09E-2</v>
      </c>
      <c r="E443" s="39">
        <v>7.9100000000000004E-2</v>
      </c>
      <c r="F443" s="40">
        <v>131191.4</v>
      </c>
      <c r="G443" s="40">
        <v>131191.4</v>
      </c>
      <c r="H443" s="133">
        <v>81407.37</v>
      </c>
      <c r="I443" s="40">
        <v>119999.99</v>
      </c>
      <c r="J443" s="67">
        <f t="shared" si="18"/>
        <v>0.6205236776191122</v>
      </c>
      <c r="K443" s="127">
        <f t="shared" si="19"/>
        <v>0.91469402719995374</v>
      </c>
      <c r="L443" s="2" t="str">
        <f t="shared" si="20"/>
        <v>AA</v>
      </c>
      <c r="M443" s="2" t="s">
        <v>464</v>
      </c>
      <c r="N443" s="2" t="s">
        <v>424</v>
      </c>
      <c r="O443" s="2" t="s">
        <v>70</v>
      </c>
    </row>
    <row r="444" spans="1:15">
      <c r="A444" s="38">
        <v>40457</v>
      </c>
      <c r="B444" s="38">
        <v>47823</v>
      </c>
      <c r="C444" s="131">
        <v>242</v>
      </c>
      <c r="D444" s="39">
        <v>8.09E-2</v>
      </c>
      <c r="E444" s="39">
        <v>7.9100000000000004E-2</v>
      </c>
      <c r="F444" s="40">
        <v>99000</v>
      </c>
      <c r="G444" s="40">
        <v>99000</v>
      </c>
      <c r="H444" s="133">
        <v>70165.5</v>
      </c>
      <c r="I444" s="40">
        <v>90760.67</v>
      </c>
      <c r="J444" s="67">
        <f t="shared" si="18"/>
        <v>0.70874242424242428</v>
      </c>
      <c r="K444" s="127">
        <f t="shared" si="19"/>
        <v>0.91677444444444445</v>
      </c>
      <c r="L444" s="2" t="str">
        <f t="shared" si="20"/>
        <v>A</v>
      </c>
      <c r="M444" s="2" t="s">
        <v>752</v>
      </c>
      <c r="N444" s="2" t="s">
        <v>418</v>
      </c>
      <c r="O444" s="2" t="s">
        <v>70</v>
      </c>
    </row>
    <row r="445" spans="1:15">
      <c r="A445" s="42">
        <v>40234</v>
      </c>
      <c r="B445" s="42">
        <v>42149</v>
      </c>
      <c r="C445" s="130">
        <v>63</v>
      </c>
      <c r="D445" s="43">
        <v>8.09E-2</v>
      </c>
      <c r="E445" s="43">
        <v>7.9100000000000004E-2</v>
      </c>
      <c r="F445" s="44">
        <v>174078</v>
      </c>
      <c r="G445" s="44">
        <v>174078</v>
      </c>
      <c r="H445" s="133">
        <v>72750.52</v>
      </c>
      <c r="I445" s="44">
        <v>159999.99</v>
      </c>
      <c r="J445" s="68">
        <f t="shared" si="18"/>
        <v>0.41791909373958802</v>
      </c>
      <c r="K445" s="128">
        <f t="shared" si="19"/>
        <v>0.91912814945024635</v>
      </c>
      <c r="L445" s="41" t="str">
        <f t="shared" si="20"/>
        <v>AA</v>
      </c>
      <c r="M445" s="41" t="s">
        <v>520</v>
      </c>
      <c r="N445" s="41" t="s">
        <v>429</v>
      </c>
      <c r="O445" s="41" t="s">
        <v>70</v>
      </c>
    </row>
    <row r="446" spans="1:15">
      <c r="A446" s="38">
        <v>40183</v>
      </c>
      <c r="B446" s="38">
        <v>47488</v>
      </c>
      <c r="C446" s="131">
        <v>240</v>
      </c>
      <c r="D446" s="39">
        <v>8.09E-2</v>
      </c>
      <c r="E446" s="39">
        <v>7.9100000000000004E-2</v>
      </c>
      <c r="F446" s="40">
        <v>165200</v>
      </c>
      <c r="G446" s="40">
        <v>165200</v>
      </c>
      <c r="H446" s="133">
        <v>117720.43</v>
      </c>
      <c r="I446" s="40">
        <v>152399.99</v>
      </c>
      <c r="J446" s="67">
        <f t="shared" si="18"/>
        <v>0.71259340193704601</v>
      </c>
      <c r="K446" s="127">
        <f t="shared" si="19"/>
        <v>0.92251809927360773</v>
      </c>
      <c r="L446" s="2" t="str">
        <f t="shared" si="20"/>
        <v>A</v>
      </c>
      <c r="M446" s="2" t="s">
        <v>525</v>
      </c>
      <c r="N446" s="2" t="s">
        <v>430</v>
      </c>
      <c r="O446" s="2" t="s">
        <v>70</v>
      </c>
    </row>
    <row r="447" spans="1:15">
      <c r="A447" s="38">
        <v>40235</v>
      </c>
      <c r="B447" s="38">
        <v>47540</v>
      </c>
      <c r="C447" s="131">
        <v>240</v>
      </c>
      <c r="D447" s="39">
        <v>8.09E-2</v>
      </c>
      <c r="E447" s="39">
        <v>7.9100000000000004E-2</v>
      </c>
      <c r="F447" s="40">
        <v>65423.38</v>
      </c>
      <c r="G447" s="40">
        <v>65423.38</v>
      </c>
      <c r="H447" s="133">
        <v>46899.98</v>
      </c>
      <c r="I447" s="40">
        <v>60422.99</v>
      </c>
      <c r="J447" s="67">
        <f t="shared" si="18"/>
        <v>0.71686880133676989</v>
      </c>
      <c r="K447" s="127">
        <f t="shared" si="19"/>
        <v>0.92356876089251272</v>
      </c>
      <c r="L447" s="2" t="str">
        <f t="shared" si="20"/>
        <v>A</v>
      </c>
      <c r="M447" s="2" t="s">
        <v>971</v>
      </c>
      <c r="N447" s="2" t="s">
        <v>437</v>
      </c>
      <c r="O447" s="2" t="s">
        <v>70</v>
      </c>
    </row>
    <row r="448" spans="1:15">
      <c r="A448" s="42">
        <v>40834</v>
      </c>
      <c r="B448" s="42">
        <v>43908</v>
      </c>
      <c r="C448" s="130">
        <v>101</v>
      </c>
      <c r="D448" s="43">
        <v>8.09E-2</v>
      </c>
      <c r="E448" s="43">
        <v>7.9100000000000004E-2</v>
      </c>
      <c r="F448" s="44">
        <v>185000</v>
      </c>
      <c r="G448" s="44">
        <v>185000</v>
      </c>
      <c r="H448" s="133">
        <v>40420.839999999997</v>
      </c>
      <c r="I448" s="44">
        <v>171449.99</v>
      </c>
      <c r="J448" s="68">
        <f t="shared" si="18"/>
        <v>0.218491027027027</v>
      </c>
      <c r="K448" s="128">
        <f t="shared" si="19"/>
        <v>0.92675670270270261</v>
      </c>
      <c r="L448" s="41" t="str">
        <f t="shared" si="20"/>
        <v>AA</v>
      </c>
      <c r="M448" s="41" t="s">
        <v>461</v>
      </c>
      <c r="N448" s="41" t="s">
        <v>416</v>
      </c>
      <c r="O448" s="41" t="s">
        <v>70</v>
      </c>
    </row>
    <row r="449" spans="1:15">
      <c r="A449" s="42">
        <v>40451</v>
      </c>
      <c r="B449" s="42">
        <v>49429</v>
      </c>
      <c r="C449" s="130">
        <v>295</v>
      </c>
      <c r="D449" s="43">
        <v>8.09E-2</v>
      </c>
      <c r="E449" s="43">
        <v>7.9100000000000004E-2</v>
      </c>
      <c r="F449" s="44">
        <v>180000</v>
      </c>
      <c r="G449" s="44">
        <v>180000</v>
      </c>
      <c r="H449" s="133">
        <v>76263.3</v>
      </c>
      <c r="I449" s="44">
        <v>166999.99</v>
      </c>
      <c r="J449" s="68">
        <f t="shared" si="18"/>
        <v>0.42368500000000003</v>
      </c>
      <c r="K449" s="128">
        <f t="shared" si="19"/>
        <v>0.92777772222222221</v>
      </c>
      <c r="L449" s="41" t="str">
        <f t="shared" si="20"/>
        <v>AA</v>
      </c>
      <c r="M449" s="41" t="s">
        <v>475</v>
      </c>
      <c r="N449" s="41" t="s">
        <v>427</v>
      </c>
      <c r="O449" s="41" t="s">
        <v>70</v>
      </c>
    </row>
    <row r="450" spans="1:15">
      <c r="A450" s="38">
        <v>40869</v>
      </c>
      <c r="B450" s="38">
        <v>45313</v>
      </c>
      <c r="C450" s="131">
        <v>146</v>
      </c>
      <c r="D450" s="39">
        <v>8.09E-2</v>
      </c>
      <c r="E450" s="39">
        <v>7.9100000000000004E-2</v>
      </c>
      <c r="F450" s="40">
        <v>200000</v>
      </c>
      <c r="G450" s="40">
        <v>200000</v>
      </c>
      <c r="H450" s="133">
        <v>114630.58</v>
      </c>
      <c r="I450" s="40">
        <v>186999.99</v>
      </c>
      <c r="J450" s="67">
        <f t="shared" si="18"/>
        <v>0.57315289999999997</v>
      </c>
      <c r="K450" s="127">
        <f t="shared" si="19"/>
        <v>0.93499994999999991</v>
      </c>
      <c r="L450" s="2" t="str">
        <f t="shared" si="20"/>
        <v>AA</v>
      </c>
      <c r="M450" s="2" t="s">
        <v>472</v>
      </c>
      <c r="N450" s="2" t="s">
        <v>426</v>
      </c>
      <c r="O450" s="2" t="s">
        <v>70</v>
      </c>
    </row>
    <row r="451" spans="1:15">
      <c r="A451" s="42">
        <v>40854</v>
      </c>
      <c r="B451" s="42">
        <v>43288</v>
      </c>
      <c r="C451" s="130">
        <v>80</v>
      </c>
      <c r="D451" s="43">
        <v>8.09E-2</v>
      </c>
      <c r="E451" s="43">
        <v>7.9100000000000004E-2</v>
      </c>
      <c r="F451" s="44">
        <v>115000</v>
      </c>
      <c r="G451" s="44">
        <v>115000</v>
      </c>
      <c r="H451" s="133">
        <v>56409.95</v>
      </c>
      <c r="I451" s="44">
        <v>107973.99</v>
      </c>
      <c r="J451" s="68">
        <f t="shared" ref="J451:J514" si="21">H451/G451</f>
        <v>0.49052130434782604</v>
      </c>
      <c r="K451" s="128">
        <f t="shared" ref="K451:K514" si="22">I451/G451</f>
        <v>0.93890426086956524</v>
      </c>
      <c r="L451" s="41" t="str">
        <f t="shared" ref="L451:L514" si="23">IF(J451&lt;=65%,"AA",IF(J451&lt;=75%,"A",IF(J451&lt;=85%,"B","C")))</f>
        <v>AA</v>
      </c>
      <c r="M451" s="41" t="s">
        <v>644</v>
      </c>
      <c r="N451" s="41" t="s">
        <v>416</v>
      </c>
      <c r="O451" s="41" t="s">
        <v>70</v>
      </c>
    </row>
    <row r="452" spans="1:15">
      <c r="A452" s="38">
        <v>40527</v>
      </c>
      <c r="B452" s="38">
        <v>42901</v>
      </c>
      <c r="C452" s="131">
        <v>78</v>
      </c>
      <c r="D452" s="39">
        <v>8.09E-2</v>
      </c>
      <c r="E452" s="39">
        <v>7.1599999999999997E-2</v>
      </c>
      <c r="F452" s="40">
        <v>150000</v>
      </c>
      <c r="G452" s="40">
        <v>150000</v>
      </c>
      <c r="H452" s="133">
        <v>39922.400000000001</v>
      </c>
      <c r="I452" s="40">
        <v>140920</v>
      </c>
      <c r="J452" s="67">
        <f t="shared" si="21"/>
        <v>0.26614933333333335</v>
      </c>
      <c r="K452" s="127">
        <f t="shared" si="22"/>
        <v>0.93946666666666667</v>
      </c>
      <c r="L452" s="2" t="str">
        <f t="shared" si="23"/>
        <v>AA</v>
      </c>
      <c r="M452" s="2" t="s">
        <v>467</v>
      </c>
      <c r="N452" s="2" t="s">
        <v>425</v>
      </c>
      <c r="O452" s="2" t="s">
        <v>70</v>
      </c>
    </row>
    <row r="453" spans="1:15">
      <c r="A453" s="42">
        <v>40235</v>
      </c>
      <c r="B453" s="42">
        <v>45803</v>
      </c>
      <c r="C453" s="130">
        <v>183</v>
      </c>
      <c r="D453" s="43">
        <v>8.09E-2</v>
      </c>
      <c r="E453" s="43">
        <v>7.9100000000000004E-2</v>
      </c>
      <c r="F453" s="44">
        <v>170000</v>
      </c>
      <c r="G453" s="44">
        <v>170000</v>
      </c>
      <c r="H453" s="133">
        <v>111337.4</v>
      </c>
      <c r="I453" s="44">
        <v>159999.99</v>
      </c>
      <c r="J453" s="68">
        <f t="shared" si="21"/>
        <v>0.65492588235294114</v>
      </c>
      <c r="K453" s="128">
        <f t="shared" si="22"/>
        <v>0.94117641176470579</v>
      </c>
      <c r="L453" s="41" t="str">
        <f t="shared" si="23"/>
        <v>A</v>
      </c>
      <c r="M453" s="41" t="s">
        <v>566</v>
      </c>
      <c r="N453" s="41" t="s">
        <v>420</v>
      </c>
      <c r="O453" s="41" t="s">
        <v>70</v>
      </c>
    </row>
    <row r="454" spans="1:15">
      <c r="A454" s="38">
        <v>40452</v>
      </c>
      <c r="B454" s="38">
        <v>44228</v>
      </c>
      <c r="C454" s="131">
        <v>124</v>
      </c>
      <c r="D454" s="39">
        <v>8.09E-2</v>
      </c>
      <c r="E454" s="39">
        <v>7.9100000000000004E-2</v>
      </c>
      <c r="F454" s="40">
        <v>153500</v>
      </c>
      <c r="G454" s="40">
        <v>153500</v>
      </c>
      <c r="H454" s="133">
        <v>70073.240000000005</v>
      </c>
      <c r="I454" s="40">
        <v>145010.95000000001</v>
      </c>
      <c r="J454" s="67">
        <f t="shared" si="21"/>
        <v>0.45650319218241048</v>
      </c>
      <c r="K454" s="127">
        <f t="shared" si="22"/>
        <v>0.94469674267100989</v>
      </c>
      <c r="L454" s="2" t="str">
        <f t="shared" si="23"/>
        <v>AA</v>
      </c>
      <c r="M454" s="2" t="s">
        <v>590</v>
      </c>
      <c r="N454" s="2" t="s">
        <v>418</v>
      </c>
      <c r="O454" s="2" t="s">
        <v>70</v>
      </c>
    </row>
    <row r="455" spans="1:15">
      <c r="A455" s="38">
        <v>40165</v>
      </c>
      <c r="B455" s="38">
        <v>44913</v>
      </c>
      <c r="C455" s="131">
        <v>156</v>
      </c>
      <c r="D455" s="39">
        <v>8.09E-2</v>
      </c>
      <c r="E455" s="39">
        <v>7.9100000000000004E-2</v>
      </c>
      <c r="F455" s="40">
        <v>158500</v>
      </c>
      <c r="G455" s="40">
        <v>158500</v>
      </c>
      <c r="H455" s="133">
        <v>93543.63</v>
      </c>
      <c r="I455" s="40">
        <v>149999.99</v>
      </c>
      <c r="J455" s="67">
        <f t="shared" si="21"/>
        <v>0.59018063091482653</v>
      </c>
      <c r="K455" s="127">
        <f t="shared" si="22"/>
        <v>0.94637217665615136</v>
      </c>
      <c r="L455" s="2" t="str">
        <f t="shared" si="23"/>
        <v>AA</v>
      </c>
      <c r="M455" s="2" t="s">
        <v>489</v>
      </c>
      <c r="N455" s="2" t="s">
        <v>415</v>
      </c>
      <c r="O455" s="2" t="s">
        <v>70</v>
      </c>
    </row>
    <row r="456" spans="1:15">
      <c r="A456" s="42">
        <v>40077</v>
      </c>
      <c r="B456" s="42">
        <v>47382</v>
      </c>
      <c r="C456" s="130">
        <v>240</v>
      </c>
      <c r="D456" s="43">
        <v>8.09E-2</v>
      </c>
      <c r="E456" s="43">
        <v>7.9100000000000004E-2</v>
      </c>
      <c r="F456" s="44">
        <v>115000</v>
      </c>
      <c r="G456" s="44">
        <v>115000</v>
      </c>
      <c r="H456" s="133">
        <v>83110.78</v>
      </c>
      <c r="I456" s="44">
        <v>109999.99</v>
      </c>
      <c r="J456" s="68">
        <f t="shared" si="21"/>
        <v>0.72270243478260865</v>
      </c>
      <c r="K456" s="128">
        <f t="shared" si="22"/>
        <v>0.95652165217391305</v>
      </c>
      <c r="L456" s="41" t="str">
        <f t="shared" si="23"/>
        <v>A</v>
      </c>
      <c r="M456" s="41" t="s">
        <v>602</v>
      </c>
      <c r="N456" s="41" t="s">
        <v>421</v>
      </c>
      <c r="O456" s="41" t="s">
        <v>70</v>
      </c>
    </row>
    <row r="457" spans="1:15">
      <c r="A457" s="38">
        <v>40373</v>
      </c>
      <c r="B457" s="38">
        <v>44269</v>
      </c>
      <c r="C457" s="131">
        <v>128</v>
      </c>
      <c r="D457" s="39">
        <v>8.09E-2</v>
      </c>
      <c r="E457" s="39">
        <v>7.9100000000000004E-2</v>
      </c>
      <c r="F457" s="40">
        <v>152000</v>
      </c>
      <c r="G457" s="40">
        <v>152000</v>
      </c>
      <c r="H457" s="133">
        <v>95886.81</v>
      </c>
      <c r="I457" s="40">
        <v>145919.99</v>
      </c>
      <c r="J457" s="67">
        <f t="shared" si="21"/>
        <v>0.63083427631578948</v>
      </c>
      <c r="K457" s="127">
        <f t="shared" si="22"/>
        <v>0.95999993421052621</v>
      </c>
      <c r="L457" s="2" t="str">
        <f t="shared" si="23"/>
        <v>AA</v>
      </c>
      <c r="M457" s="2" t="s">
        <v>467</v>
      </c>
      <c r="N457" s="2" t="s">
        <v>425</v>
      </c>
      <c r="O457" s="2" t="s">
        <v>70</v>
      </c>
    </row>
    <row r="458" spans="1:15">
      <c r="A458" s="42">
        <v>40017</v>
      </c>
      <c r="B458" s="42">
        <v>47292</v>
      </c>
      <c r="C458" s="130">
        <v>239</v>
      </c>
      <c r="D458" s="43">
        <v>8.09E-2</v>
      </c>
      <c r="E458" s="43">
        <v>7.9100000000000004E-2</v>
      </c>
      <c r="F458" s="44">
        <v>156000</v>
      </c>
      <c r="G458" s="44">
        <v>156000</v>
      </c>
      <c r="H458" s="133">
        <v>111650.29</v>
      </c>
      <c r="I458" s="44">
        <v>149759.99</v>
      </c>
      <c r="J458" s="68">
        <f t="shared" si="21"/>
        <v>0.71570698717948711</v>
      </c>
      <c r="K458" s="128">
        <f t="shared" si="22"/>
        <v>0.95999993589743582</v>
      </c>
      <c r="L458" s="41" t="str">
        <f t="shared" si="23"/>
        <v>A</v>
      </c>
      <c r="M458" s="41" t="s">
        <v>467</v>
      </c>
      <c r="N458" s="41" t="s">
        <v>425</v>
      </c>
      <c r="O458" s="41" t="s">
        <v>70</v>
      </c>
    </row>
    <row r="459" spans="1:15">
      <c r="A459" s="42">
        <v>40070</v>
      </c>
      <c r="B459" s="42">
        <v>45549</v>
      </c>
      <c r="C459" s="130">
        <v>180</v>
      </c>
      <c r="D459" s="43">
        <v>8.09E-2</v>
      </c>
      <c r="E459" s="43">
        <v>7.9100000000000004E-2</v>
      </c>
      <c r="F459" s="44">
        <v>118020</v>
      </c>
      <c r="G459" s="44">
        <v>118020</v>
      </c>
      <c r="H459" s="133">
        <v>75489.94</v>
      </c>
      <c r="I459" s="44">
        <v>113999.99</v>
      </c>
      <c r="J459" s="68">
        <f t="shared" si="21"/>
        <v>0.63963684121335374</v>
      </c>
      <c r="K459" s="128">
        <f t="shared" si="22"/>
        <v>0.96593789188273182</v>
      </c>
      <c r="L459" s="41" t="str">
        <f t="shared" si="23"/>
        <v>AA</v>
      </c>
      <c r="M459" s="41" t="s">
        <v>525</v>
      </c>
      <c r="N459" s="41" t="s">
        <v>430</v>
      </c>
      <c r="O459" s="41" t="s">
        <v>70</v>
      </c>
    </row>
    <row r="460" spans="1:15">
      <c r="A460" s="38">
        <v>40107</v>
      </c>
      <c r="B460" s="38">
        <v>45737</v>
      </c>
      <c r="C460" s="131">
        <v>185</v>
      </c>
      <c r="D460" s="39">
        <v>8.09E-2</v>
      </c>
      <c r="E460" s="39">
        <v>8.09E-2</v>
      </c>
      <c r="F460" s="40">
        <v>135000</v>
      </c>
      <c r="G460" s="40">
        <v>135000</v>
      </c>
      <c r="H460" s="133">
        <v>96803.76</v>
      </c>
      <c r="I460" s="40">
        <v>130699.99</v>
      </c>
      <c r="J460" s="67">
        <f t="shared" si="21"/>
        <v>0.71706488888888886</v>
      </c>
      <c r="K460" s="127">
        <f t="shared" si="22"/>
        <v>0.96814807407407411</v>
      </c>
      <c r="L460" s="2" t="str">
        <f t="shared" si="23"/>
        <v>A</v>
      </c>
      <c r="M460" s="2" t="s">
        <v>586</v>
      </c>
      <c r="N460" s="2" t="s">
        <v>416</v>
      </c>
      <c r="O460" s="2" t="s">
        <v>70</v>
      </c>
    </row>
    <row r="461" spans="1:15">
      <c r="A461" s="38">
        <v>40050</v>
      </c>
      <c r="B461" s="38">
        <v>43702</v>
      </c>
      <c r="C461" s="131">
        <v>120</v>
      </c>
      <c r="D461" s="39">
        <v>8.09E-2</v>
      </c>
      <c r="E461" s="39">
        <v>7.9100000000000004E-2</v>
      </c>
      <c r="F461" s="40">
        <v>95000</v>
      </c>
      <c r="G461" s="40">
        <v>95000</v>
      </c>
      <c r="H461" s="133">
        <v>42981.93</v>
      </c>
      <c r="I461" s="40">
        <v>91999.99</v>
      </c>
      <c r="J461" s="67">
        <f t="shared" si="21"/>
        <v>0.45244136842105265</v>
      </c>
      <c r="K461" s="127">
        <f t="shared" si="22"/>
        <v>0.9684209473684211</v>
      </c>
      <c r="L461" s="2" t="str">
        <f t="shared" si="23"/>
        <v>AA</v>
      </c>
      <c r="M461" s="2" t="s">
        <v>703</v>
      </c>
      <c r="N461" s="2" t="s">
        <v>437</v>
      </c>
      <c r="O461" s="2" t="s">
        <v>70</v>
      </c>
    </row>
    <row r="462" spans="1:15">
      <c r="A462" s="38">
        <v>40812</v>
      </c>
      <c r="B462" s="38">
        <v>45377</v>
      </c>
      <c r="C462" s="131">
        <v>150</v>
      </c>
      <c r="D462" s="39">
        <v>8.09E-2</v>
      </c>
      <c r="E462" s="39">
        <v>7.9100000000000004E-2</v>
      </c>
      <c r="F462" s="40">
        <v>160000</v>
      </c>
      <c r="G462" s="40">
        <v>160000</v>
      </c>
      <c r="H462" s="133">
        <v>104226.55</v>
      </c>
      <c r="I462" s="40">
        <v>154999.99</v>
      </c>
      <c r="J462" s="67">
        <f t="shared" si="21"/>
        <v>0.65141593750000004</v>
      </c>
      <c r="K462" s="127">
        <f t="shared" si="22"/>
        <v>0.96874993749999994</v>
      </c>
      <c r="L462" s="2" t="str">
        <f t="shared" si="23"/>
        <v>A</v>
      </c>
      <c r="M462" s="2" t="s">
        <v>475</v>
      </c>
      <c r="N462" s="2" t="s">
        <v>427</v>
      </c>
      <c r="O462" s="2" t="s">
        <v>70</v>
      </c>
    </row>
    <row r="463" spans="1:15">
      <c r="A463" s="42">
        <v>40256</v>
      </c>
      <c r="B463" s="42">
        <v>42448</v>
      </c>
      <c r="C463" s="130">
        <v>72</v>
      </c>
      <c r="D463" s="43">
        <v>8.09E-2</v>
      </c>
      <c r="E463" s="43">
        <v>7.9100000000000004E-2</v>
      </c>
      <c r="F463" s="44">
        <v>100000</v>
      </c>
      <c r="G463" s="44">
        <v>100000</v>
      </c>
      <c r="H463" s="133">
        <v>36007.93</v>
      </c>
      <c r="I463" s="44">
        <v>97825.919999999998</v>
      </c>
      <c r="J463" s="68">
        <f t="shared" si="21"/>
        <v>0.36007929999999999</v>
      </c>
      <c r="K463" s="128">
        <f t="shared" si="22"/>
        <v>0.9782592</v>
      </c>
      <c r="L463" s="41" t="str">
        <f t="shared" si="23"/>
        <v>AA</v>
      </c>
      <c r="M463" s="41" t="s">
        <v>454</v>
      </c>
      <c r="N463" s="41" t="s">
        <v>416</v>
      </c>
      <c r="O463" s="41" t="s">
        <v>70</v>
      </c>
    </row>
    <row r="464" spans="1:15">
      <c r="A464" s="38">
        <v>40613</v>
      </c>
      <c r="B464" s="38">
        <v>45727</v>
      </c>
      <c r="C464" s="131">
        <v>168</v>
      </c>
      <c r="D464" s="39">
        <v>8.09E-2</v>
      </c>
      <c r="E464" s="39">
        <v>7.9100000000000004E-2</v>
      </c>
      <c r="F464" s="40">
        <v>145000</v>
      </c>
      <c r="G464" s="40">
        <v>145000</v>
      </c>
      <c r="H464" s="133">
        <v>99823.51</v>
      </c>
      <c r="I464" s="40">
        <v>142699.99</v>
      </c>
      <c r="J464" s="67">
        <f t="shared" si="21"/>
        <v>0.68843799999999999</v>
      </c>
      <c r="K464" s="127">
        <f t="shared" si="22"/>
        <v>0.98413786206896547</v>
      </c>
      <c r="L464" s="2" t="str">
        <f t="shared" si="23"/>
        <v>A</v>
      </c>
      <c r="M464" s="2" t="s">
        <v>525</v>
      </c>
      <c r="N464" s="2" t="s">
        <v>430</v>
      </c>
      <c r="O464" s="2" t="s">
        <v>70</v>
      </c>
    </row>
    <row r="465" spans="1:15">
      <c r="A465" s="42">
        <v>40714</v>
      </c>
      <c r="B465" s="42">
        <v>49846</v>
      </c>
      <c r="C465" s="130">
        <v>300</v>
      </c>
      <c r="D465" s="43">
        <v>8.09E-2</v>
      </c>
      <c r="E465" s="43">
        <v>7.9100000000000004E-2</v>
      </c>
      <c r="F465" s="44">
        <v>129000</v>
      </c>
      <c r="G465" s="44">
        <v>129000</v>
      </c>
      <c r="H465" s="133">
        <v>40141.64</v>
      </c>
      <c r="I465" s="44">
        <v>127579.75</v>
      </c>
      <c r="J465" s="68">
        <f t="shared" si="21"/>
        <v>0.31117550387596898</v>
      </c>
      <c r="K465" s="128">
        <f t="shared" si="22"/>
        <v>0.98899031007751936</v>
      </c>
      <c r="L465" s="41" t="str">
        <f t="shared" si="23"/>
        <v>AA</v>
      </c>
      <c r="M465" s="41" t="s">
        <v>643</v>
      </c>
      <c r="N465" s="41" t="s">
        <v>417</v>
      </c>
      <c r="O465" s="41" t="s">
        <v>70</v>
      </c>
    </row>
    <row r="466" spans="1:15">
      <c r="A466" s="38">
        <v>40567</v>
      </c>
      <c r="B466" s="38">
        <v>43397</v>
      </c>
      <c r="C466" s="131">
        <v>93</v>
      </c>
      <c r="D466" s="39">
        <v>8.09E-2</v>
      </c>
      <c r="E466" s="39">
        <v>7.9100000000000004E-2</v>
      </c>
      <c r="F466" s="40">
        <v>190000</v>
      </c>
      <c r="G466" s="40">
        <v>190000</v>
      </c>
      <c r="H466" s="133">
        <v>83181.119999999995</v>
      </c>
      <c r="I466" s="40">
        <v>187999.99</v>
      </c>
      <c r="J466" s="67">
        <f t="shared" si="21"/>
        <v>0.4377953684210526</v>
      </c>
      <c r="K466" s="127">
        <f t="shared" si="22"/>
        <v>0.9894736315789473</v>
      </c>
      <c r="L466" s="2" t="str">
        <f t="shared" si="23"/>
        <v>AA</v>
      </c>
      <c r="M466" s="2" t="s">
        <v>586</v>
      </c>
      <c r="N466" s="2" t="s">
        <v>416</v>
      </c>
      <c r="O466" s="2" t="s">
        <v>70</v>
      </c>
    </row>
    <row r="467" spans="1:15">
      <c r="A467" s="38">
        <v>40203</v>
      </c>
      <c r="B467" s="38">
        <v>45163</v>
      </c>
      <c r="C467" s="131">
        <v>163</v>
      </c>
      <c r="D467" s="39">
        <v>8.09E-2</v>
      </c>
      <c r="E467" s="39">
        <v>7.9100000000000004E-2</v>
      </c>
      <c r="F467" s="40">
        <v>141466.4</v>
      </c>
      <c r="G467" s="40">
        <v>141466.4</v>
      </c>
      <c r="H467" s="133">
        <v>91074.78</v>
      </c>
      <c r="I467" s="40">
        <v>139999.99</v>
      </c>
      <c r="J467" s="67">
        <f t="shared" si="21"/>
        <v>0.64379089310253179</v>
      </c>
      <c r="K467" s="127">
        <f t="shared" si="22"/>
        <v>0.98963421702962684</v>
      </c>
      <c r="L467" s="2" t="str">
        <f t="shared" si="23"/>
        <v>AA</v>
      </c>
      <c r="M467" s="2" t="s">
        <v>509</v>
      </c>
      <c r="N467" s="2" t="s">
        <v>430</v>
      </c>
      <c r="O467" s="2" t="s">
        <v>70</v>
      </c>
    </row>
    <row r="468" spans="1:15">
      <c r="A468" s="42">
        <v>40659</v>
      </c>
      <c r="B468" s="42">
        <v>48086</v>
      </c>
      <c r="C468" s="130">
        <v>244</v>
      </c>
      <c r="D468" s="43">
        <v>8.09E-2</v>
      </c>
      <c r="E468" s="43">
        <v>7.9100000000000004E-2</v>
      </c>
      <c r="F468" s="44">
        <v>150000</v>
      </c>
      <c r="G468" s="44">
        <v>150000</v>
      </c>
      <c r="H468" s="133">
        <v>86040.18</v>
      </c>
      <c r="I468" s="44">
        <v>149699.99</v>
      </c>
      <c r="J468" s="68">
        <f t="shared" si="21"/>
        <v>0.57360119999999992</v>
      </c>
      <c r="K468" s="128">
        <f t="shared" si="22"/>
        <v>0.99799993333333326</v>
      </c>
      <c r="L468" s="41" t="str">
        <f t="shared" si="23"/>
        <v>AA</v>
      </c>
      <c r="M468" s="41" t="s">
        <v>609</v>
      </c>
      <c r="N468" s="41" t="s">
        <v>428</v>
      </c>
      <c r="O468" s="41" t="s">
        <v>70</v>
      </c>
    </row>
    <row r="469" spans="1:15">
      <c r="A469" s="42">
        <v>40035</v>
      </c>
      <c r="B469" s="42">
        <v>44387</v>
      </c>
      <c r="C469" s="130">
        <v>143</v>
      </c>
      <c r="D469" s="43">
        <v>8.09E-2</v>
      </c>
      <c r="E469" s="43">
        <v>7.9100000000000004E-2</v>
      </c>
      <c r="F469" s="44">
        <v>144160.01</v>
      </c>
      <c r="G469" s="44">
        <v>144160.01</v>
      </c>
      <c r="H469" s="133">
        <v>80440.100000000006</v>
      </c>
      <c r="I469" s="44">
        <v>143999.99</v>
      </c>
      <c r="J469" s="68">
        <f t="shared" si="21"/>
        <v>0.55799177594396676</v>
      </c>
      <c r="K469" s="128">
        <f t="shared" si="22"/>
        <v>0.99888998342883006</v>
      </c>
      <c r="L469" s="41" t="str">
        <f t="shared" si="23"/>
        <v>AA</v>
      </c>
      <c r="M469" s="41" t="s">
        <v>472</v>
      </c>
      <c r="N469" s="41" t="s">
        <v>426</v>
      </c>
      <c r="O469" s="41" t="s">
        <v>70</v>
      </c>
    </row>
    <row r="470" spans="1:15">
      <c r="A470" s="42">
        <v>40052</v>
      </c>
      <c r="B470" s="42">
        <v>45531</v>
      </c>
      <c r="C470" s="130">
        <v>180</v>
      </c>
      <c r="D470" s="43">
        <v>8.09E-2</v>
      </c>
      <c r="E470" s="43">
        <v>7.9100000000000004E-2</v>
      </c>
      <c r="F470" s="44">
        <v>148044</v>
      </c>
      <c r="G470" s="44">
        <v>148044</v>
      </c>
      <c r="H470" s="133">
        <v>98034.14</v>
      </c>
      <c r="I470" s="44">
        <v>147999.99</v>
      </c>
      <c r="J470" s="68">
        <f t="shared" si="21"/>
        <v>0.66219596876604248</v>
      </c>
      <c r="K470" s="128">
        <f t="shared" si="22"/>
        <v>0.99970272351463074</v>
      </c>
      <c r="L470" s="41" t="str">
        <f t="shared" si="23"/>
        <v>A</v>
      </c>
      <c r="M470" s="41" t="s">
        <v>1626</v>
      </c>
      <c r="N470" s="41" t="s">
        <v>431</v>
      </c>
      <c r="O470" s="41" t="s">
        <v>70</v>
      </c>
    </row>
    <row r="471" spans="1:15">
      <c r="A471" s="42">
        <v>40123</v>
      </c>
      <c r="B471" s="42">
        <v>51080</v>
      </c>
      <c r="C471" s="130">
        <v>360</v>
      </c>
      <c r="D471" s="43">
        <v>8.09E-2</v>
      </c>
      <c r="E471" s="43">
        <v>7.9100000000000004E-2</v>
      </c>
      <c r="F471" s="44">
        <v>60000</v>
      </c>
      <c r="G471" s="44">
        <v>60000</v>
      </c>
      <c r="H471" s="133">
        <v>32978.47</v>
      </c>
      <c r="I471" s="44">
        <v>59999.99</v>
      </c>
      <c r="J471" s="68">
        <f t="shared" si="21"/>
        <v>0.54964116666666674</v>
      </c>
      <c r="K471" s="128">
        <f t="shared" si="22"/>
        <v>0.99999983333333331</v>
      </c>
      <c r="L471" s="41" t="str">
        <f t="shared" si="23"/>
        <v>AA</v>
      </c>
      <c r="M471" s="41" t="s">
        <v>1335</v>
      </c>
      <c r="N471" s="41" t="s">
        <v>416</v>
      </c>
      <c r="O471" s="41" t="s">
        <v>70</v>
      </c>
    </row>
    <row r="472" spans="1:15">
      <c r="A472" s="42">
        <v>40158</v>
      </c>
      <c r="B472" s="42">
        <v>43810</v>
      </c>
      <c r="C472" s="130">
        <v>120</v>
      </c>
      <c r="D472" s="43">
        <v>8.09E-2</v>
      </c>
      <c r="E472" s="43">
        <v>7.9100000000000004E-2</v>
      </c>
      <c r="F472" s="44">
        <v>75862.8</v>
      </c>
      <c r="G472" s="44">
        <v>75862.8</v>
      </c>
      <c r="H472" s="133">
        <v>38086.86</v>
      </c>
      <c r="I472" s="44">
        <v>75862.789999999994</v>
      </c>
      <c r="J472" s="68">
        <f t="shared" si="21"/>
        <v>0.50204922570746136</v>
      </c>
      <c r="K472" s="128">
        <f t="shared" si="22"/>
        <v>0.99999986818308828</v>
      </c>
      <c r="L472" s="41" t="str">
        <f t="shared" si="23"/>
        <v>AA</v>
      </c>
      <c r="M472" s="41" t="s">
        <v>703</v>
      </c>
      <c r="N472" s="41" t="s">
        <v>437</v>
      </c>
      <c r="O472" s="41" t="s">
        <v>70</v>
      </c>
    </row>
    <row r="473" spans="1:15">
      <c r="A473" s="38">
        <v>40540</v>
      </c>
      <c r="B473" s="38">
        <v>44193</v>
      </c>
      <c r="C473" s="131">
        <v>120</v>
      </c>
      <c r="D473" s="39">
        <v>8.09E-2</v>
      </c>
      <c r="E473" s="39">
        <v>7.9100000000000004E-2</v>
      </c>
      <c r="F473" s="40">
        <v>80000</v>
      </c>
      <c r="G473" s="40">
        <v>80000</v>
      </c>
      <c r="H473" s="133">
        <v>48727.41</v>
      </c>
      <c r="I473" s="40">
        <v>79999.990000000005</v>
      </c>
      <c r="J473" s="67">
        <f t="shared" si="21"/>
        <v>0.60909262500000005</v>
      </c>
      <c r="K473" s="127">
        <f t="shared" si="22"/>
        <v>0.99999987500000009</v>
      </c>
      <c r="L473" s="2" t="str">
        <f t="shared" si="23"/>
        <v>AA</v>
      </c>
      <c r="M473" s="2" t="s">
        <v>906</v>
      </c>
      <c r="N473" s="2" t="s">
        <v>417</v>
      </c>
      <c r="O473" s="2" t="s">
        <v>70</v>
      </c>
    </row>
    <row r="474" spans="1:15">
      <c r="A474" s="42">
        <v>40354</v>
      </c>
      <c r="B474" s="42">
        <v>44525</v>
      </c>
      <c r="C474" s="130">
        <v>137</v>
      </c>
      <c r="D474" s="43">
        <v>8.09E-2</v>
      </c>
      <c r="E474" s="43">
        <v>7.9100000000000004E-2</v>
      </c>
      <c r="F474" s="44">
        <v>85000</v>
      </c>
      <c r="G474" s="44">
        <v>85000</v>
      </c>
      <c r="H474" s="133">
        <v>45590.720000000001</v>
      </c>
      <c r="I474" s="44">
        <v>84999.99</v>
      </c>
      <c r="J474" s="68">
        <f t="shared" si="21"/>
        <v>0.53636141176470586</v>
      </c>
      <c r="K474" s="128">
        <f t="shared" si="22"/>
        <v>0.99999988235294124</v>
      </c>
      <c r="L474" s="41" t="str">
        <f t="shared" si="23"/>
        <v>AA</v>
      </c>
      <c r="M474" s="41" t="s">
        <v>853</v>
      </c>
      <c r="N474" s="41" t="s">
        <v>429</v>
      </c>
      <c r="O474" s="41" t="s">
        <v>70</v>
      </c>
    </row>
    <row r="475" spans="1:15">
      <c r="A475" s="38">
        <v>40883</v>
      </c>
      <c r="B475" s="38">
        <v>43440</v>
      </c>
      <c r="C475" s="131">
        <v>84</v>
      </c>
      <c r="D475" s="39">
        <v>8.09E-2</v>
      </c>
      <c r="E475" s="39">
        <v>7.9100000000000004E-2</v>
      </c>
      <c r="F475" s="40">
        <v>109901</v>
      </c>
      <c r="G475" s="40">
        <v>109901</v>
      </c>
      <c r="H475" s="133">
        <v>61243.18</v>
      </c>
      <c r="I475" s="40">
        <v>109900.99</v>
      </c>
      <c r="J475" s="67">
        <f t="shared" si="21"/>
        <v>0.55725771376056632</v>
      </c>
      <c r="K475" s="127">
        <f t="shared" si="22"/>
        <v>0.99999990900901725</v>
      </c>
      <c r="L475" s="2" t="str">
        <f t="shared" si="23"/>
        <v>AA</v>
      </c>
      <c r="M475" s="2" t="s">
        <v>724</v>
      </c>
      <c r="N475" s="2" t="s">
        <v>424</v>
      </c>
      <c r="O475" s="2" t="s">
        <v>70</v>
      </c>
    </row>
    <row r="476" spans="1:15">
      <c r="A476" s="38">
        <v>39973</v>
      </c>
      <c r="B476" s="38">
        <v>44570</v>
      </c>
      <c r="C476" s="131">
        <v>151</v>
      </c>
      <c r="D476" s="39">
        <v>8.09E-2</v>
      </c>
      <c r="E476" s="39">
        <v>7.9100000000000004E-2</v>
      </c>
      <c r="F476" s="40">
        <v>120000</v>
      </c>
      <c r="G476" s="40">
        <v>120000</v>
      </c>
      <c r="H476" s="133">
        <v>73491.490000000005</v>
      </c>
      <c r="I476" s="40">
        <v>119999.99</v>
      </c>
      <c r="J476" s="67">
        <f t="shared" si="21"/>
        <v>0.61242908333333335</v>
      </c>
      <c r="K476" s="127">
        <f t="shared" si="22"/>
        <v>0.99999991666666666</v>
      </c>
      <c r="L476" s="2" t="str">
        <f t="shared" si="23"/>
        <v>AA</v>
      </c>
      <c r="M476" s="2" t="s">
        <v>489</v>
      </c>
      <c r="N476" s="2" t="s">
        <v>415</v>
      </c>
      <c r="O476" s="2" t="s">
        <v>70</v>
      </c>
    </row>
    <row r="477" spans="1:15">
      <c r="A477" s="42">
        <v>40889</v>
      </c>
      <c r="B477" s="42">
        <v>44481</v>
      </c>
      <c r="C477" s="130">
        <v>118</v>
      </c>
      <c r="D477" s="43">
        <v>8.09E-2</v>
      </c>
      <c r="E477" s="43">
        <v>7.9100000000000004E-2</v>
      </c>
      <c r="F477" s="44">
        <v>124000</v>
      </c>
      <c r="G477" s="44">
        <v>124000</v>
      </c>
      <c r="H477" s="133">
        <v>79034.100000000006</v>
      </c>
      <c r="I477" s="44">
        <v>123999.99</v>
      </c>
      <c r="J477" s="68">
        <f t="shared" si="21"/>
        <v>0.6373717741935484</v>
      </c>
      <c r="K477" s="128">
        <f t="shared" si="22"/>
        <v>0.99999991935483878</v>
      </c>
      <c r="L477" s="41" t="str">
        <f t="shared" si="23"/>
        <v>AA</v>
      </c>
      <c r="M477" s="41" t="s">
        <v>700</v>
      </c>
      <c r="N477" s="41" t="s">
        <v>421</v>
      </c>
      <c r="O477" s="41" t="s">
        <v>70</v>
      </c>
    </row>
    <row r="478" spans="1:15">
      <c r="A478" s="42">
        <v>40723</v>
      </c>
      <c r="B478" s="42">
        <v>43798</v>
      </c>
      <c r="C478" s="130">
        <v>101</v>
      </c>
      <c r="D478" s="43">
        <v>8.09E-2</v>
      </c>
      <c r="E478" s="43">
        <v>7.9100000000000004E-2</v>
      </c>
      <c r="F478" s="44">
        <v>126000</v>
      </c>
      <c r="G478" s="44">
        <v>126000</v>
      </c>
      <c r="H478" s="133">
        <v>74275.42</v>
      </c>
      <c r="I478" s="44">
        <v>125999.99</v>
      </c>
      <c r="J478" s="68">
        <f t="shared" si="21"/>
        <v>0.58948746031746035</v>
      </c>
      <c r="K478" s="128">
        <f t="shared" si="22"/>
        <v>0.99999992063492071</v>
      </c>
      <c r="L478" s="41" t="str">
        <f t="shared" si="23"/>
        <v>AA</v>
      </c>
      <c r="M478" s="41" t="s">
        <v>475</v>
      </c>
      <c r="N478" s="41" t="s">
        <v>427</v>
      </c>
      <c r="O478" s="41" t="s">
        <v>70</v>
      </c>
    </row>
    <row r="479" spans="1:15">
      <c r="A479" s="42">
        <v>40690</v>
      </c>
      <c r="B479" s="42">
        <v>44343</v>
      </c>
      <c r="C479" s="130">
        <v>120</v>
      </c>
      <c r="D479" s="43">
        <v>8.09E-2</v>
      </c>
      <c r="E479" s="43">
        <v>7.9100000000000004E-2</v>
      </c>
      <c r="F479" s="44">
        <v>130000</v>
      </c>
      <c r="G479" s="44">
        <v>130000</v>
      </c>
      <c r="H479" s="133">
        <v>84425.64</v>
      </c>
      <c r="I479" s="44">
        <v>129999.99</v>
      </c>
      <c r="J479" s="68">
        <f t="shared" si="21"/>
        <v>0.64942800000000001</v>
      </c>
      <c r="K479" s="128">
        <f t="shared" si="22"/>
        <v>0.99999992307692309</v>
      </c>
      <c r="L479" s="41" t="str">
        <f t="shared" si="23"/>
        <v>AA</v>
      </c>
      <c r="M479" s="41" t="s">
        <v>520</v>
      </c>
      <c r="N479" s="41" t="s">
        <v>429</v>
      </c>
      <c r="O479" s="41" t="s">
        <v>70</v>
      </c>
    </row>
    <row r="480" spans="1:15">
      <c r="A480" s="38">
        <v>40392</v>
      </c>
      <c r="B480" s="38">
        <v>51350</v>
      </c>
      <c r="C480" s="131">
        <v>360</v>
      </c>
      <c r="D480" s="39">
        <v>8.09E-2</v>
      </c>
      <c r="E480" s="39">
        <v>7.9100000000000004E-2</v>
      </c>
      <c r="F480" s="40">
        <v>132000</v>
      </c>
      <c r="G480" s="40">
        <v>132000</v>
      </c>
      <c r="H480" s="133">
        <v>75300.009999999995</v>
      </c>
      <c r="I480" s="40">
        <v>131999.99</v>
      </c>
      <c r="J480" s="67">
        <f t="shared" si="21"/>
        <v>0.5704546212121212</v>
      </c>
      <c r="K480" s="127">
        <f t="shared" si="22"/>
        <v>0.99999992424242412</v>
      </c>
      <c r="L480" s="2" t="str">
        <f t="shared" si="23"/>
        <v>AA</v>
      </c>
      <c r="M480" s="2" t="s">
        <v>609</v>
      </c>
      <c r="N480" s="2" t="s">
        <v>428</v>
      </c>
      <c r="O480" s="2" t="s">
        <v>70</v>
      </c>
    </row>
    <row r="481" spans="1:15">
      <c r="A481" s="42">
        <v>40613</v>
      </c>
      <c r="B481" s="42">
        <v>47918</v>
      </c>
      <c r="C481" s="130">
        <v>240</v>
      </c>
      <c r="D481" s="43">
        <v>8.09E-2</v>
      </c>
      <c r="E481" s="43">
        <v>7.1599999999999997E-2</v>
      </c>
      <c r="F481" s="44">
        <v>150000</v>
      </c>
      <c r="G481" s="44">
        <v>150000</v>
      </c>
      <c r="H481" s="133">
        <v>48740.17</v>
      </c>
      <c r="I481" s="44">
        <v>149999.99</v>
      </c>
      <c r="J481" s="68">
        <f t="shared" si="21"/>
        <v>0.32493446666666664</v>
      </c>
      <c r="K481" s="128">
        <f t="shared" si="22"/>
        <v>0.99999993333333326</v>
      </c>
      <c r="L481" s="41" t="str">
        <f t="shared" si="23"/>
        <v>AA</v>
      </c>
      <c r="M481" s="41" t="s">
        <v>564</v>
      </c>
      <c r="N481" s="41" t="s">
        <v>417</v>
      </c>
      <c r="O481" s="41" t="s">
        <v>70</v>
      </c>
    </row>
    <row r="482" spans="1:15">
      <c r="A482" s="38">
        <v>40613</v>
      </c>
      <c r="B482" s="38">
        <v>46579</v>
      </c>
      <c r="C482" s="131">
        <v>196</v>
      </c>
      <c r="D482" s="39">
        <v>8.09E-2</v>
      </c>
      <c r="E482" s="39">
        <v>7.1599999999999997E-2</v>
      </c>
      <c r="F482" s="40">
        <v>155000</v>
      </c>
      <c r="G482" s="40">
        <v>155000</v>
      </c>
      <c r="H482" s="133">
        <v>108765.97</v>
      </c>
      <c r="I482" s="40">
        <v>154999.99</v>
      </c>
      <c r="J482" s="67">
        <f t="shared" si="21"/>
        <v>0.70171593548387101</v>
      </c>
      <c r="K482" s="127">
        <f t="shared" si="22"/>
        <v>0.99999993548387089</v>
      </c>
      <c r="L482" s="2" t="str">
        <f t="shared" si="23"/>
        <v>A</v>
      </c>
      <c r="M482" s="2" t="s">
        <v>466</v>
      </c>
      <c r="N482" s="2" t="s">
        <v>421</v>
      </c>
      <c r="O482" s="2" t="s">
        <v>70</v>
      </c>
    </row>
    <row r="483" spans="1:15">
      <c r="A483" s="42">
        <v>40147</v>
      </c>
      <c r="B483" s="42">
        <v>45626</v>
      </c>
      <c r="C483" s="130">
        <v>180</v>
      </c>
      <c r="D483" s="43">
        <v>8.09E-2</v>
      </c>
      <c r="E483" s="43">
        <v>7.9100000000000004E-2</v>
      </c>
      <c r="F483" s="44">
        <v>167000</v>
      </c>
      <c r="G483" s="44">
        <v>167000</v>
      </c>
      <c r="H483" s="133">
        <v>113531.8</v>
      </c>
      <c r="I483" s="44">
        <v>166999.99</v>
      </c>
      <c r="J483" s="68">
        <f t="shared" si="21"/>
        <v>0.67983113772455095</v>
      </c>
      <c r="K483" s="128">
        <f t="shared" si="22"/>
        <v>0.99999994011976046</v>
      </c>
      <c r="L483" s="41" t="str">
        <f t="shared" si="23"/>
        <v>A</v>
      </c>
      <c r="M483" s="41" t="s">
        <v>511</v>
      </c>
      <c r="N483" s="41" t="s">
        <v>422</v>
      </c>
      <c r="O483" s="41" t="s">
        <v>70</v>
      </c>
    </row>
    <row r="484" spans="1:15">
      <c r="A484" s="38">
        <v>40575</v>
      </c>
      <c r="B484" s="38">
        <v>44652</v>
      </c>
      <c r="C484" s="131">
        <v>134</v>
      </c>
      <c r="D484" s="39">
        <v>8.09E-2</v>
      </c>
      <c r="E484" s="39">
        <v>7.9100000000000004E-2</v>
      </c>
      <c r="F484" s="40">
        <v>167461.74</v>
      </c>
      <c r="G484" s="40">
        <v>167461.74</v>
      </c>
      <c r="H484" s="133">
        <v>110415.36</v>
      </c>
      <c r="I484" s="40">
        <v>167461.73000000001</v>
      </c>
      <c r="J484" s="67">
        <f t="shared" si="21"/>
        <v>0.6593467857195322</v>
      </c>
      <c r="K484" s="127">
        <f t="shared" si="22"/>
        <v>0.99999994028486761</v>
      </c>
      <c r="L484" s="2" t="str">
        <f t="shared" si="23"/>
        <v>A</v>
      </c>
      <c r="M484" s="2" t="s">
        <v>566</v>
      </c>
      <c r="N484" s="2" t="s">
        <v>420</v>
      </c>
      <c r="O484" s="2" t="s">
        <v>70</v>
      </c>
    </row>
    <row r="485" spans="1:15">
      <c r="A485" s="42">
        <v>40116</v>
      </c>
      <c r="B485" s="42">
        <v>44255</v>
      </c>
      <c r="C485" s="130">
        <v>136</v>
      </c>
      <c r="D485" s="43">
        <v>8.09E-2</v>
      </c>
      <c r="E485" s="43">
        <v>7.9100000000000004E-2</v>
      </c>
      <c r="F485" s="44">
        <v>180000</v>
      </c>
      <c r="G485" s="44">
        <v>180000</v>
      </c>
      <c r="H485" s="133">
        <v>93913.1</v>
      </c>
      <c r="I485" s="44">
        <v>179999.99</v>
      </c>
      <c r="J485" s="68">
        <f t="shared" si="21"/>
        <v>0.52173944444444442</v>
      </c>
      <c r="K485" s="128">
        <f t="shared" si="22"/>
        <v>0.9999999444444444</v>
      </c>
      <c r="L485" s="41" t="str">
        <f t="shared" si="23"/>
        <v>AA</v>
      </c>
      <c r="M485" s="41" t="s">
        <v>1047</v>
      </c>
      <c r="N485" s="41" t="s">
        <v>422</v>
      </c>
      <c r="O485" s="41" t="s">
        <v>70</v>
      </c>
    </row>
    <row r="486" spans="1:15">
      <c r="A486" s="38">
        <v>40294</v>
      </c>
      <c r="B486" s="38">
        <v>45773</v>
      </c>
      <c r="C486" s="131">
        <v>180</v>
      </c>
      <c r="D486" s="39">
        <v>8.09E-2</v>
      </c>
      <c r="E486" s="39">
        <v>7.9100000000000004E-2</v>
      </c>
      <c r="F486" s="40">
        <v>188000</v>
      </c>
      <c r="G486" s="40">
        <v>188000</v>
      </c>
      <c r="H486" s="133">
        <v>131931.72</v>
      </c>
      <c r="I486" s="40">
        <v>187999.99</v>
      </c>
      <c r="J486" s="67">
        <f t="shared" si="21"/>
        <v>0.7017644680851064</v>
      </c>
      <c r="K486" s="127">
        <f t="shared" si="22"/>
        <v>0.99999994680851056</v>
      </c>
      <c r="L486" s="2" t="str">
        <f t="shared" si="23"/>
        <v>A</v>
      </c>
      <c r="M486" s="2" t="s">
        <v>565</v>
      </c>
      <c r="N486" s="2" t="s">
        <v>432</v>
      </c>
      <c r="O486" s="2" t="s">
        <v>70</v>
      </c>
    </row>
    <row r="487" spans="1:15">
      <c r="A487" s="42">
        <v>41012</v>
      </c>
      <c r="B487" s="42">
        <v>43203</v>
      </c>
      <c r="C487" s="130">
        <v>72</v>
      </c>
      <c r="D487" s="43">
        <v>8.09E-2</v>
      </c>
      <c r="E487" s="43">
        <v>7.9100000000000004E-2</v>
      </c>
      <c r="F487" s="44">
        <v>149999.14000000001</v>
      </c>
      <c r="G487" s="44">
        <v>149999.14000000001</v>
      </c>
      <c r="H487" s="133">
        <v>62506.99</v>
      </c>
      <c r="I487" s="44">
        <v>149999.14000000001</v>
      </c>
      <c r="J487" s="68">
        <f t="shared" si="21"/>
        <v>0.41671565583642672</v>
      </c>
      <c r="K487" s="128">
        <f t="shared" si="22"/>
        <v>1</v>
      </c>
      <c r="L487" s="41" t="str">
        <f t="shared" si="23"/>
        <v>AA</v>
      </c>
      <c r="M487" s="41" t="s">
        <v>1397</v>
      </c>
      <c r="N487" s="41" t="s">
        <v>439</v>
      </c>
      <c r="O487" s="41" t="s">
        <v>70</v>
      </c>
    </row>
    <row r="488" spans="1:15">
      <c r="A488" s="42">
        <v>40137</v>
      </c>
      <c r="B488" s="42">
        <v>43789</v>
      </c>
      <c r="C488" s="130">
        <v>120</v>
      </c>
      <c r="D488" s="43">
        <v>8.09E-2</v>
      </c>
      <c r="E488" s="43">
        <v>7.9100000000000004E-2</v>
      </c>
      <c r="F488" s="44">
        <v>82500</v>
      </c>
      <c r="G488" s="44">
        <v>82500</v>
      </c>
      <c r="H488" s="133">
        <v>51589.22</v>
      </c>
      <c r="I488" s="44">
        <v>82500</v>
      </c>
      <c r="J488" s="68">
        <f t="shared" si="21"/>
        <v>0.62532387878787876</v>
      </c>
      <c r="K488" s="128">
        <f t="shared" si="22"/>
        <v>1</v>
      </c>
      <c r="L488" s="41" t="str">
        <f t="shared" si="23"/>
        <v>AA</v>
      </c>
      <c r="M488" s="41" t="s">
        <v>753</v>
      </c>
      <c r="N488" s="41" t="s">
        <v>431</v>
      </c>
      <c r="O488" s="41" t="s">
        <v>70</v>
      </c>
    </row>
    <row r="489" spans="1:15">
      <c r="A489" s="38">
        <v>40550</v>
      </c>
      <c r="B489" s="38">
        <v>45784</v>
      </c>
      <c r="C489" s="131">
        <v>172</v>
      </c>
      <c r="D489" s="39">
        <v>8.09E-2</v>
      </c>
      <c r="E489" s="39">
        <v>7.1599999999999997E-2</v>
      </c>
      <c r="F489" s="40">
        <v>110000</v>
      </c>
      <c r="G489" s="40">
        <v>110000</v>
      </c>
      <c r="H489" s="133">
        <v>72305.179999999993</v>
      </c>
      <c r="I489" s="40">
        <v>110000</v>
      </c>
      <c r="J489" s="67">
        <f t="shared" si="21"/>
        <v>0.65731981818181817</v>
      </c>
      <c r="K489" s="127">
        <f t="shared" si="22"/>
        <v>1</v>
      </c>
      <c r="L489" s="2" t="str">
        <f t="shared" si="23"/>
        <v>A</v>
      </c>
      <c r="M489" s="2" t="s">
        <v>757</v>
      </c>
      <c r="N489" s="2" t="s">
        <v>439</v>
      </c>
      <c r="O489" s="2" t="s">
        <v>70</v>
      </c>
    </row>
    <row r="490" spans="1:15">
      <c r="A490" s="42">
        <v>40032</v>
      </c>
      <c r="B490" s="42">
        <v>50989</v>
      </c>
      <c r="C490" s="130">
        <v>360</v>
      </c>
      <c r="D490" s="43">
        <v>8.09E-2</v>
      </c>
      <c r="E490" s="43">
        <v>7.9100000000000004E-2</v>
      </c>
      <c r="F490" s="44">
        <v>157000</v>
      </c>
      <c r="G490" s="44">
        <v>157000</v>
      </c>
      <c r="H490" s="133">
        <v>112558.85</v>
      </c>
      <c r="I490" s="44">
        <v>157000</v>
      </c>
      <c r="J490" s="68">
        <f t="shared" si="21"/>
        <v>0.71693535031847133</v>
      </c>
      <c r="K490" s="128">
        <f t="shared" si="22"/>
        <v>1</v>
      </c>
      <c r="L490" s="41" t="str">
        <f t="shared" si="23"/>
        <v>A</v>
      </c>
      <c r="M490" s="41" t="s">
        <v>951</v>
      </c>
      <c r="N490" s="41" t="s">
        <v>441</v>
      </c>
      <c r="O490" s="41" t="s">
        <v>70</v>
      </c>
    </row>
    <row r="491" spans="1:15">
      <c r="A491" s="42">
        <v>41659</v>
      </c>
      <c r="B491" s="42">
        <v>54443</v>
      </c>
      <c r="C491" s="130">
        <v>420</v>
      </c>
      <c r="D491" s="43">
        <v>8.5099999999999995E-2</v>
      </c>
      <c r="E491" s="43">
        <v>0.08</v>
      </c>
      <c r="F491" s="44">
        <v>200000</v>
      </c>
      <c r="G491" s="44">
        <v>200000</v>
      </c>
      <c r="H491" s="44">
        <v>33914.53</v>
      </c>
      <c r="I491" s="44">
        <v>34650.31</v>
      </c>
      <c r="J491" s="68">
        <f t="shared" si="21"/>
        <v>0.16957264999999999</v>
      </c>
      <c r="K491" s="43">
        <f t="shared" si="22"/>
        <v>0.17325154999999998</v>
      </c>
      <c r="L491" s="41" t="str">
        <f t="shared" si="23"/>
        <v>AA</v>
      </c>
      <c r="M491" s="41" t="s">
        <v>701</v>
      </c>
      <c r="N491" s="41" t="s">
        <v>417</v>
      </c>
      <c r="O491" s="41" t="s">
        <v>70</v>
      </c>
    </row>
    <row r="492" spans="1:15">
      <c r="A492" s="42">
        <v>41687</v>
      </c>
      <c r="B492" s="42">
        <v>48992</v>
      </c>
      <c r="C492" s="130">
        <v>240</v>
      </c>
      <c r="D492" s="43">
        <v>8.5099999999999995E-2</v>
      </c>
      <c r="E492" s="43">
        <v>8.5099999999999995E-2</v>
      </c>
      <c r="F492" s="44">
        <v>200000</v>
      </c>
      <c r="G492" s="44">
        <v>200000</v>
      </c>
      <c r="H492" s="44">
        <v>33553.46</v>
      </c>
      <c r="I492" s="44">
        <v>34999.99</v>
      </c>
      <c r="J492" s="68">
        <f t="shared" si="21"/>
        <v>0.16776730000000001</v>
      </c>
      <c r="K492" s="43">
        <f t="shared" si="22"/>
        <v>0.17499994999999999</v>
      </c>
      <c r="L492" s="41" t="str">
        <f t="shared" si="23"/>
        <v>AA</v>
      </c>
      <c r="M492" s="41" t="s">
        <v>1081</v>
      </c>
      <c r="N492" s="41" t="s">
        <v>417</v>
      </c>
      <c r="O492" s="41" t="s">
        <v>70</v>
      </c>
    </row>
    <row r="493" spans="1:15">
      <c r="A493" s="38">
        <v>41565</v>
      </c>
      <c r="B493" s="38">
        <v>47044</v>
      </c>
      <c r="C493" s="131">
        <v>180</v>
      </c>
      <c r="D493" s="39">
        <v>8.5099999999999995E-2</v>
      </c>
      <c r="E493" s="39">
        <v>0.08</v>
      </c>
      <c r="F493" s="40">
        <v>180000</v>
      </c>
      <c r="G493" s="40">
        <v>180000</v>
      </c>
      <c r="H493" s="40">
        <v>30383.82</v>
      </c>
      <c r="I493" s="40">
        <v>32958.519999999997</v>
      </c>
      <c r="J493" s="67">
        <f t="shared" si="21"/>
        <v>0.168799</v>
      </c>
      <c r="K493" s="39">
        <f t="shared" si="22"/>
        <v>0.18310288888888887</v>
      </c>
      <c r="L493" s="2" t="str">
        <f t="shared" si="23"/>
        <v>AA</v>
      </c>
      <c r="M493" s="2" t="s">
        <v>555</v>
      </c>
      <c r="N493" s="2" t="s">
        <v>434</v>
      </c>
      <c r="O493" s="2" t="s">
        <v>70</v>
      </c>
    </row>
    <row r="494" spans="1:15">
      <c r="A494" s="42">
        <v>41142</v>
      </c>
      <c r="B494" s="42">
        <v>52099</v>
      </c>
      <c r="C494" s="130">
        <v>360</v>
      </c>
      <c r="D494" s="43">
        <v>8.5099999999999995E-2</v>
      </c>
      <c r="E494" s="43">
        <v>0.08</v>
      </c>
      <c r="F494" s="44">
        <v>200000</v>
      </c>
      <c r="G494" s="44">
        <v>200000</v>
      </c>
      <c r="H494" s="44">
        <v>34314.71</v>
      </c>
      <c r="I494" s="44">
        <v>36999.99</v>
      </c>
      <c r="J494" s="68">
        <f t="shared" si="21"/>
        <v>0.17157354999999999</v>
      </c>
      <c r="K494" s="43">
        <f t="shared" si="22"/>
        <v>0.18499995</v>
      </c>
      <c r="L494" s="41" t="str">
        <f t="shared" si="23"/>
        <v>AA</v>
      </c>
      <c r="M494" s="41" t="s">
        <v>457</v>
      </c>
      <c r="N494" s="41" t="s">
        <v>419</v>
      </c>
      <c r="O494" s="41" t="s">
        <v>70</v>
      </c>
    </row>
    <row r="495" spans="1:15">
      <c r="A495" s="38">
        <v>41535</v>
      </c>
      <c r="B495" s="38">
        <v>45187</v>
      </c>
      <c r="C495" s="131">
        <v>120</v>
      </c>
      <c r="D495" s="39">
        <v>8.5099999999999995E-2</v>
      </c>
      <c r="E495" s="39">
        <v>7.4400000000000008E-2</v>
      </c>
      <c r="F495" s="40">
        <v>182000</v>
      </c>
      <c r="G495" s="40">
        <v>182000</v>
      </c>
      <c r="H495" s="40">
        <v>30420.18</v>
      </c>
      <c r="I495" s="40">
        <v>34999.99</v>
      </c>
      <c r="J495" s="67">
        <f t="shared" si="21"/>
        <v>0.16714384615384614</v>
      </c>
      <c r="K495" s="39">
        <f t="shared" si="22"/>
        <v>0.19230763736263734</v>
      </c>
      <c r="L495" s="2" t="str">
        <f t="shared" si="23"/>
        <v>AA</v>
      </c>
      <c r="M495" s="2" t="s">
        <v>586</v>
      </c>
      <c r="N495" s="2" t="s">
        <v>416</v>
      </c>
      <c r="O495" s="2" t="s">
        <v>70</v>
      </c>
    </row>
    <row r="496" spans="1:15">
      <c r="A496" s="42">
        <v>41680</v>
      </c>
      <c r="B496" s="42">
        <v>50992</v>
      </c>
      <c r="C496" s="130">
        <v>306</v>
      </c>
      <c r="D496" s="43">
        <v>8.5099999999999995E-2</v>
      </c>
      <c r="E496" s="43">
        <v>0.08</v>
      </c>
      <c r="F496" s="44">
        <v>190000</v>
      </c>
      <c r="G496" s="44">
        <v>190000</v>
      </c>
      <c r="H496" s="44">
        <v>35503.620000000003</v>
      </c>
      <c r="I496" s="44">
        <v>36629.699999999997</v>
      </c>
      <c r="J496" s="68">
        <f t="shared" si="21"/>
        <v>0.18686115789473687</v>
      </c>
      <c r="K496" s="43">
        <f t="shared" si="22"/>
        <v>0.1927878947368421</v>
      </c>
      <c r="L496" s="41" t="str">
        <f t="shared" si="23"/>
        <v>AA</v>
      </c>
      <c r="M496" s="41" t="s">
        <v>697</v>
      </c>
      <c r="N496" s="41" t="s">
        <v>417</v>
      </c>
      <c r="O496" s="41" t="s">
        <v>70</v>
      </c>
    </row>
    <row r="497" spans="1:15">
      <c r="A497" s="42">
        <v>41570</v>
      </c>
      <c r="B497" s="42">
        <v>47445</v>
      </c>
      <c r="C497" s="130">
        <v>193</v>
      </c>
      <c r="D497" s="43">
        <v>8.5099999999999995E-2</v>
      </c>
      <c r="E497" s="43">
        <v>0.08</v>
      </c>
      <c r="F497" s="44">
        <v>180000</v>
      </c>
      <c r="G497" s="44">
        <v>180000</v>
      </c>
      <c r="H497" s="44">
        <v>32458.87</v>
      </c>
      <c r="I497" s="44">
        <v>34999.99</v>
      </c>
      <c r="J497" s="68">
        <f t="shared" si="21"/>
        <v>0.18032705555555556</v>
      </c>
      <c r="K497" s="43">
        <f t="shared" si="22"/>
        <v>0.19444438888888887</v>
      </c>
      <c r="L497" s="41" t="str">
        <f t="shared" si="23"/>
        <v>AA</v>
      </c>
      <c r="M497" s="41" t="s">
        <v>687</v>
      </c>
      <c r="N497" s="41" t="s">
        <v>417</v>
      </c>
      <c r="O497" s="41" t="s">
        <v>70</v>
      </c>
    </row>
    <row r="498" spans="1:15">
      <c r="A498" s="42">
        <v>41470</v>
      </c>
      <c r="B498" s="42">
        <v>51332</v>
      </c>
      <c r="C498" s="130">
        <v>324</v>
      </c>
      <c r="D498" s="43">
        <v>8.5099999999999995E-2</v>
      </c>
      <c r="E498" s="43">
        <v>0.08</v>
      </c>
      <c r="F498" s="44">
        <v>180000</v>
      </c>
      <c r="G498" s="44">
        <v>180000</v>
      </c>
      <c r="H498" s="44">
        <v>33363.449999999997</v>
      </c>
      <c r="I498" s="44">
        <v>34999.99</v>
      </c>
      <c r="J498" s="68">
        <f t="shared" si="21"/>
        <v>0.18535249999999998</v>
      </c>
      <c r="K498" s="43">
        <f t="shared" si="22"/>
        <v>0.19444438888888887</v>
      </c>
      <c r="L498" s="41" t="str">
        <f t="shared" si="23"/>
        <v>AA</v>
      </c>
      <c r="M498" s="41" t="s">
        <v>531</v>
      </c>
      <c r="N498" s="41" t="s">
        <v>423</v>
      </c>
      <c r="O498" s="41" t="s">
        <v>70</v>
      </c>
    </row>
    <row r="499" spans="1:15">
      <c r="A499" s="42">
        <v>41604</v>
      </c>
      <c r="B499" s="42">
        <v>50735</v>
      </c>
      <c r="C499" s="130">
        <v>300</v>
      </c>
      <c r="D499" s="43">
        <v>8.5099999999999995E-2</v>
      </c>
      <c r="E499" s="43">
        <v>8.5099999999999995E-2</v>
      </c>
      <c r="F499" s="44">
        <v>174000</v>
      </c>
      <c r="G499" s="44">
        <v>174000</v>
      </c>
      <c r="H499" s="44">
        <v>32647.57</v>
      </c>
      <c r="I499" s="44">
        <v>33999.99</v>
      </c>
      <c r="J499" s="68">
        <f t="shared" si="21"/>
        <v>0.18762971264367817</v>
      </c>
      <c r="K499" s="43">
        <f t="shared" si="22"/>
        <v>0.19540224137931034</v>
      </c>
      <c r="L499" s="41" t="str">
        <f t="shared" si="23"/>
        <v>AA</v>
      </c>
      <c r="M499" s="41" t="s">
        <v>466</v>
      </c>
      <c r="N499" s="41" t="s">
        <v>421</v>
      </c>
      <c r="O499" s="41" t="s">
        <v>70</v>
      </c>
    </row>
    <row r="500" spans="1:15">
      <c r="A500" s="42">
        <v>41746</v>
      </c>
      <c r="B500" s="42">
        <v>51638</v>
      </c>
      <c r="C500" s="130">
        <v>325</v>
      </c>
      <c r="D500" s="43">
        <v>8.5099999999999995E-2</v>
      </c>
      <c r="E500" s="43">
        <v>0.08</v>
      </c>
      <c r="F500" s="44">
        <v>160000</v>
      </c>
      <c r="G500" s="44">
        <v>160000</v>
      </c>
      <c r="H500" s="44">
        <v>30729.83</v>
      </c>
      <c r="I500" s="44">
        <v>31459.73</v>
      </c>
      <c r="J500" s="68">
        <f t="shared" si="21"/>
        <v>0.19206143750000002</v>
      </c>
      <c r="K500" s="43">
        <f t="shared" si="22"/>
        <v>0.19662331250000001</v>
      </c>
      <c r="L500" s="41" t="str">
        <f t="shared" si="23"/>
        <v>AA</v>
      </c>
      <c r="M500" s="41" t="s">
        <v>944</v>
      </c>
      <c r="N500" s="41" t="s">
        <v>421</v>
      </c>
      <c r="O500" s="41" t="s">
        <v>70</v>
      </c>
    </row>
    <row r="501" spans="1:15">
      <c r="A501" s="38">
        <v>41766</v>
      </c>
      <c r="B501" s="38">
        <v>49071</v>
      </c>
      <c r="C501" s="131">
        <v>240</v>
      </c>
      <c r="D501" s="39">
        <v>8.5099999999999995E-2</v>
      </c>
      <c r="E501" s="39">
        <v>8.14E-2</v>
      </c>
      <c r="F501" s="40">
        <v>177400</v>
      </c>
      <c r="G501" s="40">
        <v>177400</v>
      </c>
      <c r="H501" s="40">
        <v>33979.629999999997</v>
      </c>
      <c r="I501" s="40">
        <v>34999.99</v>
      </c>
      <c r="J501" s="67">
        <f t="shared" si="21"/>
        <v>0.19154244644870347</v>
      </c>
      <c r="K501" s="39">
        <f t="shared" si="22"/>
        <v>0.19729419391206313</v>
      </c>
      <c r="L501" s="2" t="str">
        <f t="shared" si="23"/>
        <v>AA</v>
      </c>
      <c r="M501" s="2" t="s">
        <v>739</v>
      </c>
      <c r="N501" s="2" t="s">
        <v>422</v>
      </c>
      <c r="O501" s="2" t="s">
        <v>70</v>
      </c>
    </row>
    <row r="502" spans="1:15">
      <c r="A502" s="42">
        <v>41507</v>
      </c>
      <c r="B502" s="42">
        <v>53164</v>
      </c>
      <c r="C502" s="130">
        <v>383</v>
      </c>
      <c r="D502" s="43">
        <v>8.5099999999999995E-2</v>
      </c>
      <c r="E502" s="43">
        <v>7.5300000000000006E-2</v>
      </c>
      <c r="F502" s="44">
        <v>200000</v>
      </c>
      <c r="G502" s="44">
        <v>200000</v>
      </c>
      <c r="H502" s="44">
        <v>38566.03</v>
      </c>
      <c r="I502" s="44">
        <v>39999.99</v>
      </c>
      <c r="J502" s="68">
        <f t="shared" si="21"/>
        <v>0.19283015000000001</v>
      </c>
      <c r="K502" s="43">
        <f t="shared" si="22"/>
        <v>0.19999994999999998</v>
      </c>
      <c r="L502" s="41" t="str">
        <f t="shared" si="23"/>
        <v>AA</v>
      </c>
      <c r="M502" s="41" t="s">
        <v>564</v>
      </c>
      <c r="N502" s="41" t="s">
        <v>417</v>
      </c>
      <c r="O502" s="41" t="s">
        <v>70</v>
      </c>
    </row>
    <row r="503" spans="1:15">
      <c r="A503" s="42">
        <v>41659</v>
      </c>
      <c r="B503" s="42">
        <v>45311</v>
      </c>
      <c r="C503" s="130">
        <v>120</v>
      </c>
      <c r="D503" s="43">
        <v>8.5099999999999995E-2</v>
      </c>
      <c r="E503" s="43">
        <v>7.5300000000000006E-2</v>
      </c>
      <c r="F503" s="44">
        <v>198000</v>
      </c>
      <c r="G503" s="44">
        <v>198000</v>
      </c>
      <c r="H503" s="44">
        <v>35695.019999999997</v>
      </c>
      <c r="I503" s="44">
        <v>39619.589999999997</v>
      </c>
      <c r="J503" s="68">
        <f t="shared" si="21"/>
        <v>0.18027787878787876</v>
      </c>
      <c r="K503" s="43">
        <f t="shared" si="22"/>
        <v>0.20009893939393938</v>
      </c>
      <c r="L503" s="41" t="str">
        <f t="shared" si="23"/>
        <v>AA</v>
      </c>
      <c r="M503" s="41" t="s">
        <v>1344</v>
      </c>
      <c r="N503" s="41" t="s">
        <v>417</v>
      </c>
      <c r="O503" s="41" t="s">
        <v>70</v>
      </c>
    </row>
    <row r="504" spans="1:15">
      <c r="A504" s="38">
        <v>41600</v>
      </c>
      <c r="B504" s="38">
        <v>45252</v>
      </c>
      <c r="C504" s="131">
        <v>120</v>
      </c>
      <c r="D504" s="39">
        <v>8.5099999999999995E-2</v>
      </c>
      <c r="E504" s="39">
        <v>0.08</v>
      </c>
      <c r="F504" s="40">
        <v>198480</v>
      </c>
      <c r="G504" s="40">
        <v>198480</v>
      </c>
      <c r="H504" s="40">
        <v>35381.42</v>
      </c>
      <c r="I504" s="40">
        <v>39999.99</v>
      </c>
      <c r="J504" s="67">
        <f t="shared" si="21"/>
        <v>0.17826189036678758</v>
      </c>
      <c r="K504" s="39">
        <f t="shared" si="22"/>
        <v>0.20153159008464328</v>
      </c>
      <c r="L504" s="2" t="str">
        <f t="shared" si="23"/>
        <v>AA</v>
      </c>
      <c r="M504" s="2" t="s">
        <v>817</v>
      </c>
      <c r="N504" s="2" t="s">
        <v>416</v>
      </c>
      <c r="O504" s="2" t="s">
        <v>70</v>
      </c>
    </row>
    <row r="505" spans="1:15">
      <c r="A505" s="38">
        <v>41617</v>
      </c>
      <c r="B505" s="38">
        <v>54401</v>
      </c>
      <c r="C505" s="131">
        <v>420</v>
      </c>
      <c r="D505" s="39">
        <v>8.5099999999999995E-2</v>
      </c>
      <c r="E505" s="39">
        <v>7.5300000000000006E-2</v>
      </c>
      <c r="F505" s="40">
        <v>171400</v>
      </c>
      <c r="G505" s="40">
        <v>171400</v>
      </c>
      <c r="H505" s="40">
        <v>34189.17</v>
      </c>
      <c r="I505" s="40">
        <v>34999.99</v>
      </c>
      <c r="J505" s="67">
        <f t="shared" si="21"/>
        <v>0.19947007001166861</v>
      </c>
      <c r="K505" s="39">
        <f t="shared" si="22"/>
        <v>0.20420064177362893</v>
      </c>
      <c r="L505" s="2" t="str">
        <f t="shared" si="23"/>
        <v>AA</v>
      </c>
      <c r="M505" s="2" t="s">
        <v>477</v>
      </c>
      <c r="N505" s="2" t="s">
        <v>422</v>
      </c>
      <c r="O505" s="2" t="s">
        <v>70</v>
      </c>
    </row>
    <row r="506" spans="1:15">
      <c r="A506" s="42">
        <v>41536</v>
      </c>
      <c r="B506" s="42">
        <v>52493</v>
      </c>
      <c r="C506" s="130">
        <v>360</v>
      </c>
      <c r="D506" s="43">
        <v>8.5099999999999995E-2</v>
      </c>
      <c r="E506" s="43">
        <v>0.08</v>
      </c>
      <c r="F506" s="44">
        <v>190000</v>
      </c>
      <c r="G506" s="44">
        <v>190000</v>
      </c>
      <c r="H506" s="44">
        <v>38023.129999999997</v>
      </c>
      <c r="I506" s="44">
        <v>39471.050000000003</v>
      </c>
      <c r="J506" s="68">
        <f t="shared" si="21"/>
        <v>0.20012173684210524</v>
      </c>
      <c r="K506" s="43">
        <f t="shared" si="22"/>
        <v>0.20774236842105265</v>
      </c>
      <c r="L506" s="41" t="str">
        <f t="shared" si="23"/>
        <v>AA</v>
      </c>
      <c r="M506" s="41" t="s">
        <v>451</v>
      </c>
      <c r="N506" s="41" t="s">
        <v>419</v>
      </c>
      <c r="O506" s="41" t="s">
        <v>70</v>
      </c>
    </row>
    <row r="507" spans="1:15">
      <c r="A507" s="42">
        <v>41082</v>
      </c>
      <c r="B507" s="42">
        <v>52039</v>
      </c>
      <c r="C507" s="130">
        <v>360</v>
      </c>
      <c r="D507" s="43">
        <v>8.5099999999999995E-2</v>
      </c>
      <c r="E507" s="43">
        <v>7.5300000000000006E-2</v>
      </c>
      <c r="F507" s="44">
        <v>191186</v>
      </c>
      <c r="G507" s="44">
        <v>191186</v>
      </c>
      <c r="H507" s="44">
        <v>36884.080000000002</v>
      </c>
      <c r="I507" s="44">
        <v>39999.99</v>
      </c>
      <c r="J507" s="68">
        <f t="shared" si="21"/>
        <v>0.19292249432489827</v>
      </c>
      <c r="K507" s="43">
        <f t="shared" si="22"/>
        <v>0.20922028809640872</v>
      </c>
      <c r="L507" s="41" t="str">
        <f t="shared" si="23"/>
        <v>AA</v>
      </c>
      <c r="M507" s="41" t="s">
        <v>586</v>
      </c>
      <c r="N507" s="41" t="s">
        <v>416</v>
      </c>
      <c r="O507" s="41" t="s">
        <v>70</v>
      </c>
    </row>
    <row r="508" spans="1:15">
      <c r="A508" s="38">
        <v>41745</v>
      </c>
      <c r="B508" s="38">
        <v>52703</v>
      </c>
      <c r="C508" s="131">
        <v>360</v>
      </c>
      <c r="D508" s="39">
        <v>8.5099999999999995E-2</v>
      </c>
      <c r="E508" s="39">
        <v>8.5099999999999995E-2</v>
      </c>
      <c r="F508" s="40">
        <v>200000</v>
      </c>
      <c r="G508" s="40">
        <v>200000</v>
      </c>
      <c r="H508" s="40">
        <v>41155.26</v>
      </c>
      <c r="I508" s="40">
        <v>41999.99</v>
      </c>
      <c r="J508" s="67">
        <f t="shared" si="21"/>
        <v>0.20577630000000002</v>
      </c>
      <c r="K508" s="39">
        <f t="shared" si="22"/>
        <v>0.20999994999999999</v>
      </c>
      <c r="L508" s="2" t="str">
        <f t="shared" si="23"/>
        <v>AA</v>
      </c>
      <c r="M508" s="2" t="s">
        <v>527</v>
      </c>
      <c r="N508" s="2" t="s">
        <v>419</v>
      </c>
      <c r="O508" s="2" t="s">
        <v>70</v>
      </c>
    </row>
    <row r="509" spans="1:15">
      <c r="A509" s="38">
        <v>41655</v>
      </c>
      <c r="B509" s="38">
        <v>45428</v>
      </c>
      <c r="C509" s="131">
        <v>124</v>
      </c>
      <c r="D509" s="39">
        <v>8.5099999999999995E-2</v>
      </c>
      <c r="E509" s="39">
        <v>7.8100000000000003E-2</v>
      </c>
      <c r="F509" s="40">
        <v>190000</v>
      </c>
      <c r="G509" s="40">
        <v>190000</v>
      </c>
      <c r="H509" s="40">
        <v>36175.35</v>
      </c>
      <c r="I509" s="40">
        <v>39999.99</v>
      </c>
      <c r="J509" s="67">
        <f t="shared" si="21"/>
        <v>0.19039657894736842</v>
      </c>
      <c r="K509" s="39">
        <f t="shared" si="22"/>
        <v>0.21052626315789472</v>
      </c>
      <c r="L509" s="2" t="str">
        <f t="shared" si="23"/>
        <v>AA</v>
      </c>
      <c r="M509" s="2" t="s">
        <v>457</v>
      </c>
      <c r="N509" s="2" t="s">
        <v>419</v>
      </c>
      <c r="O509" s="2" t="s">
        <v>70</v>
      </c>
    </row>
    <row r="510" spans="1:15">
      <c r="A510" s="38">
        <v>41264</v>
      </c>
      <c r="B510" s="38">
        <v>49330</v>
      </c>
      <c r="C510" s="131">
        <v>265</v>
      </c>
      <c r="D510" s="39">
        <v>8.5099999999999995E-2</v>
      </c>
      <c r="E510" s="39">
        <v>0.08</v>
      </c>
      <c r="F510" s="40">
        <v>161000</v>
      </c>
      <c r="G510" s="40">
        <v>161000</v>
      </c>
      <c r="H510" s="40">
        <v>31937.78</v>
      </c>
      <c r="I510" s="40">
        <v>34999.99</v>
      </c>
      <c r="J510" s="67">
        <f t="shared" si="21"/>
        <v>0.19837130434782607</v>
      </c>
      <c r="K510" s="39">
        <f t="shared" si="22"/>
        <v>0.21739124223602482</v>
      </c>
      <c r="L510" s="2" t="str">
        <f t="shared" si="23"/>
        <v>AA</v>
      </c>
      <c r="M510" s="2" t="s">
        <v>468</v>
      </c>
      <c r="N510" s="2" t="s">
        <v>421</v>
      </c>
      <c r="O510" s="2" t="s">
        <v>70</v>
      </c>
    </row>
    <row r="511" spans="1:15">
      <c r="A511" s="42">
        <v>41697</v>
      </c>
      <c r="B511" s="42">
        <v>52654</v>
      </c>
      <c r="C511" s="130">
        <v>360</v>
      </c>
      <c r="D511" s="43">
        <v>8.5099999999999995E-2</v>
      </c>
      <c r="E511" s="43">
        <v>7.4400000000000008E-2</v>
      </c>
      <c r="F511" s="44">
        <v>154100</v>
      </c>
      <c r="G511" s="44">
        <v>154100</v>
      </c>
      <c r="H511" s="44">
        <v>32689.23</v>
      </c>
      <c r="I511" s="44">
        <v>33518.32</v>
      </c>
      <c r="J511" s="68">
        <f t="shared" si="21"/>
        <v>0.21212998053212201</v>
      </c>
      <c r="K511" s="43">
        <f t="shared" si="22"/>
        <v>0.21751018818948734</v>
      </c>
      <c r="L511" s="41" t="str">
        <f t="shared" si="23"/>
        <v>AA</v>
      </c>
      <c r="M511" s="41" t="s">
        <v>505</v>
      </c>
      <c r="N511" s="41" t="s">
        <v>424</v>
      </c>
      <c r="O511" s="41" t="s">
        <v>70</v>
      </c>
    </row>
    <row r="512" spans="1:15">
      <c r="A512" s="42">
        <v>41586</v>
      </c>
      <c r="B512" s="42">
        <v>50809</v>
      </c>
      <c r="C512" s="130">
        <v>303</v>
      </c>
      <c r="D512" s="43">
        <v>8.5099999999999995E-2</v>
      </c>
      <c r="E512" s="43">
        <v>7.8100000000000003E-2</v>
      </c>
      <c r="F512" s="44">
        <v>185000</v>
      </c>
      <c r="G512" s="44">
        <v>185000</v>
      </c>
      <c r="H512" s="44">
        <v>38742.94</v>
      </c>
      <c r="I512" s="44">
        <v>40341.18</v>
      </c>
      <c r="J512" s="68">
        <f t="shared" si="21"/>
        <v>0.2094212972972973</v>
      </c>
      <c r="K512" s="43">
        <f t="shared" si="22"/>
        <v>0.21806043243243242</v>
      </c>
      <c r="L512" s="41" t="str">
        <f t="shared" si="23"/>
        <v>AA</v>
      </c>
      <c r="M512" s="41" t="s">
        <v>457</v>
      </c>
      <c r="N512" s="41" t="s">
        <v>419</v>
      </c>
      <c r="O512" s="41" t="s">
        <v>70</v>
      </c>
    </row>
    <row r="513" spans="1:15">
      <c r="A513" s="42">
        <v>41103</v>
      </c>
      <c r="B513" s="42">
        <v>49261</v>
      </c>
      <c r="C513" s="130">
        <v>268</v>
      </c>
      <c r="D513" s="43">
        <v>8.5099999999999995E-2</v>
      </c>
      <c r="E513" s="43">
        <v>8.5099999999999995E-2</v>
      </c>
      <c r="F513" s="44">
        <v>170000</v>
      </c>
      <c r="G513" s="44">
        <v>170000</v>
      </c>
      <c r="H513" s="44">
        <v>33601.160000000003</v>
      </c>
      <c r="I513" s="44">
        <v>37520.83</v>
      </c>
      <c r="J513" s="68">
        <f t="shared" si="21"/>
        <v>0.19765388235294121</v>
      </c>
      <c r="K513" s="43">
        <f t="shared" si="22"/>
        <v>0.22071076470588236</v>
      </c>
      <c r="L513" s="41" t="str">
        <f t="shared" si="23"/>
        <v>AA</v>
      </c>
      <c r="M513" s="41" t="s">
        <v>542</v>
      </c>
      <c r="N513" s="41" t="s">
        <v>417</v>
      </c>
      <c r="O513" s="41" t="s">
        <v>70</v>
      </c>
    </row>
    <row r="514" spans="1:15">
      <c r="A514" s="38">
        <v>41513</v>
      </c>
      <c r="B514" s="38">
        <v>52136</v>
      </c>
      <c r="C514" s="131">
        <v>349</v>
      </c>
      <c r="D514" s="39">
        <v>8.5099999999999995E-2</v>
      </c>
      <c r="E514" s="39">
        <v>7.4400000000000008E-2</v>
      </c>
      <c r="F514" s="40">
        <v>180000</v>
      </c>
      <c r="G514" s="40">
        <v>180000</v>
      </c>
      <c r="H514" s="40">
        <v>38411.519999999997</v>
      </c>
      <c r="I514" s="40">
        <v>39999.99</v>
      </c>
      <c r="J514" s="67">
        <f t="shared" si="21"/>
        <v>0.21339733333333333</v>
      </c>
      <c r="K514" s="39">
        <f t="shared" si="22"/>
        <v>0.22222216666666667</v>
      </c>
      <c r="L514" s="2" t="str">
        <f t="shared" si="23"/>
        <v>AA</v>
      </c>
      <c r="M514" s="2" t="s">
        <v>629</v>
      </c>
      <c r="N514" s="2" t="s">
        <v>417</v>
      </c>
      <c r="O514" s="2" t="s">
        <v>70</v>
      </c>
    </row>
    <row r="515" spans="1:15">
      <c r="A515" s="38">
        <v>41428</v>
      </c>
      <c r="B515" s="38">
        <v>48733</v>
      </c>
      <c r="C515" s="131">
        <v>240</v>
      </c>
      <c r="D515" s="39">
        <v>8.5099999999999995E-2</v>
      </c>
      <c r="E515" s="39">
        <v>0.08</v>
      </c>
      <c r="F515" s="40">
        <v>172695</v>
      </c>
      <c r="G515" s="40">
        <v>172695</v>
      </c>
      <c r="H515" s="40">
        <v>36417.760000000002</v>
      </c>
      <c r="I515" s="40">
        <v>39199.99</v>
      </c>
      <c r="J515" s="67">
        <f t="shared" ref="J515:J578" si="24">H515/G515</f>
        <v>0.21087906424621444</v>
      </c>
      <c r="K515" s="39">
        <f t="shared" ref="K515:K578" si="25">I515/G515</f>
        <v>0.22698972176380322</v>
      </c>
      <c r="L515" s="2" t="str">
        <f t="shared" ref="L515:L578" si="26">IF(J515&lt;=65%,"AA",IF(J515&lt;=75%,"A",IF(J515&lt;=85%,"B","C")))</f>
        <v>AA</v>
      </c>
      <c r="M515" s="2" t="s">
        <v>474</v>
      </c>
      <c r="N515" s="2" t="s">
        <v>417</v>
      </c>
      <c r="O515" s="2" t="s">
        <v>70</v>
      </c>
    </row>
    <row r="516" spans="1:15">
      <c r="A516" s="38">
        <v>41334</v>
      </c>
      <c r="B516" s="38">
        <v>44986</v>
      </c>
      <c r="C516" s="131">
        <v>120</v>
      </c>
      <c r="D516" s="39">
        <v>8.5099999999999995E-2</v>
      </c>
      <c r="E516" s="39">
        <v>7.5300000000000006E-2</v>
      </c>
      <c r="F516" s="40">
        <v>175000</v>
      </c>
      <c r="G516" s="40">
        <v>175000</v>
      </c>
      <c r="H516" s="40">
        <v>32719.42</v>
      </c>
      <c r="I516" s="40">
        <v>39999.99</v>
      </c>
      <c r="J516" s="67">
        <f t="shared" si="24"/>
        <v>0.18696811428571428</v>
      </c>
      <c r="K516" s="39">
        <f t="shared" si="25"/>
        <v>0.22857137142857142</v>
      </c>
      <c r="L516" s="2" t="str">
        <f t="shared" si="26"/>
        <v>AA</v>
      </c>
      <c r="M516" s="2" t="s">
        <v>778</v>
      </c>
      <c r="N516" s="2" t="s">
        <v>421</v>
      </c>
      <c r="O516" s="2" t="s">
        <v>70</v>
      </c>
    </row>
    <row r="517" spans="1:15">
      <c r="A517" s="38">
        <v>41744</v>
      </c>
      <c r="B517" s="38">
        <v>44788</v>
      </c>
      <c r="C517" s="131">
        <v>100</v>
      </c>
      <c r="D517" s="39">
        <v>8.5099999999999995E-2</v>
      </c>
      <c r="E517" s="39">
        <v>0.08</v>
      </c>
      <c r="F517" s="40">
        <v>190000</v>
      </c>
      <c r="G517" s="40">
        <v>190000</v>
      </c>
      <c r="H517" s="40">
        <v>39635.99</v>
      </c>
      <c r="I517" s="40">
        <v>43687.15</v>
      </c>
      <c r="J517" s="67">
        <f t="shared" si="24"/>
        <v>0.20861047368421051</v>
      </c>
      <c r="K517" s="39">
        <f t="shared" si="25"/>
        <v>0.22993236842105264</v>
      </c>
      <c r="L517" s="2" t="str">
        <f t="shared" si="26"/>
        <v>AA</v>
      </c>
      <c r="M517" s="2" t="s">
        <v>542</v>
      </c>
      <c r="N517" s="2" t="s">
        <v>417</v>
      </c>
      <c r="O517" s="2" t="s">
        <v>70</v>
      </c>
    </row>
    <row r="518" spans="1:15">
      <c r="A518" s="42">
        <v>41332</v>
      </c>
      <c r="B518" s="42">
        <v>49853</v>
      </c>
      <c r="C518" s="130">
        <v>280</v>
      </c>
      <c r="D518" s="43">
        <v>8.5099999999999995E-2</v>
      </c>
      <c r="E518" s="43">
        <v>0.08</v>
      </c>
      <c r="F518" s="44">
        <v>172000</v>
      </c>
      <c r="G518" s="44">
        <v>172000</v>
      </c>
      <c r="H518" s="44">
        <v>37031.089999999997</v>
      </c>
      <c r="I518" s="44">
        <v>39999.99</v>
      </c>
      <c r="J518" s="68">
        <f t="shared" si="24"/>
        <v>0.2152970348837209</v>
      </c>
      <c r="K518" s="43">
        <f t="shared" si="25"/>
        <v>0.23255808139534884</v>
      </c>
      <c r="L518" s="41" t="str">
        <f t="shared" si="26"/>
        <v>AA</v>
      </c>
      <c r="M518" s="41" t="s">
        <v>464</v>
      </c>
      <c r="N518" s="41" t="s">
        <v>424</v>
      </c>
      <c r="O518" s="41" t="s">
        <v>70</v>
      </c>
    </row>
    <row r="519" spans="1:15">
      <c r="A519" s="38">
        <v>41444</v>
      </c>
      <c r="B519" s="38">
        <v>44246</v>
      </c>
      <c r="C519" s="131">
        <v>92</v>
      </c>
      <c r="D519" s="39">
        <v>8.5099999999999995E-2</v>
      </c>
      <c r="E519" s="39">
        <v>0.08</v>
      </c>
      <c r="F519" s="40">
        <v>180000</v>
      </c>
      <c r="G519" s="40">
        <v>180000</v>
      </c>
      <c r="H519" s="40">
        <v>37658.68</v>
      </c>
      <c r="I519" s="40">
        <v>41999.99</v>
      </c>
      <c r="J519" s="67">
        <f t="shared" si="24"/>
        <v>0.20921488888888889</v>
      </c>
      <c r="K519" s="39">
        <f t="shared" si="25"/>
        <v>0.23333327777777776</v>
      </c>
      <c r="L519" s="2" t="str">
        <f t="shared" si="26"/>
        <v>AA</v>
      </c>
      <c r="M519" s="2" t="s">
        <v>487</v>
      </c>
      <c r="N519" s="2" t="s">
        <v>417</v>
      </c>
      <c r="O519" s="2" t="s">
        <v>70</v>
      </c>
    </row>
    <row r="520" spans="1:15">
      <c r="A520" s="38">
        <v>41718</v>
      </c>
      <c r="B520" s="38">
        <v>54502</v>
      </c>
      <c r="C520" s="131">
        <v>420</v>
      </c>
      <c r="D520" s="39">
        <v>8.5099999999999995E-2</v>
      </c>
      <c r="E520" s="39">
        <v>7.5300000000000006E-2</v>
      </c>
      <c r="F520" s="40">
        <v>180000</v>
      </c>
      <c r="G520" s="40">
        <v>180000</v>
      </c>
      <c r="H520" s="40">
        <v>41264.86</v>
      </c>
      <c r="I520" s="40">
        <v>41999.99</v>
      </c>
      <c r="J520" s="67">
        <f t="shared" si="24"/>
        <v>0.22924922222222222</v>
      </c>
      <c r="K520" s="39">
        <f t="shared" si="25"/>
        <v>0.23333327777777776</v>
      </c>
      <c r="L520" s="2" t="str">
        <f t="shared" si="26"/>
        <v>AA</v>
      </c>
      <c r="M520" s="2" t="s">
        <v>572</v>
      </c>
      <c r="N520" s="2" t="s">
        <v>417</v>
      </c>
      <c r="O520" s="2" t="s">
        <v>70</v>
      </c>
    </row>
    <row r="521" spans="1:15">
      <c r="A521" s="42">
        <v>41725</v>
      </c>
      <c r="B521" s="42">
        <v>49030</v>
      </c>
      <c r="C521" s="130">
        <v>240</v>
      </c>
      <c r="D521" s="43">
        <v>8.5099999999999995E-2</v>
      </c>
      <c r="E521" s="43">
        <v>7.5300000000000006E-2</v>
      </c>
      <c r="F521" s="44">
        <v>189920</v>
      </c>
      <c r="G521" s="44">
        <v>189920</v>
      </c>
      <c r="H521" s="44">
        <v>42906.12</v>
      </c>
      <c r="I521" s="44">
        <v>44567.33</v>
      </c>
      <c r="J521" s="68">
        <f t="shared" si="24"/>
        <v>0.22591680707666387</v>
      </c>
      <c r="K521" s="43">
        <f t="shared" si="25"/>
        <v>0.234663700505476</v>
      </c>
      <c r="L521" s="41" t="str">
        <f t="shared" si="26"/>
        <v>AA</v>
      </c>
      <c r="M521" s="41" t="s">
        <v>470</v>
      </c>
      <c r="N521" s="41" t="s">
        <v>424</v>
      </c>
      <c r="O521" s="41" t="s">
        <v>70</v>
      </c>
    </row>
    <row r="522" spans="1:15">
      <c r="A522" s="42">
        <v>41514</v>
      </c>
      <c r="B522" s="42">
        <v>54298</v>
      </c>
      <c r="C522" s="130">
        <v>420</v>
      </c>
      <c r="D522" s="43">
        <v>8.5099999999999995E-2</v>
      </c>
      <c r="E522" s="43">
        <v>7.8100000000000003E-2</v>
      </c>
      <c r="F522" s="44">
        <v>173000</v>
      </c>
      <c r="G522" s="44">
        <v>173000</v>
      </c>
      <c r="H522" s="44">
        <v>39482.239999999998</v>
      </c>
      <c r="I522" s="44">
        <v>40774.6</v>
      </c>
      <c r="J522" s="68">
        <f t="shared" si="24"/>
        <v>0.22822104046242772</v>
      </c>
      <c r="K522" s="43">
        <f t="shared" si="25"/>
        <v>0.23569132947976879</v>
      </c>
      <c r="L522" s="41" t="str">
        <f t="shared" si="26"/>
        <v>AA</v>
      </c>
      <c r="M522" s="41" t="s">
        <v>703</v>
      </c>
      <c r="N522" s="41" t="s">
        <v>437</v>
      </c>
      <c r="O522" s="41" t="s">
        <v>70</v>
      </c>
    </row>
    <row r="523" spans="1:15">
      <c r="A523" s="42">
        <v>41535</v>
      </c>
      <c r="B523" s="42">
        <v>50666</v>
      </c>
      <c r="C523" s="130">
        <v>300</v>
      </c>
      <c r="D523" s="43">
        <v>8.5099999999999995E-2</v>
      </c>
      <c r="E523" s="43">
        <v>7.5300000000000006E-2</v>
      </c>
      <c r="F523" s="44">
        <v>189000</v>
      </c>
      <c r="G523" s="44">
        <v>189000</v>
      </c>
      <c r="H523" s="44">
        <v>42970.05</v>
      </c>
      <c r="I523" s="44">
        <v>44999.99</v>
      </c>
      <c r="J523" s="68">
        <f t="shared" si="24"/>
        <v>0.22735476190476192</v>
      </c>
      <c r="K523" s="43">
        <f t="shared" si="25"/>
        <v>0.23809518518518519</v>
      </c>
      <c r="L523" s="41" t="str">
        <f t="shared" si="26"/>
        <v>AA</v>
      </c>
      <c r="M523" s="41" t="s">
        <v>466</v>
      </c>
      <c r="N523" s="41" t="s">
        <v>421</v>
      </c>
      <c r="O523" s="41" t="s">
        <v>70</v>
      </c>
    </row>
    <row r="524" spans="1:15">
      <c r="A524" s="42">
        <v>41165</v>
      </c>
      <c r="B524" s="42">
        <v>46643</v>
      </c>
      <c r="C524" s="130">
        <v>180</v>
      </c>
      <c r="D524" s="43">
        <v>8.5099999999999995E-2</v>
      </c>
      <c r="E524" s="43">
        <v>7.8100000000000003E-2</v>
      </c>
      <c r="F524" s="44">
        <v>196000</v>
      </c>
      <c r="G524" s="44">
        <v>196000</v>
      </c>
      <c r="H524" s="44">
        <v>40357.43</v>
      </c>
      <c r="I524" s="44">
        <v>47501.919999999998</v>
      </c>
      <c r="J524" s="68">
        <f t="shared" si="24"/>
        <v>0.20590525510204083</v>
      </c>
      <c r="K524" s="43">
        <f t="shared" si="25"/>
        <v>0.24235673469387753</v>
      </c>
      <c r="L524" s="41" t="str">
        <f t="shared" si="26"/>
        <v>AA</v>
      </c>
      <c r="M524" s="41" t="s">
        <v>457</v>
      </c>
      <c r="N524" s="41" t="s">
        <v>419</v>
      </c>
      <c r="O524" s="41" t="s">
        <v>70</v>
      </c>
    </row>
    <row r="525" spans="1:15">
      <c r="A525" s="38">
        <v>41404</v>
      </c>
      <c r="B525" s="38">
        <v>45056</v>
      </c>
      <c r="C525" s="131">
        <v>120</v>
      </c>
      <c r="D525" s="39">
        <v>8.5099999999999995E-2</v>
      </c>
      <c r="E525" s="39">
        <v>8.5099999999999995E-2</v>
      </c>
      <c r="F525" s="40">
        <v>165000</v>
      </c>
      <c r="G525" s="40">
        <v>165000</v>
      </c>
      <c r="H525" s="40">
        <v>33401.050000000003</v>
      </c>
      <c r="I525" s="40">
        <v>39999.99</v>
      </c>
      <c r="J525" s="67">
        <f t="shared" si="24"/>
        <v>0.20243060606060609</v>
      </c>
      <c r="K525" s="39">
        <f t="shared" si="25"/>
        <v>0.24242418181818182</v>
      </c>
      <c r="L525" s="2" t="str">
        <f t="shared" si="26"/>
        <v>AA</v>
      </c>
      <c r="M525" s="2" t="s">
        <v>476</v>
      </c>
      <c r="N525" s="2" t="s">
        <v>421</v>
      </c>
      <c r="O525" s="2" t="s">
        <v>70</v>
      </c>
    </row>
    <row r="526" spans="1:15">
      <c r="A526" s="38">
        <v>41474</v>
      </c>
      <c r="B526" s="38">
        <v>54258</v>
      </c>
      <c r="C526" s="131">
        <v>420</v>
      </c>
      <c r="D526" s="39">
        <v>8.5099999999999995E-2</v>
      </c>
      <c r="E526" s="39">
        <v>8.5099999999999995E-2</v>
      </c>
      <c r="F526" s="40">
        <v>165000</v>
      </c>
      <c r="G526" s="40">
        <v>165000</v>
      </c>
      <c r="H526" s="40">
        <v>38632.370000000003</v>
      </c>
      <c r="I526" s="40">
        <v>39999.99</v>
      </c>
      <c r="J526" s="67">
        <f t="shared" si="24"/>
        <v>0.23413557575757576</v>
      </c>
      <c r="K526" s="39">
        <f t="shared" si="25"/>
        <v>0.24242418181818182</v>
      </c>
      <c r="L526" s="2" t="str">
        <f t="shared" si="26"/>
        <v>AA</v>
      </c>
      <c r="M526" s="2" t="s">
        <v>462</v>
      </c>
      <c r="N526" s="2" t="s">
        <v>419</v>
      </c>
      <c r="O526" s="2" t="s">
        <v>70</v>
      </c>
    </row>
    <row r="527" spans="1:15">
      <c r="A527" s="38">
        <v>41208</v>
      </c>
      <c r="B527" s="38">
        <v>53991</v>
      </c>
      <c r="C527" s="131">
        <v>420</v>
      </c>
      <c r="D527" s="39">
        <v>8.5099999999999995E-2</v>
      </c>
      <c r="E527" s="39">
        <v>7.5300000000000006E-2</v>
      </c>
      <c r="F527" s="40">
        <v>158200</v>
      </c>
      <c r="G527" s="40">
        <v>158200</v>
      </c>
      <c r="H527" s="40">
        <v>36285.08</v>
      </c>
      <c r="I527" s="40">
        <v>38415.910000000003</v>
      </c>
      <c r="J527" s="67">
        <f t="shared" si="24"/>
        <v>0.22936207332490519</v>
      </c>
      <c r="K527" s="39">
        <f t="shared" si="25"/>
        <v>0.24283128950695324</v>
      </c>
      <c r="L527" s="2" t="str">
        <f t="shared" si="26"/>
        <v>AA</v>
      </c>
      <c r="M527" s="2" t="s">
        <v>531</v>
      </c>
      <c r="N527" s="2" t="s">
        <v>423</v>
      </c>
      <c r="O527" s="2" t="s">
        <v>70</v>
      </c>
    </row>
    <row r="528" spans="1:15">
      <c r="A528" s="38">
        <v>41383</v>
      </c>
      <c r="B528" s="38">
        <v>47257</v>
      </c>
      <c r="C528" s="131">
        <v>193</v>
      </c>
      <c r="D528" s="39">
        <v>8.5099999999999995E-2</v>
      </c>
      <c r="E528" s="39">
        <v>7.5300000000000006E-2</v>
      </c>
      <c r="F528" s="40">
        <v>165000</v>
      </c>
      <c r="G528" s="40">
        <v>165000</v>
      </c>
      <c r="H528" s="40">
        <v>35973.300000000003</v>
      </c>
      <c r="I528" s="40">
        <v>40129.99</v>
      </c>
      <c r="J528" s="67">
        <f t="shared" si="24"/>
        <v>0.21802000000000002</v>
      </c>
      <c r="K528" s="39">
        <f t="shared" si="25"/>
        <v>0.2432120606060606</v>
      </c>
      <c r="L528" s="2" t="str">
        <f t="shared" si="26"/>
        <v>AA</v>
      </c>
      <c r="M528" s="2" t="s">
        <v>687</v>
      </c>
      <c r="N528" s="2" t="s">
        <v>417</v>
      </c>
      <c r="O528" s="2" t="s">
        <v>70</v>
      </c>
    </row>
    <row r="529" spans="1:15">
      <c r="A529" s="38">
        <v>41208</v>
      </c>
      <c r="B529" s="38">
        <v>46138</v>
      </c>
      <c r="C529" s="131">
        <v>162</v>
      </c>
      <c r="D529" s="39">
        <v>8.5099999999999995E-2</v>
      </c>
      <c r="E529" s="39">
        <v>0.08</v>
      </c>
      <c r="F529" s="40">
        <v>163000</v>
      </c>
      <c r="G529" s="40">
        <v>163000</v>
      </c>
      <c r="H529" s="40">
        <v>33491.4</v>
      </c>
      <c r="I529" s="40">
        <v>39999.99</v>
      </c>
      <c r="J529" s="67">
        <f t="shared" si="24"/>
        <v>0.20546871165644173</v>
      </c>
      <c r="K529" s="39">
        <f t="shared" si="25"/>
        <v>0.2453987116564417</v>
      </c>
      <c r="L529" s="2" t="str">
        <f t="shared" si="26"/>
        <v>AA</v>
      </c>
      <c r="M529" s="2" t="s">
        <v>531</v>
      </c>
      <c r="N529" s="2" t="s">
        <v>423</v>
      </c>
      <c r="O529" s="2" t="s">
        <v>70</v>
      </c>
    </row>
    <row r="530" spans="1:15">
      <c r="A530" s="38">
        <v>41606</v>
      </c>
      <c r="B530" s="38">
        <v>48607</v>
      </c>
      <c r="C530" s="131">
        <v>230</v>
      </c>
      <c r="D530" s="39">
        <v>8.5099999999999995E-2</v>
      </c>
      <c r="E530" s="39">
        <v>7.5300000000000006E-2</v>
      </c>
      <c r="F530" s="40">
        <v>190000</v>
      </c>
      <c r="G530" s="40">
        <v>190000</v>
      </c>
      <c r="H530" s="40">
        <v>44161.03</v>
      </c>
      <c r="I530" s="40">
        <v>46753.23</v>
      </c>
      <c r="J530" s="67">
        <f t="shared" si="24"/>
        <v>0.23242647368421052</v>
      </c>
      <c r="K530" s="39">
        <f t="shared" si="25"/>
        <v>0.24606963157894737</v>
      </c>
      <c r="L530" s="2" t="str">
        <f t="shared" si="26"/>
        <v>AA</v>
      </c>
      <c r="M530" s="2" t="s">
        <v>586</v>
      </c>
      <c r="N530" s="2" t="s">
        <v>416</v>
      </c>
      <c r="O530" s="2" t="s">
        <v>70</v>
      </c>
    </row>
    <row r="531" spans="1:15">
      <c r="A531" s="38">
        <v>41486</v>
      </c>
      <c r="B531" s="38">
        <v>54270</v>
      </c>
      <c r="C531" s="131">
        <v>420</v>
      </c>
      <c r="D531" s="39">
        <v>8.5099999999999995E-2</v>
      </c>
      <c r="E531" s="39">
        <v>0.08</v>
      </c>
      <c r="F531" s="40">
        <v>161700</v>
      </c>
      <c r="G531" s="40">
        <v>161700</v>
      </c>
      <c r="H531" s="40">
        <v>38627.160000000003</v>
      </c>
      <c r="I531" s="40">
        <v>40029.79</v>
      </c>
      <c r="J531" s="67">
        <f t="shared" si="24"/>
        <v>0.23888163265306125</v>
      </c>
      <c r="K531" s="39">
        <f t="shared" si="25"/>
        <v>0.24755590599876315</v>
      </c>
      <c r="L531" s="2" t="str">
        <f t="shared" si="26"/>
        <v>AA</v>
      </c>
      <c r="M531" s="2" t="s">
        <v>361</v>
      </c>
      <c r="N531" s="2" t="s">
        <v>422</v>
      </c>
      <c r="O531" s="2" t="s">
        <v>70</v>
      </c>
    </row>
    <row r="532" spans="1:15">
      <c r="A532" s="42">
        <v>41078</v>
      </c>
      <c r="B532" s="42">
        <v>52035</v>
      </c>
      <c r="C532" s="130">
        <v>360</v>
      </c>
      <c r="D532" s="43">
        <v>8.5099999999999995E-2</v>
      </c>
      <c r="E532" s="43">
        <v>0.08</v>
      </c>
      <c r="F532" s="44">
        <v>165000</v>
      </c>
      <c r="G532" s="44">
        <v>165000</v>
      </c>
      <c r="H532" s="44">
        <v>37827.96</v>
      </c>
      <c r="I532" s="44">
        <v>40999.99</v>
      </c>
      <c r="J532" s="68">
        <f t="shared" si="24"/>
        <v>0.22926036363636362</v>
      </c>
      <c r="K532" s="43">
        <f t="shared" si="25"/>
        <v>0.24848478787878786</v>
      </c>
      <c r="L532" s="41" t="str">
        <f t="shared" si="26"/>
        <v>AA</v>
      </c>
      <c r="M532" s="41" t="s">
        <v>690</v>
      </c>
      <c r="N532" s="41" t="s">
        <v>417</v>
      </c>
      <c r="O532" s="41" t="s">
        <v>70</v>
      </c>
    </row>
    <row r="533" spans="1:15">
      <c r="A533" s="38">
        <v>41080</v>
      </c>
      <c r="B533" s="38">
        <v>50211</v>
      </c>
      <c r="C533" s="131">
        <v>300</v>
      </c>
      <c r="D533" s="39">
        <v>8.5099999999999995E-2</v>
      </c>
      <c r="E533" s="39">
        <v>0.08</v>
      </c>
      <c r="F533" s="40">
        <v>198000</v>
      </c>
      <c r="G533" s="40">
        <v>198000</v>
      </c>
      <c r="H533" s="40">
        <v>44629.99</v>
      </c>
      <c r="I533" s="40">
        <v>49350.42</v>
      </c>
      <c r="J533" s="67">
        <f t="shared" si="24"/>
        <v>0.22540398989898988</v>
      </c>
      <c r="K533" s="39">
        <f t="shared" si="25"/>
        <v>0.24924454545454544</v>
      </c>
      <c r="L533" s="2" t="str">
        <f t="shared" si="26"/>
        <v>AA</v>
      </c>
      <c r="M533" s="2" t="s">
        <v>461</v>
      </c>
      <c r="N533" s="2" t="s">
        <v>416</v>
      </c>
      <c r="O533" s="2" t="s">
        <v>70</v>
      </c>
    </row>
    <row r="534" spans="1:15">
      <c r="A534" s="38">
        <v>41669</v>
      </c>
      <c r="B534" s="38">
        <v>48243</v>
      </c>
      <c r="C534" s="131">
        <v>216</v>
      </c>
      <c r="D534" s="39">
        <v>8.5099999999999995E-2</v>
      </c>
      <c r="E534" s="39">
        <v>0.08</v>
      </c>
      <c r="F534" s="40">
        <v>160000</v>
      </c>
      <c r="G534" s="40">
        <v>160000</v>
      </c>
      <c r="H534" s="40">
        <v>37939.33</v>
      </c>
      <c r="I534" s="40">
        <v>39999.99</v>
      </c>
      <c r="J534" s="67">
        <f t="shared" si="24"/>
        <v>0.2371208125</v>
      </c>
      <c r="K534" s="39">
        <f t="shared" si="25"/>
        <v>0.24999993749999999</v>
      </c>
      <c r="L534" s="2" t="str">
        <f t="shared" si="26"/>
        <v>AA</v>
      </c>
      <c r="M534" s="2" t="s">
        <v>726</v>
      </c>
      <c r="N534" s="2" t="s">
        <v>417</v>
      </c>
      <c r="O534" s="2" t="s">
        <v>70</v>
      </c>
    </row>
    <row r="535" spans="1:15">
      <c r="A535" s="38">
        <v>41199</v>
      </c>
      <c r="B535" s="38">
        <v>46677</v>
      </c>
      <c r="C535" s="131">
        <v>180</v>
      </c>
      <c r="D535" s="39">
        <v>8.5099999999999995E-2</v>
      </c>
      <c r="E535" s="39">
        <v>7.5300000000000006E-2</v>
      </c>
      <c r="F535" s="40">
        <v>200000</v>
      </c>
      <c r="G535" s="40">
        <v>200000</v>
      </c>
      <c r="H535" s="40">
        <v>42742.71</v>
      </c>
      <c r="I535" s="40">
        <v>49999.99</v>
      </c>
      <c r="J535" s="67">
        <f t="shared" si="24"/>
        <v>0.21371355</v>
      </c>
      <c r="K535" s="39">
        <f t="shared" si="25"/>
        <v>0.24999995</v>
      </c>
      <c r="L535" s="2" t="str">
        <f t="shared" si="26"/>
        <v>AA</v>
      </c>
      <c r="M535" s="2" t="s">
        <v>634</v>
      </c>
      <c r="N535" s="2" t="s">
        <v>421</v>
      </c>
      <c r="O535" s="2" t="s">
        <v>70</v>
      </c>
    </row>
    <row r="536" spans="1:15">
      <c r="A536" s="42">
        <v>41705</v>
      </c>
      <c r="B536" s="42">
        <v>52663</v>
      </c>
      <c r="C536" s="130">
        <v>360</v>
      </c>
      <c r="D536" s="43">
        <v>8.5099999999999995E-2</v>
      </c>
      <c r="E536" s="43">
        <v>7.5300000000000006E-2</v>
      </c>
      <c r="F536" s="44">
        <v>200000</v>
      </c>
      <c r="G536" s="44">
        <v>200000</v>
      </c>
      <c r="H536" s="44">
        <v>48943.75</v>
      </c>
      <c r="I536" s="44">
        <v>49999.99</v>
      </c>
      <c r="J536" s="68">
        <f t="shared" si="24"/>
        <v>0.24471875000000001</v>
      </c>
      <c r="K536" s="43">
        <f t="shared" si="25"/>
        <v>0.24999995</v>
      </c>
      <c r="L536" s="41" t="str">
        <f t="shared" si="26"/>
        <v>AA</v>
      </c>
      <c r="M536" s="41" t="s">
        <v>586</v>
      </c>
      <c r="N536" s="41" t="s">
        <v>416</v>
      </c>
      <c r="O536" s="41" t="s">
        <v>70</v>
      </c>
    </row>
    <row r="537" spans="1:15">
      <c r="A537" s="38">
        <v>41113</v>
      </c>
      <c r="B537" s="38">
        <v>53896</v>
      </c>
      <c r="C537" s="131">
        <v>420</v>
      </c>
      <c r="D537" s="39">
        <v>8.5099999999999995E-2</v>
      </c>
      <c r="E537" s="39">
        <v>7.4400000000000008E-2</v>
      </c>
      <c r="F537" s="40">
        <v>200000</v>
      </c>
      <c r="G537" s="40">
        <v>200000</v>
      </c>
      <c r="H537" s="40">
        <v>46868.98</v>
      </c>
      <c r="I537" s="40">
        <v>49999.99</v>
      </c>
      <c r="J537" s="67">
        <f t="shared" si="24"/>
        <v>0.23434490000000002</v>
      </c>
      <c r="K537" s="39">
        <f t="shared" si="25"/>
        <v>0.24999995</v>
      </c>
      <c r="L537" s="2" t="str">
        <f t="shared" si="26"/>
        <v>AA</v>
      </c>
      <c r="M537" s="2" t="s">
        <v>647</v>
      </c>
      <c r="N537" s="2" t="s">
        <v>421</v>
      </c>
      <c r="O537" s="2" t="s">
        <v>70</v>
      </c>
    </row>
    <row r="538" spans="1:15">
      <c r="A538" s="42">
        <v>41151</v>
      </c>
      <c r="B538" s="42">
        <v>53934</v>
      </c>
      <c r="C538" s="130">
        <v>420</v>
      </c>
      <c r="D538" s="43">
        <v>8.5099999999999995E-2</v>
      </c>
      <c r="E538" s="43">
        <v>0.08</v>
      </c>
      <c r="F538" s="44">
        <v>200000</v>
      </c>
      <c r="G538" s="44">
        <v>200000</v>
      </c>
      <c r="H538" s="44">
        <v>46958.29</v>
      </c>
      <c r="I538" s="44">
        <v>49999.99</v>
      </c>
      <c r="J538" s="68">
        <f t="shared" si="24"/>
        <v>0.23479145000000001</v>
      </c>
      <c r="K538" s="43">
        <f t="shared" si="25"/>
        <v>0.24999995</v>
      </c>
      <c r="L538" s="41" t="str">
        <f t="shared" si="26"/>
        <v>AA</v>
      </c>
      <c r="M538" s="41" t="s">
        <v>531</v>
      </c>
      <c r="N538" s="41" t="s">
        <v>423</v>
      </c>
      <c r="O538" s="41" t="s">
        <v>70</v>
      </c>
    </row>
    <row r="539" spans="1:15">
      <c r="A539" s="38">
        <v>41617</v>
      </c>
      <c r="B539" s="38">
        <v>50261</v>
      </c>
      <c r="C539" s="131">
        <v>284</v>
      </c>
      <c r="D539" s="39">
        <v>8.5099999999999995E-2</v>
      </c>
      <c r="E539" s="39">
        <v>0.08</v>
      </c>
      <c r="F539" s="40">
        <v>179740</v>
      </c>
      <c r="G539" s="40">
        <v>179740</v>
      </c>
      <c r="H539" s="40">
        <v>43234.43</v>
      </c>
      <c r="I539" s="40">
        <v>44999.99</v>
      </c>
      <c r="J539" s="67">
        <f t="shared" si="24"/>
        <v>0.24053872259931011</v>
      </c>
      <c r="K539" s="39">
        <f t="shared" si="25"/>
        <v>0.25036157783465002</v>
      </c>
      <c r="L539" s="2" t="str">
        <f t="shared" si="26"/>
        <v>AA</v>
      </c>
      <c r="M539" s="2" t="s">
        <v>651</v>
      </c>
      <c r="N539" s="2" t="s">
        <v>417</v>
      </c>
      <c r="O539" s="2" t="s">
        <v>70</v>
      </c>
    </row>
    <row r="540" spans="1:15">
      <c r="A540" s="42">
        <v>41521</v>
      </c>
      <c r="B540" s="42">
        <v>54305</v>
      </c>
      <c r="C540" s="130">
        <v>420</v>
      </c>
      <c r="D540" s="43">
        <v>8.5099999999999995E-2</v>
      </c>
      <c r="E540" s="43">
        <v>7.5300000000000006E-2</v>
      </c>
      <c r="F540" s="44">
        <v>190000</v>
      </c>
      <c r="G540" s="44">
        <v>190000</v>
      </c>
      <c r="H540" s="44">
        <v>46516.94</v>
      </c>
      <c r="I540" s="44">
        <v>47878.69</v>
      </c>
      <c r="J540" s="68">
        <f t="shared" si="24"/>
        <v>0.24482600000000002</v>
      </c>
      <c r="K540" s="43">
        <f t="shared" si="25"/>
        <v>0.25199310526315788</v>
      </c>
      <c r="L540" s="41" t="str">
        <f t="shared" si="26"/>
        <v>AA</v>
      </c>
      <c r="M540" s="41" t="s">
        <v>531</v>
      </c>
      <c r="N540" s="41" t="s">
        <v>423</v>
      </c>
      <c r="O540" s="41" t="s">
        <v>70</v>
      </c>
    </row>
    <row r="541" spans="1:15">
      <c r="A541" s="42">
        <v>41544</v>
      </c>
      <c r="B541" s="42">
        <v>46108</v>
      </c>
      <c r="C541" s="130">
        <v>150</v>
      </c>
      <c r="D541" s="43">
        <v>8.5099999999999995E-2</v>
      </c>
      <c r="E541" s="43">
        <v>0.08</v>
      </c>
      <c r="F541" s="44">
        <v>186000</v>
      </c>
      <c r="G541" s="44">
        <v>186000</v>
      </c>
      <c r="H541" s="44">
        <v>42232.56</v>
      </c>
      <c r="I541" s="44">
        <v>47057.31</v>
      </c>
      <c r="J541" s="68">
        <f t="shared" si="24"/>
        <v>0.22705677419354836</v>
      </c>
      <c r="K541" s="43">
        <f t="shared" si="25"/>
        <v>0.25299629032258064</v>
      </c>
      <c r="L541" s="41" t="str">
        <f t="shared" si="26"/>
        <v>AA</v>
      </c>
      <c r="M541" s="41" t="s">
        <v>841</v>
      </c>
      <c r="N541" s="41" t="s">
        <v>422</v>
      </c>
      <c r="O541" s="41" t="s">
        <v>70</v>
      </c>
    </row>
    <row r="542" spans="1:15">
      <c r="A542" s="42">
        <v>41484</v>
      </c>
      <c r="B542" s="42">
        <v>45136</v>
      </c>
      <c r="C542" s="130">
        <v>120</v>
      </c>
      <c r="D542" s="43">
        <v>8.5099999999999995E-2</v>
      </c>
      <c r="E542" s="43">
        <v>8.5099999999999995E-2</v>
      </c>
      <c r="F542" s="44">
        <v>166000</v>
      </c>
      <c r="G542" s="44">
        <v>166000</v>
      </c>
      <c r="H542" s="44">
        <v>35802.51</v>
      </c>
      <c r="I542" s="44">
        <v>41999.99</v>
      </c>
      <c r="J542" s="68">
        <f t="shared" si="24"/>
        <v>0.21567777108433736</v>
      </c>
      <c r="K542" s="43">
        <f t="shared" si="25"/>
        <v>0.25301198795180724</v>
      </c>
      <c r="L542" s="41" t="str">
        <f t="shared" si="26"/>
        <v>AA</v>
      </c>
      <c r="M542" s="41" t="s">
        <v>707</v>
      </c>
      <c r="N542" s="41" t="s">
        <v>417</v>
      </c>
      <c r="O542" s="41" t="s">
        <v>70</v>
      </c>
    </row>
    <row r="543" spans="1:15">
      <c r="A543" s="38">
        <v>41117</v>
      </c>
      <c r="B543" s="38">
        <v>50248</v>
      </c>
      <c r="C543" s="131">
        <v>300</v>
      </c>
      <c r="D543" s="39">
        <v>8.5099999999999995E-2</v>
      </c>
      <c r="E543" s="39">
        <v>7.8100000000000003E-2</v>
      </c>
      <c r="F543" s="40">
        <v>175000</v>
      </c>
      <c r="G543" s="40">
        <v>175000</v>
      </c>
      <c r="H543" s="40">
        <v>40474.92</v>
      </c>
      <c r="I543" s="40">
        <v>44579.839999999997</v>
      </c>
      <c r="J543" s="67">
        <f t="shared" si="24"/>
        <v>0.23128525714285714</v>
      </c>
      <c r="K543" s="39">
        <f t="shared" si="25"/>
        <v>0.25474194285714286</v>
      </c>
      <c r="L543" s="2" t="str">
        <f t="shared" si="26"/>
        <v>AA</v>
      </c>
      <c r="M543" s="2" t="s">
        <v>489</v>
      </c>
      <c r="N543" s="2" t="s">
        <v>415</v>
      </c>
      <c r="O543" s="2" t="s">
        <v>70</v>
      </c>
    </row>
    <row r="544" spans="1:15">
      <c r="A544" s="38">
        <v>41467</v>
      </c>
      <c r="B544" s="38">
        <v>52424</v>
      </c>
      <c r="C544" s="131">
        <v>360</v>
      </c>
      <c r="D544" s="39">
        <v>8.5099999999999995E-2</v>
      </c>
      <c r="E544" s="39">
        <v>7.5300000000000006E-2</v>
      </c>
      <c r="F544" s="40">
        <v>195000</v>
      </c>
      <c r="G544" s="40">
        <v>195000</v>
      </c>
      <c r="H544" s="40">
        <v>47924.13</v>
      </c>
      <c r="I544" s="40">
        <v>49999.99</v>
      </c>
      <c r="J544" s="67">
        <f t="shared" si="24"/>
        <v>0.24576476923076923</v>
      </c>
      <c r="K544" s="39">
        <f t="shared" si="25"/>
        <v>0.25641020512820512</v>
      </c>
      <c r="L544" s="2" t="str">
        <f t="shared" si="26"/>
        <v>AA</v>
      </c>
      <c r="M544" s="2" t="s">
        <v>511</v>
      </c>
      <c r="N544" s="2" t="s">
        <v>422</v>
      </c>
      <c r="O544" s="2" t="s">
        <v>70</v>
      </c>
    </row>
    <row r="545" spans="1:15">
      <c r="A545" s="38">
        <v>41579</v>
      </c>
      <c r="B545" s="38">
        <v>54363</v>
      </c>
      <c r="C545" s="131">
        <v>420</v>
      </c>
      <c r="D545" s="39">
        <v>8.5099999999999995E-2</v>
      </c>
      <c r="E545" s="39">
        <v>0.08</v>
      </c>
      <c r="F545" s="40">
        <v>195000</v>
      </c>
      <c r="G545" s="40">
        <v>195000</v>
      </c>
      <c r="H545" s="40">
        <v>48711.25</v>
      </c>
      <c r="I545" s="40">
        <v>49999.99</v>
      </c>
      <c r="J545" s="67">
        <f t="shared" si="24"/>
        <v>0.24980128205128205</v>
      </c>
      <c r="K545" s="39">
        <f t="shared" si="25"/>
        <v>0.25641020512820512</v>
      </c>
      <c r="L545" s="2" t="str">
        <f t="shared" si="26"/>
        <v>AA</v>
      </c>
      <c r="M545" s="2" t="s">
        <v>586</v>
      </c>
      <c r="N545" s="2" t="s">
        <v>416</v>
      </c>
      <c r="O545" s="2" t="s">
        <v>70</v>
      </c>
    </row>
    <row r="546" spans="1:15">
      <c r="A546" s="42">
        <v>41600</v>
      </c>
      <c r="B546" s="42">
        <v>47079</v>
      </c>
      <c r="C546" s="130">
        <v>180</v>
      </c>
      <c r="D546" s="43">
        <v>8.5099999999999995E-2</v>
      </c>
      <c r="E546" s="43">
        <v>7.8100000000000003E-2</v>
      </c>
      <c r="F546" s="44">
        <v>183000</v>
      </c>
      <c r="G546" s="44">
        <v>183000</v>
      </c>
      <c r="H546" s="44">
        <v>43545.69</v>
      </c>
      <c r="I546" s="44">
        <v>46999.99</v>
      </c>
      <c r="J546" s="68">
        <f t="shared" si="24"/>
        <v>0.23795459016393444</v>
      </c>
      <c r="K546" s="43">
        <f t="shared" si="25"/>
        <v>0.25683054644808739</v>
      </c>
      <c r="L546" s="41" t="str">
        <f t="shared" si="26"/>
        <v>AA</v>
      </c>
      <c r="M546" s="41" t="s">
        <v>690</v>
      </c>
      <c r="N546" s="41" t="s">
        <v>417</v>
      </c>
      <c r="O546" s="41" t="s">
        <v>70</v>
      </c>
    </row>
    <row r="547" spans="1:15">
      <c r="A547" s="42">
        <v>41344</v>
      </c>
      <c r="B547" s="42">
        <v>48649</v>
      </c>
      <c r="C547" s="130">
        <v>240</v>
      </c>
      <c r="D547" s="43">
        <v>8.5099999999999995E-2</v>
      </c>
      <c r="E547" s="43">
        <v>0.08</v>
      </c>
      <c r="F547" s="44">
        <v>175000</v>
      </c>
      <c r="G547" s="44">
        <v>175000</v>
      </c>
      <c r="H547" s="44">
        <v>41187.760000000002</v>
      </c>
      <c r="I547" s="44">
        <v>44999.99</v>
      </c>
      <c r="J547" s="68">
        <f t="shared" si="24"/>
        <v>0.23535862857142859</v>
      </c>
      <c r="K547" s="43">
        <f t="shared" si="25"/>
        <v>0.2571428</v>
      </c>
      <c r="L547" s="41" t="str">
        <f t="shared" si="26"/>
        <v>AA</v>
      </c>
      <c r="M547" s="41" t="s">
        <v>482</v>
      </c>
      <c r="N547" s="41" t="s">
        <v>422</v>
      </c>
      <c r="O547" s="41" t="s">
        <v>70</v>
      </c>
    </row>
    <row r="548" spans="1:15">
      <c r="A548" s="38">
        <v>41733</v>
      </c>
      <c r="B548" s="38">
        <v>52691</v>
      </c>
      <c r="C548" s="131">
        <v>360</v>
      </c>
      <c r="D548" s="39">
        <v>8.5099999999999995E-2</v>
      </c>
      <c r="E548" s="39">
        <v>0.08</v>
      </c>
      <c r="F548" s="40">
        <v>170000</v>
      </c>
      <c r="G548" s="40">
        <v>170000</v>
      </c>
      <c r="H548" s="40">
        <v>42881.5</v>
      </c>
      <c r="I548" s="40">
        <v>43752.71</v>
      </c>
      <c r="J548" s="67">
        <f t="shared" si="24"/>
        <v>0.25224411764705884</v>
      </c>
      <c r="K548" s="39">
        <f t="shared" si="25"/>
        <v>0.2573688823529412</v>
      </c>
      <c r="L548" s="2" t="str">
        <f t="shared" si="26"/>
        <v>AA</v>
      </c>
      <c r="M548" s="2" t="s">
        <v>518</v>
      </c>
      <c r="N548" s="2" t="s">
        <v>416</v>
      </c>
      <c r="O548" s="2" t="s">
        <v>70</v>
      </c>
    </row>
    <row r="549" spans="1:15">
      <c r="A549" s="38">
        <v>41568</v>
      </c>
      <c r="B549" s="38">
        <v>54352</v>
      </c>
      <c r="C549" s="131">
        <v>420</v>
      </c>
      <c r="D549" s="39">
        <v>8.5099999999999995E-2</v>
      </c>
      <c r="E549" s="39">
        <v>0.08</v>
      </c>
      <c r="F549" s="40">
        <v>125000</v>
      </c>
      <c r="G549" s="40">
        <v>125000</v>
      </c>
      <c r="H549" s="40">
        <v>31312.89</v>
      </c>
      <c r="I549" s="40">
        <v>32199.99</v>
      </c>
      <c r="J549" s="67">
        <f t="shared" si="24"/>
        <v>0.25050311999999997</v>
      </c>
      <c r="K549" s="39">
        <f t="shared" si="25"/>
        <v>0.25759992000000004</v>
      </c>
      <c r="L549" s="2" t="str">
        <f t="shared" si="26"/>
        <v>AA</v>
      </c>
      <c r="M549" s="2" t="s">
        <v>526</v>
      </c>
      <c r="N549" s="2" t="s">
        <v>428</v>
      </c>
      <c r="O549" s="2" t="s">
        <v>70</v>
      </c>
    </row>
    <row r="550" spans="1:15">
      <c r="A550" s="38">
        <v>41499</v>
      </c>
      <c r="B550" s="38">
        <v>50630</v>
      </c>
      <c r="C550" s="131">
        <v>300</v>
      </c>
      <c r="D550" s="39">
        <v>8.5099999999999995E-2</v>
      </c>
      <c r="E550" s="39">
        <v>0.08</v>
      </c>
      <c r="F550" s="40">
        <v>155000</v>
      </c>
      <c r="G550" s="40">
        <v>155000</v>
      </c>
      <c r="H550" s="40">
        <v>38075.040000000001</v>
      </c>
      <c r="I550" s="40">
        <v>39999.99</v>
      </c>
      <c r="J550" s="67">
        <f t="shared" si="24"/>
        <v>0.24564541935483872</v>
      </c>
      <c r="K550" s="39">
        <f t="shared" si="25"/>
        <v>0.2580644516129032</v>
      </c>
      <c r="L550" s="2" t="str">
        <f t="shared" si="26"/>
        <v>AA</v>
      </c>
      <c r="M550" s="2" t="s">
        <v>699</v>
      </c>
      <c r="N550" s="2" t="s">
        <v>421</v>
      </c>
      <c r="O550" s="2" t="s">
        <v>70</v>
      </c>
    </row>
    <row r="551" spans="1:15">
      <c r="A551" s="38">
        <v>41115</v>
      </c>
      <c r="B551" s="38">
        <v>52042</v>
      </c>
      <c r="C551" s="131">
        <v>359</v>
      </c>
      <c r="D551" s="39">
        <v>8.5099999999999995E-2</v>
      </c>
      <c r="E551" s="39">
        <v>0.08</v>
      </c>
      <c r="F551" s="40">
        <v>155000</v>
      </c>
      <c r="G551" s="40">
        <v>155000</v>
      </c>
      <c r="H551" s="40">
        <v>37017.449999999997</v>
      </c>
      <c r="I551" s="40">
        <v>39999.99</v>
      </c>
      <c r="J551" s="67">
        <f t="shared" si="24"/>
        <v>0.2388222580645161</v>
      </c>
      <c r="K551" s="39">
        <f t="shared" si="25"/>
        <v>0.2580644516129032</v>
      </c>
      <c r="L551" s="2" t="str">
        <f t="shared" si="26"/>
        <v>AA</v>
      </c>
      <c r="M551" s="2" t="s">
        <v>453</v>
      </c>
      <c r="N551" s="2" t="s">
        <v>418</v>
      </c>
      <c r="O551" s="2" t="s">
        <v>70</v>
      </c>
    </row>
    <row r="552" spans="1:15">
      <c r="A552" s="42">
        <v>41772</v>
      </c>
      <c r="B552" s="42">
        <v>51879</v>
      </c>
      <c r="C552" s="130">
        <v>332</v>
      </c>
      <c r="D552" s="43">
        <v>8.5099999999999995E-2</v>
      </c>
      <c r="E552" s="43">
        <v>8.14E-2</v>
      </c>
      <c r="F552" s="44">
        <v>193000</v>
      </c>
      <c r="G552" s="44">
        <v>193000</v>
      </c>
      <c r="H552" s="44">
        <v>49063.32</v>
      </c>
      <c r="I552" s="44">
        <v>49999.99</v>
      </c>
      <c r="J552" s="68">
        <f t="shared" si="24"/>
        <v>0.25421409326424871</v>
      </c>
      <c r="K552" s="43">
        <f t="shared" si="25"/>
        <v>0.25906730569948183</v>
      </c>
      <c r="L552" s="41" t="str">
        <f t="shared" si="26"/>
        <v>AA</v>
      </c>
      <c r="M552" s="41" t="s">
        <v>461</v>
      </c>
      <c r="N552" s="41" t="s">
        <v>416</v>
      </c>
      <c r="O552" s="41" t="s">
        <v>70</v>
      </c>
    </row>
    <row r="553" spans="1:15">
      <c r="A553" s="38">
        <v>41726</v>
      </c>
      <c r="B553" s="38">
        <v>50553</v>
      </c>
      <c r="C553" s="131">
        <v>290</v>
      </c>
      <c r="D553" s="39">
        <v>8.5099999999999995E-2</v>
      </c>
      <c r="E553" s="39">
        <v>7.5300000000000006E-2</v>
      </c>
      <c r="F553" s="40">
        <v>135000</v>
      </c>
      <c r="G553" s="40">
        <v>135000</v>
      </c>
      <c r="H553" s="40">
        <v>33953.339999999997</v>
      </c>
      <c r="I553" s="40">
        <v>34999.99</v>
      </c>
      <c r="J553" s="67">
        <f t="shared" si="24"/>
        <v>0.25150622222222219</v>
      </c>
      <c r="K553" s="39">
        <f t="shared" si="25"/>
        <v>0.25925918518518515</v>
      </c>
      <c r="L553" s="2" t="str">
        <f t="shared" si="26"/>
        <v>AA</v>
      </c>
      <c r="M553" s="2" t="s">
        <v>1213</v>
      </c>
      <c r="N553" s="2" t="s">
        <v>424</v>
      </c>
      <c r="O553" s="2" t="s">
        <v>70</v>
      </c>
    </row>
    <row r="554" spans="1:15">
      <c r="A554" s="42">
        <v>41149</v>
      </c>
      <c r="B554" s="42">
        <v>46627</v>
      </c>
      <c r="C554" s="130">
        <v>180</v>
      </c>
      <c r="D554" s="43">
        <v>8.5099999999999995E-2</v>
      </c>
      <c r="E554" s="43">
        <v>7.5300000000000006E-2</v>
      </c>
      <c r="F554" s="44">
        <v>150000</v>
      </c>
      <c r="G554" s="44">
        <v>150000</v>
      </c>
      <c r="H554" s="44">
        <v>32886.080000000002</v>
      </c>
      <c r="I554" s="44">
        <v>38999.99</v>
      </c>
      <c r="J554" s="68">
        <f t="shared" si="24"/>
        <v>0.21924053333333335</v>
      </c>
      <c r="K554" s="43">
        <f t="shared" si="25"/>
        <v>0.25999993333333332</v>
      </c>
      <c r="L554" s="41" t="str">
        <f t="shared" si="26"/>
        <v>AA</v>
      </c>
      <c r="M554" s="41" t="s">
        <v>466</v>
      </c>
      <c r="N554" s="41" t="s">
        <v>421</v>
      </c>
      <c r="O554" s="41" t="s">
        <v>70</v>
      </c>
    </row>
    <row r="555" spans="1:15">
      <c r="A555" s="38">
        <v>41463</v>
      </c>
      <c r="B555" s="38">
        <v>46942</v>
      </c>
      <c r="C555" s="131">
        <v>180</v>
      </c>
      <c r="D555" s="39">
        <v>8.5099999999999995E-2</v>
      </c>
      <c r="E555" s="39">
        <v>7.5300000000000006E-2</v>
      </c>
      <c r="F555" s="40">
        <v>149857</v>
      </c>
      <c r="G555" s="40">
        <v>149857</v>
      </c>
      <c r="H555" s="40">
        <v>35312.06</v>
      </c>
      <c r="I555" s="40">
        <v>38999.99</v>
      </c>
      <c r="J555" s="67">
        <f t="shared" si="24"/>
        <v>0.23563837525107267</v>
      </c>
      <c r="K555" s="39">
        <f t="shared" si="25"/>
        <v>0.26024803646142652</v>
      </c>
      <c r="L555" s="2" t="str">
        <f t="shared" si="26"/>
        <v>AA</v>
      </c>
      <c r="M555" s="2" t="s">
        <v>739</v>
      </c>
      <c r="N555" s="2" t="s">
        <v>422</v>
      </c>
      <c r="O555" s="2" t="s">
        <v>70</v>
      </c>
    </row>
    <row r="556" spans="1:15">
      <c r="A556" s="38">
        <v>41579</v>
      </c>
      <c r="B556" s="38">
        <v>44501</v>
      </c>
      <c r="C556" s="131">
        <v>96</v>
      </c>
      <c r="D556" s="39">
        <v>8.5099999999999995E-2</v>
      </c>
      <c r="E556" s="39">
        <v>7.5300000000000006E-2</v>
      </c>
      <c r="F556" s="40">
        <v>192000</v>
      </c>
      <c r="G556" s="40">
        <v>192000</v>
      </c>
      <c r="H556" s="40">
        <v>42653.24</v>
      </c>
      <c r="I556" s="40">
        <v>49999.99</v>
      </c>
      <c r="J556" s="67">
        <f t="shared" si="24"/>
        <v>0.22215229166666667</v>
      </c>
      <c r="K556" s="39">
        <f t="shared" si="25"/>
        <v>0.26041661458333332</v>
      </c>
      <c r="L556" s="2" t="str">
        <f t="shared" si="26"/>
        <v>AA</v>
      </c>
      <c r="M556" s="2" t="s">
        <v>531</v>
      </c>
      <c r="N556" s="2" t="s">
        <v>423</v>
      </c>
      <c r="O556" s="2" t="s">
        <v>70</v>
      </c>
    </row>
    <row r="557" spans="1:15">
      <c r="A557" s="38">
        <v>41606</v>
      </c>
      <c r="B557" s="38">
        <v>48911</v>
      </c>
      <c r="C557" s="131">
        <v>240</v>
      </c>
      <c r="D557" s="39">
        <v>8.5099999999999995E-2</v>
      </c>
      <c r="E557" s="39">
        <v>7.5300000000000006E-2</v>
      </c>
      <c r="F557" s="40">
        <v>165000</v>
      </c>
      <c r="G557" s="40">
        <v>165000</v>
      </c>
      <c r="H557" s="40">
        <v>40740.519999999997</v>
      </c>
      <c r="I557" s="40">
        <v>42999.99</v>
      </c>
      <c r="J557" s="67">
        <f t="shared" si="24"/>
        <v>0.2469122424242424</v>
      </c>
      <c r="K557" s="39">
        <f t="shared" si="25"/>
        <v>0.260606</v>
      </c>
      <c r="L557" s="2" t="str">
        <f t="shared" si="26"/>
        <v>AA</v>
      </c>
      <c r="M557" s="2" t="s">
        <v>461</v>
      </c>
      <c r="N557" s="2" t="s">
        <v>416</v>
      </c>
      <c r="O557" s="2" t="s">
        <v>70</v>
      </c>
    </row>
    <row r="558" spans="1:15">
      <c r="A558" s="42">
        <v>41285</v>
      </c>
      <c r="B558" s="42">
        <v>46763</v>
      </c>
      <c r="C558" s="130">
        <v>180</v>
      </c>
      <c r="D558" s="43">
        <v>8.5099999999999995E-2</v>
      </c>
      <c r="E558" s="43">
        <v>7.4400000000000008E-2</v>
      </c>
      <c r="F558" s="44">
        <v>197500</v>
      </c>
      <c r="G558" s="44">
        <v>197500</v>
      </c>
      <c r="H558" s="44">
        <v>45007.34</v>
      </c>
      <c r="I558" s="44">
        <v>51606.11</v>
      </c>
      <c r="J558" s="68">
        <f t="shared" si="24"/>
        <v>0.22788526582278479</v>
      </c>
      <c r="K558" s="43">
        <f t="shared" si="25"/>
        <v>0.26129675949367087</v>
      </c>
      <c r="L558" s="41" t="str">
        <f t="shared" si="26"/>
        <v>AA</v>
      </c>
      <c r="M558" s="41" t="s">
        <v>472</v>
      </c>
      <c r="N558" s="41" t="s">
        <v>426</v>
      </c>
      <c r="O558" s="41" t="s">
        <v>70</v>
      </c>
    </row>
    <row r="559" spans="1:15">
      <c r="A559" s="42">
        <v>41628</v>
      </c>
      <c r="B559" s="42">
        <v>45280</v>
      </c>
      <c r="C559" s="130">
        <v>120</v>
      </c>
      <c r="D559" s="43">
        <v>8.5099999999999995E-2</v>
      </c>
      <c r="E559" s="43">
        <v>0.08</v>
      </c>
      <c r="F559" s="44">
        <v>153000</v>
      </c>
      <c r="G559" s="44">
        <v>153000</v>
      </c>
      <c r="H559" s="44">
        <v>35698.230000000003</v>
      </c>
      <c r="I559" s="44">
        <v>39999.99</v>
      </c>
      <c r="J559" s="68">
        <f t="shared" si="24"/>
        <v>0.23332176470588237</v>
      </c>
      <c r="K559" s="43">
        <f t="shared" si="25"/>
        <v>0.26143784313725488</v>
      </c>
      <c r="L559" s="41" t="str">
        <f t="shared" si="26"/>
        <v>AA</v>
      </c>
      <c r="M559" s="41" t="s">
        <v>1079</v>
      </c>
      <c r="N559" s="41" t="s">
        <v>421</v>
      </c>
      <c r="O559" s="41" t="s">
        <v>70</v>
      </c>
    </row>
    <row r="560" spans="1:15">
      <c r="A560" s="42">
        <v>41285</v>
      </c>
      <c r="B560" s="42">
        <v>44937</v>
      </c>
      <c r="C560" s="130">
        <v>120</v>
      </c>
      <c r="D560" s="43">
        <v>8.5099999999999995E-2</v>
      </c>
      <c r="E560" s="43">
        <v>7.4400000000000008E-2</v>
      </c>
      <c r="F560" s="44">
        <v>185000</v>
      </c>
      <c r="G560" s="44">
        <v>185000</v>
      </c>
      <c r="H560" s="44">
        <v>38811.35</v>
      </c>
      <c r="I560" s="44">
        <v>48393.99</v>
      </c>
      <c r="J560" s="68">
        <f t="shared" si="24"/>
        <v>0.20979108108108108</v>
      </c>
      <c r="K560" s="43">
        <f t="shared" si="25"/>
        <v>0.2615891351351351</v>
      </c>
      <c r="L560" s="41" t="str">
        <f t="shared" si="26"/>
        <v>AA</v>
      </c>
      <c r="M560" s="41" t="s">
        <v>602</v>
      </c>
      <c r="N560" s="41" t="s">
        <v>421</v>
      </c>
      <c r="O560" s="41" t="s">
        <v>70</v>
      </c>
    </row>
    <row r="561" spans="1:15">
      <c r="A561" s="38">
        <v>41297</v>
      </c>
      <c r="B561" s="38">
        <v>44949</v>
      </c>
      <c r="C561" s="131">
        <v>120</v>
      </c>
      <c r="D561" s="39">
        <v>8.5099999999999995E-2</v>
      </c>
      <c r="E561" s="39">
        <v>0.08</v>
      </c>
      <c r="F561" s="40">
        <v>160000</v>
      </c>
      <c r="G561" s="40">
        <v>160000</v>
      </c>
      <c r="H561" s="40">
        <v>33658.57</v>
      </c>
      <c r="I561" s="40">
        <v>41999.99</v>
      </c>
      <c r="J561" s="67">
        <f t="shared" si="24"/>
        <v>0.21036606250000001</v>
      </c>
      <c r="K561" s="39">
        <f t="shared" si="25"/>
        <v>0.2624999375</v>
      </c>
      <c r="L561" s="2" t="str">
        <f t="shared" si="26"/>
        <v>AA</v>
      </c>
      <c r="M561" s="2" t="s">
        <v>746</v>
      </c>
      <c r="N561" s="2" t="s">
        <v>417</v>
      </c>
      <c r="O561" s="2" t="s">
        <v>70</v>
      </c>
    </row>
    <row r="562" spans="1:15">
      <c r="A562" s="38">
        <v>41589</v>
      </c>
      <c r="B562" s="38">
        <v>52546</v>
      </c>
      <c r="C562" s="131">
        <v>360</v>
      </c>
      <c r="D562" s="39">
        <v>8.5099999999999995E-2</v>
      </c>
      <c r="E562" s="39">
        <v>7.4400000000000008E-2</v>
      </c>
      <c r="F562" s="40">
        <v>175000</v>
      </c>
      <c r="G562" s="40">
        <v>175000</v>
      </c>
      <c r="H562" s="40">
        <v>44578.3</v>
      </c>
      <c r="I562" s="40">
        <v>45999.99</v>
      </c>
      <c r="J562" s="67">
        <f t="shared" si="24"/>
        <v>0.25473314285714288</v>
      </c>
      <c r="K562" s="39">
        <f t="shared" si="25"/>
        <v>0.26285708571428568</v>
      </c>
      <c r="L562" s="2" t="str">
        <f t="shared" si="26"/>
        <v>AA</v>
      </c>
      <c r="M562" s="2" t="s">
        <v>454</v>
      </c>
      <c r="N562" s="2" t="s">
        <v>416</v>
      </c>
      <c r="O562" s="2" t="s">
        <v>70</v>
      </c>
    </row>
    <row r="563" spans="1:15">
      <c r="A563" s="42">
        <v>41649</v>
      </c>
      <c r="B563" s="42">
        <v>52606</v>
      </c>
      <c r="C563" s="130">
        <v>360</v>
      </c>
      <c r="D563" s="43">
        <v>8.5099999999999995E-2</v>
      </c>
      <c r="E563" s="43">
        <v>0.08</v>
      </c>
      <c r="F563" s="44">
        <v>170000</v>
      </c>
      <c r="G563" s="44">
        <v>170000</v>
      </c>
      <c r="H563" s="44">
        <v>43530.84</v>
      </c>
      <c r="I563" s="44">
        <v>44729.99</v>
      </c>
      <c r="J563" s="68">
        <f t="shared" si="24"/>
        <v>0.25606376470588232</v>
      </c>
      <c r="K563" s="43">
        <f t="shared" si="25"/>
        <v>0.26311758823529413</v>
      </c>
      <c r="L563" s="41" t="str">
        <f t="shared" si="26"/>
        <v>AA</v>
      </c>
      <c r="M563" s="41" t="s">
        <v>466</v>
      </c>
      <c r="N563" s="41" t="s">
        <v>421</v>
      </c>
      <c r="O563" s="41" t="s">
        <v>70</v>
      </c>
    </row>
    <row r="564" spans="1:15">
      <c r="A564" s="42">
        <v>41450</v>
      </c>
      <c r="B564" s="42">
        <v>46167</v>
      </c>
      <c r="C564" s="130">
        <v>155</v>
      </c>
      <c r="D564" s="43">
        <v>8.5099999999999995E-2</v>
      </c>
      <c r="E564" s="43">
        <v>7.5300000000000006E-2</v>
      </c>
      <c r="F564" s="44">
        <v>190000</v>
      </c>
      <c r="G564" s="44">
        <v>190000</v>
      </c>
      <c r="H564" s="44">
        <v>44457.74</v>
      </c>
      <c r="I564" s="44">
        <v>49999.99</v>
      </c>
      <c r="J564" s="68">
        <f t="shared" si="24"/>
        <v>0.23398810526315789</v>
      </c>
      <c r="K564" s="43">
        <f t="shared" si="25"/>
        <v>0.26315784210526316</v>
      </c>
      <c r="L564" s="41" t="str">
        <f t="shared" si="26"/>
        <v>AA</v>
      </c>
      <c r="M564" s="41" t="s">
        <v>474</v>
      </c>
      <c r="N564" s="41" t="s">
        <v>417</v>
      </c>
      <c r="O564" s="41" t="s">
        <v>70</v>
      </c>
    </row>
    <row r="565" spans="1:15">
      <c r="A565" s="38">
        <v>41277</v>
      </c>
      <c r="B565" s="38">
        <v>48582</v>
      </c>
      <c r="C565" s="131">
        <v>240</v>
      </c>
      <c r="D565" s="39">
        <v>8.5099999999999995E-2</v>
      </c>
      <c r="E565" s="39">
        <v>7.5300000000000006E-2</v>
      </c>
      <c r="F565" s="40">
        <v>190000</v>
      </c>
      <c r="G565" s="40">
        <v>190000</v>
      </c>
      <c r="H565" s="40">
        <v>46602.85</v>
      </c>
      <c r="I565" s="40">
        <v>50000</v>
      </c>
      <c r="J565" s="67">
        <f t="shared" si="24"/>
        <v>0.24527815789473684</v>
      </c>
      <c r="K565" s="39">
        <f t="shared" si="25"/>
        <v>0.26315789473684209</v>
      </c>
      <c r="L565" s="2" t="str">
        <f t="shared" si="26"/>
        <v>AA</v>
      </c>
      <c r="M565" s="2" t="s">
        <v>479</v>
      </c>
      <c r="N565" s="2" t="s">
        <v>421</v>
      </c>
      <c r="O565" s="2" t="s">
        <v>70</v>
      </c>
    </row>
    <row r="566" spans="1:15">
      <c r="A566" s="42">
        <v>41668</v>
      </c>
      <c r="B566" s="42">
        <v>47147</v>
      </c>
      <c r="C566" s="130">
        <v>180</v>
      </c>
      <c r="D566" s="43">
        <v>8.5099999999999995E-2</v>
      </c>
      <c r="E566" s="43">
        <v>7.5300000000000006E-2</v>
      </c>
      <c r="F566" s="44">
        <v>178000</v>
      </c>
      <c r="G566" s="44">
        <v>178000</v>
      </c>
      <c r="H566" s="44">
        <v>30238.38</v>
      </c>
      <c r="I566" s="44">
        <v>46942.48</v>
      </c>
      <c r="J566" s="68">
        <f t="shared" si="24"/>
        <v>0.16987853932584271</v>
      </c>
      <c r="K566" s="43">
        <f t="shared" si="25"/>
        <v>0.26372179775280902</v>
      </c>
      <c r="L566" s="41" t="str">
        <f t="shared" si="26"/>
        <v>AA</v>
      </c>
      <c r="M566" s="41" t="s">
        <v>463</v>
      </c>
      <c r="N566" s="41" t="s">
        <v>422</v>
      </c>
      <c r="O566" s="41" t="s">
        <v>70</v>
      </c>
    </row>
    <row r="567" spans="1:15">
      <c r="A567" s="38">
        <v>41745</v>
      </c>
      <c r="B567" s="38">
        <v>45398</v>
      </c>
      <c r="C567" s="131">
        <v>120</v>
      </c>
      <c r="D567" s="39">
        <v>8.5099999999999995E-2</v>
      </c>
      <c r="E567" s="39">
        <v>0.08</v>
      </c>
      <c r="F567" s="40">
        <v>132500</v>
      </c>
      <c r="G567" s="40">
        <v>132500</v>
      </c>
      <c r="H567" s="40">
        <v>32344.02</v>
      </c>
      <c r="I567" s="40">
        <v>34999.99</v>
      </c>
      <c r="J567" s="67">
        <f t="shared" si="24"/>
        <v>0.24410581132075471</v>
      </c>
      <c r="K567" s="39">
        <f t="shared" si="25"/>
        <v>0.2641508679245283</v>
      </c>
      <c r="L567" s="2" t="str">
        <f t="shared" si="26"/>
        <v>AA</v>
      </c>
      <c r="M567" s="2" t="s">
        <v>602</v>
      </c>
      <c r="N567" s="2" t="s">
        <v>421</v>
      </c>
      <c r="O567" s="2" t="s">
        <v>70</v>
      </c>
    </row>
    <row r="568" spans="1:15">
      <c r="A568" s="38">
        <v>41435</v>
      </c>
      <c r="B568" s="38">
        <v>45087</v>
      </c>
      <c r="C568" s="131">
        <v>120</v>
      </c>
      <c r="D568" s="39">
        <v>8.5099999999999995E-2</v>
      </c>
      <c r="E568" s="39">
        <v>7.4400000000000008E-2</v>
      </c>
      <c r="F568" s="40">
        <v>170000</v>
      </c>
      <c r="G568" s="40">
        <v>170000</v>
      </c>
      <c r="H568" s="40">
        <v>37955.4</v>
      </c>
      <c r="I568" s="40">
        <v>44999.99</v>
      </c>
      <c r="J568" s="67">
        <f t="shared" si="24"/>
        <v>0.22326705882352943</v>
      </c>
      <c r="K568" s="39">
        <f t="shared" si="25"/>
        <v>0.26470582352941174</v>
      </c>
      <c r="L568" s="2" t="str">
        <f t="shared" si="26"/>
        <v>AA</v>
      </c>
      <c r="M568" s="2" t="s">
        <v>475</v>
      </c>
      <c r="N568" s="2" t="s">
        <v>427</v>
      </c>
      <c r="O568" s="2" t="s">
        <v>70</v>
      </c>
    </row>
    <row r="569" spans="1:15">
      <c r="A569" s="38">
        <v>41605</v>
      </c>
      <c r="B569" s="38">
        <v>54389</v>
      </c>
      <c r="C569" s="131">
        <v>420</v>
      </c>
      <c r="D569" s="39">
        <v>8.5099999999999995E-2</v>
      </c>
      <c r="E569" s="39">
        <v>0.08</v>
      </c>
      <c r="F569" s="40">
        <v>170000</v>
      </c>
      <c r="G569" s="40">
        <v>170000</v>
      </c>
      <c r="H569" s="40">
        <v>43883.19</v>
      </c>
      <c r="I569" s="40">
        <v>44999.99</v>
      </c>
      <c r="J569" s="67">
        <f t="shared" si="24"/>
        <v>0.25813641176470592</v>
      </c>
      <c r="K569" s="39">
        <f t="shared" si="25"/>
        <v>0.26470582352941174</v>
      </c>
      <c r="L569" s="2" t="str">
        <f t="shared" si="26"/>
        <v>AA</v>
      </c>
      <c r="M569" s="2" t="s">
        <v>805</v>
      </c>
      <c r="N569" s="2" t="s">
        <v>422</v>
      </c>
      <c r="O569" s="2" t="s">
        <v>70</v>
      </c>
    </row>
    <row r="570" spans="1:15">
      <c r="A570" s="38">
        <v>41473</v>
      </c>
      <c r="B570" s="38">
        <v>52766</v>
      </c>
      <c r="C570" s="131">
        <v>371</v>
      </c>
      <c r="D570" s="39">
        <v>8.5099999999999995E-2</v>
      </c>
      <c r="E570" s="39">
        <v>8.5099999999999995E-2</v>
      </c>
      <c r="F570" s="40">
        <v>190000</v>
      </c>
      <c r="G570" s="40">
        <v>190000</v>
      </c>
      <c r="H570" s="40">
        <v>48410.94</v>
      </c>
      <c r="I570" s="40">
        <v>50400.03</v>
      </c>
      <c r="J570" s="67">
        <f t="shared" si="24"/>
        <v>0.25479442105263161</v>
      </c>
      <c r="K570" s="39">
        <f t="shared" si="25"/>
        <v>0.26526331578947365</v>
      </c>
      <c r="L570" s="2" t="str">
        <f t="shared" si="26"/>
        <v>AA</v>
      </c>
      <c r="M570" s="2" t="s">
        <v>854</v>
      </c>
      <c r="N570" s="2" t="s">
        <v>417</v>
      </c>
      <c r="O570" s="2" t="s">
        <v>70</v>
      </c>
    </row>
    <row r="571" spans="1:15">
      <c r="A571" s="38">
        <v>41180</v>
      </c>
      <c r="B571" s="38">
        <v>52137</v>
      </c>
      <c r="C571" s="131">
        <v>360</v>
      </c>
      <c r="D571" s="39">
        <v>8.5099999999999995E-2</v>
      </c>
      <c r="E571" s="39">
        <v>0.08</v>
      </c>
      <c r="F571" s="40">
        <v>188307.26</v>
      </c>
      <c r="G571" s="40">
        <v>188307.26</v>
      </c>
      <c r="H571" s="40">
        <v>38932.49</v>
      </c>
      <c r="I571" s="40">
        <v>50000</v>
      </c>
      <c r="J571" s="67">
        <f t="shared" si="24"/>
        <v>0.20674980879653815</v>
      </c>
      <c r="K571" s="39">
        <f t="shared" si="25"/>
        <v>0.26552348539296888</v>
      </c>
      <c r="L571" s="2" t="str">
        <f t="shared" si="26"/>
        <v>AA</v>
      </c>
      <c r="M571" s="2" t="s">
        <v>1363</v>
      </c>
      <c r="N571" s="2" t="s">
        <v>416</v>
      </c>
      <c r="O571" s="2" t="s">
        <v>70</v>
      </c>
    </row>
    <row r="572" spans="1:15">
      <c r="A572" s="38">
        <v>41591</v>
      </c>
      <c r="B572" s="38">
        <v>51087</v>
      </c>
      <c r="C572" s="131">
        <v>312</v>
      </c>
      <c r="D572" s="39">
        <v>8.5099999999999995E-2</v>
      </c>
      <c r="E572" s="39">
        <v>0.08</v>
      </c>
      <c r="F572" s="40">
        <v>188000</v>
      </c>
      <c r="G572" s="40">
        <v>188000</v>
      </c>
      <c r="H572" s="40">
        <v>48134.879999999997</v>
      </c>
      <c r="I572" s="40">
        <v>49999.99</v>
      </c>
      <c r="J572" s="67">
        <f t="shared" si="24"/>
        <v>0.25603659574468085</v>
      </c>
      <c r="K572" s="39">
        <f t="shared" si="25"/>
        <v>0.26595739361702125</v>
      </c>
      <c r="L572" s="2" t="str">
        <f t="shared" si="26"/>
        <v>AA</v>
      </c>
      <c r="M572" s="2" t="s">
        <v>1123</v>
      </c>
      <c r="N572" s="2" t="s">
        <v>419</v>
      </c>
      <c r="O572" s="2" t="s">
        <v>70</v>
      </c>
    </row>
    <row r="573" spans="1:15">
      <c r="A573" s="38">
        <v>41663</v>
      </c>
      <c r="B573" s="38">
        <v>47750</v>
      </c>
      <c r="C573" s="131">
        <v>200</v>
      </c>
      <c r="D573" s="39">
        <v>8.5099999999999995E-2</v>
      </c>
      <c r="E573" s="39">
        <v>0.08</v>
      </c>
      <c r="F573" s="40">
        <v>150000</v>
      </c>
      <c r="G573" s="40">
        <v>150000</v>
      </c>
      <c r="H573" s="40">
        <v>37756.699999999997</v>
      </c>
      <c r="I573" s="40">
        <v>39999.99</v>
      </c>
      <c r="J573" s="67">
        <f t="shared" si="24"/>
        <v>0.25171133333333329</v>
      </c>
      <c r="K573" s="39">
        <f t="shared" si="25"/>
        <v>0.26666659999999998</v>
      </c>
      <c r="L573" s="2" t="str">
        <f t="shared" si="26"/>
        <v>AA</v>
      </c>
      <c r="M573" s="2" t="s">
        <v>464</v>
      </c>
      <c r="N573" s="2" t="s">
        <v>424</v>
      </c>
      <c r="O573" s="2" t="s">
        <v>70</v>
      </c>
    </row>
    <row r="574" spans="1:15">
      <c r="A574" s="42">
        <v>41466</v>
      </c>
      <c r="B574" s="42">
        <v>48771</v>
      </c>
      <c r="C574" s="130">
        <v>240</v>
      </c>
      <c r="D574" s="43">
        <v>8.5099999999999995E-2</v>
      </c>
      <c r="E574" s="43">
        <v>8.5099999999999995E-2</v>
      </c>
      <c r="F574" s="44">
        <v>180000</v>
      </c>
      <c r="G574" s="44">
        <v>180000</v>
      </c>
      <c r="H574" s="44">
        <v>44760.2</v>
      </c>
      <c r="I574" s="44">
        <v>47999.99</v>
      </c>
      <c r="J574" s="68">
        <f t="shared" si="24"/>
        <v>0.24866777777777777</v>
      </c>
      <c r="K574" s="43">
        <f t="shared" si="25"/>
        <v>0.26666661111111112</v>
      </c>
      <c r="L574" s="41" t="str">
        <f t="shared" si="26"/>
        <v>AA</v>
      </c>
      <c r="M574" s="41" t="s">
        <v>946</v>
      </c>
      <c r="N574" s="41" t="s">
        <v>435</v>
      </c>
      <c r="O574" s="41" t="s">
        <v>70</v>
      </c>
    </row>
    <row r="575" spans="1:15">
      <c r="A575" s="42">
        <v>41732</v>
      </c>
      <c r="B575" s="42">
        <v>54516</v>
      </c>
      <c r="C575" s="130">
        <v>420</v>
      </c>
      <c r="D575" s="43">
        <v>8.5099999999999995E-2</v>
      </c>
      <c r="E575" s="43">
        <v>7.5300000000000006E-2</v>
      </c>
      <c r="F575" s="44">
        <v>197405</v>
      </c>
      <c r="G575" s="44">
        <v>197405</v>
      </c>
      <c r="H575" s="44">
        <v>51828.97</v>
      </c>
      <c r="I575" s="44">
        <v>52660.69</v>
      </c>
      <c r="J575" s="68">
        <f t="shared" si="24"/>
        <v>0.26255145513031586</v>
      </c>
      <c r="K575" s="43">
        <f t="shared" si="25"/>
        <v>0.26676472227147235</v>
      </c>
      <c r="L575" s="41" t="str">
        <f t="shared" si="26"/>
        <v>AA</v>
      </c>
      <c r="M575" s="41" t="s">
        <v>787</v>
      </c>
      <c r="N575" s="41" t="s">
        <v>422</v>
      </c>
      <c r="O575" s="41" t="s">
        <v>70</v>
      </c>
    </row>
    <row r="576" spans="1:15">
      <c r="A576" s="38">
        <v>41129</v>
      </c>
      <c r="B576" s="38">
        <v>52086</v>
      </c>
      <c r="C576" s="131">
        <v>360</v>
      </c>
      <c r="D576" s="39">
        <v>8.5099999999999995E-2</v>
      </c>
      <c r="E576" s="39">
        <v>0.08</v>
      </c>
      <c r="F576" s="40">
        <v>190000</v>
      </c>
      <c r="G576" s="40">
        <v>190000</v>
      </c>
      <c r="H576" s="40">
        <v>47315.32</v>
      </c>
      <c r="I576" s="40">
        <v>50999.99</v>
      </c>
      <c r="J576" s="67">
        <f t="shared" si="24"/>
        <v>0.249028</v>
      </c>
      <c r="K576" s="39">
        <f t="shared" si="25"/>
        <v>0.26842099999999997</v>
      </c>
      <c r="L576" s="2" t="str">
        <f t="shared" si="26"/>
        <v>AA</v>
      </c>
      <c r="M576" s="2" t="s">
        <v>457</v>
      </c>
      <c r="N576" s="2" t="s">
        <v>419</v>
      </c>
      <c r="O576" s="2" t="s">
        <v>70</v>
      </c>
    </row>
    <row r="577" spans="1:15">
      <c r="A577" s="42">
        <v>41708</v>
      </c>
      <c r="B577" s="42">
        <v>54492</v>
      </c>
      <c r="C577" s="130">
        <v>420</v>
      </c>
      <c r="D577" s="43">
        <v>8.5099999999999995E-2</v>
      </c>
      <c r="E577" s="43">
        <v>8.5099999999999995E-2</v>
      </c>
      <c r="F577" s="44">
        <v>178000</v>
      </c>
      <c r="G577" s="44">
        <v>178000</v>
      </c>
      <c r="H577" s="44">
        <v>47245.55</v>
      </c>
      <c r="I577" s="44">
        <v>48094.93</v>
      </c>
      <c r="J577" s="68">
        <f t="shared" si="24"/>
        <v>0.2654244382022472</v>
      </c>
      <c r="K577" s="43">
        <f t="shared" si="25"/>
        <v>0.27019623595505621</v>
      </c>
      <c r="L577" s="41" t="str">
        <f t="shared" si="26"/>
        <v>AA</v>
      </c>
      <c r="M577" s="41" t="s">
        <v>551</v>
      </c>
      <c r="N577" s="41" t="s">
        <v>421</v>
      </c>
      <c r="O577" s="41" t="s">
        <v>70</v>
      </c>
    </row>
    <row r="578" spans="1:15">
      <c r="A578" s="38">
        <v>41515</v>
      </c>
      <c r="B578" s="38">
        <v>45167</v>
      </c>
      <c r="C578" s="131">
        <v>120</v>
      </c>
      <c r="D578" s="39">
        <v>8.5099999999999995E-2</v>
      </c>
      <c r="E578" s="39">
        <v>7.5300000000000006E-2</v>
      </c>
      <c r="F578" s="40">
        <v>142765</v>
      </c>
      <c r="G578" s="40">
        <v>142765</v>
      </c>
      <c r="H578" s="40">
        <v>33220.870000000003</v>
      </c>
      <c r="I578" s="40">
        <v>38595.120000000003</v>
      </c>
      <c r="J578" s="67">
        <f t="shared" si="24"/>
        <v>0.2326961790354779</v>
      </c>
      <c r="K578" s="39">
        <f t="shared" si="25"/>
        <v>0.27034020943508563</v>
      </c>
      <c r="L578" s="2" t="str">
        <f t="shared" si="26"/>
        <v>AA</v>
      </c>
      <c r="M578" s="2" t="s">
        <v>776</v>
      </c>
      <c r="N578" s="2" t="s">
        <v>422</v>
      </c>
      <c r="O578" s="2" t="s">
        <v>70</v>
      </c>
    </row>
    <row r="579" spans="1:15">
      <c r="A579" s="42">
        <v>41515</v>
      </c>
      <c r="B579" s="42">
        <v>54299</v>
      </c>
      <c r="C579" s="130">
        <v>420</v>
      </c>
      <c r="D579" s="43">
        <v>8.5099999999999995E-2</v>
      </c>
      <c r="E579" s="43">
        <v>7.5300000000000006E-2</v>
      </c>
      <c r="F579" s="44">
        <v>185000</v>
      </c>
      <c r="G579" s="44">
        <v>185000</v>
      </c>
      <c r="H579" s="44">
        <v>48496.2</v>
      </c>
      <c r="I579" s="44">
        <v>50054.43</v>
      </c>
      <c r="J579" s="68">
        <f t="shared" ref="J579:J642" si="27">H579/G579</f>
        <v>0.26214162162162158</v>
      </c>
      <c r="K579" s="43">
        <f t="shared" ref="K579:K642" si="28">I579/G579</f>
        <v>0.27056448648648651</v>
      </c>
      <c r="L579" s="41" t="str">
        <f t="shared" ref="L579:L642" si="29">IF(J579&lt;=65%,"AA",IF(J579&lt;=75%,"A",IF(J579&lt;=85%,"B","C")))</f>
        <v>AA</v>
      </c>
      <c r="M579" s="41" t="s">
        <v>489</v>
      </c>
      <c r="N579" s="41" t="s">
        <v>415</v>
      </c>
      <c r="O579" s="41" t="s">
        <v>70</v>
      </c>
    </row>
    <row r="580" spans="1:15">
      <c r="A580" s="42">
        <v>41684</v>
      </c>
      <c r="B580" s="42">
        <v>48989</v>
      </c>
      <c r="C580" s="130">
        <v>240</v>
      </c>
      <c r="D580" s="43">
        <v>8.5099999999999995E-2</v>
      </c>
      <c r="E580" s="43">
        <v>0.08</v>
      </c>
      <c r="F580" s="44">
        <v>165000</v>
      </c>
      <c r="G580" s="44">
        <v>165000</v>
      </c>
      <c r="H580" s="44">
        <v>43129.04</v>
      </c>
      <c r="I580" s="44">
        <v>44999.99</v>
      </c>
      <c r="J580" s="68">
        <f t="shared" si="27"/>
        <v>0.26138812121212124</v>
      </c>
      <c r="K580" s="43">
        <f t="shared" si="28"/>
        <v>0.27272721212121209</v>
      </c>
      <c r="L580" s="41" t="str">
        <f t="shared" si="29"/>
        <v>AA</v>
      </c>
      <c r="M580" s="41" t="s">
        <v>454</v>
      </c>
      <c r="N580" s="41" t="s">
        <v>416</v>
      </c>
      <c r="O580" s="41" t="s">
        <v>70</v>
      </c>
    </row>
    <row r="581" spans="1:15">
      <c r="A581" s="42">
        <v>41625</v>
      </c>
      <c r="B581" s="42">
        <v>44425</v>
      </c>
      <c r="C581" s="130">
        <v>92</v>
      </c>
      <c r="D581" s="43">
        <v>8.5099999999999995E-2</v>
      </c>
      <c r="E581" s="43">
        <v>7.5300000000000006E-2</v>
      </c>
      <c r="F581" s="44">
        <v>200000</v>
      </c>
      <c r="G581" s="44">
        <v>200000</v>
      </c>
      <c r="H581" s="44">
        <v>46929.39</v>
      </c>
      <c r="I581" s="44">
        <v>54756.88</v>
      </c>
      <c r="J581" s="68">
        <f t="shared" si="27"/>
        <v>0.23464694999999999</v>
      </c>
      <c r="K581" s="43">
        <f t="shared" si="28"/>
        <v>0.27378439999999998</v>
      </c>
      <c r="L581" s="41" t="str">
        <f t="shared" si="29"/>
        <v>AA</v>
      </c>
      <c r="M581" s="41" t="s">
        <v>919</v>
      </c>
      <c r="N581" s="41" t="s">
        <v>422</v>
      </c>
      <c r="O581" s="41" t="s">
        <v>70</v>
      </c>
    </row>
    <row r="582" spans="1:15">
      <c r="A582" s="38">
        <v>41789</v>
      </c>
      <c r="B582" s="38">
        <v>44591</v>
      </c>
      <c r="C582" s="131">
        <v>92</v>
      </c>
      <c r="D582" s="39">
        <v>8.5099999999999995E-2</v>
      </c>
      <c r="E582" s="39">
        <v>8.5099999999999995E-2</v>
      </c>
      <c r="F582" s="40">
        <v>182600</v>
      </c>
      <c r="G582" s="40">
        <v>182600</v>
      </c>
      <c r="H582" s="40">
        <v>49607.12</v>
      </c>
      <c r="I582" s="40">
        <v>50000</v>
      </c>
      <c r="J582" s="67">
        <f t="shared" si="27"/>
        <v>0.27167097480832419</v>
      </c>
      <c r="K582" s="39">
        <f t="shared" si="28"/>
        <v>0.2738225629791895</v>
      </c>
      <c r="L582" s="2" t="str">
        <f t="shared" si="29"/>
        <v>AA</v>
      </c>
      <c r="M582" s="2" t="s">
        <v>481</v>
      </c>
      <c r="N582" s="2" t="s">
        <v>417</v>
      </c>
      <c r="O582" s="2" t="s">
        <v>70</v>
      </c>
    </row>
    <row r="583" spans="1:15">
      <c r="A583" s="42">
        <v>41519</v>
      </c>
      <c r="B583" s="42">
        <v>53419</v>
      </c>
      <c r="C583" s="130">
        <v>391</v>
      </c>
      <c r="D583" s="43">
        <v>8.5099999999999995E-2</v>
      </c>
      <c r="E583" s="43">
        <v>8.5099999999999995E-2</v>
      </c>
      <c r="F583" s="44">
        <v>117000</v>
      </c>
      <c r="G583" s="44">
        <v>117000</v>
      </c>
      <c r="H583" s="44">
        <v>31081.85</v>
      </c>
      <c r="I583" s="44">
        <v>32106.36</v>
      </c>
      <c r="J583" s="68">
        <f t="shared" si="27"/>
        <v>0.26565683760683761</v>
      </c>
      <c r="K583" s="43">
        <f t="shared" si="28"/>
        <v>0.27441333333333334</v>
      </c>
      <c r="L583" s="41" t="str">
        <f t="shared" si="29"/>
        <v>AA</v>
      </c>
      <c r="M583" s="41" t="s">
        <v>1134</v>
      </c>
      <c r="N583" s="41" t="s">
        <v>417</v>
      </c>
      <c r="O583" s="41" t="s">
        <v>70</v>
      </c>
    </row>
    <row r="584" spans="1:15">
      <c r="A584" s="38">
        <v>41276</v>
      </c>
      <c r="B584" s="38">
        <v>44076</v>
      </c>
      <c r="C584" s="131">
        <v>92</v>
      </c>
      <c r="D584" s="39">
        <v>8.5099999999999995E-2</v>
      </c>
      <c r="E584" s="39">
        <v>7.4400000000000008E-2</v>
      </c>
      <c r="F584" s="40">
        <v>182000</v>
      </c>
      <c r="G584" s="40">
        <v>182000</v>
      </c>
      <c r="H584" s="40">
        <v>36889.53</v>
      </c>
      <c r="I584" s="40">
        <v>49999.99</v>
      </c>
      <c r="J584" s="67">
        <f t="shared" si="27"/>
        <v>0.20268972527472526</v>
      </c>
      <c r="K584" s="39">
        <f t="shared" si="28"/>
        <v>0.27472521978021974</v>
      </c>
      <c r="L584" s="2" t="str">
        <f t="shared" si="29"/>
        <v>AA</v>
      </c>
      <c r="M584" s="2" t="s">
        <v>209</v>
      </c>
      <c r="N584" s="2" t="s">
        <v>424</v>
      </c>
      <c r="O584" s="2" t="s">
        <v>70</v>
      </c>
    </row>
    <row r="585" spans="1:15">
      <c r="A585" s="42">
        <v>41687</v>
      </c>
      <c r="B585" s="42">
        <v>44486</v>
      </c>
      <c r="C585" s="130">
        <v>92</v>
      </c>
      <c r="D585" s="43">
        <v>8.5099999999999995E-2</v>
      </c>
      <c r="E585" s="43">
        <v>0.08</v>
      </c>
      <c r="F585" s="44">
        <v>163000</v>
      </c>
      <c r="G585" s="44">
        <v>163000</v>
      </c>
      <c r="H585" s="44">
        <v>39504.21</v>
      </c>
      <c r="I585" s="44">
        <v>44999.99</v>
      </c>
      <c r="J585" s="68">
        <f t="shared" si="27"/>
        <v>0.24235711656441716</v>
      </c>
      <c r="K585" s="43">
        <f t="shared" si="28"/>
        <v>0.27607355828220859</v>
      </c>
      <c r="L585" s="41" t="str">
        <f t="shared" si="29"/>
        <v>AA</v>
      </c>
      <c r="M585" s="41" t="s">
        <v>975</v>
      </c>
      <c r="N585" s="41" t="s">
        <v>417</v>
      </c>
      <c r="O585" s="41" t="s">
        <v>70</v>
      </c>
    </row>
    <row r="586" spans="1:15">
      <c r="A586" s="42">
        <v>41785</v>
      </c>
      <c r="B586" s="42">
        <v>47083</v>
      </c>
      <c r="C586" s="130">
        <v>174</v>
      </c>
      <c r="D586" s="43">
        <v>8.5099999999999995E-2</v>
      </c>
      <c r="E586" s="43">
        <v>0.08</v>
      </c>
      <c r="F586" s="44">
        <v>180000</v>
      </c>
      <c r="G586" s="44">
        <v>180000</v>
      </c>
      <c r="H586" s="44">
        <v>47794.14</v>
      </c>
      <c r="I586" s="44">
        <v>49999.99</v>
      </c>
      <c r="J586" s="68">
        <f t="shared" si="27"/>
        <v>0.26552300000000001</v>
      </c>
      <c r="K586" s="43">
        <f t="shared" si="28"/>
        <v>0.27777772222222219</v>
      </c>
      <c r="L586" s="41" t="str">
        <f t="shared" si="29"/>
        <v>AA</v>
      </c>
      <c r="M586" s="41" t="s">
        <v>586</v>
      </c>
      <c r="N586" s="41" t="s">
        <v>416</v>
      </c>
      <c r="O586" s="41" t="s">
        <v>70</v>
      </c>
    </row>
    <row r="587" spans="1:15">
      <c r="A587" s="38">
        <v>41116</v>
      </c>
      <c r="B587" s="38">
        <v>48421</v>
      </c>
      <c r="C587" s="131">
        <v>240</v>
      </c>
      <c r="D587" s="39">
        <v>8.5099999999999995E-2</v>
      </c>
      <c r="E587" s="39">
        <v>7.4400000000000008E-2</v>
      </c>
      <c r="F587" s="40">
        <v>180000</v>
      </c>
      <c r="G587" s="40">
        <v>180000</v>
      </c>
      <c r="H587" s="40">
        <v>44069.8</v>
      </c>
      <c r="I587" s="40">
        <v>49999.99</v>
      </c>
      <c r="J587" s="67">
        <f t="shared" si="27"/>
        <v>0.24483222222222223</v>
      </c>
      <c r="K587" s="39">
        <f t="shared" si="28"/>
        <v>0.27777772222222219</v>
      </c>
      <c r="L587" s="2" t="str">
        <f t="shared" si="29"/>
        <v>AA</v>
      </c>
      <c r="M587" s="2" t="s">
        <v>566</v>
      </c>
      <c r="N587" s="2" t="s">
        <v>420</v>
      </c>
      <c r="O587" s="2" t="s">
        <v>70</v>
      </c>
    </row>
    <row r="588" spans="1:15">
      <c r="A588" s="42">
        <v>41138</v>
      </c>
      <c r="B588" s="42">
        <v>48443</v>
      </c>
      <c r="C588" s="130">
        <v>240</v>
      </c>
      <c r="D588" s="43">
        <v>8.5099999999999995E-2</v>
      </c>
      <c r="E588" s="43">
        <v>7.8100000000000003E-2</v>
      </c>
      <c r="F588" s="44">
        <v>180000</v>
      </c>
      <c r="G588" s="44">
        <v>180000</v>
      </c>
      <c r="H588" s="44">
        <v>44284.6</v>
      </c>
      <c r="I588" s="44">
        <v>49999.99</v>
      </c>
      <c r="J588" s="68">
        <f t="shared" si="27"/>
        <v>0.24602555555555555</v>
      </c>
      <c r="K588" s="43">
        <f t="shared" si="28"/>
        <v>0.27777772222222219</v>
      </c>
      <c r="L588" s="41" t="str">
        <f t="shared" si="29"/>
        <v>AA</v>
      </c>
      <c r="M588" s="41" t="s">
        <v>472</v>
      </c>
      <c r="N588" s="41" t="s">
        <v>426</v>
      </c>
      <c r="O588" s="41" t="s">
        <v>70</v>
      </c>
    </row>
    <row r="589" spans="1:15">
      <c r="A589" s="42">
        <v>41081</v>
      </c>
      <c r="B589" s="42">
        <v>48386</v>
      </c>
      <c r="C589" s="130">
        <v>240</v>
      </c>
      <c r="D589" s="43">
        <v>8.5099999999999995E-2</v>
      </c>
      <c r="E589" s="43">
        <v>7.8100000000000003E-2</v>
      </c>
      <c r="F589" s="44">
        <v>180000</v>
      </c>
      <c r="G589" s="44">
        <v>180000</v>
      </c>
      <c r="H589" s="44">
        <v>43845.8</v>
      </c>
      <c r="I589" s="44">
        <v>49999.99</v>
      </c>
      <c r="J589" s="68">
        <f t="shared" si="27"/>
        <v>0.24358777777777779</v>
      </c>
      <c r="K589" s="43">
        <f t="shared" si="28"/>
        <v>0.27777772222222219</v>
      </c>
      <c r="L589" s="41" t="str">
        <f t="shared" si="29"/>
        <v>AA</v>
      </c>
      <c r="M589" s="41" t="s">
        <v>509</v>
      </c>
      <c r="N589" s="41" t="s">
        <v>430</v>
      </c>
      <c r="O589" s="41" t="s">
        <v>70</v>
      </c>
    </row>
    <row r="590" spans="1:15">
      <c r="A590" s="38">
        <v>41281</v>
      </c>
      <c r="B590" s="38">
        <v>50412</v>
      </c>
      <c r="C590" s="131">
        <v>300</v>
      </c>
      <c r="D590" s="39">
        <v>8.5099999999999995E-2</v>
      </c>
      <c r="E590" s="39">
        <v>7.5300000000000006E-2</v>
      </c>
      <c r="F590" s="40">
        <v>180000</v>
      </c>
      <c r="G590" s="40">
        <v>180000</v>
      </c>
      <c r="H590" s="40">
        <v>46441.78</v>
      </c>
      <c r="I590" s="40">
        <v>49999.99</v>
      </c>
      <c r="J590" s="67">
        <f t="shared" si="27"/>
        <v>0.25800988888888887</v>
      </c>
      <c r="K590" s="39">
        <f t="shared" si="28"/>
        <v>0.27777772222222219</v>
      </c>
      <c r="L590" s="2" t="str">
        <f t="shared" si="29"/>
        <v>AA</v>
      </c>
      <c r="M590" s="2" t="s">
        <v>944</v>
      </c>
      <c r="N590" s="2" t="s">
        <v>421</v>
      </c>
      <c r="O590" s="2" t="s">
        <v>70</v>
      </c>
    </row>
    <row r="591" spans="1:15">
      <c r="A591" s="38">
        <v>41079</v>
      </c>
      <c r="B591" s="38">
        <v>52036</v>
      </c>
      <c r="C591" s="131">
        <v>360</v>
      </c>
      <c r="D591" s="39">
        <v>8.5099999999999995E-2</v>
      </c>
      <c r="E591" s="39">
        <v>7.5300000000000006E-2</v>
      </c>
      <c r="F591" s="40">
        <v>200000</v>
      </c>
      <c r="G591" s="40">
        <v>200000</v>
      </c>
      <c r="H591" s="40">
        <v>51248.87</v>
      </c>
      <c r="I591" s="40">
        <v>55596.800000000003</v>
      </c>
      <c r="J591" s="67">
        <f t="shared" si="27"/>
        <v>0.25624435000000001</v>
      </c>
      <c r="K591" s="39">
        <f t="shared" si="28"/>
        <v>0.27798400000000001</v>
      </c>
      <c r="L591" s="2" t="str">
        <f t="shared" si="29"/>
        <v>AA</v>
      </c>
      <c r="M591" s="2" t="s">
        <v>634</v>
      </c>
      <c r="N591" s="2" t="s">
        <v>421</v>
      </c>
      <c r="O591" s="2" t="s">
        <v>70</v>
      </c>
    </row>
    <row r="592" spans="1:15">
      <c r="A592" s="38">
        <v>41555</v>
      </c>
      <c r="B592" s="38">
        <v>50382</v>
      </c>
      <c r="C592" s="131">
        <v>290</v>
      </c>
      <c r="D592" s="39">
        <v>8.5099999999999995E-2</v>
      </c>
      <c r="E592" s="39">
        <v>0.08</v>
      </c>
      <c r="F592" s="40">
        <v>155297</v>
      </c>
      <c r="G592" s="40">
        <v>155297</v>
      </c>
      <c r="H592" s="40">
        <v>41370.879999999997</v>
      </c>
      <c r="I592" s="40">
        <v>43296.99</v>
      </c>
      <c r="J592" s="67">
        <f t="shared" si="27"/>
        <v>0.26639844942271901</v>
      </c>
      <c r="K592" s="39">
        <f t="shared" si="28"/>
        <v>0.27880120028075234</v>
      </c>
      <c r="L592" s="2" t="str">
        <f t="shared" si="29"/>
        <v>AA</v>
      </c>
      <c r="M592" s="2" t="s">
        <v>619</v>
      </c>
      <c r="N592" s="2" t="s">
        <v>427</v>
      </c>
      <c r="O592" s="2" t="s">
        <v>70</v>
      </c>
    </row>
    <row r="593" spans="1:15">
      <c r="A593" s="42">
        <v>41295</v>
      </c>
      <c r="B593" s="42">
        <v>48600</v>
      </c>
      <c r="C593" s="130">
        <v>240</v>
      </c>
      <c r="D593" s="43">
        <v>8.5099999999999995E-2</v>
      </c>
      <c r="E593" s="43">
        <v>0.08</v>
      </c>
      <c r="F593" s="44">
        <v>150000</v>
      </c>
      <c r="G593" s="44">
        <v>150000</v>
      </c>
      <c r="H593" s="44">
        <v>38070.39</v>
      </c>
      <c r="I593" s="44">
        <v>41999.99</v>
      </c>
      <c r="J593" s="68">
        <f t="shared" si="27"/>
        <v>0.25380259999999999</v>
      </c>
      <c r="K593" s="43">
        <f t="shared" si="28"/>
        <v>0.27999993333333334</v>
      </c>
      <c r="L593" s="41" t="str">
        <f t="shared" si="29"/>
        <v>AA</v>
      </c>
      <c r="M593" s="41" t="s">
        <v>496</v>
      </c>
      <c r="N593" s="41" t="s">
        <v>417</v>
      </c>
      <c r="O593" s="41" t="s">
        <v>70</v>
      </c>
    </row>
    <row r="594" spans="1:15">
      <c r="A594" s="38">
        <v>41460</v>
      </c>
      <c r="B594" s="38">
        <v>47547</v>
      </c>
      <c r="C594" s="131">
        <v>200</v>
      </c>
      <c r="D594" s="39">
        <v>8.5099999999999995E-2</v>
      </c>
      <c r="E594" s="39">
        <v>7.5300000000000006E-2</v>
      </c>
      <c r="F594" s="40">
        <v>175000</v>
      </c>
      <c r="G594" s="40">
        <v>175000</v>
      </c>
      <c r="H594" s="40">
        <v>44941.32</v>
      </c>
      <c r="I594" s="40">
        <v>49015.06</v>
      </c>
      <c r="J594" s="67">
        <f t="shared" si="27"/>
        <v>0.25680754285714286</v>
      </c>
      <c r="K594" s="39">
        <f t="shared" si="28"/>
        <v>0.28008605714285711</v>
      </c>
      <c r="L594" s="2" t="str">
        <f t="shared" si="29"/>
        <v>AA</v>
      </c>
      <c r="M594" s="2" t="s">
        <v>495</v>
      </c>
      <c r="N594" s="2" t="s">
        <v>424</v>
      </c>
      <c r="O594" s="2" t="s">
        <v>70</v>
      </c>
    </row>
    <row r="595" spans="1:15">
      <c r="A595" s="42">
        <v>41324</v>
      </c>
      <c r="B595" s="42">
        <v>46802</v>
      </c>
      <c r="C595" s="130">
        <v>180</v>
      </c>
      <c r="D595" s="43">
        <v>8.5099999999999995E-2</v>
      </c>
      <c r="E595" s="43">
        <v>0.08</v>
      </c>
      <c r="F595" s="44">
        <v>140000</v>
      </c>
      <c r="G595" s="44">
        <v>140000</v>
      </c>
      <c r="H595" s="44">
        <v>34469.19</v>
      </c>
      <c r="I595" s="44">
        <v>39308.550000000003</v>
      </c>
      <c r="J595" s="68">
        <f t="shared" si="27"/>
        <v>0.24620850000000002</v>
      </c>
      <c r="K595" s="43">
        <f t="shared" si="28"/>
        <v>0.28077535714285717</v>
      </c>
      <c r="L595" s="41" t="str">
        <f t="shared" si="29"/>
        <v>AA</v>
      </c>
      <c r="M595" s="41" t="s">
        <v>699</v>
      </c>
      <c r="N595" s="41" t="s">
        <v>421</v>
      </c>
      <c r="O595" s="41" t="s">
        <v>70</v>
      </c>
    </row>
    <row r="596" spans="1:15">
      <c r="A596" s="42">
        <v>41715</v>
      </c>
      <c r="B596" s="42">
        <v>48290</v>
      </c>
      <c r="C596" s="130">
        <v>216</v>
      </c>
      <c r="D596" s="43">
        <v>8.5099999999999995E-2</v>
      </c>
      <c r="E596" s="43">
        <v>7.5300000000000006E-2</v>
      </c>
      <c r="F596" s="44">
        <v>160000</v>
      </c>
      <c r="G596" s="44">
        <v>160000</v>
      </c>
      <c r="H596" s="44">
        <v>43224.98</v>
      </c>
      <c r="I596" s="44">
        <v>44999.99</v>
      </c>
      <c r="J596" s="68">
        <f t="shared" si="27"/>
        <v>0.27015612500000002</v>
      </c>
      <c r="K596" s="43">
        <f t="shared" si="28"/>
        <v>0.28124993749999999</v>
      </c>
      <c r="L596" s="41" t="str">
        <f t="shared" si="29"/>
        <v>AA</v>
      </c>
      <c r="M596" s="41" t="s">
        <v>622</v>
      </c>
      <c r="N596" s="41" t="s">
        <v>421</v>
      </c>
      <c r="O596" s="41" t="s">
        <v>70</v>
      </c>
    </row>
    <row r="597" spans="1:15">
      <c r="A597" s="38">
        <v>41459</v>
      </c>
      <c r="B597" s="38">
        <v>44930</v>
      </c>
      <c r="C597" s="131">
        <v>114</v>
      </c>
      <c r="D597" s="39">
        <v>8.5099999999999995E-2</v>
      </c>
      <c r="E597" s="39">
        <v>7.4400000000000008E-2</v>
      </c>
      <c r="F597" s="40">
        <v>194200</v>
      </c>
      <c r="G597" s="40">
        <v>194200</v>
      </c>
      <c r="H597" s="40">
        <v>48861.37</v>
      </c>
      <c r="I597" s="40">
        <v>54803.03</v>
      </c>
      <c r="J597" s="67">
        <f t="shared" si="27"/>
        <v>0.25160334706488158</v>
      </c>
      <c r="K597" s="39">
        <f t="shared" si="28"/>
        <v>0.28219891864057672</v>
      </c>
      <c r="L597" s="2" t="str">
        <f t="shared" si="29"/>
        <v>AA</v>
      </c>
      <c r="M597" s="2" t="s">
        <v>925</v>
      </c>
      <c r="N597" s="2" t="s">
        <v>424</v>
      </c>
      <c r="O597" s="2" t="s">
        <v>70</v>
      </c>
    </row>
    <row r="598" spans="1:15">
      <c r="A598" s="38">
        <v>41740</v>
      </c>
      <c r="B598" s="38">
        <v>50871</v>
      </c>
      <c r="C598" s="131">
        <v>300</v>
      </c>
      <c r="D598" s="39">
        <v>8.5099999999999995E-2</v>
      </c>
      <c r="E598" s="39">
        <v>7.5300000000000006E-2</v>
      </c>
      <c r="F598" s="40">
        <v>127500</v>
      </c>
      <c r="G598" s="40">
        <v>127500</v>
      </c>
      <c r="H598" s="40">
        <v>35138.339999999997</v>
      </c>
      <c r="I598" s="40">
        <v>36065.61</v>
      </c>
      <c r="J598" s="67">
        <f t="shared" si="27"/>
        <v>0.27559482352941173</v>
      </c>
      <c r="K598" s="39">
        <f t="shared" si="28"/>
        <v>0.28286752941176468</v>
      </c>
      <c r="L598" s="2" t="str">
        <f t="shared" si="29"/>
        <v>AA</v>
      </c>
      <c r="M598" s="2" t="s">
        <v>631</v>
      </c>
      <c r="N598" s="2" t="s">
        <v>424</v>
      </c>
      <c r="O598" s="2" t="s">
        <v>70</v>
      </c>
    </row>
    <row r="599" spans="1:15">
      <c r="A599" s="42">
        <v>41569</v>
      </c>
      <c r="B599" s="42">
        <v>45221</v>
      </c>
      <c r="C599" s="130">
        <v>120</v>
      </c>
      <c r="D599" s="43">
        <v>8.5099999999999995E-2</v>
      </c>
      <c r="E599" s="43">
        <v>0.08</v>
      </c>
      <c r="F599" s="44">
        <v>190000</v>
      </c>
      <c r="G599" s="44">
        <v>190000</v>
      </c>
      <c r="H599" s="44">
        <v>47348.57</v>
      </c>
      <c r="I599" s="44">
        <v>53999.99</v>
      </c>
      <c r="J599" s="68">
        <f t="shared" si="27"/>
        <v>0.24920300000000001</v>
      </c>
      <c r="K599" s="43">
        <f t="shared" si="28"/>
        <v>0.28421047368421054</v>
      </c>
      <c r="L599" s="41" t="str">
        <f t="shared" si="29"/>
        <v>AA</v>
      </c>
      <c r="M599" s="41" t="s">
        <v>497</v>
      </c>
      <c r="N599" s="41" t="s">
        <v>417</v>
      </c>
      <c r="O599" s="41" t="s">
        <v>70</v>
      </c>
    </row>
    <row r="600" spans="1:15">
      <c r="A600" s="38">
        <v>41647</v>
      </c>
      <c r="B600" s="38">
        <v>48952</v>
      </c>
      <c r="C600" s="131">
        <v>240</v>
      </c>
      <c r="D600" s="39">
        <v>8.5099999999999995E-2</v>
      </c>
      <c r="E600" s="39">
        <v>0.08</v>
      </c>
      <c r="F600" s="40">
        <v>190000</v>
      </c>
      <c r="G600" s="40">
        <v>190000</v>
      </c>
      <c r="H600" s="40">
        <v>51579.7</v>
      </c>
      <c r="I600" s="40">
        <v>53999.99</v>
      </c>
      <c r="J600" s="67">
        <f t="shared" si="27"/>
        <v>0.2714721052631579</v>
      </c>
      <c r="K600" s="39">
        <f t="shared" si="28"/>
        <v>0.28421047368421054</v>
      </c>
      <c r="L600" s="2" t="str">
        <f t="shared" si="29"/>
        <v>AA</v>
      </c>
      <c r="M600" s="2" t="s">
        <v>774</v>
      </c>
      <c r="N600" s="2" t="s">
        <v>421</v>
      </c>
      <c r="O600" s="2" t="s">
        <v>70</v>
      </c>
    </row>
    <row r="601" spans="1:15">
      <c r="A601" s="38">
        <v>41432</v>
      </c>
      <c r="B601" s="38">
        <v>54216</v>
      </c>
      <c r="C601" s="131">
        <v>420</v>
      </c>
      <c r="D601" s="39">
        <v>8.5099999999999995E-2</v>
      </c>
      <c r="E601" s="39">
        <v>0.08</v>
      </c>
      <c r="F601" s="40">
        <v>196000</v>
      </c>
      <c r="G601" s="40">
        <v>196000</v>
      </c>
      <c r="H601" s="40">
        <v>53952.639999999999</v>
      </c>
      <c r="I601" s="40">
        <v>55913.21</v>
      </c>
      <c r="J601" s="67">
        <f t="shared" si="27"/>
        <v>0.27526857142857142</v>
      </c>
      <c r="K601" s="39">
        <f t="shared" si="28"/>
        <v>0.28527147959183674</v>
      </c>
      <c r="L601" s="2" t="str">
        <f t="shared" si="29"/>
        <v>AA</v>
      </c>
      <c r="M601" s="2" t="s">
        <v>472</v>
      </c>
      <c r="N601" s="2" t="s">
        <v>426</v>
      </c>
      <c r="O601" s="2" t="s">
        <v>70</v>
      </c>
    </row>
    <row r="602" spans="1:15">
      <c r="A602" s="42">
        <v>41369</v>
      </c>
      <c r="B602" s="42">
        <v>50530</v>
      </c>
      <c r="C602" s="130">
        <v>301</v>
      </c>
      <c r="D602" s="43">
        <v>8.5099999999999995E-2</v>
      </c>
      <c r="E602" s="43">
        <v>7.4400000000000008E-2</v>
      </c>
      <c r="F602" s="44">
        <v>175000</v>
      </c>
      <c r="G602" s="44">
        <v>175000</v>
      </c>
      <c r="H602" s="44">
        <v>46950.03</v>
      </c>
      <c r="I602" s="44">
        <v>49999.99</v>
      </c>
      <c r="J602" s="68">
        <f t="shared" si="27"/>
        <v>0.26828588571428569</v>
      </c>
      <c r="K602" s="43">
        <f t="shared" si="28"/>
        <v>0.28571422857142859</v>
      </c>
      <c r="L602" s="41" t="str">
        <f t="shared" si="29"/>
        <v>AA</v>
      </c>
      <c r="M602" s="41" t="s">
        <v>527</v>
      </c>
      <c r="N602" s="41" t="s">
        <v>419</v>
      </c>
      <c r="O602" s="41" t="s">
        <v>70</v>
      </c>
    </row>
    <row r="603" spans="1:15">
      <c r="A603" s="42">
        <v>41502</v>
      </c>
      <c r="B603" s="42">
        <v>52459</v>
      </c>
      <c r="C603" s="130">
        <v>360</v>
      </c>
      <c r="D603" s="43">
        <v>8.5099999999999995E-2</v>
      </c>
      <c r="E603" s="43">
        <v>7.5300000000000006E-2</v>
      </c>
      <c r="F603" s="44">
        <v>175000</v>
      </c>
      <c r="G603" s="44">
        <v>175000</v>
      </c>
      <c r="H603" s="44">
        <v>48073.85</v>
      </c>
      <c r="I603" s="44">
        <v>49999.99</v>
      </c>
      <c r="J603" s="68">
        <f t="shared" si="27"/>
        <v>0.27470771428571428</v>
      </c>
      <c r="K603" s="43">
        <f t="shared" si="28"/>
        <v>0.28571422857142859</v>
      </c>
      <c r="L603" s="41" t="str">
        <f t="shared" si="29"/>
        <v>AA</v>
      </c>
      <c r="M603" s="41" t="s">
        <v>496</v>
      </c>
      <c r="N603" s="41" t="s">
        <v>417</v>
      </c>
      <c r="O603" s="41" t="s">
        <v>70</v>
      </c>
    </row>
    <row r="604" spans="1:15">
      <c r="A604" s="42">
        <v>41290</v>
      </c>
      <c r="B604" s="42">
        <v>52247</v>
      </c>
      <c r="C604" s="130">
        <v>360</v>
      </c>
      <c r="D604" s="43">
        <v>8.5099999999999995E-2</v>
      </c>
      <c r="E604" s="43">
        <v>8.5099999999999995E-2</v>
      </c>
      <c r="F604" s="44">
        <v>175000</v>
      </c>
      <c r="G604" s="44">
        <v>175000</v>
      </c>
      <c r="H604" s="44">
        <v>47101.71</v>
      </c>
      <c r="I604" s="44">
        <v>49999.99</v>
      </c>
      <c r="J604" s="68">
        <f t="shared" si="27"/>
        <v>0.26915262857142858</v>
      </c>
      <c r="K604" s="43">
        <f t="shared" si="28"/>
        <v>0.28571422857142859</v>
      </c>
      <c r="L604" s="41" t="str">
        <f t="shared" si="29"/>
        <v>AA</v>
      </c>
      <c r="M604" s="41" t="s">
        <v>523</v>
      </c>
      <c r="N604" s="41" t="s">
        <v>423</v>
      </c>
      <c r="O604" s="41" t="s">
        <v>70</v>
      </c>
    </row>
    <row r="605" spans="1:15">
      <c r="A605" s="38">
        <v>41607</v>
      </c>
      <c r="B605" s="38">
        <v>50738</v>
      </c>
      <c r="C605" s="131">
        <v>300</v>
      </c>
      <c r="D605" s="39">
        <v>8.5099999999999995E-2</v>
      </c>
      <c r="E605" s="39">
        <v>0.08</v>
      </c>
      <c r="F605" s="40">
        <v>182000</v>
      </c>
      <c r="G605" s="40">
        <v>182000</v>
      </c>
      <c r="H605" s="40">
        <v>49930.84</v>
      </c>
      <c r="I605" s="40">
        <v>51999.99</v>
      </c>
      <c r="J605" s="67">
        <f t="shared" si="27"/>
        <v>0.2743452747252747</v>
      </c>
      <c r="K605" s="39">
        <f t="shared" si="28"/>
        <v>0.28571423076923075</v>
      </c>
      <c r="L605" s="2" t="str">
        <f t="shared" si="29"/>
        <v>AA</v>
      </c>
      <c r="M605" s="2" t="s">
        <v>719</v>
      </c>
      <c r="N605" s="2" t="s">
        <v>422</v>
      </c>
      <c r="O605" s="2" t="s">
        <v>70</v>
      </c>
    </row>
    <row r="606" spans="1:15">
      <c r="A606" s="42">
        <v>41715</v>
      </c>
      <c r="B606" s="42">
        <v>54499</v>
      </c>
      <c r="C606" s="130">
        <v>420</v>
      </c>
      <c r="D606" s="43">
        <v>8.5099999999999995E-2</v>
      </c>
      <c r="E606" s="43">
        <v>0.08</v>
      </c>
      <c r="F606" s="44">
        <v>150000</v>
      </c>
      <c r="G606" s="44">
        <v>150000</v>
      </c>
      <c r="H606" s="44">
        <v>42153.77</v>
      </c>
      <c r="I606" s="44">
        <v>42900.34</v>
      </c>
      <c r="J606" s="68">
        <f t="shared" si="27"/>
        <v>0.28102513333333329</v>
      </c>
      <c r="K606" s="43">
        <f t="shared" si="28"/>
        <v>0.28600226666666662</v>
      </c>
      <c r="L606" s="41" t="str">
        <f t="shared" si="29"/>
        <v>AA</v>
      </c>
      <c r="M606" s="41" t="s">
        <v>929</v>
      </c>
      <c r="N606" s="41" t="s">
        <v>421</v>
      </c>
      <c r="O606" s="41" t="s">
        <v>70</v>
      </c>
    </row>
    <row r="607" spans="1:15">
      <c r="A607" s="42">
        <v>41586</v>
      </c>
      <c r="B607" s="42">
        <v>51752</v>
      </c>
      <c r="C607" s="130">
        <v>334</v>
      </c>
      <c r="D607" s="43">
        <v>8.5099999999999995E-2</v>
      </c>
      <c r="E607" s="43">
        <v>8.5099999999999995E-2</v>
      </c>
      <c r="F607" s="44">
        <v>125000</v>
      </c>
      <c r="G607" s="44">
        <v>125000</v>
      </c>
      <c r="H607" s="44">
        <v>34613.18</v>
      </c>
      <c r="I607" s="44">
        <v>35868.17</v>
      </c>
      <c r="J607" s="68">
        <f t="shared" si="27"/>
        <v>0.27690544</v>
      </c>
      <c r="K607" s="43">
        <f t="shared" si="28"/>
        <v>0.28694535999999998</v>
      </c>
      <c r="L607" s="41" t="str">
        <f t="shared" si="29"/>
        <v>AA</v>
      </c>
      <c r="M607" s="41" t="s">
        <v>695</v>
      </c>
      <c r="N607" s="41" t="s">
        <v>416</v>
      </c>
      <c r="O607" s="41" t="s">
        <v>70</v>
      </c>
    </row>
    <row r="608" spans="1:15">
      <c r="A608" s="42">
        <v>41682</v>
      </c>
      <c r="B608" s="42">
        <v>50813</v>
      </c>
      <c r="C608" s="130">
        <v>300</v>
      </c>
      <c r="D608" s="43">
        <v>8.5099999999999995E-2</v>
      </c>
      <c r="E608" s="43">
        <v>7.4400000000000008E-2</v>
      </c>
      <c r="F608" s="44">
        <v>187000</v>
      </c>
      <c r="G608" s="44">
        <v>187000</v>
      </c>
      <c r="H608" s="44">
        <v>52035.519999999997</v>
      </c>
      <c r="I608" s="44">
        <v>53730.400000000001</v>
      </c>
      <c r="J608" s="68">
        <f t="shared" si="27"/>
        <v>0.27826481283422461</v>
      </c>
      <c r="K608" s="43">
        <f t="shared" si="28"/>
        <v>0.2873283422459893</v>
      </c>
      <c r="L608" s="41" t="str">
        <f t="shared" si="29"/>
        <v>AA</v>
      </c>
      <c r="M608" s="41" t="s">
        <v>538</v>
      </c>
      <c r="N608" s="41" t="s">
        <v>417</v>
      </c>
      <c r="O608" s="41" t="s">
        <v>70</v>
      </c>
    </row>
    <row r="609" spans="1:15">
      <c r="A609" s="42">
        <v>41290</v>
      </c>
      <c r="B609" s="42">
        <v>50421</v>
      </c>
      <c r="C609" s="130">
        <v>300</v>
      </c>
      <c r="D609" s="43">
        <v>8.5099999999999995E-2</v>
      </c>
      <c r="E609" s="43">
        <v>7.5300000000000006E-2</v>
      </c>
      <c r="F609" s="44">
        <v>184000</v>
      </c>
      <c r="G609" s="44">
        <v>184000</v>
      </c>
      <c r="H609" s="44">
        <v>49184.58</v>
      </c>
      <c r="I609" s="44">
        <v>52999.99</v>
      </c>
      <c r="J609" s="68">
        <f t="shared" si="27"/>
        <v>0.26730750000000003</v>
      </c>
      <c r="K609" s="43">
        <f t="shared" si="28"/>
        <v>0.28804342391304349</v>
      </c>
      <c r="L609" s="41" t="str">
        <f t="shared" si="29"/>
        <v>AA</v>
      </c>
      <c r="M609" s="41" t="s">
        <v>959</v>
      </c>
      <c r="N609" s="41" t="s">
        <v>416</v>
      </c>
      <c r="O609" s="41" t="s">
        <v>70</v>
      </c>
    </row>
    <row r="610" spans="1:15">
      <c r="A610" s="42">
        <v>41646</v>
      </c>
      <c r="B610" s="42">
        <v>48951</v>
      </c>
      <c r="C610" s="130">
        <v>240</v>
      </c>
      <c r="D610" s="43">
        <v>8.5099999999999995E-2</v>
      </c>
      <c r="E610" s="43">
        <v>0.08</v>
      </c>
      <c r="F610" s="44">
        <v>130000</v>
      </c>
      <c r="G610" s="44">
        <v>130000</v>
      </c>
      <c r="H610" s="44">
        <v>35857.839999999997</v>
      </c>
      <c r="I610" s="44">
        <v>37499.99</v>
      </c>
      <c r="J610" s="68">
        <f t="shared" si="27"/>
        <v>0.27582953846153846</v>
      </c>
      <c r="K610" s="43">
        <f t="shared" si="28"/>
        <v>0.28846146153846153</v>
      </c>
      <c r="L610" s="41" t="str">
        <f t="shared" si="29"/>
        <v>AA</v>
      </c>
      <c r="M610" s="41" t="s">
        <v>790</v>
      </c>
      <c r="N610" s="41" t="s">
        <v>416</v>
      </c>
      <c r="O610" s="41" t="s">
        <v>70</v>
      </c>
    </row>
    <row r="611" spans="1:15">
      <c r="A611" s="38">
        <v>41674</v>
      </c>
      <c r="B611" s="38">
        <v>44596</v>
      </c>
      <c r="C611" s="131">
        <v>96</v>
      </c>
      <c r="D611" s="39">
        <v>8.5099999999999995E-2</v>
      </c>
      <c r="E611" s="39">
        <v>0.08</v>
      </c>
      <c r="F611" s="40">
        <v>150000</v>
      </c>
      <c r="G611" s="40">
        <v>150000</v>
      </c>
      <c r="H611" s="40">
        <v>38369.89</v>
      </c>
      <c r="I611" s="40">
        <v>43419.22</v>
      </c>
      <c r="J611" s="67">
        <f t="shared" si="27"/>
        <v>0.25579926666666664</v>
      </c>
      <c r="K611" s="39">
        <f t="shared" si="28"/>
        <v>0.28946146666666667</v>
      </c>
      <c r="L611" s="2" t="str">
        <f t="shared" si="29"/>
        <v>AA</v>
      </c>
      <c r="M611" s="2" t="s">
        <v>491</v>
      </c>
      <c r="N611" s="2" t="s">
        <v>416</v>
      </c>
      <c r="O611" s="2" t="s">
        <v>70</v>
      </c>
    </row>
    <row r="612" spans="1:15">
      <c r="A612" s="38">
        <v>41432</v>
      </c>
      <c r="B612" s="38">
        <v>52389</v>
      </c>
      <c r="C612" s="131">
        <v>360</v>
      </c>
      <c r="D612" s="39">
        <v>8.5099999999999995E-2</v>
      </c>
      <c r="E612" s="39">
        <v>7.5300000000000006E-2</v>
      </c>
      <c r="F612" s="40">
        <v>172000</v>
      </c>
      <c r="G612" s="40">
        <v>172000</v>
      </c>
      <c r="H612" s="40">
        <v>47846.01</v>
      </c>
      <c r="I612" s="40">
        <v>49999.99</v>
      </c>
      <c r="J612" s="67">
        <f t="shared" si="27"/>
        <v>0.27817447674418605</v>
      </c>
      <c r="K612" s="39">
        <f t="shared" si="28"/>
        <v>0.29069761627906976</v>
      </c>
      <c r="L612" s="2" t="str">
        <f t="shared" si="29"/>
        <v>AA</v>
      </c>
      <c r="M612" s="2" t="s">
        <v>653</v>
      </c>
      <c r="N612" s="2" t="s">
        <v>421</v>
      </c>
      <c r="O612" s="2" t="s">
        <v>70</v>
      </c>
    </row>
    <row r="613" spans="1:15">
      <c r="A613" s="42">
        <v>41304</v>
      </c>
      <c r="B613" s="42">
        <v>50435</v>
      </c>
      <c r="C613" s="130">
        <v>300</v>
      </c>
      <c r="D613" s="43">
        <v>8.5099999999999995E-2</v>
      </c>
      <c r="E613" s="43">
        <v>7.8100000000000003E-2</v>
      </c>
      <c r="F613" s="44">
        <v>196000</v>
      </c>
      <c r="G613" s="44">
        <v>196000</v>
      </c>
      <c r="H613" s="44">
        <v>52850.18</v>
      </c>
      <c r="I613" s="44">
        <v>56999.99</v>
      </c>
      <c r="J613" s="68">
        <f t="shared" si="27"/>
        <v>0.26964377551020408</v>
      </c>
      <c r="K613" s="43">
        <f t="shared" si="28"/>
        <v>0.29081627551020406</v>
      </c>
      <c r="L613" s="41" t="str">
        <f t="shared" si="29"/>
        <v>AA</v>
      </c>
      <c r="M613" s="41" t="s">
        <v>518</v>
      </c>
      <c r="N613" s="41" t="s">
        <v>416</v>
      </c>
      <c r="O613" s="41" t="s">
        <v>70</v>
      </c>
    </row>
    <row r="614" spans="1:15">
      <c r="A614" s="38">
        <v>41428</v>
      </c>
      <c r="B614" s="38">
        <v>50408</v>
      </c>
      <c r="C614" s="131">
        <v>295</v>
      </c>
      <c r="D614" s="39">
        <v>8.5099999999999995E-2</v>
      </c>
      <c r="E614" s="39">
        <v>7.8100000000000003E-2</v>
      </c>
      <c r="F614" s="40">
        <v>171700</v>
      </c>
      <c r="G614" s="40">
        <v>171700</v>
      </c>
      <c r="H614" s="40">
        <v>47235.85</v>
      </c>
      <c r="I614" s="40">
        <v>49999.99</v>
      </c>
      <c r="J614" s="67">
        <f t="shared" si="27"/>
        <v>0.27510687245195109</v>
      </c>
      <c r="K614" s="39">
        <f t="shared" si="28"/>
        <v>0.2912055329062318</v>
      </c>
      <c r="L614" s="2" t="str">
        <f t="shared" si="29"/>
        <v>AA</v>
      </c>
      <c r="M614" s="2" t="s">
        <v>681</v>
      </c>
      <c r="N614" s="2" t="s">
        <v>434</v>
      </c>
      <c r="O614" s="2" t="s">
        <v>70</v>
      </c>
    </row>
    <row r="615" spans="1:15">
      <c r="A615" s="38">
        <v>41607</v>
      </c>
      <c r="B615" s="38">
        <v>49003</v>
      </c>
      <c r="C615" s="131">
        <v>243</v>
      </c>
      <c r="D615" s="39">
        <v>8.5099999999999995E-2</v>
      </c>
      <c r="E615" s="39">
        <v>0.08</v>
      </c>
      <c r="F615" s="40">
        <v>120000</v>
      </c>
      <c r="G615" s="40">
        <v>120000</v>
      </c>
      <c r="H615" s="40">
        <v>33193.79</v>
      </c>
      <c r="I615" s="40">
        <v>34999.99</v>
      </c>
      <c r="J615" s="67">
        <f t="shared" si="27"/>
        <v>0.27661491666666665</v>
      </c>
      <c r="K615" s="39">
        <f t="shared" si="28"/>
        <v>0.29166658333333334</v>
      </c>
      <c r="L615" s="2" t="str">
        <f t="shared" si="29"/>
        <v>AA</v>
      </c>
      <c r="M615" s="2" t="s">
        <v>1465</v>
      </c>
      <c r="N615" s="2" t="s">
        <v>416</v>
      </c>
      <c r="O615" s="2" t="s">
        <v>70</v>
      </c>
    </row>
    <row r="616" spans="1:15">
      <c r="A616" s="42">
        <v>41746</v>
      </c>
      <c r="B616" s="42">
        <v>52704</v>
      </c>
      <c r="C616" s="130">
        <v>360</v>
      </c>
      <c r="D616" s="43">
        <v>8.5099999999999995E-2</v>
      </c>
      <c r="E616" s="43">
        <v>7.8100000000000003E-2</v>
      </c>
      <c r="F616" s="44">
        <v>127948</v>
      </c>
      <c r="G616" s="44">
        <v>127948</v>
      </c>
      <c r="H616" s="44">
        <v>36687.42</v>
      </c>
      <c r="I616" s="44">
        <v>37323.5</v>
      </c>
      <c r="J616" s="68">
        <f t="shared" si="27"/>
        <v>0.28673695563822804</v>
      </c>
      <c r="K616" s="43">
        <f t="shared" si="28"/>
        <v>0.29170835026729608</v>
      </c>
      <c r="L616" s="41" t="str">
        <f t="shared" si="29"/>
        <v>AA</v>
      </c>
      <c r="M616" s="41" t="s">
        <v>773</v>
      </c>
      <c r="N616" s="41" t="s">
        <v>431</v>
      </c>
      <c r="O616" s="41" t="s">
        <v>70</v>
      </c>
    </row>
    <row r="617" spans="1:15">
      <c r="A617" s="38">
        <v>41401</v>
      </c>
      <c r="B617" s="38">
        <v>52358</v>
      </c>
      <c r="C617" s="131">
        <v>360</v>
      </c>
      <c r="D617" s="39">
        <v>8.5099999999999995E-2</v>
      </c>
      <c r="E617" s="39">
        <v>0.08</v>
      </c>
      <c r="F617" s="40">
        <v>113000</v>
      </c>
      <c r="G617" s="40">
        <v>113000</v>
      </c>
      <c r="H617" s="40">
        <v>31440.79</v>
      </c>
      <c r="I617" s="40">
        <v>32999.99</v>
      </c>
      <c r="J617" s="67">
        <f t="shared" si="27"/>
        <v>0.27823707964601768</v>
      </c>
      <c r="K617" s="39">
        <f t="shared" si="28"/>
        <v>0.29203530973451325</v>
      </c>
      <c r="L617" s="2" t="str">
        <f t="shared" si="29"/>
        <v>AA</v>
      </c>
      <c r="M617" s="2" t="s">
        <v>546</v>
      </c>
      <c r="N617" s="2" t="s">
        <v>416</v>
      </c>
      <c r="O617" s="2" t="s">
        <v>70</v>
      </c>
    </row>
    <row r="618" spans="1:15">
      <c r="A618" s="38">
        <v>41682</v>
      </c>
      <c r="B618" s="38">
        <v>52639</v>
      </c>
      <c r="C618" s="131">
        <v>360</v>
      </c>
      <c r="D618" s="39">
        <v>8.5099999999999995E-2</v>
      </c>
      <c r="E618" s="39">
        <v>0.08</v>
      </c>
      <c r="F618" s="40">
        <v>198100</v>
      </c>
      <c r="G618" s="40">
        <v>198100</v>
      </c>
      <c r="H618" s="40">
        <v>56753.91</v>
      </c>
      <c r="I618" s="40">
        <v>58199.99</v>
      </c>
      <c r="J618" s="67">
        <f t="shared" si="27"/>
        <v>0.28649121655729431</v>
      </c>
      <c r="K618" s="39">
        <f t="shared" si="28"/>
        <v>0.29379096415951539</v>
      </c>
      <c r="L618" s="2" t="str">
        <f t="shared" si="29"/>
        <v>AA</v>
      </c>
      <c r="M618" s="2" t="s">
        <v>564</v>
      </c>
      <c r="N618" s="2" t="s">
        <v>417</v>
      </c>
      <c r="O618" s="2" t="s">
        <v>70</v>
      </c>
    </row>
    <row r="619" spans="1:15">
      <c r="A619" s="42">
        <v>41456</v>
      </c>
      <c r="B619" s="42">
        <v>48761</v>
      </c>
      <c r="C619" s="130">
        <v>240</v>
      </c>
      <c r="D619" s="43">
        <v>8.5099999999999995E-2</v>
      </c>
      <c r="E619" s="43">
        <v>7.4400000000000008E-2</v>
      </c>
      <c r="F619" s="44">
        <v>160000</v>
      </c>
      <c r="G619" s="44">
        <v>160000</v>
      </c>
      <c r="H619" s="44">
        <v>43842.64</v>
      </c>
      <c r="I619" s="44">
        <v>47056.84</v>
      </c>
      <c r="J619" s="68">
        <f t="shared" si="27"/>
        <v>0.2740165</v>
      </c>
      <c r="K619" s="43">
        <f t="shared" si="28"/>
        <v>0.29410524999999998</v>
      </c>
      <c r="L619" s="41" t="str">
        <f t="shared" si="29"/>
        <v>AA</v>
      </c>
      <c r="M619" s="41" t="s">
        <v>980</v>
      </c>
      <c r="N619" s="41" t="s">
        <v>416</v>
      </c>
      <c r="O619" s="41" t="s">
        <v>70</v>
      </c>
    </row>
    <row r="620" spans="1:15">
      <c r="A620" s="38">
        <v>41422</v>
      </c>
      <c r="B620" s="38">
        <v>44679</v>
      </c>
      <c r="C620" s="131">
        <v>107</v>
      </c>
      <c r="D620" s="39">
        <v>8.5099999999999995E-2</v>
      </c>
      <c r="E620" s="39">
        <v>7.5300000000000006E-2</v>
      </c>
      <c r="F620" s="40">
        <v>178000</v>
      </c>
      <c r="G620" s="40">
        <v>178000</v>
      </c>
      <c r="H620" s="40">
        <v>48481.67</v>
      </c>
      <c r="I620" s="40">
        <v>52529.04</v>
      </c>
      <c r="J620" s="67">
        <f t="shared" si="27"/>
        <v>0.27236893258426964</v>
      </c>
      <c r="K620" s="39">
        <f t="shared" si="28"/>
        <v>0.29510696629213484</v>
      </c>
      <c r="L620" s="2" t="str">
        <f t="shared" si="29"/>
        <v>AA</v>
      </c>
      <c r="M620" s="2" t="s">
        <v>454</v>
      </c>
      <c r="N620" s="2" t="s">
        <v>416</v>
      </c>
      <c r="O620" s="2" t="s">
        <v>70</v>
      </c>
    </row>
    <row r="621" spans="1:15">
      <c r="A621" s="38">
        <v>41248</v>
      </c>
      <c r="B621" s="38">
        <v>46726</v>
      </c>
      <c r="C621" s="131">
        <v>180</v>
      </c>
      <c r="D621" s="39">
        <v>8.5099999999999995E-2</v>
      </c>
      <c r="E621" s="39">
        <v>0.08</v>
      </c>
      <c r="F621" s="40">
        <v>149000</v>
      </c>
      <c r="G621" s="40">
        <v>149000</v>
      </c>
      <c r="H621" s="40">
        <v>38816.730000000003</v>
      </c>
      <c r="I621" s="40">
        <v>43999.99</v>
      </c>
      <c r="J621" s="67">
        <f t="shared" si="27"/>
        <v>0.26051496644295302</v>
      </c>
      <c r="K621" s="39">
        <f t="shared" si="28"/>
        <v>0.29530194630872481</v>
      </c>
      <c r="L621" s="2" t="str">
        <f t="shared" si="29"/>
        <v>AA</v>
      </c>
      <c r="M621" s="2" t="s">
        <v>652</v>
      </c>
      <c r="N621" s="2" t="s">
        <v>417</v>
      </c>
      <c r="O621" s="2" t="s">
        <v>70</v>
      </c>
    </row>
    <row r="622" spans="1:15">
      <c r="A622" s="38">
        <v>41386</v>
      </c>
      <c r="B622" s="38">
        <v>51857</v>
      </c>
      <c r="C622" s="131">
        <v>344</v>
      </c>
      <c r="D622" s="39">
        <v>8.5099999999999995E-2</v>
      </c>
      <c r="E622" s="39">
        <v>8.5099999999999995E-2</v>
      </c>
      <c r="F622" s="40">
        <v>132000</v>
      </c>
      <c r="G622" s="40">
        <v>132000</v>
      </c>
      <c r="H622" s="40">
        <v>37095.79</v>
      </c>
      <c r="I622" s="40">
        <v>38999.99</v>
      </c>
      <c r="J622" s="67">
        <f t="shared" si="27"/>
        <v>0.28102871212121211</v>
      </c>
      <c r="K622" s="39">
        <f t="shared" si="28"/>
        <v>0.2954544696969697</v>
      </c>
      <c r="L622" s="2" t="str">
        <f t="shared" si="29"/>
        <v>AA</v>
      </c>
      <c r="M622" s="2" t="s">
        <v>609</v>
      </c>
      <c r="N622" s="2" t="s">
        <v>428</v>
      </c>
      <c r="O622" s="2" t="s">
        <v>70</v>
      </c>
    </row>
    <row r="623" spans="1:15">
      <c r="A623" s="38">
        <v>41586</v>
      </c>
      <c r="B623" s="38">
        <v>50444</v>
      </c>
      <c r="C623" s="131">
        <v>291</v>
      </c>
      <c r="D623" s="39">
        <v>8.5099999999999995E-2</v>
      </c>
      <c r="E623" s="39">
        <v>7.5300000000000006E-2</v>
      </c>
      <c r="F623" s="40">
        <v>179000</v>
      </c>
      <c r="G623" s="40">
        <v>179000</v>
      </c>
      <c r="H623" s="40">
        <v>50887.01</v>
      </c>
      <c r="I623" s="40">
        <v>53099.99</v>
      </c>
      <c r="J623" s="67">
        <f t="shared" si="27"/>
        <v>0.28428497206703912</v>
      </c>
      <c r="K623" s="39">
        <f t="shared" si="28"/>
        <v>0.29664798882681565</v>
      </c>
      <c r="L623" s="2" t="str">
        <f t="shared" si="29"/>
        <v>AA</v>
      </c>
      <c r="M623" s="2" t="s">
        <v>587</v>
      </c>
      <c r="N623" s="2" t="s">
        <v>421</v>
      </c>
      <c r="O623" s="2" t="s">
        <v>70</v>
      </c>
    </row>
    <row r="624" spans="1:15">
      <c r="A624" s="38">
        <v>41736</v>
      </c>
      <c r="B624" s="38">
        <v>44537</v>
      </c>
      <c r="C624" s="131">
        <v>92</v>
      </c>
      <c r="D624" s="39">
        <v>8.5099999999999995E-2</v>
      </c>
      <c r="E624" s="39">
        <v>7.8100000000000003E-2</v>
      </c>
      <c r="F624" s="40">
        <v>190000</v>
      </c>
      <c r="G624" s="40">
        <v>190000</v>
      </c>
      <c r="H624" s="40">
        <v>50803.58</v>
      </c>
      <c r="I624" s="40">
        <v>56478.22</v>
      </c>
      <c r="J624" s="67">
        <f t="shared" si="27"/>
        <v>0.26738726315789474</v>
      </c>
      <c r="K624" s="39">
        <f t="shared" si="28"/>
        <v>0.29725378947368419</v>
      </c>
      <c r="L624" s="2" t="str">
        <f t="shared" si="29"/>
        <v>AA</v>
      </c>
      <c r="M624" s="2" t="s">
        <v>467</v>
      </c>
      <c r="N624" s="2" t="s">
        <v>425</v>
      </c>
      <c r="O624" s="2" t="s">
        <v>70</v>
      </c>
    </row>
    <row r="625" spans="1:15">
      <c r="A625" s="38">
        <v>41544</v>
      </c>
      <c r="B625" s="38">
        <v>50675</v>
      </c>
      <c r="C625" s="131">
        <v>300</v>
      </c>
      <c r="D625" s="39">
        <v>8.5099999999999995E-2</v>
      </c>
      <c r="E625" s="39">
        <v>7.8100000000000003E-2</v>
      </c>
      <c r="F625" s="40">
        <v>168200</v>
      </c>
      <c r="G625" s="40">
        <v>168200</v>
      </c>
      <c r="H625" s="40">
        <v>48592.29</v>
      </c>
      <c r="I625" s="40">
        <v>50000</v>
      </c>
      <c r="J625" s="67">
        <f t="shared" si="27"/>
        <v>0.28889589774078478</v>
      </c>
      <c r="K625" s="39">
        <f t="shared" si="28"/>
        <v>0.29726516052318669</v>
      </c>
      <c r="L625" s="2" t="str">
        <f t="shared" si="29"/>
        <v>AA</v>
      </c>
      <c r="M625" s="2" t="s">
        <v>625</v>
      </c>
      <c r="N625" s="2" t="s">
        <v>419</v>
      </c>
      <c r="O625" s="2" t="s">
        <v>70</v>
      </c>
    </row>
    <row r="626" spans="1:15">
      <c r="A626" s="38">
        <v>41372</v>
      </c>
      <c r="B626" s="38">
        <v>48677</v>
      </c>
      <c r="C626" s="131">
        <v>240</v>
      </c>
      <c r="D626" s="39">
        <v>8.5099999999999995E-2</v>
      </c>
      <c r="E626" s="39">
        <v>0.08</v>
      </c>
      <c r="F626" s="40">
        <v>185000</v>
      </c>
      <c r="G626" s="40">
        <v>185000</v>
      </c>
      <c r="H626" s="40">
        <v>50567.42</v>
      </c>
      <c r="I626" s="40">
        <v>54999.99</v>
      </c>
      <c r="J626" s="67">
        <f t="shared" si="27"/>
        <v>0.27333740540540541</v>
      </c>
      <c r="K626" s="39">
        <f t="shared" si="28"/>
        <v>0.29729724324324325</v>
      </c>
      <c r="L626" s="2" t="str">
        <f t="shared" si="29"/>
        <v>AA</v>
      </c>
      <c r="M626" s="2" t="s">
        <v>697</v>
      </c>
      <c r="N626" s="2" t="s">
        <v>417</v>
      </c>
      <c r="O626" s="2" t="s">
        <v>70</v>
      </c>
    </row>
    <row r="627" spans="1:15">
      <c r="A627" s="42">
        <v>41296</v>
      </c>
      <c r="B627" s="42">
        <v>46560</v>
      </c>
      <c r="C627" s="130">
        <v>173</v>
      </c>
      <c r="D627" s="43">
        <v>8.5099999999999995E-2</v>
      </c>
      <c r="E627" s="43">
        <v>7.5300000000000006E-2</v>
      </c>
      <c r="F627" s="44">
        <v>178000</v>
      </c>
      <c r="G627" s="44">
        <v>178000</v>
      </c>
      <c r="H627" s="44">
        <v>36961.74</v>
      </c>
      <c r="I627" s="44">
        <v>52999.99</v>
      </c>
      <c r="J627" s="68">
        <f t="shared" si="27"/>
        <v>0.20765022471910111</v>
      </c>
      <c r="K627" s="43">
        <f t="shared" si="28"/>
        <v>0.29775275280898877</v>
      </c>
      <c r="L627" s="41" t="str">
        <f t="shared" si="29"/>
        <v>AA</v>
      </c>
      <c r="M627" s="41" t="s">
        <v>690</v>
      </c>
      <c r="N627" s="41" t="s">
        <v>417</v>
      </c>
      <c r="O627" s="41" t="s">
        <v>70</v>
      </c>
    </row>
    <row r="628" spans="1:15">
      <c r="A628" s="38">
        <v>41262</v>
      </c>
      <c r="B628" s="38">
        <v>49328</v>
      </c>
      <c r="C628" s="131">
        <v>265</v>
      </c>
      <c r="D628" s="39">
        <v>8.5099999999999995E-2</v>
      </c>
      <c r="E628" s="39">
        <v>0.08</v>
      </c>
      <c r="F628" s="40">
        <v>191000</v>
      </c>
      <c r="G628" s="40">
        <v>191000</v>
      </c>
      <c r="H628" s="40">
        <v>52006.39</v>
      </c>
      <c r="I628" s="40">
        <v>56999.99</v>
      </c>
      <c r="J628" s="67">
        <f t="shared" si="27"/>
        <v>0.27228476439790578</v>
      </c>
      <c r="K628" s="39">
        <f t="shared" si="28"/>
        <v>0.29842926701570682</v>
      </c>
      <c r="L628" s="2" t="str">
        <f t="shared" si="29"/>
        <v>AA</v>
      </c>
      <c r="M628" s="2" t="s">
        <v>531</v>
      </c>
      <c r="N628" s="2" t="s">
        <v>423</v>
      </c>
      <c r="O628" s="2" t="s">
        <v>70</v>
      </c>
    </row>
    <row r="629" spans="1:15">
      <c r="A629" s="38">
        <v>41722</v>
      </c>
      <c r="B629" s="38">
        <v>46289</v>
      </c>
      <c r="C629" s="131">
        <v>150</v>
      </c>
      <c r="D629" s="39">
        <v>8.5099999999999995E-2</v>
      </c>
      <c r="E629" s="39">
        <v>7.8100000000000003E-2</v>
      </c>
      <c r="F629" s="40">
        <v>194300</v>
      </c>
      <c r="G629" s="40">
        <v>194300</v>
      </c>
      <c r="H629" s="40">
        <v>54619.89</v>
      </c>
      <c r="I629" s="40">
        <v>58022.38</v>
      </c>
      <c r="J629" s="67">
        <f t="shared" si="27"/>
        <v>0.2811111168296449</v>
      </c>
      <c r="K629" s="39">
        <f t="shared" si="28"/>
        <v>0.29862264539372102</v>
      </c>
      <c r="L629" s="2" t="str">
        <f t="shared" si="29"/>
        <v>AA</v>
      </c>
      <c r="M629" s="2" t="s">
        <v>509</v>
      </c>
      <c r="N629" s="2" t="s">
        <v>430</v>
      </c>
      <c r="O629" s="2" t="s">
        <v>70</v>
      </c>
    </row>
    <row r="630" spans="1:15">
      <c r="A630" s="38">
        <v>41320</v>
      </c>
      <c r="B630" s="38">
        <v>44119</v>
      </c>
      <c r="C630" s="131">
        <v>92</v>
      </c>
      <c r="D630" s="39">
        <v>8.5099999999999995E-2</v>
      </c>
      <c r="E630" s="39">
        <v>7.8100000000000003E-2</v>
      </c>
      <c r="F630" s="40">
        <v>140000</v>
      </c>
      <c r="G630" s="40">
        <v>140000</v>
      </c>
      <c r="H630" s="40">
        <v>31328.5</v>
      </c>
      <c r="I630" s="40">
        <v>41832.17</v>
      </c>
      <c r="J630" s="67">
        <f t="shared" si="27"/>
        <v>0.223775</v>
      </c>
      <c r="K630" s="39">
        <f t="shared" si="28"/>
        <v>0.29880121428571427</v>
      </c>
      <c r="L630" s="2" t="str">
        <f t="shared" si="29"/>
        <v>AA</v>
      </c>
      <c r="M630" s="2" t="s">
        <v>563</v>
      </c>
      <c r="N630" s="2" t="s">
        <v>436</v>
      </c>
      <c r="O630" s="2" t="s">
        <v>70</v>
      </c>
    </row>
    <row r="631" spans="1:15">
      <c r="A631" s="42">
        <v>41470</v>
      </c>
      <c r="B631" s="42">
        <v>52427</v>
      </c>
      <c r="C631" s="130">
        <v>360</v>
      </c>
      <c r="D631" s="43">
        <v>8.5099999999999995E-2</v>
      </c>
      <c r="E631" s="43">
        <v>7.5300000000000006E-2</v>
      </c>
      <c r="F631" s="44">
        <v>162000</v>
      </c>
      <c r="G631" s="44">
        <v>162000</v>
      </c>
      <c r="H631" s="44">
        <v>46519.199999999997</v>
      </c>
      <c r="I631" s="44">
        <v>48499.99</v>
      </c>
      <c r="J631" s="68">
        <f t="shared" si="27"/>
        <v>0.28715555555555555</v>
      </c>
      <c r="K631" s="43">
        <f t="shared" si="28"/>
        <v>0.29938265432098765</v>
      </c>
      <c r="L631" s="41" t="str">
        <f t="shared" si="29"/>
        <v>AA</v>
      </c>
      <c r="M631" s="41" t="s">
        <v>739</v>
      </c>
      <c r="N631" s="41" t="s">
        <v>422</v>
      </c>
      <c r="O631" s="41" t="s">
        <v>70</v>
      </c>
    </row>
    <row r="632" spans="1:15">
      <c r="A632" s="38">
        <v>41723</v>
      </c>
      <c r="B632" s="38">
        <v>49303</v>
      </c>
      <c r="C632" s="131">
        <v>249</v>
      </c>
      <c r="D632" s="39">
        <v>8.5099999999999995E-2</v>
      </c>
      <c r="E632" s="39">
        <v>7.5300000000000006E-2</v>
      </c>
      <c r="F632" s="40">
        <v>150000</v>
      </c>
      <c r="G632" s="40">
        <v>150000</v>
      </c>
      <c r="H632" s="40">
        <v>43716.38</v>
      </c>
      <c r="I632" s="40">
        <v>44999.99</v>
      </c>
      <c r="J632" s="67">
        <f t="shared" si="27"/>
        <v>0.29144253333333331</v>
      </c>
      <c r="K632" s="39">
        <f t="shared" si="28"/>
        <v>0.2999999333333333</v>
      </c>
      <c r="L632" s="2" t="str">
        <f t="shared" si="29"/>
        <v>AA</v>
      </c>
      <c r="M632" s="2" t="s">
        <v>713</v>
      </c>
      <c r="N632" s="2" t="s">
        <v>418</v>
      </c>
      <c r="O632" s="2" t="s">
        <v>70</v>
      </c>
    </row>
    <row r="633" spans="1:15">
      <c r="A633" s="42">
        <v>41074</v>
      </c>
      <c r="B633" s="42">
        <v>52031</v>
      </c>
      <c r="C633" s="130">
        <v>360</v>
      </c>
      <c r="D633" s="43">
        <v>8.5099999999999995E-2</v>
      </c>
      <c r="E633" s="43">
        <v>0.08</v>
      </c>
      <c r="F633" s="44">
        <v>160000</v>
      </c>
      <c r="G633" s="44">
        <v>160000</v>
      </c>
      <c r="H633" s="44">
        <v>44269.73</v>
      </c>
      <c r="I633" s="44">
        <v>47999.99</v>
      </c>
      <c r="J633" s="68">
        <f t="shared" si="27"/>
        <v>0.27668581250000002</v>
      </c>
      <c r="K633" s="43">
        <f t="shared" si="28"/>
        <v>0.29999993749999998</v>
      </c>
      <c r="L633" s="41" t="str">
        <f t="shared" si="29"/>
        <v>AA</v>
      </c>
      <c r="M633" s="41" t="s">
        <v>454</v>
      </c>
      <c r="N633" s="41" t="s">
        <v>416</v>
      </c>
      <c r="O633" s="41" t="s">
        <v>70</v>
      </c>
    </row>
    <row r="634" spans="1:15">
      <c r="A634" s="42">
        <v>41429</v>
      </c>
      <c r="B634" s="42">
        <v>48734</v>
      </c>
      <c r="C634" s="130">
        <v>240</v>
      </c>
      <c r="D634" s="43">
        <v>8.5099999999999995E-2</v>
      </c>
      <c r="E634" s="43">
        <v>7.5300000000000006E-2</v>
      </c>
      <c r="F634" s="44">
        <v>180000</v>
      </c>
      <c r="G634" s="44">
        <v>180000</v>
      </c>
      <c r="H634" s="44">
        <v>50086.85</v>
      </c>
      <c r="I634" s="44">
        <v>53999.99</v>
      </c>
      <c r="J634" s="68">
        <f t="shared" si="27"/>
        <v>0.27826027777777779</v>
      </c>
      <c r="K634" s="43">
        <f t="shared" si="28"/>
        <v>0.29999994444444444</v>
      </c>
      <c r="L634" s="41" t="str">
        <f t="shared" si="29"/>
        <v>AA</v>
      </c>
      <c r="M634" s="41" t="s">
        <v>586</v>
      </c>
      <c r="N634" s="41" t="s">
        <v>416</v>
      </c>
      <c r="O634" s="41" t="s">
        <v>70</v>
      </c>
    </row>
    <row r="635" spans="1:15">
      <c r="A635" s="38">
        <v>41631</v>
      </c>
      <c r="B635" s="38">
        <v>47110</v>
      </c>
      <c r="C635" s="131">
        <v>180</v>
      </c>
      <c r="D635" s="39">
        <v>8.5099999999999995E-2</v>
      </c>
      <c r="E635" s="39">
        <v>7.5300000000000006E-2</v>
      </c>
      <c r="F635" s="40">
        <v>200000</v>
      </c>
      <c r="G635" s="40">
        <v>200000</v>
      </c>
      <c r="H635" s="40">
        <v>55892.58</v>
      </c>
      <c r="I635" s="40">
        <v>59999.99</v>
      </c>
      <c r="J635" s="67">
        <f t="shared" si="27"/>
        <v>0.27946290000000001</v>
      </c>
      <c r="K635" s="39">
        <f t="shared" si="28"/>
        <v>0.29999995000000002</v>
      </c>
      <c r="L635" s="2" t="str">
        <f t="shared" si="29"/>
        <v>AA</v>
      </c>
      <c r="M635" s="2" t="s">
        <v>450</v>
      </c>
      <c r="N635" s="2" t="s">
        <v>417</v>
      </c>
      <c r="O635" s="2" t="s">
        <v>70</v>
      </c>
    </row>
    <row r="636" spans="1:15">
      <c r="A636" s="38">
        <v>41507</v>
      </c>
      <c r="B636" s="38">
        <v>48812</v>
      </c>
      <c r="C636" s="131">
        <v>240</v>
      </c>
      <c r="D636" s="39">
        <v>8.5099999999999995E-2</v>
      </c>
      <c r="E636" s="39">
        <v>8.5099999999999995E-2</v>
      </c>
      <c r="F636" s="40">
        <v>200000</v>
      </c>
      <c r="G636" s="40">
        <v>200000</v>
      </c>
      <c r="H636" s="40">
        <v>56154.59</v>
      </c>
      <c r="I636" s="40">
        <v>59999.99</v>
      </c>
      <c r="J636" s="67">
        <f t="shared" si="27"/>
        <v>0.28077294999999997</v>
      </c>
      <c r="K636" s="39">
        <f t="shared" si="28"/>
        <v>0.29999995000000002</v>
      </c>
      <c r="L636" s="2" t="str">
        <f t="shared" si="29"/>
        <v>AA</v>
      </c>
      <c r="M636" s="2" t="s">
        <v>740</v>
      </c>
      <c r="N636" s="2" t="s">
        <v>417</v>
      </c>
      <c r="O636" s="2" t="s">
        <v>70</v>
      </c>
    </row>
    <row r="637" spans="1:15">
      <c r="A637" s="42">
        <v>41262</v>
      </c>
      <c r="B637" s="42">
        <v>48932</v>
      </c>
      <c r="C637" s="130">
        <v>252</v>
      </c>
      <c r="D637" s="43">
        <v>8.5099999999999995E-2</v>
      </c>
      <c r="E637" s="43">
        <v>0.08</v>
      </c>
      <c r="F637" s="44">
        <v>200000</v>
      </c>
      <c r="G637" s="44">
        <v>200000</v>
      </c>
      <c r="H637" s="44">
        <v>54436.91</v>
      </c>
      <c r="I637" s="44">
        <v>59999.99</v>
      </c>
      <c r="J637" s="68">
        <f t="shared" si="27"/>
        <v>0.27218455000000003</v>
      </c>
      <c r="K637" s="43">
        <f t="shared" si="28"/>
        <v>0.29999995000000002</v>
      </c>
      <c r="L637" s="41" t="str">
        <f t="shared" si="29"/>
        <v>AA</v>
      </c>
      <c r="M637" s="41" t="s">
        <v>586</v>
      </c>
      <c r="N637" s="41" t="s">
        <v>416</v>
      </c>
      <c r="O637" s="41" t="s">
        <v>70</v>
      </c>
    </row>
    <row r="638" spans="1:15">
      <c r="A638" s="42">
        <v>41227</v>
      </c>
      <c r="B638" s="42">
        <v>44026</v>
      </c>
      <c r="C638" s="130">
        <v>92</v>
      </c>
      <c r="D638" s="43">
        <v>8.5099999999999995E-2</v>
      </c>
      <c r="E638" s="43">
        <v>7.5300000000000006E-2</v>
      </c>
      <c r="F638" s="44">
        <v>170000</v>
      </c>
      <c r="G638" s="44">
        <v>170000</v>
      </c>
      <c r="H638" s="44">
        <v>41536.68</v>
      </c>
      <c r="I638" s="44">
        <v>51000</v>
      </c>
      <c r="J638" s="68">
        <f t="shared" si="27"/>
        <v>0.24433341176470588</v>
      </c>
      <c r="K638" s="43">
        <f t="shared" si="28"/>
        <v>0.3</v>
      </c>
      <c r="L638" s="41" t="str">
        <f t="shared" si="29"/>
        <v>AA</v>
      </c>
      <c r="M638" s="41" t="s">
        <v>497</v>
      </c>
      <c r="N638" s="41" t="s">
        <v>417</v>
      </c>
      <c r="O638" s="41" t="s">
        <v>70</v>
      </c>
    </row>
    <row r="639" spans="1:15">
      <c r="A639" s="38">
        <v>41534</v>
      </c>
      <c r="B639" s="38">
        <v>45186</v>
      </c>
      <c r="C639" s="131">
        <v>120</v>
      </c>
      <c r="D639" s="39">
        <v>8.5099999999999995E-2</v>
      </c>
      <c r="E639" s="39">
        <v>7.5300000000000006E-2</v>
      </c>
      <c r="F639" s="40">
        <v>199978.8</v>
      </c>
      <c r="G639" s="40">
        <v>199978.8</v>
      </c>
      <c r="H639" s="40">
        <v>52113.87</v>
      </c>
      <c r="I639" s="40">
        <v>59999.99</v>
      </c>
      <c r="J639" s="67">
        <f t="shared" si="27"/>
        <v>0.26059697327916764</v>
      </c>
      <c r="K639" s="39">
        <f t="shared" si="28"/>
        <v>0.3000317533658568</v>
      </c>
      <c r="L639" s="2" t="str">
        <f t="shared" si="29"/>
        <v>AA</v>
      </c>
      <c r="M639" s="2" t="s">
        <v>973</v>
      </c>
      <c r="N639" s="2" t="s">
        <v>437</v>
      </c>
      <c r="O639" s="2" t="s">
        <v>70</v>
      </c>
    </row>
    <row r="640" spans="1:15">
      <c r="A640" s="42">
        <v>41200</v>
      </c>
      <c r="B640" s="42">
        <v>48444</v>
      </c>
      <c r="C640" s="130">
        <v>238</v>
      </c>
      <c r="D640" s="43">
        <v>8.5099999999999995E-2</v>
      </c>
      <c r="E640" s="43">
        <v>7.5300000000000006E-2</v>
      </c>
      <c r="F640" s="44">
        <v>132800</v>
      </c>
      <c r="G640" s="44">
        <v>132800</v>
      </c>
      <c r="H640" s="44">
        <v>35734.82</v>
      </c>
      <c r="I640" s="44">
        <v>39999.99</v>
      </c>
      <c r="J640" s="68">
        <f t="shared" si="27"/>
        <v>0.26908749999999998</v>
      </c>
      <c r="K640" s="43">
        <f t="shared" si="28"/>
        <v>0.30120474397590358</v>
      </c>
      <c r="L640" s="41" t="str">
        <f t="shared" si="29"/>
        <v>AA</v>
      </c>
      <c r="M640" s="41" t="s">
        <v>632</v>
      </c>
      <c r="N640" s="41" t="s">
        <v>424</v>
      </c>
      <c r="O640" s="41" t="s">
        <v>70</v>
      </c>
    </row>
    <row r="641" spans="1:15">
      <c r="A641" s="42">
        <v>41379</v>
      </c>
      <c r="B641" s="42">
        <v>48684</v>
      </c>
      <c r="C641" s="130">
        <v>240</v>
      </c>
      <c r="D641" s="43">
        <v>8.5099999999999995E-2</v>
      </c>
      <c r="E641" s="43">
        <v>0.08</v>
      </c>
      <c r="F641" s="44">
        <v>199000</v>
      </c>
      <c r="G641" s="44">
        <v>199000</v>
      </c>
      <c r="H641" s="44">
        <v>55190.81</v>
      </c>
      <c r="I641" s="44">
        <v>59999.99</v>
      </c>
      <c r="J641" s="68">
        <f t="shared" si="27"/>
        <v>0.27734075376884421</v>
      </c>
      <c r="K641" s="43">
        <f t="shared" si="28"/>
        <v>0.30150748743718592</v>
      </c>
      <c r="L641" s="41" t="str">
        <f t="shared" si="29"/>
        <v>AA</v>
      </c>
      <c r="M641" s="41" t="s">
        <v>665</v>
      </c>
      <c r="N641" s="41" t="s">
        <v>417</v>
      </c>
      <c r="O641" s="41" t="s">
        <v>70</v>
      </c>
    </row>
    <row r="642" spans="1:15">
      <c r="A642" s="38">
        <v>41761</v>
      </c>
      <c r="B642" s="38">
        <v>47240</v>
      </c>
      <c r="C642" s="131">
        <v>180</v>
      </c>
      <c r="D642" s="39">
        <v>8.5099999999999995E-2</v>
      </c>
      <c r="E642" s="39">
        <v>8.14E-2</v>
      </c>
      <c r="F642" s="40">
        <v>185840</v>
      </c>
      <c r="G642" s="40">
        <v>185840</v>
      </c>
      <c r="H642" s="40">
        <v>53985.79</v>
      </c>
      <c r="I642" s="40">
        <v>56269.98</v>
      </c>
      <c r="J642" s="67">
        <f t="shared" si="27"/>
        <v>0.2904960718897977</v>
      </c>
      <c r="K642" s="39">
        <f t="shared" si="28"/>
        <v>0.3027872363323289</v>
      </c>
      <c r="L642" s="2" t="str">
        <f t="shared" si="29"/>
        <v>AA</v>
      </c>
      <c r="M642" s="2" t="s">
        <v>710</v>
      </c>
      <c r="N642" s="2" t="s">
        <v>421</v>
      </c>
      <c r="O642" s="2" t="s">
        <v>70</v>
      </c>
    </row>
    <row r="643" spans="1:15">
      <c r="A643" s="38">
        <v>41271</v>
      </c>
      <c r="B643" s="38">
        <v>44923</v>
      </c>
      <c r="C643" s="131">
        <v>120</v>
      </c>
      <c r="D643" s="39">
        <v>8.5099999999999995E-2</v>
      </c>
      <c r="E643" s="39">
        <v>7.4400000000000008E-2</v>
      </c>
      <c r="F643" s="40">
        <v>165000</v>
      </c>
      <c r="G643" s="40">
        <v>165000</v>
      </c>
      <c r="H643" s="40">
        <v>41747.82</v>
      </c>
      <c r="I643" s="40">
        <v>50000</v>
      </c>
      <c r="J643" s="67">
        <f t="shared" ref="J643:J706" si="30">H643/G643</f>
        <v>0.25301709090909091</v>
      </c>
      <c r="K643" s="39">
        <f t="shared" ref="K643:K706" si="31">I643/G643</f>
        <v>0.30303030303030304</v>
      </c>
      <c r="L643" s="2" t="str">
        <f t="shared" ref="L643:L706" si="32">IF(J643&lt;=65%,"AA",IF(J643&lt;=75%,"A",IF(J643&lt;=85%,"B","C")))</f>
        <v>AA</v>
      </c>
      <c r="M643" s="2" t="s">
        <v>637</v>
      </c>
      <c r="N643" s="2" t="s">
        <v>417</v>
      </c>
      <c r="O643" s="2" t="s">
        <v>70</v>
      </c>
    </row>
    <row r="644" spans="1:15">
      <c r="A644" s="42">
        <v>41173</v>
      </c>
      <c r="B644" s="42">
        <v>53956</v>
      </c>
      <c r="C644" s="130">
        <v>420</v>
      </c>
      <c r="D644" s="43">
        <v>8.5099999999999995E-2</v>
      </c>
      <c r="E644" s="43">
        <v>0.08</v>
      </c>
      <c r="F644" s="44">
        <v>181000</v>
      </c>
      <c r="G644" s="44">
        <v>181000</v>
      </c>
      <c r="H644" s="44">
        <v>52330.82</v>
      </c>
      <c r="I644" s="44">
        <v>55000</v>
      </c>
      <c r="J644" s="68">
        <f t="shared" si="30"/>
        <v>0.28912055248618784</v>
      </c>
      <c r="K644" s="43">
        <f t="shared" si="31"/>
        <v>0.30386740331491713</v>
      </c>
      <c r="L644" s="41" t="str">
        <f t="shared" si="32"/>
        <v>AA</v>
      </c>
      <c r="M644" s="41" t="s">
        <v>529</v>
      </c>
      <c r="N644" s="41" t="s">
        <v>421</v>
      </c>
      <c r="O644" s="41" t="s">
        <v>70</v>
      </c>
    </row>
    <row r="645" spans="1:15">
      <c r="A645" s="38">
        <v>41519</v>
      </c>
      <c r="B645" s="38">
        <v>46998</v>
      </c>
      <c r="C645" s="131">
        <v>180</v>
      </c>
      <c r="D645" s="39">
        <v>8.5099999999999995E-2</v>
      </c>
      <c r="E645" s="39">
        <v>7.4400000000000008E-2</v>
      </c>
      <c r="F645" s="40">
        <v>115000</v>
      </c>
      <c r="G645" s="40">
        <v>115000</v>
      </c>
      <c r="H645" s="40">
        <v>32084.27</v>
      </c>
      <c r="I645" s="40">
        <v>34999.99</v>
      </c>
      <c r="J645" s="67">
        <f t="shared" si="30"/>
        <v>0.27899365217391303</v>
      </c>
      <c r="K645" s="39">
        <f t="shared" si="31"/>
        <v>0.30434773913043478</v>
      </c>
      <c r="L645" s="2" t="str">
        <f t="shared" si="32"/>
        <v>AA</v>
      </c>
      <c r="M645" s="2" t="s">
        <v>505</v>
      </c>
      <c r="N645" s="2" t="s">
        <v>424</v>
      </c>
      <c r="O645" s="2" t="s">
        <v>70</v>
      </c>
    </row>
    <row r="646" spans="1:15">
      <c r="A646" s="42">
        <v>41214</v>
      </c>
      <c r="B646" s="42">
        <v>44013</v>
      </c>
      <c r="C646" s="130">
        <v>92</v>
      </c>
      <c r="D646" s="43">
        <v>8.5099999999999995E-2</v>
      </c>
      <c r="E646" s="43">
        <v>7.5300000000000006E-2</v>
      </c>
      <c r="F646" s="44">
        <v>158000</v>
      </c>
      <c r="G646" s="44">
        <v>158000</v>
      </c>
      <c r="H646" s="44">
        <v>34486.230000000003</v>
      </c>
      <c r="I646" s="44">
        <v>48225.06</v>
      </c>
      <c r="J646" s="68">
        <f t="shared" si="30"/>
        <v>0.21826727848101268</v>
      </c>
      <c r="K646" s="43">
        <f t="shared" si="31"/>
        <v>0.30522189873417721</v>
      </c>
      <c r="L646" s="41" t="str">
        <f t="shared" si="32"/>
        <v>AA</v>
      </c>
      <c r="M646" s="41" t="s">
        <v>495</v>
      </c>
      <c r="N646" s="41" t="s">
        <v>424</v>
      </c>
      <c r="O646" s="41" t="s">
        <v>70</v>
      </c>
    </row>
    <row r="647" spans="1:15">
      <c r="A647" s="38">
        <v>41361</v>
      </c>
      <c r="B647" s="38">
        <v>44283</v>
      </c>
      <c r="C647" s="131">
        <v>96</v>
      </c>
      <c r="D647" s="39">
        <v>8.5099999999999995E-2</v>
      </c>
      <c r="E647" s="39">
        <v>7.5300000000000006E-2</v>
      </c>
      <c r="F647" s="40">
        <v>190000</v>
      </c>
      <c r="G647" s="40">
        <v>190000</v>
      </c>
      <c r="H647" s="40">
        <v>44668.43</v>
      </c>
      <c r="I647" s="40">
        <v>58029.16</v>
      </c>
      <c r="J647" s="67">
        <f t="shared" si="30"/>
        <v>0.235097</v>
      </c>
      <c r="K647" s="39">
        <f t="shared" si="31"/>
        <v>0.30541663157894738</v>
      </c>
      <c r="L647" s="2" t="str">
        <f t="shared" si="32"/>
        <v>AA</v>
      </c>
      <c r="M647" s="2" t="s">
        <v>532</v>
      </c>
      <c r="N647" s="2" t="s">
        <v>417</v>
      </c>
      <c r="O647" s="2" t="s">
        <v>70</v>
      </c>
    </row>
    <row r="648" spans="1:15">
      <c r="A648" s="38">
        <v>41222</v>
      </c>
      <c r="B648" s="38">
        <v>50353</v>
      </c>
      <c r="C648" s="131">
        <v>300</v>
      </c>
      <c r="D648" s="39">
        <v>8.5099999999999995E-2</v>
      </c>
      <c r="E648" s="39">
        <v>0.08</v>
      </c>
      <c r="F648" s="40">
        <v>180000</v>
      </c>
      <c r="G648" s="40">
        <v>180000</v>
      </c>
      <c r="H648" s="40">
        <v>50665.96</v>
      </c>
      <c r="I648" s="40">
        <v>54999.99</v>
      </c>
      <c r="J648" s="67">
        <f t="shared" si="30"/>
        <v>0.28147755555555554</v>
      </c>
      <c r="K648" s="39">
        <f t="shared" si="31"/>
        <v>0.30555549999999998</v>
      </c>
      <c r="L648" s="2" t="str">
        <f t="shared" si="32"/>
        <v>AA</v>
      </c>
      <c r="M648" s="2" t="s">
        <v>555</v>
      </c>
      <c r="N648" s="2" t="s">
        <v>434</v>
      </c>
      <c r="O648" s="2" t="s">
        <v>70</v>
      </c>
    </row>
    <row r="649" spans="1:15">
      <c r="A649" s="38">
        <v>41145</v>
      </c>
      <c r="B649" s="38">
        <v>52102</v>
      </c>
      <c r="C649" s="131">
        <v>360</v>
      </c>
      <c r="D649" s="39">
        <v>8.5099999999999995E-2</v>
      </c>
      <c r="E649" s="39">
        <v>7.5300000000000006E-2</v>
      </c>
      <c r="F649" s="40">
        <v>180000</v>
      </c>
      <c r="G649" s="40">
        <v>180000</v>
      </c>
      <c r="H649" s="40">
        <v>51007.06</v>
      </c>
      <c r="I649" s="40">
        <v>54999.99</v>
      </c>
      <c r="J649" s="67">
        <f t="shared" si="30"/>
        <v>0.28337255555555552</v>
      </c>
      <c r="K649" s="39">
        <f t="shared" si="31"/>
        <v>0.30555549999999998</v>
      </c>
      <c r="L649" s="2" t="str">
        <f t="shared" si="32"/>
        <v>AA</v>
      </c>
      <c r="M649" s="2" t="s">
        <v>466</v>
      </c>
      <c r="N649" s="2" t="s">
        <v>421</v>
      </c>
      <c r="O649" s="2" t="s">
        <v>70</v>
      </c>
    </row>
    <row r="650" spans="1:15">
      <c r="A650" s="42">
        <v>41612</v>
      </c>
      <c r="B650" s="42">
        <v>54396</v>
      </c>
      <c r="C650" s="130">
        <v>420</v>
      </c>
      <c r="D650" s="43">
        <v>8.5099999999999995E-2</v>
      </c>
      <c r="E650" s="43">
        <v>7.5300000000000006E-2</v>
      </c>
      <c r="F650" s="44">
        <v>190000</v>
      </c>
      <c r="G650" s="44">
        <v>190000</v>
      </c>
      <c r="H650" s="44">
        <v>56775.72</v>
      </c>
      <c r="I650" s="44">
        <v>58138.89</v>
      </c>
      <c r="J650" s="68">
        <f t="shared" si="30"/>
        <v>0.29881957894736844</v>
      </c>
      <c r="K650" s="43">
        <f t="shared" si="31"/>
        <v>0.30599415789473683</v>
      </c>
      <c r="L650" s="41" t="str">
        <f t="shared" si="32"/>
        <v>AA</v>
      </c>
      <c r="M650" s="41" t="s">
        <v>481</v>
      </c>
      <c r="N650" s="41" t="s">
        <v>417</v>
      </c>
      <c r="O650" s="41" t="s">
        <v>70</v>
      </c>
    </row>
    <row r="651" spans="1:15">
      <c r="A651" s="42">
        <v>41120</v>
      </c>
      <c r="B651" s="42">
        <v>52077</v>
      </c>
      <c r="C651" s="130">
        <v>360</v>
      </c>
      <c r="D651" s="43">
        <v>8.5099999999999995E-2</v>
      </c>
      <c r="E651" s="43">
        <v>7.5300000000000006E-2</v>
      </c>
      <c r="F651" s="44">
        <v>152000</v>
      </c>
      <c r="G651" s="44">
        <v>152000</v>
      </c>
      <c r="H651" s="44">
        <v>43289</v>
      </c>
      <c r="I651" s="44">
        <v>46599.99</v>
      </c>
      <c r="J651" s="68">
        <f t="shared" si="30"/>
        <v>0.28479605263157892</v>
      </c>
      <c r="K651" s="43">
        <f t="shared" si="31"/>
        <v>0.30657888157894736</v>
      </c>
      <c r="L651" s="41" t="str">
        <f t="shared" si="32"/>
        <v>AA</v>
      </c>
      <c r="M651" s="41" t="s">
        <v>992</v>
      </c>
      <c r="N651" s="41" t="s">
        <v>422</v>
      </c>
      <c r="O651" s="41" t="s">
        <v>70</v>
      </c>
    </row>
    <row r="652" spans="1:15">
      <c r="A652" s="38">
        <v>41612</v>
      </c>
      <c r="B652" s="38">
        <v>54396</v>
      </c>
      <c r="C652" s="131">
        <v>420</v>
      </c>
      <c r="D652" s="39">
        <v>8.5099999999999995E-2</v>
      </c>
      <c r="E652" s="39">
        <v>7.5300000000000006E-2</v>
      </c>
      <c r="F652" s="40">
        <v>163000</v>
      </c>
      <c r="G652" s="40">
        <v>163000</v>
      </c>
      <c r="H652" s="40">
        <v>48850.58</v>
      </c>
      <c r="I652" s="40">
        <v>49999.99</v>
      </c>
      <c r="J652" s="67">
        <f t="shared" si="30"/>
        <v>0.29969680981595093</v>
      </c>
      <c r="K652" s="39">
        <f t="shared" si="31"/>
        <v>0.30674840490797545</v>
      </c>
      <c r="L652" s="2" t="str">
        <f t="shared" si="32"/>
        <v>AA</v>
      </c>
      <c r="M652" s="2" t="s">
        <v>495</v>
      </c>
      <c r="N652" s="2" t="s">
        <v>424</v>
      </c>
      <c r="O652" s="2" t="s">
        <v>70</v>
      </c>
    </row>
    <row r="653" spans="1:15">
      <c r="A653" s="38">
        <v>41589</v>
      </c>
      <c r="B653" s="38">
        <v>46153</v>
      </c>
      <c r="C653" s="131">
        <v>150</v>
      </c>
      <c r="D653" s="39">
        <v>8.5099999999999995E-2</v>
      </c>
      <c r="E653" s="39">
        <v>7.5300000000000006E-2</v>
      </c>
      <c r="F653" s="40">
        <v>186943</v>
      </c>
      <c r="G653" s="40">
        <v>186943</v>
      </c>
      <c r="H653" s="40">
        <v>52347.77</v>
      </c>
      <c r="I653" s="40">
        <v>57506.14</v>
      </c>
      <c r="J653" s="67">
        <f t="shared" si="30"/>
        <v>0.28001995260587448</v>
      </c>
      <c r="K653" s="39">
        <f t="shared" si="31"/>
        <v>0.30761322970103189</v>
      </c>
      <c r="L653" s="2" t="str">
        <f t="shared" si="32"/>
        <v>AA</v>
      </c>
      <c r="M653" s="2" t="s">
        <v>764</v>
      </c>
      <c r="N653" s="2" t="s">
        <v>422</v>
      </c>
      <c r="O653" s="2" t="s">
        <v>70</v>
      </c>
    </row>
    <row r="654" spans="1:15">
      <c r="A654" s="42">
        <v>41565</v>
      </c>
      <c r="B654" s="42">
        <v>50696</v>
      </c>
      <c r="C654" s="130">
        <v>300</v>
      </c>
      <c r="D654" s="43">
        <v>8.5099999999999995E-2</v>
      </c>
      <c r="E654" s="43">
        <v>0.08</v>
      </c>
      <c r="F654" s="44">
        <v>130000</v>
      </c>
      <c r="G654" s="44">
        <v>130000</v>
      </c>
      <c r="H654" s="44">
        <v>38308.94</v>
      </c>
      <c r="I654" s="44">
        <v>39999.99</v>
      </c>
      <c r="J654" s="68">
        <f t="shared" si="30"/>
        <v>0.29468415384615387</v>
      </c>
      <c r="K654" s="43">
        <f t="shared" si="31"/>
        <v>0.30769223076923075</v>
      </c>
      <c r="L654" s="41" t="str">
        <f t="shared" si="32"/>
        <v>AA</v>
      </c>
      <c r="M654" s="41" t="s">
        <v>894</v>
      </c>
      <c r="N654" s="41" t="s">
        <v>427</v>
      </c>
      <c r="O654" s="41" t="s">
        <v>70</v>
      </c>
    </row>
    <row r="655" spans="1:15">
      <c r="A655" s="42">
        <v>41491</v>
      </c>
      <c r="B655" s="42">
        <v>54275</v>
      </c>
      <c r="C655" s="130">
        <v>420</v>
      </c>
      <c r="D655" s="43">
        <v>8.5099999999999995E-2</v>
      </c>
      <c r="E655" s="43">
        <v>7.4400000000000008E-2</v>
      </c>
      <c r="F655" s="44">
        <v>194994</v>
      </c>
      <c r="G655" s="44">
        <v>194994</v>
      </c>
      <c r="H655" s="44">
        <v>58173.85</v>
      </c>
      <c r="I655" s="44">
        <v>59999.99</v>
      </c>
      <c r="J655" s="68">
        <f t="shared" si="30"/>
        <v>0.29833661548560469</v>
      </c>
      <c r="K655" s="43">
        <f t="shared" si="31"/>
        <v>0.30770172415561503</v>
      </c>
      <c r="L655" s="41" t="str">
        <f t="shared" si="32"/>
        <v>AA</v>
      </c>
      <c r="M655" s="41" t="s">
        <v>971</v>
      </c>
      <c r="N655" s="41" t="s">
        <v>437</v>
      </c>
      <c r="O655" s="41" t="s">
        <v>70</v>
      </c>
    </row>
    <row r="656" spans="1:15">
      <c r="A656" s="42">
        <v>41410</v>
      </c>
      <c r="B656" s="42">
        <v>51576</v>
      </c>
      <c r="C656" s="130">
        <v>334</v>
      </c>
      <c r="D656" s="43">
        <v>8.5099999999999995E-2</v>
      </c>
      <c r="E656" s="43">
        <v>0.08</v>
      </c>
      <c r="F656" s="44">
        <v>195000</v>
      </c>
      <c r="G656" s="44">
        <v>195000</v>
      </c>
      <c r="H656" s="44">
        <v>57033.8</v>
      </c>
      <c r="I656" s="44">
        <v>60118.29</v>
      </c>
      <c r="J656" s="68">
        <f t="shared" si="30"/>
        <v>0.29248102564102568</v>
      </c>
      <c r="K656" s="43">
        <f t="shared" si="31"/>
        <v>0.30829892307692308</v>
      </c>
      <c r="L656" s="41" t="str">
        <f t="shared" si="32"/>
        <v>AA</v>
      </c>
      <c r="M656" s="41" t="s">
        <v>538</v>
      </c>
      <c r="N656" s="41" t="s">
        <v>417</v>
      </c>
      <c r="O656" s="41" t="s">
        <v>70</v>
      </c>
    </row>
    <row r="657" spans="1:15">
      <c r="A657" s="42">
        <v>41099</v>
      </c>
      <c r="B657" s="42">
        <v>47673</v>
      </c>
      <c r="C657" s="130">
        <v>216</v>
      </c>
      <c r="D657" s="43">
        <v>8.5099999999999995E-2</v>
      </c>
      <c r="E657" s="43">
        <v>7.4400000000000008E-2</v>
      </c>
      <c r="F657" s="44">
        <v>120000</v>
      </c>
      <c r="G657" s="44">
        <v>120000</v>
      </c>
      <c r="H657" s="44">
        <v>32090.080000000002</v>
      </c>
      <c r="I657" s="44">
        <v>36999.99</v>
      </c>
      <c r="J657" s="68">
        <f t="shared" si="30"/>
        <v>0.26741733333333334</v>
      </c>
      <c r="K657" s="43">
        <f t="shared" si="31"/>
        <v>0.30833325</v>
      </c>
      <c r="L657" s="41" t="str">
        <f t="shared" si="32"/>
        <v>AA</v>
      </c>
      <c r="M657" s="41" t="s">
        <v>475</v>
      </c>
      <c r="N657" s="41" t="s">
        <v>427</v>
      </c>
      <c r="O657" s="41" t="s">
        <v>70</v>
      </c>
    </row>
    <row r="658" spans="1:15">
      <c r="A658" s="42">
        <v>41393</v>
      </c>
      <c r="B658" s="42">
        <v>47936</v>
      </c>
      <c r="C658" s="130">
        <v>215</v>
      </c>
      <c r="D658" s="43">
        <v>8.5099999999999995E-2</v>
      </c>
      <c r="E658" s="43">
        <v>7.8100000000000003E-2</v>
      </c>
      <c r="F658" s="44">
        <v>178000</v>
      </c>
      <c r="G658" s="44">
        <v>178000</v>
      </c>
      <c r="H658" s="44">
        <v>49992.37</v>
      </c>
      <c r="I658" s="44">
        <v>54999.99</v>
      </c>
      <c r="J658" s="68">
        <f t="shared" si="30"/>
        <v>0.28085601123595505</v>
      </c>
      <c r="K658" s="43">
        <f t="shared" si="31"/>
        <v>0.30898870786516852</v>
      </c>
      <c r="L658" s="41" t="str">
        <f t="shared" si="32"/>
        <v>AA</v>
      </c>
      <c r="M658" s="41" t="s">
        <v>451</v>
      </c>
      <c r="N658" s="41" t="s">
        <v>419</v>
      </c>
      <c r="O658" s="41" t="s">
        <v>70</v>
      </c>
    </row>
    <row r="659" spans="1:15">
      <c r="A659" s="42">
        <v>41696</v>
      </c>
      <c r="B659" s="42">
        <v>54480</v>
      </c>
      <c r="C659" s="130">
        <v>420</v>
      </c>
      <c r="D659" s="43">
        <v>8.5099999999999995E-2</v>
      </c>
      <c r="E659" s="43">
        <v>7.5300000000000006E-2</v>
      </c>
      <c r="F659" s="44">
        <v>149000</v>
      </c>
      <c r="G659" s="44">
        <v>149000</v>
      </c>
      <c r="H659" s="44">
        <v>45164.21</v>
      </c>
      <c r="I659" s="44">
        <v>46092.41</v>
      </c>
      <c r="J659" s="68">
        <f t="shared" si="30"/>
        <v>0.3031155033557047</v>
      </c>
      <c r="K659" s="43">
        <f t="shared" si="31"/>
        <v>0.30934503355704701</v>
      </c>
      <c r="L659" s="41" t="str">
        <f t="shared" si="32"/>
        <v>AA</v>
      </c>
      <c r="M659" s="41" t="s">
        <v>453</v>
      </c>
      <c r="N659" s="41" t="s">
        <v>418</v>
      </c>
      <c r="O659" s="41" t="s">
        <v>70</v>
      </c>
    </row>
    <row r="660" spans="1:15">
      <c r="A660" s="42">
        <v>41393</v>
      </c>
      <c r="B660" s="42">
        <v>49916</v>
      </c>
      <c r="C660" s="130">
        <v>280</v>
      </c>
      <c r="D660" s="43">
        <v>8.5099999999999995E-2</v>
      </c>
      <c r="E660" s="43">
        <v>0.08</v>
      </c>
      <c r="F660" s="44">
        <v>145000</v>
      </c>
      <c r="G660" s="44">
        <v>145000</v>
      </c>
      <c r="H660" s="44">
        <v>41981.760000000002</v>
      </c>
      <c r="I660" s="44">
        <v>44999.99</v>
      </c>
      <c r="J660" s="68">
        <f t="shared" si="30"/>
        <v>0.28952937931034484</v>
      </c>
      <c r="K660" s="43">
        <f t="shared" si="31"/>
        <v>0.31034475862068966</v>
      </c>
      <c r="L660" s="41" t="str">
        <f t="shared" si="32"/>
        <v>AA</v>
      </c>
      <c r="M660" s="41" t="s">
        <v>684</v>
      </c>
      <c r="N660" s="41" t="s">
        <v>419</v>
      </c>
      <c r="O660" s="41" t="s">
        <v>70</v>
      </c>
    </row>
    <row r="661" spans="1:15">
      <c r="A661" s="38">
        <v>41473</v>
      </c>
      <c r="B661" s="38">
        <v>52157</v>
      </c>
      <c r="C661" s="131">
        <v>351</v>
      </c>
      <c r="D661" s="39">
        <v>8.5099999999999995E-2</v>
      </c>
      <c r="E661" s="39">
        <v>0.08</v>
      </c>
      <c r="F661" s="40">
        <v>177190</v>
      </c>
      <c r="G661" s="40">
        <v>177190</v>
      </c>
      <c r="H661" s="40">
        <v>52667.3</v>
      </c>
      <c r="I661" s="40">
        <v>54999.99</v>
      </c>
      <c r="J661" s="67">
        <f t="shared" si="30"/>
        <v>0.29723630001693102</v>
      </c>
      <c r="K661" s="39">
        <f t="shared" si="31"/>
        <v>0.31040120774310059</v>
      </c>
      <c r="L661" s="2" t="str">
        <f t="shared" si="32"/>
        <v>AA</v>
      </c>
      <c r="M661" s="2" t="s">
        <v>1079</v>
      </c>
      <c r="N661" s="2" t="s">
        <v>421</v>
      </c>
      <c r="O661" s="2" t="s">
        <v>70</v>
      </c>
    </row>
    <row r="662" spans="1:15">
      <c r="A662" s="42">
        <v>41381</v>
      </c>
      <c r="B662" s="42">
        <v>52338</v>
      </c>
      <c r="C662" s="130">
        <v>360</v>
      </c>
      <c r="D662" s="43">
        <v>8.5099999999999995E-2</v>
      </c>
      <c r="E662" s="43">
        <v>7.5300000000000006E-2</v>
      </c>
      <c r="F662" s="44">
        <v>177756.22</v>
      </c>
      <c r="G662" s="44">
        <v>177756.22</v>
      </c>
      <c r="H662" s="44">
        <v>53098.94</v>
      </c>
      <c r="I662" s="44">
        <v>55254</v>
      </c>
      <c r="J662" s="68">
        <f t="shared" si="30"/>
        <v>0.29871776076246448</v>
      </c>
      <c r="K662" s="43">
        <f t="shared" si="31"/>
        <v>0.31084144341053155</v>
      </c>
      <c r="L662" s="41" t="str">
        <f t="shared" si="32"/>
        <v>AA</v>
      </c>
      <c r="M662" s="41" t="s">
        <v>575</v>
      </c>
      <c r="N662" s="41" t="s">
        <v>422</v>
      </c>
      <c r="O662" s="41" t="s">
        <v>70</v>
      </c>
    </row>
    <row r="663" spans="1:15">
      <c r="A663" s="42">
        <v>41145</v>
      </c>
      <c r="B663" s="42">
        <v>48450</v>
      </c>
      <c r="C663" s="130">
        <v>240</v>
      </c>
      <c r="D663" s="43">
        <v>8.5099999999999995E-2</v>
      </c>
      <c r="E663" s="43">
        <v>7.4400000000000008E-2</v>
      </c>
      <c r="F663" s="44">
        <v>135000</v>
      </c>
      <c r="G663" s="44">
        <v>135000</v>
      </c>
      <c r="H663" s="44">
        <v>37183.300000000003</v>
      </c>
      <c r="I663" s="44">
        <v>41999.99</v>
      </c>
      <c r="J663" s="68">
        <f t="shared" si="30"/>
        <v>0.27543185185185187</v>
      </c>
      <c r="K663" s="43">
        <f t="shared" si="31"/>
        <v>0.31111103703703702</v>
      </c>
      <c r="L663" s="41" t="str">
        <f t="shared" si="32"/>
        <v>AA</v>
      </c>
      <c r="M663" s="41" t="s">
        <v>511</v>
      </c>
      <c r="N663" s="41" t="s">
        <v>422</v>
      </c>
      <c r="O663" s="41" t="s">
        <v>70</v>
      </c>
    </row>
    <row r="664" spans="1:15">
      <c r="A664" s="42">
        <v>41254</v>
      </c>
      <c r="B664" s="42">
        <v>50385</v>
      </c>
      <c r="C664" s="130">
        <v>300</v>
      </c>
      <c r="D664" s="43">
        <v>8.5099999999999995E-2</v>
      </c>
      <c r="E664" s="43">
        <v>8.5099999999999995E-2</v>
      </c>
      <c r="F664" s="44">
        <v>199000</v>
      </c>
      <c r="G664" s="44">
        <v>199000</v>
      </c>
      <c r="H664" s="44">
        <v>57341.69</v>
      </c>
      <c r="I664" s="44">
        <v>61999.99</v>
      </c>
      <c r="J664" s="68">
        <f t="shared" si="30"/>
        <v>0.28814919597989952</v>
      </c>
      <c r="K664" s="43">
        <f t="shared" si="31"/>
        <v>0.31155773869346731</v>
      </c>
      <c r="L664" s="41" t="str">
        <f t="shared" si="32"/>
        <v>AA</v>
      </c>
      <c r="M664" s="41" t="s">
        <v>697</v>
      </c>
      <c r="N664" s="41" t="s">
        <v>417</v>
      </c>
      <c r="O664" s="41" t="s">
        <v>70</v>
      </c>
    </row>
    <row r="665" spans="1:15">
      <c r="A665" s="38">
        <v>41577</v>
      </c>
      <c r="B665" s="38">
        <v>50708</v>
      </c>
      <c r="C665" s="131">
        <v>300</v>
      </c>
      <c r="D665" s="39">
        <v>8.5099999999999995E-2</v>
      </c>
      <c r="E665" s="39">
        <v>0.08</v>
      </c>
      <c r="F665" s="40">
        <v>195000</v>
      </c>
      <c r="G665" s="40">
        <v>195000</v>
      </c>
      <c r="H665" s="40">
        <v>58137.07</v>
      </c>
      <c r="I665" s="40">
        <v>60777.94</v>
      </c>
      <c r="J665" s="67">
        <f t="shared" si="30"/>
        <v>0.29813882051282053</v>
      </c>
      <c r="K665" s="39">
        <f t="shared" si="31"/>
        <v>0.3116817435897436</v>
      </c>
      <c r="L665" s="2" t="str">
        <f t="shared" si="32"/>
        <v>AA</v>
      </c>
      <c r="M665" s="2" t="s">
        <v>586</v>
      </c>
      <c r="N665" s="2" t="s">
        <v>416</v>
      </c>
      <c r="O665" s="2" t="s">
        <v>70</v>
      </c>
    </row>
    <row r="666" spans="1:15">
      <c r="A666" s="38">
        <v>41101</v>
      </c>
      <c r="B666" s="38">
        <v>51512</v>
      </c>
      <c r="C666" s="131">
        <v>342</v>
      </c>
      <c r="D666" s="39">
        <v>8.5099999999999995E-2</v>
      </c>
      <c r="E666" s="39">
        <v>0.08</v>
      </c>
      <c r="F666" s="40">
        <v>150000</v>
      </c>
      <c r="G666" s="40">
        <v>150000</v>
      </c>
      <c r="H666" s="40">
        <v>41242.29</v>
      </c>
      <c r="I666" s="40">
        <v>46776.89</v>
      </c>
      <c r="J666" s="67">
        <f t="shared" si="30"/>
        <v>0.27494859999999999</v>
      </c>
      <c r="K666" s="39">
        <f t="shared" si="31"/>
        <v>0.31184593333333332</v>
      </c>
      <c r="L666" s="2" t="str">
        <f t="shared" si="32"/>
        <v>AA</v>
      </c>
      <c r="M666" s="2" t="s">
        <v>592</v>
      </c>
      <c r="N666" s="2" t="s">
        <v>428</v>
      </c>
      <c r="O666" s="2" t="s">
        <v>70</v>
      </c>
    </row>
    <row r="667" spans="1:15">
      <c r="A667" s="38">
        <v>41284</v>
      </c>
      <c r="B667" s="38">
        <v>44936</v>
      </c>
      <c r="C667" s="131">
        <v>120</v>
      </c>
      <c r="D667" s="39">
        <v>8.5099999999999995E-2</v>
      </c>
      <c r="E667" s="39">
        <v>0.08</v>
      </c>
      <c r="F667" s="40">
        <v>176250</v>
      </c>
      <c r="G667" s="40">
        <v>176250</v>
      </c>
      <c r="H667" s="40">
        <v>44143.05</v>
      </c>
      <c r="I667" s="40">
        <v>55087.99</v>
      </c>
      <c r="J667" s="67">
        <f t="shared" si="30"/>
        <v>0.25045702127659575</v>
      </c>
      <c r="K667" s="39">
        <f t="shared" si="31"/>
        <v>0.31255597163120569</v>
      </c>
      <c r="L667" s="2" t="str">
        <f t="shared" si="32"/>
        <v>AA</v>
      </c>
      <c r="M667" s="2" t="s">
        <v>915</v>
      </c>
      <c r="N667" s="2" t="s">
        <v>424</v>
      </c>
      <c r="O667" s="2" t="s">
        <v>70</v>
      </c>
    </row>
    <row r="668" spans="1:15">
      <c r="A668" s="42">
        <v>41247</v>
      </c>
      <c r="B668" s="42">
        <v>48552</v>
      </c>
      <c r="C668" s="130">
        <v>240</v>
      </c>
      <c r="D668" s="43">
        <v>8.5099999999999995E-2</v>
      </c>
      <c r="E668" s="43">
        <v>0.08</v>
      </c>
      <c r="F668" s="44">
        <v>191943</v>
      </c>
      <c r="G668" s="44">
        <v>191943</v>
      </c>
      <c r="H668" s="44">
        <v>54184.74</v>
      </c>
      <c r="I668" s="44">
        <v>59999.519999999997</v>
      </c>
      <c r="J668" s="68">
        <f t="shared" si="30"/>
        <v>0.28229599412325534</v>
      </c>
      <c r="K668" s="43">
        <f t="shared" si="31"/>
        <v>0.31259030024538531</v>
      </c>
      <c r="L668" s="41" t="str">
        <f t="shared" si="32"/>
        <v>AA</v>
      </c>
      <c r="M668" s="41" t="s">
        <v>703</v>
      </c>
      <c r="N668" s="41" t="s">
        <v>437</v>
      </c>
      <c r="O668" s="41" t="s">
        <v>70</v>
      </c>
    </row>
    <row r="669" spans="1:15">
      <c r="A669" s="38">
        <v>41387</v>
      </c>
      <c r="B669" s="38">
        <v>47475</v>
      </c>
      <c r="C669" s="131">
        <v>200</v>
      </c>
      <c r="D669" s="39">
        <v>8.5099999999999995E-2</v>
      </c>
      <c r="E669" s="39">
        <v>0.08</v>
      </c>
      <c r="F669" s="40">
        <v>171000</v>
      </c>
      <c r="G669" s="40">
        <v>171000</v>
      </c>
      <c r="H669" s="40">
        <v>48278.28</v>
      </c>
      <c r="I669" s="40">
        <v>53599.99</v>
      </c>
      <c r="J669" s="67">
        <f t="shared" si="30"/>
        <v>0.28232912280701755</v>
      </c>
      <c r="K669" s="39">
        <f t="shared" si="31"/>
        <v>0.31345023391812865</v>
      </c>
      <c r="L669" s="2" t="str">
        <f t="shared" si="32"/>
        <v>AA</v>
      </c>
      <c r="M669" s="2" t="s">
        <v>564</v>
      </c>
      <c r="N669" s="2" t="s">
        <v>417</v>
      </c>
      <c r="O669" s="2" t="s">
        <v>70</v>
      </c>
    </row>
    <row r="670" spans="1:15">
      <c r="A670" s="38">
        <v>41717</v>
      </c>
      <c r="B670" s="38">
        <v>44519</v>
      </c>
      <c r="C670" s="131">
        <v>92</v>
      </c>
      <c r="D670" s="39">
        <v>8.5099999999999995E-2</v>
      </c>
      <c r="E670" s="39">
        <v>7.5300000000000006E-2</v>
      </c>
      <c r="F670" s="40">
        <v>145000</v>
      </c>
      <c r="G670" s="40">
        <v>145000</v>
      </c>
      <c r="H670" s="40">
        <v>40442.58</v>
      </c>
      <c r="I670" s="40">
        <v>45527.07</v>
      </c>
      <c r="J670" s="67">
        <f t="shared" si="30"/>
        <v>0.2789143448275862</v>
      </c>
      <c r="K670" s="39">
        <f t="shared" si="31"/>
        <v>0.31397979310344826</v>
      </c>
      <c r="L670" s="2" t="str">
        <f t="shared" si="32"/>
        <v>AA</v>
      </c>
      <c r="M670" s="2" t="s">
        <v>454</v>
      </c>
      <c r="N670" s="2" t="s">
        <v>416</v>
      </c>
      <c r="O670" s="2" t="s">
        <v>70</v>
      </c>
    </row>
    <row r="671" spans="1:15">
      <c r="A671" s="42">
        <v>41193</v>
      </c>
      <c r="B671" s="42">
        <v>53976</v>
      </c>
      <c r="C671" s="130">
        <v>420</v>
      </c>
      <c r="D671" s="43">
        <v>8.5099999999999995E-2</v>
      </c>
      <c r="E671" s="43">
        <v>0.08</v>
      </c>
      <c r="F671" s="44">
        <v>159000</v>
      </c>
      <c r="G671" s="44">
        <v>159000</v>
      </c>
      <c r="H671" s="44">
        <v>47252.639999999999</v>
      </c>
      <c r="I671" s="44">
        <v>49999.99</v>
      </c>
      <c r="J671" s="68">
        <f t="shared" si="30"/>
        <v>0.29718641509433963</v>
      </c>
      <c r="K671" s="43">
        <f t="shared" si="31"/>
        <v>0.31446534591194969</v>
      </c>
      <c r="L671" s="41" t="str">
        <f t="shared" si="32"/>
        <v>AA</v>
      </c>
      <c r="M671" s="41" t="s">
        <v>1609</v>
      </c>
      <c r="N671" s="41" t="s">
        <v>424</v>
      </c>
      <c r="O671" s="41" t="s">
        <v>70</v>
      </c>
    </row>
    <row r="672" spans="1:15">
      <c r="A672" s="38">
        <v>41157</v>
      </c>
      <c r="B672" s="38">
        <v>47366</v>
      </c>
      <c r="C672" s="131">
        <v>204</v>
      </c>
      <c r="D672" s="39">
        <v>8.5099999999999995E-2</v>
      </c>
      <c r="E672" s="39">
        <v>8.5099999999999995E-2</v>
      </c>
      <c r="F672" s="40">
        <v>127000</v>
      </c>
      <c r="G672" s="40">
        <v>127000</v>
      </c>
      <c r="H672" s="40">
        <v>34764.6</v>
      </c>
      <c r="I672" s="40">
        <v>39999.99</v>
      </c>
      <c r="J672" s="67">
        <f t="shared" si="30"/>
        <v>0.27373700787401573</v>
      </c>
      <c r="K672" s="39">
        <f t="shared" si="31"/>
        <v>0.31496055118110233</v>
      </c>
      <c r="L672" s="2" t="str">
        <f t="shared" si="32"/>
        <v>AA</v>
      </c>
      <c r="M672" s="2" t="s">
        <v>451</v>
      </c>
      <c r="N672" s="2" t="s">
        <v>419</v>
      </c>
      <c r="O672" s="2" t="s">
        <v>70</v>
      </c>
    </row>
    <row r="673" spans="1:15">
      <c r="A673" s="38">
        <v>41270</v>
      </c>
      <c r="B673" s="38">
        <v>47114</v>
      </c>
      <c r="C673" s="131">
        <v>192</v>
      </c>
      <c r="D673" s="39">
        <v>8.5099999999999995E-2</v>
      </c>
      <c r="E673" s="39">
        <v>7.5300000000000006E-2</v>
      </c>
      <c r="F673" s="40">
        <v>190000</v>
      </c>
      <c r="G673" s="40">
        <v>190000</v>
      </c>
      <c r="H673" s="40">
        <v>52533.8</v>
      </c>
      <c r="I673" s="40">
        <v>59999.99</v>
      </c>
      <c r="J673" s="67">
        <f t="shared" si="30"/>
        <v>0.27649368421052634</v>
      </c>
      <c r="K673" s="39">
        <f t="shared" si="31"/>
        <v>0.31578942105263158</v>
      </c>
      <c r="L673" s="2" t="str">
        <f t="shared" si="32"/>
        <v>AA</v>
      </c>
      <c r="M673" s="2" t="s">
        <v>889</v>
      </c>
      <c r="N673" s="2" t="s">
        <v>416</v>
      </c>
      <c r="O673" s="2" t="s">
        <v>70</v>
      </c>
    </row>
    <row r="674" spans="1:15">
      <c r="A674" s="42">
        <v>41590</v>
      </c>
      <c r="B674" s="42">
        <v>45242</v>
      </c>
      <c r="C674" s="130">
        <v>120</v>
      </c>
      <c r="D674" s="43">
        <v>8.5099999999999995E-2</v>
      </c>
      <c r="E674" s="43">
        <v>7.5300000000000006E-2</v>
      </c>
      <c r="F674" s="44">
        <v>177321.14</v>
      </c>
      <c r="G674" s="44">
        <v>177321.14</v>
      </c>
      <c r="H674" s="44">
        <v>52665.09</v>
      </c>
      <c r="I674" s="44">
        <v>56061.96</v>
      </c>
      <c r="J674" s="68">
        <f t="shared" si="30"/>
        <v>0.29700401204278287</v>
      </c>
      <c r="K674" s="43">
        <f t="shared" si="31"/>
        <v>0.31616061119390498</v>
      </c>
      <c r="L674" s="41" t="str">
        <f t="shared" si="32"/>
        <v>AA</v>
      </c>
      <c r="M674" s="41" t="s">
        <v>549</v>
      </c>
      <c r="N674" s="41" t="s">
        <v>427</v>
      </c>
      <c r="O674" s="41" t="s">
        <v>70</v>
      </c>
    </row>
    <row r="675" spans="1:15">
      <c r="A675" s="42">
        <v>41313</v>
      </c>
      <c r="B675" s="42">
        <v>50444</v>
      </c>
      <c r="C675" s="130">
        <v>300</v>
      </c>
      <c r="D675" s="43">
        <v>8.5099999999999995E-2</v>
      </c>
      <c r="E675" s="43">
        <v>0.08</v>
      </c>
      <c r="F675" s="44">
        <v>158000</v>
      </c>
      <c r="G675" s="44">
        <v>158000</v>
      </c>
      <c r="H675" s="44">
        <v>46682.11</v>
      </c>
      <c r="I675" s="44">
        <v>49999.99</v>
      </c>
      <c r="J675" s="68">
        <f t="shared" si="30"/>
        <v>0.29545639240506327</v>
      </c>
      <c r="K675" s="43">
        <f t="shared" si="31"/>
        <v>0.31645563291139239</v>
      </c>
      <c r="L675" s="41" t="str">
        <f t="shared" si="32"/>
        <v>AA</v>
      </c>
      <c r="M675" s="41" t="s">
        <v>687</v>
      </c>
      <c r="N675" s="41" t="s">
        <v>417</v>
      </c>
      <c r="O675" s="41" t="s">
        <v>70</v>
      </c>
    </row>
    <row r="676" spans="1:15">
      <c r="A676" s="42">
        <v>41232</v>
      </c>
      <c r="B676" s="42">
        <v>50363</v>
      </c>
      <c r="C676" s="130">
        <v>300</v>
      </c>
      <c r="D676" s="43">
        <v>8.5099999999999995E-2</v>
      </c>
      <c r="E676" s="43">
        <v>0.08</v>
      </c>
      <c r="F676" s="44">
        <v>185000</v>
      </c>
      <c r="G676" s="44">
        <v>185000</v>
      </c>
      <c r="H676" s="44">
        <v>54050.48</v>
      </c>
      <c r="I676" s="44">
        <v>58713.29</v>
      </c>
      <c r="J676" s="68">
        <f t="shared" si="30"/>
        <v>0.29216475675675679</v>
      </c>
      <c r="K676" s="43">
        <f t="shared" si="31"/>
        <v>0.31736913513513515</v>
      </c>
      <c r="L676" s="41" t="str">
        <f t="shared" si="32"/>
        <v>AA</v>
      </c>
      <c r="M676" s="41" t="s">
        <v>774</v>
      </c>
      <c r="N676" s="41" t="s">
        <v>421</v>
      </c>
      <c r="O676" s="41" t="s">
        <v>70</v>
      </c>
    </row>
    <row r="677" spans="1:15">
      <c r="A677" s="38">
        <v>41705</v>
      </c>
      <c r="B677" s="38">
        <v>49010</v>
      </c>
      <c r="C677" s="131">
        <v>240</v>
      </c>
      <c r="D677" s="39">
        <v>8.5099999999999995E-2</v>
      </c>
      <c r="E677" s="39">
        <v>7.5300000000000006E-2</v>
      </c>
      <c r="F677" s="40">
        <v>168000</v>
      </c>
      <c r="G677" s="40">
        <v>168000</v>
      </c>
      <c r="H677" s="40">
        <v>52754.65</v>
      </c>
      <c r="I677" s="40">
        <v>53319.94</v>
      </c>
      <c r="J677" s="67">
        <f t="shared" si="30"/>
        <v>0.31401577380952383</v>
      </c>
      <c r="K677" s="39">
        <f t="shared" si="31"/>
        <v>0.31738059523809525</v>
      </c>
      <c r="L677" s="2" t="str">
        <f t="shared" si="32"/>
        <v>AA</v>
      </c>
      <c r="M677" s="2" t="s">
        <v>632</v>
      </c>
      <c r="N677" s="2" t="s">
        <v>424</v>
      </c>
      <c r="O677" s="2" t="s">
        <v>70</v>
      </c>
    </row>
    <row r="678" spans="1:15">
      <c r="A678" s="42">
        <v>41354</v>
      </c>
      <c r="B678" s="42">
        <v>54138</v>
      </c>
      <c r="C678" s="130">
        <v>420</v>
      </c>
      <c r="D678" s="43">
        <v>8.5099999999999995E-2</v>
      </c>
      <c r="E678" s="43">
        <v>8.5099999999999995E-2</v>
      </c>
      <c r="F678" s="44">
        <v>171000</v>
      </c>
      <c r="G678" s="44">
        <v>171000</v>
      </c>
      <c r="H678" s="44">
        <v>53936.73</v>
      </c>
      <c r="I678" s="44">
        <v>54368.13</v>
      </c>
      <c r="J678" s="68">
        <f t="shared" si="30"/>
        <v>0.31541947368421053</v>
      </c>
      <c r="K678" s="43">
        <f t="shared" si="31"/>
        <v>0.3179422807017544</v>
      </c>
      <c r="L678" s="41" t="str">
        <f t="shared" si="32"/>
        <v>AA</v>
      </c>
      <c r="M678" s="41" t="s">
        <v>679</v>
      </c>
      <c r="N678" s="41" t="s">
        <v>424</v>
      </c>
      <c r="O678" s="41" t="s">
        <v>70</v>
      </c>
    </row>
    <row r="679" spans="1:15">
      <c r="A679" s="38">
        <v>41711</v>
      </c>
      <c r="B679" s="38">
        <v>54344</v>
      </c>
      <c r="C679" s="131">
        <v>415</v>
      </c>
      <c r="D679" s="39">
        <v>8.5099999999999995E-2</v>
      </c>
      <c r="E679" s="39">
        <v>0.08</v>
      </c>
      <c r="F679" s="40">
        <v>110000</v>
      </c>
      <c r="G679" s="40">
        <v>110000</v>
      </c>
      <c r="H679" s="40">
        <v>34400.050000000003</v>
      </c>
      <c r="I679" s="40">
        <v>34999.99</v>
      </c>
      <c r="J679" s="67">
        <f t="shared" si="30"/>
        <v>0.3127277272727273</v>
      </c>
      <c r="K679" s="39">
        <f t="shared" si="31"/>
        <v>0.31818172727272725</v>
      </c>
      <c r="L679" s="2" t="str">
        <f t="shared" si="32"/>
        <v>AA</v>
      </c>
      <c r="M679" s="2" t="s">
        <v>310</v>
      </c>
      <c r="N679" s="2" t="s">
        <v>416</v>
      </c>
      <c r="O679" s="2" t="s">
        <v>70</v>
      </c>
    </row>
    <row r="680" spans="1:15">
      <c r="A680" s="38">
        <v>41509</v>
      </c>
      <c r="B680" s="38">
        <v>50640</v>
      </c>
      <c r="C680" s="131">
        <v>300</v>
      </c>
      <c r="D680" s="39">
        <v>8.5099999999999995E-2</v>
      </c>
      <c r="E680" s="39">
        <v>8.5099999999999995E-2</v>
      </c>
      <c r="F680" s="40">
        <v>157000</v>
      </c>
      <c r="G680" s="40">
        <v>157000</v>
      </c>
      <c r="H680" s="40">
        <v>47548.26</v>
      </c>
      <c r="I680" s="40">
        <v>49999.99</v>
      </c>
      <c r="J680" s="67">
        <f t="shared" si="30"/>
        <v>0.3028551592356688</v>
      </c>
      <c r="K680" s="39">
        <f t="shared" si="31"/>
        <v>0.31847127388535029</v>
      </c>
      <c r="L680" s="2" t="str">
        <f t="shared" si="32"/>
        <v>AA</v>
      </c>
      <c r="M680" s="2" t="s">
        <v>446</v>
      </c>
      <c r="N680" s="2" t="s">
        <v>415</v>
      </c>
      <c r="O680" s="2" t="s">
        <v>70</v>
      </c>
    </row>
    <row r="681" spans="1:15">
      <c r="A681" s="42">
        <v>41355</v>
      </c>
      <c r="B681" s="42">
        <v>52312</v>
      </c>
      <c r="C681" s="130">
        <v>360</v>
      </c>
      <c r="D681" s="43">
        <v>8.5099999999999995E-2</v>
      </c>
      <c r="E681" s="43">
        <v>0.08</v>
      </c>
      <c r="F681" s="44">
        <v>135000</v>
      </c>
      <c r="G681" s="44">
        <v>135000</v>
      </c>
      <c r="H681" s="44">
        <v>40739.629999999997</v>
      </c>
      <c r="I681" s="44">
        <v>43001.42</v>
      </c>
      <c r="J681" s="68">
        <f t="shared" si="30"/>
        <v>0.30177503703703701</v>
      </c>
      <c r="K681" s="43">
        <f t="shared" si="31"/>
        <v>0.318529037037037</v>
      </c>
      <c r="L681" s="41" t="str">
        <f t="shared" si="32"/>
        <v>AA</v>
      </c>
      <c r="M681" s="41" t="s">
        <v>947</v>
      </c>
      <c r="N681" s="41" t="s">
        <v>421</v>
      </c>
      <c r="O681" s="41" t="s">
        <v>70</v>
      </c>
    </row>
    <row r="682" spans="1:15">
      <c r="A682" s="42">
        <v>41157</v>
      </c>
      <c r="B682" s="42">
        <v>50165</v>
      </c>
      <c r="C682" s="130">
        <v>296</v>
      </c>
      <c r="D682" s="43">
        <v>8.5099999999999995E-2</v>
      </c>
      <c r="E682" s="43">
        <v>7.5300000000000006E-2</v>
      </c>
      <c r="F682" s="44">
        <v>170000</v>
      </c>
      <c r="G682" s="44">
        <v>170000</v>
      </c>
      <c r="H682" s="44">
        <v>49521.48</v>
      </c>
      <c r="I682" s="44">
        <v>54193.7</v>
      </c>
      <c r="J682" s="68">
        <f t="shared" si="30"/>
        <v>0.29130282352941178</v>
      </c>
      <c r="K682" s="43">
        <f t="shared" si="31"/>
        <v>0.31878647058823528</v>
      </c>
      <c r="L682" s="41" t="str">
        <f t="shared" si="32"/>
        <v>AA</v>
      </c>
      <c r="M682" s="41" t="s">
        <v>511</v>
      </c>
      <c r="N682" s="41" t="s">
        <v>422</v>
      </c>
      <c r="O682" s="41" t="s">
        <v>70</v>
      </c>
    </row>
    <row r="683" spans="1:15">
      <c r="A683" s="42">
        <v>41540</v>
      </c>
      <c r="B683" s="42">
        <v>48845</v>
      </c>
      <c r="C683" s="130">
        <v>240</v>
      </c>
      <c r="D683" s="43">
        <v>8.5099999999999995E-2</v>
      </c>
      <c r="E683" s="43">
        <v>7.5300000000000006E-2</v>
      </c>
      <c r="F683" s="44">
        <v>188000</v>
      </c>
      <c r="G683" s="44">
        <v>188000</v>
      </c>
      <c r="H683" s="44">
        <v>56403.92</v>
      </c>
      <c r="I683" s="44">
        <v>59999.99</v>
      </c>
      <c r="J683" s="68">
        <f t="shared" si="30"/>
        <v>0.30002085106382975</v>
      </c>
      <c r="K683" s="43">
        <f t="shared" si="31"/>
        <v>0.3191488829787234</v>
      </c>
      <c r="L683" s="41" t="str">
        <f t="shared" si="32"/>
        <v>AA</v>
      </c>
      <c r="M683" s="41" t="s">
        <v>236</v>
      </c>
      <c r="N683" s="41" t="s">
        <v>417</v>
      </c>
      <c r="O683" s="41" t="s">
        <v>70</v>
      </c>
    </row>
    <row r="684" spans="1:15">
      <c r="A684" s="42">
        <v>41544</v>
      </c>
      <c r="B684" s="42">
        <v>51283</v>
      </c>
      <c r="C684" s="130">
        <v>320</v>
      </c>
      <c r="D684" s="43">
        <v>8.5099999999999995E-2</v>
      </c>
      <c r="E684" s="43">
        <v>7.5300000000000006E-2</v>
      </c>
      <c r="F684" s="44">
        <v>200000</v>
      </c>
      <c r="G684" s="44">
        <v>200000</v>
      </c>
      <c r="H684" s="44">
        <v>61325.1</v>
      </c>
      <c r="I684" s="44">
        <v>63999.99</v>
      </c>
      <c r="J684" s="68">
        <f t="shared" si="30"/>
        <v>0.3066255</v>
      </c>
      <c r="K684" s="43">
        <f t="shared" si="31"/>
        <v>0.31999994999999998</v>
      </c>
      <c r="L684" s="41" t="str">
        <f t="shared" si="32"/>
        <v>AA</v>
      </c>
      <c r="M684" s="41" t="s">
        <v>716</v>
      </c>
      <c r="N684" s="41" t="s">
        <v>417</v>
      </c>
      <c r="O684" s="41" t="s">
        <v>70</v>
      </c>
    </row>
    <row r="685" spans="1:15">
      <c r="A685" s="38">
        <v>41474</v>
      </c>
      <c r="B685" s="38">
        <v>54258</v>
      </c>
      <c r="C685" s="131">
        <v>420</v>
      </c>
      <c r="D685" s="39">
        <v>8.5099999999999995E-2</v>
      </c>
      <c r="E685" s="39">
        <v>0.08</v>
      </c>
      <c r="F685" s="40">
        <v>181000</v>
      </c>
      <c r="G685" s="40">
        <v>181000</v>
      </c>
      <c r="H685" s="40">
        <v>56016.83</v>
      </c>
      <c r="I685" s="40">
        <v>57999.99</v>
      </c>
      <c r="J685" s="67">
        <f t="shared" si="30"/>
        <v>0.30948524861878451</v>
      </c>
      <c r="K685" s="39">
        <f t="shared" si="31"/>
        <v>0.32044193370165747</v>
      </c>
      <c r="L685" s="2" t="str">
        <f t="shared" si="32"/>
        <v>AA</v>
      </c>
      <c r="M685" s="2" t="s">
        <v>934</v>
      </c>
      <c r="N685" s="2" t="s">
        <v>416</v>
      </c>
      <c r="O685" s="2" t="s">
        <v>70</v>
      </c>
    </row>
    <row r="686" spans="1:15">
      <c r="A686" s="38">
        <v>41558</v>
      </c>
      <c r="B686" s="38">
        <v>44358</v>
      </c>
      <c r="C686" s="131">
        <v>92</v>
      </c>
      <c r="D686" s="39">
        <v>8.5099999999999995E-2</v>
      </c>
      <c r="E686" s="39">
        <v>7.5300000000000006E-2</v>
      </c>
      <c r="F686" s="40">
        <v>120000</v>
      </c>
      <c r="G686" s="40">
        <v>120000</v>
      </c>
      <c r="H686" s="40">
        <v>32574.44</v>
      </c>
      <c r="I686" s="40">
        <v>38454.800000000003</v>
      </c>
      <c r="J686" s="67">
        <f t="shared" si="30"/>
        <v>0.27145366666666665</v>
      </c>
      <c r="K686" s="39">
        <f t="shared" si="31"/>
        <v>0.32045666666666667</v>
      </c>
      <c r="L686" s="2" t="str">
        <f t="shared" si="32"/>
        <v>AA</v>
      </c>
      <c r="M686" s="2" t="s">
        <v>554</v>
      </c>
      <c r="N686" s="2" t="s">
        <v>417</v>
      </c>
      <c r="O686" s="2" t="s">
        <v>70</v>
      </c>
    </row>
    <row r="687" spans="1:15">
      <c r="A687" s="38">
        <v>41220</v>
      </c>
      <c r="B687" s="38">
        <v>44262</v>
      </c>
      <c r="C687" s="131">
        <v>100</v>
      </c>
      <c r="D687" s="39">
        <v>8.5099999999999995E-2</v>
      </c>
      <c r="E687" s="39">
        <v>7.5300000000000006E-2</v>
      </c>
      <c r="F687" s="40">
        <v>140000</v>
      </c>
      <c r="G687" s="40">
        <v>140000</v>
      </c>
      <c r="H687" s="40">
        <v>33301.26</v>
      </c>
      <c r="I687" s="40">
        <v>44999.360000000001</v>
      </c>
      <c r="J687" s="67">
        <f t="shared" si="30"/>
        <v>0.23786614285714286</v>
      </c>
      <c r="K687" s="39">
        <f t="shared" si="31"/>
        <v>0.32142399999999999</v>
      </c>
      <c r="L687" s="2" t="str">
        <f t="shared" si="32"/>
        <v>AA</v>
      </c>
      <c r="M687" s="2" t="s">
        <v>531</v>
      </c>
      <c r="N687" s="2" t="s">
        <v>423</v>
      </c>
      <c r="O687" s="2" t="s">
        <v>70</v>
      </c>
    </row>
    <row r="688" spans="1:15">
      <c r="A688" s="38">
        <v>41313</v>
      </c>
      <c r="B688" s="38">
        <v>46791</v>
      </c>
      <c r="C688" s="131">
        <v>180</v>
      </c>
      <c r="D688" s="39">
        <v>8.5099999999999995E-2</v>
      </c>
      <c r="E688" s="39">
        <v>0.08</v>
      </c>
      <c r="F688" s="40">
        <v>196000</v>
      </c>
      <c r="G688" s="40">
        <v>196000</v>
      </c>
      <c r="H688" s="40">
        <v>55344.01</v>
      </c>
      <c r="I688" s="40">
        <v>63083.41</v>
      </c>
      <c r="J688" s="67">
        <f t="shared" si="30"/>
        <v>0.2823673979591837</v>
      </c>
      <c r="K688" s="39">
        <f t="shared" si="31"/>
        <v>0.32185413265306123</v>
      </c>
      <c r="L688" s="2" t="str">
        <f t="shared" si="32"/>
        <v>AA</v>
      </c>
      <c r="M688" s="2" t="s">
        <v>472</v>
      </c>
      <c r="N688" s="2" t="s">
        <v>426</v>
      </c>
      <c r="O688" s="2" t="s">
        <v>70</v>
      </c>
    </row>
    <row r="689" spans="1:15">
      <c r="A689" s="38">
        <v>41226</v>
      </c>
      <c r="B689" s="38">
        <v>46704</v>
      </c>
      <c r="C689" s="131">
        <v>180</v>
      </c>
      <c r="D689" s="39">
        <v>8.5099999999999995E-2</v>
      </c>
      <c r="E689" s="39">
        <v>0.08</v>
      </c>
      <c r="F689" s="40">
        <v>180000</v>
      </c>
      <c r="G689" s="40">
        <v>180000</v>
      </c>
      <c r="H689" s="40">
        <v>49929.43</v>
      </c>
      <c r="I689" s="40">
        <v>57999.99</v>
      </c>
      <c r="J689" s="67">
        <f t="shared" si="30"/>
        <v>0.27738572222222224</v>
      </c>
      <c r="K689" s="39">
        <f t="shared" si="31"/>
        <v>0.32222216666666664</v>
      </c>
      <c r="L689" s="2" t="str">
        <f t="shared" si="32"/>
        <v>AA</v>
      </c>
      <c r="M689" s="2" t="s">
        <v>564</v>
      </c>
      <c r="N689" s="2" t="s">
        <v>417</v>
      </c>
      <c r="O689" s="2" t="s">
        <v>70</v>
      </c>
    </row>
    <row r="690" spans="1:15">
      <c r="A690" s="38">
        <v>41129</v>
      </c>
      <c r="B690" s="38">
        <v>44781</v>
      </c>
      <c r="C690" s="131">
        <v>120</v>
      </c>
      <c r="D690" s="39">
        <v>8.5099999999999995E-2</v>
      </c>
      <c r="E690" s="39">
        <v>0.08</v>
      </c>
      <c r="F690" s="40">
        <v>150000</v>
      </c>
      <c r="G690" s="40">
        <v>150000</v>
      </c>
      <c r="H690" s="40">
        <v>36738.86</v>
      </c>
      <c r="I690" s="40">
        <v>48380.11</v>
      </c>
      <c r="J690" s="67">
        <f t="shared" si="30"/>
        <v>0.24492573333333334</v>
      </c>
      <c r="K690" s="39">
        <f t="shared" si="31"/>
        <v>0.32253406666666667</v>
      </c>
      <c r="L690" s="2" t="str">
        <f t="shared" si="32"/>
        <v>AA</v>
      </c>
      <c r="M690" s="2" t="s">
        <v>523</v>
      </c>
      <c r="N690" s="2" t="s">
        <v>423</v>
      </c>
      <c r="O690" s="2" t="s">
        <v>70</v>
      </c>
    </row>
    <row r="691" spans="1:15">
      <c r="A691" s="38">
        <v>41285</v>
      </c>
      <c r="B691" s="38">
        <v>44085</v>
      </c>
      <c r="C691" s="131">
        <v>92</v>
      </c>
      <c r="D691" s="39">
        <v>8.5099999999999995E-2</v>
      </c>
      <c r="E691" s="39">
        <v>0.08</v>
      </c>
      <c r="F691" s="40">
        <v>155000</v>
      </c>
      <c r="G691" s="40">
        <v>155000</v>
      </c>
      <c r="H691" s="40">
        <v>36897.03</v>
      </c>
      <c r="I691" s="40">
        <v>49999.99</v>
      </c>
      <c r="J691" s="67">
        <f t="shared" si="30"/>
        <v>0.23804535483870967</v>
      </c>
      <c r="K691" s="39">
        <f t="shared" si="31"/>
        <v>0.32258058064516126</v>
      </c>
      <c r="L691" s="2" t="str">
        <f t="shared" si="32"/>
        <v>AA</v>
      </c>
      <c r="M691" s="2" t="s">
        <v>480</v>
      </c>
      <c r="N691" s="2" t="s">
        <v>419</v>
      </c>
      <c r="O691" s="2" t="s">
        <v>70</v>
      </c>
    </row>
    <row r="692" spans="1:15">
      <c r="A692" s="42">
        <v>41212</v>
      </c>
      <c r="B692" s="42">
        <v>44012</v>
      </c>
      <c r="C692" s="130">
        <v>92</v>
      </c>
      <c r="D692" s="43">
        <v>8.5099999999999995E-2</v>
      </c>
      <c r="E692" s="43">
        <v>0.08</v>
      </c>
      <c r="F692" s="44">
        <v>165000</v>
      </c>
      <c r="G692" s="44">
        <v>165000</v>
      </c>
      <c r="H692" s="44">
        <v>37488.25</v>
      </c>
      <c r="I692" s="44">
        <v>53249.53</v>
      </c>
      <c r="J692" s="68">
        <f t="shared" si="30"/>
        <v>0.22720151515151515</v>
      </c>
      <c r="K692" s="43">
        <f t="shared" si="31"/>
        <v>0.32272442424242426</v>
      </c>
      <c r="L692" s="41" t="str">
        <f t="shared" si="32"/>
        <v>AA</v>
      </c>
      <c r="M692" s="41" t="s">
        <v>457</v>
      </c>
      <c r="N692" s="41" t="s">
        <v>419</v>
      </c>
      <c r="O692" s="41" t="s">
        <v>70</v>
      </c>
    </row>
    <row r="693" spans="1:15">
      <c r="A693" s="42">
        <v>41449</v>
      </c>
      <c r="B693" s="42">
        <v>50580</v>
      </c>
      <c r="C693" s="130">
        <v>300</v>
      </c>
      <c r="D693" s="43">
        <v>8.5099999999999995E-2</v>
      </c>
      <c r="E693" s="43">
        <v>0.08</v>
      </c>
      <c r="F693" s="44">
        <v>185000</v>
      </c>
      <c r="G693" s="44">
        <v>185000</v>
      </c>
      <c r="H693" s="44">
        <v>60982.06</v>
      </c>
      <c r="I693" s="44">
        <v>59999.99</v>
      </c>
      <c r="J693" s="68">
        <f t="shared" si="30"/>
        <v>0.32963275675675674</v>
      </c>
      <c r="K693" s="43">
        <f t="shared" si="31"/>
        <v>0.32432427027027028</v>
      </c>
      <c r="L693" s="41" t="str">
        <f t="shared" si="32"/>
        <v>AA</v>
      </c>
      <c r="M693" s="41" t="s">
        <v>1146</v>
      </c>
      <c r="N693" s="41" t="s">
        <v>422</v>
      </c>
      <c r="O693" s="41" t="s">
        <v>70</v>
      </c>
    </row>
    <row r="694" spans="1:15">
      <c r="A694" s="38">
        <v>41439</v>
      </c>
      <c r="B694" s="38">
        <v>48744</v>
      </c>
      <c r="C694" s="131">
        <v>240</v>
      </c>
      <c r="D694" s="39">
        <v>8.5099999999999995E-2</v>
      </c>
      <c r="E694" s="39">
        <v>0.08</v>
      </c>
      <c r="F694" s="40">
        <v>154000</v>
      </c>
      <c r="G694" s="40">
        <v>154000</v>
      </c>
      <c r="H694" s="40">
        <v>46395.98</v>
      </c>
      <c r="I694" s="40">
        <v>49999.99</v>
      </c>
      <c r="J694" s="67">
        <f t="shared" si="30"/>
        <v>0.30127259740259743</v>
      </c>
      <c r="K694" s="39">
        <f t="shared" si="31"/>
        <v>0.32467525974025974</v>
      </c>
      <c r="L694" s="2" t="str">
        <f t="shared" si="32"/>
        <v>AA</v>
      </c>
      <c r="M694" s="2" t="s">
        <v>549</v>
      </c>
      <c r="N694" s="2" t="s">
        <v>427</v>
      </c>
      <c r="O694" s="2" t="s">
        <v>70</v>
      </c>
    </row>
    <row r="695" spans="1:15">
      <c r="A695" s="38">
        <v>41191</v>
      </c>
      <c r="B695" s="38">
        <v>50748</v>
      </c>
      <c r="C695" s="131">
        <v>314</v>
      </c>
      <c r="D695" s="39">
        <v>8.5099999999999995E-2</v>
      </c>
      <c r="E695" s="39">
        <v>7.5300000000000006E-2</v>
      </c>
      <c r="F695" s="40">
        <v>170500</v>
      </c>
      <c r="G695" s="40">
        <v>170500</v>
      </c>
      <c r="H695" s="40">
        <v>51800.22</v>
      </c>
      <c r="I695" s="40">
        <v>55405</v>
      </c>
      <c r="J695" s="67">
        <f t="shared" si="30"/>
        <v>0.30381360703812316</v>
      </c>
      <c r="K695" s="39">
        <f t="shared" si="31"/>
        <v>0.32495601173020527</v>
      </c>
      <c r="L695" s="2" t="str">
        <f t="shared" si="32"/>
        <v>AA</v>
      </c>
      <c r="M695" s="2" t="s">
        <v>881</v>
      </c>
      <c r="N695" s="2" t="s">
        <v>421</v>
      </c>
      <c r="O695" s="2" t="s">
        <v>70</v>
      </c>
    </row>
    <row r="696" spans="1:15">
      <c r="A696" s="42">
        <v>41285</v>
      </c>
      <c r="B696" s="42">
        <v>45546</v>
      </c>
      <c r="C696" s="130">
        <v>140</v>
      </c>
      <c r="D696" s="43">
        <v>8.5099999999999995E-2</v>
      </c>
      <c r="E696" s="43">
        <v>0.08</v>
      </c>
      <c r="F696" s="44">
        <v>200000</v>
      </c>
      <c r="G696" s="44">
        <v>200000</v>
      </c>
      <c r="H696" s="44">
        <v>54083.26</v>
      </c>
      <c r="I696" s="44">
        <v>64999.99</v>
      </c>
      <c r="J696" s="68">
        <f t="shared" si="30"/>
        <v>0.2704163</v>
      </c>
      <c r="K696" s="43">
        <f t="shared" si="31"/>
        <v>0.32499994999999998</v>
      </c>
      <c r="L696" s="41" t="str">
        <f t="shared" si="32"/>
        <v>AA</v>
      </c>
      <c r="M696" s="41" t="s">
        <v>457</v>
      </c>
      <c r="N696" s="41" t="s">
        <v>419</v>
      </c>
      <c r="O696" s="41" t="s">
        <v>70</v>
      </c>
    </row>
    <row r="697" spans="1:15">
      <c r="A697" s="42">
        <v>41351</v>
      </c>
      <c r="B697" s="42">
        <v>47897</v>
      </c>
      <c r="C697" s="130">
        <v>215</v>
      </c>
      <c r="D697" s="43">
        <v>8.5099999999999995E-2</v>
      </c>
      <c r="E697" s="43">
        <v>7.5300000000000006E-2</v>
      </c>
      <c r="F697" s="44">
        <v>184000</v>
      </c>
      <c r="G697" s="44">
        <v>184000</v>
      </c>
      <c r="H697" s="44">
        <v>54254.22</v>
      </c>
      <c r="I697" s="44">
        <v>59999.99</v>
      </c>
      <c r="J697" s="68">
        <f t="shared" si="30"/>
        <v>0.29485989130434781</v>
      </c>
      <c r="K697" s="43">
        <f t="shared" si="31"/>
        <v>0.32608690217391301</v>
      </c>
      <c r="L697" s="41" t="str">
        <f t="shared" si="32"/>
        <v>AA</v>
      </c>
      <c r="M697" s="41" t="s">
        <v>511</v>
      </c>
      <c r="N697" s="41" t="s">
        <v>422</v>
      </c>
      <c r="O697" s="41" t="s">
        <v>70</v>
      </c>
    </row>
    <row r="698" spans="1:15">
      <c r="A698" s="42">
        <v>41236</v>
      </c>
      <c r="B698" s="42">
        <v>52193</v>
      </c>
      <c r="C698" s="130">
        <v>360</v>
      </c>
      <c r="D698" s="43">
        <v>8.5099999999999995E-2</v>
      </c>
      <c r="E698" s="43">
        <v>7.5300000000000006E-2</v>
      </c>
      <c r="F698" s="44">
        <v>170000</v>
      </c>
      <c r="G698" s="44">
        <v>170000</v>
      </c>
      <c r="H698" s="44">
        <v>51921.96</v>
      </c>
      <c r="I698" s="44">
        <v>55473.99</v>
      </c>
      <c r="J698" s="68">
        <f t="shared" si="30"/>
        <v>0.30542329411764707</v>
      </c>
      <c r="K698" s="43">
        <f t="shared" si="31"/>
        <v>0.32631758823529411</v>
      </c>
      <c r="L698" s="41" t="str">
        <f t="shared" si="32"/>
        <v>AA</v>
      </c>
      <c r="M698" s="41" t="s">
        <v>477</v>
      </c>
      <c r="N698" s="41" t="s">
        <v>422</v>
      </c>
      <c r="O698" s="41" t="s">
        <v>70</v>
      </c>
    </row>
    <row r="699" spans="1:15">
      <c r="A699" s="38">
        <v>41373</v>
      </c>
      <c r="B699" s="38">
        <v>50504</v>
      </c>
      <c r="C699" s="131">
        <v>300</v>
      </c>
      <c r="D699" s="39">
        <v>8.5099999999999995E-2</v>
      </c>
      <c r="E699" s="39">
        <v>0.08</v>
      </c>
      <c r="F699" s="40">
        <v>159200</v>
      </c>
      <c r="G699" s="40">
        <v>159200</v>
      </c>
      <c r="H699" s="40">
        <v>48780.800000000003</v>
      </c>
      <c r="I699" s="40">
        <v>51999.99</v>
      </c>
      <c r="J699" s="67">
        <f t="shared" si="30"/>
        <v>0.30641206030150758</v>
      </c>
      <c r="K699" s="39">
        <f t="shared" si="31"/>
        <v>0.32663310301507537</v>
      </c>
      <c r="L699" s="2" t="str">
        <f t="shared" si="32"/>
        <v>AA</v>
      </c>
      <c r="M699" s="2" t="s">
        <v>531</v>
      </c>
      <c r="N699" s="2" t="s">
        <v>423</v>
      </c>
      <c r="O699" s="2" t="s">
        <v>70</v>
      </c>
    </row>
    <row r="700" spans="1:15">
      <c r="A700" s="42">
        <v>41589</v>
      </c>
      <c r="B700" s="42">
        <v>54373</v>
      </c>
      <c r="C700" s="130">
        <v>420</v>
      </c>
      <c r="D700" s="43">
        <v>8.5099999999999995E-2</v>
      </c>
      <c r="E700" s="43">
        <v>0.08</v>
      </c>
      <c r="F700" s="44">
        <v>150000</v>
      </c>
      <c r="G700" s="44">
        <v>150000</v>
      </c>
      <c r="H700" s="44">
        <v>47778.239999999998</v>
      </c>
      <c r="I700" s="44">
        <v>48999.99</v>
      </c>
      <c r="J700" s="68">
        <f t="shared" si="30"/>
        <v>0.31852159999999996</v>
      </c>
      <c r="K700" s="43">
        <f t="shared" si="31"/>
        <v>0.32666659999999997</v>
      </c>
      <c r="L700" s="41" t="str">
        <f t="shared" si="32"/>
        <v>AA</v>
      </c>
      <c r="M700" s="41" t="s">
        <v>749</v>
      </c>
      <c r="N700" s="41" t="s">
        <v>417</v>
      </c>
      <c r="O700" s="41" t="s">
        <v>70</v>
      </c>
    </row>
    <row r="701" spans="1:15">
      <c r="A701" s="38">
        <v>41394</v>
      </c>
      <c r="B701" s="38">
        <v>51225</v>
      </c>
      <c r="C701" s="131">
        <v>323</v>
      </c>
      <c r="D701" s="39">
        <v>8.5099999999999995E-2</v>
      </c>
      <c r="E701" s="39">
        <v>0.08</v>
      </c>
      <c r="F701" s="40">
        <v>175000</v>
      </c>
      <c r="G701" s="40">
        <v>175000</v>
      </c>
      <c r="H701" s="40">
        <v>54271.42</v>
      </c>
      <c r="I701" s="40">
        <v>57353.7</v>
      </c>
      <c r="J701" s="67">
        <f t="shared" si="30"/>
        <v>0.31012239999999996</v>
      </c>
      <c r="K701" s="39">
        <f t="shared" si="31"/>
        <v>0.32773542857142857</v>
      </c>
      <c r="L701" s="2" t="str">
        <f t="shared" si="32"/>
        <v>AA</v>
      </c>
      <c r="M701" s="2" t="s">
        <v>617</v>
      </c>
      <c r="N701" s="2" t="s">
        <v>421</v>
      </c>
      <c r="O701" s="2" t="s">
        <v>70</v>
      </c>
    </row>
    <row r="702" spans="1:15">
      <c r="A702" s="42">
        <v>41590</v>
      </c>
      <c r="B702" s="42">
        <v>52090</v>
      </c>
      <c r="C702" s="130">
        <v>345</v>
      </c>
      <c r="D702" s="43">
        <v>8.5099999999999995E-2</v>
      </c>
      <c r="E702" s="43">
        <v>7.5300000000000006E-2</v>
      </c>
      <c r="F702" s="44">
        <v>190000</v>
      </c>
      <c r="G702" s="44">
        <v>190000</v>
      </c>
      <c r="H702" s="44">
        <v>60298.720000000001</v>
      </c>
      <c r="I702" s="44">
        <v>62368.11</v>
      </c>
      <c r="J702" s="68">
        <f t="shared" si="30"/>
        <v>0.3173616842105263</v>
      </c>
      <c r="K702" s="43">
        <f t="shared" si="31"/>
        <v>0.32825321052631579</v>
      </c>
      <c r="L702" s="41" t="str">
        <f t="shared" si="32"/>
        <v>AA</v>
      </c>
      <c r="M702" s="41" t="s">
        <v>531</v>
      </c>
      <c r="N702" s="41" t="s">
        <v>423</v>
      </c>
      <c r="O702" s="41" t="s">
        <v>70</v>
      </c>
    </row>
    <row r="703" spans="1:15">
      <c r="A703" s="38">
        <v>41535</v>
      </c>
      <c r="B703" s="38">
        <v>48444</v>
      </c>
      <c r="C703" s="131">
        <v>227</v>
      </c>
      <c r="D703" s="39">
        <v>8.5099999999999995E-2</v>
      </c>
      <c r="E703" s="39">
        <v>7.4400000000000008E-2</v>
      </c>
      <c r="F703" s="40">
        <v>177000</v>
      </c>
      <c r="G703" s="40">
        <v>177000</v>
      </c>
      <c r="H703" s="40">
        <v>54677.8</v>
      </c>
      <c r="I703" s="40">
        <v>58384.84</v>
      </c>
      <c r="J703" s="67">
        <f t="shared" si="30"/>
        <v>0.30891412429378534</v>
      </c>
      <c r="K703" s="39">
        <f t="shared" si="31"/>
        <v>0.32985785310734461</v>
      </c>
      <c r="L703" s="2" t="str">
        <f t="shared" si="32"/>
        <v>AA</v>
      </c>
      <c r="M703" s="2" t="s">
        <v>472</v>
      </c>
      <c r="N703" s="2" t="s">
        <v>426</v>
      </c>
      <c r="O703" s="2" t="s">
        <v>70</v>
      </c>
    </row>
    <row r="704" spans="1:15">
      <c r="A704" s="38">
        <v>41246</v>
      </c>
      <c r="B704" s="38">
        <v>46724</v>
      </c>
      <c r="C704" s="131">
        <v>180</v>
      </c>
      <c r="D704" s="39">
        <v>8.5099999999999995E-2</v>
      </c>
      <c r="E704" s="39">
        <v>8.5099999999999995E-2</v>
      </c>
      <c r="F704" s="40">
        <v>170000</v>
      </c>
      <c r="G704" s="40">
        <v>170000</v>
      </c>
      <c r="H704" s="40">
        <v>48713.31</v>
      </c>
      <c r="I704" s="40">
        <v>56173.25</v>
      </c>
      <c r="J704" s="67">
        <f t="shared" si="30"/>
        <v>0.28654888235294118</v>
      </c>
      <c r="K704" s="39">
        <f t="shared" si="31"/>
        <v>0.33043088235294116</v>
      </c>
      <c r="L704" s="2" t="str">
        <f t="shared" si="32"/>
        <v>AA</v>
      </c>
      <c r="M704" s="2" t="s">
        <v>454</v>
      </c>
      <c r="N704" s="2" t="s">
        <v>416</v>
      </c>
      <c r="O704" s="2" t="s">
        <v>70</v>
      </c>
    </row>
    <row r="705" spans="1:15">
      <c r="A705" s="42">
        <v>41578</v>
      </c>
      <c r="B705" s="42">
        <v>50648</v>
      </c>
      <c r="C705" s="130">
        <v>298</v>
      </c>
      <c r="D705" s="43">
        <v>8.5099999999999995E-2</v>
      </c>
      <c r="E705" s="43">
        <v>8.5099999999999995E-2</v>
      </c>
      <c r="F705" s="44">
        <v>116000</v>
      </c>
      <c r="G705" s="44">
        <v>116000</v>
      </c>
      <c r="H705" s="44">
        <v>36807.129999999997</v>
      </c>
      <c r="I705" s="44">
        <v>38512.43</v>
      </c>
      <c r="J705" s="68">
        <f t="shared" si="30"/>
        <v>0.31730284482758619</v>
      </c>
      <c r="K705" s="43">
        <f t="shared" si="31"/>
        <v>0.33200370689655173</v>
      </c>
      <c r="L705" s="41" t="str">
        <f t="shared" si="32"/>
        <v>AA</v>
      </c>
      <c r="M705" s="41" t="s">
        <v>457</v>
      </c>
      <c r="N705" s="41" t="s">
        <v>419</v>
      </c>
      <c r="O705" s="41" t="s">
        <v>70</v>
      </c>
    </row>
    <row r="706" spans="1:15">
      <c r="A706" s="38">
        <v>41487</v>
      </c>
      <c r="B706" s="38">
        <v>50952</v>
      </c>
      <c r="C706" s="131">
        <v>311</v>
      </c>
      <c r="D706" s="39">
        <v>8.5099999999999995E-2</v>
      </c>
      <c r="E706" s="39">
        <v>7.8100000000000003E-2</v>
      </c>
      <c r="F706" s="40">
        <v>180333</v>
      </c>
      <c r="G706" s="40">
        <v>180333</v>
      </c>
      <c r="H706" s="40">
        <v>57280.15</v>
      </c>
      <c r="I706" s="40">
        <v>59999.99</v>
      </c>
      <c r="J706" s="67">
        <f t="shared" si="30"/>
        <v>0.31763543001003697</v>
      </c>
      <c r="K706" s="39">
        <f t="shared" si="31"/>
        <v>0.33271774994038805</v>
      </c>
      <c r="L706" s="2" t="str">
        <f t="shared" si="32"/>
        <v>AA</v>
      </c>
      <c r="M706" s="2" t="s">
        <v>611</v>
      </c>
      <c r="N706" s="2" t="s">
        <v>419</v>
      </c>
      <c r="O706" s="2" t="s">
        <v>70</v>
      </c>
    </row>
    <row r="707" spans="1:15">
      <c r="A707" s="42">
        <v>41450</v>
      </c>
      <c r="B707" s="42">
        <v>48755</v>
      </c>
      <c r="C707" s="130">
        <v>240</v>
      </c>
      <c r="D707" s="43">
        <v>8.5099999999999995E-2</v>
      </c>
      <c r="E707" s="43">
        <v>0.08</v>
      </c>
      <c r="F707" s="44">
        <v>190000</v>
      </c>
      <c r="G707" s="44">
        <v>190000</v>
      </c>
      <c r="H707" s="44">
        <v>58906.9</v>
      </c>
      <c r="I707" s="44">
        <v>63232.44</v>
      </c>
      <c r="J707" s="68">
        <f t="shared" ref="J707:J770" si="33">H707/G707</f>
        <v>0.31003631578947372</v>
      </c>
      <c r="K707" s="43">
        <f t="shared" ref="K707:K770" si="34">I707/G707</f>
        <v>0.33280231578947372</v>
      </c>
      <c r="L707" s="41" t="str">
        <f t="shared" ref="L707:L770" si="35">IF(J707&lt;=65%,"AA",IF(J707&lt;=75%,"A",IF(J707&lt;=85%,"B","C")))</f>
        <v>AA</v>
      </c>
      <c r="M707" s="41" t="s">
        <v>1220</v>
      </c>
      <c r="N707" s="41" t="s">
        <v>417</v>
      </c>
      <c r="O707" s="41" t="s">
        <v>70</v>
      </c>
    </row>
    <row r="708" spans="1:15">
      <c r="A708" s="42">
        <v>41719</v>
      </c>
      <c r="B708" s="42">
        <v>45372</v>
      </c>
      <c r="C708" s="130">
        <v>120</v>
      </c>
      <c r="D708" s="43">
        <v>8.5099999999999995E-2</v>
      </c>
      <c r="E708" s="43">
        <v>7.8100000000000003E-2</v>
      </c>
      <c r="F708" s="44">
        <v>120000</v>
      </c>
      <c r="G708" s="44">
        <v>120000</v>
      </c>
      <c r="H708" s="44">
        <v>36635.379999999997</v>
      </c>
      <c r="I708" s="44">
        <v>39999.99</v>
      </c>
      <c r="J708" s="68">
        <f t="shared" si="33"/>
        <v>0.30529483333333329</v>
      </c>
      <c r="K708" s="43">
        <f t="shared" si="34"/>
        <v>0.33333324999999997</v>
      </c>
      <c r="L708" s="41" t="str">
        <f t="shared" si="35"/>
        <v>AA</v>
      </c>
      <c r="M708" s="41" t="s">
        <v>474</v>
      </c>
      <c r="N708" s="41" t="s">
        <v>417</v>
      </c>
      <c r="O708" s="41" t="s">
        <v>70</v>
      </c>
    </row>
    <row r="709" spans="1:15">
      <c r="A709" s="42">
        <v>41376</v>
      </c>
      <c r="B709" s="42">
        <v>48681</v>
      </c>
      <c r="C709" s="130">
        <v>240</v>
      </c>
      <c r="D709" s="43">
        <v>8.5099999999999995E-2</v>
      </c>
      <c r="E709" s="43">
        <v>7.5300000000000006E-2</v>
      </c>
      <c r="F709" s="44">
        <v>150000</v>
      </c>
      <c r="G709" s="44">
        <v>150000</v>
      </c>
      <c r="H709" s="44">
        <v>45960.42</v>
      </c>
      <c r="I709" s="44">
        <v>49999.99</v>
      </c>
      <c r="J709" s="68">
        <f t="shared" si="33"/>
        <v>0.30640279999999998</v>
      </c>
      <c r="K709" s="43">
        <f t="shared" si="34"/>
        <v>0.33333326666666663</v>
      </c>
      <c r="L709" s="41" t="str">
        <f t="shared" si="35"/>
        <v>AA</v>
      </c>
      <c r="M709" s="41" t="s">
        <v>542</v>
      </c>
      <c r="N709" s="41" t="s">
        <v>417</v>
      </c>
      <c r="O709" s="41" t="s">
        <v>70</v>
      </c>
    </row>
    <row r="710" spans="1:15">
      <c r="A710" s="38">
        <v>41458</v>
      </c>
      <c r="B710" s="38">
        <v>48763</v>
      </c>
      <c r="C710" s="131">
        <v>240</v>
      </c>
      <c r="D710" s="39">
        <v>8.5099999999999995E-2</v>
      </c>
      <c r="E710" s="39">
        <v>7.5300000000000006E-2</v>
      </c>
      <c r="F710" s="40">
        <v>150000</v>
      </c>
      <c r="G710" s="40">
        <v>150000</v>
      </c>
      <c r="H710" s="40">
        <v>46662.34</v>
      </c>
      <c r="I710" s="40">
        <v>49999.99</v>
      </c>
      <c r="J710" s="67">
        <f t="shared" si="33"/>
        <v>0.31108226666666666</v>
      </c>
      <c r="K710" s="39">
        <f t="shared" si="34"/>
        <v>0.33333326666666663</v>
      </c>
      <c r="L710" s="2" t="str">
        <f t="shared" si="35"/>
        <v>AA</v>
      </c>
      <c r="M710" s="2" t="s">
        <v>481</v>
      </c>
      <c r="N710" s="2" t="s">
        <v>417</v>
      </c>
      <c r="O710" s="2" t="s">
        <v>70</v>
      </c>
    </row>
    <row r="711" spans="1:15">
      <c r="A711" s="42">
        <v>41281</v>
      </c>
      <c r="B711" s="42">
        <v>52054</v>
      </c>
      <c r="C711" s="130">
        <v>354</v>
      </c>
      <c r="D711" s="43">
        <v>8.5099999999999995E-2</v>
      </c>
      <c r="E711" s="43">
        <v>7.4400000000000008E-2</v>
      </c>
      <c r="F711" s="44">
        <v>150000</v>
      </c>
      <c r="G711" s="44">
        <v>150000</v>
      </c>
      <c r="H711" s="44">
        <v>47083.92</v>
      </c>
      <c r="I711" s="44">
        <v>49999.99</v>
      </c>
      <c r="J711" s="68">
        <f t="shared" si="33"/>
        <v>0.31389279999999997</v>
      </c>
      <c r="K711" s="43">
        <f t="shared" si="34"/>
        <v>0.33333326666666663</v>
      </c>
      <c r="L711" s="41" t="str">
        <f t="shared" si="35"/>
        <v>AA</v>
      </c>
      <c r="M711" s="41" t="s">
        <v>475</v>
      </c>
      <c r="N711" s="41" t="s">
        <v>427</v>
      </c>
      <c r="O711" s="41" t="s">
        <v>70</v>
      </c>
    </row>
    <row r="712" spans="1:15">
      <c r="A712" s="42">
        <v>41655</v>
      </c>
      <c r="B712" s="42">
        <v>54439</v>
      </c>
      <c r="C712" s="130">
        <v>420</v>
      </c>
      <c r="D712" s="43">
        <v>8.5099999999999995E-2</v>
      </c>
      <c r="E712" s="43">
        <v>0.08</v>
      </c>
      <c r="F712" s="44">
        <v>150000</v>
      </c>
      <c r="G712" s="44">
        <v>150000</v>
      </c>
      <c r="H712" s="44">
        <v>48934.64</v>
      </c>
      <c r="I712" s="44">
        <v>49999.99</v>
      </c>
      <c r="J712" s="68">
        <f t="shared" si="33"/>
        <v>0.32623093333333331</v>
      </c>
      <c r="K712" s="43">
        <f t="shared" si="34"/>
        <v>0.33333326666666663</v>
      </c>
      <c r="L712" s="41" t="str">
        <f t="shared" si="35"/>
        <v>AA</v>
      </c>
      <c r="M712" s="41" t="s">
        <v>855</v>
      </c>
      <c r="N712" s="41" t="s">
        <v>421</v>
      </c>
      <c r="O712" s="41" t="s">
        <v>70</v>
      </c>
    </row>
    <row r="713" spans="1:15">
      <c r="A713" s="42">
        <v>41477</v>
      </c>
      <c r="B713" s="42">
        <v>45129</v>
      </c>
      <c r="C713" s="130">
        <v>120</v>
      </c>
      <c r="D713" s="43">
        <v>8.5099999999999995E-2</v>
      </c>
      <c r="E713" s="43">
        <v>7.8100000000000003E-2</v>
      </c>
      <c r="F713" s="44">
        <v>180000</v>
      </c>
      <c r="G713" s="44">
        <v>180000</v>
      </c>
      <c r="H713" s="44">
        <v>51129.29</v>
      </c>
      <c r="I713" s="44">
        <v>59999.99</v>
      </c>
      <c r="J713" s="68">
        <f t="shared" si="33"/>
        <v>0.2840516111111111</v>
      </c>
      <c r="K713" s="43">
        <f t="shared" si="34"/>
        <v>0.33333327777777777</v>
      </c>
      <c r="L713" s="41" t="str">
        <f t="shared" si="35"/>
        <v>AA</v>
      </c>
      <c r="M713" s="41" t="s">
        <v>457</v>
      </c>
      <c r="N713" s="41" t="s">
        <v>419</v>
      </c>
      <c r="O713" s="41" t="s">
        <v>70</v>
      </c>
    </row>
    <row r="714" spans="1:15">
      <c r="A714" s="42">
        <v>41606</v>
      </c>
      <c r="B714" s="42">
        <v>50737</v>
      </c>
      <c r="C714" s="130">
        <v>300</v>
      </c>
      <c r="D714" s="43">
        <v>8.5099999999999995E-2</v>
      </c>
      <c r="E714" s="43">
        <v>0.08</v>
      </c>
      <c r="F714" s="44">
        <v>180000</v>
      </c>
      <c r="G714" s="44">
        <v>180000</v>
      </c>
      <c r="H714" s="44">
        <v>57602.6</v>
      </c>
      <c r="I714" s="44">
        <v>59999.99</v>
      </c>
      <c r="J714" s="68">
        <f t="shared" si="33"/>
        <v>0.32001444444444443</v>
      </c>
      <c r="K714" s="43">
        <f t="shared" si="34"/>
        <v>0.33333327777777777</v>
      </c>
      <c r="L714" s="41" t="str">
        <f t="shared" si="35"/>
        <v>AA</v>
      </c>
      <c r="M714" s="41" t="s">
        <v>538</v>
      </c>
      <c r="N714" s="41" t="s">
        <v>417</v>
      </c>
      <c r="O714" s="41" t="s">
        <v>70</v>
      </c>
    </row>
    <row r="715" spans="1:15">
      <c r="A715" s="38">
        <v>41493</v>
      </c>
      <c r="B715" s="38">
        <v>51233</v>
      </c>
      <c r="C715" s="131">
        <v>320</v>
      </c>
      <c r="D715" s="39">
        <v>8.5099999999999995E-2</v>
      </c>
      <c r="E715" s="39">
        <v>0.08</v>
      </c>
      <c r="F715" s="40">
        <v>180000</v>
      </c>
      <c r="G715" s="40">
        <v>180000</v>
      </c>
      <c r="H715" s="40">
        <v>57366.97</v>
      </c>
      <c r="I715" s="40">
        <v>59999.99</v>
      </c>
      <c r="J715" s="67">
        <f t="shared" si="33"/>
        <v>0.31870538888888889</v>
      </c>
      <c r="K715" s="39">
        <f t="shared" si="34"/>
        <v>0.33333327777777777</v>
      </c>
      <c r="L715" s="2" t="str">
        <f t="shared" si="35"/>
        <v>AA</v>
      </c>
      <c r="M715" s="2" t="s">
        <v>449</v>
      </c>
      <c r="N715" s="2" t="s">
        <v>418</v>
      </c>
      <c r="O715" s="2" t="s">
        <v>70</v>
      </c>
    </row>
    <row r="716" spans="1:15">
      <c r="A716" s="38">
        <v>41600</v>
      </c>
      <c r="B716" s="38">
        <v>48905</v>
      </c>
      <c r="C716" s="131">
        <v>240</v>
      </c>
      <c r="D716" s="39">
        <v>8.5099999999999995E-2</v>
      </c>
      <c r="E716" s="39">
        <v>0.08</v>
      </c>
      <c r="F716" s="40">
        <v>189000</v>
      </c>
      <c r="G716" s="40">
        <v>189000</v>
      </c>
      <c r="H716" s="40">
        <v>59691.78</v>
      </c>
      <c r="I716" s="40">
        <v>62999.99</v>
      </c>
      <c r="J716" s="67">
        <f t="shared" si="33"/>
        <v>0.31582952380952378</v>
      </c>
      <c r="K716" s="39">
        <f t="shared" si="34"/>
        <v>0.33333328042328042</v>
      </c>
      <c r="L716" s="2" t="str">
        <f t="shared" si="35"/>
        <v>AA</v>
      </c>
      <c r="M716" s="2" t="s">
        <v>457</v>
      </c>
      <c r="N716" s="2" t="s">
        <v>419</v>
      </c>
      <c r="O716" s="2" t="s">
        <v>70</v>
      </c>
    </row>
    <row r="717" spans="1:15">
      <c r="A717" s="42">
        <v>41369</v>
      </c>
      <c r="B717" s="42">
        <v>47912</v>
      </c>
      <c r="C717" s="130">
        <v>215</v>
      </c>
      <c r="D717" s="43">
        <v>8.5099999999999995E-2</v>
      </c>
      <c r="E717" s="43">
        <v>0.08</v>
      </c>
      <c r="F717" s="44">
        <v>150000</v>
      </c>
      <c r="G717" s="44">
        <v>150000</v>
      </c>
      <c r="H717" s="44">
        <v>47074.720000000001</v>
      </c>
      <c r="I717" s="44">
        <v>50000</v>
      </c>
      <c r="J717" s="68">
        <f t="shared" si="33"/>
        <v>0.31383146666666667</v>
      </c>
      <c r="K717" s="43">
        <f t="shared" si="34"/>
        <v>0.33333333333333331</v>
      </c>
      <c r="L717" s="41" t="str">
        <f t="shared" si="35"/>
        <v>AA</v>
      </c>
      <c r="M717" s="41" t="s">
        <v>673</v>
      </c>
      <c r="N717" s="41" t="s">
        <v>435</v>
      </c>
      <c r="O717" s="41" t="s">
        <v>70</v>
      </c>
    </row>
    <row r="718" spans="1:15">
      <c r="A718" s="42">
        <v>41144</v>
      </c>
      <c r="B718" s="42">
        <v>48449</v>
      </c>
      <c r="C718" s="130">
        <v>240</v>
      </c>
      <c r="D718" s="43">
        <v>8.5099999999999995E-2</v>
      </c>
      <c r="E718" s="43">
        <v>7.4400000000000008E-2</v>
      </c>
      <c r="F718" s="44">
        <v>150000</v>
      </c>
      <c r="G718" s="44">
        <v>150000</v>
      </c>
      <c r="H718" s="44">
        <v>47552.73</v>
      </c>
      <c r="I718" s="44">
        <v>50000</v>
      </c>
      <c r="J718" s="68">
        <f t="shared" si="33"/>
        <v>0.31701820000000003</v>
      </c>
      <c r="K718" s="43">
        <f t="shared" si="34"/>
        <v>0.33333333333333331</v>
      </c>
      <c r="L718" s="41" t="str">
        <f t="shared" si="35"/>
        <v>AA</v>
      </c>
      <c r="M718" s="41" t="s">
        <v>555</v>
      </c>
      <c r="N718" s="41" t="s">
        <v>434</v>
      </c>
      <c r="O718" s="41" t="s">
        <v>70</v>
      </c>
    </row>
    <row r="719" spans="1:15">
      <c r="A719" s="42">
        <v>41484</v>
      </c>
      <c r="B719" s="42">
        <v>50615</v>
      </c>
      <c r="C719" s="130">
        <v>300</v>
      </c>
      <c r="D719" s="43">
        <v>8.5099999999999995E-2</v>
      </c>
      <c r="E719" s="43">
        <v>8.5099999999999995E-2</v>
      </c>
      <c r="F719" s="44">
        <v>150000</v>
      </c>
      <c r="G719" s="44">
        <v>150000</v>
      </c>
      <c r="H719" s="44">
        <v>48932.57</v>
      </c>
      <c r="I719" s="44">
        <v>50000</v>
      </c>
      <c r="J719" s="68">
        <f t="shared" si="33"/>
        <v>0.32621713333333335</v>
      </c>
      <c r="K719" s="43">
        <f t="shared" si="34"/>
        <v>0.33333333333333331</v>
      </c>
      <c r="L719" s="41" t="str">
        <f t="shared" si="35"/>
        <v>AA</v>
      </c>
      <c r="M719" s="41" t="s">
        <v>734</v>
      </c>
      <c r="N719" s="41" t="s">
        <v>416</v>
      </c>
      <c r="O719" s="41" t="s">
        <v>70</v>
      </c>
    </row>
    <row r="720" spans="1:15">
      <c r="A720" s="42">
        <v>41115</v>
      </c>
      <c r="B720" s="42">
        <v>52164</v>
      </c>
      <c r="C720" s="130">
        <v>363</v>
      </c>
      <c r="D720" s="43">
        <v>8.5099999999999995E-2</v>
      </c>
      <c r="E720" s="43">
        <v>8.5099999999999995E-2</v>
      </c>
      <c r="F720" s="44">
        <v>194700</v>
      </c>
      <c r="G720" s="44">
        <v>194700</v>
      </c>
      <c r="H720" s="44">
        <v>40496.230000000003</v>
      </c>
      <c r="I720" s="44">
        <v>64999.99</v>
      </c>
      <c r="J720" s="68">
        <f t="shared" si="33"/>
        <v>0.20799296353364152</v>
      </c>
      <c r="K720" s="43">
        <f t="shared" si="34"/>
        <v>0.33384689265536721</v>
      </c>
      <c r="L720" s="41" t="str">
        <f t="shared" si="35"/>
        <v>AA</v>
      </c>
      <c r="M720" s="41" t="s">
        <v>457</v>
      </c>
      <c r="N720" s="41" t="s">
        <v>419</v>
      </c>
      <c r="O720" s="41" t="s">
        <v>70</v>
      </c>
    </row>
    <row r="721" spans="1:15">
      <c r="A721" s="42">
        <v>41465</v>
      </c>
      <c r="B721" s="42">
        <v>50596</v>
      </c>
      <c r="C721" s="130">
        <v>300</v>
      </c>
      <c r="D721" s="43">
        <v>8.5099999999999995E-2</v>
      </c>
      <c r="E721" s="43">
        <v>0.08</v>
      </c>
      <c r="F721" s="44">
        <v>145000</v>
      </c>
      <c r="G721" s="44">
        <v>145000</v>
      </c>
      <c r="H721" s="44">
        <v>45893.22</v>
      </c>
      <c r="I721" s="44">
        <v>48424.82</v>
      </c>
      <c r="J721" s="68">
        <f t="shared" si="33"/>
        <v>0.31650496551724139</v>
      </c>
      <c r="K721" s="43">
        <f t="shared" si="34"/>
        <v>0.33396427586206895</v>
      </c>
      <c r="L721" s="41" t="str">
        <f t="shared" si="35"/>
        <v>AA</v>
      </c>
      <c r="M721" s="41" t="s">
        <v>495</v>
      </c>
      <c r="N721" s="41" t="s">
        <v>424</v>
      </c>
      <c r="O721" s="41" t="s">
        <v>70</v>
      </c>
    </row>
    <row r="722" spans="1:15">
      <c r="A722" s="42">
        <v>41185</v>
      </c>
      <c r="B722" s="42">
        <v>43985</v>
      </c>
      <c r="C722" s="130">
        <v>92</v>
      </c>
      <c r="D722" s="43">
        <v>8.5099999999999995E-2</v>
      </c>
      <c r="E722" s="43">
        <v>0.08</v>
      </c>
      <c r="F722" s="44">
        <v>178500</v>
      </c>
      <c r="G722" s="44">
        <v>178500</v>
      </c>
      <c r="H722" s="44">
        <v>43650.97</v>
      </c>
      <c r="I722" s="44">
        <v>60000</v>
      </c>
      <c r="J722" s="68">
        <f t="shared" si="33"/>
        <v>0.24454324929971991</v>
      </c>
      <c r="K722" s="43">
        <f t="shared" si="34"/>
        <v>0.33613445378151263</v>
      </c>
      <c r="L722" s="41" t="str">
        <f t="shared" si="35"/>
        <v>AA</v>
      </c>
      <c r="M722" s="41" t="s">
        <v>532</v>
      </c>
      <c r="N722" s="41" t="s">
        <v>417</v>
      </c>
      <c r="O722" s="41" t="s">
        <v>70</v>
      </c>
    </row>
    <row r="723" spans="1:15">
      <c r="A723" s="42">
        <v>41453</v>
      </c>
      <c r="B723" s="42">
        <v>52410</v>
      </c>
      <c r="C723" s="130">
        <v>360</v>
      </c>
      <c r="D723" s="43">
        <v>8.5099999999999995E-2</v>
      </c>
      <c r="E723" s="43">
        <v>7.8100000000000003E-2</v>
      </c>
      <c r="F723" s="44">
        <v>155250</v>
      </c>
      <c r="G723" s="44">
        <v>155250</v>
      </c>
      <c r="H723" s="44">
        <v>51182.33</v>
      </c>
      <c r="I723" s="44">
        <v>52197.58</v>
      </c>
      <c r="J723" s="68">
        <f t="shared" si="33"/>
        <v>0.32967684380032208</v>
      </c>
      <c r="K723" s="43">
        <f t="shared" si="34"/>
        <v>0.33621629629629629</v>
      </c>
      <c r="L723" s="41" t="str">
        <f t="shared" si="35"/>
        <v>AA</v>
      </c>
      <c r="M723" s="41" t="s">
        <v>554</v>
      </c>
      <c r="N723" s="41" t="s">
        <v>417</v>
      </c>
      <c r="O723" s="41" t="s">
        <v>70</v>
      </c>
    </row>
    <row r="724" spans="1:15">
      <c r="A724" s="38">
        <v>41141</v>
      </c>
      <c r="B724" s="38">
        <v>53924</v>
      </c>
      <c r="C724" s="131">
        <v>420</v>
      </c>
      <c r="D724" s="39">
        <v>8.5099999999999995E-2</v>
      </c>
      <c r="E724" s="39">
        <v>0.08</v>
      </c>
      <c r="F724" s="40">
        <v>185000</v>
      </c>
      <c r="G724" s="40">
        <v>185000</v>
      </c>
      <c r="H724" s="40">
        <v>59608.34</v>
      </c>
      <c r="I724" s="40">
        <v>62305.74</v>
      </c>
      <c r="J724" s="67">
        <f t="shared" si="33"/>
        <v>0.32220724324324324</v>
      </c>
      <c r="K724" s="39">
        <f t="shared" si="34"/>
        <v>0.33678778378378377</v>
      </c>
      <c r="L724" s="2" t="str">
        <f t="shared" si="35"/>
        <v>AA</v>
      </c>
      <c r="M724" s="2" t="s">
        <v>1169</v>
      </c>
      <c r="N724" s="2" t="s">
        <v>416</v>
      </c>
      <c r="O724" s="2" t="s">
        <v>70</v>
      </c>
    </row>
    <row r="725" spans="1:15">
      <c r="A725" s="42">
        <v>41631</v>
      </c>
      <c r="B725" s="42">
        <v>54049</v>
      </c>
      <c r="C725" s="130">
        <v>408</v>
      </c>
      <c r="D725" s="43">
        <v>8.5099999999999995E-2</v>
      </c>
      <c r="E725" s="43">
        <v>7.5300000000000006E-2</v>
      </c>
      <c r="F725" s="44">
        <v>135000</v>
      </c>
      <c r="G725" s="44">
        <v>135000</v>
      </c>
      <c r="H725" s="44">
        <v>44375.199999999997</v>
      </c>
      <c r="I725" s="44">
        <v>45499.99</v>
      </c>
      <c r="J725" s="68">
        <f t="shared" si="33"/>
        <v>0.32870518518518516</v>
      </c>
      <c r="K725" s="43">
        <f t="shared" si="34"/>
        <v>0.33703696296296293</v>
      </c>
      <c r="L725" s="41" t="str">
        <f t="shared" si="35"/>
        <v>AA</v>
      </c>
      <c r="M725" s="41" t="s">
        <v>466</v>
      </c>
      <c r="N725" s="41" t="s">
        <v>421</v>
      </c>
      <c r="O725" s="41" t="s">
        <v>70</v>
      </c>
    </row>
    <row r="726" spans="1:15">
      <c r="A726" s="42">
        <v>41242</v>
      </c>
      <c r="B726" s="42">
        <v>54025</v>
      </c>
      <c r="C726" s="130">
        <v>420</v>
      </c>
      <c r="D726" s="43">
        <v>8.5099999999999995E-2</v>
      </c>
      <c r="E726" s="43">
        <v>8.5099999999999995E-2</v>
      </c>
      <c r="F726" s="44">
        <v>160000</v>
      </c>
      <c r="G726" s="44">
        <v>160000</v>
      </c>
      <c r="H726" s="44">
        <v>52264.05</v>
      </c>
      <c r="I726" s="44">
        <v>53943.5</v>
      </c>
      <c r="J726" s="68">
        <f t="shared" si="33"/>
        <v>0.32665031250000004</v>
      </c>
      <c r="K726" s="43">
        <f t="shared" si="34"/>
        <v>0.33714687500000001</v>
      </c>
      <c r="L726" s="41" t="str">
        <f t="shared" si="35"/>
        <v>AA</v>
      </c>
      <c r="M726" s="41" t="s">
        <v>627</v>
      </c>
      <c r="N726" s="41" t="s">
        <v>421</v>
      </c>
      <c r="O726" s="41" t="s">
        <v>70</v>
      </c>
    </row>
    <row r="727" spans="1:15">
      <c r="A727" s="42">
        <v>41331</v>
      </c>
      <c r="B727" s="42">
        <v>52288</v>
      </c>
      <c r="C727" s="130">
        <v>360</v>
      </c>
      <c r="D727" s="43">
        <v>8.5099999999999995E-2</v>
      </c>
      <c r="E727" s="43">
        <v>0.08</v>
      </c>
      <c r="F727" s="44">
        <v>185000</v>
      </c>
      <c r="G727" s="44">
        <v>185000</v>
      </c>
      <c r="H727" s="44">
        <v>58941.04</v>
      </c>
      <c r="I727" s="44">
        <v>62399.99</v>
      </c>
      <c r="J727" s="68">
        <f t="shared" si="33"/>
        <v>0.3186002162162162</v>
      </c>
      <c r="K727" s="43">
        <f t="shared" si="34"/>
        <v>0.33729724324324323</v>
      </c>
      <c r="L727" s="41" t="str">
        <f t="shared" si="35"/>
        <v>AA</v>
      </c>
      <c r="M727" s="41" t="s">
        <v>1133</v>
      </c>
      <c r="N727" s="41" t="s">
        <v>417</v>
      </c>
      <c r="O727" s="41" t="s">
        <v>70</v>
      </c>
    </row>
    <row r="728" spans="1:15">
      <c r="A728" s="38">
        <v>41277</v>
      </c>
      <c r="B728" s="38">
        <v>46755</v>
      </c>
      <c r="C728" s="131">
        <v>180</v>
      </c>
      <c r="D728" s="39">
        <v>8.5099999999999995E-2</v>
      </c>
      <c r="E728" s="39">
        <v>0.08</v>
      </c>
      <c r="F728" s="40">
        <v>160000</v>
      </c>
      <c r="G728" s="40">
        <v>160000</v>
      </c>
      <c r="H728" s="40">
        <v>47133.13</v>
      </c>
      <c r="I728" s="40">
        <v>53999.99</v>
      </c>
      <c r="J728" s="67">
        <f t="shared" si="33"/>
        <v>0.29458206249999996</v>
      </c>
      <c r="K728" s="39">
        <f t="shared" si="34"/>
        <v>0.33749993750000001</v>
      </c>
      <c r="L728" s="2" t="str">
        <f t="shared" si="35"/>
        <v>AA</v>
      </c>
      <c r="M728" s="2" t="s">
        <v>624</v>
      </c>
      <c r="N728" s="2" t="s">
        <v>424</v>
      </c>
      <c r="O728" s="2" t="s">
        <v>70</v>
      </c>
    </row>
    <row r="729" spans="1:15">
      <c r="A729" s="38">
        <v>41562</v>
      </c>
      <c r="B729" s="38">
        <v>52519</v>
      </c>
      <c r="C729" s="131">
        <v>360</v>
      </c>
      <c r="D729" s="39">
        <v>8.5099999999999995E-2</v>
      </c>
      <c r="E729" s="39">
        <v>7.5300000000000006E-2</v>
      </c>
      <c r="F729" s="40">
        <v>180000</v>
      </c>
      <c r="G729" s="40">
        <v>180000</v>
      </c>
      <c r="H729" s="40">
        <v>59854.59</v>
      </c>
      <c r="I729" s="40">
        <v>60756.67</v>
      </c>
      <c r="J729" s="67">
        <f t="shared" si="33"/>
        <v>0.33252549999999997</v>
      </c>
      <c r="K729" s="39">
        <f t="shared" si="34"/>
        <v>0.33753705555555552</v>
      </c>
      <c r="L729" s="2" t="str">
        <f t="shared" si="35"/>
        <v>AA</v>
      </c>
      <c r="M729" s="2" t="s">
        <v>107</v>
      </c>
      <c r="N729" s="2" t="s">
        <v>417</v>
      </c>
      <c r="O729" s="2" t="s">
        <v>70</v>
      </c>
    </row>
    <row r="730" spans="1:15">
      <c r="A730" s="42">
        <v>41445</v>
      </c>
      <c r="B730" s="42">
        <v>54229</v>
      </c>
      <c r="C730" s="130">
        <v>420</v>
      </c>
      <c r="D730" s="43">
        <v>8.5099999999999995E-2</v>
      </c>
      <c r="E730" s="43">
        <v>7.4400000000000008E-2</v>
      </c>
      <c r="F730" s="44">
        <v>162047</v>
      </c>
      <c r="G730" s="44">
        <v>162047</v>
      </c>
      <c r="H730" s="44">
        <v>53016.36</v>
      </c>
      <c r="I730" s="44">
        <v>54999.99</v>
      </c>
      <c r="J730" s="68">
        <f t="shared" si="33"/>
        <v>0.32716656278733947</v>
      </c>
      <c r="K730" s="43">
        <f t="shared" si="34"/>
        <v>0.33940764099304521</v>
      </c>
      <c r="L730" s="41" t="str">
        <f t="shared" si="35"/>
        <v>AA</v>
      </c>
      <c r="M730" s="41" t="s">
        <v>549</v>
      </c>
      <c r="N730" s="41" t="s">
        <v>427</v>
      </c>
      <c r="O730" s="41" t="s">
        <v>70</v>
      </c>
    </row>
    <row r="731" spans="1:15">
      <c r="A731" s="38">
        <v>41306</v>
      </c>
      <c r="B731" s="38">
        <v>54089</v>
      </c>
      <c r="C731" s="131">
        <v>420</v>
      </c>
      <c r="D731" s="39">
        <v>8.5099999999999995E-2</v>
      </c>
      <c r="E731" s="39">
        <v>0.08</v>
      </c>
      <c r="F731" s="40">
        <v>200000</v>
      </c>
      <c r="G731" s="40">
        <v>200000</v>
      </c>
      <c r="H731" s="40">
        <v>64947.69</v>
      </c>
      <c r="I731" s="40">
        <v>68095.55</v>
      </c>
      <c r="J731" s="67">
        <f t="shared" si="33"/>
        <v>0.32473845000000001</v>
      </c>
      <c r="K731" s="39">
        <f t="shared" si="34"/>
        <v>0.34047775000000002</v>
      </c>
      <c r="L731" s="2" t="str">
        <f t="shared" si="35"/>
        <v>AA</v>
      </c>
      <c r="M731" s="2" t="s">
        <v>533</v>
      </c>
      <c r="N731" s="2" t="s">
        <v>424</v>
      </c>
      <c r="O731" s="2" t="s">
        <v>70</v>
      </c>
    </row>
    <row r="732" spans="1:15">
      <c r="A732" s="38">
        <v>41311</v>
      </c>
      <c r="B732" s="38">
        <v>48616</v>
      </c>
      <c r="C732" s="131">
        <v>240</v>
      </c>
      <c r="D732" s="39">
        <v>8.5099999999999995E-2</v>
      </c>
      <c r="E732" s="39">
        <v>7.4400000000000008E-2</v>
      </c>
      <c r="F732" s="40">
        <v>158429.03</v>
      </c>
      <c r="G732" s="40">
        <v>158429.03</v>
      </c>
      <c r="H732" s="40">
        <v>50555.57</v>
      </c>
      <c r="I732" s="40">
        <v>54000</v>
      </c>
      <c r="J732" s="67">
        <f t="shared" si="33"/>
        <v>0.31910546949634166</v>
      </c>
      <c r="K732" s="39">
        <f t="shared" si="34"/>
        <v>0.34084662387947462</v>
      </c>
      <c r="L732" s="2" t="str">
        <f t="shared" si="35"/>
        <v>AA</v>
      </c>
      <c r="M732" s="2" t="s">
        <v>1278</v>
      </c>
      <c r="N732" s="2" t="s">
        <v>417</v>
      </c>
      <c r="O732" s="2" t="s">
        <v>70</v>
      </c>
    </row>
    <row r="733" spans="1:15">
      <c r="A733" s="38">
        <v>41192</v>
      </c>
      <c r="B733" s="38">
        <v>45575</v>
      </c>
      <c r="C733" s="131">
        <v>144</v>
      </c>
      <c r="D733" s="39">
        <v>8.5099999999999995E-2</v>
      </c>
      <c r="E733" s="39">
        <v>0.08</v>
      </c>
      <c r="F733" s="40">
        <v>124000</v>
      </c>
      <c r="G733" s="40">
        <v>124000</v>
      </c>
      <c r="H733" s="40">
        <v>34468.160000000003</v>
      </c>
      <c r="I733" s="40">
        <v>42278.26</v>
      </c>
      <c r="J733" s="67">
        <f t="shared" si="33"/>
        <v>0.27796903225806452</v>
      </c>
      <c r="K733" s="39">
        <f t="shared" si="34"/>
        <v>0.34095370967741939</v>
      </c>
      <c r="L733" s="2" t="str">
        <f t="shared" si="35"/>
        <v>AA</v>
      </c>
      <c r="M733" s="2" t="s">
        <v>1374</v>
      </c>
      <c r="N733" s="2" t="s">
        <v>432</v>
      </c>
      <c r="O733" s="2" t="s">
        <v>70</v>
      </c>
    </row>
    <row r="734" spans="1:15">
      <c r="A734" s="38">
        <v>41775</v>
      </c>
      <c r="B734" s="38">
        <v>49080</v>
      </c>
      <c r="C734" s="131">
        <v>240</v>
      </c>
      <c r="D734" s="39">
        <v>8.5099999999999995E-2</v>
      </c>
      <c r="E734" s="39">
        <v>8.14E-2</v>
      </c>
      <c r="F734" s="40">
        <v>200000</v>
      </c>
      <c r="G734" s="40">
        <v>200000</v>
      </c>
      <c r="H734" s="40">
        <v>66155.91</v>
      </c>
      <c r="I734" s="40">
        <v>68199.990000000005</v>
      </c>
      <c r="J734" s="67">
        <f t="shared" si="33"/>
        <v>0.33077955000000003</v>
      </c>
      <c r="K734" s="39">
        <f t="shared" si="34"/>
        <v>0.34099995000000005</v>
      </c>
      <c r="L734" s="2" t="str">
        <f t="shared" si="35"/>
        <v>AA</v>
      </c>
      <c r="M734" s="2" t="s">
        <v>998</v>
      </c>
      <c r="N734" s="2" t="s">
        <v>417</v>
      </c>
      <c r="O734" s="2" t="s">
        <v>70</v>
      </c>
    </row>
    <row r="735" spans="1:15">
      <c r="A735" s="38">
        <v>41726</v>
      </c>
      <c r="B735" s="38">
        <v>52684</v>
      </c>
      <c r="C735" s="131">
        <v>360</v>
      </c>
      <c r="D735" s="39">
        <v>8.5099999999999995E-2</v>
      </c>
      <c r="E735" s="39">
        <v>0.08</v>
      </c>
      <c r="F735" s="40">
        <v>114685</v>
      </c>
      <c r="G735" s="40">
        <v>114685</v>
      </c>
      <c r="H735" s="40">
        <v>38303.360000000001</v>
      </c>
      <c r="I735" s="40">
        <v>39184.99</v>
      </c>
      <c r="J735" s="67">
        <f t="shared" si="33"/>
        <v>0.33398753106334744</v>
      </c>
      <c r="K735" s="39">
        <f t="shared" si="34"/>
        <v>0.34167493569342111</v>
      </c>
      <c r="L735" s="2" t="str">
        <f t="shared" si="35"/>
        <v>AA</v>
      </c>
      <c r="M735" s="2" t="s">
        <v>1542</v>
      </c>
      <c r="N735" s="2" t="s">
        <v>416</v>
      </c>
      <c r="O735" s="2" t="s">
        <v>70</v>
      </c>
    </row>
    <row r="736" spans="1:15">
      <c r="A736" s="42">
        <v>41311</v>
      </c>
      <c r="B736" s="42">
        <v>52268</v>
      </c>
      <c r="C736" s="130">
        <v>360</v>
      </c>
      <c r="D736" s="43">
        <v>8.5099999999999995E-2</v>
      </c>
      <c r="E736" s="43">
        <v>0.08</v>
      </c>
      <c r="F736" s="44">
        <v>190200</v>
      </c>
      <c r="G736" s="44">
        <v>190200</v>
      </c>
      <c r="H736" s="44">
        <v>61945.43</v>
      </c>
      <c r="I736" s="44">
        <v>65000</v>
      </c>
      <c r="J736" s="68">
        <f t="shared" si="33"/>
        <v>0.32568575184016824</v>
      </c>
      <c r="K736" s="43">
        <f t="shared" si="34"/>
        <v>0.34174553101997895</v>
      </c>
      <c r="L736" s="41" t="str">
        <f t="shared" si="35"/>
        <v>AA</v>
      </c>
      <c r="M736" s="41" t="s">
        <v>716</v>
      </c>
      <c r="N736" s="41" t="s">
        <v>417</v>
      </c>
      <c r="O736" s="41" t="s">
        <v>70</v>
      </c>
    </row>
    <row r="737" spans="1:15">
      <c r="A737" s="38">
        <v>41372</v>
      </c>
      <c r="B737" s="38">
        <v>50564</v>
      </c>
      <c r="C737" s="131">
        <v>302</v>
      </c>
      <c r="D737" s="39">
        <v>8.5099999999999995E-2</v>
      </c>
      <c r="E737" s="39">
        <v>7.5300000000000006E-2</v>
      </c>
      <c r="F737" s="40">
        <v>190000</v>
      </c>
      <c r="G737" s="40">
        <v>190000</v>
      </c>
      <c r="H737" s="40">
        <v>60996.14</v>
      </c>
      <c r="I737" s="40">
        <v>64999.99</v>
      </c>
      <c r="J737" s="67">
        <f t="shared" si="33"/>
        <v>0.32103231578947367</v>
      </c>
      <c r="K737" s="39">
        <f t="shared" si="34"/>
        <v>0.34210521052631576</v>
      </c>
      <c r="L737" s="2" t="str">
        <f t="shared" si="35"/>
        <v>AA</v>
      </c>
      <c r="M737" s="2" t="s">
        <v>564</v>
      </c>
      <c r="N737" s="2" t="s">
        <v>417</v>
      </c>
      <c r="O737" s="2" t="s">
        <v>70</v>
      </c>
    </row>
    <row r="738" spans="1:15">
      <c r="A738" s="38">
        <v>41442</v>
      </c>
      <c r="B738" s="38">
        <v>54226</v>
      </c>
      <c r="C738" s="131">
        <v>420</v>
      </c>
      <c r="D738" s="39">
        <v>8.5099999999999995E-2</v>
      </c>
      <c r="E738" s="39">
        <v>7.5300000000000006E-2</v>
      </c>
      <c r="F738" s="40">
        <v>190000</v>
      </c>
      <c r="G738" s="40">
        <v>190000</v>
      </c>
      <c r="H738" s="40">
        <v>62655.11</v>
      </c>
      <c r="I738" s="40">
        <v>64999.99</v>
      </c>
      <c r="J738" s="67">
        <f t="shared" si="33"/>
        <v>0.32976373684210525</v>
      </c>
      <c r="K738" s="39">
        <f t="shared" si="34"/>
        <v>0.34210521052631576</v>
      </c>
      <c r="L738" s="2" t="str">
        <f t="shared" si="35"/>
        <v>AA</v>
      </c>
      <c r="M738" s="2" t="s">
        <v>922</v>
      </c>
      <c r="N738" s="2" t="s">
        <v>417</v>
      </c>
      <c r="O738" s="2" t="s">
        <v>70</v>
      </c>
    </row>
    <row r="739" spans="1:15">
      <c r="A739" s="38">
        <v>41263</v>
      </c>
      <c r="B739" s="38">
        <v>51490</v>
      </c>
      <c r="C739" s="131">
        <v>336</v>
      </c>
      <c r="D739" s="39">
        <v>8.5099999999999995E-2</v>
      </c>
      <c r="E739" s="39">
        <v>7.5300000000000006E-2</v>
      </c>
      <c r="F739" s="40">
        <v>178000</v>
      </c>
      <c r="G739" s="40">
        <v>178000</v>
      </c>
      <c r="H739" s="40">
        <v>59659.68</v>
      </c>
      <c r="I739" s="40">
        <v>61000.42</v>
      </c>
      <c r="J739" s="67">
        <f t="shared" si="33"/>
        <v>0.33516674157303372</v>
      </c>
      <c r="K739" s="39">
        <f t="shared" si="34"/>
        <v>0.34269898876404492</v>
      </c>
      <c r="L739" s="2" t="str">
        <f t="shared" si="35"/>
        <v>AA</v>
      </c>
      <c r="M739" s="2" t="s">
        <v>997</v>
      </c>
      <c r="N739" s="2" t="s">
        <v>416</v>
      </c>
      <c r="O739" s="2" t="s">
        <v>70</v>
      </c>
    </row>
    <row r="740" spans="1:15">
      <c r="A740" s="38">
        <v>41745</v>
      </c>
      <c r="B740" s="38">
        <v>49050</v>
      </c>
      <c r="C740" s="131">
        <v>240</v>
      </c>
      <c r="D740" s="39">
        <v>8.5099999999999995E-2</v>
      </c>
      <c r="E740" s="39">
        <v>0.08</v>
      </c>
      <c r="F740" s="40">
        <v>160000</v>
      </c>
      <c r="G740" s="40">
        <v>160000</v>
      </c>
      <c r="H740" s="40">
        <v>53126.9</v>
      </c>
      <c r="I740" s="40">
        <v>54999.99</v>
      </c>
      <c r="J740" s="67">
        <f t="shared" si="33"/>
        <v>0.33204312499999999</v>
      </c>
      <c r="K740" s="39">
        <f t="shared" si="34"/>
        <v>0.34374993749999999</v>
      </c>
      <c r="L740" s="2" t="str">
        <f t="shared" si="35"/>
        <v>AA</v>
      </c>
      <c r="M740" s="2" t="s">
        <v>1517</v>
      </c>
      <c r="N740" s="2" t="s">
        <v>417</v>
      </c>
      <c r="O740" s="2" t="s">
        <v>70</v>
      </c>
    </row>
    <row r="741" spans="1:15">
      <c r="A741" s="42">
        <v>41432</v>
      </c>
      <c r="B741" s="42">
        <v>52450</v>
      </c>
      <c r="C741" s="130">
        <v>362</v>
      </c>
      <c r="D741" s="43">
        <v>8.5099999999999995E-2</v>
      </c>
      <c r="E741" s="43">
        <v>0.08</v>
      </c>
      <c r="F741" s="44">
        <v>160000</v>
      </c>
      <c r="G741" s="44">
        <v>160000</v>
      </c>
      <c r="H741" s="44">
        <v>52424.85</v>
      </c>
      <c r="I741" s="44">
        <v>54999.99</v>
      </c>
      <c r="J741" s="68">
        <f t="shared" si="33"/>
        <v>0.32765531250000002</v>
      </c>
      <c r="K741" s="43">
        <f t="shared" si="34"/>
        <v>0.34374993749999999</v>
      </c>
      <c r="L741" s="41" t="str">
        <f t="shared" si="35"/>
        <v>AA</v>
      </c>
      <c r="M741" s="41" t="s">
        <v>213</v>
      </c>
      <c r="N741" s="41" t="s">
        <v>416</v>
      </c>
      <c r="O741" s="41" t="s">
        <v>70</v>
      </c>
    </row>
    <row r="742" spans="1:15">
      <c r="A742" s="38">
        <v>41144</v>
      </c>
      <c r="B742" s="38">
        <v>48449</v>
      </c>
      <c r="C742" s="131">
        <v>240</v>
      </c>
      <c r="D742" s="39">
        <v>8.5099999999999995E-2</v>
      </c>
      <c r="E742" s="39">
        <v>7.5300000000000006E-2</v>
      </c>
      <c r="F742" s="40">
        <v>165650</v>
      </c>
      <c r="G742" s="40">
        <v>165650</v>
      </c>
      <c r="H742" s="40">
        <v>50471.65</v>
      </c>
      <c r="I742" s="40">
        <v>56999.99</v>
      </c>
      <c r="J742" s="67">
        <f t="shared" si="33"/>
        <v>0.30468849984907942</v>
      </c>
      <c r="K742" s="39">
        <f t="shared" si="34"/>
        <v>0.34409894355568971</v>
      </c>
      <c r="L742" s="2" t="str">
        <f t="shared" si="35"/>
        <v>AA</v>
      </c>
      <c r="M742" s="2" t="s">
        <v>531</v>
      </c>
      <c r="N742" s="2" t="s">
        <v>423</v>
      </c>
      <c r="O742" s="2" t="s">
        <v>70</v>
      </c>
    </row>
    <row r="743" spans="1:15">
      <c r="A743" s="38">
        <v>41558</v>
      </c>
      <c r="B743" s="38">
        <v>51602</v>
      </c>
      <c r="C743" s="131">
        <v>330</v>
      </c>
      <c r="D743" s="39">
        <v>8.5099999999999995E-2</v>
      </c>
      <c r="E743" s="39">
        <v>8.5099999999999995E-2</v>
      </c>
      <c r="F743" s="40">
        <v>144750</v>
      </c>
      <c r="G743" s="40">
        <v>144750</v>
      </c>
      <c r="H743" s="40">
        <v>48261.58</v>
      </c>
      <c r="I743" s="40">
        <v>50000</v>
      </c>
      <c r="J743" s="67">
        <f t="shared" si="33"/>
        <v>0.33341333333333334</v>
      </c>
      <c r="K743" s="39">
        <f t="shared" si="34"/>
        <v>0.34542314335060448</v>
      </c>
      <c r="L743" s="2" t="str">
        <f t="shared" si="35"/>
        <v>AA</v>
      </c>
      <c r="M743" s="2" t="s">
        <v>457</v>
      </c>
      <c r="N743" s="2" t="s">
        <v>419</v>
      </c>
      <c r="O743" s="2" t="s">
        <v>70</v>
      </c>
    </row>
    <row r="744" spans="1:15">
      <c r="A744" s="42">
        <v>41151</v>
      </c>
      <c r="B744" s="42">
        <v>50282</v>
      </c>
      <c r="C744" s="130">
        <v>300</v>
      </c>
      <c r="D744" s="43">
        <v>8.5099999999999995E-2</v>
      </c>
      <c r="E744" s="43">
        <v>7.8100000000000003E-2</v>
      </c>
      <c r="F744" s="44">
        <v>187000</v>
      </c>
      <c r="G744" s="44">
        <v>187000</v>
      </c>
      <c r="H744" s="44">
        <v>61624.49</v>
      </c>
      <c r="I744" s="44">
        <v>64617.96</v>
      </c>
      <c r="J744" s="68">
        <f t="shared" si="33"/>
        <v>0.32954272727272726</v>
      </c>
      <c r="K744" s="43">
        <f t="shared" si="34"/>
        <v>0.34555058823529411</v>
      </c>
      <c r="L744" s="41" t="str">
        <f t="shared" si="35"/>
        <v>AA</v>
      </c>
      <c r="M744" s="41" t="s">
        <v>457</v>
      </c>
      <c r="N744" s="41" t="s">
        <v>419</v>
      </c>
      <c r="O744" s="41" t="s">
        <v>70</v>
      </c>
    </row>
    <row r="745" spans="1:15">
      <c r="A745" s="38">
        <v>41292</v>
      </c>
      <c r="B745" s="38">
        <v>54075</v>
      </c>
      <c r="C745" s="131">
        <v>420</v>
      </c>
      <c r="D745" s="39">
        <v>8.5099999999999995E-2</v>
      </c>
      <c r="E745" s="39">
        <v>0.08</v>
      </c>
      <c r="F745" s="40">
        <v>155000</v>
      </c>
      <c r="G745" s="40">
        <v>155000</v>
      </c>
      <c r="H745" s="40">
        <v>51058.86</v>
      </c>
      <c r="I745" s="40">
        <v>53626.95</v>
      </c>
      <c r="J745" s="67">
        <f t="shared" si="33"/>
        <v>0.32941199999999998</v>
      </c>
      <c r="K745" s="39">
        <f t="shared" si="34"/>
        <v>0.34598032258064515</v>
      </c>
      <c r="L745" s="2" t="str">
        <f t="shared" si="35"/>
        <v>AA</v>
      </c>
      <c r="M745" s="2" t="s">
        <v>464</v>
      </c>
      <c r="N745" s="2" t="s">
        <v>424</v>
      </c>
      <c r="O745" s="2" t="s">
        <v>70</v>
      </c>
    </row>
    <row r="746" spans="1:15">
      <c r="A746" s="38">
        <v>41736</v>
      </c>
      <c r="B746" s="38">
        <v>44537</v>
      </c>
      <c r="C746" s="131">
        <v>92</v>
      </c>
      <c r="D746" s="39">
        <v>8.5099999999999995E-2</v>
      </c>
      <c r="E746" s="39">
        <v>0.08</v>
      </c>
      <c r="F746" s="40">
        <v>130000</v>
      </c>
      <c r="G746" s="40">
        <v>130000</v>
      </c>
      <c r="H746" s="40">
        <v>40478.6</v>
      </c>
      <c r="I746" s="40">
        <v>44999.99</v>
      </c>
      <c r="J746" s="67">
        <f t="shared" si="33"/>
        <v>0.31137384615384617</v>
      </c>
      <c r="K746" s="39">
        <f t="shared" si="34"/>
        <v>0.34615376923076924</v>
      </c>
      <c r="L746" s="2" t="str">
        <f t="shared" si="35"/>
        <v>AA</v>
      </c>
      <c r="M746" s="2" t="s">
        <v>564</v>
      </c>
      <c r="N746" s="2" t="s">
        <v>417</v>
      </c>
      <c r="O746" s="2" t="s">
        <v>70</v>
      </c>
    </row>
    <row r="747" spans="1:15">
      <c r="A747" s="42">
        <v>41562</v>
      </c>
      <c r="B747" s="42">
        <v>50693</v>
      </c>
      <c r="C747" s="130">
        <v>300</v>
      </c>
      <c r="D747" s="43">
        <v>8.5099999999999995E-2</v>
      </c>
      <c r="E747" s="43">
        <v>0.08</v>
      </c>
      <c r="F747" s="44">
        <v>130000</v>
      </c>
      <c r="G747" s="44">
        <v>130000</v>
      </c>
      <c r="H747" s="44">
        <v>43110.89</v>
      </c>
      <c r="I747" s="44">
        <v>44999.99</v>
      </c>
      <c r="J747" s="68">
        <f t="shared" si="33"/>
        <v>0.33162223076923075</v>
      </c>
      <c r="K747" s="43">
        <f t="shared" si="34"/>
        <v>0.34615376923076924</v>
      </c>
      <c r="L747" s="41" t="str">
        <f t="shared" si="35"/>
        <v>AA</v>
      </c>
      <c r="M747" s="41" t="s">
        <v>629</v>
      </c>
      <c r="N747" s="41" t="s">
        <v>417</v>
      </c>
      <c r="O747" s="41" t="s">
        <v>70</v>
      </c>
    </row>
    <row r="748" spans="1:15">
      <c r="A748" s="38">
        <v>41759</v>
      </c>
      <c r="B748" s="38">
        <v>45412</v>
      </c>
      <c r="C748" s="131">
        <v>120</v>
      </c>
      <c r="D748" s="39">
        <v>8.5099999999999995E-2</v>
      </c>
      <c r="E748" s="39">
        <v>7.6799999999999993E-2</v>
      </c>
      <c r="F748" s="40">
        <v>150000</v>
      </c>
      <c r="G748" s="40">
        <v>150000</v>
      </c>
      <c r="H748" s="40">
        <v>48591.44</v>
      </c>
      <c r="I748" s="40">
        <v>51999.99</v>
      </c>
      <c r="J748" s="67">
        <f t="shared" si="33"/>
        <v>0.32394293333333335</v>
      </c>
      <c r="K748" s="39">
        <f t="shared" si="34"/>
        <v>0.34666659999999999</v>
      </c>
      <c r="L748" s="2" t="str">
        <f t="shared" si="35"/>
        <v>AA</v>
      </c>
      <c r="M748" s="2" t="s">
        <v>944</v>
      </c>
      <c r="N748" s="2" t="s">
        <v>421</v>
      </c>
      <c r="O748" s="2" t="s">
        <v>70</v>
      </c>
    </row>
    <row r="749" spans="1:15">
      <c r="A749" s="38">
        <v>41087</v>
      </c>
      <c r="B749" s="38">
        <v>52044</v>
      </c>
      <c r="C749" s="131">
        <v>360</v>
      </c>
      <c r="D749" s="39">
        <v>8.5099999999999995E-2</v>
      </c>
      <c r="E749" s="39">
        <v>0.08</v>
      </c>
      <c r="F749" s="40">
        <v>177000</v>
      </c>
      <c r="G749" s="40">
        <v>177000</v>
      </c>
      <c r="H749" s="40">
        <v>59771.48</v>
      </c>
      <c r="I749" s="40">
        <v>61380.45</v>
      </c>
      <c r="J749" s="67">
        <f t="shared" si="33"/>
        <v>0.33769197740112994</v>
      </c>
      <c r="K749" s="39">
        <f t="shared" si="34"/>
        <v>0.34678220338983051</v>
      </c>
      <c r="L749" s="2" t="str">
        <f t="shared" si="35"/>
        <v>AA</v>
      </c>
      <c r="M749" s="2" t="s">
        <v>651</v>
      </c>
      <c r="N749" s="2" t="s">
        <v>417</v>
      </c>
      <c r="O749" s="2" t="s">
        <v>70</v>
      </c>
    </row>
    <row r="750" spans="1:15">
      <c r="A750" s="42">
        <v>41120</v>
      </c>
      <c r="B750" s="42">
        <v>48182</v>
      </c>
      <c r="C750" s="130">
        <v>232</v>
      </c>
      <c r="D750" s="43">
        <v>8.5099999999999995E-2</v>
      </c>
      <c r="E750" s="43">
        <v>0.08</v>
      </c>
      <c r="F750" s="44">
        <v>130000</v>
      </c>
      <c r="G750" s="44">
        <v>130000</v>
      </c>
      <c r="H750" s="44">
        <v>39770.519999999997</v>
      </c>
      <c r="I750" s="44">
        <v>45125.51</v>
      </c>
      <c r="J750" s="68">
        <f t="shared" si="33"/>
        <v>0.30592707692307691</v>
      </c>
      <c r="K750" s="43">
        <f t="shared" si="34"/>
        <v>0.3471193076923077</v>
      </c>
      <c r="L750" s="41" t="str">
        <f t="shared" si="35"/>
        <v>AA</v>
      </c>
      <c r="M750" s="41" t="s">
        <v>1059</v>
      </c>
      <c r="N750" s="41" t="s">
        <v>421</v>
      </c>
      <c r="O750" s="41" t="s">
        <v>70</v>
      </c>
    </row>
    <row r="751" spans="1:15">
      <c r="A751" s="38">
        <v>41645</v>
      </c>
      <c r="B751" s="38">
        <v>48950</v>
      </c>
      <c r="C751" s="131">
        <v>240</v>
      </c>
      <c r="D751" s="39">
        <v>8.5099999999999995E-2</v>
      </c>
      <c r="E751" s="39">
        <v>0.08</v>
      </c>
      <c r="F751" s="40">
        <v>185000</v>
      </c>
      <c r="G751" s="40">
        <v>185000</v>
      </c>
      <c r="H751" s="40">
        <v>61735.82</v>
      </c>
      <c r="I751" s="40">
        <v>64550.98</v>
      </c>
      <c r="J751" s="67">
        <f t="shared" si="33"/>
        <v>0.33370713513513511</v>
      </c>
      <c r="K751" s="39">
        <f t="shared" si="34"/>
        <v>0.34892421621621622</v>
      </c>
      <c r="L751" s="2" t="str">
        <f t="shared" si="35"/>
        <v>AA</v>
      </c>
      <c r="M751" s="2" t="s">
        <v>475</v>
      </c>
      <c r="N751" s="2" t="s">
        <v>427</v>
      </c>
      <c r="O751" s="2" t="s">
        <v>70</v>
      </c>
    </row>
    <row r="752" spans="1:15">
      <c r="A752" s="42">
        <v>41681</v>
      </c>
      <c r="B752" s="42">
        <v>50812</v>
      </c>
      <c r="C752" s="130">
        <v>300</v>
      </c>
      <c r="D752" s="43">
        <v>8.5099999999999995E-2</v>
      </c>
      <c r="E752" s="43">
        <v>8.5099999999999995E-2</v>
      </c>
      <c r="F752" s="44">
        <v>200000</v>
      </c>
      <c r="G752" s="44">
        <v>200000</v>
      </c>
      <c r="H752" s="44">
        <v>67821.440000000002</v>
      </c>
      <c r="I752" s="44">
        <v>69999.990000000005</v>
      </c>
      <c r="J752" s="68">
        <f t="shared" si="33"/>
        <v>0.3391072</v>
      </c>
      <c r="K752" s="43">
        <f t="shared" si="34"/>
        <v>0.34999995</v>
      </c>
      <c r="L752" s="41" t="str">
        <f t="shared" si="35"/>
        <v>AA</v>
      </c>
      <c r="M752" s="41" t="s">
        <v>570</v>
      </c>
      <c r="N752" s="41" t="s">
        <v>422</v>
      </c>
      <c r="O752" s="41" t="s">
        <v>70</v>
      </c>
    </row>
    <row r="753" spans="1:15">
      <c r="A753" s="38">
        <v>41564</v>
      </c>
      <c r="B753" s="38">
        <v>52521</v>
      </c>
      <c r="C753" s="131">
        <v>360</v>
      </c>
      <c r="D753" s="39">
        <v>8.5099999999999995E-2</v>
      </c>
      <c r="E753" s="39">
        <v>0.08</v>
      </c>
      <c r="F753" s="40">
        <v>190000</v>
      </c>
      <c r="G753" s="40">
        <v>190000</v>
      </c>
      <c r="H753" s="40">
        <v>64327.14</v>
      </c>
      <c r="I753" s="40">
        <v>66572.33</v>
      </c>
      <c r="J753" s="67">
        <f t="shared" si="33"/>
        <v>0.33856389473684212</v>
      </c>
      <c r="K753" s="39">
        <f t="shared" si="34"/>
        <v>0.35038068421052632</v>
      </c>
      <c r="L753" s="2" t="str">
        <f t="shared" si="35"/>
        <v>AA</v>
      </c>
      <c r="M753" s="2" t="s">
        <v>625</v>
      </c>
      <c r="N753" s="2" t="s">
        <v>419</v>
      </c>
      <c r="O753" s="2" t="s">
        <v>70</v>
      </c>
    </row>
    <row r="754" spans="1:15">
      <c r="A754" s="42">
        <v>41247</v>
      </c>
      <c r="B754" s="42">
        <v>47942</v>
      </c>
      <c r="C754" s="130">
        <v>220</v>
      </c>
      <c r="D754" s="43">
        <v>8.5099999999999995E-2</v>
      </c>
      <c r="E754" s="43">
        <v>7.4400000000000008E-2</v>
      </c>
      <c r="F754" s="44">
        <v>185000</v>
      </c>
      <c r="G754" s="44">
        <v>185000</v>
      </c>
      <c r="H754" s="44">
        <v>58053.68</v>
      </c>
      <c r="I754" s="44">
        <v>64999.99</v>
      </c>
      <c r="J754" s="68">
        <f t="shared" si="33"/>
        <v>0.31380367567567569</v>
      </c>
      <c r="K754" s="43">
        <f t="shared" si="34"/>
        <v>0.3513512972972973</v>
      </c>
      <c r="L754" s="41" t="str">
        <f t="shared" si="35"/>
        <v>AA</v>
      </c>
      <c r="M754" s="41" t="s">
        <v>525</v>
      </c>
      <c r="N754" s="41" t="s">
        <v>430</v>
      </c>
      <c r="O754" s="41" t="s">
        <v>70</v>
      </c>
    </row>
    <row r="755" spans="1:15">
      <c r="A755" s="42">
        <v>41442</v>
      </c>
      <c r="B755" s="42">
        <v>47531</v>
      </c>
      <c r="C755" s="130">
        <v>200</v>
      </c>
      <c r="D755" s="43">
        <v>8.5099999999999995E-2</v>
      </c>
      <c r="E755" s="43">
        <v>0.08</v>
      </c>
      <c r="F755" s="44">
        <v>165000</v>
      </c>
      <c r="G755" s="44">
        <v>165000</v>
      </c>
      <c r="H755" s="44">
        <v>52841.86</v>
      </c>
      <c r="I755" s="44">
        <v>57999.99</v>
      </c>
      <c r="J755" s="68">
        <f t="shared" si="33"/>
        <v>0.32025369696969697</v>
      </c>
      <c r="K755" s="43">
        <f t="shared" si="34"/>
        <v>0.35151509090909089</v>
      </c>
      <c r="L755" s="41" t="str">
        <f t="shared" si="35"/>
        <v>AA</v>
      </c>
      <c r="M755" s="41" t="s">
        <v>790</v>
      </c>
      <c r="N755" s="41" t="s">
        <v>416</v>
      </c>
      <c r="O755" s="41" t="s">
        <v>70</v>
      </c>
    </row>
    <row r="756" spans="1:15">
      <c r="A756" s="42">
        <v>41373</v>
      </c>
      <c r="B756" s="42">
        <v>46304</v>
      </c>
      <c r="C756" s="130">
        <v>162</v>
      </c>
      <c r="D756" s="43">
        <v>8.5099999999999995E-2</v>
      </c>
      <c r="E756" s="43">
        <v>0.08</v>
      </c>
      <c r="F756" s="44">
        <v>185000</v>
      </c>
      <c r="G756" s="44">
        <v>185000</v>
      </c>
      <c r="H756" s="44">
        <v>52569.88</v>
      </c>
      <c r="I756" s="44">
        <v>65071.88</v>
      </c>
      <c r="J756" s="68">
        <f t="shared" si="33"/>
        <v>0.28416151351351349</v>
      </c>
      <c r="K756" s="43">
        <f t="shared" si="34"/>
        <v>0.35173989189189186</v>
      </c>
      <c r="L756" s="41" t="str">
        <f t="shared" si="35"/>
        <v>AA</v>
      </c>
      <c r="M756" s="41" t="s">
        <v>1308</v>
      </c>
      <c r="N756" s="41" t="s">
        <v>422</v>
      </c>
      <c r="O756" s="41" t="s">
        <v>70</v>
      </c>
    </row>
    <row r="757" spans="1:15">
      <c r="A757" s="38">
        <v>41151</v>
      </c>
      <c r="B757" s="38">
        <v>45746</v>
      </c>
      <c r="C757" s="131">
        <v>151</v>
      </c>
      <c r="D757" s="39">
        <v>8.5099999999999995E-2</v>
      </c>
      <c r="E757" s="39">
        <v>0.08</v>
      </c>
      <c r="F757" s="40">
        <v>179000</v>
      </c>
      <c r="G757" s="40">
        <v>179000</v>
      </c>
      <c r="H757" s="40">
        <v>51201.89</v>
      </c>
      <c r="I757" s="40">
        <v>63159.43</v>
      </c>
      <c r="J757" s="67">
        <f t="shared" si="33"/>
        <v>0.2860440782122905</v>
      </c>
      <c r="K757" s="39">
        <f t="shared" si="34"/>
        <v>0.35284597765363129</v>
      </c>
      <c r="L757" s="2" t="str">
        <f t="shared" si="35"/>
        <v>AA</v>
      </c>
      <c r="M757" s="2" t="s">
        <v>522</v>
      </c>
      <c r="N757" s="2" t="s">
        <v>419</v>
      </c>
      <c r="O757" s="2" t="s">
        <v>70</v>
      </c>
    </row>
    <row r="758" spans="1:15">
      <c r="A758" s="38">
        <v>41689</v>
      </c>
      <c r="B758" s="38">
        <v>54473</v>
      </c>
      <c r="C758" s="131">
        <v>420</v>
      </c>
      <c r="D758" s="39">
        <v>8.5099999999999995E-2</v>
      </c>
      <c r="E758" s="39">
        <v>0.08</v>
      </c>
      <c r="F758" s="40">
        <v>170000</v>
      </c>
      <c r="G758" s="40">
        <v>170000</v>
      </c>
      <c r="H758" s="40">
        <v>58780.51</v>
      </c>
      <c r="I758" s="40">
        <v>59999.99</v>
      </c>
      <c r="J758" s="67">
        <f t="shared" si="33"/>
        <v>0.34576770588235295</v>
      </c>
      <c r="K758" s="39">
        <f t="shared" si="34"/>
        <v>0.35294111764705882</v>
      </c>
      <c r="L758" s="2" t="str">
        <f t="shared" si="35"/>
        <v>AA</v>
      </c>
      <c r="M758" s="2" t="s">
        <v>690</v>
      </c>
      <c r="N758" s="2" t="s">
        <v>417</v>
      </c>
      <c r="O758" s="2" t="s">
        <v>70</v>
      </c>
    </row>
    <row r="759" spans="1:15">
      <c r="A759" s="38">
        <v>41296</v>
      </c>
      <c r="B759" s="38">
        <v>53043</v>
      </c>
      <c r="C759" s="131">
        <v>386</v>
      </c>
      <c r="D759" s="39">
        <v>8.5099999999999995E-2</v>
      </c>
      <c r="E759" s="39">
        <v>7.5300000000000006E-2</v>
      </c>
      <c r="F759" s="40">
        <v>180000</v>
      </c>
      <c r="G759" s="40">
        <v>180000</v>
      </c>
      <c r="H759" s="40">
        <v>55346.47</v>
      </c>
      <c r="I759" s="40">
        <v>63572.68</v>
      </c>
      <c r="J759" s="67">
        <f t="shared" si="33"/>
        <v>0.3074803888888889</v>
      </c>
      <c r="K759" s="39">
        <f t="shared" si="34"/>
        <v>0.35318155555555558</v>
      </c>
      <c r="L759" s="2" t="str">
        <f t="shared" si="35"/>
        <v>AA</v>
      </c>
      <c r="M759" s="2" t="s">
        <v>814</v>
      </c>
      <c r="N759" s="2" t="s">
        <v>416</v>
      </c>
      <c r="O759" s="2" t="s">
        <v>70</v>
      </c>
    </row>
    <row r="760" spans="1:15">
      <c r="A760" s="42">
        <v>41421</v>
      </c>
      <c r="B760" s="42">
        <v>50552</v>
      </c>
      <c r="C760" s="130">
        <v>300</v>
      </c>
      <c r="D760" s="43">
        <v>8.5099999999999995E-2</v>
      </c>
      <c r="E760" s="43">
        <v>7.5300000000000006E-2</v>
      </c>
      <c r="F760" s="44">
        <v>130200</v>
      </c>
      <c r="G760" s="44">
        <v>130200</v>
      </c>
      <c r="H760" s="44">
        <v>43317.15</v>
      </c>
      <c r="I760" s="44">
        <v>45999.99</v>
      </c>
      <c r="J760" s="68">
        <f t="shared" si="33"/>
        <v>0.33269700460829493</v>
      </c>
      <c r="K760" s="43">
        <f t="shared" si="34"/>
        <v>0.35330253456221195</v>
      </c>
      <c r="L760" s="41" t="str">
        <f t="shared" si="35"/>
        <v>AA</v>
      </c>
      <c r="M760" s="41" t="s">
        <v>470</v>
      </c>
      <c r="N760" s="41" t="s">
        <v>424</v>
      </c>
      <c r="O760" s="41" t="s">
        <v>70</v>
      </c>
    </row>
    <row r="761" spans="1:15">
      <c r="A761" s="38">
        <v>41621</v>
      </c>
      <c r="B761" s="38">
        <v>49839</v>
      </c>
      <c r="C761" s="131">
        <v>270</v>
      </c>
      <c r="D761" s="39">
        <v>8.5099999999999995E-2</v>
      </c>
      <c r="E761" s="39">
        <v>7.5300000000000006E-2</v>
      </c>
      <c r="F761" s="40">
        <v>145000</v>
      </c>
      <c r="G761" s="40">
        <v>145000</v>
      </c>
      <c r="H761" s="40">
        <v>49250.69</v>
      </c>
      <c r="I761" s="40">
        <v>51389.84</v>
      </c>
      <c r="J761" s="67">
        <f t="shared" si="33"/>
        <v>0.33965993103448278</v>
      </c>
      <c r="K761" s="39">
        <f t="shared" si="34"/>
        <v>0.35441268965517236</v>
      </c>
      <c r="L761" s="2" t="str">
        <f t="shared" si="35"/>
        <v>AA</v>
      </c>
      <c r="M761" s="2" t="s">
        <v>568</v>
      </c>
      <c r="N761" s="2" t="s">
        <v>417</v>
      </c>
      <c r="O761" s="2" t="s">
        <v>70</v>
      </c>
    </row>
    <row r="762" spans="1:15">
      <c r="A762" s="38">
        <v>41718</v>
      </c>
      <c r="B762" s="38">
        <v>49846</v>
      </c>
      <c r="C762" s="131">
        <v>267</v>
      </c>
      <c r="D762" s="39">
        <v>8.5099999999999995E-2</v>
      </c>
      <c r="E762" s="39">
        <v>0.08</v>
      </c>
      <c r="F762" s="40">
        <v>141000</v>
      </c>
      <c r="G762" s="40">
        <v>141000</v>
      </c>
      <c r="H762" s="40">
        <v>49290.73</v>
      </c>
      <c r="I762" s="40">
        <v>50000</v>
      </c>
      <c r="J762" s="67">
        <f t="shared" si="33"/>
        <v>0.34957964539007097</v>
      </c>
      <c r="K762" s="39">
        <f t="shared" si="34"/>
        <v>0.3546099290780142</v>
      </c>
      <c r="L762" s="2" t="str">
        <f t="shared" si="35"/>
        <v>AA</v>
      </c>
      <c r="M762" s="2" t="s">
        <v>906</v>
      </c>
      <c r="N762" s="2" t="s">
        <v>417</v>
      </c>
      <c r="O762" s="2" t="s">
        <v>70</v>
      </c>
    </row>
    <row r="763" spans="1:15">
      <c r="A763" s="38">
        <v>41509</v>
      </c>
      <c r="B763" s="38">
        <v>48814</v>
      </c>
      <c r="C763" s="131">
        <v>240</v>
      </c>
      <c r="D763" s="39">
        <v>8.5099999999999995E-2</v>
      </c>
      <c r="E763" s="39">
        <v>7.4400000000000008E-2</v>
      </c>
      <c r="F763" s="40">
        <v>155000</v>
      </c>
      <c r="G763" s="40">
        <v>155000</v>
      </c>
      <c r="H763" s="40">
        <v>51471.06</v>
      </c>
      <c r="I763" s="40">
        <v>54999.99</v>
      </c>
      <c r="J763" s="67">
        <f t="shared" si="33"/>
        <v>0.33207135483870964</v>
      </c>
      <c r="K763" s="39">
        <f t="shared" si="34"/>
        <v>0.35483864516129032</v>
      </c>
      <c r="L763" s="2" t="str">
        <f t="shared" si="35"/>
        <v>AA</v>
      </c>
      <c r="M763" s="2" t="s">
        <v>461</v>
      </c>
      <c r="N763" s="2" t="s">
        <v>416</v>
      </c>
      <c r="O763" s="2" t="s">
        <v>70</v>
      </c>
    </row>
    <row r="764" spans="1:15">
      <c r="A764" s="42">
        <v>41116</v>
      </c>
      <c r="B764" s="42">
        <v>53899</v>
      </c>
      <c r="C764" s="130">
        <v>420</v>
      </c>
      <c r="D764" s="43">
        <v>8.5099999999999995E-2</v>
      </c>
      <c r="E764" s="43">
        <v>7.5300000000000006E-2</v>
      </c>
      <c r="F764" s="44">
        <v>165000</v>
      </c>
      <c r="G764" s="44">
        <v>165000</v>
      </c>
      <c r="H764" s="44">
        <v>54926.7</v>
      </c>
      <c r="I764" s="44">
        <v>58599.99</v>
      </c>
      <c r="J764" s="68">
        <f t="shared" si="33"/>
        <v>0.33288909090909091</v>
      </c>
      <c r="K764" s="43">
        <f t="shared" si="34"/>
        <v>0.35515145454545455</v>
      </c>
      <c r="L764" s="41" t="str">
        <f t="shared" si="35"/>
        <v>AA</v>
      </c>
      <c r="M764" s="41" t="s">
        <v>677</v>
      </c>
      <c r="N764" s="41" t="s">
        <v>421</v>
      </c>
      <c r="O764" s="41" t="s">
        <v>70</v>
      </c>
    </row>
    <row r="765" spans="1:15">
      <c r="A765" s="42">
        <v>41423</v>
      </c>
      <c r="B765" s="42">
        <v>50434</v>
      </c>
      <c r="C765" s="130">
        <v>296</v>
      </c>
      <c r="D765" s="43">
        <v>8.5099999999999995E-2</v>
      </c>
      <c r="E765" s="43">
        <v>7.5300000000000006E-2</v>
      </c>
      <c r="F765" s="44">
        <v>176864</v>
      </c>
      <c r="G765" s="44">
        <v>176864</v>
      </c>
      <c r="H765" s="44">
        <v>59098.44</v>
      </c>
      <c r="I765" s="44">
        <v>62829.23</v>
      </c>
      <c r="J765" s="68">
        <f t="shared" si="33"/>
        <v>0.33414623665641396</v>
      </c>
      <c r="K765" s="43">
        <f t="shared" si="34"/>
        <v>0.35524035417043603</v>
      </c>
      <c r="L765" s="41" t="str">
        <f t="shared" si="35"/>
        <v>AA</v>
      </c>
      <c r="M765" s="41" t="s">
        <v>1278</v>
      </c>
      <c r="N765" s="41" t="s">
        <v>417</v>
      </c>
      <c r="O765" s="41" t="s">
        <v>70</v>
      </c>
    </row>
    <row r="766" spans="1:15">
      <c r="A766" s="38">
        <v>41289</v>
      </c>
      <c r="B766" s="38">
        <v>54072</v>
      </c>
      <c r="C766" s="131">
        <v>420</v>
      </c>
      <c r="D766" s="39">
        <v>8.5099999999999995E-2</v>
      </c>
      <c r="E766" s="39">
        <v>7.8100000000000003E-2</v>
      </c>
      <c r="F766" s="40">
        <v>167054</v>
      </c>
      <c r="G766" s="40">
        <v>167054</v>
      </c>
      <c r="H766" s="40">
        <v>56544.52</v>
      </c>
      <c r="I766" s="40">
        <v>59376.5</v>
      </c>
      <c r="J766" s="67">
        <f t="shared" si="33"/>
        <v>0.33848049133813018</v>
      </c>
      <c r="K766" s="39">
        <f t="shared" si="34"/>
        <v>0.35543297376896094</v>
      </c>
      <c r="L766" s="2" t="str">
        <f t="shared" si="35"/>
        <v>AA</v>
      </c>
      <c r="M766" s="2" t="s">
        <v>837</v>
      </c>
      <c r="N766" s="2" t="s">
        <v>437</v>
      </c>
      <c r="O766" s="2" t="s">
        <v>70</v>
      </c>
    </row>
    <row r="767" spans="1:15">
      <c r="A767" s="38">
        <v>41577</v>
      </c>
      <c r="B767" s="38">
        <v>45229</v>
      </c>
      <c r="C767" s="131">
        <v>120</v>
      </c>
      <c r="D767" s="39">
        <v>8.5099999999999995E-2</v>
      </c>
      <c r="E767" s="39">
        <v>7.5300000000000006E-2</v>
      </c>
      <c r="F767" s="40">
        <v>197000</v>
      </c>
      <c r="G767" s="40">
        <v>197000</v>
      </c>
      <c r="H767" s="40">
        <v>61435.42</v>
      </c>
      <c r="I767" s="40">
        <v>70135.56</v>
      </c>
      <c r="J767" s="67">
        <f t="shared" si="33"/>
        <v>0.311854923857868</v>
      </c>
      <c r="K767" s="39">
        <f t="shared" si="34"/>
        <v>0.35601807106598982</v>
      </c>
      <c r="L767" s="2" t="str">
        <f t="shared" si="35"/>
        <v>AA</v>
      </c>
      <c r="M767" s="2" t="s">
        <v>542</v>
      </c>
      <c r="N767" s="2" t="s">
        <v>417</v>
      </c>
      <c r="O767" s="2" t="s">
        <v>70</v>
      </c>
    </row>
    <row r="768" spans="1:15">
      <c r="A768" s="42">
        <v>41421</v>
      </c>
      <c r="B768" s="42">
        <v>52378</v>
      </c>
      <c r="C768" s="130">
        <v>360</v>
      </c>
      <c r="D768" s="43">
        <v>8.5099999999999995E-2</v>
      </c>
      <c r="E768" s="43">
        <v>0.08</v>
      </c>
      <c r="F768" s="44">
        <v>125000</v>
      </c>
      <c r="G768" s="44">
        <v>125000</v>
      </c>
      <c r="H768" s="44">
        <v>42447.37</v>
      </c>
      <c r="I768" s="44">
        <v>44519.62</v>
      </c>
      <c r="J768" s="68">
        <f t="shared" si="33"/>
        <v>0.33957896000000004</v>
      </c>
      <c r="K768" s="43">
        <f t="shared" si="34"/>
        <v>0.35615696000000002</v>
      </c>
      <c r="L768" s="41" t="str">
        <f t="shared" si="35"/>
        <v>AA</v>
      </c>
      <c r="M768" s="41" t="s">
        <v>1658</v>
      </c>
      <c r="N768" s="41" t="s">
        <v>416</v>
      </c>
      <c r="O768" s="41" t="s">
        <v>70</v>
      </c>
    </row>
    <row r="769" spans="1:15">
      <c r="A769" s="42">
        <v>41192</v>
      </c>
      <c r="B769" s="42">
        <v>43992</v>
      </c>
      <c r="C769" s="130">
        <v>92</v>
      </c>
      <c r="D769" s="43">
        <v>8.5099999999999995E-2</v>
      </c>
      <c r="E769" s="43">
        <v>0.08</v>
      </c>
      <c r="F769" s="44">
        <v>140000</v>
      </c>
      <c r="G769" s="44">
        <v>140000</v>
      </c>
      <c r="H769" s="44">
        <v>35214.18</v>
      </c>
      <c r="I769" s="44">
        <v>49999.99</v>
      </c>
      <c r="J769" s="68">
        <f t="shared" si="33"/>
        <v>0.25152985714285714</v>
      </c>
      <c r="K769" s="43">
        <f t="shared" si="34"/>
        <v>0.3571427857142857</v>
      </c>
      <c r="L769" s="41" t="str">
        <f t="shared" si="35"/>
        <v>AA</v>
      </c>
      <c r="M769" s="41" t="s">
        <v>487</v>
      </c>
      <c r="N769" s="41" t="s">
        <v>417</v>
      </c>
      <c r="O769" s="41" t="s">
        <v>70</v>
      </c>
    </row>
    <row r="770" spans="1:15">
      <c r="A770" s="42">
        <v>41431</v>
      </c>
      <c r="B770" s="42">
        <v>44233</v>
      </c>
      <c r="C770" s="130">
        <v>92</v>
      </c>
      <c r="D770" s="43">
        <v>8.5099999999999995E-2</v>
      </c>
      <c r="E770" s="43">
        <v>8.5099999999999995E-2</v>
      </c>
      <c r="F770" s="44">
        <v>140000</v>
      </c>
      <c r="G770" s="44">
        <v>140000</v>
      </c>
      <c r="H770" s="44">
        <v>45487.21</v>
      </c>
      <c r="I770" s="44">
        <v>50000</v>
      </c>
      <c r="J770" s="68">
        <f t="shared" si="33"/>
        <v>0.32490864285714283</v>
      </c>
      <c r="K770" s="43">
        <f t="shared" si="34"/>
        <v>0.35714285714285715</v>
      </c>
      <c r="L770" s="41" t="str">
        <f t="shared" si="35"/>
        <v>AA</v>
      </c>
      <c r="M770" s="41" t="s">
        <v>509</v>
      </c>
      <c r="N770" s="41" t="s">
        <v>430</v>
      </c>
      <c r="O770" s="41" t="s">
        <v>70</v>
      </c>
    </row>
    <row r="771" spans="1:15">
      <c r="A771" s="42">
        <v>41425</v>
      </c>
      <c r="B771" s="42">
        <v>48730</v>
      </c>
      <c r="C771" s="130">
        <v>240</v>
      </c>
      <c r="D771" s="43">
        <v>8.5099999999999995E-2</v>
      </c>
      <c r="E771" s="43">
        <v>7.8100000000000003E-2</v>
      </c>
      <c r="F771" s="44">
        <v>180000</v>
      </c>
      <c r="G771" s="44">
        <v>180000</v>
      </c>
      <c r="H771" s="44">
        <v>59320.11</v>
      </c>
      <c r="I771" s="44">
        <v>64313.88</v>
      </c>
      <c r="J771" s="68">
        <f t="shared" ref="J771:J834" si="36">H771/G771</f>
        <v>0.32955616666666665</v>
      </c>
      <c r="K771" s="43">
        <f t="shared" ref="K771:K834" si="37">I771/G771</f>
        <v>0.3572993333333333</v>
      </c>
      <c r="L771" s="41" t="str">
        <f t="shared" ref="L771:L834" si="38">IF(J771&lt;=65%,"AA",IF(J771&lt;=75%,"A",IF(J771&lt;=85%,"B","C")))</f>
        <v>AA</v>
      </c>
      <c r="M771" s="41" t="s">
        <v>714</v>
      </c>
      <c r="N771" s="41" t="s">
        <v>416</v>
      </c>
      <c r="O771" s="41" t="s">
        <v>70</v>
      </c>
    </row>
    <row r="772" spans="1:15">
      <c r="A772" s="42">
        <v>41151</v>
      </c>
      <c r="B772" s="42">
        <v>47786</v>
      </c>
      <c r="C772" s="130">
        <v>218</v>
      </c>
      <c r="D772" s="43">
        <v>8.5099999999999995E-2</v>
      </c>
      <c r="E772" s="43">
        <v>7.4400000000000008E-2</v>
      </c>
      <c r="F772" s="44">
        <v>160000</v>
      </c>
      <c r="G772" s="44">
        <v>160000</v>
      </c>
      <c r="H772" s="44">
        <v>49935.75</v>
      </c>
      <c r="I772" s="44">
        <v>57243.81</v>
      </c>
      <c r="J772" s="68">
        <f t="shared" si="36"/>
        <v>0.31209843749999999</v>
      </c>
      <c r="K772" s="43">
        <f t="shared" si="37"/>
        <v>0.35777381250000001</v>
      </c>
      <c r="L772" s="41" t="str">
        <f t="shared" si="38"/>
        <v>AA</v>
      </c>
      <c r="M772" s="41" t="s">
        <v>520</v>
      </c>
      <c r="N772" s="41" t="s">
        <v>429</v>
      </c>
      <c r="O772" s="41" t="s">
        <v>70</v>
      </c>
    </row>
    <row r="773" spans="1:15">
      <c r="A773" s="42">
        <v>41767</v>
      </c>
      <c r="B773" s="42">
        <v>53943</v>
      </c>
      <c r="C773" s="130">
        <v>400</v>
      </c>
      <c r="D773" s="43">
        <v>8.5099999999999995E-2</v>
      </c>
      <c r="E773" s="43">
        <v>0.08</v>
      </c>
      <c r="F773" s="44">
        <v>180000</v>
      </c>
      <c r="G773" s="44">
        <v>180000</v>
      </c>
      <c r="H773" s="44">
        <v>63546.34</v>
      </c>
      <c r="I773" s="44">
        <v>64499.99</v>
      </c>
      <c r="J773" s="68">
        <f t="shared" si="36"/>
        <v>0.35303522222222222</v>
      </c>
      <c r="K773" s="43">
        <f t="shared" si="37"/>
        <v>0.35833327777777779</v>
      </c>
      <c r="L773" s="41" t="str">
        <f t="shared" si="38"/>
        <v>AA</v>
      </c>
      <c r="M773" s="41" t="s">
        <v>1072</v>
      </c>
      <c r="N773" s="41" t="s">
        <v>421</v>
      </c>
      <c r="O773" s="41" t="s">
        <v>70</v>
      </c>
    </row>
    <row r="774" spans="1:15">
      <c r="A774" s="42">
        <v>41606</v>
      </c>
      <c r="B774" s="42">
        <v>54390</v>
      </c>
      <c r="C774" s="130">
        <v>420</v>
      </c>
      <c r="D774" s="43">
        <v>8.5099999999999995E-2</v>
      </c>
      <c r="E774" s="43">
        <v>0.08</v>
      </c>
      <c r="F774" s="44">
        <v>200000</v>
      </c>
      <c r="G774" s="44">
        <v>200000</v>
      </c>
      <c r="H774" s="44">
        <v>69843.17</v>
      </c>
      <c r="I774" s="44">
        <v>71675.960000000006</v>
      </c>
      <c r="J774" s="68">
        <f t="shared" si="36"/>
        <v>0.34921584999999999</v>
      </c>
      <c r="K774" s="43">
        <f t="shared" si="37"/>
        <v>0.35837980000000003</v>
      </c>
      <c r="L774" s="41" t="str">
        <f t="shared" si="38"/>
        <v>AA</v>
      </c>
      <c r="M774" s="41" t="s">
        <v>564</v>
      </c>
      <c r="N774" s="41" t="s">
        <v>417</v>
      </c>
      <c r="O774" s="41" t="s">
        <v>70</v>
      </c>
    </row>
    <row r="775" spans="1:15">
      <c r="A775" s="42">
        <v>41344</v>
      </c>
      <c r="B775" s="42">
        <v>54128</v>
      </c>
      <c r="C775" s="130">
        <v>420</v>
      </c>
      <c r="D775" s="43">
        <v>8.5099999999999995E-2</v>
      </c>
      <c r="E775" s="43">
        <v>0.08</v>
      </c>
      <c r="F775" s="44">
        <v>168955.73</v>
      </c>
      <c r="G775" s="44">
        <v>168955.73</v>
      </c>
      <c r="H775" s="44">
        <v>59196.4</v>
      </c>
      <c r="I775" s="44">
        <v>60718.78</v>
      </c>
      <c r="J775" s="68">
        <f t="shared" si="36"/>
        <v>0.35036633560755825</v>
      </c>
      <c r="K775" s="43">
        <f t="shared" si="37"/>
        <v>0.35937686161931293</v>
      </c>
      <c r="L775" s="41" t="str">
        <f t="shared" si="38"/>
        <v>AA</v>
      </c>
      <c r="M775" s="41" t="s">
        <v>676</v>
      </c>
      <c r="N775" s="41" t="s">
        <v>422</v>
      </c>
      <c r="O775" s="41" t="s">
        <v>70</v>
      </c>
    </row>
    <row r="776" spans="1:15">
      <c r="A776" s="42">
        <v>41250</v>
      </c>
      <c r="B776" s="42">
        <v>52847</v>
      </c>
      <c r="C776" s="130">
        <v>381</v>
      </c>
      <c r="D776" s="43">
        <v>8.5099999999999995E-2</v>
      </c>
      <c r="E776" s="43">
        <v>0.08</v>
      </c>
      <c r="F776" s="44">
        <v>160000</v>
      </c>
      <c r="G776" s="44">
        <v>160000</v>
      </c>
      <c r="H776" s="44">
        <v>54330.17</v>
      </c>
      <c r="I776" s="44">
        <v>57549.82</v>
      </c>
      <c r="J776" s="68">
        <f t="shared" si="36"/>
        <v>0.33956356249999997</v>
      </c>
      <c r="K776" s="43">
        <f t="shared" si="37"/>
        <v>0.359686375</v>
      </c>
      <c r="L776" s="41" t="str">
        <f t="shared" si="38"/>
        <v>AA</v>
      </c>
      <c r="M776" s="41" t="s">
        <v>1228</v>
      </c>
      <c r="N776" s="41" t="s">
        <v>424</v>
      </c>
      <c r="O776" s="41" t="s">
        <v>70</v>
      </c>
    </row>
    <row r="777" spans="1:15">
      <c r="A777" s="42">
        <v>41520</v>
      </c>
      <c r="B777" s="42">
        <v>54304</v>
      </c>
      <c r="C777" s="130">
        <v>420</v>
      </c>
      <c r="D777" s="43">
        <v>8.5099999999999995E-2</v>
      </c>
      <c r="E777" s="43">
        <v>0.08</v>
      </c>
      <c r="F777" s="44">
        <v>157000</v>
      </c>
      <c r="G777" s="44">
        <v>157000</v>
      </c>
      <c r="H777" s="44">
        <v>54932.63</v>
      </c>
      <c r="I777" s="44">
        <v>56514.99</v>
      </c>
      <c r="J777" s="68">
        <f t="shared" si="36"/>
        <v>0.34988936305732482</v>
      </c>
      <c r="K777" s="43">
        <f t="shared" si="37"/>
        <v>0.35996808917197454</v>
      </c>
      <c r="L777" s="41" t="str">
        <f t="shared" si="38"/>
        <v>AA</v>
      </c>
      <c r="M777" s="41" t="s">
        <v>634</v>
      </c>
      <c r="N777" s="41" t="s">
        <v>421</v>
      </c>
      <c r="O777" s="41" t="s">
        <v>70</v>
      </c>
    </row>
    <row r="778" spans="1:15">
      <c r="A778" s="38">
        <v>41788</v>
      </c>
      <c r="B778" s="38">
        <v>50919</v>
      </c>
      <c r="C778" s="131">
        <v>300</v>
      </c>
      <c r="D778" s="39">
        <v>8.5099999999999995E-2</v>
      </c>
      <c r="E778" s="39">
        <v>8.14E-2</v>
      </c>
      <c r="F778" s="40">
        <v>125000</v>
      </c>
      <c r="G778" s="40">
        <v>125000</v>
      </c>
      <c r="H778" s="40">
        <v>43996.07</v>
      </c>
      <c r="I778" s="40">
        <v>44999.99</v>
      </c>
      <c r="J778" s="67">
        <f t="shared" si="36"/>
        <v>0.35196855999999999</v>
      </c>
      <c r="K778" s="39">
        <f t="shared" si="37"/>
        <v>0.35999991999999997</v>
      </c>
      <c r="L778" s="2" t="str">
        <f t="shared" si="38"/>
        <v>AA</v>
      </c>
      <c r="M778" s="2" t="s">
        <v>1479</v>
      </c>
      <c r="N778" s="2" t="s">
        <v>419</v>
      </c>
      <c r="O778" s="2" t="s">
        <v>70</v>
      </c>
    </row>
    <row r="779" spans="1:15">
      <c r="A779" s="38">
        <v>41372</v>
      </c>
      <c r="B779" s="38">
        <v>48677</v>
      </c>
      <c r="C779" s="131">
        <v>240</v>
      </c>
      <c r="D779" s="39">
        <v>8.5099999999999995E-2</v>
      </c>
      <c r="E779" s="39">
        <v>0.08</v>
      </c>
      <c r="F779" s="40">
        <v>175000</v>
      </c>
      <c r="G779" s="40">
        <v>175000</v>
      </c>
      <c r="H779" s="40">
        <v>57922.67</v>
      </c>
      <c r="I779" s="40">
        <v>62999.99</v>
      </c>
      <c r="J779" s="67">
        <f t="shared" si="36"/>
        <v>0.33098668571428569</v>
      </c>
      <c r="K779" s="39">
        <f t="shared" si="37"/>
        <v>0.35999994285714282</v>
      </c>
      <c r="L779" s="2" t="str">
        <f t="shared" si="38"/>
        <v>AA</v>
      </c>
      <c r="M779" s="2" t="s">
        <v>1122</v>
      </c>
      <c r="N779" s="2" t="s">
        <v>417</v>
      </c>
      <c r="O779" s="2" t="s">
        <v>70</v>
      </c>
    </row>
    <row r="780" spans="1:15">
      <c r="A780" s="42">
        <v>41561</v>
      </c>
      <c r="B780" s="42">
        <v>54345</v>
      </c>
      <c r="C780" s="130">
        <v>420</v>
      </c>
      <c r="D780" s="43">
        <v>8.5099999999999995E-2</v>
      </c>
      <c r="E780" s="43">
        <v>7.5300000000000006E-2</v>
      </c>
      <c r="F780" s="44">
        <v>180000</v>
      </c>
      <c r="G780" s="44">
        <v>180000</v>
      </c>
      <c r="H780" s="44">
        <v>63049.78</v>
      </c>
      <c r="I780" s="44">
        <v>64799.99</v>
      </c>
      <c r="J780" s="68">
        <f t="shared" si="36"/>
        <v>0.35027655555555554</v>
      </c>
      <c r="K780" s="43">
        <f t="shared" si="37"/>
        <v>0.35999994444444444</v>
      </c>
      <c r="L780" s="41" t="str">
        <f t="shared" si="38"/>
        <v>AA</v>
      </c>
      <c r="M780" s="41" t="s">
        <v>1255</v>
      </c>
      <c r="N780" s="41" t="s">
        <v>417</v>
      </c>
      <c r="O780" s="41" t="s">
        <v>70</v>
      </c>
    </row>
    <row r="781" spans="1:15">
      <c r="A781" s="42">
        <v>41452</v>
      </c>
      <c r="B781" s="42">
        <v>53900</v>
      </c>
      <c r="C781" s="130">
        <v>409</v>
      </c>
      <c r="D781" s="43">
        <v>8.5099999999999995E-2</v>
      </c>
      <c r="E781" s="43">
        <v>7.8100000000000003E-2</v>
      </c>
      <c r="F781" s="44">
        <v>190500</v>
      </c>
      <c r="G781" s="44">
        <v>190500</v>
      </c>
      <c r="H781" s="44">
        <v>66049.14</v>
      </c>
      <c r="I781" s="44">
        <v>68588.95</v>
      </c>
      <c r="J781" s="68">
        <f t="shared" si="36"/>
        <v>0.34671464566929133</v>
      </c>
      <c r="K781" s="43">
        <f t="shared" si="37"/>
        <v>0.36004698162729659</v>
      </c>
      <c r="L781" s="41" t="str">
        <f t="shared" si="38"/>
        <v>AA</v>
      </c>
      <c r="M781" s="41" t="s">
        <v>446</v>
      </c>
      <c r="N781" s="41" t="s">
        <v>415</v>
      </c>
      <c r="O781" s="41" t="s">
        <v>70</v>
      </c>
    </row>
    <row r="782" spans="1:15">
      <c r="A782" s="38">
        <v>41739</v>
      </c>
      <c r="B782" s="38">
        <v>45392</v>
      </c>
      <c r="C782" s="131">
        <v>120</v>
      </c>
      <c r="D782" s="39">
        <v>8.5099999999999995E-2</v>
      </c>
      <c r="E782" s="39">
        <v>0.08</v>
      </c>
      <c r="F782" s="40">
        <v>166557.5</v>
      </c>
      <c r="G782" s="40">
        <v>166557.5</v>
      </c>
      <c r="H782" s="40">
        <v>59113.81</v>
      </c>
      <c r="I782" s="40">
        <v>60003.8</v>
      </c>
      <c r="J782" s="67">
        <f t="shared" si="36"/>
        <v>0.35491532954084926</v>
      </c>
      <c r="K782" s="39">
        <f t="shared" si="37"/>
        <v>0.36025876949401858</v>
      </c>
      <c r="L782" s="2" t="str">
        <f t="shared" si="38"/>
        <v>AA</v>
      </c>
      <c r="M782" s="2" t="s">
        <v>491</v>
      </c>
      <c r="N782" s="2" t="s">
        <v>416</v>
      </c>
      <c r="O782" s="2" t="s">
        <v>70</v>
      </c>
    </row>
    <row r="783" spans="1:15">
      <c r="A783" s="38">
        <v>41418</v>
      </c>
      <c r="B783" s="38">
        <v>54202</v>
      </c>
      <c r="C783" s="131">
        <v>420</v>
      </c>
      <c r="D783" s="39">
        <v>8.5099999999999995E-2</v>
      </c>
      <c r="E783" s="39">
        <v>0.08</v>
      </c>
      <c r="F783" s="40">
        <v>138690</v>
      </c>
      <c r="G783" s="40">
        <v>138690</v>
      </c>
      <c r="H783" s="40">
        <v>49358.57</v>
      </c>
      <c r="I783" s="40">
        <v>50053.37</v>
      </c>
      <c r="J783" s="67">
        <f t="shared" si="36"/>
        <v>0.35589134039945203</v>
      </c>
      <c r="K783" s="39">
        <f t="shared" si="37"/>
        <v>0.3609010743384527</v>
      </c>
      <c r="L783" s="2" t="str">
        <f t="shared" si="38"/>
        <v>AA</v>
      </c>
      <c r="M783" s="2" t="s">
        <v>554</v>
      </c>
      <c r="N783" s="2" t="s">
        <v>417</v>
      </c>
      <c r="O783" s="2" t="s">
        <v>70</v>
      </c>
    </row>
    <row r="784" spans="1:15">
      <c r="A784" s="38">
        <v>41110</v>
      </c>
      <c r="B784" s="38">
        <v>50241</v>
      </c>
      <c r="C784" s="131">
        <v>300</v>
      </c>
      <c r="D784" s="39">
        <v>8.5099999999999995E-2</v>
      </c>
      <c r="E784" s="39">
        <v>0.08</v>
      </c>
      <c r="F784" s="40">
        <v>193800</v>
      </c>
      <c r="G784" s="40">
        <v>193800</v>
      </c>
      <c r="H784" s="40">
        <v>63532.38</v>
      </c>
      <c r="I784" s="40">
        <v>69999.990000000005</v>
      </c>
      <c r="J784" s="67">
        <f t="shared" si="36"/>
        <v>0.32782445820433437</v>
      </c>
      <c r="K784" s="39">
        <f t="shared" si="37"/>
        <v>0.36119705882352943</v>
      </c>
      <c r="L784" s="2" t="str">
        <f t="shared" si="38"/>
        <v>AA</v>
      </c>
      <c r="M784" s="2" t="s">
        <v>531</v>
      </c>
      <c r="N784" s="2" t="s">
        <v>423</v>
      </c>
      <c r="O784" s="2" t="s">
        <v>70</v>
      </c>
    </row>
    <row r="785" spans="1:15">
      <c r="A785" s="38">
        <v>41753</v>
      </c>
      <c r="B785" s="38">
        <v>52345</v>
      </c>
      <c r="C785" s="131">
        <v>348</v>
      </c>
      <c r="D785" s="39">
        <v>8.5099999999999995E-2</v>
      </c>
      <c r="E785" s="39">
        <v>7.5300000000000006E-2</v>
      </c>
      <c r="F785" s="40">
        <v>138259</v>
      </c>
      <c r="G785" s="40">
        <v>138259</v>
      </c>
      <c r="H785" s="40">
        <v>49400.25</v>
      </c>
      <c r="I785" s="40">
        <v>50000</v>
      </c>
      <c r="J785" s="67">
        <f t="shared" si="36"/>
        <v>0.35730223710572184</v>
      </c>
      <c r="K785" s="39">
        <f t="shared" si="37"/>
        <v>0.3616401102279056</v>
      </c>
      <c r="L785" s="2" t="str">
        <f t="shared" si="38"/>
        <v>AA</v>
      </c>
      <c r="M785" s="2" t="s">
        <v>960</v>
      </c>
      <c r="N785" s="2" t="s">
        <v>421</v>
      </c>
      <c r="O785" s="2" t="s">
        <v>70</v>
      </c>
    </row>
    <row r="786" spans="1:15">
      <c r="A786" s="38">
        <v>41607</v>
      </c>
      <c r="B786" s="38">
        <v>48912</v>
      </c>
      <c r="C786" s="131">
        <v>240</v>
      </c>
      <c r="D786" s="39">
        <v>8.5099999999999995E-2</v>
      </c>
      <c r="E786" s="39">
        <v>7.4400000000000008E-2</v>
      </c>
      <c r="F786" s="40">
        <v>199000</v>
      </c>
      <c r="G786" s="40">
        <v>199000</v>
      </c>
      <c r="H786" s="40">
        <v>68228.460000000006</v>
      </c>
      <c r="I786" s="40">
        <v>71999.990000000005</v>
      </c>
      <c r="J786" s="67">
        <f t="shared" si="36"/>
        <v>0.34285658291457288</v>
      </c>
      <c r="K786" s="39">
        <f t="shared" si="37"/>
        <v>0.3618089949748744</v>
      </c>
      <c r="L786" s="2" t="str">
        <f t="shared" si="38"/>
        <v>AA</v>
      </c>
      <c r="M786" s="2" t="s">
        <v>464</v>
      </c>
      <c r="N786" s="2" t="s">
        <v>424</v>
      </c>
      <c r="O786" s="2" t="s">
        <v>70</v>
      </c>
    </row>
    <row r="787" spans="1:15">
      <c r="A787" s="42">
        <v>41683</v>
      </c>
      <c r="B787" s="42">
        <v>54467</v>
      </c>
      <c r="C787" s="130">
        <v>420</v>
      </c>
      <c r="D787" s="43">
        <v>8.5099999999999995E-2</v>
      </c>
      <c r="E787" s="43">
        <v>7.4400000000000008E-2</v>
      </c>
      <c r="F787" s="44">
        <v>200000</v>
      </c>
      <c r="G787" s="44">
        <v>200000</v>
      </c>
      <c r="H787" s="44">
        <v>71002.95</v>
      </c>
      <c r="I787" s="44">
        <v>72394.990000000005</v>
      </c>
      <c r="J787" s="68">
        <f t="shared" si="36"/>
        <v>0.35501474999999999</v>
      </c>
      <c r="K787" s="43">
        <f t="shared" si="37"/>
        <v>0.36197495000000002</v>
      </c>
      <c r="L787" s="41" t="str">
        <f t="shared" si="38"/>
        <v>AA</v>
      </c>
      <c r="M787" s="41" t="s">
        <v>525</v>
      </c>
      <c r="N787" s="41" t="s">
        <v>430</v>
      </c>
      <c r="O787" s="41" t="s">
        <v>70</v>
      </c>
    </row>
    <row r="788" spans="1:15">
      <c r="A788" s="42">
        <v>41141</v>
      </c>
      <c r="B788" s="42">
        <v>44793</v>
      </c>
      <c r="C788" s="130">
        <v>120</v>
      </c>
      <c r="D788" s="43">
        <v>8.5099999999999995E-2</v>
      </c>
      <c r="E788" s="43">
        <v>8.5099999999999995E-2</v>
      </c>
      <c r="F788" s="44">
        <v>140000</v>
      </c>
      <c r="G788" s="44">
        <v>140000</v>
      </c>
      <c r="H788" s="44">
        <v>41086.839999999997</v>
      </c>
      <c r="I788" s="44">
        <v>50721.18</v>
      </c>
      <c r="J788" s="68">
        <f t="shared" si="36"/>
        <v>0.29347742857142856</v>
      </c>
      <c r="K788" s="43">
        <f t="shared" si="37"/>
        <v>0.36229414285714284</v>
      </c>
      <c r="L788" s="41" t="str">
        <f t="shared" si="38"/>
        <v>AA</v>
      </c>
      <c r="M788" s="41" t="s">
        <v>457</v>
      </c>
      <c r="N788" s="41" t="s">
        <v>419</v>
      </c>
      <c r="O788" s="41" t="s">
        <v>70</v>
      </c>
    </row>
    <row r="789" spans="1:15">
      <c r="A789" s="42">
        <v>41127</v>
      </c>
      <c r="B789" s="42">
        <v>44779</v>
      </c>
      <c r="C789" s="130">
        <v>120</v>
      </c>
      <c r="D789" s="43">
        <v>8.5099999999999995E-2</v>
      </c>
      <c r="E789" s="43">
        <v>7.4400000000000008E-2</v>
      </c>
      <c r="F789" s="44">
        <v>144130</v>
      </c>
      <c r="G789" s="44">
        <v>144130</v>
      </c>
      <c r="H789" s="44">
        <v>30946.12</v>
      </c>
      <c r="I789" s="44">
        <v>52220.76</v>
      </c>
      <c r="J789" s="68">
        <f t="shared" si="36"/>
        <v>0.21470977589675985</v>
      </c>
      <c r="K789" s="43">
        <f t="shared" si="37"/>
        <v>0.36231707486297093</v>
      </c>
      <c r="L789" s="41" t="str">
        <f t="shared" si="38"/>
        <v>AA</v>
      </c>
      <c r="M789" s="41" t="s">
        <v>457</v>
      </c>
      <c r="N789" s="41" t="s">
        <v>419</v>
      </c>
      <c r="O789" s="41" t="s">
        <v>70</v>
      </c>
    </row>
    <row r="790" spans="1:15">
      <c r="A790" s="42">
        <v>41761</v>
      </c>
      <c r="B790" s="42">
        <v>45414</v>
      </c>
      <c r="C790" s="130">
        <v>120</v>
      </c>
      <c r="D790" s="43">
        <v>8.5099999999999995E-2</v>
      </c>
      <c r="E790" s="43">
        <v>8.5099999999999995E-2</v>
      </c>
      <c r="F790" s="44">
        <v>179000</v>
      </c>
      <c r="G790" s="44">
        <v>179000</v>
      </c>
      <c r="H790" s="44">
        <v>60474.720000000001</v>
      </c>
      <c r="I790" s="44">
        <v>64885.74</v>
      </c>
      <c r="J790" s="68">
        <f t="shared" si="36"/>
        <v>0.33784759776536316</v>
      </c>
      <c r="K790" s="43">
        <f t="shared" si="37"/>
        <v>0.36249016759776537</v>
      </c>
      <c r="L790" s="41" t="str">
        <f t="shared" si="38"/>
        <v>AA</v>
      </c>
      <c r="M790" s="41" t="s">
        <v>551</v>
      </c>
      <c r="N790" s="41" t="s">
        <v>421</v>
      </c>
      <c r="O790" s="41" t="s">
        <v>70</v>
      </c>
    </row>
    <row r="791" spans="1:15">
      <c r="A791" s="38">
        <v>41540</v>
      </c>
      <c r="B791" s="38">
        <v>53746</v>
      </c>
      <c r="C791" s="131">
        <v>401</v>
      </c>
      <c r="D791" s="39">
        <v>8.5099999999999995E-2</v>
      </c>
      <c r="E791" s="39">
        <v>0.08</v>
      </c>
      <c r="F791" s="40">
        <v>160000</v>
      </c>
      <c r="G791" s="40">
        <v>160000</v>
      </c>
      <c r="H791" s="40">
        <v>56186.7</v>
      </c>
      <c r="I791" s="40">
        <v>57999.99</v>
      </c>
      <c r="J791" s="67">
        <f t="shared" si="36"/>
        <v>0.35116687499999999</v>
      </c>
      <c r="K791" s="39">
        <f t="shared" si="37"/>
        <v>0.36249993749999998</v>
      </c>
      <c r="L791" s="2" t="str">
        <f t="shared" si="38"/>
        <v>AA</v>
      </c>
      <c r="M791" s="2" t="s">
        <v>775</v>
      </c>
      <c r="N791" s="2" t="s">
        <v>416</v>
      </c>
      <c r="O791" s="2" t="s">
        <v>70</v>
      </c>
    </row>
    <row r="792" spans="1:15">
      <c r="A792" s="38">
        <v>41114</v>
      </c>
      <c r="B792" s="38">
        <v>53897</v>
      </c>
      <c r="C792" s="131">
        <v>420</v>
      </c>
      <c r="D792" s="39">
        <v>8.5099999999999995E-2</v>
      </c>
      <c r="E792" s="39">
        <v>7.5300000000000006E-2</v>
      </c>
      <c r="F792" s="40">
        <v>140937.66</v>
      </c>
      <c r="G792" s="40">
        <v>140937.66</v>
      </c>
      <c r="H792" s="40">
        <v>48679.72</v>
      </c>
      <c r="I792" s="40">
        <v>51162.26</v>
      </c>
      <c r="J792" s="67">
        <f t="shared" si="36"/>
        <v>0.34539895156482658</v>
      </c>
      <c r="K792" s="39">
        <f t="shared" si="37"/>
        <v>0.36301340606903792</v>
      </c>
      <c r="L792" s="2" t="str">
        <f t="shared" si="38"/>
        <v>AA</v>
      </c>
      <c r="M792" s="2" t="s">
        <v>581</v>
      </c>
      <c r="N792" s="2" t="s">
        <v>424</v>
      </c>
      <c r="O792" s="2" t="s">
        <v>70</v>
      </c>
    </row>
    <row r="793" spans="1:15">
      <c r="A793" s="38">
        <v>41508</v>
      </c>
      <c r="B793" s="38">
        <v>54292</v>
      </c>
      <c r="C793" s="131">
        <v>420</v>
      </c>
      <c r="D793" s="39">
        <v>8.5099999999999995E-2</v>
      </c>
      <c r="E793" s="39">
        <v>7.5300000000000006E-2</v>
      </c>
      <c r="F793" s="40">
        <v>160000</v>
      </c>
      <c r="G793" s="40">
        <v>160000</v>
      </c>
      <c r="H793" s="40">
        <v>56291.13</v>
      </c>
      <c r="I793" s="40">
        <v>58129.26</v>
      </c>
      <c r="J793" s="67">
        <f t="shared" si="36"/>
        <v>0.35181956249999996</v>
      </c>
      <c r="K793" s="39">
        <f t="shared" si="37"/>
        <v>0.363307875</v>
      </c>
      <c r="L793" s="2" t="str">
        <f t="shared" si="38"/>
        <v>AA</v>
      </c>
      <c r="M793" s="2" t="s">
        <v>713</v>
      </c>
      <c r="N793" s="2" t="s">
        <v>418</v>
      </c>
      <c r="O793" s="2" t="s">
        <v>70</v>
      </c>
    </row>
    <row r="794" spans="1:15">
      <c r="A794" s="38">
        <v>41675</v>
      </c>
      <c r="B794" s="38">
        <v>47154</v>
      </c>
      <c r="C794" s="131">
        <v>180</v>
      </c>
      <c r="D794" s="39">
        <v>8.5099999999999995E-2</v>
      </c>
      <c r="E794" s="39">
        <v>0.08</v>
      </c>
      <c r="F794" s="40">
        <v>165000</v>
      </c>
      <c r="G794" s="40">
        <v>165000</v>
      </c>
      <c r="H794" s="40">
        <v>56581.59</v>
      </c>
      <c r="I794" s="40">
        <v>59999.99</v>
      </c>
      <c r="J794" s="67">
        <f t="shared" si="36"/>
        <v>0.34291872727272726</v>
      </c>
      <c r="K794" s="39">
        <f t="shared" si="37"/>
        <v>0.36363630303030303</v>
      </c>
      <c r="L794" s="2" t="str">
        <f t="shared" si="38"/>
        <v>AA</v>
      </c>
      <c r="M794" s="2" t="s">
        <v>1086</v>
      </c>
      <c r="N794" s="2" t="s">
        <v>417</v>
      </c>
      <c r="O794" s="2" t="s">
        <v>70</v>
      </c>
    </row>
    <row r="795" spans="1:15">
      <c r="A795" s="38">
        <v>41166</v>
      </c>
      <c r="B795" s="38">
        <v>44756</v>
      </c>
      <c r="C795" s="131">
        <v>118</v>
      </c>
      <c r="D795" s="39">
        <v>8.5099999999999995E-2</v>
      </c>
      <c r="E795" s="39">
        <v>0.08</v>
      </c>
      <c r="F795" s="40">
        <v>164255</v>
      </c>
      <c r="G795" s="40">
        <v>164255</v>
      </c>
      <c r="H795" s="40">
        <v>33386.980000000003</v>
      </c>
      <c r="I795" s="40">
        <v>59742.53</v>
      </c>
      <c r="J795" s="67">
        <f t="shared" si="36"/>
        <v>0.20326309701378956</v>
      </c>
      <c r="K795" s="39">
        <f t="shared" si="37"/>
        <v>0.36371818209491341</v>
      </c>
      <c r="L795" s="2" t="str">
        <f t="shared" si="38"/>
        <v>AA</v>
      </c>
      <c r="M795" s="2" t="s">
        <v>1306</v>
      </c>
      <c r="N795" s="2" t="s">
        <v>424</v>
      </c>
      <c r="O795" s="2" t="s">
        <v>70</v>
      </c>
    </row>
    <row r="796" spans="1:15">
      <c r="A796" s="38">
        <v>41369</v>
      </c>
      <c r="B796" s="38">
        <v>46848</v>
      </c>
      <c r="C796" s="131">
        <v>180</v>
      </c>
      <c r="D796" s="39">
        <v>8.5099999999999995E-2</v>
      </c>
      <c r="E796" s="39">
        <v>8.5099999999999995E-2</v>
      </c>
      <c r="F796" s="40">
        <v>150000</v>
      </c>
      <c r="G796" s="40">
        <v>150000</v>
      </c>
      <c r="H796" s="40">
        <v>48598.06</v>
      </c>
      <c r="I796" s="40">
        <v>54643.51</v>
      </c>
      <c r="J796" s="67">
        <f t="shared" si="36"/>
        <v>0.32398706666666666</v>
      </c>
      <c r="K796" s="39">
        <f t="shared" si="37"/>
        <v>0.36429006666666669</v>
      </c>
      <c r="L796" s="2" t="str">
        <f t="shared" si="38"/>
        <v>AA</v>
      </c>
      <c r="M796" s="2" t="s">
        <v>690</v>
      </c>
      <c r="N796" s="2" t="s">
        <v>417</v>
      </c>
      <c r="O796" s="2" t="s">
        <v>70</v>
      </c>
    </row>
    <row r="797" spans="1:15">
      <c r="A797" s="38">
        <v>41169</v>
      </c>
      <c r="B797" s="38">
        <v>48474</v>
      </c>
      <c r="C797" s="131">
        <v>240</v>
      </c>
      <c r="D797" s="39">
        <v>8.5099999999999995E-2</v>
      </c>
      <c r="E797" s="39">
        <v>0.08</v>
      </c>
      <c r="F797" s="40">
        <v>150000</v>
      </c>
      <c r="G797" s="40">
        <v>150000</v>
      </c>
      <c r="H797" s="40">
        <v>48669.84</v>
      </c>
      <c r="I797" s="40">
        <v>54690.23</v>
      </c>
      <c r="J797" s="67">
        <f t="shared" si="36"/>
        <v>0.32446559999999997</v>
      </c>
      <c r="K797" s="39">
        <f t="shared" si="37"/>
        <v>0.36460153333333334</v>
      </c>
      <c r="L797" s="2" t="str">
        <f t="shared" si="38"/>
        <v>AA</v>
      </c>
      <c r="M797" s="2" t="s">
        <v>482</v>
      </c>
      <c r="N797" s="2" t="s">
        <v>422</v>
      </c>
      <c r="O797" s="2" t="s">
        <v>70</v>
      </c>
    </row>
    <row r="798" spans="1:15">
      <c r="A798" s="42">
        <v>41687</v>
      </c>
      <c r="B798" s="42">
        <v>45339</v>
      </c>
      <c r="C798" s="130">
        <v>120</v>
      </c>
      <c r="D798" s="43">
        <v>8.5099999999999995E-2</v>
      </c>
      <c r="E798" s="43">
        <v>7.5300000000000006E-2</v>
      </c>
      <c r="F798" s="44">
        <v>178000</v>
      </c>
      <c r="G798" s="44">
        <v>178000</v>
      </c>
      <c r="H798" s="44">
        <v>59048.91</v>
      </c>
      <c r="I798" s="44">
        <v>64999.99</v>
      </c>
      <c r="J798" s="68">
        <f t="shared" si="36"/>
        <v>0.33173544943820227</v>
      </c>
      <c r="K798" s="43">
        <f t="shared" si="37"/>
        <v>0.36516848314606742</v>
      </c>
      <c r="L798" s="41" t="str">
        <f t="shared" si="38"/>
        <v>AA</v>
      </c>
      <c r="M798" s="41" t="s">
        <v>551</v>
      </c>
      <c r="N798" s="41" t="s">
        <v>421</v>
      </c>
      <c r="O798" s="41" t="s">
        <v>70</v>
      </c>
    </row>
    <row r="799" spans="1:15">
      <c r="A799" s="38">
        <v>41583</v>
      </c>
      <c r="B799" s="38">
        <v>54367</v>
      </c>
      <c r="C799" s="131">
        <v>420</v>
      </c>
      <c r="D799" s="39">
        <v>8.5099999999999995E-2</v>
      </c>
      <c r="E799" s="39">
        <v>8.5099999999999995E-2</v>
      </c>
      <c r="F799" s="40">
        <v>191500</v>
      </c>
      <c r="G799" s="40">
        <v>191500</v>
      </c>
      <c r="H799" s="40">
        <v>68194.7</v>
      </c>
      <c r="I799" s="40">
        <v>69999.990000000005</v>
      </c>
      <c r="J799" s="67">
        <f t="shared" si="36"/>
        <v>0.35610809399477805</v>
      </c>
      <c r="K799" s="39">
        <f t="shared" si="37"/>
        <v>0.36553519582245436</v>
      </c>
      <c r="L799" s="2" t="str">
        <f t="shared" si="38"/>
        <v>AA</v>
      </c>
      <c r="M799" s="2" t="s">
        <v>732</v>
      </c>
      <c r="N799" s="2" t="s">
        <v>424</v>
      </c>
      <c r="O799" s="2" t="s">
        <v>70</v>
      </c>
    </row>
    <row r="800" spans="1:15">
      <c r="A800" s="38">
        <v>41386</v>
      </c>
      <c r="B800" s="38">
        <v>45313</v>
      </c>
      <c r="C800" s="131">
        <v>129</v>
      </c>
      <c r="D800" s="39">
        <v>8.5099999999999995E-2</v>
      </c>
      <c r="E800" s="39">
        <v>7.8100000000000003E-2</v>
      </c>
      <c r="F800" s="40">
        <v>190000</v>
      </c>
      <c r="G800" s="40">
        <v>190000</v>
      </c>
      <c r="H800" s="40">
        <v>58364.09</v>
      </c>
      <c r="I800" s="40">
        <v>69498.27</v>
      </c>
      <c r="J800" s="67">
        <f t="shared" si="36"/>
        <v>0.30717942105263157</v>
      </c>
      <c r="K800" s="39">
        <f t="shared" si="37"/>
        <v>0.36578036842105266</v>
      </c>
      <c r="L800" s="2" t="str">
        <f t="shared" si="38"/>
        <v>AA</v>
      </c>
      <c r="M800" s="2" t="s">
        <v>525</v>
      </c>
      <c r="N800" s="2" t="s">
        <v>430</v>
      </c>
      <c r="O800" s="2" t="s">
        <v>70</v>
      </c>
    </row>
    <row r="801" spans="1:15">
      <c r="A801" s="42">
        <v>41236</v>
      </c>
      <c r="B801" s="42">
        <v>48541</v>
      </c>
      <c r="C801" s="130">
        <v>240</v>
      </c>
      <c r="D801" s="43">
        <v>8.5099999999999995E-2</v>
      </c>
      <c r="E801" s="43">
        <v>7.5300000000000006E-2</v>
      </c>
      <c r="F801" s="44">
        <v>148000</v>
      </c>
      <c r="G801" s="44">
        <v>148000</v>
      </c>
      <c r="H801" s="44">
        <v>48701.91</v>
      </c>
      <c r="I801" s="44">
        <v>54227.51</v>
      </c>
      <c r="J801" s="68">
        <f t="shared" si="36"/>
        <v>0.32906695945945946</v>
      </c>
      <c r="K801" s="43">
        <f t="shared" si="37"/>
        <v>0.36640209459459461</v>
      </c>
      <c r="L801" s="41" t="str">
        <f t="shared" si="38"/>
        <v>AA</v>
      </c>
      <c r="M801" s="41" t="s">
        <v>936</v>
      </c>
      <c r="N801" s="41" t="s">
        <v>421</v>
      </c>
      <c r="O801" s="41" t="s">
        <v>70</v>
      </c>
    </row>
    <row r="802" spans="1:15">
      <c r="A802" s="38">
        <v>41187</v>
      </c>
      <c r="B802" s="38">
        <v>52144</v>
      </c>
      <c r="C802" s="131">
        <v>360</v>
      </c>
      <c r="D802" s="39">
        <v>8.5099999999999995E-2</v>
      </c>
      <c r="E802" s="39">
        <v>0.08</v>
      </c>
      <c r="F802" s="40">
        <v>191000</v>
      </c>
      <c r="G802" s="40">
        <v>191000</v>
      </c>
      <c r="H802" s="40">
        <v>65395.43</v>
      </c>
      <c r="I802" s="40">
        <v>69999.990000000005</v>
      </c>
      <c r="J802" s="67">
        <f t="shared" si="36"/>
        <v>0.3423844502617801</v>
      </c>
      <c r="K802" s="39">
        <f t="shared" si="37"/>
        <v>0.36649209424083773</v>
      </c>
      <c r="L802" s="2" t="str">
        <f t="shared" si="38"/>
        <v>AA</v>
      </c>
      <c r="M802" s="2" t="s">
        <v>309</v>
      </c>
      <c r="N802" s="2" t="s">
        <v>422</v>
      </c>
      <c r="O802" s="2" t="s">
        <v>70</v>
      </c>
    </row>
    <row r="803" spans="1:15">
      <c r="A803" s="42">
        <v>41472</v>
      </c>
      <c r="B803" s="42">
        <v>49722</v>
      </c>
      <c r="C803" s="130">
        <v>271</v>
      </c>
      <c r="D803" s="43">
        <v>8.5099999999999995E-2</v>
      </c>
      <c r="E803" s="43">
        <v>7.8100000000000003E-2</v>
      </c>
      <c r="F803" s="44">
        <v>150000</v>
      </c>
      <c r="G803" s="44">
        <v>150000</v>
      </c>
      <c r="H803" s="44">
        <v>51768.14</v>
      </c>
      <c r="I803" s="44">
        <v>54999.99</v>
      </c>
      <c r="J803" s="68">
        <f t="shared" si="36"/>
        <v>0.34512093333333332</v>
      </c>
      <c r="K803" s="43">
        <f t="shared" si="37"/>
        <v>0.36666660000000001</v>
      </c>
      <c r="L803" s="41" t="str">
        <f t="shared" si="38"/>
        <v>AA</v>
      </c>
      <c r="M803" s="41" t="s">
        <v>509</v>
      </c>
      <c r="N803" s="41" t="s">
        <v>430</v>
      </c>
      <c r="O803" s="41" t="s">
        <v>70</v>
      </c>
    </row>
    <row r="804" spans="1:15">
      <c r="A804" s="42">
        <v>41522</v>
      </c>
      <c r="B804" s="42">
        <v>54306</v>
      </c>
      <c r="C804" s="130">
        <v>420</v>
      </c>
      <c r="D804" s="43">
        <v>8.5099999999999995E-2</v>
      </c>
      <c r="E804" s="43">
        <v>7.5300000000000006E-2</v>
      </c>
      <c r="F804" s="44">
        <v>190671</v>
      </c>
      <c r="G804" s="44">
        <v>190671</v>
      </c>
      <c r="H804" s="44">
        <v>68015.39</v>
      </c>
      <c r="I804" s="44">
        <v>69999.990000000005</v>
      </c>
      <c r="J804" s="68">
        <f t="shared" si="36"/>
        <v>0.35671596624552238</v>
      </c>
      <c r="K804" s="43">
        <f t="shared" si="37"/>
        <v>0.36712447094733863</v>
      </c>
      <c r="L804" s="41" t="str">
        <f t="shared" si="38"/>
        <v>AA</v>
      </c>
      <c r="M804" s="41" t="s">
        <v>497</v>
      </c>
      <c r="N804" s="41" t="s">
        <v>417</v>
      </c>
      <c r="O804" s="41" t="s">
        <v>70</v>
      </c>
    </row>
    <row r="805" spans="1:15">
      <c r="A805" s="42">
        <v>41110</v>
      </c>
      <c r="B805" s="42">
        <v>44762</v>
      </c>
      <c r="C805" s="130">
        <v>120</v>
      </c>
      <c r="D805" s="43">
        <v>8.5099999999999995E-2</v>
      </c>
      <c r="E805" s="43">
        <v>7.8100000000000003E-2</v>
      </c>
      <c r="F805" s="44">
        <v>136100</v>
      </c>
      <c r="G805" s="44">
        <v>136100</v>
      </c>
      <c r="H805" s="44">
        <v>37550.800000000003</v>
      </c>
      <c r="I805" s="44">
        <v>49999.99</v>
      </c>
      <c r="J805" s="68">
        <f t="shared" si="36"/>
        <v>0.27590595150624542</v>
      </c>
      <c r="K805" s="43">
        <f t="shared" si="37"/>
        <v>0.36737685525349006</v>
      </c>
      <c r="L805" s="41" t="str">
        <f t="shared" si="38"/>
        <v>AA</v>
      </c>
      <c r="M805" s="41" t="s">
        <v>606</v>
      </c>
      <c r="N805" s="41" t="s">
        <v>417</v>
      </c>
      <c r="O805" s="41" t="s">
        <v>70</v>
      </c>
    </row>
    <row r="806" spans="1:15">
      <c r="A806" s="38">
        <v>41597</v>
      </c>
      <c r="B806" s="38">
        <v>47076</v>
      </c>
      <c r="C806" s="131">
        <v>180</v>
      </c>
      <c r="D806" s="39">
        <v>8.5099999999999995E-2</v>
      </c>
      <c r="E806" s="39">
        <v>7.4400000000000008E-2</v>
      </c>
      <c r="F806" s="40">
        <v>185000</v>
      </c>
      <c r="G806" s="40">
        <v>185000</v>
      </c>
      <c r="H806" s="40">
        <v>63000.42</v>
      </c>
      <c r="I806" s="40">
        <v>67999.990000000005</v>
      </c>
      <c r="J806" s="67">
        <f t="shared" si="36"/>
        <v>0.34054281081081078</v>
      </c>
      <c r="K806" s="39">
        <f t="shared" si="37"/>
        <v>0.36756751351351352</v>
      </c>
      <c r="L806" s="2" t="str">
        <f t="shared" si="38"/>
        <v>AA</v>
      </c>
      <c r="M806" s="2" t="s">
        <v>1199</v>
      </c>
      <c r="N806" s="2" t="s">
        <v>416</v>
      </c>
      <c r="O806" s="2" t="s">
        <v>70</v>
      </c>
    </row>
    <row r="807" spans="1:15">
      <c r="A807" s="38">
        <v>41502</v>
      </c>
      <c r="B807" s="38">
        <v>54286</v>
      </c>
      <c r="C807" s="131">
        <v>420</v>
      </c>
      <c r="D807" s="39">
        <v>8.5099999999999995E-2</v>
      </c>
      <c r="E807" s="39">
        <v>0.08</v>
      </c>
      <c r="F807" s="40">
        <v>140000</v>
      </c>
      <c r="G807" s="40">
        <v>140000</v>
      </c>
      <c r="H807" s="40">
        <v>49887.25</v>
      </c>
      <c r="I807" s="40">
        <v>51499.99</v>
      </c>
      <c r="J807" s="67">
        <f t="shared" si="36"/>
        <v>0.35633749999999997</v>
      </c>
      <c r="K807" s="39">
        <f t="shared" si="37"/>
        <v>0.36785707142857144</v>
      </c>
      <c r="L807" s="2" t="str">
        <f t="shared" si="38"/>
        <v>AA</v>
      </c>
      <c r="M807" s="2" t="s">
        <v>572</v>
      </c>
      <c r="N807" s="2" t="s">
        <v>417</v>
      </c>
      <c r="O807" s="2" t="s">
        <v>70</v>
      </c>
    </row>
    <row r="808" spans="1:15">
      <c r="A808" s="38">
        <v>41761</v>
      </c>
      <c r="B808" s="38">
        <v>46175</v>
      </c>
      <c r="C808" s="131">
        <v>145</v>
      </c>
      <c r="D808" s="39">
        <v>8.5099999999999995E-2</v>
      </c>
      <c r="E808" s="39">
        <v>7.6799999999999993E-2</v>
      </c>
      <c r="F808" s="40">
        <v>143000</v>
      </c>
      <c r="G808" s="40">
        <v>143000</v>
      </c>
      <c r="H808" s="40">
        <v>50030.27</v>
      </c>
      <c r="I808" s="40">
        <v>52621</v>
      </c>
      <c r="J808" s="67">
        <f t="shared" si="36"/>
        <v>0.34986202797202792</v>
      </c>
      <c r="K808" s="39">
        <f t="shared" si="37"/>
        <v>0.36797902097902097</v>
      </c>
      <c r="L808" s="2" t="str">
        <f t="shared" si="38"/>
        <v>AA</v>
      </c>
      <c r="M808" s="2" t="s">
        <v>632</v>
      </c>
      <c r="N808" s="2" t="s">
        <v>424</v>
      </c>
      <c r="O808" s="2" t="s">
        <v>70</v>
      </c>
    </row>
    <row r="809" spans="1:15">
      <c r="A809" s="38">
        <v>41089</v>
      </c>
      <c r="B809" s="38">
        <v>52046</v>
      </c>
      <c r="C809" s="131">
        <v>360</v>
      </c>
      <c r="D809" s="39">
        <v>8.5099999999999995E-2</v>
      </c>
      <c r="E809" s="39">
        <v>7.5300000000000006E-2</v>
      </c>
      <c r="F809" s="40">
        <v>193600</v>
      </c>
      <c r="G809" s="40">
        <v>193600</v>
      </c>
      <c r="H809" s="40">
        <v>65717.8</v>
      </c>
      <c r="I809" s="40">
        <v>71245.41</v>
      </c>
      <c r="J809" s="67">
        <f t="shared" si="36"/>
        <v>0.33945144628099178</v>
      </c>
      <c r="K809" s="39">
        <f t="shared" si="37"/>
        <v>0.3680031508264463</v>
      </c>
      <c r="L809" s="2" t="str">
        <f t="shared" si="38"/>
        <v>AA</v>
      </c>
      <c r="M809" s="2" t="s">
        <v>453</v>
      </c>
      <c r="N809" s="2" t="s">
        <v>418</v>
      </c>
      <c r="O809" s="2" t="s">
        <v>70</v>
      </c>
    </row>
    <row r="810" spans="1:15">
      <c r="A810" s="38">
        <v>41746</v>
      </c>
      <c r="B810" s="38">
        <v>53010</v>
      </c>
      <c r="C810" s="131">
        <v>370</v>
      </c>
      <c r="D810" s="39">
        <v>8.5099999999999995E-2</v>
      </c>
      <c r="E810" s="39">
        <v>8.5099999999999995E-2</v>
      </c>
      <c r="F810" s="40">
        <v>190000</v>
      </c>
      <c r="G810" s="40">
        <v>190000</v>
      </c>
      <c r="H810" s="40">
        <v>68512.11</v>
      </c>
      <c r="I810" s="40">
        <v>69999.98</v>
      </c>
      <c r="J810" s="67">
        <f t="shared" si="36"/>
        <v>0.36059005263157895</v>
      </c>
      <c r="K810" s="39">
        <f t="shared" si="37"/>
        <v>0.36842094736842101</v>
      </c>
      <c r="L810" s="2" t="str">
        <f t="shared" si="38"/>
        <v>AA</v>
      </c>
      <c r="M810" s="2" t="s">
        <v>214</v>
      </c>
      <c r="N810" s="2" t="s">
        <v>435</v>
      </c>
      <c r="O810" s="2" t="s">
        <v>70</v>
      </c>
    </row>
    <row r="811" spans="1:15">
      <c r="A811" s="42">
        <v>41296</v>
      </c>
      <c r="B811" s="42">
        <v>53015</v>
      </c>
      <c r="C811" s="130">
        <v>385</v>
      </c>
      <c r="D811" s="43">
        <v>8.5099999999999995E-2</v>
      </c>
      <c r="E811" s="43">
        <v>0.08</v>
      </c>
      <c r="F811" s="44">
        <v>95000</v>
      </c>
      <c r="G811" s="44">
        <v>95000</v>
      </c>
      <c r="H811" s="44">
        <v>33363.9</v>
      </c>
      <c r="I811" s="44">
        <v>34999.99</v>
      </c>
      <c r="J811" s="68">
        <f t="shared" si="36"/>
        <v>0.35119894736842105</v>
      </c>
      <c r="K811" s="43">
        <f t="shared" si="37"/>
        <v>0.36842094736842101</v>
      </c>
      <c r="L811" s="41" t="str">
        <f t="shared" si="38"/>
        <v>AA</v>
      </c>
      <c r="M811" s="41" t="s">
        <v>1452</v>
      </c>
      <c r="N811" s="41" t="s">
        <v>416</v>
      </c>
      <c r="O811" s="41" t="s">
        <v>70</v>
      </c>
    </row>
    <row r="812" spans="1:15">
      <c r="A812" s="38">
        <v>41383</v>
      </c>
      <c r="B812" s="38">
        <v>50302</v>
      </c>
      <c r="C812" s="131">
        <v>293</v>
      </c>
      <c r="D812" s="39">
        <v>8.5099999999999995E-2</v>
      </c>
      <c r="E812" s="39">
        <v>7.5300000000000006E-2</v>
      </c>
      <c r="F812" s="40">
        <v>190000</v>
      </c>
      <c r="G812" s="40">
        <v>190000</v>
      </c>
      <c r="H812" s="40">
        <v>65497.17</v>
      </c>
      <c r="I812" s="40">
        <v>69999.990000000005</v>
      </c>
      <c r="J812" s="67">
        <f t="shared" si="36"/>
        <v>0.34472194736842104</v>
      </c>
      <c r="K812" s="39">
        <f t="shared" si="37"/>
        <v>0.36842100000000005</v>
      </c>
      <c r="L812" s="2" t="str">
        <f t="shared" si="38"/>
        <v>AA</v>
      </c>
      <c r="M812" s="2" t="s">
        <v>457</v>
      </c>
      <c r="N812" s="2" t="s">
        <v>419</v>
      </c>
      <c r="O812" s="2" t="s">
        <v>70</v>
      </c>
    </row>
    <row r="813" spans="1:15">
      <c r="A813" s="42">
        <v>41676</v>
      </c>
      <c r="B813" s="42">
        <v>48463</v>
      </c>
      <c r="C813" s="130">
        <v>223</v>
      </c>
      <c r="D813" s="43">
        <v>8.5099999999999995E-2</v>
      </c>
      <c r="E813" s="43">
        <v>7.5300000000000006E-2</v>
      </c>
      <c r="F813" s="44">
        <v>135300</v>
      </c>
      <c r="G813" s="44">
        <v>135300</v>
      </c>
      <c r="H813" s="44">
        <v>47737.9</v>
      </c>
      <c r="I813" s="44">
        <v>49999.99</v>
      </c>
      <c r="J813" s="68">
        <f t="shared" si="36"/>
        <v>0.35283000739098302</v>
      </c>
      <c r="K813" s="43">
        <f t="shared" si="37"/>
        <v>0.3695490761271249</v>
      </c>
      <c r="L813" s="41" t="str">
        <f t="shared" si="38"/>
        <v>AA</v>
      </c>
      <c r="M813" s="41" t="s">
        <v>618</v>
      </c>
      <c r="N813" s="41" t="s">
        <v>422</v>
      </c>
      <c r="O813" s="41" t="s">
        <v>70</v>
      </c>
    </row>
    <row r="814" spans="1:15">
      <c r="A814" s="38">
        <v>41716</v>
      </c>
      <c r="B814" s="38">
        <v>46586</v>
      </c>
      <c r="C814" s="131">
        <v>160</v>
      </c>
      <c r="D814" s="39">
        <v>8.5099999999999995E-2</v>
      </c>
      <c r="E814" s="39">
        <v>0.08</v>
      </c>
      <c r="F814" s="40">
        <v>135000</v>
      </c>
      <c r="G814" s="40">
        <v>135000</v>
      </c>
      <c r="H814" s="40">
        <v>46995.51</v>
      </c>
      <c r="I814" s="40">
        <v>49999.99</v>
      </c>
      <c r="J814" s="67">
        <f t="shared" si="36"/>
        <v>0.34811488888888892</v>
      </c>
      <c r="K814" s="39">
        <f t="shared" si="37"/>
        <v>0.37037029629629631</v>
      </c>
      <c r="L814" s="2" t="str">
        <f t="shared" si="38"/>
        <v>AA</v>
      </c>
      <c r="M814" s="2" t="s">
        <v>538</v>
      </c>
      <c r="N814" s="2" t="s">
        <v>417</v>
      </c>
      <c r="O814" s="2" t="s">
        <v>70</v>
      </c>
    </row>
    <row r="815" spans="1:15">
      <c r="A815" s="38">
        <v>41680</v>
      </c>
      <c r="B815" s="38">
        <v>53733</v>
      </c>
      <c r="C815" s="131">
        <v>396</v>
      </c>
      <c r="D815" s="39">
        <v>8.5099999999999995E-2</v>
      </c>
      <c r="E815" s="39">
        <v>7.5300000000000006E-2</v>
      </c>
      <c r="F815" s="40">
        <v>135000</v>
      </c>
      <c r="G815" s="40">
        <v>135000</v>
      </c>
      <c r="H815" s="40">
        <v>48910.53</v>
      </c>
      <c r="I815" s="40">
        <v>49999.99</v>
      </c>
      <c r="J815" s="67">
        <f t="shared" si="36"/>
        <v>0.36230022222222219</v>
      </c>
      <c r="K815" s="39">
        <f t="shared" si="37"/>
        <v>0.37037029629629631</v>
      </c>
      <c r="L815" s="2" t="str">
        <f t="shared" si="38"/>
        <v>AA</v>
      </c>
      <c r="M815" s="2" t="s">
        <v>884</v>
      </c>
      <c r="N815" s="2" t="s">
        <v>421</v>
      </c>
      <c r="O815" s="2" t="s">
        <v>70</v>
      </c>
    </row>
    <row r="816" spans="1:15">
      <c r="A816" s="38">
        <v>41554</v>
      </c>
      <c r="B816" s="38">
        <v>44354</v>
      </c>
      <c r="C816" s="131">
        <v>92</v>
      </c>
      <c r="D816" s="39">
        <v>8.5099999999999995E-2</v>
      </c>
      <c r="E816" s="39">
        <v>0.08</v>
      </c>
      <c r="F816" s="40">
        <v>162000</v>
      </c>
      <c r="G816" s="40">
        <v>162000</v>
      </c>
      <c r="H816" s="40">
        <v>50219.66</v>
      </c>
      <c r="I816" s="40">
        <v>59999.99</v>
      </c>
      <c r="J816" s="67">
        <f t="shared" si="36"/>
        <v>0.30999790123456794</v>
      </c>
      <c r="K816" s="39">
        <f t="shared" si="37"/>
        <v>0.37037030864197529</v>
      </c>
      <c r="L816" s="2" t="str">
        <f t="shared" si="38"/>
        <v>AA</v>
      </c>
      <c r="M816" s="2" t="s">
        <v>657</v>
      </c>
      <c r="N816" s="2" t="s">
        <v>419</v>
      </c>
      <c r="O816" s="2" t="s">
        <v>70</v>
      </c>
    </row>
    <row r="817" spans="1:15">
      <c r="A817" s="38">
        <v>41410</v>
      </c>
      <c r="B817" s="38">
        <v>46889</v>
      </c>
      <c r="C817" s="131">
        <v>180</v>
      </c>
      <c r="D817" s="39">
        <v>8.5099999999999995E-2</v>
      </c>
      <c r="E817" s="39">
        <v>0.08</v>
      </c>
      <c r="F817" s="40">
        <v>189000</v>
      </c>
      <c r="G817" s="40">
        <v>189000</v>
      </c>
      <c r="H817" s="40">
        <v>62607.65</v>
      </c>
      <c r="I817" s="40">
        <v>69999.990000000005</v>
      </c>
      <c r="J817" s="67">
        <f t="shared" si="36"/>
        <v>0.33125740740740739</v>
      </c>
      <c r="K817" s="39">
        <f t="shared" si="37"/>
        <v>0.37037031746031751</v>
      </c>
      <c r="L817" s="2" t="str">
        <f t="shared" si="38"/>
        <v>AA</v>
      </c>
      <c r="M817" s="2" t="s">
        <v>493</v>
      </c>
      <c r="N817" s="2" t="s">
        <v>427</v>
      </c>
      <c r="O817" s="2" t="s">
        <v>70</v>
      </c>
    </row>
    <row r="818" spans="1:15">
      <c r="A818" s="42">
        <v>41187</v>
      </c>
      <c r="B818" s="42">
        <v>43987</v>
      </c>
      <c r="C818" s="130">
        <v>92</v>
      </c>
      <c r="D818" s="43">
        <v>8.5099999999999995E-2</v>
      </c>
      <c r="E818" s="43">
        <v>7.5300000000000006E-2</v>
      </c>
      <c r="F818" s="44">
        <v>135000</v>
      </c>
      <c r="G818" s="44">
        <v>135000</v>
      </c>
      <c r="H818" s="44">
        <v>39663.040000000001</v>
      </c>
      <c r="I818" s="44">
        <v>50000</v>
      </c>
      <c r="J818" s="68">
        <f t="shared" si="36"/>
        <v>0.29380029629629628</v>
      </c>
      <c r="K818" s="43">
        <f t="shared" si="37"/>
        <v>0.37037037037037035</v>
      </c>
      <c r="L818" s="41" t="str">
        <f t="shared" si="38"/>
        <v>AA</v>
      </c>
      <c r="M818" s="41" t="s">
        <v>1423</v>
      </c>
      <c r="N818" s="41" t="s">
        <v>424</v>
      </c>
      <c r="O818" s="41" t="s">
        <v>70</v>
      </c>
    </row>
    <row r="819" spans="1:15">
      <c r="A819" s="42">
        <v>41667</v>
      </c>
      <c r="B819" s="42">
        <v>54451</v>
      </c>
      <c r="C819" s="130">
        <v>420</v>
      </c>
      <c r="D819" s="43">
        <v>8.5099999999999995E-2</v>
      </c>
      <c r="E819" s="43">
        <v>7.5300000000000006E-2</v>
      </c>
      <c r="F819" s="44">
        <v>170000</v>
      </c>
      <c r="G819" s="44">
        <v>170000</v>
      </c>
      <c r="H819" s="44">
        <v>61638.41</v>
      </c>
      <c r="I819" s="44">
        <v>62999.99</v>
      </c>
      <c r="J819" s="68">
        <f t="shared" si="36"/>
        <v>0.36257888235294122</v>
      </c>
      <c r="K819" s="43">
        <f t="shared" si="37"/>
        <v>0.37058817647058823</v>
      </c>
      <c r="L819" s="41" t="str">
        <f t="shared" si="38"/>
        <v>AA</v>
      </c>
      <c r="M819" s="41" t="s">
        <v>594</v>
      </c>
      <c r="N819" s="41" t="s">
        <v>419</v>
      </c>
      <c r="O819" s="41" t="s">
        <v>70</v>
      </c>
    </row>
    <row r="820" spans="1:15">
      <c r="A820" s="38">
        <v>41383</v>
      </c>
      <c r="B820" s="38">
        <v>49053</v>
      </c>
      <c r="C820" s="131">
        <v>252</v>
      </c>
      <c r="D820" s="39">
        <v>8.5099999999999995E-2</v>
      </c>
      <c r="E820" s="39">
        <v>0.08</v>
      </c>
      <c r="F820" s="40">
        <v>175000</v>
      </c>
      <c r="G820" s="40">
        <v>175000</v>
      </c>
      <c r="H820" s="40">
        <v>60017.61</v>
      </c>
      <c r="I820" s="40">
        <v>64999.99</v>
      </c>
      <c r="J820" s="67">
        <f t="shared" si="36"/>
        <v>0.34295777142857142</v>
      </c>
      <c r="K820" s="39">
        <f t="shared" si="37"/>
        <v>0.37142851428571427</v>
      </c>
      <c r="L820" s="2" t="str">
        <f t="shared" si="38"/>
        <v>AA</v>
      </c>
      <c r="M820" s="2" t="s">
        <v>531</v>
      </c>
      <c r="N820" s="2" t="s">
        <v>423</v>
      </c>
      <c r="O820" s="2" t="s">
        <v>70</v>
      </c>
    </row>
    <row r="821" spans="1:15">
      <c r="A821" s="42">
        <v>41568</v>
      </c>
      <c r="B821" s="42">
        <v>48873</v>
      </c>
      <c r="C821" s="130">
        <v>240</v>
      </c>
      <c r="D821" s="43">
        <v>8.5099999999999995E-2</v>
      </c>
      <c r="E821" s="43">
        <v>0.08</v>
      </c>
      <c r="F821" s="44">
        <v>160000</v>
      </c>
      <c r="G821" s="44">
        <v>160000</v>
      </c>
      <c r="H821" s="44">
        <v>56103.62</v>
      </c>
      <c r="I821" s="44">
        <v>59453.18</v>
      </c>
      <c r="J821" s="68">
        <f t="shared" si="36"/>
        <v>0.35064762500000002</v>
      </c>
      <c r="K821" s="43">
        <f t="shared" si="37"/>
        <v>0.37158237500000002</v>
      </c>
      <c r="L821" s="41" t="str">
        <f t="shared" si="38"/>
        <v>AA</v>
      </c>
      <c r="M821" s="41" t="s">
        <v>496</v>
      </c>
      <c r="N821" s="41" t="s">
        <v>417</v>
      </c>
      <c r="O821" s="41" t="s">
        <v>70</v>
      </c>
    </row>
    <row r="822" spans="1:15">
      <c r="A822" s="38">
        <v>41606</v>
      </c>
      <c r="B822" s="38">
        <v>50737</v>
      </c>
      <c r="C822" s="131">
        <v>300</v>
      </c>
      <c r="D822" s="39">
        <v>8.5099999999999995E-2</v>
      </c>
      <c r="E822" s="39">
        <v>8.5099999999999995E-2</v>
      </c>
      <c r="F822" s="40">
        <v>180500</v>
      </c>
      <c r="G822" s="40">
        <v>180500</v>
      </c>
      <c r="H822" s="40">
        <v>65514.97</v>
      </c>
      <c r="I822" s="40">
        <v>67075.289999999994</v>
      </c>
      <c r="J822" s="67">
        <f t="shared" si="36"/>
        <v>0.36296382271468147</v>
      </c>
      <c r="K822" s="39">
        <f t="shared" si="37"/>
        <v>0.37160825484764537</v>
      </c>
      <c r="L822" s="2" t="str">
        <f t="shared" si="38"/>
        <v>AA</v>
      </c>
      <c r="M822" s="2" t="s">
        <v>554</v>
      </c>
      <c r="N822" s="2" t="s">
        <v>417</v>
      </c>
      <c r="O822" s="2" t="s">
        <v>70</v>
      </c>
    </row>
    <row r="823" spans="1:15">
      <c r="A823" s="38">
        <v>41743</v>
      </c>
      <c r="B823" s="38">
        <v>46613</v>
      </c>
      <c r="C823" s="131">
        <v>160</v>
      </c>
      <c r="D823" s="39">
        <v>8.5099999999999995E-2</v>
      </c>
      <c r="E823" s="39">
        <v>0.08</v>
      </c>
      <c r="F823" s="40">
        <v>134500</v>
      </c>
      <c r="G823" s="40">
        <v>134500</v>
      </c>
      <c r="H823" s="40">
        <v>48979.18</v>
      </c>
      <c r="I823" s="40">
        <v>50000</v>
      </c>
      <c r="J823" s="67">
        <f t="shared" si="36"/>
        <v>0.3641574721189591</v>
      </c>
      <c r="K823" s="39">
        <f t="shared" si="37"/>
        <v>0.37174721189591076</v>
      </c>
      <c r="L823" s="2" t="str">
        <f t="shared" si="38"/>
        <v>AA</v>
      </c>
      <c r="M823" s="2" t="s">
        <v>637</v>
      </c>
      <c r="N823" s="2" t="s">
        <v>417</v>
      </c>
      <c r="O823" s="2" t="s">
        <v>70</v>
      </c>
    </row>
    <row r="824" spans="1:15">
      <c r="A824" s="38">
        <v>41738</v>
      </c>
      <c r="B824" s="38">
        <v>54522</v>
      </c>
      <c r="C824" s="131">
        <v>420</v>
      </c>
      <c r="D824" s="39">
        <v>8.5099999999999995E-2</v>
      </c>
      <c r="E824" s="39">
        <v>8.5099999999999995E-2</v>
      </c>
      <c r="F824" s="40">
        <v>180000</v>
      </c>
      <c r="G824" s="40">
        <v>180000</v>
      </c>
      <c r="H824" s="40">
        <v>65925.259999999995</v>
      </c>
      <c r="I824" s="40">
        <v>66999.990000000005</v>
      </c>
      <c r="J824" s="67">
        <f t="shared" si="36"/>
        <v>0.36625144444444441</v>
      </c>
      <c r="K824" s="39">
        <f t="shared" si="37"/>
        <v>0.37222216666666669</v>
      </c>
      <c r="L824" s="2" t="str">
        <f t="shared" si="38"/>
        <v>AA</v>
      </c>
      <c r="M824" s="2" t="s">
        <v>1197</v>
      </c>
      <c r="N824" s="2" t="s">
        <v>416</v>
      </c>
      <c r="O824" s="2" t="s">
        <v>70</v>
      </c>
    </row>
    <row r="825" spans="1:15">
      <c r="A825" s="38">
        <v>41248</v>
      </c>
      <c r="B825" s="38">
        <v>52936</v>
      </c>
      <c r="C825" s="131">
        <v>384</v>
      </c>
      <c r="D825" s="39">
        <v>8.5099999999999995E-2</v>
      </c>
      <c r="E825" s="39">
        <v>7.5300000000000006E-2</v>
      </c>
      <c r="F825" s="40">
        <v>190000</v>
      </c>
      <c r="G825" s="40">
        <v>190000</v>
      </c>
      <c r="H825" s="40">
        <v>66820.86</v>
      </c>
      <c r="I825" s="40">
        <v>70753.990000000005</v>
      </c>
      <c r="J825" s="67">
        <f t="shared" si="36"/>
        <v>0.35168873684210528</v>
      </c>
      <c r="K825" s="39">
        <f t="shared" si="37"/>
        <v>0.37238942105263162</v>
      </c>
      <c r="L825" s="2" t="str">
        <f t="shared" si="38"/>
        <v>AA</v>
      </c>
      <c r="M825" s="2" t="s">
        <v>449</v>
      </c>
      <c r="N825" s="2" t="s">
        <v>418</v>
      </c>
      <c r="O825" s="2" t="s">
        <v>70</v>
      </c>
    </row>
    <row r="826" spans="1:15">
      <c r="A826" s="42">
        <v>41543</v>
      </c>
      <c r="B826" s="42">
        <v>46107</v>
      </c>
      <c r="C826" s="130">
        <v>150</v>
      </c>
      <c r="D826" s="43">
        <v>8.5099999999999995E-2</v>
      </c>
      <c r="E826" s="43">
        <v>7.8100000000000003E-2</v>
      </c>
      <c r="F826" s="44">
        <v>118000</v>
      </c>
      <c r="G826" s="44">
        <v>118000</v>
      </c>
      <c r="H826" s="44">
        <v>39420.160000000003</v>
      </c>
      <c r="I826" s="44">
        <v>43941.98</v>
      </c>
      <c r="J826" s="68">
        <f t="shared" si="36"/>
        <v>0.3340691525423729</v>
      </c>
      <c r="K826" s="43">
        <f t="shared" si="37"/>
        <v>0.3723896610169492</v>
      </c>
      <c r="L826" s="41" t="str">
        <f t="shared" si="38"/>
        <v>AA</v>
      </c>
      <c r="M826" s="41" t="s">
        <v>466</v>
      </c>
      <c r="N826" s="41" t="s">
        <v>421</v>
      </c>
      <c r="O826" s="41" t="s">
        <v>70</v>
      </c>
    </row>
    <row r="827" spans="1:15">
      <c r="A827" s="38">
        <v>41684</v>
      </c>
      <c r="B827" s="38">
        <v>53372</v>
      </c>
      <c r="C827" s="131">
        <v>384</v>
      </c>
      <c r="D827" s="39">
        <v>8.5099999999999995E-2</v>
      </c>
      <c r="E827" s="39">
        <v>7.5300000000000006E-2</v>
      </c>
      <c r="F827" s="40">
        <v>185175.75</v>
      </c>
      <c r="G827" s="40">
        <v>185175.75</v>
      </c>
      <c r="H827" s="40">
        <v>67431.179999999993</v>
      </c>
      <c r="I827" s="40">
        <v>68999.990000000005</v>
      </c>
      <c r="J827" s="67">
        <f t="shared" si="36"/>
        <v>0.3641469252858433</v>
      </c>
      <c r="K827" s="39">
        <f t="shared" si="37"/>
        <v>0.37261893093453113</v>
      </c>
      <c r="L827" s="2" t="str">
        <f t="shared" si="38"/>
        <v>AA</v>
      </c>
      <c r="M827" s="2" t="s">
        <v>495</v>
      </c>
      <c r="N827" s="2" t="s">
        <v>424</v>
      </c>
      <c r="O827" s="2" t="s">
        <v>70</v>
      </c>
    </row>
    <row r="828" spans="1:15">
      <c r="A828" s="42">
        <v>41186</v>
      </c>
      <c r="B828" s="42">
        <v>53969</v>
      </c>
      <c r="C828" s="130">
        <v>420</v>
      </c>
      <c r="D828" s="43">
        <v>8.5099999999999995E-2</v>
      </c>
      <c r="E828" s="43">
        <v>0.08</v>
      </c>
      <c r="F828" s="44">
        <v>195000</v>
      </c>
      <c r="G828" s="44">
        <v>195000</v>
      </c>
      <c r="H828" s="44">
        <v>68852.850000000006</v>
      </c>
      <c r="I828" s="44">
        <v>72846.45</v>
      </c>
      <c r="J828" s="68">
        <f t="shared" si="36"/>
        <v>0.35309153846153851</v>
      </c>
      <c r="K828" s="43">
        <f t="shared" si="37"/>
        <v>0.37357153846153845</v>
      </c>
      <c r="L828" s="41" t="str">
        <f t="shared" si="38"/>
        <v>AA</v>
      </c>
      <c r="M828" s="41" t="s">
        <v>508</v>
      </c>
      <c r="N828" s="41" t="s">
        <v>422</v>
      </c>
      <c r="O828" s="41" t="s">
        <v>70</v>
      </c>
    </row>
    <row r="829" spans="1:15">
      <c r="A829" s="38">
        <v>41519</v>
      </c>
      <c r="B829" s="38">
        <v>54303</v>
      </c>
      <c r="C829" s="131">
        <v>420</v>
      </c>
      <c r="D829" s="39">
        <v>8.5099999999999995E-2</v>
      </c>
      <c r="E829" s="39">
        <v>0.08</v>
      </c>
      <c r="F829" s="40">
        <v>160000</v>
      </c>
      <c r="G829" s="40">
        <v>160000</v>
      </c>
      <c r="H829" s="40">
        <v>58072.75</v>
      </c>
      <c r="I829" s="40">
        <v>59799.99</v>
      </c>
      <c r="J829" s="67">
        <f t="shared" si="36"/>
        <v>0.36295468749999998</v>
      </c>
      <c r="K829" s="39">
        <f t="shared" si="37"/>
        <v>0.37374993749999996</v>
      </c>
      <c r="L829" s="2" t="str">
        <f t="shared" si="38"/>
        <v>AA</v>
      </c>
      <c r="M829" s="2" t="s">
        <v>883</v>
      </c>
      <c r="N829" s="2" t="s">
        <v>417</v>
      </c>
      <c r="O829" s="2" t="s">
        <v>70</v>
      </c>
    </row>
    <row r="830" spans="1:15">
      <c r="A830" s="38">
        <v>41108</v>
      </c>
      <c r="B830" s="38">
        <v>52065</v>
      </c>
      <c r="C830" s="131">
        <v>360</v>
      </c>
      <c r="D830" s="39">
        <v>8.5099999999999995E-2</v>
      </c>
      <c r="E830" s="39">
        <v>8.5099999999999995E-2</v>
      </c>
      <c r="F830" s="40">
        <v>145000</v>
      </c>
      <c r="G830" s="40">
        <v>145000</v>
      </c>
      <c r="H830" s="40">
        <v>50661.4</v>
      </c>
      <c r="I830" s="40">
        <v>54261.68</v>
      </c>
      <c r="J830" s="67">
        <f t="shared" si="36"/>
        <v>0.34938896551724141</v>
      </c>
      <c r="K830" s="39">
        <f t="shared" si="37"/>
        <v>0.37421848275862069</v>
      </c>
      <c r="L830" s="2" t="str">
        <f t="shared" si="38"/>
        <v>AA</v>
      </c>
      <c r="M830" s="2" t="s">
        <v>1396</v>
      </c>
      <c r="N830" s="2" t="s">
        <v>422</v>
      </c>
      <c r="O830" s="2" t="s">
        <v>70</v>
      </c>
    </row>
    <row r="831" spans="1:15">
      <c r="A831" s="38">
        <v>41360</v>
      </c>
      <c r="B831" s="38">
        <v>53535</v>
      </c>
      <c r="C831" s="131">
        <v>400</v>
      </c>
      <c r="D831" s="39">
        <v>8.5099999999999995E-2</v>
      </c>
      <c r="E831" s="39">
        <v>0.08</v>
      </c>
      <c r="F831" s="40">
        <v>154000</v>
      </c>
      <c r="G831" s="40">
        <v>154000</v>
      </c>
      <c r="H831" s="40">
        <v>55000.29</v>
      </c>
      <c r="I831" s="40">
        <v>57635.12</v>
      </c>
      <c r="J831" s="67">
        <f t="shared" si="36"/>
        <v>0.35714474025974025</v>
      </c>
      <c r="K831" s="39">
        <f t="shared" si="37"/>
        <v>0.37425402597402602</v>
      </c>
      <c r="L831" s="2" t="str">
        <f t="shared" si="38"/>
        <v>AA</v>
      </c>
      <c r="M831" s="2" t="s">
        <v>1350</v>
      </c>
      <c r="N831" s="2" t="s">
        <v>434</v>
      </c>
      <c r="O831" s="2" t="s">
        <v>70</v>
      </c>
    </row>
    <row r="832" spans="1:15">
      <c r="A832" s="42">
        <v>41087</v>
      </c>
      <c r="B832" s="42">
        <v>52044</v>
      </c>
      <c r="C832" s="130">
        <v>360</v>
      </c>
      <c r="D832" s="43">
        <v>8.5099999999999995E-2</v>
      </c>
      <c r="E832" s="43">
        <v>7.5300000000000006E-2</v>
      </c>
      <c r="F832" s="44">
        <v>168000</v>
      </c>
      <c r="G832" s="44">
        <v>168000</v>
      </c>
      <c r="H832" s="44">
        <v>58197.26</v>
      </c>
      <c r="I832" s="44">
        <v>62908.47</v>
      </c>
      <c r="J832" s="68">
        <f t="shared" si="36"/>
        <v>0.34641226190476193</v>
      </c>
      <c r="K832" s="43">
        <f t="shared" si="37"/>
        <v>0.37445517857142857</v>
      </c>
      <c r="L832" s="41" t="str">
        <f t="shared" si="38"/>
        <v>AA</v>
      </c>
      <c r="M832" s="41" t="s">
        <v>482</v>
      </c>
      <c r="N832" s="41" t="s">
        <v>422</v>
      </c>
      <c r="O832" s="41" t="s">
        <v>70</v>
      </c>
    </row>
    <row r="833" spans="1:15">
      <c r="A833" s="42">
        <v>41246</v>
      </c>
      <c r="B833" s="42">
        <v>54029</v>
      </c>
      <c r="C833" s="130">
        <v>420</v>
      </c>
      <c r="D833" s="43">
        <v>8.5099999999999995E-2</v>
      </c>
      <c r="E833" s="43">
        <v>7.5300000000000006E-2</v>
      </c>
      <c r="F833" s="44">
        <v>170000</v>
      </c>
      <c r="G833" s="44">
        <v>170000</v>
      </c>
      <c r="H833" s="44">
        <v>60554.84</v>
      </c>
      <c r="I833" s="44">
        <v>63699.99</v>
      </c>
      <c r="J833" s="68">
        <f t="shared" si="36"/>
        <v>0.35620494117647056</v>
      </c>
      <c r="K833" s="43">
        <f t="shared" si="37"/>
        <v>0.37470582352941173</v>
      </c>
      <c r="L833" s="41" t="str">
        <f t="shared" si="38"/>
        <v>AA</v>
      </c>
      <c r="M833" s="41" t="s">
        <v>871</v>
      </c>
      <c r="N833" s="41" t="s">
        <v>416</v>
      </c>
      <c r="O833" s="41" t="s">
        <v>70</v>
      </c>
    </row>
    <row r="834" spans="1:15">
      <c r="A834" s="42">
        <v>41738</v>
      </c>
      <c r="B834" s="42">
        <v>54522</v>
      </c>
      <c r="C834" s="130">
        <v>420</v>
      </c>
      <c r="D834" s="43">
        <v>8.5099999999999995E-2</v>
      </c>
      <c r="E834" s="43">
        <v>0.08</v>
      </c>
      <c r="F834" s="44">
        <v>142000</v>
      </c>
      <c r="G834" s="44">
        <v>142000</v>
      </c>
      <c r="H834" s="44">
        <v>53073.919999999998</v>
      </c>
      <c r="I834" s="44">
        <v>53231.360000000001</v>
      </c>
      <c r="J834" s="68">
        <f t="shared" si="36"/>
        <v>0.37375999999999998</v>
      </c>
      <c r="K834" s="43">
        <f t="shared" si="37"/>
        <v>0.37486873239436619</v>
      </c>
      <c r="L834" s="41" t="str">
        <f t="shared" si="38"/>
        <v>AA</v>
      </c>
      <c r="M834" s="41" t="s">
        <v>1596</v>
      </c>
      <c r="N834" s="41" t="s">
        <v>417</v>
      </c>
      <c r="O834" s="41" t="s">
        <v>70</v>
      </c>
    </row>
    <row r="835" spans="1:15">
      <c r="A835" s="42">
        <v>41390</v>
      </c>
      <c r="B835" s="42">
        <v>54174</v>
      </c>
      <c r="C835" s="130">
        <v>420</v>
      </c>
      <c r="D835" s="43">
        <v>8.5099999999999995E-2</v>
      </c>
      <c r="E835" s="43">
        <v>0.08</v>
      </c>
      <c r="F835" s="44">
        <v>187000</v>
      </c>
      <c r="G835" s="44">
        <v>187000</v>
      </c>
      <c r="H835" s="44">
        <v>67906.539999999994</v>
      </c>
      <c r="I835" s="44">
        <v>70112.53</v>
      </c>
      <c r="J835" s="68">
        <f t="shared" ref="J835:J898" si="39">H835/G835</f>
        <v>0.36313657754010692</v>
      </c>
      <c r="K835" s="43">
        <f t="shared" ref="K835:K898" si="40">I835/G835</f>
        <v>0.37493331550802139</v>
      </c>
      <c r="L835" s="41" t="str">
        <f t="shared" ref="L835:L898" si="41">IF(J835&lt;=65%,"AA",IF(J835&lt;=75%,"A",IF(J835&lt;=85%,"B","C")))</f>
        <v>AA</v>
      </c>
      <c r="M835" s="41" t="s">
        <v>787</v>
      </c>
      <c r="N835" s="41" t="s">
        <v>422</v>
      </c>
      <c r="O835" s="41" t="s">
        <v>70</v>
      </c>
    </row>
    <row r="836" spans="1:15">
      <c r="A836" s="38">
        <v>41682</v>
      </c>
      <c r="B836" s="38">
        <v>44604</v>
      </c>
      <c r="C836" s="131">
        <v>96</v>
      </c>
      <c r="D836" s="39">
        <v>8.5099999999999995E-2</v>
      </c>
      <c r="E836" s="39">
        <v>0.08</v>
      </c>
      <c r="F836" s="40">
        <v>160000</v>
      </c>
      <c r="G836" s="40">
        <v>160000</v>
      </c>
      <c r="H836" s="40">
        <v>35713.19</v>
      </c>
      <c r="I836" s="40">
        <v>59999.99</v>
      </c>
      <c r="J836" s="67">
        <f t="shared" si="39"/>
        <v>0.22320743750000002</v>
      </c>
      <c r="K836" s="39">
        <f t="shared" si="40"/>
        <v>0.37499993749999999</v>
      </c>
      <c r="L836" s="2" t="str">
        <f t="shared" si="41"/>
        <v>AA</v>
      </c>
      <c r="M836" s="2" t="s">
        <v>703</v>
      </c>
      <c r="N836" s="2" t="s">
        <v>437</v>
      </c>
      <c r="O836" s="2" t="s">
        <v>70</v>
      </c>
    </row>
    <row r="837" spans="1:15">
      <c r="A837" s="42">
        <v>41422</v>
      </c>
      <c r="B837" s="42">
        <v>52379</v>
      </c>
      <c r="C837" s="130">
        <v>360</v>
      </c>
      <c r="D837" s="43">
        <v>8.5099999999999995E-2</v>
      </c>
      <c r="E837" s="43">
        <v>0.08</v>
      </c>
      <c r="F837" s="44">
        <v>160000</v>
      </c>
      <c r="G837" s="44">
        <v>160000</v>
      </c>
      <c r="H837" s="44">
        <v>57160.72</v>
      </c>
      <c r="I837" s="44">
        <v>59999.99</v>
      </c>
      <c r="J837" s="68">
        <f t="shared" si="39"/>
        <v>0.35725450000000003</v>
      </c>
      <c r="K837" s="43">
        <f t="shared" si="40"/>
        <v>0.37499993749999999</v>
      </c>
      <c r="L837" s="41" t="str">
        <f t="shared" si="41"/>
        <v>AA</v>
      </c>
      <c r="M837" s="41" t="s">
        <v>481</v>
      </c>
      <c r="N837" s="41" t="s">
        <v>417</v>
      </c>
      <c r="O837" s="41" t="s">
        <v>70</v>
      </c>
    </row>
    <row r="838" spans="1:15">
      <c r="A838" s="42">
        <v>41185</v>
      </c>
      <c r="B838" s="42">
        <v>53968</v>
      </c>
      <c r="C838" s="130">
        <v>420</v>
      </c>
      <c r="D838" s="43">
        <v>8.5099999999999995E-2</v>
      </c>
      <c r="E838" s="43">
        <v>0.08</v>
      </c>
      <c r="F838" s="44">
        <v>160000</v>
      </c>
      <c r="G838" s="44">
        <v>160000</v>
      </c>
      <c r="H838" s="44">
        <v>56747.96</v>
      </c>
      <c r="I838" s="44">
        <v>59999.99</v>
      </c>
      <c r="J838" s="68">
        <f t="shared" si="39"/>
        <v>0.35467474999999998</v>
      </c>
      <c r="K838" s="43">
        <f t="shared" si="40"/>
        <v>0.37499993749999999</v>
      </c>
      <c r="L838" s="41" t="str">
        <f t="shared" si="41"/>
        <v>AA</v>
      </c>
      <c r="M838" s="41" t="s">
        <v>495</v>
      </c>
      <c r="N838" s="41" t="s">
        <v>424</v>
      </c>
      <c r="O838" s="41" t="s">
        <v>70</v>
      </c>
    </row>
    <row r="839" spans="1:15">
      <c r="A839" s="42">
        <v>41730</v>
      </c>
      <c r="B839" s="42">
        <v>52688</v>
      </c>
      <c r="C839" s="130">
        <v>360</v>
      </c>
      <c r="D839" s="43">
        <v>8.5099999999999995E-2</v>
      </c>
      <c r="E839" s="43">
        <v>0.08</v>
      </c>
      <c r="F839" s="44">
        <v>200000</v>
      </c>
      <c r="G839" s="44">
        <v>200000</v>
      </c>
      <c r="H839" s="44">
        <v>73473.919999999998</v>
      </c>
      <c r="I839" s="44">
        <v>74999.990000000005</v>
      </c>
      <c r="J839" s="68">
        <f t="shared" si="39"/>
        <v>0.36736960000000002</v>
      </c>
      <c r="K839" s="43">
        <f t="shared" si="40"/>
        <v>0.37499995000000003</v>
      </c>
      <c r="L839" s="41" t="str">
        <f t="shared" si="41"/>
        <v>AA</v>
      </c>
      <c r="M839" s="41" t="s">
        <v>538</v>
      </c>
      <c r="N839" s="41" t="s">
        <v>417</v>
      </c>
      <c r="O839" s="41" t="s">
        <v>70</v>
      </c>
    </row>
    <row r="840" spans="1:15">
      <c r="A840" s="38">
        <v>41303</v>
      </c>
      <c r="B840" s="38">
        <v>46720</v>
      </c>
      <c r="C840" s="131">
        <v>178</v>
      </c>
      <c r="D840" s="39">
        <v>8.5099999999999995E-2</v>
      </c>
      <c r="E840" s="39">
        <v>0.08</v>
      </c>
      <c r="F840" s="40">
        <v>180000</v>
      </c>
      <c r="G840" s="40">
        <v>180000</v>
      </c>
      <c r="H840" s="40">
        <v>56377.06</v>
      </c>
      <c r="I840" s="40">
        <v>67643.92</v>
      </c>
      <c r="J840" s="67">
        <f t="shared" si="39"/>
        <v>0.31320588888888889</v>
      </c>
      <c r="K840" s="39">
        <f t="shared" si="40"/>
        <v>0.37579955555555555</v>
      </c>
      <c r="L840" s="2" t="str">
        <f t="shared" si="41"/>
        <v>AA</v>
      </c>
      <c r="M840" s="2" t="s">
        <v>1025</v>
      </c>
      <c r="N840" s="2" t="s">
        <v>417</v>
      </c>
      <c r="O840" s="2" t="s">
        <v>70</v>
      </c>
    </row>
    <row r="841" spans="1:15">
      <c r="A841" s="42">
        <v>41499</v>
      </c>
      <c r="B841" s="42">
        <v>48439</v>
      </c>
      <c r="C841" s="130">
        <v>228</v>
      </c>
      <c r="D841" s="43">
        <v>8.5099999999999995E-2</v>
      </c>
      <c r="E841" s="43">
        <v>7.4400000000000008E-2</v>
      </c>
      <c r="F841" s="44">
        <v>187000</v>
      </c>
      <c r="G841" s="44">
        <v>187000</v>
      </c>
      <c r="H841" s="44">
        <v>65582.820000000007</v>
      </c>
      <c r="I841" s="44">
        <v>70311.100000000006</v>
      </c>
      <c r="J841" s="68">
        <f t="shared" si="39"/>
        <v>0.3507102673796792</v>
      </c>
      <c r="K841" s="43">
        <f t="shared" si="40"/>
        <v>0.37599518716577546</v>
      </c>
      <c r="L841" s="41" t="str">
        <f t="shared" si="41"/>
        <v>AA</v>
      </c>
      <c r="M841" s="41" t="s">
        <v>475</v>
      </c>
      <c r="N841" s="41" t="s">
        <v>427</v>
      </c>
      <c r="O841" s="41" t="s">
        <v>70</v>
      </c>
    </row>
    <row r="842" spans="1:15">
      <c r="A842" s="38">
        <v>41102</v>
      </c>
      <c r="B842" s="38">
        <v>50690</v>
      </c>
      <c r="C842" s="131">
        <v>315</v>
      </c>
      <c r="D842" s="39">
        <v>8.5099999999999995E-2</v>
      </c>
      <c r="E842" s="39">
        <v>8.5099999999999995E-2</v>
      </c>
      <c r="F842" s="40">
        <v>121000</v>
      </c>
      <c r="G842" s="40">
        <v>121000</v>
      </c>
      <c r="H842" s="40">
        <v>41716.97</v>
      </c>
      <c r="I842" s="40">
        <v>45725.68</v>
      </c>
      <c r="J842" s="67">
        <f t="shared" si="39"/>
        <v>0.34476834710743803</v>
      </c>
      <c r="K842" s="39">
        <f t="shared" si="40"/>
        <v>0.3778981818181818</v>
      </c>
      <c r="L842" s="2" t="str">
        <f t="shared" si="41"/>
        <v>AA</v>
      </c>
      <c r="M842" s="2" t="s">
        <v>505</v>
      </c>
      <c r="N842" s="2" t="s">
        <v>424</v>
      </c>
      <c r="O842" s="2" t="s">
        <v>70</v>
      </c>
    </row>
    <row r="843" spans="1:15">
      <c r="A843" s="42">
        <v>41458</v>
      </c>
      <c r="B843" s="42">
        <v>54060</v>
      </c>
      <c r="C843" s="130">
        <v>414</v>
      </c>
      <c r="D843" s="43">
        <v>8.5099999999999995E-2</v>
      </c>
      <c r="E843" s="43">
        <v>0.08</v>
      </c>
      <c r="F843" s="44">
        <v>170000</v>
      </c>
      <c r="G843" s="44">
        <v>170000</v>
      </c>
      <c r="H843" s="44">
        <v>63074.04</v>
      </c>
      <c r="I843" s="44">
        <v>64258.23</v>
      </c>
      <c r="J843" s="68">
        <f t="shared" si="39"/>
        <v>0.37102376470588233</v>
      </c>
      <c r="K843" s="43">
        <f t="shared" si="40"/>
        <v>0.37798958823529416</v>
      </c>
      <c r="L843" s="41" t="str">
        <f t="shared" si="41"/>
        <v>AA</v>
      </c>
      <c r="M843" s="41" t="s">
        <v>1007</v>
      </c>
      <c r="N843" s="41" t="s">
        <v>422</v>
      </c>
      <c r="O843" s="41" t="s">
        <v>70</v>
      </c>
    </row>
    <row r="844" spans="1:15">
      <c r="A844" s="38">
        <v>41145</v>
      </c>
      <c r="B844" s="38">
        <v>53928</v>
      </c>
      <c r="C844" s="131">
        <v>420</v>
      </c>
      <c r="D844" s="39">
        <v>8.5099999999999995E-2</v>
      </c>
      <c r="E844" s="39">
        <v>0.08</v>
      </c>
      <c r="F844" s="40">
        <v>97000</v>
      </c>
      <c r="G844" s="40">
        <v>97000</v>
      </c>
      <c r="H844" s="40">
        <v>34472.57</v>
      </c>
      <c r="I844" s="40">
        <v>36695.47</v>
      </c>
      <c r="J844" s="67">
        <f t="shared" si="39"/>
        <v>0.35538731958762887</v>
      </c>
      <c r="K844" s="39">
        <f t="shared" si="40"/>
        <v>0.37830381443298972</v>
      </c>
      <c r="L844" s="2" t="str">
        <f t="shared" si="41"/>
        <v>AA</v>
      </c>
      <c r="M844" s="2" t="s">
        <v>1488</v>
      </c>
      <c r="N844" s="2" t="s">
        <v>415</v>
      </c>
      <c r="O844" s="2" t="s">
        <v>70</v>
      </c>
    </row>
    <row r="845" spans="1:15">
      <c r="A845" s="42">
        <v>41360</v>
      </c>
      <c r="B845" s="42">
        <v>54144</v>
      </c>
      <c r="C845" s="130">
        <v>420</v>
      </c>
      <c r="D845" s="43">
        <v>8.5099999999999995E-2</v>
      </c>
      <c r="E845" s="43">
        <v>0.08</v>
      </c>
      <c r="F845" s="44">
        <v>180000</v>
      </c>
      <c r="G845" s="44">
        <v>180000</v>
      </c>
      <c r="H845" s="44">
        <v>65174.9</v>
      </c>
      <c r="I845" s="44">
        <v>68099.990000000005</v>
      </c>
      <c r="J845" s="68">
        <f t="shared" si="39"/>
        <v>0.36208277777777781</v>
      </c>
      <c r="K845" s="43">
        <f t="shared" si="40"/>
        <v>0.37833327777777781</v>
      </c>
      <c r="L845" s="41" t="str">
        <f t="shared" si="41"/>
        <v>AA</v>
      </c>
      <c r="M845" s="41" t="s">
        <v>719</v>
      </c>
      <c r="N845" s="41" t="s">
        <v>422</v>
      </c>
      <c r="O845" s="41" t="s">
        <v>70</v>
      </c>
    </row>
    <row r="846" spans="1:15">
      <c r="A846" s="42">
        <v>41691</v>
      </c>
      <c r="B846" s="42">
        <v>48386</v>
      </c>
      <c r="C846" s="130">
        <v>220</v>
      </c>
      <c r="D846" s="43">
        <v>8.5099999999999995E-2</v>
      </c>
      <c r="E846" s="43">
        <v>7.4400000000000008E-2</v>
      </c>
      <c r="F846" s="44">
        <v>185000</v>
      </c>
      <c r="G846" s="44">
        <v>185000</v>
      </c>
      <c r="H846" s="44">
        <v>66720.66</v>
      </c>
      <c r="I846" s="44">
        <v>69999.990000000005</v>
      </c>
      <c r="J846" s="68">
        <f t="shared" si="39"/>
        <v>0.36065221621621624</v>
      </c>
      <c r="K846" s="43">
        <f t="shared" si="40"/>
        <v>0.37837832432432433</v>
      </c>
      <c r="L846" s="41" t="str">
        <f t="shared" si="41"/>
        <v>AA</v>
      </c>
      <c r="M846" s="41" t="s">
        <v>495</v>
      </c>
      <c r="N846" s="41" t="s">
        <v>424</v>
      </c>
      <c r="O846" s="41" t="s">
        <v>70</v>
      </c>
    </row>
    <row r="847" spans="1:15">
      <c r="A847" s="42">
        <v>41578</v>
      </c>
      <c r="B847" s="42">
        <v>48883</v>
      </c>
      <c r="C847" s="130">
        <v>240</v>
      </c>
      <c r="D847" s="43">
        <v>8.5099999999999995E-2</v>
      </c>
      <c r="E847" s="43">
        <v>7.4400000000000008E-2</v>
      </c>
      <c r="F847" s="44">
        <v>185000</v>
      </c>
      <c r="G847" s="44">
        <v>185000</v>
      </c>
      <c r="H847" s="44">
        <v>68555.240000000005</v>
      </c>
      <c r="I847" s="44">
        <v>69999.990000000005</v>
      </c>
      <c r="J847" s="68">
        <f t="shared" si="39"/>
        <v>0.3705688648648649</v>
      </c>
      <c r="K847" s="43">
        <f t="shared" si="40"/>
        <v>0.37837832432432433</v>
      </c>
      <c r="L847" s="41" t="str">
        <f t="shared" si="41"/>
        <v>AA</v>
      </c>
      <c r="M847" s="41" t="s">
        <v>584</v>
      </c>
      <c r="N847" s="41" t="s">
        <v>417</v>
      </c>
      <c r="O847" s="41" t="s">
        <v>70</v>
      </c>
    </row>
    <row r="848" spans="1:15">
      <c r="A848" s="38">
        <v>41724</v>
      </c>
      <c r="B848" s="38">
        <v>54508</v>
      </c>
      <c r="C848" s="131">
        <v>420</v>
      </c>
      <c r="D848" s="39">
        <v>8.5099999999999995E-2</v>
      </c>
      <c r="E848" s="39">
        <v>7.5300000000000006E-2</v>
      </c>
      <c r="F848" s="40">
        <v>185000</v>
      </c>
      <c r="G848" s="40">
        <v>185000</v>
      </c>
      <c r="H848" s="40">
        <v>68758.429999999993</v>
      </c>
      <c r="I848" s="40">
        <v>69999.990000000005</v>
      </c>
      <c r="J848" s="67">
        <f t="shared" si="39"/>
        <v>0.37166718918918917</v>
      </c>
      <c r="K848" s="39">
        <f t="shared" si="40"/>
        <v>0.37837832432432433</v>
      </c>
      <c r="L848" s="2" t="str">
        <f t="shared" si="41"/>
        <v>AA</v>
      </c>
      <c r="M848" s="2" t="s">
        <v>691</v>
      </c>
      <c r="N848" s="2" t="s">
        <v>417</v>
      </c>
      <c r="O848" s="2" t="s">
        <v>70</v>
      </c>
    </row>
    <row r="849" spans="1:15">
      <c r="A849" s="38">
        <v>41333</v>
      </c>
      <c r="B849" s="38">
        <v>44132</v>
      </c>
      <c r="C849" s="131">
        <v>92</v>
      </c>
      <c r="D849" s="39">
        <v>8.5099999999999995E-2</v>
      </c>
      <c r="E849" s="39">
        <v>0.08</v>
      </c>
      <c r="F849" s="40">
        <v>194000</v>
      </c>
      <c r="G849" s="40">
        <v>194000</v>
      </c>
      <c r="H849" s="40">
        <v>54940.800000000003</v>
      </c>
      <c r="I849" s="40">
        <v>73428.710000000006</v>
      </c>
      <c r="J849" s="67">
        <f t="shared" si="39"/>
        <v>0.28320000000000001</v>
      </c>
      <c r="K849" s="39">
        <f t="shared" si="40"/>
        <v>0.37849850515463923</v>
      </c>
      <c r="L849" s="2" t="str">
        <f t="shared" si="41"/>
        <v>AA</v>
      </c>
      <c r="M849" s="2" t="s">
        <v>472</v>
      </c>
      <c r="N849" s="2" t="s">
        <v>426</v>
      </c>
      <c r="O849" s="2" t="s">
        <v>70</v>
      </c>
    </row>
    <row r="850" spans="1:15">
      <c r="A850" s="42">
        <v>41544</v>
      </c>
      <c r="B850" s="42">
        <v>45226</v>
      </c>
      <c r="C850" s="130">
        <v>121</v>
      </c>
      <c r="D850" s="43">
        <v>8.5099999999999995E-2</v>
      </c>
      <c r="E850" s="43">
        <v>0.08</v>
      </c>
      <c r="F850" s="44">
        <v>132000</v>
      </c>
      <c r="G850" s="44">
        <v>132000</v>
      </c>
      <c r="H850" s="44">
        <v>45096.160000000003</v>
      </c>
      <c r="I850" s="44">
        <v>50000</v>
      </c>
      <c r="J850" s="68">
        <f t="shared" si="39"/>
        <v>0.34163757575757581</v>
      </c>
      <c r="K850" s="43">
        <f t="shared" si="40"/>
        <v>0.37878787878787878</v>
      </c>
      <c r="L850" s="41" t="str">
        <f t="shared" si="41"/>
        <v>AA</v>
      </c>
      <c r="M850" s="41" t="s">
        <v>691</v>
      </c>
      <c r="N850" s="41" t="s">
        <v>417</v>
      </c>
      <c r="O850" s="41" t="s">
        <v>70</v>
      </c>
    </row>
    <row r="851" spans="1:15">
      <c r="A851" s="42">
        <v>41673</v>
      </c>
      <c r="B851" s="42">
        <v>50804</v>
      </c>
      <c r="C851" s="130">
        <v>300</v>
      </c>
      <c r="D851" s="43">
        <v>8.5099999999999995E-2</v>
      </c>
      <c r="E851" s="43">
        <v>0.08</v>
      </c>
      <c r="F851" s="44">
        <v>145000</v>
      </c>
      <c r="G851" s="44">
        <v>145000</v>
      </c>
      <c r="H851" s="44">
        <v>53443.56</v>
      </c>
      <c r="I851" s="44">
        <v>54989.99</v>
      </c>
      <c r="J851" s="68">
        <f t="shared" si="39"/>
        <v>0.36857627586206893</v>
      </c>
      <c r="K851" s="43">
        <f t="shared" si="40"/>
        <v>0.37924131034482755</v>
      </c>
      <c r="L851" s="41" t="str">
        <f t="shared" si="41"/>
        <v>AA</v>
      </c>
      <c r="M851" s="41" t="s">
        <v>754</v>
      </c>
      <c r="N851" s="41" t="s">
        <v>422</v>
      </c>
      <c r="O851" s="41" t="s">
        <v>70</v>
      </c>
    </row>
    <row r="852" spans="1:15">
      <c r="A852" s="42">
        <v>41071</v>
      </c>
      <c r="B852" s="42">
        <v>48376</v>
      </c>
      <c r="C852" s="130">
        <v>240</v>
      </c>
      <c r="D852" s="43">
        <v>8.5099999999999995E-2</v>
      </c>
      <c r="E852" s="43">
        <v>7.5300000000000006E-2</v>
      </c>
      <c r="F852" s="44">
        <v>145000</v>
      </c>
      <c r="G852" s="44">
        <v>145000</v>
      </c>
      <c r="H852" s="44">
        <v>48301.440000000002</v>
      </c>
      <c r="I852" s="44">
        <v>54999.99</v>
      </c>
      <c r="J852" s="68">
        <f t="shared" si="39"/>
        <v>0.33311337931034485</v>
      </c>
      <c r="K852" s="43">
        <f t="shared" si="40"/>
        <v>0.37931027586206895</v>
      </c>
      <c r="L852" s="41" t="str">
        <f t="shared" si="41"/>
        <v>AA</v>
      </c>
      <c r="M852" s="41" t="s">
        <v>947</v>
      </c>
      <c r="N852" s="41" t="s">
        <v>421</v>
      </c>
      <c r="O852" s="41" t="s">
        <v>70</v>
      </c>
    </row>
    <row r="853" spans="1:15">
      <c r="A853" s="42">
        <v>41130</v>
      </c>
      <c r="B853" s="42">
        <v>52087</v>
      </c>
      <c r="C853" s="130">
        <v>360</v>
      </c>
      <c r="D853" s="43">
        <v>8.5099999999999995E-2</v>
      </c>
      <c r="E853" s="43">
        <v>7.5300000000000006E-2</v>
      </c>
      <c r="F853" s="44">
        <v>157388.42000000001</v>
      </c>
      <c r="G853" s="44">
        <v>157388.42000000001</v>
      </c>
      <c r="H853" s="44">
        <v>56463.03</v>
      </c>
      <c r="I853" s="44">
        <v>59762.2</v>
      </c>
      <c r="J853" s="68">
        <f t="shared" si="39"/>
        <v>0.35874958272025348</v>
      </c>
      <c r="K853" s="43">
        <f t="shared" si="40"/>
        <v>0.37971154421653125</v>
      </c>
      <c r="L853" s="41" t="str">
        <f t="shared" si="41"/>
        <v>AA</v>
      </c>
      <c r="M853" s="41" t="s">
        <v>482</v>
      </c>
      <c r="N853" s="41" t="s">
        <v>422</v>
      </c>
      <c r="O853" s="41" t="s">
        <v>70</v>
      </c>
    </row>
    <row r="854" spans="1:15">
      <c r="A854" s="42">
        <v>41390</v>
      </c>
      <c r="B854" s="42">
        <v>54174</v>
      </c>
      <c r="C854" s="130">
        <v>420</v>
      </c>
      <c r="D854" s="43">
        <v>8.5099999999999995E-2</v>
      </c>
      <c r="E854" s="43">
        <v>7.5300000000000006E-2</v>
      </c>
      <c r="F854" s="44">
        <v>140000</v>
      </c>
      <c r="G854" s="44">
        <v>140000</v>
      </c>
      <c r="H854" s="44">
        <v>51021.74</v>
      </c>
      <c r="I854" s="44">
        <v>53203.01</v>
      </c>
      <c r="J854" s="68">
        <f t="shared" si="39"/>
        <v>0.36444099999999996</v>
      </c>
      <c r="K854" s="43">
        <f t="shared" si="40"/>
        <v>0.38002150000000001</v>
      </c>
      <c r="L854" s="41" t="str">
        <f t="shared" si="41"/>
        <v>AA</v>
      </c>
      <c r="M854" s="41" t="s">
        <v>542</v>
      </c>
      <c r="N854" s="41" t="s">
        <v>417</v>
      </c>
      <c r="O854" s="41" t="s">
        <v>70</v>
      </c>
    </row>
    <row r="855" spans="1:15">
      <c r="A855" s="42">
        <v>41592</v>
      </c>
      <c r="B855" s="42">
        <v>48897</v>
      </c>
      <c r="C855" s="130">
        <v>240</v>
      </c>
      <c r="D855" s="43">
        <v>8.5099999999999995E-2</v>
      </c>
      <c r="E855" s="43">
        <v>0.08</v>
      </c>
      <c r="F855" s="44">
        <v>184186</v>
      </c>
      <c r="G855" s="44">
        <v>184186</v>
      </c>
      <c r="H855" s="44">
        <v>66328.160000000003</v>
      </c>
      <c r="I855" s="44">
        <v>69999.990000000005</v>
      </c>
      <c r="J855" s="68">
        <f t="shared" si="39"/>
        <v>0.36011510103916694</v>
      </c>
      <c r="K855" s="43">
        <f t="shared" si="40"/>
        <v>0.38005054672993605</v>
      </c>
      <c r="L855" s="41" t="str">
        <f t="shared" si="41"/>
        <v>AA</v>
      </c>
      <c r="M855" s="41" t="s">
        <v>495</v>
      </c>
      <c r="N855" s="41" t="s">
        <v>424</v>
      </c>
      <c r="O855" s="41" t="s">
        <v>70</v>
      </c>
    </row>
    <row r="856" spans="1:15">
      <c r="A856" s="38">
        <v>41102</v>
      </c>
      <c r="B856" s="38">
        <v>46580</v>
      </c>
      <c r="C856" s="131">
        <v>180</v>
      </c>
      <c r="D856" s="39">
        <v>8.5099999999999995E-2</v>
      </c>
      <c r="E856" s="39">
        <v>0.08</v>
      </c>
      <c r="F856" s="40">
        <v>145000</v>
      </c>
      <c r="G856" s="40">
        <v>145000</v>
      </c>
      <c r="H856" s="40">
        <v>46196.14</v>
      </c>
      <c r="I856" s="40">
        <v>55140.9</v>
      </c>
      <c r="J856" s="67">
        <f t="shared" si="39"/>
        <v>0.31859406896551723</v>
      </c>
      <c r="K856" s="39">
        <f t="shared" si="40"/>
        <v>0.38028206896551725</v>
      </c>
      <c r="L856" s="2" t="str">
        <f t="shared" si="41"/>
        <v>AA</v>
      </c>
      <c r="M856" s="2" t="s">
        <v>1077</v>
      </c>
      <c r="N856" s="2" t="s">
        <v>417</v>
      </c>
      <c r="O856" s="2" t="s">
        <v>70</v>
      </c>
    </row>
    <row r="857" spans="1:15">
      <c r="A857" s="38">
        <v>41192</v>
      </c>
      <c r="B857" s="38">
        <v>53975</v>
      </c>
      <c r="C857" s="131">
        <v>420</v>
      </c>
      <c r="D857" s="39">
        <v>8.5099999999999995E-2</v>
      </c>
      <c r="E857" s="39">
        <v>7.5300000000000006E-2</v>
      </c>
      <c r="F857" s="40">
        <v>185000</v>
      </c>
      <c r="G857" s="40">
        <v>185000</v>
      </c>
      <c r="H857" s="40">
        <v>67625.070000000007</v>
      </c>
      <c r="I857" s="40">
        <v>70358.34</v>
      </c>
      <c r="J857" s="67">
        <f t="shared" si="39"/>
        <v>0.36554091891891893</v>
      </c>
      <c r="K857" s="39">
        <f t="shared" si="40"/>
        <v>0.38031535135135131</v>
      </c>
      <c r="L857" s="2" t="str">
        <f t="shared" si="41"/>
        <v>AA</v>
      </c>
      <c r="M857" s="2" t="s">
        <v>482</v>
      </c>
      <c r="N857" s="2" t="s">
        <v>422</v>
      </c>
      <c r="O857" s="2" t="s">
        <v>70</v>
      </c>
    </row>
    <row r="858" spans="1:15">
      <c r="A858" s="42">
        <v>41516</v>
      </c>
      <c r="B858" s="42">
        <v>50647</v>
      </c>
      <c r="C858" s="130">
        <v>300</v>
      </c>
      <c r="D858" s="43">
        <v>8.5099999999999995E-2</v>
      </c>
      <c r="E858" s="43">
        <v>0.08</v>
      </c>
      <c r="F858" s="44">
        <v>184000</v>
      </c>
      <c r="G858" s="44">
        <v>184000</v>
      </c>
      <c r="H858" s="44">
        <v>66521.570000000007</v>
      </c>
      <c r="I858" s="44">
        <v>69999.990000000005</v>
      </c>
      <c r="J858" s="68">
        <f t="shared" si="39"/>
        <v>0.36153027173913049</v>
      </c>
      <c r="K858" s="43">
        <f t="shared" si="40"/>
        <v>0.3804347282608696</v>
      </c>
      <c r="L858" s="41" t="str">
        <f t="shared" si="41"/>
        <v>AA</v>
      </c>
      <c r="M858" s="41" t="s">
        <v>1150</v>
      </c>
      <c r="N858" s="41" t="s">
        <v>416</v>
      </c>
      <c r="O858" s="41" t="s">
        <v>70</v>
      </c>
    </row>
    <row r="859" spans="1:15">
      <c r="A859" s="42">
        <v>41474</v>
      </c>
      <c r="B859" s="42">
        <v>54258</v>
      </c>
      <c r="C859" s="130">
        <v>420</v>
      </c>
      <c r="D859" s="43">
        <v>8.5099999999999995E-2</v>
      </c>
      <c r="E859" s="43">
        <v>0.08</v>
      </c>
      <c r="F859" s="44">
        <v>180000</v>
      </c>
      <c r="G859" s="44">
        <v>180000</v>
      </c>
      <c r="H859" s="44">
        <v>66157.8</v>
      </c>
      <c r="I859" s="44">
        <v>68499.990000000005</v>
      </c>
      <c r="J859" s="68">
        <f t="shared" si="39"/>
        <v>0.36754333333333333</v>
      </c>
      <c r="K859" s="43">
        <f t="shared" si="40"/>
        <v>0.38055550000000005</v>
      </c>
      <c r="L859" s="41" t="str">
        <f t="shared" si="41"/>
        <v>AA</v>
      </c>
      <c r="M859" s="41" t="s">
        <v>489</v>
      </c>
      <c r="N859" s="41" t="s">
        <v>415</v>
      </c>
      <c r="O859" s="41" t="s">
        <v>70</v>
      </c>
    </row>
    <row r="860" spans="1:15">
      <c r="A860" s="42">
        <v>41400</v>
      </c>
      <c r="B860" s="42">
        <v>53149</v>
      </c>
      <c r="C860" s="130">
        <v>386</v>
      </c>
      <c r="D860" s="43">
        <v>8.5099999999999995E-2</v>
      </c>
      <c r="E860" s="43">
        <v>8.5099999999999995E-2</v>
      </c>
      <c r="F860" s="44">
        <v>191000</v>
      </c>
      <c r="G860" s="44">
        <v>191000</v>
      </c>
      <c r="H860" s="44">
        <v>69694.44</v>
      </c>
      <c r="I860" s="44">
        <v>72827.710000000006</v>
      </c>
      <c r="J860" s="68">
        <f t="shared" si="39"/>
        <v>0.36489235602094244</v>
      </c>
      <c r="K860" s="43">
        <f t="shared" si="40"/>
        <v>0.38129691099476443</v>
      </c>
      <c r="L860" s="41" t="str">
        <f t="shared" si="41"/>
        <v>AA</v>
      </c>
      <c r="M860" s="41" t="s">
        <v>601</v>
      </c>
      <c r="N860" s="41" t="s">
        <v>435</v>
      </c>
      <c r="O860" s="41" t="s">
        <v>70</v>
      </c>
    </row>
    <row r="861" spans="1:15">
      <c r="A861" s="42">
        <v>41429</v>
      </c>
      <c r="B861" s="42">
        <v>47061</v>
      </c>
      <c r="C861" s="130">
        <v>185</v>
      </c>
      <c r="D861" s="43">
        <v>8.5099999999999995E-2</v>
      </c>
      <c r="E861" s="43">
        <v>7.5300000000000006E-2</v>
      </c>
      <c r="F861" s="44">
        <v>120000</v>
      </c>
      <c r="G861" s="44">
        <v>120000</v>
      </c>
      <c r="H861" s="44">
        <v>41444.35</v>
      </c>
      <c r="I861" s="44">
        <v>45811.63</v>
      </c>
      <c r="J861" s="68">
        <f t="shared" si="39"/>
        <v>0.34536958333333334</v>
      </c>
      <c r="K861" s="43">
        <f t="shared" si="40"/>
        <v>0.38176358333333332</v>
      </c>
      <c r="L861" s="41" t="str">
        <f t="shared" si="41"/>
        <v>AA</v>
      </c>
      <c r="M861" s="41" t="s">
        <v>740</v>
      </c>
      <c r="N861" s="41" t="s">
        <v>417</v>
      </c>
      <c r="O861" s="41" t="s">
        <v>70</v>
      </c>
    </row>
    <row r="862" spans="1:15">
      <c r="A862" s="38">
        <v>41262</v>
      </c>
      <c r="B862" s="38">
        <v>54045</v>
      </c>
      <c r="C862" s="131">
        <v>420</v>
      </c>
      <c r="D862" s="39">
        <v>8.5099999999999995E-2</v>
      </c>
      <c r="E862" s="39">
        <v>0.08</v>
      </c>
      <c r="F862" s="40">
        <v>135000</v>
      </c>
      <c r="G862" s="40">
        <v>135000</v>
      </c>
      <c r="H862" s="40">
        <v>48940.71</v>
      </c>
      <c r="I862" s="40">
        <v>51573.77</v>
      </c>
      <c r="J862" s="67">
        <f t="shared" si="39"/>
        <v>0.36252377777777778</v>
      </c>
      <c r="K862" s="39">
        <f t="shared" si="40"/>
        <v>0.38202792592592588</v>
      </c>
      <c r="L862" s="2" t="str">
        <f t="shared" si="41"/>
        <v>AA</v>
      </c>
      <c r="M862" s="2" t="s">
        <v>495</v>
      </c>
      <c r="N862" s="2" t="s">
        <v>424</v>
      </c>
      <c r="O862" s="2" t="s">
        <v>70</v>
      </c>
    </row>
    <row r="863" spans="1:15">
      <c r="A863" s="38">
        <v>41481</v>
      </c>
      <c r="B863" s="38">
        <v>54265</v>
      </c>
      <c r="C863" s="131">
        <v>420</v>
      </c>
      <c r="D863" s="39">
        <v>8.5099999999999995E-2</v>
      </c>
      <c r="E863" s="39">
        <v>0.08</v>
      </c>
      <c r="F863" s="40">
        <v>150000</v>
      </c>
      <c r="G863" s="40">
        <v>150000</v>
      </c>
      <c r="H863" s="40">
        <v>55402.99</v>
      </c>
      <c r="I863" s="40">
        <v>57339.74</v>
      </c>
      <c r="J863" s="67">
        <f t="shared" si="39"/>
        <v>0.36935326666666668</v>
      </c>
      <c r="K863" s="39">
        <f t="shared" si="40"/>
        <v>0.38226493333333333</v>
      </c>
      <c r="L863" s="2" t="str">
        <f t="shared" si="41"/>
        <v>AA</v>
      </c>
      <c r="M863" s="2" t="s">
        <v>608</v>
      </c>
      <c r="N863" s="2" t="s">
        <v>431</v>
      </c>
      <c r="O863" s="2" t="s">
        <v>70</v>
      </c>
    </row>
    <row r="864" spans="1:15">
      <c r="A864" s="42">
        <v>41592</v>
      </c>
      <c r="B864" s="42">
        <v>54162</v>
      </c>
      <c r="C864" s="130">
        <v>413</v>
      </c>
      <c r="D864" s="43">
        <v>8.5099999999999995E-2</v>
      </c>
      <c r="E864" s="43">
        <v>8.5099999999999995E-2</v>
      </c>
      <c r="F864" s="44">
        <v>115000</v>
      </c>
      <c r="G864" s="44">
        <v>115000</v>
      </c>
      <c r="H864" s="44">
        <v>42852.56</v>
      </c>
      <c r="I864" s="44">
        <v>43999.99</v>
      </c>
      <c r="J864" s="68">
        <f t="shared" si="39"/>
        <v>0.37263095652173911</v>
      </c>
      <c r="K864" s="43">
        <f t="shared" si="40"/>
        <v>0.38260860869565216</v>
      </c>
      <c r="L864" s="41" t="str">
        <f t="shared" si="41"/>
        <v>AA</v>
      </c>
      <c r="M864" s="41" t="s">
        <v>114</v>
      </c>
      <c r="N864" s="41" t="s">
        <v>421</v>
      </c>
      <c r="O864" s="41" t="s">
        <v>70</v>
      </c>
    </row>
    <row r="865" spans="1:15">
      <c r="A865" s="38">
        <v>41303</v>
      </c>
      <c r="B865" s="38">
        <v>52411</v>
      </c>
      <c r="C865" s="131">
        <v>365</v>
      </c>
      <c r="D865" s="39">
        <v>8.5099999999999995E-2</v>
      </c>
      <c r="E865" s="39">
        <v>0.08</v>
      </c>
      <c r="F865" s="40">
        <v>142000</v>
      </c>
      <c r="G865" s="40">
        <v>142000</v>
      </c>
      <c r="H865" s="40">
        <v>53336.06</v>
      </c>
      <c r="I865" s="40">
        <v>54366</v>
      </c>
      <c r="J865" s="67">
        <f t="shared" si="39"/>
        <v>0.37560605633802813</v>
      </c>
      <c r="K865" s="39">
        <f t="shared" si="40"/>
        <v>0.38285915492957745</v>
      </c>
      <c r="L865" s="2" t="str">
        <f t="shared" si="41"/>
        <v>AA</v>
      </c>
      <c r="M865" s="2" t="s">
        <v>468</v>
      </c>
      <c r="N865" s="2" t="s">
        <v>421</v>
      </c>
      <c r="O865" s="2" t="s">
        <v>70</v>
      </c>
    </row>
    <row r="866" spans="1:15">
      <c r="A866" s="38">
        <v>41073</v>
      </c>
      <c r="B866" s="38">
        <v>49839</v>
      </c>
      <c r="C866" s="131">
        <v>288</v>
      </c>
      <c r="D866" s="39">
        <v>8.5099999999999995E-2</v>
      </c>
      <c r="E866" s="39">
        <v>0.08</v>
      </c>
      <c r="F866" s="40">
        <v>179981</v>
      </c>
      <c r="G866" s="40">
        <v>179981</v>
      </c>
      <c r="H866" s="40">
        <v>62121.58</v>
      </c>
      <c r="I866" s="40">
        <v>68999.990000000005</v>
      </c>
      <c r="J866" s="67">
        <f t="shared" si="39"/>
        <v>0.34515632205621705</v>
      </c>
      <c r="K866" s="39">
        <f t="shared" si="40"/>
        <v>0.38337374500641735</v>
      </c>
      <c r="L866" s="2" t="str">
        <f t="shared" si="41"/>
        <v>AA</v>
      </c>
      <c r="M866" s="2" t="s">
        <v>586</v>
      </c>
      <c r="N866" s="2" t="s">
        <v>416</v>
      </c>
      <c r="O866" s="2" t="s">
        <v>70</v>
      </c>
    </row>
    <row r="867" spans="1:15">
      <c r="A867" s="38">
        <v>41296</v>
      </c>
      <c r="B867" s="38">
        <v>44096</v>
      </c>
      <c r="C867" s="131">
        <v>92</v>
      </c>
      <c r="D867" s="39">
        <v>8.5099999999999995E-2</v>
      </c>
      <c r="E867" s="39">
        <v>0.08</v>
      </c>
      <c r="F867" s="40">
        <v>182448</v>
      </c>
      <c r="G867" s="40">
        <v>182448</v>
      </c>
      <c r="H867" s="40">
        <v>51629.56</v>
      </c>
      <c r="I867" s="40">
        <v>69999.990000000005</v>
      </c>
      <c r="J867" s="67">
        <f t="shared" si="39"/>
        <v>0.28298232921161098</v>
      </c>
      <c r="K867" s="39">
        <f t="shared" si="40"/>
        <v>0.38367090897132339</v>
      </c>
      <c r="L867" s="2" t="str">
        <f t="shared" si="41"/>
        <v>AA</v>
      </c>
      <c r="M867" s="2" t="s">
        <v>495</v>
      </c>
      <c r="N867" s="2" t="s">
        <v>424</v>
      </c>
      <c r="O867" s="2" t="s">
        <v>70</v>
      </c>
    </row>
    <row r="868" spans="1:15">
      <c r="A868" s="42">
        <v>41656</v>
      </c>
      <c r="B868" s="42">
        <v>50573</v>
      </c>
      <c r="C868" s="130">
        <v>293</v>
      </c>
      <c r="D868" s="43">
        <v>8.5099999999999995E-2</v>
      </c>
      <c r="E868" s="43">
        <v>8.5099999999999995E-2</v>
      </c>
      <c r="F868" s="44">
        <v>139200</v>
      </c>
      <c r="G868" s="44">
        <v>139200</v>
      </c>
      <c r="H868" s="44">
        <v>52467.68</v>
      </c>
      <c r="I868" s="44">
        <v>53539.78</v>
      </c>
      <c r="J868" s="68">
        <f t="shared" si="39"/>
        <v>0.37692298850574713</v>
      </c>
      <c r="K868" s="43">
        <f t="shared" si="40"/>
        <v>0.38462485632183907</v>
      </c>
      <c r="L868" s="41" t="str">
        <f t="shared" si="41"/>
        <v>AA</v>
      </c>
      <c r="M868" s="41" t="s">
        <v>830</v>
      </c>
      <c r="N868" s="41" t="s">
        <v>437</v>
      </c>
      <c r="O868" s="41" t="s">
        <v>70</v>
      </c>
    </row>
    <row r="869" spans="1:15">
      <c r="A869" s="38">
        <v>41600</v>
      </c>
      <c r="B869" s="38">
        <v>54384</v>
      </c>
      <c r="C869" s="131">
        <v>420</v>
      </c>
      <c r="D869" s="39">
        <v>8.5099999999999995E-2</v>
      </c>
      <c r="E869" s="39">
        <v>7.4400000000000008E-2</v>
      </c>
      <c r="F869" s="40">
        <v>92950</v>
      </c>
      <c r="G869" s="40">
        <v>92950</v>
      </c>
      <c r="H869" s="40">
        <v>34874.589999999997</v>
      </c>
      <c r="I869" s="40">
        <v>35788.449999999997</v>
      </c>
      <c r="J869" s="67">
        <f t="shared" si="39"/>
        <v>0.37519731038192572</v>
      </c>
      <c r="K869" s="39">
        <f t="shared" si="40"/>
        <v>0.3850290478752017</v>
      </c>
      <c r="L869" s="2" t="str">
        <f t="shared" si="41"/>
        <v>AA</v>
      </c>
      <c r="M869" s="2" t="s">
        <v>1221</v>
      </c>
      <c r="N869" s="2" t="s">
        <v>419</v>
      </c>
      <c r="O869" s="2" t="s">
        <v>70</v>
      </c>
    </row>
    <row r="870" spans="1:15">
      <c r="A870" s="38">
        <v>41446</v>
      </c>
      <c r="B870" s="38">
        <v>52372</v>
      </c>
      <c r="C870" s="131">
        <v>359</v>
      </c>
      <c r="D870" s="39">
        <v>8.5099999999999995E-2</v>
      </c>
      <c r="E870" s="39">
        <v>0.08</v>
      </c>
      <c r="F870" s="40">
        <v>127000</v>
      </c>
      <c r="G870" s="40">
        <v>127000</v>
      </c>
      <c r="H870" s="40">
        <v>46743.11</v>
      </c>
      <c r="I870" s="40">
        <v>48927.13</v>
      </c>
      <c r="J870" s="67">
        <f t="shared" si="39"/>
        <v>0.3680559842519685</v>
      </c>
      <c r="K870" s="39">
        <f t="shared" si="40"/>
        <v>0.38525299212598424</v>
      </c>
      <c r="L870" s="2" t="str">
        <f t="shared" si="41"/>
        <v>AA</v>
      </c>
      <c r="M870" s="2" t="s">
        <v>655</v>
      </c>
      <c r="N870" s="2" t="s">
        <v>422</v>
      </c>
      <c r="O870" s="2" t="s">
        <v>70</v>
      </c>
    </row>
    <row r="871" spans="1:15">
      <c r="A871" s="42">
        <v>41088</v>
      </c>
      <c r="B871" s="42">
        <v>52045</v>
      </c>
      <c r="C871" s="130">
        <v>360</v>
      </c>
      <c r="D871" s="43">
        <v>8.5099999999999995E-2</v>
      </c>
      <c r="E871" s="43">
        <v>0.08</v>
      </c>
      <c r="F871" s="44">
        <v>147000</v>
      </c>
      <c r="G871" s="44">
        <v>147000</v>
      </c>
      <c r="H871" s="44">
        <v>52240.28</v>
      </c>
      <c r="I871" s="44">
        <v>56674.14</v>
      </c>
      <c r="J871" s="68">
        <f t="shared" si="39"/>
        <v>0.35537605442176867</v>
      </c>
      <c r="K871" s="43">
        <f t="shared" si="40"/>
        <v>0.38553836734693875</v>
      </c>
      <c r="L871" s="41" t="str">
        <f t="shared" si="41"/>
        <v>AA</v>
      </c>
      <c r="M871" s="41" t="s">
        <v>664</v>
      </c>
      <c r="N871" s="41" t="s">
        <v>416</v>
      </c>
      <c r="O871" s="41" t="s">
        <v>70</v>
      </c>
    </row>
    <row r="872" spans="1:15">
      <c r="A872" s="42">
        <v>41150</v>
      </c>
      <c r="B872" s="42">
        <v>53933</v>
      </c>
      <c r="C872" s="130">
        <v>420</v>
      </c>
      <c r="D872" s="43">
        <v>8.5099999999999995E-2</v>
      </c>
      <c r="E872" s="43">
        <v>0.08</v>
      </c>
      <c r="F872" s="44">
        <v>130000</v>
      </c>
      <c r="G872" s="44">
        <v>130000</v>
      </c>
      <c r="H872" s="44">
        <v>48244.38</v>
      </c>
      <c r="I872" s="44">
        <v>50132.87</v>
      </c>
      <c r="J872" s="68">
        <f t="shared" si="39"/>
        <v>0.37111061538461537</v>
      </c>
      <c r="K872" s="43">
        <f t="shared" si="40"/>
        <v>0.38563746153846157</v>
      </c>
      <c r="L872" s="41" t="str">
        <f t="shared" si="41"/>
        <v>AA</v>
      </c>
      <c r="M872" s="41" t="s">
        <v>1483</v>
      </c>
      <c r="N872" s="41" t="s">
        <v>416</v>
      </c>
      <c r="O872" s="41" t="s">
        <v>70</v>
      </c>
    </row>
    <row r="873" spans="1:15">
      <c r="A873" s="42">
        <v>41617</v>
      </c>
      <c r="B873" s="42">
        <v>54401</v>
      </c>
      <c r="C873" s="130">
        <v>420</v>
      </c>
      <c r="D873" s="43">
        <v>8.5099999999999995E-2</v>
      </c>
      <c r="E873" s="43">
        <v>0.08</v>
      </c>
      <c r="F873" s="44">
        <v>140000</v>
      </c>
      <c r="G873" s="44">
        <v>140000</v>
      </c>
      <c r="H873" s="44">
        <v>52748.95</v>
      </c>
      <c r="I873" s="44">
        <v>53999.99</v>
      </c>
      <c r="J873" s="68">
        <f t="shared" si="39"/>
        <v>0.37677821428571429</v>
      </c>
      <c r="K873" s="43">
        <f t="shared" si="40"/>
        <v>0.38571421428571429</v>
      </c>
      <c r="L873" s="41" t="str">
        <f t="shared" si="41"/>
        <v>AA</v>
      </c>
      <c r="M873" s="41" t="s">
        <v>567</v>
      </c>
      <c r="N873" s="41" t="s">
        <v>417</v>
      </c>
      <c r="O873" s="41" t="s">
        <v>70</v>
      </c>
    </row>
    <row r="874" spans="1:15">
      <c r="A874" s="38">
        <v>41334</v>
      </c>
      <c r="B874" s="38">
        <v>53448</v>
      </c>
      <c r="C874" s="131">
        <v>398</v>
      </c>
      <c r="D874" s="39">
        <v>8.5099999999999995E-2</v>
      </c>
      <c r="E874" s="39">
        <v>7.4400000000000008E-2</v>
      </c>
      <c r="F874" s="40">
        <v>193000</v>
      </c>
      <c r="G874" s="40">
        <v>193000</v>
      </c>
      <c r="H874" s="40">
        <v>71005.289999999994</v>
      </c>
      <c r="I874" s="40">
        <v>74499.990000000005</v>
      </c>
      <c r="J874" s="67">
        <f t="shared" si="39"/>
        <v>0.36790305699481862</v>
      </c>
      <c r="K874" s="39">
        <f t="shared" si="40"/>
        <v>0.38601031088082904</v>
      </c>
      <c r="L874" s="2" t="str">
        <f t="shared" si="41"/>
        <v>AA</v>
      </c>
      <c r="M874" s="2" t="s">
        <v>489</v>
      </c>
      <c r="N874" s="2" t="s">
        <v>415</v>
      </c>
      <c r="O874" s="2" t="s">
        <v>70</v>
      </c>
    </row>
    <row r="875" spans="1:15">
      <c r="A875" s="38">
        <v>41438</v>
      </c>
      <c r="B875" s="38">
        <v>44240</v>
      </c>
      <c r="C875" s="131">
        <v>92</v>
      </c>
      <c r="D875" s="39">
        <v>8.5099999999999995E-2</v>
      </c>
      <c r="E875" s="39">
        <v>8.5099999999999995E-2</v>
      </c>
      <c r="F875" s="40">
        <v>103598.57</v>
      </c>
      <c r="G875" s="40">
        <v>103598.57</v>
      </c>
      <c r="H875" s="40">
        <v>31716.79</v>
      </c>
      <c r="I875" s="40">
        <v>39999.99</v>
      </c>
      <c r="J875" s="67">
        <f t="shared" si="39"/>
        <v>0.3061508474489561</v>
      </c>
      <c r="K875" s="39">
        <f t="shared" si="40"/>
        <v>0.38610561902543633</v>
      </c>
      <c r="L875" s="2" t="str">
        <f t="shared" si="41"/>
        <v>AA</v>
      </c>
      <c r="M875" s="2" t="s">
        <v>531</v>
      </c>
      <c r="N875" s="2" t="s">
        <v>423</v>
      </c>
      <c r="O875" s="2" t="s">
        <v>70</v>
      </c>
    </row>
    <row r="876" spans="1:15">
      <c r="A876" s="38">
        <v>41243</v>
      </c>
      <c r="B876" s="38">
        <v>50739</v>
      </c>
      <c r="C876" s="131">
        <v>312</v>
      </c>
      <c r="D876" s="39">
        <v>8.5099999999999995E-2</v>
      </c>
      <c r="E876" s="39">
        <v>0.08</v>
      </c>
      <c r="F876" s="40">
        <v>134000</v>
      </c>
      <c r="G876" s="40">
        <v>134000</v>
      </c>
      <c r="H876" s="40">
        <v>48068.95</v>
      </c>
      <c r="I876" s="40">
        <v>52026.74</v>
      </c>
      <c r="J876" s="67">
        <f t="shared" si="39"/>
        <v>0.35872350746268655</v>
      </c>
      <c r="K876" s="39">
        <f t="shared" si="40"/>
        <v>0.38825925373134329</v>
      </c>
      <c r="L876" s="2" t="str">
        <f t="shared" si="41"/>
        <v>AA</v>
      </c>
      <c r="M876" s="2" t="s">
        <v>1513</v>
      </c>
      <c r="N876" s="2" t="s">
        <v>420</v>
      </c>
      <c r="O876" s="2" t="s">
        <v>70</v>
      </c>
    </row>
    <row r="877" spans="1:15">
      <c r="A877" s="42">
        <v>41577</v>
      </c>
      <c r="B877" s="42">
        <v>47056</v>
      </c>
      <c r="C877" s="130">
        <v>180</v>
      </c>
      <c r="D877" s="43">
        <v>8.5099999999999995E-2</v>
      </c>
      <c r="E877" s="43">
        <v>0.08</v>
      </c>
      <c r="F877" s="44">
        <v>180000</v>
      </c>
      <c r="G877" s="44">
        <v>180000</v>
      </c>
      <c r="H877" s="44">
        <v>64451.09</v>
      </c>
      <c r="I877" s="44">
        <v>69999.990000000005</v>
      </c>
      <c r="J877" s="68">
        <f t="shared" si="39"/>
        <v>0.35806161111111107</v>
      </c>
      <c r="K877" s="43">
        <f t="shared" si="40"/>
        <v>0.38888883333333335</v>
      </c>
      <c r="L877" s="41" t="str">
        <f t="shared" si="41"/>
        <v>AA</v>
      </c>
      <c r="M877" s="41" t="s">
        <v>1307</v>
      </c>
      <c r="N877" s="41" t="s">
        <v>424</v>
      </c>
      <c r="O877" s="41" t="s">
        <v>70</v>
      </c>
    </row>
    <row r="878" spans="1:15">
      <c r="A878" s="38">
        <v>41187</v>
      </c>
      <c r="B878" s="38">
        <v>53970</v>
      </c>
      <c r="C878" s="131">
        <v>420</v>
      </c>
      <c r="D878" s="39">
        <v>8.5099999999999995E-2</v>
      </c>
      <c r="E878" s="39">
        <v>7.8100000000000003E-2</v>
      </c>
      <c r="F878" s="40">
        <v>180000</v>
      </c>
      <c r="G878" s="40">
        <v>180000</v>
      </c>
      <c r="H878" s="40">
        <v>66181.66</v>
      </c>
      <c r="I878" s="40">
        <v>69999.990000000005</v>
      </c>
      <c r="J878" s="67">
        <f t="shared" si="39"/>
        <v>0.36767588888888891</v>
      </c>
      <c r="K878" s="39">
        <f t="shared" si="40"/>
        <v>0.38888883333333335</v>
      </c>
      <c r="L878" s="2" t="str">
        <f t="shared" si="41"/>
        <v>AA</v>
      </c>
      <c r="M878" s="2" t="s">
        <v>520</v>
      </c>
      <c r="N878" s="2" t="s">
        <v>429</v>
      </c>
      <c r="O878" s="2" t="s">
        <v>70</v>
      </c>
    </row>
    <row r="879" spans="1:15">
      <c r="A879" s="42">
        <v>41236</v>
      </c>
      <c r="B879" s="42">
        <v>48541</v>
      </c>
      <c r="C879" s="130">
        <v>240</v>
      </c>
      <c r="D879" s="43">
        <v>8.5099999999999995E-2</v>
      </c>
      <c r="E879" s="43">
        <v>7.5300000000000006E-2</v>
      </c>
      <c r="F879" s="44">
        <v>180000</v>
      </c>
      <c r="G879" s="44">
        <v>180000</v>
      </c>
      <c r="H879" s="44">
        <v>64621.42</v>
      </c>
      <c r="I879" s="44">
        <v>70000</v>
      </c>
      <c r="J879" s="68">
        <f t="shared" si="39"/>
        <v>0.3590078888888889</v>
      </c>
      <c r="K879" s="43">
        <f t="shared" si="40"/>
        <v>0.3888888888888889</v>
      </c>
      <c r="L879" s="41" t="str">
        <f t="shared" si="41"/>
        <v>AA</v>
      </c>
      <c r="M879" s="41" t="s">
        <v>1304</v>
      </c>
      <c r="N879" s="41" t="s">
        <v>422</v>
      </c>
      <c r="O879" s="41" t="s">
        <v>70</v>
      </c>
    </row>
    <row r="880" spans="1:15">
      <c r="A880" s="42">
        <v>41506</v>
      </c>
      <c r="B880" s="42">
        <v>45158</v>
      </c>
      <c r="C880" s="130">
        <v>120</v>
      </c>
      <c r="D880" s="43">
        <v>8.5099999999999995E-2</v>
      </c>
      <c r="E880" s="43">
        <v>7.4400000000000008E-2</v>
      </c>
      <c r="F880" s="44">
        <v>133000</v>
      </c>
      <c r="G880" s="44">
        <v>133000</v>
      </c>
      <c r="H880" s="44">
        <v>44529.63</v>
      </c>
      <c r="I880" s="44">
        <v>51745.01</v>
      </c>
      <c r="J880" s="68">
        <f t="shared" si="39"/>
        <v>0.33480924812030072</v>
      </c>
      <c r="K880" s="43">
        <f t="shared" si="40"/>
        <v>0.38906022556390979</v>
      </c>
      <c r="L880" s="41" t="str">
        <f t="shared" si="41"/>
        <v>AA</v>
      </c>
      <c r="M880" s="41" t="s">
        <v>531</v>
      </c>
      <c r="N880" s="41" t="s">
        <v>423</v>
      </c>
      <c r="O880" s="41" t="s">
        <v>70</v>
      </c>
    </row>
    <row r="881" spans="1:15">
      <c r="A881" s="42">
        <v>41129</v>
      </c>
      <c r="B881" s="42">
        <v>46607</v>
      </c>
      <c r="C881" s="130">
        <v>180</v>
      </c>
      <c r="D881" s="43">
        <v>8.5099999999999995E-2</v>
      </c>
      <c r="E881" s="43">
        <v>7.5300000000000006E-2</v>
      </c>
      <c r="F881" s="44">
        <v>189910</v>
      </c>
      <c r="G881" s="44">
        <v>189910</v>
      </c>
      <c r="H881" s="44">
        <v>62433.72</v>
      </c>
      <c r="I881" s="44">
        <v>74011.600000000006</v>
      </c>
      <c r="J881" s="68">
        <f t="shared" si="39"/>
        <v>0.32875425201411196</v>
      </c>
      <c r="K881" s="43">
        <f t="shared" si="40"/>
        <v>0.38971934074035075</v>
      </c>
      <c r="L881" s="41" t="str">
        <f t="shared" si="41"/>
        <v>AA</v>
      </c>
      <c r="M881" s="41" t="s">
        <v>706</v>
      </c>
      <c r="N881" s="41" t="s">
        <v>424</v>
      </c>
      <c r="O881" s="41" t="s">
        <v>70</v>
      </c>
    </row>
    <row r="882" spans="1:15">
      <c r="A882" s="42">
        <v>41199</v>
      </c>
      <c r="B882" s="42">
        <v>43999</v>
      </c>
      <c r="C882" s="130">
        <v>92</v>
      </c>
      <c r="D882" s="43">
        <v>8.5099999999999995E-2</v>
      </c>
      <c r="E882" s="43">
        <v>0.08</v>
      </c>
      <c r="F882" s="44">
        <v>197000</v>
      </c>
      <c r="G882" s="44">
        <v>197000</v>
      </c>
      <c r="H882" s="44">
        <v>54249.8</v>
      </c>
      <c r="I882" s="44">
        <v>76999.990000000005</v>
      </c>
      <c r="J882" s="68">
        <f t="shared" si="39"/>
        <v>0.27537969543147212</v>
      </c>
      <c r="K882" s="43">
        <f t="shared" si="40"/>
        <v>0.39086289340101527</v>
      </c>
      <c r="L882" s="41" t="str">
        <f t="shared" si="41"/>
        <v>AA</v>
      </c>
      <c r="M882" s="41" t="s">
        <v>586</v>
      </c>
      <c r="N882" s="41" t="s">
        <v>416</v>
      </c>
      <c r="O882" s="41" t="s">
        <v>70</v>
      </c>
    </row>
    <row r="883" spans="1:15">
      <c r="A883" s="38">
        <v>41691</v>
      </c>
      <c r="B883" s="38">
        <v>47170</v>
      </c>
      <c r="C883" s="131">
        <v>180</v>
      </c>
      <c r="D883" s="39">
        <v>8.5099999999999995E-2</v>
      </c>
      <c r="E883" s="39">
        <v>8.5099999999999995E-2</v>
      </c>
      <c r="F883" s="40">
        <v>175000</v>
      </c>
      <c r="G883" s="40">
        <v>175000</v>
      </c>
      <c r="H883" s="40">
        <v>64374.65</v>
      </c>
      <c r="I883" s="40">
        <v>68412.39</v>
      </c>
      <c r="J883" s="67">
        <f t="shared" si="39"/>
        <v>0.36785514285714288</v>
      </c>
      <c r="K883" s="39">
        <f t="shared" si="40"/>
        <v>0.39092794285714283</v>
      </c>
      <c r="L883" s="2" t="str">
        <f t="shared" si="41"/>
        <v>AA</v>
      </c>
      <c r="M883" s="2" t="s">
        <v>467</v>
      </c>
      <c r="N883" s="2" t="s">
        <v>425</v>
      </c>
      <c r="O883" s="2" t="s">
        <v>70</v>
      </c>
    </row>
    <row r="884" spans="1:15">
      <c r="A884" s="38">
        <v>41516</v>
      </c>
      <c r="B884" s="38">
        <v>48821</v>
      </c>
      <c r="C884" s="131">
        <v>240</v>
      </c>
      <c r="D884" s="39">
        <v>8.5099999999999995E-2</v>
      </c>
      <c r="E884" s="39">
        <v>0.08</v>
      </c>
      <c r="F884" s="40">
        <v>170000</v>
      </c>
      <c r="G884" s="40">
        <v>170000</v>
      </c>
      <c r="H884" s="40">
        <v>62173.35</v>
      </c>
      <c r="I884" s="40">
        <v>66482.36</v>
      </c>
      <c r="J884" s="67">
        <f t="shared" si="39"/>
        <v>0.36572558823529411</v>
      </c>
      <c r="K884" s="39">
        <f t="shared" si="40"/>
        <v>0.39107270588235293</v>
      </c>
      <c r="L884" s="2" t="str">
        <f t="shared" si="41"/>
        <v>AA</v>
      </c>
      <c r="M884" s="2" t="s">
        <v>454</v>
      </c>
      <c r="N884" s="2" t="s">
        <v>416</v>
      </c>
      <c r="O884" s="2" t="s">
        <v>70</v>
      </c>
    </row>
    <row r="885" spans="1:15">
      <c r="A885" s="38">
        <v>41152</v>
      </c>
      <c r="B885" s="38">
        <v>52109</v>
      </c>
      <c r="C885" s="131">
        <v>360</v>
      </c>
      <c r="D885" s="39">
        <v>8.5099999999999995E-2</v>
      </c>
      <c r="E885" s="39">
        <v>0.08</v>
      </c>
      <c r="F885" s="40">
        <v>185000</v>
      </c>
      <c r="G885" s="40">
        <v>185000</v>
      </c>
      <c r="H885" s="40">
        <v>67050.55</v>
      </c>
      <c r="I885" s="40">
        <v>72370.240000000005</v>
      </c>
      <c r="J885" s="67">
        <f t="shared" si="39"/>
        <v>0.36243540540540542</v>
      </c>
      <c r="K885" s="39">
        <f t="shared" si="40"/>
        <v>0.39119048648648652</v>
      </c>
      <c r="L885" s="2" t="str">
        <f t="shared" si="41"/>
        <v>AA</v>
      </c>
      <c r="M885" s="2" t="s">
        <v>587</v>
      </c>
      <c r="N885" s="2" t="s">
        <v>421</v>
      </c>
      <c r="O885" s="2" t="s">
        <v>70</v>
      </c>
    </row>
    <row r="886" spans="1:15">
      <c r="A886" s="42">
        <v>41131</v>
      </c>
      <c r="B886" s="42">
        <v>48436</v>
      </c>
      <c r="C886" s="130">
        <v>240</v>
      </c>
      <c r="D886" s="43">
        <v>8.5099999999999995E-2</v>
      </c>
      <c r="E886" s="43">
        <v>0.08</v>
      </c>
      <c r="F886" s="44">
        <v>150000</v>
      </c>
      <c r="G886" s="44">
        <v>150000</v>
      </c>
      <c r="H886" s="44">
        <v>32266.54</v>
      </c>
      <c r="I886" s="44">
        <v>58688.09</v>
      </c>
      <c r="J886" s="68">
        <f t="shared" si="39"/>
        <v>0.21511026666666666</v>
      </c>
      <c r="K886" s="43">
        <f t="shared" si="40"/>
        <v>0.3912539333333333</v>
      </c>
      <c r="L886" s="41" t="str">
        <f t="shared" si="41"/>
        <v>AA</v>
      </c>
      <c r="M886" s="41" t="s">
        <v>716</v>
      </c>
      <c r="N886" s="41" t="s">
        <v>417</v>
      </c>
      <c r="O886" s="41" t="s">
        <v>70</v>
      </c>
    </row>
    <row r="887" spans="1:15">
      <c r="A887" s="38">
        <v>41289</v>
      </c>
      <c r="B887" s="38">
        <v>51820</v>
      </c>
      <c r="C887" s="131">
        <v>346</v>
      </c>
      <c r="D887" s="39">
        <v>8.5099999999999995E-2</v>
      </c>
      <c r="E887" s="39">
        <v>7.5300000000000006E-2</v>
      </c>
      <c r="F887" s="40">
        <v>180000</v>
      </c>
      <c r="G887" s="40">
        <v>180000</v>
      </c>
      <c r="H887" s="40">
        <v>66164.55</v>
      </c>
      <c r="I887" s="40">
        <v>70429.179999999993</v>
      </c>
      <c r="J887" s="67">
        <f t="shared" si="39"/>
        <v>0.36758083333333336</v>
      </c>
      <c r="K887" s="39">
        <f t="shared" si="40"/>
        <v>0.39127322222222216</v>
      </c>
      <c r="L887" s="2" t="str">
        <f t="shared" si="41"/>
        <v>AA</v>
      </c>
      <c r="M887" s="2" t="s">
        <v>973</v>
      </c>
      <c r="N887" s="2" t="s">
        <v>437</v>
      </c>
      <c r="O887" s="2" t="s">
        <v>70</v>
      </c>
    </row>
    <row r="888" spans="1:15">
      <c r="A888" s="42">
        <v>41439</v>
      </c>
      <c r="B888" s="42">
        <v>46918</v>
      </c>
      <c r="C888" s="130">
        <v>180</v>
      </c>
      <c r="D888" s="43">
        <v>8.5099999999999995E-2</v>
      </c>
      <c r="E888" s="43">
        <v>7.5300000000000006E-2</v>
      </c>
      <c r="F888" s="44">
        <v>115000</v>
      </c>
      <c r="G888" s="44">
        <v>115000</v>
      </c>
      <c r="H888" s="44">
        <v>40494.81</v>
      </c>
      <c r="I888" s="44">
        <v>44999.99</v>
      </c>
      <c r="J888" s="68">
        <f t="shared" si="39"/>
        <v>0.35212878260869562</v>
      </c>
      <c r="K888" s="43">
        <f t="shared" si="40"/>
        <v>0.39130426086956521</v>
      </c>
      <c r="L888" s="41" t="str">
        <f t="shared" si="41"/>
        <v>AA</v>
      </c>
      <c r="M888" s="41" t="s">
        <v>1006</v>
      </c>
      <c r="N888" s="41" t="s">
        <v>424</v>
      </c>
      <c r="O888" s="41" t="s">
        <v>70</v>
      </c>
    </row>
    <row r="889" spans="1:15">
      <c r="A889" s="38">
        <v>41451</v>
      </c>
      <c r="B889" s="38">
        <v>52804</v>
      </c>
      <c r="C889" s="131">
        <v>373</v>
      </c>
      <c r="D889" s="39">
        <v>8.5099999999999995E-2</v>
      </c>
      <c r="E889" s="39">
        <v>7.8100000000000003E-2</v>
      </c>
      <c r="F889" s="40">
        <v>141000</v>
      </c>
      <c r="G889" s="40">
        <v>141000</v>
      </c>
      <c r="H889" s="40">
        <v>55253.39</v>
      </c>
      <c r="I889" s="40">
        <v>55197.08</v>
      </c>
      <c r="J889" s="67">
        <f t="shared" si="39"/>
        <v>0.39186801418439715</v>
      </c>
      <c r="K889" s="39">
        <f t="shared" si="40"/>
        <v>0.39146865248226953</v>
      </c>
      <c r="L889" s="2" t="str">
        <f t="shared" si="41"/>
        <v>AA</v>
      </c>
      <c r="M889" s="2" t="s">
        <v>527</v>
      </c>
      <c r="N889" s="2" t="s">
        <v>419</v>
      </c>
      <c r="O889" s="2" t="s">
        <v>70</v>
      </c>
    </row>
    <row r="890" spans="1:15">
      <c r="A890" s="42">
        <v>41403</v>
      </c>
      <c r="B890" s="42">
        <v>49530</v>
      </c>
      <c r="C890" s="130">
        <v>267</v>
      </c>
      <c r="D890" s="43">
        <v>8.5099999999999995E-2</v>
      </c>
      <c r="E890" s="43">
        <v>8.5099999999999995E-2</v>
      </c>
      <c r="F890" s="44">
        <v>141900</v>
      </c>
      <c r="G890" s="44">
        <v>141900</v>
      </c>
      <c r="H890" s="44">
        <v>55235.55</v>
      </c>
      <c r="I890" s="44">
        <v>55600.55</v>
      </c>
      <c r="J890" s="68">
        <f t="shared" si="39"/>
        <v>0.38925687103594081</v>
      </c>
      <c r="K890" s="43">
        <f t="shared" si="40"/>
        <v>0.39182910500352364</v>
      </c>
      <c r="L890" s="41" t="str">
        <f t="shared" si="41"/>
        <v>AA</v>
      </c>
      <c r="M890" s="41" t="s">
        <v>481</v>
      </c>
      <c r="N890" s="41" t="s">
        <v>417</v>
      </c>
      <c r="O890" s="41" t="s">
        <v>70</v>
      </c>
    </row>
    <row r="891" spans="1:15">
      <c r="A891" s="38">
        <v>41443</v>
      </c>
      <c r="B891" s="38">
        <v>52400</v>
      </c>
      <c r="C891" s="131">
        <v>360</v>
      </c>
      <c r="D891" s="39">
        <v>8.5099999999999995E-2</v>
      </c>
      <c r="E891" s="39">
        <v>7.5300000000000006E-2</v>
      </c>
      <c r="F891" s="40">
        <v>195000</v>
      </c>
      <c r="G891" s="40">
        <v>195000</v>
      </c>
      <c r="H891" s="40">
        <v>73144.679999999993</v>
      </c>
      <c r="I891" s="40">
        <v>76499.990000000005</v>
      </c>
      <c r="J891" s="67">
        <f t="shared" si="39"/>
        <v>0.37510092307692305</v>
      </c>
      <c r="K891" s="39">
        <f t="shared" si="40"/>
        <v>0.39230764102564103</v>
      </c>
      <c r="L891" s="2" t="str">
        <f t="shared" si="41"/>
        <v>AA</v>
      </c>
      <c r="M891" s="2" t="s">
        <v>791</v>
      </c>
      <c r="N891" s="2" t="s">
        <v>416</v>
      </c>
      <c r="O891" s="2" t="s">
        <v>70</v>
      </c>
    </row>
    <row r="892" spans="1:15">
      <c r="A892" s="42">
        <v>41642</v>
      </c>
      <c r="B892" s="42">
        <v>44442</v>
      </c>
      <c r="C892" s="130">
        <v>92</v>
      </c>
      <c r="D892" s="43">
        <v>8.5099999999999995E-2</v>
      </c>
      <c r="E892" s="43">
        <v>0.08</v>
      </c>
      <c r="F892" s="44">
        <v>127160</v>
      </c>
      <c r="G892" s="44">
        <v>127160</v>
      </c>
      <c r="H892" s="44">
        <v>46015.96</v>
      </c>
      <c r="I892" s="44">
        <v>50000</v>
      </c>
      <c r="J892" s="68">
        <f t="shared" si="39"/>
        <v>0.36187448883296636</v>
      </c>
      <c r="K892" s="43">
        <f t="shared" si="40"/>
        <v>0.39320541050644858</v>
      </c>
      <c r="L892" s="41" t="str">
        <f t="shared" si="41"/>
        <v>AA</v>
      </c>
      <c r="M892" s="41" t="s">
        <v>539</v>
      </c>
      <c r="N892" s="41" t="s">
        <v>429</v>
      </c>
      <c r="O892" s="41" t="s">
        <v>70</v>
      </c>
    </row>
    <row r="893" spans="1:15">
      <c r="A893" s="42">
        <v>41729</v>
      </c>
      <c r="B893" s="42">
        <v>45382</v>
      </c>
      <c r="C893" s="130">
        <v>120</v>
      </c>
      <c r="D893" s="43">
        <v>8.5099999999999995E-2</v>
      </c>
      <c r="E893" s="43">
        <v>7.8100000000000003E-2</v>
      </c>
      <c r="F893" s="44">
        <v>200000</v>
      </c>
      <c r="G893" s="44">
        <v>200000</v>
      </c>
      <c r="H893" s="44">
        <v>76297.990000000005</v>
      </c>
      <c r="I893" s="44">
        <v>78666.649999999994</v>
      </c>
      <c r="J893" s="68">
        <f t="shared" si="39"/>
        <v>0.38148995000000002</v>
      </c>
      <c r="K893" s="43">
        <f t="shared" si="40"/>
        <v>0.39333324999999997</v>
      </c>
      <c r="L893" s="41" t="str">
        <f t="shared" si="41"/>
        <v>AA</v>
      </c>
      <c r="M893" s="41" t="s">
        <v>973</v>
      </c>
      <c r="N893" s="41" t="s">
        <v>437</v>
      </c>
      <c r="O893" s="41" t="s">
        <v>70</v>
      </c>
    </row>
    <row r="894" spans="1:15">
      <c r="A894" s="42">
        <v>41082</v>
      </c>
      <c r="B894" s="42">
        <v>52039</v>
      </c>
      <c r="C894" s="130">
        <v>360</v>
      </c>
      <c r="D894" s="43">
        <v>8.5099999999999995E-2</v>
      </c>
      <c r="E894" s="43">
        <v>0.08</v>
      </c>
      <c r="F894" s="44">
        <v>192000</v>
      </c>
      <c r="G894" s="44">
        <v>192000</v>
      </c>
      <c r="H894" s="44">
        <v>69641.98</v>
      </c>
      <c r="I894" s="44">
        <v>75525.33</v>
      </c>
      <c r="J894" s="68">
        <f t="shared" si="39"/>
        <v>0.3627186458333333</v>
      </c>
      <c r="K894" s="43">
        <f t="shared" si="40"/>
        <v>0.39336109375</v>
      </c>
      <c r="L894" s="41" t="str">
        <f t="shared" si="41"/>
        <v>AA</v>
      </c>
      <c r="M894" s="41" t="s">
        <v>690</v>
      </c>
      <c r="N894" s="41" t="s">
        <v>417</v>
      </c>
      <c r="O894" s="41" t="s">
        <v>70</v>
      </c>
    </row>
    <row r="895" spans="1:15">
      <c r="A895" s="38">
        <v>41572</v>
      </c>
      <c r="B895" s="38">
        <v>48877</v>
      </c>
      <c r="C895" s="131">
        <v>240</v>
      </c>
      <c r="D895" s="39">
        <v>8.5099999999999995E-2</v>
      </c>
      <c r="E895" s="39">
        <v>7.5300000000000006E-2</v>
      </c>
      <c r="F895" s="40">
        <v>190000</v>
      </c>
      <c r="G895" s="40">
        <v>190000</v>
      </c>
      <c r="H895" s="40">
        <v>70610.179999999993</v>
      </c>
      <c r="I895" s="40">
        <v>74776.070000000007</v>
      </c>
      <c r="J895" s="67">
        <f t="shared" si="39"/>
        <v>0.37163252631578941</v>
      </c>
      <c r="K895" s="39">
        <f t="shared" si="40"/>
        <v>0.39355826315789477</v>
      </c>
      <c r="L895" s="2" t="str">
        <f t="shared" si="41"/>
        <v>AA</v>
      </c>
      <c r="M895" s="2" t="s">
        <v>579</v>
      </c>
      <c r="N895" s="2" t="s">
        <v>429</v>
      </c>
      <c r="O895" s="2" t="s">
        <v>70</v>
      </c>
    </row>
    <row r="896" spans="1:15">
      <c r="A896" s="42">
        <v>41670</v>
      </c>
      <c r="B896" s="42">
        <v>46234</v>
      </c>
      <c r="C896" s="130">
        <v>150</v>
      </c>
      <c r="D896" s="43">
        <v>8.5099999999999995E-2</v>
      </c>
      <c r="E896" s="43">
        <v>7.5300000000000006E-2</v>
      </c>
      <c r="F896" s="44">
        <v>165000</v>
      </c>
      <c r="G896" s="44">
        <v>165000</v>
      </c>
      <c r="H896" s="44">
        <v>59887.35</v>
      </c>
      <c r="I896" s="44">
        <v>64999.99</v>
      </c>
      <c r="J896" s="68">
        <f t="shared" si="39"/>
        <v>0.36295363636363637</v>
      </c>
      <c r="K896" s="43">
        <f t="shared" si="40"/>
        <v>0.39393933333333331</v>
      </c>
      <c r="L896" s="41" t="str">
        <f t="shared" si="41"/>
        <v>AA</v>
      </c>
      <c r="M896" s="41" t="s">
        <v>459</v>
      </c>
      <c r="N896" s="41" t="s">
        <v>417</v>
      </c>
      <c r="O896" s="41" t="s">
        <v>70</v>
      </c>
    </row>
    <row r="897" spans="1:15">
      <c r="A897" s="42">
        <v>41206</v>
      </c>
      <c r="B897" s="42">
        <v>50337</v>
      </c>
      <c r="C897" s="130">
        <v>300</v>
      </c>
      <c r="D897" s="43">
        <v>8.5099999999999995E-2</v>
      </c>
      <c r="E897" s="43">
        <v>7.4400000000000008E-2</v>
      </c>
      <c r="F897" s="44">
        <v>100000</v>
      </c>
      <c r="G897" s="44">
        <v>100000</v>
      </c>
      <c r="H897" s="44">
        <v>36142.129999999997</v>
      </c>
      <c r="I897" s="44">
        <v>39399.99</v>
      </c>
      <c r="J897" s="68">
        <f t="shared" si="39"/>
        <v>0.3614213</v>
      </c>
      <c r="K897" s="43">
        <f t="shared" si="40"/>
        <v>0.39399989999999996</v>
      </c>
      <c r="L897" s="41" t="str">
        <f t="shared" si="41"/>
        <v>AA</v>
      </c>
      <c r="M897" s="41" t="s">
        <v>921</v>
      </c>
      <c r="N897" s="41" t="s">
        <v>435</v>
      </c>
      <c r="O897" s="41" t="s">
        <v>70</v>
      </c>
    </row>
    <row r="898" spans="1:15">
      <c r="A898" s="38">
        <v>41577</v>
      </c>
      <c r="B898" s="38">
        <v>48882</v>
      </c>
      <c r="C898" s="131">
        <v>240</v>
      </c>
      <c r="D898" s="39">
        <v>8.5099999999999995E-2</v>
      </c>
      <c r="E898" s="39">
        <v>0.08</v>
      </c>
      <c r="F898" s="40">
        <v>170000</v>
      </c>
      <c r="G898" s="40">
        <v>170000</v>
      </c>
      <c r="H898" s="40">
        <v>65193.66</v>
      </c>
      <c r="I898" s="40">
        <v>66982.77</v>
      </c>
      <c r="J898" s="67">
        <f t="shared" si="39"/>
        <v>0.38349211764705882</v>
      </c>
      <c r="K898" s="39">
        <f t="shared" si="40"/>
        <v>0.3940162941176471</v>
      </c>
      <c r="L898" s="2" t="str">
        <f t="shared" si="41"/>
        <v>AA</v>
      </c>
      <c r="M898" s="2" t="s">
        <v>457</v>
      </c>
      <c r="N898" s="2" t="s">
        <v>419</v>
      </c>
      <c r="O898" s="2" t="s">
        <v>70</v>
      </c>
    </row>
    <row r="899" spans="1:15">
      <c r="A899" s="42">
        <v>41695</v>
      </c>
      <c r="B899" s="42">
        <v>50826</v>
      </c>
      <c r="C899" s="130">
        <v>300</v>
      </c>
      <c r="D899" s="43">
        <v>8.5099999999999995E-2</v>
      </c>
      <c r="E899" s="43">
        <v>7.8100000000000003E-2</v>
      </c>
      <c r="F899" s="44">
        <v>180000</v>
      </c>
      <c r="G899" s="44">
        <v>180000</v>
      </c>
      <c r="H899" s="44">
        <v>68821.63</v>
      </c>
      <c r="I899" s="44">
        <v>71030.48</v>
      </c>
      <c r="J899" s="68">
        <f t="shared" ref="J899:J962" si="42">H899/G899</f>
        <v>0.38234238888888894</v>
      </c>
      <c r="K899" s="43">
        <f t="shared" ref="K899:K962" si="43">I899/G899</f>
        <v>0.39461377777777773</v>
      </c>
      <c r="L899" s="41" t="str">
        <f t="shared" ref="L899:L962" si="44">IF(J899&lt;=65%,"AA",IF(J899&lt;=75%,"A",IF(J899&lt;=85%,"B","C")))</f>
        <v>AA</v>
      </c>
      <c r="M899" s="41" t="s">
        <v>538</v>
      </c>
      <c r="N899" s="41" t="s">
        <v>417</v>
      </c>
      <c r="O899" s="41" t="s">
        <v>70</v>
      </c>
    </row>
    <row r="900" spans="1:15">
      <c r="A900" s="42">
        <v>41390</v>
      </c>
      <c r="B900" s="42">
        <v>50796</v>
      </c>
      <c r="C900" s="130">
        <v>309</v>
      </c>
      <c r="D900" s="43">
        <v>8.5099999999999995E-2</v>
      </c>
      <c r="E900" s="43">
        <v>0.08</v>
      </c>
      <c r="F900" s="44">
        <v>195000</v>
      </c>
      <c r="G900" s="44">
        <v>195000</v>
      </c>
      <c r="H900" s="44">
        <v>72380.600000000006</v>
      </c>
      <c r="I900" s="44">
        <v>76999.990000000005</v>
      </c>
      <c r="J900" s="68">
        <f t="shared" si="42"/>
        <v>0.37118256410256412</v>
      </c>
      <c r="K900" s="43">
        <f t="shared" si="43"/>
        <v>0.39487174358974364</v>
      </c>
      <c r="L900" s="41" t="str">
        <f t="shared" si="44"/>
        <v>AA</v>
      </c>
      <c r="M900" s="41" t="s">
        <v>634</v>
      </c>
      <c r="N900" s="41" t="s">
        <v>421</v>
      </c>
      <c r="O900" s="41" t="s">
        <v>70</v>
      </c>
    </row>
    <row r="901" spans="1:15">
      <c r="A901" s="38">
        <v>41775</v>
      </c>
      <c r="B901" s="38">
        <v>49080</v>
      </c>
      <c r="C901" s="131">
        <v>240</v>
      </c>
      <c r="D901" s="39">
        <v>8.5099999999999995E-2</v>
      </c>
      <c r="E901" s="39">
        <v>8.14E-2</v>
      </c>
      <c r="F901" s="40">
        <v>127000</v>
      </c>
      <c r="G901" s="40">
        <v>127000</v>
      </c>
      <c r="H901" s="40">
        <v>49034.19</v>
      </c>
      <c r="I901" s="40">
        <v>50196.72</v>
      </c>
      <c r="J901" s="67">
        <f t="shared" si="42"/>
        <v>0.3860959842519685</v>
      </c>
      <c r="K901" s="39">
        <f t="shared" si="43"/>
        <v>0.39524976377952759</v>
      </c>
      <c r="L901" s="2" t="str">
        <f t="shared" si="44"/>
        <v>AA</v>
      </c>
      <c r="M901" s="2" t="s">
        <v>530</v>
      </c>
      <c r="N901" s="2" t="s">
        <v>427</v>
      </c>
      <c r="O901" s="2" t="s">
        <v>70</v>
      </c>
    </row>
    <row r="902" spans="1:15">
      <c r="A902" s="42">
        <v>41409</v>
      </c>
      <c r="B902" s="42">
        <v>54193</v>
      </c>
      <c r="C902" s="130">
        <v>420</v>
      </c>
      <c r="D902" s="43">
        <v>8.5099999999999995E-2</v>
      </c>
      <c r="E902" s="43">
        <v>7.5300000000000006E-2</v>
      </c>
      <c r="F902" s="44">
        <v>177000</v>
      </c>
      <c r="G902" s="44">
        <v>177000</v>
      </c>
      <c r="H902" s="44">
        <v>67335.88</v>
      </c>
      <c r="I902" s="44">
        <v>69999.990000000005</v>
      </c>
      <c r="J902" s="68">
        <f t="shared" si="42"/>
        <v>0.3804287005649718</v>
      </c>
      <c r="K902" s="43">
        <f t="shared" si="43"/>
        <v>0.39548016949152548</v>
      </c>
      <c r="L902" s="41" t="str">
        <f t="shared" si="44"/>
        <v>AA</v>
      </c>
      <c r="M902" s="41" t="s">
        <v>710</v>
      </c>
      <c r="N902" s="41" t="s">
        <v>421</v>
      </c>
      <c r="O902" s="41" t="s">
        <v>70</v>
      </c>
    </row>
    <row r="903" spans="1:15">
      <c r="A903" s="38">
        <v>41109</v>
      </c>
      <c r="B903" s="38">
        <v>51916</v>
      </c>
      <c r="C903" s="131">
        <v>355</v>
      </c>
      <c r="D903" s="39">
        <v>8.5099999999999995E-2</v>
      </c>
      <c r="E903" s="39">
        <v>8.5099999999999995E-2</v>
      </c>
      <c r="F903" s="40">
        <v>171000</v>
      </c>
      <c r="G903" s="40">
        <v>171000</v>
      </c>
      <c r="H903" s="40">
        <v>62459.86</v>
      </c>
      <c r="I903" s="40">
        <v>67651.02</v>
      </c>
      <c r="J903" s="67">
        <f t="shared" si="42"/>
        <v>0.36526233918128653</v>
      </c>
      <c r="K903" s="39">
        <f t="shared" si="43"/>
        <v>0.39562000000000003</v>
      </c>
      <c r="L903" s="2" t="str">
        <f t="shared" si="44"/>
        <v>AA</v>
      </c>
      <c r="M903" s="2" t="s">
        <v>489</v>
      </c>
      <c r="N903" s="2" t="s">
        <v>415</v>
      </c>
      <c r="O903" s="2" t="s">
        <v>70</v>
      </c>
    </row>
    <row r="904" spans="1:15">
      <c r="A904" s="38">
        <v>41603</v>
      </c>
      <c r="B904" s="38">
        <v>54387</v>
      </c>
      <c r="C904" s="131">
        <v>420</v>
      </c>
      <c r="D904" s="39">
        <v>8.5099999999999995E-2</v>
      </c>
      <c r="E904" s="39">
        <v>0.08</v>
      </c>
      <c r="F904" s="40">
        <v>151645</v>
      </c>
      <c r="G904" s="40">
        <v>151645</v>
      </c>
      <c r="H904" s="40">
        <v>58520.22</v>
      </c>
      <c r="I904" s="40">
        <v>59999.99</v>
      </c>
      <c r="J904" s="67">
        <f t="shared" si="42"/>
        <v>0.38590273335751263</v>
      </c>
      <c r="K904" s="39">
        <f t="shared" si="43"/>
        <v>0.39566085264927953</v>
      </c>
      <c r="L904" s="2" t="str">
        <f t="shared" si="44"/>
        <v>AA</v>
      </c>
      <c r="M904" s="2" t="s">
        <v>830</v>
      </c>
      <c r="N904" s="2" t="s">
        <v>437</v>
      </c>
      <c r="O904" s="2" t="s">
        <v>70</v>
      </c>
    </row>
    <row r="905" spans="1:15">
      <c r="A905" s="38">
        <v>41655</v>
      </c>
      <c r="B905" s="38">
        <v>53037</v>
      </c>
      <c r="C905" s="131">
        <v>374</v>
      </c>
      <c r="D905" s="39">
        <v>8.5099999999999995E-2</v>
      </c>
      <c r="E905" s="39">
        <v>0.08</v>
      </c>
      <c r="F905" s="40">
        <v>149000</v>
      </c>
      <c r="G905" s="40">
        <v>149000</v>
      </c>
      <c r="H905" s="40">
        <v>57516.94</v>
      </c>
      <c r="I905" s="40">
        <v>58999.99</v>
      </c>
      <c r="J905" s="67">
        <f t="shared" si="42"/>
        <v>0.38601973154362418</v>
      </c>
      <c r="K905" s="39">
        <f t="shared" si="43"/>
        <v>0.39597308724832214</v>
      </c>
      <c r="L905" s="2" t="str">
        <f t="shared" si="44"/>
        <v>AA</v>
      </c>
      <c r="M905" s="2" t="s">
        <v>466</v>
      </c>
      <c r="N905" s="2" t="s">
        <v>421</v>
      </c>
      <c r="O905" s="2" t="s">
        <v>70</v>
      </c>
    </row>
    <row r="906" spans="1:15">
      <c r="A906" s="42">
        <v>41137</v>
      </c>
      <c r="B906" s="42">
        <v>52094</v>
      </c>
      <c r="C906" s="130">
        <v>360</v>
      </c>
      <c r="D906" s="43">
        <v>8.5099999999999995E-2</v>
      </c>
      <c r="E906" s="43">
        <v>7.5300000000000006E-2</v>
      </c>
      <c r="F906" s="44">
        <v>150000</v>
      </c>
      <c r="G906" s="44">
        <v>150000</v>
      </c>
      <c r="H906" s="44">
        <v>55178.13</v>
      </c>
      <c r="I906" s="44">
        <v>59461.77</v>
      </c>
      <c r="J906" s="68">
        <f t="shared" si="42"/>
        <v>0.36785419999999996</v>
      </c>
      <c r="K906" s="43">
        <f t="shared" si="43"/>
        <v>0.39641179999999998</v>
      </c>
      <c r="L906" s="41" t="str">
        <f t="shared" si="44"/>
        <v>AA</v>
      </c>
      <c r="M906" s="41" t="s">
        <v>515</v>
      </c>
      <c r="N906" s="41" t="s">
        <v>416</v>
      </c>
      <c r="O906" s="41" t="s">
        <v>70</v>
      </c>
    </row>
    <row r="907" spans="1:15">
      <c r="A907" s="42">
        <v>41422</v>
      </c>
      <c r="B907" s="42">
        <v>47511</v>
      </c>
      <c r="C907" s="130">
        <v>200</v>
      </c>
      <c r="D907" s="43">
        <v>8.5099999999999995E-2</v>
      </c>
      <c r="E907" s="43">
        <v>0.08</v>
      </c>
      <c r="F907" s="44">
        <v>172688</v>
      </c>
      <c r="G907" s="44">
        <v>172688</v>
      </c>
      <c r="H907" s="44">
        <v>62033.27</v>
      </c>
      <c r="I907" s="44">
        <v>68499.990000000005</v>
      </c>
      <c r="J907" s="68">
        <f t="shared" si="42"/>
        <v>0.35922165987213933</v>
      </c>
      <c r="K907" s="43">
        <f t="shared" si="43"/>
        <v>0.39666907949596963</v>
      </c>
      <c r="L907" s="41" t="str">
        <f t="shared" si="44"/>
        <v>AA</v>
      </c>
      <c r="M907" s="41" t="s">
        <v>475</v>
      </c>
      <c r="N907" s="41" t="s">
        <v>427</v>
      </c>
      <c r="O907" s="41" t="s">
        <v>70</v>
      </c>
    </row>
    <row r="908" spans="1:15">
      <c r="A908" s="42">
        <v>41355</v>
      </c>
      <c r="B908" s="42">
        <v>54139</v>
      </c>
      <c r="C908" s="130">
        <v>420</v>
      </c>
      <c r="D908" s="43">
        <v>8.5099999999999995E-2</v>
      </c>
      <c r="E908" s="43">
        <v>7.4400000000000008E-2</v>
      </c>
      <c r="F908" s="44">
        <v>135000</v>
      </c>
      <c r="G908" s="44">
        <v>135000</v>
      </c>
      <c r="H908" s="44">
        <v>51231.98</v>
      </c>
      <c r="I908" s="44">
        <v>53555.59</v>
      </c>
      <c r="J908" s="68">
        <f t="shared" si="42"/>
        <v>0.37949614814814819</v>
      </c>
      <c r="K908" s="43">
        <f t="shared" si="43"/>
        <v>0.39670807407407405</v>
      </c>
      <c r="L908" s="41" t="str">
        <f t="shared" si="44"/>
        <v>AA</v>
      </c>
      <c r="M908" s="41" t="s">
        <v>679</v>
      </c>
      <c r="N908" s="41" t="s">
        <v>424</v>
      </c>
      <c r="O908" s="41" t="s">
        <v>70</v>
      </c>
    </row>
    <row r="909" spans="1:15">
      <c r="A909" s="38">
        <v>41325</v>
      </c>
      <c r="B909" s="38">
        <v>54108</v>
      </c>
      <c r="C909" s="131">
        <v>420</v>
      </c>
      <c r="D909" s="39">
        <v>8.5099999999999995E-2</v>
      </c>
      <c r="E909" s="39">
        <v>7.5300000000000006E-2</v>
      </c>
      <c r="F909" s="40">
        <v>195000</v>
      </c>
      <c r="G909" s="40">
        <v>195000</v>
      </c>
      <c r="H909" s="40">
        <v>75127.17</v>
      </c>
      <c r="I909" s="40">
        <v>77406</v>
      </c>
      <c r="J909" s="67">
        <f t="shared" si="42"/>
        <v>0.38526753846153844</v>
      </c>
      <c r="K909" s="39">
        <f t="shared" si="43"/>
        <v>0.39695384615384616</v>
      </c>
      <c r="L909" s="2" t="str">
        <f t="shared" si="44"/>
        <v>AA</v>
      </c>
      <c r="M909" s="2" t="s">
        <v>482</v>
      </c>
      <c r="N909" s="2" t="s">
        <v>422</v>
      </c>
      <c r="O909" s="2" t="s">
        <v>70</v>
      </c>
    </row>
    <row r="910" spans="1:15">
      <c r="A910" s="42">
        <v>41754</v>
      </c>
      <c r="B910" s="42">
        <v>45407</v>
      </c>
      <c r="C910" s="130">
        <v>120</v>
      </c>
      <c r="D910" s="43">
        <v>8.5099999999999995E-2</v>
      </c>
      <c r="E910" s="43">
        <v>7.5300000000000006E-2</v>
      </c>
      <c r="F910" s="44">
        <v>180000</v>
      </c>
      <c r="G910" s="44">
        <v>180000</v>
      </c>
      <c r="H910" s="44">
        <v>49494.93</v>
      </c>
      <c r="I910" s="44">
        <v>71494.990000000005</v>
      </c>
      <c r="J910" s="68">
        <f t="shared" si="42"/>
        <v>0.27497183333333336</v>
      </c>
      <c r="K910" s="43">
        <f t="shared" si="43"/>
        <v>0.39719438888888892</v>
      </c>
      <c r="L910" s="41" t="str">
        <f t="shared" si="44"/>
        <v>AA</v>
      </c>
      <c r="M910" s="41" t="s">
        <v>107</v>
      </c>
      <c r="N910" s="41" t="s">
        <v>417</v>
      </c>
      <c r="O910" s="41" t="s">
        <v>70</v>
      </c>
    </row>
    <row r="911" spans="1:15">
      <c r="A911" s="38">
        <v>41289</v>
      </c>
      <c r="B911" s="38">
        <v>52246</v>
      </c>
      <c r="C911" s="131">
        <v>360</v>
      </c>
      <c r="D911" s="39">
        <v>8.5099999999999995E-2</v>
      </c>
      <c r="E911" s="39">
        <v>8.5099999999999995E-2</v>
      </c>
      <c r="F911" s="40">
        <v>150000</v>
      </c>
      <c r="G911" s="40">
        <v>150000</v>
      </c>
      <c r="H911" s="40">
        <v>56165.760000000002</v>
      </c>
      <c r="I911" s="40">
        <v>59605.9</v>
      </c>
      <c r="J911" s="67">
        <f t="shared" si="42"/>
        <v>0.3744384</v>
      </c>
      <c r="K911" s="39">
        <f t="shared" si="43"/>
        <v>0.39737266666666665</v>
      </c>
      <c r="L911" s="2" t="str">
        <f t="shared" si="44"/>
        <v>AA</v>
      </c>
      <c r="M911" s="2" t="s">
        <v>1451</v>
      </c>
      <c r="N911" s="2" t="s">
        <v>416</v>
      </c>
      <c r="O911" s="2" t="s">
        <v>70</v>
      </c>
    </row>
    <row r="912" spans="1:15">
      <c r="A912" s="42">
        <v>41337</v>
      </c>
      <c r="B912" s="42">
        <v>50682</v>
      </c>
      <c r="C912" s="130">
        <v>307</v>
      </c>
      <c r="D912" s="43">
        <v>8.5099999999999995E-2</v>
      </c>
      <c r="E912" s="43">
        <v>8.5099999999999995E-2</v>
      </c>
      <c r="F912" s="44">
        <v>200000</v>
      </c>
      <c r="G912" s="44">
        <v>200000</v>
      </c>
      <c r="H912" s="44">
        <v>74460.19</v>
      </c>
      <c r="I912" s="44">
        <v>79475.94</v>
      </c>
      <c r="J912" s="68">
        <f t="shared" si="42"/>
        <v>0.37230095000000002</v>
      </c>
      <c r="K912" s="43">
        <f t="shared" si="43"/>
        <v>0.3973797</v>
      </c>
      <c r="L912" s="41" t="str">
        <f t="shared" si="44"/>
        <v>AA</v>
      </c>
      <c r="M912" s="41" t="s">
        <v>1184</v>
      </c>
      <c r="N912" s="41" t="s">
        <v>419</v>
      </c>
      <c r="O912" s="41" t="s">
        <v>70</v>
      </c>
    </row>
    <row r="913" spans="1:15">
      <c r="A913" s="42">
        <v>41323</v>
      </c>
      <c r="B913" s="42">
        <v>49997</v>
      </c>
      <c r="C913" s="130">
        <v>285</v>
      </c>
      <c r="D913" s="43">
        <v>8.5099999999999995E-2</v>
      </c>
      <c r="E913" s="43">
        <v>0.08</v>
      </c>
      <c r="F913" s="44">
        <v>145700</v>
      </c>
      <c r="G913" s="44">
        <v>145700</v>
      </c>
      <c r="H913" s="44">
        <v>57829.75</v>
      </c>
      <c r="I913" s="44">
        <v>58109.72</v>
      </c>
      <c r="J913" s="68">
        <f t="shared" si="42"/>
        <v>0.39690974605353468</v>
      </c>
      <c r="K913" s="43">
        <f t="shared" si="43"/>
        <v>0.39883129718599863</v>
      </c>
      <c r="L913" s="41" t="str">
        <f t="shared" si="44"/>
        <v>AA</v>
      </c>
      <c r="M913" s="41" t="s">
        <v>540</v>
      </c>
      <c r="N913" s="41" t="s">
        <v>423</v>
      </c>
      <c r="O913" s="41" t="s">
        <v>70</v>
      </c>
    </row>
    <row r="914" spans="1:15">
      <c r="A914" s="38">
        <v>41599</v>
      </c>
      <c r="B914" s="38">
        <v>48904</v>
      </c>
      <c r="C914" s="131">
        <v>240</v>
      </c>
      <c r="D914" s="39">
        <v>8.5099999999999995E-2</v>
      </c>
      <c r="E914" s="39">
        <v>7.5300000000000006E-2</v>
      </c>
      <c r="F914" s="40">
        <v>175500</v>
      </c>
      <c r="G914" s="40">
        <v>175500</v>
      </c>
      <c r="H914" s="40">
        <v>66308.45</v>
      </c>
      <c r="I914" s="40">
        <v>69999.990000000005</v>
      </c>
      <c r="J914" s="67">
        <f t="shared" si="42"/>
        <v>0.3778259259259259</v>
      </c>
      <c r="K914" s="39">
        <f t="shared" si="43"/>
        <v>0.39886034188034192</v>
      </c>
      <c r="L914" s="2" t="str">
        <f t="shared" si="44"/>
        <v>AA</v>
      </c>
      <c r="M914" s="2" t="s">
        <v>704</v>
      </c>
      <c r="N914" s="2" t="s">
        <v>416</v>
      </c>
      <c r="O914" s="2" t="s">
        <v>70</v>
      </c>
    </row>
    <row r="915" spans="1:15">
      <c r="A915" s="42">
        <v>41719</v>
      </c>
      <c r="B915" s="42">
        <v>49024</v>
      </c>
      <c r="C915" s="130">
        <v>240</v>
      </c>
      <c r="D915" s="43">
        <v>8.5099999999999995E-2</v>
      </c>
      <c r="E915" s="43">
        <v>0.08</v>
      </c>
      <c r="F915" s="44">
        <v>188000</v>
      </c>
      <c r="G915" s="44">
        <v>188000</v>
      </c>
      <c r="H915" s="44">
        <v>72142.83</v>
      </c>
      <c r="I915" s="44">
        <v>74999.990000000005</v>
      </c>
      <c r="J915" s="68">
        <f t="shared" si="42"/>
        <v>0.38373845744680851</v>
      </c>
      <c r="K915" s="43">
        <f t="shared" si="43"/>
        <v>0.39893611702127663</v>
      </c>
      <c r="L915" s="41" t="str">
        <f t="shared" si="44"/>
        <v>AA</v>
      </c>
      <c r="M915" s="41" t="s">
        <v>531</v>
      </c>
      <c r="N915" s="41" t="s">
        <v>423</v>
      </c>
      <c r="O915" s="41" t="s">
        <v>70</v>
      </c>
    </row>
    <row r="916" spans="1:15">
      <c r="A916" s="42">
        <v>41110</v>
      </c>
      <c r="B916" s="42">
        <v>52067</v>
      </c>
      <c r="C916" s="130">
        <v>360</v>
      </c>
      <c r="D916" s="43">
        <v>8.5099999999999995E-2</v>
      </c>
      <c r="E916" s="43">
        <v>7.5300000000000006E-2</v>
      </c>
      <c r="F916" s="44">
        <v>197769.74</v>
      </c>
      <c r="G916" s="44">
        <v>197769.74</v>
      </c>
      <c r="H916" s="44">
        <v>72982.66</v>
      </c>
      <c r="I916" s="44">
        <v>78899.990000000005</v>
      </c>
      <c r="J916" s="68">
        <f t="shared" si="42"/>
        <v>0.36902844692014058</v>
      </c>
      <c r="K916" s="43">
        <f t="shared" si="43"/>
        <v>0.39894874716425277</v>
      </c>
      <c r="L916" s="41" t="str">
        <f t="shared" si="44"/>
        <v>AA</v>
      </c>
      <c r="M916" s="41" t="s">
        <v>495</v>
      </c>
      <c r="N916" s="41" t="s">
        <v>424</v>
      </c>
      <c r="O916" s="41" t="s">
        <v>70</v>
      </c>
    </row>
    <row r="917" spans="1:15">
      <c r="A917" s="42">
        <v>41696</v>
      </c>
      <c r="B917" s="42">
        <v>52653</v>
      </c>
      <c r="C917" s="130">
        <v>360</v>
      </c>
      <c r="D917" s="43">
        <v>8.5099999999999995E-2</v>
      </c>
      <c r="E917" s="43">
        <v>7.5300000000000006E-2</v>
      </c>
      <c r="F917" s="44">
        <v>180000</v>
      </c>
      <c r="G917" s="44">
        <v>180000</v>
      </c>
      <c r="H917" s="44">
        <v>70135.259999999995</v>
      </c>
      <c r="I917" s="44">
        <v>71927.81</v>
      </c>
      <c r="J917" s="68">
        <f t="shared" si="42"/>
        <v>0.38964033333333331</v>
      </c>
      <c r="K917" s="43">
        <f t="shared" si="43"/>
        <v>0.39959894444444444</v>
      </c>
      <c r="L917" s="41" t="str">
        <f t="shared" si="44"/>
        <v>AA</v>
      </c>
      <c r="M917" s="41" t="s">
        <v>633</v>
      </c>
      <c r="N917" s="41" t="s">
        <v>422</v>
      </c>
      <c r="O917" s="41" t="s">
        <v>70</v>
      </c>
    </row>
    <row r="918" spans="1:15">
      <c r="A918" s="42">
        <v>41264</v>
      </c>
      <c r="B918" s="42">
        <v>49177</v>
      </c>
      <c r="C918" s="130">
        <v>260</v>
      </c>
      <c r="D918" s="43">
        <v>8.5099999999999995E-2</v>
      </c>
      <c r="E918" s="43">
        <v>7.5300000000000006E-2</v>
      </c>
      <c r="F918" s="44">
        <v>175000</v>
      </c>
      <c r="G918" s="44">
        <v>175000</v>
      </c>
      <c r="H918" s="44">
        <v>65327.31</v>
      </c>
      <c r="I918" s="44">
        <v>69947.850000000006</v>
      </c>
      <c r="J918" s="68">
        <f t="shared" si="42"/>
        <v>0.37329891428571427</v>
      </c>
      <c r="K918" s="43">
        <f t="shared" si="43"/>
        <v>0.39970200000000006</v>
      </c>
      <c r="L918" s="41" t="str">
        <f t="shared" si="44"/>
        <v>AA</v>
      </c>
      <c r="M918" s="41" t="s">
        <v>646</v>
      </c>
      <c r="N918" s="41" t="s">
        <v>422</v>
      </c>
      <c r="O918" s="41" t="s">
        <v>70</v>
      </c>
    </row>
    <row r="919" spans="1:15">
      <c r="A919" s="38">
        <v>41690</v>
      </c>
      <c r="B919" s="38">
        <v>51580</v>
      </c>
      <c r="C919" s="131">
        <v>325</v>
      </c>
      <c r="D919" s="39">
        <v>8.5099999999999995E-2</v>
      </c>
      <c r="E919" s="39">
        <v>0.08</v>
      </c>
      <c r="F919" s="40">
        <v>200000</v>
      </c>
      <c r="G919" s="40">
        <v>200000</v>
      </c>
      <c r="H919" s="40">
        <v>79012.320000000007</v>
      </c>
      <c r="I919" s="40">
        <v>79993.38</v>
      </c>
      <c r="J919" s="67">
        <f t="shared" si="42"/>
        <v>0.39506160000000001</v>
      </c>
      <c r="K919" s="39">
        <f t="shared" si="43"/>
        <v>0.39996690000000001</v>
      </c>
      <c r="L919" s="2" t="str">
        <f t="shared" si="44"/>
        <v>AA</v>
      </c>
      <c r="M919" s="2" t="s">
        <v>247</v>
      </c>
      <c r="N919" s="2" t="s">
        <v>424</v>
      </c>
      <c r="O919" s="2" t="s">
        <v>70</v>
      </c>
    </row>
    <row r="920" spans="1:15">
      <c r="A920" s="42">
        <v>41241</v>
      </c>
      <c r="B920" s="42">
        <v>46719</v>
      </c>
      <c r="C920" s="130">
        <v>180</v>
      </c>
      <c r="D920" s="43">
        <v>8.5099999999999995E-2</v>
      </c>
      <c r="E920" s="43">
        <v>0.08</v>
      </c>
      <c r="F920" s="44">
        <v>100000</v>
      </c>
      <c r="G920" s="44">
        <v>100000</v>
      </c>
      <c r="H920" s="44">
        <v>34403.440000000002</v>
      </c>
      <c r="I920" s="44">
        <v>39999.99</v>
      </c>
      <c r="J920" s="68">
        <f t="shared" si="42"/>
        <v>0.34403440000000002</v>
      </c>
      <c r="K920" s="43">
        <f t="shared" si="43"/>
        <v>0.39999989999999996</v>
      </c>
      <c r="L920" s="41" t="str">
        <f t="shared" si="44"/>
        <v>AA</v>
      </c>
      <c r="M920" s="41" t="s">
        <v>632</v>
      </c>
      <c r="N920" s="41" t="s">
        <v>424</v>
      </c>
      <c r="O920" s="41" t="s">
        <v>70</v>
      </c>
    </row>
    <row r="921" spans="1:15">
      <c r="A921" s="42">
        <v>41430</v>
      </c>
      <c r="B921" s="42">
        <v>49222</v>
      </c>
      <c r="C921" s="130">
        <v>256</v>
      </c>
      <c r="D921" s="43">
        <v>8.5099999999999995E-2</v>
      </c>
      <c r="E921" s="43">
        <v>8.5099999999999995E-2</v>
      </c>
      <c r="F921" s="44">
        <v>100000</v>
      </c>
      <c r="G921" s="44">
        <v>100000</v>
      </c>
      <c r="H921" s="44">
        <v>37357.03</v>
      </c>
      <c r="I921" s="44">
        <v>39999.99</v>
      </c>
      <c r="J921" s="68">
        <f t="shared" si="42"/>
        <v>0.37357029999999997</v>
      </c>
      <c r="K921" s="43">
        <f t="shared" si="43"/>
        <v>0.39999989999999996</v>
      </c>
      <c r="L921" s="41" t="str">
        <f t="shared" si="44"/>
        <v>AA</v>
      </c>
      <c r="M921" s="41" t="s">
        <v>291</v>
      </c>
      <c r="N921" s="41" t="s">
        <v>423</v>
      </c>
      <c r="O921" s="41" t="s">
        <v>70</v>
      </c>
    </row>
    <row r="922" spans="1:15">
      <c r="A922" s="42">
        <v>41151</v>
      </c>
      <c r="B922" s="42">
        <v>49033</v>
      </c>
      <c r="C922" s="130">
        <v>259</v>
      </c>
      <c r="D922" s="43">
        <v>8.5099999999999995E-2</v>
      </c>
      <c r="E922" s="43">
        <v>0.08</v>
      </c>
      <c r="F922" s="44">
        <v>100000</v>
      </c>
      <c r="G922" s="44">
        <v>100000</v>
      </c>
      <c r="H922" s="44">
        <v>35773.22</v>
      </c>
      <c r="I922" s="44">
        <v>39999.99</v>
      </c>
      <c r="J922" s="68">
        <f t="shared" si="42"/>
        <v>0.3577322</v>
      </c>
      <c r="K922" s="43">
        <f t="shared" si="43"/>
        <v>0.39999989999999996</v>
      </c>
      <c r="L922" s="41" t="str">
        <f t="shared" si="44"/>
        <v>AA</v>
      </c>
      <c r="M922" s="41" t="s">
        <v>1484</v>
      </c>
      <c r="N922" s="41" t="s">
        <v>416</v>
      </c>
      <c r="O922" s="41" t="s">
        <v>70</v>
      </c>
    </row>
    <row r="923" spans="1:15">
      <c r="A923" s="42">
        <v>41478</v>
      </c>
      <c r="B923" s="42">
        <v>52435</v>
      </c>
      <c r="C923" s="130">
        <v>360</v>
      </c>
      <c r="D923" s="43">
        <v>8.5099999999999995E-2</v>
      </c>
      <c r="E923" s="43">
        <v>0.08</v>
      </c>
      <c r="F923" s="44">
        <v>100000</v>
      </c>
      <c r="G923" s="44">
        <v>100000</v>
      </c>
      <c r="H923" s="44">
        <v>38338.86</v>
      </c>
      <c r="I923" s="44">
        <v>39999.99</v>
      </c>
      <c r="J923" s="68">
        <f t="shared" si="42"/>
        <v>0.38338860000000002</v>
      </c>
      <c r="K923" s="43">
        <f t="shared" si="43"/>
        <v>0.39999989999999996</v>
      </c>
      <c r="L923" s="41" t="str">
        <f t="shared" si="44"/>
        <v>AA</v>
      </c>
      <c r="M923" s="41" t="s">
        <v>232</v>
      </c>
      <c r="N923" s="41" t="s">
        <v>417</v>
      </c>
      <c r="O923" s="41" t="s">
        <v>70</v>
      </c>
    </row>
    <row r="924" spans="1:15">
      <c r="A924" s="38">
        <v>41596</v>
      </c>
      <c r="B924" s="38">
        <v>50727</v>
      </c>
      <c r="C924" s="131">
        <v>300</v>
      </c>
      <c r="D924" s="39">
        <v>8.5099999999999995E-2</v>
      </c>
      <c r="E924" s="39">
        <v>0.08</v>
      </c>
      <c r="F924" s="40">
        <v>125000</v>
      </c>
      <c r="G924" s="40">
        <v>125000</v>
      </c>
      <c r="H924" s="40">
        <v>48044.66</v>
      </c>
      <c r="I924" s="40">
        <v>49999.99</v>
      </c>
      <c r="J924" s="67">
        <f t="shared" si="42"/>
        <v>0.38435728000000002</v>
      </c>
      <c r="K924" s="39">
        <f t="shared" si="43"/>
        <v>0.39999992000000001</v>
      </c>
      <c r="L924" s="2" t="str">
        <f t="shared" si="44"/>
        <v>AA</v>
      </c>
      <c r="M924" s="2" t="s">
        <v>555</v>
      </c>
      <c r="N924" s="2" t="s">
        <v>434</v>
      </c>
      <c r="O924" s="2" t="s">
        <v>70</v>
      </c>
    </row>
    <row r="925" spans="1:15">
      <c r="A925" s="38">
        <v>41439</v>
      </c>
      <c r="B925" s="38">
        <v>53492</v>
      </c>
      <c r="C925" s="131">
        <v>396</v>
      </c>
      <c r="D925" s="39">
        <v>8.5099999999999995E-2</v>
      </c>
      <c r="E925" s="39">
        <v>0.08</v>
      </c>
      <c r="F925" s="40">
        <v>135000</v>
      </c>
      <c r="G925" s="40">
        <v>135000</v>
      </c>
      <c r="H925" s="40">
        <v>51896.82</v>
      </c>
      <c r="I925" s="40">
        <v>53999.99</v>
      </c>
      <c r="J925" s="67">
        <f t="shared" si="42"/>
        <v>0.38442088888888887</v>
      </c>
      <c r="K925" s="39">
        <f t="shared" si="43"/>
        <v>0.39999992592592593</v>
      </c>
      <c r="L925" s="2" t="str">
        <f t="shared" si="44"/>
        <v>AA</v>
      </c>
      <c r="M925" s="2" t="s">
        <v>802</v>
      </c>
      <c r="N925" s="2" t="s">
        <v>416</v>
      </c>
      <c r="O925" s="2" t="s">
        <v>70</v>
      </c>
    </row>
    <row r="926" spans="1:15">
      <c r="A926" s="38">
        <v>41772</v>
      </c>
      <c r="B926" s="38">
        <v>44574</v>
      </c>
      <c r="C926" s="131">
        <v>92</v>
      </c>
      <c r="D926" s="39">
        <v>8.5099999999999995E-2</v>
      </c>
      <c r="E926" s="39">
        <v>8.5099999999999995E-2</v>
      </c>
      <c r="F926" s="40">
        <v>150000</v>
      </c>
      <c r="G926" s="40">
        <v>150000</v>
      </c>
      <c r="H926" s="40">
        <v>54616.38</v>
      </c>
      <c r="I926" s="40">
        <v>59999.99</v>
      </c>
      <c r="J926" s="67">
        <f t="shared" si="42"/>
        <v>0.36410919999999997</v>
      </c>
      <c r="K926" s="39">
        <f t="shared" si="43"/>
        <v>0.39999993333333334</v>
      </c>
      <c r="L926" s="2" t="str">
        <f t="shared" si="44"/>
        <v>AA</v>
      </c>
      <c r="M926" s="2" t="s">
        <v>467</v>
      </c>
      <c r="N926" s="2" t="s">
        <v>425</v>
      </c>
      <c r="O926" s="2" t="s">
        <v>70</v>
      </c>
    </row>
    <row r="927" spans="1:15">
      <c r="A927" s="38">
        <v>41183</v>
      </c>
      <c r="B927" s="38">
        <v>44835</v>
      </c>
      <c r="C927" s="131">
        <v>120</v>
      </c>
      <c r="D927" s="39">
        <v>8.5099999999999995E-2</v>
      </c>
      <c r="E927" s="39">
        <v>0.08</v>
      </c>
      <c r="F927" s="40">
        <v>150000</v>
      </c>
      <c r="G927" s="40">
        <v>150000</v>
      </c>
      <c r="H927" s="40">
        <v>46552.44</v>
      </c>
      <c r="I927" s="40">
        <v>59999.99</v>
      </c>
      <c r="J927" s="67">
        <f t="shared" si="42"/>
        <v>0.3103496</v>
      </c>
      <c r="K927" s="39">
        <f t="shared" si="43"/>
        <v>0.39999993333333334</v>
      </c>
      <c r="L927" s="2" t="str">
        <f t="shared" si="44"/>
        <v>AA</v>
      </c>
      <c r="M927" s="2" t="s">
        <v>1479</v>
      </c>
      <c r="N927" s="2" t="s">
        <v>419</v>
      </c>
      <c r="O927" s="2" t="s">
        <v>70</v>
      </c>
    </row>
    <row r="928" spans="1:15">
      <c r="A928" s="38">
        <v>41626</v>
      </c>
      <c r="B928" s="38">
        <v>52583</v>
      </c>
      <c r="C928" s="131">
        <v>360</v>
      </c>
      <c r="D928" s="39">
        <v>8.5099999999999995E-2</v>
      </c>
      <c r="E928" s="39">
        <v>0.08</v>
      </c>
      <c r="F928" s="40">
        <v>150000</v>
      </c>
      <c r="G928" s="40">
        <v>150000</v>
      </c>
      <c r="H928" s="40">
        <v>58284.34</v>
      </c>
      <c r="I928" s="40">
        <v>59999.99</v>
      </c>
      <c r="J928" s="67">
        <f t="shared" si="42"/>
        <v>0.38856226666666666</v>
      </c>
      <c r="K928" s="39">
        <f t="shared" si="43"/>
        <v>0.39999993333333334</v>
      </c>
      <c r="L928" s="2" t="str">
        <f t="shared" si="44"/>
        <v>AA</v>
      </c>
      <c r="M928" s="2" t="s">
        <v>125</v>
      </c>
      <c r="N928" s="2" t="s">
        <v>417</v>
      </c>
      <c r="O928" s="2" t="s">
        <v>70</v>
      </c>
    </row>
    <row r="929" spans="1:15">
      <c r="A929" s="42">
        <v>41505</v>
      </c>
      <c r="B929" s="42">
        <v>45980</v>
      </c>
      <c r="C929" s="130">
        <v>147</v>
      </c>
      <c r="D929" s="43">
        <v>8.5099999999999995E-2</v>
      </c>
      <c r="E929" s="43">
        <v>0.08</v>
      </c>
      <c r="F929" s="44">
        <v>175000</v>
      </c>
      <c r="G929" s="44">
        <v>175000</v>
      </c>
      <c r="H929" s="44">
        <v>43553.22</v>
      </c>
      <c r="I929" s="44">
        <v>69999.990000000005</v>
      </c>
      <c r="J929" s="68">
        <f t="shared" si="42"/>
        <v>0.24887554285714286</v>
      </c>
      <c r="K929" s="43">
        <f t="shared" si="43"/>
        <v>0.39999994285714291</v>
      </c>
      <c r="L929" s="41" t="str">
        <f t="shared" si="44"/>
        <v>AA</v>
      </c>
      <c r="M929" s="41" t="s">
        <v>858</v>
      </c>
      <c r="N929" s="41" t="s">
        <v>417</v>
      </c>
      <c r="O929" s="41" t="s">
        <v>70</v>
      </c>
    </row>
    <row r="930" spans="1:15">
      <c r="A930" s="42">
        <v>41166</v>
      </c>
      <c r="B930" s="42">
        <v>52123</v>
      </c>
      <c r="C930" s="130">
        <v>360</v>
      </c>
      <c r="D930" s="43">
        <v>8.5099999999999995E-2</v>
      </c>
      <c r="E930" s="43">
        <v>0.08</v>
      </c>
      <c r="F930" s="44">
        <v>175000</v>
      </c>
      <c r="G930" s="44">
        <v>175000</v>
      </c>
      <c r="H930" s="44">
        <v>65144.98</v>
      </c>
      <c r="I930" s="44">
        <v>69999.990000000005</v>
      </c>
      <c r="J930" s="68">
        <f t="shared" si="42"/>
        <v>0.37225702857142862</v>
      </c>
      <c r="K930" s="43">
        <f t="shared" si="43"/>
        <v>0.39999994285714291</v>
      </c>
      <c r="L930" s="41" t="str">
        <f t="shared" si="44"/>
        <v>AA</v>
      </c>
      <c r="M930" s="41" t="s">
        <v>665</v>
      </c>
      <c r="N930" s="41" t="s">
        <v>417</v>
      </c>
      <c r="O930" s="41" t="s">
        <v>70</v>
      </c>
    </row>
    <row r="931" spans="1:15">
      <c r="A931" s="42">
        <v>41667</v>
      </c>
      <c r="B931" s="42">
        <v>44709</v>
      </c>
      <c r="C931" s="130">
        <v>100</v>
      </c>
      <c r="D931" s="43">
        <v>8.5099999999999995E-2</v>
      </c>
      <c r="E931" s="43">
        <v>0.08</v>
      </c>
      <c r="F931" s="44">
        <v>200000</v>
      </c>
      <c r="G931" s="44">
        <v>200000</v>
      </c>
      <c r="H931" s="44">
        <v>67963.710000000006</v>
      </c>
      <c r="I931" s="44">
        <v>79999.990000000005</v>
      </c>
      <c r="J931" s="68">
        <f t="shared" si="42"/>
        <v>0.33981855000000005</v>
      </c>
      <c r="K931" s="43">
        <f t="shared" si="43"/>
        <v>0.39999995000000005</v>
      </c>
      <c r="L931" s="41" t="str">
        <f t="shared" si="44"/>
        <v>AA</v>
      </c>
      <c r="M931" s="41" t="s">
        <v>588</v>
      </c>
      <c r="N931" s="41" t="s">
        <v>417</v>
      </c>
      <c r="O931" s="41" t="s">
        <v>70</v>
      </c>
    </row>
    <row r="932" spans="1:15">
      <c r="A932" s="42">
        <v>41107</v>
      </c>
      <c r="B932" s="42">
        <v>50238</v>
      </c>
      <c r="C932" s="130">
        <v>300</v>
      </c>
      <c r="D932" s="43">
        <v>8.5099999999999995E-2</v>
      </c>
      <c r="E932" s="43">
        <v>0.08</v>
      </c>
      <c r="F932" s="44">
        <v>200000</v>
      </c>
      <c r="G932" s="44">
        <v>200000</v>
      </c>
      <c r="H932" s="44">
        <v>72609.08</v>
      </c>
      <c r="I932" s="44">
        <v>79999.990000000005</v>
      </c>
      <c r="J932" s="68">
        <f t="shared" si="42"/>
        <v>0.36304540000000002</v>
      </c>
      <c r="K932" s="43">
        <f t="shared" si="43"/>
        <v>0.39999995000000005</v>
      </c>
      <c r="L932" s="41" t="str">
        <f t="shared" si="44"/>
        <v>AA</v>
      </c>
      <c r="M932" s="41" t="s">
        <v>518</v>
      </c>
      <c r="N932" s="41" t="s">
        <v>416</v>
      </c>
      <c r="O932" s="41" t="s">
        <v>70</v>
      </c>
    </row>
    <row r="933" spans="1:15">
      <c r="A933" s="38">
        <v>41449</v>
      </c>
      <c r="B933" s="38">
        <v>54233</v>
      </c>
      <c r="C933" s="131">
        <v>420</v>
      </c>
      <c r="D933" s="39">
        <v>8.5099999999999995E-2</v>
      </c>
      <c r="E933" s="39">
        <v>7.5300000000000006E-2</v>
      </c>
      <c r="F933" s="40">
        <v>200000</v>
      </c>
      <c r="G933" s="40">
        <v>200000</v>
      </c>
      <c r="H933" s="40">
        <v>77082.429999999993</v>
      </c>
      <c r="I933" s="40">
        <v>79999.990000000005</v>
      </c>
      <c r="J933" s="67">
        <f t="shared" si="42"/>
        <v>0.38541214999999995</v>
      </c>
      <c r="K933" s="39">
        <f t="shared" si="43"/>
        <v>0.39999995000000005</v>
      </c>
      <c r="L933" s="2" t="str">
        <f t="shared" si="44"/>
        <v>AA</v>
      </c>
      <c r="M933" s="2" t="s">
        <v>601</v>
      </c>
      <c r="N933" s="2" t="s">
        <v>435</v>
      </c>
      <c r="O933" s="2" t="s">
        <v>70</v>
      </c>
    </row>
    <row r="934" spans="1:15">
      <c r="A934" s="38">
        <v>41662</v>
      </c>
      <c r="B934" s="38">
        <v>54446</v>
      </c>
      <c r="C934" s="131">
        <v>420</v>
      </c>
      <c r="D934" s="39">
        <v>8.5099999999999995E-2</v>
      </c>
      <c r="E934" s="39">
        <v>0.08</v>
      </c>
      <c r="F934" s="40">
        <v>200000</v>
      </c>
      <c r="G934" s="40">
        <v>200000</v>
      </c>
      <c r="H934" s="40">
        <v>78236.479999999996</v>
      </c>
      <c r="I934" s="40">
        <v>79999.990000000005</v>
      </c>
      <c r="J934" s="67">
        <f t="shared" si="42"/>
        <v>0.39118239999999999</v>
      </c>
      <c r="K934" s="39">
        <f t="shared" si="43"/>
        <v>0.39999995000000005</v>
      </c>
      <c r="L934" s="2" t="str">
        <f t="shared" si="44"/>
        <v>AA</v>
      </c>
      <c r="M934" s="2" t="s">
        <v>554</v>
      </c>
      <c r="N934" s="2" t="s">
        <v>417</v>
      </c>
      <c r="O934" s="2" t="s">
        <v>70</v>
      </c>
    </row>
    <row r="935" spans="1:15">
      <c r="A935" s="42">
        <v>41302</v>
      </c>
      <c r="B935" s="42">
        <v>42397</v>
      </c>
      <c r="C935" s="130">
        <v>36</v>
      </c>
      <c r="D935" s="43">
        <v>8.5099999999999995E-2</v>
      </c>
      <c r="E935" s="43">
        <v>0.08</v>
      </c>
      <c r="F935" s="44">
        <v>125000</v>
      </c>
      <c r="G935" s="44">
        <v>125000</v>
      </c>
      <c r="H935" s="44">
        <v>43287.69</v>
      </c>
      <c r="I935" s="44">
        <v>50000</v>
      </c>
      <c r="J935" s="68">
        <f t="shared" si="42"/>
        <v>0.34630152000000003</v>
      </c>
      <c r="K935" s="43">
        <f t="shared" si="43"/>
        <v>0.4</v>
      </c>
      <c r="L935" s="41" t="str">
        <f t="shared" si="44"/>
        <v>AA</v>
      </c>
      <c r="M935" s="41" t="s">
        <v>862</v>
      </c>
      <c r="N935" s="41" t="s">
        <v>417</v>
      </c>
      <c r="O935" s="41" t="s">
        <v>70</v>
      </c>
    </row>
    <row r="936" spans="1:15">
      <c r="A936" s="38">
        <v>41414</v>
      </c>
      <c r="B936" s="38">
        <v>50545</v>
      </c>
      <c r="C936" s="131">
        <v>300</v>
      </c>
      <c r="D936" s="39">
        <v>8.5099999999999995E-2</v>
      </c>
      <c r="E936" s="39">
        <v>0.08</v>
      </c>
      <c r="F936" s="40">
        <v>200000</v>
      </c>
      <c r="G936" s="40">
        <v>200000</v>
      </c>
      <c r="H936" s="40">
        <v>79519.95</v>
      </c>
      <c r="I936" s="40">
        <v>80000</v>
      </c>
      <c r="J936" s="67">
        <f t="shared" si="42"/>
        <v>0.39759974999999997</v>
      </c>
      <c r="K936" s="39">
        <f t="shared" si="43"/>
        <v>0.4</v>
      </c>
      <c r="L936" s="2" t="str">
        <f t="shared" si="44"/>
        <v>AA</v>
      </c>
      <c r="M936" s="2" t="s">
        <v>750</v>
      </c>
      <c r="N936" s="2" t="s">
        <v>417</v>
      </c>
      <c r="O936" s="2" t="s">
        <v>70</v>
      </c>
    </row>
    <row r="937" spans="1:15">
      <c r="A937" s="38">
        <v>41124</v>
      </c>
      <c r="B937" s="38">
        <v>52081</v>
      </c>
      <c r="C937" s="131">
        <v>360</v>
      </c>
      <c r="D937" s="39">
        <v>8.5099999999999995E-2</v>
      </c>
      <c r="E937" s="39">
        <v>8.5099999999999995E-2</v>
      </c>
      <c r="F937" s="40">
        <v>140000</v>
      </c>
      <c r="G937" s="40">
        <v>140000</v>
      </c>
      <c r="H937" s="40">
        <v>39631.440000000002</v>
      </c>
      <c r="I937" s="40">
        <v>56000</v>
      </c>
      <c r="J937" s="67">
        <f t="shared" si="42"/>
        <v>0.28308171428571433</v>
      </c>
      <c r="K937" s="39">
        <f t="shared" si="43"/>
        <v>0.4</v>
      </c>
      <c r="L937" s="2" t="str">
        <f t="shared" si="44"/>
        <v>AA</v>
      </c>
      <c r="M937" s="2" t="s">
        <v>1452</v>
      </c>
      <c r="N937" s="2" t="s">
        <v>416</v>
      </c>
      <c r="O937" s="2" t="s">
        <v>70</v>
      </c>
    </row>
    <row r="938" spans="1:15">
      <c r="A938" s="42">
        <v>41669</v>
      </c>
      <c r="B938" s="42">
        <v>54453</v>
      </c>
      <c r="C938" s="130">
        <v>420</v>
      </c>
      <c r="D938" s="43">
        <v>8.5099999999999995E-2</v>
      </c>
      <c r="E938" s="43">
        <v>7.5300000000000006E-2</v>
      </c>
      <c r="F938" s="44">
        <v>150000</v>
      </c>
      <c r="G938" s="44">
        <v>150000</v>
      </c>
      <c r="H938" s="44">
        <v>59365.69</v>
      </c>
      <c r="I938" s="44">
        <v>60000</v>
      </c>
      <c r="J938" s="68">
        <f t="shared" si="42"/>
        <v>0.39577126666666668</v>
      </c>
      <c r="K938" s="43">
        <f t="shared" si="43"/>
        <v>0.4</v>
      </c>
      <c r="L938" s="41" t="str">
        <f t="shared" si="44"/>
        <v>AA</v>
      </c>
      <c r="M938" s="41" t="s">
        <v>772</v>
      </c>
      <c r="N938" s="41" t="s">
        <v>417</v>
      </c>
      <c r="O938" s="41" t="s">
        <v>70</v>
      </c>
    </row>
    <row r="939" spans="1:15">
      <c r="A939" s="42">
        <v>41115</v>
      </c>
      <c r="B939" s="42">
        <v>52072</v>
      </c>
      <c r="C939" s="130">
        <v>360</v>
      </c>
      <c r="D939" s="43">
        <v>8.5099999999999995E-2</v>
      </c>
      <c r="E939" s="43">
        <v>7.5300000000000006E-2</v>
      </c>
      <c r="F939" s="44">
        <v>140000</v>
      </c>
      <c r="G939" s="44">
        <v>140000</v>
      </c>
      <c r="H939" s="44">
        <v>53370.06</v>
      </c>
      <c r="I939" s="44">
        <v>56133.66</v>
      </c>
      <c r="J939" s="68">
        <f t="shared" si="42"/>
        <v>0.3812147142857143</v>
      </c>
      <c r="K939" s="43">
        <f t="shared" si="43"/>
        <v>0.40095471428571433</v>
      </c>
      <c r="L939" s="41" t="str">
        <f t="shared" si="44"/>
        <v>AA</v>
      </c>
      <c r="M939" s="41" t="s">
        <v>112</v>
      </c>
      <c r="N939" s="41" t="s">
        <v>417</v>
      </c>
      <c r="O939" s="41" t="s">
        <v>70</v>
      </c>
    </row>
    <row r="940" spans="1:15">
      <c r="A940" s="38">
        <v>41627</v>
      </c>
      <c r="B940" s="38">
        <v>52036</v>
      </c>
      <c r="C940" s="131">
        <v>342</v>
      </c>
      <c r="D940" s="39">
        <v>8.5099999999999995E-2</v>
      </c>
      <c r="E940" s="39">
        <v>0.08</v>
      </c>
      <c r="F940" s="40">
        <v>160000</v>
      </c>
      <c r="G940" s="40">
        <v>160000</v>
      </c>
      <c r="H940" s="40">
        <v>62142.62</v>
      </c>
      <c r="I940" s="40">
        <v>64169.77</v>
      </c>
      <c r="J940" s="67">
        <f t="shared" si="42"/>
        <v>0.38839137500000004</v>
      </c>
      <c r="K940" s="39">
        <f t="shared" si="43"/>
        <v>0.40106106249999995</v>
      </c>
      <c r="L940" s="2" t="str">
        <f t="shared" si="44"/>
        <v>AA</v>
      </c>
      <c r="M940" s="2" t="s">
        <v>523</v>
      </c>
      <c r="N940" s="2" t="s">
        <v>423</v>
      </c>
      <c r="O940" s="2" t="s">
        <v>70</v>
      </c>
    </row>
    <row r="941" spans="1:15">
      <c r="A941" s="42">
        <v>41387</v>
      </c>
      <c r="B941" s="42">
        <v>54171</v>
      </c>
      <c r="C941" s="130">
        <v>420</v>
      </c>
      <c r="D941" s="43">
        <v>8.5099999999999995E-2</v>
      </c>
      <c r="E941" s="43">
        <v>0.08</v>
      </c>
      <c r="F941" s="44">
        <v>199045</v>
      </c>
      <c r="G941" s="44">
        <v>199045</v>
      </c>
      <c r="H941" s="44">
        <v>76708.11</v>
      </c>
      <c r="I941" s="44">
        <v>79999.990000000005</v>
      </c>
      <c r="J941" s="68">
        <f t="shared" si="42"/>
        <v>0.38538074304805447</v>
      </c>
      <c r="K941" s="43">
        <f t="shared" si="43"/>
        <v>0.40191911376824341</v>
      </c>
      <c r="L941" s="41" t="str">
        <f t="shared" si="44"/>
        <v>AA</v>
      </c>
      <c r="M941" s="41" t="s">
        <v>703</v>
      </c>
      <c r="N941" s="41" t="s">
        <v>437</v>
      </c>
      <c r="O941" s="41" t="s">
        <v>70</v>
      </c>
    </row>
    <row r="942" spans="1:15">
      <c r="A942" s="42">
        <v>41178</v>
      </c>
      <c r="B942" s="42">
        <v>49029</v>
      </c>
      <c r="C942" s="130">
        <v>258</v>
      </c>
      <c r="D942" s="43">
        <v>8.5099999999999995E-2</v>
      </c>
      <c r="E942" s="43">
        <v>0.08</v>
      </c>
      <c r="F942" s="44">
        <v>190000</v>
      </c>
      <c r="G942" s="44">
        <v>190000</v>
      </c>
      <c r="H942" s="44">
        <v>68746.289999999994</v>
      </c>
      <c r="I942" s="44">
        <v>76526.41</v>
      </c>
      <c r="J942" s="68">
        <f t="shared" si="42"/>
        <v>0.36182257894736841</v>
      </c>
      <c r="K942" s="43">
        <f t="shared" si="43"/>
        <v>0.40277057894736845</v>
      </c>
      <c r="L942" s="41" t="str">
        <f t="shared" si="44"/>
        <v>AA</v>
      </c>
      <c r="M942" s="41" t="s">
        <v>716</v>
      </c>
      <c r="N942" s="41" t="s">
        <v>417</v>
      </c>
      <c r="O942" s="41" t="s">
        <v>70</v>
      </c>
    </row>
    <row r="943" spans="1:15">
      <c r="A943" s="42">
        <v>41365</v>
      </c>
      <c r="B943" s="42">
        <v>51380</v>
      </c>
      <c r="C943" s="130">
        <v>329</v>
      </c>
      <c r="D943" s="43">
        <v>8.5099999999999995E-2</v>
      </c>
      <c r="E943" s="43">
        <v>7.5300000000000006E-2</v>
      </c>
      <c r="F943" s="44">
        <v>180000</v>
      </c>
      <c r="G943" s="44">
        <v>180000</v>
      </c>
      <c r="H943" s="44">
        <v>68541.45</v>
      </c>
      <c r="I943" s="44">
        <v>72612.240000000005</v>
      </c>
      <c r="J943" s="68">
        <f t="shared" si="42"/>
        <v>0.38078583333333332</v>
      </c>
      <c r="K943" s="43">
        <f t="shared" si="43"/>
        <v>0.40340133333333339</v>
      </c>
      <c r="L943" s="41" t="str">
        <f t="shared" si="44"/>
        <v>AA</v>
      </c>
      <c r="M943" s="41" t="s">
        <v>586</v>
      </c>
      <c r="N943" s="41" t="s">
        <v>416</v>
      </c>
      <c r="O943" s="41" t="s">
        <v>70</v>
      </c>
    </row>
    <row r="944" spans="1:15">
      <c r="A944" s="38">
        <v>41311</v>
      </c>
      <c r="B944" s="38">
        <v>46789</v>
      </c>
      <c r="C944" s="131">
        <v>180</v>
      </c>
      <c r="D944" s="39">
        <v>8.5099999999999995E-2</v>
      </c>
      <c r="E944" s="39">
        <v>7.4400000000000008E-2</v>
      </c>
      <c r="F944" s="40">
        <v>104000</v>
      </c>
      <c r="G944" s="40">
        <v>104000</v>
      </c>
      <c r="H944" s="40">
        <v>36845.519999999997</v>
      </c>
      <c r="I944" s="40">
        <v>41999.99</v>
      </c>
      <c r="J944" s="67">
        <f t="shared" si="42"/>
        <v>0.35428384615384612</v>
      </c>
      <c r="K944" s="39">
        <f t="shared" si="43"/>
        <v>0.40384605769230769</v>
      </c>
      <c r="L944" s="2" t="str">
        <f t="shared" si="44"/>
        <v>AA</v>
      </c>
      <c r="M944" s="2" t="s">
        <v>489</v>
      </c>
      <c r="N944" s="2" t="s">
        <v>415</v>
      </c>
      <c r="O944" s="2" t="s">
        <v>70</v>
      </c>
    </row>
    <row r="945" spans="1:15">
      <c r="A945" s="38">
        <v>41589</v>
      </c>
      <c r="B945" s="38">
        <v>54373</v>
      </c>
      <c r="C945" s="131">
        <v>420</v>
      </c>
      <c r="D945" s="39">
        <v>8.5099999999999995E-2</v>
      </c>
      <c r="E945" s="39">
        <v>7.4400000000000008E-2</v>
      </c>
      <c r="F945" s="40">
        <v>150000</v>
      </c>
      <c r="G945" s="40">
        <v>150000</v>
      </c>
      <c r="H945" s="40">
        <v>54494.27</v>
      </c>
      <c r="I945" s="40">
        <v>60677.75</v>
      </c>
      <c r="J945" s="67">
        <f t="shared" si="42"/>
        <v>0.3632951333333333</v>
      </c>
      <c r="K945" s="39">
        <f t="shared" si="43"/>
        <v>0.40451833333333331</v>
      </c>
      <c r="L945" s="2" t="str">
        <f t="shared" si="44"/>
        <v>AA</v>
      </c>
      <c r="M945" s="2" t="s">
        <v>491</v>
      </c>
      <c r="N945" s="2" t="s">
        <v>416</v>
      </c>
      <c r="O945" s="2" t="s">
        <v>70</v>
      </c>
    </row>
    <row r="946" spans="1:15">
      <c r="A946" s="42">
        <v>41360</v>
      </c>
      <c r="B946" s="42">
        <v>53627</v>
      </c>
      <c r="C946" s="130">
        <v>403</v>
      </c>
      <c r="D946" s="43">
        <v>8.5099999999999995E-2</v>
      </c>
      <c r="E946" s="43">
        <v>7.5300000000000006E-2</v>
      </c>
      <c r="F946" s="44">
        <v>195000</v>
      </c>
      <c r="G946" s="44">
        <v>195000</v>
      </c>
      <c r="H946" s="44">
        <v>76963.47</v>
      </c>
      <c r="I946" s="44">
        <v>78885.649999999994</v>
      </c>
      <c r="J946" s="68">
        <f t="shared" si="42"/>
        <v>0.39468446153846154</v>
      </c>
      <c r="K946" s="43">
        <f t="shared" si="43"/>
        <v>0.40454179487179487</v>
      </c>
      <c r="L946" s="41" t="str">
        <f t="shared" si="44"/>
        <v>AA</v>
      </c>
      <c r="M946" s="41" t="s">
        <v>552</v>
      </c>
      <c r="N946" s="41" t="s">
        <v>416</v>
      </c>
      <c r="O946" s="41" t="s">
        <v>70</v>
      </c>
    </row>
    <row r="947" spans="1:15">
      <c r="A947" s="42">
        <v>41751</v>
      </c>
      <c r="B947" s="42">
        <v>54535</v>
      </c>
      <c r="C947" s="130">
        <v>420</v>
      </c>
      <c r="D947" s="43">
        <v>8.5099999999999995E-2</v>
      </c>
      <c r="E947" s="43">
        <v>0.08</v>
      </c>
      <c r="F947" s="44">
        <v>196000</v>
      </c>
      <c r="G947" s="44">
        <v>196000</v>
      </c>
      <c r="H947" s="44">
        <v>78118.509999999995</v>
      </c>
      <c r="I947" s="44">
        <v>79363.12</v>
      </c>
      <c r="J947" s="68">
        <f t="shared" si="42"/>
        <v>0.39856382653061223</v>
      </c>
      <c r="K947" s="43">
        <f t="shared" si="43"/>
        <v>0.40491387755102037</v>
      </c>
      <c r="L947" s="41" t="str">
        <f t="shared" si="44"/>
        <v>AA</v>
      </c>
      <c r="M947" s="41" t="s">
        <v>467</v>
      </c>
      <c r="N947" s="41" t="s">
        <v>425</v>
      </c>
      <c r="O947" s="41" t="s">
        <v>70</v>
      </c>
    </row>
    <row r="948" spans="1:15">
      <c r="A948" s="38">
        <v>41359</v>
      </c>
      <c r="B948" s="38">
        <v>51861</v>
      </c>
      <c r="C948" s="131">
        <v>345</v>
      </c>
      <c r="D948" s="39">
        <v>8.5099999999999995E-2</v>
      </c>
      <c r="E948" s="39">
        <v>7.5300000000000006E-2</v>
      </c>
      <c r="F948" s="40">
        <v>158000</v>
      </c>
      <c r="G948" s="40">
        <v>158000</v>
      </c>
      <c r="H948" s="40">
        <v>62162.01</v>
      </c>
      <c r="I948" s="40">
        <v>63988.54</v>
      </c>
      <c r="J948" s="67">
        <f t="shared" si="42"/>
        <v>0.3934304430379747</v>
      </c>
      <c r="K948" s="39">
        <f t="shared" si="43"/>
        <v>0.40499075949367092</v>
      </c>
      <c r="L948" s="2" t="str">
        <f t="shared" si="44"/>
        <v>AA</v>
      </c>
      <c r="M948" s="2" t="s">
        <v>739</v>
      </c>
      <c r="N948" s="2" t="s">
        <v>422</v>
      </c>
      <c r="O948" s="2" t="s">
        <v>70</v>
      </c>
    </row>
    <row r="949" spans="1:15">
      <c r="A949" s="42">
        <v>41752</v>
      </c>
      <c r="B949" s="42">
        <v>45405</v>
      </c>
      <c r="C949" s="130">
        <v>120</v>
      </c>
      <c r="D949" s="43">
        <v>8.5099999999999995E-2</v>
      </c>
      <c r="E949" s="43">
        <v>7.4400000000000008E-2</v>
      </c>
      <c r="F949" s="44">
        <v>196500</v>
      </c>
      <c r="G949" s="44">
        <v>196500</v>
      </c>
      <c r="H949" s="44">
        <v>73577.350000000006</v>
      </c>
      <c r="I949" s="44">
        <v>79614.69</v>
      </c>
      <c r="J949" s="68">
        <f t="shared" si="42"/>
        <v>0.37443944020356235</v>
      </c>
      <c r="K949" s="43">
        <f t="shared" si="43"/>
        <v>0.40516381679389313</v>
      </c>
      <c r="L949" s="41" t="str">
        <f t="shared" si="44"/>
        <v>AA</v>
      </c>
      <c r="M949" s="41" t="s">
        <v>1051</v>
      </c>
      <c r="N949" s="41" t="s">
        <v>437</v>
      </c>
      <c r="O949" s="41" t="s">
        <v>70</v>
      </c>
    </row>
    <row r="950" spans="1:15">
      <c r="A950" s="38">
        <v>41446</v>
      </c>
      <c r="B950" s="38">
        <v>45709</v>
      </c>
      <c r="C950" s="131">
        <v>140</v>
      </c>
      <c r="D950" s="39">
        <v>8.5099999999999995E-2</v>
      </c>
      <c r="E950" s="39">
        <v>7.8100000000000003E-2</v>
      </c>
      <c r="F950" s="40">
        <v>115000</v>
      </c>
      <c r="G950" s="40">
        <v>115000</v>
      </c>
      <c r="H950" s="40">
        <v>40420.82</v>
      </c>
      <c r="I950" s="40">
        <v>46597.77</v>
      </c>
      <c r="J950" s="67">
        <f t="shared" si="42"/>
        <v>0.35148539130434781</v>
      </c>
      <c r="K950" s="39">
        <f t="shared" si="43"/>
        <v>0.40519799999999995</v>
      </c>
      <c r="L950" s="2" t="str">
        <f t="shared" si="44"/>
        <v>AA</v>
      </c>
      <c r="M950" s="2" t="s">
        <v>648</v>
      </c>
      <c r="N950" s="2" t="s">
        <v>417</v>
      </c>
      <c r="O950" s="2" t="s">
        <v>70</v>
      </c>
    </row>
    <row r="951" spans="1:15">
      <c r="A951" s="38">
        <v>41628</v>
      </c>
      <c r="B951" s="38">
        <v>50303</v>
      </c>
      <c r="C951" s="131">
        <v>285</v>
      </c>
      <c r="D951" s="39">
        <v>8.5099999999999995E-2</v>
      </c>
      <c r="E951" s="39">
        <v>0.08</v>
      </c>
      <c r="F951" s="40">
        <v>177600</v>
      </c>
      <c r="G951" s="40">
        <v>177600</v>
      </c>
      <c r="H951" s="40">
        <v>69152.210000000006</v>
      </c>
      <c r="I951" s="40">
        <v>71999.990000000005</v>
      </c>
      <c r="J951" s="67">
        <f t="shared" si="42"/>
        <v>0.38937055180180186</v>
      </c>
      <c r="K951" s="39">
        <f t="shared" si="43"/>
        <v>0.40540534909909914</v>
      </c>
      <c r="L951" s="2" t="str">
        <f t="shared" si="44"/>
        <v>AA</v>
      </c>
      <c r="M951" s="2" t="s">
        <v>520</v>
      </c>
      <c r="N951" s="2" t="s">
        <v>429</v>
      </c>
      <c r="O951" s="2" t="s">
        <v>70</v>
      </c>
    </row>
    <row r="952" spans="1:15">
      <c r="A952" s="38">
        <v>41467</v>
      </c>
      <c r="B952" s="38">
        <v>50598</v>
      </c>
      <c r="C952" s="131">
        <v>300</v>
      </c>
      <c r="D952" s="39">
        <v>8.5099999999999995E-2</v>
      </c>
      <c r="E952" s="39">
        <v>7.5300000000000006E-2</v>
      </c>
      <c r="F952" s="40">
        <v>183000</v>
      </c>
      <c r="G952" s="40">
        <v>183000</v>
      </c>
      <c r="H952" s="40">
        <v>67515.69</v>
      </c>
      <c r="I952" s="40">
        <v>74222.06</v>
      </c>
      <c r="J952" s="67">
        <f t="shared" si="42"/>
        <v>0.36893819672131151</v>
      </c>
      <c r="K952" s="39">
        <f t="shared" si="43"/>
        <v>0.40558502732240437</v>
      </c>
      <c r="L952" s="2" t="str">
        <f t="shared" si="44"/>
        <v>AA</v>
      </c>
      <c r="M952" s="2" t="s">
        <v>632</v>
      </c>
      <c r="N952" s="2" t="s">
        <v>424</v>
      </c>
      <c r="O952" s="2" t="s">
        <v>70</v>
      </c>
    </row>
    <row r="953" spans="1:15">
      <c r="A953" s="42">
        <v>41271</v>
      </c>
      <c r="B953" s="42">
        <v>47631</v>
      </c>
      <c r="C953" s="130">
        <v>209</v>
      </c>
      <c r="D953" s="43">
        <v>8.5099999999999995E-2</v>
      </c>
      <c r="E953" s="43">
        <v>0.08</v>
      </c>
      <c r="F953" s="44">
        <v>170000</v>
      </c>
      <c r="G953" s="44">
        <v>170000</v>
      </c>
      <c r="H953" s="44">
        <v>52838.51</v>
      </c>
      <c r="I953" s="44">
        <v>68980.91</v>
      </c>
      <c r="J953" s="68">
        <f t="shared" si="42"/>
        <v>0.31081476470588237</v>
      </c>
      <c r="K953" s="43">
        <f t="shared" si="43"/>
        <v>0.40577005882352946</v>
      </c>
      <c r="L953" s="41" t="str">
        <f t="shared" si="44"/>
        <v>AA</v>
      </c>
      <c r="M953" s="41" t="s">
        <v>461</v>
      </c>
      <c r="N953" s="41" t="s">
        <v>416</v>
      </c>
      <c r="O953" s="41" t="s">
        <v>70</v>
      </c>
    </row>
    <row r="954" spans="1:15">
      <c r="A954" s="42">
        <v>41128</v>
      </c>
      <c r="B954" s="42">
        <v>48982</v>
      </c>
      <c r="C954" s="130">
        <v>258</v>
      </c>
      <c r="D954" s="43">
        <v>8.5099999999999995E-2</v>
      </c>
      <c r="E954" s="43">
        <v>7.5300000000000006E-2</v>
      </c>
      <c r="F954" s="44">
        <v>190000</v>
      </c>
      <c r="G954" s="44">
        <v>190000</v>
      </c>
      <c r="H954" s="44">
        <v>72718.27</v>
      </c>
      <c r="I954" s="44">
        <v>77157.399999999994</v>
      </c>
      <c r="J954" s="68">
        <f t="shared" si="42"/>
        <v>0.38272773684210526</v>
      </c>
      <c r="K954" s="43">
        <f t="shared" si="43"/>
        <v>0.40609157894736841</v>
      </c>
      <c r="L954" s="41" t="str">
        <f t="shared" si="44"/>
        <v>AA</v>
      </c>
      <c r="M954" s="41" t="s">
        <v>465</v>
      </c>
      <c r="N954" s="41" t="s">
        <v>417</v>
      </c>
      <c r="O954" s="41" t="s">
        <v>70</v>
      </c>
    </row>
    <row r="955" spans="1:15">
      <c r="A955" s="42">
        <v>41205</v>
      </c>
      <c r="B955" s="42">
        <v>51127</v>
      </c>
      <c r="C955" s="130">
        <v>326</v>
      </c>
      <c r="D955" s="43">
        <v>8.5099999999999995E-2</v>
      </c>
      <c r="E955" s="43">
        <v>0.08</v>
      </c>
      <c r="F955" s="44">
        <v>160000</v>
      </c>
      <c r="G955" s="44">
        <v>160000</v>
      </c>
      <c r="H955" s="44">
        <v>60338.44</v>
      </c>
      <c r="I955" s="44">
        <v>64999.99</v>
      </c>
      <c r="J955" s="68">
        <f t="shared" si="42"/>
        <v>0.37711525000000001</v>
      </c>
      <c r="K955" s="43">
        <f t="shared" si="43"/>
        <v>0.40624993749999999</v>
      </c>
      <c r="L955" s="41" t="str">
        <f t="shared" si="44"/>
        <v>AA</v>
      </c>
      <c r="M955" s="41" t="s">
        <v>461</v>
      </c>
      <c r="N955" s="41" t="s">
        <v>416</v>
      </c>
      <c r="O955" s="41" t="s">
        <v>70</v>
      </c>
    </row>
    <row r="956" spans="1:15">
      <c r="A956" s="38">
        <v>41669</v>
      </c>
      <c r="B956" s="38">
        <v>54453</v>
      </c>
      <c r="C956" s="131">
        <v>420</v>
      </c>
      <c r="D956" s="39">
        <v>8.5099999999999995E-2</v>
      </c>
      <c r="E956" s="39">
        <v>7.5300000000000006E-2</v>
      </c>
      <c r="F956" s="40">
        <v>177000</v>
      </c>
      <c r="G956" s="40">
        <v>177000</v>
      </c>
      <c r="H956" s="40">
        <v>70334.679999999993</v>
      </c>
      <c r="I956" s="40">
        <v>71926.36</v>
      </c>
      <c r="J956" s="67">
        <f t="shared" si="42"/>
        <v>0.39737107344632766</v>
      </c>
      <c r="K956" s="39">
        <f t="shared" si="43"/>
        <v>0.40636361581920905</v>
      </c>
      <c r="L956" s="2" t="str">
        <f t="shared" si="44"/>
        <v>AA</v>
      </c>
      <c r="M956" s="2" t="s">
        <v>894</v>
      </c>
      <c r="N956" s="2" t="s">
        <v>427</v>
      </c>
      <c r="O956" s="2" t="s">
        <v>70</v>
      </c>
    </row>
    <row r="957" spans="1:15">
      <c r="A957" s="38">
        <v>41508</v>
      </c>
      <c r="B957" s="38">
        <v>48204</v>
      </c>
      <c r="C957" s="131">
        <v>220</v>
      </c>
      <c r="D957" s="39">
        <v>8.5099999999999995E-2</v>
      </c>
      <c r="E957" s="39">
        <v>0.08</v>
      </c>
      <c r="F957" s="40">
        <v>166000</v>
      </c>
      <c r="G957" s="40">
        <v>166000</v>
      </c>
      <c r="H957" s="40">
        <v>63046.03</v>
      </c>
      <c r="I957" s="40">
        <v>67505.990000000005</v>
      </c>
      <c r="J957" s="67">
        <f t="shared" si="42"/>
        <v>0.37979536144578313</v>
      </c>
      <c r="K957" s="39">
        <f t="shared" si="43"/>
        <v>0.40666259036144581</v>
      </c>
      <c r="L957" s="2" t="str">
        <f t="shared" si="44"/>
        <v>AA</v>
      </c>
      <c r="M957" s="2" t="s">
        <v>453</v>
      </c>
      <c r="N957" s="2" t="s">
        <v>418</v>
      </c>
      <c r="O957" s="2" t="s">
        <v>70</v>
      </c>
    </row>
    <row r="958" spans="1:15">
      <c r="A958" s="42">
        <v>41326</v>
      </c>
      <c r="B958" s="42">
        <v>54109</v>
      </c>
      <c r="C958" s="130">
        <v>420</v>
      </c>
      <c r="D958" s="43">
        <v>8.5099999999999995E-2</v>
      </c>
      <c r="E958" s="43">
        <v>0.08</v>
      </c>
      <c r="F958" s="44">
        <v>171792</v>
      </c>
      <c r="G958" s="44">
        <v>171792</v>
      </c>
      <c r="H958" s="44">
        <v>66748.350000000006</v>
      </c>
      <c r="I958" s="44">
        <v>69975.289999999994</v>
      </c>
      <c r="J958" s="68">
        <f t="shared" si="42"/>
        <v>0.38854166666666667</v>
      </c>
      <c r="K958" s="43">
        <f t="shared" si="43"/>
        <v>0.40732566126478531</v>
      </c>
      <c r="L958" s="41" t="str">
        <f t="shared" si="44"/>
        <v>AA</v>
      </c>
      <c r="M958" s="41" t="s">
        <v>1125</v>
      </c>
      <c r="N958" s="41" t="s">
        <v>422</v>
      </c>
      <c r="O958" s="41" t="s">
        <v>70</v>
      </c>
    </row>
    <row r="959" spans="1:15">
      <c r="A959" s="38">
        <v>41072</v>
      </c>
      <c r="B959" s="38">
        <v>52029</v>
      </c>
      <c r="C959" s="131">
        <v>360</v>
      </c>
      <c r="D959" s="39">
        <v>8.5099999999999995E-2</v>
      </c>
      <c r="E959" s="39">
        <v>0.08</v>
      </c>
      <c r="F959" s="40">
        <v>151000</v>
      </c>
      <c r="G959" s="40">
        <v>151000</v>
      </c>
      <c r="H959" s="40">
        <v>56799.33</v>
      </c>
      <c r="I959" s="40">
        <v>61599.99</v>
      </c>
      <c r="J959" s="67">
        <f t="shared" si="42"/>
        <v>0.37615450331125827</v>
      </c>
      <c r="K959" s="39">
        <f t="shared" si="43"/>
        <v>0.40794695364238409</v>
      </c>
      <c r="L959" s="2" t="str">
        <f t="shared" si="44"/>
        <v>AA</v>
      </c>
      <c r="M959" s="2" t="s">
        <v>915</v>
      </c>
      <c r="N959" s="2" t="s">
        <v>424</v>
      </c>
      <c r="O959" s="2" t="s">
        <v>70</v>
      </c>
    </row>
    <row r="960" spans="1:15">
      <c r="A960" s="38">
        <v>41333</v>
      </c>
      <c r="B960" s="38">
        <v>50464</v>
      </c>
      <c r="C960" s="131">
        <v>300</v>
      </c>
      <c r="D960" s="39">
        <v>8.5099999999999995E-2</v>
      </c>
      <c r="E960" s="39">
        <v>7.8100000000000003E-2</v>
      </c>
      <c r="F960" s="40">
        <v>93100</v>
      </c>
      <c r="G960" s="40">
        <v>93100</v>
      </c>
      <c r="H960" s="40">
        <v>35369.82</v>
      </c>
      <c r="I960" s="40">
        <v>37999.99</v>
      </c>
      <c r="J960" s="67">
        <f t="shared" si="42"/>
        <v>0.3799121374865736</v>
      </c>
      <c r="K960" s="39">
        <f t="shared" si="43"/>
        <v>0.40816315789473684</v>
      </c>
      <c r="L960" s="2" t="str">
        <f t="shared" si="44"/>
        <v>AA</v>
      </c>
      <c r="M960" s="2" t="s">
        <v>595</v>
      </c>
      <c r="N960" s="2" t="s">
        <v>423</v>
      </c>
      <c r="O960" s="2" t="s">
        <v>70</v>
      </c>
    </row>
    <row r="961" spans="1:15">
      <c r="A961" s="42">
        <v>41481</v>
      </c>
      <c r="B961" s="42">
        <v>53047</v>
      </c>
      <c r="C961" s="130">
        <v>380</v>
      </c>
      <c r="D961" s="43">
        <v>8.5099999999999995E-2</v>
      </c>
      <c r="E961" s="43">
        <v>0.08</v>
      </c>
      <c r="F961" s="44">
        <v>180000</v>
      </c>
      <c r="G961" s="44">
        <v>180000</v>
      </c>
      <c r="H961" s="44">
        <v>70664.259999999995</v>
      </c>
      <c r="I961" s="44">
        <v>73499.990000000005</v>
      </c>
      <c r="J961" s="68">
        <f t="shared" si="42"/>
        <v>0.39257922222222219</v>
      </c>
      <c r="K961" s="43">
        <f t="shared" si="43"/>
        <v>0.40833327777777778</v>
      </c>
      <c r="L961" s="41" t="str">
        <f t="shared" si="44"/>
        <v>AA</v>
      </c>
      <c r="M961" s="41" t="s">
        <v>555</v>
      </c>
      <c r="N961" s="41" t="s">
        <v>434</v>
      </c>
      <c r="O961" s="41" t="s">
        <v>70</v>
      </c>
    </row>
    <row r="962" spans="1:15">
      <c r="A962" s="42">
        <v>41094</v>
      </c>
      <c r="B962" s="42">
        <v>49344</v>
      </c>
      <c r="C962" s="130">
        <v>271</v>
      </c>
      <c r="D962" s="43">
        <v>8.5099999999999995E-2</v>
      </c>
      <c r="E962" s="43">
        <v>0.08</v>
      </c>
      <c r="F962" s="44">
        <v>129700</v>
      </c>
      <c r="G962" s="44">
        <v>129700</v>
      </c>
      <c r="H962" s="44">
        <v>47511.97</v>
      </c>
      <c r="I962" s="44">
        <v>52969.99</v>
      </c>
      <c r="J962" s="68">
        <f t="shared" si="42"/>
        <v>0.36632205088666153</v>
      </c>
      <c r="K962" s="43">
        <f t="shared" si="43"/>
        <v>0.40840393215111798</v>
      </c>
      <c r="L962" s="41" t="str">
        <f t="shared" si="44"/>
        <v>AA</v>
      </c>
      <c r="M962" s="41" t="s">
        <v>851</v>
      </c>
      <c r="N962" s="41" t="s">
        <v>422</v>
      </c>
      <c r="O962" s="41" t="s">
        <v>70</v>
      </c>
    </row>
    <row r="963" spans="1:15">
      <c r="A963" s="38">
        <v>41218</v>
      </c>
      <c r="B963" s="38">
        <v>52175</v>
      </c>
      <c r="C963" s="131">
        <v>360</v>
      </c>
      <c r="D963" s="39">
        <v>8.5099999999999995E-2</v>
      </c>
      <c r="E963" s="39">
        <v>7.5300000000000006E-2</v>
      </c>
      <c r="F963" s="40">
        <v>115000</v>
      </c>
      <c r="G963" s="40">
        <v>115000</v>
      </c>
      <c r="H963" s="40">
        <v>44040.61</v>
      </c>
      <c r="I963" s="40">
        <v>46999.99</v>
      </c>
      <c r="J963" s="67">
        <f t="shared" ref="J963:J1026" si="45">H963/G963</f>
        <v>0.3829618260869565</v>
      </c>
      <c r="K963" s="39">
        <f t="shared" ref="K963:K1026" si="46">I963/G963</f>
        <v>0.40869556521739131</v>
      </c>
      <c r="L963" s="2" t="str">
        <f t="shared" ref="L963:L1026" si="47">IF(J963&lt;=65%,"AA",IF(J963&lt;=75%,"A",IF(J963&lt;=85%,"B","C")))</f>
        <v>AA</v>
      </c>
      <c r="M963" s="2" t="s">
        <v>550</v>
      </c>
      <c r="N963" s="2" t="s">
        <v>421</v>
      </c>
      <c r="O963" s="2" t="s">
        <v>70</v>
      </c>
    </row>
    <row r="964" spans="1:15">
      <c r="A964" s="38">
        <v>41669</v>
      </c>
      <c r="B964" s="38">
        <v>52290</v>
      </c>
      <c r="C964" s="131">
        <v>349</v>
      </c>
      <c r="D964" s="39">
        <v>8.5099999999999995E-2</v>
      </c>
      <c r="E964" s="39">
        <v>0.08</v>
      </c>
      <c r="F964" s="40">
        <v>198588.45</v>
      </c>
      <c r="G964" s="40">
        <v>198588.45</v>
      </c>
      <c r="H964" s="40">
        <v>78923.38</v>
      </c>
      <c r="I964" s="40">
        <v>81235.289999999994</v>
      </c>
      <c r="J964" s="67">
        <f t="shared" si="45"/>
        <v>0.39742180373531288</v>
      </c>
      <c r="K964" s="39">
        <f t="shared" si="46"/>
        <v>0.40906351804447838</v>
      </c>
      <c r="L964" s="2" t="str">
        <f t="shared" si="47"/>
        <v>AA</v>
      </c>
      <c r="M964" s="2" t="s">
        <v>542</v>
      </c>
      <c r="N964" s="2" t="s">
        <v>417</v>
      </c>
      <c r="O964" s="2" t="s">
        <v>70</v>
      </c>
    </row>
    <row r="965" spans="1:15">
      <c r="A965" s="42">
        <v>41436</v>
      </c>
      <c r="B965" s="42">
        <v>46457</v>
      </c>
      <c r="C965" s="130">
        <v>165</v>
      </c>
      <c r="D965" s="43">
        <v>8.5099999999999995E-2</v>
      </c>
      <c r="E965" s="43">
        <v>0.08</v>
      </c>
      <c r="F965" s="44">
        <v>170000</v>
      </c>
      <c r="G965" s="44">
        <v>170000</v>
      </c>
      <c r="H965" s="44">
        <v>61917.53</v>
      </c>
      <c r="I965" s="44">
        <v>69567.02</v>
      </c>
      <c r="J965" s="68">
        <f t="shared" si="45"/>
        <v>0.36422076470588233</v>
      </c>
      <c r="K965" s="43">
        <f t="shared" si="46"/>
        <v>0.40921776470588239</v>
      </c>
      <c r="L965" s="41" t="str">
        <f t="shared" si="47"/>
        <v>AA</v>
      </c>
      <c r="M965" s="41" t="s">
        <v>830</v>
      </c>
      <c r="N965" s="41" t="s">
        <v>437</v>
      </c>
      <c r="O965" s="41" t="s">
        <v>70</v>
      </c>
    </row>
    <row r="966" spans="1:15">
      <c r="A966" s="38">
        <v>41247</v>
      </c>
      <c r="B966" s="38">
        <v>52204</v>
      </c>
      <c r="C966" s="131">
        <v>360</v>
      </c>
      <c r="D966" s="39">
        <v>8.5099999999999995E-2</v>
      </c>
      <c r="E966" s="39">
        <v>7.5300000000000006E-2</v>
      </c>
      <c r="F966" s="40">
        <v>182000</v>
      </c>
      <c r="G966" s="40">
        <v>182000</v>
      </c>
      <c r="H966" s="40">
        <v>71512.710000000006</v>
      </c>
      <c r="I966" s="40">
        <v>74550</v>
      </c>
      <c r="J966" s="67">
        <f t="shared" si="45"/>
        <v>0.39292697802197807</v>
      </c>
      <c r="K966" s="39">
        <f t="shared" si="46"/>
        <v>0.4096153846153846</v>
      </c>
      <c r="L966" s="2" t="str">
        <f t="shared" si="47"/>
        <v>AA</v>
      </c>
      <c r="M966" s="2" t="s">
        <v>699</v>
      </c>
      <c r="N966" s="2" t="s">
        <v>421</v>
      </c>
      <c r="O966" s="2" t="s">
        <v>70</v>
      </c>
    </row>
    <row r="967" spans="1:15">
      <c r="A967" s="38">
        <v>41372</v>
      </c>
      <c r="B967" s="38">
        <v>46851</v>
      </c>
      <c r="C967" s="131">
        <v>180</v>
      </c>
      <c r="D967" s="39">
        <v>8.5099999999999995E-2</v>
      </c>
      <c r="E967" s="39">
        <v>0.08</v>
      </c>
      <c r="F967" s="40">
        <v>195000</v>
      </c>
      <c r="G967" s="40">
        <v>195000</v>
      </c>
      <c r="H967" s="40">
        <v>70980.39</v>
      </c>
      <c r="I967" s="40">
        <v>79881.97</v>
      </c>
      <c r="J967" s="67">
        <f t="shared" si="45"/>
        <v>0.36400199999999999</v>
      </c>
      <c r="K967" s="39">
        <f t="shared" si="46"/>
        <v>0.40965112820512822</v>
      </c>
      <c r="L967" s="2" t="str">
        <f t="shared" si="47"/>
        <v>AA</v>
      </c>
      <c r="M967" s="2" t="s">
        <v>665</v>
      </c>
      <c r="N967" s="2" t="s">
        <v>417</v>
      </c>
      <c r="O967" s="2" t="s">
        <v>70</v>
      </c>
    </row>
    <row r="968" spans="1:15">
      <c r="A968" s="42">
        <v>41277</v>
      </c>
      <c r="B968" s="42">
        <v>45202</v>
      </c>
      <c r="C968" s="130">
        <v>129</v>
      </c>
      <c r="D968" s="43">
        <v>8.5099999999999995E-2</v>
      </c>
      <c r="E968" s="43">
        <v>7.5300000000000006E-2</v>
      </c>
      <c r="F968" s="44">
        <v>122000</v>
      </c>
      <c r="G968" s="44">
        <v>122000</v>
      </c>
      <c r="H968" s="44">
        <v>30267.8</v>
      </c>
      <c r="I968" s="44">
        <v>50000</v>
      </c>
      <c r="J968" s="68">
        <f t="shared" si="45"/>
        <v>0.24809672131147539</v>
      </c>
      <c r="K968" s="43">
        <f t="shared" si="46"/>
        <v>0.4098360655737705</v>
      </c>
      <c r="L968" s="41" t="str">
        <f t="shared" si="47"/>
        <v>AA</v>
      </c>
      <c r="M968" s="41" t="s">
        <v>468</v>
      </c>
      <c r="N968" s="41" t="s">
        <v>421</v>
      </c>
      <c r="O968" s="41" t="s">
        <v>70</v>
      </c>
    </row>
    <row r="969" spans="1:15">
      <c r="A969" s="42">
        <v>41697</v>
      </c>
      <c r="B969" s="42">
        <v>52378</v>
      </c>
      <c r="C969" s="130">
        <v>351</v>
      </c>
      <c r="D969" s="43">
        <v>8.5099999999999995E-2</v>
      </c>
      <c r="E969" s="43">
        <v>7.5300000000000006E-2</v>
      </c>
      <c r="F969" s="44">
        <v>180000</v>
      </c>
      <c r="G969" s="44">
        <v>180000</v>
      </c>
      <c r="H969" s="44">
        <v>71901.33</v>
      </c>
      <c r="I969" s="44">
        <v>73789.990000000005</v>
      </c>
      <c r="J969" s="68">
        <f t="shared" si="45"/>
        <v>0.39945183333333334</v>
      </c>
      <c r="K969" s="43">
        <f t="shared" si="46"/>
        <v>0.4099443888888889</v>
      </c>
      <c r="L969" s="41" t="str">
        <f t="shared" si="47"/>
        <v>AA</v>
      </c>
      <c r="M969" s="41" t="s">
        <v>633</v>
      </c>
      <c r="N969" s="41" t="s">
        <v>422</v>
      </c>
      <c r="O969" s="41" t="s">
        <v>70</v>
      </c>
    </row>
    <row r="970" spans="1:15">
      <c r="A970" s="42">
        <v>41085</v>
      </c>
      <c r="B970" s="42">
        <v>52072</v>
      </c>
      <c r="C970" s="130">
        <v>361</v>
      </c>
      <c r="D970" s="43">
        <v>8.5099999999999995E-2</v>
      </c>
      <c r="E970" s="43">
        <v>7.5300000000000006E-2</v>
      </c>
      <c r="F970" s="44">
        <v>199600</v>
      </c>
      <c r="G970" s="44">
        <v>199600</v>
      </c>
      <c r="H970" s="44">
        <v>75727.429999999993</v>
      </c>
      <c r="I970" s="44">
        <v>81838.73</v>
      </c>
      <c r="J970" s="68">
        <f t="shared" si="45"/>
        <v>0.37939594188376752</v>
      </c>
      <c r="K970" s="43">
        <f t="shared" si="46"/>
        <v>0.41001367735470939</v>
      </c>
      <c r="L970" s="41" t="str">
        <f t="shared" si="47"/>
        <v>AA</v>
      </c>
      <c r="M970" s="41" t="s">
        <v>466</v>
      </c>
      <c r="N970" s="41" t="s">
        <v>421</v>
      </c>
      <c r="O970" s="41" t="s">
        <v>70</v>
      </c>
    </row>
    <row r="971" spans="1:15">
      <c r="A971" s="38">
        <v>41180</v>
      </c>
      <c r="B971" s="38">
        <v>52137</v>
      </c>
      <c r="C971" s="131">
        <v>360</v>
      </c>
      <c r="D971" s="39">
        <v>8.5099999999999995E-2</v>
      </c>
      <c r="E971" s="39">
        <v>7.5300000000000006E-2</v>
      </c>
      <c r="F971" s="40">
        <v>195000</v>
      </c>
      <c r="G971" s="40">
        <v>195000</v>
      </c>
      <c r="H971" s="40">
        <v>74414.990000000005</v>
      </c>
      <c r="I971" s="40">
        <v>79999.990000000005</v>
      </c>
      <c r="J971" s="67">
        <f t="shared" si="45"/>
        <v>0.38161533333333336</v>
      </c>
      <c r="K971" s="39">
        <f t="shared" si="46"/>
        <v>0.41025635897435903</v>
      </c>
      <c r="L971" s="2" t="str">
        <f t="shared" si="47"/>
        <v>AA</v>
      </c>
      <c r="M971" s="2" t="s">
        <v>585</v>
      </c>
      <c r="N971" s="2" t="s">
        <v>423</v>
      </c>
      <c r="O971" s="2" t="s">
        <v>70</v>
      </c>
    </row>
    <row r="972" spans="1:15">
      <c r="A972" s="42">
        <v>41684</v>
      </c>
      <c r="B972" s="42">
        <v>54468</v>
      </c>
      <c r="C972" s="130">
        <v>420</v>
      </c>
      <c r="D972" s="43">
        <v>8.5099999999999995E-2</v>
      </c>
      <c r="E972" s="43">
        <v>0.08</v>
      </c>
      <c r="F972" s="44">
        <v>120000</v>
      </c>
      <c r="G972" s="44">
        <v>120000</v>
      </c>
      <c r="H972" s="44">
        <v>48248.11</v>
      </c>
      <c r="I972" s="44">
        <v>49235</v>
      </c>
      <c r="J972" s="68">
        <f t="shared" si="45"/>
        <v>0.40206758333333331</v>
      </c>
      <c r="K972" s="43">
        <f t="shared" si="46"/>
        <v>0.41029166666666667</v>
      </c>
      <c r="L972" s="41" t="str">
        <f t="shared" si="47"/>
        <v>AA</v>
      </c>
      <c r="M972" s="41" t="s">
        <v>916</v>
      </c>
      <c r="N972" s="41" t="s">
        <v>416</v>
      </c>
      <c r="O972" s="41" t="s">
        <v>70</v>
      </c>
    </row>
    <row r="973" spans="1:15">
      <c r="A973" s="42">
        <v>41410</v>
      </c>
      <c r="B973" s="42">
        <v>49872</v>
      </c>
      <c r="C973" s="130">
        <v>278</v>
      </c>
      <c r="D973" s="43">
        <v>8.5099999999999995E-2</v>
      </c>
      <c r="E973" s="43">
        <v>0.08</v>
      </c>
      <c r="F973" s="44">
        <v>152000</v>
      </c>
      <c r="G973" s="44">
        <v>152000</v>
      </c>
      <c r="H973" s="44">
        <v>58374.42</v>
      </c>
      <c r="I973" s="44">
        <v>62371.86</v>
      </c>
      <c r="J973" s="68">
        <f t="shared" si="45"/>
        <v>0.38404223684210526</v>
      </c>
      <c r="K973" s="43">
        <f t="shared" si="46"/>
        <v>0.41034118421052634</v>
      </c>
      <c r="L973" s="41" t="str">
        <f t="shared" si="47"/>
        <v>AA</v>
      </c>
      <c r="M973" s="41" t="s">
        <v>850</v>
      </c>
      <c r="N973" s="41" t="s">
        <v>422</v>
      </c>
      <c r="O973" s="41" t="s">
        <v>70</v>
      </c>
    </row>
    <row r="974" spans="1:15">
      <c r="A974" s="42">
        <v>41327</v>
      </c>
      <c r="B974" s="42">
        <v>54110</v>
      </c>
      <c r="C974" s="130">
        <v>420</v>
      </c>
      <c r="D974" s="43">
        <v>8.5099999999999995E-2</v>
      </c>
      <c r="E974" s="43">
        <v>7.4400000000000008E-2</v>
      </c>
      <c r="F974" s="44">
        <v>190300</v>
      </c>
      <c r="G974" s="44">
        <v>190300</v>
      </c>
      <c r="H974" s="44">
        <v>74984.06</v>
      </c>
      <c r="I974" s="44">
        <v>78188.75</v>
      </c>
      <c r="J974" s="68">
        <f t="shared" si="45"/>
        <v>0.39403079348397269</v>
      </c>
      <c r="K974" s="43">
        <f t="shared" si="46"/>
        <v>0.41087099316868103</v>
      </c>
      <c r="L974" s="41" t="str">
        <f t="shared" si="47"/>
        <v>AA</v>
      </c>
      <c r="M974" s="41" t="s">
        <v>467</v>
      </c>
      <c r="N974" s="41" t="s">
        <v>425</v>
      </c>
      <c r="O974" s="41" t="s">
        <v>70</v>
      </c>
    </row>
    <row r="975" spans="1:15">
      <c r="A975" s="38">
        <v>41669</v>
      </c>
      <c r="B975" s="38">
        <v>52626</v>
      </c>
      <c r="C975" s="131">
        <v>360</v>
      </c>
      <c r="D975" s="39">
        <v>8.5099999999999995E-2</v>
      </c>
      <c r="E975" s="39">
        <v>7.5300000000000006E-2</v>
      </c>
      <c r="F975" s="40">
        <v>168700</v>
      </c>
      <c r="G975" s="40">
        <v>168700</v>
      </c>
      <c r="H975" s="40">
        <v>67464.86</v>
      </c>
      <c r="I975" s="40">
        <v>69359.429999999993</v>
      </c>
      <c r="J975" s="67">
        <f t="shared" si="45"/>
        <v>0.39991025489033788</v>
      </c>
      <c r="K975" s="39">
        <f t="shared" si="46"/>
        <v>0.41114066390041487</v>
      </c>
      <c r="L975" s="2" t="str">
        <f t="shared" si="47"/>
        <v>AA</v>
      </c>
      <c r="M975" s="2" t="s">
        <v>554</v>
      </c>
      <c r="N975" s="2" t="s">
        <v>417</v>
      </c>
      <c r="O975" s="2" t="s">
        <v>70</v>
      </c>
    </row>
    <row r="976" spans="1:15">
      <c r="A976" s="38">
        <v>41466</v>
      </c>
      <c r="B976" s="38">
        <v>54250</v>
      </c>
      <c r="C976" s="131">
        <v>420</v>
      </c>
      <c r="D976" s="39">
        <v>8.5099999999999995E-2</v>
      </c>
      <c r="E976" s="39">
        <v>7.5300000000000006E-2</v>
      </c>
      <c r="F976" s="40">
        <v>178000</v>
      </c>
      <c r="G976" s="40">
        <v>178000</v>
      </c>
      <c r="H976" s="40">
        <v>70768.34</v>
      </c>
      <c r="I976" s="40">
        <v>73202.34</v>
      </c>
      <c r="J976" s="67">
        <f t="shared" si="45"/>
        <v>0.39757494382022468</v>
      </c>
      <c r="K976" s="39">
        <f t="shared" si="46"/>
        <v>0.41124910112359547</v>
      </c>
      <c r="L976" s="2" t="str">
        <f t="shared" si="47"/>
        <v>AA</v>
      </c>
      <c r="M976" s="2" t="s">
        <v>477</v>
      </c>
      <c r="N976" s="2" t="s">
        <v>422</v>
      </c>
      <c r="O976" s="2" t="s">
        <v>70</v>
      </c>
    </row>
    <row r="977" spans="1:15">
      <c r="A977" s="38">
        <v>41614</v>
      </c>
      <c r="B977" s="38">
        <v>44414</v>
      </c>
      <c r="C977" s="131">
        <v>92</v>
      </c>
      <c r="D977" s="39">
        <v>8.5099999999999995E-2</v>
      </c>
      <c r="E977" s="39">
        <v>7.4400000000000008E-2</v>
      </c>
      <c r="F977" s="40">
        <v>170000</v>
      </c>
      <c r="G977" s="40">
        <v>170000</v>
      </c>
      <c r="H977" s="40">
        <v>59985.8</v>
      </c>
      <c r="I977" s="40">
        <v>69999.990000000005</v>
      </c>
      <c r="J977" s="67">
        <f t="shared" si="45"/>
        <v>0.35285764705882355</v>
      </c>
      <c r="K977" s="39">
        <f t="shared" si="46"/>
        <v>0.41176464705882354</v>
      </c>
      <c r="L977" s="2" t="str">
        <f t="shared" si="47"/>
        <v>AA</v>
      </c>
      <c r="M977" s="2" t="s">
        <v>475</v>
      </c>
      <c r="N977" s="2" t="s">
        <v>427</v>
      </c>
      <c r="O977" s="2" t="s">
        <v>70</v>
      </c>
    </row>
    <row r="978" spans="1:15">
      <c r="A978" s="38">
        <v>41571</v>
      </c>
      <c r="B978" s="38">
        <v>45832</v>
      </c>
      <c r="C978" s="131">
        <v>140</v>
      </c>
      <c r="D978" s="39">
        <v>8.5099999999999995E-2</v>
      </c>
      <c r="E978" s="39">
        <v>7.5300000000000006E-2</v>
      </c>
      <c r="F978" s="40">
        <v>170000</v>
      </c>
      <c r="G978" s="40">
        <v>170000</v>
      </c>
      <c r="H978" s="40">
        <v>62677.86</v>
      </c>
      <c r="I978" s="40">
        <v>69999.990000000005</v>
      </c>
      <c r="J978" s="67">
        <f t="shared" si="45"/>
        <v>0.36869329411764706</v>
      </c>
      <c r="K978" s="39">
        <f t="shared" si="46"/>
        <v>0.41176464705882354</v>
      </c>
      <c r="L978" s="2" t="str">
        <f t="shared" si="47"/>
        <v>AA</v>
      </c>
      <c r="M978" s="2" t="s">
        <v>1139</v>
      </c>
      <c r="N978" s="2" t="s">
        <v>416</v>
      </c>
      <c r="O978" s="2" t="s">
        <v>70</v>
      </c>
    </row>
    <row r="979" spans="1:15">
      <c r="A979" s="38">
        <v>41288</v>
      </c>
      <c r="B979" s="38">
        <v>50419</v>
      </c>
      <c r="C979" s="131">
        <v>300</v>
      </c>
      <c r="D979" s="39">
        <v>8.5099999999999995E-2</v>
      </c>
      <c r="E979" s="39">
        <v>7.5300000000000006E-2</v>
      </c>
      <c r="F979" s="40">
        <v>187000</v>
      </c>
      <c r="G979" s="40">
        <v>187000</v>
      </c>
      <c r="H979" s="40">
        <v>71447.02</v>
      </c>
      <c r="I979" s="40">
        <v>76999.990000000005</v>
      </c>
      <c r="J979" s="67">
        <f t="shared" si="45"/>
        <v>0.38206962566844921</v>
      </c>
      <c r="K979" s="39">
        <f t="shared" si="46"/>
        <v>0.41176465240641713</v>
      </c>
      <c r="L979" s="2" t="str">
        <f t="shared" si="47"/>
        <v>AA</v>
      </c>
      <c r="M979" s="2" t="s">
        <v>732</v>
      </c>
      <c r="N979" s="2" t="s">
        <v>424</v>
      </c>
      <c r="O979" s="2" t="s">
        <v>70</v>
      </c>
    </row>
    <row r="980" spans="1:15">
      <c r="A980" s="38">
        <v>41082</v>
      </c>
      <c r="B980" s="38">
        <v>47870</v>
      </c>
      <c r="C980" s="131">
        <v>223</v>
      </c>
      <c r="D980" s="39">
        <v>8.5099999999999995E-2</v>
      </c>
      <c r="E980" s="39">
        <v>0.08</v>
      </c>
      <c r="F980" s="40">
        <v>170000</v>
      </c>
      <c r="G980" s="40">
        <v>170000</v>
      </c>
      <c r="H980" s="40">
        <v>64497.47</v>
      </c>
      <c r="I980" s="40">
        <v>70000</v>
      </c>
      <c r="J980" s="67">
        <f t="shared" si="45"/>
        <v>0.37939688235294117</v>
      </c>
      <c r="K980" s="39">
        <f t="shared" si="46"/>
        <v>0.41176470588235292</v>
      </c>
      <c r="L980" s="2" t="str">
        <f t="shared" si="47"/>
        <v>AA</v>
      </c>
      <c r="M980" s="2" t="s">
        <v>742</v>
      </c>
      <c r="N980" s="2" t="s">
        <v>424</v>
      </c>
      <c r="O980" s="2" t="s">
        <v>70</v>
      </c>
    </row>
    <row r="981" spans="1:15">
      <c r="A981" s="38">
        <v>41404</v>
      </c>
      <c r="B981" s="38">
        <v>49044</v>
      </c>
      <c r="C981" s="131">
        <v>251</v>
      </c>
      <c r="D981" s="39">
        <v>8.5099999999999995E-2</v>
      </c>
      <c r="E981" s="39">
        <v>7.5300000000000006E-2</v>
      </c>
      <c r="F981" s="40">
        <v>170000</v>
      </c>
      <c r="G981" s="40">
        <v>170000</v>
      </c>
      <c r="H981" s="40">
        <v>58968.14</v>
      </c>
      <c r="I981" s="40">
        <v>70000</v>
      </c>
      <c r="J981" s="67">
        <f t="shared" si="45"/>
        <v>0.34687141176470587</v>
      </c>
      <c r="K981" s="39">
        <f t="shared" si="46"/>
        <v>0.41176470588235292</v>
      </c>
      <c r="L981" s="2" t="str">
        <f t="shared" si="47"/>
        <v>AA</v>
      </c>
      <c r="M981" s="2" t="s">
        <v>622</v>
      </c>
      <c r="N981" s="2" t="s">
        <v>421</v>
      </c>
      <c r="O981" s="2" t="s">
        <v>70</v>
      </c>
    </row>
    <row r="982" spans="1:15">
      <c r="A982" s="38">
        <v>41296</v>
      </c>
      <c r="B982" s="38">
        <v>52739</v>
      </c>
      <c r="C982" s="131">
        <v>376</v>
      </c>
      <c r="D982" s="39">
        <v>8.5099999999999995E-2</v>
      </c>
      <c r="E982" s="39">
        <v>0.08</v>
      </c>
      <c r="F982" s="40">
        <v>195500</v>
      </c>
      <c r="G982" s="40">
        <v>195500</v>
      </c>
      <c r="H982" s="40">
        <v>76100.5</v>
      </c>
      <c r="I982" s="40">
        <v>80549.429999999993</v>
      </c>
      <c r="J982" s="67">
        <f t="shared" si="45"/>
        <v>0.38926086956521738</v>
      </c>
      <c r="K982" s="39">
        <f t="shared" si="46"/>
        <v>0.41201754475703323</v>
      </c>
      <c r="L982" s="2" t="str">
        <f t="shared" si="47"/>
        <v>AA</v>
      </c>
      <c r="M982" s="2" t="s">
        <v>697</v>
      </c>
      <c r="N982" s="2" t="s">
        <v>417</v>
      </c>
      <c r="O982" s="2" t="s">
        <v>70</v>
      </c>
    </row>
    <row r="983" spans="1:15">
      <c r="A983" s="38">
        <v>41509</v>
      </c>
      <c r="B983" s="38">
        <v>54293</v>
      </c>
      <c r="C983" s="131">
        <v>420</v>
      </c>
      <c r="D983" s="39">
        <v>8.5099999999999995E-2</v>
      </c>
      <c r="E983" s="39">
        <v>7.4400000000000008E-2</v>
      </c>
      <c r="F983" s="40">
        <v>180000</v>
      </c>
      <c r="G983" s="40">
        <v>180000</v>
      </c>
      <c r="H983" s="40">
        <v>73118.84</v>
      </c>
      <c r="I983" s="40">
        <v>74318.73</v>
      </c>
      <c r="J983" s="67">
        <f t="shared" si="45"/>
        <v>0.40621577777777773</v>
      </c>
      <c r="K983" s="39">
        <f t="shared" si="46"/>
        <v>0.41288183333333334</v>
      </c>
      <c r="L983" s="2" t="str">
        <f t="shared" si="47"/>
        <v>AA</v>
      </c>
      <c r="M983" s="2" t="s">
        <v>743</v>
      </c>
      <c r="N983" s="2" t="s">
        <v>416</v>
      </c>
      <c r="O983" s="2" t="s">
        <v>70</v>
      </c>
    </row>
    <row r="984" spans="1:15">
      <c r="A984" s="38">
        <v>41478</v>
      </c>
      <c r="B984" s="38">
        <v>50609</v>
      </c>
      <c r="C984" s="131">
        <v>300</v>
      </c>
      <c r="D984" s="39">
        <v>8.5099999999999995E-2</v>
      </c>
      <c r="E984" s="39">
        <v>7.5300000000000006E-2</v>
      </c>
      <c r="F984" s="40">
        <v>145000</v>
      </c>
      <c r="G984" s="40">
        <v>145000</v>
      </c>
      <c r="H984" s="40">
        <v>56869.51</v>
      </c>
      <c r="I984" s="40">
        <v>59999.99</v>
      </c>
      <c r="J984" s="67">
        <f t="shared" si="45"/>
        <v>0.39220351724137931</v>
      </c>
      <c r="K984" s="39">
        <f t="shared" si="46"/>
        <v>0.41379303448275861</v>
      </c>
      <c r="L984" s="2" t="str">
        <f t="shared" si="47"/>
        <v>AA</v>
      </c>
      <c r="M984" s="2" t="s">
        <v>631</v>
      </c>
      <c r="N984" s="2" t="s">
        <v>424</v>
      </c>
      <c r="O984" s="2" t="s">
        <v>70</v>
      </c>
    </row>
    <row r="985" spans="1:15">
      <c r="A985" s="42">
        <v>41394</v>
      </c>
      <c r="B985" s="42">
        <v>53173</v>
      </c>
      <c r="C985" s="130">
        <v>387</v>
      </c>
      <c r="D985" s="43">
        <v>8.5099999999999995E-2</v>
      </c>
      <c r="E985" s="43">
        <v>0.08</v>
      </c>
      <c r="F985" s="44">
        <v>145000</v>
      </c>
      <c r="G985" s="44">
        <v>145000</v>
      </c>
      <c r="H985" s="44">
        <v>57236.959999999999</v>
      </c>
      <c r="I985" s="44">
        <v>59999.99</v>
      </c>
      <c r="J985" s="68">
        <f t="shared" si="45"/>
        <v>0.39473765517241377</v>
      </c>
      <c r="K985" s="43">
        <f t="shared" si="46"/>
        <v>0.41379303448275861</v>
      </c>
      <c r="L985" s="41" t="str">
        <f t="shared" si="47"/>
        <v>AA</v>
      </c>
      <c r="M985" s="41" t="s">
        <v>454</v>
      </c>
      <c r="N985" s="41" t="s">
        <v>416</v>
      </c>
      <c r="O985" s="41" t="s">
        <v>70</v>
      </c>
    </row>
    <row r="986" spans="1:15">
      <c r="A986" s="38">
        <v>41358</v>
      </c>
      <c r="B986" s="38">
        <v>52315</v>
      </c>
      <c r="C986" s="131">
        <v>360</v>
      </c>
      <c r="D986" s="39">
        <v>8.5099999999999995E-2</v>
      </c>
      <c r="E986" s="39">
        <v>0.08</v>
      </c>
      <c r="F986" s="40">
        <v>177000</v>
      </c>
      <c r="G986" s="40">
        <v>177000</v>
      </c>
      <c r="H986" s="40">
        <v>69437.94</v>
      </c>
      <c r="I986" s="40">
        <v>73248.509999999995</v>
      </c>
      <c r="J986" s="67">
        <f t="shared" si="45"/>
        <v>0.3923047457627119</v>
      </c>
      <c r="K986" s="39">
        <f t="shared" si="46"/>
        <v>0.41383338983050844</v>
      </c>
      <c r="L986" s="2" t="str">
        <f t="shared" si="47"/>
        <v>AA</v>
      </c>
      <c r="M986" s="2" t="s">
        <v>730</v>
      </c>
      <c r="N986" s="2" t="s">
        <v>423</v>
      </c>
      <c r="O986" s="2" t="s">
        <v>70</v>
      </c>
    </row>
    <row r="987" spans="1:15">
      <c r="A987" s="42">
        <v>41677</v>
      </c>
      <c r="B987" s="42">
        <v>54461</v>
      </c>
      <c r="C987" s="130">
        <v>420</v>
      </c>
      <c r="D987" s="43">
        <v>8.5099999999999995E-2</v>
      </c>
      <c r="E987" s="43">
        <v>0.08</v>
      </c>
      <c r="F987" s="44">
        <v>179000</v>
      </c>
      <c r="G987" s="44">
        <v>179000</v>
      </c>
      <c r="H987" s="44">
        <v>72696.25</v>
      </c>
      <c r="I987" s="44">
        <v>74115.08</v>
      </c>
      <c r="J987" s="68">
        <f t="shared" si="45"/>
        <v>0.40612430167597763</v>
      </c>
      <c r="K987" s="43">
        <f t="shared" si="46"/>
        <v>0.41405072625698325</v>
      </c>
      <c r="L987" s="41" t="str">
        <f t="shared" si="47"/>
        <v>AA</v>
      </c>
      <c r="M987" s="41" t="s">
        <v>625</v>
      </c>
      <c r="N987" s="41" t="s">
        <v>419</v>
      </c>
      <c r="O987" s="41" t="s">
        <v>70</v>
      </c>
    </row>
    <row r="988" spans="1:15">
      <c r="A988" s="42">
        <v>41619</v>
      </c>
      <c r="B988" s="42">
        <v>48924</v>
      </c>
      <c r="C988" s="130">
        <v>240</v>
      </c>
      <c r="D988" s="43">
        <v>8.5099999999999995E-2</v>
      </c>
      <c r="E988" s="43">
        <v>7.8100000000000003E-2</v>
      </c>
      <c r="F988" s="44">
        <v>159000</v>
      </c>
      <c r="G988" s="44">
        <v>159000</v>
      </c>
      <c r="H988" s="44">
        <v>62727.31</v>
      </c>
      <c r="I988" s="44">
        <v>65899.990000000005</v>
      </c>
      <c r="J988" s="68">
        <f t="shared" si="45"/>
        <v>0.39451138364779875</v>
      </c>
      <c r="K988" s="43">
        <f t="shared" si="46"/>
        <v>0.41446534591194972</v>
      </c>
      <c r="L988" s="41" t="str">
        <f t="shared" si="47"/>
        <v>AA</v>
      </c>
      <c r="M988" s="41" t="s">
        <v>563</v>
      </c>
      <c r="N988" s="41" t="s">
        <v>436</v>
      </c>
      <c r="O988" s="41" t="s">
        <v>70</v>
      </c>
    </row>
    <row r="989" spans="1:15">
      <c r="A989" s="42">
        <v>41088</v>
      </c>
      <c r="B989" s="42">
        <v>50219</v>
      </c>
      <c r="C989" s="130">
        <v>300</v>
      </c>
      <c r="D989" s="43">
        <v>8.5099999999999995E-2</v>
      </c>
      <c r="E989" s="43">
        <v>7.5300000000000006E-2</v>
      </c>
      <c r="F989" s="44">
        <v>140000</v>
      </c>
      <c r="G989" s="44">
        <v>140000</v>
      </c>
      <c r="H989" s="44">
        <v>53235.14</v>
      </c>
      <c r="I989" s="44">
        <v>58034.73</v>
      </c>
      <c r="J989" s="68">
        <f t="shared" si="45"/>
        <v>0.38025100000000001</v>
      </c>
      <c r="K989" s="43">
        <f t="shared" si="46"/>
        <v>0.41453378571428573</v>
      </c>
      <c r="L989" s="41" t="str">
        <f t="shared" si="47"/>
        <v>AA</v>
      </c>
      <c r="M989" s="41" t="s">
        <v>646</v>
      </c>
      <c r="N989" s="41" t="s">
        <v>422</v>
      </c>
      <c r="O989" s="41" t="s">
        <v>70</v>
      </c>
    </row>
    <row r="990" spans="1:15">
      <c r="A990" s="38">
        <v>41157</v>
      </c>
      <c r="B990" s="38">
        <v>52114</v>
      </c>
      <c r="C990" s="131">
        <v>360</v>
      </c>
      <c r="D990" s="39">
        <v>8.5099999999999995E-2</v>
      </c>
      <c r="E990" s="39">
        <v>7.4400000000000008E-2</v>
      </c>
      <c r="F990" s="40">
        <v>186000</v>
      </c>
      <c r="G990" s="40">
        <v>186000</v>
      </c>
      <c r="H990" s="40">
        <v>71852.47</v>
      </c>
      <c r="I990" s="40">
        <v>77145.100000000006</v>
      </c>
      <c r="J990" s="67">
        <f t="shared" si="45"/>
        <v>0.38630360215053766</v>
      </c>
      <c r="K990" s="39">
        <f t="shared" si="46"/>
        <v>0.41475860215053767</v>
      </c>
      <c r="L990" s="2" t="str">
        <f t="shared" si="47"/>
        <v>AA</v>
      </c>
      <c r="M990" s="2" t="s">
        <v>525</v>
      </c>
      <c r="N990" s="2" t="s">
        <v>430</v>
      </c>
      <c r="O990" s="2" t="s">
        <v>70</v>
      </c>
    </row>
    <row r="991" spans="1:15">
      <c r="A991" s="38">
        <v>41715</v>
      </c>
      <c r="B991" s="38">
        <v>52673</v>
      </c>
      <c r="C991" s="131">
        <v>360</v>
      </c>
      <c r="D991" s="39">
        <v>8.5099999999999995E-2</v>
      </c>
      <c r="E991" s="39">
        <v>0.08</v>
      </c>
      <c r="F991" s="40">
        <v>147000</v>
      </c>
      <c r="G991" s="40">
        <v>147000</v>
      </c>
      <c r="H991" s="40">
        <v>59687.66</v>
      </c>
      <c r="I991" s="40">
        <v>61016.99</v>
      </c>
      <c r="J991" s="67">
        <f t="shared" si="45"/>
        <v>0.40603850340136055</v>
      </c>
      <c r="K991" s="39">
        <f t="shared" si="46"/>
        <v>0.41508156462585033</v>
      </c>
      <c r="L991" s="2" t="str">
        <f t="shared" si="47"/>
        <v>AA</v>
      </c>
      <c r="M991" s="2" t="s">
        <v>1128</v>
      </c>
      <c r="N991" s="2" t="s">
        <v>417</v>
      </c>
      <c r="O991" s="2" t="s">
        <v>70</v>
      </c>
    </row>
    <row r="992" spans="1:15">
      <c r="A992" s="38">
        <v>41557</v>
      </c>
      <c r="B992" s="38">
        <v>54341</v>
      </c>
      <c r="C992" s="131">
        <v>420</v>
      </c>
      <c r="D992" s="39">
        <v>8.5099999999999995E-2</v>
      </c>
      <c r="E992" s="39">
        <v>0.08</v>
      </c>
      <c r="F992" s="40">
        <v>180500</v>
      </c>
      <c r="G992" s="40">
        <v>180500</v>
      </c>
      <c r="H992" s="40">
        <v>72950.240000000005</v>
      </c>
      <c r="I992" s="40">
        <v>74999.990000000005</v>
      </c>
      <c r="J992" s="67">
        <f t="shared" si="45"/>
        <v>0.40415645429362884</v>
      </c>
      <c r="K992" s="39">
        <f t="shared" si="46"/>
        <v>0.41551240997229921</v>
      </c>
      <c r="L992" s="2" t="str">
        <f t="shared" si="47"/>
        <v>AA</v>
      </c>
      <c r="M992" s="2" t="s">
        <v>1308</v>
      </c>
      <c r="N992" s="2" t="s">
        <v>422</v>
      </c>
      <c r="O992" s="2" t="s">
        <v>70</v>
      </c>
    </row>
    <row r="993" spans="1:15">
      <c r="A993" s="42">
        <v>41394</v>
      </c>
      <c r="B993" s="42">
        <v>54178</v>
      </c>
      <c r="C993" s="130">
        <v>420</v>
      </c>
      <c r="D993" s="43">
        <v>8.5099999999999995E-2</v>
      </c>
      <c r="E993" s="43">
        <v>0.08</v>
      </c>
      <c r="F993" s="44">
        <v>120037</v>
      </c>
      <c r="G993" s="44">
        <v>120037</v>
      </c>
      <c r="H993" s="44">
        <v>47922.77</v>
      </c>
      <c r="I993" s="44">
        <v>49999.99</v>
      </c>
      <c r="J993" s="68">
        <f t="shared" si="45"/>
        <v>0.39923331972641768</v>
      </c>
      <c r="K993" s="43">
        <f t="shared" si="46"/>
        <v>0.41653815073685613</v>
      </c>
      <c r="L993" s="41" t="str">
        <f t="shared" si="47"/>
        <v>AA</v>
      </c>
      <c r="M993" s="41" t="s">
        <v>565</v>
      </c>
      <c r="N993" s="41" t="s">
        <v>432</v>
      </c>
      <c r="O993" s="41" t="s">
        <v>70</v>
      </c>
    </row>
    <row r="994" spans="1:15">
      <c r="A994" s="38">
        <v>41191</v>
      </c>
      <c r="B994" s="38">
        <v>52148</v>
      </c>
      <c r="C994" s="131">
        <v>360</v>
      </c>
      <c r="D994" s="39">
        <v>8.5099999999999995E-2</v>
      </c>
      <c r="E994" s="39">
        <v>7.5300000000000006E-2</v>
      </c>
      <c r="F994" s="40">
        <v>180000</v>
      </c>
      <c r="G994" s="40">
        <v>180000</v>
      </c>
      <c r="H994" s="40">
        <v>70016.55</v>
      </c>
      <c r="I994" s="40">
        <v>74999.990000000005</v>
      </c>
      <c r="J994" s="67">
        <f t="shared" si="45"/>
        <v>0.38898083333333333</v>
      </c>
      <c r="K994" s="39">
        <f t="shared" si="46"/>
        <v>0.41666661111111114</v>
      </c>
      <c r="L994" s="2" t="str">
        <f t="shared" si="47"/>
        <v>AA</v>
      </c>
      <c r="M994" s="2" t="s">
        <v>463</v>
      </c>
      <c r="N994" s="2" t="s">
        <v>422</v>
      </c>
      <c r="O994" s="2" t="s">
        <v>70</v>
      </c>
    </row>
    <row r="995" spans="1:15">
      <c r="A995" s="38">
        <v>41635</v>
      </c>
      <c r="B995" s="38">
        <v>52592</v>
      </c>
      <c r="C995" s="131">
        <v>360</v>
      </c>
      <c r="D995" s="39">
        <v>8.5099999999999995E-2</v>
      </c>
      <c r="E995" s="39">
        <v>0.08</v>
      </c>
      <c r="F995" s="40">
        <v>180000</v>
      </c>
      <c r="G995" s="40">
        <v>180000</v>
      </c>
      <c r="H995" s="40">
        <v>72861.960000000006</v>
      </c>
      <c r="I995" s="40">
        <v>74999.990000000005</v>
      </c>
      <c r="J995" s="67">
        <f t="shared" si="45"/>
        <v>0.40478866666666669</v>
      </c>
      <c r="K995" s="39">
        <f t="shared" si="46"/>
        <v>0.41666661111111114</v>
      </c>
      <c r="L995" s="2" t="str">
        <f t="shared" si="47"/>
        <v>AA</v>
      </c>
      <c r="M995" s="2" t="s">
        <v>831</v>
      </c>
      <c r="N995" s="2" t="s">
        <v>417</v>
      </c>
      <c r="O995" s="2" t="s">
        <v>70</v>
      </c>
    </row>
    <row r="996" spans="1:15">
      <c r="A996" s="42">
        <v>41642</v>
      </c>
      <c r="B996" s="42">
        <v>46206</v>
      </c>
      <c r="C996" s="130">
        <v>150</v>
      </c>
      <c r="D996" s="43">
        <v>8.5099999999999995E-2</v>
      </c>
      <c r="E996" s="43">
        <v>8.5099999999999995E-2</v>
      </c>
      <c r="F996" s="44">
        <v>115000</v>
      </c>
      <c r="G996" s="44">
        <v>115000</v>
      </c>
      <c r="H996" s="44">
        <v>44240.639999999999</v>
      </c>
      <c r="I996" s="44">
        <v>47924.27</v>
      </c>
      <c r="J996" s="68">
        <f t="shared" si="45"/>
        <v>0.38470121739130436</v>
      </c>
      <c r="K996" s="43">
        <f t="shared" si="46"/>
        <v>0.41673278260869562</v>
      </c>
      <c r="L996" s="41" t="str">
        <f t="shared" si="47"/>
        <v>AA</v>
      </c>
      <c r="M996" s="41" t="s">
        <v>208</v>
      </c>
      <c r="N996" s="41" t="s">
        <v>423</v>
      </c>
      <c r="O996" s="41" t="s">
        <v>70</v>
      </c>
    </row>
    <row r="997" spans="1:15">
      <c r="A997" s="38">
        <v>41213</v>
      </c>
      <c r="B997" s="38">
        <v>44561</v>
      </c>
      <c r="C997" s="131">
        <v>110</v>
      </c>
      <c r="D997" s="39">
        <v>8.5099999999999995E-2</v>
      </c>
      <c r="E997" s="39">
        <v>7.4400000000000008E-2</v>
      </c>
      <c r="F997" s="40">
        <v>190000</v>
      </c>
      <c r="G997" s="40">
        <v>190000</v>
      </c>
      <c r="H997" s="40">
        <v>60591.6</v>
      </c>
      <c r="I997" s="40">
        <v>79231.649999999994</v>
      </c>
      <c r="J997" s="67">
        <f t="shared" si="45"/>
        <v>0.31890315789473683</v>
      </c>
      <c r="K997" s="39">
        <f t="shared" si="46"/>
        <v>0.41700868421052628</v>
      </c>
      <c r="L997" s="2" t="str">
        <f t="shared" si="47"/>
        <v>AA</v>
      </c>
      <c r="M997" s="2" t="s">
        <v>509</v>
      </c>
      <c r="N997" s="2" t="s">
        <v>430</v>
      </c>
      <c r="O997" s="2" t="s">
        <v>70</v>
      </c>
    </row>
    <row r="998" spans="1:15">
      <c r="A998" s="38">
        <v>41319</v>
      </c>
      <c r="B998" s="38">
        <v>46797</v>
      </c>
      <c r="C998" s="131">
        <v>180</v>
      </c>
      <c r="D998" s="39">
        <v>8.5099999999999995E-2</v>
      </c>
      <c r="E998" s="39">
        <v>0.08</v>
      </c>
      <c r="F998" s="40">
        <v>115000</v>
      </c>
      <c r="G998" s="40">
        <v>115000</v>
      </c>
      <c r="H998" s="40">
        <v>42114.99</v>
      </c>
      <c r="I998" s="40">
        <v>47999.99</v>
      </c>
      <c r="J998" s="67">
        <f t="shared" si="45"/>
        <v>0.36621730434782607</v>
      </c>
      <c r="K998" s="39">
        <f t="shared" si="46"/>
        <v>0.4173912173913043</v>
      </c>
      <c r="L998" s="2" t="str">
        <f t="shared" si="47"/>
        <v>AA</v>
      </c>
      <c r="M998" s="2" t="s">
        <v>194</v>
      </c>
      <c r="N998" s="2" t="s">
        <v>420</v>
      </c>
      <c r="O998" s="2" t="s">
        <v>70</v>
      </c>
    </row>
    <row r="999" spans="1:15">
      <c r="A999" s="38">
        <v>41417</v>
      </c>
      <c r="B999" s="38">
        <v>54201</v>
      </c>
      <c r="C999" s="131">
        <v>420</v>
      </c>
      <c r="D999" s="39">
        <v>8.5099999999999995E-2</v>
      </c>
      <c r="E999" s="39">
        <v>7.5300000000000006E-2</v>
      </c>
      <c r="F999" s="40">
        <v>173000</v>
      </c>
      <c r="G999" s="40">
        <v>173000</v>
      </c>
      <c r="H999" s="40">
        <v>69415.25</v>
      </c>
      <c r="I999" s="40">
        <v>72213.19</v>
      </c>
      <c r="J999" s="67">
        <f t="shared" si="45"/>
        <v>0.40124421965317919</v>
      </c>
      <c r="K999" s="39">
        <f t="shared" si="46"/>
        <v>0.41741728323699423</v>
      </c>
      <c r="L999" s="2" t="str">
        <f t="shared" si="47"/>
        <v>AA</v>
      </c>
      <c r="M999" s="2" t="s">
        <v>692</v>
      </c>
      <c r="N999" s="2" t="s">
        <v>417</v>
      </c>
      <c r="O999" s="2" t="s">
        <v>70</v>
      </c>
    </row>
    <row r="1000" spans="1:15">
      <c r="A1000" s="42">
        <v>41117</v>
      </c>
      <c r="B1000" s="42">
        <v>50248</v>
      </c>
      <c r="C1000" s="130">
        <v>300</v>
      </c>
      <c r="D1000" s="43">
        <v>8.5099999999999995E-2</v>
      </c>
      <c r="E1000" s="43">
        <v>7.5300000000000006E-2</v>
      </c>
      <c r="F1000" s="44">
        <v>160000</v>
      </c>
      <c r="G1000" s="44">
        <v>160000</v>
      </c>
      <c r="H1000" s="44">
        <v>60941.9</v>
      </c>
      <c r="I1000" s="44">
        <v>66900.740000000005</v>
      </c>
      <c r="J1000" s="68">
        <f t="shared" si="45"/>
        <v>0.38088687500000001</v>
      </c>
      <c r="K1000" s="43">
        <f t="shared" si="46"/>
        <v>0.41812962500000006</v>
      </c>
      <c r="L1000" s="41" t="str">
        <f t="shared" si="47"/>
        <v>AA</v>
      </c>
      <c r="M1000" s="41" t="s">
        <v>791</v>
      </c>
      <c r="N1000" s="41" t="s">
        <v>416</v>
      </c>
      <c r="O1000" s="41" t="s">
        <v>70</v>
      </c>
    </row>
    <row r="1001" spans="1:15">
      <c r="A1001" s="38">
        <v>41667</v>
      </c>
      <c r="B1001" s="38">
        <v>45866</v>
      </c>
      <c r="C1001" s="131">
        <v>138</v>
      </c>
      <c r="D1001" s="39">
        <v>8.5099999999999995E-2</v>
      </c>
      <c r="E1001" s="39">
        <v>7.4400000000000008E-2</v>
      </c>
      <c r="F1001" s="40">
        <v>196000</v>
      </c>
      <c r="G1001" s="40">
        <v>196000</v>
      </c>
      <c r="H1001" s="40">
        <v>74702.850000000006</v>
      </c>
      <c r="I1001" s="40">
        <v>81999.990000000005</v>
      </c>
      <c r="J1001" s="67">
        <f t="shared" si="45"/>
        <v>0.38113698979591842</v>
      </c>
      <c r="K1001" s="39">
        <f t="shared" si="46"/>
        <v>0.41836729591836735</v>
      </c>
      <c r="L1001" s="2" t="str">
        <f t="shared" si="47"/>
        <v>AA</v>
      </c>
      <c r="M1001" s="2" t="s">
        <v>474</v>
      </c>
      <c r="N1001" s="2" t="s">
        <v>417</v>
      </c>
      <c r="O1001" s="2" t="s">
        <v>70</v>
      </c>
    </row>
    <row r="1002" spans="1:15">
      <c r="A1002" s="42">
        <v>41141</v>
      </c>
      <c r="B1002" s="42">
        <v>46985</v>
      </c>
      <c r="C1002" s="130">
        <v>192</v>
      </c>
      <c r="D1002" s="43">
        <v>8.5099999999999995E-2</v>
      </c>
      <c r="E1002" s="43">
        <v>7.5300000000000006E-2</v>
      </c>
      <c r="F1002" s="44">
        <v>143400</v>
      </c>
      <c r="G1002" s="44">
        <v>143400</v>
      </c>
      <c r="H1002" s="44">
        <v>51249.65</v>
      </c>
      <c r="I1002" s="44">
        <v>59999.99</v>
      </c>
      <c r="J1002" s="68">
        <f t="shared" si="45"/>
        <v>0.357389470013947</v>
      </c>
      <c r="K1002" s="43">
        <f t="shared" si="46"/>
        <v>0.41840997210599717</v>
      </c>
      <c r="L1002" s="41" t="str">
        <f t="shared" si="47"/>
        <v>AA</v>
      </c>
      <c r="M1002" s="41" t="s">
        <v>633</v>
      </c>
      <c r="N1002" s="41" t="s">
        <v>422</v>
      </c>
      <c r="O1002" s="41" t="s">
        <v>70</v>
      </c>
    </row>
    <row r="1003" spans="1:15">
      <c r="A1003" s="42">
        <v>41472</v>
      </c>
      <c r="B1003" s="42">
        <v>44272</v>
      </c>
      <c r="C1003" s="130">
        <v>92</v>
      </c>
      <c r="D1003" s="43">
        <v>8.5099999999999995E-2</v>
      </c>
      <c r="E1003" s="43">
        <v>0.08</v>
      </c>
      <c r="F1003" s="44">
        <v>160000</v>
      </c>
      <c r="G1003" s="44">
        <v>160000</v>
      </c>
      <c r="H1003" s="44">
        <v>53840.25</v>
      </c>
      <c r="I1003" s="44">
        <v>66999.990000000005</v>
      </c>
      <c r="J1003" s="68">
        <f t="shared" si="45"/>
        <v>0.33650156250000002</v>
      </c>
      <c r="K1003" s="43">
        <f t="shared" si="46"/>
        <v>0.41874993750000006</v>
      </c>
      <c r="L1003" s="41" t="str">
        <f t="shared" si="47"/>
        <v>AA</v>
      </c>
      <c r="M1003" s="41" t="s">
        <v>1006</v>
      </c>
      <c r="N1003" s="41" t="s">
        <v>424</v>
      </c>
      <c r="O1003" s="41" t="s">
        <v>70</v>
      </c>
    </row>
    <row r="1004" spans="1:15">
      <c r="A1004" s="38">
        <v>41759</v>
      </c>
      <c r="B1004" s="38">
        <v>52717</v>
      </c>
      <c r="C1004" s="131">
        <v>360</v>
      </c>
      <c r="D1004" s="39">
        <v>8.5099999999999995E-2</v>
      </c>
      <c r="E1004" s="39">
        <v>7.5300000000000006E-2</v>
      </c>
      <c r="F1004" s="40">
        <v>160000</v>
      </c>
      <c r="G1004" s="40">
        <v>160000</v>
      </c>
      <c r="H1004" s="40">
        <v>65658.960000000006</v>
      </c>
      <c r="I1004" s="40">
        <v>66999.990000000005</v>
      </c>
      <c r="J1004" s="67">
        <f t="shared" si="45"/>
        <v>0.41036850000000002</v>
      </c>
      <c r="K1004" s="39">
        <f t="shared" si="46"/>
        <v>0.41874993750000006</v>
      </c>
      <c r="L1004" s="2" t="str">
        <f t="shared" si="47"/>
        <v>AA</v>
      </c>
      <c r="M1004" s="2" t="s">
        <v>617</v>
      </c>
      <c r="N1004" s="2" t="s">
        <v>421</v>
      </c>
      <c r="O1004" s="2" t="s">
        <v>70</v>
      </c>
    </row>
    <row r="1005" spans="1:15">
      <c r="A1005" s="38">
        <v>41654</v>
      </c>
      <c r="B1005" s="38">
        <v>53827</v>
      </c>
      <c r="C1005" s="131">
        <v>400</v>
      </c>
      <c r="D1005" s="39">
        <v>8.5099999999999995E-2</v>
      </c>
      <c r="E1005" s="39">
        <v>7.5300000000000006E-2</v>
      </c>
      <c r="F1005" s="40">
        <v>180000</v>
      </c>
      <c r="G1005" s="40">
        <v>180000</v>
      </c>
      <c r="H1005" s="40">
        <v>74643.350000000006</v>
      </c>
      <c r="I1005" s="40">
        <v>75451.47</v>
      </c>
      <c r="J1005" s="67">
        <f t="shared" si="45"/>
        <v>0.41468527777777781</v>
      </c>
      <c r="K1005" s="39">
        <f t="shared" si="46"/>
        <v>0.41917483333333333</v>
      </c>
      <c r="L1005" s="2" t="str">
        <f t="shared" si="47"/>
        <v>AA</v>
      </c>
      <c r="M1005" s="2" t="s">
        <v>1622</v>
      </c>
      <c r="N1005" s="2" t="s">
        <v>422</v>
      </c>
      <c r="O1005" s="2" t="s">
        <v>70</v>
      </c>
    </row>
    <row r="1006" spans="1:15">
      <c r="A1006" s="38">
        <v>41087</v>
      </c>
      <c r="B1006" s="38">
        <v>48392</v>
      </c>
      <c r="C1006" s="131">
        <v>240</v>
      </c>
      <c r="D1006" s="39">
        <v>8.5099999999999995E-2</v>
      </c>
      <c r="E1006" s="39">
        <v>7.4400000000000008E-2</v>
      </c>
      <c r="F1006" s="40">
        <v>155000</v>
      </c>
      <c r="G1006" s="40">
        <v>155000</v>
      </c>
      <c r="H1006" s="40">
        <v>57313.62</v>
      </c>
      <c r="I1006" s="40">
        <v>64999.99</v>
      </c>
      <c r="J1006" s="67">
        <f t="shared" si="45"/>
        <v>0.36976529032258065</v>
      </c>
      <c r="K1006" s="39">
        <f t="shared" si="46"/>
        <v>0.41935477419354839</v>
      </c>
      <c r="L1006" s="2" t="str">
        <f t="shared" si="47"/>
        <v>AA</v>
      </c>
      <c r="M1006" s="2" t="s">
        <v>624</v>
      </c>
      <c r="N1006" s="2" t="s">
        <v>424</v>
      </c>
      <c r="O1006" s="2" t="s">
        <v>70</v>
      </c>
    </row>
    <row r="1007" spans="1:15">
      <c r="A1007" s="38">
        <v>41435</v>
      </c>
      <c r="B1007" s="38">
        <v>48009</v>
      </c>
      <c r="C1007" s="131">
        <v>216</v>
      </c>
      <c r="D1007" s="39">
        <v>8.5099999999999995E-2</v>
      </c>
      <c r="E1007" s="39">
        <v>7.5300000000000006E-2</v>
      </c>
      <c r="F1007" s="40">
        <v>154700</v>
      </c>
      <c r="G1007" s="40">
        <v>154700</v>
      </c>
      <c r="H1007" s="40">
        <v>59682.34</v>
      </c>
      <c r="I1007" s="40">
        <v>64999.99</v>
      </c>
      <c r="J1007" s="67">
        <f t="shared" si="45"/>
        <v>0.38579405300581771</v>
      </c>
      <c r="K1007" s="39">
        <f t="shared" si="46"/>
        <v>0.42016800258564962</v>
      </c>
      <c r="L1007" s="2" t="str">
        <f t="shared" si="47"/>
        <v>AA</v>
      </c>
      <c r="M1007" s="2" t="s">
        <v>602</v>
      </c>
      <c r="N1007" s="2" t="s">
        <v>421</v>
      </c>
      <c r="O1007" s="2" t="s">
        <v>70</v>
      </c>
    </row>
    <row r="1008" spans="1:15">
      <c r="A1008" s="42">
        <v>41544</v>
      </c>
      <c r="B1008" s="42">
        <v>46839</v>
      </c>
      <c r="C1008" s="130">
        <v>174</v>
      </c>
      <c r="D1008" s="43">
        <v>8.5099999999999995E-2</v>
      </c>
      <c r="E1008" s="43">
        <v>7.4400000000000008E-2</v>
      </c>
      <c r="F1008" s="44">
        <v>165000</v>
      </c>
      <c r="G1008" s="44">
        <v>165000</v>
      </c>
      <c r="H1008" s="44">
        <v>46354.02</v>
      </c>
      <c r="I1008" s="44">
        <v>69399.990000000005</v>
      </c>
      <c r="J1008" s="68">
        <f t="shared" si="45"/>
        <v>0.28093345454545454</v>
      </c>
      <c r="K1008" s="43">
        <f t="shared" si="46"/>
        <v>0.42060600000000004</v>
      </c>
      <c r="L1008" s="41" t="str">
        <f t="shared" si="47"/>
        <v>AA</v>
      </c>
      <c r="M1008" s="41" t="s">
        <v>636</v>
      </c>
      <c r="N1008" s="41" t="s">
        <v>417</v>
      </c>
      <c r="O1008" s="41" t="s">
        <v>70</v>
      </c>
    </row>
    <row r="1009" spans="1:15">
      <c r="A1009" s="42">
        <v>41726</v>
      </c>
      <c r="B1009" s="42">
        <v>49946</v>
      </c>
      <c r="C1009" s="130">
        <v>270</v>
      </c>
      <c r="D1009" s="43">
        <v>8.5099999999999995E-2</v>
      </c>
      <c r="E1009" s="43">
        <v>0.08</v>
      </c>
      <c r="F1009" s="44">
        <v>190000</v>
      </c>
      <c r="G1009" s="44">
        <v>190000</v>
      </c>
      <c r="H1009" s="44">
        <v>77381.759999999995</v>
      </c>
      <c r="I1009" s="44">
        <v>79999.990000000005</v>
      </c>
      <c r="J1009" s="68">
        <f t="shared" si="45"/>
        <v>0.40727242105263156</v>
      </c>
      <c r="K1009" s="43">
        <f t="shared" si="46"/>
        <v>0.42105257894736847</v>
      </c>
      <c r="L1009" s="41" t="str">
        <f t="shared" si="47"/>
        <v>AA</v>
      </c>
      <c r="M1009" s="41" t="s">
        <v>511</v>
      </c>
      <c r="N1009" s="41" t="s">
        <v>422</v>
      </c>
      <c r="O1009" s="41" t="s">
        <v>70</v>
      </c>
    </row>
    <row r="1010" spans="1:15">
      <c r="A1010" s="42">
        <v>41458</v>
      </c>
      <c r="B1010" s="42">
        <v>54242</v>
      </c>
      <c r="C1010" s="130">
        <v>420</v>
      </c>
      <c r="D1010" s="43">
        <v>8.5099999999999995E-2</v>
      </c>
      <c r="E1010" s="43">
        <v>7.5300000000000006E-2</v>
      </c>
      <c r="F1010" s="44">
        <v>190000</v>
      </c>
      <c r="G1010" s="44">
        <v>190000</v>
      </c>
      <c r="H1010" s="44">
        <v>77400.87</v>
      </c>
      <c r="I1010" s="44">
        <v>79999.990000000005</v>
      </c>
      <c r="J1010" s="68">
        <f t="shared" si="45"/>
        <v>0.40737299999999999</v>
      </c>
      <c r="K1010" s="43">
        <f t="shared" si="46"/>
        <v>0.42105257894736847</v>
      </c>
      <c r="L1010" s="41" t="str">
        <f t="shared" si="47"/>
        <v>AA</v>
      </c>
      <c r="M1010" s="41" t="s">
        <v>459</v>
      </c>
      <c r="N1010" s="41" t="s">
        <v>417</v>
      </c>
      <c r="O1010" s="41" t="s">
        <v>70</v>
      </c>
    </row>
    <row r="1011" spans="1:15">
      <c r="A1011" s="42">
        <v>41359</v>
      </c>
      <c r="B1011" s="42">
        <v>54143</v>
      </c>
      <c r="C1011" s="130">
        <v>420</v>
      </c>
      <c r="D1011" s="43">
        <v>8.5099999999999995E-2</v>
      </c>
      <c r="E1011" s="43">
        <v>7.5300000000000006E-2</v>
      </c>
      <c r="F1011" s="44">
        <v>190000</v>
      </c>
      <c r="G1011" s="44">
        <v>190000</v>
      </c>
      <c r="H1011" s="44">
        <v>76810.52</v>
      </c>
      <c r="I1011" s="44">
        <v>79999.990000000005</v>
      </c>
      <c r="J1011" s="68">
        <f t="shared" si="45"/>
        <v>0.4042658947368421</v>
      </c>
      <c r="K1011" s="43">
        <f t="shared" si="46"/>
        <v>0.42105257894736847</v>
      </c>
      <c r="L1011" s="41" t="str">
        <f t="shared" si="47"/>
        <v>AA</v>
      </c>
      <c r="M1011" s="41" t="s">
        <v>538</v>
      </c>
      <c r="N1011" s="41" t="s">
        <v>417</v>
      </c>
      <c r="O1011" s="41" t="s">
        <v>70</v>
      </c>
    </row>
    <row r="1012" spans="1:15">
      <c r="A1012" s="38">
        <v>41648</v>
      </c>
      <c r="B1012" s="38">
        <v>50779</v>
      </c>
      <c r="C1012" s="131">
        <v>300</v>
      </c>
      <c r="D1012" s="39">
        <v>8.5099999999999995E-2</v>
      </c>
      <c r="E1012" s="39">
        <v>7.4400000000000008E-2</v>
      </c>
      <c r="F1012" s="40">
        <v>145000</v>
      </c>
      <c r="G1012" s="40">
        <v>145000</v>
      </c>
      <c r="H1012" s="40">
        <v>59061.68</v>
      </c>
      <c r="I1012" s="40">
        <v>61137.49</v>
      </c>
      <c r="J1012" s="67">
        <f t="shared" si="45"/>
        <v>0.40732193103448278</v>
      </c>
      <c r="K1012" s="39">
        <f t="shared" si="46"/>
        <v>0.42163786206896553</v>
      </c>
      <c r="L1012" s="2" t="str">
        <f t="shared" si="47"/>
        <v>AA</v>
      </c>
      <c r="M1012" s="2" t="s">
        <v>586</v>
      </c>
      <c r="N1012" s="2" t="s">
        <v>416</v>
      </c>
      <c r="O1012" s="2" t="s">
        <v>70</v>
      </c>
    </row>
    <row r="1013" spans="1:15">
      <c r="A1013" s="38">
        <v>41534</v>
      </c>
      <c r="B1013" s="38">
        <v>47013</v>
      </c>
      <c r="C1013" s="131">
        <v>180</v>
      </c>
      <c r="D1013" s="39">
        <v>8.5099999999999995E-2</v>
      </c>
      <c r="E1013" s="39">
        <v>7.5300000000000006E-2</v>
      </c>
      <c r="F1013" s="40">
        <v>142000</v>
      </c>
      <c r="G1013" s="40">
        <v>142000</v>
      </c>
      <c r="H1013" s="40">
        <v>54971.22</v>
      </c>
      <c r="I1013" s="40">
        <v>59999.99</v>
      </c>
      <c r="J1013" s="67">
        <f t="shared" si="45"/>
        <v>0.38712126760563381</v>
      </c>
      <c r="K1013" s="39">
        <f t="shared" si="46"/>
        <v>0.42253514084507043</v>
      </c>
      <c r="L1013" s="2" t="str">
        <f t="shared" si="47"/>
        <v>AA</v>
      </c>
      <c r="M1013" s="2" t="s">
        <v>550</v>
      </c>
      <c r="N1013" s="2" t="s">
        <v>421</v>
      </c>
      <c r="O1013" s="2" t="s">
        <v>70</v>
      </c>
    </row>
    <row r="1014" spans="1:15">
      <c r="A1014" s="42">
        <v>41460</v>
      </c>
      <c r="B1014" s="42">
        <v>50591</v>
      </c>
      <c r="C1014" s="130">
        <v>300</v>
      </c>
      <c r="D1014" s="43">
        <v>8.5099999999999995E-2</v>
      </c>
      <c r="E1014" s="43">
        <v>7.8100000000000003E-2</v>
      </c>
      <c r="F1014" s="44">
        <v>130000</v>
      </c>
      <c r="G1014" s="44">
        <v>130000</v>
      </c>
      <c r="H1014" s="44">
        <v>55186.85</v>
      </c>
      <c r="I1014" s="44">
        <v>54999.99</v>
      </c>
      <c r="J1014" s="68">
        <f t="shared" si="45"/>
        <v>0.42451423076923078</v>
      </c>
      <c r="K1014" s="43">
        <f t="shared" si="46"/>
        <v>0.42307684615384616</v>
      </c>
      <c r="L1014" s="41" t="str">
        <f t="shared" si="47"/>
        <v>AA</v>
      </c>
      <c r="M1014" s="41" t="s">
        <v>1195</v>
      </c>
      <c r="N1014" s="41" t="s">
        <v>416</v>
      </c>
      <c r="O1014" s="41" t="s">
        <v>70</v>
      </c>
    </row>
    <row r="1015" spans="1:15">
      <c r="A1015" s="38">
        <v>41418</v>
      </c>
      <c r="B1015" s="38">
        <v>51949</v>
      </c>
      <c r="C1015" s="131">
        <v>346</v>
      </c>
      <c r="D1015" s="39">
        <v>8.5099999999999995E-2</v>
      </c>
      <c r="E1015" s="39">
        <v>7.8100000000000003E-2</v>
      </c>
      <c r="F1015" s="40">
        <v>130000</v>
      </c>
      <c r="G1015" s="40">
        <v>130000</v>
      </c>
      <c r="H1015" s="40">
        <v>52268.24</v>
      </c>
      <c r="I1015" s="40">
        <v>54999.99</v>
      </c>
      <c r="J1015" s="67">
        <f t="shared" si="45"/>
        <v>0.4020633846153846</v>
      </c>
      <c r="K1015" s="39">
        <f t="shared" si="46"/>
        <v>0.42307684615384616</v>
      </c>
      <c r="L1015" s="2" t="str">
        <f t="shared" si="47"/>
        <v>AA</v>
      </c>
      <c r="M1015" s="2" t="s">
        <v>837</v>
      </c>
      <c r="N1015" s="2" t="s">
        <v>437</v>
      </c>
      <c r="O1015" s="2" t="s">
        <v>70</v>
      </c>
    </row>
    <row r="1016" spans="1:15">
      <c r="A1016" s="38">
        <v>41240</v>
      </c>
      <c r="B1016" s="38">
        <v>48545</v>
      </c>
      <c r="C1016" s="131">
        <v>240</v>
      </c>
      <c r="D1016" s="39">
        <v>8.5099999999999995E-2</v>
      </c>
      <c r="E1016" s="39">
        <v>7.5300000000000006E-2</v>
      </c>
      <c r="F1016" s="40">
        <v>156000</v>
      </c>
      <c r="G1016" s="40">
        <v>156000</v>
      </c>
      <c r="H1016" s="40">
        <v>59313.5</v>
      </c>
      <c r="I1016" s="40">
        <v>65999.990000000005</v>
      </c>
      <c r="J1016" s="67">
        <f t="shared" si="45"/>
        <v>0.38021474358974361</v>
      </c>
      <c r="K1016" s="39">
        <f t="shared" si="46"/>
        <v>0.42307685897435898</v>
      </c>
      <c r="L1016" s="2" t="str">
        <f t="shared" si="47"/>
        <v>AA</v>
      </c>
      <c r="M1016" s="2" t="s">
        <v>493</v>
      </c>
      <c r="N1016" s="2" t="s">
        <v>427</v>
      </c>
      <c r="O1016" s="2" t="s">
        <v>70</v>
      </c>
    </row>
    <row r="1017" spans="1:15">
      <c r="A1017" s="38">
        <v>41166</v>
      </c>
      <c r="B1017" s="38">
        <v>52123</v>
      </c>
      <c r="C1017" s="131">
        <v>360</v>
      </c>
      <c r="D1017" s="39">
        <v>8.5099999999999995E-2</v>
      </c>
      <c r="E1017" s="39">
        <v>7.5300000000000006E-2</v>
      </c>
      <c r="F1017" s="40">
        <v>189000</v>
      </c>
      <c r="G1017" s="40">
        <v>189000</v>
      </c>
      <c r="H1017" s="40">
        <v>74448.38</v>
      </c>
      <c r="I1017" s="40">
        <v>79999.990000000005</v>
      </c>
      <c r="J1017" s="67">
        <f t="shared" si="45"/>
        <v>0.39390677248677253</v>
      </c>
      <c r="K1017" s="39">
        <f t="shared" si="46"/>
        <v>0.42328037037037042</v>
      </c>
      <c r="L1017" s="2" t="str">
        <f t="shared" si="47"/>
        <v>AA</v>
      </c>
      <c r="M1017" s="2" t="s">
        <v>459</v>
      </c>
      <c r="N1017" s="2" t="s">
        <v>417</v>
      </c>
      <c r="O1017" s="2" t="s">
        <v>70</v>
      </c>
    </row>
    <row r="1018" spans="1:15">
      <c r="A1018" s="42">
        <v>41404</v>
      </c>
      <c r="B1018" s="42">
        <v>52272</v>
      </c>
      <c r="C1018" s="130">
        <v>357</v>
      </c>
      <c r="D1018" s="43">
        <v>8.5099999999999995E-2</v>
      </c>
      <c r="E1018" s="43">
        <v>7.5300000000000006E-2</v>
      </c>
      <c r="F1018" s="44">
        <v>160000</v>
      </c>
      <c r="G1018" s="44">
        <v>160000</v>
      </c>
      <c r="H1018" s="44">
        <v>64515.29</v>
      </c>
      <c r="I1018" s="44">
        <v>67749.990000000005</v>
      </c>
      <c r="J1018" s="68">
        <f t="shared" si="45"/>
        <v>0.40322056249999999</v>
      </c>
      <c r="K1018" s="43">
        <f t="shared" si="46"/>
        <v>0.42343743750000001</v>
      </c>
      <c r="L1018" s="41" t="str">
        <f t="shared" si="47"/>
        <v>AA</v>
      </c>
      <c r="M1018" s="41" t="s">
        <v>597</v>
      </c>
      <c r="N1018" s="41" t="s">
        <v>421</v>
      </c>
      <c r="O1018" s="41" t="s">
        <v>70</v>
      </c>
    </row>
    <row r="1019" spans="1:15">
      <c r="A1019" s="38">
        <v>41480</v>
      </c>
      <c r="B1019" s="38">
        <v>53230</v>
      </c>
      <c r="C1019" s="131">
        <v>386</v>
      </c>
      <c r="D1019" s="39">
        <v>8.5099999999999995E-2</v>
      </c>
      <c r="E1019" s="39">
        <v>7.4400000000000008E-2</v>
      </c>
      <c r="F1019" s="40">
        <v>185000</v>
      </c>
      <c r="G1019" s="40">
        <v>185000</v>
      </c>
      <c r="H1019" s="40">
        <v>75540.52</v>
      </c>
      <c r="I1019" s="40">
        <v>78459.8</v>
      </c>
      <c r="J1019" s="67">
        <f t="shared" si="45"/>
        <v>0.40832713513513513</v>
      </c>
      <c r="K1019" s="39">
        <f t="shared" si="46"/>
        <v>0.42410702702702702</v>
      </c>
      <c r="L1019" s="2" t="str">
        <f t="shared" si="47"/>
        <v>AA</v>
      </c>
      <c r="M1019" s="2" t="s">
        <v>681</v>
      </c>
      <c r="N1019" s="2" t="s">
        <v>434</v>
      </c>
      <c r="O1019" s="2" t="s">
        <v>70</v>
      </c>
    </row>
    <row r="1020" spans="1:15">
      <c r="A1020" s="42">
        <v>41177</v>
      </c>
      <c r="B1020" s="42">
        <v>48482</v>
      </c>
      <c r="C1020" s="130">
        <v>240</v>
      </c>
      <c r="D1020" s="43">
        <v>8.5099999999999995E-2</v>
      </c>
      <c r="E1020" s="43">
        <v>0.08</v>
      </c>
      <c r="F1020" s="44">
        <v>135000</v>
      </c>
      <c r="G1020" s="44">
        <v>135000</v>
      </c>
      <c r="H1020" s="44">
        <v>51228.71</v>
      </c>
      <c r="I1020" s="44">
        <v>57299.99</v>
      </c>
      <c r="J1020" s="68">
        <f t="shared" si="45"/>
        <v>0.37947192592592593</v>
      </c>
      <c r="K1020" s="43">
        <f t="shared" si="46"/>
        <v>0.42444437037037036</v>
      </c>
      <c r="L1020" s="41" t="str">
        <f t="shared" si="47"/>
        <v>AA</v>
      </c>
      <c r="M1020" s="41" t="s">
        <v>564</v>
      </c>
      <c r="N1020" s="41" t="s">
        <v>417</v>
      </c>
      <c r="O1020" s="41" t="s">
        <v>70</v>
      </c>
    </row>
    <row r="1021" spans="1:15">
      <c r="A1021" s="42">
        <v>41422</v>
      </c>
      <c r="B1021" s="42">
        <v>52379</v>
      </c>
      <c r="C1021" s="130">
        <v>360</v>
      </c>
      <c r="D1021" s="43">
        <v>8.5099999999999995E-2</v>
      </c>
      <c r="E1021" s="43">
        <v>0.08</v>
      </c>
      <c r="F1021" s="44">
        <v>113000</v>
      </c>
      <c r="G1021" s="44">
        <v>113000</v>
      </c>
      <c r="H1021" s="44">
        <v>46716.32</v>
      </c>
      <c r="I1021" s="44">
        <v>47999.99</v>
      </c>
      <c r="J1021" s="68">
        <f t="shared" si="45"/>
        <v>0.41341876106194692</v>
      </c>
      <c r="K1021" s="43">
        <f t="shared" si="46"/>
        <v>0.42477867256637164</v>
      </c>
      <c r="L1021" s="41" t="str">
        <f t="shared" si="47"/>
        <v>AA</v>
      </c>
      <c r="M1021" s="41" t="s">
        <v>271</v>
      </c>
      <c r="N1021" s="41" t="s">
        <v>432</v>
      </c>
      <c r="O1021" s="41" t="s">
        <v>70</v>
      </c>
    </row>
    <row r="1022" spans="1:15">
      <c r="A1022" s="42">
        <v>41260</v>
      </c>
      <c r="B1022" s="42">
        <v>47347</v>
      </c>
      <c r="C1022" s="130">
        <v>200</v>
      </c>
      <c r="D1022" s="43">
        <v>8.5099999999999995E-2</v>
      </c>
      <c r="E1022" s="43">
        <v>7.5300000000000006E-2</v>
      </c>
      <c r="F1022" s="44">
        <v>120000</v>
      </c>
      <c r="G1022" s="44">
        <v>120000</v>
      </c>
      <c r="H1022" s="44">
        <v>44916.09</v>
      </c>
      <c r="I1022" s="44">
        <v>50999.99</v>
      </c>
      <c r="J1022" s="68">
        <f t="shared" si="45"/>
        <v>0.37430074999999996</v>
      </c>
      <c r="K1022" s="43">
        <f t="shared" si="46"/>
        <v>0.42499991666666664</v>
      </c>
      <c r="L1022" s="41" t="str">
        <f t="shared" si="47"/>
        <v>AA</v>
      </c>
      <c r="M1022" s="41" t="s">
        <v>1049</v>
      </c>
      <c r="N1022" s="41" t="s">
        <v>424</v>
      </c>
      <c r="O1022" s="41" t="s">
        <v>70</v>
      </c>
    </row>
    <row r="1023" spans="1:15">
      <c r="A1023" s="38">
        <v>41759</v>
      </c>
      <c r="B1023" s="38">
        <v>54543</v>
      </c>
      <c r="C1023" s="131">
        <v>420</v>
      </c>
      <c r="D1023" s="39">
        <v>8.5099999999999995E-2</v>
      </c>
      <c r="E1023" s="39">
        <v>0.08</v>
      </c>
      <c r="F1023" s="40">
        <v>165000</v>
      </c>
      <c r="G1023" s="40">
        <v>165000</v>
      </c>
      <c r="H1023" s="40">
        <v>69016.98</v>
      </c>
      <c r="I1023" s="40">
        <v>70141.52</v>
      </c>
      <c r="J1023" s="67">
        <f t="shared" si="45"/>
        <v>0.41828472727272725</v>
      </c>
      <c r="K1023" s="39">
        <f t="shared" si="46"/>
        <v>0.42510012121212126</v>
      </c>
      <c r="L1023" s="2" t="str">
        <f t="shared" si="47"/>
        <v>AA</v>
      </c>
      <c r="M1023" s="2" t="s">
        <v>577</v>
      </c>
      <c r="N1023" s="2" t="s">
        <v>421</v>
      </c>
      <c r="O1023" s="2" t="s">
        <v>70</v>
      </c>
    </row>
    <row r="1024" spans="1:15">
      <c r="A1024" s="38">
        <v>41138</v>
      </c>
      <c r="B1024" s="38">
        <v>50269</v>
      </c>
      <c r="C1024" s="131">
        <v>300</v>
      </c>
      <c r="D1024" s="39">
        <v>8.5099999999999995E-2</v>
      </c>
      <c r="E1024" s="39">
        <v>0.08</v>
      </c>
      <c r="F1024" s="40">
        <v>165000</v>
      </c>
      <c r="G1024" s="40">
        <v>165000</v>
      </c>
      <c r="H1024" s="40">
        <v>68565.25</v>
      </c>
      <c r="I1024" s="40">
        <v>70162.38</v>
      </c>
      <c r="J1024" s="67">
        <f t="shared" si="45"/>
        <v>0.41554696969696969</v>
      </c>
      <c r="K1024" s="39">
        <f t="shared" si="46"/>
        <v>0.42522654545454547</v>
      </c>
      <c r="L1024" s="2" t="str">
        <f t="shared" si="47"/>
        <v>AA</v>
      </c>
      <c r="M1024" s="2" t="s">
        <v>466</v>
      </c>
      <c r="N1024" s="2" t="s">
        <v>421</v>
      </c>
      <c r="O1024" s="2" t="s">
        <v>70</v>
      </c>
    </row>
    <row r="1025" spans="1:15">
      <c r="A1025" s="42">
        <v>41600</v>
      </c>
      <c r="B1025" s="42">
        <v>47079</v>
      </c>
      <c r="C1025" s="130">
        <v>180</v>
      </c>
      <c r="D1025" s="43">
        <v>8.5099999999999995E-2</v>
      </c>
      <c r="E1025" s="43">
        <v>7.5300000000000006E-2</v>
      </c>
      <c r="F1025" s="44">
        <v>184000</v>
      </c>
      <c r="G1025" s="44">
        <v>184000</v>
      </c>
      <c r="H1025" s="44">
        <v>72526.789999999994</v>
      </c>
      <c r="I1025" s="44">
        <v>78279.990000000005</v>
      </c>
      <c r="J1025" s="68">
        <f t="shared" si="45"/>
        <v>0.39416733695652173</v>
      </c>
      <c r="K1025" s="43">
        <f t="shared" si="46"/>
        <v>0.42543472826086959</v>
      </c>
      <c r="L1025" s="41" t="str">
        <f t="shared" si="47"/>
        <v>AA</v>
      </c>
      <c r="M1025" s="41" t="s">
        <v>634</v>
      </c>
      <c r="N1025" s="41" t="s">
        <v>421</v>
      </c>
      <c r="O1025" s="41" t="s">
        <v>70</v>
      </c>
    </row>
    <row r="1026" spans="1:15">
      <c r="A1026" s="42">
        <v>41191</v>
      </c>
      <c r="B1026" s="42">
        <v>48496</v>
      </c>
      <c r="C1026" s="130">
        <v>240</v>
      </c>
      <c r="D1026" s="43">
        <v>8.5099999999999995E-2</v>
      </c>
      <c r="E1026" s="43">
        <v>7.5300000000000006E-2</v>
      </c>
      <c r="F1026" s="44">
        <v>189000</v>
      </c>
      <c r="G1026" s="44">
        <v>189000</v>
      </c>
      <c r="H1026" s="44">
        <v>58416.26</v>
      </c>
      <c r="I1026" s="44">
        <v>80411.289999999994</v>
      </c>
      <c r="J1026" s="68">
        <f t="shared" si="45"/>
        <v>0.30908074074074077</v>
      </c>
      <c r="K1026" s="43">
        <f t="shared" si="46"/>
        <v>0.42545656084656081</v>
      </c>
      <c r="L1026" s="41" t="str">
        <f t="shared" si="47"/>
        <v>AA</v>
      </c>
      <c r="M1026" s="41" t="s">
        <v>1034</v>
      </c>
      <c r="N1026" s="41" t="s">
        <v>424</v>
      </c>
      <c r="O1026" s="41" t="s">
        <v>70</v>
      </c>
    </row>
    <row r="1027" spans="1:15">
      <c r="A1027" s="42">
        <v>41366</v>
      </c>
      <c r="B1027" s="42">
        <v>54150</v>
      </c>
      <c r="C1027" s="130">
        <v>420</v>
      </c>
      <c r="D1027" s="43">
        <v>8.5099999999999995E-2</v>
      </c>
      <c r="E1027" s="43">
        <v>0.08</v>
      </c>
      <c r="F1027" s="44">
        <v>135000</v>
      </c>
      <c r="G1027" s="44">
        <v>135000</v>
      </c>
      <c r="H1027" s="44">
        <v>55113.33</v>
      </c>
      <c r="I1027" s="44">
        <v>57452.99</v>
      </c>
      <c r="J1027" s="68">
        <f t="shared" ref="J1027:J1090" si="48">H1027/G1027</f>
        <v>0.40824688888888888</v>
      </c>
      <c r="K1027" s="43">
        <f t="shared" ref="K1027:K1090" si="49">I1027/G1027</f>
        <v>0.42557770370370368</v>
      </c>
      <c r="L1027" s="41" t="str">
        <f t="shared" ref="L1027:L1090" si="50">IF(J1027&lt;=65%,"AA",IF(J1027&lt;=75%,"A",IF(J1027&lt;=85%,"B","C")))</f>
        <v>AA</v>
      </c>
      <c r="M1027" s="41" t="s">
        <v>974</v>
      </c>
      <c r="N1027" s="41" t="s">
        <v>416</v>
      </c>
      <c r="O1027" s="41" t="s">
        <v>70</v>
      </c>
    </row>
    <row r="1028" spans="1:15">
      <c r="A1028" s="38">
        <v>41305</v>
      </c>
      <c r="B1028" s="38">
        <v>48610</v>
      </c>
      <c r="C1028" s="131">
        <v>240</v>
      </c>
      <c r="D1028" s="39">
        <v>8.5099999999999995E-2</v>
      </c>
      <c r="E1028" s="39">
        <v>0.08</v>
      </c>
      <c r="F1028" s="40">
        <v>187936.96</v>
      </c>
      <c r="G1028" s="40">
        <v>187936.96</v>
      </c>
      <c r="H1028" s="40">
        <v>73105.34</v>
      </c>
      <c r="I1028" s="40">
        <v>79990</v>
      </c>
      <c r="J1028" s="67">
        <f t="shared" si="48"/>
        <v>0.3889886268246544</v>
      </c>
      <c r="K1028" s="39">
        <f t="shared" si="49"/>
        <v>0.425621442424098</v>
      </c>
      <c r="L1028" s="2" t="str">
        <f t="shared" si="50"/>
        <v>AA</v>
      </c>
      <c r="M1028" s="2" t="s">
        <v>472</v>
      </c>
      <c r="N1028" s="2" t="s">
        <v>426</v>
      </c>
      <c r="O1028" s="2" t="s">
        <v>70</v>
      </c>
    </row>
    <row r="1029" spans="1:15">
      <c r="A1029" s="42">
        <v>41390</v>
      </c>
      <c r="B1029" s="42">
        <v>54174</v>
      </c>
      <c r="C1029" s="130">
        <v>420</v>
      </c>
      <c r="D1029" s="43">
        <v>8.5099999999999995E-2</v>
      </c>
      <c r="E1029" s="43">
        <v>7.5300000000000006E-2</v>
      </c>
      <c r="F1029" s="44">
        <v>131200</v>
      </c>
      <c r="G1029" s="44">
        <v>131200</v>
      </c>
      <c r="H1029" s="44">
        <v>54856.12</v>
      </c>
      <c r="I1029" s="44">
        <v>55851.01</v>
      </c>
      <c r="J1029" s="68">
        <f t="shared" si="48"/>
        <v>0.41811067073170732</v>
      </c>
      <c r="K1029" s="43">
        <f t="shared" si="49"/>
        <v>0.42569367378048784</v>
      </c>
      <c r="L1029" s="41" t="str">
        <f t="shared" si="50"/>
        <v>AA</v>
      </c>
      <c r="M1029" s="41" t="s">
        <v>1021</v>
      </c>
      <c r="N1029" s="41" t="s">
        <v>424</v>
      </c>
      <c r="O1029" s="41" t="s">
        <v>70</v>
      </c>
    </row>
    <row r="1030" spans="1:15">
      <c r="A1030" s="38">
        <v>41724</v>
      </c>
      <c r="B1030" s="38">
        <v>54508</v>
      </c>
      <c r="C1030" s="131">
        <v>420</v>
      </c>
      <c r="D1030" s="39">
        <v>8.5099999999999995E-2</v>
      </c>
      <c r="E1030" s="39">
        <v>0.08</v>
      </c>
      <c r="F1030" s="40">
        <v>180000</v>
      </c>
      <c r="G1030" s="40">
        <v>180000</v>
      </c>
      <c r="H1030" s="40">
        <v>75339.61</v>
      </c>
      <c r="I1030" s="40">
        <v>76699.990000000005</v>
      </c>
      <c r="J1030" s="67">
        <f t="shared" si="48"/>
        <v>0.41855338888888888</v>
      </c>
      <c r="K1030" s="39">
        <f t="shared" si="49"/>
        <v>0.42611105555555556</v>
      </c>
      <c r="L1030" s="2" t="str">
        <f t="shared" si="50"/>
        <v>AA</v>
      </c>
      <c r="M1030" s="2" t="s">
        <v>491</v>
      </c>
      <c r="N1030" s="2" t="s">
        <v>416</v>
      </c>
      <c r="O1030" s="2" t="s">
        <v>70</v>
      </c>
    </row>
    <row r="1031" spans="1:15">
      <c r="A1031" s="42">
        <v>41072</v>
      </c>
      <c r="B1031" s="42">
        <v>50902</v>
      </c>
      <c r="C1031" s="130">
        <v>323</v>
      </c>
      <c r="D1031" s="43">
        <v>8.5099999999999995E-2</v>
      </c>
      <c r="E1031" s="43">
        <v>8.5099999999999995E-2</v>
      </c>
      <c r="F1031" s="44">
        <v>150000</v>
      </c>
      <c r="G1031" s="44">
        <v>150000</v>
      </c>
      <c r="H1031" s="44">
        <v>58295.35</v>
      </c>
      <c r="I1031" s="44">
        <v>63935.67</v>
      </c>
      <c r="J1031" s="68">
        <f t="shared" si="48"/>
        <v>0.38863566666666666</v>
      </c>
      <c r="K1031" s="43">
        <f t="shared" si="49"/>
        <v>0.4262378</v>
      </c>
      <c r="L1031" s="41" t="str">
        <f t="shared" si="50"/>
        <v>AA</v>
      </c>
      <c r="M1031" s="41" t="s">
        <v>472</v>
      </c>
      <c r="N1031" s="41" t="s">
        <v>426</v>
      </c>
      <c r="O1031" s="41" t="s">
        <v>70</v>
      </c>
    </row>
    <row r="1032" spans="1:15">
      <c r="A1032" s="38">
        <v>41610</v>
      </c>
      <c r="B1032" s="38">
        <v>51350</v>
      </c>
      <c r="C1032" s="131">
        <v>320</v>
      </c>
      <c r="D1032" s="39">
        <v>8.5099999999999995E-2</v>
      </c>
      <c r="E1032" s="39">
        <v>7.5300000000000006E-2</v>
      </c>
      <c r="F1032" s="40">
        <v>129000</v>
      </c>
      <c r="G1032" s="40">
        <v>129000</v>
      </c>
      <c r="H1032" s="40">
        <v>53155.32</v>
      </c>
      <c r="I1032" s="40">
        <v>54999.99</v>
      </c>
      <c r="J1032" s="67">
        <f t="shared" si="48"/>
        <v>0.41205674418604649</v>
      </c>
      <c r="K1032" s="39">
        <f t="shared" si="49"/>
        <v>0.42635651162790694</v>
      </c>
      <c r="L1032" s="2" t="str">
        <f t="shared" si="50"/>
        <v>AA</v>
      </c>
      <c r="M1032" s="2" t="s">
        <v>633</v>
      </c>
      <c r="N1032" s="2" t="s">
        <v>422</v>
      </c>
      <c r="O1032" s="2" t="s">
        <v>70</v>
      </c>
    </row>
    <row r="1033" spans="1:15">
      <c r="A1033" s="38">
        <v>41410</v>
      </c>
      <c r="B1033" s="38">
        <v>54194</v>
      </c>
      <c r="C1033" s="131">
        <v>420</v>
      </c>
      <c r="D1033" s="39">
        <v>8.5099999999999995E-2</v>
      </c>
      <c r="E1033" s="39">
        <v>0.08</v>
      </c>
      <c r="F1033" s="40">
        <v>150000</v>
      </c>
      <c r="G1033" s="40">
        <v>150000</v>
      </c>
      <c r="H1033" s="40">
        <v>61547.94</v>
      </c>
      <c r="I1033" s="40">
        <v>63999.99</v>
      </c>
      <c r="J1033" s="67">
        <f t="shared" si="48"/>
        <v>0.41031960000000001</v>
      </c>
      <c r="K1033" s="39">
        <f t="shared" si="49"/>
        <v>0.42666660000000001</v>
      </c>
      <c r="L1033" s="2" t="str">
        <f t="shared" si="50"/>
        <v>AA</v>
      </c>
      <c r="M1033" s="2" t="s">
        <v>932</v>
      </c>
      <c r="N1033" s="2" t="s">
        <v>416</v>
      </c>
      <c r="O1033" s="2" t="s">
        <v>70</v>
      </c>
    </row>
    <row r="1034" spans="1:15">
      <c r="A1034" s="42">
        <v>41439</v>
      </c>
      <c r="B1034" s="42">
        <v>54223</v>
      </c>
      <c r="C1034" s="130">
        <v>420</v>
      </c>
      <c r="D1034" s="43">
        <v>8.5099999999999995E-2</v>
      </c>
      <c r="E1034" s="43">
        <v>7.8100000000000003E-2</v>
      </c>
      <c r="F1034" s="44">
        <v>128864</v>
      </c>
      <c r="G1034" s="44">
        <v>128864</v>
      </c>
      <c r="H1034" s="44">
        <v>53018.06</v>
      </c>
      <c r="I1034" s="44">
        <v>54999.99</v>
      </c>
      <c r="J1034" s="68">
        <f t="shared" si="48"/>
        <v>0.41142646511050407</v>
      </c>
      <c r="K1034" s="43">
        <f t="shared" si="49"/>
        <v>0.42680647814750433</v>
      </c>
      <c r="L1034" s="41" t="str">
        <f t="shared" si="50"/>
        <v>AA</v>
      </c>
      <c r="M1034" s="41" t="s">
        <v>565</v>
      </c>
      <c r="N1034" s="41" t="s">
        <v>432</v>
      </c>
      <c r="O1034" s="41" t="s">
        <v>70</v>
      </c>
    </row>
    <row r="1035" spans="1:15">
      <c r="A1035" s="42">
        <v>41605</v>
      </c>
      <c r="B1035" s="42">
        <v>48910</v>
      </c>
      <c r="C1035" s="130">
        <v>240</v>
      </c>
      <c r="D1035" s="43">
        <v>8.5099999999999995E-2</v>
      </c>
      <c r="E1035" s="43">
        <v>0.08</v>
      </c>
      <c r="F1035" s="44">
        <v>180000</v>
      </c>
      <c r="G1035" s="44">
        <v>180000</v>
      </c>
      <c r="H1035" s="44">
        <v>73011.149999999994</v>
      </c>
      <c r="I1035" s="44">
        <v>76999.990000000005</v>
      </c>
      <c r="J1035" s="68">
        <f t="shared" si="48"/>
        <v>0.40561749999999996</v>
      </c>
      <c r="K1035" s="43">
        <f t="shared" si="49"/>
        <v>0.42777772222222227</v>
      </c>
      <c r="L1035" s="41" t="str">
        <f t="shared" si="50"/>
        <v>AA</v>
      </c>
      <c r="M1035" s="41" t="s">
        <v>454</v>
      </c>
      <c r="N1035" s="41" t="s">
        <v>416</v>
      </c>
      <c r="O1035" s="41" t="s">
        <v>70</v>
      </c>
    </row>
    <row r="1036" spans="1:15">
      <c r="A1036" s="38">
        <v>41689</v>
      </c>
      <c r="B1036" s="38">
        <v>53285</v>
      </c>
      <c r="C1036" s="131">
        <v>381</v>
      </c>
      <c r="D1036" s="39">
        <v>8.5099999999999995E-2</v>
      </c>
      <c r="E1036" s="39">
        <v>0.08</v>
      </c>
      <c r="F1036" s="40">
        <v>180000</v>
      </c>
      <c r="G1036" s="40">
        <v>180000</v>
      </c>
      <c r="H1036" s="40">
        <v>75208.789999999994</v>
      </c>
      <c r="I1036" s="40">
        <v>76999.990000000005</v>
      </c>
      <c r="J1036" s="67">
        <f t="shared" si="48"/>
        <v>0.41782661111111108</v>
      </c>
      <c r="K1036" s="39">
        <f t="shared" si="49"/>
        <v>0.42777772222222227</v>
      </c>
      <c r="L1036" s="2" t="str">
        <f t="shared" si="50"/>
        <v>AA</v>
      </c>
      <c r="M1036" s="2" t="s">
        <v>657</v>
      </c>
      <c r="N1036" s="2" t="s">
        <v>419</v>
      </c>
      <c r="O1036" s="2" t="s">
        <v>70</v>
      </c>
    </row>
    <row r="1037" spans="1:15">
      <c r="A1037" s="42">
        <v>41592</v>
      </c>
      <c r="B1037" s="42">
        <v>54376</v>
      </c>
      <c r="C1037" s="130">
        <v>420</v>
      </c>
      <c r="D1037" s="43">
        <v>8.5099999999999995E-2</v>
      </c>
      <c r="E1037" s="43">
        <v>0.08</v>
      </c>
      <c r="F1037" s="44">
        <v>180000</v>
      </c>
      <c r="G1037" s="44">
        <v>180000</v>
      </c>
      <c r="H1037" s="44">
        <v>75038.8</v>
      </c>
      <c r="I1037" s="44">
        <v>76999.990000000005</v>
      </c>
      <c r="J1037" s="68">
        <f t="shared" si="48"/>
        <v>0.41688222222222227</v>
      </c>
      <c r="K1037" s="43">
        <f t="shared" si="49"/>
        <v>0.42777772222222227</v>
      </c>
      <c r="L1037" s="41" t="str">
        <f t="shared" si="50"/>
        <v>AA</v>
      </c>
      <c r="M1037" s="41" t="s">
        <v>451</v>
      </c>
      <c r="N1037" s="41" t="s">
        <v>419</v>
      </c>
      <c r="O1037" s="41" t="s">
        <v>70</v>
      </c>
    </row>
    <row r="1038" spans="1:15">
      <c r="A1038" s="38">
        <v>41152</v>
      </c>
      <c r="B1038" s="38">
        <v>52109</v>
      </c>
      <c r="C1038" s="131">
        <v>360</v>
      </c>
      <c r="D1038" s="39">
        <v>8.5099999999999995E-2</v>
      </c>
      <c r="E1038" s="39">
        <v>0.08</v>
      </c>
      <c r="F1038" s="40">
        <v>194000</v>
      </c>
      <c r="G1038" s="40">
        <v>194000</v>
      </c>
      <c r="H1038" s="40">
        <v>76898.95</v>
      </c>
      <c r="I1038" s="40">
        <v>82999.990000000005</v>
      </c>
      <c r="J1038" s="67">
        <f t="shared" si="48"/>
        <v>0.39638634020618557</v>
      </c>
      <c r="K1038" s="39">
        <f t="shared" si="49"/>
        <v>0.42783500000000002</v>
      </c>
      <c r="L1038" s="2" t="str">
        <f t="shared" si="50"/>
        <v>AA</v>
      </c>
      <c r="M1038" s="2" t="s">
        <v>536</v>
      </c>
      <c r="N1038" s="2" t="s">
        <v>423</v>
      </c>
      <c r="O1038" s="2" t="s">
        <v>70</v>
      </c>
    </row>
    <row r="1039" spans="1:15">
      <c r="A1039" s="38">
        <v>41241</v>
      </c>
      <c r="B1039" s="38">
        <v>43218</v>
      </c>
      <c r="C1039" s="131">
        <v>65</v>
      </c>
      <c r="D1039" s="39">
        <v>8.5099999999999995E-2</v>
      </c>
      <c r="E1039" s="39">
        <v>8.5099999999999995E-2</v>
      </c>
      <c r="F1039" s="40">
        <v>117400</v>
      </c>
      <c r="G1039" s="40">
        <v>117400</v>
      </c>
      <c r="H1039" s="40">
        <v>35996.68</v>
      </c>
      <c r="I1039" s="40">
        <v>50232.11</v>
      </c>
      <c r="J1039" s="67">
        <f t="shared" si="48"/>
        <v>0.30661567291311753</v>
      </c>
      <c r="K1039" s="39">
        <f t="shared" si="49"/>
        <v>0.42787146507666102</v>
      </c>
      <c r="L1039" s="2" t="str">
        <f t="shared" si="50"/>
        <v>AA</v>
      </c>
      <c r="M1039" s="2" t="s">
        <v>470</v>
      </c>
      <c r="N1039" s="2" t="s">
        <v>424</v>
      </c>
      <c r="O1039" s="2" t="s">
        <v>70</v>
      </c>
    </row>
    <row r="1040" spans="1:15">
      <c r="A1040" s="42">
        <v>41761</v>
      </c>
      <c r="B1040" s="42">
        <v>54545</v>
      </c>
      <c r="C1040" s="130">
        <v>420</v>
      </c>
      <c r="D1040" s="43">
        <v>8.5099999999999995E-2</v>
      </c>
      <c r="E1040" s="43">
        <v>8.14E-2</v>
      </c>
      <c r="F1040" s="44">
        <v>150000</v>
      </c>
      <c r="G1040" s="44">
        <v>150000</v>
      </c>
      <c r="H1040" s="44">
        <v>63286.03</v>
      </c>
      <c r="I1040" s="44">
        <v>64199.99</v>
      </c>
      <c r="J1040" s="68">
        <f t="shared" si="48"/>
        <v>0.42190686666666666</v>
      </c>
      <c r="K1040" s="43">
        <f t="shared" si="49"/>
        <v>0.4279999333333333</v>
      </c>
      <c r="L1040" s="41" t="str">
        <f t="shared" si="50"/>
        <v>AA</v>
      </c>
      <c r="M1040" s="41" t="s">
        <v>947</v>
      </c>
      <c r="N1040" s="41" t="s">
        <v>421</v>
      </c>
      <c r="O1040" s="41" t="s">
        <v>70</v>
      </c>
    </row>
    <row r="1041" spans="1:15">
      <c r="A1041" s="38">
        <v>41697</v>
      </c>
      <c r="B1041" s="38">
        <v>45349</v>
      </c>
      <c r="C1041" s="131">
        <v>120</v>
      </c>
      <c r="D1041" s="39">
        <v>8.5099999999999995E-2</v>
      </c>
      <c r="E1041" s="39">
        <v>7.8100000000000003E-2</v>
      </c>
      <c r="F1041" s="40">
        <v>140000</v>
      </c>
      <c r="G1041" s="40">
        <v>140000</v>
      </c>
      <c r="H1041" s="40">
        <v>54497.87</v>
      </c>
      <c r="I1041" s="40">
        <v>59999.99</v>
      </c>
      <c r="J1041" s="67">
        <f t="shared" si="48"/>
        <v>0.38927050000000002</v>
      </c>
      <c r="K1041" s="39">
        <f t="shared" si="49"/>
        <v>0.4285713571428571</v>
      </c>
      <c r="L1041" s="2" t="str">
        <f t="shared" si="50"/>
        <v>AA</v>
      </c>
      <c r="M1041" s="2" t="s">
        <v>697</v>
      </c>
      <c r="N1041" s="2" t="s">
        <v>417</v>
      </c>
      <c r="O1041" s="2" t="s">
        <v>70</v>
      </c>
    </row>
    <row r="1042" spans="1:15">
      <c r="A1042" s="42">
        <v>41444</v>
      </c>
      <c r="B1042" s="42">
        <v>47775</v>
      </c>
      <c r="C1042" s="130">
        <v>208</v>
      </c>
      <c r="D1042" s="43">
        <v>8.5099999999999995E-2</v>
      </c>
      <c r="E1042" s="43">
        <v>7.4400000000000008E-2</v>
      </c>
      <c r="F1042" s="44">
        <v>140000</v>
      </c>
      <c r="G1042" s="44">
        <v>140000</v>
      </c>
      <c r="H1042" s="44">
        <v>54865.98</v>
      </c>
      <c r="I1042" s="44">
        <v>59999.99</v>
      </c>
      <c r="J1042" s="68">
        <f t="shared" si="48"/>
        <v>0.39189985714285719</v>
      </c>
      <c r="K1042" s="43">
        <f t="shared" si="49"/>
        <v>0.4285713571428571</v>
      </c>
      <c r="L1042" s="41" t="str">
        <f t="shared" si="50"/>
        <v>AA</v>
      </c>
      <c r="M1042" s="41" t="s">
        <v>466</v>
      </c>
      <c r="N1042" s="41" t="s">
        <v>421</v>
      </c>
      <c r="O1042" s="41" t="s">
        <v>70</v>
      </c>
    </row>
    <row r="1043" spans="1:15">
      <c r="A1043" s="42">
        <v>41292</v>
      </c>
      <c r="B1043" s="42">
        <v>52249</v>
      </c>
      <c r="C1043" s="130">
        <v>360</v>
      </c>
      <c r="D1043" s="43">
        <v>8.5099999999999995E-2</v>
      </c>
      <c r="E1043" s="43">
        <v>7.4400000000000008E-2</v>
      </c>
      <c r="F1043" s="44">
        <v>140000</v>
      </c>
      <c r="G1043" s="44">
        <v>140000</v>
      </c>
      <c r="H1043" s="44">
        <v>56543.72</v>
      </c>
      <c r="I1043" s="44">
        <v>59999.99</v>
      </c>
      <c r="J1043" s="68">
        <f t="shared" si="48"/>
        <v>0.40388371428571429</v>
      </c>
      <c r="K1043" s="43">
        <f t="shared" si="49"/>
        <v>0.4285713571428571</v>
      </c>
      <c r="L1043" s="41" t="str">
        <f t="shared" si="50"/>
        <v>AA</v>
      </c>
      <c r="M1043" s="41" t="s">
        <v>511</v>
      </c>
      <c r="N1043" s="41" t="s">
        <v>422</v>
      </c>
      <c r="O1043" s="41" t="s">
        <v>70</v>
      </c>
    </row>
    <row r="1044" spans="1:15">
      <c r="A1044" s="42">
        <v>41627</v>
      </c>
      <c r="B1044" s="42">
        <v>52584</v>
      </c>
      <c r="C1044" s="130">
        <v>360</v>
      </c>
      <c r="D1044" s="43">
        <v>8.5099999999999995E-2</v>
      </c>
      <c r="E1044" s="43">
        <v>0.08</v>
      </c>
      <c r="F1044" s="44">
        <v>140000</v>
      </c>
      <c r="G1044" s="44">
        <v>140000</v>
      </c>
      <c r="H1044" s="44">
        <v>58228.22</v>
      </c>
      <c r="I1044" s="44">
        <v>59999.99</v>
      </c>
      <c r="J1044" s="68">
        <f t="shared" si="48"/>
        <v>0.41591585714285717</v>
      </c>
      <c r="K1044" s="43">
        <f t="shared" si="49"/>
        <v>0.4285713571428571</v>
      </c>
      <c r="L1044" s="41" t="str">
        <f t="shared" si="50"/>
        <v>AA</v>
      </c>
      <c r="M1044" s="41" t="s">
        <v>482</v>
      </c>
      <c r="N1044" s="41" t="s">
        <v>422</v>
      </c>
      <c r="O1044" s="41" t="s">
        <v>70</v>
      </c>
    </row>
    <row r="1045" spans="1:15">
      <c r="A1045" s="42">
        <v>41401</v>
      </c>
      <c r="B1045" s="42">
        <v>52024</v>
      </c>
      <c r="C1045" s="130">
        <v>349</v>
      </c>
      <c r="D1045" s="43">
        <v>8.5099999999999995E-2</v>
      </c>
      <c r="E1045" s="43">
        <v>0.08</v>
      </c>
      <c r="F1045" s="44">
        <v>175000</v>
      </c>
      <c r="G1045" s="44">
        <v>175000</v>
      </c>
      <c r="H1045" s="44">
        <v>71419.710000000006</v>
      </c>
      <c r="I1045" s="44">
        <v>74999.990000000005</v>
      </c>
      <c r="J1045" s="68">
        <f t="shared" si="48"/>
        <v>0.4081126285714286</v>
      </c>
      <c r="K1045" s="43">
        <f t="shared" si="49"/>
        <v>0.42857137142857143</v>
      </c>
      <c r="L1045" s="41" t="str">
        <f t="shared" si="50"/>
        <v>AA</v>
      </c>
      <c r="M1045" s="41" t="s">
        <v>466</v>
      </c>
      <c r="N1045" s="41" t="s">
        <v>421</v>
      </c>
      <c r="O1045" s="41" t="s">
        <v>70</v>
      </c>
    </row>
    <row r="1046" spans="1:15">
      <c r="A1046" s="38">
        <v>41429</v>
      </c>
      <c r="B1046" s="38">
        <v>54152</v>
      </c>
      <c r="C1046" s="131">
        <v>418</v>
      </c>
      <c r="D1046" s="39">
        <v>8.5099999999999995E-2</v>
      </c>
      <c r="E1046" s="39">
        <v>7.4400000000000008E-2</v>
      </c>
      <c r="F1046" s="40">
        <v>175000</v>
      </c>
      <c r="G1046" s="40">
        <v>175000</v>
      </c>
      <c r="H1046" s="40">
        <v>72317.460000000006</v>
      </c>
      <c r="I1046" s="40">
        <v>74999.990000000005</v>
      </c>
      <c r="J1046" s="67">
        <f t="shared" si="48"/>
        <v>0.41324262857142863</v>
      </c>
      <c r="K1046" s="39">
        <f t="shared" si="49"/>
        <v>0.42857137142857143</v>
      </c>
      <c r="L1046" s="2" t="str">
        <f t="shared" si="50"/>
        <v>AA</v>
      </c>
      <c r="M1046" s="2" t="s">
        <v>1419</v>
      </c>
      <c r="N1046" s="2" t="s">
        <v>417</v>
      </c>
      <c r="O1046" s="2" t="s">
        <v>70</v>
      </c>
    </row>
    <row r="1047" spans="1:15">
      <c r="A1047" s="38">
        <v>41340</v>
      </c>
      <c r="B1047" s="38">
        <v>54124</v>
      </c>
      <c r="C1047" s="131">
        <v>420</v>
      </c>
      <c r="D1047" s="39">
        <v>8.5099999999999995E-2</v>
      </c>
      <c r="E1047" s="39">
        <v>8.5099999999999995E-2</v>
      </c>
      <c r="F1047" s="40">
        <v>175000</v>
      </c>
      <c r="G1047" s="40">
        <v>175000</v>
      </c>
      <c r="H1047" s="40">
        <v>71828.97</v>
      </c>
      <c r="I1047" s="40">
        <v>74999.990000000005</v>
      </c>
      <c r="J1047" s="67">
        <f t="shared" si="48"/>
        <v>0.41045125714285713</v>
      </c>
      <c r="K1047" s="39">
        <f t="shared" si="49"/>
        <v>0.42857137142857143</v>
      </c>
      <c r="L1047" s="2" t="str">
        <f t="shared" si="50"/>
        <v>AA</v>
      </c>
      <c r="M1047" s="2" t="s">
        <v>454</v>
      </c>
      <c r="N1047" s="2" t="s">
        <v>416</v>
      </c>
      <c r="O1047" s="2" t="s">
        <v>70</v>
      </c>
    </row>
    <row r="1048" spans="1:15">
      <c r="A1048" s="38">
        <v>41246</v>
      </c>
      <c r="B1048" s="38">
        <v>46724</v>
      </c>
      <c r="C1048" s="131">
        <v>180</v>
      </c>
      <c r="D1048" s="39">
        <v>8.5099999999999995E-2</v>
      </c>
      <c r="E1048" s="39">
        <v>8.5099999999999995E-2</v>
      </c>
      <c r="F1048" s="40">
        <v>186500</v>
      </c>
      <c r="G1048" s="40">
        <v>186500</v>
      </c>
      <c r="H1048" s="40">
        <v>69375.77</v>
      </c>
      <c r="I1048" s="40">
        <v>79999.990000000005</v>
      </c>
      <c r="J1048" s="67">
        <f t="shared" si="48"/>
        <v>0.37198804289544241</v>
      </c>
      <c r="K1048" s="39">
        <f t="shared" si="49"/>
        <v>0.42895436997319036</v>
      </c>
      <c r="L1048" s="2" t="str">
        <f t="shared" si="50"/>
        <v>AA</v>
      </c>
      <c r="M1048" s="2" t="s">
        <v>689</v>
      </c>
      <c r="N1048" s="2" t="s">
        <v>424</v>
      </c>
      <c r="O1048" s="2" t="s">
        <v>70</v>
      </c>
    </row>
    <row r="1049" spans="1:15">
      <c r="A1049" s="38">
        <v>41360</v>
      </c>
      <c r="B1049" s="38">
        <v>46839</v>
      </c>
      <c r="C1049" s="131">
        <v>180</v>
      </c>
      <c r="D1049" s="39">
        <v>8.5099999999999995E-2</v>
      </c>
      <c r="E1049" s="39">
        <v>7.4400000000000008E-2</v>
      </c>
      <c r="F1049" s="40">
        <v>200000</v>
      </c>
      <c r="G1049" s="40">
        <v>200000</v>
      </c>
      <c r="H1049" s="40">
        <v>75851.789999999994</v>
      </c>
      <c r="I1049" s="40">
        <v>85869.99</v>
      </c>
      <c r="J1049" s="67">
        <f t="shared" si="48"/>
        <v>0.37925894999999998</v>
      </c>
      <c r="K1049" s="39">
        <f t="shared" si="49"/>
        <v>0.42934995000000004</v>
      </c>
      <c r="L1049" s="2" t="str">
        <f t="shared" si="50"/>
        <v>AA</v>
      </c>
      <c r="M1049" s="2" t="s">
        <v>482</v>
      </c>
      <c r="N1049" s="2" t="s">
        <v>422</v>
      </c>
      <c r="O1049" s="2" t="s">
        <v>70</v>
      </c>
    </row>
    <row r="1050" spans="1:15">
      <c r="A1050" s="38">
        <v>41600</v>
      </c>
      <c r="B1050" s="38">
        <v>52284</v>
      </c>
      <c r="C1050" s="131">
        <v>351</v>
      </c>
      <c r="D1050" s="39">
        <v>8.5099999999999995E-2</v>
      </c>
      <c r="E1050" s="39">
        <v>7.5300000000000006E-2</v>
      </c>
      <c r="F1050" s="40">
        <v>124000</v>
      </c>
      <c r="G1050" s="40">
        <v>124000</v>
      </c>
      <c r="H1050" s="40">
        <v>51543.42</v>
      </c>
      <c r="I1050" s="40">
        <v>53280.62</v>
      </c>
      <c r="J1050" s="67">
        <f t="shared" si="48"/>
        <v>0.41567274193548387</v>
      </c>
      <c r="K1050" s="39">
        <f t="shared" si="49"/>
        <v>0.42968241935483875</v>
      </c>
      <c r="L1050" s="2" t="str">
        <f t="shared" si="50"/>
        <v>AA</v>
      </c>
      <c r="M1050" s="2" t="s">
        <v>102</v>
      </c>
      <c r="N1050" s="2" t="s">
        <v>431</v>
      </c>
      <c r="O1050" s="2" t="s">
        <v>70</v>
      </c>
    </row>
    <row r="1051" spans="1:15">
      <c r="A1051" s="38">
        <v>41313</v>
      </c>
      <c r="B1051" s="38">
        <v>54096</v>
      </c>
      <c r="C1051" s="131">
        <v>420</v>
      </c>
      <c r="D1051" s="39">
        <v>8.5099999999999995E-2</v>
      </c>
      <c r="E1051" s="39">
        <v>7.5300000000000006E-2</v>
      </c>
      <c r="F1051" s="40">
        <v>165000</v>
      </c>
      <c r="G1051" s="40">
        <v>165000</v>
      </c>
      <c r="H1051" s="40">
        <v>63951.07</v>
      </c>
      <c r="I1051" s="40">
        <v>70999.990000000005</v>
      </c>
      <c r="J1051" s="67">
        <f t="shared" si="48"/>
        <v>0.38758224242424244</v>
      </c>
      <c r="K1051" s="39">
        <f t="shared" si="49"/>
        <v>0.43030296969696974</v>
      </c>
      <c r="L1051" s="2" t="str">
        <f t="shared" si="50"/>
        <v>AA</v>
      </c>
      <c r="M1051" s="2" t="s">
        <v>710</v>
      </c>
      <c r="N1051" s="2" t="s">
        <v>421</v>
      </c>
      <c r="O1051" s="2" t="s">
        <v>70</v>
      </c>
    </row>
    <row r="1052" spans="1:15">
      <c r="A1052" s="38">
        <v>41197</v>
      </c>
      <c r="B1052" s="38">
        <v>53980</v>
      </c>
      <c r="C1052" s="131">
        <v>420</v>
      </c>
      <c r="D1052" s="39">
        <v>8.5099999999999995E-2</v>
      </c>
      <c r="E1052" s="39">
        <v>0.08</v>
      </c>
      <c r="F1052" s="40">
        <v>185000</v>
      </c>
      <c r="G1052" s="40">
        <v>185000</v>
      </c>
      <c r="H1052" s="40">
        <v>75303.33</v>
      </c>
      <c r="I1052" s="40">
        <v>79679.990000000005</v>
      </c>
      <c r="J1052" s="67">
        <f t="shared" si="48"/>
        <v>0.40704502702702705</v>
      </c>
      <c r="K1052" s="39">
        <f t="shared" si="49"/>
        <v>0.43070264864864866</v>
      </c>
      <c r="L1052" s="2" t="str">
        <f t="shared" si="50"/>
        <v>AA</v>
      </c>
      <c r="M1052" s="2" t="s">
        <v>466</v>
      </c>
      <c r="N1052" s="2" t="s">
        <v>421</v>
      </c>
      <c r="O1052" s="2" t="s">
        <v>70</v>
      </c>
    </row>
    <row r="1053" spans="1:15">
      <c r="A1053" s="38">
        <v>41530</v>
      </c>
      <c r="B1053" s="38">
        <v>52487</v>
      </c>
      <c r="C1053" s="131">
        <v>360</v>
      </c>
      <c r="D1053" s="39">
        <v>8.5099999999999995E-2</v>
      </c>
      <c r="E1053" s="39">
        <v>0.08</v>
      </c>
      <c r="F1053" s="40">
        <v>116000</v>
      </c>
      <c r="G1053" s="40">
        <v>116000</v>
      </c>
      <c r="H1053" s="40">
        <v>50082</v>
      </c>
      <c r="I1053" s="40">
        <v>49999.99</v>
      </c>
      <c r="J1053" s="67">
        <f t="shared" si="48"/>
        <v>0.43174137931034484</v>
      </c>
      <c r="K1053" s="39">
        <f t="shared" si="49"/>
        <v>0.4310343965517241</v>
      </c>
      <c r="L1053" s="2" t="str">
        <f t="shared" si="50"/>
        <v>AA</v>
      </c>
      <c r="M1053" s="2" t="s">
        <v>146</v>
      </c>
      <c r="N1053" s="2" t="s">
        <v>421</v>
      </c>
      <c r="O1053" s="2" t="s">
        <v>70</v>
      </c>
    </row>
    <row r="1054" spans="1:15">
      <c r="A1054" s="42">
        <v>41534</v>
      </c>
      <c r="B1054" s="42">
        <v>51426</v>
      </c>
      <c r="C1054" s="130">
        <v>325</v>
      </c>
      <c r="D1054" s="43">
        <v>8.5099999999999995E-2</v>
      </c>
      <c r="E1054" s="43">
        <v>0.08</v>
      </c>
      <c r="F1054" s="44">
        <v>160000</v>
      </c>
      <c r="G1054" s="44">
        <v>160000</v>
      </c>
      <c r="H1054" s="44">
        <v>66116.42</v>
      </c>
      <c r="I1054" s="44">
        <v>68966.16</v>
      </c>
      <c r="J1054" s="68">
        <f t="shared" si="48"/>
        <v>0.41322762499999999</v>
      </c>
      <c r="K1054" s="43">
        <f t="shared" si="49"/>
        <v>0.43103850000000005</v>
      </c>
      <c r="L1054" s="41" t="str">
        <f t="shared" si="50"/>
        <v>AA</v>
      </c>
      <c r="M1054" s="41" t="s">
        <v>783</v>
      </c>
      <c r="N1054" s="41" t="s">
        <v>416</v>
      </c>
      <c r="O1054" s="41" t="s">
        <v>70</v>
      </c>
    </row>
    <row r="1055" spans="1:15">
      <c r="A1055" s="38">
        <v>41687</v>
      </c>
      <c r="B1055" s="38">
        <v>52644</v>
      </c>
      <c r="C1055" s="131">
        <v>360</v>
      </c>
      <c r="D1055" s="39">
        <v>8.5099999999999995E-2</v>
      </c>
      <c r="E1055" s="39">
        <v>0.08</v>
      </c>
      <c r="F1055" s="40">
        <v>160000</v>
      </c>
      <c r="G1055" s="40">
        <v>160000</v>
      </c>
      <c r="H1055" s="40">
        <v>67303.45</v>
      </c>
      <c r="I1055" s="40">
        <v>68999.990000000005</v>
      </c>
      <c r="J1055" s="67">
        <f t="shared" si="48"/>
        <v>0.42064656249999999</v>
      </c>
      <c r="K1055" s="39">
        <f t="shared" si="49"/>
        <v>0.43124993750000001</v>
      </c>
      <c r="L1055" s="2" t="str">
        <f t="shared" si="50"/>
        <v>AA</v>
      </c>
      <c r="M1055" s="2" t="s">
        <v>491</v>
      </c>
      <c r="N1055" s="2" t="s">
        <v>416</v>
      </c>
      <c r="O1055" s="2" t="s">
        <v>70</v>
      </c>
    </row>
    <row r="1056" spans="1:15">
      <c r="A1056" s="38">
        <v>41397</v>
      </c>
      <c r="B1056" s="38">
        <v>54181</v>
      </c>
      <c r="C1056" s="131">
        <v>420</v>
      </c>
      <c r="D1056" s="39">
        <v>8.5099999999999995E-2</v>
      </c>
      <c r="E1056" s="39">
        <v>0.08</v>
      </c>
      <c r="F1056" s="40">
        <v>160000</v>
      </c>
      <c r="G1056" s="40">
        <v>160000</v>
      </c>
      <c r="H1056" s="40">
        <v>66425.34</v>
      </c>
      <c r="I1056" s="40">
        <v>68999.990000000005</v>
      </c>
      <c r="J1056" s="67">
        <f t="shared" si="48"/>
        <v>0.41515837499999997</v>
      </c>
      <c r="K1056" s="39">
        <f t="shared" si="49"/>
        <v>0.43124993750000001</v>
      </c>
      <c r="L1056" s="2" t="str">
        <f t="shared" si="50"/>
        <v>AA</v>
      </c>
      <c r="M1056" s="2" t="s">
        <v>1080</v>
      </c>
      <c r="N1056" s="2" t="s">
        <v>428</v>
      </c>
      <c r="O1056" s="2" t="s">
        <v>70</v>
      </c>
    </row>
    <row r="1057" spans="1:15">
      <c r="A1057" s="38">
        <v>41100</v>
      </c>
      <c r="B1057" s="38">
        <v>52057</v>
      </c>
      <c r="C1057" s="131">
        <v>360</v>
      </c>
      <c r="D1057" s="39">
        <v>8.5099999999999995E-2</v>
      </c>
      <c r="E1057" s="39">
        <v>0.08</v>
      </c>
      <c r="F1057" s="40">
        <v>170000</v>
      </c>
      <c r="G1057" s="40">
        <v>170000</v>
      </c>
      <c r="H1057" s="40">
        <v>70451.41</v>
      </c>
      <c r="I1057" s="40">
        <v>73325.58</v>
      </c>
      <c r="J1057" s="67">
        <f t="shared" si="48"/>
        <v>0.41442005882352945</v>
      </c>
      <c r="K1057" s="39">
        <f t="shared" si="49"/>
        <v>0.43132694117647058</v>
      </c>
      <c r="L1057" s="2" t="str">
        <f t="shared" si="50"/>
        <v>AA</v>
      </c>
      <c r="M1057" s="2" t="s">
        <v>457</v>
      </c>
      <c r="N1057" s="2" t="s">
        <v>419</v>
      </c>
      <c r="O1057" s="2" t="s">
        <v>70</v>
      </c>
    </row>
    <row r="1058" spans="1:15">
      <c r="A1058" s="38">
        <v>41390</v>
      </c>
      <c r="B1058" s="38">
        <v>46869</v>
      </c>
      <c r="C1058" s="131">
        <v>180</v>
      </c>
      <c r="D1058" s="39">
        <v>8.5099999999999995E-2</v>
      </c>
      <c r="E1058" s="39">
        <v>7.8100000000000003E-2</v>
      </c>
      <c r="F1058" s="40">
        <v>139000</v>
      </c>
      <c r="G1058" s="40">
        <v>139000</v>
      </c>
      <c r="H1058" s="40">
        <v>53310.46</v>
      </c>
      <c r="I1058" s="40">
        <v>59999.99</v>
      </c>
      <c r="J1058" s="67">
        <f t="shared" si="48"/>
        <v>0.38352848920863308</v>
      </c>
      <c r="K1058" s="39">
        <f t="shared" si="49"/>
        <v>0.43165460431654673</v>
      </c>
      <c r="L1058" s="2" t="str">
        <f t="shared" si="50"/>
        <v>AA</v>
      </c>
      <c r="M1058" s="2" t="s">
        <v>757</v>
      </c>
      <c r="N1058" s="2" t="s">
        <v>439</v>
      </c>
      <c r="O1058" s="2" t="s">
        <v>70</v>
      </c>
    </row>
    <row r="1059" spans="1:15">
      <c r="A1059" s="38">
        <v>41255</v>
      </c>
      <c r="B1059" s="38">
        <v>50386</v>
      </c>
      <c r="C1059" s="131">
        <v>300</v>
      </c>
      <c r="D1059" s="39">
        <v>8.5099999999999995E-2</v>
      </c>
      <c r="E1059" s="39">
        <v>7.5300000000000006E-2</v>
      </c>
      <c r="F1059" s="40">
        <v>176000</v>
      </c>
      <c r="G1059" s="40">
        <v>176000</v>
      </c>
      <c r="H1059" s="40">
        <v>70241.460000000006</v>
      </c>
      <c r="I1059" s="40">
        <v>75999.990000000005</v>
      </c>
      <c r="J1059" s="67">
        <f t="shared" si="48"/>
        <v>0.39909920454545456</v>
      </c>
      <c r="K1059" s="39">
        <f t="shared" si="49"/>
        <v>0.43181812500000005</v>
      </c>
      <c r="L1059" s="2" t="str">
        <f t="shared" si="50"/>
        <v>AA</v>
      </c>
      <c r="M1059" s="2" t="s">
        <v>489</v>
      </c>
      <c r="N1059" s="2" t="s">
        <v>415</v>
      </c>
      <c r="O1059" s="2" t="s">
        <v>70</v>
      </c>
    </row>
    <row r="1060" spans="1:15">
      <c r="A1060" s="38">
        <v>41124</v>
      </c>
      <c r="B1060" s="38">
        <v>53907</v>
      </c>
      <c r="C1060" s="131">
        <v>420</v>
      </c>
      <c r="D1060" s="39">
        <v>8.5099999999999995E-2</v>
      </c>
      <c r="E1060" s="39">
        <v>8.5099999999999995E-2</v>
      </c>
      <c r="F1060" s="40">
        <v>160580</v>
      </c>
      <c r="G1060" s="40">
        <v>160580</v>
      </c>
      <c r="H1060" s="40">
        <v>65296.72</v>
      </c>
      <c r="I1060" s="40">
        <v>69393.25</v>
      </c>
      <c r="J1060" s="67">
        <f t="shared" si="48"/>
        <v>0.40663046456594842</v>
      </c>
      <c r="K1060" s="39">
        <f t="shared" si="49"/>
        <v>0.43214130028646158</v>
      </c>
      <c r="L1060" s="2" t="str">
        <f t="shared" si="50"/>
        <v>AA</v>
      </c>
      <c r="M1060" s="2" t="s">
        <v>185</v>
      </c>
      <c r="N1060" s="2" t="s">
        <v>437</v>
      </c>
      <c r="O1060" s="2" t="s">
        <v>70</v>
      </c>
    </row>
    <row r="1061" spans="1:15">
      <c r="A1061" s="42">
        <v>41478</v>
      </c>
      <c r="B1061" s="42">
        <v>54140</v>
      </c>
      <c r="C1061" s="130">
        <v>416</v>
      </c>
      <c r="D1061" s="43">
        <v>8.5099999999999995E-2</v>
      </c>
      <c r="E1061" s="43">
        <v>0.08</v>
      </c>
      <c r="F1061" s="44">
        <v>171000</v>
      </c>
      <c r="G1061" s="44">
        <v>171000</v>
      </c>
      <c r="H1061" s="44">
        <v>71375.47</v>
      </c>
      <c r="I1061" s="44">
        <v>73915.42</v>
      </c>
      <c r="J1061" s="68">
        <f t="shared" si="48"/>
        <v>0.41740040935672518</v>
      </c>
      <c r="K1061" s="43">
        <f t="shared" si="49"/>
        <v>0.43225391812865493</v>
      </c>
      <c r="L1061" s="41" t="str">
        <f t="shared" si="50"/>
        <v>AA</v>
      </c>
      <c r="M1061" s="41" t="s">
        <v>657</v>
      </c>
      <c r="N1061" s="41" t="s">
        <v>419</v>
      </c>
      <c r="O1061" s="41" t="s">
        <v>70</v>
      </c>
    </row>
    <row r="1062" spans="1:15">
      <c r="A1062" s="38">
        <v>41108</v>
      </c>
      <c r="B1062" s="38">
        <v>48413</v>
      </c>
      <c r="C1062" s="131">
        <v>240</v>
      </c>
      <c r="D1062" s="39">
        <v>8.5099999999999995E-2</v>
      </c>
      <c r="E1062" s="39">
        <v>7.8100000000000003E-2</v>
      </c>
      <c r="F1062" s="40">
        <v>185000</v>
      </c>
      <c r="G1062" s="40">
        <v>185000</v>
      </c>
      <c r="H1062" s="40">
        <v>70521.399999999994</v>
      </c>
      <c r="I1062" s="40">
        <v>79999.960000000006</v>
      </c>
      <c r="J1062" s="67">
        <f t="shared" si="48"/>
        <v>0.38119675675675674</v>
      </c>
      <c r="K1062" s="39">
        <f t="shared" si="49"/>
        <v>0.43243221621621625</v>
      </c>
      <c r="L1062" s="2" t="str">
        <f t="shared" si="50"/>
        <v>AA</v>
      </c>
      <c r="M1062" s="2" t="s">
        <v>730</v>
      </c>
      <c r="N1062" s="2" t="s">
        <v>423</v>
      </c>
      <c r="O1062" s="2" t="s">
        <v>70</v>
      </c>
    </row>
    <row r="1063" spans="1:15">
      <c r="A1063" s="38">
        <v>41617</v>
      </c>
      <c r="B1063" s="38">
        <v>50748</v>
      </c>
      <c r="C1063" s="131">
        <v>300</v>
      </c>
      <c r="D1063" s="39">
        <v>8.5099999999999995E-2</v>
      </c>
      <c r="E1063" s="39">
        <v>7.5300000000000006E-2</v>
      </c>
      <c r="F1063" s="40">
        <v>185000</v>
      </c>
      <c r="G1063" s="40">
        <v>185000</v>
      </c>
      <c r="H1063" s="40">
        <v>77072.98</v>
      </c>
      <c r="I1063" s="40">
        <v>79999.990000000005</v>
      </c>
      <c r="J1063" s="67">
        <f t="shared" si="48"/>
        <v>0.41661070270270267</v>
      </c>
      <c r="K1063" s="39">
        <f t="shared" si="49"/>
        <v>0.43243237837837839</v>
      </c>
      <c r="L1063" s="2" t="str">
        <f t="shared" si="50"/>
        <v>AA</v>
      </c>
      <c r="M1063" s="2" t="s">
        <v>449</v>
      </c>
      <c r="N1063" s="2" t="s">
        <v>418</v>
      </c>
      <c r="O1063" s="2" t="s">
        <v>70</v>
      </c>
    </row>
    <row r="1064" spans="1:15">
      <c r="A1064" s="42">
        <v>41185</v>
      </c>
      <c r="B1064" s="42">
        <v>53968</v>
      </c>
      <c r="C1064" s="130">
        <v>420</v>
      </c>
      <c r="D1064" s="43">
        <v>8.5099999999999995E-2</v>
      </c>
      <c r="E1064" s="43">
        <v>0.08</v>
      </c>
      <c r="F1064" s="44">
        <v>149865.99</v>
      </c>
      <c r="G1064" s="44">
        <v>149865.99</v>
      </c>
      <c r="H1064" s="44">
        <v>62601.9</v>
      </c>
      <c r="I1064" s="44">
        <v>64865.99</v>
      </c>
      <c r="J1064" s="68">
        <f t="shared" si="48"/>
        <v>0.41771919032463606</v>
      </c>
      <c r="K1064" s="43">
        <f t="shared" si="49"/>
        <v>0.43282662063620975</v>
      </c>
      <c r="L1064" s="41" t="str">
        <f t="shared" si="50"/>
        <v>AA</v>
      </c>
      <c r="M1064" s="41" t="s">
        <v>1159</v>
      </c>
      <c r="N1064" s="41" t="s">
        <v>431</v>
      </c>
      <c r="O1064" s="41" t="s">
        <v>70</v>
      </c>
    </row>
    <row r="1065" spans="1:15">
      <c r="A1065" s="42">
        <v>41178</v>
      </c>
      <c r="B1065" s="42">
        <v>50309</v>
      </c>
      <c r="C1065" s="130">
        <v>300</v>
      </c>
      <c r="D1065" s="43">
        <v>8.5099999999999995E-2</v>
      </c>
      <c r="E1065" s="43">
        <v>0.08</v>
      </c>
      <c r="F1065" s="44">
        <v>184700</v>
      </c>
      <c r="G1065" s="44">
        <v>184700</v>
      </c>
      <c r="H1065" s="44">
        <v>73138.320000000007</v>
      </c>
      <c r="I1065" s="44">
        <v>79999.990000000005</v>
      </c>
      <c r="J1065" s="68">
        <f t="shared" si="48"/>
        <v>0.39598440714672445</v>
      </c>
      <c r="K1065" s="43">
        <f t="shared" si="49"/>
        <v>0.4331347590687602</v>
      </c>
      <c r="L1065" s="41" t="str">
        <f t="shared" si="50"/>
        <v>AA</v>
      </c>
      <c r="M1065" s="41" t="s">
        <v>701</v>
      </c>
      <c r="N1065" s="41" t="s">
        <v>417</v>
      </c>
      <c r="O1065" s="41" t="s">
        <v>70</v>
      </c>
    </row>
    <row r="1066" spans="1:15">
      <c r="A1066" s="38">
        <v>41109</v>
      </c>
      <c r="B1066" s="38">
        <v>44031</v>
      </c>
      <c r="C1066" s="131">
        <v>96</v>
      </c>
      <c r="D1066" s="39">
        <v>8.5099999999999995E-2</v>
      </c>
      <c r="E1066" s="39">
        <v>0.08</v>
      </c>
      <c r="F1066" s="40">
        <v>120000</v>
      </c>
      <c r="G1066" s="40">
        <v>120000</v>
      </c>
      <c r="H1066" s="40">
        <v>35638.800000000003</v>
      </c>
      <c r="I1066" s="40">
        <v>51999.99</v>
      </c>
      <c r="J1066" s="67">
        <f t="shared" si="48"/>
        <v>0.29699000000000003</v>
      </c>
      <c r="K1066" s="39">
        <f t="shared" si="49"/>
        <v>0.43333325</v>
      </c>
      <c r="L1066" s="2" t="str">
        <f t="shared" si="50"/>
        <v>AA</v>
      </c>
      <c r="M1066" s="2" t="s">
        <v>572</v>
      </c>
      <c r="N1066" s="2" t="s">
        <v>417</v>
      </c>
      <c r="O1066" s="2" t="s">
        <v>70</v>
      </c>
    </row>
    <row r="1067" spans="1:15">
      <c r="A1067" s="42">
        <v>41345</v>
      </c>
      <c r="B1067" s="42">
        <v>44997</v>
      </c>
      <c r="C1067" s="130">
        <v>120</v>
      </c>
      <c r="D1067" s="43">
        <v>8.5099999999999995E-2</v>
      </c>
      <c r="E1067" s="43">
        <v>7.5300000000000006E-2</v>
      </c>
      <c r="F1067" s="44">
        <v>157000</v>
      </c>
      <c r="G1067" s="44">
        <v>157000</v>
      </c>
      <c r="H1067" s="44">
        <v>55756.67</v>
      </c>
      <c r="I1067" s="44">
        <v>68090.149999999994</v>
      </c>
      <c r="J1067" s="68">
        <f t="shared" si="48"/>
        <v>0.35513802547770701</v>
      </c>
      <c r="K1067" s="43">
        <f t="shared" si="49"/>
        <v>0.43369522292993629</v>
      </c>
      <c r="L1067" s="41" t="str">
        <f t="shared" si="50"/>
        <v>AA</v>
      </c>
      <c r="M1067" s="41" t="s">
        <v>475</v>
      </c>
      <c r="N1067" s="41" t="s">
        <v>427</v>
      </c>
      <c r="O1067" s="41" t="s">
        <v>70</v>
      </c>
    </row>
    <row r="1068" spans="1:15">
      <c r="A1068" s="42">
        <v>41374</v>
      </c>
      <c r="B1068" s="42">
        <v>51297</v>
      </c>
      <c r="C1068" s="130">
        <v>326</v>
      </c>
      <c r="D1068" s="43">
        <v>8.5099999999999995E-2</v>
      </c>
      <c r="E1068" s="43">
        <v>7.5300000000000006E-2</v>
      </c>
      <c r="F1068" s="44">
        <v>165000</v>
      </c>
      <c r="G1068" s="44">
        <v>165000</v>
      </c>
      <c r="H1068" s="44">
        <v>67518.06</v>
      </c>
      <c r="I1068" s="44">
        <v>71561.509999999995</v>
      </c>
      <c r="J1068" s="68">
        <f t="shared" si="48"/>
        <v>0.40920036363636364</v>
      </c>
      <c r="K1068" s="43">
        <f t="shared" si="49"/>
        <v>0.43370612121212115</v>
      </c>
      <c r="L1068" s="41" t="str">
        <f t="shared" si="50"/>
        <v>AA</v>
      </c>
      <c r="M1068" s="41" t="s">
        <v>632</v>
      </c>
      <c r="N1068" s="41" t="s">
        <v>424</v>
      </c>
      <c r="O1068" s="41" t="s">
        <v>70</v>
      </c>
    </row>
    <row r="1069" spans="1:15">
      <c r="A1069" s="38">
        <v>41397</v>
      </c>
      <c r="B1069" s="38">
        <v>52354</v>
      </c>
      <c r="C1069" s="131">
        <v>360</v>
      </c>
      <c r="D1069" s="39">
        <v>8.5099999999999995E-2</v>
      </c>
      <c r="E1069" s="39">
        <v>8.5099999999999995E-2</v>
      </c>
      <c r="F1069" s="40">
        <v>133290</v>
      </c>
      <c r="G1069" s="40">
        <v>133290</v>
      </c>
      <c r="H1069" s="40">
        <v>56198.92</v>
      </c>
      <c r="I1069" s="40">
        <v>57823.65</v>
      </c>
      <c r="J1069" s="67">
        <f t="shared" si="48"/>
        <v>0.42162892940205565</v>
      </c>
      <c r="K1069" s="39">
        <f t="shared" si="49"/>
        <v>0.43381836596893991</v>
      </c>
      <c r="L1069" s="2" t="str">
        <f t="shared" si="50"/>
        <v>AA</v>
      </c>
      <c r="M1069" s="2" t="s">
        <v>1127</v>
      </c>
      <c r="N1069" s="2" t="s">
        <v>417</v>
      </c>
      <c r="O1069" s="2" t="s">
        <v>70</v>
      </c>
    </row>
    <row r="1070" spans="1:15">
      <c r="A1070" s="38">
        <v>41255</v>
      </c>
      <c r="B1070" s="38">
        <v>54038</v>
      </c>
      <c r="C1070" s="131">
        <v>420</v>
      </c>
      <c r="D1070" s="39">
        <v>8.5099999999999995E-2</v>
      </c>
      <c r="E1070" s="39">
        <v>7.5300000000000006E-2</v>
      </c>
      <c r="F1070" s="40">
        <v>130000</v>
      </c>
      <c r="G1070" s="40">
        <v>130000</v>
      </c>
      <c r="H1070" s="40">
        <v>54786.59</v>
      </c>
      <c r="I1070" s="40">
        <v>56449.52</v>
      </c>
      <c r="J1070" s="67">
        <f t="shared" si="48"/>
        <v>0.42143530769230769</v>
      </c>
      <c r="K1070" s="39">
        <f t="shared" si="49"/>
        <v>0.43422707692307688</v>
      </c>
      <c r="L1070" s="2" t="str">
        <f t="shared" si="50"/>
        <v>AA</v>
      </c>
      <c r="M1070" s="2" t="s">
        <v>1624</v>
      </c>
      <c r="N1070" s="2" t="s">
        <v>417</v>
      </c>
      <c r="O1070" s="2" t="s">
        <v>70</v>
      </c>
    </row>
    <row r="1071" spans="1:15">
      <c r="A1071" s="38">
        <v>41575</v>
      </c>
      <c r="B1071" s="38">
        <v>52532</v>
      </c>
      <c r="C1071" s="131">
        <v>360</v>
      </c>
      <c r="D1071" s="39">
        <v>8.5099999999999995E-2</v>
      </c>
      <c r="E1071" s="39">
        <v>7.4400000000000008E-2</v>
      </c>
      <c r="F1071" s="40">
        <v>168000</v>
      </c>
      <c r="G1071" s="40">
        <v>168000</v>
      </c>
      <c r="H1071" s="40">
        <v>71039.429999999993</v>
      </c>
      <c r="I1071" s="40">
        <v>73000</v>
      </c>
      <c r="J1071" s="67">
        <f t="shared" si="48"/>
        <v>0.42285374999999997</v>
      </c>
      <c r="K1071" s="39">
        <f t="shared" si="49"/>
        <v>0.43452380952380953</v>
      </c>
      <c r="L1071" s="2" t="str">
        <f t="shared" si="50"/>
        <v>AA</v>
      </c>
      <c r="M1071" s="2" t="s">
        <v>475</v>
      </c>
      <c r="N1071" s="2" t="s">
        <v>427</v>
      </c>
      <c r="O1071" s="2" t="s">
        <v>70</v>
      </c>
    </row>
    <row r="1072" spans="1:15">
      <c r="A1072" s="38">
        <v>41564</v>
      </c>
      <c r="B1072" s="38">
        <v>51304</v>
      </c>
      <c r="C1072" s="131">
        <v>320</v>
      </c>
      <c r="D1072" s="39">
        <v>8.5099999999999995E-2</v>
      </c>
      <c r="E1072" s="39">
        <v>0.08</v>
      </c>
      <c r="F1072" s="40">
        <v>120000</v>
      </c>
      <c r="G1072" s="40">
        <v>120000</v>
      </c>
      <c r="H1072" s="40">
        <v>50810.09</v>
      </c>
      <c r="I1072" s="40">
        <v>52149.86</v>
      </c>
      <c r="J1072" s="67">
        <f t="shared" si="48"/>
        <v>0.42341741666666666</v>
      </c>
      <c r="K1072" s="39">
        <f t="shared" si="49"/>
        <v>0.43458216666666666</v>
      </c>
      <c r="L1072" s="2" t="str">
        <f t="shared" si="50"/>
        <v>AA</v>
      </c>
      <c r="M1072" s="2" t="s">
        <v>468</v>
      </c>
      <c r="N1072" s="2" t="s">
        <v>421</v>
      </c>
      <c r="O1072" s="2" t="s">
        <v>70</v>
      </c>
    </row>
    <row r="1073" spans="1:15">
      <c r="A1073" s="42">
        <v>41508</v>
      </c>
      <c r="B1073" s="42">
        <v>50639</v>
      </c>
      <c r="C1073" s="130">
        <v>300</v>
      </c>
      <c r="D1073" s="43">
        <v>8.5099999999999995E-2</v>
      </c>
      <c r="E1073" s="43">
        <v>7.5300000000000006E-2</v>
      </c>
      <c r="F1073" s="44">
        <v>130000</v>
      </c>
      <c r="G1073" s="44">
        <v>130000</v>
      </c>
      <c r="H1073" s="44">
        <v>53736.45</v>
      </c>
      <c r="I1073" s="44">
        <v>56499.99</v>
      </c>
      <c r="J1073" s="68">
        <f t="shared" si="48"/>
        <v>0.41335730769230766</v>
      </c>
      <c r="K1073" s="43">
        <f t="shared" si="49"/>
        <v>0.43461530769230766</v>
      </c>
      <c r="L1073" s="41" t="str">
        <f t="shared" si="50"/>
        <v>AA</v>
      </c>
      <c r="M1073" s="41" t="s">
        <v>570</v>
      </c>
      <c r="N1073" s="41" t="s">
        <v>422</v>
      </c>
      <c r="O1073" s="41" t="s">
        <v>70</v>
      </c>
    </row>
    <row r="1074" spans="1:15">
      <c r="A1074" s="38">
        <v>41585</v>
      </c>
      <c r="B1074" s="38">
        <v>45237</v>
      </c>
      <c r="C1074" s="131">
        <v>120</v>
      </c>
      <c r="D1074" s="39">
        <v>8.5099999999999995E-2</v>
      </c>
      <c r="E1074" s="39">
        <v>7.4400000000000008E-2</v>
      </c>
      <c r="F1074" s="40">
        <v>172500</v>
      </c>
      <c r="G1074" s="40">
        <v>172500</v>
      </c>
      <c r="H1074" s="40">
        <v>66401.740000000005</v>
      </c>
      <c r="I1074" s="40">
        <v>74999.990000000005</v>
      </c>
      <c r="J1074" s="67">
        <f t="shared" si="48"/>
        <v>0.38493762318840585</v>
      </c>
      <c r="K1074" s="39">
        <f t="shared" si="49"/>
        <v>0.43478255072463773</v>
      </c>
      <c r="L1074" s="2" t="str">
        <f t="shared" si="50"/>
        <v>AA</v>
      </c>
      <c r="M1074" s="2" t="s">
        <v>533</v>
      </c>
      <c r="N1074" s="2" t="s">
        <v>424</v>
      </c>
      <c r="O1074" s="2" t="s">
        <v>70</v>
      </c>
    </row>
    <row r="1075" spans="1:15">
      <c r="A1075" s="42">
        <v>41359</v>
      </c>
      <c r="B1075" s="42">
        <v>54143</v>
      </c>
      <c r="C1075" s="130">
        <v>420</v>
      </c>
      <c r="D1075" s="43">
        <v>8.5099999999999995E-2</v>
      </c>
      <c r="E1075" s="43">
        <v>0.08</v>
      </c>
      <c r="F1075" s="44">
        <v>110000</v>
      </c>
      <c r="G1075" s="44">
        <v>110000</v>
      </c>
      <c r="H1075" s="44">
        <v>36479.47</v>
      </c>
      <c r="I1075" s="44">
        <v>47829.24</v>
      </c>
      <c r="J1075" s="68">
        <f t="shared" si="48"/>
        <v>0.33163154545454548</v>
      </c>
      <c r="K1075" s="43">
        <f t="shared" si="49"/>
        <v>0.43481127272727271</v>
      </c>
      <c r="L1075" s="41" t="str">
        <f t="shared" si="50"/>
        <v>AA</v>
      </c>
      <c r="M1075" s="41" t="s">
        <v>1116</v>
      </c>
      <c r="N1075" s="41" t="s">
        <v>416</v>
      </c>
      <c r="O1075" s="41" t="s">
        <v>70</v>
      </c>
    </row>
    <row r="1076" spans="1:15">
      <c r="A1076" s="38">
        <v>41481</v>
      </c>
      <c r="B1076" s="38">
        <v>54265</v>
      </c>
      <c r="C1076" s="131">
        <v>420</v>
      </c>
      <c r="D1076" s="39">
        <v>8.5099999999999995E-2</v>
      </c>
      <c r="E1076" s="39">
        <v>7.5300000000000006E-2</v>
      </c>
      <c r="F1076" s="40">
        <v>160700</v>
      </c>
      <c r="G1076" s="40">
        <v>160700</v>
      </c>
      <c r="H1076" s="40">
        <v>68517.31</v>
      </c>
      <c r="I1076" s="40">
        <v>70046</v>
      </c>
      <c r="J1076" s="67">
        <f t="shared" si="48"/>
        <v>0.42636782825140013</v>
      </c>
      <c r="K1076" s="39">
        <f t="shared" si="49"/>
        <v>0.43588052271313005</v>
      </c>
      <c r="L1076" s="2" t="str">
        <f t="shared" si="50"/>
        <v>AA</v>
      </c>
      <c r="M1076" s="2" t="s">
        <v>746</v>
      </c>
      <c r="N1076" s="2" t="s">
        <v>417</v>
      </c>
      <c r="O1076" s="2" t="s">
        <v>70</v>
      </c>
    </row>
    <row r="1077" spans="1:15">
      <c r="A1077" s="38">
        <v>41390</v>
      </c>
      <c r="B1077" s="38">
        <v>54174</v>
      </c>
      <c r="C1077" s="131">
        <v>420</v>
      </c>
      <c r="D1077" s="39">
        <v>8.5099999999999995E-2</v>
      </c>
      <c r="E1077" s="39">
        <v>0.08</v>
      </c>
      <c r="F1077" s="40">
        <v>195000</v>
      </c>
      <c r="G1077" s="40">
        <v>195000</v>
      </c>
      <c r="H1077" s="40">
        <v>81514.95</v>
      </c>
      <c r="I1077" s="40">
        <v>84999.99</v>
      </c>
      <c r="J1077" s="67">
        <f t="shared" si="48"/>
        <v>0.41802538461538458</v>
      </c>
      <c r="K1077" s="39">
        <f t="shared" si="49"/>
        <v>0.43589738461538463</v>
      </c>
      <c r="L1077" s="2" t="str">
        <f t="shared" si="50"/>
        <v>AA</v>
      </c>
      <c r="M1077" s="2" t="s">
        <v>625</v>
      </c>
      <c r="N1077" s="2" t="s">
        <v>419</v>
      </c>
      <c r="O1077" s="2" t="s">
        <v>70</v>
      </c>
    </row>
    <row r="1078" spans="1:15">
      <c r="A1078" s="38">
        <v>41761</v>
      </c>
      <c r="B1078" s="38">
        <v>54545</v>
      </c>
      <c r="C1078" s="131">
        <v>420</v>
      </c>
      <c r="D1078" s="39">
        <v>8.5099999999999995E-2</v>
      </c>
      <c r="E1078" s="39">
        <v>7.5300000000000006E-2</v>
      </c>
      <c r="F1078" s="40">
        <v>195000</v>
      </c>
      <c r="G1078" s="40">
        <v>195000</v>
      </c>
      <c r="H1078" s="40">
        <v>84877.78</v>
      </c>
      <c r="I1078" s="40">
        <v>85000</v>
      </c>
      <c r="J1078" s="67">
        <f t="shared" si="48"/>
        <v>0.43527066666666664</v>
      </c>
      <c r="K1078" s="39">
        <f t="shared" si="49"/>
        <v>0.4358974358974359</v>
      </c>
      <c r="L1078" s="2" t="str">
        <f t="shared" si="50"/>
        <v>AA</v>
      </c>
      <c r="M1078" s="2" t="s">
        <v>599</v>
      </c>
      <c r="N1078" s="2" t="s">
        <v>421</v>
      </c>
      <c r="O1078" s="2" t="s">
        <v>70</v>
      </c>
    </row>
    <row r="1079" spans="1:15">
      <c r="A1079" s="38">
        <v>41597</v>
      </c>
      <c r="B1079" s="38">
        <v>54381</v>
      </c>
      <c r="C1079" s="131">
        <v>420</v>
      </c>
      <c r="D1079" s="39">
        <v>8.5099999999999995E-2</v>
      </c>
      <c r="E1079" s="39">
        <v>7.5300000000000006E-2</v>
      </c>
      <c r="F1079" s="40">
        <v>169500</v>
      </c>
      <c r="G1079" s="40">
        <v>169500</v>
      </c>
      <c r="H1079" s="40">
        <v>72035.710000000006</v>
      </c>
      <c r="I1079" s="40">
        <v>73925.94</v>
      </c>
      <c r="J1079" s="67">
        <f t="shared" si="48"/>
        <v>0.42498943952802365</v>
      </c>
      <c r="K1079" s="39">
        <f t="shared" si="49"/>
        <v>0.43614123893805312</v>
      </c>
      <c r="L1079" s="2" t="str">
        <f t="shared" si="50"/>
        <v>AA</v>
      </c>
      <c r="M1079" s="2" t="s">
        <v>602</v>
      </c>
      <c r="N1079" s="2" t="s">
        <v>421</v>
      </c>
      <c r="O1079" s="2" t="s">
        <v>70</v>
      </c>
    </row>
    <row r="1080" spans="1:15">
      <c r="A1080" s="42">
        <v>41235</v>
      </c>
      <c r="B1080" s="42">
        <v>43791</v>
      </c>
      <c r="C1080" s="130">
        <v>84</v>
      </c>
      <c r="D1080" s="43">
        <v>8.5099999999999995E-2</v>
      </c>
      <c r="E1080" s="43">
        <v>7.4400000000000008E-2</v>
      </c>
      <c r="F1080" s="44">
        <v>186000</v>
      </c>
      <c r="G1080" s="44">
        <v>186000</v>
      </c>
      <c r="H1080" s="44">
        <v>63572.959999999999</v>
      </c>
      <c r="I1080" s="44">
        <v>81128.94</v>
      </c>
      <c r="J1080" s="68">
        <f t="shared" si="48"/>
        <v>0.34179010752688171</v>
      </c>
      <c r="K1080" s="43">
        <f t="shared" si="49"/>
        <v>0.43617709677419358</v>
      </c>
      <c r="L1080" s="41" t="str">
        <f t="shared" si="50"/>
        <v>AA</v>
      </c>
      <c r="M1080" s="41" t="s">
        <v>520</v>
      </c>
      <c r="N1080" s="41" t="s">
        <v>429</v>
      </c>
      <c r="O1080" s="41" t="s">
        <v>70</v>
      </c>
    </row>
    <row r="1081" spans="1:15">
      <c r="A1081" s="42">
        <v>41218</v>
      </c>
      <c r="B1081" s="42">
        <v>54001</v>
      </c>
      <c r="C1081" s="130">
        <v>420</v>
      </c>
      <c r="D1081" s="43">
        <v>8.5099999999999995E-2</v>
      </c>
      <c r="E1081" s="43">
        <v>0.08</v>
      </c>
      <c r="F1081" s="44">
        <v>102000</v>
      </c>
      <c r="G1081" s="44">
        <v>102000</v>
      </c>
      <c r="H1081" s="44">
        <v>42179.8</v>
      </c>
      <c r="I1081" s="44">
        <v>44499.99</v>
      </c>
      <c r="J1081" s="68">
        <f t="shared" si="48"/>
        <v>0.41352745098039217</v>
      </c>
      <c r="K1081" s="43">
        <f t="shared" si="49"/>
        <v>0.43627441176470588</v>
      </c>
      <c r="L1081" s="41" t="str">
        <f t="shared" si="50"/>
        <v>AA</v>
      </c>
      <c r="M1081" s="41" t="s">
        <v>1255</v>
      </c>
      <c r="N1081" s="41" t="s">
        <v>417</v>
      </c>
      <c r="O1081" s="41" t="s">
        <v>70</v>
      </c>
    </row>
    <row r="1082" spans="1:15">
      <c r="A1082" s="38">
        <v>41514</v>
      </c>
      <c r="B1082" s="38">
        <v>50645</v>
      </c>
      <c r="C1082" s="131">
        <v>300</v>
      </c>
      <c r="D1082" s="39">
        <v>8.5099999999999995E-2</v>
      </c>
      <c r="E1082" s="39">
        <v>7.5300000000000006E-2</v>
      </c>
      <c r="F1082" s="40">
        <v>131940</v>
      </c>
      <c r="G1082" s="40">
        <v>131940</v>
      </c>
      <c r="H1082" s="40">
        <v>56252.45</v>
      </c>
      <c r="I1082" s="40">
        <v>57570.06</v>
      </c>
      <c r="J1082" s="67">
        <f t="shared" si="48"/>
        <v>0.42634871911474909</v>
      </c>
      <c r="K1082" s="39">
        <f t="shared" si="49"/>
        <v>0.43633515234197362</v>
      </c>
      <c r="L1082" s="2" t="str">
        <f t="shared" si="50"/>
        <v>AA</v>
      </c>
      <c r="M1082" s="2" t="s">
        <v>866</v>
      </c>
      <c r="N1082" s="2" t="s">
        <v>424</v>
      </c>
      <c r="O1082" s="2" t="s">
        <v>70</v>
      </c>
    </row>
    <row r="1083" spans="1:15">
      <c r="A1083" s="42">
        <v>41235</v>
      </c>
      <c r="B1083" s="42">
        <v>49756</v>
      </c>
      <c r="C1083" s="130">
        <v>280</v>
      </c>
      <c r="D1083" s="43">
        <v>8.5099999999999995E-2</v>
      </c>
      <c r="E1083" s="43">
        <v>8.5099999999999995E-2</v>
      </c>
      <c r="F1083" s="44">
        <v>110000</v>
      </c>
      <c r="G1083" s="44">
        <v>110000</v>
      </c>
      <c r="H1083" s="44">
        <v>43869.29</v>
      </c>
      <c r="I1083" s="44">
        <v>47999.99</v>
      </c>
      <c r="J1083" s="68">
        <f t="shared" si="48"/>
        <v>0.39881172727272729</v>
      </c>
      <c r="K1083" s="43">
        <f t="shared" si="49"/>
        <v>0.43636354545454542</v>
      </c>
      <c r="L1083" s="41" t="str">
        <f t="shared" si="50"/>
        <v>AA</v>
      </c>
      <c r="M1083" s="41" t="s">
        <v>808</v>
      </c>
      <c r="N1083" s="41" t="s">
        <v>437</v>
      </c>
      <c r="O1083" s="41" t="s">
        <v>70</v>
      </c>
    </row>
    <row r="1084" spans="1:15">
      <c r="A1084" s="42">
        <v>41522</v>
      </c>
      <c r="B1084" s="42">
        <v>54306</v>
      </c>
      <c r="C1084" s="130">
        <v>420</v>
      </c>
      <c r="D1084" s="43">
        <v>8.5099999999999995E-2</v>
      </c>
      <c r="E1084" s="43">
        <v>0.08</v>
      </c>
      <c r="F1084" s="44">
        <v>156000</v>
      </c>
      <c r="G1084" s="44">
        <v>156000</v>
      </c>
      <c r="H1084" s="44">
        <v>66991.63</v>
      </c>
      <c r="I1084" s="44">
        <v>68106</v>
      </c>
      <c r="J1084" s="68">
        <f t="shared" si="48"/>
        <v>0.42943352564102566</v>
      </c>
      <c r="K1084" s="43">
        <f t="shared" si="49"/>
        <v>0.43657692307692308</v>
      </c>
      <c r="L1084" s="41" t="str">
        <f t="shared" si="50"/>
        <v>AA</v>
      </c>
      <c r="M1084" s="41" t="s">
        <v>475</v>
      </c>
      <c r="N1084" s="41" t="s">
        <v>427</v>
      </c>
      <c r="O1084" s="41" t="s">
        <v>70</v>
      </c>
    </row>
    <row r="1085" spans="1:15">
      <c r="A1085" s="38">
        <v>41745</v>
      </c>
      <c r="B1085" s="38">
        <v>47954</v>
      </c>
      <c r="C1085" s="131">
        <v>204</v>
      </c>
      <c r="D1085" s="39">
        <v>8.5099999999999995E-2</v>
      </c>
      <c r="E1085" s="39">
        <v>0.08</v>
      </c>
      <c r="F1085" s="40">
        <v>95000</v>
      </c>
      <c r="G1085" s="40">
        <v>95000</v>
      </c>
      <c r="H1085" s="40">
        <v>39780.28</v>
      </c>
      <c r="I1085" s="40">
        <v>41499.99</v>
      </c>
      <c r="J1085" s="67">
        <f t="shared" si="48"/>
        <v>0.41873978947368418</v>
      </c>
      <c r="K1085" s="39">
        <f t="shared" si="49"/>
        <v>0.43684199999999995</v>
      </c>
      <c r="L1085" s="2" t="str">
        <f t="shared" si="50"/>
        <v>AA</v>
      </c>
      <c r="M1085" s="2" t="s">
        <v>240</v>
      </c>
      <c r="N1085" s="2" t="s">
        <v>417</v>
      </c>
      <c r="O1085" s="2" t="s">
        <v>70</v>
      </c>
    </row>
    <row r="1086" spans="1:15">
      <c r="A1086" s="38">
        <v>41256</v>
      </c>
      <c r="B1086" s="38">
        <v>52213</v>
      </c>
      <c r="C1086" s="131">
        <v>360</v>
      </c>
      <c r="D1086" s="39">
        <v>8.5099999999999995E-2</v>
      </c>
      <c r="E1086" s="39">
        <v>0.08</v>
      </c>
      <c r="F1086" s="40">
        <v>183000</v>
      </c>
      <c r="G1086" s="40">
        <v>183000</v>
      </c>
      <c r="H1086" s="40">
        <v>75156.67</v>
      </c>
      <c r="I1086" s="40">
        <v>79999.990000000005</v>
      </c>
      <c r="J1086" s="67">
        <f t="shared" si="48"/>
        <v>0.41069218579234973</v>
      </c>
      <c r="K1086" s="39">
        <f t="shared" si="49"/>
        <v>0.4371584153005465</v>
      </c>
      <c r="L1086" s="2" t="str">
        <f t="shared" si="50"/>
        <v>AA</v>
      </c>
      <c r="M1086" s="2" t="s">
        <v>451</v>
      </c>
      <c r="N1086" s="2" t="s">
        <v>419</v>
      </c>
      <c r="O1086" s="2" t="s">
        <v>70</v>
      </c>
    </row>
    <row r="1087" spans="1:15">
      <c r="A1087" s="42">
        <v>41474</v>
      </c>
      <c r="B1087" s="42">
        <v>45126</v>
      </c>
      <c r="C1087" s="130">
        <v>120</v>
      </c>
      <c r="D1087" s="43">
        <v>8.5099999999999995E-2</v>
      </c>
      <c r="E1087" s="43">
        <v>7.8100000000000003E-2</v>
      </c>
      <c r="F1087" s="44">
        <v>160000</v>
      </c>
      <c r="G1087" s="44">
        <v>160000</v>
      </c>
      <c r="H1087" s="44">
        <v>59620.83</v>
      </c>
      <c r="I1087" s="44">
        <v>69999.990000000005</v>
      </c>
      <c r="J1087" s="68">
        <f t="shared" si="48"/>
        <v>0.37263018749999999</v>
      </c>
      <c r="K1087" s="43">
        <f t="shared" si="49"/>
        <v>0.43749993750000005</v>
      </c>
      <c r="L1087" s="41" t="str">
        <f t="shared" si="50"/>
        <v>AA</v>
      </c>
      <c r="M1087" s="41" t="s">
        <v>472</v>
      </c>
      <c r="N1087" s="41" t="s">
        <v>426</v>
      </c>
      <c r="O1087" s="41" t="s">
        <v>70</v>
      </c>
    </row>
    <row r="1088" spans="1:15">
      <c r="A1088" s="38">
        <v>41192</v>
      </c>
      <c r="B1088" s="38">
        <v>46063</v>
      </c>
      <c r="C1088" s="131">
        <v>160</v>
      </c>
      <c r="D1088" s="39">
        <v>8.5099999999999995E-2</v>
      </c>
      <c r="E1088" s="39">
        <v>0.08</v>
      </c>
      <c r="F1088" s="40">
        <v>160000</v>
      </c>
      <c r="G1088" s="40">
        <v>160000</v>
      </c>
      <c r="H1088" s="40">
        <v>58443.34</v>
      </c>
      <c r="I1088" s="40">
        <v>69999.990000000005</v>
      </c>
      <c r="J1088" s="67">
        <f t="shared" si="48"/>
        <v>0.36527087499999999</v>
      </c>
      <c r="K1088" s="39">
        <f t="shared" si="49"/>
        <v>0.43749993750000005</v>
      </c>
      <c r="L1088" s="2" t="str">
        <f t="shared" si="50"/>
        <v>AA</v>
      </c>
      <c r="M1088" s="2" t="s">
        <v>697</v>
      </c>
      <c r="N1088" s="2" t="s">
        <v>417</v>
      </c>
      <c r="O1088" s="2" t="s">
        <v>70</v>
      </c>
    </row>
    <row r="1089" spans="1:15">
      <c r="A1089" s="42">
        <v>41368</v>
      </c>
      <c r="B1089" s="42">
        <v>47668</v>
      </c>
      <c r="C1089" s="130">
        <v>207</v>
      </c>
      <c r="D1089" s="43">
        <v>8.5099999999999995E-2</v>
      </c>
      <c r="E1089" s="43">
        <v>7.4400000000000008E-2</v>
      </c>
      <c r="F1089" s="44">
        <v>160000</v>
      </c>
      <c r="G1089" s="44">
        <v>160000</v>
      </c>
      <c r="H1089" s="44">
        <v>63363.78</v>
      </c>
      <c r="I1089" s="44">
        <v>69999.990000000005</v>
      </c>
      <c r="J1089" s="68">
        <f t="shared" si="48"/>
        <v>0.39602362499999999</v>
      </c>
      <c r="K1089" s="43">
        <f t="shared" si="49"/>
        <v>0.43749993750000005</v>
      </c>
      <c r="L1089" s="41" t="str">
        <f t="shared" si="50"/>
        <v>AA</v>
      </c>
      <c r="M1089" s="41" t="s">
        <v>472</v>
      </c>
      <c r="N1089" s="41" t="s">
        <v>426</v>
      </c>
      <c r="O1089" s="41" t="s">
        <v>70</v>
      </c>
    </row>
    <row r="1090" spans="1:15">
      <c r="A1090" s="42">
        <v>41695</v>
      </c>
      <c r="B1090" s="42">
        <v>52652</v>
      </c>
      <c r="C1090" s="130">
        <v>360</v>
      </c>
      <c r="D1090" s="43">
        <v>8.5099999999999995E-2</v>
      </c>
      <c r="E1090" s="43">
        <v>0.08</v>
      </c>
      <c r="F1090" s="44">
        <v>160000</v>
      </c>
      <c r="G1090" s="44">
        <v>160000</v>
      </c>
      <c r="H1090" s="44">
        <v>68291.97</v>
      </c>
      <c r="I1090" s="44">
        <v>69999.990000000005</v>
      </c>
      <c r="J1090" s="68">
        <f t="shared" si="48"/>
        <v>0.42682481249999998</v>
      </c>
      <c r="K1090" s="43">
        <f t="shared" si="49"/>
        <v>0.43749993750000005</v>
      </c>
      <c r="L1090" s="41" t="str">
        <f t="shared" si="50"/>
        <v>AA</v>
      </c>
      <c r="M1090" s="41" t="s">
        <v>282</v>
      </c>
      <c r="N1090" s="41" t="s">
        <v>416</v>
      </c>
      <c r="O1090" s="41" t="s">
        <v>70</v>
      </c>
    </row>
    <row r="1091" spans="1:15">
      <c r="A1091" s="42">
        <v>41403</v>
      </c>
      <c r="B1091" s="42">
        <v>50779</v>
      </c>
      <c r="C1091" s="130">
        <v>308</v>
      </c>
      <c r="D1091" s="43">
        <v>8.5099999999999995E-2</v>
      </c>
      <c r="E1091" s="43">
        <v>7.5300000000000006E-2</v>
      </c>
      <c r="F1091" s="44">
        <v>170000</v>
      </c>
      <c r="G1091" s="44">
        <v>170000</v>
      </c>
      <c r="H1091" s="44">
        <v>70196.55</v>
      </c>
      <c r="I1091" s="44">
        <v>74415.13</v>
      </c>
      <c r="J1091" s="68">
        <f t="shared" ref="J1091:J1154" si="51">H1091/G1091</f>
        <v>0.41292088235294122</v>
      </c>
      <c r="K1091" s="43">
        <f t="shared" ref="K1091:K1154" si="52">I1091/G1091</f>
        <v>0.43773605882352945</v>
      </c>
      <c r="L1091" s="41" t="str">
        <f t="shared" ref="L1091:L1154" si="53">IF(J1091&lt;=65%,"AA",IF(J1091&lt;=75%,"A",IF(J1091&lt;=85%,"B","C")))</f>
        <v>AA</v>
      </c>
      <c r="M1091" s="41" t="s">
        <v>531</v>
      </c>
      <c r="N1091" s="41" t="s">
        <v>423</v>
      </c>
      <c r="O1091" s="41" t="s">
        <v>70</v>
      </c>
    </row>
    <row r="1092" spans="1:15">
      <c r="A1092" s="42">
        <v>41570</v>
      </c>
      <c r="B1092" s="42">
        <v>54354</v>
      </c>
      <c r="C1092" s="130">
        <v>420</v>
      </c>
      <c r="D1092" s="43">
        <v>8.5099999999999995E-2</v>
      </c>
      <c r="E1092" s="43">
        <v>7.5300000000000006E-2</v>
      </c>
      <c r="F1092" s="44">
        <v>199978.8</v>
      </c>
      <c r="G1092" s="44">
        <v>199978.8</v>
      </c>
      <c r="H1092" s="44">
        <v>85140.54</v>
      </c>
      <c r="I1092" s="44">
        <v>87544.24</v>
      </c>
      <c r="J1092" s="68">
        <f t="shared" si="51"/>
        <v>0.42574782926990262</v>
      </c>
      <c r="K1092" s="43">
        <f t="shared" si="52"/>
        <v>0.43776760336595683</v>
      </c>
      <c r="L1092" s="41" t="str">
        <f t="shared" si="53"/>
        <v>AA</v>
      </c>
      <c r="M1092" s="41" t="s">
        <v>973</v>
      </c>
      <c r="N1092" s="41" t="s">
        <v>437</v>
      </c>
      <c r="O1092" s="41" t="s">
        <v>70</v>
      </c>
    </row>
    <row r="1093" spans="1:15">
      <c r="A1093" s="38">
        <v>41376</v>
      </c>
      <c r="B1093" s="38">
        <v>46855</v>
      </c>
      <c r="C1093" s="131">
        <v>180</v>
      </c>
      <c r="D1093" s="39">
        <v>8.5099999999999995E-2</v>
      </c>
      <c r="E1093" s="39">
        <v>7.4400000000000008E-2</v>
      </c>
      <c r="F1093" s="40">
        <v>196000</v>
      </c>
      <c r="G1093" s="40">
        <v>196000</v>
      </c>
      <c r="H1093" s="40">
        <v>76224.539999999994</v>
      </c>
      <c r="I1093" s="40">
        <v>85803.03</v>
      </c>
      <c r="J1093" s="67">
        <f t="shared" si="51"/>
        <v>0.38890071428571427</v>
      </c>
      <c r="K1093" s="39">
        <f t="shared" si="52"/>
        <v>0.43777056122448976</v>
      </c>
      <c r="L1093" s="2" t="str">
        <f t="shared" si="53"/>
        <v>AA</v>
      </c>
      <c r="M1093" s="2" t="s">
        <v>522</v>
      </c>
      <c r="N1093" s="2" t="s">
        <v>419</v>
      </c>
      <c r="O1093" s="2" t="s">
        <v>70</v>
      </c>
    </row>
    <row r="1094" spans="1:15">
      <c r="A1094" s="38">
        <v>41435</v>
      </c>
      <c r="B1094" s="38">
        <v>49866</v>
      </c>
      <c r="C1094" s="131">
        <v>277</v>
      </c>
      <c r="D1094" s="39">
        <v>8.5099999999999995E-2</v>
      </c>
      <c r="E1094" s="39">
        <v>7.4400000000000008E-2</v>
      </c>
      <c r="F1094" s="40">
        <v>137000</v>
      </c>
      <c r="G1094" s="40">
        <v>137000</v>
      </c>
      <c r="H1094" s="40">
        <v>56325.77</v>
      </c>
      <c r="I1094" s="40">
        <v>59999.99</v>
      </c>
      <c r="J1094" s="67">
        <f t="shared" si="51"/>
        <v>0.41113700729927005</v>
      </c>
      <c r="K1094" s="39">
        <f t="shared" si="52"/>
        <v>0.43795613138686129</v>
      </c>
      <c r="L1094" s="2" t="str">
        <f t="shared" si="53"/>
        <v>AA</v>
      </c>
      <c r="M1094" s="2" t="s">
        <v>565</v>
      </c>
      <c r="N1094" s="2" t="s">
        <v>432</v>
      </c>
      <c r="O1094" s="2" t="s">
        <v>70</v>
      </c>
    </row>
    <row r="1095" spans="1:15">
      <c r="A1095" s="38">
        <v>41477</v>
      </c>
      <c r="B1095" s="38">
        <v>54261</v>
      </c>
      <c r="C1095" s="131">
        <v>420</v>
      </c>
      <c r="D1095" s="39">
        <v>8.5099999999999995E-2</v>
      </c>
      <c r="E1095" s="39">
        <v>7.5300000000000006E-2</v>
      </c>
      <c r="F1095" s="40">
        <v>190000</v>
      </c>
      <c r="G1095" s="40">
        <v>190000</v>
      </c>
      <c r="H1095" s="40">
        <v>80455.44</v>
      </c>
      <c r="I1095" s="40">
        <v>83265.7</v>
      </c>
      <c r="J1095" s="67">
        <f t="shared" si="51"/>
        <v>0.42344968421052631</v>
      </c>
      <c r="K1095" s="39">
        <f t="shared" si="52"/>
        <v>0.43824052631578947</v>
      </c>
      <c r="L1095" s="2" t="str">
        <f t="shared" si="53"/>
        <v>AA</v>
      </c>
      <c r="M1095" s="2" t="s">
        <v>586</v>
      </c>
      <c r="N1095" s="2" t="s">
        <v>416</v>
      </c>
      <c r="O1095" s="2" t="s">
        <v>70</v>
      </c>
    </row>
    <row r="1096" spans="1:15">
      <c r="A1096" s="38">
        <v>41586</v>
      </c>
      <c r="B1096" s="38">
        <v>45238</v>
      </c>
      <c r="C1096" s="131">
        <v>120</v>
      </c>
      <c r="D1096" s="39">
        <v>8.5099999999999995E-2</v>
      </c>
      <c r="E1096" s="39">
        <v>8.5099999999999995E-2</v>
      </c>
      <c r="F1096" s="40">
        <v>145330</v>
      </c>
      <c r="G1096" s="40">
        <v>145330</v>
      </c>
      <c r="H1096" s="40">
        <v>56334.48</v>
      </c>
      <c r="I1096" s="40">
        <v>63702.85</v>
      </c>
      <c r="J1096" s="67">
        <f t="shared" si="51"/>
        <v>0.38763145943714306</v>
      </c>
      <c r="K1096" s="39">
        <f t="shared" si="52"/>
        <v>0.43833241588109817</v>
      </c>
      <c r="L1096" s="2" t="str">
        <f t="shared" si="53"/>
        <v>AA</v>
      </c>
      <c r="M1096" s="2" t="s">
        <v>548</v>
      </c>
      <c r="N1096" s="2" t="s">
        <v>433</v>
      </c>
      <c r="O1096" s="2" t="s">
        <v>70</v>
      </c>
    </row>
    <row r="1097" spans="1:15">
      <c r="A1097" s="42">
        <v>41144</v>
      </c>
      <c r="B1097" s="42">
        <v>53470</v>
      </c>
      <c r="C1097" s="130">
        <v>405</v>
      </c>
      <c r="D1097" s="43">
        <v>8.5099999999999995E-2</v>
      </c>
      <c r="E1097" s="43">
        <v>0.08</v>
      </c>
      <c r="F1097" s="44">
        <v>110000</v>
      </c>
      <c r="G1097" s="44">
        <v>110000</v>
      </c>
      <c r="H1097" s="44">
        <v>45209.04</v>
      </c>
      <c r="I1097" s="44">
        <v>48253.94</v>
      </c>
      <c r="J1097" s="68">
        <f t="shared" si="51"/>
        <v>0.41099127272727276</v>
      </c>
      <c r="K1097" s="43">
        <f t="shared" si="52"/>
        <v>0.43867218181818185</v>
      </c>
      <c r="L1097" s="41" t="str">
        <f t="shared" si="53"/>
        <v>AA</v>
      </c>
      <c r="M1097" s="41" t="s">
        <v>1214</v>
      </c>
      <c r="N1097" s="41" t="s">
        <v>427</v>
      </c>
      <c r="O1097" s="41" t="s">
        <v>70</v>
      </c>
    </row>
    <row r="1098" spans="1:15">
      <c r="A1098" s="38">
        <v>41285</v>
      </c>
      <c r="B1098" s="38">
        <v>54068</v>
      </c>
      <c r="C1098" s="131">
        <v>420</v>
      </c>
      <c r="D1098" s="39">
        <v>8.5099999999999995E-2</v>
      </c>
      <c r="E1098" s="39">
        <v>0.08</v>
      </c>
      <c r="F1098" s="40">
        <v>160916</v>
      </c>
      <c r="G1098" s="40">
        <v>160916</v>
      </c>
      <c r="H1098" s="40">
        <v>68582.710000000006</v>
      </c>
      <c r="I1098" s="40">
        <v>70620.2</v>
      </c>
      <c r="J1098" s="67">
        <f t="shared" si="51"/>
        <v>0.4262019314424918</v>
      </c>
      <c r="K1098" s="39">
        <f t="shared" si="52"/>
        <v>0.43886375500261005</v>
      </c>
      <c r="L1098" s="2" t="str">
        <f t="shared" si="53"/>
        <v>AA</v>
      </c>
      <c r="M1098" s="2" t="s">
        <v>761</v>
      </c>
      <c r="N1098" s="2" t="s">
        <v>422</v>
      </c>
      <c r="O1098" s="2" t="s">
        <v>70</v>
      </c>
    </row>
    <row r="1099" spans="1:15">
      <c r="A1099" s="42">
        <v>41551</v>
      </c>
      <c r="B1099" s="42">
        <v>44139</v>
      </c>
      <c r="C1099" s="130">
        <v>85</v>
      </c>
      <c r="D1099" s="43">
        <v>8.5099999999999995E-2</v>
      </c>
      <c r="E1099" s="43">
        <v>7.8100000000000003E-2</v>
      </c>
      <c r="F1099" s="44">
        <v>200000</v>
      </c>
      <c r="G1099" s="44">
        <v>200000</v>
      </c>
      <c r="H1099" s="44">
        <v>48786.89</v>
      </c>
      <c r="I1099" s="44">
        <v>87788.81</v>
      </c>
      <c r="J1099" s="68">
        <f t="shared" si="51"/>
        <v>0.24393445</v>
      </c>
      <c r="K1099" s="43">
        <f t="shared" si="52"/>
        <v>0.43894404999999997</v>
      </c>
      <c r="L1099" s="41" t="str">
        <f t="shared" si="53"/>
        <v>AA</v>
      </c>
      <c r="M1099" s="41" t="s">
        <v>895</v>
      </c>
      <c r="N1099" s="41" t="s">
        <v>421</v>
      </c>
      <c r="O1099" s="41" t="s">
        <v>70</v>
      </c>
    </row>
    <row r="1100" spans="1:15">
      <c r="A1100" s="42">
        <v>41310</v>
      </c>
      <c r="B1100" s="42">
        <v>45235</v>
      </c>
      <c r="C1100" s="130">
        <v>129</v>
      </c>
      <c r="D1100" s="43">
        <v>8.5099999999999995E-2</v>
      </c>
      <c r="E1100" s="43">
        <v>0.08</v>
      </c>
      <c r="F1100" s="44">
        <v>125000</v>
      </c>
      <c r="G1100" s="44">
        <v>125000</v>
      </c>
      <c r="H1100" s="44">
        <v>54928.33</v>
      </c>
      <c r="I1100" s="44">
        <v>54879.32</v>
      </c>
      <c r="J1100" s="68">
        <f t="shared" si="51"/>
        <v>0.43942664000000003</v>
      </c>
      <c r="K1100" s="43">
        <f t="shared" si="52"/>
        <v>0.43903456000000002</v>
      </c>
      <c r="L1100" s="41" t="str">
        <f t="shared" si="53"/>
        <v>AA</v>
      </c>
      <c r="M1100" s="41" t="s">
        <v>739</v>
      </c>
      <c r="N1100" s="41" t="s">
        <v>422</v>
      </c>
      <c r="O1100" s="41" t="s">
        <v>70</v>
      </c>
    </row>
    <row r="1101" spans="1:15">
      <c r="A1101" s="42">
        <v>41311</v>
      </c>
      <c r="B1101" s="42">
        <v>52268</v>
      </c>
      <c r="C1101" s="130">
        <v>360</v>
      </c>
      <c r="D1101" s="43">
        <v>8.5099999999999995E-2</v>
      </c>
      <c r="E1101" s="43">
        <v>7.4400000000000008E-2</v>
      </c>
      <c r="F1101" s="44">
        <v>170800</v>
      </c>
      <c r="G1101" s="44">
        <v>170800</v>
      </c>
      <c r="H1101" s="44">
        <v>70843.08</v>
      </c>
      <c r="I1101" s="44">
        <v>74999.990000000005</v>
      </c>
      <c r="J1101" s="68">
        <f t="shared" si="51"/>
        <v>0.41477213114754097</v>
      </c>
      <c r="K1101" s="43">
        <f t="shared" si="52"/>
        <v>0.4391100117096019</v>
      </c>
      <c r="L1101" s="41" t="str">
        <f t="shared" si="53"/>
        <v>AA</v>
      </c>
      <c r="M1101" s="41" t="s">
        <v>545</v>
      </c>
      <c r="N1101" s="41" t="s">
        <v>421</v>
      </c>
      <c r="O1101" s="41" t="s">
        <v>70</v>
      </c>
    </row>
    <row r="1102" spans="1:15">
      <c r="A1102" s="42">
        <v>41416</v>
      </c>
      <c r="B1102" s="42">
        <v>45799</v>
      </c>
      <c r="C1102" s="130">
        <v>144</v>
      </c>
      <c r="D1102" s="43">
        <v>8.5099999999999995E-2</v>
      </c>
      <c r="E1102" s="43">
        <v>7.4400000000000008E-2</v>
      </c>
      <c r="F1102" s="44">
        <v>182000</v>
      </c>
      <c r="G1102" s="44">
        <v>182000</v>
      </c>
      <c r="H1102" s="44">
        <v>69244.38</v>
      </c>
      <c r="I1102" s="44">
        <v>79999.990000000005</v>
      </c>
      <c r="J1102" s="68">
        <f t="shared" si="51"/>
        <v>0.38046362637362641</v>
      </c>
      <c r="K1102" s="43">
        <f t="shared" si="52"/>
        <v>0.43956038461538466</v>
      </c>
      <c r="L1102" s="41" t="str">
        <f t="shared" si="53"/>
        <v>AA</v>
      </c>
      <c r="M1102" s="41" t="s">
        <v>602</v>
      </c>
      <c r="N1102" s="41" t="s">
        <v>421</v>
      </c>
      <c r="O1102" s="41" t="s">
        <v>70</v>
      </c>
    </row>
    <row r="1103" spans="1:15">
      <c r="A1103" s="38">
        <v>41110</v>
      </c>
      <c r="B1103" s="38">
        <v>50241</v>
      </c>
      <c r="C1103" s="131">
        <v>300</v>
      </c>
      <c r="D1103" s="39">
        <v>8.5099999999999995E-2</v>
      </c>
      <c r="E1103" s="39">
        <v>0.08</v>
      </c>
      <c r="F1103" s="40">
        <v>157000</v>
      </c>
      <c r="G1103" s="40">
        <v>157000</v>
      </c>
      <c r="H1103" s="40">
        <v>62642.92</v>
      </c>
      <c r="I1103" s="40">
        <v>69019.990000000005</v>
      </c>
      <c r="J1103" s="67">
        <f t="shared" si="51"/>
        <v>0.39899949044585986</v>
      </c>
      <c r="K1103" s="39">
        <f t="shared" si="52"/>
        <v>0.43961777070063696</v>
      </c>
      <c r="L1103" s="2" t="str">
        <f t="shared" si="53"/>
        <v>AA</v>
      </c>
      <c r="M1103" s="2" t="s">
        <v>570</v>
      </c>
      <c r="N1103" s="2" t="s">
        <v>422</v>
      </c>
      <c r="O1103" s="2" t="s">
        <v>70</v>
      </c>
    </row>
    <row r="1104" spans="1:15">
      <c r="A1104" s="38">
        <v>41540</v>
      </c>
      <c r="B1104" s="38">
        <v>54324</v>
      </c>
      <c r="C1104" s="131">
        <v>420</v>
      </c>
      <c r="D1104" s="39">
        <v>8.5099999999999995E-2</v>
      </c>
      <c r="E1104" s="39">
        <v>7.5300000000000006E-2</v>
      </c>
      <c r="F1104" s="40">
        <v>189000</v>
      </c>
      <c r="G1104" s="40">
        <v>189000</v>
      </c>
      <c r="H1104" s="40">
        <v>80759.64</v>
      </c>
      <c r="I1104" s="40">
        <v>83199.990000000005</v>
      </c>
      <c r="J1104" s="67">
        <f t="shared" si="51"/>
        <v>0.42729968253968253</v>
      </c>
      <c r="K1104" s="39">
        <f t="shared" si="52"/>
        <v>0.44021158730158733</v>
      </c>
      <c r="L1104" s="2" t="str">
        <f t="shared" si="53"/>
        <v>AA</v>
      </c>
      <c r="M1104" s="2" t="s">
        <v>531</v>
      </c>
      <c r="N1104" s="2" t="s">
        <v>423</v>
      </c>
      <c r="O1104" s="2" t="s">
        <v>70</v>
      </c>
    </row>
    <row r="1105" spans="1:15">
      <c r="A1105" s="42">
        <v>41635</v>
      </c>
      <c r="B1105" s="42">
        <v>50766</v>
      </c>
      <c r="C1105" s="130">
        <v>300</v>
      </c>
      <c r="D1105" s="43">
        <v>8.5099999999999995E-2</v>
      </c>
      <c r="E1105" s="43">
        <v>7.5300000000000006E-2</v>
      </c>
      <c r="F1105" s="44">
        <v>168000</v>
      </c>
      <c r="G1105" s="44">
        <v>168000</v>
      </c>
      <c r="H1105" s="44">
        <v>71275.73</v>
      </c>
      <c r="I1105" s="44">
        <v>73963.25</v>
      </c>
      <c r="J1105" s="68">
        <f t="shared" si="51"/>
        <v>0.4242602976190476</v>
      </c>
      <c r="K1105" s="43">
        <f t="shared" si="52"/>
        <v>0.44025744047619048</v>
      </c>
      <c r="L1105" s="41" t="str">
        <f t="shared" si="53"/>
        <v>AA</v>
      </c>
      <c r="M1105" s="41" t="s">
        <v>457</v>
      </c>
      <c r="N1105" s="41" t="s">
        <v>419</v>
      </c>
      <c r="O1105" s="41" t="s">
        <v>70</v>
      </c>
    </row>
    <row r="1106" spans="1:15">
      <c r="A1106" s="38">
        <v>41710</v>
      </c>
      <c r="B1106" s="38">
        <v>54494</v>
      </c>
      <c r="C1106" s="131">
        <v>420</v>
      </c>
      <c r="D1106" s="39">
        <v>8.5099999999999995E-2</v>
      </c>
      <c r="E1106" s="39">
        <v>0.08</v>
      </c>
      <c r="F1106" s="40">
        <v>128000</v>
      </c>
      <c r="G1106" s="40">
        <v>128000</v>
      </c>
      <c r="H1106" s="40">
        <v>55399.61</v>
      </c>
      <c r="I1106" s="40">
        <v>56395.67</v>
      </c>
      <c r="J1106" s="67">
        <f t="shared" si="51"/>
        <v>0.43280945312500002</v>
      </c>
      <c r="K1106" s="39">
        <f t="shared" si="52"/>
        <v>0.44059117187499997</v>
      </c>
      <c r="L1106" s="2" t="str">
        <f t="shared" si="53"/>
        <v>AA</v>
      </c>
      <c r="M1106" s="2" t="s">
        <v>548</v>
      </c>
      <c r="N1106" s="2" t="s">
        <v>433</v>
      </c>
      <c r="O1106" s="2" t="s">
        <v>70</v>
      </c>
    </row>
    <row r="1107" spans="1:15">
      <c r="A1107" s="42">
        <v>41226</v>
      </c>
      <c r="B1107" s="42">
        <v>54009</v>
      </c>
      <c r="C1107" s="130">
        <v>420</v>
      </c>
      <c r="D1107" s="43">
        <v>8.5099999999999995E-2</v>
      </c>
      <c r="E1107" s="43">
        <v>0.08</v>
      </c>
      <c r="F1107" s="44">
        <v>135000</v>
      </c>
      <c r="G1107" s="44">
        <v>135000</v>
      </c>
      <c r="H1107" s="44">
        <v>56380.1</v>
      </c>
      <c r="I1107" s="44">
        <v>59505.98</v>
      </c>
      <c r="J1107" s="68">
        <f t="shared" si="51"/>
        <v>0.41763037037037037</v>
      </c>
      <c r="K1107" s="43">
        <f t="shared" si="52"/>
        <v>0.44078503703703709</v>
      </c>
      <c r="L1107" s="41" t="str">
        <f t="shared" si="53"/>
        <v>AA</v>
      </c>
      <c r="M1107" s="41" t="s">
        <v>259</v>
      </c>
      <c r="N1107" s="41" t="s">
        <v>438</v>
      </c>
      <c r="O1107" s="41" t="s">
        <v>70</v>
      </c>
    </row>
    <row r="1108" spans="1:15">
      <c r="A1108" s="42">
        <v>41422</v>
      </c>
      <c r="B1108" s="42">
        <v>50553</v>
      </c>
      <c r="C1108" s="130">
        <v>300</v>
      </c>
      <c r="D1108" s="43">
        <v>8.5099999999999995E-2</v>
      </c>
      <c r="E1108" s="43">
        <v>0.08</v>
      </c>
      <c r="F1108" s="44">
        <v>110000</v>
      </c>
      <c r="G1108" s="44">
        <v>110000</v>
      </c>
      <c r="H1108" s="44">
        <v>45634.07</v>
      </c>
      <c r="I1108" s="44">
        <v>48499.99</v>
      </c>
      <c r="J1108" s="68">
        <f t="shared" si="51"/>
        <v>0.41485518181818182</v>
      </c>
      <c r="K1108" s="43">
        <f t="shared" si="52"/>
        <v>0.440909</v>
      </c>
      <c r="L1108" s="41" t="str">
        <f t="shared" si="53"/>
        <v>AA</v>
      </c>
      <c r="M1108" s="41" t="s">
        <v>466</v>
      </c>
      <c r="N1108" s="41" t="s">
        <v>421</v>
      </c>
      <c r="O1108" s="41" t="s">
        <v>70</v>
      </c>
    </row>
    <row r="1109" spans="1:15">
      <c r="A1109" s="42">
        <v>41374</v>
      </c>
      <c r="B1109" s="42">
        <v>52331</v>
      </c>
      <c r="C1109" s="130">
        <v>360</v>
      </c>
      <c r="D1109" s="43">
        <v>8.5099999999999995E-2</v>
      </c>
      <c r="E1109" s="43">
        <v>0.08</v>
      </c>
      <c r="F1109" s="44">
        <v>200000</v>
      </c>
      <c r="G1109" s="44">
        <v>200000</v>
      </c>
      <c r="H1109" s="44">
        <v>83776.34</v>
      </c>
      <c r="I1109" s="44">
        <v>88192.17</v>
      </c>
      <c r="J1109" s="68">
        <f t="shared" si="51"/>
        <v>0.41888169999999997</v>
      </c>
      <c r="K1109" s="43">
        <f t="shared" si="52"/>
        <v>0.44096085000000002</v>
      </c>
      <c r="L1109" s="41" t="str">
        <f t="shared" si="53"/>
        <v>AA</v>
      </c>
      <c r="M1109" s="41" t="s">
        <v>542</v>
      </c>
      <c r="N1109" s="41" t="s">
        <v>417</v>
      </c>
      <c r="O1109" s="41" t="s">
        <v>70</v>
      </c>
    </row>
    <row r="1110" spans="1:15">
      <c r="A1110" s="42">
        <v>41726</v>
      </c>
      <c r="B1110" s="42">
        <v>54510</v>
      </c>
      <c r="C1110" s="130">
        <v>420</v>
      </c>
      <c r="D1110" s="43">
        <v>8.5099999999999995E-2</v>
      </c>
      <c r="E1110" s="43">
        <v>0.08</v>
      </c>
      <c r="F1110" s="44">
        <v>170000</v>
      </c>
      <c r="G1110" s="44">
        <v>170000</v>
      </c>
      <c r="H1110" s="44">
        <v>73641.14</v>
      </c>
      <c r="I1110" s="44">
        <v>74999.990000000005</v>
      </c>
      <c r="J1110" s="68">
        <f t="shared" si="51"/>
        <v>0.43318317647058824</v>
      </c>
      <c r="K1110" s="43">
        <f t="shared" si="52"/>
        <v>0.4411764117647059</v>
      </c>
      <c r="L1110" s="41" t="str">
        <f t="shared" si="53"/>
        <v>AA</v>
      </c>
      <c r="M1110" s="41" t="s">
        <v>584</v>
      </c>
      <c r="N1110" s="41" t="s">
        <v>417</v>
      </c>
      <c r="O1110" s="41" t="s">
        <v>70</v>
      </c>
    </row>
    <row r="1111" spans="1:15">
      <c r="A1111" s="42">
        <v>41442</v>
      </c>
      <c r="B1111" s="42">
        <v>54226</v>
      </c>
      <c r="C1111" s="130">
        <v>420</v>
      </c>
      <c r="D1111" s="43">
        <v>8.5099999999999995E-2</v>
      </c>
      <c r="E1111" s="43">
        <v>0.08</v>
      </c>
      <c r="F1111" s="44">
        <v>170000</v>
      </c>
      <c r="G1111" s="44">
        <v>170000</v>
      </c>
      <c r="H1111" s="44">
        <v>72294.38</v>
      </c>
      <c r="I1111" s="44">
        <v>74999.990000000005</v>
      </c>
      <c r="J1111" s="68">
        <f t="shared" si="51"/>
        <v>0.42526105882352944</v>
      </c>
      <c r="K1111" s="43">
        <f t="shared" si="52"/>
        <v>0.4411764117647059</v>
      </c>
      <c r="L1111" s="41" t="str">
        <f t="shared" si="53"/>
        <v>AA</v>
      </c>
      <c r="M1111" s="41" t="s">
        <v>1015</v>
      </c>
      <c r="N1111" s="41" t="s">
        <v>417</v>
      </c>
      <c r="O1111" s="41" t="s">
        <v>70</v>
      </c>
    </row>
    <row r="1112" spans="1:15">
      <c r="A1112" s="42">
        <v>41695</v>
      </c>
      <c r="B1112" s="42">
        <v>52652</v>
      </c>
      <c r="C1112" s="130">
        <v>360</v>
      </c>
      <c r="D1112" s="43">
        <v>8.5099999999999995E-2</v>
      </c>
      <c r="E1112" s="43">
        <v>8.5099999999999995E-2</v>
      </c>
      <c r="F1112" s="44">
        <v>145000</v>
      </c>
      <c r="G1112" s="44">
        <v>145000</v>
      </c>
      <c r="H1112" s="44">
        <v>62438.42</v>
      </c>
      <c r="I1112" s="44">
        <v>63999.99</v>
      </c>
      <c r="J1112" s="68">
        <f t="shared" si="51"/>
        <v>0.43060979310344827</v>
      </c>
      <c r="K1112" s="43">
        <f t="shared" si="52"/>
        <v>0.44137924137931034</v>
      </c>
      <c r="L1112" s="41" t="str">
        <f t="shared" si="53"/>
        <v>AA</v>
      </c>
      <c r="M1112" s="41" t="s">
        <v>1080</v>
      </c>
      <c r="N1112" s="41" t="s">
        <v>428</v>
      </c>
      <c r="O1112" s="41" t="s">
        <v>70</v>
      </c>
    </row>
    <row r="1113" spans="1:15">
      <c r="A1113" s="38">
        <v>41264</v>
      </c>
      <c r="B1113" s="38">
        <v>49085</v>
      </c>
      <c r="C1113" s="131">
        <v>257</v>
      </c>
      <c r="D1113" s="39">
        <v>8.5099999999999995E-2</v>
      </c>
      <c r="E1113" s="39">
        <v>0.08</v>
      </c>
      <c r="F1113" s="40">
        <v>188000</v>
      </c>
      <c r="G1113" s="40">
        <v>188000</v>
      </c>
      <c r="H1113" s="40">
        <v>75482.03</v>
      </c>
      <c r="I1113" s="40">
        <v>82999.990000000005</v>
      </c>
      <c r="J1113" s="67">
        <f t="shared" si="51"/>
        <v>0.40150015957446805</v>
      </c>
      <c r="K1113" s="39">
        <f t="shared" si="52"/>
        <v>0.44148930851063833</v>
      </c>
      <c r="L1113" s="2" t="str">
        <f t="shared" si="53"/>
        <v>AA</v>
      </c>
      <c r="M1113" s="2" t="s">
        <v>475</v>
      </c>
      <c r="N1113" s="2" t="s">
        <v>427</v>
      </c>
      <c r="O1113" s="2" t="s">
        <v>70</v>
      </c>
    </row>
    <row r="1114" spans="1:15">
      <c r="A1114" s="38">
        <v>41663</v>
      </c>
      <c r="B1114" s="38">
        <v>48968</v>
      </c>
      <c r="C1114" s="131">
        <v>240</v>
      </c>
      <c r="D1114" s="39">
        <v>8.5099999999999995E-2</v>
      </c>
      <c r="E1114" s="39">
        <v>7.5300000000000006E-2</v>
      </c>
      <c r="F1114" s="40">
        <v>120000</v>
      </c>
      <c r="G1114" s="40">
        <v>120000</v>
      </c>
      <c r="H1114" s="40">
        <v>50604.88</v>
      </c>
      <c r="I1114" s="40">
        <v>52999.99</v>
      </c>
      <c r="J1114" s="67">
        <f t="shared" si="51"/>
        <v>0.42170733333333332</v>
      </c>
      <c r="K1114" s="39">
        <f t="shared" si="52"/>
        <v>0.44166658333333331</v>
      </c>
      <c r="L1114" s="2" t="str">
        <f t="shared" si="53"/>
        <v>AA</v>
      </c>
      <c r="M1114" s="2" t="s">
        <v>746</v>
      </c>
      <c r="N1114" s="2" t="s">
        <v>417</v>
      </c>
      <c r="O1114" s="2" t="s">
        <v>70</v>
      </c>
    </row>
    <row r="1115" spans="1:15">
      <c r="A1115" s="38">
        <v>41564</v>
      </c>
      <c r="B1115" s="38">
        <v>45216</v>
      </c>
      <c r="C1115" s="131">
        <v>120</v>
      </c>
      <c r="D1115" s="39">
        <v>8.5099999999999995E-2</v>
      </c>
      <c r="E1115" s="39">
        <v>7.5300000000000006E-2</v>
      </c>
      <c r="F1115" s="40">
        <v>135000</v>
      </c>
      <c r="G1115" s="40">
        <v>135000</v>
      </c>
      <c r="H1115" s="40">
        <v>52288.23</v>
      </c>
      <c r="I1115" s="40">
        <v>59643.37</v>
      </c>
      <c r="J1115" s="67">
        <f t="shared" si="51"/>
        <v>0.38732022222222223</v>
      </c>
      <c r="K1115" s="39">
        <f t="shared" si="52"/>
        <v>0.44180274074074077</v>
      </c>
      <c r="L1115" s="2" t="str">
        <f t="shared" si="53"/>
        <v>AA</v>
      </c>
      <c r="M1115" s="2" t="s">
        <v>538</v>
      </c>
      <c r="N1115" s="2" t="s">
        <v>417</v>
      </c>
      <c r="O1115" s="2" t="s">
        <v>70</v>
      </c>
    </row>
    <row r="1116" spans="1:15">
      <c r="A1116" s="42">
        <v>41369</v>
      </c>
      <c r="B1116" s="42">
        <v>49345</v>
      </c>
      <c r="C1116" s="130">
        <v>262</v>
      </c>
      <c r="D1116" s="43">
        <v>8.5099999999999995E-2</v>
      </c>
      <c r="E1116" s="43">
        <v>0.08</v>
      </c>
      <c r="F1116" s="44">
        <v>198000</v>
      </c>
      <c r="G1116" s="44">
        <v>198000</v>
      </c>
      <c r="H1116" s="44">
        <v>81200.84</v>
      </c>
      <c r="I1116" s="44">
        <v>87499.99</v>
      </c>
      <c r="J1116" s="68">
        <f t="shared" si="51"/>
        <v>0.41010525252525248</v>
      </c>
      <c r="K1116" s="43">
        <f t="shared" si="52"/>
        <v>0.44191914141414146</v>
      </c>
      <c r="L1116" s="41" t="str">
        <f t="shared" si="53"/>
        <v>AA</v>
      </c>
      <c r="M1116" s="41" t="s">
        <v>466</v>
      </c>
      <c r="N1116" s="41" t="s">
        <v>421</v>
      </c>
      <c r="O1116" s="41" t="s">
        <v>70</v>
      </c>
    </row>
    <row r="1117" spans="1:15">
      <c r="A1117" s="42">
        <v>41436</v>
      </c>
      <c r="B1117" s="42">
        <v>52393</v>
      </c>
      <c r="C1117" s="130">
        <v>360</v>
      </c>
      <c r="D1117" s="43">
        <v>8.5099999999999995E-2</v>
      </c>
      <c r="E1117" s="43">
        <v>7.4400000000000008E-2</v>
      </c>
      <c r="F1117" s="44">
        <v>180000</v>
      </c>
      <c r="G1117" s="44">
        <v>180000</v>
      </c>
      <c r="H1117" s="44">
        <v>76071.62</v>
      </c>
      <c r="I1117" s="44">
        <v>79545.69</v>
      </c>
      <c r="J1117" s="68">
        <f t="shared" si="51"/>
        <v>0.42262011111111109</v>
      </c>
      <c r="K1117" s="43">
        <f t="shared" si="52"/>
        <v>0.44192049999999999</v>
      </c>
      <c r="L1117" s="41" t="str">
        <f t="shared" si="53"/>
        <v>AA</v>
      </c>
      <c r="M1117" s="41" t="s">
        <v>548</v>
      </c>
      <c r="N1117" s="41" t="s">
        <v>433</v>
      </c>
      <c r="O1117" s="41" t="s">
        <v>70</v>
      </c>
    </row>
    <row r="1118" spans="1:15">
      <c r="A1118" s="42">
        <v>41486</v>
      </c>
      <c r="B1118" s="42">
        <v>54270</v>
      </c>
      <c r="C1118" s="130">
        <v>420</v>
      </c>
      <c r="D1118" s="43">
        <v>8.5099999999999995E-2</v>
      </c>
      <c r="E1118" s="43">
        <v>0.08</v>
      </c>
      <c r="F1118" s="44">
        <v>175000</v>
      </c>
      <c r="G1118" s="44">
        <v>175000</v>
      </c>
      <c r="H1118" s="44">
        <v>74649.210000000006</v>
      </c>
      <c r="I1118" s="44">
        <v>77360.28</v>
      </c>
      <c r="J1118" s="68">
        <f t="shared" si="51"/>
        <v>0.4265669142857143</v>
      </c>
      <c r="K1118" s="43">
        <f t="shared" si="52"/>
        <v>0.44205874285714286</v>
      </c>
      <c r="L1118" s="41" t="str">
        <f t="shared" si="53"/>
        <v>AA</v>
      </c>
      <c r="M1118" s="41" t="s">
        <v>554</v>
      </c>
      <c r="N1118" s="41" t="s">
        <v>417</v>
      </c>
      <c r="O1118" s="41" t="s">
        <v>70</v>
      </c>
    </row>
    <row r="1119" spans="1:15">
      <c r="A1119" s="42">
        <v>41459</v>
      </c>
      <c r="B1119" s="42">
        <v>50590</v>
      </c>
      <c r="C1119" s="130">
        <v>300</v>
      </c>
      <c r="D1119" s="43">
        <v>8.5099999999999995E-2</v>
      </c>
      <c r="E1119" s="43">
        <v>7.5300000000000006E-2</v>
      </c>
      <c r="F1119" s="44">
        <v>190000</v>
      </c>
      <c r="G1119" s="44">
        <v>190000</v>
      </c>
      <c r="H1119" s="44">
        <v>79683.05</v>
      </c>
      <c r="I1119" s="44">
        <v>83999.99</v>
      </c>
      <c r="J1119" s="68">
        <f t="shared" si="51"/>
        <v>0.41938447368421056</v>
      </c>
      <c r="K1119" s="43">
        <f t="shared" si="52"/>
        <v>0.44210521052631579</v>
      </c>
      <c r="L1119" s="41" t="str">
        <f t="shared" si="53"/>
        <v>AA</v>
      </c>
      <c r="M1119" s="41" t="s">
        <v>501</v>
      </c>
      <c r="N1119" s="41" t="s">
        <v>421</v>
      </c>
      <c r="O1119" s="41" t="s">
        <v>70</v>
      </c>
    </row>
    <row r="1120" spans="1:15">
      <c r="A1120" s="42">
        <v>41617</v>
      </c>
      <c r="B1120" s="42">
        <v>44417</v>
      </c>
      <c r="C1120" s="130">
        <v>92</v>
      </c>
      <c r="D1120" s="43">
        <v>8.5099999999999995E-2</v>
      </c>
      <c r="E1120" s="43">
        <v>7.5300000000000006E-2</v>
      </c>
      <c r="F1120" s="44">
        <v>147000</v>
      </c>
      <c r="G1120" s="44">
        <v>147000</v>
      </c>
      <c r="H1120" s="44">
        <v>55718.28</v>
      </c>
      <c r="I1120" s="44">
        <v>64999.99</v>
      </c>
      <c r="J1120" s="68">
        <f t="shared" si="51"/>
        <v>0.37903591836734696</v>
      </c>
      <c r="K1120" s="43">
        <f t="shared" si="52"/>
        <v>0.44217680272108845</v>
      </c>
      <c r="L1120" s="41" t="str">
        <f t="shared" si="53"/>
        <v>AA</v>
      </c>
      <c r="M1120" s="41" t="s">
        <v>470</v>
      </c>
      <c r="N1120" s="41" t="s">
        <v>424</v>
      </c>
      <c r="O1120" s="41" t="s">
        <v>70</v>
      </c>
    </row>
    <row r="1121" spans="1:15">
      <c r="A1121" s="42">
        <v>41466</v>
      </c>
      <c r="B1121" s="42">
        <v>54250</v>
      </c>
      <c r="C1121" s="130">
        <v>420</v>
      </c>
      <c r="D1121" s="43">
        <v>8.5099999999999995E-2</v>
      </c>
      <c r="E1121" s="43">
        <v>0.08</v>
      </c>
      <c r="F1121" s="44">
        <v>97100</v>
      </c>
      <c r="G1121" s="44">
        <v>97100</v>
      </c>
      <c r="H1121" s="44">
        <v>41570.230000000003</v>
      </c>
      <c r="I1121" s="44">
        <v>42999.99</v>
      </c>
      <c r="J1121" s="68">
        <f t="shared" si="51"/>
        <v>0.4281177136972194</v>
      </c>
      <c r="K1121" s="43">
        <f t="shared" si="52"/>
        <v>0.4428423274974253</v>
      </c>
      <c r="L1121" s="41" t="str">
        <f t="shared" si="53"/>
        <v>AA</v>
      </c>
      <c r="M1121" s="41" t="s">
        <v>1213</v>
      </c>
      <c r="N1121" s="41" t="s">
        <v>424</v>
      </c>
      <c r="O1121" s="41" t="s">
        <v>70</v>
      </c>
    </row>
    <row r="1122" spans="1:15">
      <c r="A1122" s="42">
        <v>41683</v>
      </c>
      <c r="B1122" s="42">
        <v>45335</v>
      </c>
      <c r="C1122" s="130">
        <v>120</v>
      </c>
      <c r="D1122" s="43">
        <v>8.5099999999999995E-2</v>
      </c>
      <c r="E1122" s="43">
        <v>8.5099999999999995E-2</v>
      </c>
      <c r="F1122" s="44">
        <v>149000</v>
      </c>
      <c r="G1122" s="44">
        <v>149000</v>
      </c>
      <c r="H1122" s="44">
        <v>59992.47</v>
      </c>
      <c r="I1122" s="44">
        <v>65999.990000000005</v>
      </c>
      <c r="J1122" s="68">
        <f t="shared" si="51"/>
        <v>0.40263402684563759</v>
      </c>
      <c r="K1122" s="43">
        <f t="shared" si="52"/>
        <v>0.44295295302013427</v>
      </c>
      <c r="L1122" s="41" t="str">
        <f t="shared" si="53"/>
        <v>AA</v>
      </c>
      <c r="M1122" s="41" t="s">
        <v>475</v>
      </c>
      <c r="N1122" s="41" t="s">
        <v>427</v>
      </c>
      <c r="O1122" s="41" t="s">
        <v>70</v>
      </c>
    </row>
    <row r="1123" spans="1:15">
      <c r="A1123" s="38">
        <v>41220</v>
      </c>
      <c r="B1123" s="38">
        <v>46698</v>
      </c>
      <c r="C1123" s="131">
        <v>180</v>
      </c>
      <c r="D1123" s="39">
        <v>8.5099999999999995E-2</v>
      </c>
      <c r="E1123" s="39">
        <v>8.5099999999999995E-2</v>
      </c>
      <c r="F1123" s="40">
        <v>158000</v>
      </c>
      <c r="G1123" s="40">
        <v>158000</v>
      </c>
      <c r="H1123" s="40">
        <v>60296.41</v>
      </c>
      <c r="I1123" s="40">
        <v>69999.990000000005</v>
      </c>
      <c r="J1123" s="67">
        <f t="shared" si="51"/>
        <v>0.38162284810126584</v>
      </c>
      <c r="K1123" s="39">
        <f t="shared" si="52"/>
        <v>0.44303791139240511</v>
      </c>
      <c r="L1123" s="2" t="str">
        <f t="shared" si="53"/>
        <v>AA</v>
      </c>
      <c r="M1123" s="2" t="s">
        <v>713</v>
      </c>
      <c r="N1123" s="2" t="s">
        <v>418</v>
      </c>
      <c r="O1123" s="2" t="s">
        <v>70</v>
      </c>
    </row>
    <row r="1124" spans="1:15">
      <c r="A1124" s="42">
        <v>41142</v>
      </c>
      <c r="B1124" s="42">
        <v>52099</v>
      </c>
      <c r="C1124" s="130">
        <v>360</v>
      </c>
      <c r="D1124" s="43">
        <v>8.5099999999999995E-2</v>
      </c>
      <c r="E1124" s="43">
        <v>7.5300000000000006E-2</v>
      </c>
      <c r="F1124" s="44">
        <v>158000</v>
      </c>
      <c r="G1124" s="44">
        <v>158000</v>
      </c>
      <c r="H1124" s="44">
        <v>64919.51</v>
      </c>
      <c r="I1124" s="44">
        <v>69999.990000000005</v>
      </c>
      <c r="J1124" s="68">
        <f t="shared" si="51"/>
        <v>0.41088297468354434</v>
      </c>
      <c r="K1124" s="43">
        <f t="shared" si="52"/>
        <v>0.44303791139240511</v>
      </c>
      <c r="L1124" s="41" t="str">
        <f t="shared" si="53"/>
        <v>AA</v>
      </c>
      <c r="M1124" s="41" t="s">
        <v>602</v>
      </c>
      <c r="N1124" s="41" t="s">
        <v>421</v>
      </c>
      <c r="O1124" s="41" t="s">
        <v>70</v>
      </c>
    </row>
    <row r="1125" spans="1:15">
      <c r="A1125" s="38">
        <v>41724</v>
      </c>
      <c r="B1125" s="38">
        <v>54508</v>
      </c>
      <c r="C1125" s="131">
        <v>420</v>
      </c>
      <c r="D1125" s="39">
        <v>8.5099999999999995E-2</v>
      </c>
      <c r="E1125" s="39">
        <v>0.08</v>
      </c>
      <c r="F1125" s="40">
        <v>158000</v>
      </c>
      <c r="G1125" s="40">
        <v>158000</v>
      </c>
      <c r="H1125" s="40">
        <v>68758.429999999993</v>
      </c>
      <c r="I1125" s="40">
        <v>69999.990000000005</v>
      </c>
      <c r="J1125" s="67">
        <f t="shared" si="51"/>
        <v>0.43517993670886074</v>
      </c>
      <c r="K1125" s="39">
        <f t="shared" si="52"/>
        <v>0.44303791139240511</v>
      </c>
      <c r="L1125" s="2" t="str">
        <f t="shared" si="53"/>
        <v>AA</v>
      </c>
      <c r="M1125" s="2" t="s">
        <v>755</v>
      </c>
      <c r="N1125" s="2" t="s">
        <v>424</v>
      </c>
      <c r="O1125" s="2" t="s">
        <v>70</v>
      </c>
    </row>
    <row r="1126" spans="1:15">
      <c r="A1126" s="42">
        <v>41591</v>
      </c>
      <c r="B1126" s="42">
        <v>54375</v>
      </c>
      <c r="C1126" s="130">
        <v>420</v>
      </c>
      <c r="D1126" s="43">
        <v>8.5099999999999995E-2</v>
      </c>
      <c r="E1126" s="43">
        <v>0.08</v>
      </c>
      <c r="F1126" s="44">
        <v>158000</v>
      </c>
      <c r="G1126" s="44">
        <v>158000</v>
      </c>
      <c r="H1126" s="44">
        <v>69388.97</v>
      </c>
      <c r="I1126" s="44">
        <v>70000</v>
      </c>
      <c r="J1126" s="68">
        <f t="shared" si="51"/>
        <v>0.43917069620253163</v>
      </c>
      <c r="K1126" s="43">
        <f t="shared" si="52"/>
        <v>0.44303797468354428</v>
      </c>
      <c r="L1126" s="41" t="str">
        <f t="shared" si="53"/>
        <v>AA</v>
      </c>
      <c r="M1126" s="41" t="s">
        <v>465</v>
      </c>
      <c r="N1126" s="41" t="s">
        <v>417</v>
      </c>
      <c r="O1126" s="41" t="s">
        <v>70</v>
      </c>
    </row>
    <row r="1127" spans="1:15">
      <c r="A1127" s="38">
        <v>41190</v>
      </c>
      <c r="B1127" s="38">
        <v>53973</v>
      </c>
      <c r="C1127" s="131">
        <v>420</v>
      </c>
      <c r="D1127" s="39">
        <v>8.5099999999999995E-2</v>
      </c>
      <c r="E1127" s="39">
        <v>0.08</v>
      </c>
      <c r="F1127" s="40">
        <v>178500</v>
      </c>
      <c r="G1127" s="40">
        <v>178500</v>
      </c>
      <c r="H1127" s="40">
        <v>74730.38</v>
      </c>
      <c r="I1127" s="40">
        <v>79113.740000000005</v>
      </c>
      <c r="J1127" s="67">
        <f t="shared" si="51"/>
        <v>0.41865759103641459</v>
      </c>
      <c r="K1127" s="39">
        <f t="shared" si="52"/>
        <v>0.44321422969187679</v>
      </c>
      <c r="L1127" s="2" t="str">
        <f t="shared" si="53"/>
        <v>AA</v>
      </c>
      <c r="M1127" s="2" t="s">
        <v>531</v>
      </c>
      <c r="N1127" s="2" t="s">
        <v>423</v>
      </c>
      <c r="O1127" s="2" t="s">
        <v>70</v>
      </c>
    </row>
    <row r="1128" spans="1:15">
      <c r="A1128" s="42">
        <v>41677</v>
      </c>
      <c r="B1128" s="42">
        <v>47156</v>
      </c>
      <c r="C1128" s="130">
        <v>180</v>
      </c>
      <c r="D1128" s="43">
        <v>8.5099999999999995E-2</v>
      </c>
      <c r="E1128" s="43">
        <v>0.08</v>
      </c>
      <c r="F1128" s="44">
        <v>197361</v>
      </c>
      <c r="G1128" s="44">
        <v>197361</v>
      </c>
      <c r="H1128" s="44">
        <v>82450.27</v>
      </c>
      <c r="I1128" s="44">
        <v>87474.49</v>
      </c>
      <c r="J1128" s="68">
        <f t="shared" si="51"/>
        <v>0.41776374258338783</v>
      </c>
      <c r="K1128" s="43">
        <f t="shared" si="52"/>
        <v>0.44322074776678272</v>
      </c>
      <c r="L1128" s="41" t="str">
        <f t="shared" si="53"/>
        <v>AA</v>
      </c>
      <c r="M1128" s="41" t="s">
        <v>489</v>
      </c>
      <c r="N1128" s="41" t="s">
        <v>415</v>
      </c>
      <c r="O1128" s="41" t="s">
        <v>70</v>
      </c>
    </row>
    <row r="1129" spans="1:15">
      <c r="A1129" s="38">
        <v>41144</v>
      </c>
      <c r="B1129" s="38">
        <v>50275</v>
      </c>
      <c r="C1129" s="131">
        <v>300</v>
      </c>
      <c r="D1129" s="39">
        <v>8.5099999999999995E-2</v>
      </c>
      <c r="E1129" s="39">
        <v>0.08</v>
      </c>
      <c r="F1129" s="40">
        <v>182550</v>
      </c>
      <c r="G1129" s="40">
        <v>182550</v>
      </c>
      <c r="H1129" s="40">
        <v>73767.92</v>
      </c>
      <c r="I1129" s="40">
        <v>80999.990000000005</v>
      </c>
      <c r="J1129" s="67">
        <f t="shared" si="51"/>
        <v>0.40409706929608324</v>
      </c>
      <c r="K1129" s="39">
        <f t="shared" si="52"/>
        <v>0.44371399616543417</v>
      </c>
      <c r="L1129" s="2" t="str">
        <f t="shared" si="53"/>
        <v>AA</v>
      </c>
      <c r="M1129" s="2" t="s">
        <v>574</v>
      </c>
      <c r="N1129" s="2" t="s">
        <v>424</v>
      </c>
      <c r="O1129" s="2" t="s">
        <v>70</v>
      </c>
    </row>
    <row r="1130" spans="1:15">
      <c r="A1130" s="38">
        <v>41481</v>
      </c>
      <c r="B1130" s="38">
        <v>52622</v>
      </c>
      <c r="C1130" s="131">
        <v>366</v>
      </c>
      <c r="D1130" s="39">
        <v>8.5099999999999995E-2</v>
      </c>
      <c r="E1130" s="39">
        <v>0.08</v>
      </c>
      <c r="F1130" s="40">
        <v>126000</v>
      </c>
      <c r="G1130" s="40">
        <v>126000</v>
      </c>
      <c r="H1130" s="40">
        <v>53863.43</v>
      </c>
      <c r="I1130" s="40">
        <v>55999.99</v>
      </c>
      <c r="J1130" s="67">
        <f t="shared" si="51"/>
        <v>0.42748753968253966</v>
      </c>
      <c r="K1130" s="39">
        <f t="shared" si="52"/>
        <v>0.44444436507936508</v>
      </c>
      <c r="L1130" s="2" t="str">
        <f t="shared" si="53"/>
        <v>AA</v>
      </c>
      <c r="M1130" s="2" t="s">
        <v>963</v>
      </c>
      <c r="N1130" s="2" t="s">
        <v>424</v>
      </c>
      <c r="O1130" s="2" t="s">
        <v>70</v>
      </c>
    </row>
    <row r="1131" spans="1:15">
      <c r="A1131" s="38">
        <v>41438</v>
      </c>
      <c r="B1131" s="38">
        <v>48743</v>
      </c>
      <c r="C1131" s="131">
        <v>240</v>
      </c>
      <c r="D1131" s="39">
        <v>8.5099999999999995E-2</v>
      </c>
      <c r="E1131" s="39">
        <v>7.5300000000000006E-2</v>
      </c>
      <c r="F1131" s="40">
        <v>135000</v>
      </c>
      <c r="G1131" s="40">
        <v>135000</v>
      </c>
      <c r="H1131" s="40">
        <v>55697.62</v>
      </c>
      <c r="I1131" s="40">
        <v>59999.99</v>
      </c>
      <c r="J1131" s="67">
        <f t="shared" si="51"/>
        <v>0.41257496296296298</v>
      </c>
      <c r="K1131" s="39">
        <f t="shared" si="52"/>
        <v>0.44444437037037038</v>
      </c>
      <c r="L1131" s="2" t="str">
        <f t="shared" si="53"/>
        <v>AA</v>
      </c>
      <c r="M1131" s="2" t="s">
        <v>691</v>
      </c>
      <c r="N1131" s="2" t="s">
        <v>417</v>
      </c>
      <c r="O1131" s="2" t="s">
        <v>70</v>
      </c>
    </row>
    <row r="1132" spans="1:15">
      <c r="A1132" s="38">
        <v>41282</v>
      </c>
      <c r="B1132" s="38">
        <v>52512</v>
      </c>
      <c r="C1132" s="131">
        <v>369</v>
      </c>
      <c r="D1132" s="39">
        <v>8.5099999999999995E-2</v>
      </c>
      <c r="E1132" s="39">
        <v>0.08</v>
      </c>
      <c r="F1132" s="40">
        <v>135000</v>
      </c>
      <c r="G1132" s="40">
        <v>135000</v>
      </c>
      <c r="H1132" s="40">
        <v>56611.75</v>
      </c>
      <c r="I1132" s="40">
        <v>59999.99</v>
      </c>
      <c r="J1132" s="67">
        <f t="shared" si="51"/>
        <v>0.41934629629629627</v>
      </c>
      <c r="K1132" s="39">
        <f t="shared" si="52"/>
        <v>0.44444437037037038</v>
      </c>
      <c r="L1132" s="2" t="str">
        <f t="shared" si="53"/>
        <v>AA</v>
      </c>
      <c r="M1132" s="2" t="s">
        <v>518</v>
      </c>
      <c r="N1132" s="2" t="s">
        <v>416</v>
      </c>
      <c r="O1132" s="2" t="s">
        <v>70</v>
      </c>
    </row>
    <row r="1133" spans="1:15">
      <c r="A1133" s="38">
        <v>41366</v>
      </c>
      <c r="B1133" s="38">
        <v>45018</v>
      </c>
      <c r="C1133" s="131">
        <v>120</v>
      </c>
      <c r="D1133" s="39">
        <v>8.5099999999999995E-2</v>
      </c>
      <c r="E1133" s="39">
        <v>7.5300000000000006E-2</v>
      </c>
      <c r="F1133" s="40">
        <v>180000</v>
      </c>
      <c r="G1133" s="40">
        <v>180000</v>
      </c>
      <c r="H1133" s="40">
        <v>66165.34</v>
      </c>
      <c r="I1133" s="40">
        <v>79999.990000000005</v>
      </c>
      <c r="J1133" s="67">
        <f t="shared" si="51"/>
        <v>0.36758522222222223</v>
      </c>
      <c r="K1133" s="39">
        <f t="shared" si="52"/>
        <v>0.44444438888888893</v>
      </c>
      <c r="L1133" s="2" t="str">
        <f t="shared" si="53"/>
        <v>AA</v>
      </c>
      <c r="M1133" s="2" t="s">
        <v>505</v>
      </c>
      <c r="N1133" s="2" t="s">
        <v>424</v>
      </c>
      <c r="O1133" s="2" t="s">
        <v>70</v>
      </c>
    </row>
    <row r="1134" spans="1:15">
      <c r="A1134" s="38">
        <v>41501</v>
      </c>
      <c r="B1134" s="38">
        <v>45153</v>
      </c>
      <c r="C1134" s="131">
        <v>120</v>
      </c>
      <c r="D1134" s="39">
        <v>8.5099999999999995E-2</v>
      </c>
      <c r="E1134" s="39">
        <v>0.08</v>
      </c>
      <c r="F1134" s="40">
        <v>180000</v>
      </c>
      <c r="G1134" s="40">
        <v>180000</v>
      </c>
      <c r="H1134" s="40">
        <v>68865.8</v>
      </c>
      <c r="I1134" s="40">
        <v>79999.990000000005</v>
      </c>
      <c r="J1134" s="67">
        <f t="shared" si="51"/>
        <v>0.3825877777777778</v>
      </c>
      <c r="K1134" s="39">
        <f t="shared" si="52"/>
        <v>0.44444438888888893</v>
      </c>
      <c r="L1134" s="2" t="str">
        <f t="shared" si="53"/>
        <v>AA</v>
      </c>
      <c r="M1134" s="2" t="s">
        <v>848</v>
      </c>
      <c r="N1134" s="2" t="s">
        <v>417</v>
      </c>
      <c r="O1134" s="2" t="s">
        <v>70</v>
      </c>
    </row>
    <row r="1135" spans="1:15">
      <c r="A1135" s="38">
        <v>41360</v>
      </c>
      <c r="B1135" s="38">
        <v>48665</v>
      </c>
      <c r="C1135" s="131">
        <v>240</v>
      </c>
      <c r="D1135" s="39">
        <v>8.5099999999999995E-2</v>
      </c>
      <c r="E1135" s="39">
        <v>0.08</v>
      </c>
      <c r="F1135" s="40">
        <v>180000</v>
      </c>
      <c r="G1135" s="40">
        <v>180000</v>
      </c>
      <c r="H1135" s="40">
        <v>73246.649999999994</v>
      </c>
      <c r="I1135" s="40">
        <v>79999.990000000005</v>
      </c>
      <c r="J1135" s="67">
        <f t="shared" si="51"/>
        <v>0.40692583333333332</v>
      </c>
      <c r="K1135" s="39">
        <f t="shared" si="52"/>
        <v>0.44444438888888893</v>
      </c>
      <c r="L1135" s="2" t="str">
        <f t="shared" si="53"/>
        <v>AA</v>
      </c>
      <c r="M1135" s="2" t="s">
        <v>525</v>
      </c>
      <c r="N1135" s="2" t="s">
        <v>430</v>
      </c>
      <c r="O1135" s="2" t="s">
        <v>70</v>
      </c>
    </row>
    <row r="1136" spans="1:15">
      <c r="A1136" s="42">
        <v>41648</v>
      </c>
      <c r="B1136" s="42">
        <v>49499</v>
      </c>
      <c r="C1136" s="130">
        <v>258</v>
      </c>
      <c r="D1136" s="43">
        <v>8.5099999999999995E-2</v>
      </c>
      <c r="E1136" s="43">
        <v>7.5300000000000006E-2</v>
      </c>
      <c r="F1136" s="44">
        <v>180000</v>
      </c>
      <c r="G1136" s="44">
        <v>180000</v>
      </c>
      <c r="H1136" s="44">
        <v>77671.63</v>
      </c>
      <c r="I1136" s="44">
        <v>79999.990000000005</v>
      </c>
      <c r="J1136" s="68">
        <f t="shared" si="51"/>
        <v>0.43150905555555558</v>
      </c>
      <c r="K1136" s="43">
        <f t="shared" si="52"/>
        <v>0.44444438888888893</v>
      </c>
      <c r="L1136" s="41" t="str">
        <f t="shared" si="53"/>
        <v>AA</v>
      </c>
      <c r="M1136" s="41" t="s">
        <v>851</v>
      </c>
      <c r="N1136" s="41" t="s">
        <v>422</v>
      </c>
      <c r="O1136" s="41" t="s">
        <v>70</v>
      </c>
    </row>
    <row r="1137" spans="1:15">
      <c r="A1137" s="42">
        <v>41142</v>
      </c>
      <c r="B1137" s="42">
        <v>49208</v>
      </c>
      <c r="C1137" s="130">
        <v>265</v>
      </c>
      <c r="D1137" s="43">
        <v>8.5099999999999995E-2</v>
      </c>
      <c r="E1137" s="43">
        <v>7.5300000000000006E-2</v>
      </c>
      <c r="F1137" s="44">
        <v>180000</v>
      </c>
      <c r="G1137" s="44">
        <v>180000</v>
      </c>
      <c r="H1137" s="44">
        <v>66208.31</v>
      </c>
      <c r="I1137" s="44">
        <v>79999.990000000005</v>
      </c>
      <c r="J1137" s="68">
        <f t="shared" si="51"/>
        <v>0.36782394444444444</v>
      </c>
      <c r="K1137" s="43">
        <f t="shared" si="52"/>
        <v>0.44444438888888893</v>
      </c>
      <c r="L1137" s="41" t="str">
        <f t="shared" si="53"/>
        <v>AA</v>
      </c>
      <c r="M1137" s="41" t="s">
        <v>476</v>
      </c>
      <c r="N1137" s="41" t="s">
        <v>421</v>
      </c>
      <c r="O1137" s="41" t="s">
        <v>70</v>
      </c>
    </row>
    <row r="1138" spans="1:15">
      <c r="A1138" s="42">
        <v>41383</v>
      </c>
      <c r="B1138" s="42">
        <v>52340</v>
      </c>
      <c r="C1138" s="130">
        <v>360</v>
      </c>
      <c r="D1138" s="43">
        <v>8.5099999999999995E-2</v>
      </c>
      <c r="E1138" s="43">
        <v>7.5300000000000006E-2</v>
      </c>
      <c r="F1138" s="44">
        <v>180000</v>
      </c>
      <c r="G1138" s="44">
        <v>180000</v>
      </c>
      <c r="H1138" s="44">
        <v>51332.57</v>
      </c>
      <c r="I1138" s="44">
        <v>79999.990000000005</v>
      </c>
      <c r="J1138" s="68">
        <f t="shared" si="51"/>
        <v>0.28518094444444442</v>
      </c>
      <c r="K1138" s="43">
        <f t="shared" si="52"/>
        <v>0.44444438888888893</v>
      </c>
      <c r="L1138" s="41" t="str">
        <f t="shared" si="53"/>
        <v>AA</v>
      </c>
      <c r="M1138" s="41" t="s">
        <v>637</v>
      </c>
      <c r="N1138" s="41" t="s">
        <v>417</v>
      </c>
      <c r="O1138" s="41" t="s">
        <v>70</v>
      </c>
    </row>
    <row r="1139" spans="1:15">
      <c r="A1139" s="38">
        <v>41144</v>
      </c>
      <c r="B1139" s="38">
        <v>52101</v>
      </c>
      <c r="C1139" s="131">
        <v>360</v>
      </c>
      <c r="D1139" s="39">
        <v>8.5099999999999995E-2</v>
      </c>
      <c r="E1139" s="39">
        <v>0.08</v>
      </c>
      <c r="F1139" s="40">
        <v>180000</v>
      </c>
      <c r="G1139" s="40">
        <v>180000</v>
      </c>
      <c r="H1139" s="40">
        <v>74203.64</v>
      </c>
      <c r="I1139" s="40">
        <v>79999.990000000005</v>
      </c>
      <c r="J1139" s="67">
        <f t="shared" si="51"/>
        <v>0.41224244444444447</v>
      </c>
      <c r="K1139" s="39">
        <f t="shared" si="52"/>
        <v>0.44444438888888893</v>
      </c>
      <c r="L1139" s="2" t="str">
        <f t="shared" si="53"/>
        <v>AA</v>
      </c>
      <c r="M1139" s="2" t="s">
        <v>912</v>
      </c>
      <c r="N1139" s="2" t="s">
        <v>419</v>
      </c>
      <c r="O1139" s="2" t="s">
        <v>70</v>
      </c>
    </row>
    <row r="1140" spans="1:15">
      <c r="A1140" s="38">
        <v>41302</v>
      </c>
      <c r="B1140" s="38">
        <v>54085</v>
      </c>
      <c r="C1140" s="131">
        <v>420</v>
      </c>
      <c r="D1140" s="39">
        <v>8.5099999999999995E-2</v>
      </c>
      <c r="E1140" s="39">
        <v>0.08</v>
      </c>
      <c r="F1140" s="40">
        <v>100000</v>
      </c>
      <c r="G1140" s="40">
        <v>100000</v>
      </c>
      <c r="H1140" s="40">
        <v>42339.95</v>
      </c>
      <c r="I1140" s="40">
        <v>44499.99</v>
      </c>
      <c r="J1140" s="67">
        <f t="shared" si="51"/>
        <v>0.42339949999999998</v>
      </c>
      <c r="K1140" s="39">
        <f t="shared" si="52"/>
        <v>0.4449999</v>
      </c>
      <c r="L1140" s="2" t="str">
        <f t="shared" si="53"/>
        <v>AA</v>
      </c>
      <c r="M1140" s="2" t="s">
        <v>1255</v>
      </c>
      <c r="N1140" s="2" t="s">
        <v>417</v>
      </c>
      <c r="O1140" s="2" t="s">
        <v>70</v>
      </c>
    </row>
    <row r="1141" spans="1:15">
      <c r="A1141" s="42">
        <v>41621</v>
      </c>
      <c r="B1141" s="42">
        <v>54405</v>
      </c>
      <c r="C1141" s="130">
        <v>420</v>
      </c>
      <c r="D1141" s="43">
        <v>8.5099999999999995E-2</v>
      </c>
      <c r="E1141" s="43">
        <v>0.08</v>
      </c>
      <c r="F1141" s="44">
        <v>144700</v>
      </c>
      <c r="G1141" s="44">
        <v>144700</v>
      </c>
      <c r="H1141" s="44">
        <v>62920.39</v>
      </c>
      <c r="I1141" s="44">
        <v>64399.99</v>
      </c>
      <c r="J1141" s="68">
        <f t="shared" si="51"/>
        <v>0.43483337940566691</v>
      </c>
      <c r="K1141" s="43">
        <f t="shared" si="52"/>
        <v>0.44505867311679337</v>
      </c>
      <c r="L1141" s="41" t="str">
        <f t="shared" si="53"/>
        <v>AA</v>
      </c>
      <c r="M1141" s="41" t="s">
        <v>531</v>
      </c>
      <c r="N1141" s="41" t="s">
        <v>423</v>
      </c>
      <c r="O1141" s="41" t="s">
        <v>70</v>
      </c>
    </row>
    <row r="1142" spans="1:15">
      <c r="A1142" s="38">
        <v>41333</v>
      </c>
      <c r="B1142" s="38">
        <v>44985</v>
      </c>
      <c r="C1142" s="131">
        <v>120</v>
      </c>
      <c r="D1142" s="39">
        <v>8.5099999999999995E-2</v>
      </c>
      <c r="E1142" s="39">
        <v>7.5300000000000006E-2</v>
      </c>
      <c r="F1142" s="40">
        <v>165000</v>
      </c>
      <c r="G1142" s="40">
        <v>165000</v>
      </c>
      <c r="H1142" s="40">
        <v>59492.03</v>
      </c>
      <c r="I1142" s="40">
        <v>73477.69</v>
      </c>
      <c r="J1142" s="67">
        <f t="shared" si="51"/>
        <v>0.36055775757575759</v>
      </c>
      <c r="K1142" s="39">
        <f t="shared" si="52"/>
        <v>0.44531933333333334</v>
      </c>
      <c r="L1142" s="2" t="str">
        <f t="shared" si="53"/>
        <v>AA</v>
      </c>
      <c r="M1142" s="2" t="s">
        <v>564</v>
      </c>
      <c r="N1142" s="2" t="s">
        <v>417</v>
      </c>
      <c r="O1142" s="2" t="s">
        <v>70</v>
      </c>
    </row>
    <row r="1143" spans="1:15">
      <c r="A1143" s="42">
        <v>41635</v>
      </c>
      <c r="B1143" s="42">
        <v>45287</v>
      </c>
      <c r="C1143" s="130">
        <v>120</v>
      </c>
      <c r="D1143" s="43">
        <v>8.5099999999999995E-2</v>
      </c>
      <c r="E1143" s="43">
        <v>0.08</v>
      </c>
      <c r="F1143" s="44">
        <v>112000</v>
      </c>
      <c r="G1143" s="44">
        <v>112000</v>
      </c>
      <c r="H1143" s="44">
        <v>44570.720000000001</v>
      </c>
      <c r="I1143" s="44">
        <v>49899.99</v>
      </c>
      <c r="J1143" s="68">
        <f t="shared" si="51"/>
        <v>0.39795285714285716</v>
      </c>
      <c r="K1143" s="43">
        <f t="shared" si="52"/>
        <v>0.44553562499999999</v>
      </c>
      <c r="L1143" s="41" t="str">
        <f t="shared" si="53"/>
        <v>AA</v>
      </c>
      <c r="M1143" s="41" t="s">
        <v>905</v>
      </c>
      <c r="N1143" s="41" t="s">
        <v>427</v>
      </c>
      <c r="O1143" s="41" t="s">
        <v>70</v>
      </c>
    </row>
    <row r="1144" spans="1:15">
      <c r="A1144" s="42">
        <v>41663</v>
      </c>
      <c r="B1144" s="42">
        <v>54447</v>
      </c>
      <c r="C1144" s="130">
        <v>420</v>
      </c>
      <c r="D1144" s="43">
        <v>8.5099999999999995E-2</v>
      </c>
      <c r="E1144" s="43">
        <v>0.08</v>
      </c>
      <c r="F1144" s="44">
        <v>180000</v>
      </c>
      <c r="G1144" s="44">
        <v>180000</v>
      </c>
      <c r="H1144" s="44">
        <v>79511.09</v>
      </c>
      <c r="I1144" s="44">
        <v>80250</v>
      </c>
      <c r="J1144" s="68">
        <f t="shared" si="51"/>
        <v>0.44172827777777773</v>
      </c>
      <c r="K1144" s="43">
        <f t="shared" si="52"/>
        <v>0.44583333333333336</v>
      </c>
      <c r="L1144" s="41" t="str">
        <f t="shared" si="53"/>
        <v>AA</v>
      </c>
      <c r="M1144" s="41" t="s">
        <v>1041</v>
      </c>
      <c r="N1144" s="41" t="s">
        <v>416</v>
      </c>
      <c r="O1144" s="41" t="s">
        <v>70</v>
      </c>
    </row>
    <row r="1145" spans="1:15">
      <c r="A1145" s="38">
        <v>41579</v>
      </c>
      <c r="B1145" s="38">
        <v>45231</v>
      </c>
      <c r="C1145" s="131">
        <v>120</v>
      </c>
      <c r="D1145" s="39">
        <v>8.5099999999999995E-2</v>
      </c>
      <c r="E1145" s="39">
        <v>0.08</v>
      </c>
      <c r="F1145" s="40">
        <v>157000</v>
      </c>
      <c r="G1145" s="40">
        <v>157000</v>
      </c>
      <c r="H1145" s="40">
        <v>61901.72</v>
      </c>
      <c r="I1145" s="40">
        <v>69999.990000000005</v>
      </c>
      <c r="J1145" s="67">
        <f t="shared" si="51"/>
        <v>0.39427847133757965</v>
      </c>
      <c r="K1145" s="39">
        <f t="shared" si="52"/>
        <v>0.44585980891719751</v>
      </c>
      <c r="L1145" s="2" t="str">
        <f t="shared" si="53"/>
        <v>AA</v>
      </c>
      <c r="M1145" s="2" t="s">
        <v>538</v>
      </c>
      <c r="N1145" s="2" t="s">
        <v>417</v>
      </c>
      <c r="O1145" s="2" t="s">
        <v>70</v>
      </c>
    </row>
    <row r="1146" spans="1:15">
      <c r="A1146" s="42">
        <v>41656</v>
      </c>
      <c r="B1146" s="42">
        <v>49265</v>
      </c>
      <c r="C1146" s="130">
        <v>250</v>
      </c>
      <c r="D1146" s="43">
        <v>8.5099999999999995E-2</v>
      </c>
      <c r="E1146" s="43">
        <v>7.5300000000000006E-2</v>
      </c>
      <c r="F1146" s="44">
        <v>130000</v>
      </c>
      <c r="G1146" s="44">
        <v>130000</v>
      </c>
      <c r="H1146" s="44">
        <v>55530.34</v>
      </c>
      <c r="I1146" s="44">
        <v>57999.99</v>
      </c>
      <c r="J1146" s="68">
        <f t="shared" si="51"/>
        <v>0.42715646153846148</v>
      </c>
      <c r="K1146" s="43">
        <f t="shared" si="52"/>
        <v>0.44615376923076921</v>
      </c>
      <c r="L1146" s="41" t="str">
        <f t="shared" si="53"/>
        <v>AA</v>
      </c>
      <c r="M1146" s="41" t="s">
        <v>1006</v>
      </c>
      <c r="N1146" s="41" t="s">
        <v>424</v>
      </c>
      <c r="O1146" s="41" t="s">
        <v>70</v>
      </c>
    </row>
    <row r="1147" spans="1:15">
      <c r="A1147" s="42">
        <v>41694</v>
      </c>
      <c r="B1147" s="42">
        <v>48999</v>
      </c>
      <c r="C1147" s="130">
        <v>240</v>
      </c>
      <c r="D1147" s="43">
        <v>8.5099999999999995E-2</v>
      </c>
      <c r="E1147" s="43">
        <v>0.08</v>
      </c>
      <c r="F1147" s="44">
        <v>180000</v>
      </c>
      <c r="G1147" s="44">
        <v>180000</v>
      </c>
      <c r="H1147" s="44">
        <v>79347.81</v>
      </c>
      <c r="I1147" s="44">
        <v>80331.88</v>
      </c>
      <c r="J1147" s="68">
        <f t="shared" si="51"/>
        <v>0.44082116666666665</v>
      </c>
      <c r="K1147" s="43">
        <f t="shared" si="52"/>
        <v>0.44628822222222225</v>
      </c>
      <c r="L1147" s="41" t="str">
        <f t="shared" si="53"/>
        <v>AA</v>
      </c>
      <c r="M1147" s="41" t="s">
        <v>906</v>
      </c>
      <c r="N1147" s="41" t="s">
        <v>417</v>
      </c>
      <c r="O1147" s="41" t="s">
        <v>70</v>
      </c>
    </row>
    <row r="1148" spans="1:15">
      <c r="A1148" s="38">
        <v>41590</v>
      </c>
      <c r="B1148" s="38">
        <v>52486</v>
      </c>
      <c r="C1148" s="131">
        <v>358</v>
      </c>
      <c r="D1148" s="39">
        <v>8.5099999999999995E-2</v>
      </c>
      <c r="E1148" s="39">
        <v>0.08</v>
      </c>
      <c r="F1148" s="40">
        <v>140000</v>
      </c>
      <c r="G1148" s="40">
        <v>140000</v>
      </c>
      <c r="H1148" s="40">
        <v>60525.51</v>
      </c>
      <c r="I1148" s="40">
        <v>62499.99</v>
      </c>
      <c r="J1148" s="67">
        <f t="shared" si="51"/>
        <v>0.43232507142857146</v>
      </c>
      <c r="K1148" s="39">
        <f t="shared" si="52"/>
        <v>0.44642850000000001</v>
      </c>
      <c r="L1148" s="2" t="str">
        <f t="shared" si="53"/>
        <v>AA</v>
      </c>
      <c r="M1148" s="2" t="s">
        <v>578</v>
      </c>
      <c r="N1148" s="2" t="s">
        <v>417</v>
      </c>
      <c r="O1148" s="2" t="s">
        <v>70</v>
      </c>
    </row>
    <row r="1149" spans="1:15">
      <c r="A1149" s="42">
        <v>41143</v>
      </c>
      <c r="B1149" s="42">
        <v>53926</v>
      </c>
      <c r="C1149" s="130">
        <v>420</v>
      </c>
      <c r="D1149" s="43">
        <v>8.5099999999999995E-2</v>
      </c>
      <c r="E1149" s="43">
        <v>0.08</v>
      </c>
      <c r="F1149" s="44">
        <v>195000</v>
      </c>
      <c r="G1149" s="44">
        <v>195000</v>
      </c>
      <c r="H1149" s="44">
        <v>82676.44</v>
      </c>
      <c r="I1149" s="44">
        <v>87085.5</v>
      </c>
      <c r="J1149" s="68">
        <f t="shared" si="51"/>
        <v>0.42398174358974361</v>
      </c>
      <c r="K1149" s="43">
        <f t="shared" si="52"/>
        <v>0.44659230769230768</v>
      </c>
      <c r="L1149" s="41" t="str">
        <f t="shared" si="53"/>
        <v>AA</v>
      </c>
      <c r="M1149" s="41" t="s">
        <v>572</v>
      </c>
      <c r="N1149" s="41" t="s">
        <v>417</v>
      </c>
      <c r="O1149" s="41" t="s">
        <v>70</v>
      </c>
    </row>
    <row r="1150" spans="1:15">
      <c r="A1150" s="38">
        <v>41759</v>
      </c>
      <c r="B1150" s="38">
        <v>54543</v>
      </c>
      <c r="C1150" s="131">
        <v>420</v>
      </c>
      <c r="D1150" s="39">
        <v>8.5099999999999995E-2</v>
      </c>
      <c r="E1150" s="39">
        <v>7.6799999999999993E-2</v>
      </c>
      <c r="F1150" s="40">
        <v>179000</v>
      </c>
      <c r="G1150" s="40">
        <v>179000</v>
      </c>
      <c r="H1150" s="40">
        <v>78717.42</v>
      </c>
      <c r="I1150" s="40">
        <v>79999.990000000005</v>
      </c>
      <c r="J1150" s="67">
        <f t="shared" si="51"/>
        <v>0.43976212290502792</v>
      </c>
      <c r="K1150" s="39">
        <f t="shared" si="52"/>
        <v>0.44692731843575423</v>
      </c>
      <c r="L1150" s="2" t="str">
        <f t="shared" si="53"/>
        <v>AA</v>
      </c>
      <c r="M1150" s="2" t="s">
        <v>466</v>
      </c>
      <c r="N1150" s="2" t="s">
        <v>421</v>
      </c>
      <c r="O1150" s="2" t="s">
        <v>70</v>
      </c>
    </row>
    <row r="1151" spans="1:15">
      <c r="A1151" s="38">
        <v>41185</v>
      </c>
      <c r="B1151" s="38">
        <v>50316</v>
      </c>
      <c r="C1151" s="131">
        <v>300</v>
      </c>
      <c r="D1151" s="39">
        <v>8.5099999999999995E-2</v>
      </c>
      <c r="E1151" s="39">
        <v>0.08</v>
      </c>
      <c r="F1151" s="40">
        <v>136800</v>
      </c>
      <c r="G1151" s="40">
        <v>136800</v>
      </c>
      <c r="H1151" s="40">
        <v>58232.03</v>
      </c>
      <c r="I1151" s="40">
        <v>61150</v>
      </c>
      <c r="J1151" s="67">
        <f t="shared" si="51"/>
        <v>0.42567273391812865</v>
      </c>
      <c r="K1151" s="39">
        <f t="shared" si="52"/>
        <v>0.44700292397660818</v>
      </c>
      <c r="L1151" s="2" t="str">
        <f t="shared" si="53"/>
        <v>AA</v>
      </c>
      <c r="M1151" s="2" t="s">
        <v>753</v>
      </c>
      <c r="N1151" s="2" t="s">
        <v>431</v>
      </c>
      <c r="O1151" s="2" t="s">
        <v>70</v>
      </c>
    </row>
    <row r="1152" spans="1:15">
      <c r="A1152" s="42">
        <v>41233</v>
      </c>
      <c r="B1152" s="42">
        <v>48538</v>
      </c>
      <c r="C1152" s="130">
        <v>240</v>
      </c>
      <c r="D1152" s="43">
        <v>8.5099999999999995E-2</v>
      </c>
      <c r="E1152" s="43">
        <v>0.08</v>
      </c>
      <c r="F1152" s="44">
        <v>156500</v>
      </c>
      <c r="G1152" s="44">
        <v>156500</v>
      </c>
      <c r="H1152" s="44">
        <v>62885.66</v>
      </c>
      <c r="I1152" s="44">
        <v>69999.990000000005</v>
      </c>
      <c r="J1152" s="68">
        <f t="shared" si="51"/>
        <v>0.40182530351437701</v>
      </c>
      <c r="K1152" s="43">
        <f t="shared" si="52"/>
        <v>0.44728428115015978</v>
      </c>
      <c r="L1152" s="41" t="str">
        <f t="shared" si="53"/>
        <v>AA</v>
      </c>
      <c r="M1152" s="41" t="s">
        <v>470</v>
      </c>
      <c r="N1152" s="41" t="s">
        <v>424</v>
      </c>
      <c r="O1152" s="41" t="s">
        <v>70</v>
      </c>
    </row>
    <row r="1153" spans="1:15">
      <c r="A1153" s="38">
        <v>41652</v>
      </c>
      <c r="B1153" s="38">
        <v>49261</v>
      </c>
      <c r="C1153" s="131">
        <v>250</v>
      </c>
      <c r="D1153" s="39">
        <v>8.5099999999999995E-2</v>
      </c>
      <c r="E1153" s="39">
        <v>0.08</v>
      </c>
      <c r="F1153" s="40">
        <v>134000</v>
      </c>
      <c r="G1153" s="40">
        <v>134000</v>
      </c>
      <c r="H1153" s="40">
        <v>57495.72</v>
      </c>
      <c r="I1153" s="40">
        <v>59999.99</v>
      </c>
      <c r="J1153" s="67">
        <f t="shared" si="51"/>
        <v>0.42907253731343287</v>
      </c>
      <c r="K1153" s="39">
        <f t="shared" si="52"/>
        <v>0.44776111940298507</v>
      </c>
      <c r="L1153" s="2" t="str">
        <f t="shared" si="53"/>
        <v>AA</v>
      </c>
      <c r="M1153" s="2" t="s">
        <v>570</v>
      </c>
      <c r="N1153" s="2" t="s">
        <v>422</v>
      </c>
      <c r="O1153" s="2" t="s">
        <v>70</v>
      </c>
    </row>
    <row r="1154" spans="1:15">
      <c r="A1154" s="42">
        <v>41120</v>
      </c>
      <c r="B1154" s="42">
        <v>53903</v>
      </c>
      <c r="C1154" s="130">
        <v>420</v>
      </c>
      <c r="D1154" s="43">
        <v>8.5099999999999995E-2</v>
      </c>
      <c r="E1154" s="43">
        <v>0.08</v>
      </c>
      <c r="F1154" s="44">
        <v>190895</v>
      </c>
      <c r="G1154" s="44">
        <v>190895</v>
      </c>
      <c r="H1154" s="44">
        <v>80094.33</v>
      </c>
      <c r="I1154" s="44">
        <v>85499.99</v>
      </c>
      <c r="J1154" s="68">
        <f t="shared" si="51"/>
        <v>0.41957269703240002</v>
      </c>
      <c r="K1154" s="43">
        <f t="shared" si="52"/>
        <v>0.44789014903480973</v>
      </c>
      <c r="L1154" s="41" t="str">
        <f t="shared" si="53"/>
        <v>AA</v>
      </c>
      <c r="M1154" s="41" t="s">
        <v>569</v>
      </c>
      <c r="N1154" s="41" t="s">
        <v>424</v>
      </c>
      <c r="O1154" s="41" t="s">
        <v>70</v>
      </c>
    </row>
    <row r="1155" spans="1:15">
      <c r="A1155" s="38">
        <v>41390</v>
      </c>
      <c r="B1155" s="38">
        <v>54174</v>
      </c>
      <c r="C1155" s="131">
        <v>420</v>
      </c>
      <c r="D1155" s="39">
        <v>8.5099999999999995E-2</v>
      </c>
      <c r="E1155" s="39">
        <v>8.5099999999999995E-2</v>
      </c>
      <c r="F1155" s="40">
        <v>183000</v>
      </c>
      <c r="G1155" s="40">
        <v>183000</v>
      </c>
      <c r="H1155" s="40">
        <v>30230.59</v>
      </c>
      <c r="I1155" s="40">
        <v>81969.66</v>
      </c>
      <c r="J1155" s="67">
        <f t="shared" ref="J1155:J1218" si="54">H1155/G1155</f>
        <v>0.16519448087431693</v>
      </c>
      <c r="K1155" s="39">
        <f t="shared" ref="K1155:K1218" si="55">I1155/G1155</f>
        <v>0.44792163934426232</v>
      </c>
      <c r="L1155" s="2" t="str">
        <f t="shared" ref="L1155:L1218" si="56">IF(J1155&lt;=65%,"AA",IF(J1155&lt;=75%,"A",IF(J1155&lt;=85%,"B","C")))</f>
        <v>AA</v>
      </c>
      <c r="M1155" s="2" t="s">
        <v>542</v>
      </c>
      <c r="N1155" s="2" t="s">
        <v>417</v>
      </c>
      <c r="O1155" s="2" t="s">
        <v>70</v>
      </c>
    </row>
    <row r="1156" spans="1:15">
      <c r="A1156" s="38">
        <v>41192</v>
      </c>
      <c r="B1156" s="38">
        <v>51845</v>
      </c>
      <c r="C1156" s="131">
        <v>350</v>
      </c>
      <c r="D1156" s="39">
        <v>8.5099999999999995E-2</v>
      </c>
      <c r="E1156" s="39">
        <v>7.4400000000000008E-2</v>
      </c>
      <c r="F1156" s="40">
        <v>165000</v>
      </c>
      <c r="G1156" s="40">
        <v>165000</v>
      </c>
      <c r="H1156" s="40">
        <v>68881.45</v>
      </c>
      <c r="I1156" s="40">
        <v>73999.990000000005</v>
      </c>
      <c r="J1156" s="67">
        <f t="shared" si="54"/>
        <v>0.4174633333333333</v>
      </c>
      <c r="K1156" s="39">
        <f t="shared" si="55"/>
        <v>0.44848478787878793</v>
      </c>
      <c r="L1156" s="2" t="str">
        <f t="shared" si="56"/>
        <v>AA</v>
      </c>
      <c r="M1156" s="2" t="s">
        <v>586</v>
      </c>
      <c r="N1156" s="2" t="s">
        <v>416</v>
      </c>
      <c r="O1156" s="2" t="s">
        <v>70</v>
      </c>
    </row>
    <row r="1157" spans="1:15">
      <c r="A1157" s="42">
        <v>41731</v>
      </c>
      <c r="B1157" s="42">
        <v>52689</v>
      </c>
      <c r="C1157" s="130">
        <v>360</v>
      </c>
      <c r="D1157" s="43">
        <v>8.5099999999999995E-2</v>
      </c>
      <c r="E1157" s="43">
        <v>0.08</v>
      </c>
      <c r="F1157" s="44">
        <v>185438</v>
      </c>
      <c r="G1157" s="44">
        <v>185438</v>
      </c>
      <c r="H1157" s="44">
        <v>81553.509999999995</v>
      </c>
      <c r="I1157" s="44">
        <v>83244.990000000005</v>
      </c>
      <c r="J1157" s="68">
        <f t="shared" si="54"/>
        <v>0.43978855466517108</v>
      </c>
      <c r="K1157" s="43">
        <f t="shared" si="55"/>
        <v>0.44891009393975345</v>
      </c>
      <c r="L1157" s="41" t="str">
        <f t="shared" si="56"/>
        <v>AA</v>
      </c>
      <c r="M1157" s="41" t="s">
        <v>495</v>
      </c>
      <c r="N1157" s="41" t="s">
        <v>424</v>
      </c>
      <c r="O1157" s="41" t="s">
        <v>70</v>
      </c>
    </row>
    <row r="1158" spans="1:15">
      <c r="A1158" s="42">
        <v>41628</v>
      </c>
      <c r="B1158" s="42">
        <v>54412</v>
      </c>
      <c r="C1158" s="130">
        <v>420</v>
      </c>
      <c r="D1158" s="43">
        <v>8.5099999999999995E-2</v>
      </c>
      <c r="E1158" s="43">
        <v>8.5099999999999995E-2</v>
      </c>
      <c r="F1158" s="44">
        <v>110198.8</v>
      </c>
      <c r="G1158" s="44">
        <v>110198.8</v>
      </c>
      <c r="H1158" s="44">
        <v>48328.959999999999</v>
      </c>
      <c r="I1158" s="44">
        <v>49499.99</v>
      </c>
      <c r="J1158" s="68">
        <f t="shared" si="54"/>
        <v>0.43856158143282864</v>
      </c>
      <c r="K1158" s="43">
        <f t="shared" si="55"/>
        <v>0.44918810368170975</v>
      </c>
      <c r="L1158" s="41" t="str">
        <f t="shared" si="56"/>
        <v>AA</v>
      </c>
      <c r="M1158" s="41" t="s">
        <v>1559</v>
      </c>
      <c r="N1158" s="41" t="s">
        <v>416</v>
      </c>
      <c r="O1158" s="41" t="s">
        <v>70</v>
      </c>
    </row>
    <row r="1159" spans="1:15">
      <c r="A1159" s="42">
        <v>41365</v>
      </c>
      <c r="B1159" s="42">
        <v>50496</v>
      </c>
      <c r="C1159" s="130">
        <v>300</v>
      </c>
      <c r="D1159" s="43">
        <v>8.5099999999999995E-2</v>
      </c>
      <c r="E1159" s="43">
        <v>7.5300000000000006E-2</v>
      </c>
      <c r="F1159" s="44">
        <v>158000</v>
      </c>
      <c r="G1159" s="44">
        <v>158000</v>
      </c>
      <c r="H1159" s="44">
        <v>69156.490000000005</v>
      </c>
      <c r="I1159" s="44">
        <v>71000</v>
      </c>
      <c r="J1159" s="68">
        <f t="shared" si="54"/>
        <v>0.43769930379746841</v>
      </c>
      <c r="K1159" s="43">
        <f t="shared" si="55"/>
        <v>0.44936708860759494</v>
      </c>
      <c r="L1159" s="41" t="str">
        <f t="shared" si="56"/>
        <v>AA</v>
      </c>
      <c r="M1159" s="41" t="s">
        <v>645</v>
      </c>
      <c r="N1159" s="41" t="s">
        <v>422</v>
      </c>
      <c r="O1159" s="41" t="s">
        <v>70</v>
      </c>
    </row>
    <row r="1160" spans="1:15">
      <c r="A1160" s="42">
        <v>41598</v>
      </c>
      <c r="B1160" s="42">
        <v>54382</v>
      </c>
      <c r="C1160" s="130">
        <v>420</v>
      </c>
      <c r="D1160" s="43">
        <v>8.5099999999999995E-2</v>
      </c>
      <c r="E1160" s="43">
        <v>7.4400000000000008E-2</v>
      </c>
      <c r="F1160" s="44">
        <v>184000</v>
      </c>
      <c r="G1160" s="44">
        <v>184000</v>
      </c>
      <c r="H1160" s="44">
        <v>80607.8</v>
      </c>
      <c r="I1160" s="44">
        <v>82696.27</v>
      </c>
      <c r="J1160" s="68">
        <f t="shared" si="54"/>
        <v>0.43808586956521739</v>
      </c>
      <c r="K1160" s="43">
        <f t="shared" si="55"/>
        <v>0.44943625000000004</v>
      </c>
      <c r="L1160" s="41" t="str">
        <f t="shared" si="56"/>
        <v>AA</v>
      </c>
      <c r="M1160" s="41" t="s">
        <v>632</v>
      </c>
      <c r="N1160" s="41" t="s">
        <v>424</v>
      </c>
      <c r="O1160" s="41" t="s">
        <v>70</v>
      </c>
    </row>
    <row r="1161" spans="1:15">
      <c r="A1161" s="42">
        <v>41389</v>
      </c>
      <c r="B1161" s="42">
        <v>48694</v>
      </c>
      <c r="C1161" s="130">
        <v>240</v>
      </c>
      <c r="D1161" s="43">
        <v>8.5099999999999995E-2</v>
      </c>
      <c r="E1161" s="43">
        <v>7.5300000000000006E-2</v>
      </c>
      <c r="F1161" s="44">
        <v>200000</v>
      </c>
      <c r="G1161" s="44">
        <v>200000</v>
      </c>
      <c r="H1161" s="44">
        <v>82701.210000000006</v>
      </c>
      <c r="I1161" s="44">
        <v>89899.99</v>
      </c>
      <c r="J1161" s="68">
        <f t="shared" si="54"/>
        <v>0.41350605000000001</v>
      </c>
      <c r="K1161" s="43">
        <f t="shared" si="55"/>
        <v>0.44949995000000004</v>
      </c>
      <c r="L1161" s="41" t="str">
        <f t="shared" si="56"/>
        <v>AA</v>
      </c>
      <c r="M1161" s="41" t="s">
        <v>461</v>
      </c>
      <c r="N1161" s="41" t="s">
        <v>416</v>
      </c>
      <c r="O1161" s="41" t="s">
        <v>70</v>
      </c>
    </row>
    <row r="1162" spans="1:15">
      <c r="A1162" s="38">
        <v>41736</v>
      </c>
      <c r="B1162" s="38">
        <v>54520</v>
      </c>
      <c r="C1162" s="131">
        <v>420</v>
      </c>
      <c r="D1162" s="39">
        <v>8.5099999999999995E-2</v>
      </c>
      <c r="E1162" s="39">
        <v>0.08</v>
      </c>
      <c r="F1162" s="40">
        <v>144600</v>
      </c>
      <c r="G1162" s="40">
        <v>144600</v>
      </c>
      <c r="H1162" s="40">
        <v>64582.080000000002</v>
      </c>
      <c r="I1162" s="40">
        <v>65028.26</v>
      </c>
      <c r="J1162" s="67">
        <f t="shared" si="54"/>
        <v>0.44662572614107887</v>
      </c>
      <c r="K1162" s="39">
        <f t="shared" si="55"/>
        <v>0.44971134163208853</v>
      </c>
      <c r="L1162" s="2" t="str">
        <f t="shared" si="56"/>
        <v>AA</v>
      </c>
      <c r="M1162" s="2" t="s">
        <v>509</v>
      </c>
      <c r="N1162" s="2" t="s">
        <v>430</v>
      </c>
      <c r="O1162" s="2" t="s">
        <v>70</v>
      </c>
    </row>
    <row r="1163" spans="1:15">
      <c r="A1163" s="38">
        <v>41536</v>
      </c>
      <c r="B1163" s="38">
        <v>45766</v>
      </c>
      <c r="C1163" s="131">
        <v>139</v>
      </c>
      <c r="D1163" s="39">
        <v>8.5099999999999995E-2</v>
      </c>
      <c r="E1163" s="39">
        <v>7.5300000000000006E-2</v>
      </c>
      <c r="F1163" s="40">
        <v>180000</v>
      </c>
      <c r="G1163" s="40">
        <v>180000</v>
      </c>
      <c r="H1163" s="40">
        <v>56671.13</v>
      </c>
      <c r="I1163" s="40">
        <v>80979.990000000005</v>
      </c>
      <c r="J1163" s="67">
        <f t="shared" si="54"/>
        <v>0.31483961111111108</v>
      </c>
      <c r="K1163" s="39">
        <f t="shared" si="55"/>
        <v>0.44988883333333335</v>
      </c>
      <c r="L1163" s="2" t="str">
        <f t="shared" si="56"/>
        <v>AA</v>
      </c>
      <c r="M1163" s="2" t="s">
        <v>454</v>
      </c>
      <c r="N1163" s="2" t="s">
        <v>416</v>
      </c>
      <c r="O1163" s="2" t="s">
        <v>70</v>
      </c>
    </row>
    <row r="1164" spans="1:15">
      <c r="A1164" s="42">
        <v>41310</v>
      </c>
      <c r="B1164" s="42">
        <v>46788</v>
      </c>
      <c r="C1164" s="130">
        <v>180</v>
      </c>
      <c r="D1164" s="43">
        <v>8.5099999999999995E-2</v>
      </c>
      <c r="E1164" s="43">
        <v>7.4400000000000008E-2</v>
      </c>
      <c r="F1164" s="44">
        <v>94600</v>
      </c>
      <c r="G1164" s="44">
        <v>94600</v>
      </c>
      <c r="H1164" s="44">
        <v>37382.83</v>
      </c>
      <c r="I1164" s="44">
        <v>42569.99</v>
      </c>
      <c r="J1164" s="68">
        <f t="shared" si="54"/>
        <v>0.39516733615221988</v>
      </c>
      <c r="K1164" s="43">
        <f t="shared" si="55"/>
        <v>0.44999989429175474</v>
      </c>
      <c r="L1164" s="41" t="str">
        <f t="shared" si="56"/>
        <v>AA</v>
      </c>
      <c r="M1164" s="41" t="s">
        <v>1410</v>
      </c>
      <c r="N1164" s="41" t="s">
        <v>421</v>
      </c>
      <c r="O1164" s="41" t="s">
        <v>70</v>
      </c>
    </row>
    <row r="1165" spans="1:15">
      <c r="A1165" s="38">
        <v>41417</v>
      </c>
      <c r="B1165" s="38">
        <v>44219</v>
      </c>
      <c r="C1165" s="131">
        <v>92</v>
      </c>
      <c r="D1165" s="39">
        <v>8.5099999999999995E-2</v>
      </c>
      <c r="E1165" s="39">
        <v>7.5300000000000006E-2</v>
      </c>
      <c r="F1165" s="40">
        <v>100000</v>
      </c>
      <c r="G1165" s="40">
        <v>100000</v>
      </c>
      <c r="H1165" s="40">
        <v>35161.769999999997</v>
      </c>
      <c r="I1165" s="40">
        <v>44999.99</v>
      </c>
      <c r="J1165" s="67">
        <f t="shared" si="54"/>
        <v>0.35161769999999998</v>
      </c>
      <c r="K1165" s="39">
        <f t="shared" si="55"/>
        <v>0.44999989999999995</v>
      </c>
      <c r="L1165" s="2" t="str">
        <f t="shared" si="56"/>
        <v>AA</v>
      </c>
      <c r="M1165" s="2" t="s">
        <v>710</v>
      </c>
      <c r="N1165" s="2" t="s">
        <v>421</v>
      </c>
      <c r="O1165" s="2" t="s">
        <v>70</v>
      </c>
    </row>
    <row r="1166" spans="1:15">
      <c r="A1166" s="42">
        <v>41404</v>
      </c>
      <c r="B1166" s="42">
        <v>50535</v>
      </c>
      <c r="C1166" s="130">
        <v>300</v>
      </c>
      <c r="D1166" s="43">
        <v>8.5099999999999995E-2</v>
      </c>
      <c r="E1166" s="43">
        <v>7.8100000000000003E-2</v>
      </c>
      <c r="F1166" s="44">
        <v>110094</v>
      </c>
      <c r="G1166" s="44">
        <v>110094</v>
      </c>
      <c r="H1166" s="44">
        <v>46618.16</v>
      </c>
      <c r="I1166" s="44">
        <v>49542.29</v>
      </c>
      <c r="J1166" s="68">
        <f t="shared" si="54"/>
        <v>0.42343960615474052</v>
      </c>
      <c r="K1166" s="43">
        <f t="shared" si="55"/>
        <v>0.44999990916852872</v>
      </c>
      <c r="L1166" s="41" t="str">
        <f t="shared" si="56"/>
        <v>AA</v>
      </c>
      <c r="M1166" s="41" t="s">
        <v>475</v>
      </c>
      <c r="N1166" s="41" t="s">
        <v>427</v>
      </c>
      <c r="O1166" s="41" t="s">
        <v>70</v>
      </c>
    </row>
    <row r="1167" spans="1:15">
      <c r="A1167" s="42">
        <v>41400</v>
      </c>
      <c r="B1167" s="42">
        <v>46879</v>
      </c>
      <c r="C1167" s="130">
        <v>180</v>
      </c>
      <c r="D1167" s="43">
        <v>8.5099999999999995E-2</v>
      </c>
      <c r="E1167" s="43">
        <v>7.5300000000000006E-2</v>
      </c>
      <c r="F1167" s="44">
        <v>117000</v>
      </c>
      <c r="G1167" s="44">
        <v>117000</v>
      </c>
      <c r="H1167" s="44">
        <v>47076.86</v>
      </c>
      <c r="I1167" s="44">
        <v>52649.99</v>
      </c>
      <c r="J1167" s="68">
        <f t="shared" si="54"/>
        <v>0.40236632478632478</v>
      </c>
      <c r="K1167" s="43">
        <f t="shared" si="55"/>
        <v>0.4499999145299145</v>
      </c>
      <c r="L1167" s="41" t="str">
        <f t="shared" si="56"/>
        <v>AA</v>
      </c>
      <c r="M1167" s="41" t="s">
        <v>601</v>
      </c>
      <c r="N1167" s="41" t="s">
        <v>435</v>
      </c>
      <c r="O1167" s="41" t="s">
        <v>70</v>
      </c>
    </row>
    <row r="1168" spans="1:15">
      <c r="A1168" s="38">
        <v>41394</v>
      </c>
      <c r="B1168" s="38">
        <v>54178</v>
      </c>
      <c r="C1168" s="131">
        <v>420</v>
      </c>
      <c r="D1168" s="39">
        <v>8.5099999999999995E-2</v>
      </c>
      <c r="E1168" s="39">
        <v>7.5300000000000006E-2</v>
      </c>
      <c r="F1168" s="40">
        <v>140000</v>
      </c>
      <c r="G1168" s="40">
        <v>140000</v>
      </c>
      <c r="H1168" s="40">
        <v>60382.67</v>
      </c>
      <c r="I1168" s="40">
        <v>62999.99</v>
      </c>
      <c r="J1168" s="67">
        <f t="shared" si="54"/>
        <v>0.43130478571428571</v>
      </c>
      <c r="K1168" s="39">
        <f t="shared" si="55"/>
        <v>0.44999992857142856</v>
      </c>
      <c r="L1168" s="2" t="str">
        <f t="shared" si="56"/>
        <v>AA</v>
      </c>
      <c r="M1168" s="2" t="s">
        <v>700</v>
      </c>
      <c r="N1168" s="2" t="s">
        <v>421</v>
      </c>
      <c r="O1168" s="2" t="s">
        <v>70</v>
      </c>
    </row>
    <row r="1169" spans="1:15">
      <c r="A1169" s="38">
        <v>41578</v>
      </c>
      <c r="B1169" s="38">
        <v>52535</v>
      </c>
      <c r="C1169" s="131">
        <v>360</v>
      </c>
      <c r="D1169" s="39">
        <v>8.5099999999999995E-2</v>
      </c>
      <c r="E1169" s="39">
        <v>0.08</v>
      </c>
      <c r="F1169" s="40">
        <v>169000</v>
      </c>
      <c r="G1169" s="40">
        <v>169000</v>
      </c>
      <c r="H1169" s="40">
        <v>75953.259999999995</v>
      </c>
      <c r="I1169" s="40">
        <v>76049.990000000005</v>
      </c>
      <c r="J1169" s="67">
        <f t="shared" si="54"/>
        <v>0.44942757396449701</v>
      </c>
      <c r="K1169" s="39">
        <f t="shared" si="55"/>
        <v>0.44999994082840239</v>
      </c>
      <c r="L1169" s="2" t="str">
        <f t="shared" si="56"/>
        <v>AA</v>
      </c>
      <c r="M1169" s="2" t="s">
        <v>631</v>
      </c>
      <c r="N1169" s="2" t="s">
        <v>424</v>
      </c>
      <c r="O1169" s="2" t="s">
        <v>70</v>
      </c>
    </row>
    <row r="1170" spans="1:15">
      <c r="A1170" s="38">
        <v>41472</v>
      </c>
      <c r="B1170" s="38">
        <v>48777</v>
      </c>
      <c r="C1170" s="131">
        <v>240</v>
      </c>
      <c r="D1170" s="39">
        <v>8.5099999999999995E-2</v>
      </c>
      <c r="E1170" s="39">
        <v>8.5099999999999995E-2</v>
      </c>
      <c r="F1170" s="40">
        <v>190000</v>
      </c>
      <c r="G1170" s="40">
        <v>190000</v>
      </c>
      <c r="H1170" s="40">
        <v>79694.8</v>
      </c>
      <c r="I1170" s="40">
        <v>85499.99</v>
      </c>
      <c r="J1170" s="67">
        <f t="shared" si="54"/>
        <v>0.41944631578947372</v>
      </c>
      <c r="K1170" s="39">
        <f t="shared" si="55"/>
        <v>0.44999994736842108</v>
      </c>
      <c r="L1170" s="2" t="str">
        <f t="shared" si="56"/>
        <v>AA</v>
      </c>
      <c r="M1170" s="2" t="s">
        <v>564</v>
      </c>
      <c r="N1170" s="2" t="s">
        <v>417</v>
      </c>
      <c r="O1170" s="2" t="s">
        <v>70</v>
      </c>
    </row>
    <row r="1171" spans="1:15">
      <c r="A1171" s="42">
        <v>41327</v>
      </c>
      <c r="B1171" s="42">
        <v>47564</v>
      </c>
      <c r="C1171" s="130">
        <v>205</v>
      </c>
      <c r="D1171" s="43">
        <v>8.5099999999999995E-2</v>
      </c>
      <c r="E1171" s="43">
        <v>0.08</v>
      </c>
      <c r="F1171" s="44">
        <v>200000</v>
      </c>
      <c r="G1171" s="44">
        <v>200000</v>
      </c>
      <c r="H1171" s="44">
        <v>80432.240000000005</v>
      </c>
      <c r="I1171" s="44">
        <v>89999.99</v>
      </c>
      <c r="J1171" s="68">
        <f t="shared" si="54"/>
        <v>0.40216120000000005</v>
      </c>
      <c r="K1171" s="43">
        <f t="shared" si="55"/>
        <v>0.44999995000000004</v>
      </c>
      <c r="L1171" s="41" t="str">
        <f t="shared" si="56"/>
        <v>AA</v>
      </c>
      <c r="M1171" s="41" t="s">
        <v>1094</v>
      </c>
      <c r="N1171" s="41" t="s">
        <v>421</v>
      </c>
      <c r="O1171" s="41" t="s">
        <v>70</v>
      </c>
    </row>
    <row r="1172" spans="1:15">
      <c r="A1172" s="38">
        <v>41240</v>
      </c>
      <c r="B1172" s="38">
        <v>50371</v>
      </c>
      <c r="C1172" s="131">
        <v>300</v>
      </c>
      <c r="D1172" s="39">
        <v>8.5099999999999995E-2</v>
      </c>
      <c r="E1172" s="39">
        <v>0.08</v>
      </c>
      <c r="F1172" s="40">
        <v>200000</v>
      </c>
      <c r="G1172" s="40">
        <v>200000</v>
      </c>
      <c r="H1172" s="40">
        <v>82927.61</v>
      </c>
      <c r="I1172" s="40">
        <v>89999.99</v>
      </c>
      <c r="J1172" s="67">
        <f t="shared" si="54"/>
        <v>0.41463804999999998</v>
      </c>
      <c r="K1172" s="39">
        <f t="shared" si="55"/>
        <v>0.44999995000000004</v>
      </c>
      <c r="L1172" s="2" t="str">
        <f t="shared" si="56"/>
        <v>AA</v>
      </c>
      <c r="M1172" s="2" t="s">
        <v>549</v>
      </c>
      <c r="N1172" s="2" t="s">
        <v>427</v>
      </c>
      <c r="O1172" s="2" t="s">
        <v>70</v>
      </c>
    </row>
    <row r="1173" spans="1:15">
      <c r="A1173" s="42">
        <v>41148</v>
      </c>
      <c r="B1173" s="42">
        <v>52105</v>
      </c>
      <c r="C1173" s="130">
        <v>360</v>
      </c>
      <c r="D1173" s="43">
        <v>8.5099999999999995E-2</v>
      </c>
      <c r="E1173" s="43">
        <v>0.08</v>
      </c>
      <c r="F1173" s="44">
        <v>200000</v>
      </c>
      <c r="G1173" s="44">
        <v>200000</v>
      </c>
      <c r="H1173" s="44">
        <v>83532.09</v>
      </c>
      <c r="I1173" s="44">
        <v>89999.99</v>
      </c>
      <c r="J1173" s="68">
        <f t="shared" si="54"/>
        <v>0.41766044999999996</v>
      </c>
      <c r="K1173" s="43">
        <f t="shared" si="55"/>
        <v>0.44999995000000004</v>
      </c>
      <c r="L1173" s="41" t="str">
        <f t="shared" si="56"/>
        <v>AA</v>
      </c>
      <c r="M1173" s="41" t="s">
        <v>103</v>
      </c>
      <c r="N1173" s="41" t="s">
        <v>416</v>
      </c>
      <c r="O1173" s="41" t="s">
        <v>70</v>
      </c>
    </row>
    <row r="1174" spans="1:15">
      <c r="A1174" s="38">
        <v>41635</v>
      </c>
      <c r="B1174" s="38">
        <v>54419</v>
      </c>
      <c r="C1174" s="131">
        <v>420</v>
      </c>
      <c r="D1174" s="39">
        <v>8.5099999999999995E-2</v>
      </c>
      <c r="E1174" s="39">
        <v>7.4400000000000008E-2</v>
      </c>
      <c r="F1174" s="40">
        <v>200000</v>
      </c>
      <c r="G1174" s="40">
        <v>200000</v>
      </c>
      <c r="H1174" s="40">
        <v>87937.63</v>
      </c>
      <c r="I1174" s="40">
        <v>89999.99</v>
      </c>
      <c r="J1174" s="67">
        <f t="shared" si="54"/>
        <v>0.43968815</v>
      </c>
      <c r="K1174" s="39">
        <f t="shared" si="55"/>
        <v>0.44999995000000004</v>
      </c>
      <c r="L1174" s="2" t="str">
        <f t="shared" si="56"/>
        <v>AA</v>
      </c>
      <c r="M1174" s="2" t="s">
        <v>586</v>
      </c>
      <c r="N1174" s="2" t="s">
        <v>416</v>
      </c>
      <c r="O1174" s="2" t="s">
        <v>70</v>
      </c>
    </row>
    <row r="1175" spans="1:15">
      <c r="A1175" s="42">
        <v>41358</v>
      </c>
      <c r="B1175" s="42">
        <v>54142</v>
      </c>
      <c r="C1175" s="130">
        <v>420</v>
      </c>
      <c r="D1175" s="43">
        <v>8.5099999999999995E-2</v>
      </c>
      <c r="E1175" s="43">
        <v>7.5300000000000006E-2</v>
      </c>
      <c r="F1175" s="44">
        <v>200000</v>
      </c>
      <c r="G1175" s="44">
        <v>200000</v>
      </c>
      <c r="H1175" s="44">
        <v>65575.69</v>
      </c>
      <c r="I1175" s="44">
        <v>89999.99</v>
      </c>
      <c r="J1175" s="68">
        <f t="shared" si="54"/>
        <v>0.32787844999999999</v>
      </c>
      <c r="K1175" s="43">
        <f t="shared" si="55"/>
        <v>0.44999995000000004</v>
      </c>
      <c r="L1175" s="41" t="str">
        <f t="shared" si="56"/>
        <v>AA</v>
      </c>
      <c r="M1175" s="41" t="s">
        <v>857</v>
      </c>
      <c r="N1175" s="41" t="s">
        <v>416</v>
      </c>
      <c r="O1175" s="41" t="s">
        <v>70</v>
      </c>
    </row>
    <row r="1176" spans="1:15">
      <c r="A1176" s="42">
        <v>41120</v>
      </c>
      <c r="B1176" s="42">
        <v>53903</v>
      </c>
      <c r="C1176" s="130">
        <v>420</v>
      </c>
      <c r="D1176" s="43">
        <v>8.5099999999999995E-2</v>
      </c>
      <c r="E1176" s="43">
        <v>7.4400000000000008E-2</v>
      </c>
      <c r="F1176" s="44">
        <v>110000</v>
      </c>
      <c r="G1176" s="44">
        <v>110000</v>
      </c>
      <c r="H1176" s="44">
        <v>46566.38</v>
      </c>
      <c r="I1176" s="44">
        <v>49553.06</v>
      </c>
      <c r="J1176" s="68">
        <f t="shared" si="54"/>
        <v>0.42333072727272725</v>
      </c>
      <c r="K1176" s="43">
        <f t="shared" si="55"/>
        <v>0.45048236363636363</v>
      </c>
      <c r="L1176" s="41" t="str">
        <f t="shared" si="56"/>
        <v>AA</v>
      </c>
      <c r="M1176" s="41" t="s">
        <v>475</v>
      </c>
      <c r="N1176" s="41" t="s">
        <v>427</v>
      </c>
      <c r="O1176" s="41" t="s">
        <v>70</v>
      </c>
    </row>
    <row r="1177" spans="1:15">
      <c r="A1177" s="38">
        <v>41173</v>
      </c>
      <c r="B1177" s="38">
        <v>53956</v>
      </c>
      <c r="C1177" s="131">
        <v>420</v>
      </c>
      <c r="D1177" s="39">
        <v>8.5099999999999995E-2</v>
      </c>
      <c r="E1177" s="39">
        <v>0.08</v>
      </c>
      <c r="F1177" s="40">
        <v>143000</v>
      </c>
      <c r="G1177" s="40">
        <v>143000</v>
      </c>
      <c r="H1177" s="40">
        <v>60748.32</v>
      </c>
      <c r="I1177" s="40">
        <v>64499.99</v>
      </c>
      <c r="J1177" s="67">
        <f t="shared" si="54"/>
        <v>0.42481342657342658</v>
      </c>
      <c r="K1177" s="39">
        <f t="shared" si="55"/>
        <v>0.45104888111888108</v>
      </c>
      <c r="L1177" s="2" t="str">
        <f t="shared" si="56"/>
        <v>AA</v>
      </c>
      <c r="M1177" s="2" t="s">
        <v>463</v>
      </c>
      <c r="N1177" s="2" t="s">
        <v>422</v>
      </c>
      <c r="O1177" s="2" t="s">
        <v>70</v>
      </c>
    </row>
    <row r="1178" spans="1:15">
      <c r="A1178" s="42">
        <v>41715</v>
      </c>
      <c r="B1178" s="42">
        <v>48565</v>
      </c>
      <c r="C1178" s="130">
        <v>225</v>
      </c>
      <c r="D1178" s="43">
        <v>8.5099999999999995E-2</v>
      </c>
      <c r="E1178" s="43">
        <v>7.8100000000000003E-2</v>
      </c>
      <c r="F1178" s="44">
        <v>174000</v>
      </c>
      <c r="G1178" s="44">
        <v>174000</v>
      </c>
      <c r="H1178" s="44">
        <v>75344.759999999995</v>
      </c>
      <c r="I1178" s="44">
        <v>78499.990000000005</v>
      </c>
      <c r="J1178" s="68">
        <f t="shared" si="54"/>
        <v>0.43301586206896547</v>
      </c>
      <c r="K1178" s="43">
        <f t="shared" si="55"/>
        <v>0.451149367816092</v>
      </c>
      <c r="L1178" s="41" t="str">
        <f t="shared" si="56"/>
        <v>AA</v>
      </c>
      <c r="M1178" s="41" t="s">
        <v>602</v>
      </c>
      <c r="N1178" s="41" t="s">
        <v>421</v>
      </c>
      <c r="O1178" s="41" t="s">
        <v>70</v>
      </c>
    </row>
    <row r="1179" spans="1:15">
      <c r="A1179" s="42">
        <v>41752</v>
      </c>
      <c r="B1179" s="42">
        <v>52710</v>
      </c>
      <c r="C1179" s="130">
        <v>360</v>
      </c>
      <c r="D1179" s="43">
        <v>8.5099999999999995E-2</v>
      </c>
      <c r="E1179" s="43">
        <v>8.14E-2</v>
      </c>
      <c r="F1179" s="44">
        <v>151044</v>
      </c>
      <c r="G1179" s="44">
        <v>151044</v>
      </c>
      <c r="H1179" s="44">
        <v>66809.240000000005</v>
      </c>
      <c r="I1179" s="44">
        <v>68177.990000000005</v>
      </c>
      <c r="J1179" s="68">
        <f t="shared" si="54"/>
        <v>0.44231641111199388</v>
      </c>
      <c r="K1179" s="43">
        <f t="shared" si="55"/>
        <v>0.45137834008633249</v>
      </c>
      <c r="L1179" s="41" t="str">
        <f t="shared" si="56"/>
        <v>AA</v>
      </c>
      <c r="M1179" s="41" t="s">
        <v>509</v>
      </c>
      <c r="N1179" s="41" t="s">
        <v>430</v>
      </c>
      <c r="O1179" s="41" t="s">
        <v>70</v>
      </c>
    </row>
    <row r="1180" spans="1:15">
      <c r="A1180" s="42">
        <v>41143</v>
      </c>
      <c r="B1180" s="42">
        <v>52100</v>
      </c>
      <c r="C1180" s="130">
        <v>360</v>
      </c>
      <c r="D1180" s="43">
        <v>8.5099999999999995E-2</v>
      </c>
      <c r="E1180" s="43">
        <v>7.5300000000000006E-2</v>
      </c>
      <c r="F1180" s="44">
        <v>200000</v>
      </c>
      <c r="G1180" s="44">
        <v>200000</v>
      </c>
      <c r="H1180" s="44">
        <v>83787.48</v>
      </c>
      <c r="I1180" s="44">
        <v>90316.42</v>
      </c>
      <c r="J1180" s="68">
        <f t="shared" si="54"/>
        <v>0.41893739999999996</v>
      </c>
      <c r="K1180" s="43">
        <f t="shared" si="55"/>
        <v>0.45158209999999999</v>
      </c>
      <c r="L1180" s="41" t="str">
        <f t="shared" si="56"/>
        <v>AA</v>
      </c>
      <c r="M1180" s="41" t="s">
        <v>622</v>
      </c>
      <c r="N1180" s="41" t="s">
        <v>421</v>
      </c>
      <c r="O1180" s="41" t="s">
        <v>70</v>
      </c>
    </row>
    <row r="1181" spans="1:15">
      <c r="A1181" s="38">
        <v>41687</v>
      </c>
      <c r="B1181" s="38">
        <v>52644</v>
      </c>
      <c r="C1181" s="131">
        <v>360</v>
      </c>
      <c r="D1181" s="39">
        <v>8.5099999999999995E-2</v>
      </c>
      <c r="E1181" s="39">
        <v>0.08</v>
      </c>
      <c r="F1181" s="40">
        <v>155000</v>
      </c>
      <c r="G1181" s="40">
        <v>155000</v>
      </c>
      <c r="H1181" s="40">
        <v>68278.83</v>
      </c>
      <c r="I1181" s="40">
        <v>69999.990000000005</v>
      </c>
      <c r="J1181" s="67">
        <f t="shared" si="54"/>
        <v>0.4405085806451613</v>
      </c>
      <c r="K1181" s="39">
        <f t="shared" si="55"/>
        <v>0.45161283870967744</v>
      </c>
      <c r="L1181" s="2" t="str">
        <f t="shared" si="56"/>
        <v>AA</v>
      </c>
      <c r="M1181" s="2" t="s">
        <v>714</v>
      </c>
      <c r="N1181" s="2" t="s">
        <v>416</v>
      </c>
      <c r="O1181" s="2" t="s">
        <v>70</v>
      </c>
    </row>
    <row r="1182" spans="1:15">
      <c r="A1182" s="38">
        <v>41565</v>
      </c>
      <c r="B1182" s="38">
        <v>47044</v>
      </c>
      <c r="C1182" s="131">
        <v>180</v>
      </c>
      <c r="D1182" s="39">
        <v>8.5099999999999995E-2</v>
      </c>
      <c r="E1182" s="39">
        <v>7.4400000000000008E-2</v>
      </c>
      <c r="F1182" s="40">
        <v>143889.38</v>
      </c>
      <c r="G1182" s="40">
        <v>143889.38</v>
      </c>
      <c r="H1182" s="40">
        <v>59922.19</v>
      </c>
      <c r="I1182" s="40">
        <v>64999.99</v>
      </c>
      <c r="J1182" s="67">
        <f t="shared" si="54"/>
        <v>0.41644623112560497</v>
      </c>
      <c r="K1182" s="39">
        <f t="shared" si="55"/>
        <v>0.45173584040740183</v>
      </c>
      <c r="L1182" s="2" t="str">
        <f t="shared" si="56"/>
        <v>AA</v>
      </c>
      <c r="M1182" s="2" t="s">
        <v>531</v>
      </c>
      <c r="N1182" s="2" t="s">
        <v>423</v>
      </c>
      <c r="O1182" s="2" t="s">
        <v>70</v>
      </c>
    </row>
    <row r="1183" spans="1:15">
      <c r="A1183" s="42">
        <v>41514</v>
      </c>
      <c r="B1183" s="42">
        <v>50037</v>
      </c>
      <c r="C1183" s="130">
        <v>280</v>
      </c>
      <c r="D1183" s="43">
        <v>8.5099999999999995E-2</v>
      </c>
      <c r="E1183" s="43">
        <v>7.5300000000000006E-2</v>
      </c>
      <c r="F1183" s="44">
        <v>139000</v>
      </c>
      <c r="G1183" s="44">
        <v>139000</v>
      </c>
      <c r="H1183" s="44">
        <v>60909.82</v>
      </c>
      <c r="I1183" s="44">
        <v>62856.29</v>
      </c>
      <c r="J1183" s="68">
        <f t="shared" si="54"/>
        <v>0.43820014388489209</v>
      </c>
      <c r="K1183" s="43">
        <f t="shared" si="55"/>
        <v>0.45220352517985613</v>
      </c>
      <c r="L1183" s="41" t="str">
        <f t="shared" si="56"/>
        <v>AA</v>
      </c>
      <c r="M1183" s="41" t="s">
        <v>125</v>
      </c>
      <c r="N1183" s="41" t="s">
        <v>417</v>
      </c>
      <c r="O1183" s="41" t="s">
        <v>70</v>
      </c>
    </row>
    <row r="1184" spans="1:15">
      <c r="A1184" s="42">
        <v>41283</v>
      </c>
      <c r="B1184" s="42">
        <v>48588</v>
      </c>
      <c r="C1184" s="130">
        <v>240</v>
      </c>
      <c r="D1184" s="43">
        <v>8.5099999999999995E-2</v>
      </c>
      <c r="E1184" s="43">
        <v>8.5099999999999995E-2</v>
      </c>
      <c r="F1184" s="44">
        <v>135000</v>
      </c>
      <c r="G1184" s="44">
        <v>135000</v>
      </c>
      <c r="H1184" s="44">
        <v>55393.61</v>
      </c>
      <c r="I1184" s="44">
        <v>61077.45</v>
      </c>
      <c r="J1184" s="68">
        <f t="shared" si="54"/>
        <v>0.41032303703703704</v>
      </c>
      <c r="K1184" s="43">
        <f t="shared" si="55"/>
        <v>0.45242555555555553</v>
      </c>
      <c r="L1184" s="41" t="str">
        <f t="shared" si="56"/>
        <v>AA</v>
      </c>
      <c r="M1184" s="41" t="s">
        <v>467</v>
      </c>
      <c r="N1184" s="41" t="s">
        <v>425</v>
      </c>
      <c r="O1184" s="41" t="s">
        <v>70</v>
      </c>
    </row>
    <row r="1185" spans="1:15">
      <c r="A1185" s="42">
        <v>41746</v>
      </c>
      <c r="B1185" s="42">
        <v>45399</v>
      </c>
      <c r="C1185" s="130">
        <v>120</v>
      </c>
      <c r="D1185" s="43">
        <v>8.5099999999999995E-2</v>
      </c>
      <c r="E1185" s="43">
        <v>8.5099999999999995E-2</v>
      </c>
      <c r="F1185" s="44">
        <v>147932</v>
      </c>
      <c r="G1185" s="44">
        <v>147932</v>
      </c>
      <c r="H1185" s="44">
        <v>61969.35</v>
      </c>
      <c r="I1185" s="44">
        <v>67063.850000000006</v>
      </c>
      <c r="J1185" s="68">
        <f t="shared" si="54"/>
        <v>0.41890429386474864</v>
      </c>
      <c r="K1185" s="43">
        <f t="shared" si="55"/>
        <v>0.45334241408214587</v>
      </c>
      <c r="L1185" s="41" t="str">
        <f t="shared" si="56"/>
        <v>AA</v>
      </c>
      <c r="M1185" s="41" t="s">
        <v>891</v>
      </c>
      <c r="N1185" s="41" t="s">
        <v>429</v>
      </c>
      <c r="O1185" s="41" t="s">
        <v>70</v>
      </c>
    </row>
    <row r="1186" spans="1:15">
      <c r="A1186" s="38">
        <v>41572</v>
      </c>
      <c r="B1186" s="38">
        <v>54356</v>
      </c>
      <c r="C1186" s="131">
        <v>420</v>
      </c>
      <c r="D1186" s="39">
        <v>8.5099999999999995E-2</v>
      </c>
      <c r="E1186" s="39">
        <v>7.5300000000000006E-2</v>
      </c>
      <c r="F1186" s="40">
        <v>183000</v>
      </c>
      <c r="G1186" s="40">
        <v>183000</v>
      </c>
      <c r="H1186" s="40">
        <v>81147.67</v>
      </c>
      <c r="I1186" s="40">
        <v>82999.990000000005</v>
      </c>
      <c r="J1186" s="67">
        <f t="shared" si="54"/>
        <v>0.44342989071038252</v>
      </c>
      <c r="K1186" s="39">
        <f t="shared" si="55"/>
        <v>0.45355185792349728</v>
      </c>
      <c r="L1186" s="2" t="str">
        <f t="shared" si="56"/>
        <v>AA</v>
      </c>
      <c r="M1186" s="2" t="s">
        <v>746</v>
      </c>
      <c r="N1186" s="2" t="s">
        <v>417</v>
      </c>
      <c r="O1186" s="2" t="s">
        <v>70</v>
      </c>
    </row>
    <row r="1187" spans="1:15">
      <c r="A1187" s="38">
        <v>41333</v>
      </c>
      <c r="B1187" s="38">
        <v>52290</v>
      </c>
      <c r="C1187" s="131">
        <v>360</v>
      </c>
      <c r="D1187" s="39">
        <v>8.5099999999999995E-2</v>
      </c>
      <c r="E1187" s="39">
        <v>0.08</v>
      </c>
      <c r="F1187" s="40">
        <v>160000</v>
      </c>
      <c r="G1187" s="40">
        <v>160000</v>
      </c>
      <c r="H1187" s="40">
        <v>68565.91</v>
      </c>
      <c r="I1187" s="40">
        <v>72614.759999999995</v>
      </c>
      <c r="J1187" s="67">
        <f t="shared" si="54"/>
        <v>0.42853693750000005</v>
      </c>
      <c r="K1187" s="39">
        <f t="shared" si="55"/>
        <v>0.45384224999999995</v>
      </c>
      <c r="L1187" s="2" t="str">
        <f t="shared" si="56"/>
        <v>AA</v>
      </c>
      <c r="M1187" s="2" t="s">
        <v>457</v>
      </c>
      <c r="N1187" s="2" t="s">
        <v>419</v>
      </c>
      <c r="O1187" s="2" t="s">
        <v>70</v>
      </c>
    </row>
    <row r="1188" spans="1:15">
      <c r="A1188" s="38">
        <v>41418</v>
      </c>
      <c r="B1188" s="38">
        <v>50549</v>
      </c>
      <c r="C1188" s="131">
        <v>300</v>
      </c>
      <c r="D1188" s="39">
        <v>8.5099999999999995E-2</v>
      </c>
      <c r="E1188" s="39">
        <v>0.08</v>
      </c>
      <c r="F1188" s="40">
        <v>195000</v>
      </c>
      <c r="G1188" s="40">
        <v>195000</v>
      </c>
      <c r="H1188" s="40">
        <v>83282.210000000006</v>
      </c>
      <c r="I1188" s="40">
        <v>88509.55</v>
      </c>
      <c r="J1188" s="67">
        <f t="shared" si="54"/>
        <v>0.42708825641025644</v>
      </c>
      <c r="K1188" s="39">
        <f t="shared" si="55"/>
        <v>0.45389512820512823</v>
      </c>
      <c r="L1188" s="2" t="str">
        <f t="shared" si="56"/>
        <v>AA</v>
      </c>
      <c r="M1188" s="2" t="s">
        <v>676</v>
      </c>
      <c r="N1188" s="2" t="s">
        <v>422</v>
      </c>
      <c r="O1188" s="2" t="s">
        <v>70</v>
      </c>
    </row>
    <row r="1189" spans="1:15">
      <c r="A1189" s="42">
        <v>41596</v>
      </c>
      <c r="B1189" s="42">
        <v>51700</v>
      </c>
      <c r="C1189" s="130">
        <v>332</v>
      </c>
      <c r="D1189" s="43">
        <v>8.5099999999999995E-2</v>
      </c>
      <c r="E1189" s="43">
        <v>0.08</v>
      </c>
      <c r="F1189" s="44">
        <v>154000</v>
      </c>
      <c r="G1189" s="44">
        <v>154000</v>
      </c>
      <c r="H1189" s="44">
        <v>67542.17</v>
      </c>
      <c r="I1189" s="44">
        <v>69937.72</v>
      </c>
      <c r="J1189" s="68">
        <f t="shared" si="54"/>
        <v>0.43858551948051949</v>
      </c>
      <c r="K1189" s="43">
        <f t="shared" si="55"/>
        <v>0.45414103896103897</v>
      </c>
      <c r="L1189" s="41" t="str">
        <f t="shared" si="56"/>
        <v>AA</v>
      </c>
      <c r="M1189" s="41" t="s">
        <v>695</v>
      </c>
      <c r="N1189" s="41" t="s">
        <v>416</v>
      </c>
      <c r="O1189" s="41" t="s">
        <v>70</v>
      </c>
    </row>
    <row r="1190" spans="1:15">
      <c r="A1190" s="42">
        <v>41255</v>
      </c>
      <c r="B1190" s="42">
        <v>54038</v>
      </c>
      <c r="C1190" s="130">
        <v>420</v>
      </c>
      <c r="D1190" s="43">
        <v>8.5099999999999995E-2</v>
      </c>
      <c r="E1190" s="43">
        <v>0.08</v>
      </c>
      <c r="F1190" s="44">
        <v>110000</v>
      </c>
      <c r="G1190" s="44">
        <v>110000</v>
      </c>
      <c r="H1190" s="44">
        <v>47434.49</v>
      </c>
      <c r="I1190" s="44">
        <v>49971.41</v>
      </c>
      <c r="J1190" s="68">
        <f t="shared" si="54"/>
        <v>0.43122263636363634</v>
      </c>
      <c r="K1190" s="43">
        <f t="shared" si="55"/>
        <v>0.45428554545454547</v>
      </c>
      <c r="L1190" s="41" t="str">
        <f t="shared" si="56"/>
        <v>AA</v>
      </c>
      <c r="M1190" s="41" t="s">
        <v>368</v>
      </c>
      <c r="N1190" s="41" t="s">
        <v>423</v>
      </c>
      <c r="O1190" s="41" t="s">
        <v>70</v>
      </c>
    </row>
    <row r="1191" spans="1:15">
      <c r="A1191" s="38">
        <v>41471</v>
      </c>
      <c r="B1191" s="38">
        <v>50602</v>
      </c>
      <c r="C1191" s="131">
        <v>300</v>
      </c>
      <c r="D1191" s="39">
        <v>8.5099999999999995E-2</v>
      </c>
      <c r="E1191" s="39">
        <v>0.08</v>
      </c>
      <c r="F1191" s="40">
        <v>110000</v>
      </c>
      <c r="G1191" s="40">
        <v>110000</v>
      </c>
      <c r="H1191" s="40">
        <v>47412.36</v>
      </c>
      <c r="I1191" s="40">
        <v>49999.99</v>
      </c>
      <c r="J1191" s="67">
        <f t="shared" si="54"/>
        <v>0.43102145454545454</v>
      </c>
      <c r="K1191" s="39">
        <f t="shared" si="55"/>
        <v>0.45454536363636361</v>
      </c>
      <c r="L1191" s="2" t="str">
        <f t="shared" si="56"/>
        <v>AA</v>
      </c>
      <c r="M1191" s="2" t="s">
        <v>639</v>
      </c>
      <c r="N1191" s="2" t="s">
        <v>427</v>
      </c>
      <c r="O1191" s="2" t="s">
        <v>70</v>
      </c>
    </row>
    <row r="1192" spans="1:15">
      <c r="A1192" s="38">
        <v>41481</v>
      </c>
      <c r="B1192" s="38">
        <v>52438</v>
      </c>
      <c r="C1192" s="131">
        <v>360</v>
      </c>
      <c r="D1192" s="39">
        <v>8.5099999999999995E-2</v>
      </c>
      <c r="E1192" s="39">
        <v>0.08</v>
      </c>
      <c r="F1192" s="40">
        <v>165000</v>
      </c>
      <c r="G1192" s="40">
        <v>165000</v>
      </c>
      <c r="H1192" s="40">
        <v>71896.22</v>
      </c>
      <c r="I1192" s="40">
        <v>74999.990000000005</v>
      </c>
      <c r="J1192" s="67">
        <f t="shared" si="54"/>
        <v>0.43573466666666666</v>
      </c>
      <c r="K1192" s="39">
        <f t="shared" si="55"/>
        <v>0.45454539393939397</v>
      </c>
      <c r="L1192" s="2" t="str">
        <f t="shared" si="56"/>
        <v>AA</v>
      </c>
      <c r="M1192" s="2" t="s">
        <v>746</v>
      </c>
      <c r="N1192" s="2" t="s">
        <v>417</v>
      </c>
      <c r="O1192" s="2" t="s">
        <v>70</v>
      </c>
    </row>
    <row r="1193" spans="1:15">
      <c r="A1193" s="38">
        <v>41409</v>
      </c>
      <c r="B1193" s="38">
        <v>46888</v>
      </c>
      <c r="C1193" s="131">
        <v>180</v>
      </c>
      <c r="D1193" s="39">
        <v>8.5099999999999995E-2</v>
      </c>
      <c r="E1193" s="39">
        <v>0.08</v>
      </c>
      <c r="F1193" s="40">
        <v>110000</v>
      </c>
      <c r="G1193" s="40">
        <v>110000</v>
      </c>
      <c r="H1193" s="40">
        <v>49110.86</v>
      </c>
      <c r="I1193" s="40">
        <v>50000</v>
      </c>
      <c r="J1193" s="67">
        <f t="shared" si="54"/>
        <v>0.44646236363636366</v>
      </c>
      <c r="K1193" s="39">
        <f t="shared" si="55"/>
        <v>0.45454545454545453</v>
      </c>
      <c r="L1193" s="2" t="str">
        <f t="shared" si="56"/>
        <v>AA</v>
      </c>
      <c r="M1193" s="2" t="s">
        <v>509</v>
      </c>
      <c r="N1193" s="2" t="s">
        <v>430</v>
      </c>
      <c r="O1193" s="2" t="s">
        <v>70</v>
      </c>
    </row>
    <row r="1194" spans="1:15">
      <c r="A1194" s="42">
        <v>41768</v>
      </c>
      <c r="B1194" s="42">
        <v>54552</v>
      </c>
      <c r="C1194" s="130">
        <v>420</v>
      </c>
      <c r="D1194" s="43">
        <v>8.5099999999999995E-2</v>
      </c>
      <c r="E1194" s="43">
        <v>8.14E-2</v>
      </c>
      <c r="F1194" s="44">
        <v>170000</v>
      </c>
      <c r="G1194" s="44">
        <v>170000</v>
      </c>
      <c r="H1194" s="44">
        <v>76282.03</v>
      </c>
      <c r="I1194" s="44">
        <v>77349.72</v>
      </c>
      <c r="J1194" s="68">
        <f t="shared" si="54"/>
        <v>0.44871782352941175</v>
      </c>
      <c r="K1194" s="43">
        <f t="shared" si="55"/>
        <v>0.45499835294117646</v>
      </c>
      <c r="L1194" s="41" t="str">
        <f t="shared" si="56"/>
        <v>AA</v>
      </c>
      <c r="M1194" s="41" t="s">
        <v>1178</v>
      </c>
      <c r="N1194" s="41" t="s">
        <v>422</v>
      </c>
      <c r="O1194" s="41" t="s">
        <v>70</v>
      </c>
    </row>
    <row r="1195" spans="1:15">
      <c r="A1195" s="42">
        <v>41235</v>
      </c>
      <c r="B1195" s="42">
        <v>49025</v>
      </c>
      <c r="C1195" s="130">
        <v>256</v>
      </c>
      <c r="D1195" s="43">
        <v>8.5099999999999995E-2</v>
      </c>
      <c r="E1195" s="43">
        <v>7.5300000000000006E-2</v>
      </c>
      <c r="F1195" s="44">
        <v>148000</v>
      </c>
      <c r="G1195" s="44">
        <v>148000</v>
      </c>
      <c r="H1195" s="44">
        <v>60976.39</v>
      </c>
      <c r="I1195" s="44">
        <v>67349.990000000005</v>
      </c>
      <c r="J1195" s="68">
        <f t="shared" si="54"/>
        <v>0.41200263513513513</v>
      </c>
      <c r="K1195" s="43">
        <f t="shared" si="55"/>
        <v>0.45506750000000001</v>
      </c>
      <c r="L1195" s="41" t="str">
        <f t="shared" si="56"/>
        <v>AA</v>
      </c>
      <c r="M1195" s="41" t="s">
        <v>646</v>
      </c>
      <c r="N1195" s="41" t="s">
        <v>422</v>
      </c>
      <c r="O1195" s="41" t="s">
        <v>70</v>
      </c>
    </row>
    <row r="1196" spans="1:15">
      <c r="A1196" s="38">
        <v>41614</v>
      </c>
      <c r="B1196" s="38">
        <v>47093</v>
      </c>
      <c r="C1196" s="131">
        <v>180</v>
      </c>
      <c r="D1196" s="39">
        <v>8.5099999999999995E-2</v>
      </c>
      <c r="E1196" s="39">
        <v>0.08</v>
      </c>
      <c r="F1196" s="40">
        <v>120000</v>
      </c>
      <c r="G1196" s="40">
        <v>120000</v>
      </c>
      <c r="H1196" s="40">
        <v>50897.02</v>
      </c>
      <c r="I1196" s="40">
        <v>54619.99</v>
      </c>
      <c r="J1196" s="67">
        <f t="shared" si="54"/>
        <v>0.42414183333333333</v>
      </c>
      <c r="K1196" s="39">
        <f t="shared" si="55"/>
        <v>0.45516658333333332</v>
      </c>
      <c r="L1196" s="2" t="str">
        <f t="shared" si="56"/>
        <v>AA</v>
      </c>
      <c r="M1196" s="2" t="s">
        <v>466</v>
      </c>
      <c r="N1196" s="2" t="s">
        <v>421</v>
      </c>
      <c r="O1196" s="2" t="s">
        <v>70</v>
      </c>
    </row>
    <row r="1197" spans="1:15">
      <c r="A1197" s="42">
        <v>41332</v>
      </c>
      <c r="B1197" s="42">
        <v>46810</v>
      </c>
      <c r="C1197" s="130">
        <v>180</v>
      </c>
      <c r="D1197" s="43">
        <v>8.5099999999999995E-2</v>
      </c>
      <c r="E1197" s="43">
        <v>7.4400000000000008E-2</v>
      </c>
      <c r="F1197" s="44">
        <v>167000</v>
      </c>
      <c r="G1197" s="44">
        <v>167000</v>
      </c>
      <c r="H1197" s="44">
        <v>67209.03</v>
      </c>
      <c r="I1197" s="44">
        <v>76047.72</v>
      </c>
      <c r="J1197" s="68">
        <f t="shared" si="54"/>
        <v>0.40244928143712572</v>
      </c>
      <c r="K1197" s="43">
        <f t="shared" si="55"/>
        <v>0.45537556886227548</v>
      </c>
      <c r="L1197" s="41" t="str">
        <f t="shared" si="56"/>
        <v>AA</v>
      </c>
      <c r="M1197" s="41" t="s">
        <v>924</v>
      </c>
      <c r="N1197" s="41" t="s">
        <v>424</v>
      </c>
      <c r="O1197" s="41" t="s">
        <v>70</v>
      </c>
    </row>
    <row r="1198" spans="1:15">
      <c r="A1198" s="42">
        <v>41695</v>
      </c>
      <c r="B1198" s="42">
        <v>52652</v>
      </c>
      <c r="C1198" s="130">
        <v>360</v>
      </c>
      <c r="D1198" s="43">
        <v>8.5099999999999995E-2</v>
      </c>
      <c r="E1198" s="43">
        <v>7.5300000000000006E-2</v>
      </c>
      <c r="F1198" s="44">
        <v>90000</v>
      </c>
      <c r="G1198" s="44">
        <v>90000</v>
      </c>
      <c r="H1198" s="44">
        <v>39999.660000000003</v>
      </c>
      <c r="I1198" s="44">
        <v>40999.99</v>
      </c>
      <c r="J1198" s="68">
        <f t="shared" si="54"/>
        <v>0.44444066666666671</v>
      </c>
      <c r="K1198" s="43">
        <f t="shared" si="55"/>
        <v>0.4555554444444444</v>
      </c>
      <c r="L1198" s="41" t="str">
        <f t="shared" si="56"/>
        <v>AA</v>
      </c>
      <c r="M1198" s="41" t="s">
        <v>1222</v>
      </c>
      <c r="N1198" s="41" t="s">
        <v>424</v>
      </c>
      <c r="O1198" s="41" t="s">
        <v>70</v>
      </c>
    </row>
    <row r="1199" spans="1:15">
      <c r="A1199" s="38">
        <v>41570</v>
      </c>
      <c r="B1199" s="38">
        <v>54354</v>
      </c>
      <c r="C1199" s="131">
        <v>420</v>
      </c>
      <c r="D1199" s="39">
        <v>8.5099999999999995E-2</v>
      </c>
      <c r="E1199" s="39">
        <v>7.5300000000000006E-2</v>
      </c>
      <c r="F1199" s="40">
        <v>180000</v>
      </c>
      <c r="G1199" s="40">
        <v>180000</v>
      </c>
      <c r="H1199" s="40">
        <v>79748.509999999995</v>
      </c>
      <c r="I1199" s="40">
        <v>81999.990000000005</v>
      </c>
      <c r="J1199" s="67">
        <f t="shared" si="54"/>
        <v>0.44304727777777775</v>
      </c>
      <c r="K1199" s="39">
        <f t="shared" si="55"/>
        <v>0.4555555</v>
      </c>
      <c r="L1199" s="2" t="str">
        <f t="shared" si="56"/>
        <v>AA</v>
      </c>
      <c r="M1199" s="2" t="s">
        <v>855</v>
      </c>
      <c r="N1199" s="2" t="s">
        <v>421</v>
      </c>
      <c r="O1199" s="2" t="s">
        <v>70</v>
      </c>
    </row>
    <row r="1200" spans="1:15">
      <c r="A1200" s="38">
        <v>41688</v>
      </c>
      <c r="B1200" s="38">
        <v>52035</v>
      </c>
      <c r="C1200" s="131">
        <v>340</v>
      </c>
      <c r="D1200" s="39">
        <v>8.5099999999999995E-2</v>
      </c>
      <c r="E1200" s="39">
        <v>0.08</v>
      </c>
      <c r="F1200" s="40">
        <v>188511</v>
      </c>
      <c r="G1200" s="40">
        <v>188511</v>
      </c>
      <c r="H1200" s="40">
        <v>83671.009999999995</v>
      </c>
      <c r="I1200" s="40">
        <v>85949.81</v>
      </c>
      <c r="J1200" s="67">
        <f t="shared" si="54"/>
        <v>0.44385213594962625</v>
      </c>
      <c r="K1200" s="39">
        <f t="shared" si="55"/>
        <v>0.45594055519306564</v>
      </c>
      <c r="L1200" s="2" t="str">
        <f t="shared" si="56"/>
        <v>AA</v>
      </c>
      <c r="M1200" s="2" t="s">
        <v>520</v>
      </c>
      <c r="N1200" s="2" t="s">
        <v>429</v>
      </c>
      <c r="O1200" s="2" t="s">
        <v>70</v>
      </c>
    </row>
    <row r="1201" spans="1:15">
      <c r="A1201" s="38">
        <v>41627</v>
      </c>
      <c r="B1201" s="38">
        <v>50059</v>
      </c>
      <c r="C1201" s="131">
        <v>277</v>
      </c>
      <c r="D1201" s="39">
        <v>8.5099999999999995E-2</v>
      </c>
      <c r="E1201" s="39">
        <v>0.08</v>
      </c>
      <c r="F1201" s="40">
        <v>137045.15</v>
      </c>
      <c r="G1201" s="40">
        <v>137045.15</v>
      </c>
      <c r="H1201" s="40">
        <v>60001.04</v>
      </c>
      <c r="I1201" s="40">
        <v>62583</v>
      </c>
      <c r="J1201" s="67">
        <f t="shared" si="54"/>
        <v>0.43781950692892091</v>
      </c>
      <c r="K1201" s="39">
        <f t="shared" si="55"/>
        <v>0.4566597212670423</v>
      </c>
      <c r="L1201" s="2" t="str">
        <f t="shared" si="56"/>
        <v>AA</v>
      </c>
      <c r="M1201" s="2" t="s">
        <v>1310</v>
      </c>
      <c r="N1201" s="2" t="s">
        <v>417</v>
      </c>
      <c r="O1201" s="2" t="s">
        <v>70</v>
      </c>
    </row>
    <row r="1202" spans="1:15">
      <c r="A1202" s="42">
        <v>41087</v>
      </c>
      <c r="B1202" s="42">
        <v>46565</v>
      </c>
      <c r="C1202" s="130">
        <v>180</v>
      </c>
      <c r="D1202" s="43">
        <v>8.5099999999999995E-2</v>
      </c>
      <c r="E1202" s="43">
        <v>7.5300000000000006E-2</v>
      </c>
      <c r="F1202" s="44">
        <v>124000</v>
      </c>
      <c r="G1202" s="44">
        <v>124000</v>
      </c>
      <c r="H1202" s="44">
        <v>48775.64</v>
      </c>
      <c r="I1202" s="44">
        <v>56663.24</v>
      </c>
      <c r="J1202" s="68">
        <f t="shared" si="54"/>
        <v>0.39335193548387098</v>
      </c>
      <c r="K1202" s="43">
        <f t="shared" si="55"/>
        <v>0.45696161290322579</v>
      </c>
      <c r="L1202" s="41" t="str">
        <f t="shared" si="56"/>
        <v>AA</v>
      </c>
      <c r="M1202" s="41" t="s">
        <v>523</v>
      </c>
      <c r="N1202" s="41" t="s">
        <v>423</v>
      </c>
      <c r="O1202" s="41" t="s">
        <v>70</v>
      </c>
    </row>
    <row r="1203" spans="1:15">
      <c r="A1203" s="38">
        <v>41173</v>
      </c>
      <c r="B1203" s="38">
        <v>52891</v>
      </c>
      <c r="C1203" s="131">
        <v>385</v>
      </c>
      <c r="D1203" s="39">
        <v>8.5099999999999995E-2</v>
      </c>
      <c r="E1203" s="39">
        <v>7.5300000000000006E-2</v>
      </c>
      <c r="F1203" s="40">
        <v>135000</v>
      </c>
      <c r="G1203" s="40">
        <v>135000</v>
      </c>
      <c r="H1203" s="40">
        <v>55370.080000000002</v>
      </c>
      <c r="I1203" s="40">
        <v>61699.99</v>
      </c>
      <c r="J1203" s="67">
        <f t="shared" si="54"/>
        <v>0.41014874074074076</v>
      </c>
      <c r="K1203" s="39">
        <f t="shared" si="55"/>
        <v>0.45703696296296292</v>
      </c>
      <c r="L1203" s="2" t="str">
        <f t="shared" si="56"/>
        <v>AA</v>
      </c>
      <c r="M1203" s="2" t="s">
        <v>817</v>
      </c>
      <c r="N1203" s="2" t="s">
        <v>416</v>
      </c>
      <c r="O1203" s="2" t="s">
        <v>70</v>
      </c>
    </row>
    <row r="1204" spans="1:15">
      <c r="A1204" s="42">
        <v>41416</v>
      </c>
      <c r="B1204" s="42">
        <v>46103</v>
      </c>
      <c r="C1204" s="130">
        <v>154</v>
      </c>
      <c r="D1204" s="43">
        <v>8.5099999999999995E-2</v>
      </c>
      <c r="E1204" s="43">
        <v>0.08</v>
      </c>
      <c r="F1204" s="44">
        <v>175000</v>
      </c>
      <c r="G1204" s="44">
        <v>175000</v>
      </c>
      <c r="H1204" s="44">
        <v>64852.03</v>
      </c>
      <c r="I1204" s="44">
        <v>79999.990000000005</v>
      </c>
      <c r="J1204" s="68">
        <f t="shared" si="54"/>
        <v>0.37058302857142855</v>
      </c>
      <c r="K1204" s="43">
        <f t="shared" si="55"/>
        <v>0.45714280000000002</v>
      </c>
      <c r="L1204" s="41" t="str">
        <f t="shared" si="56"/>
        <v>AA</v>
      </c>
      <c r="M1204" s="41" t="s">
        <v>570</v>
      </c>
      <c r="N1204" s="41" t="s">
        <v>422</v>
      </c>
      <c r="O1204" s="41" t="s">
        <v>70</v>
      </c>
    </row>
    <row r="1205" spans="1:15">
      <c r="A1205" s="38">
        <v>41481</v>
      </c>
      <c r="B1205" s="38">
        <v>50612</v>
      </c>
      <c r="C1205" s="131">
        <v>300</v>
      </c>
      <c r="D1205" s="39">
        <v>8.5099999999999995E-2</v>
      </c>
      <c r="E1205" s="39">
        <v>8.5099999999999995E-2</v>
      </c>
      <c r="F1205" s="40">
        <v>175000</v>
      </c>
      <c r="G1205" s="40">
        <v>175000</v>
      </c>
      <c r="H1205" s="40">
        <v>75837.240000000005</v>
      </c>
      <c r="I1205" s="40">
        <v>79999.990000000005</v>
      </c>
      <c r="J1205" s="67">
        <f t="shared" si="54"/>
        <v>0.43335565714285718</v>
      </c>
      <c r="K1205" s="39">
        <f t="shared" si="55"/>
        <v>0.45714280000000002</v>
      </c>
      <c r="L1205" s="2" t="str">
        <f t="shared" si="56"/>
        <v>AA</v>
      </c>
      <c r="M1205" s="2" t="s">
        <v>1109</v>
      </c>
      <c r="N1205" s="2" t="s">
        <v>417</v>
      </c>
      <c r="O1205" s="2" t="s">
        <v>70</v>
      </c>
    </row>
    <row r="1206" spans="1:15">
      <c r="A1206" s="38">
        <v>41459</v>
      </c>
      <c r="B1206" s="38">
        <v>53635</v>
      </c>
      <c r="C1206" s="131">
        <v>400</v>
      </c>
      <c r="D1206" s="39">
        <v>8.5099999999999995E-2</v>
      </c>
      <c r="E1206" s="39">
        <v>0.08</v>
      </c>
      <c r="F1206" s="40">
        <v>175000</v>
      </c>
      <c r="G1206" s="40">
        <v>175000</v>
      </c>
      <c r="H1206" s="40">
        <v>77167.350000000006</v>
      </c>
      <c r="I1206" s="40">
        <v>79999.990000000005</v>
      </c>
      <c r="J1206" s="67">
        <f t="shared" si="54"/>
        <v>0.44095628571428575</v>
      </c>
      <c r="K1206" s="39">
        <f t="shared" si="55"/>
        <v>0.45714280000000002</v>
      </c>
      <c r="L1206" s="2" t="str">
        <f t="shared" si="56"/>
        <v>AA</v>
      </c>
      <c r="M1206" s="2" t="s">
        <v>542</v>
      </c>
      <c r="N1206" s="2" t="s">
        <v>417</v>
      </c>
      <c r="O1206" s="2" t="s">
        <v>70</v>
      </c>
    </row>
    <row r="1207" spans="1:15">
      <c r="A1207" s="38">
        <v>41463</v>
      </c>
      <c r="B1207" s="38">
        <v>52117</v>
      </c>
      <c r="C1207" s="131">
        <v>350</v>
      </c>
      <c r="D1207" s="39">
        <v>8.5099999999999995E-2</v>
      </c>
      <c r="E1207" s="39">
        <v>7.8100000000000003E-2</v>
      </c>
      <c r="F1207" s="40">
        <v>200000</v>
      </c>
      <c r="G1207" s="40">
        <v>200000</v>
      </c>
      <c r="H1207" s="40">
        <v>87580.37</v>
      </c>
      <c r="I1207" s="40">
        <v>91499.99</v>
      </c>
      <c r="J1207" s="67">
        <f t="shared" si="54"/>
        <v>0.43790184999999998</v>
      </c>
      <c r="K1207" s="39">
        <f t="shared" si="55"/>
        <v>0.45749995000000004</v>
      </c>
      <c r="L1207" s="2" t="str">
        <f t="shared" si="56"/>
        <v>AA</v>
      </c>
      <c r="M1207" s="2" t="s">
        <v>586</v>
      </c>
      <c r="N1207" s="2" t="s">
        <v>416</v>
      </c>
      <c r="O1207" s="2" t="s">
        <v>70</v>
      </c>
    </row>
    <row r="1208" spans="1:15">
      <c r="A1208" s="38">
        <v>41190</v>
      </c>
      <c r="B1208" s="38">
        <v>52147</v>
      </c>
      <c r="C1208" s="131">
        <v>360</v>
      </c>
      <c r="D1208" s="39">
        <v>8.5099999999999995E-2</v>
      </c>
      <c r="E1208" s="39">
        <v>0.08</v>
      </c>
      <c r="F1208" s="40">
        <v>163900</v>
      </c>
      <c r="G1208" s="40">
        <v>163900</v>
      </c>
      <c r="H1208" s="40">
        <v>70002.759999999995</v>
      </c>
      <c r="I1208" s="40">
        <v>74999.990000000005</v>
      </c>
      <c r="J1208" s="67">
        <f t="shared" si="54"/>
        <v>0.42710652837095786</v>
      </c>
      <c r="K1208" s="39">
        <f t="shared" si="55"/>
        <v>0.45759603416717515</v>
      </c>
      <c r="L1208" s="2" t="str">
        <f t="shared" si="56"/>
        <v>AA</v>
      </c>
      <c r="M1208" s="2" t="s">
        <v>311</v>
      </c>
      <c r="N1208" s="2" t="s">
        <v>422</v>
      </c>
      <c r="O1208" s="2" t="s">
        <v>70</v>
      </c>
    </row>
    <row r="1209" spans="1:15">
      <c r="A1209" s="38">
        <v>41624</v>
      </c>
      <c r="B1209" s="38">
        <v>54408</v>
      </c>
      <c r="C1209" s="131">
        <v>420</v>
      </c>
      <c r="D1209" s="39">
        <v>8.5099999999999995E-2</v>
      </c>
      <c r="E1209" s="39">
        <v>0.08</v>
      </c>
      <c r="F1209" s="40">
        <v>193000</v>
      </c>
      <c r="G1209" s="40">
        <v>193000</v>
      </c>
      <c r="H1209" s="40">
        <v>86314.67</v>
      </c>
      <c r="I1209" s="40">
        <v>88358.99</v>
      </c>
      <c r="J1209" s="67">
        <f t="shared" si="54"/>
        <v>0.44722626943005178</v>
      </c>
      <c r="K1209" s="39">
        <f t="shared" si="55"/>
        <v>0.45781860103626948</v>
      </c>
      <c r="L1209" s="2" t="str">
        <f t="shared" si="56"/>
        <v>AA</v>
      </c>
      <c r="M1209" s="2" t="s">
        <v>145</v>
      </c>
      <c r="N1209" s="2" t="s">
        <v>435</v>
      </c>
      <c r="O1209" s="2" t="s">
        <v>70</v>
      </c>
    </row>
    <row r="1210" spans="1:15">
      <c r="A1210" s="42">
        <v>41492</v>
      </c>
      <c r="B1210" s="42">
        <v>54276</v>
      </c>
      <c r="C1210" s="130">
        <v>420</v>
      </c>
      <c r="D1210" s="43">
        <v>8.5099999999999995E-2</v>
      </c>
      <c r="E1210" s="43">
        <v>7.4400000000000008E-2</v>
      </c>
      <c r="F1210" s="44">
        <v>186000</v>
      </c>
      <c r="G1210" s="44">
        <v>186000</v>
      </c>
      <c r="H1210" s="44">
        <v>82463.78</v>
      </c>
      <c r="I1210" s="44">
        <v>85166.06</v>
      </c>
      <c r="J1210" s="68">
        <f t="shared" si="54"/>
        <v>0.44335365591397846</v>
      </c>
      <c r="K1210" s="43">
        <f t="shared" si="55"/>
        <v>0.45788204301075269</v>
      </c>
      <c r="L1210" s="41" t="str">
        <f t="shared" si="56"/>
        <v>AA</v>
      </c>
      <c r="M1210" s="41" t="s">
        <v>467</v>
      </c>
      <c r="N1210" s="41" t="s">
        <v>425</v>
      </c>
      <c r="O1210" s="41" t="s">
        <v>70</v>
      </c>
    </row>
    <row r="1211" spans="1:15">
      <c r="A1211" s="42">
        <v>41085</v>
      </c>
      <c r="B1211" s="42">
        <v>50216</v>
      </c>
      <c r="C1211" s="130">
        <v>300</v>
      </c>
      <c r="D1211" s="43">
        <v>8.5099999999999995E-2</v>
      </c>
      <c r="E1211" s="43">
        <v>0.08</v>
      </c>
      <c r="F1211" s="44">
        <v>120000</v>
      </c>
      <c r="G1211" s="44">
        <v>120000</v>
      </c>
      <c r="H1211" s="44">
        <v>50685.74</v>
      </c>
      <c r="I1211" s="44">
        <v>55000</v>
      </c>
      <c r="J1211" s="68">
        <f t="shared" si="54"/>
        <v>0.42238116666666664</v>
      </c>
      <c r="K1211" s="43">
        <f t="shared" si="55"/>
        <v>0.45833333333333331</v>
      </c>
      <c r="L1211" s="41" t="str">
        <f t="shared" si="56"/>
        <v>AA</v>
      </c>
      <c r="M1211" s="41" t="s">
        <v>1206</v>
      </c>
      <c r="N1211" s="41" t="s">
        <v>424</v>
      </c>
      <c r="O1211" s="41" t="s">
        <v>70</v>
      </c>
    </row>
    <row r="1212" spans="1:15">
      <c r="A1212" s="42">
        <v>41691</v>
      </c>
      <c r="B1212" s="42">
        <v>47777</v>
      </c>
      <c r="C1212" s="130">
        <v>200</v>
      </c>
      <c r="D1212" s="43">
        <v>8.5099999999999995E-2</v>
      </c>
      <c r="E1212" s="43">
        <v>0.08</v>
      </c>
      <c r="F1212" s="44">
        <v>109040</v>
      </c>
      <c r="G1212" s="44">
        <v>109040</v>
      </c>
      <c r="H1212" s="44">
        <v>47383.79</v>
      </c>
      <c r="I1212" s="44">
        <v>49999.99</v>
      </c>
      <c r="J1212" s="68">
        <f t="shared" si="54"/>
        <v>0.43455420029347031</v>
      </c>
      <c r="K1212" s="43">
        <f t="shared" si="55"/>
        <v>0.45854723037417461</v>
      </c>
      <c r="L1212" s="41" t="str">
        <f t="shared" si="56"/>
        <v>AA</v>
      </c>
      <c r="M1212" s="41" t="s">
        <v>579</v>
      </c>
      <c r="N1212" s="41" t="s">
        <v>429</v>
      </c>
      <c r="O1212" s="41" t="s">
        <v>70</v>
      </c>
    </row>
    <row r="1213" spans="1:15">
      <c r="A1213" s="38">
        <v>41243</v>
      </c>
      <c r="B1213" s="38">
        <v>48548</v>
      </c>
      <c r="C1213" s="131">
        <v>240</v>
      </c>
      <c r="D1213" s="39">
        <v>8.5099999999999995E-2</v>
      </c>
      <c r="E1213" s="39">
        <v>0.08</v>
      </c>
      <c r="F1213" s="40">
        <v>183000</v>
      </c>
      <c r="G1213" s="40">
        <v>183000</v>
      </c>
      <c r="H1213" s="40">
        <v>75433.86</v>
      </c>
      <c r="I1213" s="40">
        <v>84028.4</v>
      </c>
      <c r="J1213" s="67">
        <f t="shared" si="54"/>
        <v>0.41220688524590166</v>
      </c>
      <c r="K1213" s="39">
        <f t="shared" si="55"/>
        <v>0.45917158469945352</v>
      </c>
      <c r="L1213" s="2" t="str">
        <f t="shared" si="56"/>
        <v>AA</v>
      </c>
      <c r="M1213" s="2" t="s">
        <v>520</v>
      </c>
      <c r="N1213" s="2" t="s">
        <v>429</v>
      </c>
      <c r="O1213" s="2" t="s">
        <v>70</v>
      </c>
    </row>
    <row r="1214" spans="1:15">
      <c r="A1214" s="38">
        <v>41694</v>
      </c>
      <c r="B1214" s="38">
        <v>54478</v>
      </c>
      <c r="C1214" s="131">
        <v>420</v>
      </c>
      <c r="D1214" s="39">
        <v>8.5099999999999995E-2</v>
      </c>
      <c r="E1214" s="39">
        <v>0.08</v>
      </c>
      <c r="F1214" s="40">
        <v>196000</v>
      </c>
      <c r="G1214" s="40">
        <v>196000</v>
      </c>
      <c r="H1214" s="40">
        <v>88195.45</v>
      </c>
      <c r="I1214" s="40">
        <v>89999.99</v>
      </c>
      <c r="J1214" s="67">
        <f t="shared" si="54"/>
        <v>0.44997678571428568</v>
      </c>
      <c r="K1214" s="39">
        <f t="shared" si="55"/>
        <v>0.45918362244897964</v>
      </c>
      <c r="L1214" s="2" t="str">
        <f t="shared" si="56"/>
        <v>AA</v>
      </c>
      <c r="M1214" s="2" t="s">
        <v>538</v>
      </c>
      <c r="N1214" s="2" t="s">
        <v>417</v>
      </c>
      <c r="O1214" s="2" t="s">
        <v>70</v>
      </c>
    </row>
    <row r="1215" spans="1:15">
      <c r="A1215" s="38">
        <v>41467</v>
      </c>
      <c r="B1215" s="38">
        <v>54251</v>
      </c>
      <c r="C1215" s="131">
        <v>420</v>
      </c>
      <c r="D1215" s="39">
        <v>8.5099999999999995E-2</v>
      </c>
      <c r="E1215" s="39">
        <v>0.08</v>
      </c>
      <c r="F1215" s="40">
        <v>125000</v>
      </c>
      <c r="G1215" s="40">
        <v>125000</v>
      </c>
      <c r="H1215" s="40">
        <v>58314.78</v>
      </c>
      <c r="I1215" s="40">
        <v>57426.7</v>
      </c>
      <c r="J1215" s="67">
        <f t="shared" si="54"/>
        <v>0.46651823999999997</v>
      </c>
      <c r="K1215" s="39">
        <f t="shared" si="55"/>
        <v>0.45941359999999998</v>
      </c>
      <c r="L1215" s="2" t="str">
        <f t="shared" si="56"/>
        <v>AA</v>
      </c>
      <c r="M1215" s="2" t="s">
        <v>463</v>
      </c>
      <c r="N1215" s="2" t="s">
        <v>422</v>
      </c>
      <c r="O1215" s="2" t="s">
        <v>70</v>
      </c>
    </row>
    <row r="1216" spans="1:15">
      <c r="A1216" s="42">
        <v>41200</v>
      </c>
      <c r="B1216" s="42">
        <v>53983</v>
      </c>
      <c r="C1216" s="130">
        <v>420</v>
      </c>
      <c r="D1216" s="43">
        <v>8.5099999999999995E-2</v>
      </c>
      <c r="E1216" s="43">
        <v>7.5300000000000006E-2</v>
      </c>
      <c r="F1216" s="44">
        <v>185000</v>
      </c>
      <c r="G1216" s="44">
        <v>185000</v>
      </c>
      <c r="H1216" s="44">
        <v>80313.84</v>
      </c>
      <c r="I1216" s="44">
        <v>84999.99</v>
      </c>
      <c r="J1216" s="68">
        <f t="shared" si="54"/>
        <v>0.43412886486486485</v>
      </c>
      <c r="K1216" s="43">
        <f t="shared" si="55"/>
        <v>0.45945940540540542</v>
      </c>
      <c r="L1216" s="41" t="str">
        <f t="shared" si="56"/>
        <v>AA</v>
      </c>
      <c r="M1216" s="41" t="s">
        <v>947</v>
      </c>
      <c r="N1216" s="41" t="s">
        <v>421</v>
      </c>
      <c r="O1216" s="41" t="s">
        <v>70</v>
      </c>
    </row>
    <row r="1217" spans="1:15">
      <c r="A1217" s="38">
        <v>41743</v>
      </c>
      <c r="B1217" s="38">
        <v>49901</v>
      </c>
      <c r="C1217" s="131">
        <v>268</v>
      </c>
      <c r="D1217" s="39">
        <v>8.5099999999999995E-2</v>
      </c>
      <c r="E1217" s="39">
        <v>7.5300000000000006E-2</v>
      </c>
      <c r="F1217" s="40">
        <v>107000</v>
      </c>
      <c r="G1217" s="40">
        <v>107000</v>
      </c>
      <c r="H1217" s="40">
        <v>47721.49</v>
      </c>
      <c r="I1217" s="40">
        <v>49163.03</v>
      </c>
      <c r="J1217" s="67">
        <f t="shared" si="54"/>
        <v>0.44599523364485977</v>
      </c>
      <c r="K1217" s="39">
        <f t="shared" si="55"/>
        <v>0.45946757009345796</v>
      </c>
      <c r="L1217" s="2" t="str">
        <f t="shared" si="56"/>
        <v>AA</v>
      </c>
      <c r="M1217" s="2" t="s">
        <v>1394</v>
      </c>
      <c r="N1217" s="2" t="s">
        <v>421</v>
      </c>
      <c r="O1217" s="2" t="s">
        <v>70</v>
      </c>
    </row>
    <row r="1218" spans="1:15">
      <c r="A1218" s="42">
        <v>41431</v>
      </c>
      <c r="B1218" s="42">
        <v>48858</v>
      </c>
      <c r="C1218" s="130">
        <v>244</v>
      </c>
      <c r="D1218" s="43">
        <v>8.5099999999999995E-2</v>
      </c>
      <c r="E1218" s="43">
        <v>7.5300000000000006E-2</v>
      </c>
      <c r="F1218" s="44">
        <v>134000</v>
      </c>
      <c r="G1218" s="44">
        <v>134000</v>
      </c>
      <c r="H1218" s="44">
        <v>52251.54</v>
      </c>
      <c r="I1218" s="44">
        <v>61599.99</v>
      </c>
      <c r="J1218" s="68">
        <f t="shared" si="54"/>
        <v>0.38993686567164182</v>
      </c>
      <c r="K1218" s="43">
        <f t="shared" si="55"/>
        <v>0.45970141791044772</v>
      </c>
      <c r="L1218" s="41" t="str">
        <f t="shared" si="56"/>
        <v>AA</v>
      </c>
      <c r="M1218" s="41" t="s">
        <v>634</v>
      </c>
      <c r="N1218" s="41" t="s">
        <v>421</v>
      </c>
      <c r="O1218" s="41" t="s">
        <v>70</v>
      </c>
    </row>
    <row r="1219" spans="1:15">
      <c r="A1219" s="38">
        <v>41131</v>
      </c>
      <c r="B1219" s="38">
        <v>43931</v>
      </c>
      <c r="C1219" s="131">
        <v>92</v>
      </c>
      <c r="D1219" s="39">
        <v>8.5099999999999995E-2</v>
      </c>
      <c r="E1219" s="39">
        <v>0.08</v>
      </c>
      <c r="F1219" s="40">
        <v>170000</v>
      </c>
      <c r="G1219" s="40">
        <v>170000</v>
      </c>
      <c r="H1219" s="40">
        <v>67798.23</v>
      </c>
      <c r="I1219" s="40">
        <v>78178.86</v>
      </c>
      <c r="J1219" s="67">
        <f t="shared" ref="J1219:J1282" si="57">H1219/G1219</f>
        <v>0.39881311764705879</v>
      </c>
      <c r="K1219" s="39">
        <f t="shared" ref="K1219:K1282" si="58">I1219/G1219</f>
        <v>0.45987564705882356</v>
      </c>
      <c r="L1219" s="2" t="str">
        <f t="shared" ref="L1219:L1282" si="59">IF(J1219&lt;=65%,"AA",IF(J1219&lt;=75%,"A",IF(J1219&lt;=85%,"B","C")))</f>
        <v>AA</v>
      </c>
      <c r="M1219" s="2" t="s">
        <v>457</v>
      </c>
      <c r="N1219" s="2" t="s">
        <v>419</v>
      </c>
      <c r="O1219" s="2" t="s">
        <v>70</v>
      </c>
    </row>
    <row r="1220" spans="1:15">
      <c r="A1220" s="42">
        <v>41486</v>
      </c>
      <c r="B1220" s="42">
        <v>48791</v>
      </c>
      <c r="C1220" s="130">
        <v>240</v>
      </c>
      <c r="D1220" s="43">
        <v>8.5099999999999995E-2</v>
      </c>
      <c r="E1220" s="43">
        <v>0.08</v>
      </c>
      <c r="F1220" s="44">
        <v>109000</v>
      </c>
      <c r="G1220" s="44">
        <v>109000</v>
      </c>
      <c r="H1220" s="44">
        <v>48764.86</v>
      </c>
      <c r="I1220" s="44">
        <v>50133.65</v>
      </c>
      <c r="J1220" s="68">
        <f t="shared" si="57"/>
        <v>0.44738403669724769</v>
      </c>
      <c r="K1220" s="43">
        <f t="shared" si="58"/>
        <v>0.45994174311926606</v>
      </c>
      <c r="L1220" s="41" t="str">
        <f t="shared" si="59"/>
        <v>AA</v>
      </c>
      <c r="M1220" s="41" t="s">
        <v>1456</v>
      </c>
      <c r="N1220" s="41" t="s">
        <v>424</v>
      </c>
      <c r="O1220" s="41" t="s">
        <v>70</v>
      </c>
    </row>
    <row r="1221" spans="1:15">
      <c r="A1221" s="38">
        <v>41205</v>
      </c>
      <c r="B1221" s="38">
        <v>52009</v>
      </c>
      <c r="C1221" s="131">
        <v>355</v>
      </c>
      <c r="D1221" s="39">
        <v>8.5099999999999995E-2</v>
      </c>
      <c r="E1221" s="39">
        <v>7.4400000000000008E-2</v>
      </c>
      <c r="F1221" s="40">
        <v>100000</v>
      </c>
      <c r="G1221" s="40">
        <v>100000</v>
      </c>
      <c r="H1221" s="40">
        <v>42874.97</v>
      </c>
      <c r="I1221" s="40">
        <v>45999.99</v>
      </c>
      <c r="J1221" s="67">
        <f t="shared" si="57"/>
        <v>0.42874970000000001</v>
      </c>
      <c r="K1221" s="39">
        <f t="shared" si="58"/>
        <v>0.45999989999999996</v>
      </c>
      <c r="L1221" s="2" t="str">
        <f t="shared" si="59"/>
        <v>AA</v>
      </c>
      <c r="M1221" s="2" t="s">
        <v>467</v>
      </c>
      <c r="N1221" s="2" t="s">
        <v>425</v>
      </c>
      <c r="O1221" s="2" t="s">
        <v>70</v>
      </c>
    </row>
    <row r="1222" spans="1:15">
      <c r="A1222" s="42">
        <v>41172</v>
      </c>
      <c r="B1222" s="42">
        <v>52829</v>
      </c>
      <c r="C1222" s="130">
        <v>383</v>
      </c>
      <c r="D1222" s="43">
        <v>8.5099999999999995E-2</v>
      </c>
      <c r="E1222" s="43">
        <v>7.4400000000000008E-2</v>
      </c>
      <c r="F1222" s="44">
        <v>178100</v>
      </c>
      <c r="G1222" s="44">
        <v>178100</v>
      </c>
      <c r="H1222" s="44">
        <v>58179.7</v>
      </c>
      <c r="I1222" s="44">
        <v>81999.990000000005</v>
      </c>
      <c r="J1222" s="68">
        <f t="shared" si="57"/>
        <v>0.3266687254351488</v>
      </c>
      <c r="K1222" s="43">
        <f t="shared" si="58"/>
        <v>0.46041544076361596</v>
      </c>
      <c r="L1222" s="41" t="str">
        <f t="shared" si="59"/>
        <v>AA</v>
      </c>
      <c r="M1222" s="41" t="s">
        <v>531</v>
      </c>
      <c r="N1222" s="41" t="s">
        <v>423</v>
      </c>
      <c r="O1222" s="41" t="s">
        <v>70</v>
      </c>
    </row>
    <row r="1223" spans="1:15">
      <c r="A1223" s="42">
        <v>41303</v>
      </c>
      <c r="B1223" s="42">
        <v>54086</v>
      </c>
      <c r="C1223" s="130">
        <v>420</v>
      </c>
      <c r="D1223" s="43">
        <v>8.5099999999999995E-2</v>
      </c>
      <c r="E1223" s="43">
        <v>7.5300000000000006E-2</v>
      </c>
      <c r="F1223" s="44">
        <v>160000</v>
      </c>
      <c r="G1223" s="44">
        <v>160000</v>
      </c>
      <c r="H1223" s="44">
        <v>59080.53</v>
      </c>
      <c r="I1223" s="44">
        <v>73699.990000000005</v>
      </c>
      <c r="J1223" s="68">
        <f t="shared" si="57"/>
        <v>0.36925331249999999</v>
      </c>
      <c r="K1223" s="43">
        <f t="shared" si="58"/>
        <v>0.46062493750000005</v>
      </c>
      <c r="L1223" s="41" t="str">
        <f t="shared" si="59"/>
        <v>AA</v>
      </c>
      <c r="M1223" s="41" t="s">
        <v>710</v>
      </c>
      <c r="N1223" s="41" t="s">
        <v>421</v>
      </c>
      <c r="O1223" s="41" t="s">
        <v>70</v>
      </c>
    </row>
    <row r="1224" spans="1:15">
      <c r="A1224" s="42">
        <v>41071</v>
      </c>
      <c r="B1224" s="42">
        <v>52028</v>
      </c>
      <c r="C1224" s="130">
        <v>360</v>
      </c>
      <c r="D1224" s="43">
        <v>8.5099999999999995E-2</v>
      </c>
      <c r="E1224" s="43">
        <v>7.5300000000000006E-2</v>
      </c>
      <c r="F1224" s="44">
        <v>151297.97</v>
      </c>
      <c r="G1224" s="44">
        <v>151297.97</v>
      </c>
      <c r="H1224" s="44">
        <v>50397.89</v>
      </c>
      <c r="I1224" s="44">
        <v>69703.009999999995</v>
      </c>
      <c r="J1224" s="68">
        <f t="shared" si="57"/>
        <v>0.33310354395369612</v>
      </c>
      <c r="K1224" s="43">
        <f t="shared" si="58"/>
        <v>0.46070023279228395</v>
      </c>
      <c r="L1224" s="41" t="str">
        <f t="shared" si="59"/>
        <v>AA</v>
      </c>
      <c r="M1224" s="41" t="s">
        <v>463</v>
      </c>
      <c r="N1224" s="41" t="s">
        <v>422</v>
      </c>
      <c r="O1224" s="41" t="s">
        <v>70</v>
      </c>
    </row>
    <row r="1225" spans="1:15">
      <c r="A1225" s="38">
        <v>41389</v>
      </c>
      <c r="B1225" s="38">
        <v>48543</v>
      </c>
      <c r="C1225" s="131">
        <v>235</v>
      </c>
      <c r="D1225" s="39">
        <v>8.5099999999999995E-2</v>
      </c>
      <c r="E1225" s="39">
        <v>7.5300000000000006E-2</v>
      </c>
      <c r="F1225" s="40">
        <v>190300</v>
      </c>
      <c r="G1225" s="40">
        <v>190300</v>
      </c>
      <c r="H1225" s="40">
        <v>80519.75</v>
      </c>
      <c r="I1225" s="40">
        <v>87716.41</v>
      </c>
      <c r="J1225" s="67">
        <f t="shared" si="57"/>
        <v>0.42312007356805043</v>
      </c>
      <c r="K1225" s="39">
        <f t="shared" si="58"/>
        <v>0.46093751970572783</v>
      </c>
      <c r="L1225" s="2" t="str">
        <f t="shared" si="59"/>
        <v>AA</v>
      </c>
      <c r="M1225" s="2" t="s">
        <v>538</v>
      </c>
      <c r="N1225" s="2" t="s">
        <v>417</v>
      </c>
      <c r="O1225" s="2" t="s">
        <v>70</v>
      </c>
    </row>
    <row r="1226" spans="1:15">
      <c r="A1226" s="42">
        <v>41542</v>
      </c>
      <c r="B1226" s="42">
        <v>50673</v>
      </c>
      <c r="C1226" s="130">
        <v>300</v>
      </c>
      <c r="D1226" s="43">
        <v>8.5099999999999995E-2</v>
      </c>
      <c r="E1226" s="43">
        <v>7.5300000000000006E-2</v>
      </c>
      <c r="F1226" s="44">
        <v>188000</v>
      </c>
      <c r="G1226" s="44">
        <v>188000</v>
      </c>
      <c r="H1226" s="44">
        <v>82725.34</v>
      </c>
      <c r="I1226" s="44">
        <v>86713.1</v>
      </c>
      <c r="J1226" s="68">
        <f t="shared" si="57"/>
        <v>0.44002840425531914</v>
      </c>
      <c r="K1226" s="43">
        <f t="shared" si="58"/>
        <v>0.46123989361702133</v>
      </c>
      <c r="L1226" s="41" t="str">
        <f t="shared" si="59"/>
        <v>AA</v>
      </c>
      <c r="M1226" s="41" t="s">
        <v>567</v>
      </c>
      <c r="N1226" s="41" t="s">
        <v>417</v>
      </c>
      <c r="O1226" s="41" t="s">
        <v>70</v>
      </c>
    </row>
    <row r="1227" spans="1:15">
      <c r="A1227" s="38">
        <v>41243</v>
      </c>
      <c r="B1227" s="38">
        <v>54026</v>
      </c>
      <c r="C1227" s="131">
        <v>420</v>
      </c>
      <c r="D1227" s="39">
        <v>8.5099999999999995E-2</v>
      </c>
      <c r="E1227" s="39">
        <v>0.08</v>
      </c>
      <c r="F1227" s="40">
        <v>123000</v>
      </c>
      <c r="G1227" s="40">
        <v>123000</v>
      </c>
      <c r="H1227" s="40">
        <v>53716.73</v>
      </c>
      <c r="I1227" s="40">
        <v>56759.59</v>
      </c>
      <c r="J1227" s="67">
        <f t="shared" si="57"/>
        <v>0.43672138211382117</v>
      </c>
      <c r="K1227" s="39">
        <f t="shared" si="58"/>
        <v>0.46146008130081295</v>
      </c>
      <c r="L1227" s="2" t="str">
        <f t="shared" si="59"/>
        <v>AA</v>
      </c>
      <c r="M1227" s="2" t="s">
        <v>531</v>
      </c>
      <c r="N1227" s="2" t="s">
        <v>423</v>
      </c>
      <c r="O1227" s="2" t="s">
        <v>70</v>
      </c>
    </row>
    <row r="1228" spans="1:15">
      <c r="A1228" s="42">
        <v>41606</v>
      </c>
      <c r="B1228" s="42">
        <v>44528</v>
      </c>
      <c r="C1228" s="130">
        <v>96</v>
      </c>
      <c r="D1228" s="43">
        <v>8.5099999999999995E-2</v>
      </c>
      <c r="E1228" s="43">
        <v>7.5300000000000006E-2</v>
      </c>
      <c r="F1228" s="44">
        <v>130000</v>
      </c>
      <c r="G1228" s="44">
        <v>130000</v>
      </c>
      <c r="H1228" s="44">
        <v>51865.13</v>
      </c>
      <c r="I1228" s="44">
        <v>59999.99</v>
      </c>
      <c r="J1228" s="68">
        <f t="shared" si="57"/>
        <v>0.39896253846153845</v>
      </c>
      <c r="K1228" s="43">
        <f t="shared" si="58"/>
        <v>0.4615383846153846</v>
      </c>
      <c r="L1228" s="41" t="str">
        <f t="shared" si="59"/>
        <v>AA</v>
      </c>
      <c r="M1228" s="41" t="s">
        <v>475</v>
      </c>
      <c r="N1228" s="41" t="s">
        <v>427</v>
      </c>
      <c r="O1228" s="41" t="s">
        <v>70</v>
      </c>
    </row>
    <row r="1229" spans="1:15">
      <c r="A1229" s="42">
        <v>41521</v>
      </c>
      <c r="B1229" s="42">
        <v>45173</v>
      </c>
      <c r="C1229" s="130">
        <v>120</v>
      </c>
      <c r="D1229" s="43">
        <v>8.5099999999999995E-2</v>
      </c>
      <c r="E1229" s="43">
        <v>7.5300000000000006E-2</v>
      </c>
      <c r="F1229" s="44">
        <v>130000</v>
      </c>
      <c r="G1229" s="44">
        <v>130000</v>
      </c>
      <c r="H1229" s="44">
        <v>52167.06</v>
      </c>
      <c r="I1229" s="44">
        <v>59999.99</v>
      </c>
      <c r="J1229" s="68">
        <f t="shared" si="57"/>
        <v>0.40128507692307691</v>
      </c>
      <c r="K1229" s="43">
        <f t="shared" si="58"/>
        <v>0.4615383846153846</v>
      </c>
      <c r="L1229" s="41" t="str">
        <f t="shared" si="59"/>
        <v>AA</v>
      </c>
      <c r="M1229" s="41" t="s">
        <v>710</v>
      </c>
      <c r="N1229" s="41" t="s">
        <v>421</v>
      </c>
      <c r="O1229" s="41" t="s">
        <v>70</v>
      </c>
    </row>
    <row r="1230" spans="1:15">
      <c r="A1230" s="38">
        <v>41452</v>
      </c>
      <c r="B1230" s="38">
        <v>46931</v>
      </c>
      <c r="C1230" s="131">
        <v>180</v>
      </c>
      <c r="D1230" s="39">
        <v>8.5099999999999995E-2</v>
      </c>
      <c r="E1230" s="39">
        <v>0.08</v>
      </c>
      <c r="F1230" s="40">
        <v>130000</v>
      </c>
      <c r="G1230" s="40">
        <v>130000</v>
      </c>
      <c r="H1230" s="40">
        <v>54009.98</v>
      </c>
      <c r="I1230" s="40">
        <v>59999.99</v>
      </c>
      <c r="J1230" s="67">
        <f t="shared" si="57"/>
        <v>0.41546138461538462</v>
      </c>
      <c r="K1230" s="39">
        <f t="shared" si="58"/>
        <v>0.4615383846153846</v>
      </c>
      <c r="L1230" s="2" t="str">
        <f t="shared" si="59"/>
        <v>AA</v>
      </c>
      <c r="M1230" s="2" t="s">
        <v>192</v>
      </c>
      <c r="N1230" s="2" t="s">
        <v>417</v>
      </c>
      <c r="O1230" s="2" t="s">
        <v>70</v>
      </c>
    </row>
    <row r="1231" spans="1:15">
      <c r="A1231" s="38">
        <v>41585</v>
      </c>
      <c r="B1231" s="38">
        <v>52542</v>
      </c>
      <c r="C1231" s="131">
        <v>360</v>
      </c>
      <c r="D1231" s="39">
        <v>8.5099999999999995E-2</v>
      </c>
      <c r="E1231" s="39">
        <v>0.08</v>
      </c>
      <c r="F1231" s="40">
        <v>130000</v>
      </c>
      <c r="G1231" s="40">
        <v>130000</v>
      </c>
      <c r="H1231" s="40">
        <v>58161.63</v>
      </c>
      <c r="I1231" s="40">
        <v>59999.99</v>
      </c>
      <c r="J1231" s="67">
        <f t="shared" si="57"/>
        <v>0.44739715384615381</v>
      </c>
      <c r="K1231" s="39">
        <f t="shared" si="58"/>
        <v>0.4615383846153846</v>
      </c>
      <c r="L1231" s="2" t="str">
        <f t="shared" si="59"/>
        <v>AA</v>
      </c>
      <c r="M1231" s="2" t="s">
        <v>947</v>
      </c>
      <c r="N1231" s="2" t="s">
        <v>421</v>
      </c>
      <c r="O1231" s="2" t="s">
        <v>70</v>
      </c>
    </row>
    <row r="1232" spans="1:15">
      <c r="A1232" s="38">
        <v>41284</v>
      </c>
      <c r="B1232" s="38">
        <v>52241</v>
      </c>
      <c r="C1232" s="131">
        <v>360</v>
      </c>
      <c r="D1232" s="39">
        <v>8.5099999999999995E-2</v>
      </c>
      <c r="E1232" s="39">
        <v>0.08</v>
      </c>
      <c r="F1232" s="40">
        <v>130000</v>
      </c>
      <c r="G1232" s="40">
        <v>130000</v>
      </c>
      <c r="H1232" s="40">
        <v>56490.79</v>
      </c>
      <c r="I1232" s="40">
        <v>59999.99</v>
      </c>
      <c r="J1232" s="67">
        <f t="shared" si="57"/>
        <v>0.43454453846153845</v>
      </c>
      <c r="K1232" s="39">
        <f t="shared" si="58"/>
        <v>0.4615383846153846</v>
      </c>
      <c r="L1232" s="2" t="str">
        <f t="shared" si="59"/>
        <v>AA</v>
      </c>
      <c r="M1232" s="2" t="s">
        <v>503</v>
      </c>
      <c r="N1232" s="2" t="s">
        <v>416</v>
      </c>
      <c r="O1232" s="2" t="s">
        <v>70</v>
      </c>
    </row>
    <row r="1233" spans="1:15">
      <c r="A1233" s="42">
        <v>41691</v>
      </c>
      <c r="B1233" s="42">
        <v>54475</v>
      </c>
      <c r="C1233" s="130">
        <v>420</v>
      </c>
      <c r="D1233" s="43">
        <v>8.5099999999999995E-2</v>
      </c>
      <c r="E1233" s="43">
        <v>0.08</v>
      </c>
      <c r="F1233" s="44">
        <v>130000</v>
      </c>
      <c r="G1233" s="44">
        <v>130000</v>
      </c>
      <c r="H1233" s="44">
        <v>58754.47</v>
      </c>
      <c r="I1233" s="44">
        <v>59999.99</v>
      </c>
      <c r="J1233" s="68">
        <f t="shared" si="57"/>
        <v>0.45195746153846156</v>
      </c>
      <c r="K1233" s="43">
        <f t="shared" si="58"/>
        <v>0.4615383846153846</v>
      </c>
      <c r="L1233" s="41" t="str">
        <f t="shared" si="59"/>
        <v>AA</v>
      </c>
      <c r="M1233" s="41" t="s">
        <v>565</v>
      </c>
      <c r="N1233" s="41" t="s">
        <v>432</v>
      </c>
      <c r="O1233" s="41" t="s">
        <v>70</v>
      </c>
    </row>
    <row r="1234" spans="1:15">
      <c r="A1234" s="38">
        <v>41653</v>
      </c>
      <c r="B1234" s="38">
        <v>48958</v>
      </c>
      <c r="C1234" s="131">
        <v>240</v>
      </c>
      <c r="D1234" s="39">
        <v>8.5099999999999995E-2</v>
      </c>
      <c r="E1234" s="39">
        <v>0.08</v>
      </c>
      <c r="F1234" s="40">
        <v>188000</v>
      </c>
      <c r="G1234" s="40">
        <v>188000</v>
      </c>
      <c r="H1234" s="40">
        <v>85672.38</v>
      </c>
      <c r="I1234" s="40">
        <v>86799.99</v>
      </c>
      <c r="J1234" s="67">
        <f t="shared" si="57"/>
        <v>0.45570414893617023</v>
      </c>
      <c r="K1234" s="39">
        <f t="shared" si="58"/>
        <v>0.46170207446808514</v>
      </c>
      <c r="L1234" s="2" t="str">
        <f t="shared" si="59"/>
        <v>AA</v>
      </c>
      <c r="M1234" s="2" t="s">
        <v>1197</v>
      </c>
      <c r="N1234" s="2" t="s">
        <v>416</v>
      </c>
      <c r="O1234" s="2" t="s">
        <v>70</v>
      </c>
    </row>
    <row r="1235" spans="1:15">
      <c r="A1235" s="38">
        <v>41684</v>
      </c>
      <c r="B1235" s="38">
        <v>44726</v>
      </c>
      <c r="C1235" s="131">
        <v>100</v>
      </c>
      <c r="D1235" s="39">
        <v>8.5099999999999995E-2</v>
      </c>
      <c r="E1235" s="39">
        <v>7.5300000000000006E-2</v>
      </c>
      <c r="F1235" s="40">
        <v>160000</v>
      </c>
      <c r="G1235" s="40">
        <v>160000</v>
      </c>
      <c r="H1235" s="40">
        <v>65610.570000000007</v>
      </c>
      <c r="I1235" s="40">
        <v>73879.19</v>
      </c>
      <c r="J1235" s="67">
        <f t="shared" si="57"/>
        <v>0.41006606250000005</v>
      </c>
      <c r="K1235" s="39">
        <f t="shared" si="58"/>
        <v>0.46174493750000001</v>
      </c>
      <c r="L1235" s="2" t="str">
        <f t="shared" si="59"/>
        <v>AA</v>
      </c>
      <c r="M1235" s="2" t="s">
        <v>496</v>
      </c>
      <c r="N1235" s="2" t="s">
        <v>417</v>
      </c>
      <c r="O1235" s="2" t="s">
        <v>70</v>
      </c>
    </row>
    <row r="1236" spans="1:15">
      <c r="A1236" s="38">
        <v>41348</v>
      </c>
      <c r="B1236" s="38">
        <v>48653</v>
      </c>
      <c r="C1236" s="131">
        <v>240</v>
      </c>
      <c r="D1236" s="39">
        <v>8.5099999999999995E-2</v>
      </c>
      <c r="E1236" s="39">
        <v>0.08</v>
      </c>
      <c r="F1236" s="40">
        <v>129900</v>
      </c>
      <c r="G1236" s="40">
        <v>129900</v>
      </c>
      <c r="H1236" s="40">
        <v>58430.07</v>
      </c>
      <c r="I1236" s="40">
        <v>60000</v>
      </c>
      <c r="J1236" s="67">
        <f t="shared" si="57"/>
        <v>0.44980808314087761</v>
      </c>
      <c r="K1236" s="39">
        <f t="shared" si="58"/>
        <v>0.46189376443418012</v>
      </c>
      <c r="L1236" s="2" t="str">
        <f t="shared" si="59"/>
        <v>AA</v>
      </c>
      <c r="M1236" s="2" t="s">
        <v>481</v>
      </c>
      <c r="N1236" s="2" t="s">
        <v>417</v>
      </c>
      <c r="O1236" s="2" t="s">
        <v>70</v>
      </c>
    </row>
    <row r="1237" spans="1:15">
      <c r="A1237" s="42">
        <v>41656</v>
      </c>
      <c r="B1237" s="42">
        <v>54440</v>
      </c>
      <c r="C1237" s="130">
        <v>420</v>
      </c>
      <c r="D1237" s="43">
        <v>8.5099999999999995E-2</v>
      </c>
      <c r="E1237" s="43">
        <v>0.08</v>
      </c>
      <c r="F1237" s="44">
        <v>191000</v>
      </c>
      <c r="G1237" s="44">
        <v>191000</v>
      </c>
      <c r="H1237" s="44">
        <v>86360.02</v>
      </c>
      <c r="I1237" s="44">
        <v>88249.99</v>
      </c>
      <c r="J1237" s="68">
        <f t="shared" si="57"/>
        <v>0.45214670157068065</v>
      </c>
      <c r="K1237" s="43">
        <f t="shared" si="58"/>
        <v>0.46204183246073299</v>
      </c>
      <c r="L1237" s="41" t="str">
        <f t="shared" si="59"/>
        <v>AA</v>
      </c>
      <c r="M1237" s="41" t="s">
        <v>746</v>
      </c>
      <c r="N1237" s="41" t="s">
        <v>417</v>
      </c>
      <c r="O1237" s="41" t="s">
        <v>70</v>
      </c>
    </row>
    <row r="1238" spans="1:15">
      <c r="A1238" s="42">
        <v>41515</v>
      </c>
      <c r="B1238" s="42">
        <v>54299</v>
      </c>
      <c r="C1238" s="130">
        <v>420</v>
      </c>
      <c r="D1238" s="43">
        <v>8.5099999999999995E-2</v>
      </c>
      <c r="E1238" s="43">
        <v>8.5099999999999995E-2</v>
      </c>
      <c r="F1238" s="44">
        <v>164500</v>
      </c>
      <c r="G1238" s="44">
        <v>164500</v>
      </c>
      <c r="H1238" s="44">
        <v>73806.84</v>
      </c>
      <c r="I1238" s="44">
        <v>76178.44</v>
      </c>
      <c r="J1238" s="68">
        <f t="shared" si="57"/>
        <v>0.44867379939209723</v>
      </c>
      <c r="K1238" s="43">
        <f t="shared" si="58"/>
        <v>0.463090820668693</v>
      </c>
      <c r="L1238" s="41" t="str">
        <f t="shared" si="59"/>
        <v>AA</v>
      </c>
      <c r="M1238" s="41" t="s">
        <v>457</v>
      </c>
      <c r="N1238" s="41" t="s">
        <v>419</v>
      </c>
      <c r="O1238" s="41" t="s">
        <v>70</v>
      </c>
    </row>
    <row r="1239" spans="1:15">
      <c r="A1239" s="38">
        <v>41390</v>
      </c>
      <c r="B1239" s="38">
        <v>54174</v>
      </c>
      <c r="C1239" s="131">
        <v>420</v>
      </c>
      <c r="D1239" s="39">
        <v>8.5099999999999995E-2</v>
      </c>
      <c r="E1239" s="39">
        <v>0.08</v>
      </c>
      <c r="F1239" s="40">
        <v>190000</v>
      </c>
      <c r="G1239" s="40">
        <v>190000</v>
      </c>
      <c r="H1239" s="40">
        <v>84392</v>
      </c>
      <c r="I1239" s="40">
        <v>87999.99</v>
      </c>
      <c r="J1239" s="67">
        <f t="shared" si="57"/>
        <v>0.4441684210526316</v>
      </c>
      <c r="K1239" s="39">
        <f t="shared" si="58"/>
        <v>0.46315784210526317</v>
      </c>
      <c r="L1239" s="2" t="str">
        <f t="shared" si="59"/>
        <v>AA</v>
      </c>
      <c r="M1239" s="2" t="s">
        <v>710</v>
      </c>
      <c r="N1239" s="2" t="s">
        <v>421</v>
      </c>
      <c r="O1239" s="2" t="s">
        <v>70</v>
      </c>
    </row>
    <row r="1240" spans="1:15">
      <c r="A1240" s="42">
        <v>41473</v>
      </c>
      <c r="B1240" s="42">
        <v>48778</v>
      </c>
      <c r="C1240" s="130">
        <v>240</v>
      </c>
      <c r="D1240" s="43">
        <v>8.5099999999999995E-2</v>
      </c>
      <c r="E1240" s="43">
        <v>0.08</v>
      </c>
      <c r="F1240" s="44">
        <v>115000</v>
      </c>
      <c r="G1240" s="44">
        <v>115000</v>
      </c>
      <c r="H1240" s="44">
        <v>49710.98</v>
      </c>
      <c r="I1240" s="44">
        <v>53319.59</v>
      </c>
      <c r="J1240" s="68">
        <f t="shared" si="57"/>
        <v>0.43226939130434783</v>
      </c>
      <c r="K1240" s="43">
        <f t="shared" si="58"/>
        <v>0.46364860869565216</v>
      </c>
      <c r="L1240" s="41" t="str">
        <f t="shared" si="59"/>
        <v>AA</v>
      </c>
      <c r="M1240" s="41" t="s">
        <v>775</v>
      </c>
      <c r="N1240" s="41" t="s">
        <v>416</v>
      </c>
      <c r="O1240" s="41" t="s">
        <v>70</v>
      </c>
    </row>
    <row r="1241" spans="1:15">
      <c r="A1241" s="42">
        <v>41379</v>
      </c>
      <c r="B1241" s="42">
        <v>49689</v>
      </c>
      <c r="C1241" s="130">
        <v>273</v>
      </c>
      <c r="D1241" s="43">
        <v>8.5099999999999995E-2</v>
      </c>
      <c r="E1241" s="43">
        <v>0.08</v>
      </c>
      <c r="F1241" s="44">
        <v>186000</v>
      </c>
      <c r="G1241" s="44">
        <v>186000</v>
      </c>
      <c r="H1241" s="44">
        <v>76526.740000000005</v>
      </c>
      <c r="I1241" s="44">
        <v>86330.99</v>
      </c>
      <c r="J1241" s="68">
        <f t="shared" si="57"/>
        <v>0.41143408602150539</v>
      </c>
      <c r="K1241" s="43">
        <f t="shared" si="58"/>
        <v>0.46414510752688176</v>
      </c>
      <c r="L1241" s="41" t="str">
        <f t="shared" si="59"/>
        <v>AA</v>
      </c>
      <c r="M1241" s="41" t="s">
        <v>495</v>
      </c>
      <c r="N1241" s="41" t="s">
        <v>424</v>
      </c>
      <c r="O1241" s="41" t="s">
        <v>70</v>
      </c>
    </row>
    <row r="1242" spans="1:15">
      <c r="A1242" s="38">
        <v>41604</v>
      </c>
      <c r="B1242" s="38">
        <v>51008</v>
      </c>
      <c r="C1242" s="131">
        <v>309</v>
      </c>
      <c r="D1242" s="39">
        <v>8.5099999999999995E-2</v>
      </c>
      <c r="E1242" s="39">
        <v>0.08</v>
      </c>
      <c r="F1242" s="40">
        <v>172200</v>
      </c>
      <c r="G1242" s="40">
        <v>172200</v>
      </c>
      <c r="H1242" s="40">
        <v>76935.14</v>
      </c>
      <c r="I1242" s="40">
        <v>79999.990000000005</v>
      </c>
      <c r="J1242" s="67">
        <f t="shared" si="57"/>
        <v>0.44677781649245063</v>
      </c>
      <c r="K1242" s="39">
        <f t="shared" si="58"/>
        <v>0.46457601626016265</v>
      </c>
      <c r="L1242" s="2" t="str">
        <f t="shared" si="59"/>
        <v>AA</v>
      </c>
      <c r="M1242" s="2" t="s">
        <v>948</v>
      </c>
      <c r="N1242" s="2" t="s">
        <v>419</v>
      </c>
      <c r="O1242" s="2" t="s">
        <v>70</v>
      </c>
    </row>
    <row r="1243" spans="1:15">
      <c r="A1243" s="38">
        <v>41708</v>
      </c>
      <c r="B1243" s="38">
        <v>54492</v>
      </c>
      <c r="C1243" s="131">
        <v>420</v>
      </c>
      <c r="D1243" s="39">
        <v>8.5099999999999995E-2</v>
      </c>
      <c r="E1243" s="39">
        <v>0.08</v>
      </c>
      <c r="F1243" s="40">
        <v>179000</v>
      </c>
      <c r="G1243" s="40">
        <v>179000</v>
      </c>
      <c r="H1243" s="40">
        <v>81779.77</v>
      </c>
      <c r="I1243" s="40">
        <v>83249.990000000005</v>
      </c>
      <c r="J1243" s="67">
        <f t="shared" si="57"/>
        <v>0.45687022346368716</v>
      </c>
      <c r="K1243" s="39">
        <f t="shared" si="58"/>
        <v>0.46508374301675981</v>
      </c>
      <c r="L1243" s="2" t="str">
        <f t="shared" si="59"/>
        <v>AA</v>
      </c>
      <c r="M1243" s="2" t="s">
        <v>298</v>
      </c>
      <c r="N1243" s="2" t="s">
        <v>427</v>
      </c>
      <c r="O1243" s="2" t="s">
        <v>70</v>
      </c>
    </row>
    <row r="1244" spans="1:15">
      <c r="A1244" s="38">
        <v>41092</v>
      </c>
      <c r="B1244" s="38">
        <v>46754</v>
      </c>
      <c r="C1244" s="131">
        <v>186</v>
      </c>
      <c r="D1244" s="39">
        <v>8.5099999999999995E-2</v>
      </c>
      <c r="E1244" s="39">
        <v>7.4400000000000008E-2</v>
      </c>
      <c r="F1244" s="40">
        <v>172000</v>
      </c>
      <c r="G1244" s="40">
        <v>172000</v>
      </c>
      <c r="H1244" s="40">
        <v>67537.509999999995</v>
      </c>
      <c r="I1244" s="40">
        <v>79999.990000000005</v>
      </c>
      <c r="J1244" s="67">
        <f t="shared" si="57"/>
        <v>0.3926599418604651</v>
      </c>
      <c r="K1244" s="39">
        <f t="shared" si="58"/>
        <v>0.46511622093023258</v>
      </c>
      <c r="L1244" s="2" t="str">
        <f t="shared" si="59"/>
        <v>AA</v>
      </c>
      <c r="M1244" s="2" t="s">
        <v>477</v>
      </c>
      <c r="N1244" s="2" t="s">
        <v>422</v>
      </c>
      <c r="O1244" s="2" t="s">
        <v>70</v>
      </c>
    </row>
    <row r="1245" spans="1:15">
      <c r="A1245" s="42">
        <v>41723</v>
      </c>
      <c r="B1245" s="42">
        <v>52681</v>
      </c>
      <c r="C1245" s="130">
        <v>360</v>
      </c>
      <c r="D1245" s="43">
        <v>8.5099999999999995E-2</v>
      </c>
      <c r="E1245" s="43">
        <v>7.5300000000000006E-2</v>
      </c>
      <c r="F1245" s="44">
        <v>150493</v>
      </c>
      <c r="G1245" s="44">
        <v>150493</v>
      </c>
      <c r="H1245" s="44">
        <v>68487.679999999993</v>
      </c>
      <c r="I1245" s="44">
        <v>69999.990000000005</v>
      </c>
      <c r="J1245" s="68">
        <f t="shared" si="57"/>
        <v>0.455088808117321</v>
      </c>
      <c r="K1245" s="43">
        <f t="shared" si="58"/>
        <v>0.46513784694304722</v>
      </c>
      <c r="L1245" s="41" t="str">
        <f t="shared" si="59"/>
        <v>AA</v>
      </c>
      <c r="M1245" s="41" t="s">
        <v>830</v>
      </c>
      <c r="N1245" s="41" t="s">
        <v>437</v>
      </c>
      <c r="O1245" s="41" t="s">
        <v>70</v>
      </c>
    </row>
    <row r="1246" spans="1:15">
      <c r="A1246" s="42">
        <v>41726</v>
      </c>
      <c r="B1246" s="42">
        <v>54054</v>
      </c>
      <c r="C1246" s="130">
        <v>405</v>
      </c>
      <c r="D1246" s="43">
        <v>8.5099999999999995E-2</v>
      </c>
      <c r="E1246" s="43">
        <v>7.5300000000000006E-2</v>
      </c>
      <c r="F1246" s="44">
        <v>173500</v>
      </c>
      <c r="G1246" s="44">
        <v>173500</v>
      </c>
      <c r="H1246" s="44">
        <v>79790.83</v>
      </c>
      <c r="I1246" s="44">
        <v>80712.73</v>
      </c>
      <c r="J1246" s="68">
        <f t="shared" si="57"/>
        <v>0.45988951008645534</v>
      </c>
      <c r="K1246" s="43">
        <f t="shared" si="58"/>
        <v>0.4652030547550432</v>
      </c>
      <c r="L1246" s="41" t="str">
        <f t="shared" si="59"/>
        <v>AA</v>
      </c>
      <c r="M1246" s="41" t="s">
        <v>476</v>
      </c>
      <c r="N1246" s="41" t="s">
        <v>421</v>
      </c>
      <c r="O1246" s="41" t="s">
        <v>70</v>
      </c>
    </row>
    <row r="1247" spans="1:15">
      <c r="A1247" s="38">
        <v>41178</v>
      </c>
      <c r="B1247" s="38">
        <v>52135</v>
      </c>
      <c r="C1247" s="131">
        <v>360</v>
      </c>
      <c r="D1247" s="39">
        <v>8.5099999999999995E-2</v>
      </c>
      <c r="E1247" s="39">
        <v>0.08</v>
      </c>
      <c r="F1247" s="40">
        <v>187000</v>
      </c>
      <c r="G1247" s="40">
        <v>187000</v>
      </c>
      <c r="H1247" s="40">
        <v>80953.69</v>
      </c>
      <c r="I1247" s="40">
        <v>86999.99</v>
      </c>
      <c r="J1247" s="67">
        <f t="shared" si="57"/>
        <v>0.43290743315508023</v>
      </c>
      <c r="K1247" s="39">
        <f t="shared" si="58"/>
        <v>0.46524058823529413</v>
      </c>
      <c r="L1247" s="2" t="str">
        <f t="shared" si="59"/>
        <v>AA</v>
      </c>
      <c r="M1247" s="2" t="s">
        <v>542</v>
      </c>
      <c r="N1247" s="2" t="s">
        <v>417</v>
      </c>
      <c r="O1247" s="2" t="s">
        <v>70</v>
      </c>
    </row>
    <row r="1248" spans="1:15">
      <c r="A1248" s="38">
        <v>41698</v>
      </c>
      <c r="B1248" s="38">
        <v>45350</v>
      </c>
      <c r="C1248" s="131">
        <v>120</v>
      </c>
      <c r="D1248" s="39">
        <v>8.5099999999999995E-2</v>
      </c>
      <c r="E1248" s="39">
        <v>8.5099999999999995E-2</v>
      </c>
      <c r="F1248" s="40">
        <v>107395.48</v>
      </c>
      <c r="G1248" s="40">
        <v>107395.48</v>
      </c>
      <c r="H1248" s="40">
        <v>48505.599999999999</v>
      </c>
      <c r="I1248" s="40">
        <v>50000.01</v>
      </c>
      <c r="J1248" s="67">
        <f t="shared" si="57"/>
        <v>0.45165401746889161</v>
      </c>
      <c r="K1248" s="39">
        <f t="shared" si="58"/>
        <v>0.46556903512140363</v>
      </c>
      <c r="L1248" s="2" t="str">
        <f t="shared" si="59"/>
        <v>AA</v>
      </c>
      <c r="M1248" s="2" t="s">
        <v>595</v>
      </c>
      <c r="N1248" s="2" t="s">
        <v>423</v>
      </c>
      <c r="O1248" s="2" t="s">
        <v>70</v>
      </c>
    </row>
    <row r="1249" spans="1:15">
      <c r="A1249" s="42">
        <v>41666</v>
      </c>
      <c r="B1249" s="42">
        <v>50797</v>
      </c>
      <c r="C1249" s="130">
        <v>300</v>
      </c>
      <c r="D1249" s="43">
        <v>8.5099999999999995E-2</v>
      </c>
      <c r="E1249" s="43">
        <v>7.8100000000000003E-2</v>
      </c>
      <c r="F1249" s="44">
        <v>131016.17</v>
      </c>
      <c r="G1249" s="44">
        <v>131016.17</v>
      </c>
      <c r="H1249" s="44">
        <v>59651.42</v>
      </c>
      <c r="I1249" s="44">
        <v>61016.17</v>
      </c>
      <c r="J1249" s="68">
        <f t="shared" si="57"/>
        <v>0.45529815136559099</v>
      </c>
      <c r="K1249" s="43">
        <f t="shared" si="58"/>
        <v>0.4657148045161143</v>
      </c>
      <c r="L1249" s="41" t="str">
        <f t="shared" si="59"/>
        <v>AA</v>
      </c>
      <c r="M1249" s="41" t="s">
        <v>467</v>
      </c>
      <c r="N1249" s="41" t="s">
        <v>425</v>
      </c>
      <c r="O1249" s="41" t="s">
        <v>70</v>
      </c>
    </row>
    <row r="1250" spans="1:15">
      <c r="A1250" s="38">
        <v>41372</v>
      </c>
      <c r="B1250" s="38">
        <v>51660</v>
      </c>
      <c r="C1250" s="131">
        <v>338</v>
      </c>
      <c r="D1250" s="39">
        <v>8.5099999999999995E-2</v>
      </c>
      <c r="E1250" s="39">
        <v>0.08</v>
      </c>
      <c r="F1250" s="40">
        <v>175000</v>
      </c>
      <c r="G1250" s="40">
        <v>175000</v>
      </c>
      <c r="H1250" s="40">
        <v>77149.91</v>
      </c>
      <c r="I1250" s="40">
        <v>81533.740000000005</v>
      </c>
      <c r="J1250" s="67">
        <f t="shared" si="57"/>
        <v>0.4408566285714286</v>
      </c>
      <c r="K1250" s="39">
        <f t="shared" si="58"/>
        <v>0.46590708571428574</v>
      </c>
      <c r="L1250" s="2" t="str">
        <f t="shared" si="59"/>
        <v>AA</v>
      </c>
      <c r="M1250" s="2" t="s">
        <v>564</v>
      </c>
      <c r="N1250" s="2" t="s">
        <v>417</v>
      </c>
      <c r="O1250" s="2" t="s">
        <v>70</v>
      </c>
    </row>
    <row r="1251" spans="1:15">
      <c r="A1251" s="42">
        <v>41148</v>
      </c>
      <c r="B1251" s="42">
        <v>50279</v>
      </c>
      <c r="C1251" s="130">
        <v>300</v>
      </c>
      <c r="D1251" s="43">
        <v>8.5099999999999995E-2</v>
      </c>
      <c r="E1251" s="43">
        <v>0.08</v>
      </c>
      <c r="F1251" s="44">
        <v>165000</v>
      </c>
      <c r="G1251" s="44">
        <v>165000</v>
      </c>
      <c r="H1251" s="44">
        <v>74476.84</v>
      </c>
      <c r="I1251" s="44">
        <v>76900</v>
      </c>
      <c r="J1251" s="68">
        <f t="shared" si="57"/>
        <v>0.45137478787878788</v>
      </c>
      <c r="K1251" s="43">
        <f t="shared" si="58"/>
        <v>0.46606060606060606</v>
      </c>
      <c r="L1251" s="41" t="str">
        <f t="shared" si="59"/>
        <v>AA</v>
      </c>
      <c r="M1251" s="41" t="s">
        <v>553</v>
      </c>
      <c r="N1251" s="41" t="s">
        <v>416</v>
      </c>
      <c r="O1251" s="41" t="s">
        <v>70</v>
      </c>
    </row>
    <row r="1252" spans="1:15">
      <c r="A1252" s="42">
        <v>41368</v>
      </c>
      <c r="B1252" s="42">
        <v>54152</v>
      </c>
      <c r="C1252" s="130">
        <v>420</v>
      </c>
      <c r="D1252" s="43">
        <v>8.5099999999999995E-2</v>
      </c>
      <c r="E1252" s="43">
        <v>0.08</v>
      </c>
      <c r="F1252" s="44">
        <v>110000</v>
      </c>
      <c r="G1252" s="44">
        <v>110000</v>
      </c>
      <c r="H1252" s="44">
        <v>49229.3</v>
      </c>
      <c r="I1252" s="44">
        <v>51299.99</v>
      </c>
      <c r="J1252" s="68">
        <f t="shared" si="57"/>
        <v>0.44753909090909094</v>
      </c>
      <c r="K1252" s="43">
        <f t="shared" si="58"/>
        <v>0.46636354545454545</v>
      </c>
      <c r="L1252" s="41" t="str">
        <f t="shared" si="59"/>
        <v>AA</v>
      </c>
      <c r="M1252" s="41" t="s">
        <v>1543</v>
      </c>
      <c r="N1252" s="41" t="s">
        <v>428</v>
      </c>
      <c r="O1252" s="41" t="s">
        <v>70</v>
      </c>
    </row>
    <row r="1253" spans="1:15">
      <c r="A1253" s="42">
        <v>41124</v>
      </c>
      <c r="B1253" s="42">
        <v>48429</v>
      </c>
      <c r="C1253" s="130">
        <v>240</v>
      </c>
      <c r="D1253" s="43">
        <v>8.5099999999999995E-2</v>
      </c>
      <c r="E1253" s="43">
        <v>0.08</v>
      </c>
      <c r="F1253" s="44">
        <v>150000</v>
      </c>
      <c r="G1253" s="44">
        <v>150000</v>
      </c>
      <c r="H1253" s="44">
        <v>62075.6</v>
      </c>
      <c r="I1253" s="44">
        <v>69999.990000000005</v>
      </c>
      <c r="J1253" s="68">
        <f t="shared" si="57"/>
        <v>0.41383733333333333</v>
      </c>
      <c r="K1253" s="43">
        <f t="shared" si="58"/>
        <v>0.46666660000000004</v>
      </c>
      <c r="L1253" s="41" t="str">
        <f t="shared" si="59"/>
        <v>AA</v>
      </c>
      <c r="M1253" s="41" t="s">
        <v>746</v>
      </c>
      <c r="N1253" s="41" t="s">
        <v>417</v>
      </c>
      <c r="O1253" s="41" t="s">
        <v>70</v>
      </c>
    </row>
    <row r="1254" spans="1:15">
      <c r="A1254" s="42">
        <v>41334</v>
      </c>
      <c r="B1254" s="42">
        <v>50465</v>
      </c>
      <c r="C1254" s="130">
        <v>300</v>
      </c>
      <c r="D1254" s="43">
        <v>8.5099999999999995E-2</v>
      </c>
      <c r="E1254" s="43">
        <v>0.08</v>
      </c>
      <c r="F1254" s="44">
        <v>150000</v>
      </c>
      <c r="G1254" s="44">
        <v>150000</v>
      </c>
      <c r="H1254" s="44">
        <v>65382.9</v>
      </c>
      <c r="I1254" s="44">
        <v>69999.990000000005</v>
      </c>
      <c r="J1254" s="68">
        <f t="shared" si="57"/>
        <v>0.435886</v>
      </c>
      <c r="K1254" s="43">
        <f t="shared" si="58"/>
        <v>0.46666660000000004</v>
      </c>
      <c r="L1254" s="41" t="str">
        <f t="shared" si="59"/>
        <v>AA</v>
      </c>
      <c r="M1254" s="41" t="s">
        <v>264</v>
      </c>
      <c r="N1254" s="41" t="s">
        <v>416</v>
      </c>
      <c r="O1254" s="41" t="s">
        <v>70</v>
      </c>
    </row>
    <row r="1255" spans="1:15">
      <c r="A1255" s="38">
        <v>41183</v>
      </c>
      <c r="B1255" s="38">
        <v>52140</v>
      </c>
      <c r="C1255" s="131">
        <v>360</v>
      </c>
      <c r="D1255" s="39">
        <v>8.5099999999999995E-2</v>
      </c>
      <c r="E1255" s="39">
        <v>7.5300000000000006E-2</v>
      </c>
      <c r="F1255" s="40">
        <v>150000</v>
      </c>
      <c r="G1255" s="40">
        <v>150000</v>
      </c>
      <c r="H1255" s="40">
        <v>65302.95</v>
      </c>
      <c r="I1255" s="40">
        <v>69999.990000000005</v>
      </c>
      <c r="J1255" s="67">
        <f t="shared" si="57"/>
        <v>0.43535299999999999</v>
      </c>
      <c r="K1255" s="39">
        <f t="shared" si="58"/>
        <v>0.46666660000000004</v>
      </c>
      <c r="L1255" s="2" t="str">
        <f t="shared" si="59"/>
        <v>AA</v>
      </c>
      <c r="M1255" s="2" t="s">
        <v>701</v>
      </c>
      <c r="N1255" s="2" t="s">
        <v>417</v>
      </c>
      <c r="O1255" s="2" t="s">
        <v>70</v>
      </c>
    </row>
    <row r="1256" spans="1:15">
      <c r="A1256" s="38">
        <v>41765</v>
      </c>
      <c r="B1256" s="38">
        <v>49070</v>
      </c>
      <c r="C1256" s="131">
        <v>240</v>
      </c>
      <c r="D1256" s="39">
        <v>8.5099999999999995E-2</v>
      </c>
      <c r="E1256" s="39">
        <v>7.4400000000000008E-2</v>
      </c>
      <c r="F1256" s="40">
        <v>195000</v>
      </c>
      <c r="G1256" s="40">
        <v>195000</v>
      </c>
      <c r="H1256" s="40">
        <v>88307.31</v>
      </c>
      <c r="I1256" s="40">
        <v>90999.99</v>
      </c>
      <c r="J1256" s="67">
        <f t="shared" si="57"/>
        <v>0.45285799999999998</v>
      </c>
      <c r="K1256" s="39">
        <f t="shared" si="58"/>
        <v>0.4666666153846154</v>
      </c>
      <c r="L1256" s="2" t="str">
        <f t="shared" si="59"/>
        <v>AA</v>
      </c>
      <c r="M1256" s="2" t="s">
        <v>1232</v>
      </c>
      <c r="N1256" s="2" t="s">
        <v>417</v>
      </c>
      <c r="O1256" s="2" t="s">
        <v>70</v>
      </c>
    </row>
    <row r="1257" spans="1:15">
      <c r="A1257" s="38">
        <v>41592</v>
      </c>
      <c r="B1257" s="38">
        <v>54376</v>
      </c>
      <c r="C1257" s="131">
        <v>420</v>
      </c>
      <c r="D1257" s="39">
        <v>8.5099999999999995E-2</v>
      </c>
      <c r="E1257" s="39">
        <v>8.5099999999999995E-2</v>
      </c>
      <c r="F1257" s="40">
        <v>149776</v>
      </c>
      <c r="G1257" s="40">
        <v>149776</v>
      </c>
      <c r="H1257" s="40">
        <v>68134.539999999994</v>
      </c>
      <c r="I1257" s="40">
        <v>69915.27</v>
      </c>
      <c r="J1257" s="67">
        <f t="shared" si="57"/>
        <v>0.45490959833351136</v>
      </c>
      <c r="K1257" s="39">
        <f t="shared" si="58"/>
        <v>0.46679888633692984</v>
      </c>
      <c r="L1257" s="2" t="str">
        <f t="shared" si="59"/>
        <v>AA</v>
      </c>
      <c r="M1257" s="2" t="s">
        <v>542</v>
      </c>
      <c r="N1257" s="2" t="s">
        <v>417</v>
      </c>
      <c r="O1257" s="2" t="s">
        <v>70</v>
      </c>
    </row>
    <row r="1258" spans="1:15">
      <c r="A1258" s="38">
        <v>41472</v>
      </c>
      <c r="B1258" s="38">
        <v>48747</v>
      </c>
      <c r="C1258" s="131">
        <v>239</v>
      </c>
      <c r="D1258" s="39">
        <v>8.5099999999999995E-2</v>
      </c>
      <c r="E1258" s="39">
        <v>7.5300000000000006E-2</v>
      </c>
      <c r="F1258" s="40">
        <v>182000</v>
      </c>
      <c r="G1258" s="40">
        <v>182000</v>
      </c>
      <c r="H1258" s="40">
        <v>79200.289999999994</v>
      </c>
      <c r="I1258" s="40">
        <v>84999.99</v>
      </c>
      <c r="J1258" s="67">
        <f t="shared" si="57"/>
        <v>0.43516642857142851</v>
      </c>
      <c r="K1258" s="39">
        <f t="shared" si="58"/>
        <v>0.46703291208791214</v>
      </c>
      <c r="L1258" s="2" t="str">
        <f t="shared" si="59"/>
        <v>AA</v>
      </c>
      <c r="M1258" s="2" t="s">
        <v>454</v>
      </c>
      <c r="N1258" s="2" t="s">
        <v>416</v>
      </c>
      <c r="O1258" s="2" t="s">
        <v>70</v>
      </c>
    </row>
    <row r="1259" spans="1:15">
      <c r="A1259" s="38">
        <v>41256</v>
      </c>
      <c r="B1259" s="38">
        <v>50387</v>
      </c>
      <c r="C1259" s="131">
        <v>300</v>
      </c>
      <c r="D1259" s="39">
        <v>8.5099999999999995E-2</v>
      </c>
      <c r="E1259" s="39">
        <v>0.08</v>
      </c>
      <c r="F1259" s="40">
        <v>182000</v>
      </c>
      <c r="G1259" s="40">
        <v>182000</v>
      </c>
      <c r="H1259" s="40">
        <v>80334.44</v>
      </c>
      <c r="I1259" s="40">
        <v>85000</v>
      </c>
      <c r="J1259" s="67">
        <f t="shared" si="57"/>
        <v>0.44139802197802197</v>
      </c>
      <c r="K1259" s="39">
        <f t="shared" si="58"/>
        <v>0.46703296703296704</v>
      </c>
      <c r="L1259" s="2" t="str">
        <f t="shared" si="59"/>
        <v>AA</v>
      </c>
      <c r="M1259" s="2" t="s">
        <v>719</v>
      </c>
      <c r="N1259" s="2" t="s">
        <v>422</v>
      </c>
      <c r="O1259" s="2" t="s">
        <v>70</v>
      </c>
    </row>
    <row r="1260" spans="1:15">
      <c r="A1260" s="42">
        <v>41212</v>
      </c>
      <c r="B1260" s="42">
        <v>53995</v>
      </c>
      <c r="C1260" s="130">
        <v>420</v>
      </c>
      <c r="D1260" s="43">
        <v>8.5099999999999995E-2</v>
      </c>
      <c r="E1260" s="43">
        <v>0.08</v>
      </c>
      <c r="F1260" s="44">
        <v>152000</v>
      </c>
      <c r="G1260" s="44">
        <v>152000</v>
      </c>
      <c r="H1260" s="44">
        <v>67016.42</v>
      </c>
      <c r="I1260" s="44">
        <v>70993.36</v>
      </c>
      <c r="J1260" s="68">
        <f t="shared" si="57"/>
        <v>0.4408975</v>
      </c>
      <c r="K1260" s="43">
        <f t="shared" si="58"/>
        <v>0.46706157894736844</v>
      </c>
      <c r="L1260" s="41" t="str">
        <f t="shared" si="59"/>
        <v>AA</v>
      </c>
      <c r="M1260" s="41" t="s">
        <v>1350</v>
      </c>
      <c r="N1260" s="41" t="s">
        <v>434</v>
      </c>
      <c r="O1260" s="41" t="s">
        <v>70</v>
      </c>
    </row>
    <row r="1261" spans="1:15">
      <c r="A1261" s="42">
        <v>41304</v>
      </c>
      <c r="B1261" s="42">
        <v>52261</v>
      </c>
      <c r="C1261" s="130">
        <v>360</v>
      </c>
      <c r="D1261" s="43">
        <v>8.5099999999999995E-2</v>
      </c>
      <c r="E1261" s="43">
        <v>8.5099999999999995E-2</v>
      </c>
      <c r="F1261" s="44">
        <v>118300</v>
      </c>
      <c r="G1261" s="44">
        <v>118300</v>
      </c>
      <c r="H1261" s="44">
        <v>54042.28</v>
      </c>
      <c r="I1261" s="44">
        <v>55290.17</v>
      </c>
      <c r="J1261" s="68">
        <f t="shared" si="57"/>
        <v>0.45682400676246832</v>
      </c>
      <c r="K1261" s="43">
        <f t="shared" si="58"/>
        <v>0.46737252747252744</v>
      </c>
      <c r="L1261" s="41" t="str">
        <f t="shared" si="59"/>
        <v>AA</v>
      </c>
      <c r="M1261" s="41" t="s">
        <v>453</v>
      </c>
      <c r="N1261" s="41" t="s">
        <v>418</v>
      </c>
      <c r="O1261" s="41" t="s">
        <v>70</v>
      </c>
    </row>
    <row r="1262" spans="1:15">
      <c r="A1262" s="42">
        <v>41417</v>
      </c>
      <c r="B1262" s="42">
        <v>51310</v>
      </c>
      <c r="C1262" s="130">
        <v>325</v>
      </c>
      <c r="D1262" s="43">
        <v>8.5099999999999995E-2</v>
      </c>
      <c r="E1262" s="43">
        <v>7.5300000000000006E-2</v>
      </c>
      <c r="F1262" s="44">
        <v>171000</v>
      </c>
      <c r="G1262" s="44">
        <v>171000</v>
      </c>
      <c r="H1262" s="44">
        <v>75720.61</v>
      </c>
      <c r="I1262" s="44">
        <v>79999.990000000005</v>
      </c>
      <c r="J1262" s="68">
        <f t="shared" si="57"/>
        <v>0.44281058479532165</v>
      </c>
      <c r="K1262" s="43">
        <f t="shared" si="58"/>
        <v>0.46783619883040939</v>
      </c>
      <c r="L1262" s="41" t="str">
        <f t="shared" si="59"/>
        <v>AA</v>
      </c>
      <c r="M1262" s="41" t="s">
        <v>631</v>
      </c>
      <c r="N1262" s="41" t="s">
        <v>424</v>
      </c>
      <c r="O1262" s="41" t="s">
        <v>70</v>
      </c>
    </row>
    <row r="1263" spans="1:15">
      <c r="A1263" s="38">
        <v>41493</v>
      </c>
      <c r="B1263" s="38">
        <v>54277</v>
      </c>
      <c r="C1263" s="131">
        <v>420</v>
      </c>
      <c r="D1263" s="39">
        <v>8.5099999999999995E-2</v>
      </c>
      <c r="E1263" s="39">
        <v>7.5300000000000006E-2</v>
      </c>
      <c r="F1263" s="40">
        <v>188000</v>
      </c>
      <c r="G1263" s="40">
        <v>188000</v>
      </c>
      <c r="H1263" s="40">
        <v>85328.06</v>
      </c>
      <c r="I1263" s="40">
        <v>87999.99</v>
      </c>
      <c r="J1263" s="67">
        <f t="shared" si="57"/>
        <v>0.4538726595744681</v>
      </c>
      <c r="K1263" s="39">
        <f t="shared" si="58"/>
        <v>0.46808505319148941</v>
      </c>
      <c r="L1263" s="2" t="str">
        <f t="shared" si="59"/>
        <v>AA</v>
      </c>
      <c r="M1263" s="2" t="s">
        <v>466</v>
      </c>
      <c r="N1263" s="2" t="s">
        <v>421</v>
      </c>
      <c r="O1263" s="2" t="s">
        <v>70</v>
      </c>
    </row>
    <row r="1264" spans="1:15">
      <c r="A1264" s="42">
        <v>41509</v>
      </c>
      <c r="B1264" s="42">
        <v>50640</v>
      </c>
      <c r="C1264" s="130">
        <v>300</v>
      </c>
      <c r="D1264" s="43">
        <v>8.5099999999999995E-2</v>
      </c>
      <c r="E1264" s="43">
        <v>0.08</v>
      </c>
      <c r="F1264" s="44">
        <v>160109</v>
      </c>
      <c r="G1264" s="44">
        <v>160109</v>
      </c>
      <c r="H1264" s="44">
        <v>71288.070000000007</v>
      </c>
      <c r="I1264" s="44">
        <v>74963.87</v>
      </c>
      <c r="J1264" s="68">
        <f t="shared" si="57"/>
        <v>0.44524711290433394</v>
      </c>
      <c r="K1264" s="43">
        <f t="shared" si="58"/>
        <v>0.46820522269204101</v>
      </c>
      <c r="L1264" s="41" t="str">
        <f t="shared" si="59"/>
        <v>AA</v>
      </c>
      <c r="M1264" s="41" t="s">
        <v>854</v>
      </c>
      <c r="N1264" s="41" t="s">
        <v>417</v>
      </c>
      <c r="O1264" s="41" t="s">
        <v>70</v>
      </c>
    </row>
    <row r="1265" spans="1:15">
      <c r="A1265" s="38">
        <v>41725</v>
      </c>
      <c r="B1265" s="38">
        <v>50856</v>
      </c>
      <c r="C1265" s="131">
        <v>300</v>
      </c>
      <c r="D1265" s="39">
        <v>8.5099999999999995E-2</v>
      </c>
      <c r="E1265" s="39">
        <v>0.08</v>
      </c>
      <c r="F1265" s="40">
        <v>128000</v>
      </c>
      <c r="G1265" s="40">
        <v>128000</v>
      </c>
      <c r="H1265" s="40">
        <v>58315.8</v>
      </c>
      <c r="I1265" s="40">
        <v>59999.99</v>
      </c>
      <c r="J1265" s="67">
        <f t="shared" si="57"/>
        <v>0.45559218750000002</v>
      </c>
      <c r="K1265" s="39">
        <f t="shared" si="58"/>
        <v>0.46874992187499998</v>
      </c>
      <c r="L1265" s="2" t="str">
        <f t="shared" si="59"/>
        <v>AA</v>
      </c>
      <c r="M1265" s="2" t="s">
        <v>625</v>
      </c>
      <c r="N1265" s="2" t="s">
        <v>419</v>
      </c>
      <c r="O1265" s="2" t="s">
        <v>70</v>
      </c>
    </row>
    <row r="1266" spans="1:15">
      <c r="A1266" s="42">
        <v>41199</v>
      </c>
      <c r="B1266" s="42">
        <v>48504</v>
      </c>
      <c r="C1266" s="130">
        <v>240</v>
      </c>
      <c r="D1266" s="43">
        <v>8.5099999999999995E-2</v>
      </c>
      <c r="E1266" s="43">
        <v>0.08</v>
      </c>
      <c r="F1266" s="44">
        <v>160000</v>
      </c>
      <c r="G1266" s="44">
        <v>160000</v>
      </c>
      <c r="H1266" s="44">
        <v>67060.289999999994</v>
      </c>
      <c r="I1266" s="44">
        <v>74999.990000000005</v>
      </c>
      <c r="J1266" s="68">
        <f t="shared" si="57"/>
        <v>0.41912681249999995</v>
      </c>
      <c r="K1266" s="43">
        <f t="shared" si="58"/>
        <v>0.46874993750000005</v>
      </c>
      <c r="L1266" s="41" t="str">
        <f t="shared" si="59"/>
        <v>AA</v>
      </c>
      <c r="M1266" s="41" t="s">
        <v>793</v>
      </c>
      <c r="N1266" s="41" t="s">
        <v>416</v>
      </c>
      <c r="O1266" s="41" t="s">
        <v>70</v>
      </c>
    </row>
    <row r="1267" spans="1:15">
      <c r="A1267" s="42">
        <v>41383</v>
      </c>
      <c r="B1267" s="42">
        <v>53405</v>
      </c>
      <c r="C1267" s="130">
        <v>395</v>
      </c>
      <c r="D1267" s="43">
        <v>8.5099999999999995E-2</v>
      </c>
      <c r="E1267" s="43">
        <v>0.08</v>
      </c>
      <c r="F1267" s="44">
        <v>160000</v>
      </c>
      <c r="G1267" s="44">
        <v>160000</v>
      </c>
      <c r="H1267" s="44">
        <v>71642.78</v>
      </c>
      <c r="I1267" s="44">
        <v>74999.990000000005</v>
      </c>
      <c r="J1267" s="68">
        <f t="shared" si="57"/>
        <v>0.44776737499999997</v>
      </c>
      <c r="K1267" s="43">
        <f t="shared" si="58"/>
        <v>0.46874993750000005</v>
      </c>
      <c r="L1267" s="41" t="str">
        <f t="shared" si="59"/>
        <v>AA</v>
      </c>
      <c r="M1267" s="41" t="s">
        <v>574</v>
      </c>
      <c r="N1267" s="41" t="s">
        <v>424</v>
      </c>
      <c r="O1267" s="41" t="s">
        <v>70</v>
      </c>
    </row>
    <row r="1268" spans="1:15">
      <c r="A1268" s="38">
        <v>41332</v>
      </c>
      <c r="B1268" s="38">
        <v>52289</v>
      </c>
      <c r="C1268" s="131">
        <v>360</v>
      </c>
      <c r="D1268" s="39">
        <v>8.5099999999999995E-2</v>
      </c>
      <c r="E1268" s="39">
        <v>0.08</v>
      </c>
      <c r="F1268" s="40">
        <v>192000</v>
      </c>
      <c r="G1268" s="40">
        <v>192000</v>
      </c>
      <c r="H1268" s="40">
        <v>85051.08</v>
      </c>
      <c r="I1268" s="40">
        <v>89999.99</v>
      </c>
      <c r="J1268" s="67">
        <f t="shared" si="57"/>
        <v>0.44297437500000003</v>
      </c>
      <c r="K1268" s="39">
        <f t="shared" si="58"/>
        <v>0.46874994791666669</v>
      </c>
      <c r="L1268" s="2" t="str">
        <f t="shared" si="59"/>
        <v>AA</v>
      </c>
      <c r="M1268" s="2" t="s">
        <v>457</v>
      </c>
      <c r="N1268" s="2" t="s">
        <v>419</v>
      </c>
      <c r="O1268" s="2" t="s">
        <v>70</v>
      </c>
    </row>
    <row r="1269" spans="1:15">
      <c r="A1269" s="42">
        <v>41481</v>
      </c>
      <c r="B1269" s="42">
        <v>45195</v>
      </c>
      <c r="C1269" s="130">
        <v>122</v>
      </c>
      <c r="D1269" s="43">
        <v>8.5099999999999995E-2</v>
      </c>
      <c r="E1269" s="43">
        <v>0.08</v>
      </c>
      <c r="F1269" s="44">
        <v>160000</v>
      </c>
      <c r="G1269" s="44">
        <v>160000</v>
      </c>
      <c r="H1269" s="44">
        <v>68219.710000000006</v>
      </c>
      <c r="I1269" s="44">
        <v>75000</v>
      </c>
      <c r="J1269" s="68">
        <f t="shared" si="57"/>
        <v>0.42637318750000003</v>
      </c>
      <c r="K1269" s="43">
        <f t="shared" si="58"/>
        <v>0.46875</v>
      </c>
      <c r="L1269" s="41" t="str">
        <f t="shared" si="59"/>
        <v>AA</v>
      </c>
      <c r="M1269" s="41" t="s">
        <v>461</v>
      </c>
      <c r="N1269" s="41" t="s">
        <v>416</v>
      </c>
      <c r="O1269" s="41" t="s">
        <v>70</v>
      </c>
    </row>
    <row r="1270" spans="1:15">
      <c r="A1270" s="38">
        <v>41120</v>
      </c>
      <c r="B1270" s="38">
        <v>52077</v>
      </c>
      <c r="C1270" s="131">
        <v>360</v>
      </c>
      <c r="D1270" s="39">
        <v>8.5099999999999995E-2</v>
      </c>
      <c r="E1270" s="39">
        <v>0.08</v>
      </c>
      <c r="F1270" s="40">
        <v>130000</v>
      </c>
      <c r="G1270" s="40">
        <v>130000</v>
      </c>
      <c r="H1270" s="40">
        <v>56385.85</v>
      </c>
      <c r="I1270" s="40">
        <v>60999.99</v>
      </c>
      <c r="J1270" s="67">
        <f t="shared" si="57"/>
        <v>0.43373730769230767</v>
      </c>
      <c r="K1270" s="39">
        <f t="shared" si="58"/>
        <v>0.46923069230769227</v>
      </c>
      <c r="L1270" s="2" t="str">
        <f t="shared" si="59"/>
        <v>AA</v>
      </c>
      <c r="M1270" s="2" t="s">
        <v>601</v>
      </c>
      <c r="N1270" s="2" t="s">
        <v>435</v>
      </c>
      <c r="O1270" s="2" t="s">
        <v>70</v>
      </c>
    </row>
    <row r="1271" spans="1:15">
      <c r="A1271" s="38">
        <v>41151</v>
      </c>
      <c r="B1271" s="38">
        <v>48456</v>
      </c>
      <c r="C1271" s="131">
        <v>240</v>
      </c>
      <c r="D1271" s="39">
        <v>8.5099999999999995E-2</v>
      </c>
      <c r="E1271" s="39">
        <v>0.08</v>
      </c>
      <c r="F1271" s="40">
        <v>115000</v>
      </c>
      <c r="G1271" s="40">
        <v>115000</v>
      </c>
      <c r="H1271" s="40">
        <v>47760.28</v>
      </c>
      <c r="I1271" s="40">
        <v>53961.94</v>
      </c>
      <c r="J1271" s="67">
        <f t="shared" si="57"/>
        <v>0.41530678260869563</v>
      </c>
      <c r="K1271" s="39">
        <f t="shared" si="58"/>
        <v>0.46923426086956521</v>
      </c>
      <c r="L1271" s="2" t="str">
        <f t="shared" si="59"/>
        <v>AA</v>
      </c>
      <c r="M1271" s="2" t="s">
        <v>253</v>
      </c>
      <c r="N1271" s="2" t="s">
        <v>421</v>
      </c>
      <c r="O1271" s="2" t="s">
        <v>70</v>
      </c>
    </row>
    <row r="1272" spans="1:15">
      <c r="A1272" s="42">
        <v>41173</v>
      </c>
      <c r="B1272" s="42">
        <v>44825</v>
      </c>
      <c r="C1272" s="130">
        <v>120</v>
      </c>
      <c r="D1272" s="43">
        <v>8.5099999999999995E-2</v>
      </c>
      <c r="E1272" s="43">
        <v>0.08</v>
      </c>
      <c r="F1272" s="44">
        <v>191783</v>
      </c>
      <c r="G1272" s="44">
        <v>191783</v>
      </c>
      <c r="H1272" s="44">
        <v>69075.55</v>
      </c>
      <c r="I1272" s="44">
        <v>89999.99</v>
      </c>
      <c r="J1272" s="68">
        <f t="shared" si="57"/>
        <v>0.36017556300610587</v>
      </c>
      <c r="K1272" s="43">
        <f t="shared" si="58"/>
        <v>0.46928033245908141</v>
      </c>
      <c r="L1272" s="41" t="str">
        <f t="shared" si="59"/>
        <v>AA</v>
      </c>
      <c r="M1272" s="41" t="s">
        <v>1027</v>
      </c>
      <c r="N1272" s="41" t="s">
        <v>416</v>
      </c>
      <c r="O1272" s="41" t="s">
        <v>70</v>
      </c>
    </row>
    <row r="1273" spans="1:15">
      <c r="A1273" s="42">
        <v>41565</v>
      </c>
      <c r="B1273" s="42">
        <v>54349</v>
      </c>
      <c r="C1273" s="130">
        <v>420</v>
      </c>
      <c r="D1273" s="43">
        <v>8.5099999999999995E-2</v>
      </c>
      <c r="E1273" s="43">
        <v>0.08</v>
      </c>
      <c r="F1273" s="44">
        <v>164000</v>
      </c>
      <c r="G1273" s="44">
        <v>164000</v>
      </c>
      <c r="H1273" s="44">
        <v>74927.460000000006</v>
      </c>
      <c r="I1273" s="44">
        <v>76999.990000000005</v>
      </c>
      <c r="J1273" s="68">
        <f t="shared" si="57"/>
        <v>0.45687475609756101</v>
      </c>
      <c r="K1273" s="43">
        <f t="shared" si="58"/>
        <v>0.46951213414634152</v>
      </c>
      <c r="L1273" s="41" t="str">
        <f t="shared" si="59"/>
        <v>AA</v>
      </c>
      <c r="M1273" s="41" t="s">
        <v>624</v>
      </c>
      <c r="N1273" s="41" t="s">
        <v>424</v>
      </c>
      <c r="O1273" s="41" t="s">
        <v>70</v>
      </c>
    </row>
    <row r="1274" spans="1:15">
      <c r="A1274" s="42">
        <v>41326</v>
      </c>
      <c r="B1274" s="42">
        <v>53560</v>
      </c>
      <c r="C1274" s="130">
        <v>402</v>
      </c>
      <c r="D1274" s="43">
        <v>8.5099999999999995E-2</v>
      </c>
      <c r="E1274" s="43">
        <v>0.08</v>
      </c>
      <c r="F1274" s="44">
        <v>182041</v>
      </c>
      <c r="G1274" s="44">
        <v>182041</v>
      </c>
      <c r="H1274" s="44">
        <v>81336.34</v>
      </c>
      <c r="I1274" s="44">
        <v>85499.99</v>
      </c>
      <c r="J1274" s="68">
        <f t="shared" si="57"/>
        <v>0.4468023137644816</v>
      </c>
      <c r="K1274" s="43">
        <f t="shared" si="58"/>
        <v>0.46967435907295613</v>
      </c>
      <c r="L1274" s="41" t="str">
        <f t="shared" si="59"/>
        <v>AA</v>
      </c>
      <c r="M1274" s="41" t="s">
        <v>449</v>
      </c>
      <c r="N1274" s="41" t="s">
        <v>418</v>
      </c>
      <c r="O1274" s="41" t="s">
        <v>70</v>
      </c>
    </row>
    <row r="1275" spans="1:15">
      <c r="A1275" s="38">
        <v>41600</v>
      </c>
      <c r="B1275" s="38">
        <v>45252</v>
      </c>
      <c r="C1275" s="131">
        <v>120</v>
      </c>
      <c r="D1275" s="39">
        <v>8.5099999999999995E-2</v>
      </c>
      <c r="E1275" s="39">
        <v>7.5300000000000006E-2</v>
      </c>
      <c r="F1275" s="40">
        <v>170000</v>
      </c>
      <c r="G1275" s="40">
        <v>170000</v>
      </c>
      <c r="H1275" s="40">
        <v>70713.539999999994</v>
      </c>
      <c r="I1275" s="40">
        <v>79944.3</v>
      </c>
      <c r="J1275" s="67">
        <f t="shared" si="57"/>
        <v>0.41596199999999994</v>
      </c>
      <c r="K1275" s="39">
        <f t="shared" si="58"/>
        <v>0.47026058823529415</v>
      </c>
      <c r="L1275" s="2" t="str">
        <f t="shared" si="59"/>
        <v>AA</v>
      </c>
      <c r="M1275" s="2" t="s">
        <v>467</v>
      </c>
      <c r="N1275" s="2" t="s">
        <v>425</v>
      </c>
      <c r="O1275" s="2" t="s">
        <v>70</v>
      </c>
    </row>
    <row r="1276" spans="1:15">
      <c r="A1276" s="42">
        <v>41379</v>
      </c>
      <c r="B1276" s="42">
        <v>52489</v>
      </c>
      <c r="C1276" s="130">
        <v>365</v>
      </c>
      <c r="D1276" s="43">
        <v>8.5099999999999995E-2</v>
      </c>
      <c r="E1276" s="43">
        <v>0.08</v>
      </c>
      <c r="F1276" s="44">
        <v>170000</v>
      </c>
      <c r="G1276" s="44">
        <v>170000</v>
      </c>
      <c r="H1276" s="44">
        <v>76104.42</v>
      </c>
      <c r="I1276" s="44">
        <v>79979.490000000005</v>
      </c>
      <c r="J1276" s="68">
        <f t="shared" si="57"/>
        <v>0.44767305882352942</v>
      </c>
      <c r="K1276" s="43">
        <f t="shared" si="58"/>
        <v>0.47046758823529417</v>
      </c>
      <c r="L1276" s="41" t="str">
        <f t="shared" si="59"/>
        <v>AA</v>
      </c>
      <c r="M1276" s="41" t="s">
        <v>482</v>
      </c>
      <c r="N1276" s="41" t="s">
        <v>422</v>
      </c>
      <c r="O1276" s="41" t="s">
        <v>70</v>
      </c>
    </row>
    <row r="1277" spans="1:15">
      <c r="A1277" s="38">
        <v>41603</v>
      </c>
      <c r="B1277" s="38">
        <v>48908</v>
      </c>
      <c r="C1277" s="131">
        <v>240</v>
      </c>
      <c r="D1277" s="39">
        <v>8.5099999999999995E-2</v>
      </c>
      <c r="E1277" s="39">
        <v>0.08</v>
      </c>
      <c r="F1277" s="40">
        <v>170000</v>
      </c>
      <c r="G1277" s="40">
        <v>170000</v>
      </c>
      <c r="H1277" s="40">
        <v>75867.990000000005</v>
      </c>
      <c r="I1277" s="40">
        <v>79999.990000000005</v>
      </c>
      <c r="J1277" s="67">
        <f t="shared" si="57"/>
        <v>0.44628229411764708</v>
      </c>
      <c r="K1277" s="39">
        <f t="shared" si="58"/>
        <v>0.47058817647058826</v>
      </c>
      <c r="L1277" s="2" t="str">
        <f t="shared" si="59"/>
        <v>AA</v>
      </c>
      <c r="M1277" s="2" t="s">
        <v>697</v>
      </c>
      <c r="N1277" s="2" t="s">
        <v>417</v>
      </c>
      <c r="O1277" s="2" t="s">
        <v>70</v>
      </c>
    </row>
    <row r="1278" spans="1:15">
      <c r="A1278" s="38">
        <v>41501</v>
      </c>
      <c r="B1278" s="38">
        <v>48806</v>
      </c>
      <c r="C1278" s="131">
        <v>240</v>
      </c>
      <c r="D1278" s="39">
        <v>8.5099999999999995E-2</v>
      </c>
      <c r="E1278" s="39">
        <v>0.08</v>
      </c>
      <c r="F1278" s="40">
        <v>170000</v>
      </c>
      <c r="G1278" s="40">
        <v>170000</v>
      </c>
      <c r="H1278" s="40">
        <v>74920.399999999994</v>
      </c>
      <c r="I1278" s="40">
        <v>79999.990000000005</v>
      </c>
      <c r="J1278" s="67">
        <f t="shared" si="57"/>
        <v>0.44070823529411762</v>
      </c>
      <c r="K1278" s="39">
        <f t="shared" si="58"/>
        <v>0.47058817647058826</v>
      </c>
      <c r="L1278" s="2" t="str">
        <f t="shared" si="59"/>
        <v>AA</v>
      </c>
      <c r="M1278" s="2" t="s">
        <v>1550</v>
      </c>
      <c r="N1278" s="2" t="s">
        <v>421</v>
      </c>
      <c r="O1278" s="2" t="s">
        <v>70</v>
      </c>
    </row>
    <row r="1279" spans="1:15">
      <c r="A1279" s="38">
        <v>41491</v>
      </c>
      <c r="B1279" s="38">
        <v>48796</v>
      </c>
      <c r="C1279" s="131">
        <v>240</v>
      </c>
      <c r="D1279" s="39">
        <v>8.5099999999999995E-2</v>
      </c>
      <c r="E1279" s="39">
        <v>8.5099999999999995E-2</v>
      </c>
      <c r="F1279" s="40">
        <v>170000</v>
      </c>
      <c r="G1279" s="40">
        <v>170000</v>
      </c>
      <c r="H1279" s="40">
        <v>74968.56</v>
      </c>
      <c r="I1279" s="40">
        <v>79999.990000000005</v>
      </c>
      <c r="J1279" s="67">
        <f t="shared" si="57"/>
        <v>0.44099152941176467</v>
      </c>
      <c r="K1279" s="39">
        <f t="shared" si="58"/>
        <v>0.47058817647058826</v>
      </c>
      <c r="L1279" s="2" t="str">
        <f t="shared" si="59"/>
        <v>AA</v>
      </c>
      <c r="M1279" s="2" t="s">
        <v>481</v>
      </c>
      <c r="N1279" s="2" t="s">
        <v>417</v>
      </c>
      <c r="O1279" s="2" t="s">
        <v>70</v>
      </c>
    </row>
    <row r="1280" spans="1:15">
      <c r="A1280" s="42">
        <v>41766</v>
      </c>
      <c r="B1280" s="42">
        <v>54550</v>
      </c>
      <c r="C1280" s="130">
        <v>420</v>
      </c>
      <c r="D1280" s="43">
        <v>8.5099999999999995E-2</v>
      </c>
      <c r="E1280" s="43">
        <v>7.4400000000000008E-2</v>
      </c>
      <c r="F1280" s="44">
        <v>170000</v>
      </c>
      <c r="G1280" s="44">
        <v>170000</v>
      </c>
      <c r="H1280" s="44">
        <v>78958.539999999994</v>
      </c>
      <c r="I1280" s="44">
        <v>79999.990000000005</v>
      </c>
      <c r="J1280" s="68">
        <f t="shared" si="57"/>
        <v>0.46446199999999999</v>
      </c>
      <c r="K1280" s="43">
        <f t="shared" si="58"/>
        <v>0.47058817647058826</v>
      </c>
      <c r="L1280" s="41" t="str">
        <f t="shared" si="59"/>
        <v>AA</v>
      </c>
      <c r="M1280" s="41" t="s">
        <v>449</v>
      </c>
      <c r="N1280" s="41" t="s">
        <v>418</v>
      </c>
      <c r="O1280" s="41" t="s">
        <v>70</v>
      </c>
    </row>
    <row r="1281" spans="1:15">
      <c r="A1281" s="42">
        <v>41389</v>
      </c>
      <c r="B1281" s="42">
        <v>48694</v>
      </c>
      <c r="C1281" s="130">
        <v>240</v>
      </c>
      <c r="D1281" s="43">
        <v>8.5099999999999995E-2</v>
      </c>
      <c r="E1281" s="43">
        <v>7.5300000000000006E-2</v>
      </c>
      <c r="F1281" s="44">
        <v>170000</v>
      </c>
      <c r="G1281" s="44">
        <v>170000</v>
      </c>
      <c r="H1281" s="44">
        <v>76406.75</v>
      </c>
      <c r="I1281" s="44">
        <v>80000</v>
      </c>
      <c r="J1281" s="68">
        <f t="shared" si="57"/>
        <v>0.44945147058823531</v>
      </c>
      <c r="K1281" s="43">
        <f t="shared" si="58"/>
        <v>0.47058823529411764</v>
      </c>
      <c r="L1281" s="41" t="str">
        <f t="shared" si="59"/>
        <v>AA</v>
      </c>
      <c r="M1281" s="41" t="s">
        <v>617</v>
      </c>
      <c r="N1281" s="41" t="s">
        <v>421</v>
      </c>
      <c r="O1281" s="41" t="s">
        <v>70</v>
      </c>
    </row>
    <row r="1282" spans="1:15">
      <c r="A1282" s="42">
        <v>41397</v>
      </c>
      <c r="B1282" s="42">
        <v>52354</v>
      </c>
      <c r="C1282" s="130">
        <v>360</v>
      </c>
      <c r="D1282" s="43">
        <v>8.5099999999999995E-2</v>
      </c>
      <c r="E1282" s="43">
        <v>7.5300000000000006E-2</v>
      </c>
      <c r="F1282" s="44">
        <v>170000</v>
      </c>
      <c r="G1282" s="44">
        <v>170000</v>
      </c>
      <c r="H1282" s="44">
        <v>77490.69</v>
      </c>
      <c r="I1282" s="44">
        <v>80000</v>
      </c>
      <c r="J1282" s="68">
        <f t="shared" si="57"/>
        <v>0.45582758823529412</v>
      </c>
      <c r="K1282" s="43">
        <f t="shared" si="58"/>
        <v>0.47058823529411764</v>
      </c>
      <c r="L1282" s="41" t="str">
        <f t="shared" si="59"/>
        <v>AA</v>
      </c>
      <c r="M1282" s="41" t="s">
        <v>710</v>
      </c>
      <c r="N1282" s="41" t="s">
        <v>421</v>
      </c>
      <c r="O1282" s="41" t="s">
        <v>70</v>
      </c>
    </row>
    <row r="1283" spans="1:15">
      <c r="A1283" s="42">
        <v>41113</v>
      </c>
      <c r="B1283" s="42">
        <v>48418</v>
      </c>
      <c r="C1283" s="130">
        <v>240</v>
      </c>
      <c r="D1283" s="43">
        <v>8.5099999999999995E-2</v>
      </c>
      <c r="E1283" s="43">
        <v>7.5300000000000006E-2</v>
      </c>
      <c r="F1283" s="44">
        <v>150000</v>
      </c>
      <c r="G1283" s="44">
        <v>150000</v>
      </c>
      <c r="H1283" s="44">
        <v>62239.8</v>
      </c>
      <c r="I1283" s="44">
        <v>70609.2</v>
      </c>
      <c r="J1283" s="68">
        <f t="shared" ref="J1283:J1346" si="60">H1283/G1283</f>
        <v>0.41493200000000002</v>
      </c>
      <c r="K1283" s="43">
        <f t="shared" ref="K1283:K1346" si="61">I1283/G1283</f>
        <v>0.47072799999999998</v>
      </c>
      <c r="L1283" s="41" t="str">
        <f t="shared" ref="L1283:L1346" si="62">IF(J1283&lt;=65%,"AA",IF(J1283&lt;=75%,"A",IF(J1283&lt;=85%,"B","C")))</f>
        <v>AA</v>
      </c>
      <c r="M1283" s="41" t="s">
        <v>739</v>
      </c>
      <c r="N1283" s="41" t="s">
        <v>422</v>
      </c>
      <c r="O1283" s="41" t="s">
        <v>70</v>
      </c>
    </row>
    <row r="1284" spans="1:15">
      <c r="A1284" s="42">
        <v>41682</v>
      </c>
      <c r="B1284" s="42">
        <v>54466</v>
      </c>
      <c r="C1284" s="130">
        <v>420</v>
      </c>
      <c r="D1284" s="43">
        <v>8.5099999999999995E-2</v>
      </c>
      <c r="E1284" s="43">
        <v>7.5300000000000006E-2</v>
      </c>
      <c r="F1284" s="44">
        <v>190000</v>
      </c>
      <c r="G1284" s="44">
        <v>190000</v>
      </c>
      <c r="H1284" s="44">
        <v>88979.12</v>
      </c>
      <c r="I1284" s="44">
        <v>89487.83</v>
      </c>
      <c r="J1284" s="68">
        <f t="shared" si="60"/>
        <v>0.46831115789473682</v>
      </c>
      <c r="K1284" s="43">
        <f t="shared" si="61"/>
        <v>0.47098857894736845</v>
      </c>
      <c r="L1284" s="41" t="str">
        <f t="shared" si="62"/>
        <v>AA</v>
      </c>
      <c r="M1284" s="41" t="s">
        <v>1009</v>
      </c>
      <c r="N1284" s="41" t="s">
        <v>421</v>
      </c>
      <c r="O1284" s="41" t="s">
        <v>70</v>
      </c>
    </row>
    <row r="1285" spans="1:15">
      <c r="A1285" s="42">
        <v>41106</v>
      </c>
      <c r="B1285" s="42">
        <v>52063</v>
      </c>
      <c r="C1285" s="130">
        <v>360</v>
      </c>
      <c r="D1285" s="43">
        <v>8.5099999999999995E-2</v>
      </c>
      <c r="E1285" s="43">
        <v>0.08</v>
      </c>
      <c r="F1285" s="44">
        <v>176000</v>
      </c>
      <c r="G1285" s="44">
        <v>176000</v>
      </c>
      <c r="H1285" s="44">
        <v>76802.19</v>
      </c>
      <c r="I1285" s="44">
        <v>82999.990000000005</v>
      </c>
      <c r="J1285" s="68">
        <f t="shared" si="60"/>
        <v>0.43637607954545454</v>
      </c>
      <c r="K1285" s="43">
        <f t="shared" si="61"/>
        <v>0.47159085227272729</v>
      </c>
      <c r="L1285" s="41" t="str">
        <f t="shared" si="62"/>
        <v>AA</v>
      </c>
      <c r="M1285" s="41" t="s">
        <v>788</v>
      </c>
      <c r="N1285" s="41" t="s">
        <v>427</v>
      </c>
      <c r="O1285" s="41" t="s">
        <v>70</v>
      </c>
    </row>
    <row r="1286" spans="1:15">
      <c r="A1286" s="38">
        <v>41303</v>
      </c>
      <c r="B1286" s="38">
        <v>54086</v>
      </c>
      <c r="C1286" s="131">
        <v>420</v>
      </c>
      <c r="D1286" s="39">
        <v>8.5099999999999995E-2</v>
      </c>
      <c r="E1286" s="39">
        <v>7.4400000000000008E-2</v>
      </c>
      <c r="F1286" s="40">
        <v>196000</v>
      </c>
      <c r="G1286" s="40">
        <v>196000</v>
      </c>
      <c r="H1286" s="40">
        <v>88071.2</v>
      </c>
      <c r="I1286" s="40">
        <v>92499.99</v>
      </c>
      <c r="J1286" s="67">
        <f t="shared" si="60"/>
        <v>0.44934285714285715</v>
      </c>
      <c r="K1286" s="39">
        <f t="shared" si="61"/>
        <v>0.47193872448979596</v>
      </c>
      <c r="L1286" s="2" t="str">
        <f t="shared" si="62"/>
        <v>AA</v>
      </c>
      <c r="M1286" s="2" t="s">
        <v>511</v>
      </c>
      <c r="N1286" s="2" t="s">
        <v>422</v>
      </c>
      <c r="O1286" s="2" t="s">
        <v>70</v>
      </c>
    </row>
    <row r="1287" spans="1:15">
      <c r="A1287" s="42">
        <v>41732</v>
      </c>
      <c r="B1287" s="42">
        <v>54516</v>
      </c>
      <c r="C1287" s="130">
        <v>420</v>
      </c>
      <c r="D1287" s="43">
        <v>8.5099999999999995E-2</v>
      </c>
      <c r="E1287" s="43">
        <v>7.8100000000000003E-2</v>
      </c>
      <c r="F1287" s="44">
        <v>200000</v>
      </c>
      <c r="G1287" s="44">
        <v>200000</v>
      </c>
      <c r="H1287" s="44">
        <v>84772.66</v>
      </c>
      <c r="I1287" s="44">
        <v>94394.99</v>
      </c>
      <c r="J1287" s="68">
        <f t="shared" si="60"/>
        <v>0.4238633</v>
      </c>
      <c r="K1287" s="43">
        <f t="shared" si="61"/>
        <v>0.47197495</v>
      </c>
      <c r="L1287" s="41" t="str">
        <f t="shared" si="62"/>
        <v>AA</v>
      </c>
      <c r="M1287" s="41" t="s">
        <v>467</v>
      </c>
      <c r="N1287" s="41" t="s">
        <v>425</v>
      </c>
      <c r="O1287" s="41" t="s">
        <v>70</v>
      </c>
    </row>
    <row r="1288" spans="1:15">
      <c r="A1288" s="38">
        <v>41075</v>
      </c>
      <c r="B1288" s="38">
        <v>52032</v>
      </c>
      <c r="C1288" s="131">
        <v>360</v>
      </c>
      <c r="D1288" s="39">
        <v>8.5099999999999995E-2</v>
      </c>
      <c r="E1288" s="39">
        <v>0.08</v>
      </c>
      <c r="F1288" s="40">
        <v>120000</v>
      </c>
      <c r="G1288" s="40">
        <v>120000</v>
      </c>
      <c r="H1288" s="40">
        <v>52255.5</v>
      </c>
      <c r="I1288" s="40">
        <v>56639.99</v>
      </c>
      <c r="J1288" s="67">
        <f t="shared" si="60"/>
        <v>0.43546249999999997</v>
      </c>
      <c r="K1288" s="39">
        <f t="shared" si="61"/>
        <v>0.47199991666666663</v>
      </c>
      <c r="L1288" s="2" t="str">
        <f t="shared" si="62"/>
        <v>AA</v>
      </c>
      <c r="M1288" s="2" t="s">
        <v>1059</v>
      </c>
      <c r="N1288" s="2" t="s">
        <v>421</v>
      </c>
      <c r="O1288" s="2" t="s">
        <v>70</v>
      </c>
    </row>
    <row r="1289" spans="1:15">
      <c r="A1289" s="38">
        <v>41509</v>
      </c>
      <c r="B1289" s="38">
        <v>54293</v>
      </c>
      <c r="C1289" s="131">
        <v>420</v>
      </c>
      <c r="D1289" s="39">
        <v>8.5099999999999995E-2</v>
      </c>
      <c r="E1289" s="39">
        <v>0.08</v>
      </c>
      <c r="F1289" s="40">
        <v>172929.68</v>
      </c>
      <c r="G1289" s="40">
        <v>172929.68</v>
      </c>
      <c r="H1289" s="40">
        <v>80462.509999999995</v>
      </c>
      <c r="I1289" s="40">
        <v>81629.679999999993</v>
      </c>
      <c r="J1289" s="67">
        <f t="shared" si="60"/>
        <v>0.46529034229404692</v>
      </c>
      <c r="K1289" s="39">
        <f t="shared" si="61"/>
        <v>0.47203973314470943</v>
      </c>
      <c r="L1289" s="2" t="str">
        <f t="shared" si="62"/>
        <v>AA</v>
      </c>
      <c r="M1289" s="2" t="s">
        <v>710</v>
      </c>
      <c r="N1289" s="2" t="s">
        <v>421</v>
      </c>
      <c r="O1289" s="2" t="s">
        <v>70</v>
      </c>
    </row>
    <row r="1290" spans="1:15">
      <c r="A1290" s="38">
        <v>41191</v>
      </c>
      <c r="B1290" s="38">
        <v>46669</v>
      </c>
      <c r="C1290" s="131">
        <v>180</v>
      </c>
      <c r="D1290" s="39">
        <v>8.5099999999999995E-2</v>
      </c>
      <c r="E1290" s="39">
        <v>7.5300000000000006E-2</v>
      </c>
      <c r="F1290" s="40">
        <v>180000</v>
      </c>
      <c r="G1290" s="40">
        <v>180000</v>
      </c>
      <c r="H1290" s="40">
        <v>72673.48</v>
      </c>
      <c r="I1290" s="40">
        <v>84999.99</v>
      </c>
      <c r="J1290" s="67">
        <f t="shared" si="60"/>
        <v>0.40374155555555552</v>
      </c>
      <c r="K1290" s="39">
        <f t="shared" si="61"/>
        <v>0.47222216666666672</v>
      </c>
      <c r="L1290" s="2" t="str">
        <f t="shared" si="62"/>
        <v>AA</v>
      </c>
      <c r="M1290" s="2" t="s">
        <v>750</v>
      </c>
      <c r="N1290" s="2" t="s">
        <v>417</v>
      </c>
      <c r="O1290" s="2" t="s">
        <v>70</v>
      </c>
    </row>
    <row r="1291" spans="1:15">
      <c r="A1291" s="42">
        <v>41309</v>
      </c>
      <c r="B1291" s="42">
        <v>46787</v>
      </c>
      <c r="C1291" s="130">
        <v>180</v>
      </c>
      <c r="D1291" s="43">
        <v>8.5099999999999995E-2</v>
      </c>
      <c r="E1291" s="43">
        <v>7.5300000000000006E-2</v>
      </c>
      <c r="F1291" s="44">
        <v>180000</v>
      </c>
      <c r="G1291" s="44">
        <v>180000</v>
      </c>
      <c r="H1291" s="44">
        <v>74620.08</v>
      </c>
      <c r="I1291" s="44">
        <v>84999.99</v>
      </c>
      <c r="J1291" s="68">
        <f t="shared" si="60"/>
        <v>0.41455600000000004</v>
      </c>
      <c r="K1291" s="43">
        <f t="shared" si="61"/>
        <v>0.47222216666666672</v>
      </c>
      <c r="L1291" s="41" t="str">
        <f t="shared" si="62"/>
        <v>AA</v>
      </c>
      <c r="M1291" s="41" t="s">
        <v>564</v>
      </c>
      <c r="N1291" s="41" t="s">
        <v>417</v>
      </c>
      <c r="O1291" s="41" t="s">
        <v>70</v>
      </c>
    </row>
    <row r="1292" spans="1:15">
      <c r="A1292" s="42">
        <v>41712</v>
      </c>
      <c r="B1292" s="42">
        <v>49017</v>
      </c>
      <c r="C1292" s="130">
        <v>240</v>
      </c>
      <c r="D1292" s="43">
        <v>8.5099999999999995E-2</v>
      </c>
      <c r="E1292" s="43">
        <v>0.08</v>
      </c>
      <c r="F1292" s="44">
        <v>138000</v>
      </c>
      <c r="G1292" s="44">
        <v>138000</v>
      </c>
      <c r="H1292" s="44">
        <v>62761.35</v>
      </c>
      <c r="I1292" s="44">
        <v>65199.99</v>
      </c>
      <c r="J1292" s="68">
        <f t="shared" si="60"/>
        <v>0.45479239130434784</v>
      </c>
      <c r="K1292" s="43">
        <f t="shared" si="61"/>
        <v>0.47246369565217389</v>
      </c>
      <c r="L1292" s="41" t="str">
        <f t="shared" si="62"/>
        <v>AA</v>
      </c>
      <c r="M1292" s="41" t="s">
        <v>790</v>
      </c>
      <c r="N1292" s="41" t="s">
        <v>416</v>
      </c>
      <c r="O1292" s="41" t="s">
        <v>70</v>
      </c>
    </row>
    <row r="1293" spans="1:15">
      <c r="A1293" s="42">
        <v>41768</v>
      </c>
      <c r="B1293" s="42">
        <v>50899</v>
      </c>
      <c r="C1293" s="130">
        <v>300</v>
      </c>
      <c r="D1293" s="43">
        <v>8.5099999999999995E-2</v>
      </c>
      <c r="E1293" s="43">
        <v>0.08</v>
      </c>
      <c r="F1293" s="44">
        <v>135001.34</v>
      </c>
      <c r="G1293" s="44">
        <v>135001.34</v>
      </c>
      <c r="H1293" s="44">
        <v>62370.57</v>
      </c>
      <c r="I1293" s="44">
        <v>63799.99</v>
      </c>
      <c r="J1293" s="68">
        <f t="shared" si="60"/>
        <v>0.46199963644805303</v>
      </c>
      <c r="K1293" s="43">
        <f t="shared" si="61"/>
        <v>0.47258782764674778</v>
      </c>
      <c r="L1293" s="41" t="str">
        <f t="shared" si="62"/>
        <v>AA</v>
      </c>
      <c r="M1293" s="41" t="s">
        <v>283</v>
      </c>
      <c r="N1293" s="41" t="s">
        <v>417</v>
      </c>
      <c r="O1293" s="41" t="s">
        <v>70</v>
      </c>
    </row>
    <row r="1294" spans="1:15">
      <c r="A1294" s="42">
        <v>41409</v>
      </c>
      <c r="B1294" s="42">
        <v>54193</v>
      </c>
      <c r="C1294" s="130">
        <v>420</v>
      </c>
      <c r="D1294" s="43">
        <v>8.5099999999999995E-2</v>
      </c>
      <c r="E1294" s="43">
        <v>8.5099999999999995E-2</v>
      </c>
      <c r="F1294" s="44">
        <v>110000</v>
      </c>
      <c r="G1294" s="44">
        <v>110000</v>
      </c>
      <c r="H1294" s="44">
        <v>54408.89</v>
      </c>
      <c r="I1294" s="44">
        <v>51984.99</v>
      </c>
      <c r="J1294" s="68">
        <f t="shared" si="60"/>
        <v>0.49462627272727272</v>
      </c>
      <c r="K1294" s="43">
        <f t="shared" si="61"/>
        <v>0.47259081818181814</v>
      </c>
      <c r="L1294" s="41" t="str">
        <f t="shared" si="62"/>
        <v>AA</v>
      </c>
      <c r="M1294" s="41" t="s">
        <v>828</v>
      </c>
      <c r="N1294" s="41" t="s">
        <v>429</v>
      </c>
      <c r="O1294" s="41" t="s">
        <v>70</v>
      </c>
    </row>
    <row r="1295" spans="1:15">
      <c r="A1295" s="42">
        <v>41339</v>
      </c>
      <c r="B1295" s="42">
        <v>48950</v>
      </c>
      <c r="C1295" s="130">
        <v>250</v>
      </c>
      <c r="D1295" s="43">
        <v>8.5099999999999995E-2</v>
      </c>
      <c r="E1295" s="43">
        <v>0.08</v>
      </c>
      <c r="F1295" s="44">
        <v>144215</v>
      </c>
      <c r="G1295" s="44">
        <v>144215</v>
      </c>
      <c r="H1295" s="44">
        <v>44373.13</v>
      </c>
      <c r="I1295" s="44">
        <v>68160.490000000005</v>
      </c>
      <c r="J1295" s="68">
        <f t="shared" si="60"/>
        <v>0.30768734181603852</v>
      </c>
      <c r="K1295" s="43">
        <f t="shared" si="61"/>
        <v>0.47263107166383528</v>
      </c>
      <c r="L1295" s="41" t="str">
        <f t="shared" si="62"/>
        <v>AA</v>
      </c>
      <c r="M1295" s="41" t="s">
        <v>619</v>
      </c>
      <c r="N1295" s="41" t="s">
        <v>427</v>
      </c>
      <c r="O1295" s="41" t="s">
        <v>70</v>
      </c>
    </row>
    <row r="1296" spans="1:15">
      <c r="A1296" s="42">
        <v>41199</v>
      </c>
      <c r="B1296" s="42">
        <v>53890</v>
      </c>
      <c r="C1296" s="130">
        <v>417</v>
      </c>
      <c r="D1296" s="43">
        <v>8.5099999999999995E-2</v>
      </c>
      <c r="E1296" s="43">
        <v>7.5300000000000006E-2</v>
      </c>
      <c r="F1296" s="44">
        <v>156000</v>
      </c>
      <c r="G1296" s="44">
        <v>156000</v>
      </c>
      <c r="H1296" s="44">
        <v>69618.31</v>
      </c>
      <c r="I1296" s="44">
        <v>73735.990000000005</v>
      </c>
      <c r="J1296" s="68">
        <f t="shared" si="60"/>
        <v>0.44627121794871794</v>
      </c>
      <c r="K1296" s="43">
        <f t="shared" si="61"/>
        <v>0.47266660256410259</v>
      </c>
      <c r="L1296" s="41" t="str">
        <f t="shared" si="62"/>
        <v>AA</v>
      </c>
      <c r="M1296" s="41" t="s">
        <v>714</v>
      </c>
      <c r="N1296" s="41" t="s">
        <v>416</v>
      </c>
      <c r="O1296" s="41" t="s">
        <v>70</v>
      </c>
    </row>
    <row r="1297" spans="1:15">
      <c r="A1297" s="42">
        <v>41334</v>
      </c>
      <c r="B1297" s="42">
        <v>54118</v>
      </c>
      <c r="C1297" s="130">
        <v>420</v>
      </c>
      <c r="D1297" s="43">
        <v>8.5099999999999995E-2</v>
      </c>
      <c r="E1297" s="43">
        <v>7.5300000000000006E-2</v>
      </c>
      <c r="F1297" s="44">
        <v>200000</v>
      </c>
      <c r="G1297" s="44">
        <v>200000</v>
      </c>
      <c r="H1297" s="44">
        <v>91298.46</v>
      </c>
      <c r="I1297" s="44">
        <v>94533.57</v>
      </c>
      <c r="J1297" s="68">
        <f t="shared" si="60"/>
        <v>0.45649230000000002</v>
      </c>
      <c r="K1297" s="43">
        <f t="shared" si="61"/>
        <v>0.47266785000000006</v>
      </c>
      <c r="L1297" s="41" t="str">
        <f t="shared" si="62"/>
        <v>AA</v>
      </c>
      <c r="M1297" s="41" t="s">
        <v>529</v>
      </c>
      <c r="N1297" s="41" t="s">
        <v>421</v>
      </c>
      <c r="O1297" s="41" t="s">
        <v>70</v>
      </c>
    </row>
    <row r="1298" spans="1:15">
      <c r="A1298" s="38">
        <v>41647</v>
      </c>
      <c r="B1298" s="38">
        <v>54431</v>
      </c>
      <c r="C1298" s="131">
        <v>420</v>
      </c>
      <c r="D1298" s="39">
        <v>8.5099999999999995E-2</v>
      </c>
      <c r="E1298" s="39">
        <v>0.08</v>
      </c>
      <c r="F1298" s="40">
        <v>110000</v>
      </c>
      <c r="G1298" s="40">
        <v>110000</v>
      </c>
      <c r="H1298" s="40">
        <v>50883.35</v>
      </c>
      <c r="I1298" s="40">
        <v>51999.99</v>
      </c>
      <c r="J1298" s="67">
        <f t="shared" si="60"/>
        <v>0.46257590909090907</v>
      </c>
      <c r="K1298" s="39">
        <f t="shared" si="61"/>
        <v>0.4727271818181818</v>
      </c>
      <c r="L1298" s="2" t="str">
        <f t="shared" si="62"/>
        <v>AA</v>
      </c>
      <c r="M1298" s="2" t="s">
        <v>883</v>
      </c>
      <c r="N1298" s="2" t="s">
        <v>417</v>
      </c>
      <c r="O1298" s="2" t="s">
        <v>70</v>
      </c>
    </row>
    <row r="1299" spans="1:15">
      <c r="A1299" s="42">
        <v>41618</v>
      </c>
      <c r="B1299" s="42">
        <v>54402</v>
      </c>
      <c r="C1299" s="130">
        <v>420</v>
      </c>
      <c r="D1299" s="43">
        <v>8.5099999999999995E-2</v>
      </c>
      <c r="E1299" s="43">
        <v>0.08</v>
      </c>
      <c r="F1299" s="44">
        <v>180000</v>
      </c>
      <c r="G1299" s="44">
        <v>180000</v>
      </c>
      <c r="H1299" s="44">
        <v>83112.88</v>
      </c>
      <c r="I1299" s="44">
        <v>85101.99</v>
      </c>
      <c r="J1299" s="68">
        <f t="shared" si="60"/>
        <v>0.46173822222222227</v>
      </c>
      <c r="K1299" s="43">
        <f t="shared" si="61"/>
        <v>0.47278883333333338</v>
      </c>
      <c r="L1299" s="41" t="str">
        <f t="shared" si="62"/>
        <v>AA</v>
      </c>
      <c r="M1299" s="41" t="s">
        <v>1051</v>
      </c>
      <c r="N1299" s="41" t="s">
        <v>437</v>
      </c>
      <c r="O1299" s="41" t="s">
        <v>70</v>
      </c>
    </row>
    <row r="1300" spans="1:15">
      <c r="A1300" s="42">
        <v>41302</v>
      </c>
      <c r="B1300" s="42">
        <v>48607</v>
      </c>
      <c r="C1300" s="130">
        <v>240</v>
      </c>
      <c r="D1300" s="43">
        <v>8.5099999999999995E-2</v>
      </c>
      <c r="E1300" s="43">
        <v>7.8100000000000003E-2</v>
      </c>
      <c r="F1300" s="44">
        <v>190000</v>
      </c>
      <c r="G1300" s="44">
        <v>190000</v>
      </c>
      <c r="H1300" s="44">
        <v>81461.399999999994</v>
      </c>
      <c r="I1300" s="44">
        <v>89873.21</v>
      </c>
      <c r="J1300" s="68">
        <f t="shared" si="60"/>
        <v>0.42874421052631578</v>
      </c>
      <c r="K1300" s="43">
        <f t="shared" si="61"/>
        <v>0.47301689473684216</v>
      </c>
      <c r="L1300" s="41" t="str">
        <f t="shared" si="62"/>
        <v>AA</v>
      </c>
      <c r="M1300" s="41" t="s">
        <v>548</v>
      </c>
      <c r="N1300" s="41" t="s">
        <v>433</v>
      </c>
      <c r="O1300" s="41" t="s">
        <v>70</v>
      </c>
    </row>
    <row r="1301" spans="1:15">
      <c r="A1301" s="42">
        <v>41333</v>
      </c>
      <c r="B1301" s="42">
        <v>52290</v>
      </c>
      <c r="C1301" s="130">
        <v>360</v>
      </c>
      <c r="D1301" s="43">
        <v>8.5099999999999995E-2</v>
      </c>
      <c r="E1301" s="43">
        <v>7.5300000000000006E-2</v>
      </c>
      <c r="F1301" s="44">
        <v>170000</v>
      </c>
      <c r="G1301" s="44">
        <v>170000</v>
      </c>
      <c r="H1301" s="44">
        <v>76190.48</v>
      </c>
      <c r="I1301" s="44">
        <v>80443.25</v>
      </c>
      <c r="J1301" s="68">
        <f t="shared" si="60"/>
        <v>0.44817929411764701</v>
      </c>
      <c r="K1301" s="43">
        <f t="shared" si="61"/>
        <v>0.47319558823529412</v>
      </c>
      <c r="L1301" s="41" t="str">
        <f t="shared" si="62"/>
        <v>AA</v>
      </c>
      <c r="M1301" s="41" t="s">
        <v>714</v>
      </c>
      <c r="N1301" s="41" t="s">
        <v>416</v>
      </c>
      <c r="O1301" s="41" t="s">
        <v>70</v>
      </c>
    </row>
    <row r="1302" spans="1:15">
      <c r="A1302" s="42">
        <v>41733</v>
      </c>
      <c r="B1302" s="42">
        <v>54517</v>
      </c>
      <c r="C1302" s="130">
        <v>420</v>
      </c>
      <c r="D1302" s="43">
        <v>8.5099999999999995E-2</v>
      </c>
      <c r="E1302" s="43">
        <v>0.08</v>
      </c>
      <c r="F1302" s="44">
        <v>199847.05</v>
      </c>
      <c r="G1302" s="44">
        <v>199847.05</v>
      </c>
      <c r="H1302" s="44">
        <v>94602.33</v>
      </c>
      <c r="I1302" s="44">
        <v>94585.04</v>
      </c>
      <c r="J1302" s="68">
        <f t="shared" si="60"/>
        <v>0.47337366250840335</v>
      </c>
      <c r="K1302" s="43">
        <f t="shared" si="61"/>
        <v>0.47328714634516744</v>
      </c>
      <c r="L1302" s="41" t="str">
        <f t="shared" si="62"/>
        <v>AA</v>
      </c>
      <c r="M1302" s="41" t="s">
        <v>755</v>
      </c>
      <c r="N1302" s="41" t="s">
        <v>424</v>
      </c>
      <c r="O1302" s="41" t="s">
        <v>70</v>
      </c>
    </row>
    <row r="1303" spans="1:15">
      <c r="A1303" s="42">
        <v>41687</v>
      </c>
      <c r="B1303" s="42">
        <v>54471</v>
      </c>
      <c r="C1303" s="130">
        <v>420</v>
      </c>
      <c r="D1303" s="43">
        <v>8.5099999999999995E-2</v>
      </c>
      <c r="E1303" s="43">
        <v>0.08</v>
      </c>
      <c r="F1303" s="44">
        <v>189000</v>
      </c>
      <c r="G1303" s="44">
        <v>189000</v>
      </c>
      <c r="H1303" s="44">
        <v>89060.28</v>
      </c>
      <c r="I1303" s="44">
        <v>89455.21</v>
      </c>
      <c r="J1303" s="68">
        <f t="shared" si="60"/>
        <v>0.47121841269841269</v>
      </c>
      <c r="K1303" s="43">
        <f t="shared" si="61"/>
        <v>0.47330798941798946</v>
      </c>
      <c r="L1303" s="41" t="str">
        <f t="shared" si="62"/>
        <v>AA</v>
      </c>
      <c r="M1303" s="41" t="s">
        <v>690</v>
      </c>
      <c r="N1303" s="41" t="s">
        <v>417</v>
      </c>
      <c r="O1303" s="41" t="s">
        <v>70</v>
      </c>
    </row>
    <row r="1304" spans="1:15">
      <c r="A1304" s="42">
        <v>41327</v>
      </c>
      <c r="B1304" s="42">
        <v>48632</v>
      </c>
      <c r="C1304" s="130">
        <v>240</v>
      </c>
      <c r="D1304" s="43">
        <v>8.5099999999999995E-2</v>
      </c>
      <c r="E1304" s="43">
        <v>7.4400000000000008E-2</v>
      </c>
      <c r="F1304" s="44">
        <v>152000</v>
      </c>
      <c r="G1304" s="44">
        <v>152000</v>
      </c>
      <c r="H1304" s="44">
        <v>43550.25</v>
      </c>
      <c r="I1304" s="44">
        <v>71972.37</v>
      </c>
      <c r="J1304" s="68">
        <f t="shared" si="60"/>
        <v>0.28651480263157897</v>
      </c>
      <c r="K1304" s="43">
        <f t="shared" si="61"/>
        <v>0.47350243421052629</v>
      </c>
      <c r="L1304" s="41" t="str">
        <f t="shared" si="62"/>
        <v>AA</v>
      </c>
      <c r="M1304" s="41" t="s">
        <v>467</v>
      </c>
      <c r="N1304" s="41" t="s">
        <v>425</v>
      </c>
      <c r="O1304" s="41" t="s">
        <v>70</v>
      </c>
    </row>
    <row r="1305" spans="1:15">
      <c r="A1305" s="42">
        <v>41451</v>
      </c>
      <c r="B1305" s="42">
        <v>50582</v>
      </c>
      <c r="C1305" s="130">
        <v>300</v>
      </c>
      <c r="D1305" s="43">
        <v>8.5099999999999995E-2</v>
      </c>
      <c r="E1305" s="43">
        <v>7.5300000000000006E-2</v>
      </c>
      <c r="F1305" s="44">
        <v>168000</v>
      </c>
      <c r="G1305" s="44">
        <v>168000</v>
      </c>
      <c r="H1305" s="44">
        <v>65308.79</v>
      </c>
      <c r="I1305" s="44">
        <v>79555.179999999993</v>
      </c>
      <c r="J1305" s="68">
        <f t="shared" si="60"/>
        <v>0.38874279761904762</v>
      </c>
      <c r="K1305" s="43">
        <f t="shared" si="61"/>
        <v>0.47354273809523806</v>
      </c>
      <c r="L1305" s="41" t="str">
        <f t="shared" si="62"/>
        <v>AA</v>
      </c>
      <c r="M1305" s="41" t="s">
        <v>457</v>
      </c>
      <c r="N1305" s="41" t="s">
        <v>419</v>
      </c>
      <c r="O1305" s="41" t="s">
        <v>70</v>
      </c>
    </row>
    <row r="1306" spans="1:15">
      <c r="A1306" s="42">
        <v>41514</v>
      </c>
      <c r="B1306" s="42">
        <v>52167</v>
      </c>
      <c r="C1306" s="130">
        <v>350</v>
      </c>
      <c r="D1306" s="43">
        <v>8.5099999999999995E-2</v>
      </c>
      <c r="E1306" s="43">
        <v>0.08</v>
      </c>
      <c r="F1306" s="44">
        <v>95000</v>
      </c>
      <c r="G1306" s="44">
        <v>95000</v>
      </c>
      <c r="H1306" s="44">
        <v>43184.61</v>
      </c>
      <c r="I1306" s="44">
        <v>44999.99</v>
      </c>
      <c r="J1306" s="68">
        <f t="shared" si="60"/>
        <v>0.45457484210526317</v>
      </c>
      <c r="K1306" s="43">
        <f t="shared" si="61"/>
        <v>0.47368410526315785</v>
      </c>
      <c r="L1306" s="41" t="str">
        <f t="shared" si="62"/>
        <v>AA</v>
      </c>
      <c r="M1306" s="41" t="s">
        <v>593</v>
      </c>
      <c r="N1306" s="41" t="s">
        <v>427</v>
      </c>
      <c r="O1306" s="41" t="s">
        <v>70</v>
      </c>
    </row>
    <row r="1307" spans="1:15">
      <c r="A1307" s="38">
        <v>41334</v>
      </c>
      <c r="B1307" s="38">
        <v>44986</v>
      </c>
      <c r="C1307" s="131">
        <v>120</v>
      </c>
      <c r="D1307" s="39">
        <v>8.5099999999999995E-2</v>
      </c>
      <c r="E1307" s="39">
        <v>0.08</v>
      </c>
      <c r="F1307" s="40">
        <v>190000</v>
      </c>
      <c r="G1307" s="40">
        <v>190000</v>
      </c>
      <c r="H1307" s="40">
        <v>73618.73</v>
      </c>
      <c r="I1307" s="40">
        <v>89999.99</v>
      </c>
      <c r="J1307" s="67">
        <f t="shared" si="60"/>
        <v>0.38746700000000001</v>
      </c>
      <c r="K1307" s="39">
        <f t="shared" si="61"/>
        <v>0.47368415789473689</v>
      </c>
      <c r="L1307" s="2" t="str">
        <f t="shared" si="62"/>
        <v>AA</v>
      </c>
      <c r="M1307" s="2" t="s">
        <v>697</v>
      </c>
      <c r="N1307" s="2" t="s">
        <v>417</v>
      </c>
      <c r="O1307" s="2" t="s">
        <v>70</v>
      </c>
    </row>
    <row r="1308" spans="1:15">
      <c r="A1308" s="42">
        <v>41624</v>
      </c>
      <c r="B1308" s="42">
        <v>54408</v>
      </c>
      <c r="C1308" s="130">
        <v>420</v>
      </c>
      <c r="D1308" s="43">
        <v>8.5099999999999995E-2</v>
      </c>
      <c r="E1308" s="43">
        <v>0.08</v>
      </c>
      <c r="F1308" s="44">
        <v>190000</v>
      </c>
      <c r="G1308" s="44">
        <v>190000</v>
      </c>
      <c r="H1308" s="44">
        <v>87917.67</v>
      </c>
      <c r="I1308" s="44">
        <v>89999.99</v>
      </c>
      <c r="J1308" s="68">
        <f t="shared" si="60"/>
        <v>0.4627245789473684</v>
      </c>
      <c r="K1308" s="43">
        <f t="shared" si="61"/>
        <v>0.47368415789473689</v>
      </c>
      <c r="L1308" s="41" t="str">
        <f t="shared" si="62"/>
        <v>AA</v>
      </c>
      <c r="M1308" s="41" t="s">
        <v>1152</v>
      </c>
      <c r="N1308" s="41" t="s">
        <v>417</v>
      </c>
      <c r="O1308" s="41" t="s">
        <v>70</v>
      </c>
    </row>
    <row r="1309" spans="1:15">
      <c r="A1309" s="38">
        <v>41401</v>
      </c>
      <c r="B1309" s="38">
        <v>50532</v>
      </c>
      <c r="C1309" s="131">
        <v>300</v>
      </c>
      <c r="D1309" s="39">
        <v>8.5099999999999995E-2</v>
      </c>
      <c r="E1309" s="39">
        <v>7.4400000000000008E-2</v>
      </c>
      <c r="F1309" s="40">
        <v>193760</v>
      </c>
      <c r="G1309" s="40">
        <v>193760</v>
      </c>
      <c r="H1309" s="40">
        <v>86514.91</v>
      </c>
      <c r="I1309" s="40">
        <v>91808.99</v>
      </c>
      <c r="J1309" s="67">
        <f t="shared" si="60"/>
        <v>0.44650552229562346</v>
      </c>
      <c r="K1309" s="39">
        <f t="shared" si="61"/>
        <v>0.47382839595375725</v>
      </c>
      <c r="L1309" s="2" t="str">
        <f t="shared" si="62"/>
        <v>AA</v>
      </c>
      <c r="M1309" s="2" t="s">
        <v>520</v>
      </c>
      <c r="N1309" s="2" t="s">
        <v>429</v>
      </c>
      <c r="O1309" s="2" t="s">
        <v>70</v>
      </c>
    </row>
    <row r="1310" spans="1:15">
      <c r="A1310" s="38">
        <v>41302</v>
      </c>
      <c r="B1310" s="38">
        <v>54085</v>
      </c>
      <c r="C1310" s="131">
        <v>420</v>
      </c>
      <c r="D1310" s="39">
        <v>8.5099999999999995E-2</v>
      </c>
      <c r="E1310" s="39">
        <v>8.5099999999999995E-2</v>
      </c>
      <c r="F1310" s="40">
        <v>180000</v>
      </c>
      <c r="G1310" s="40">
        <v>180000</v>
      </c>
      <c r="H1310" s="40">
        <v>83071.570000000007</v>
      </c>
      <c r="I1310" s="40">
        <v>85400</v>
      </c>
      <c r="J1310" s="67">
        <f t="shared" si="60"/>
        <v>0.46150872222222228</v>
      </c>
      <c r="K1310" s="39">
        <f t="shared" si="61"/>
        <v>0.47444444444444445</v>
      </c>
      <c r="L1310" s="2" t="str">
        <f t="shared" si="62"/>
        <v>AA</v>
      </c>
      <c r="M1310" s="2" t="s">
        <v>477</v>
      </c>
      <c r="N1310" s="2" t="s">
        <v>422</v>
      </c>
      <c r="O1310" s="2" t="s">
        <v>70</v>
      </c>
    </row>
    <row r="1311" spans="1:15">
      <c r="A1311" s="42">
        <v>41682</v>
      </c>
      <c r="B1311" s="42">
        <v>54466</v>
      </c>
      <c r="C1311" s="130">
        <v>420</v>
      </c>
      <c r="D1311" s="43">
        <v>8.5099999999999995E-2</v>
      </c>
      <c r="E1311" s="43">
        <v>8.5099999999999995E-2</v>
      </c>
      <c r="F1311" s="44">
        <v>196000</v>
      </c>
      <c r="G1311" s="44">
        <v>196000</v>
      </c>
      <c r="H1311" s="44">
        <v>91134.06</v>
      </c>
      <c r="I1311" s="44">
        <v>92999.99</v>
      </c>
      <c r="J1311" s="68">
        <f t="shared" si="60"/>
        <v>0.46496969387755099</v>
      </c>
      <c r="K1311" s="43">
        <f t="shared" si="61"/>
        <v>0.4744897448979592</v>
      </c>
      <c r="L1311" s="41" t="str">
        <f t="shared" si="62"/>
        <v>AA</v>
      </c>
      <c r="M1311" s="41" t="s">
        <v>472</v>
      </c>
      <c r="N1311" s="41" t="s">
        <v>426</v>
      </c>
      <c r="O1311" s="41" t="s">
        <v>70</v>
      </c>
    </row>
    <row r="1312" spans="1:15">
      <c r="A1312" s="38">
        <v>41106</v>
      </c>
      <c r="B1312" s="38">
        <v>52063</v>
      </c>
      <c r="C1312" s="131">
        <v>360</v>
      </c>
      <c r="D1312" s="39">
        <v>8.5099999999999995E-2</v>
      </c>
      <c r="E1312" s="39">
        <v>7.8100000000000003E-2</v>
      </c>
      <c r="F1312" s="40">
        <v>170000</v>
      </c>
      <c r="G1312" s="40">
        <v>170000</v>
      </c>
      <c r="H1312" s="40">
        <v>74652.67</v>
      </c>
      <c r="I1312" s="40">
        <v>80677.09</v>
      </c>
      <c r="J1312" s="67">
        <f t="shared" si="60"/>
        <v>0.43913335294117645</v>
      </c>
      <c r="K1312" s="39">
        <f t="shared" si="61"/>
        <v>0.47457111764705878</v>
      </c>
      <c r="L1312" s="2" t="str">
        <f t="shared" si="62"/>
        <v>AA</v>
      </c>
      <c r="M1312" s="2" t="s">
        <v>497</v>
      </c>
      <c r="N1312" s="2" t="s">
        <v>417</v>
      </c>
      <c r="O1312" s="2" t="s">
        <v>70</v>
      </c>
    </row>
    <row r="1313" spans="1:15">
      <c r="A1313" s="38">
        <v>41746</v>
      </c>
      <c r="B1313" s="38">
        <v>47225</v>
      </c>
      <c r="C1313" s="131">
        <v>180</v>
      </c>
      <c r="D1313" s="39">
        <v>8.5099999999999995E-2</v>
      </c>
      <c r="E1313" s="39">
        <v>0.08</v>
      </c>
      <c r="F1313" s="40">
        <v>158000</v>
      </c>
      <c r="G1313" s="40">
        <v>158000</v>
      </c>
      <c r="H1313" s="40">
        <v>73354.03</v>
      </c>
      <c r="I1313" s="40">
        <v>74999.990000000005</v>
      </c>
      <c r="J1313" s="67">
        <f t="shared" si="60"/>
        <v>0.46426601265822787</v>
      </c>
      <c r="K1313" s="39">
        <f t="shared" si="61"/>
        <v>0.47468348101265828</v>
      </c>
      <c r="L1313" s="2" t="str">
        <f t="shared" si="62"/>
        <v>AA</v>
      </c>
      <c r="M1313" s="2" t="s">
        <v>724</v>
      </c>
      <c r="N1313" s="2" t="s">
        <v>424</v>
      </c>
      <c r="O1313" s="2" t="s">
        <v>70</v>
      </c>
    </row>
    <row r="1314" spans="1:15">
      <c r="A1314" s="38">
        <v>41474</v>
      </c>
      <c r="B1314" s="38">
        <v>48779</v>
      </c>
      <c r="C1314" s="131">
        <v>240</v>
      </c>
      <c r="D1314" s="39">
        <v>8.5099999999999995E-2</v>
      </c>
      <c r="E1314" s="39">
        <v>0.08</v>
      </c>
      <c r="F1314" s="40">
        <v>179000</v>
      </c>
      <c r="G1314" s="40">
        <v>179000</v>
      </c>
      <c r="H1314" s="40">
        <v>69635.539999999994</v>
      </c>
      <c r="I1314" s="40">
        <v>84999.99</v>
      </c>
      <c r="J1314" s="67">
        <f t="shared" si="60"/>
        <v>0.38902536312849156</v>
      </c>
      <c r="K1314" s="39">
        <f t="shared" si="61"/>
        <v>0.47486027932960895</v>
      </c>
      <c r="L1314" s="2" t="str">
        <f t="shared" si="62"/>
        <v>AA</v>
      </c>
      <c r="M1314" s="2" t="s">
        <v>1042</v>
      </c>
      <c r="N1314" s="2" t="s">
        <v>417</v>
      </c>
      <c r="O1314" s="2" t="s">
        <v>70</v>
      </c>
    </row>
    <row r="1315" spans="1:15">
      <c r="A1315" s="38">
        <v>41704</v>
      </c>
      <c r="B1315" s="38">
        <v>47183</v>
      </c>
      <c r="C1315" s="131">
        <v>180</v>
      </c>
      <c r="D1315" s="39">
        <v>8.5099999999999995E-2</v>
      </c>
      <c r="E1315" s="39">
        <v>7.4400000000000008E-2</v>
      </c>
      <c r="F1315" s="40">
        <v>179000</v>
      </c>
      <c r="G1315" s="40">
        <v>179000</v>
      </c>
      <c r="H1315" s="40">
        <v>80539.679999999993</v>
      </c>
      <c r="I1315" s="40">
        <v>85007.22</v>
      </c>
      <c r="J1315" s="67">
        <f t="shared" si="60"/>
        <v>0.44994234636871505</v>
      </c>
      <c r="K1315" s="39">
        <f t="shared" si="61"/>
        <v>0.47490067039106149</v>
      </c>
      <c r="L1315" s="2" t="str">
        <f t="shared" si="62"/>
        <v>AA</v>
      </c>
      <c r="M1315" s="2" t="s">
        <v>467</v>
      </c>
      <c r="N1315" s="2" t="s">
        <v>425</v>
      </c>
      <c r="O1315" s="2" t="s">
        <v>70</v>
      </c>
    </row>
    <row r="1316" spans="1:15">
      <c r="A1316" s="42">
        <v>41485</v>
      </c>
      <c r="B1316" s="42">
        <v>52442</v>
      </c>
      <c r="C1316" s="130">
        <v>360</v>
      </c>
      <c r="D1316" s="43">
        <v>8.5099999999999995E-2</v>
      </c>
      <c r="E1316" s="43">
        <v>0.08</v>
      </c>
      <c r="F1316" s="44">
        <v>160000</v>
      </c>
      <c r="G1316" s="44">
        <v>160000</v>
      </c>
      <c r="H1316" s="44">
        <v>72813.03</v>
      </c>
      <c r="I1316" s="44">
        <v>75999.990000000005</v>
      </c>
      <c r="J1316" s="68">
        <f t="shared" si="60"/>
        <v>0.45508143750000002</v>
      </c>
      <c r="K1316" s="43">
        <f t="shared" si="61"/>
        <v>0.47499993750000002</v>
      </c>
      <c r="L1316" s="41" t="str">
        <f t="shared" si="62"/>
        <v>AA</v>
      </c>
      <c r="M1316" s="41" t="s">
        <v>538</v>
      </c>
      <c r="N1316" s="41" t="s">
        <v>417</v>
      </c>
      <c r="O1316" s="41" t="s">
        <v>70</v>
      </c>
    </row>
    <row r="1317" spans="1:15">
      <c r="A1317" s="42">
        <v>41403</v>
      </c>
      <c r="B1317" s="42">
        <v>48708</v>
      </c>
      <c r="C1317" s="130">
        <v>240</v>
      </c>
      <c r="D1317" s="43">
        <v>8.5099999999999995E-2</v>
      </c>
      <c r="E1317" s="43">
        <v>0.08</v>
      </c>
      <c r="F1317" s="44">
        <v>200000</v>
      </c>
      <c r="G1317" s="44">
        <v>200000</v>
      </c>
      <c r="H1317" s="44">
        <v>87762.02</v>
      </c>
      <c r="I1317" s="44">
        <v>94999.99</v>
      </c>
      <c r="J1317" s="68">
        <f t="shared" si="60"/>
        <v>0.43881010000000004</v>
      </c>
      <c r="K1317" s="43">
        <f t="shared" si="61"/>
        <v>0.47499995</v>
      </c>
      <c r="L1317" s="41" t="str">
        <f t="shared" si="62"/>
        <v>AA</v>
      </c>
      <c r="M1317" s="41" t="s">
        <v>495</v>
      </c>
      <c r="N1317" s="41" t="s">
        <v>424</v>
      </c>
      <c r="O1317" s="41" t="s">
        <v>70</v>
      </c>
    </row>
    <row r="1318" spans="1:15">
      <c r="A1318" s="42">
        <v>41754</v>
      </c>
      <c r="B1318" s="42">
        <v>49973</v>
      </c>
      <c r="C1318" s="130">
        <v>270</v>
      </c>
      <c r="D1318" s="43">
        <v>8.5099999999999995E-2</v>
      </c>
      <c r="E1318" s="43">
        <v>7.6799999999999993E-2</v>
      </c>
      <c r="F1318" s="44">
        <v>200000</v>
      </c>
      <c r="G1318" s="44">
        <v>200000</v>
      </c>
      <c r="H1318" s="44">
        <v>92251.56</v>
      </c>
      <c r="I1318" s="44">
        <v>94999.99</v>
      </c>
      <c r="J1318" s="68">
        <f t="shared" si="60"/>
        <v>0.4612578</v>
      </c>
      <c r="K1318" s="43">
        <f t="shared" si="61"/>
        <v>0.47499995</v>
      </c>
      <c r="L1318" s="41" t="str">
        <f t="shared" si="62"/>
        <v>AA</v>
      </c>
      <c r="M1318" s="41" t="s">
        <v>589</v>
      </c>
      <c r="N1318" s="41" t="s">
        <v>438</v>
      </c>
      <c r="O1318" s="41" t="s">
        <v>70</v>
      </c>
    </row>
    <row r="1319" spans="1:15">
      <c r="A1319" s="42">
        <v>41219</v>
      </c>
      <c r="B1319" s="42">
        <v>50350</v>
      </c>
      <c r="C1319" s="130">
        <v>300</v>
      </c>
      <c r="D1319" s="43">
        <v>8.5099999999999995E-2</v>
      </c>
      <c r="E1319" s="43">
        <v>0.08</v>
      </c>
      <c r="F1319" s="44">
        <v>200000</v>
      </c>
      <c r="G1319" s="44">
        <v>200000</v>
      </c>
      <c r="H1319" s="44">
        <v>87469.57</v>
      </c>
      <c r="I1319" s="44">
        <v>94999.99</v>
      </c>
      <c r="J1319" s="68">
        <f t="shared" si="60"/>
        <v>0.43734785000000004</v>
      </c>
      <c r="K1319" s="43">
        <f t="shared" si="61"/>
        <v>0.47499995</v>
      </c>
      <c r="L1319" s="41" t="str">
        <f t="shared" si="62"/>
        <v>AA</v>
      </c>
      <c r="M1319" s="41" t="s">
        <v>564</v>
      </c>
      <c r="N1319" s="41" t="s">
        <v>417</v>
      </c>
      <c r="O1319" s="41" t="s">
        <v>70</v>
      </c>
    </row>
    <row r="1320" spans="1:15">
      <c r="A1320" s="42">
        <v>41114</v>
      </c>
      <c r="B1320" s="42">
        <v>52071</v>
      </c>
      <c r="C1320" s="130">
        <v>360</v>
      </c>
      <c r="D1320" s="43">
        <v>8.5099999999999995E-2</v>
      </c>
      <c r="E1320" s="43">
        <v>0.08</v>
      </c>
      <c r="F1320" s="44">
        <v>200000</v>
      </c>
      <c r="G1320" s="44">
        <v>200000</v>
      </c>
      <c r="H1320" s="44">
        <v>87853.92</v>
      </c>
      <c r="I1320" s="44">
        <v>94999.99</v>
      </c>
      <c r="J1320" s="68">
        <f t="shared" si="60"/>
        <v>0.43926959999999998</v>
      </c>
      <c r="K1320" s="43">
        <f t="shared" si="61"/>
        <v>0.47499995</v>
      </c>
      <c r="L1320" s="41" t="str">
        <f t="shared" si="62"/>
        <v>AA</v>
      </c>
      <c r="M1320" s="41" t="s">
        <v>497</v>
      </c>
      <c r="N1320" s="41" t="s">
        <v>417</v>
      </c>
      <c r="O1320" s="41" t="s">
        <v>70</v>
      </c>
    </row>
    <row r="1321" spans="1:15">
      <c r="A1321" s="38">
        <v>41732</v>
      </c>
      <c r="B1321" s="38">
        <v>52690</v>
      </c>
      <c r="C1321" s="131">
        <v>360</v>
      </c>
      <c r="D1321" s="39">
        <v>8.5099999999999995E-2</v>
      </c>
      <c r="E1321" s="39">
        <v>0.08</v>
      </c>
      <c r="F1321" s="40">
        <v>123832.8</v>
      </c>
      <c r="G1321" s="40">
        <v>123832.8</v>
      </c>
      <c r="H1321" s="40">
        <v>58274.21</v>
      </c>
      <c r="I1321" s="40">
        <v>58832.800000000003</v>
      </c>
      <c r="J1321" s="67">
        <f t="shared" si="60"/>
        <v>0.47058784102434892</v>
      </c>
      <c r="K1321" s="39">
        <f t="shared" si="61"/>
        <v>0.47509868144788781</v>
      </c>
      <c r="L1321" s="2" t="str">
        <f t="shared" si="62"/>
        <v>AA</v>
      </c>
      <c r="M1321" s="2" t="s">
        <v>1336</v>
      </c>
      <c r="N1321" s="2" t="s">
        <v>421</v>
      </c>
      <c r="O1321" s="2" t="s">
        <v>70</v>
      </c>
    </row>
    <row r="1322" spans="1:15">
      <c r="A1322" s="42">
        <v>41394</v>
      </c>
      <c r="B1322" s="42">
        <v>44316</v>
      </c>
      <c r="C1322" s="130">
        <v>96</v>
      </c>
      <c r="D1322" s="43">
        <v>8.5099999999999995E-2</v>
      </c>
      <c r="E1322" s="43">
        <v>0.08</v>
      </c>
      <c r="F1322" s="44">
        <v>189400</v>
      </c>
      <c r="G1322" s="44">
        <v>189400</v>
      </c>
      <c r="H1322" s="44">
        <v>82226.98</v>
      </c>
      <c r="I1322" s="44">
        <v>90000</v>
      </c>
      <c r="J1322" s="68">
        <f t="shared" si="60"/>
        <v>0.43414456177402322</v>
      </c>
      <c r="K1322" s="43">
        <f t="shared" si="61"/>
        <v>0.4751847940865892</v>
      </c>
      <c r="L1322" s="41" t="str">
        <f t="shared" si="62"/>
        <v>AA</v>
      </c>
      <c r="M1322" s="41" t="s">
        <v>609</v>
      </c>
      <c r="N1322" s="41" t="s">
        <v>428</v>
      </c>
      <c r="O1322" s="41" t="s">
        <v>70</v>
      </c>
    </row>
    <row r="1323" spans="1:15">
      <c r="A1323" s="42">
        <v>41330</v>
      </c>
      <c r="B1323" s="42">
        <v>54113</v>
      </c>
      <c r="C1323" s="130">
        <v>420</v>
      </c>
      <c r="D1323" s="43">
        <v>8.5099999999999995E-2</v>
      </c>
      <c r="E1323" s="43">
        <v>8.5099999999999995E-2</v>
      </c>
      <c r="F1323" s="44">
        <v>84000</v>
      </c>
      <c r="G1323" s="44">
        <v>84000</v>
      </c>
      <c r="H1323" s="44">
        <v>38190.959999999999</v>
      </c>
      <c r="I1323" s="44">
        <v>39999.99</v>
      </c>
      <c r="J1323" s="68">
        <f t="shared" si="60"/>
        <v>0.45465428571428568</v>
      </c>
      <c r="K1323" s="43">
        <f t="shared" si="61"/>
        <v>0.47619035714285712</v>
      </c>
      <c r="L1323" s="41" t="str">
        <f t="shared" si="62"/>
        <v>AA</v>
      </c>
      <c r="M1323" s="41" t="s">
        <v>693</v>
      </c>
      <c r="N1323" s="41" t="s">
        <v>419</v>
      </c>
      <c r="O1323" s="41" t="s">
        <v>70</v>
      </c>
    </row>
    <row r="1324" spans="1:15">
      <c r="A1324" s="38">
        <v>41081</v>
      </c>
      <c r="B1324" s="38">
        <v>52038</v>
      </c>
      <c r="C1324" s="131">
        <v>360</v>
      </c>
      <c r="D1324" s="39">
        <v>8.5099999999999995E-2</v>
      </c>
      <c r="E1324" s="39">
        <v>7.8100000000000003E-2</v>
      </c>
      <c r="F1324" s="40">
        <v>105000</v>
      </c>
      <c r="G1324" s="40">
        <v>105000</v>
      </c>
      <c r="H1324" s="40">
        <v>46090.12</v>
      </c>
      <c r="I1324" s="40">
        <v>49999.99</v>
      </c>
      <c r="J1324" s="67">
        <f t="shared" si="60"/>
        <v>0.43895352380952385</v>
      </c>
      <c r="K1324" s="39">
        <f t="shared" si="61"/>
        <v>0.47619038095238092</v>
      </c>
      <c r="L1324" s="2" t="str">
        <f t="shared" si="62"/>
        <v>AA</v>
      </c>
      <c r="M1324" s="2" t="s">
        <v>1128</v>
      </c>
      <c r="N1324" s="2" t="s">
        <v>417</v>
      </c>
      <c r="O1324" s="2" t="s">
        <v>70</v>
      </c>
    </row>
    <row r="1325" spans="1:15">
      <c r="A1325" s="38">
        <v>41211</v>
      </c>
      <c r="B1325" s="38">
        <v>50342</v>
      </c>
      <c r="C1325" s="131">
        <v>300</v>
      </c>
      <c r="D1325" s="39">
        <v>8.5099999999999995E-2</v>
      </c>
      <c r="E1325" s="39">
        <v>7.5300000000000006E-2</v>
      </c>
      <c r="F1325" s="40">
        <v>126000</v>
      </c>
      <c r="G1325" s="40">
        <v>126000</v>
      </c>
      <c r="H1325" s="40">
        <v>55076.13</v>
      </c>
      <c r="I1325" s="40">
        <v>59999.99</v>
      </c>
      <c r="J1325" s="67">
        <f t="shared" si="60"/>
        <v>0.43711214285714284</v>
      </c>
      <c r="K1325" s="39">
        <f t="shared" si="61"/>
        <v>0.47619039682539682</v>
      </c>
      <c r="L1325" s="2" t="str">
        <f t="shared" si="62"/>
        <v>AA</v>
      </c>
      <c r="M1325" s="2" t="s">
        <v>685</v>
      </c>
      <c r="N1325" s="2" t="s">
        <v>421</v>
      </c>
      <c r="O1325" s="2" t="s">
        <v>70</v>
      </c>
    </row>
    <row r="1326" spans="1:15">
      <c r="A1326" s="38">
        <v>41117</v>
      </c>
      <c r="B1326" s="38">
        <v>52074</v>
      </c>
      <c r="C1326" s="131">
        <v>360</v>
      </c>
      <c r="D1326" s="39">
        <v>8.5099999999999995E-2</v>
      </c>
      <c r="E1326" s="39">
        <v>7.5300000000000006E-2</v>
      </c>
      <c r="F1326" s="40">
        <v>124000</v>
      </c>
      <c r="G1326" s="40">
        <v>124000</v>
      </c>
      <c r="H1326" s="40">
        <v>54647.96</v>
      </c>
      <c r="I1326" s="40">
        <v>59058.55</v>
      </c>
      <c r="J1326" s="67">
        <f t="shared" si="60"/>
        <v>0.44070935483870965</v>
      </c>
      <c r="K1326" s="39">
        <f t="shared" si="61"/>
        <v>0.47627862903225809</v>
      </c>
      <c r="L1326" s="2" t="str">
        <f t="shared" si="62"/>
        <v>AA</v>
      </c>
      <c r="M1326" s="2" t="s">
        <v>632</v>
      </c>
      <c r="N1326" s="2" t="s">
        <v>424</v>
      </c>
      <c r="O1326" s="2" t="s">
        <v>70</v>
      </c>
    </row>
    <row r="1327" spans="1:15">
      <c r="A1327" s="38">
        <v>41691</v>
      </c>
      <c r="B1327" s="38">
        <v>54475</v>
      </c>
      <c r="C1327" s="131">
        <v>420</v>
      </c>
      <c r="D1327" s="39">
        <v>8.5099999999999995E-2</v>
      </c>
      <c r="E1327" s="39">
        <v>0.08</v>
      </c>
      <c r="F1327" s="40">
        <v>180000</v>
      </c>
      <c r="G1327" s="40">
        <v>180000</v>
      </c>
      <c r="H1327" s="40">
        <v>85063.32</v>
      </c>
      <c r="I1327" s="40">
        <v>85879</v>
      </c>
      <c r="J1327" s="67">
        <f t="shared" si="60"/>
        <v>0.47257400000000005</v>
      </c>
      <c r="K1327" s="39">
        <f t="shared" si="61"/>
        <v>0.47710555555555556</v>
      </c>
      <c r="L1327" s="2" t="str">
        <f t="shared" si="62"/>
        <v>AA</v>
      </c>
      <c r="M1327" s="2" t="s">
        <v>246</v>
      </c>
      <c r="N1327" s="2" t="s">
        <v>417</v>
      </c>
      <c r="O1327" s="2" t="s">
        <v>70</v>
      </c>
    </row>
    <row r="1328" spans="1:15">
      <c r="A1328" s="38">
        <v>41089</v>
      </c>
      <c r="B1328" s="38">
        <v>44894</v>
      </c>
      <c r="C1328" s="131">
        <v>125</v>
      </c>
      <c r="D1328" s="39">
        <v>8.5099999999999995E-2</v>
      </c>
      <c r="E1328" s="39">
        <v>0.08</v>
      </c>
      <c r="F1328" s="40">
        <v>153000</v>
      </c>
      <c r="G1328" s="40">
        <v>153000</v>
      </c>
      <c r="H1328" s="40">
        <v>43223.38</v>
      </c>
      <c r="I1328" s="40">
        <v>72999.990000000005</v>
      </c>
      <c r="J1328" s="67">
        <f t="shared" si="60"/>
        <v>0.28250575163398689</v>
      </c>
      <c r="K1328" s="39">
        <f t="shared" si="61"/>
        <v>0.47712411764705887</v>
      </c>
      <c r="L1328" s="2" t="str">
        <f t="shared" si="62"/>
        <v>AA</v>
      </c>
      <c r="M1328" s="2" t="s">
        <v>665</v>
      </c>
      <c r="N1328" s="2" t="s">
        <v>417</v>
      </c>
      <c r="O1328" s="2" t="s">
        <v>70</v>
      </c>
    </row>
    <row r="1329" spans="1:15">
      <c r="A1329" s="42">
        <v>41670</v>
      </c>
      <c r="B1329" s="42">
        <v>54454</v>
      </c>
      <c r="C1329" s="130">
        <v>420</v>
      </c>
      <c r="D1329" s="43">
        <v>8.5099999999999995E-2</v>
      </c>
      <c r="E1329" s="43">
        <v>0.08</v>
      </c>
      <c r="F1329" s="44">
        <v>197000</v>
      </c>
      <c r="G1329" s="44">
        <v>197000</v>
      </c>
      <c r="H1329" s="44">
        <v>91868.78</v>
      </c>
      <c r="I1329" s="44">
        <v>93999.37</v>
      </c>
      <c r="J1329" s="68">
        <f t="shared" si="60"/>
        <v>0.46633898477157359</v>
      </c>
      <c r="K1329" s="43">
        <f t="shared" si="61"/>
        <v>0.47715416243654818</v>
      </c>
      <c r="L1329" s="41" t="str">
        <f t="shared" si="62"/>
        <v>AA</v>
      </c>
      <c r="M1329" s="41" t="s">
        <v>467</v>
      </c>
      <c r="N1329" s="41" t="s">
        <v>425</v>
      </c>
      <c r="O1329" s="41" t="s">
        <v>70</v>
      </c>
    </row>
    <row r="1330" spans="1:15">
      <c r="A1330" s="42">
        <v>41726</v>
      </c>
      <c r="B1330" s="42">
        <v>52655</v>
      </c>
      <c r="C1330" s="130">
        <v>359</v>
      </c>
      <c r="D1330" s="43">
        <v>8.5099999999999995E-2</v>
      </c>
      <c r="E1330" s="43">
        <v>0.08</v>
      </c>
      <c r="F1330" s="44">
        <v>114000</v>
      </c>
      <c r="G1330" s="44">
        <v>114000</v>
      </c>
      <c r="H1330" s="44">
        <v>54278.16</v>
      </c>
      <c r="I1330" s="44">
        <v>54494</v>
      </c>
      <c r="J1330" s="68">
        <f t="shared" si="60"/>
        <v>0.47612421052631582</v>
      </c>
      <c r="K1330" s="43">
        <f t="shared" si="61"/>
        <v>0.47801754385964912</v>
      </c>
      <c r="L1330" s="41" t="str">
        <f t="shared" si="62"/>
        <v>AA</v>
      </c>
      <c r="M1330" s="41" t="s">
        <v>200</v>
      </c>
      <c r="N1330" s="41" t="s">
        <v>422</v>
      </c>
      <c r="O1330" s="41" t="s">
        <v>70</v>
      </c>
    </row>
    <row r="1331" spans="1:15">
      <c r="A1331" s="42">
        <v>41432</v>
      </c>
      <c r="B1331" s="42">
        <v>54216</v>
      </c>
      <c r="C1331" s="130">
        <v>420</v>
      </c>
      <c r="D1331" s="43">
        <v>8.5099999999999995E-2</v>
      </c>
      <c r="E1331" s="43">
        <v>0.08</v>
      </c>
      <c r="F1331" s="44">
        <v>174000</v>
      </c>
      <c r="G1331" s="44">
        <v>174000</v>
      </c>
      <c r="H1331" s="44">
        <v>80282.61</v>
      </c>
      <c r="I1331" s="44">
        <v>83199.990000000005</v>
      </c>
      <c r="J1331" s="68">
        <f t="shared" si="60"/>
        <v>0.46139431034482759</v>
      </c>
      <c r="K1331" s="43">
        <f t="shared" si="61"/>
        <v>0.47816086206896552</v>
      </c>
      <c r="L1331" s="41" t="str">
        <f t="shared" si="62"/>
        <v>AA</v>
      </c>
      <c r="M1331" s="41" t="s">
        <v>774</v>
      </c>
      <c r="N1331" s="41" t="s">
        <v>421</v>
      </c>
      <c r="O1331" s="41" t="s">
        <v>70</v>
      </c>
    </row>
    <row r="1332" spans="1:15">
      <c r="A1332" s="38">
        <v>41456</v>
      </c>
      <c r="B1332" s="38">
        <v>50072</v>
      </c>
      <c r="C1332" s="131">
        <v>283</v>
      </c>
      <c r="D1332" s="39">
        <v>8.5099999999999995E-2</v>
      </c>
      <c r="E1332" s="39">
        <v>0.08</v>
      </c>
      <c r="F1332" s="40">
        <v>115000</v>
      </c>
      <c r="G1332" s="40">
        <v>115000</v>
      </c>
      <c r="H1332" s="40">
        <v>51903.199999999997</v>
      </c>
      <c r="I1332" s="40">
        <v>54999.99</v>
      </c>
      <c r="J1332" s="67">
        <f t="shared" si="60"/>
        <v>0.45133217391304348</v>
      </c>
      <c r="K1332" s="39">
        <f t="shared" si="61"/>
        <v>0.47826078260869564</v>
      </c>
      <c r="L1332" s="2" t="str">
        <f t="shared" si="62"/>
        <v>AA</v>
      </c>
      <c r="M1332" s="2" t="s">
        <v>1402</v>
      </c>
      <c r="N1332" s="2" t="s">
        <v>427</v>
      </c>
      <c r="O1332" s="2" t="s">
        <v>70</v>
      </c>
    </row>
    <row r="1333" spans="1:15">
      <c r="A1333" s="38">
        <v>41088</v>
      </c>
      <c r="B1333" s="38">
        <v>52045</v>
      </c>
      <c r="C1333" s="131">
        <v>360</v>
      </c>
      <c r="D1333" s="39">
        <v>8.5099999999999995E-2</v>
      </c>
      <c r="E1333" s="39">
        <v>0.08</v>
      </c>
      <c r="F1333" s="40">
        <v>200000</v>
      </c>
      <c r="G1333" s="40">
        <v>200000</v>
      </c>
      <c r="H1333" s="40">
        <v>88201.19</v>
      </c>
      <c r="I1333" s="40">
        <v>95687.48</v>
      </c>
      <c r="J1333" s="67">
        <f t="shared" si="60"/>
        <v>0.44100595000000004</v>
      </c>
      <c r="K1333" s="39">
        <f t="shared" si="61"/>
        <v>0.47843739999999996</v>
      </c>
      <c r="L1333" s="2" t="str">
        <f t="shared" si="62"/>
        <v>AA</v>
      </c>
      <c r="M1333" s="2" t="s">
        <v>466</v>
      </c>
      <c r="N1333" s="2" t="s">
        <v>421</v>
      </c>
      <c r="O1333" s="2" t="s">
        <v>70</v>
      </c>
    </row>
    <row r="1334" spans="1:15">
      <c r="A1334" s="42">
        <v>41613</v>
      </c>
      <c r="B1334" s="42">
        <v>54397</v>
      </c>
      <c r="C1334" s="130">
        <v>420</v>
      </c>
      <c r="D1334" s="43">
        <v>8.5099999999999995E-2</v>
      </c>
      <c r="E1334" s="43">
        <v>0.08</v>
      </c>
      <c r="F1334" s="44">
        <v>163000</v>
      </c>
      <c r="G1334" s="44">
        <v>163000</v>
      </c>
      <c r="H1334" s="44">
        <v>76265.41</v>
      </c>
      <c r="I1334" s="44">
        <v>77999.990000000005</v>
      </c>
      <c r="J1334" s="68">
        <f t="shared" si="60"/>
        <v>0.46788595092024543</v>
      </c>
      <c r="K1334" s="43">
        <f t="shared" si="61"/>
        <v>0.47852754601226999</v>
      </c>
      <c r="L1334" s="41" t="str">
        <f t="shared" si="62"/>
        <v>AA</v>
      </c>
      <c r="M1334" s="41" t="s">
        <v>518</v>
      </c>
      <c r="N1334" s="41" t="s">
        <v>416</v>
      </c>
      <c r="O1334" s="41" t="s">
        <v>70</v>
      </c>
    </row>
    <row r="1335" spans="1:15">
      <c r="A1335" s="42">
        <v>41157</v>
      </c>
      <c r="B1335" s="42">
        <v>53787</v>
      </c>
      <c r="C1335" s="130">
        <v>415</v>
      </c>
      <c r="D1335" s="43">
        <v>8.5099999999999995E-2</v>
      </c>
      <c r="E1335" s="43">
        <v>0.08</v>
      </c>
      <c r="F1335" s="44">
        <v>120000</v>
      </c>
      <c r="G1335" s="44">
        <v>120000</v>
      </c>
      <c r="H1335" s="44">
        <v>54115.37</v>
      </c>
      <c r="I1335" s="44">
        <v>57435.74</v>
      </c>
      <c r="J1335" s="68">
        <f t="shared" si="60"/>
        <v>0.45096141666666667</v>
      </c>
      <c r="K1335" s="43">
        <f t="shared" si="61"/>
        <v>0.47863116666666666</v>
      </c>
      <c r="L1335" s="41" t="str">
        <f t="shared" si="62"/>
        <v>AA</v>
      </c>
      <c r="M1335" s="41" t="s">
        <v>1038</v>
      </c>
      <c r="N1335" s="41" t="s">
        <v>427</v>
      </c>
      <c r="O1335" s="41" t="s">
        <v>70</v>
      </c>
    </row>
    <row r="1336" spans="1:15">
      <c r="A1336" s="38">
        <v>41197</v>
      </c>
      <c r="B1336" s="38">
        <v>53980</v>
      </c>
      <c r="C1336" s="131">
        <v>420</v>
      </c>
      <c r="D1336" s="39">
        <v>8.5099999999999995E-2</v>
      </c>
      <c r="E1336" s="39">
        <v>0.08</v>
      </c>
      <c r="F1336" s="40">
        <v>175000</v>
      </c>
      <c r="G1336" s="40">
        <v>175000</v>
      </c>
      <c r="H1336" s="40">
        <v>57056.81</v>
      </c>
      <c r="I1336" s="40">
        <v>83769.990000000005</v>
      </c>
      <c r="J1336" s="67">
        <f t="shared" si="60"/>
        <v>0.3260389142857143</v>
      </c>
      <c r="K1336" s="39">
        <f t="shared" si="61"/>
        <v>0.47868565714285716</v>
      </c>
      <c r="L1336" s="2" t="str">
        <f t="shared" si="62"/>
        <v>AA</v>
      </c>
      <c r="M1336" s="2" t="s">
        <v>477</v>
      </c>
      <c r="N1336" s="2" t="s">
        <v>422</v>
      </c>
      <c r="O1336" s="2" t="s">
        <v>70</v>
      </c>
    </row>
    <row r="1337" spans="1:15">
      <c r="A1337" s="42">
        <v>41151</v>
      </c>
      <c r="B1337" s="42">
        <v>53477</v>
      </c>
      <c r="C1337" s="130">
        <v>405</v>
      </c>
      <c r="D1337" s="43">
        <v>8.5099999999999995E-2</v>
      </c>
      <c r="E1337" s="43">
        <v>7.5300000000000006E-2</v>
      </c>
      <c r="F1337" s="44">
        <v>188000</v>
      </c>
      <c r="G1337" s="44">
        <v>188000</v>
      </c>
      <c r="H1337" s="44">
        <v>84284.39</v>
      </c>
      <c r="I1337" s="44">
        <v>89999.99</v>
      </c>
      <c r="J1337" s="68">
        <f t="shared" si="60"/>
        <v>0.44832122340425534</v>
      </c>
      <c r="K1337" s="43">
        <f t="shared" si="61"/>
        <v>0.47872335106382979</v>
      </c>
      <c r="L1337" s="41" t="str">
        <f t="shared" si="62"/>
        <v>AA</v>
      </c>
      <c r="M1337" s="41" t="s">
        <v>649</v>
      </c>
      <c r="N1337" s="41" t="s">
        <v>417</v>
      </c>
      <c r="O1337" s="41" t="s">
        <v>70</v>
      </c>
    </row>
    <row r="1338" spans="1:15">
      <c r="A1338" s="38">
        <v>41267</v>
      </c>
      <c r="B1338" s="38">
        <v>52224</v>
      </c>
      <c r="C1338" s="131">
        <v>360</v>
      </c>
      <c r="D1338" s="39">
        <v>8.5099999999999995E-2</v>
      </c>
      <c r="E1338" s="39">
        <v>0.08</v>
      </c>
      <c r="F1338" s="40">
        <v>173500</v>
      </c>
      <c r="G1338" s="40">
        <v>173500</v>
      </c>
      <c r="H1338" s="40">
        <v>77973.63</v>
      </c>
      <c r="I1338" s="40">
        <v>83070.16</v>
      </c>
      <c r="J1338" s="67">
        <f t="shared" si="60"/>
        <v>0.44941573487031705</v>
      </c>
      <c r="K1338" s="39">
        <f t="shared" si="61"/>
        <v>0.47879054755043232</v>
      </c>
      <c r="L1338" s="2" t="str">
        <f t="shared" si="62"/>
        <v>AA</v>
      </c>
      <c r="M1338" s="2" t="s">
        <v>489</v>
      </c>
      <c r="N1338" s="2" t="s">
        <v>415</v>
      </c>
      <c r="O1338" s="2" t="s">
        <v>70</v>
      </c>
    </row>
    <row r="1339" spans="1:15">
      <c r="A1339" s="42">
        <v>41191</v>
      </c>
      <c r="B1339" s="42">
        <v>53974</v>
      </c>
      <c r="C1339" s="130">
        <v>420</v>
      </c>
      <c r="D1339" s="43">
        <v>8.5099999999999995E-2</v>
      </c>
      <c r="E1339" s="43">
        <v>0.08</v>
      </c>
      <c r="F1339" s="44">
        <v>184500</v>
      </c>
      <c r="G1339" s="44">
        <v>184500</v>
      </c>
      <c r="H1339" s="44">
        <v>83611.92</v>
      </c>
      <c r="I1339" s="44">
        <v>88498.99</v>
      </c>
      <c r="J1339" s="68">
        <f t="shared" si="60"/>
        <v>0.45318113821138212</v>
      </c>
      <c r="K1339" s="43">
        <f t="shared" si="61"/>
        <v>0.47966932249322497</v>
      </c>
      <c r="L1339" s="41" t="str">
        <f t="shared" si="62"/>
        <v>AA</v>
      </c>
      <c r="M1339" s="41" t="s">
        <v>566</v>
      </c>
      <c r="N1339" s="41" t="s">
        <v>420</v>
      </c>
      <c r="O1339" s="41" t="s">
        <v>70</v>
      </c>
    </row>
    <row r="1340" spans="1:15">
      <c r="A1340" s="42">
        <v>41460</v>
      </c>
      <c r="B1340" s="42">
        <v>50591</v>
      </c>
      <c r="C1340" s="130">
        <v>300</v>
      </c>
      <c r="D1340" s="43">
        <v>8.5099999999999995E-2</v>
      </c>
      <c r="E1340" s="43">
        <v>7.4400000000000008E-2</v>
      </c>
      <c r="F1340" s="44">
        <v>117000</v>
      </c>
      <c r="G1340" s="44">
        <v>117000</v>
      </c>
      <c r="H1340" s="44">
        <v>55045.55</v>
      </c>
      <c r="I1340" s="44">
        <v>56129</v>
      </c>
      <c r="J1340" s="68">
        <f t="shared" si="60"/>
        <v>0.47047478632478634</v>
      </c>
      <c r="K1340" s="43">
        <f t="shared" si="61"/>
        <v>0.47973504273504275</v>
      </c>
      <c r="L1340" s="41" t="str">
        <f t="shared" si="62"/>
        <v>AA</v>
      </c>
      <c r="M1340" s="41" t="s">
        <v>1228</v>
      </c>
      <c r="N1340" s="41" t="s">
        <v>424</v>
      </c>
      <c r="O1340" s="41" t="s">
        <v>70</v>
      </c>
    </row>
    <row r="1341" spans="1:15">
      <c r="A1341" s="42">
        <v>41282</v>
      </c>
      <c r="B1341" s="42">
        <v>48587</v>
      </c>
      <c r="C1341" s="130">
        <v>240</v>
      </c>
      <c r="D1341" s="43">
        <v>8.5099999999999995E-2</v>
      </c>
      <c r="E1341" s="43">
        <v>7.5300000000000006E-2</v>
      </c>
      <c r="F1341" s="44">
        <v>150050</v>
      </c>
      <c r="G1341" s="44">
        <v>150050</v>
      </c>
      <c r="H1341" s="44">
        <v>67092.58</v>
      </c>
      <c r="I1341" s="44">
        <v>71984.850000000006</v>
      </c>
      <c r="J1341" s="68">
        <f t="shared" si="60"/>
        <v>0.44713482172609131</v>
      </c>
      <c r="K1341" s="43">
        <f t="shared" si="61"/>
        <v>0.4797390869710097</v>
      </c>
      <c r="L1341" s="41" t="str">
        <f t="shared" si="62"/>
        <v>AA</v>
      </c>
      <c r="M1341" s="41" t="s">
        <v>455</v>
      </c>
      <c r="N1341" s="41" t="s">
        <v>421</v>
      </c>
      <c r="O1341" s="41" t="s">
        <v>70</v>
      </c>
    </row>
    <row r="1342" spans="1:15">
      <c r="A1342" s="42">
        <v>41759</v>
      </c>
      <c r="B1342" s="42">
        <v>49064</v>
      </c>
      <c r="C1342" s="130">
        <v>240</v>
      </c>
      <c r="D1342" s="43">
        <v>8.5099999999999995E-2</v>
      </c>
      <c r="E1342" s="43">
        <v>8.14E-2</v>
      </c>
      <c r="F1342" s="44">
        <v>125000</v>
      </c>
      <c r="G1342" s="44">
        <v>125000</v>
      </c>
      <c r="H1342" s="44">
        <v>57932.2</v>
      </c>
      <c r="I1342" s="44">
        <v>59968.32</v>
      </c>
      <c r="J1342" s="68">
        <f t="shared" si="60"/>
        <v>0.46345759999999997</v>
      </c>
      <c r="K1342" s="43">
        <f t="shared" si="61"/>
        <v>0.47974655999999999</v>
      </c>
      <c r="L1342" s="41" t="str">
        <f t="shared" si="62"/>
        <v>AA</v>
      </c>
      <c r="M1342" s="41" t="s">
        <v>1297</v>
      </c>
      <c r="N1342" s="41" t="s">
        <v>417</v>
      </c>
      <c r="O1342" s="41" t="s">
        <v>70</v>
      </c>
    </row>
    <row r="1343" spans="1:15">
      <c r="A1343" s="42">
        <v>41207</v>
      </c>
      <c r="B1343" s="42">
        <v>48694</v>
      </c>
      <c r="C1343" s="130">
        <v>246</v>
      </c>
      <c r="D1343" s="43">
        <v>8.5099999999999995E-2</v>
      </c>
      <c r="E1343" s="43">
        <v>7.5300000000000006E-2</v>
      </c>
      <c r="F1343" s="44">
        <v>194100</v>
      </c>
      <c r="G1343" s="44">
        <v>194100</v>
      </c>
      <c r="H1343" s="44">
        <v>74987.61</v>
      </c>
      <c r="I1343" s="44">
        <v>93155.58</v>
      </c>
      <c r="J1343" s="68">
        <f t="shared" si="60"/>
        <v>0.38633493044822259</v>
      </c>
      <c r="K1343" s="43">
        <f t="shared" si="61"/>
        <v>0.47993601236476047</v>
      </c>
      <c r="L1343" s="41" t="str">
        <f t="shared" si="62"/>
        <v>AA</v>
      </c>
      <c r="M1343" s="41" t="s">
        <v>495</v>
      </c>
      <c r="N1343" s="41" t="s">
        <v>424</v>
      </c>
      <c r="O1343" s="41" t="s">
        <v>70</v>
      </c>
    </row>
    <row r="1344" spans="1:15">
      <c r="A1344" s="38">
        <v>41423</v>
      </c>
      <c r="B1344" s="38">
        <v>50554</v>
      </c>
      <c r="C1344" s="131">
        <v>300</v>
      </c>
      <c r="D1344" s="39">
        <v>8.5099999999999995E-2</v>
      </c>
      <c r="E1344" s="39">
        <v>7.4400000000000008E-2</v>
      </c>
      <c r="F1344" s="40">
        <v>187487</v>
      </c>
      <c r="G1344" s="40">
        <v>187487</v>
      </c>
      <c r="H1344" s="40">
        <v>84741.85</v>
      </c>
      <c r="I1344" s="40">
        <v>89999.99</v>
      </c>
      <c r="J1344" s="67">
        <f t="shared" si="60"/>
        <v>0.45198787115906708</v>
      </c>
      <c r="K1344" s="39">
        <f t="shared" si="61"/>
        <v>0.48003322897054196</v>
      </c>
      <c r="L1344" s="2" t="str">
        <f t="shared" si="62"/>
        <v>AA</v>
      </c>
      <c r="M1344" s="2" t="s">
        <v>776</v>
      </c>
      <c r="N1344" s="2" t="s">
        <v>422</v>
      </c>
      <c r="O1344" s="2" t="s">
        <v>70</v>
      </c>
    </row>
    <row r="1345" spans="1:15">
      <c r="A1345" s="38">
        <v>41596</v>
      </c>
      <c r="B1345" s="38">
        <v>46252</v>
      </c>
      <c r="C1345" s="131">
        <v>153</v>
      </c>
      <c r="D1345" s="39">
        <v>8.5099999999999995E-2</v>
      </c>
      <c r="E1345" s="39">
        <v>0.08</v>
      </c>
      <c r="F1345" s="40">
        <v>177000</v>
      </c>
      <c r="G1345" s="40">
        <v>177000</v>
      </c>
      <c r="H1345" s="40">
        <v>39314.47</v>
      </c>
      <c r="I1345" s="40">
        <v>84999.99</v>
      </c>
      <c r="J1345" s="67">
        <f t="shared" si="60"/>
        <v>0.22211564971751413</v>
      </c>
      <c r="K1345" s="39">
        <f t="shared" si="61"/>
        <v>0.48022593220338988</v>
      </c>
      <c r="L1345" s="2" t="str">
        <f t="shared" si="62"/>
        <v>AA</v>
      </c>
      <c r="M1345" s="2" t="s">
        <v>844</v>
      </c>
      <c r="N1345" s="2" t="s">
        <v>419</v>
      </c>
      <c r="O1345" s="2" t="s">
        <v>70</v>
      </c>
    </row>
    <row r="1346" spans="1:15">
      <c r="A1346" s="42">
        <v>41670</v>
      </c>
      <c r="B1346" s="42">
        <v>52840</v>
      </c>
      <c r="C1346" s="130">
        <v>367</v>
      </c>
      <c r="D1346" s="43">
        <v>8.5099999999999995E-2</v>
      </c>
      <c r="E1346" s="43">
        <v>0.08</v>
      </c>
      <c r="F1346" s="44">
        <v>172800</v>
      </c>
      <c r="G1346" s="44">
        <v>172800</v>
      </c>
      <c r="H1346" s="44">
        <v>80745.89</v>
      </c>
      <c r="I1346" s="44">
        <v>82999.990000000005</v>
      </c>
      <c r="J1346" s="68">
        <f t="shared" si="60"/>
        <v>0.4672794560185185</v>
      </c>
      <c r="K1346" s="43">
        <f t="shared" si="61"/>
        <v>0.48032401620370374</v>
      </c>
      <c r="L1346" s="41" t="str">
        <f t="shared" si="62"/>
        <v>AA</v>
      </c>
      <c r="M1346" s="41" t="s">
        <v>495</v>
      </c>
      <c r="N1346" s="41" t="s">
        <v>424</v>
      </c>
      <c r="O1346" s="41" t="s">
        <v>70</v>
      </c>
    </row>
    <row r="1347" spans="1:15">
      <c r="A1347" s="42">
        <v>41093</v>
      </c>
      <c r="B1347" s="42">
        <v>51107</v>
      </c>
      <c r="C1347" s="130">
        <v>329</v>
      </c>
      <c r="D1347" s="43">
        <v>8.5099999999999995E-2</v>
      </c>
      <c r="E1347" s="43">
        <v>0.08</v>
      </c>
      <c r="F1347" s="44">
        <v>163000</v>
      </c>
      <c r="G1347" s="44">
        <v>163000</v>
      </c>
      <c r="H1347" s="44">
        <v>71883.09</v>
      </c>
      <c r="I1347" s="44">
        <v>78306.86</v>
      </c>
      <c r="J1347" s="68">
        <f t="shared" ref="J1347:J1410" si="63">H1347/G1347</f>
        <v>0.44100055214723927</v>
      </c>
      <c r="K1347" s="43">
        <f t="shared" ref="K1347:K1410" si="64">I1347/G1347</f>
        <v>0.48041018404907976</v>
      </c>
      <c r="L1347" s="41" t="str">
        <f t="shared" ref="L1347:L1410" si="65">IF(J1347&lt;=65%,"AA",IF(J1347&lt;=75%,"A",IF(J1347&lt;=85%,"B","C")))</f>
        <v>AA</v>
      </c>
      <c r="M1347" s="41" t="s">
        <v>697</v>
      </c>
      <c r="N1347" s="41" t="s">
        <v>417</v>
      </c>
      <c r="O1347" s="41" t="s">
        <v>70</v>
      </c>
    </row>
    <row r="1348" spans="1:15">
      <c r="A1348" s="42">
        <v>41628</v>
      </c>
      <c r="B1348" s="42">
        <v>50150</v>
      </c>
      <c r="C1348" s="130">
        <v>280</v>
      </c>
      <c r="D1348" s="43">
        <v>8.5099999999999995E-2</v>
      </c>
      <c r="E1348" s="43">
        <v>0.08</v>
      </c>
      <c r="F1348" s="44">
        <v>128000</v>
      </c>
      <c r="G1348" s="44">
        <v>128000</v>
      </c>
      <c r="H1348" s="44">
        <v>59013.23</v>
      </c>
      <c r="I1348" s="44">
        <v>61499.99</v>
      </c>
      <c r="J1348" s="68">
        <f t="shared" si="63"/>
        <v>0.461040859375</v>
      </c>
      <c r="K1348" s="43">
        <f t="shared" si="64"/>
        <v>0.48046867187499998</v>
      </c>
      <c r="L1348" s="41" t="str">
        <f t="shared" si="65"/>
        <v>AA</v>
      </c>
      <c r="M1348" s="41" t="s">
        <v>689</v>
      </c>
      <c r="N1348" s="41" t="s">
        <v>424</v>
      </c>
      <c r="O1348" s="41" t="s">
        <v>70</v>
      </c>
    </row>
    <row r="1349" spans="1:15">
      <c r="A1349" s="38">
        <v>41452</v>
      </c>
      <c r="B1349" s="38">
        <v>54236</v>
      </c>
      <c r="C1349" s="131">
        <v>420</v>
      </c>
      <c r="D1349" s="39">
        <v>8.5099999999999995E-2</v>
      </c>
      <c r="E1349" s="39">
        <v>8.5099999999999995E-2</v>
      </c>
      <c r="F1349" s="40">
        <v>170000</v>
      </c>
      <c r="G1349" s="40">
        <v>170000</v>
      </c>
      <c r="H1349" s="40">
        <v>80757.03</v>
      </c>
      <c r="I1349" s="40">
        <v>81781.509999999995</v>
      </c>
      <c r="J1349" s="67">
        <f t="shared" si="63"/>
        <v>0.47504135294117644</v>
      </c>
      <c r="K1349" s="39">
        <f t="shared" si="64"/>
        <v>0.48106770588235293</v>
      </c>
      <c r="L1349" s="2" t="str">
        <f t="shared" si="65"/>
        <v>AA</v>
      </c>
      <c r="M1349" s="2" t="s">
        <v>457</v>
      </c>
      <c r="N1349" s="2" t="s">
        <v>419</v>
      </c>
      <c r="O1349" s="2" t="s">
        <v>70</v>
      </c>
    </row>
    <row r="1350" spans="1:15">
      <c r="A1350" s="38">
        <v>41337</v>
      </c>
      <c r="B1350" s="38">
        <v>52294</v>
      </c>
      <c r="C1350" s="131">
        <v>360</v>
      </c>
      <c r="D1350" s="39">
        <v>8.5099999999999995E-2</v>
      </c>
      <c r="E1350" s="39">
        <v>7.5300000000000006E-2</v>
      </c>
      <c r="F1350" s="40">
        <v>145000</v>
      </c>
      <c r="G1350" s="40">
        <v>145000</v>
      </c>
      <c r="H1350" s="40">
        <v>67628.899999999994</v>
      </c>
      <c r="I1350" s="40">
        <v>69764.62</v>
      </c>
      <c r="J1350" s="67">
        <f t="shared" si="63"/>
        <v>0.46640620689655171</v>
      </c>
      <c r="K1350" s="39">
        <f t="shared" si="64"/>
        <v>0.48113531034482754</v>
      </c>
      <c r="L1350" s="2" t="str">
        <f t="shared" si="65"/>
        <v>AA</v>
      </c>
      <c r="M1350" s="2" t="s">
        <v>1059</v>
      </c>
      <c r="N1350" s="2" t="s">
        <v>421</v>
      </c>
      <c r="O1350" s="2" t="s">
        <v>70</v>
      </c>
    </row>
    <row r="1351" spans="1:15">
      <c r="A1351" s="42">
        <v>41603</v>
      </c>
      <c r="B1351" s="42">
        <v>52529</v>
      </c>
      <c r="C1351" s="130">
        <v>359</v>
      </c>
      <c r="D1351" s="43">
        <v>8.5099999999999995E-2</v>
      </c>
      <c r="E1351" s="43">
        <v>0.08</v>
      </c>
      <c r="F1351" s="44">
        <v>105000</v>
      </c>
      <c r="G1351" s="44">
        <v>105000</v>
      </c>
      <c r="H1351" s="44">
        <v>49806.37</v>
      </c>
      <c r="I1351" s="44">
        <v>50523.09</v>
      </c>
      <c r="J1351" s="68">
        <f t="shared" si="63"/>
        <v>0.47434638095238096</v>
      </c>
      <c r="K1351" s="43">
        <f t="shared" si="64"/>
        <v>0.48117228571428566</v>
      </c>
      <c r="L1351" s="41" t="str">
        <f t="shared" si="65"/>
        <v>AA</v>
      </c>
      <c r="M1351" s="41" t="s">
        <v>748</v>
      </c>
      <c r="N1351" s="41" t="s">
        <v>424</v>
      </c>
      <c r="O1351" s="41" t="s">
        <v>70</v>
      </c>
    </row>
    <row r="1352" spans="1:15">
      <c r="A1352" s="42">
        <v>41786</v>
      </c>
      <c r="B1352" s="42">
        <v>51528</v>
      </c>
      <c r="C1352" s="130">
        <v>320</v>
      </c>
      <c r="D1352" s="43">
        <v>8.5099999999999995E-2</v>
      </c>
      <c r="E1352" s="43">
        <v>7.4400000000000008E-2</v>
      </c>
      <c r="F1352" s="44">
        <v>93500</v>
      </c>
      <c r="G1352" s="44">
        <v>93500</v>
      </c>
      <c r="H1352" s="44">
        <v>44080.22</v>
      </c>
      <c r="I1352" s="44">
        <v>44999.99</v>
      </c>
      <c r="J1352" s="68">
        <f t="shared" si="63"/>
        <v>0.47144620320855618</v>
      </c>
      <c r="K1352" s="43">
        <f t="shared" si="64"/>
        <v>0.48128331550802139</v>
      </c>
      <c r="L1352" s="41" t="str">
        <f t="shared" si="65"/>
        <v>AA</v>
      </c>
      <c r="M1352" s="41" t="s">
        <v>757</v>
      </c>
      <c r="N1352" s="41" t="s">
        <v>439</v>
      </c>
      <c r="O1352" s="41" t="s">
        <v>70</v>
      </c>
    </row>
    <row r="1353" spans="1:15">
      <c r="A1353" s="38">
        <v>41646</v>
      </c>
      <c r="B1353" s="38">
        <v>47125</v>
      </c>
      <c r="C1353" s="131">
        <v>180</v>
      </c>
      <c r="D1353" s="39">
        <v>8.5099999999999995E-2</v>
      </c>
      <c r="E1353" s="39">
        <v>0.08</v>
      </c>
      <c r="F1353" s="40">
        <v>135000</v>
      </c>
      <c r="G1353" s="40">
        <v>135000</v>
      </c>
      <c r="H1353" s="40">
        <v>60972.41</v>
      </c>
      <c r="I1353" s="40">
        <v>64999.99</v>
      </c>
      <c r="J1353" s="67">
        <f t="shared" si="63"/>
        <v>0.45164748148148148</v>
      </c>
      <c r="K1353" s="39">
        <f t="shared" si="64"/>
        <v>0.48148140740740741</v>
      </c>
      <c r="L1353" s="2" t="str">
        <f t="shared" si="65"/>
        <v>AA</v>
      </c>
      <c r="M1353" s="2" t="s">
        <v>548</v>
      </c>
      <c r="N1353" s="2" t="s">
        <v>433</v>
      </c>
      <c r="O1353" s="2" t="s">
        <v>70</v>
      </c>
    </row>
    <row r="1354" spans="1:15">
      <c r="A1354" s="38">
        <v>41543</v>
      </c>
      <c r="B1354" s="38">
        <v>45348</v>
      </c>
      <c r="C1354" s="131">
        <v>125</v>
      </c>
      <c r="D1354" s="39">
        <v>8.5099999999999995E-2</v>
      </c>
      <c r="E1354" s="39">
        <v>0.08</v>
      </c>
      <c r="F1354" s="40">
        <v>185000</v>
      </c>
      <c r="G1354" s="40">
        <v>185000</v>
      </c>
      <c r="H1354" s="40">
        <v>77901.37</v>
      </c>
      <c r="I1354" s="40">
        <v>89108</v>
      </c>
      <c r="J1354" s="67">
        <f t="shared" si="63"/>
        <v>0.42108848648648645</v>
      </c>
      <c r="K1354" s="39">
        <f t="shared" si="64"/>
        <v>0.48166486486486487</v>
      </c>
      <c r="L1354" s="2" t="str">
        <f t="shared" si="65"/>
        <v>AA</v>
      </c>
      <c r="M1354" s="2" t="s">
        <v>461</v>
      </c>
      <c r="N1354" s="2" t="s">
        <v>416</v>
      </c>
      <c r="O1354" s="2" t="s">
        <v>70</v>
      </c>
    </row>
    <row r="1355" spans="1:15">
      <c r="A1355" s="38">
        <v>41387</v>
      </c>
      <c r="B1355" s="38">
        <v>54171</v>
      </c>
      <c r="C1355" s="131">
        <v>420</v>
      </c>
      <c r="D1355" s="39">
        <v>8.5099999999999995E-2</v>
      </c>
      <c r="E1355" s="39">
        <v>0.08</v>
      </c>
      <c r="F1355" s="40">
        <v>190500</v>
      </c>
      <c r="G1355" s="40">
        <v>190500</v>
      </c>
      <c r="H1355" s="40">
        <v>88111.46</v>
      </c>
      <c r="I1355" s="40">
        <v>91892.7</v>
      </c>
      <c r="J1355" s="67">
        <f t="shared" si="63"/>
        <v>0.46252734908136484</v>
      </c>
      <c r="K1355" s="39">
        <f t="shared" si="64"/>
        <v>0.4823763779527559</v>
      </c>
      <c r="L1355" s="2" t="str">
        <f t="shared" si="65"/>
        <v>AA</v>
      </c>
      <c r="M1355" s="2" t="s">
        <v>495</v>
      </c>
      <c r="N1355" s="2" t="s">
        <v>424</v>
      </c>
      <c r="O1355" s="2" t="s">
        <v>70</v>
      </c>
    </row>
    <row r="1356" spans="1:15">
      <c r="A1356" s="38">
        <v>41207</v>
      </c>
      <c r="B1356" s="38">
        <v>53990</v>
      </c>
      <c r="C1356" s="131">
        <v>420</v>
      </c>
      <c r="D1356" s="39">
        <v>8.5099999999999995E-2</v>
      </c>
      <c r="E1356" s="39">
        <v>0.08</v>
      </c>
      <c r="F1356" s="40">
        <v>115943.19</v>
      </c>
      <c r="G1356" s="40">
        <v>115943.19</v>
      </c>
      <c r="H1356" s="40">
        <v>54207.75</v>
      </c>
      <c r="I1356" s="40">
        <v>55943.19</v>
      </c>
      <c r="J1356" s="67">
        <f t="shared" si="63"/>
        <v>0.46753716194974454</v>
      </c>
      <c r="K1356" s="39">
        <f t="shared" si="64"/>
        <v>0.48250518206373311</v>
      </c>
      <c r="L1356" s="2" t="str">
        <f t="shared" si="65"/>
        <v>AA</v>
      </c>
      <c r="M1356" s="2" t="s">
        <v>770</v>
      </c>
      <c r="N1356" s="2" t="s">
        <v>416</v>
      </c>
      <c r="O1356" s="2" t="s">
        <v>70</v>
      </c>
    </row>
    <row r="1357" spans="1:15">
      <c r="A1357" s="38">
        <v>41514</v>
      </c>
      <c r="B1357" s="38">
        <v>46993</v>
      </c>
      <c r="C1357" s="131">
        <v>180</v>
      </c>
      <c r="D1357" s="39">
        <v>8.5099999999999995E-2</v>
      </c>
      <c r="E1357" s="39">
        <v>7.8100000000000003E-2</v>
      </c>
      <c r="F1357" s="40">
        <v>130000</v>
      </c>
      <c r="G1357" s="40">
        <v>130000</v>
      </c>
      <c r="H1357" s="40">
        <v>57129.85</v>
      </c>
      <c r="I1357" s="40">
        <v>62734.18</v>
      </c>
      <c r="J1357" s="67">
        <f t="shared" si="63"/>
        <v>0.43946038461538461</v>
      </c>
      <c r="K1357" s="39">
        <f t="shared" si="64"/>
        <v>0.48257061538461538</v>
      </c>
      <c r="L1357" s="2" t="str">
        <f t="shared" si="65"/>
        <v>AA</v>
      </c>
      <c r="M1357" s="2" t="s">
        <v>563</v>
      </c>
      <c r="N1357" s="2" t="s">
        <v>436</v>
      </c>
      <c r="O1357" s="2" t="s">
        <v>70</v>
      </c>
    </row>
    <row r="1358" spans="1:15">
      <c r="A1358" s="38">
        <v>41372</v>
      </c>
      <c r="B1358" s="38">
        <v>48677</v>
      </c>
      <c r="C1358" s="131">
        <v>240</v>
      </c>
      <c r="D1358" s="39">
        <v>8.5099999999999995E-2</v>
      </c>
      <c r="E1358" s="39">
        <v>7.4400000000000008E-2</v>
      </c>
      <c r="F1358" s="40">
        <v>145000</v>
      </c>
      <c r="G1358" s="40">
        <v>145000</v>
      </c>
      <c r="H1358" s="40">
        <v>64358.5</v>
      </c>
      <c r="I1358" s="40">
        <v>69999.990000000005</v>
      </c>
      <c r="J1358" s="67">
        <f t="shared" si="63"/>
        <v>0.44385172413793106</v>
      </c>
      <c r="K1358" s="39">
        <f t="shared" si="64"/>
        <v>0.48275855172413795</v>
      </c>
      <c r="L1358" s="2" t="str">
        <f t="shared" si="65"/>
        <v>AA</v>
      </c>
      <c r="M1358" s="2" t="s">
        <v>525</v>
      </c>
      <c r="N1358" s="2" t="s">
        <v>430</v>
      </c>
      <c r="O1358" s="2" t="s">
        <v>70</v>
      </c>
    </row>
    <row r="1359" spans="1:15">
      <c r="A1359" s="42">
        <v>41205</v>
      </c>
      <c r="B1359" s="42">
        <v>53988</v>
      </c>
      <c r="C1359" s="130">
        <v>420</v>
      </c>
      <c r="D1359" s="43">
        <v>8.5099999999999995E-2</v>
      </c>
      <c r="E1359" s="43">
        <v>0.08</v>
      </c>
      <c r="F1359" s="44">
        <v>145000</v>
      </c>
      <c r="G1359" s="44">
        <v>145000</v>
      </c>
      <c r="H1359" s="44">
        <v>66107.210000000006</v>
      </c>
      <c r="I1359" s="44">
        <v>69999.990000000005</v>
      </c>
      <c r="J1359" s="68">
        <f t="shared" si="63"/>
        <v>0.45591179310344832</v>
      </c>
      <c r="K1359" s="43">
        <f t="shared" si="64"/>
        <v>0.48275855172413795</v>
      </c>
      <c r="L1359" s="41" t="str">
        <f t="shared" si="65"/>
        <v>AA</v>
      </c>
      <c r="M1359" s="41" t="s">
        <v>555</v>
      </c>
      <c r="N1359" s="41" t="s">
        <v>434</v>
      </c>
      <c r="O1359" s="41" t="s">
        <v>70</v>
      </c>
    </row>
    <row r="1360" spans="1:15">
      <c r="A1360" s="38">
        <v>41612</v>
      </c>
      <c r="B1360" s="38">
        <v>48917</v>
      </c>
      <c r="C1360" s="131">
        <v>240</v>
      </c>
      <c r="D1360" s="39">
        <v>8.5099999999999995E-2</v>
      </c>
      <c r="E1360" s="39">
        <v>0.08</v>
      </c>
      <c r="F1360" s="40">
        <v>165000</v>
      </c>
      <c r="G1360" s="40">
        <v>165000</v>
      </c>
      <c r="H1360" s="40">
        <v>75832.36</v>
      </c>
      <c r="I1360" s="40">
        <v>79669.179999999993</v>
      </c>
      <c r="J1360" s="67">
        <f t="shared" si="63"/>
        <v>0.45959006060606061</v>
      </c>
      <c r="K1360" s="39">
        <f t="shared" si="64"/>
        <v>0.48284351515151513</v>
      </c>
      <c r="L1360" s="2" t="str">
        <f t="shared" si="65"/>
        <v>AA</v>
      </c>
      <c r="M1360" s="2" t="s">
        <v>701</v>
      </c>
      <c r="N1360" s="2" t="s">
        <v>417</v>
      </c>
      <c r="O1360" s="2" t="s">
        <v>70</v>
      </c>
    </row>
    <row r="1361" spans="1:15">
      <c r="A1361" s="42">
        <v>41473</v>
      </c>
      <c r="B1361" s="42">
        <v>54257</v>
      </c>
      <c r="C1361" s="130">
        <v>420</v>
      </c>
      <c r="D1361" s="43">
        <v>8.5099999999999995E-2</v>
      </c>
      <c r="E1361" s="43">
        <v>0.08</v>
      </c>
      <c r="F1361" s="44">
        <v>141000</v>
      </c>
      <c r="G1361" s="44">
        <v>141000</v>
      </c>
      <c r="H1361" s="44">
        <v>65825.81</v>
      </c>
      <c r="I1361" s="44">
        <v>68103.05</v>
      </c>
      <c r="J1361" s="68">
        <f t="shared" si="63"/>
        <v>0.46684971631205674</v>
      </c>
      <c r="K1361" s="43">
        <f t="shared" si="64"/>
        <v>0.48300035460992907</v>
      </c>
      <c r="L1361" s="41" t="str">
        <f t="shared" si="65"/>
        <v>AA</v>
      </c>
      <c r="M1361" s="41" t="s">
        <v>385</v>
      </c>
      <c r="N1361" s="41" t="s">
        <v>427</v>
      </c>
      <c r="O1361" s="41" t="s">
        <v>70</v>
      </c>
    </row>
    <row r="1362" spans="1:15">
      <c r="A1362" s="42">
        <v>41667</v>
      </c>
      <c r="B1362" s="42">
        <v>50158</v>
      </c>
      <c r="C1362" s="130">
        <v>279</v>
      </c>
      <c r="D1362" s="43">
        <v>8.5099999999999995E-2</v>
      </c>
      <c r="E1362" s="43">
        <v>0.08</v>
      </c>
      <c r="F1362" s="44">
        <v>127000</v>
      </c>
      <c r="G1362" s="44">
        <v>127000</v>
      </c>
      <c r="H1362" s="44">
        <v>59333.45</v>
      </c>
      <c r="I1362" s="44">
        <v>61368.44</v>
      </c>
      <c r="J1362" s="68">
        <f t="shared" si="63"/>
        <v>0.46719251968503933</v>
      </c>
      <c r="K1362" s="43">
        <f t="shared" si="64"/>
        <v>0.48321606299212599</v>
      </c>
      <c r="L1362" s="41" t="str">
        <f t="shared" si="65"/>
        <v>AA</v>
      </c>
      <c r="M1362" s="41" t="s">
        <v>1318</v>
      </c>
      <c r="N1362" s="41" t="s">
        <v>435</v>
      </c>
      <c r="O1362" s="41" t="s">
        <v>70</v>
      </c>
    </row>
    <row r="1363" spans="1:15">
      <c r="A1363" s="38">
        <v>41141</v>
      </c>
      <c r="B1363" s="38">
        <v>53924</v>
      </c>
      <c r="C1363" s="131">
        <v>420</v>
      </c>
      <c r="D1363" s="39">
        <v>8.5099999999999995E-2</v>
      </c>
      <c r="E1363" s="39">
        <v>0.08</v>
      </c>
      <c r="F1363" s="40">
        <v>195500</v>
      </c>
      <c r="G1363" s="40">
        <v>195500</v>
      </c>
      <c r="H1363" s="40">
        <v>88792.31</v>
      </c>
      <c r="I1363" s="40">
        <v>94475.95</v>
      </c>
      <c r="J1363" s="67">
        <f t="shared" si="63"/>
        <v>0.45418061381074165</v>
      </c>
      <c r="K1363" s="39">
        <f t="shared" si="64"/>
        <v>0.48325294117647055</v>
      </c>
      <c r="L1363" s="2" t="str">
        <f t="shared" si="65"/>
        <v>AA</v>
      </c>
      <c r="M1363" s="2" t="s">
        <v>1374</v>
      </c>
      <c r="N1363" s="2" t="s">
        <v>432</v>
      </c>
      <c r="O1363" s="2" t="s">
        <v>70</v>
      </c>
    </row>
    <row r="1364" spans="1:15">
      <c r="A1364" s="38">
        <v>41354</v>
      </c>
      <c r="B1364" s="38">
        <v>48690</v>
      </c>
      <c r="C1364" s="131">
        <v>241</v>
      </c>
      <c r="D1364" s="39">
        <v>8.5099999999999995E-2</v>
      </c>
      <c r="E1364" s="39">
        <v>7.5300000000000006E-2</v>
      </c>
      <c r="F1364" s="40">
        <v>184000</v>
      </c>
      <c r="G1364" s="40">
        <v>184000</v>
      </c>
      <c r="H1364" s="40">
        <v>81441.100000000006</v>
      </c>
      <c r="I1364" s="40">
        <v>88981.73</v>
      </c>
      <c r="J1364" s="67">
        <f t="shared" si="63"/>
        <v>0.44261467391304349</v>
      </c>
      <c r="K1364" s="39">
        <f t="shared" si="64"/>
        <v>0.48359635869565215</v>
      </c>
      <c r="L1364" s="2" t="str">
        <f t="shared" si="65"/>
        <v>AA</v>
      </c>
      <c r="M1364" s="2" t="s">
        <v>457</v>
      </c>
      <c r="N1364" s="2" t="s">
        <v>419</v>
      </c>
      <c r="O1364" s="2" t="s">
        <v>70</v>
      </c>
    </row>
    <row r="1365" spans="1:15">
      <c r="A1365" s="42">
        <v>41744</v>
      </c>
      <c r="B1365" s="42">
        <v>46096</v>
      </c>
      <c r="C1365" s="130">
        <v>143</v>
      </c>
      <c r="D1365" s="43">
        <v>8.5099999999999995E-2</v>
      </c>
      <c r="E1365" s="43">
        <v>7.4400000000000008E-2</v>
      </c>
      <c r="F1365" s="44">
        <v>186000</v>
      </c>
      <c r="G1365" s="44">
        <v>186000</v>
      </c>
      <c r="H1365" s="44">
        <v>84371.59</v>
      </c>
      <c r="I1365" s="44">
        <v>89999.99</v>
      </c>
      <c r="J1365" s="68">
        <f t="shared" si="63"/>
        <v>0.45361069892473116</v>
      </c>
      <c r="K1365" s="43">
        <f t="shared" si="64"/>
        <v>0.48387091397849463</v>
      </c>
      <c r="L1365" s="41" t="str">
        <f t="shared" si="65"/>
        <v>AA</v>
      </c>
      <c r="M1365" s="41" t="s">
        <v>472</v>
      </c>
      <c r="N1365" s="41" t="s">
        <v>426</v>
      </c>
      <c r="O1365" s="41" t="s">
        <v>70</v>
      </c>
    </row>
    <row r="1366" spans="1:15">
      <c r="A1366" s="42">
        <v>41681</v>
      </c>
      <c r="B1366" s="42">
        <v>52638</v>
      </c>
      <c r="C1366" s="130">
        <v>360</v>
      </c>
      <c r="D1366" s="43">
        <v>8.5099999999999995E-2</v>
      </c>
      <c r="E1366" s="43">
        <v>7.5300000000000006E-2</v>
      </c>
      <c r="F1366" s="44">
        <v>130158</v>
      </c>
      <c r="G1366" s="44">
        <v>130158</v>
      </c>
      <c r="H1366" s="44">
        <v>61461.37</v>
      </c>
      <c r="I1366" s="44">
        <v>62999.99</v>
      </c>
      <c r="J1366" s="68">
        <f t="shared" si="63"/>
        <v>0.47220585749627381</v>
      </c>
      <c r="K1366" s="43">
        <f t="shared" si="64"/>
        <v>0.48402702868820968</v>
      </c>
      <c r="L1366" s="41" t="str">
        <f t="shared" si="65"/>
        <v>AA</v>
      </c>
      <c r="M1366" s="41" t="s">
        <v>689</v>
      </c>
      <c r="N1366" s="41" t="s">
        <v>424</v>
      </c>
      <c r="O1366" s="41" t="s">
        <v>70</v>
      </c>
    </row>
    <row r="1367" spans="1:15">
      <c r="A1367" s="38">
        <v>41117</v>
      </c>
      <c r="B1367" s="38">
        <v>51467</v>
      </c>
      <c r="C1367" s="131">
        <v>340</v>
      </c>
      <c r="D1367" s="39">
        <v>8.5099999999999995E-2</v>
      </c>
      <c r="E1367" s="39">
        <v>0.08</v>
      </c>
      <c r="F1367" s="40">
        <v>170000</v>
      </c>
      <c r="G1367" s="40">
        <v>170000</v>
      </c>
      <c r="H1367" s="40">
        <v>78415.44</v>
      </c>
      <c r="I1367" s="40">
        <v>82286.929999999993</v>
      </c>
      <c r="J1367" s="67">
        <f t="shared" si="63"/>
        <v>0.46126729411764705</v>
      </c>
      <c r="K1367" s="39">
        <f t="shared" si="64"/>
        <v>0.48404076470588231</v>
      </c>
      <c r="L1367" s="2" t="str">
        <f t="shared" si="65"/>
        <v>AA</v>
      </c>
      <c r="M1367" s="2" t="s">
        <v>533</v>
      </c>
      <c r="N1367" s="2" t="s">
        <v>424</v>
      </c>
      <c r="O1367" s="2" t="s">
        <v>70</v>
      </c>
    </row>
    <row r="1368" spans="1:15">
      <c r="A1368" s="42">
        <v>41729</v>
      </c>
      <c r="B1368" s="42">
        <v>52687</v>
      </c>
      <c r="C1368" s="130">
        <v>360</v>
      </c>
      <c r="D1368" s="43">
        <v>8.5099999999999995E-2</v>
      </c>
      <c r="E1368" s="43">
        <v>7.5300000000000006E-2</v>
      </c>
      <c r="F1368" s="44">
        <v>160000</v>
      </c>
      <c r="G1368" s="44">
        <v>160000</v>
      </c>
      <c r="H1368" s="44">
        <v>75718</v>
      </c>
      <c r="I1368" s="44">
        <v>77499.990000000005</v>
      </c>
      <c r="J1368" s="68">
        <f t="shared" si="63"/>
        <v>0.47323749999999998</v>
      </c>
      <c r="K1368" s="43">
        <f t="shared" si="64"/>
        <v>0.48437493750000005</v>
      </c>
      <c r="L1368" s="41" t="str">
        <f t="shared" si="65"/>
        <v>AA</v>
      </c>
      <c r="M1368" s="41" t="s">
        <v>481</v>
      </c>
      <c r="N1368" s="41" t="s">
        <v>417</v>
      </c>
      <c r="O1368" s="41" t="s">
        <v>70</v>
      </c>
    </row>
    <row r="1369" spans="1:15">
      <c r="A1369" s="38">
        <v>41565</v>
      </c>
      <c r="B1369" s="38">
        <v>54349</v>
      </c>
      <c r="C1369" s="131">
        <v>420</v>
      </c>
      <c r="D1369" s="39">
        <v>8.5099999999999995E-2</v>
      </c>
      <c r="E1369" s="39">
        <v>0.08</v>
      </c>
      <c r="F1369" s="40">
        <v>113000</v>
      </c>
      <c r="G1369" s="40">
        <v>113000</v>
      </c>
      <c r="H1369" s="40">
        <v>53282.34</v>
      </c>
      <c r="I1369" s="40">
        <v>54756.14</v>
      </c>
      <c r="J1369" s="67">
        <f t="shared" si="63"/>
        <v>0.47152513274336277</v>
      </c>
      <c r="K1369" s="39">
        <f t="shared" si="64"/>
        <v>0.48456761061946901</v>
      </c>
      <c r="L1369" s="2" t="str">
        <f t="shared" si="65"/>
        <v>AA</v>
      </c>
      <c r="M1369" s="2" t="s">
        <v>802</v>
      </c>
      <c r="N1369" s="2" t="s">
        <v>416</v>
      </c>
      <c r="O1369" s="2" t="s">
        <v>70</v>
      </c>
    </row>
    <row r="1370" spans="1:15">
      <c r="A1370" s="38">
        <v>41585</v>
      </c>
      <c r="B1370" s="38">
        <v>45237</v>
      </c>
      <c r="C1370" s="131">
        <v>120</v>
      </c>
      <c r="D1370" s="39">
        <v>8.5099999999999995E-2</v>
      </c>
      <c r="E1370" s="39">
        <v>0.08</v>
      </c>
      <c r="F1370" s="40">
        <v>82500</v>
      </c>
      <c r="G1370" s="40">
        <v>82500</v>
      </c>
      <c r="H1370" s="40">
        <v>35414.25</v>
      </c>
      <c r="I1370" s="40">
        <v>39999.99</v>
      </c>
      <c r="J1370" s="67">
        <f t="shared" si="63"/>
        <v>0.42926363636363635</v>
      </c>
      <c r="K1370" s="39">
        <f t="shared" si="64"/>
        <v>0.48484836363636363</v>
      </c>
      <c r="L1370" s="2" t="str">
        <f t="shared" si="65"/>
        <v>AA</v>
      </c>
      <c r="M1370" s="2" t="s">
        <v>182</v>
      </c>
      <c r="N1370" s="2" t="s">
        <v>417</v>
      </c>
      <c r="O1370" s="2" t="s">
        <v>70</v>
      </c>
    </row>
    <row r="1371" spans="1:15">
      <c r="A1371" s="38">
        <v>41549</v>
      </c>
      <c r="B1371" s="38">
        <v>52506</v>
      </c>
      <c r="C1371" s="131">
        <v>360</v>
      </c>
      <c r="D1371" s="39">
        <v>8.5099999999999995E-2</v>
      </c>
      <c r="E1371" s="39">
        <v>0.08</v>
      </c>
      <c r="F1371" s="40">
        <v>165000</v>
      </c>
      <c r="G1371" s="40">
        <v>165000</v>
      </c>
      <c r="H1371" s="40">
        <v>77321.039999999994</v>
      </c>
      <c r="I1371" s="40">
        <v>79999.990000000005</v>
      </c>
      <c r="J1371" s="67">
        <f t="shared" si="63"/>
        <v>0.4686123636363636</v>
      </c>
      <c r="K1371" s="39">
        <f t="shared" si="64"/>
        <v>0.48484842424242425</v>
      </c>
      <c r="L1371" s="2" t="str">
        <f t="shared" si="65"/>
        <v>AA</v>
      </c>
      <c r="M1371" s="2" t="s">
        <v>762</v>
      </c>
      <c r="N1371" s="2" t="s">
        <v>417</v>
      </c>
      <c r="O1371" s="2" t="s">
        <v>70</v>
      </c>
    </row>
    <row r="1372" spans="1:15">
      <c r="A1372" s="42">
        <v>41219</v>
      </c>
      <c r="B1372" s="42">
        <v>54002</v>
      </c>
      <c r="C1372" s="130">
        <v>420</v>
      </c>
      <c r="D1372" s="43">
        <v>8.5099999999999995E-2</v>
      </c>
      <c r="E1372" s="43">
        <v>0.08</v>
      </c>
      <c r="F1372" s="44">
        <v>165000</v>
      </c>
      <c r="G1372" s="44">
        <v>165000</v>
      </c>
      <c r="H1372" s="44">
        <v>75755.759999999995</v>
      </c>
      <c r="I1372" s="44">
        <v>79999.990000000005</v>
      </c>
      <c r="J1372" s="68">
        <f t="shared" si="63"/>
        <v>0.45912581818181813</v>
      </c>
      <c r="K1372" s="43">
        <f t="shared" si="64"/>
        <v>0.48484842424242425</v>
      </c>
      <c r="L1372" s="41" t="str">
        <f t="shared" si="65"/>
        <v>AA</v>
      </c>
      <c r="M1372" s="41" t="s">
        <v>622</v>
      </c>
      <c r="N1372" s="41" t="s">
        <v>421</v>
      </c>
      <c r="O1372" s="41" t="s">
        <v>70</v>
      </c>
    </row>
    <row r="1373" spans="1:15">
      <c r="A1373" s="42">
        <v>41416</v>
      </c>
      <c r="B1373" s="42">
        <v>54200</v>
      </c>
      <c r="C1373" s="130">
        <v>420</v>
      </c>
      <c r="D1373" s="43">
        <v>8.5099999999999995E-2</v>
      </c>
      <c r="E1373" s="43">
        <v>0.08</v>
      </c>
      <c r="F1373" s="44">
        <v>165000</v>
      </c>
      <c r="G1373" s="44">
        <v>165000</v>
      </c>
      <c r="H1373" s="44">
        <v>76914.63</v>
      </c>
      <c r="I1373" s="44">
        <v>79999.990000000005</v>
      </c>
      <c r="J1373" s="68">
        <f t="shared" si="63"/>
        <v>0.46614927272727275</v>
      </c>
      <c r="K1373" s="43">
        <f t="shared" si="64"/>
        <v>0.48484842424242425</v>
      </c>
      <c r="L1373" s="41" t="str">
        <f t="shared" si="65"/>
        <v>AA</v>
      </c>
      <c r="M1373" s="41" t="s">
        <v>481</v>
      </c>
      <c r="N1373" s="41" t="s">
        <v>417</v>
      </c>
      <c r="O1373" s="41" t="s">
        <v>70</v>
      </c>
    </row>
    <row r="1374" spans="1:15">
      <c r="A1374" s="42">
        <v>41309</v>
      </c>
      <c r="B1374" s="42">
        <v>54092</v>
      </c>
      <c r="C1374" s="130">
        <v>420</v>
      </c>
      <c r="D1374" s="43">
        <v>8.5099999999999995E-2</v>
      </c>
      <c r="E1374" s="43">
        <v>7.4400000000000008E-2</v>
      </c>
      <c r="F1374" s="44">
        <v>170000</v>
      </c>
      <c r="G1374" s="44">
        <v>170000</v>
      </c>
      <c r="H1374" s="44">
        <v>78779.62</v>
      </c>
      <c r="I1374" s="44">
        <v>82506.31</v>
      </c>
      <c r="J1374" s="68">
        <f t="shared" si="63"/>
        <v>0.46340952941176466</v>
      </c>
      <c r="K1374" s="43">
        <f t="shared" si="64"/>
        <v>0.48533123529411765</v>
      </c>
      <c r="L1374" s="41" t="str">
        <f t="shared" si="65"/>
        <v>AA</v>
      </c>
      <c r="M1374" s="41" t="s">
        <v>1529</v>
      </c>
      <c r="N1374" s="41" t="s">
        <v>416</v>
      </c>
      <c r="O1374" s="41" t="s">
        <v>70</v>
      </c>
    </row>
    <row r="1375" spans="1:15">
      <c r="A1375" s="38">
        <v>41690</v>
      </c>
      <c r="B1375" s="38">
        <v>52647</v>
      </c>
      <c r="C1375" s="131">
        <v>360</v>
      </c>
      <c r="D1375" s="39">
        <v>8.5099999999999995E-2</v>
      </c>
      <c r="E1375" s="39">
        <v>7.5300000000000006E-2</v>
      </c>
      <c r="F1375" s="40">
        <v>156651.88</v>
      </c>
      <c r="G1375" s="40">
        <v>156651.88</v>
      </c>
      <c r="H1375" s="40">
        <v>74740.490000000005</v>
      </c>
      <c r="I1375" s="40">
        <v>76050.070000000007</v>
      </c>
      <c r="J1375" s="67">
        <f t="shared" si="63"/>
        <v>0.47711198869748644</v>
      </c>
      <c r="K1375" s="39">
        <f t="shared" si="64"/>
        <v>0.4854717989978799</v>
      </c>
      <c r="L1375" s="2" t="str">
        <f t="shared" si="65"/>
        <v>AA</v>
      </c>
      <c r="M1375" s="2" t="s">
        <v>467</v>
      </c>
      <c r="N1375" s="2" t="s">
        <v>425</v>
      </c>
      <c r="O1375" s="2" t="s">
        <v>70</v>
      </c>
    </row>
    <row r="1376" spans="1:15">
      <c r="A1376" s="38">
        <v>41509</v>
      </c>
      <c r="B1376" s="38">
        <v>47718</v>
      </c>
      <c r="C1376" s="131">
        <v>204</v>
      </c>
      <c r="D1376" s="39">
        <v>8.5099999999999995E-2</v>
      </c>
      <c r="E1376" s="39">
        <v>0.08</v>
      </c>
      <c r="F1376" s="40">
        <v>175000</v>
      </c>
      <c r="G1376" s="40">
        <v>175000</v>
      </c>
      <c r="H1376" s="40">
        <v>78411.56</v>
      </c>
      <c r="I1376" s="40">
        <v>84999.99</v>
      </c>
      <c r="J1376" s="67">
        <f t="shared" si="63"/>
        <v>0.44806605714285713</v>
      </c>
      <c r="K1376" s="39">
        <f t="shared" si="64"/>
        <v>0.4857142285714286</v>
      </c>
      <c r="L1376" s="2" t="str">
        <f t="shared" si="65"/>
        <v>AA</v>
      </c>
      <c r="M1376" s="2" t="s">
        <v>735</v>
      </c>
      <c r="N1376" s="2" t="s">
        <v>421</v>
      </c>
      <c r="O1376" s="2" t="s">
        <v>70</v>
      </c>
    </row>
    <row r="1377" spans="1:15">
      <c r="A1377" s="42">
        <v>41501</v>
      </c>
      <c r="B1377" s="42">
        <v>52458</v>
      </c>
      <c r="C1377" s="130">
        <v>360</v>
      </c>
      <c r="D1377" s="43">
        <v>8.5099999999999995E-2</v>
      </c>
      <c r="E1377" s="43">
        <v>7.5300000000000006E-2</v>
      </c>
      <c r="F1377" s="44">
        <v>175000</v>
      </c>
      <c r="G1377" s="44">
        <v>175000</v>
      </c>
      <c r="H1377" s="44">
        <v>81747.05</v>
      </c>
      <c r="I1377" s="44">
        <v>84999.99</v>
      </c>
      <c r="J1377" s="68">
        <f t="shared" si="63"/>
        <v>0.46712600000000004</v>
      </c>
      <c r="K1377" s="43">
        <f t="shared" si="64"/>
        <v>0.4857142285714286</v>
      </c>
      <c r="L1377" s="41" t="str">
        <f t="shared" si="65"/>
        <v>AA</v>
      </c>
      <c r="M1377" s="41" t="s">
        <v>1387</v>
      </c>
      <c r="N1377" s="41" t="s">
        <v>421</v>
      </c>
      <c r="O1377" s="41" t="s">
        <v>70</v>
      </c>
    </row>
    <row r="1378" spans="1:15">
      <c r="A1378" s="42">
        <v>41722</v>
      </c>
      <c r="B1378" s="42">
        <v>49027</v>
      </c>
      <c r="C1378" s="130">
        <v>240</v>
      </c>
      <c r="D1378" s="43">
        <v>8.5099999999999995E-2</v>
      </c>
      <c r="E1378" s="43">
        <v>7.8100000000000003E-2</v>
      </c>
      <c r="F1378" s="44">
        <v>170000</v>
      </c>
      <c r="G1378" s="44">
        <v>170000</v>
      </c>
      <c r="H1378" s="44">
        <v>79499.23</v>
      </c>
      <c r="I1378" s="44">
        <v>82585.820000000007</v>
      </c>
      <c r="J1378" s="68">
        <f t="shared" si="63"/>
        <v>0.46764252941176471</v>
      </c>
      <c r="K1378" s="43">
        <f t="shared" si="64"/>
        <v>0.48579894117647066</v>
      </c>
      <c r="L1378" s="41" t="str">
        <f t="shared" si="65"/>
        <v>AA</v>
      </c>
      <c r="M1378" s="41" t="s">
        <v>1076</v>
      </c>
      <c r="N1378" s="41" t="s">
        <v>424</v>
      </c>
      <c r="O1378" s="41" t="s">
        <v>70</v>
      </c>
    </row>
    <row r="1379" spans="1:15">
      <c r="A1379" s="38">
        <v>41152</v>
      </c>
      <c r="B1379" s="38">
        <v>52109</v>
      </c>
      <c r="C1379" s="131">
        <v>360</v>
      </c>
      <c r="D1379" s="39">
        <v>8.5099999999999995E-2</v>
      </c>
      <c r="E1379" s="39">
        <v>0.08</v>
      </c>
      <c r="F1379" s="40">
        <v>145000</v>
      </c>
      <c r="G1379" s="40">
        <v>145000</v>
      </c>
      <c r="H1379" s="40">
        <v>65284.12</v>
      </c>
      <c r="I1379" s="40">
        <v>70463.73</v>
      </c>
      <c r="J1379" s="67">
        <f t="shared" si="63"/>
        <v>0.45023531034482761</v>
      </c>
      <c r="K1379" s="39">
        <f t="shared" si="64"/>
        <v>0.4859567586206896</v>
      </c>
      <c r="L1379" s="2" t="str">
        <f t="shared" si="65"/>
        <v>AA</v>
      </c>
      <c r="M1379" s="2" t="s">
        <v>542</v>
      </c>
      <c r="N1379" s="2" t="s">
        <v>417</v>
      </c>
      <c r="O1379" s="2" t="s">
        <v>70</v>
      </c>
    </row>
    <row r="1380" spans="1:15">
      <c r="A1380" s="42">
        <v>41526</v>
      </c>
      <c r="B1380" s="42">
        <v>47765</v>
      </c>
      <c r="C1380" s="130">
        <v>205</v>
      </c>
      <c r="D1380" s="43">
        <v>8.5099999999999995E-2</v>
      </c>
      <c r="E1380" s="43">
        <v>7.5300000000000006E-2</v>
      </c>
      <c r="F1380" s="44">
        <v>155697</v>
      </c>
      <c r="G1380" s="44">
        <v>155697</v>
      </c>
      <c r="H1380" s="44">
        <v>73268.710000000006</v>
      </c>
      <c r="I1380" s="44">
        <v>75697</v>
      </c>
      <c r="J1380" s="68">
        <f t="shared" si="63"/>
        <v>0.47058523927885576</v>
      </c>
      <c r="K1380" s="43">
        <f t="shared" si="64"/>
        <v>0.48618149354194362</v>
      </c>
      <c r="L1380" s="41" t="str">
        <f t="shared" si="65"/>
        <v>AA</v>
      </c>
      <c r="M1380" s="41" t="s">
        <v>1511</v>
      </c>
      <c r="N1380" s="41" t="s">
        <v>417</v>
      </c>
      <c r="O1380" s="41" t="s">
        <v>70</v>
      </c>
    </row>
    <row r="1381" spans="1:15">
      <c r="A1381" s="38">
        <v>41431</v>
      </c>
      <c r="B1381" s="38">
        <v>53119</v>
      </c>
      <c r="C1381" s="131">
        <v>384</v>
      </c>
      <c r="D1381" s="39">
        <v>8.5099999999999995E-2</v>
      </c>
      <c r="E1381" s="39">
        <v>7.5300000000000006E-2</v>
      </c>
      <c r="F1381" s="40">
        <v>130000</v>
      </c>
      <c r="G1381" s="40">
        <v>130000</v>
      </c>
      <c r="H1381" s="40">
        <v>62437.4</v>
      </c>
      <c r="I1381" s="40">
        <v>63236.97</v>
      </c>
      <c r="J1381" s="67">
        <f t="shared" si="63"/>
        <v>0.4802876923076923</v>
      </c>
      <c r="K1381" s="39">
        <f t="shared" si="64"/>
        <v>0.48643823076923076</v>
      </c>
      <c r="L1381" s="2" t="str">
        <f t="shared" si="65"/>
        <v>AA</v>
      </c>
      <c r="M1381" s="2" t="s">
        <v>598</v>
      </c>
      <c r="N1381" s="2" t="s">
        <v>424</v>
      </c>
      <c r="O1381" s="2" t="s">
        <v>70</v>
      </c>
    </row>
    <row r="1382" spans="1:15">
      <c r="A1382" s="38">
        <v>41285</v>
      </c>
      <c r="B1382" s="38">
        <v>46092</v>
      </c>
      <c r="C1382" s="131">
        <v>158</v>
      </c>
      <c r="D1382" s="39">
        <v>8.5099999999999995E-2</v>
      </c>
      <c r="E1382" s="39">
        <v>7.8100000000000003E-2</v>
      </c>
      <c r="F1382" s="40">
        <v>185000</v>
      </c>
      <c r="G1382" s="40">
        <v>185000</v>
      </c>
      <c r="H1382" s="40">
        <v>59628.39</v>
      </c>
      <c r="I1382" s="40">
        <v>89999.99</v>
      </c>
      <c r="J1382" s="67">
        <f t="shared" si="63"/>
        <v>0.32231562162162164</v>
      </c>
      <c r="K1382" s="39">
        <f t="shared" si="64"/>
        <v>0.48648643243243245</v>
      </c>
      <c r="L1382" s="2" t="str">
        <f t="shared" si="65"/>
        <v>AA</v>
      </c>
      <c r="M1382" s="2" t="s">
        <v>466</v>
      </c>
      <c r="N1382" s="2" t="s">
        <v>421</v>
      </c>
      <c r="O1382" s="2" t="s">
        <v>70</v>
      </c>
    </row>
    <row r="1383" spans="1:15">
      <c r="A1383" s="42">
        <v>41449</v>
      </c>
      <c r="B1383" s="42">
        <v>51159</v>
      </c>
      <c r="C1383" s="130">
        <v>319</v>
      </c>
      <c r="D1383" s="43">
        <v>8.5099999999999995E-2</v>
      </c>
      <c r="E1383" s="43">
        <v>0.08</v>
      </c>
      <c r="F1383" s="44">
        <v>185000</v>
      </c>
      <c r="G1383" s="44">
        <v>185000</v>
      </c>
      <c r="H1383" s="44">
        <v>85349.07</v>
      </c>
      <c r="I1383" s="44">
        <v>89999.99</v>
      </c>
      <c r="J1383" s="68">
        <f t="shared" si="63"/>
        <v>0.46134632432432437</v>
      </c>
      <c r="K1383" s="43">
        <f t="shared" si="64"/>
        <v>0.48648643243243245</v>
      </c>
      <c r="L1383" s="41" t="str">
        <f t="shared" si="65"/>
        <v>AA</v>
      </c>
      <c r="M1383" s="41" t="s">
        <v>612</v>
      </c>
      <c r="N1383" s="41" t="s">
        <v>417</v>
      </c>
      <c r="O1383" s="41" t="s">
        <v>70</v>
      </c>
    </row>
    <row r="1384" spans="1:15">
      <c r="A1384" s="42">
        <v>41754</v>
      </c>
      <c r="B1384" s="42">
        <v>54538</v>
      </c>
      <c r="C1384" s="130">
        <v>420</v>
      </c>
      <c r="D1384" s="43">
        <v>8.5099999999999995E-2</v>
      </c>
      <c r="E1384" s="43">
        <v>0.08</v>
      </c>
      <c r="F1384" s="44">
        <v>163000</v>
      </c>
      <c r="G1384" s="44">
        <v>163000</v>
      </c>
      <c r="H1384" s="44">
        <v>78058.83</v>
      </c>
      <c r="I1384" s="44">
        <v>79299.990000000005</v>
      </c>
      <c r="J1384" s="68">
        <f t="shared" si="63"/>
        <v>0.47888852760736195</v>
      </c>
      <c r="K1384" s="43">
        <f t="shared" si="64"/>
        <v>0.48650300613496938</v>
      </c>
      <c r="L1384" s="41" t="str">
        <f t="shared" si="65"/>
        <v>AA</v>
      </c>
      <c r="M1384" s="41" t="s">
        <v>724</v>
      </c>
      <c r="N1384" s="41" t="s">
        <v>424</v>
      </c>
      <c r="O1384" s="41" t="s">
        <v>70</v>
      </c>
    </row>
    <row r="1385" spans="1:15">
      <c r="A1385" s="42">
        <v>41666</v>
      </c>
      <c r="B1385" s="42">
        <v>46657</v>
      </c>
      <c r="C1385" s="130">
        <v>164</v>
      </c>
      <c r="D1385" s="43">
        <v>8.5099999999999995E-2</v>
      </c>
      <c r="E1385" s="43">
        <v>8.5099999999999995E-2</v>
      </c>
      <c r="F1385" s="44">
        <v>195000</v>
      </c>
      <c r="G1385" s="44">
        <v>195000</v>
      </c>
      <c r="H1385" s="44">
        <v>66615.97</v>
      </c>
      <c r="I1385" s="44">
        <v>94879.99</v>
      </c>
      <c r="J1385" s="68">
        <f t="shared" si="63"/>
        <v>0.341620358974359</v>
      </c>
      <c r="K1385" s="43">
        <f t="shared" si="64"/>
        <v>0.48656405128205132</v>
      </c>
      <c r="L1385" s="41" t="str">
        <f t="shared" si="65"/>
        <v>AA</v>
      </c>
      <c r="M1385" s="41" t="s">
        <v>454</v>
      </c>
      <c r="N1385" s="41" t="s">
        <v>416</v>
      </c>
      <c r="O1385" s="41" t="s">
        <v>70</v>
      </c>
    </row>
    <row r="1386" spans="1:15">
      <c r="A1386" s="42">
        <v>41446</v>
      </c>
      <c r="B1386" s="42">
        <v>50151</v>
      </c>
      <c r="C1386" s="130">
        <v>286</v>
      </c>
      <c r="D1386" s="43">
        <v>8.5099999999999995E-2</v>
      </c>
      <c r="E1386" s="43">
        <v>7.5300000000000006E-2</v>
      </c>
      <c r="F1386" s="44">
        <v>150000</v>
      </c>
      <c r="G1386" s="44">
        <v>150000</v>
      </c>
      <c r="H1386" s="44">
        <v>73961.73</v>
      </c>
      <c r="I1386" s="44">
        <v>72999.990000000005</v>
      </c>
      <c r="J1386" s="68">
        <f t="shared" si="63"/>
        <v>0.49307819999999997</v>
      </c>
      <c r="K1386" s="43">
        <f t="shared" si="64"/>
        <v>0.48666660000000006</v>
      </c>
      <c r="L1386" s="41" t="str">
        <f t="shared" si="65"/>
        <v>AA</v>
      </c>
      <c r="M1386" s="41" t="s">
        <v>461</v>
      </c>
      <c r="N1386" s="41" t="s">
        <v>416</v>
      </c>
      <c r="O1386" s="41" t="s">
        <v>70</v>
      </c>
    </row>
    <row r="1387" spans="1:15">
      <c r="A1387" s="42">
        <v>41226</v>
      </c>
      <c r="B1387" s="42">
        <v>48531</v>
      </c>
      <c r="C1387" s="130">
        <v>240</v>
      </c>
      <c r="D1387" s="43">
        <v>8.5099999999999995E-2</v>
      </c>
      <c r="E1387" s="43">
        <v>0.08</v>
      </c>
      <c r="F1387" s="44">
        <v>160000</v>
      </c>
      <c r="G1387" s="44">
        <v>160000</v>
      </c>
      <c r="H1387" s="44">
        <v>70013.87</v>
      </c>
      <c r="I1387" s="44">
        <v>77901.47</v>
      </c>
      <c r="J1387" s="68">
        <f t="shared" si="63"/>
        <v>0.43758668749999996</v>
      </c>
      <c r="K1387" s="43">
        <f t="shared" si="64"/>
        <v>0.48688418750000001</v>
      </c>
      <c r="L1387" s="41" t="str">
        <f t="shared" si="65"/>
        <v>AA</v>
      </c>
      <c r="M1387" s="41" t="s">
        <v>493</v>
      </c>
      <c r="N1387" s="41" t="s">
        <v>427</v>
      </c>
      <c r="O1387" s="41" t="s">
        <v>70</v>
      </c>
    </row>
    <row r="1388" spans="1:15">
      <c r="A1388" s="38">
        <v>41583</v>
      </c>
      <c r="B1388" s="38">
        <v>48888</v>
      </c>
      <c r="C1388" s="131">
        <v>240</v>
      </c>
      <c r="D1388" s="39">
        <v>8.5099999999999995E-2</v>
      </c>
      <c r="E1388" s="39">
        <v>0.08</v>
      </c>
      <c r="F1388" s="40">
        <v>195000</v>
      </c>
      <c r="G1388" s="40">
        <v>195000</v>
      </c>
      <c r="H1388" s="40">
        <v>90142.11</v>
      </c>
      <c r="I1388" s="40">
        <v>94999.99</v>
      </c>
      <c r="J1388" s="67">
        <f t="shared" si="63"/>
        <v>0.46226723076923076</v>
      </c>
      <c r="K1388" s="39">
        <f t="shared" si="64"/>
        <v>0.4871794358974359</v>
      </c>
      <c r="L1388" s="2" t="str">
        <f t="shared" si="65"/>
        <v>AA</v>
      </c>
      <c r="M1388" s="2" t="s">
        <v>586</v>
      </c>
      <c r="N1388" s="2" t="s">
        <v>416</v>
      </c>
      <c r="O1388" s="2" t="s">
        <v>70</v>
      </c>
    </row>
    <row r="1389" spans="1:15">
      <c r="A1389" s="42">
        <v>41479</v>
      </c>
      <c r="B1389" s="42">
        <v>54263</v>
      </c>
      <c r="C1389" s="130">
        <v>420</v>
      </c>
      <c r="D1389" s="43">
        <v>8.5099999999999995E-2</v>
      </c>
      <c r="E1389" s="43">
        <v>0.08</v>
      </c>
      <c r="F1389" s="44">
        <v>195000</v>
      </c>
      <c r="G1389" s="44">
        <v>195000</v>
      </c>
      <c r="H1389" s="44">
        <v>70503.490000000005</v>
      </c>
      <c r="I1389" s="44">
        <v>94999.99</v>
      </c>
      <c r="J1389" s="68">
        <f t="shared" si="63"/>
        <v>0.361556358974359</v>
      </c>
      <c r="K1389" s="43">
        <f t="shared" si="64"/>
        <v>0.4871794358974359</v>
      </c>
      <c r="L1389" s="41" t="str">
        <f t="shared" si="65"/>
        <v>AA</v>
      </c>
      <c r="M1389" s="41" t="s">
        <v>713</v>
      </c>
      <c r="N1389" s="41" t="s">
        <v>418</v>
      </c>
      <c r="O1389" s="41" t="s">
        <v>70</v>
      </c>
    </row>
    <row r="1390" spans="1:15">
      <c r="A1390" s="38">
        <v>41150</v>
      </c>
      <c r="B1390" s="38">
        <v>53933</v>
      </c>
      <c r="C1390" s="131">
        <v>420</v>
      </c>
      <c r="D1390" s="39">
        <v>8.5099999999999995E-2</v>
      </c>
      <c r="E1390" s="39">
        <v>7.5300000000000006E-2</v>
      </c>
      <c r="F1390" s="40">
        <v>170000</v>
      </c>
      <c r="G1390" s="40">
        <v>170000</v>
      </c>
      <c r="H1390" s="40">
        <v>79065.2</v>
      </c>
      <c r="I1390" s="40">
        <v>82832.72</v>
      </c>
      <c r="J1390" s="67">
        <f t="shared" si="63"/>
        <v>0.46508941176470586</v>
      </c>
      <c r="K1390" s="39">
        <f t="shared" si="64"/>
        <v>0.48725129411764706</v>
      </c>
      <c r="L1390" s="2" t="str">
        <f t="shared" si="65"/>
        <v>AA</v>
      </c>
      <c r="M1390" s="2" t="s">
        <v>590</v>
      </c>
      <c r="N1390" s="2" t="s">
        <v>418</v>
      </c>
      <c r="O1390" s="2" t="s">
        <v>70</v>
      </c>
    </row>
    <row r="1391" spans="1:15">
      <c r="A1391" s="42">
        <v>41647</v>
      </c>
      <c r="B1391" s="42">
        <v>52604</v>
      </c>
      <c r="C1391" s="130">
        <v>360</v>
      </c>
      <c r="D1391" s="43">
        <v>8.5099999999999995E-2</v>
      </c>
      <c r="E1391" s="43">
        <v>0.08</v>
      </c>
      <c r="F1391" s="44">
        <v>199000</v>
      </c>
      <c r="G1391" s="44">
        <v>199000</v>
      </c>
      <c r="H1391" s="44">
        <v>94413.61</v>
      </c>
      <c r="I1391" s="44">
        <v>96999.99</v>
      </c>
      <c r="J1391" s="68">
        <f t="shared" si="63"/>
        <v>0.47444025125628142</v>
      </c>
      <c r="K1391" s="43">
        <f t="shared" si="64"/>
        <v>0.48743713567839198</v>
      </c>
      <c r="L1391" s="41" t="str">
        <f t="shared" si="65"/>
        <v>AA</v>
      </c>
      <c r="M1391" s="41" t="s">
        <v>475</v>
      </c>
      <c r="N1391" s="41" t="s">
        <v>427</v>
      </c>
      <c r="O1391" s="41" t="s">
        <v>70</v>
      </c>
    </row>
    <row r="1392" spans="1:15">
      <c r="A1392" s="42">
        <v>41374</v>
      </c>
      <c r="B1392" s="42">
        <v>48101</v>
      </c>
      <c r="C1392" s="130">
        <v>221</v>
      </c>
      <c r="D1392" s="43">
        <v>8.5099999999999995E-2</v>
      </c>
      <c r="E1392" s="43">
        <v>7.4400000000000008E-2</v>
      </c>
      <c r="F1392" s="44">
        <v>109000</v>
      </c>
      <c r="G1392" s="44">
        <v>109000</v>
      </c>
      <c r="H1392" s="44">
        <v>48425.59</v>
      </c>
      <c r="I1392" s="44">
        <v>53148.58</v>
      </c>
      <c r="J1392" s="68">
        <f t="shared" si="63"/>
        <v>0.44427146788990823</v>
      </c>
      <c r="K1392" s="43">
        <f t="shared" si="64"/>
        <v>0.48760165137614681</v>
      </c>
      <c r="L1392" s="41" t="str">
        <f t="shared" si="65"/>
        <v>AA</v>
      </c>
      <c r="M1392" s="41" t="s">
        <v>467</v>
      </c>
      <c r="N1392" s="41" t="s">
        <v>425</v>
      </c>
      <c r="O1392" s="41" t="s">
        <v>70</v>
      </c>
    </row>
    <row r="1393" spans="1:15">
      <c r="A1393" s="38">
        <v>41494</v>
      </c>
      <c r="B1393" s="38">
        <v>52451</v>
      </c>
      <c r="C1393" s="131">
        <v>360</v>
      </c>
      <c r="D1393" s="39">
        <v>8.5099999999999995E-2</v>
      </c>
      <c r="E1393" s="39">
        <v>0.08</v>
      </c>
      <c r="F1393" s="40">
        <v>164500</v>
      </c>
      <c r="G1393" s="40">
        <v>164500</v>
      </c>
      <c r="H1393" s="40">
        <v>77096.570000000007</v>
      </c>
      <c r="I1393" s="40">
        <v>80215</v>
      </c>
      <c r="J1393" s="67">
        <f t="shared" si="63"/>
        <v>0.4686721580547113</v>
      </c>
      <c r="K1393" s="39">
        <f t="shared" si="64"/>
        <v>0.48762917933130701</v>
      </c>
      <c r="L1393" s="2" t="str">
        <f t="shared" si="65"/>
        <v>AA</v>
      </c>
      <c r="M1393" s="2" t="s">
        <v>457</v>
      </c>
      <c r="N1393" s="2" t="s">
        <v>419</v>
      </c>
      <c r="O1393" s="2" t="s">
        <v>70</v>
      </c>
    </row>
    <row r="1394" spans="1:15">
      <c r="A1394" s="42">
        <v>41250</v>
      </c>
      <c r="B1394" s="42">
        <v>50381</v>
      </c>
      <c r="C1394" s="130">
        <v>300</v>
      </c>
      <c r="D1394" s="43">
        <v>8.5099999999999995E-2</v>
      </c>
      <c r="E1394" s="43">
        <v>0.08</v>
      </c>
      <c r="F1394" s="44">
        <v>145000</v>
      </c>
      <c r="G1394" s="44">
        <v>145000</v>
      </c>
      <c r="H1394" s="44">
        <v>65438.400000000001</v>
      </c>
      <c r="I1394" s="44">
        <v>70711.62</v>
      </c>
      <c r="J1394" s="68">
        <f t="shared" si="63"/>
        <v>0.45129931034482762</v>
      </c>
      <c r="K1394" s="43">
        <f t="shared" si="64"/>
        <v>0.4876663448275862</v>
      </c>
      <c r="L1394" s="41" t="str">
        <f t="shared" si="65"/>
        <v>AA</v>
      </c>
      <c r="M1394" s="41" t="s">
        <v>619</v>
      </c>
      <c r="N1394" s="41" t="s">
        <v>427</v>
      </c>
      <c r="O1394" s="41" t="s">
        <v>70</v>
      </c>
    </row>
    <row r="1395" spans="1:15">
      <c r="A1395" s="42">
        <v>41676</v>
      </c>
      <c r="B1395" s="42">
        <v>49862</v>
      </c>
      <c r="C1395" s="130">
        <v>269</v>
      </c>
      <c r="D1395" s="43">
        <v>8.5099999999999995E-2</v>
      </c>
      <c r="E1395" s="43">
        <v>7.5300000000000006E-2</v>
      </c>
      <c r="F1395" s="44">
        <v>130000</v>
      </c>
      <c r="G1395" s="44">
        <v>130000</v>
      </c>
      <c r="H1395" s="44">
        <v>61218.22</v>
      </c>
      <c r="I1395" s="44">
        <v>63446.23</v>
      </c>
      <c r="J1395" s="68">
        <f t="shared" si="63"/>
        <v>0.47090938461538462</v>
      </c>
      <c r="K1395" s="43">
        <f t="shared" si="64"/>
        <v>0.48804792307692313</v>
      </c>
      <c r="L1395" s="41" t="str">
        <f t="shared" si="65"/>
        <v>AA</v>
      </c>
      <c r="M1395" s="41" t="s">
        <v>1481</v>
      </c>
      <c r="N1395" s="41" t="s">
        <v>417</v>
      </c>
      <c r="O1395" s="41" t="s">
        <v>70</v>
      </c>
    </row>
    <row r="1396" spans="1:15">
      <c r="A1396" s="38">
        <v>41142</v>
      </c>
      <c r="B1396" s="38">
        <v>52099</v>
      </c>
      <c r="C1396" s="131">
        <v>360</v>
      </c>
      <c r="D1396" s="39">
        <v>8.5099999999999995E-2</v>
      </c>
      <c r="E1396" s="39">
        <v>0.08</v>
      </c>
      <c r="F1396" s="40">
        <v>170000</v>
      </c>
      <c r="G1396" s="40">
        <v>170000</v>
      </c>
      <c r="H1396" s="40">
        <v>76975.960000000006</v>
      </c>
      <c r="I1396" s="40">
        <v>82999.990000000005</v>
      </c>
      <c r="J1396" s="67">
        <f t="shared" si="63"/>
        <v>0.4527997647058824</v>
      </c>
      <c r="K1396" s="39">
        <f t="shared" si="64"/>
        <v>0.48823523529411766</v>
      </c>
      <c r="L1396" s="2" t="str">
        <f t="shared" si="65"/>
        <v>AA</v>
      </c>
      <c r="M1396" s="2" t="s">
        <v>774</v>
      </c>
      <c r="N1396" s="2" t="s">
        <v>421</v>
      </c>
      <c r="O1396" s="2" t="s">
        <v>70</v>
      </c>
    </row>
    <row r="1397" spans="1:15">
      <c r="A1397" s="42">
        <v>41393</v>
      </c>
      <c r="B1397" s="42">
        <v>45289</v>
      </c>
      <c r="C1397" s="130">
        <v>128</v>
      </c>
      <c r="D1397" s="43">
        <v>8.5099999999999995E-2</v>
      </c>
      <c r="E1397" s="43">
        <v>0.08</v>
      </c>
      <c r="F1397" s="44">
        <v>125000</v>
      </c>
      <c r="G1397" s="44">
        <v>125000</v>
      </c>
      <c r="H1397" s="44">
        <v>51191.95</v>
      </c>
      <c r="I1397" s="44">
        <v>61033.18</v>
      </c>
      <c r="J1397" s="68">
        <f t="shared" si="63"/>
        <v>0.4095356</v>
      </c>
      <c r="K1397" s="43">
        <f t="shared" si="64"/>
        <v>0.48826544</v>
      </c>
      <c r="L1397" s="41" t="str">
        <f t="shared" si="65"/>
        <v>AA</v>
      </c>
      <c r="M1397" s="41" t="s">
        <v>615</v>
      </c>
      <c r="N1397" s="41" t="s">
        <v>417</v>
      </c>
      <c r="O1397" s="41" t="s">
        <v>70</v>
      </c>
    </row>
    <row r="1398" spans="1:15">
      <c r="A1398" s="42">
        <v>41254</v>
      </c>
      <c r="B1398" s="42">
        <v>48559</v>
      </c>
      <c r="C1398" s="130">
        <v>240</v>
      </c>
      <c r="D1398" s="43">
        <v>8.5099999999999995E-2</v>
      </c>
      <c r="E1398" s="43">
        <v>7.4400000000000008E-2</v>
      </c>
      <c r="F1398" s="44">
        <v>150000</v>
      </c>
      <c r="G1398" s="44">
        <v>150000</v>
      </c>
      <c r="H1398" s="44">
        <v>66134.37</v>
      </c>
      <c r="I1398" s="44">
        <v>73240.19</v>
      </c>
      <c r="J1398" s="68">
        <f t="shared" si="63"/>
        <v>0.44089579999999995</v>
      </c>
      <c r="K1398" s="43">
        <f t="shared" si="64"/>
        <v>0.48826793333333335</v>
      </c>
      <c r="L1398" s="41" t="str">
        <f t="shared" si="65"/>
        <v>AA</v>
      </c>
      <c r="M1398" s="41" t="s">
        <v>1368</v>
      </c>
      <c r="N1398" s="41" t="s">
        <v>421</v>
      </c>
      <c r="O1398" s="41" t="s">
        <v>70</v>
      </c>
    </row>
    <row r="1399" spans="1:15">
      <c r="A1399" s="42">
        <v>41187</v>
      </c>
      <c r="B1399" s="42">
        <v>52144</v>
      </c>
      <c r="C1399" s="130">
        <v>360</v>
      </c>
      <c r="D1399" s="43">
        <v>8.5099999999999995E-2</v>
      </c>
      <c r="E1399" s="43">
        <v>0.08</v>
      </c>
      <c r="F1399" s="44">
        <v>163800</v>
      </c>
      <c r="G1399" s="44">
        <v>163800</v>
      </c>
      <c r="H1399" s="44">
        <v>74737.59</v>
      </c>
      <c r="I1399" s="44">
        <v>79999.990000000005</v>
      </c>
      <c r="J1399" s="68">
        <f t="shared" si="63"/>
        <v>0.45627344322344321</v>
      </c>
      <c r="K1399" s="43">
        <f t="shared" si="64"/>
        <v>0.48840042735042738</v>
      </c>
      <c r="L1399" s="41" t="str">
        <f t="shared" si="65"/>
        <v>AA</v>
      </c>
      <c r="M1399" s="41" t="s">
        <v>552</v>
      </c>
      <c r="N1399" s="41" t="s">
        <v>416</v>
      </c>
      <c r="O1399" s="41" t="s">
        <v>70</v>
      </c>
    </row>
    <row r="1400" spans="1:15">
      <c r="A1400" s="42">
        <v>41604</v>
      </c>
      <c r="B1400" s="42">
        <v>52561</v>
      </c>
      <c r="C1400" s="130">
        <v>360</v>
      </c>
      <c r="D1400" s="43">
        <v>8.5099999999999995E-2</v>
      </c>
      <c r="E1400" s="43">
        <v>0.08</v>
      </c>
      <c r="F1400" s="44">
        <v>190000</v>
      </c>
      <c r="G1400" s="44">
        <v>190000</v>
      </c>
      <c r="H1400" s="44">
        <v>89887.55</v>
      </c>
      <c r="I1400" s="44">
        <v>92799.99</v>
      </c>
      <c r="J1400" s="68">
        <f t="shared" si="63"/>
        <v>0.47309236842105262</v>
      </c>
      <c r="K1400" s="43">
        <f t="shared" si="64"/>
        <v>0.48842100000000005</v>
      </c>
      <c r="L1400" s="41" t="str">
        <f t="shared" si="65"/>
        <v>AA</v>
      </c>
      <c r="M1400" s="41" t="s">
        <v>862</v>
      </c>
      <c r="N1400" s="41" t="s">
        <v>417</v>
      </c>
      <c r="O1400" s="41" t="s">
        <v>70</v>
      </c>
    </row>
    <row r="1401" spans="1:15">
      <c r="A1401" s="38">
        <v>41444</v>
      </c>
      <c r="B1401" s="38">
        <v>50789</v>
      </c>
      <c r="C1401" s="131">
        <v>307</v>
      </c>
      <c r="D1401" s="39">
        <v>8.5099999999999995E-2</v>
      </c>
      <c r="E1401" s="39">
        <v>0.08</v>
      </c>
      <c r="F1401" s="40">
        <v>130000</v>
      </c>
      <c r="G1401" s="40">
        <v>130000</v>
      </c>
      <c r="H1401" s="40">
        <v>60072.11</v>
      </c>
      <c r="I1401" s="40">
        <v>63520.23</v>
      </c>
      <c r="J1401" s="67">
        <f t="shared" si="63"/>
        <v>0.46209315384615385</v>
      </c>
      <c r="K1401" s="39">
        <f t="shared" si="64"/>
        <v>0.4886171538461539</v>
      </c>
      <c r="L1401" s="2" t="str">
        <f t="shared" si="65"/>
        <v>AA</v>
      </c>
      <c r="M1401" s="2" t="s">
        <v>1012</v>
      </c>
      <c r="N1401" s="2" t="s">
        <v>421</v>
      </c>
      <c r="O1401" s="2" t="s">
        <v>70</v>
      </c>
    </row>
    <row r="1402" spans="1:15">
      <c r="A1402" s="38">
        <v>41193</v>
      </c>
      <c r="B1402" s="38">
        <v>53976</v>
      </c>
      <c r="C1402" s="131">
        <v>420</v>
      </c>
      <c r="D1402" s="39">
        <v>8.5099999999999995E-2</v>
      </c>
      <c r="E1402" s="39">
        <v>7.5300000000000006E-2</v>
      </c>
      <c r="F1402" s="40">
        <v>95165</v>
      </c>
      <c r="G1402" s="40">
        <v>95165</v>
      </c>
      <c r="H1402" s="40">
        <v>43967.15</v>
      </c>
      <c r="I1402" s="40">
        <v>46523.61</v>
      </c>
      <c r="J1402" s="67">
        <f t="shared" si="63"/>
        <v>0.4620096674197447</v>
      </c>
      <c r="K1402" s="39">
        <f t="shared" si="64"/>
        <v>0.48887311511585141</v>
      </c>
      <c r="L1402" s="2" t="str">
        <f t="shared" si="65"/>
        <v>AA</v>
      </c>
      <c r="M1402" s="2" t="s">
        <v>1416</v>
      </c>
      <c r="N1402" s="2" t="s">
        <v>430</v>
      </c>
      <c r="O1402" s="2" t="s">
        <v>70</v>
      </c>
    </row>
    <row r="1403" spans="1:15">
      <c r="A1403" s="42">
        <v>41382</v>
      </c>
      <c r="B1403" s="42">
        <v>51305</v>
      </c>
      <c r="C1403" s="130">
        <v>326</v>
      </c>
      <c r="D1403" s="43">
        <v>8.5099999999999995E-2</v>
      </c>
      <c r="E1403" s="43">
        <v>0.08</v>
      </c>
      <c r="F1403" s="44">
        <v>140000</v>
      </c>
      <c r="G1403" s="44">
        <v>140000</v>
      </c>
      <c r="H1403" s="44">
        <v>65478.48</v>
      </c>
      <c r="I1403" s="44">
        <v>68457.210000000006</v>
      </c>
      <c r="J1403" s="68">
        <f t="shared" si="63"/>
        <v>0.4677034285714286</v>
      </c>
      <c r="K1403" s="43">
        <f t="shared" si="64"/>
        <v>0.48898007142857147</v>
      </c>
      <c r="L1403" s="41" t="str">
        <f t="shared" si="65"/>
        <v>AA</v>
      </c>
      <c r="M1403" s="41" t="s">
        <v>1369</v>
      </c>
      <c r="N1403" s="41" t="s">
        <v>417</v>
      </c>
      <c r="O1403" s="41" t="s">
        <v>70</v>
      </c>
    </row>
    <row r="1404" spans="1:15">
      <c r="A1404" s="38">
        <v>41240</v>
      </c>
      <c r="B1404" s="38">
        <v>54023</v>
      </c>
      <c r="C1404" s="131">
        <v>420</v>
      </c>
      <c r="D1404" s="39">
        <v>8.5099999999999995E-2</v>
      </c>
      <c r="E1404" s="39">
        <v>7.5300000000000006E-2</v>
      </c>
      <c r="F1404" s="40">
        <v>120000</v>
      </c>
      <c r="G1404" s="40">
        <v>120000</v>
      </c>
      <c r="H1404" s="40">
        <v>55648.84</v>
      </c>
      <c r="I1404" s="40">
        <v>58738.82</v>
      </c>
      <c r="J1404" s="67">
        <f t="shared" si="63"/>
        <v>0.46374033333333331</v>
      </c>
      <c r="K1404" s="39">
        <f t="shared" si="64"/>
        <v>0.48949016666666667</v>
      </c>
      <c r="L1404" s="2" t="str">
        <f t="shared" si="65"/>
        <v>AA</v>
      </c>
      <c r="M1404" s="2" t="s">
        <v>1361</v>
      </c>
      <c r="N1404" s="2" t="s">
        <v>416</v>
      </c>
      <c r="O1404" s="2" t="s">
        <v>70</v>
      </c>
    </row>
    <row r="1405" spans="1:15">
      <c r="A1405" s="42">
        <v>41361</v>
      </c>
      <c r="B1405" s="42">
        <v>52318</v>
      </c>
      <c r="C1405" s="130">
        <v>360</v>
      </c>
      <c r="D1405" s="43">
        <v>8.5099999999999995E-2</v>
      </c>
      <c r="E1405" s="43">
        <v>7.5300000000000006E-2</v>
      </c>
      <c r="F1405" s="44">
        <v>107000</v>
      </c>
      <c r="G1405" s="44">
        <v>107000</v>
      </c>
      <c r="H1405" s="44">
        <v>49635.42</v>
      </c>
      <c r="I1405" s="44">
        <v>52409.99</v>
      </c>
      <c r="J1405" s="68">
        <f t="shared" si="63"/>
        <v>0.46388242990654205</v>
      </c>
      <c r="K1405" s="43">
        <f t="shared" si="64"/>
        <v>0.48981299065420558</v>
      </c>
      <c r="L1405" s="41" t="str">
        <f t="shared" si="65"/>
        <v>AA</v>
      </c>
      <c r="M1405" s="41" t="s">
        <v>519</v>
      </c>
      <c r="N1405" s="41" t="s">
        <v>417</v>
      </c>
      <c r="O1405" s="41" t="s">
        <v>70</v>
      </c>
    </row>
    <row r="1406" spans="1:15">
      <c r="A1406" s="42">
        <v>41459</v>
      </c>
      <c r="B1406" s="42">
        <v>54243</v>
      </c>
      <c r="C1406" s="130">
        <v>420</v>
      </c>
      <c r="D1406" s="43">
        <v>8.5099999999999995E-2</v>
      </c>
      <c r="E1406" s="43">
        <v>7.4400000000000008E-2</v>
      </c>
      <c r="F1406" s="44">
        <v>188000</v>
      </c>
      <c r="G1406" s="44">
        <v>188000</v>
      </c>
      <c r="H1406" s="44">
        <v>89036.87</v>
      </c>
      <c r="I1406" s="44">
        <v>92087.35</v>
      </c>
      <c r="J1406" s="68">
        <f t="shared" si="63"/>
        <v>0.47360037234042551</v>
      </c>
      <c r="K1406" s="43">
        <f t="shared" si="64"/>
        <v>0.48982632978723406</v>
      </c>
      <c r="L1406" s="41" t="str">
        <f t="shared" si="65"/>
        <v>AA</v>
      </c>
      <c r="M1406" s="41" t="s">
        <v>475</v>
      </c>
      <c r="N1406" s="41" t="s">
        <v>427</v>
      </c>
      <c r="O1406" s="41" t="s">
        <v>70</v>
      </c>
    </row>
    <row r="1407" spans="1:15">
      <c r="A1407" s="38">
        <v>41766</v>
      </c>
      <c r="B1407" s="38">
        <v>51963</v>
      </c>
      <c r="C1407" s="131">
        <v>335</v>
      </c>
      <c r="D1407" s="39">
        <v>8.5099999999999995E-2</v>
      </c>
      <c r="E1407" s="39">
        <v>7.6799999999999993E-2</v>
      </c>
      <c r="F1407" s="40">
        <v>198000</v>
      </c>
      <c r="G1407" s="40">
        <v>198000</v>
      </c>
      <c r="H1407" s="40">
        <v>95207.69</v>
      </c>
      <c r="I1407" s="40">
        <v>96999.99</v>
      </c>
      <c r="J1407" s="67">
        <f t="shared" si="63"/>
        <v>0.48084691919191919</v>
      </c>
      <c r="K1407" s="39">
        <f t="shared" si="64"/>
        <v>0.48989893939393941</v>
      </c>
      <c r="L1407" s="2" t="str">
        <f t="shared" si="65"/>
        <v>AA</v>
      </c>
      <c r="M1407" s="2" t="s">
        <v>689</v>
      </c>
      <c r="N1407" s="2" t="s">
        <v>424</v>
      </c>
      <c r="O1407" s="2" t="s">
        <v>70</v>
      </c>
    </row>
    <row r="1408" spans="1:15">
      <c r="A1408" s="42">
        <v>41689</v>
      </c>
      <c r="B1408" s="42">
        <v>54473</v>
      </c>
      <c r="C1408" s="130">
        <v>420</v>
      </c>
      <c r="D1408" s="43">
        <v>8.5099999999999995E-2</v>
      </c>
      <c r="E1408" s="43">
        <v>0.08</v>
      </c>
      <c r="F1408" s="44">
        <v>200000</v>
      </c>
      <c r="G1408" s="44">
        <v>200000</v>
      </c>
      <c r="H1408" s="44">
        <v>95999.18</v>
      </c>
      <c r="I1408" s="44">
        <v>97990.94</v>
      </c>
      <c r="J1408" s="68">
        <f t="shared" si="63"/>
        <v>0.47999589999999998</v>
      </c>
      <c r="K1408" s="43">
        <f t="shared" si="64"/>
        <v>0.48995470000000002</v>
      </c>
      <c r="L1408" s="41" t="str">
        <f t="shared" si="65"/>
        <v>AA</v>
      </c>
      <c r="M1408" s="41" t="s">
        <v>958</v>
      </c>
      <c r="N1408" s="41" t="s">
        <v>416</v>
      </c>
      <c r="O1408" s="41" t="s">
        <v>70</v>
      </c>
    </row>
    <row r="1409" spans="1:15">
      <c r="A1409" s="42">
        <v>41782</v>
      </c>
      <c r="B1409" s="42">
        <v>54566</v>
      </c>
      <c r="C1409" s="130">
        <v>420</v>
      </c>
      <c r="D1409" s="43">
        <v>8.5099999999999995E-2</v>
      </c>
      <c r="E1409" s="43">
        <v>7.8100000000000003E-2</v>
      </c>
      <c r="F1409" s="44">
        <v>146000</v>
      </c>
      <c r="G1409" s="44">
        <v>146000</v>
      </c>
      <c r="H1409" s="44">
        <v>70510.63</v>
      </c>
      <c r="I1409" s="44">
        <v>71539.990000000005</v>
      </c>
      <c r="J1409" s="68">
        <f t="shared" si="63"/>
        <v>0.48294952054794521</v>
      </c>
      <c r="K1409" s="43">
        <f t="shared" si="64"/>
        <v>0.48999993150684934</v>
      </c>
      <c r="L1409" s="41" t="str">
        <f t="shared" si="65"/>
        <v>AA</v>
      </c>
      <c r="M1409" s="41" t="s">
        <v>457</v>
      </c>
      <c r="N1409" s="41" t="s">
        <v>419</v>
      </c>
      <c r="O1409" s="41" t="s">
        <v>70</v>
      </c>
    </row>
    <row r="1410" spans="1:15">
      <c r="A1410" s="42">
        <v>41298</v>
      </c>
      <c r="B1410" s="42">
        <v>50429</v>
      </c>
      <c r="C1410" s="130">
        <v>300</v>
      </c>
      <c r="D1410" s="43">
        <v>8.5099999999999995E-2</v>
      </c>
      <c r="E1410" s="43">
        <v>7.4400000000000008E-2</v>
      </c>
      <c r="F1410" s="44">
        <v>188878.2</v>
      </c>
      <c r="G1410" s="44">
        <v>188878.2</v>
      </c>
      <c r="H1410" s="44">
        <v>85868.67</v>
      </c>
      <c r="I1410" s="44">
        <v>92585.8</v>
      </c>
      <c r="J1410" s="68">
        <f t="shared" si="63"/>
        <v>0.45462456757847119</v>
      </c>
      <c r="K1410" s="43">
        <f t="shared" si="64"/>
        <v>0.49018785651282148</v>
      </c>
      <c r="L1410" s="41" t="str">
        <f t="shared" si="65"/>
        <v>AA</v>
      </c>
      <c r="M1410" s="41" t="s">
        <v>609</v>
      </c>
      <c r="N1410" s="41" t="s">
        <v>428</v>
      </c>
      <c r="O1410" s="41" t="s">
        <v>70</v>
      </c>
    </row>
    <row r="1411" spans="1:15">
      <c r="A1411" s="38">
        <v>41218</v>
      </c>
      <c r="B1411" s="38">
        <v>48523</v>
      </c>
      <c r="C1411" s="131">
        <v>240</v>
      </c>
      <c r="D1411" s="39">
        <v>8.5099999999999995E-2</v>
      </c>
      <c r="E1411" s="39">
        <v>7.5300000000000006E-2</v>
      </c>
      <c r="F1411" s="40">
        <v>153000</v>
      </c>
      <c r="G1411" s="40">
        <v>153000</v>
      </c>
      <c r="H1411" s="40">
        <v>67434.7</v>
      </c>
      <c r="I1411" s="40">
        <v>74999.990000000005</v>
      </c>
      <c r="J1411" s="67">
        <f t="shared" ref="J1411:J1474" si="66">H1411/G1411</f>
        <v>0.44074967320261438</v>
      </c>
      <c r="K1411" s="39">
        <f t="shared" ref="K1411:K1474" si="67">I1411/G1411</f>
        <v>0.49019601307189548</v>
      </c>
      <c r="L1411" s="2" t="str">
        <f t="shared" ref="L1411:L1474" si="68">IF(J1411&lt;=65%,"AA",IF(J1411&lt;=75%,"A",IF(J1411&lt;=85%,"B","C")))</f>
        <v>AA</v>
      </c>
      <c r="M1411" s="2" t="s">
        <v>880</v>
      </c>
      <c r="N1411" s="2" t="s">
        <v>424</v>
      </c>
      <c r="O1411" s="2" t="s">
        <v>70</v>
      </c>
    </row>
    <row r="1412" spans="1:15">
      <c r="A1412" s="42">
        <v>41430</v>
      </c>
      <c r="B1412" s="42">
        <v>48735</v>
      </c>
      <c r="C1412" s="130">
        <v>240</v>
      </c>
      <c r="D1412" s="43">
        <v>8.5099999999999995E-2</v>
      </c>
      <c r="E1412" s="43">
        <v>0.08</v>
      </c>
      <c r="F1412" s="44">
        <v>185000</v>
      </c>
      <c r="G1412" s="44">
        <v>185000</v>
      </c>
      <c r="H1412" s="44">
        <v>84317.53</v>
      </c>
      <c r="I1412" s="44">
        <v>90794.61</v>
      </c>
      <c r="J1412" s="68">
        <f t="shared" si="66"/>
        <v>0.45577043243243243</v>
      </c>
      <c r="K1412" s="43">
        <f t="shared" si="67"/>
        <v>0.49078167567567565</v>
      </c>
      <c r="L1412" s="41" t="str">
        <f t="shared" si="68"/>
        <v>AA</v>
      </c>
      <c r="M1412" s="41" t="s">
        <v>665</v>
      </c>
      <c r="N1412" s="41" t="s">
        <v>417</v>
      </c>
      <c r="O1412" s="41" t="s">
        <v>70</v>
      </c>
    </row>
    <row r="1413" spans="1:15">
      <c r="A1413" s="38">
        <v>41269</v>
      </c>
      <c r="B1413" s="38">
        <v>45987</v>
      </c>
      <c r="C1413" s="131">
        <v>155</v>
      </c>
      <c r="D1413" s="39">
        <v>8.5099999999999995E-2</v>
      </c>
      <c r="E1413" s="39">
        <v>7.4400000000000008E-2</v>
      </c>
      <c r="F1413" s="40">
        <v>165980</v>
      </c>
      <c r="G1413" s="40">
        <v>165980</v>
      </c>
      <c r="H1413" s="40">
        <v>51279.88</v>
      </c>
      <c r="I1413" s="40">
        <v>81461.789999999994</v>
      </c>
      <c r="J1413" s="67">
        <f t="shared" si="66"/>
        <v>0.30895216291119409</v>
      </c>
      <c r="K1413" s="39">
        <f t="shared" si="67"/>
        <v>0.49079280636221229</v>
      </c>
      <c r="L1413" s="2" t="str">
        <f t="shared" si="68"/>
        <v>AA</v>
      </c>
      <c r="M1413" s="2" t="s">
        <v>475</v>
      </c>
      <c r="N1413" s="2" t="s">
        <v>427</v>
      </c>
      <c r="O1413" s="2" t="s">
        <v>70</v>
      </c>
    </row>
    <row r="1414" spans="1:15">
      <c r="A1414" s="42">
        <v>41726</v>
      </c>
      <c r="B1414" s="42">
        <v>54510</v>
      </c>
      <c r="C1414" s="130">
        <v>420</v>
      </c>
      <c r="D1414" s="43">
        <v>8.5099999999999995E-2</v>
      </c>
      <c r="E1414" s="43">
        <v>8.5099999999999995E-2</v>
      </c>
      <c r="F1414" s="44">
        <v>114000</v>
      </c>
      <c r="G1414" s="44">
        <v>114000</v>
      </c>
      <c r="H1414" s="44">
        <v>54944.32</v>
      </c>
      <c r="I1414" s="44">
        <v>55958.14</v>
      </c>
      <c r="J1414" s="68">
        <f t="shared" si="66"/>
        <v>0.48196771929824561</v>
      </c>
      <c r="K1414" s="43">
        <f t="shared" si="67"/>
        <v>0.49086087719298244</v>
      </c>
      <c r="L1414" s="41" t="str">
        <f t="shared" si="68"/>
        <v>AA</v>
      </c>
      <c r="M1414" s="41" t="s">
        <v>1406</v>
      </c>
      <c r="N1414" s="41" t="s">
        <v>427</v>
      </c>
      <c r="O1414" s="41" t="s">
        <v>70</v>
      </c>
    </row>
    <row r="1415" spans="1:15">
      <c r="A1415" s="38">
        <v>41158</v>
      </c>
      <c r="B1415" s="38">
        <v>53941</v>
      </c>
      <c r="C1415" s="131">
        <v>420</v>
      </c>
      <c r="D1415" s="39">
        <v>8.5099999999999995E-2</v>
      </c>
      <c r="E1415" s="39">
        <v>0.08</v>
      </c>
      <c r="F1415" s="40">
        <v>185700</v>
      </c>
      <c r="G1415" s="40">
        <v>185700</v>
      </c>
      <c r="H1415" s="40">
        <v>85922.34</v>
      </c>
      <c r="I1415" s="40">
        <v>91199.64</v>
      </c>
      <c r="J1415" s="67">
        <f t="shared" si="66"/>
        <v>0.46269434571890145</v>
      </c>
      <c r="K1415" s="39">
        <f t="shared" si="67"/>
        <v>0.49111276252019387</v>
      </c>
      <c r="L1415" s="2" t="str">
        <f t="shared" si="68"/>
        <v>AA</v>
      </c>
      <c r="M1415" s="2" t="s">
        <v>495</v>
      </c>
      <c r="N1415" s="2" t="s">
        <v>424</v>
      </c>
      <c r="O1415" s="2" t="s">
        <v>70</v>
      </c>
    </row>
    <row r="1416" spans="1:15">
      <c r="A1416" s="38">
        <v>41484</v>
      </c>
      <c r="B1416" s="38">
        <v>52533</v>
      </c>
      <c r="C1416" s="131">
        <v>363</v>
      </c>
      <c r="D1416" s="39">
        <v>8.5099999999999995E-2</v>
      </c>
      <c r="E1416" s="39">
        <v>0.08</v>
      </c>
      <c r="F1416" s="40">
        <v>170000</v>
      </c>
      <c r="G1416" s="40">
        <v>170000</v>
      </c>
      <c r="H1416" s="40">
        <v>80110.429999999993</v>
      </c>
      <c r="I1416" s="40">
        <v>83499.990000000005</v>
      </c>
      <c r="J1416" s="67">
        <f t="shared" si="66"/>
        <v>0.47123782352941174</v>
      </c>
      <c r="K1416" s="39">
        <f t="shared" si="67"/>
        <v>0.49117641176470589</v>
      </c>
      <c r="L1416" s="2" t="str">
        <f t="shared" si="68"/>
        <v>AA</v>
      </c>
      <c r="M1416" s="2" t="s">
        <v>471</v>
      </c>
      <c r="N1416" s="2" t="s">
        <v>424</v>
      </c>
      <c r="O1416" s="2" t="s">
        <v>70</v>
      </c>
    </row>
    <row r="1417" spans="1:15">
      <c r="A1417" s="42">
        <v>41478</v>
      </c>
      <c r="B1417" s="42">
        <v>54262</v>
      </c>
      <c r="C1417" s="130">
        <v>420</v>
      </c>
      <c r="D1417" s="43">
        <v>8.5099999999999995E-2</v>
      </c>
      <c r="E1417" s="43">
        <v>7.5300000000000006E-2</v>
      </c>
      <c r="F1417" s="44">
        <v>155000</v>
      </c>
      <c r="G1417" s="44">
        <v>155000</v>
      </c>
      <c r="H1417" s="44">
        <v>74460.600000000006</v>
      </c>
      <c r="I1417" s="44">
        <v>76142.03</v>
      </c>
      <c r="J1417" s="68">
        <f t="shared" si="66"/>
        <v>0.48039096774193552</v>
      </c>
      <c r="K1417" s="43">
        <f t="shared" si="67"/>
        <v>0.49123890322580643</v>
      </c>
      <c r="L1417" s="41" t="str">
        <f t="shared" si="68"/>
        <v>AA</v>
      </c>
      <c r="M1417" s="41" t="s">
        <v>1410</v>
      </c>
      <c r="N1417" s="41" t="s">
        <v>421</v>
      </c>
      <c r="O1417" s="41" t="s">
        <v>70</v>
      </c>
    </row>
    <row r="1418" spans="1:15">
      <c r="A1418" s="38">
        <v>41151</v>
      </c>
      <c r="B1418" s="38">
        <v>52108</v>
      </c>
      <c r="C1418" s="131">
        <v>360</v>
      </c>
      <c r="D1418" s="39">
        <v>8.5099999999999995E-2</v>
      </c>
      <c r="E1418" s="39">
        <v>0.08</v>
      </c>
      <c r="F1418" s="40">
        <v>159500</v>
      </c>
      <c r="G1418" s="40">
        <v>159500</v>
      </c>
      <c r="H1418" s="40">
        <v>73668.039999999994</v>
      </c>
      <c r="I1418" s="40">
        <v>78383.28</v>
      </c>
      <c r="J1418" s="67">
        <f t="shared" si="66"/>
        <v>0.46186858934169273</v>
      </c>
      <c r="K1418" s="39">
        <f t="shared" si="67"/>
        <v>0.4914312225705329</v>
      </c>
      <c r="L1418" s="2" t="str">
        <f t="shared" si="68"/>
        <v>AA</v>
      </c>
      <c r="M1418" s="2" t="s">
        <v>525</v>
      </c>
      <c r="N1418" s="2" t="s">
        <v>430</v>
      </c>
      <c r="O1418" s="2" t="s">
        <v>70</v>
      </c>
    </row>
    <row r="1419" spans="1:15">
      <c r="A1419" s="42">
        <v>41264</v>
      </c>
      <c r="B1419" s="42">
        <v>50395</v>
      </c>
      <c r="C1419" s="130">
        <v>300</v>
      </c>
      <c r="D1419" s="43">
        <v>8.5099999999999995E-2</v>
      </c>
      <c r="E1419" s="43">
        <v>7.5300000000000006E-2</v>
      </c>
      <c r="F1419" s="44">
        <v>120000</v>
      </c>
      <c r="G1419" s="44">
        <v>120000</v>
      </c>
      <c r="H1419" s="44">
        <v>54519.71</v>
      </c>
      <c r="I1419" s="44">
        <v>58999.99</v>
      </c>
      <c r="J1419" s="68">
        <f t="shared" si="66"/>
        <v>0.45433091666666664</v>
      </c>
      <c r="K1419" s="43">
        <f t="shared" si="67"/>
        <v>0.4916665833333333</v>
      </c>
      <c r="L1419" s="41" t="str">
        <f t="shared" si="68"/>
        <v>AA</v>
      </c>
      <c r="M1419" s="41" t="s">
        <v>479</v>
      </c>
      <c r="N1419" s="41" t="s">
        <v>421</v>
      </c>
      <c r="O1419" s="41" t="s">
        <v>70</v>
      </c>
    </row>
    <row r="1420" spans="1:15">
      <c r="A1420" s="42">
        <v>41687</v>
      </c>
      <c r="B1420" s="42">
        <v>52644</v>
      </c>
      <c r="C1420" s="130">
        <v>360</v>
      </c>
      <c r="D1420" s="43">
        <v>8.5099999999999995E-2</v>
      </c>
      <c r="E1420" s="43">
        <v>0.08</v>
      </c>
      <c r="F1420" s="44">
        <v>122000</v>
      </c>
      <c r="G1420" s="44">
        <v>122000</v>
      </c>
      <c r="H1420" s="44">
        <v>58524.75</v>
      </c>
      <c r="I1420" s="44">
        <v>59999.99</v>
      </c>
      <c r="J1420" s="68">
        <f t="shared" si="66"/>
        <v>0.47971106557377047</v>
      </c>
      <c r="K1420" s="43">
        <f t="shared" si="67"/>
        <v>0.49180319672131145</v>
      </c>
      <c r="L1420" s="41" t="str">
        <f t="shared" si="68"/>
        <v>AA</v>
      </c>
      <c r="M1420" s="41" t="s">
        <v>697</v>
      </c>
      <c r="N1420" s="41" t="s">
        <v>417</v>
      </c>
      <c r="O1420" s="41" t="s">
        <v>70</v>
      </c>
    </row>
    <row r="1421" spans="1:15">
      <c r="A1421" s="42">
        <v>41754</v>
      </c>
      <c r="B1421" s="42">
        <v>54538</v>
      </c>
      <c r="C1421" s="130">
        <v>420</v>
      </c>
      <c r="D1421" s="43">
        <v>8.5099999999999995E-2</v>
      </c>
      <c r="E1421" s="43">
        <v>0.08</v>
      </c>
      <c r="F1421" s="44">
        <v>190000</v>
      </c>
      <c r="G1421" s="44">
        <v>190000</v>
      </c>
      <c r="H1421" s="44">
        <v>93320.39</v>
      </c>
      <c r="I1421" s="44">
        <v>93443.66</v>
      </c>
      <c r="J1421" s="68">
        <f t="shared" si="66"/>
        <v>0.49115994736842106</v>
      </c>
      <c r="K1421" s="43">
        <f t="shared" si="67"/>
        <v>0.4918087368421053</v>
      </c>
      <c r="L1421" s="41" t="str">
        <f t="shared" si="68"/>
        <v>AA</v>
      </c>
      <c r="M1421" s="41" t="s">
        <v>1218</v>
      </c>
      <c r="N1421" s="41" t="s">
        <v>421</v>
      </c>
      <c r="O1421" s="41" t="s">
        <v>70</v>
      </c>
    </row>
    <row r="1422" spans="1:15">
      <c r="A1422" s="42">
        <v>41283</v>
      </c>
      <c r="B1422" s="42">
        <v>53456</v>
      </c>
      <c r="C1422" s="130">
        <v>400</v>
      </c>
      <c r="D1422" s="43">
        <v>8.5099999999999995E-2</v>
      </c>
      <c r="E1422" s="43">
        <v>7.8100000000000003E-2</v>
      </c>
      <c r="F1422" s="44">
        <v>152000</v>
      </c>
      <c r="G1422" s="44">
        <v>152000</v>
      </c>
      <c r="H1422" s="44">
        <v>70979.12</v>
      </c>
      <c r="I1422" s="44">
        <v>74799.990000000005</v>
      </c>
      <c r="J1422" s="68">
        <f t="shared" si="66"/>
        <v>0.46696789473684208</v>
      </c>
      <c r="K1422" s="43">
        <f t="shared" si="67"/>
        <v>0.49210519736842107</v>
      </c>
      <c r="L1422" s="41" t="str">
        <f t="shared" si="68"/>
        <v>AA</v>
      </c>
      <c r="M1422" s="41" t="s">
        <v>467</v>
      </c>
      <c r="N1422" s="41" t="s">
        <v>425</v>
      </c>
      <c r="O1422" s="41" t="s">
        <v>70</v>
      </c>
    </row>
    <row r="1423" spans="1:15">
      <c r="A1423" s="42">
        <v>41285</v>
      </c>
      <c r="B1423" s="42">
        <v>50416</v>
      </c>
      <c r="C1423" s="130">
        <v>300</v>
      </c>
      <c r="D1423" s="43">
        <v>8.5099999999999995E-2</v>
      </c>
      <c r="E1423" s="43">
        <v>8.5099999999999995E-2</v>
      </c>
      <c r="F1423" s="44">
        <v>155000</v>
      </c>
      <c r="G1423" s="44">
        <v>155000</v>
      </c>
      <c r="H1423" s="44">
        <v>52958.07</v>
      </c>
      <c r="I1423" s="44">
        <v>76277.3</v>
      </c>
      <c r="J1423" s="68">
        <f t="shared" si="66"/>
        <v>0.3416649677419355</v>
      </c>
      <c r="K1423" s="43">
        <f t="shared" si="67"/>
        <v>0.4921116129032258</v>
      </c>
      <c r="L1423" s="41" t="str">
        <f t="shared" si="68"/>
        <v>AA</v>
      </c>
      <c r="M1423" s="41" t="s">
        <v>564</v>
      </c>
      <c r="N1423" s="41" t="s">
        <v>417</v>
      </c>
      <c r="O1423" s="41" t="s">
        <v>70</v>
      </c>
    </row>
    <row r="1424" spans="1:15">
      <c r="A1424" s="38">
        <v>41655</v>
      </c>
      <c r="B1424" s="38">
        <v>53282</v>
      </c>
      <c r="C1424" s="131">
        <v>382</v>
      </c>
      <c r="D1424" s="39">
        <v>8.5099999999999995E-2</v>
      </c>
      <c r="E1424" s="39">
        <v>8.5099999999999995E-2</v>
      </c>
      <c r="F1424" s="40">
        <v>155000</v>
      </c>
      <c r="G1424" s="40">
        <v>155000</v>
      </c>
      <c r="H1424" s="40">
        <v>74440.84</v>
      </c>
      <c r="I1424" s="40">
        <v>76302.960000000006</v>
      </c>
      <c r="J1424" s="67">
        <f t="shared" si="66"/>
        <v>0.48026348387096773</v>
      </c>
      <c r="K1424" s="39">
        <f t="shared" si="67"/>
        <v>0.49227716129032262</v>
      </c>
      <c r="L1424" s="2" t="str">
        <f t="shared" si="68"/>
        <v>AA</v>
      </c>
      <c r="M1424" s="2" t="s">
        <v>701</v>
      </c>
      <c r="N1424" s="2" t="s">
        <v>417</v>
      </c>
      <c r="O1424" s="2" t="s">
        <v>70</v>
      </c>
    </row>
    <row r="1425" spans="1:15">
      <c r="A1425" s="42">
        <v>41121</v>
      </c>
      <c r="B1425" s="42">
        <v>52078</v>
      </c>
      <c r="C1425" s="130">
        <v>360</v>
      </c>
      <c r="D1425" s="43">
        <v>8.5099999999999995E-2</v>
      </c>
      <c r="E1425" s="43">
        <v>0.08</v>
      </c>
      <c r="F1425" s="44">
        <v>130000</v>
      </c>
      <c r="G1425" s="44">
        <v>130000</v>
      </c>
      <c r="H1425" s="44">
        <v>59124.66</v>
      </c>
      <c r="I1425" s="44">
        <v>63999.99</v>
      </c>
      <c r="J1425" s="68">
        <f t="shared" si="66"/>
        <v>0.45480507692307692</v>
      </c>
      <c r="K1425" s="43">
        <f t="shared" si="67"/>
        <v>0.49230761538461537</v>
      </c>
      <c r="L1425" s="41" t="str">
        <f t="shared" si="68"/>
        <v>AA</v>
      </c>
      <c r="M1425" s="41" t="s">
        <v>857</v>
      </c>
      <c r="N1425" s="41" t="s">
        <v>416</v>
      </c>
      <c r="O1425" s="41" t="s">
        <v>70</v>
      </c>
    </row>
    <row r="1426" spans="1:15">
      <c r="A1426" s="38">
        <v>41681</v>
      </c>
      <c r="B1426" s="38">
        <v>50812</v>
      </c>
      <c r="C1426" s="131">
        <v>300</v>
      </c>
      <c r="D1426" s="39">
        <v>8.5099999999999995E-2</v>
      </c>
      <c r="E1426" s="39">
        <v>0.08</v>
      </c>
      <c r="F1426" s="40">
        <v>180000</v>
      </c>
      <c r="G1426" s="40">
        <v>180000</v>
      </c>
      <c r="H1426" s="40">
        <v>85901.9</v>
      </c>
      <c r="I1426" s="40">
        <v>88661.2</v>
      </c>
      <c r="J1426" s="67">
        <f t="shared" si="66"/>
        <v>0.47723277777777773</v>
      </c>
      <c r="K1426" s="39">
        <f t="shared" si="67"/>
        <v>0.49256222222222218</v>
      </c>
      <c r="L1426" s="2" t="str">
        <f t="shared" si="68"/>
        <v>AA</v>
      </c>
      <c r="M1426" s="2" t="s">
        <v>714</v>
      </c>
      <c r="N1426" s="2" t="s">
        <v>416</v>
      </c>
      <c r="O1426" s="2" t="s">
        <v>70</v>
      </c>
    </row>
    <row r="1427" spans="1:15">
      <c r="A1427" s="38">
        <v>41548</v>
      </c>
      <c r="B1427" s="38">
        <v>53359</v>
      </c>
      <c r="C1427" s="131">
        <v>388</v>
      </c>
      <c r="D1427" s="39">
        <v>8.5099999999999995E-2</v>
      </c>
      <c r="E1427" s="39">
        <v>0.08</v>
      </c>
      <c r="F1427" s="40">
        <v>150000</v>
      </c>
      <c r="G1427" s="40">
        <v>150000</v>
      </c>
      <c r="H1427" s="40">
        <v>71650.81</v>
      </c>
      <c r="I1427" s="40">
        <v>73899.990000000005</v>
      </c>
      <c r="J1427" s="67">
        <f t="shared" si="66"/>
        <v>0.47767206666666667</v>
      </c>
      <c r="K1427" s="39">
        <f t="shared" si="67"/>
        <v>0.49266660000000001</v>
      </c>
      <c r="L1427" s="2" t="str">
        <f t="shared" si="68"/>
        <v>AA</v>
      </c>
      <c r="M1427" s="2" t="s">
        <v>609</v>
      </c>
      <c r="N1427" s="2" t="s">
        <v>428</v>
      </c>
      <c r="O1427" s="2" t="s">
        <v>70</v>
      </c>
    </row>
    <row r="1428" spans="1:15">
      <c r="A1428" s="38">
        <v>41628</v>
      </c>
      <c r="B1428" s="38">
        <v>48933</v>
      </c>
      <c r="C1428" s="131">
        <v>240</v>
      </c>
      <c r="D1428" s="39">
        <v>8.5099999999999995E-2</v>
      </c>
      <c r="E1428" s="39">
        <v>7.8100000000000003E-2</v>
      </c>
      <c r="F1428" s="40">
        <v>142000</v>
      </c>
      <c r="G1428" s="40">
        <v>142000</v>
      </c>
      <c r="H1428" s="40">
        <v>66582.38</v>
      </c>
      <c r="I1428" s="40">
        <v>69999.990000000005</v>
      </c>
      <c r="J1428" s="67">
        <f t="shared" si="66"/>
        <v>0.46889000000000003</v>
      </c>
      <c r="K1428" s="39">
        <f t="shared" si="67"/>
        <v>0.49295767605633806</v>
      </c>
      <c r="L1428" s="2" t="str">
        <f t="shared" si="68"/>
        <v>AA</v>
      </c>
      <c r="M1428" s="2" t="s">
        <v>601</v>
      </c>
      <c r="N1428" s="2" t="s">
        <v>435</v>
      </c>
      <c r="O1428" s="2" t="s">
        <v>70</v>
      </c>
    </row>
    <row r="1429" spans="1:15">
      <c r="A1429" s="42">
        <v>41467</v>
      </c>
      <c r="B1429" s="42">
        <v>52121</v>
      </c>
      <c r="C1429" s="130">
        <v>350</v>
      </c>
      <c r="D1429" s="43">
        <v>8.5099999999999995E-2</v>
      </c>
      <c r="E1429" s="43">
        <v>0.08</v>
      </c>
      <c r="F1429" s="44">
        <v>200000</v>
      </c>
      <c r="G1429" s="44">
        <v>200000</v>
      </c>
      <c r="H1429" s="44">
        <v>94358.06</v>
      </c>
      <c r="I1429" s="44">
        <v>98602.06</v>
      </c>
      <c r="J1429" s="68">
        <f t="shared" si="66"/>
        <v>0.4717903</v>
      </c>
      <c r="K1429" s="43">
        <f t="shared" si="67"/>
        <v>0.49301030000000001</v>
      </c>
      <c r="L1429" s="41" t="str">
        <f t="shared" si="68"/>
        <v>AA</v>
      </c>
      <c r="M1429" s="41" t="s">
        <v>567</v>
      </c>
      <c r="N1429" s="41" t="s">
        <v>417</v>
      </c>
      <c r="O1429" s="41" t="s">
        <v>70</v>
      </c>
    </row>
    <row r="1430" spans="1:15">
      <c r="A1430" s="42">
        <v>41138</v>
      </c>
      <c r="B1430" s="42">
        <v>50787</v>
      </c>
      <c r="C1430" s="130">
        <v>317</v>
      </c>
      <c r="D1430" s="43">
        <v>8.5099999999999995E-2</v>
      </c>
      <c r="E1430" s="43">
        <v>0.08</v>
      </c>
      <c r="F1430" s="44">
        <v>148000</v>
      </c>
      <c r="G1430" s="44">
        <v>148000</v>
      </c>
      <c r="H1430" s="44">
        <v>66894.7</v>
      </c>
      <c r="I1430" s="44">
        <v>72999.990000000005</v>
      </c>
      <c r="J1430" s="68">
        <f t="shared" si="66"/>
        <v>0.45199121621621619</v>
      </c>
      <c r="K1430" s="43">
        <f t="shared" si="67"/>
        <v>0.49324317567567572</v>
      </c>
      <c r="L1430" s="41" t="str">
        <f t="shared" si="68"/>
        <v>AA</v>
      </c>
      <c r="M1430" s="41" t="s">
        <v>602</v>
      </c>
      <c r="N1430" s="41" t="s">
        <v>421</v>
      </c>
      <c r="O1430" s="41" t="s">
        <v>70</v>
      </c>
    </row>
    <row r="1431" spans="1:15">
      <c r="A1431" s="42">
        <v>41481</v>
      </c>
      <c r="B1431" s="42">
        <v>51435</v>
      </c>
      <c r="C1431" s="130">
        <v>327</v>
      </c>
      <c r="D1431" s="43">
        <v>8.5099999999999995E-2</v>
      </c>
      <c r="E1431" s="43">
        <v>0.08</v>
      </c>
      <c r="F1431" s="44">
        <v>190500</v>
      </c>
      <c r="G1431" s="44">
        <v>190500</v>
      </c>
      <c r="H1431" s="44">
        <v>89609.96</v>
      </c>
      <c r="I1431" s="44">
        <v>94005.43</v>
      </c>
      <c r="J1431" s="68">
        <f t="shared" si="66"/>
        <v>0.47039349081364834</v>
      </c>
      <c r="K1431" s="43">
        <f t="shared" si="67"/>
        <v>0.49346682414698156</v>
      </c>
      <c r="L1431" s="41" t="str">
        <f t="shared" si="68"/>
        <v>AA</v>
      </c>
      <c r="M1431" s="41" t="s">
        <v>446</v>
      </c>
      <c r="N1431" s="41" t="s">
        <v>415</v>
      </c>
      <c r="O1431" s="41" t="s">
        <v>70</v>
      </c>
    </row>
    <row r="1432" spans="1:15">
      <c r="A1432" s="38">
        <v>41652</v>
      </c>
      <c r="B1432" s="38">
        <v>54436</v>
      </c>
      <c r="C1432" s="131">
        <v>420</v>
      </c>
      <c r="D1432" s="39">
        <v>8.5099999999999995E-2</v>
      </c>
      <c r="E1432" s="39">
        <v>7.4400000000000008E-2</v>
      </c>
      <c r="F1432" s="40">
        <v>200000</v>
      </c>
      <c r="G1432" s="40">
        <v>200000</v>
      </c>
      <c r="H1432" s="40">
        <v>96666.240000000005</v>
      </c>
      <c r="I1432" s="40">
        <v>98695.51</v>
      </c>
      <c r="J1432" s="67">
        <f t="shared" si="66"/>
        <v>0.48333120000000002</v>
      </c>
      <c r="K1432" s="39">
        <f t="shared" si="67"/>
        <v>0.49347754999999999</v>
      </c>
      <c r="L1432" s="2" t="str">
        <f t="shared" si="68"/>
        <v>AA</v>
      </c>
      <c r="M1432" s="2" t="s">
        <v>564</v>
      </c>
      <c r="N1432" s="2" t="s">
        <v>417</v>
      </c>
      <c r="O1432" s="2" t="s">
        <v>70</v>
      </c>
    </row>
    <row r="1433" spans="1:15">
      <c r="A1433" s="38">
        <v>41460</v>
      </c>
      <c r="B1433" s="38">
        <v>49373</v>
      </c>
      <c r="C1433" s="131">
        <v>260</v>
      </c>
      <c r="D1433" s="39">
        <v>8.5099999999999995E-2</v>
      </c>
      <c r="E1433" s="39">
        <v>8.5099999999999995E-2</v>
      </c>
      <c r="F1433" s="40">
        <v>200000</v>
      </c>
      <c r="G1433" s="40">
        <v>200000</v>
      </c>
      <c r="H1433" s="40">
        <v>92722.06</v>
      </c>
      <c r="I1433" s="40">
        <v>98742.36</v>
      </c>
      <c r="J1433" s="67">
        <f t="shared" si="66"/>
        <v>0.46361029999999998</v>
      </c>
      <c r="K1433" s="39">
        <f t="shared" si="67"/>
        <v>0.49371179999999998</v>
      </c>
      <c r="L1433" s="2" t="str">
        <f t="shared" si="68"/>
        <v>AA</v>
      </c>
      <c r="M1433" s="2" t="s">
        <v>525</v>
      </c>
      <c r="N1433" s="2" t="s">
        <v>430</v>
      </c>
      <c r="O1433" s="2" t="s">
        <v>70</v>
      </c>
    </row>
    <row r="1434" spans="1:15">
      <c r="A1434" s="38">
        <v>41115</v>
      </c>
      <c r="B1434" s="38">
        <v>52072</v>
      </c>
      <c r="C1434" s="131">
        <v>360</v>
      </c>
      <c r="D1434" s="39">
        <v>8.5099999999999995E-2</v>
      </c>
      <c r="E1434" s="39">
        <v>0.08</v>
      </c>
      <c r="F1434" s="40">
        <v>180000</v>
      </c>
      <c r="G1434" s="40">
        <v>180000</v>
      </c>
      <c r="H1434" s="40">
        <v>82288.800000000003</v>
      </c>
      <c r="I1434" s="40">
        <v>88895.83</v>
      </c>
      <c r="J1434" s="67">
        <f t="shared" si="66"/>
        <v>0.45716000000000001</v>
      </c>
      <c r="K1434" s="39">
        <f t="shared" si="67"/>
        <v>0.49386572222222225</v>
      </c>
      <c r="L1434" s="2" t="str">
        <f t="shared" si="68"/>
        <v>AA</v>
      </c>
      <c r="M1434" s="2" t="s">
        <v>531</v>
      </c>
      <c r="N1434" s="2" t="s">
        <v>423</v>
      </c>
      <c r="O1434" s="2" t="s">
        <v>70</v>
      </c>
    </row>
    <row r="1435" spans="1:15">
      <c r="A1435" s="38">
        <v>41415</v>
      </c>
      <c r="B1435" s="38">
        <v>46894</v>
      </c>
      <c r="C1435" s="131">
        <v>180</v>
      </c>
      <c r="D1435" s="39">
        <v>8.5099999999999995E-2</v>
      </c>
      <c r="E1435" s="39">
        <v>7.5300000000000006E-2</v>
      </c>
      <c r="F1435" s="40">
        <v>170000</v>
      </c>
      <c r="G1435" s="40">
        <v>170000</v>
      </c>
      <c r="H1435" s="40">
        <v>78632.37</v>
      </c>
      <c r="I1435" s="40">
        <v>83968.33</v>
      </c>
      <c r="J1435" s="67">
        <f t="shared" si="66"/>
        <v>0.46254335294117643</v>
      </c>
      <c r="K1435" s="39">
        <f t="shared" si="67"/>
        <v>0.49393135294117646</v>
      </c>
      <c r="L1435" s="2" t="str">
        <f t="shared" si="68"/>
        <v>AA</v>
      </c>
      <c r="M1435" s="2" t="s">
        <v>1116</v>
      </c>
      <c r="N1435" s="2" t="s">
        <v>416</v>
      </c>
      <c r="O1435" s="2" t="s">
        <v>70</v>
      </c>
    </row>
    <row r="1436" spans="1:15">
      <c r="A1436" s="42">
        <v>41271</v>
      </c>
      <c r="B1436" s="42">
        <v>51529</v>
      </c>
      <c r="C1436" s="130">
        <v>337</v>
      </c>
      <c r="D1436" s="43">
        <v>8.5099999999999995E-2</v>
      </c>
      <c r="E1436" s="43">
        <v>0.08</v>
      </c>
      <c r="F1436" s="44">
        <v>160000</v>
      </c>
      <c r="G1436" s="44">
        <v>160000</v>
      </c>
      <c r="H1436" s="44">
        <v>74245.259999999995</v>
      </c>
      <c r="I1436" s="44">
        <v>79038.39</v>
      </c>
      <c r="J1436" s="68">
        <f t="shared" si="66"/>
        <v>0.46403287499999996</v>
      </c>
      <c r="K1436" s="43">
        <f t="shared" si="67"/>
        <v>0.49398993749999998</v>
      </c>
      <c r="L1436" s="41" t="str">
        <f t="shared" si="68"/>
        <v>AA</v>
      </c>
      <c r="M1436" s="41" t="s">
        <v>1645</v>
      </c>
      <c r="N1436" s="41" t="s">
        <v>417</v>
      </c>
      <c r="O1436" s="41" t="s">
        <v>70</v>
      </c>
    </row>
    <row r="1437" spans="1:15">
      <c r="A1437" s="38">
        <v>41418</v>
      </c>
      <c r="B1437" s="38">
        <v>46897</v>
      </c>
      <c r="C1437" s="131">
        <v>180</v>
      </c>
      <c r="D1437" s="39">
        <v>8.5099999999999995E-2</v>
      </c>
      <c r="E1437" s="39">
        <v>7.4400000000000008E-2</v>
      </c>
      <c r="F1437" s="40">
        <v>193000</v>
      </c>
      <c r="G1437" s="40">
        <v>193000</v>
      </c>
      <c r="H1437" s="40">
        <v>85242.23</v>
      </c>
      <c r="I1437" s="40">
        <v>95364.27</v>
      </c>
      <c r="J1437" s="67">
        <f t="shared" si="66"/>
        <v>0.44166958549222796</v>
      </c>
      <c r="K1437" s="39">
        <f t="shared" si="67"/>
        <v>0.49411538860103627</v>
      </c>
      <c r="L1437" s="2" t="str">
        <f t="shared" si="68"/>
        <v>AA</v>
      </c>
      <c r="M1437" s="2" t="s">
        <v>1021</v>
      </c>
      <c r="N1437" s="2" t="s">
        <v>424</v>
      </c>
      <c r="O1437" s="2" t="s">
        <v>70</v>
      </c>
    </row>
    <row r="1438" spans="1:15">
      <c r="A1438" s="42">
        <v>41445</v>
      </c>
      <c r="B1438" s="42">
        <v>54229</v>
      </c>
      <c r="C1438" s="130">
        <v>420</v>
      </c>
      <c r="D1438" s="43">
        <v>8.5099999999999995E-2</v>
      </c>
      <c r="E1438" s="43">
        <v>0.08</v>
      </c>
      <c r="F1438" s="44">
        <v>170000</v>
      </c>
      <c r="G1438" s="44">
        <v>170000</v>
      </c>
      <c r="H1438" s="44">
        <v>80970.490000000005</v>
      </c>
      <c r="I1438" s="44">
        <v>83999.99</v>
      </c>
      <c r="J1438" s="68">
        <f t="shared" si="66"/>
        <v>0.47629700000000003</v>
      </c>
      <c r="K1438" s="43">
        <f t="shared" si="67"/>
        <v>0.49411758823529417</v>
      </c>
      <c r="L1438" s="41" t="str">
        <f t="shared" si="68"/>
        <v>AA</v>
      </c>
      <c r="M1438" s="41" t="s">
        <v>772</v>
      </c>
      <c r="N1438" s="41" t="s">
        <v>417</v>
      </c>
      <c r="O1438" s="41" t="s">
        <v>70</v>
      </c>
    </row>
    <row r="1439" spans="1:15">
      <c r="A1439" s="38">
        <v>41089</v>
      </c>
      <c r="B1439" s="38">
        <v>53872</v>
      </c>
      <c r="C1439" s="131">
        <v>420</v>
      </c>
      <c r="D1439" s="39">
        <v>8.5099999999999995E-2</v>
      </c>
      <c r="E1439" s="39">
        <v>7.4400000000000008E-2</v>
      </c>
      <c r="F1439" s="40">
        <v>200000</v>
      </c>
      <c r="G1439" s="40">
        <v>200000</v>
      </c>
      <c r="H1439" s="40">
        <v>97475.36</v>
      </c>
      <c r="I1439" s="40">
        <v>98833.48</v>
      </c>
      <c r="J1439" s="67">
        <f t="shared" si="66"/>
        <v>0.4873768</v>
      </c>
      <c r="K1439" s="39">
        <f t="shared" si="67"/>
        <v>0.49416739999999998</v>
      </c>
      <c r="L1439" s="2" t="str">
        <f t="shared" si="68"/>
        <v>AA</v>
      </c>
      <c r="M1439" s="2" t="s">
        <v>1123</v>
      </c>
      <c r="N1439" s="2" t="s">
        <v>419</v>
      </c>
      <c r="O1439" s="2" t="s">
        <v>70</v>
      </c>
    </row>
    <row r="1440" spans="1:15">
      <c r="A1440" s="42">
        <v>41348</v>
      </c>
      <c r="B1440" s="42">
        <v>48044</v>
      </c>
      <c r="C1440" s="130">
        <v>220</v>
      </c>
      <c r="D1440" s="43">
        <v>8.5099999999999995E-2</v>
      </c>
      <c r="E1440" s="43">
        <v>8.5099999999999995E-2</v>
      </c>
      <c r="F1440" s="44">
        <v>93100</v>
      </c>
      <c r="G1440" s="44">
        <v>93100</v>
      </c>
      <c r="H1440" s="44">
        <v>41709.43</v>
      </c>
      <c r="I1440" s="44">
        <v>46009.99</v>
      </c>
      <c r="J1440" s="68">
        <f t="shared" si="66"/>
        <v>0.44800676691729324</v>
      </c>
      <c r="K1440" s="43">
        <f t="shared" si="67"/>
        <v>0.49419967776584317</v>
      </c>
      <c r="L1440" s="41" t="str">
        <f t="shared" si="68"/>
        <v>AA</v>
      </c>
      <c r="M1440" s="41" t="s">
        <v>595</v>
      </c>
      <c r="N1440" s="41" t="s">
        <v>423</v>
      </c>
      <c r="O1440" s="41" t="s">
        <v>70</v>
      </c>
    </row>
    <row r="1441" spans="1:15">
      <c r="A1441" s="42">
        <v>41775</v>
      </c>
      <c r="B1441" s="42">
        <v>52733</v>
      </c>
      <c r="C1441" s="130">
        <v>360</v>
      </c>
      <c r="D1441" s="43">
        <v>8.5099999999999995E-2</v>
      </c>
      <c r="E1441" s="43">
        <v>7.4400000000000008E-2</v>
      </c>
      <c r="F1441" s="44">
        <v>190000</v>
      </c>
      <c r="G1441" s="44">
        <v>190000</v>
      </c>
      <c r="H1441" s="44">
        <v>92265.91</v>
      </c>
      <c r="I1441" s="44">
        <v>93902.55</v>
      </c>
      <c r="J1441" s="68">
        <f t="shared" si="66"/>
        <v>0.48561005263157897</v>
      </c>
      <c r="K1441" s="43">
        <f t="shared" si="67"/>
        <v>0.49422394736842107</v>
      </c>
      <c r="L1441" s="41" t="str">
        <f t="shared" si="68"/>
        <v>AA</v>
      </c>
      <c r="M1441" s="41" t="s">
        <v>475</v>
      </c>
      <c r="N1441" s="41" t="s">
        <v>427</v>
      </c>
      <c r="O1441" s="41" t="s">
        <v>70</v>
      </c>
    </row>
    <row r="1442" spans="1:15">
      <c r="A1442" s="38">
        <v>41311</v>
      </c>
      <c r="B1442" s="38">
        <v>54094</v>
      </c>
      <c r="C1442" s="131">
        <v>420</v>
      </c>
      <c r="D1442" s="39">
        <v>8.5099999999999995E-2</v>
      </c>
      <c r="E1442" s="39">
        <v>7.5300000000000006E-2</v>
      </c>
      <c r="F1442" s="40">
        <v>184000</v>
      </c>
      <c r="G1442" s="40">
        <v>184000</v>
      </c>
      <c r="H1442" s="40">
        <v>88524.4</v>
      </c>
      <c r="I1442" s="40">
        <v>90965.55</v>
      </c>
      <c r="J1442" s="67">
        <f t="shared" si="66"/>
        <v>0.48111086956521737</v>
      </c>
      <c r="K1442" s="39">
        <f t="shared" si="67"/>
        <v>0.49437798913043479</v>
      </c>
      <c r="L1442" s="2" t="str">
        <f t="shared" si="68"/>
        <v>AA</v>
      </c>
      <c r="M1442" s="2" t="s">
        <v>629</v>
      </c>
      <c r="N1442" s="2" t="s">
        <v>417</v>
      </c>
      <c r="O1442" s="2" t="s">
        <v>70</v>
      </c>
    </row>
    <row r="1443" spans="1:15">
      <c r="A1443" s="42">
        <v>41471</v>
      </c>
      <c r="B1443" s="42">
        <v>46950</v>
      </c>
      <c r="C1443" s="130">
        <v>180</v>
      </c>
      <c r="D1443" s="43">
        <v>8.5099999999999995E-2</v>
      </c>
      <c r="E1443" s="43">
        <v>0.08</v>
      </c>
      <c r="F1443" s="44">
        <v>178000</v>
      </c>
      <c r="G1443" s="44">
        <v>178000</v>
      </c>
      <c r="H1443" s="44">
        <v>79696.11</v>
      </c>
      <c r="I1443" s="44">
        <v>87999.99</v>
      </c>
      <c r="J1443" s="68">
        <f t="shared" si="66"/>
        <v>0.44773095505617977</v>
      </c>
      <c r="K1443" s="43">
        <f t="shared" si="67"/>
        <v>0.49438196629213488</v>
      </c>
      <c r="L1443" s="41" t="str">
        <f t="shared" si="68"/>
        <v>AA</v>
      </c>
      <c r="M1443" s="41" t="s">
        <v>765</v>
      </c>
      <c r="N1443" s="41" t="s">
        <v>417</v>
      </c>
      <c r="O1443" s="41" t="s">
        <v>70</v>
      </c>
    </row>
    <row r="1444" spans="1:15">
      <c r="A1444" s="38">
        <v>41485</v>
      </c>
      <c r="B1444" s="38">
        <v>52442</v>
      </c>
      <c r="C1444" s="131">
        <v>360</v>
      </c>
      <c r="D1444" s="39">
        <v>8.5099999999999995E-2</v>
      </c>
      <c r="E1444" s="39">
        <v>0.08</v>
      </c>
      <c r="F1444" s="40">
        <v>155250</v>
      </c>
      <c r="G1444" s="40">
        <v>155250</v>
      </c>
      <c r="H1444" s="40">
        <v>75544.850000000006</v>
      </c>
      <c r="I1444" s="40">
        <v>76923.399999999994</v>
      </c>
      <c r="J1444" s="67">
        <f t="shared" si="66"/>
        <v>0.48660128824476656</v>
      </c>
      <c r="K1444" s="39">
        <f t="shared" si="67"/>
        <v>0.4954808373590982</v>
      </c>
      <c r="L1444" s="2" t="str">
        <f t="shared" si="68"/>
        <v>AA</v>
      </c>
      <c r="M1444" s="2" t="s">
        <v>554</v>
      </c>
      <c r="N1444" s="2" t="s">
        <v>417</v>
      </c>
      <c r="O1444" s="2" t="s">
        <v>70</v>
      </c>
    </row>
    <row r="1445" spans="1:15">
      <c r="A1445" s="38">
        <v>41522</v>
      </c>
      <c r="B1445" s="38">
        <v>43529</v>
      </c>
      <c r="C1445" s="131">
        <v>66</v>
      </c>
      <c r="D1445" s="39">
        <v>8.5099999999999995E-2</v>
      </c>
      <c r="E1445" s="39">
        <v>7.5300000000000006E-2</v>
      </c>
      <c r="F1445" s="40">
        <v>171503.04</v>
      </c>
      <c r="G1445" s="40">
        <v>171503.04</v>
      </c>
      <c r="H1445" s="40">
        <v>49631.91</v>
      </c>
      <c r="I1445" s="40">
        <v>84999.99</v>
      </c>
      <c r="J1445" s="67">
        <f t="shared" si="66"/>
        <v>0.28939376234963532</v>
      </c>
      <c r="K1445" s="39">
        <f t="shared" si="67"/>
        <v>0.49561797855011785</v>
      </c>
      <c r="L1445" s="2" t="str">
        <f t="shared" si="68"/>
        <v>AA</v>
      </c>
      <c r="M1445" s="2" t="s">
        <v>475</v>
      </c>
      <c r="N1445" s="2" t="s">
        <v>427</v>
      </c>
      <c r="O1445" s="2" t="s">
        <v>70</v>
      </c>
    </row>
    <row r="1446" spans="1:15">
      <c r="A1446" s="42">
        <v>41400</v>
      </c>
      <c r="B1446" s="42">
        <v>54184</v>
      </c>
      <c r="C1446" s="130">
        <v>420</v>
      </c>
      <c r="D1446" s="43">
        <v>8.5099999999999995E-2</v>
      </c>
      <c r="E1446" s="43">
        <v>0.08</v>
      </c>
      <c r="F1446" s="44">
        <v>115000</v>
      </c>
      <c r="G1446" s="44">
        <v>115000</v>
      </c>
      <c r="H1446" s="44">
        <v>54801.01</v>
      </c>
      <c r="I1446" s="44">
        <v>56999.99</v>
      </c>
      <c r="J1446" s="68">
        <f t="shared" si="66"/>
        <v>0.47653052173913046</v>
      </c>
      <c r="K1446" s="43">
        <f t="shared" si="67"/>
        <v>0.49565208695652174</v>
      </c>
      <c r="L1446" s="41" t="str">
        <f t="shared" si="68"/>
        <v>AA</v>
      </c>
      <c r="M1446" s="41" t="s">
        <v>670</v>
      </c>
      <c r="N1446" s="41" t="s">
        <v>416</v>
      </c>
      <c r="O1446" s="41" t="s">
        <v>70</v>
      </c>
    </row>
    <row r="1447" spans="1:15">
      <c r="A1447" s="42">
        <v>41404</v>
      </c>
      <c r="B1447" s="42">
        <v>54188</v>
      </c>
      <c r="C1447" s="130">
        <v>420</v>
      </c>
      <c r="D1447" s="43">
        <v>8.5099999999999995E-2</v>
      </c>
      <c r="E1447" s="43">
        <v>7.5300000000000006E-2</v>
      </c>
      <c r="F1447" s="44">
        <v>190000</v>
      </c>
      <c r="G1447" s="44">
        <v>190000</v>
      </c>
      <c r="H1447" s="44">
        <v>90533.53</v>
      </c>
      <c r="I1447" s="44">
        <v>94192.24</v>
      </c>
      <c r="J1447" s="68">
        <f t="shared" si="66"/>
        <v>0.47649226315789472</v>
      </c>
      <c r="K1447" s="43">
        <f t="shared" si="67"/>
        <v>0.49574863157894739</v>
      </c>
      <c r="L1447" s="41" t="str">
        <f t="shared" si="68"/>
        <v>AA</v>
      </c>
      <c r="M1447" s="41" t="s">
        <v>732</v>
      </c>
      <c r="N1447" s="41" t="s">
        <v>424</v>
      </c>
      <c r="O1447" s="41" t="s">
        <v>70</v>
      </c>
    </row>
    <row r="1448" spans="1:15">
      <c r="A1448" s="38">
        <v>41114</v>
      </c>
      <c r="B1448" s="38">
        <v>50245</v>
      </c>
      <c r="C1448" s="131">
        <v>300</v>
      </c>
      <c r="D1448" s="39">
        <v>8.5099999999999995E-2</v>
      </c>
      <c r="E1448" s="39">
        <v>0.08</v>
      </c>
      <c r="F1448" s="40">
        <v>159000</v>
      </c>
      <c r="G1448" s="40">
        <v>159000</v>
      </c>
      <c r="H1448" s="40">
        <v>71555</v>
      </c>
      <c r="I1448" s="40">
        <v>78858.710000000006</v>
      </c>
      <c r="J1448" s="67">
        <f t="shared" si="66"/>
        <v>0.45003144654088051</v>
      </c>
      <c r="K1448" s="39">
        <f t="shared" si="67"/>
        <v>0.49596672955974846</v>
      </c>
      <c r="L1448" s="2" t="str">
        <f t="shared" si="68"/>
        <v>AA</v>
      </c>
      <c r="M1448" s="2" t="s">
        <v>732</v>
      </c>
      <c r="N1448" s="2" t="s">
        <v>424</v>
      </c>
      <c r="O1448" s="2" t="s">
        <v>70</v>
      </c>
    </row>
    <row r="1449" spans="1:15">
      <c r="A1449" s="38">
        <v>41072</v>
      </c>
      <c r="B1449" s="38">
        <v>52029</v>
      </c>
      <c r="C1449" s="131">
        <v>360</v>
      </c>
      <c r="D1449" s="39">
        <v>8.5099999999999995E-2</v>
      </c>
      <c r="E1449" s="39">
        <v>0.08</v>
      </c>
      <c r="F1449" s="40">
        <v>125000</v>
      </c>
      <c r="G1449" s="40">
        <v>125000</v>
      </c>
      <c r="H1449" s="40">
        <v>57168.06</v>
      </c>
      <c r="I1449" s="40">
        <v>61999.99</v>
      </c>
      <c r="J1449" s="67">
        <f t="shared" si="66"/>
        <v>0.45734448</v>
      </c>
      <c r="K1449" s="39">
        <f t="shared" si="67"/>
        <v>0.49599991999999998</v>
      </c>
      <c r="L1449" s="2" t="str">
        <f t="shared" si="68"/>
        <v>AA</v>
      </c>
      <c r="M1449" s="2" t="s">
        <v>1353</v>
      </c>
      <c r="N1449" s="2" t="s">
        <v>416</v>
      </c>
      <c r="O1449" s="2" t="s">
        <v>70</v>
      </c>
    </row>
    <row r="1450" spans="1:15">
      <c r="A1450" s="38">
        <v>41218</v>
      </c>
      <c r="B1450" s="38">
        <v>44870</v>
      </c>
      <c r="C1450" s="131">
        <v>120</v>
      </c>
      <c r="D1450" s="39">
        <v>8.5099999999999995E-2</v>
      </c>
      <c r="E1450" s="39">
        <v>7.4400000000000008E-2</v>
      </c>
      <c r="F1450" s="40">
        <v>127000</v>
      </c>
      <c r="G1450" s="40">
        <v>127000</v>
      </c>
      <c r="H1450" s="40">
        <v>49439.01</v>
      </c>
      <c r="I1450" s="40">
        <v>63001</v>
      </c>
      <c r="J1450" s="67">
        <f t="shared" si="66"/>
        <v>0.38928354330708664</v>
      </c>
      <c r="K1450" s="39">
        <f t="shared" si="67"/>
        <v>0.49607086614173229</v>
      </c>
      <c r="L1450" s="2" t="str">
        <f t="shared" si="68"/>
        <v>AA</v>
      </c>
      <c r="M1450" s="2" t="s">
        <v>467</v>
      </c>
      <c r="N1450" s="2" t="s">
        <v>425</v>
      </c>
      <c r="O1450" s="2" t="s">
        <v>70</v>
      </c>
    </row>
    <row r="1451" spans="1:15">
      <c r="A1451" s="38">
        <v>41241</v>
      </c>
      <c r="B1451" s="38">
        <v>51894</v>
      </c>
      <c r="C1451" s="131">
        <v>350</v>
      </c>
      <c r="D1451" s="39">
        <v>8.5099999999999995E-2</v>
      </c>
      <c r="E1451" s="39">
        <v>7.5300000000000006E-2</v>
      </c>
      <c r="F1451" s="40">
        <v>151150</v>
      </c>
      <c r="G1451" s="40">
        <v>151150</v>
      </c>
      <c r="H1451" s="40">
        <v>70257.53</v>
      </c>
      <c r="I1451" s="40">
        <v>74999.990000000005</v>
      </c>
      <c r="J1451" s="67">
        <f t="shared" si="66"/>
        <v>0.46481991399272243</v>
      </c>
      <c r="K1451" s="39">
        <f t="shared" si="67"/>
        <v>0.49619576579556735</v>
      </c>
      <c r="L1451" s="2" t="str">
        <f t="shared" si="68"/>
        <v>AA</v>
      </c>
      <c r="M1451" s="2" t="s">
        <v>631</v>
      </c>
      <c r="N1451" s="2" t="s">
        <v>424</v>
      </c>
      <c r="O1451" s="2" t="s">
        <v>70</v>
      </c>
    </row>
    <row r="1452" spans="1:15">
      <c r="A1452" s="38">
        <v>41418</v>
      </c>
      <c r="B1452" s="38">
        <v>52375</v>
      </c>
      <c r="C1452" s="131">
        <v>360</v>
      </c>
      <c r="D1452" s="39">
        <v>8.5099999999999995E-2</v>
      </c>
      <c r="E1452" s="39">
        <v>0.08</v>
      </c>
      <c r="F1452" s="40">
        <v>168705</v>
      </c>
      <c r="G1452" s="40">
        <v>168705</v>
      </c>
      <c r="H1452" s="40">
        <v>82300.38</v>
      </c>
      <c r="I1452" s="40">
        <v>83777.06</v>
      </c>
      <c r="J1452" s="67">
        <f t="shared" si="66"/>
        <v>0.48783604516760026</v>
      </c>
      <c r="K1452" s="39">
        <f t="shared" si="67"/>
        <v>0.4965890756053466</v>
      </c>
      <c r="L1452" s="2" t="str">
        <f t="shared" si="68"/>
        <v>AA</v>
      </c>
      <c r="M1452" s="2" t="s">
        <v>554</v>
      </c>
      <c r="N1452" s="2" t="s">
        <v>417</v>
      </c>
      <c r="O1452" s="2" t="s">
        <v>70</v>
      </c>
    </row>
    <row r="1453" spans="1:15">
      <c r="A1453" s="38">
        <v>41089</v>
      </c>
      <c r="B1453" s="38">
        <v>52046</v>
      </c>
      <c r="C1453" s="131">
        <v>360</v>
      </c>
      <c r="D1453" s="39">
        <v>8.5099999999999995E-2</v>
      </c>
      <c r="E1453" s="39">
        <v>7.5300000000000006E-2</v>
      </c>
      <c r="F1453" s="40">
        <v>170000</v>
      </c>
      <c r="G1453" s="40">
        <v>170000</v>
      </c>
      <c r="H1453" s="40">
        <v>77904.22</v>
      </c>
      <c r="I1453" s="40">
        <v>84456.87</v>
      </c>
      <c r="J1453" s="67">
        <f t="shared" si="66"/>
        <v>0.45826011764705882</v>
      </c>
      <c r="K1453" s="39">
        <f t="shared" si="67"/>
        <v>0.49680511764705881</v>
      </c>
      <c r="L1453" s="2" t="str">
        <f t="shared" si="68"/>
        <v>AA</v>
      </c>
      <c r="M1453" s="2" t="s">
        <v>716</v>
      </c>
      <c r="N1453" s="2" t="s">
        <v>417</v>
      </c>
      <c r="O1453" s="2" t="s">
        <v>70</v>
      </c>
    </row>
    <row r="1454" spans="1:15">
      <c r="A1454" s="38">
        <v>41506</v>
      </c>
      <c r="B1454" s="38">
        <v>54290</v>
      </c>
      <c r="C1454" s="131">
        <v>420</v>
      </c>
      <c r="D1454" s="39">
        <v>8.5099999999999995E-2</v>
      </c>
      <c r="E1454" s="39">
        <v>0.08</v>
      </c>
      <c r="F1454" s="40">
        <v>113800</v>
      </c>
      <c r="G1454" s="40">
        <v>113800</v>
      </c>
      <c r="H1454" s="40">
        <v>55769.27</v>
      </c>
      <c r="I1454" s="40">
        <v>56540.07</v>
      </c>
      <c r="J1454" s="67">
        <f t="shared" si="66"/>
        <v>0.49006388400702983</v>
      </c>
      <c r="K1454" s="39">
        <f t="shared" si="67"/>
        <v>0.4968371704745167</v>
      </c>
      <c r="L1454" s="2" t="str">
        <f t="shared" si="68"/>
        <v>AA</v>
      </c>
      <c r="M1454" s="2" t="s">
        <v>476</v>
      </c>
      <c r="N1454" s="2" t="s">
        <v>421</v>
      </c>
      <c r="O1454" s="2" t="s">
        <v>70</v>
      </c>
    </row>
    <row r="1455" spans="1:15">
      <c r="A1455" s="42">
        <v>41673</v>
      </c>
      <c r="B1455" s="42">
        <v>52630</v>
      </c>
      <c r="C1455" s="130">
        <v>360</v>
      </c>
      <c r="D1455" s="43">
        <v>8.5099999999999995E-2</v>
      </c>
      <c r="E1455" s="43">
        <v>0.08</v>
      </c>
      <c r="F1455" s="44">
        <v>160000</v>
      </c>
      <c r="G1455" s="44">
        <v>160000</v>
      </c>
      <c r="H1455" s="44">
        <v>77642.149999999994</v>
      </c>
      <c r="I1455" s="44">
        <v>79499.97</v>
      </c>
      <c r="J1455" s="68">
        <f t="shared" si="66"/>
        <v>0.48526343749999995</v>
      </c>
      <c r="K1455" s="43">
        <f t="shared" si="67"/>
        <v>0.49687481249999998</v>
      </c>
      <c r="L1455" s="41" t="str">
        <f t="shared" si="68"/>
        <v>AA</v>
      </c>
      <c r="M1455" s="41" t="s">
        <v>1306</v>
      </c>
      <c r="N1455" s="41" t="s">
        <v>424</v>
      </c>
      <c r="O1455" s="41" t="s">
        <v>70</v>
      </c>
    </row>
    <row r="1456" spans="1:15">
      <c r="A1456" s="38">
        <v>41470</v>
      </c>
      <c r="B1456" s="38">
        <v>51394</v>
      </c>
      <c r="C1456" s="131">
        <v>326</v>
      </c>
      <c r="D1456" s="39">
        <v>8.5099999999999995E-2</v>
      </c>
      <c r="E1456" s="39">
        <v>0.08</v>
      </c>
      <c r="F1456" s="40">
        <v>161000</v>
      </c>
      <c r="G1456" s="40">
        <v>161000</v>
      </c>
      <c r="H1456" s="40">
        <v>76288.350000000006</v>
      </c>
      <c r="I1456" s="40">
        <v>79999.990000000005</v>
      </c>
      <c r="J1456" s="67">
        <f t="shared" si="66"/>
        <v>0.47384068322981371</v>
      </c>
      <c r="K1456" s="39">
        <f t="shared" si="67"/>
        <v>0.49689434782608699</v>
      </c>
      <c r="L1456" s="2" t="str">
        <f t="shared" si="68"/>
        <v>AA</v>
      </c>
      <c r="M1456" s="2" t="s">
        <v>449</v>
      </c>
      <c r="N1456" s="2" t="s">
        <v>418</v>
      </c>
      <c r="O1456" s="2" t="s">
        <v>70</v>
      </c>
    </row>
    <row r="1457" spans="1:15">
      <c r="A1457" s="42">
        <v>41226</v>
      </c>
      <c r="B1457" s="42">
        <v>46339</v>
      </c>
      <c r="C1457" s="130">
        <v>168</v>
      </c>
      <c r="D1457" s="43">
        <v>8.5099999999999995E-2</v>
      </c>
      <c r="E1457" s="43">
        <v>0.08</v>
      </c>
      <c r="F1457" s="44">
        <v>120744</v>
      </c>
      <c r="G1457" s="44">
        <v>120744</v>
      </c>
      <c r="H1457" s="44">
        <v>51001.440000000002</v>
      </c>
      <c r="I1457" s="44">
        <v>59999.99</v>
      </c>
      <c r="J1457" s="68">
        <f t="shared" si="66"/>
        <v>0.42239316239316244</v>
      </c>
      <c r="K1457" s="43">
        <f t="shared" si="67"/>
        <v>0.49691901875041411</v>
      </c>
      <c r="L1457" s="41" t="str">
        <f t="shared" si="68"/>
        <v>AA</v>
      </c>
      <c r="M1457" s="41" t="s">
        <v>923</v>
      </c>
      <c r="N1457" s="41" t="s">
        <v>418</v>
      </c>
      <c r="O1457" s="41" t="s">
        <v>70</v>
      </c>
    </row>
    <row r="1458" spans="1:15">
      <c r="A1458" s="38">
        <v>41577</v>
      </c>
      <c r="B1458" s="38">
        <v>54361</v>
      </c>
      <c r="C1458" s="131">
        <v>420</v>
      </c>
      <c r="D1458" s="39">
        <v>8.5099999999999995E-2</v>
      </c>
      <c r="E1458" s="39">
        <v>8.5099999999999995E-2</v>
      </c>
      <c r="F1458" s="40">
        <v>145000</v>
      </c>
      <c r="G1458" s="40">
        <v>145000</v>
      </c>
      <c r="H1458" s="40">
        <v>70052.13</v>
      </c>
      <c r="I1458" s="40">
        <v>72077.55</v>
      </c>
      <c r="J1458" s="67">
        <f t="shared" si="66"/>
        <v>0.48311813793103453</v>
      </c>
      <c r="K1458" s="39">
        <f t="shared" si="67"/>
        <v>0.49708655172413796</v>
      </c>
      <c r="L1458" s="2" t="str">
        <f t="shared" si="68"/>
        <v>AA</v>
      </c>
      <c r="M1458" s="2" t="s">
        <v>568</v>
      </c>
      <c r="N1458" s="2" t="s">
        <v>417</v>
      </c>
      <c r="O1458" s="2" t="s">
        <v>70</v>
      </c>
    </row>
    <row r="1459" spans="1:15">
      <c r="A1459" s="42">
        <v>41283</v>
      </c>
      <c r="B1459" s="42">
        <v>48588</v>
      </c>
      <c r="C1459" s="130">
        <v>240</v>
      </c>
      <c r="D1459" s="43">
        <v>8.5099999999999995E-2</v>
      </c>
      <c r="E1459" s="43">
        <v>0.08</v>
      </c>
      <c r="F1459" s="44">
        <v>155220</v>
      </c>
      <c r="G1459" s="44">
        <v>155220</v>
      </c>
      <c r="H1459" s="44">
        <v>70086.990000000005</v>
      </c>
      <c r="I1459" s="44">
        <v>77278.679999999993</v>
      </c>
      <c r="J1459" s="68">
        <f t="shared" si="66"/>
        <v>0.4515332431387708</v>
      </c>
      <c r="K1459" s="43">
        <f t="shared" si="67"/>
        <v>0.49786548125241586</v>
      </c>
      <c r="L1459" s="41" t="str">
        <f t="shared" si="68"/>
        <v>AA</v>
      </c>
      <c r="M1459" s="41" t="s">
        <v>632</v>
      </c>
      <c r="N1459" s="41" t="s">
        <v>424</v>
      </c>
      <c r="O1459" s="41" t="s">
        <v>70</v>
      </c>
    </row>
    <row r="1460" spans="1:15">
      <c r="A1460" s="38">
        <v>41653</v>
      </c>
      <c r="B1460" s="38">
        <v>53249</v>
      </c>
      <c r="C1460" s="131">
        <v>381</v>
      </c>
      <c r="D1460" s="39">
        <v>8.5099999999999995E-2</v>
      </c>
      <c r="E1460" s="39">
        <v>0.08</v>
      </c>
      <c r="F1460" s="40">
        <v>174000</v>
      </c>
      <c r="G1460" s="40">
        <v>174000</v>
      </c>
      <c r="H1460" s="40">
        <v>84517.38</v>
      </c>
      <c r="I1460" s="40">
        <v>86644.47</v>
      </c>
      <c r="J1460" s="67">
        <f t="shared" si="66"/>
        <v>0.48573206896551729</v>
      </c>
      <c r="K1460" s="39">
        <f t="shared" si="67"/>
        <v>0.49795672413793102</v>
      </c>
      <c r="L1460" s="2" t="str">
        <f t="shared" si="68"/>
        <v>AA</v>
      </c>
      <c r="M1460" s="2" t="s">
        <v>489</v>
      </c>
      <c r="N1460" s="2" t="s">
        <v>415</v>
      </c>
      <c r="O1460" s="2" t="s">
        <v>70</v>
      </c>
    </row>
    <row r="1461" spans="1:15">
      <c r="A1461" s="38">
        <v>41333</v>
      </c>
      <c r="B1461" s="38">
        <v>44132</v>
      </c>
      <c r="C1461" s="131">
        <v>92</v>
      </c>
      <c r="D1461" s="39">
        <v>8.5099999999999995E-2</v>
      </c>
      <c r="E1461" s="39">
        <v>7.4400000000000008E-2</v>
      </c>
      <c r="F1461" s="40">
        <v>149500</v>
      </c>
      <c r="G1461" s="40">
        <v>149500</v>
      </c>
      <c r="H1461" s="40">
        <v>59073.58</v>
      </c>
      <c r="I1461" s="40">
        <v>74569.09</v>
      </c>
      <c r="J1461" s="67">
        <f t="shared" si="66"/>
        <v>0.3951410033444816</v>
      </c>
      <c r="K1461" s="39">
        <f t="shared" si="67"/>
        <v>0.49878989966555182</v>
      </c>
      <c r="L1461" s="2" t="str">
        <f t="shared" si="68"/>
        <v>AA</v>
      </c>
      <c r="M1461" s="2" t="s">
        <v>625</v>
      </c>
      <c r="N1461" s="2" t="s">
        <v>419</v>
      </c>
      <c r="O1461" s="2" t="s">
        <v>70</v>
      </c>
    </row>
    <row r="1462" spans="1:15">
      <c r="A1462" s="42">
        <v>41654</v>
      </c>
      <c r="B1462" s="42">
        <v>54438</v>
      </c>
      <c r="C1462" s="130">
        <v>420</v>
      </c>
      <c r="D1462" s="43">
        <v>8.5099999999999995E-2</v>
      </c>
      <c r="E1462" s="43">
        <v>0.08</v>
      </c>
      <c r="F1462" s="44">
        <v>176300</v>
      </c>
      <c r="G1462" s="44">
        <v>176300</v>
      </c>
      <c r="H1462" s="44">
        <v>86102.59</v>
      </c>
      <c r="I1462" s="44">
        <v>87966.1</v>
      </c>
      <c r="J1462" s="68">
        <f t="shared" si="66"/>
        <v>0.48838678389109469</v>
      </c>
      <c r="K1462" s="43">
        <f t="shared" si="67"/>
        <v>0.49895689166193991</v>
      </c>
      <c r="L1462" s="41" t="str">
        <f t="shared" si="68"/>
        <v>AA</v>
      </c>
      <c r="M1462" s="41" t="s">
        <v>525</v>
      </c>
      <c r="N1462" s="41" t="s">
        <v>430</v>
      </c>
      <c r="O1462" s="41" t="s">
        <v>70</v>
      </c>
    </row>
    <row r="1463" spans="1:15">
      <c r="A1463" s="42">
        <v>41235</v>
      </c>
      <c r="B1463" s="42">
        <v>52465</v>
      </c>
      <c r="C1463" s="130">
        <v>369</v>
      </c>
      <c r="D1463" s="43">
        <v>8.5099999999999995E-2</v>
      </c>
      <c r="E1463" s="43">
        <v>7.4400000000000008E-2</v>
      </c>
      <c r="F1463" s="44">
        <v>190320</v>
      </c>
      <c r="G1463" s="44">
        <v>190320</v>
      </c>
      <c r="H1463" s="44">
        <v>90857.94</v>
      </c>
      <c r="I1463" s="44">
        <v>94999</v>
      </c>
      <c r="J1463" s="68">
        <f t="shared" si="66"/>
        <v>0.47739564943253471</v>
      </c>
      <c r="K1463" s="43">
        <f t="shared" si="67"/>
        <v>0.49915405632618748</v>
      </c>
      <c r="L1463" s="41" t="str">
        <f t="shared" si="68"/>
        <v>AA</v>
      </c>
      <c r="M1463" s="41" t="s">
        <v>874</v>
      </c>
      <c r="N1463" s="41" t="s">
        <v>422</v>
      </c>
      <c r="O1463" s="41" t="s">
        <v>70</v>
      </c>
    </row>
    <row r="1464" spans="1:15">
      <c r="A1464" s="38">
        <v>41403</v>
      </c>
      <c r="B1464" s="38">
        <v>54187</v>
      </c>
      <c r="C1464" s="131">
        <v>420</v>
      </c>
      <c r="D1464" s="39">
        <v>8.5099999999999995E-2</v>
      </c>
      <c r="E1464" s="39">
        <v>7.8100000000000003E-2</v>
      </c>
      <c r="F1464" s="40">
        <v>200000</v>
      </c>
      <c r="G1464" s="40">
        <v>200000</v>
      </c>
      <c r="H1464" s="40">
        <v>54655.42</v>
      </c>
      <c r="I1464" s="40">
        <v>99845.59</v>
      </c>
      <c r="J1464" s="67">
        <f t="shared" si="66"/>
        <v>0.2732771</v>
      </c>
      <c r="K1464" s="39">
        <f t="shared" si="67"/>
        <v>0.49922794999999998</v>
      </c>
      <c r="L1464" s="2" t="str">
        <f t="shared" si="68"/>
        <v>AA</v>
      </c>
      <c r="M1464" s="2" t="s">
        <v>457</v>
      </c>
      <c r="N1464" s="2" t="s">
        <v>419</v>
      </c>
      <c r="O1464" s="2" t="s">
        <v>70</v>
      </c>
    </row>
    <row r="1465" spans="1:15">
      <c r="A1465" s="42">
        <v>41789</v>
      </c>
      <c r="B1465" s="42">
        <v>53630</v>
      </c>
      <c r="C1465" s="130">
        <v>389</v>
      </c>
      <c r="D1465" s="43">
        <v>8.5099999999999995E-2</v>
      </c>
      <c r="E1465" s="43">
        <v>8.14E-2</v>
      </c>
      <c r="F1465" s="44">
        <v>143000</v>
      </c>
      <c r="G1465" s="44">
        <v>143000</v>
      </c>
      <c r="H1465" s="44">
        <v>71248.09</v>
      </c>
      <c r="I1465" s="44">
        <v>71393.97</v>
      </c>
      <c r="J1465" s="68">
        <f t="shared" si="66"/>
        <v>0.49823839160839156</v>
      </c>
      <c r="K1465" s="43">
        <f t="shared" si="67"/>
        <v>0.4992585314685315</v>
      </c>
      <c r="L1465" s="41" t="str">
        <f t="shared" si="68"/>
        <v>AA</v>
      </c>
      <c r="M1465" s="41" t="s">
        <v>616</v>
      </c>
      <c r="N1465" s="41" t="s">
        <v>424</v>
      </c>
      <c r="O1465" s="41" t="s">
        <v>70</v>
      </c>
    </row>
    <row r="1466" spans="1:15">
      <c r="A1466" s="38">
        <v>41564</v>
      </c>
      <c r="B1466" s="38">
        <v>54348</v>
      </c>
      <c r="C1466" s="131">
        <v>420</v>
      </c>
      <c r="D1466" s="39">
        <v>8.5099999999999995E-2</v>
      </c>
      <c r="E1466" s="39">
        <v>0.08</v>
      </c>
      <c r="F1466" s="40">
        <v>120000</v>
      </c>
      <c r="G1466" s="40">
        <v>120000</v>
      </c>
      <c r="H1466" s="40">
        <v>58727.39</v>
      </c>
      <c r="I1466" s="40">
        <v>59917.2</v>
      </c>
      <c r="J1466" s="67">
        <f t="shared" si="66"/>
        <v>0.48939491666666668</v>
      </c>
      <c r="K1466" s="39">
        <f t="shared" si="67"/>
        <v>0.49930999999999998</v>
      </c>
      <c r="L1466" s="2" t="str">
        <f t="shared" si="68"/>
        <v>AA</v>
      </c>
      <c r="M1466" s="2" t="s">
        <v>486</v>
      </c>
      <c r="N1466" s="2" t="s">
        <v>417</v>
      </c>
      <c r="O1466" s="2" t="s">
        <v>70</v>
      </c>
    </row>
    <row r="1467" spans="1:15">
      <c r="A1467" s="38">
        <v>41360</v>
      </c>
      <c r="B1467" s="38">
        <v>45012</v>
      </c>
      <c r="C1467" s="131">
        <v>120</v>
      </c>
      <c r="D1467" s="39">
        <v>8.5099999999999995E-2</v>
      </c>
      <c r="E1467" s="39">
        <v>0.08</v>
      </c>
      <c r="F1467" s="40">
        <v>155000</v>
      </c>
      <c r="G1467" s="40">
        <v>155000</v>
      </c>
      <c r="H1467" s="40">
        <v>63377.38</v>
      </c>
      <c r="I1467" s="40">
        <v>77399.990000000005</v>
      </c>
      <c r="J1467" s="67">
        <f t="shared" si="66"/>
        <v>0.40888632258064517</v>
      </c>
      <c r="K1467" s="39">
        <f t="shared" si="67"/>
        <v>0.4993547741935484</v>
      </c>
      <c r="L1467" s="2" t="str">
        <f t="shared" si="68"/>
        <v>AA</v>
      </c>
      <c r="M1467" s="2" t="s">
        <v>606</v>
      </c>
      <c r="N1467" s="2" t="s">
        <v>417</v>
      </c>
      <c r="O1467" s="2" t="s">
        <v>70</v>
      </c>
    </row>
    <row r="1468" spans="1:15">
      <c r="A1468" s="42">
        <v>41766</v>
      </c>
      <c r="B1468" s="42">
        <v>52724</v>
      </c>
      <c r="C1468" s="130">
        <v>360</v>
      </c>
      <c r="D1468" s="43">
        <v>8.5099999999999995E-2</v>
      </c>
      <c r="E1468" s="43">
        <v>7.6799999999999993E-2</v>
      </c>
      <c r="F1468" s="44">
        <v>110000</v>
      </c>
      <c r="G1468" s="44">
        <v>110000</v>
      </c>
      <c r="H1468" s="44">
        <v>54808.06</v>
      </c>
      <c r="I1468" s="44">
        <v>54972.75</v>
      </c>
      <c r="J1468" s="68">
        <f t="shared" si="66"/>
        <v>0.49825509090909087</v>
      </c>
      <c r="K1468" s="43">
        <f t="shared" si="67"/>
        <v>0.49975227272727274</v>
      </c>
      <c r="L1468" s="41" t="str">
        <f t="shared" si="68"/>
        <v>AA</v>
      </c>
      <c r="M1468" s="41" t="s">
        <v>598</v>
      </c>
      <c r="N1468" s="41" t="s">
        <v>424</v>
      </c>
      <c r="O1468" s="41" t="s">
        <v>70</v>
      </c>
    </row>
    <row r="1469" spans="1:15">
      <c r="A1469" s="42">
        <v>41408</v>
      </c>
      <c r="B1469" s="42">
        <v>54192</v>
      </c>
      <c r="C1469" s="130">
        <v>420</v>
      </c>
      <c r="D1469" s="43">
        <v>8.5099999999999995E-2</v>
      </c>
      <c r="E1469" s="43">
        <v>7.5300000000000006E-2</v>
      </c>
      <c r="F1469" s="44">
        <v>140057</v>
      </c>
      <c r="G1469" s="44">
        <v>140057</v>
      </c>
      <c r="H1469" s="44">
        <v>67309.73</v>
      </c>
      <c r="I1469" s="44">
        <v>69999.990000000005</v>
      </c>
      <c r="J1469" s="68">
        <f t="shared" si="66"/>
        <v>0.48058811769493848</v>
      </c>
      <c r="K1469" s="43">
        <f t="shared" si="67"/>
        <v>0.49979644002084866</v>
      </c>
      <c r="L1469" s="41" t="str">
        <f t="shared" si="68"/>
        <v>AA</v>
      </c>
      <c r="M1469" s="41" t="s">
        <v>1222</v>
      </c>
      <c r="N1469" s="41" t="s">
        <v>424</v>
      </c>
      <c r="O1469" s="41" t="s">
        <v>70</v>
      </c>
    </row>
    <row r="1470" spans="1:15">
      <c r="A1470" s="38">
        <v>41180</v>
      </c>
      <c r="B1470" s="38">
        <v>53963</v>
      </c>
      <c r="C1470" s="131">
        <v>420</v>
      </c>
      <c r="D1470" s="39">
        <v>8.5099999999999995E-2</v>
      </c>
      <c r="E1470" s="39">
        <v>8.5099999999999995E-2</v>
      </c>
      <c r="F1470" s="40">
        <v>180000</v>
      </c>
      <c r="G1470" s="40">
        <v>180000</v>
      </c>
      <c r="H1470" s="40">
        <v>55349.95</v>
      </c>
      <c r="I1470" s="40">
        <v>89999.24</v>
      </c>
      <c r="J1470" s="67">
        <f t="shared" si="66"/>
        <v>0.30749972222222222</v>
      </c>
      <c r="K1470" s="39">
        <f t="shared" si="67"/>
        <v>0.49999577777777782</v>
      </c>
      <c r="L1470" s="2" t="str">
        <f t="shared" si="68"/>
        <v>AA</v>
      </c>
      <c r="M1470" s="2" t="s">
        <v>869</v>
      </c>
      <c r="N1470" s="2" t="s">
        <v>416</v>
      </c>
      <c r="O1470" s="2" t="s">
        <v>70</v>
      </c>
    </row>
    <row r="1471" spans="1:15">
      <c r="A1471" s="42">
        <v>41390</v>
      </c>
      <c r="B1471" s="42">
        <v>54174</v>
      </c>
      <c r="C1471" s="130">
        <v>420</v>
      </c>
      <c r="D1471" s="43">
        <v>8.5099999999999995E-2</v>
      </c>
      <c r="E1471" s="43">
        <v>7.5300000000000006E-2</v>
      </c>
      <c r="F1471" s="44">
        <v>198000</v>
      </c>
      <c r="G1471" s="44">
        <v>198000</v>
      </c>
      <c r="H1471" s="44">
        <v>94940.72</v>
      </c>
      <c r="I1471" s="44">
        <v>98999.679999999993</v>
      </c>
      <c r="J1471" s="68">
        <f t="shared" si="66"/>
        <v>0.47949858585858585</v>
      </c>
      <c r="K1471" s="43">
        <f t="shared" si="67"/>
        <v>0.4999983838383838</v>
      </c>
      <c r="L1471" s="41" t="str">
        <f t="shared" si="68"/>
        <v>AA</v>
      </c>
      <c r="M1471" s="41" t="s">
        <v>495</v>
      </c>
      <c r="N1471" s="41" t="s">
        <v>424</v>
      </c>
      <c r="O1471" s="41" t="s">
        <v>70</v>
      </c>
    </row>
    <row r="1472" spans="1:15">
      <c r="A1472" s="42">
        <v>41540</v>
      </c>
      <c r="B1472" s="42">
        <v>54324</v>
      </c>
      <c r="C1472" s="130">
        <v>420</v>
      </c>
      <c r="D1472" s="43">
        <v>8.5099999999999995E-2</v>
      </c>
      <c r="E1472" s="43">
        <v>7.4400000000000008E-2</v>
      </c>
      <c r="F1472" s="44">
        <v>80000</v>
      </c>
      <c r="G1472" s="44">
        <v>80000</v>
      </c>
      <c r="H1472" s="44">
        <v>38826.83</v>
      </c>
      <c r="I1472" s="44">
        <v>39999.99</v>
      </c>
      <c r="J1472" s="68">
        <f t="shared" si="66"/>
        <v>0.48533537500000001</v>
      </c>
      <c r="K1472" s="43">
        <f t="shared" si="67"/>
        <v>0.49999987499999998</v>
      </c>
      <c r="L1472" s="41" t="str">
        <f t="shared" si="68"/>
        <v>AA</v>
      </c>
      <c r="M1472" s="41" t="s">
        <v>320</v>
      </c>
      <c r="N1472" s="41" t="s">
        <v>417</v>
      </c>
      <c r="O1472" s="41" t="s">
        <v>70</v>
      </c>
    </row>
    <row r="1473" spans="1:15">
      <c r="A1473" s="42">
        <v>41291</v>
      </c>
      <c r="B1473" s="42">
        <v>44213</v>
      </c>
      <c r="C1473" s="130">
        <v>96</v>
      </c>
      <c r="D1473" s="43">
        <v>8.5099999999999995E-2</v>
      </c>
      <c r="E1473" s="43">
        <v>7.4400000000000008E-2</v>
      </c>
      <c r="F1473" s="44">
        <v>100000</v>
      </c>
      <c r="G1473" s="44">
        <v>100000</v>
      </c>
      <c r="H1473" s="44">
        <v>37453.21</v>
      </c>
      <c r="I1473" s="44">
        <v>49999.99</v>
      </c>
      <c r="J1473" s="68">
        <f t="shared" si="66"/>
        <v>0.37453209999999998</v>
      </c>
      <c r="K1473" s="43">
        <f t="shared" si="67"/>
        <v>0.4999999</v>
      </c>
      <c r="L1473" s="41" t="str">
        <f t="shared" si="68"/>
        <v>AA</v>
      </c>
      <c r="M1473" s="41" t="s">
        <v>1383</v>
      </c>
      <c r="N1473" s="41" t="s">
        <v>437</v>
      </c>
      <c r="O1473" s="41" t="s">
        <v>70</v>
      </c>
    </row>
    <row r="1474" spans="1:15">
      <c r="A1474" s="38">
        <v>41761</v>
      </c>
      <c r="B1474" s="38">
        <v>54545</v>
      </c>
      <c r="C1474" s="131">
        <v>420</v>
      </c>
      <c r="D1474" s="39">
        <v>8.5099999999999995E-2</v>
      </c>
      <c r="E1474" s="39">
        <v>7.5300000000000006E-2</v>
      </c>
      <c r="F1474" s="40">
        <v>100000</v>
      </c>
      <c r="G1474" s="40">
        <v>100000</v>
      </c>
      <c r="H1474" s="40">
        <v>49288.2</v>
      </c>
      <c r="I1474" s="40">
        <v>49999.99</v>
      </c>
      <c r="J1474" s="67">
        <f t="shared" si="66"/>
        <v>0.49288199999999999</v>
      </c>
      <c r="K1474" s="39">
        <f t="shared" si="67"/>
        <v>0.4999999</v>
      </c>
      <c r="L1474" s="2" t="str">
        <f t="shared" si="68"/>
        <v>AA</v>
      </c>
      <c r="M1474" s="2" t="s">
        <v>626</v>
      </c>
      <c r="N1474" s="2" t="s">
        <v>421</v>
      </c>
      <c r="O1474" s="2" t="s">
        <v>70</v>
      </c>
    </row>
    <row r="1475" spans="1:15">
      <c r="A1475" s="42">
        <v>41092</v>
      </c>
      <c r="B1475" s="42">
        <v>52049</v>
      </c>
      <c r="C1475" s="130">
        <v>360</v>
      </c>
      <c r="D1475" s="43">
        <v>8.5099999999999995E-2</v>
      </c>
      <c r="E1475" s="43">
        <v>0.08</v>
      </c>
      <c r="F1475" s="44">
        <v>110000</v>
      </c>
      <c r="G1475" s="44">
        <v>110000</v>
      </c>
      <c r="H1475" s="44">
        <v>37585.72</v>
      </c>
      <c r="I1475" s="44">
        <v>54999.99</v>
      </c>
      <c r="J1475" s="68">
        <f t="shared" ref="J1475:J1538" si="69">H1475/G1475</f>
        <v>0.34168836363636362</v>
      </c>
      <c r="K1475" s="43">
        <f t="shared" ref="K1475:K1538" si="70">I1475/G1475</f>
        <v>0.49999990909090908</v>
      </c>
      <c r="L1475" s="41" t="str">
        <f t="shared" ref="L1475:L1538" si="71">IF(J1475&lt;=65%,"AA",IF(J1475&lt;=75%,"A",IF(J1475&lt;=85%,"B","C")))</f>
        <v>AA</v>
      </c>
      <c r="M1475" s="41" t="s">
        <v>586</v>
      </c>
      <c r="N1475" s="41" t="s">
        <v>416</v>
      </c>
      <c r="O1475" s="41" t="s">
        <v>70</v>
      </c>
    </row>
    <row r="1476" spans="1:15">
      <c r="A1476" s="42">
        <v>41199</v>
      </c>
      <c r="B1476" s="42">
        <v>43999</v>
      </c>
      <c r="C1476" s="130">
        <v>92</v>
      </c>
      <c r="D1476" s="43">
        <v>8.5099999999999995E-2</v>
      </c>
      <c r="E1476" s="43">
        <v>0.08</v>
      </c>
      <c r="F1476" s="44">
        <v>120000</v>
      </c>
      <c r="G1476" s="44">
        <v>120000</v>
      </c>
      <c r="H1476" s="44">
        <v>42272.62</v>
      </c>
      <c r="I1476" s="44">
        <v>59999.99</v>
      </c>
      <c r="J1476" s="68">
        <f t="shared" si="69"/>
        <v>0.35227183333333334</v>
      </c>
      <c r="K1476" s="43">
        <f t="shared" si="70"/>
        <v>0.49999991666666666</v>
      </c>
      <c r="L1476" s="41" t="str">
        <f t="shared" si="71"/>
        <v>AA</v>
      </c>
      <c r="M1476" s="41" t="s">
        <v>687</v>
      </c>
      <c r="N1476" s="41" t="s">
        <v>417</v>
      </c>
      <c r="O1476" s="41" t="s">
        <v>70</v>
      </c>
    </row>
    <row r="1477" spans="1:15">
      <c r="A1477" s="42">
        <v>41381</v>
      </c>
      <c r="B1477" s="42">
        <v>49265</v>
      </c>
      <c r="C1477" s="130">
        <v>259</v>
      </c>
      <c r="D1477" s="43">
        <v>8.5099999999999995E-2</v>
      </c>
      <c r="E1477" s="43">
        <v>7.4400000000000008E-2</v>
      </c>
      <c r="F1477" s="44">
        <v>120000</v>
      </c>
      <c r="G1477" s="44">
        <v>120000</v>
      </c>
      <c r="H1477" s="44">
        <v>55574.09</v>
      </c>
      <c r="I1477" s="44">
        <v>59999.99</v>
      </c>
      <c r="J1477" s="68">
        <f t="shared" si="69"/>
        <v>0.46311741666666661</v>
      </c>
      <c r="K1477" s="43">
        <f t="shared" si="70"/>
        <v>0.49999991666666666</v>
      </c>
      <c r="L1477" s="41" t="str">
        <f t="shared" si="71"/>
        <v>AA</v>
      </c>
      <c r="M1477" s="41" t="s">
        <v>871</v>
      </c>
      <c r="N1477" s="41" t="s">
        <v>416</v>
      </c>
      <c r="O1477" s="41" t="s">
        <v>70</v>
      </c>
    </row>
    <row r="1478" spans="1:15">
      <c r="A1478" s="38">
        <v>41753</v>
      </c>
      <c r="B1478" s="38">
        <v>49667</v>
      </c>
      <c r="C1478" s="131">
        <v>260</v>
      </c>
      <c r="D1478" s="39">
        <v>8.5099999999999995E-2</v>
      </c>
      <c r="E1478" s="39">
        <v>7.5300000000000006E-2</v>
      </c>
      <c r="F1478" s="40">
        <v>120000</v>
      </c>
      <c r="G1478" s="40">
        <v>120000</v>
      </c>
      <c r="H1478" s="40">
        <v>58588.39</v>
      </c>
      <c r="I1478" s="40">
        <v>59999.99</v>
      </c>
      <c r="J1478" s="67">
        <f t="shared" si="69"/>
        <v>0.48823658333333331</v>
      </c>
      <c r="K1478" s="39">
        <f t="shared" si="70"/>
        <v>0.49999991666666666</v>
      </c>
      <c r="L1478" s="2" t="str">
        <f t="shared" si="71"/>
        <v>AA</v>
      </c>
      <c r="M1478" s="2" t="s">
        <v>710</v>
      </c>
      <c r="N1478" s="2" t="s">
        <v>421</v>
      </c>
      <c r="O1478" s="2" t="s">
        <v>70</v>
      </c>
    </row>
    <row r="1479" spans="1:15">
      <c r="A1479" s="42">
        <v>41705</v>
      </c>
      <c r="B1479" s="42">
        <v>44507</v>
      </c>
      <c r="C1479" s="130">
        <v>92</v>
      </c>
      <c r="D1479" s="43">
        <v>8.5099999999999995E-2</v>
      </c>
      <c r="E1479" s="43">
        <v>7.5300000000000006E-2</v>
      </c>
      <c r="F1479" s="44">
        <v>130000</v>
      </c>
      <c r="G1479" s="44">
        <v>130000</v>
      </c>
      <c r="H1479" s="44">
        <v>57813.34</v>
      </c>
      <c r="I1479" s="44">
        <v>64999.99</v>
      </c>
      <c r="J1479" s="68">
        <f t="shared" si="69"/>
        <v>0.44471799999999995</v>
      </c>
      <c r="K1479" s="43">
        <f t="shared" si="70"/>
        <v>0.49999992307692304</v>
      </c>
      <c r="L1479" s="41" t="str">
        <f t="shared" si="71"/>
        <v>AA</v>
      </c>
      <c r="M1479" s="41" t="s">
        <v>1128</v>
      </c>
      <c r="N1479" s="41" t="s">
        <v>417</v>
      </c>
      <c r="O1479" s="41" t="s">
        <v>70</v>
      </c>
    </row>
    <row r="1480" spans="1:15">
      <c r="A1480" s="42">
        <v>41183</v>
      </c>
      <c r="B1480" s="42">
        <v>46661</v>
      </c>
      <c r="C1480" s="130">
        <v>180</v>
      </c>
      <c r="D1480" s="43">
        <v>8.5099999999999995E-2</v>
      </c>
      <c r="E1480" s="43">
        <v>0.08</v>
      </c>
      <c r="F1480" s="44">
        <v>130000</v>
      </c>
      <c r="G1480" s="44">
        <v>130000</v>
      </c>
      <c r="H1480" s="44">
        <v>55614</v>
      </c>
      <c r="I1480" s="44">
        <v>64999.99</v>
      </c>
      <c r="J1480" s="68">
        <f t="shared" si="69"/>
        <v>0.42780000000000001</v>
      </c>
      <c r="K1480" s="43">
        <f t="shared" si="70"/>
        <v>0.49999992307692304</v>
      </c>
      <c r="L1480" s="41" t="str">
        <f t="shared" si="71"/>
        <v>AA</v>
      </c>
      <c r="M1480" s="41" t="s">
        <v>790</v>
      </c>
      <c r="N1480" s="41" t="s">
        <v>416</v>
      </c>
      <c r="O1480" s="41" t="s">
        <v>70</v>
      </c>
    </row>
    <row r="1481" spans="1:15">
      <c r="A1481" s="42">
        <v>41397</v>
      </c>
      <c r="B1481" s="42">
        <v>50528</v>
      </c>
      <c r="C1481" s="130">
        <v>300</v>
      </c>
      <c r="D1481" s="43">
        <v>8.5099999999999995E-2</v>
      </c>
      <c r="E1481" s="43">
        <v>7.5300000000000006E-2</v>
      </c>
      <c r="F1481" s="44">
        <v>130000</v>
      </c>
      <c r="G1481" s="44">
        <v>130000</v>
      </c>
      <c r="H1481" s="44">
        <v>61261.36</v>
      </c>
      <c r="I1481" s="44">
        <v>64999.99</v>
      </c>
      <c r="J1481" s="68">
        <f t="shared" si="69"/>
        <v>0.4712412307692308</v>
      </c>
      <c r="K1481" s="43">
        <f t="shared" si="70"/>
        <v>0.49999992307692304</v>
      </c>
      <c r="L1481" s="41" t="str">
        <f t="shared" si="71"/>
        <v>AA</v>
      </c>
      <c r="M1481" s="41" t="s">
        <v>564</v>
      </c>
      <c r="N1481" s="41" t="s">
        <v>417</v>
      </c>
      <c r="O1481" s="41" t="s">
        <v>70</v>
      </c>
    </row>
    <row r="1482" spans="1:15">
      <c r="A1482" s="42">
        <v>41498</v>
      </c>
      <c r="B1482" s="42">
        <v>50629</v>
      </c>
      <c r="C1482" s="130">
        <v>300</v>
      </c>
      <c r="D1482" s="43">
        <v>8.5099999999999995E-2</v>
      </c>
      <c r="E1482" s="43">
        <v>0.08</v>
      </c>
      <c r="F1482" s="44">
        <v>130000</v>
      </c>
      <c r="G1482" s="44">
        <v>130000</v>
      </c>
      <c r="H1482" s="44">
        <v>64489.24</v>
      </c>
      <c r="I1482" s="44">
        <v>64999.99</v>
      </c>
      <c r="J1482" s="68">
        <f t="shared" si="69"/>
        <v>0.49607107692307689</v>
      </c>
      <c r="K1482" s="43">
        <f t="shared" si="70"/>
        <v>0.49999992307692304</v>
      </c>
      <c r="L1482" s="41" t="str">
        <f t="shared" si="71"/>
        <v>AA</v>
      </c>
      <c r="M1482" s="41" t="s">
        <v>722</v>
      </c>
      <c r="N1482" s="41" t="s">
        <v>417</v>
      </c>
      <c r="O1482" s="41" t="s">
        <v>70</v>
      </c>
    </row>
    <row r="1483" spans="1:15">
      <c r="A1483" s="42">
        <v>41204</v>
      </c>
      <c r="B1483" s="42">
        <v>52161</v>
      </c>
      <c r="C1483" s="130">
        <v>360</v>
      </c>
      <c r="D1483" s="43">
        <v>8.5099999999999995E-2</v>
      </c>
      <c r="E1483" s="43">
        <v>0.08</v>
      </c>
      <c r="F1483" s="44">
        <v>130000</v>
      </c>
      <c r="G1483" s="44">
        <v>130000</v>
      </c>
      <c r="H1483" s="44">
        <v>60666.97</v>
      </c>
      <c r="I1483" s="44">
        <v>64999.99</v>
      </c>
      <c r="J1483" s="68">
        <f t="shared" si="69"/>
        <v>0.466669</v>
      </c>
      <c r="K1483" s="43">
        <f t="shared" si="70"/>
        <v>0.49999992307692304</v>
      </c>
      <c r="L1483" s="41" t="str">
        <f t="shared" si="71"/>
        <v>AA</v>
      </c>
      <c r="M1483" s="41" t="s">
        <v>552</v>
      </c>
      <c r="N1483" s="41" t="s">
        <v>416</v>
      </c>
      <c r="O1483" s="41" t="s">
        <v>70</v>
      </c>
    </row>
    <row r="1484" spans="1:15">
      <c r="A1484" s="42">
        <v>41289</v>
      </c>
      <c r="B1484" s="42">
        <v>44941</v>
      </c>
      <c r="C1484" s="130">
        <v>120</v>
      </c>
      <c r="D1484" s="43">
        <v>8.5099999999999995E-2</v>
      </c>
      <c r="E1484" s="43">
        <v>7.5300000000000006E-2</v>
      </c>
      <c r="F1484" s="44">
        <v>140000</v>
      </c>
      <c r="G1484" s="44">
        <v>140000</v>
      </c>
      <c r="H1484" s="44">
        <v>56140.56</v>
      </c>
      <c r="I1484" s="44">
        <v>69999.990000000005</v>
      </c>
      <c r="J1484" s="68">
        <f t="shared" si="69"/>
        <v>0.40100399999999997</v>
      </c>
      <c r="K1484" s="43">
        <f t="shared" si="70"/>
        <v>0.49999992857142861</v>
      </c>
      <c r="L1484" s="41" t="str">
        <f t="shared" si="71"/>
        <v>AA</v>
      </c>
      <c r="M1484" s="41" t="s">
        <v>700</v>
      </c>
      <c r="N1484" s="41" t="s">
        <v>421</v>
      </c>
      <c r="O1484" s="41" t="s">
        <v>70</v>
      </c>
    </row>
    <row r="1485" spans="1:15">
      <c r="A1485" s="38">
        <v>41737</v>
      </c>
      <c r="B1485" s="38">
        <v>47216</v>
      </c>
      <c r="C1485" s="131">
        <v>180</v>
      </c>
      <c r="D1485" s="39">
        <v>8.5099999999999995E-2</v>
      </c>
      <c r="E1485" s="39">
        <v>0.08</v>
      </c>
      <c r="F1485" s="40">
        <v>140000</v>
      </c>
      <c r="G1485" s="40">
        <v>140000</v>
      </c>
      <c r="H1485" s="40">
        <v>66653.64</v>
      </c>
      <c r="I1485" s="40">
        <v>69999.990000000005</v>
      </c>
      <c r="J1485" s="67">
        <f t="shared" si="69"/>
        <v>0.47609742857142856</v>
      </c>
      <c r="K1485" s="39">
        <f t="shared" si="70"/>
        <v>0.49999992857142861</v>
      </c>
      <c r="L1485" s="2" t="str">
        <f t="shared" si="71"/>
        <v>AA</v>
      </c>
      <c r="M1485" s="2" t="s">
        <v>566</v>
      </c>
      <c r="N1485" s="2" t="s">
        <v>420</v>
      </c>
      <c r="O1485" s="2" t="s">
        <v>70</v>
      </c>
    </row>
    <row r="1486" spans="1:15">
      <c r="A1486" s="42">
        <v>41653</v>
      </c>
      <c r="B1486" s="42">
        <v>50570</v>
      </c>
      <c r="C1486" s="130">
        <v>293</v>
      </c>
      <c r="D1486" s="43">
        <v>8.5099999999999995E-2</v>
      </c>
      <c r="E1486" s="43">
        <v>7.4400000000000008E-2</v>
      </c>
      <c r="F1486" s="44">
        <v>140000</v>
      </c>
      <c r="G1486" s="44">
        <v>140000</v>
      </c>
      <c r="H1486" s="44">
        <v>67560.03</v>
      </c>
      <c r="I1486" s="44">
        <v>69999.990000000005</v>
      </c>
      <c r="J1486" s="68">
        <f t="shared" si="69"/>
        <v>0.48257164285714282</v>
      </c>
      <c r="K1486" s="43">
        <f t="shared" si="70"/>
        <v>0.49999992857142861</v>
      </c>
      <c r="L1486" s="41" t="str">
        <f t="shared" si="71"/>
        <v>AA</v>
      </c>
      <c r="M1486" s="41" t="s">
        <v>785</v>
      </c>
      <c r="N1486" s="41" t="s">
        <v>423</v>
      </c>
      <c r="O1486" s="41" t="s">
        <v>70</v>
      </c>
    </row>
    <row r="1487" spans="1:15">
      <c r="A1487" s="38">
        <v>41694</v>
      </c>
      <c r="B1487" s="38">
        <v>52651</v>
      </c>
      <c r="C1487" s="131">
        <v>360</v>
      </c>
      <c r="D1487" s="39">
        <v>8.5099999999999995E-2</v>
      </c>
      <c r="E1487" s="39">
        <v>7.4400000000000008E-2</v>
      </c>
      <c r="F1487" s="40">
        <v>140000</v>
      </c>
      <c r="G1487" s="40">
        <v>140000</v>
      </c>
      <c r="H1487" s="40">
        <v>68261.600000000006</v>
      </c>
      <c r="I1487" s="40">
        <v>69999.990000000005</v>
      </c>
      <c r="J1487" s="67">
        <f t="shared" si="69"/>
        <v>0.48758285714285721</v>
      </c>
      <c r="K1487" s="39">
        <f t="shared" si="70"/>
        <v>0.49999992857142861</v>
      </c>
      <c r="L1487" s="2" t="str">
        <f t="shared" si="71"/>
        <v>AA</v>
      </c>
      <c r="M1487" s="2" t="s">
        <v>472</v>
      </c>
      <c r="N1487" s="2" t="s">
        <v>426</v>
      </c>
      <c r="O1487" s="2" t="s">
        <v>70</v>
      </c>
    </row>
    <row r="1488" spans="1:15">
      <c r="A1488" s="42">
        <v>41106</v>
      </c>
      <c r="B1488" s="42">
        <v>53889</v>
      </c>
      <c r="C1488" s="130">
        <v>420</v>
      </c>
      <c r="D1488" s="43">
        <v>8.5099999999999995E-2</v>
      </c>
      <c r="E1488" s="43">
        <v>0.08</v>
      </c>
      <c r="F1488" s="44">
        <v>140000</v>
      </c>
      <c r="G1488" s="44">
        <v>140000</v>
      </c>
      <c r="H1488" s="44">
        <v>65643.03</v>
      </c>
      <c r="I1488" s="44">
        <v>69999.990000000005</v>
      </c>
      <c r="J1488" s="68">
        <f t="shared" si="69"/>
        <v>0.46887878571428571</v>
      </c>
      <c r="K1488" s="43">
        <f t="shared" si="70"/>
        <v>0.49999992857142861</v>
      </c>
      <c r="L1488" s="41" t="str">
        <f t="shared" si="71"/>
        <v>AA</v>
      </c>
      <c r="M1488" s="41" t="s">
        <v>482</v>
      </c>
      <c r="N1488" s="41" t="s">
        <v>422</v>
      </c>
      <c r="O1488" s="41" t="s">
        <v>70</v>
      </c>
    </row>
    <row r="1489" spans="1:15">
      <c r="A1489" s="38">
        <v>41464</v>
      </c>
      <c r="B1489" s="38">
        <v>43747</v>
      </c>
      <c r="C1489" s="131">
        <v>75</v>
      </c>
      <c r="D1489" s="39">
        <v>8.5099999999999995E-2</v>
      </c>
      <c r="E1489" s="39">
        <v>7.4400000000000008E-2</v>
      </c>
      <c r="F1489" s="40">
        <v>150000</v>
      </c>
      <c r="G1489" s="40">
        <v>150000</v>
      </c>
      <c r="H1489" s="40">
        <v>39510.06</v>
      </c>
      <c r="I1489" s="40">
        <v>74999.990000000005</v>
      </c>
      <c r="J1489" s="67">
        <f t="shared" si="69"/>
        <v>0.26340039999999998</v>
      </c>
      <c r="K1489" s="39">
        <f t="shared" si="70"/>
        <v>0.49999993333333337</v>
      </c>
      <c r="L1489" s="2" t="str">
        <f t="shared" si="71"/>
        <v>AA</v>
      </c>
      <c r="M1489" s="2" t="s">
        <v>619</v>
      </c>
      <c r="N1489" s="2" t="s">
        <v>427</v>
      </c>
      <c r="O1489" s="2" t="s">
        <v>70</v>
      </c>
    </row>
    <row r="1490" spans="1:15">
      <c r="A1490" s="42">
        <v>41283</v>
      </c>
      <c r="B1490" s="42">
        <v>48739</v>
      </c>
      <c r="C1490" s="130">
        <v>245</v>
      </c>
      <c r="D1490" s="43">
        <v>8.5099999999999995E-2</v>
      </c>
      <c r="E1490" s="43">
        <v>7.8100000000000003E-2</v>
      </c>
      <c r="F1490" s="44">
        <v>150000</v>
      </c>
      <c r="G1490" s="44">
        <v>150000</v>
      </c>
      <c r="H1490" s="44">
        <v>68181.42</v>
      </c>
      <c r="I1490" s="44">
        <v>74999.990000000005</v>
      </c>
      <c r="J1490" s="68">
        <f t="shared" si="69"/>
        <v>0.45454279999999997</v>
      </c>
      <c r="K1490" s="43">
        <f t="shared" si="70"/>
        <v>0.49999993333333337</v>
      </c>
      <c r="L1490" s="41" t="str">
        <f t="shared" si="71"/>
        <v>AA</v>
      </c>
      <c r="M1490" s="41" t="s">
        <v>958</v>
      </c>
      <c r="N1490" s="41" t="s">
        <v>416</v>
      </c>
      <c r="O1490" s="41" t="s">
        <v>70</v>
      </c>
    </row>
    <row r="1491" spans="1:15">
      <c r="A1491" s="38">
        <v>41088</v>
      </c>
      <c r="B1491" s="38">
        <v>52045</v>
      </c>
      <c r="C1491" s="131">
        <v>360</v>
      </c>
      <c r="D1491" s="39">
        <v>8.5099999999999995E-2</v>
      </c>
      <c r="E1491" s="39">
        <v>7.5300000000000006E-2</v>
      </c>
      <c r="F1491" s="40">
        <v>150000</v>
      </c>
      <c r="G1491" s="40">
        <v>150000</v>
      </c>
      <c r="H1491" s="40">
        <v>69132.17</v>
      </c>
      <c r="I1491" s="40">
        <v>74999.990000000005</v>
      </c>
      <c r="J1491" s="67">
        <f t="shared" si="69"/>
        <v>0.4608811333333333</v>
      </c>
      <c r="K1491" s="39">
        <f t="shared" si="70"/>
        <v>0.49999993333333337</v>
      </c>
      <c r="L1491" s="2" t="str">
        <f t="shared" si="71"/>
        <v>AA</v>
      </c>
      <c r="M1491" s="2" t="s">
        <v>1174</v>
      </c>
      <c r="N1491" s="2" t="s">
        <v>427</v>
      </c>
      <c r="O1491" s="2" t="s">
        <v>70</v>
      </c>
    </row>
    <row r="1492" spans="1:15">
      <c r="A1492" s="42">
        <v>41191</v>
      </c>
      <c r="B1492" s="42">
        <v>52148</v>
      </c>
      <c r="C1492" s="130">
        <v>360</v>
      </c>
      <c r="D1492" s="43">
        <v>8.5099999999999995E-2</v>
      </c>
      <c r="E1492" s="43">
        <v>0.08</v>
      </c>
      <c r="F1492" s="44">
        <v>150000</v>
      </c>
      <c r="G1492" s="44">
        <v>150000</v>
      </c>
      <c r="H1492" s="44">
        <v>70016.56</v>
      </c>
      <c r="I1492" s="44">
        <v>74999.990000000005</v>
      </c>
      <c r="J1492" s="68">
        <f t="shared" si="69"/>
        <v>0.46677706666666663</v>
      </c>
      <c r="K1492" s="43">
        <f t="shared" si="70"/>
        <v>0.49999993333333337</v>
      </c>
      <c r="L1492" s="41" t="str">
        <f t="shared" si="71"/>
        <v>AA</v>
      </c>
      <c r="M1492" s="41" t="s">
        <v>509</v>
      </c>
      <c r="N1492" s="41" t="s">
        <v>430</v>
      </c>
      <c r="O1492" s="41" t="s">
        <v>70</v>
      </c>
    </row>
    <row r="1493" spans="1:15">
      <c r="A1493" s="38">
        <v>41323</v>
      </c>
      <c r="B1493" s="38">
        <v>52280</v>
      </c>
      <c r="C1493" s="131">
        <v>360</v>
      </c>
      <c r="D1493" s="39">
        <v>8.5099999999999995E-2</v>
      </c>
      <c r="E1493" s="39">
        <v>8.5099999999999995E-2</v>
      </c>
      <c r="F1493" s="40">
        <v>150000</v>
      </c>
      <c r="G1493" s="40">
        <v>150000</v>
      </c>
      <c r="H1493" s="40">
        <v>70868.08</v>
      </c>
      <c r="I1493" s="40">
        <v>74999.990000000005</v>
      </c>
      <c r="J1493" s="67">
        <f t="shared" si="69"/>
        <v>0.47245386666666667</v>
      </c>
      <c r="K1493" s="39">
        <f t="shared" si="70"/>
        <v>0.49999993333333337</v>
      </c>
      <c r="L1493" s="2" t="str">
        <f t="shared" si="71"/>
        <v>AA</v>
      </c>
      <c r="M1493" s="2" t="s">
        <v>569</v>
      </c>
      <c r="N1493" s="2" t="s">
        <v>426</v>
      </c>
      <c r="O1493" s="2" t="s">
        <v>70</v>
      </c>
    </row>
    <row r="1494" spans="1:15">
      <c r="A1494" s="38">
        <v>41285</v>
      </c>
      <c r="B1494" s="38">
        <v>47494</v>
      </c>
      <c r="C1494" s="131">
        <v>204</v>
      </c>
      <c r="D1494" s="39">
        <v>8.5099999999999995E-2</v>
      </c>
      <c r="E1494" s="39">
        <v>0.08</v>
      </c>
      <c r="F1494" s="40">
        <v>160000</v>
      </c>
      <c r="G1494" s="40">
        <v>160000</v>
      </c>
      <c r="H1494" s="40">
        <v>71090.83</v>
      </c>
      <c r="I1494" s="40">
        <v>79999.990000000005</v>
      </c>
      <c r="J1494" s="67">
        <f t="shared" si="69"/>
        <v>0.4443176875</v>
      </c>
      <c r="K1494" s="39">
        <f t="shared" si="70"/>
        <v>0.49999993750000005</v>
      </c>
      <c r="L1494" s="2" t="str">
        <f t="shared" si="71"/>
        <v>AA</v>
      </c>
      <c r="M1494" s="2" t="s">
        <v>1150</v>
      </c>
      <c r="N1494" s="2" t="s">
        <v>416</v>
      </c>
      <c r="O1494" s="2" t="s">
        <v>70</v>
      </c>
    </row>
    <row r="1495" spans="1:15">
      <c r="A1495" s="38">
        <v>41696</v>
      </c>
      <c r="B1495" s="38">
        <v>49913</v>
      </c>
      <c r="C1495" s="131">
        <v>270</v>
      </c>
      <c r="D1495" s="39">
        <v>8.5099999999999995E-2</v>
      </c>
      <c r="E1495" s="39">
        <v>0.08</v>
      </c>
      <c r="F1495" s="40">
        <v>160000</v>
      </c>
      <c r="G1495" s="40">
        <v>160000</v>
      </c>
      <c r="H1495" s="40">
        <v>77113.17</v>
      </c>
      <c r="I1495" s="40">
        <v>79999.990000000005</v>
      </c>
      <c r="J1495" s="67">
        <f t="shared" si="69"/>
        <v>0.48195731250000001</v>
      </c>
      <c r="K1495" s="39">
        <f t="shared" si="70"/>
        <v>0.49999993750000005</v>
      </c>
      <c r="L1495" s="2" t="str">
        <f t="shared" si="71"/>
        <v>AA</v>
      </c>
      <c r="M1495" s="2" t="s">
        <v>868</v>
      </c>
      <c r="N1495" s="2" t="s">
        <v>416</v>
      </c>
      <c r="O1495" s="2" t="s">
        <v>70</v>
      </c>
    </row>
    <row r="1496" spans="1:15">
      <c r="A1496" s="38">
        <v>41675</v>
      </c>
      <c r="B1496" s="38">
        <v>50806</v>
      </c>
      <c r="C1496" s="131">
        <v>300</v>
      </c>
      <c r="D1496" s="39">
        <v>8.5099999999999995E-2</v>
      </c>
      <c r="E1496" s="39">
        <v>0.08</v>
      </c>
      <c r="F1496" s="40">
        <v>160000</v>
      </c>
      <c r="G1496" s="40">
        <v>160000</v>
      </c>
      <c r="H1496" s="40">
        <v>77586.81</v>
      </c>
      <c r="I1496" s="40">
        <v>79999.990000000005</v>
      </c>
      <c r="J1496" s="67">
        <f t="shared" si="69"/>
        <v>0.48491756250000001</v>
      </c>
      <c r="K1496" s="39">
        <f t="shared" si="70"/>
        <v>0.49999993750000005</v>
      </c>
      <c r="L1496" s="2" t="str">
        <f t="shared" si="71"/>
        <v>AA</v>
      </c>
      <c r="M1496" s="2" t="s">
        <v>1012</v>
      </c>
      <c r="N1496" s="2" t="s">
        <v>427</v>
      </c>
      <c r="O1496" s="2" t="s">
        <v>70</v>
      </c>
    </row>
    <row r="1497" spans="1:15">
      <c r="A1497" s="42">
        <v>41213</v>
      </c>
      <c r="B1497" s="42">
        <v>52412</v>
      </c>
      <c r="C1497" s="130">
        <v>368</v>
      </c>
      <c r="D1497" s="43">
        <v>8.5099999999999995E-2</v>
      </c>
      <c r="E1497" s="43">
        <v>0.08</v>
      </c>
      <c r="F1497" s="44">
        <v>160000</v>
      </c>
      <c r="G1497" s="44">
        <v>160000</v>
      </c>
      <c r="H1497" s="44">
        <v>74704.09</v>
      </c>
      <c r="I1497" s="44">
        <v>79999.990000000005</v>
      </c>
      <c r="J1497" s="68">
        <f t="shared" si="69"/>
        <v>0.4669005625</v>
      </c>
      <c r="K1497" s="43">
        <f t="shared" si="70"/>
        <v>0.49999993750000005</v>
      </c>
      <c r="L1497" s="41" t="str">
        <f t="shared" si="71"/>
        <v>AA</v>
      </c>
      <c r="M1497" s="41" t="s">
        <v>522</v>
      </c>
      <c r="N1497" s="41" t="s">
        <v>419</v>
      </c>
      <c r="O1497" s="41" t="s">
        <v>70</v>
      </c>
    </row>
    <row r="1498" spans="1:15">
      <c r="A1498" s="42">
        <v>41387</v>
      </c>
      <c r="B1498" s="42">
        <v>54171</v>
      </c>
      <c r="C1498" s="130">
        <v>420</v>
      </c>
      <c r="D1498" s="43">
        <v>8.5099999999999995E-2</v>
      </c>
      <c r="E1498" s="43">
        <v>0.08</v>
      </c>
      <c r="F1498" s="44">
        <v>160000</v>
      </c>
      <c r="G1498" s="44">
        <v>160000</v>
      </c>
      <c r="H1498" s="44">
        <v>76708.11</v>
      </c>
      <c r="I1498" s="44">
        <v>79999.990000000005</v>
      </c>
      <c r="J1498" s="68">
        <f t="shared" si="69"/>
        <v>0.47942568750000003</v>
      </c>
      <c r="K1498" s="43">
        <f t="shared" si="70"/>
        <v>0.49999993750000005</v>
      </c>
      <c r="L1498" s="41" t="str">
        <f t="shared" si="71"/>
        <v>AA</v>
      </c>
      <c r="M1498" s="41" t="s">
        <v>468</v>
      </c>
      <c r="N1498" s="41" t="s">
        <v>421</v>
      </c>
      <c r="O1498" s="41" t="s">
        <v>70</v>
      </c>
    </row>
    <row r="1499" spans="1:15">
      <c r="A1499" s="38">
        <v>41127</v>
      </c>
      <c r="B1499" s="38">
        <v>50258</v>
      </c>
      <c r="C1499" s="131">
        <v>300</v>
      </c>
      <c r="D1499" s="39">
        <v>8.5099999999999995E-2</v>
      </c>
      <c r="E1499" s="39">
        <v>7.4400000000000008E-2</v>
      </c>
      <c r="F1499" s="40">
        <v>170000</v>
      </c>
      <c r="G1499" s="40">
        <v>170000</v>
      </c>
      <c r="H1499" s="40">
        <v>77442.66</v>
      </c>
      <c r="I1499" s="40">
        <v>84999.99</v>
      </c>
      <c r="J1499" s="67">
        <f t="shared" si="69"/>
        <v>0.45554505882352941</v>
      </c>
      <c r="K1499" s="39">
        <f t="shared" si="70"/>
        <v>0.49999994117647062</v>
      </c>
      <c r="L1499" s="2" t="str">
        <f t="shared" si="71"/>
        <v>AA</v>
      </c>
      <c r="M1499" s="2" t="s">
        <v>1145</v>
      </c>
      <c r="N1499" s="2" t="s">
        <v>437</v>
      </c>
      <c r="O1499" s="2" t="s">
        <v>70</v>
      </c>
    </row>
    <row r="1500" spans="1:15">
      <c r="A1500" s="38">
        <v>41739</v>
      </c>
      <c r="B1500" s="38">
        <v>54523</v>
      </c>
      <c r="C1500" s="131">
        <v>420</v>
      </c>
      <c r="D1500" s="39">
        <v>8.5099999999999995E-2</v>
      </c>
      <c r="E1500" s="39">
        <v>0.08</v>
      </c>
      <c r="F1500" s="40">
        <v>170000</v>
      </c>
      <c r="G1500" s="40">
        <v>170000</v>
      </c>
      <c r="H1500" s="40">
        <v>83611.13</v>
      </c>
      <c r="I1500" s="40">
        <v>84999.99</v>
      </c>
      <c r="J1500" s="67">
        <f t="shared" si="69"/>
        <v>0.49183017647058824</v>
      </c>
      <c r="K1500" s="39">
        <f t="shared" si="70"/>
        <v>0.49999994117647062</v>
      </c>
      <c r="L1500" s="2" t="str">
        <f t="shared" si="71"/>
        <v>AA</v>
      </c>
      <c r="M1500" s="2" t="s">
        <v>222</v>
      </c>
      <c r="N1500" s="2" t="s">
        <v>434</v>
      </c>
      <c r="O1500" s="2" t="s">
        <v>70</v>
      </c>
    </row>
    <row r="1501" spans="1:15">
      <c r="A1501" s="42">
        <v>41446</v>
      </c>
      <c r="B1501" s="42">
        <v>45098</v>
      </c>
      <c r="C1501" s="130">
        <v>120</v>
      </c>
      <c r="D1501" s="43">
        <v>8.5099999999999995E-2</v>
      </c>
      <c r="E1501" s="43">
        <v>0.08</v>
      </c>
      <c r="F1501" s="44">
        <v>180000</v>
      </c>
      <c r="G1501" s="44">
        <v>180000</v>
      </c>
      <c r="H1501" s="44">
        <v>75907.63</v>
      </c>
      <c r="I1501" s="44">
        <v>89999.99</v>
      </c>
      <c r="J1501" s="68">
        <f t="shared" si="69"/>
        <v>0.4217090555555556</v>
      </c>
      <c r="K1501" s="43">
        <f t="shared" si="70"/>
        <v>0.49999994444444446</v>
      </c>
      <c r="L1501" s="41" t="str">
        <f t="shared" si="71"/>
        <v>AA</v>
      </c>
      <c r="M1501" s="41" t="s">
        <v>586</v>
      </c>
      <c r="N1501" s="41" t="s">
        <v>416</v>
      </c>
      <c r="O1501" s="41" t="s">
        <v>70</v>
      </c>
    </row>
    <row r="1502" spans="1:15">
      <c r="A1502" s="38">
        <v>41628</v>
      </c>
      <c r="B1502" s="38">
        <v>45767</v>
      </c>
      <c r="C1502" s="131">
        <v>136</v>
      </c>
      <c r="D1502" s="39">
        <v>8.5099999999999995E-2</v>
      </c>
      <c r="E1502" s="39">
        <v>8.5099999999999995E-2</v>
      </c>
      <c r="F1502" s="40">
        <v>180000</v>
      </c>
      <c r="G1502" s="40">
        <v>180000</v>
      </c>
      <c r="H1502" s="40">
        <v>56798.33</v>
      </c>
      <c r="I1502" s="40">
        <v>89999.99</v>
      </c>
      <c r="J1502" s="67">
        <f t="shared" si="69"/>
        <v>0.31554627777777777</v>
      </c>
      <c r="K1502" s="39">
        <f t="shared" si="70"/>
        <v>0.49999994444444446</v>
      </c>
      <c r="L1502" s="2" t="str">
        <f t="shared" si="71"/>
        <v>AA</v>
      </c>
      <c r="M1502" s="2" t="s">
        <v>703</v>
      </c>
      <c r="N1502" s="2" t="s">
        <v>437</v>
      </c>
      <c r="O1502" s="2" t="s">
        <v>70</v>
      </c>
    </row>
    <row r="1503" spans="1:15">
      <c r="A1503" s="42">
        <v>41331</v>
      </c>
      <c r="B1503" s="42">
        <v>48636</v>
      </c>
      <c r="C1503" s="130">
        <v>240</v>
      </c>
      <c r="D1503" s="43">
        <v>8.5099999999999995E-2</v>
      </c>
      <c r="E1503" s="43">
        <v>0.08</v>
      </c>
      <c r="F1503" s="44">
        <v>180000</v>
      </c>
      <c r="G1503" s="44">
        <v>180000</v>
      </c>
      <c r="H1503" s="44">
        <v>81982.58</v>
      </c>
      <c r="I1503" s="44">
        <v>89999.99</v>
      </c>
      <c r="J1503" s="68">
        <f t="shared" si="69"/>
        <v>0.45545877777777777</v>
      </c>
      <c r="K1503" s="43">
        <f t="shared" si="70"/>
        <v>0.49999994444444446</v>
      </c>
      <c r="L1503" s="41" t="str">
        <f t="shared" si="71"/>
        <v>AA</v>
      </c>
      <c r="M1503" s="41" t="s">
        <v>668</v>
      </c>
      <c r="N1503" s="41" t="s">
        <v>422</v>
      </c>
      <c r="O1503" s="41" t="s">
        <v>70</v>
      </c>
    </row>
    <row r="1504" spans="1:15">
      <c r="A1504" s="42">
        <v>41761</v>
      </c>
      <c r="B1504" s="42">
        <v>50741</v>
      </c>
      <c r="C1504" s="130">
        <v>295</v>
      </c>
      <c r="D1504" s="43">
        <v>8.5099999999999995E-2</v>
      </c>
      <c r="E1504" s="43">
        <v>8.14E-2</v>
      </c>
      <c r="F1504" s="44">
        <v>180000</v>
      </c>
      <c r="G1504" s="44">
        <v>180000</v>
      </c>
      <c r="H1504" s="44">
        <v>87898.86</v>
      </c>
      <c r="I1504" s="44">
        <v>89999.99</v>
      </c>
      <c r="J1504" s="68">
        <f t="shared" si="69"/>
        <v>0.48832700000000001</v>
      </c>
      <c r="K1504" s="43">
        <f t="shared" si="70"/>
        <v>0.49999994444444446</v>
      </c>
      <c r="L1504" s="41" t="str">
        <f t="shared" si="71"/>
        <v>AA</v>
      </c>
      <c r="M1504" s="41" t="s">
        <v>774</v>
      </c>
      <c r="N1504" s="41" t="s">
        <v>421</v>
      </c>
      <c r="O1504" s="41" t="s">
        <v>70</v>
      </c>
    </row>
    <row r="1505" spans="1:15">
      <c r="A1505" s="42">
        <v>41255</v>
      </c>
      <c r="B1505" s="42">
        <v>51207</v>
      </c>
      <c r="C1505" s="130">
        <v>327</v>
      </c>
      <c r="D1505" s="43">
        <v>8.5099999999999995E-2</v>
      </c>
      <c r="E1505" s="43">
        <v>7.4400000000000008E-2</v>
      </c>
      <c r="F1505" s="44">
        <v>180000</v>
      </c>
      <c r="G1505" s="44">
        <v>180000</v>
      </c>
      <c r="H1505" s="44">
        <v>83830.98</v>
      </c>
      <c r="I1505" s="44">
        <v>89999.99</v>
      </c>
      <c r="J1505" s="68">
        <f t="shared" si="69"/>
        <v>0.46572766666666665</v>
      </c>
      <c r="K1505" s="43">
        <f t="shared" si="70"/>
        <v>0.49999994444444446</v>
      </c>
      <c r="L1505" s="41" t="str">
        <f t="shared" si="71"/>
        <v>AA</v>
      </c>
      <c r="M1505" s="41" t="s">
        <v>549</v>
      </c>
      <c r="N1505" s="41" t="s">
        <v>427</v>
      </c>
      <c r="O1505" s="41" t="s">
        <v>70</v>
      </c>
    </row>
    <row r="1506" spans="1:15">
      <c r="A1506" s="38">
        <v>41606</v>
      </c>
      <c r="B1506" s="38">
        <v>54390</v>
      </c>
      <c r="C1506" s="131">
        <v>420</v>
      </c>
      <c r="D1506" s="39">
        <v>8.5099999999999995E-2</v>
      </c>
      <c r="E1506" s="39">
        <v>7.5300000000000006E-2</v>
      </c>
      <c r="F1506" s="40">
        <v>180000</v>
      </c>
      <c r="G1506" s="40">
        <v>180000</v>
      </c>
      <c r="H1506" s="40">
        <v>87698.61</v>
      </c>
      <c r="I1506" s="40">
        <v>89999.99</v>
      </c>
      <c r="J1506" s="67">
        <f t="shared" si="69"/>
        <v>0.48721449999999999</v>
      </c>
      <c r="K1506" s="39">
        <f t="shared" si="70"/>
        <v>0.49999994444444446</v>
      </c>
      <c r="L1506" s="2" t="str">
        <f t="shared" si="71"/>
        <v>AA</v>
      </c>
      <c r="M1506" s="2" t="s">
        <v>889</v>
      </c>
      <c r="N1506" s="2" t="s">
        <v>416</v>
      </c>
      <c r="O1506" s="2" t="s">
        <v>70</v>
      </c>
    </row>
    <row r="1507" spans="1:15">
      <c r="A1507" s="42">
        <v>41744</v>
      </c>
      <c r="B1507" s="42">
        <v>54528</v>
      </c>
      <c r="C1507" s="130">
        <v>420</v>
      </c>
      <c r="D1507" s="43">
        <v>8.5099999999999995E-2</v>
      </c>
      <c r="E1507" s="43">
        <v>7.5300000000000006E-2</v>
      </c>
      <c r="F1507" s="44">
        <v>180000</v>
      </c>
      <c r="G1507" s="44">
        <v>180000</v>
      </c>
      <c r="H1507" s="44">
        <v>88539.57</v>
      </c>
      <c r="I1507" s="44">
        <v>89999.99</v>
      </c>
      <c r="J1507" s="68">
        <f t="shared" si="69"/>
        <v>0.49188650000000006</v>
      </c>
      <c r="K1507" s="43">
        <f t="shared" si="70"/>
        <v>0.49999994444444446</v>
      </c>
      <c r="L1507" s="41" t="str">
        <f t="shared" si="71"/>
        <v>AA</v>
      </c>
      <c r="M1507" s="41" t="s">
        <v>687</v>
      </c>
      <c r="N1507" s="41" t="s">
        <v>417</v>
      </c>
      <c r="O1507" s="41" t="s">
        <v>70</v>
      </c>
    </row>
    <row r="1508" spans="1:15">
      <c r="A1508" s="38">
        <v>41605</v>
      </c>
      <c r="B1508" s="38">
        <v>54389</v>
      </c>
      <c r="C1508" s="131">
        <v>420</v>
      </c>
      <c r="D1508" s="39">
        <v>8.5099999999999995E-2</v>
      </c>
      <c r="E1508" s="39">
        <v>7.8100000000000003E-2</v>
      </c>
      <c r="F1508" s="40">
        <v>180000</v>
      </c>
      <c r="G1508" s="40">
        <v>180000</v>
      </c>
      <c r="H1508" s="40">
        <v>87766.37</v>
      </c>
      <c r="I1508" s="40">
        <v>89999.99</v>
      </c>
      <c r="J1508" s="67">
        <f t="shared" si="69"/>
        <v>0.4875909444444444</v>
      </c>
      <c r="K1508" s="39">
        <f t="shared" si="70"/>
        <v>0.49999994444444446</v>
      </c>
      <c r="L1508" s="2" t="str">
        <f t="shared" si="71"/>
        <v>AA</v>
      </c>
      <c r="M1508" s="2" t="s">
        <v>564</v>
      </c>
      <c r="N1508" s="2" t="s">
        <v>417</v>
      </c>
      <c r="O1508" s="2" t="s">
        <v>70</v>
      </c>
    </row>
    <row r="1509" spans="1:15">
      <c r="A1509" s="38">
        <v>41745</v>
      </c>
      <c r="B1509" s="38">
        <v>54529</v>
      </c>
      <c r="C1509" s="131">
        <v>420</v>
      </c>
      <c r="D1509" s="39">
        <v>8.5099999999999995E-2</v>
      </c>
      <c r="E1509" s="39">
        <v>0.08</v>
      </c>
      <c r="F1509" s="40">
        <v>185000</v>
      </c>
      <c r="G1509" s="40">
        <v>185000</v>
      </c>
      <c r="H1509" s="40">
        <v>91007.99</v>
      </c>
      <c r="I1509" s="40">
        <v>92499.99</v>
      </c>
      <c r="J1509" s="67">
        <f t="shared" si="69"/>
        <v>0.49193508108108108</v>
      </c>
      <c r="K1509" s="39">
        <f t="shared" si="70"/>
        <v>0.49999994594594599</v>
      </c>
      <c r="L1509" s="2" t="str">
        <f t="shared" si="71"/>
        <v>AA</v>
      </c>
      <c r="M1509" s="2" t="s">
        <v>594</v>
      </c>
      <c r="N1509" s="2" t="s">
        <v>419</v>
      </c>
      <c r="O1509" s="2" t="s">
        <v>70</v>
      </c>
    </row>
    <row r="1510" spans="1:15">
      <c r="A1510" s="38">
        <v>41474</v>
      </c>
      <c r="B1510" s="38">
        <v>45126</v>
      </c>
      <c r="C1510" s="131">
        <v>120</v>
      </c>
      <c r="D1510" s="39">
        <v>8.5099999999999995E-2</v>
      </c>
      <c r="E1510" s="39">
        <v>7.4400000000000008E-2</v>
      </c>
      <c r="F1510" s="40">
        <v>190000</v>
      </c>
      <c r="G1510" s="40">
        <v>190000</v>
      </c>
      <c r="H1510" s="40">
        <v>80913.960000000006</v>
      </c>
      <c r="I1510" s="40">
        <v>94999.99</v>
      </c>
      <c r="J1510" s="67">
        <f t="shared" si="69"/>
        <v>0.42586294736842106</v>
      </c>
      <c r="K1510" s="39">
        <f t="shared" si="70"/>
        <v>0.49999994736842107</v>
      </c>
      <c r="L1510" s="2" t="str">
        <f t="shared" si="71"/>
        <v>AA</v>
      </c>
      <c r="M1510" s="2" t="s">
        <v>466</v>
      </c>
      <c r="N1510" s="2" t="s">
        <v>421</v>
      </c>
      <c r="O1510" s="2" t="s">
        <v>70</v>
      </c>
    </row>
    <row r="1511" spans="1:15">
      <c r="A1511" s="42">
        <v>41414</v>
      </c>
      <c r="B1511" s="42">
        <v>48719</v>
      </c>
      <c r="C1511" s="130">
        <v>240</v>
      </c>
      <c r="D1511" s="43">
        <v>8.5099999999999995E-2</v>
      </c>
      <c r="E1511" s="43">
        <v>7.4400000000000008E-2</v>
      </c>
      <c r="F1511" s="44">
        <v>190000</v>
      </c>
      <c r="G1511" s="44">
        <v>190000</v>
      </c>
      <c r="H1511" s="44">
        <v>87715.35</v>
      </c>
      <c r="I1511" s="44">
        <v>94999.99</v>
      </c>
      <c r="J1511" s="68">
        <f t="shared" si="69"/>
        <v>0.46165973684210532</v>
      </c>
      <c r="K1511" s="43">
        <f t="shared" si="70"/>
        <v>0.49999994736842107</v>
      </c>
      <c r="L1511" s="41" t="str">
        <f t="shared" si="71"/>
        <v>AA</v>
      </c>
      <c r="M1511" s="41" t="s">
        <v>525</v>
      </c>
      <c r="N1511" s="41" t="s">
        <v>430</v>
      </c>
      <c r="O1511" s="41" t="s">
        <v>70</v>
      </c>
    </row>
    <row r="1512" spans="1:15">
      <c r="A1512" s="38">
        <v>41628</v>
      </c>
      <c r="B1512" s="38">
        <v>45280</v>
      </c>
      <c r="C1512" s="131">
        <v>120</v>
      </c>
      <c r="D1512" s="39">
        <v>8.5099999999999995E-2</v>
      </c>
      <c r="E1512" s="39">
        <v>7.4400000000000008E-2</v>
      </c>
      <c r="F1512" s="40">
        <v>200000</v>
      </c>
      <c r="G1512" s="40">
        <v>200000</v>
      </c>
      <c r="H1512" s="40">
        <v>89245.51</v>
      </c>
      <c r="I1512" s="40">
        <v>99999.99</v>
      </c>
      <c r="J1512" s="67">
        <f t="shared" si="69"/>
        <v>0.44622754999999997</v>
      </c>
      <c r="K1512" s="39">
        <f t="shared" si="70"/>
        <v>0.49999995000000003</v>
      </c>
      <c r="L1512" s="2" t="str">
        <f t="shared" si="71"/>
        <v>AA</v>
      </c>
      <c r="M1512" s="2" t="s">
        <v>665</v>
      </c>
      <c r="N1512" s="2" t="s">
        <v>417</v>
      </c>
      <c r="O1512" s="2" t="s">
        <v>70</v>
      </c>
    </row>
    <row r="1513" spans="1:15">
      <c r="A1513" s="42">
        <v>41176</v>
      </c>
      <c r="B1513" s="42">
        <v>46197</v>
      </c>
      <c r="C1513" s="130">
        <v>165</v>
      </c>
      <c r="D1513" s="43">
        <v>8.5099999999999995E-2</v>
      </c>
      <c r="E1513" s="43">
        <v>7.4400000000000008E-2</v>
      </c>
      <c r="F1513" s="44">
        <v>200000</v>
      </c>
      <c r="G1513" s="44">
        <v>200000</v>
      </c>
      <c r="H1513" s="44">
        <v>83406.84</v>
      </c>
      <c r="I1513" s="44">
        <v>99999.99</v>
      </c>
      <c r="J1513" s="68">
        <f t="shared" si="69"/>
        <v>0.41703419999999997</v>
      </c>
      <c r="K1513" s="43">
        <f t="shared" si="70"/>
        <v>0.49999995000000003</v>
      </c>
      <c r="L1513" s="41" t="str">
        <f t="shared" si="71"/>
        <v>AA</v>
      </c>
      <c r="M1513" s="41" t="s">
        <v>525</v>
      </c>
      <c r="N1513" s="41" t="s">
        <v>430</v>
      </c>
      <c r="O1513" s="41" t="s">
        <v>70</v>
      </c>
    </row>
    <row r="1514" spans="1:15">
      <c r="A1514" s="42">
        <v>41135</v>
      </c>
      <c r="B1514" s="42">
        <v>46613</v>
      </c>
      <c r="C1514" s="130">
        <v>180</v>
      </c>
      <c r="D1514" s="43">
        <v>8.5099999999999995E-2</v>
      </c>
      <c r="E1514" s="43">
        <v>7.4400000000000008E-2</v>
      </c>
      <c r="F1514" s="44">
        <v>200000</v>
      </c>
      <c r="G1514" s="44">
        <v>200000</v>
      </c>
      <c r="H1514" s="44">
        <v>84365.94</v>
      </c>
      <c r="I1514" s="44">
        <v>99999.99</v>
      </c>
      <c r="J1514" s="68">
        <f t="shared" si="69"/>
        <v>0.42182970000000003</v>
      </c>
      <c r="K1514" s="43">
        <f t="shared" si="70"/>
        <v>0.49999995000000003</v>
      </c>
      <c r="L1514" s="41" t="str">
        <f t="shared" si="71"/>
        <v>AA</v>
      </c>
      <c r="M1514" s="41" t="s">
        <v>1404</v>
      </c>
      <c r="N1514" s="41" t="s">
        <v>421</v>
      </c>
      <c r="O1514" s="41" t="s">
        <v>70</v>
      </c>
    </row>
    <row r="1515" spans="1:15">
      <c r="A1515" s="38">
        <v>41547</v>
      </c>
      <c r="B1515" s="38">
        <v>48609</v>
      </c>
      <c r="C1515" s="131">
        <v>232</v>
      </c>
      <c r="D1515" s="39">
        <v>8.5099999999999995E-2</v>
      </c>
      <c r="E1515" s="39">
        <v>7.5300000000000006E-2</v>
      </c>
      <c r="F1515" s="40">
        <v>200000</v>
      </c>
      <c r="G1515" s="40">
        <v>200000</v>
      </c>
      <c r="H1515" s="40">
        <v>93694.71</v>
      </c>
      <c r="I1515" s="40">
        <v>99999.99</v>
      </c>
      <c r="J1515" s="67">
        <f t="shared" si="69"/>
        <v>0.46847355000000002</v>
      </c>
      <c r="K1515" s="39">
        <f t="shared" si="70"/>
        <v>0.49999995000000003</v>
      </c>
      <c r="L1515" s="2" t="str">
        <f t="shared" si="71"/>
        <v>AA</v>
      </c>
      <c r="M1515" s="2" t="s">
        <v>554</v>
      </c>
      <c r="N1515" s="2" t="s">
        <v>417</v>
      </c>
      <c r="O1515" s="2" t="s">
        <v>70</v>
      </c>
    </row>
    <row r="1516" spans="1:15">
      <c r="A1516" s="38">
        <v>41743</v>
      </c>
      <c r="B1516" s="38">
        <v>49048</v>
      </c>
      <c r="C1516" s="131">
        <v>240</v>
      </c>
      <c r="D1516" s="39">
        <v>8.5099999999999995E-2</v>
      </c>
      <c r="E1516" s="39">
        <v>7.5300000000000006E-2</v>
      </c>
      <c r="F1516" s="40">
        <v>200000</v>
      </c>
      <c r="G1516" s="40">
        <v>200000</v>
      </c>
      <c r="H1516" s="40">
        <v>96630.67</v>
      </c>
      <c r="I1516" s="40">
        <v>99999.99</v>
      </c>
      <c r="J1516" s="67">
        <f t="shared" si="69"/>
        <v>0.48315334999999998</v>
      </c>
      <c r="K1516" s="39">
        <f t="shared" si="70"/>
        <v>0.49999995000000003</v>
      </c>
      <c r="L1516" s="2" t="str">
        <f t="shared" si="71"/>
        <v>AA</v>
      </c>
      <c r="M1516" s="2" t="s">
        <v>466</v>
      </c>
      <c r="N1516" s="2" t="s">
        <v>421</v>
      </c>
      <c r="O1516" s="2" t="s">
        <v>70</v>
      </c>
    </row>
    <row r="1517" spans="1:15">
      <c r="A1517" s="38">
        <v>41656</v>
      </c>
      <c r="B1517" s="38">
        <v>48961</v>
      </c>
      <c r="C1517" s="131">
        <v>240</v>
      </c>
      <c r="D1517" s="39">
        <v>8.5099999999999995E-2</v>
      </c>
      <c r="E1517" s="39">
        <v>7.5300000000000006E-2</v>
      </c>
      <c r="F1517" s="40">
        <v>200000</v>
      </c>
      <c r="G1517" s="40">
        <v>200000</v>
      </c>
      <c r="H1517" s="40">
        <v>95523.97</v>
      </c>
      <c r="I1517" s="40">
        <v>99999.99</v>
      </c>
      <c r="J1517" s="67">
        <f t="shared" si="69"/>
        <v>0.47761985000000001</v>
      </c>
      <c r="K1517" s="39">
        <f t="shared" si="70"/>
        <v>0.49999995000000003</v>
      </c>
      <c r="L1517" s="2" t="str">
        <f t="shared" si="71"/>
        <v>AA</v>
      </c>
      <c r="M1517" s="2" t="s">
        <v>467</v>
      </c>
      <c r="N1517" s="2" t="s">
        <v>425</v>
      </c>
      <c r="O1517" s="2" t="s">
        <v>70</v>
      </c>
    </row>
    <row r="1518" spans="1:15">
      <c r="A1518" s="38">
        <v>41737</v>
      </c>
      <c r="B1518" s="38">
        <v>49042</v>
      </c>
      <c r="C1518" s="131">
        <v>240</v>
      </c>
      <c r="D1518" s="39">
        <v>8.5099999999999995E-2</v>
      </c>
      <c r="E1518" s="39">
        <v>0.08</v>
      </c>
      <c r="F1518" s="40">
        <v>200000</v>
      </c>
      <c r="G1518" s="40">
        <v>200000</v>
      </c>
      <c r="H1518" s="40">
        <v>96613.89</v>
      </c>
      <c r="I1518" s="40">
        <v>99999.99</v>
      </c>
      <c r="J1518" s="67">
        <f t="shared" si="69"/>
        <v>0.48306945000000001</v>
      </c>
      <c r="K1518" s="39">
        <f t="shared" si="70"/>
        <v>0.49999995000000003</v>
      </c>
      <c r="L1518" s="2" t="str">
        <f t="shared" si="71"/>
        <v>AA</v>
      </c>
      <c r="M1518" s="2" t="s">
        <v>651</v>
      </c>
      <c r="N1518" s="2" t="s">
        <v>417</v>
      </c>
      <c r="O1518" s="2" t="s">
        <v>70</v>
      </c>
    </row>
    <row r="1519" spans="1:15">
      <c r="A1519" s="38">
        <v>41607</v>
      </c>
      <c r="B1519" s="38">
        <v>48912</v>
      </c>
      <c r="C1519" s="131">
        <v>240</v>
      </c>
      <c r="D1519" s="39">
        <v>8.5099999999999995E-2</v>
      </c>
      <c r="E1519" s="39">
        <v>0.08</v>
      </c>
      <c r="F1519" s="40">
        <v>200000</v>
      </c>
      <c r="G1519" s="40">
        <v>200000</v>
      </c>
      <c r="H1519" s="40">
        <v>95334.98</v>
      </c>
      <c r="I1519" s="40">
        <v>99999.99</v>
      </c>
      <c r="J1519" s="67">
        <f t="shared" si="69"/>
        <v>0.47667489999999996</v>
      </c>
      <c r="K1519" s="39">
        <f t="shared" si="70"/>
        <v>0.49999995000000003</v>
      </c>
      <c r="L1519" s="2" t="str">
        <f t="shared" si="71"/>
        <v>AA</v>
      </c>
      <c r="M1519" s="2" t="s">
        <v>714</v>
      </c>
      <c r="N1519" s="2" t="s">
        <v>416</v>
      </c>
      <c r="O1519" s="2" t="s">
        <v>70</v>
      </c>
    </row>
    <row r="1520" spans="1:15">
      <c r="A1520" s="42">
        <v>41204</v>
      </c>
      <c r="B1520" s="42">
        <v>49086</v>
      </c>
      <c r="C1520" s="130">
        <v>259</v>
      </c>
      <c r="D1520" s="43">
        <v>8.5099999999999995E-2</v>
      </c>
      <c r="E1520" s="43">
        <v>7.5300000000000006E-2</v>
      </c>
      <c r="F1520" s="44">
        <v>200000</v>
      </c>
      <c r="G1520" s="44">
        <v>200000</v>
      </c>
      <c r="H1520" s="44">
        <v>51595.33</v>
      </c>
      <c r="I1520" s="44">
        <v>99999.99</v>
      </c>
      <c r="J1520" s="68">
        <f t="shared" si="69"/>
        <v>0.25797665000000003</v>
      </c>
      <c r="K1520" s="43">
        <f t="shared" si="70"/>
        <v>0.49999995000000003</v>
      </c>
      <c r="L1520" s="41" t="str">
        <f t="shared" si="71"/>
        <v>AA</v>
      </c>
      <c r="M1520" s="41" t="s">
        <v>736</v>
      </c>
      <c r="N1520" s="41" t="s">
        <v>417</v>
      </c>
      <c r="O1520" s="41" t="s">
        <v>70</v>
      </c>
    </row>
    <row r="1521" spans="1:15">
      <c r="A1521" s="38">
        <v>41592</v>
      </c>
      <c r="B1521" s="38">
        <v>50297</v>
      </c>
      <c r="C1521" s="131">
        <v>286</v>
      </c>
      <c r="D1521" s="39">
        <v>8.5099999999999995E-2</v>
      </c>
      <c r="E1521" s="39">
        <v>7.5300000000000006E-2</v>
      </c>
      <c r="F1521" s="40">
        <v>200000</v>
      </c>
      <c r="G1521" s="40">
        <v>200000</v>
      </c>
      <c r="H1521" s="40">
        <v>95767.14</v>
      </c>
      <c r="I1521" s="40">
        <v>99999.99</v>
      </c>
      <c r="J1521" s="67">
        <f t="shared" si="69"/>
        <v>0.47883569999999998</v>
      </c>
      <c r="K1521" s="39">
        <f t="shared" si="70"/>
        <v>0.49999995000000003</v>
      </c>
      <c r="L1521" s="2" t="str">
        <f t="shared" si="71"/>
        <v>AA</v>
      </c>
      <c r="M1521" s="2" t="s">
        <v>586</v>
      </c>
      <c r="N1521" s="2" t="s">
        <v>416</v>
      </c>
      <c r="O1521" s="2" t="s">
        <v>70</v>
      </c>
    </row>
    <row r="1522" spans="1:15">
      <c r="A1522" s="42">
        <v>41262</v>
      </c>
      <c r="B1522" s="42">
        <v>50393</v>
      </c>
      <c r="C1522" s="130">
        <v>300</v>
      </c>
      <c r="D1522" s="43">
        <v>8.5099999999999995E-2</v>
      </c>
      <c r="E1522" s="43">
        <v>7.4400000000000008E-2</v>
      </c>
      <c r="F1522" s="44">
        <v>200000</v>
      </c>
      <c r="G1522" s="44">
        <v>200000</v>
      </c>
      <c r="H1522" s="44">
        <v>92394.6</v>
      </c>
      <c r="I1522" s="44">
        <v>99999.99</v>
      </c>
      <c r="J1522" s="68">
        <f t="shared" si="69"/>
        <v>0.46197300000000002</v>
      </c>
      <c r="K1522" s="43">
        <f t="shared" si="70"/>
        <v>0.49999995000000003</v>
      </c>
      <c r="L1522" s="41" t="str">
        <f t="shared" si="71"/>
        <v>AA</v>
      </c>
      <c r="M1522" s="41" t="s">
        <v>554</v>
      </c>
      <c r="N1522" s="41" t="s">
        <v>417</v>
      </c>
      <c r="O1522" s="41" t="s">
        <v>70</v>
      </c>
    </row>
    <row r="1523" spans="1:15">
      <c r="A1523" s="42">
        <v>41402</v>
      </c>
      <c r="B1523" s="42">
        <v>50533</v>
      </c>
      <c r="C1523" s="130">
        <v>300</v>
      </c>
      <c r="D1523" s="43">
        <v>8.5099999999999995E-2</v>
      </c>
      <c r="E1523" s="43">
        <v>7.8100000000000003E-2</v>
      </c>
      <c r="F1523" s="44">
        <v>200000</v>
      </c>
      <c r="G1523" s="44">
        <v>200000</v>
      </c>
      <c r="H1523" s="44">
        <v>94129.18</v>
      </c>
      <c r="I1523" s="44">
        <v>99999.99</v>
      </c>
      <c r="J1523" s="68">
        <f t="shared" si="69"/>
        <v>0.47064589999999995</v>
      </c>
      <c r="K1523" s="43">
        <f t="shared" si="70"/>
        <v>0.49999995000000003</v>
      </c>
      <c r="L1523" s="41" t="str">
        <f t="shared" si="71"/>
        <v>AA</v>
      </c>
      <c r="M1523" s="41" t="s">
        <v>548</v>
      </c>
      <c r="N1523" s="41" t="s">
        <v>433</v>
      </c>
      <c r="O1523" s="41" t="s">
        <v>70</v>
      </c>
    </row>
    <row r="1524" spans="1:15">
      <c r="A1524" s="42">
        <v>41326</v>
      </c>
      <c r="B1524" s="42">
        <v>54109</v>
      </c>
      <c r="C1524" s="130">
        <v>420</v>
      </c>
      <c r="D1524" s="43">
        <v>8.5099999999999995E-2</v>
      </c>
      <c r="E1524" s="43">
        <v>0.08</v>
      </c>
      <c r="F1524" s="44">
        <v>200000</v>
      </c>
      <c r="G1524" s="44">
        <v>200000</v>
      </c>
      <c r="H1524" s="44">
        <v>95388.44</v>
      </c>
      <c r="I1524" s="44">
        <v>99999.99</v>
      </c>
      <c r="J1524" s="68">
        <f t="shared" si="69"/>
        <v>0.47694220000000004</v>
      </c>
      <c r="K1524" s="43">
        <f t="shared" si="70"/>
        <v>0.49999995000000003</v>
      </c>
      <c r="L1524" s="41" t="str">
        <f t="shared" si="71"/>
        <v>AA</v>
      </c>
      <c r="M1524" s="41" t="s">
        <v>455</v>
      </c>
      <c r="N1524" s="41" t="s">
        <v>421</v>
      </c>
      <c r="O1524" s="41" t="s">
        <v>70</v>
      </c>
    </row>
    <row r="1525" spans="1:15">
      <c r="A1525" s="38">
        <v>41211</v>
      </c>
      <c r="B1525" s="38">
        <v>44863</v>
      </c>
      <c r="C1525" s="131">
        <v>120</v>
      </c>
      <c r="D1525" s="39">
        <v>8.5099999999999995E-2</v>
      </c>
      <c r="E1525" s="39">
        <v>0.08</v>
      </c>
      <c r="F1525" s="40">
        <v>100000</v>
      </c>
      <c r="G1525" s="40">
        <v>100000</v>
      </c>
      <c r="H1525" s="40">
        <v>46618.29</v>
      </c>
      <c r="I1525" s="40">
        <v>50000</v>
      </c>
      <c r="J1525" s="67">
        <f t="shared" si="69"/>
        <v>0.46618290000000001</v>
      </c>
      <c r="K1525" s="39">
        <f t="shared" si="70"/>
        <v>0.5</v>
      </c>
      <c r="L1525" s="2" t="str">
        <f t="shared" si="71"/>
        <v>AA</v>
      </c>
      <c r="M1525" s="2" t="s">
        <v>606</v>
      </c>
      <c r="N1525" s="2" t="s">
        <v>417</v>
      </c>
      <c r="O1525" s="2" t="s">
        <v>70</v>
      </c>
    </row>
    <row r="1526" spans="1:15">
      <c r="A1526" s="42">
        <v>41284</v>
      </c>
      <c r="B1526" s="42">
        <v>48162</v>
      </c>
      <c r="C1526" s="130">
        <v>226</v>
      </c>
      <c r="D1526" s="43">
        <v>8.5099999999999995E-2</v>
      </c>
      <c r="E1526" s="43">
        <v>0.08</v>
      </c>
      <c r="F1526" s="44">
        <v>100000</v>
      </c>
      <c r="G1526" s="44">
        <v>100000</v>
      </c>
      <c r="H1526" s="44">
        <v>45892.84</v>
      </c>
      <c r="I1526" s="44">
        <v>50000</v>
      </c>
      <c r="J1526" s="68">
        <f t="shared" si="69"/>
        <v>0.45892839999999996</v>
      </c>
      <c r="K1526" s="43">
        <f t="shared" si="70"/>
        <v>0.5</v>
      </c>
      <c r="L1526" s="41" t="str">
        <f t="shared" si="71"/>
        <v>AA</v>
      </c>
      <c r="M1526" s="41" t="s">
        <v>1193</v>
      </c>
      <c r="N1526" s="41" t="s">
        <v>424</v>
      </c>
      <c r="O1526" s="41" t="s">
        <v>70</v>
      </c>
    </row>
    <row r="1527" spans="1:15">
      <c r="A1527" s="38">
        <v>41143</v>
      </c>
      <c r="B1527" s="38">
        <v>48143</v>
      </c>
      <c r="C1527" s="131">
        <v>230</v>
      </c>
      <c r="D1527" s="39">
        <v>8.5099999999999995E-2</v>
      </c>
      <c r="E1527" s="39">
        <v>7.4400000000000008E-2</v>
      </c>
      <c r="F1527" s="40">
        <v>128000</v>
      </c>
      <c r="G1527" s="40">
        <v>128000</v>
      </c>
      <c r="H1527" s="40">
        <v>52737.88</v>
      </c>
      <c r="I1527" s="40">
        <v>64000</v>
      </c>
      <c r="J1527" s="67">
        <f t="shared" si="69"/>
        <v>0.41201468749999998</v>
      </c>
      <c r="K1527" s="39">
        <f t="shared" si="70"/>
        <v>0.5</v>
      </c>
      <c r="L1527" s="2" t="str">
        <f t="shared" si="71"/>
        <v>AA</v>
      </c>
      <c r="M1527" s="2" t="s">
        <v>1223</v>
      </c>
      <c r="N1527" s="2" t="s">
        <v>417</v>
      </c>
      <c r="O1527" s="2" t="s">
        <v>70</v>
      </c>
    </row>
    <row r="1528" spans="1:15">
      <c r="A1528" s="38">
        <v>41207</v>
      </c>
      <c r="B1528" s="38">
        <v>50338</v>
      </c>
      <c r="C1528" s="131">
        <v>300</v>
      </c>
      <c r="D1528" s="39">
        <v>8.5099999999999995E-2</v>
      </c>
      <c r="E1528" s="39">
        <v>0.08</v>
      </c>
      <c r="F1528" s="40">
        <v>150000</v>
      </c>
      <c r="G1528" s="40">
        <v>150000</v>
      </c>
      <c r="H1528" s="40">
        <v>53712.01</v>
      </c>
      <c r="I1528" s="40">
        <v>75000</v>
      </c>
      <c r="J1528" s="67">
        <f t="shared" si="69"/>
        <v>0.3580800666666667</v>
      </c>
      <c r="K1528" s="39">
        <f t="shared" si="70"/>
        <v>0.5</v>
      </c>
      <c r="L1528" s="2" t="str">
        <f t="shared" si="71"/>
        <v>AA</v>
      </c>
      <c r="M1528" s="2" t="s">
        <v>1180</v>
      </c>
      <c r="N1528" s="2" t="s">
        <v>422</v>
      </c>
      <c r="O1528" s="2" t="s">
        <v>70</v>
      </c>
    </row>
    <row r="1529" spans="1:15">
      <c r="A1529" s="38">
        <v>41516</v>
      </c>
      <c r="B1529" s="38">
        <v>51256</v>
      </c>
      <c r="C1529" s="131">
        <v>320</v>
      </c>
      <c r="D1529" s="39">
        <v>8.5099999999999995E-2</v>
      </c>
      <c r="E1529" s="39">
        <v>7.5300000000000006E-2</v>
      </c>
      <c r="F1529" s="40">
        <v>200000</v>
      </c>
      <c r="G1529" s="40">
        <v>200000</v>
      </c>
      <c r="H1529" s="40">
        <v>97519.32</v>
      </c>
      <c r="I1529" s="40">
        <v>100000</v>
      </c>
      <c r="J1529" s="67">
        <f t="shared" si="69"/>
        <v>0.48759660000000005</v>
      </c>
      <c r="K1529" s="39">
        <f t="shared" si="70"/>
        <v>0.5</v>
      </c>
      <c r="L1529" s="2" t="str">
        <f t="shared" si="71"/>
        <v>AA</v>
      </c>
      <c r="M1529" s="2" t="s">
        <v>1196</v>
      </c>
      <c r="N1529" s="2" t="s">
        <v>416</v>
      </c>
      <c r="O1529" s="2" t="s">
        <v>70</v>
      </c>
    </row>
    <row r="1530" spans="1:15">
      <c r="A1530" s="38">
        <v>41152</v>
      </c>
      <c r="B1530" s="38">
        <v>53935</v>
      </c>
      <c r="C1530" s="131">
        <v>420</v>
      </c>
      <c r="D1530" s="39">
        <v>8.5099999999999995E-2</v>
      </c>
      <c r="E1530" s="39">
        <v>0.08</v>
      </c>
      <c r="F1530" s="40">
        <v>170000</v>
      </c>
      <c r="G1530" s="40">
        <v>170000</v>
      </c>
      <c r="H1530" s="40">
        <v>81404.509999999995</v>
      </c>
      <c r="I1530" s="40">
        <v>85000</v>
      </c>
      <c r="J1530" s="67">
        <f t="shared" si="69"/>
        <v>0.47885005882352938</v>
      </c>
      <c r="K1530" s="39">
        <f t="shared" si="70"/>
        <v>0.5</v>
      </c>
      <c r="L1530" s="2" t="str">
        <f t="shared" si="71"/>
        <v>AA</v>
      </c>
      <c r="M1530" s="2" t="s">
        <v>1212</v>
      </c>
      <c r="N1530" s="2" t="s">
        <v>416</v>
      </c>
      <c r="O1530" s="2" t="s">
        <v>70</v>
      </c>
    </row>
    <row r="1531" spans="1:15">
      <c r="A1531" s="38">
        <v>41212</v>
      </c>
      <c r="B1531" s="38">
        <v>53995</v>
      </c>
      <c r="C1531" s="131">
        <v>420</v>
      </c>
      <c r="D1531" s="39">
        <v>8.5099999999999995E-2</v>
      </c>
      <c r="E1531" s="39">
        <v>0.08</v>
      </c>
      <c r="F1531" s="40">
        <v>100000</v>
      </c>
      <c r="G1531" s="40">
        <v>100000</v>
      </c>
      <c r="H1531" s="40">
        <v>47680.78</v>
      </c>
      <c r="I1531" s="40">
        <v>50000</v>
      </c>
      <c r="J1531" s="67">
        <f t="shared" si="69"/>
        <v>0.4768078</v>
      </c>
      <c r="K1531" s="39">
        <f t="shared" si="70"/>
        <v>0.5</v>
      </c>
      <c r="L1531" s="2" t="str">
        <f t="shared" si="71"/>
        <v>AA</v>
      </c>
      <c r="M1531" s="2" t="s">
        <v>1225</v>
      </c>
      <c r="N1531" s="2" t="s">
        <v>417</v>
      </c>
      <c r="O1531" s="2" t="s">
        <v>70</v>
      </c>
    </row>
    <row r="1532" spans="1:15">
      <c r="A1532" s="42">
        <v>41187</v>
      </c>
      <c r="B1532" s="42">
        <v>53970</v>
      </c>
      <c r="C1532" s="130">
        <v>420</v>
      </c>
      <c r="D1532" s="43">
        <v>8.5099999999999995E-2</v>
      </c>
      <c r="E1532" s="43">
        <v>0.08</v>
      </c>
      <c r="F1532" s="44">
        <v>150000</v>
      </c>
      <c r="G1532" s="44">
        <v>150000</v>
      </c>
      <c r="H1532" s="44">
        <v>71632.28</v>
      </c>
      <c r="I1532" s="44">
        <v>75000</v>
      </c>
      <c r="J1532" s="68">
        <f t="shared" si="69"/>
        <v>0.4775485333333333</v>
      </c>
      <c r="K1532" s="43">
        <f t="shared" si="70"/>
        <v>0.5</v>
      </c>
      <c r="L1532" s="41" t="str">
        <f t="shared" si="71"/>
        <v>AA</v>
      </c>
      <c r="M1532" s="41" t="s">
        <v>592</v>
      </c>
      <c r="N1532" s="41" t="s">
        <v>428</v>
      </c>
      <c r="O1532" s="41" t="s">
        <v>70</v>
      </c>
    </row>
    <row r="1533" spans="1:15">
      <c r="A1533" s="42">
        <v>41152</v>
      </c>
      <c r="B1533" s="42">
        <v>48457</v>
      </c>
      <c r="C1533" s="130">
        <v>240</v>
      </c>
      <c r="D1533" s="43">
        <v>8.5099999999999995E-2</v>
      </c>
      <c r="E1533" s="43">
        <v>7.4400000000000008E-2</v>
      </c>
      <c r="F1533" s="44">
        <v>165000</v>
      </c>
      <c r="G1533" s="44">
        <v>165000</v>
      </c>
      <c r="H1533" s="44">
        <v>72970.19</v>
      </c>
      <c r="I1533" s="44">
        <v>82503.009999999995</v>
      </c>
      <c r="J1533" s="68">
        <f t="shared" si="69"/>
        <v>0.44224357575757578</v>
      </c>
      <c r="K1533" s="43">
        <f t="shared" si="70"/>
        <v>0.50001824242424242</v>
      </c>
      <c r="L1533" s="41" t="str">
        <f t="shared" si="71"/>
        <v>AA</v>
      </c>
      <c r="M1533" s="41" t="s">
        <v>531</v>
      </c>
      <c r="N1533" s="41" t="s">
        <v>423</v>
      </c>
      <c r="O1533" s="41" t="s">
        <v>70</v>
      </c>
    </row>
    <row r="1534" spans="1:15">
      <c r="A1534" s="38">
        <v>41604</v>
      </c>
      <c r="B1534" s="38">
        <v>54388</v>
      </c>
      <c r="C1534" s="131">
        <v>420</v>
      </c>
      <c r="D1534" s="39">
        <v>8.5099999999999995E-2</v>
      </c>
      <c r="E1534" s="39">
        <v>0.08</v>
      </c>
      <c r="F1534" s="40">
        <v>120000</v>
      </c>
      <c r="G1534" s="40">
        <v>120000</v>
      </c>
      <c r="H1534" s="40">
        <v>58488.3</v>
      </c>
      <c r="I1534" s="40">
        <v>60011.9</v>
      </c>
      <c r="J1534" s="67">
        <f t="shared" si="69"/>
        <v>0.48740250000000002</v>
      </c>
      <c r="K1534" s="39">
        <f t="shared" si="70"/>
        <v>0.50009916666666665</v>
      </c>
      <c r="L1534" s="2" t="str">
        <f t="shared" si="71"/>
        <v>AA</v>
      </c>
      <c r="M1534" s="2" t="s">
        <v>881</v>
      </c>
      <c r="N1534" s="2" t="s">
        <v>421</v>
      </c>
      <c r="O1534" s="2" t="s">
        <v>70</v>
      </c>
    </row>
    <row r="1535" spans="1:15">
      <c r="A1535" s="38">
        <v>41533</v>
      </c>
      <c r="B1535" s="38">
        <v>45185</v>
      </c>
      <c r="C1535" s="131">
        <v>120</v>
      </c>
      <c r="D1535" s="39">
        <v>8.5099999999999995E-2</v>
      </c>
      <c r="E1535" s="39">
        <v>7.4400000000000008E-2</v>
      </c>
      <c r="F1535" s="40">
        <v>148000</v>
      </c>
      <c r="G1535" s="40">
        <v>148000</v>
      </c>
      <c r="H1535" s="40">
        <v>69961.279999999999</v>
      </c>
      <c r="I1535" s="40">
        <v>74081.86</v>
      </c>
      <c r="J1535" s="67">
        <f t="shared" si="69"/>
        <v>0.47271135135135134</v>
      </c>
      <c r="K1535" s="39">
        <f t="shared" si="70"/>
        <v>0.50055310810810816</v>
      </c>
      <c r="L1535" s="2" t="str">
        <f t="shared" si="71"/>
        <v>AA</v>
      </c>
      <c r="M1535" s="2" t="s">
        <v>997</v>
      </c>
      <c r="N1535" s="2" t="s">
        <v>416</v>
      </c>
      <c r="O1535" s="2" t="s">
        <v>70</v>
      </c>
    </row>
    <row r="1536" spans="1:15">
      <c r="A1536" s="42">
        <v>41787</v>
      </c>
      <c r="B1536" s="42">
        <v>49092</v>
      </c>
      <c r="C1536" s="130">
        <v>240</v>
      </c>
      <c r="D1536" s="43">
        <v>8.5099999999999995E-2</v>
      </c>
      <c r="E1536" s="43">
        <v>7.4400000000000008E-2</v>
      </c>
      <c r="F1536" s="44">
        <v>179700</v>
      </c>
      <c r="G1536" s="44">
        <v>179700</v>
      </c>
      <c r="H1536" s="44">
        <v>87274.65</v>
      </c>
      <c r="I1536" s="44">
        <v>89999.99</v>
      </c>
      <c r="J1536" s="68">
        <f t="shared" si="69"/>
        <v>0.48566861435726205</v>
      </c>
      <c r="K1536" s="43">
        <f t="shared" si="70"/>
        <v>0.50083466889259876</v>
      </c>
      <c r="L1536" s="41" t="str">
        <f t="shared" si="71"/>
        <v>AA</v>
      </c>
      <c r="M1536" s="41" t="s">
        <v>973</v>
      </c>
      <c r="N1536" s="41" t="s">
        <v>437</v>
      </c>
      <c r="O1536" s="41" t="s">
        <v>70</v>
      </c>
    </row>
    <row r="1537" spans="1:15">
      <c r="A1537" s="38">
        <v>41789</v>
      </c>
      <c r="B1537" s="38">
        <v>53965</v>
      </c>
      <c r="C1537" s="131">
        <v>400</v>
      </c>
      <c r="D1537" s="39">
        <v>8.5099999999999995E-2</v>
      </c>
      <c r="E1537" s="39">
        <v>8.14E-2</v>
      </c>
      <c r="F1537" s="40">
        <v>130000</v>
      </c>
      <c r="G1537" s="40">
        <v>130000</v>
      </c>
      <c r="H1537" s="40">
        <v>64145.48</v>
      </c>
      <c r="I1537" s="40">
        <v>65147.85</v>
      </c>
      <c r="J1537" s="67">
        <f t="shared" si="69"/>
        <v>0.49342676923076928</v>
      </c>
      <c r="K1537" s="39">
        <f t="shared" si="70"/>
        <v>0.50113730769230769</v>
      </c>
      <c r="L1537" s="2" t="str">
        <f t="shared" si="71"/>
        <v>AA</v>
      </c>
      <c r="M1537" s="2" t="s">
        <v>740</v>
      </c>
      <c r="N1537" s="2" t="s">
        <v>417</v>
      </c>
      <c r="O1537" s="2" t="s">
        <v>70</v>
      </c>
    </row>
    <row r="1538" spans="1:15">
      <c r="A1538" s="42">
        <v>41255</v>
      </c>
      <c r="B1538" s="42">
        <v>50386</v>
      </c>
      <c r="C1538" s="130">
        <v>300</v>
      </c>
      <c r="D1538" s="43">
        <v>8.5099999999999995E-2</v>
      </c>
      <c r="E1538" s="43">
        <v>7.4400000000000008E-2</v>
      </c>
      <c r="F1538" s="44">
        <v>120000</v>
      </c>
      <c r="G1538" s="44">
        <v>120000</v>
      </c>
      <c r="H1538" s="44">
        <v>55615.7</v>
      </c>
      <c r="I1538" s="44">
        <v>60175.13</v>
      </c>
      <c r="J1538" s="68">
        <f t="shared" si="69"/>
        <v>0.46346416666666662</v>
      </c>
      <c r="K1538" s="43">
        <f t="shared" si="70"/>
        <v>0.5014594166666666</v>
      </c>
      <c r="L1538" s="41" t="str">
        <f t="shared" si="71"/>
        <v>AA</v>
      </c>
      <c r="M1538" s="41" t="s">
        <v>637</v>
      </c>
      <c r="N1538" s="41" t="s">
        <v>417</v>
      </c>
      <c r="O1538" s="41" t="s">
        <v>70</v>
      </c>
    </row>
    <row r="1539" spans="1:15">
      <c r="A1539" s="38">
        <v>41152</v>
      </c>
      <c r="B1539" s="38">
        <v>44074</v>
      </c>
      <c r="C1539" s="131">
        <v>96</v>
      </c>
      <c r="D1539" s="39">
        <v>8.5099999999999995E-2</v>
      </c>
      <c r="E1539" s="39">
        <v>0.08</v>
      </c>
      <c r="F1539" s="40">
        <v>197100</v>
      </c>
      <c r="G1539" s="40">
        <v>197100</v>
      </c>
      <c r="H1539" s="40">
        <v>68822.45</v>
      </c>
      <c r="I1539" s="40">
        <v>98986.99</v>
      </c>
      <c r="J1539" s="67">
        <f t="shared" ref="J1539:J1602" si="72">H1539/G1539</f>
        <v>0.34917529173008621</v>
      </c>
      <c r="K1539" s="39">
        <f t="shared" ref="K1539:K1602" si="73">I1539/G1539</f>
        <v>0.50221709791983771</v>
      </c>
      <c r="L1539" s="2" t="str">
        <f t="shared" ref="L1539:L1602" si="74">IF(J1539&lt;=65%,"AA",IF(J1539&lt;=75%,"A",IF(J1539&lt;=85%,"B","C")))</f>
        <v>AA</v>
      </c>
      <c r="M1539" s="2" t="s">
        <v>533</v>
      </c>
      <c r="N1539" s="2" t="s">
        <v>424</v>
      </c>
      <c r="O1539" s="2" t="s">
        <v>70</v>
      </c>
    </row>
    <row r="1540" spans="1:15">
      <c r="A1540" s="38">
        <v>41544</v>
      </c>
      <c r="B1540" s="38">
        <v>47753</v>
      </c>
      <c r="C1540" s="131">
        <v>204</v>
      </c>
      <c r="D1540" s="39">
        <v>8.5099999999999995E-2</v>
      </c>
      <c r="E1540" s="39">
        <v>8.5099999999999995E-2</v>
      </c>
      <c r="F1540" s="40">
        <v>190000</v>
      </c>
      <c r="G1540" s="40">
        <v>190000</v>
      </c>
      <c r="H1540" s="40">
        <v>88958.5</v>
      </c>
      <c r="I1540" s="40">
        <v>95463.08</v>
      </c>
      <c r="J1540" s="67">
        <f t="shared" si="72"/>
        <v>0.46820263157894737</v>
      </c>
      <c r="K1540" s="39">
        <f t="shared" si="73"/>
        <v>0.50243726315789472</v>
      </c>
      <c r="L1540" s="2" t="str">
        <f t="shared" si="74"/>
        <v>AA</v>
      </c>
      <c r="M1540" s="2" t="s">
        <v>564</v>
      </c>
      <c r="N1540" s="2" t="s">
        <v>417</v>
      </c>
      <c r="O1540" s="2" t="s">
        <v>70</v>
      </c>
    </row>
    <row r="1541" spans="1:15">
      <c r="A1541" s="38">
        <v>41192</v>
      </c>
      <c r="B1541" s="38">
        <v>53975</v>
      </c>
      <c r="C1541" s="131">
        <v>420</v>
      </c>
      <c r="D1541" s="39">
        <v>8.5099999999999995E-2</v>
      </c>
      <c r="E1541" s="39">
        <v>0.08</v>
      </c>
      <c r="F1541" s="40">
        <v>179700</v>
      </c>
      <c r="G1541" s="40">
        <v>179700</v>
      </c>
      <c r="H1541" s="40">
        <v>85266.13</v>
      </c>
      <c r="I1541" s="40">
        <v>90296.31</v>
      </c>
      <c r="J1541" s="67">
        <f t="shared" si="72"/>
        <v>0.47449154145798556</v>
      </c>
      <c r="K1541" s="39">
        <f t="shared" si="73"/>
        <v>0.50248363939899832</v>
      </c>
      <c r="L1541" s="2" t="str">
        <f t="shared" si="74"/>
        <v>AA</v>
      </c>
      <c r="M1541" s="2" t="s">
        <v>531</v>
      </c>
      <c r="N1541" s="2" t="s">
        <v>423</v>
      </c>
      <c r="O1541" s="2" t="s">
        <v>70</v>
      </c>
    </row>
    <row r="1542" spans="1:15">
      <c r="A1542" s="38">
        <v>41127</v>
      </c>
      <c r="B1542" s="38">
        <v>44779</v>
      </c>
      <c r="C1542" s="131">
        <v>120</v>
      </c>
      <c r="D1542" s="39">
        <v>8.5099999999999995E-2</v>
      </c>
      <c r="E1542" s="39">
        <v>7.5300000000000006E-2</v>
      </c>
      <c r="F1542" s="40">
        <v>99500</v>
      </c>
      <c r="G1542" s="40">
        <v>99500</v>
      </c>
      <c r="H1542" s="40">
        <v>46985.08</v>
      </c>
      <c r="I1542" s="40">
        <v>50000</v>
      </c>
      <c r="J1542" s="67">
        <f t="shared" si="72"/>
        <v>0.47221185929648241</v>
      </c>
      <c r="K1542" s="39">
        <f t="shared" si="73"/>
        <v>0.50251256281407031</v>
      </c>
      <c r="L1542" s="2" t="str">
        <f t="shared" si="74"/>
        <v>AA</v>
      </c>
      <c r="M1542" s="2" t="s">
        <v>606</v>
      </c>
      <c r="N1542" s="2" t="s">
        <v>417</v>
      </c>
      <c r="O1542" s="2" t="s">
        <v>70</v>
      </c>
    </row>
    <row r="1543" spans="1:15">
      <c r="A1543" s="42">
        <v>41540</v>
      </c>
      <c r="B1543" s="42">
        <v>54324</v>
      </c>
      <c r="C1543" s="130">
        <v>420</v>
      </c>
      <c r="D1543" s="43">
        <v>8.5099999999999995E-2</v>
      </c>
      <c r="E1543" s="43">
        <v>0.08</v>
      </c>
      <c r="F1543" s="44">
        <v>140000</v>
      </c>
      <c r="G1543" s="44">
        <v>140000</v>
      </c>
      <c r="H1543" s="44">
        <v>68316.710000000006</v>
      </c>
      <c r="I1543" s="44">
        <v>70381.05</v>
      </c>
      <c r="J1543" s="68">
        <f t="shared" si="72"/>
        <v>0.48797650000000004</v>
      </c>
      <c r="K1543" s="43">
        <f t="shared" si="73"/>
        <v>0.50272178571428572</v>
      </c>
      <c r="L1543" s="41" t="str">
        <f t="shared" si="74"/>
        <v>AA</v>
      </c>
      <c r="M1543" s="41" t="s">
        <v>474</v>
      </c>
      <c r="N1543" s="41" t="s">
        <v>417</v>
      </c>
      <c r="O1543" s="41" t="s">
        <v>70</v>
      </c>
    </row>
    <row r="1544" spans="1:15">
      <c r="A1544" s="42">
        <v>41073</v>
      </c>
      <c r="B1544" s="42">
        <v>48378</v>
      </c>
      <c r="C1544" s="130">
        <v>240</v>
      </c>
      <c r="D1544" s="43">
        <v>8.5099999999999995E-2</v>
      </c>
      <c r="E1544" s="43">
        <v>7.5300000000000006E-2</v>
      </c>
      <c r="F1544" s="44">
        <v>183000</v>
      </c>
      <c r="G1544" s="44">
        <v>183000</v>
      </c>
      <c r="H1544" s="44">
        <v>76186.649999999994</v>
      </c>
      <c r="I1544" s="44">
        <v>92000</v>
      </c>
      <c r="J1544" s="68">
        <f t="shared" si="72"/>
        <v>0.41632049180327868</v>
      </c>
      <c r="K1544" s="43">
        <f t="shared" si="73"/>
        <v>0.50273224043715847</v>
      </c>
      <c r="L1544" s="41" t="str">
        <f t="shared" si="74"/>
        <v>AA</v>
      </c>
      <c r="M1544" s="41" t="s">
        <v>881</v>
      </c>
      <c r="N1544" s="41" t="s">
        <v>421</v>
      </c>
      <c r="O1544" s="41" t="s">
        <v>70</v>
      </c>
    </row>
    <row r="1545" spans="1:15">
      <c r="A1545" s="38">
        <v>41341</v>
      </c>
      <c r="B1545" s="38">
        <v>52298</v>
      </c>
      <c r="C1545" s="131">
        <v>360</v>
      </c>
      <c r="D1545" s="39">
        <v>8.5099999999999995E-2</v>
      </c>
      <c r="E1545" s="39">
        <v>0.08</v>
      </c>
      <c r="F1545" s="40">
        <v>139151</v>
      </c>
      <c r="G1545" s="40">
        <v>139151</v>
      </c>
      <c r="H1545" s="40">
        <v>66320.95</v>
      </c>
      <c r="I1545" s="40">
        <v>69999.990000000005</v>
      </c>
      <c r="J1545" s="67">
        <f t="shared" si="72"/>
        <v>0.47661137900554074</v>
      </c>
      <c r="K1545" s="39">
        <f t="shared" si="73"/>
        <v>0.50305057096247963</v>
      </c>
      <c r="L1545" s="2" t="str">
        <f t="shared" si="74"/>
        <v>AA</v>
      </c>
      <c r="M1545" s="2" t="s">
        <v>619</v>
      </c>
      <c r="N1545" s="2" t="s">
        <v>427</v>
      </c>
      <c r="O1545" s="2" t="s">
        <v>70</v>
      </c>
    </row>
    <row r="1546" spans="1:15">
      <c r="A1546" s="42">
        <v>41558</v>
      </c>
      <c r="B1546" s="42">
        <v>44845</v>
      </c>
      <c r="C1546" s="130">
        <v>108</v>
      </c>
      <c r="D1546" s="43">
        <v>8.5099999999999995E-2</v>
      </c>
      <c r="E1546" s="43">
        <v>0.08</v>
      </c>
      <c r="F1546" s="44">
        <v>145000</v>
      </c>
      <c r="G1546" s="44">
        <v>145000</v>
      </c>
      <c r="H1546" s="44">
        <v>44857.01</v>
      </c>
      <c r="I1546" s="44">
        <v>72999.990000000005</v>
      </c>
      <c r="J1546" s="68">
        <f t="shared" si="72"/>
        <v>0.30935868965517244</v>
      </c>
      <c r="K1546" s="43">
        <f t="shared" si="73"/>
        <v>0.50344820689655179</v>
      </c>
      <c r="L1546" s="41" t="str">
        <f t="shared" si="74"/>
        <v>AA</v>
      </c>
      <c r="M1546" s="41" t="s">
        <v>704</v>
      </c>
      <c r="N1546" s="41" t="s">
        <v>416</v>
      </c>
      <c r="O1546" s="41" t="s">
        <v>70</v>
      </c>
    </row>
    <row r="1547" spans="1:15">
      <c r="A1547" s="42">
        <v>41551</v>
      </c>
      <c r="B1547" s="42">
        <v>52508</v>
      </c>
      <c r="C1547" s="130">
        <v>360</v>
      </c>
      <c r="D1547" s="43">
        <v>8.5099999999999995E-2</v>
      </c>
      <c r="E1547" s="43">
        <v>0.08</v>
      </c>
      <c r="F1547" s="44">
        <v>190000</v>
      </c>
      <c r="G1547" s="44">
        <v>190000</v>
      </c>
      <c r="H1547" s="44">
        <v>92541.86</v>
      </c>
      <c r="I1547" s="44">
        <v>95681.73</v>
      </c>
      <c r="J1547" s="68">
        <f t="shared" si="72"/>
        <v>0.48706242105263159</v>
      </c>
      <c r="K1547" s="43">
        <f t="shared" si="73"/>
        <v>0.50358805263157891</v>
      </c>
      <c r="L1547" s="41" t="str">
        <f t="shared" si="74"/>
        <v>AA</v>
      </c>
      <c r="M1547" s="41" t="s">
        <v>858</v>
      </c>
      <c r="N1547" s="41" t="s">
        <v>417</v>
      </c>
      <c r="O1547" s="41" t="s">
        <v>70</v>
      </c>
    </row>
    <row r="1548" spans="1:15">
      <c r="A1548" s="42">
        <v>41485</v>
      </c>
      <c r="B1548" s="42">
        <v>54269</v>
      </c>
      <c r="C1548" s="130">
        <v>420</v>
      </c>
      <c r="D1548" s="43">
        <v>8.5099999999999995E-2</v>
      </c>
      <c r="E1548" s="43">
        <v>0.08</v>
      </c>
      <c r="F1548" s="44">
        <v>119000</v>
      </c>
      <c r="G1548" s="44">
        <v>119000</v>
      </c>
      <c r="H1548" s="44">
        <v>57940.2</v>
      </c>
      <c r="I1548" s="44">
        <v>59999.99</v>
      </c>
      <c r="J1548" s="68">
        <f t="shared" si="72"/>
        <v>0.4868924369747899</v>
      </c>
      <c r="K1548" s="43">
        <f t="shared" si="73"/>
        <v>0.50420159663865549</v>
      </c>
      <c r="L1548" s="41" t="str">
        <f t="shared" si="74"/>
        <v>AA</v>
      </c>
      <c r="M1548" s="41" t="s">
        <v>670</v>
      </c>
      <c r="N1548" s="41" t="s">
        <v>416</v>
      </c>
      <c r="O1548" s="41" t="s">
        <v>70</v>
      </c>
    </row>
    <row r="1549" spans="1:15">
      <c r="A1549" s="38">
        <v>41554</v>
      </c>
      <c r="B1549" s="38">
        <v>46302</v>
      </c>
      <c r="C1549" s="131">
        <v>156</v>
      </c>
      <c r="D1549" s="39">
        <v>8.5099999999999995E-2</v>
      </c>
      <c r="E1549" s="39">
        <v>7.8100000000000003E-2</v>
      </c>
      <c r="F1549" s="40">
        <v>185000</v>
      </c>
      <c r="G1549" s="40">
        <v>185000</v>
      </c>
      <c r="H1549" s="40">
        <v>84829.08</v>
      </c>
      <c r="I1549" s="40">
        <v>93323.99</v>
      </c>
      <c r="J1549" s="67">
        <f t="shared" si="72"/>
        <v>0.45853556756756758</v>
      </c>
      <c r="K1549" s="39">
        <f t="shared" si="73"/>
        <v>0.50445400000000007</v>
      </c>
      <c r="L1549" s="2" t="str">
        <f t="shared" si="74"/>
        <v>AA</v>
      </c>
      <c r="M1549" s="2" t="s">
        <v>475</v>
      </c>
      <c r="N1549" s="2" t="s">
        <v>427</v>
      </c>
      <c r="O1549" s="2" t="s">
        <v>70</v>
      </c>
    </row>
    <row r="1550" spans="1:15">
      <c r="A1550" s="38">
        <v>41757</v>
      </c>
      <c r="B1550" s="38">
        <v>47631</v>
      </c>
      <c r="C1550" s="131">
        <v>193</v>
      </c>
      <c r="D1550" s="39">
        <v>8.5099999999999995E-2</v>
      </c>
      <c r="E1550" s="39">
        <v>7.4400000000000008E-2</v>
      </c>
      <c r="F1550" s="40">
        <v>100000</v>
      </c>
      <c r="G1550" s="40">
        <v>100000</v>
      </c>
      <c r="H1550" s="40">
        <v>48285</v>
      </c>
      <c r="I1550" s="40">
        <v>50499.99</v>
      </c>
      <c r="J1550" s="67">
        <f t="shared" si="72"/>
        <v>0.48285</v>
      </c>
      <c r="K1550" s="39">
        <f t="shared" si="73"/>
        <v>0.50499989999999995</v>
      </c>
      <c r="L1550" s="2" t="str">
        <f t="shared" si="74"/>
        <v>AA</v>
      </c>
      <c r="M1550" s="2" t="s">
        <v>1667</v>
      </c>
      <c r="N1550" s="2" t="s">
        <v>422</v>
      </c>
      <c r="O1550" s="2" t="s">
        <v>70</v>
      </c>
    </row>
    <row r="1551" spans="1:15">
      <c r="A1551" s="42">
        <v>41169</v>
      </c>
      <c r="B1551" s="42">
        <v>52126</v>
      </c>
      <c r="C1551" s="130">
        <v>360</v>
      </c>
      <c r="D1551" s="43">
        <v>8.5099999999999995E-2</v>
      </c>
      <c r="E1551" s="43">
        <v>0.08</v>
      </c>
      <c r="F1551" s="44">
        <v>200000</v>
      </c>
      <c r="G1551" s="44">
        <v>200000</v>
      </c>
      <c r="H1551" s="44">
        <v>93991.03</v>
      </c>
      <c r="I1551" s="44">
        <v>100999.99</v>
      </c>
      <c r="J1551" s="68">
        <f t="shared" si="72"/>
        <v>0.46995514999999999</v>
      </c>
      <c r="K1551" s="43">
        <f t="shared" si="73"/>
        <v>0.50499994999999998</v>
      </c>
      <c r="L1551" s="41" t="str">
        <f t="shared" si="74"/>
        <v>AA</v>
      </c>
      <c r="M1551" s="41" t="s">
        <v>564</v>
      </c>
      <c r="N1551" s="41" t="s">
        <v>417</v>
      </c>
      <c r="O1551" s="41" t="s">
        <v>70</v>
      </c>
    </row>
    <row r="1552" spans="1:15">
      <c r="A1552" s="38">
        <v>41213</v>
      </c>
      <c r="B1552" s="38">
        <v>53996</v>
      </c>
      <c r="C1552" s="131">
        <v>420</v>
      </c>
      <c r="D1552" s="39">
        <v>8.5099999999999995E-2</v>
      </c>
      <c r="E1552" s="39">
        <v>0.08</v>
      </c>
      <c r="F1552" s="40">
        <v>168500</v>
      </c>
      <c r="G1552" s="40">
        <v>168500</v>
      </c>
      <c r="H1552" s="40">
        <v>81216.31</v>
      </c>
      <c r="I1552" s="40">
        <v>85227.99</v>
      </c>
      <c r="J1552" s="67">
        <f t="shared" si="72"/>
        <v>0.4819959050445104</v>
      </c>
      <c r="K1552" s="39">
        <f t="shared" si="73"/>
        <v>0.50580409495548961</v>
      </c>
      <c r="L1552" s="2" t="str">
        <f t="shared" si="74"/>
        <v>AA</v>
      </c>
      <c r="M1552" s="2" t="s">
        <v>564</v>
      </c>
      <c r="N1552" s="2" t="s">
        <v>417</v>
      </c>
      <c r="O1552" s="2" t="s">
        <v>70</v>
      </c>
    </row>
    <row r="1553" spans="1:15">
      <c r="A1553" s="42">
        <v>41075</v>
      </c>
      <c r="B1553" s="42">
        <v>48380</v>
      </c>
      <c r="C1553" s="130">
        <v>240</v>
      </c>
      <c r="D1553" s="43">
        <v>8.5099999999999995E-2</v>
      </c>
      <c r="E1553" s="43">
        <v>0.08</v>
      </c>
      <c r="F1553" s="44">
        <v>178500</v>
      </c>
      <c r="G1553" s="44">
        <v>178500</v>
      </c>
      <c r="H1553" s="44">
        <v>79253.710000000006</v>
      </c>
      <c r="I1553" s="44">
        <v>90299.99</v>
      </c>
      <c r="J1553" s="68">
        <f t="shared" si="72"/>
        <v>0.44399837535014008</v>
      </c>
      <c r="K1553" s="43">
        <f t="shared" si="73"/>
        <v>0.50588229691876752</v>
      </c>
      <c r="L1553" s="41" t="str">
        <f t="shared" si="74"/>
        <v>AA</v>
      </c>
      <c r="M1553" s="41" t="s">
        <v>580</v>
      </c>
      <c r="N1553" s="41" t="s">
        <v>423</v>
      </c>
      <c r="O1553" s="41" t="s">
        <v>70</v>
      </c>
    </row>
    <row r="1554" spans="1:15">
      <c r="A1554" s="42">
        <v>41166</v>
      </c>
      <c r="B1554" s="42">
        <v>53127</v>
      </c>
      <c r="C1554" s="130">
        <v>393</v>
      </c>
      <c r="D1554" s="43">
        <v>8.5099999999999995E-2</v>
      </c>
      <c r="E1554" s="43">
        <v>0.08</v>
      </c>
      <c r="F1554" s="44">
        <v>152100</v>
      </c>
      <c r="G1554" s="44">
        <v>152100</v>
      </c>
      <c r="H1554" s="44">
        <v>72185.679999999993</v>
      </c>
      <c r="I1554" s="44">
        <v>76999.990000000005</v>
      </c>
      <c r="J1554" s="68">
        <f t="shared" si="72"/>
        <v>0.47459355687047988</v>
      </c>
      <c r="K1554" s="43">
        <f t="shared" si="73"/>
        <v>0.50624582511505589</v>
      </c>
      <c r="L1554" s="41" t="str">
        <f t="shared" si="74"/>
        <v>AA</v>
      </c>
      <c r="M1554" s="41" t="s">
        <v>646</v>
      </c>
      <c r="N1554" s="41" t="s">
        <v>422</v>
      </c>
      <c r="O1554" s="41" t="s">
        <v>70</v>
      </c>
    </row>
    <row r="1555" spans="1:15">
      <c r="A1555" s="42">
        <v>41618</v>
      </c>
      <c r="B1555" s="42">
        <v>54402</v>
      </c>
      <c r="C1555" s="130">
        <v>420</v>
      </c>
      <c r="D1555" s="43">
        <v>8.5099999999999995E-2</v>
      </c>
      <c r="E1555" s="43">
        <v>0.08</v>
      </c>
      <c r="F1555" s="44">
        <v>160000</v>
      </c>
      <c r="G1555" s="44">
        <v>160000</v>
      </c>
      <c r="H1555" s="44">
        <v>79106.8</v>
      </c>
      <c r="I1555" s="44">
        <v>80999.990000000005</v>
      </c>
      <c r="J1555" s="68">
        <f t="shared" si="72"/>
        <v>0.49441750000000001</v>
      </c>
      <c r="K1555" s="43">
        <f t="shared" si="73"/>
        <v>0.50624993750000002</v>
      </c>
      <c r="L1555" s="41" t="str">
        <f t="shared" si="74"/>
        <v>AA</v>
      </c>
      <c r="M1555" s="41" t="s">
        <v>657</v>
      </c>
      <c r="N1555" s="41" t="s">
        <v>419</v>
      </c>
      <c r="O1555" s="41" t="s">
        <v>70</v>
      </c>
    </row>
    <row r="1556" spans="1:15">
      <c r="A1556" s="38">
        <v>41257</v>
      </c>
      <c r="B1556" s="38">
        <v>52214</v>
      </c>
      <c r="C1556" s="131">
        <v>360</v>
      </c>
      <c r="D1556" s="39">
        <v>8.5099999999999995E-2</v>
      </c>
      <c r="E1556" s="39">
        <v>8.5099999999999995E-2</v>
      </c>
      <c r="F1556" s="40">
        <v>158000</v>
      </c>
      <c r="G1556" s="40">
        <v>158000</v>
      </c>
      <c r="H1556" s="40">
        <v>75125.34</v>
      </c>
      <c r="I1556" s="40">
        <v>79999.33</v>
      </c>
      <c r="J1556" s="67">
        <f t="shared" si="72"/>
        <v>0.47547683544303793</v>
      </c>
      <c r="K1556" s="39">
        <f t="shared" si="73"/>
        <v>0.50632487341772148</v>
      </c>
      <c r="L1556" s="2" t="str">
        <f t="shared" si="74"/>
        <v>AA</v>
      </c>
      <c r="M1556" s="2" t="s">
        <v>619</v>
      </c>
      <c r="N1556" s="2" t="s">
        <v>427</v>
      </c>
      <c r="O1556" s="2" t="s">
        <v>70</v>
      </c>
    </row>
    <row r="1557" spans="1:15">
      <c r="A1557" s="38">
        <v>41695</v>
      </c>
      <c r="B1557" s="38">
        <v>54479</v>
      </c>
      <c r="C1557" s="131">
        <v>420</v>
      </c>
      <c r="D1557" s="39">
        <v>8.5099999999999995E-2</v>
      </c>
      <c r="E1557" s="39">
        <v>0.08</v>
      </c>
      <c r="F1557" s="40">
        <v>191500</v>
      </c>
      <c r="G1557" s="40">
        <v>191500</v>
      </c>
      <c r="H1557" s="40">
        <v>96909.93</v>
      </c>
      <c r="I1557" s="40">
        <v>96986.48</v>
      </c>
      <c r="J1557" s="67">
        <f t="shared" si="72"/>
        <v>0.50605707571801561</v>
      </c>
      <c r="K1557" s="39">
        <f t="shared" si="73"/>
        <v>0.5064568146214099</v>
      </c>
      <c r="L1557" s="2" t="str">
        <f t="shared" si="74"/>
        <v>AA</v>
      </c>
      <c r="M1557" s="2" t="s">
        <v>665</v>
      </c>
      <c r="N1557" s="2" t="s">
        <v>417</v>
      </c>
      <c r="O1557" s="2" t="s">
        <v>70</v>
      </c>
    </row>
    <row r="1558" spans="1:15">
      <c r="A1558" s="42">
        <v>41537</v>
      </c>
      <c r="B1558" s="42">
        <v>50668</v>
      </c>
      <c r="C1558" s="130">
        <v>300</v>
      </c>
      <c r="D1558" s="43">
        <v>8.5099999999999995E-2</v>
      </c>
      <c r="E1558" s="43">
        <v>0.08</v>
      </c>
      <c r="F1558" s="44">
        <v>150000</v>
      </c>
      <c r="G1558" s="44">
        <v>150000</v>
      </c>
      <c r="H1558" s="44">
        <v>75446.960000000006</v>
      </c>
      <c r="I1558" s="44">
        <v>76001.23</v>
      </c>
      <c r="J1558" s="68">
        <f t="shared" si="72"/>
        <v>0.50297973333333335</v>
      </c>
      <c r="K1558" s="43">
        <f t="shared" si="73"/>
        <v>0.50667486666666661</v>
      </c>
      <c r="L1558" s="41" t="str">
        <f t="shared" si="74"/>
        <v>AA</v>
      </c>
      <c r="M1558" s="41" t="s">
        <v>775</v>
      </c>
      <c r="N1558" s="41" t="s">
        <v>416</v>
      </c>
      <c r="O1558" s="41" t="s">
        <v>70</v>
      </c>
    </row>
    <row r="1559" spans="1:15">
      <c r="A1559" s="42">
        <v>41613</v>
      </c>
      <c r="B1559" s="42">
        <v>54397</v>
      </c>
      <c r="C1559" s="130">
        <v>420</v>
      </c>
      <c r="D1559" s="43">
        <v>8.5099999999999995E-2</v>
      </c>
      <c r="E1559" s="43">
        <v>0.08</v>
      </c>
      <c r="F1559" s="44">
        <v>133220</v>
      </c>
      <c r="G1559" s="44">
        <v>133220</v>
      </c>
      <c r="H1559" s="44">
        <v>66889.539999999994</v>
      </c>
      <c r="I1559" s="44">
        <v>67499.66</v>
      </c>
      <c r="J1559" s="68">
        <f t="shared" si="72"/>
        <v>0.50209833358354594</v>
      </c>
      <c r="K1559" s="43">
        <f t="shared" si="73"/>
        <v>0.50667812640744636</v>
      </c>
      <c r="L1559" s="41" t="str">
        <f t="shared" si="74"/>
        <v>AA</v>
      </c>
      <c r="M1559" s="41" t="s">
        <v>1047</v>
      </c>
      <c r="N1559" s="41" t="s">
        <v>422</v>
      </c>
      <c r="O1559" s="41" t="s">
        <v>70</v>
      </c>
    </row>
    <row r="1560" spans="1:15">
      <c r="A1560" s="38">
        <v>41597</v>
      </c>
      <c r="B1560" s="38">
        <v>54381</v>
      </c>
      <c r="C1560" s="131">
        <v>420</v>
      </c>
      <c r="D1560" s="39">
        <v>8.5099999999999995E-2</v>
      </c>
      <c r="E1560" s="39">
        <v>7.5300000000000006E-2</v>
      </c>
      <c r="F1560" s="40">
        <v>179000</v>
      </c>
      <c r="G1560" s="40">
        <v>179000</v>
      </c>
      <c r="H1560" s="40">
        <v>88380.85</v>
      </c>
      <c r="I1560" s="40">
        <v>90699.99</v>
      </c>
      <c r="J1560" s="67">
        <f t="shared" si="72"/>
        <v>0.49374776536312853</v>
      </c>
      <c r="K1560" s="39">
        <f t="shared" si="73"/>
        <v>0.50670385474860336</v>
      </c>
      <c r="L1560" s="2" t="str">
        <f t="shared" si="74"/>
        <v>AA</v>
      </c>
      <c r="M1560" s="2" t="s">
        <v>601</v>
      </c>
      <c r="N1560" s="2" t="s">
        <v>435</v>
      </c>
      <c r="O1560" s="2" t="s">
        <v>70</v>
      </c>
    </row>
    <row r="1561" spans="1:15">
      <c r="A1561" s="42">
        <v>41264</v>
      </c>
      <c r="B1561" s="42">
        <v>45586</v>
      </c>
      <c r="C1561" s="130">
        <v>142</v>
      </c>
      <c r="D1561" s="43">
        <v>8.5099999999999995E-2</v>
      </c>
      <c r="E1561" s="43">
        <v>7.4400000000000008E-2</v>
      </c>
      <c r="F1561" s="44">
        <v>148000</v>
      </c>
      <c r="G1561" s="44">
        <v>148000</v>
      </c>
      <c r="H1561" s="44">
        <v>46857.06</v>
      </c>
      <c r="I1561" s="44">
        <v>74999.990000000005</v>
      </c>
      <c r="J1561" s="68">
        <f t="shared" si="72"/>
        <v>0.31660175675675672</v>
      </c>
      <c r="K1561" s="43">
        <f t="shared" si="73"/>
        <v>0.50675668918918926</v>
      </c>
      <c r="L1561" s="41" t="str">
        <f t="shared" si="74"/>
        <v>AA</v>
      </c>
      <c r="M1561" s="41" t="s">
        <v>511</v>
      </c>
      <c r="N1561" s="41" t="s">
        <v>422</v>
      </c>
      <c r="O1561" s="41" t="s">
        <v>70</v>
      </c>
    </row>
    <row r="1562" spans="1:15">
      <c r="A1562" s="38">
        <v>41131</v>
      </c>
      <c r="B1562" s="38">
        <v>52088</v>
      </c>
      <c r="C1562" s="131">
        <v>360</v>
      </c>
      <c r="D1562" s="39">
        <v>8.5099999999999995E-2</v>
      </c>
      <c r="E1562" s="39">
        <v>0.08</v>
      </c>
      <c r="F1562" s="40">
        <v>100000</v>
      </c>
      <c r="G1562" s="40">
        <v>100000</v>
      </c>
      <c r="H1562" s="40">
        <v>50223.34</v>
      </c>
      <c r="I1562" s="40">
        <v>50678.42</v>
      </c>
      <c r="J1562" s="67">
        <f t="shared" si="72"/>
        <v>0.50223339999999994</v>
      </c>
      <c r="K1562" s="39">
        <f t="shared" si="73"/>
        <v>0.50678420000000002</v>
      </c>
      <c r="L1562" s="2" t="str">
        <f t="shared" si="74"/>
        <v>AA</v>
      </c>
      <c r="M1562" s="2" t="s">
        <v>661</v>
      </c>
      <c r="N1562" s="2" t="s">
        <v>416</v>
      </c>
      <c r="O1562" s="2" t="s">
        <v>70</v>
      </c>
    </row>
    <row r="1563" spans="1:15">
      <c r="A1563" s="42">
        <v>41472</v>
      </c>
      <c r="B1563" s="42">
        <v>50603</v>
      </c>
      <c r="C1563" s="130">
        <v>300</v>
      </c>
      <c r="D1563" s="43">
        <v>8.5099999999999995E-2</v>
      </c>
      <c r="E1563" s="43">
        <v>7.4400000000000008E-2</v>
      </c>
      <c r="F1563" s="44">
        <v>108500</v>
      </c>
      <c r="G1563" s="44">
        <v>108500</v>
      </c>
      <c r="H1563" s="44">
        <v>52148.05</v>
      </c>
      <c r="I1563" s="44">
        <v>54999.98</v>
      </c>
      <c r="J1563" s="68">
        <f t="shared" si="72"/>
        <v>0.48062718894009221</v>
      </c>
      <c r="K1563" s="43">
        <f t="shared" si="73"/>
        <v>0.50691225806451612</v>
      </c>
      <c r="L1563" s="41" t="str">
        <f t="shared" si="74"/>
        <v>AA</v>
      </c>
      <c r="M1563" s="41" t="s">
        <v>509</v>
      </c>
      <c r="N1563" s="41" t="s">
        <v>430</v>
      </c>
      <c r="O1563" s="41" t="s">
        <v>70</v>
      </c>
    </row>
    <row r="1564" spans="1:15">
      <c r="A1564" s="42">
        <v>41372</v>
      </c>
      <c r="B1564" s="42">
        <v>52329</v>
      </c>
      <c r="C1564" s="130">
        <v>360</v>
      </c>
      <c r="D1564" s="43">
        <v>8.5099999999999995E-2</v>
      </c>
      <c r="E1564" s="43">
        <v>0.08</v>
      </c>
      <c r="F1564" s="44">
        <v>170000</v>
      </c>
      <c r="G1564" s="44">
        <v>170000</v>
      </c>
      <c r="H1564" s="44">
        <v>81935.53</v>
      </c>
      <c r="I1564" s="44">
        <v>86225.4</v>
      </c>
      <c r="J1564" s="68">
        <f t="shared" si="72"/>
        <v>0.48197370588235294</v>
      </c>
      <c r="K1564" s="43">
        <f t="shared" si="73"/>
        <v>0.50720823529411763</v>
      </c>
      <c r="L1564" s="41" t="str">
        <f t="shared" si="74"/>
        <v>AA</v>
      </c>
      <c r="M1564" s="41" t="s">
        <v>716</v>
      </c>
      <c r="N1564" s="41" t="s">
        <v>417</v>
      </c>
      <c r="O1564" s="41" t="s">
        <v>70</v>
      </c>
    </row>
    <row r="1565" spans="1:15">
      <c r="A1565" s="42">
        <v>41596</v>
      </c>
      <c r="B1565" s="42">
        <v>47075</v>
      </c>
      <c r="C1565" s="130">
        <v>180</v>
      </c>
      <c r="D1565" s="43">
        <v>8.5099999999999995E-2</v>
      </c>
      <c r="E1565" s="43">
        <v>0.08</v>
      </c>
      <c r="F1565" s="44">
        <v>138000</v>
      </c>
      <c r="G1565" s="44">
        <v>138000</v>
      </c>
      <c r="H1565" s="44">
        <v>64911.92</v>
      </c>
      <c r="I1565" s="44">
        <v>69999.990000000005</v>
      </c>
      <c r="J1565" s="68">
        <f t="shared" si="72"/>
        <v>0.47037623188405797</v>
      </c>
      <c r="K1565" s="43">
        <f t="shared" si="73"/>
        <v>0.50724630434782614</v>
      </c>
      <c r="L1565" s="41" t="str">
        <f t="shared" si="74"/>
        <v>AA</v>
      </c>
      <c r="M1565" s="41" t="s">
        <v>495</v>
      </c>
      <c r="N1565" s="41" t="s">
        <v>424</v>
      </c>
      <c r="O1565" s="41" t="s">
        <v>70</v>
      </c>
    </row>
    <row r="1566" spans="1:15">
      <c r="A1566" s="42">
        <v>41479</v>
      </c>
      <c r="B1566" s="42">
        <v>48784</v>
      </c>
      <c r="C1566" s="130">
        <v>240</v>
      </c>
      <c r="D1566" s="43">
        <v>8.5099999999999995E-2</v>
      </c>
      <c r="E1566" s="43">
        <v>7.4400000000000008E-2</v>
      </c>
      <c r="F1566" s="44">
        <v>197000</v>
      </c>
      <c r="G1566" s="44">
        <v>197000</v>
      </c>
      <c r="H1566" s="44">
        <v>93155.82</v>
      </c>
      <c r="I1566" s="44">
        <v>99999.99</v>
      </c>
      <c r="J1566" s="68">
        <f t="shared" si="72"/>
        <v>0.47287218274111681</v>
      </c>
      <c r="K1566" s="43">
        <f t="shared" si="73"/>
        <v>0.50761416243654822</v>
      </c>
      <c r="L1566" s="41" t="str">
        <f t="shared" si="74"/>
        <v>AA</v>
      </c>
      <c r="M1566" s="41" t="s">
        <v>739</v>
      </c>
      <c r="N1566" s="41" t="s">
        <v>422</v>
      </c>
      <c r="O1566" s="41" t="s">
        <v>70</v>
      </c>
    </row>
    <row r="1567" spans="1:15">
      <c r="A1567" s="38">
        <v>41264</v>
      </c>
      <c r="B1567" s="38">
        <v>54047</v>
      </c>
      <c r="C1567" s="131">
        <v>420</v>
      </c>
      <c r="D1567" s="39">
        <v>8.5099999999999995E-2</v>
      </c>
      <c r="E1567" s="39">
        <v>0.08</v>
      </c>
      <c r="F1567" s="40">
        <v>130000</v>
      </c>
      <c r="G1567" s="40">
        <v>130000</v>
      </c>
      <c r="H1567" s="40">
        <v>62638.12</v>
      </c>
      <c r="I1567" s="40">
        <v>65999.990000000005</v>
      </c>
      <c r="J1567" s="67">
        <f t="shared" si="72"/>
        <v>0.48183169230769235</v>
      </c>
      <c r="K1567" s="39">
        <f t="shared" si="73"/>
        <v>0.50769223076923076</v>
      </c>
      <c r="L1567" s="2" t="str">
        <f t="shared" si="74"/>
        <v>AA</v>
      </c>
      <c r="M1567" s="2" t="s">
        <v>587</v>
      </c>
      <c r="N1567" s="2" t="s">
        <v>421</v>
      </c>
      <c r="O1567" s="2" t="s">
        <v>70</v>
      </c>
    </row>
    <row r="1568" spans="1:15">
      <c r="A1568" s="42">
        <v>41549</v>
      </c>
      <c r="B1568" s="42">
        <v>48854</v>
      </c>
      <c r="C1568" s="130">
        <v>240</v>
      </c>
      <c r="D1568" s="43">
        <v>8.5099999999999995E-2</v>
      </c>
      <c r="E1568" s="43">
        <v>7.5300000000000006E-2</v>
      </c>
      <c r="F1568" s="44">
        <v>195000</v>
      </c>
      <c r="G1568" s="44">
        <v>195000</v>
      </c>
      <c r="H1568" s="44">
        <v>93478.22</v>
      </c>
      <c r="I1568" s="44">
        <v>98999.99</v>
      </c>
      <c r="J1568" s="68">
        <f t="shared" si="72"/>
        <v>0.47937548717948719</v>
      </c>
      <c r="K1568" s="43">
        <f t="shared" si="73"/>
        <v>0.50769225641025639</v>
      </c>
      <c r="L1568" s="41" t="str">
        <f t="shared" si="74"/>
        <v>AA</v>
      </c>
      <c r="M1568" s="41" t="s">
        <v>703</v>
      </c>
      <c r="N1568" s="41" t="s">
        <v>437</v>
      </c>
      <c r="O1568" s="41" t="s">
        <v>70</v>
      </c>
    </row>
    <row r="1569" spans="1:15">
      <c r="A1569" s="42">
        <v>41668</v>
      </c>
      <c r="B1569" s="42">
        <v>54452</v>
      </c>
      <c r="C1569" s="130">
        <v>420</v>
      </c>
      <c r="D1569" s="43">
        <v>8.5099999999999995E-2</v>
      </c>
      <c r="E1569" s="43">
        <v>0.08</v>
      </c>
      <c r="F1569" s="44">
        <v>199900</v>
      </c>
      <c r="G1569" s="44">
        <v>199900</v>
      </c>
      <c r="H1569" s="44">
        <v>99336.65</v>
      </c>
      <c r="I1569" s="44">
        <v>101499.34</v>
      </c>
      <c r="J1569" s="68">
        <f t="shared" si="72"/>
        <v>0.49693171585792895</v>
      </c>
      <c r="K1569" s="43">
        <f t="shared" si="73"/>
        <v>0.50775057528764378</v>
      </c>
      <c r="L1569" s="41" t="str">
        <f t="shared" si="74"/>
        <v>AA</v>
      </c>
      <c r="M1569" s="41" t="s">
        <v>924</v>
      </c>
      <c r="N1569" s="41" t="s">
        <v>424</v>
      </c>
      <c r="O1569" s="41" t="s">
        <v>70</v>
      </c>
    </row>
    <row r="1570" spans="1:15">
      <c r="A1570" s="38">
        <v>41278</v>
      </c>
      <c r="B1570" s="38">
        <v>52235</v>
      </c>
      <c r="C1570" s="131">
        <v>360</v>
      </c>
      <c r="D1570" s="39">
        <v>8.5099999999999995E-2</v>
      </c>
      <c r="E1570" s="39">
        <v>0.08</v>
      </c>
      <c r="F1570" s="40">
        <v>139800</v>
      </c>
      <c r="G1570" s="40">
        <v>139800</v>
      </c>
      <c r="H1570" s="40">
        <v>66894.81</v>
      </c>
      <c r="I1570" s="40">
        <v>70983.86</v>
      </c>
      <c r="J1570" s="67">
        <f t="shared" si="72"/>
        <v>0.47850364806866952</v>
      </c>
      <c r="K1570" s="39">
        <f t="shared" si="73"/>
        <v>0.50775293276108724</v>
      </c>
      <c r="L1570" s="2" t="str">
        <f t="shared" si="74"/>
        <v>AA</v>
      </c>
      <c r="M1570" s="2" t="s">
        <v>1021</v>
      </c>
      <c r="N1570" s="2" t="s">
        <v>424</v>
      </c>
      <c r="O1570" s="2" t="s">
        <v>70</v>
      </c>
    </row>
    <row r="1571" spans="1:15">
      <c r="A1571" s="42">
        <v>41397</v>
      </c>
      <c r="B1571" s="42">
        <v>48702</v>
      </c>
      <c r="C1571" s="130">
        <v>240</v>
      </c>
      <c r="D1571" s="43">
        <v>8.5099999999999995E-2</v>
      </c>
      <c r="E1571" s="43">
        <v>7.5300000000000006E-2</v>
      </c>
      <c r="F1571" s="44">
        <v>191000</v>
      </c>
      <c r="G1571" s="44">
        <v>191000</v>
      </c>
      <c r="H1571" s="44">
        <v>89705.93</v>
      </c>
      <c r="I1571" s="44">
        <v>96999.99</v>
      </c>
      <c r="J1571" s="68">
        <f t="shared" si="72"/>
        <v>0.46966455497382198</v>
      </c>
      <c r="K1571" s="43">
        <f t="shared" si="73"/>
        <v>0.50785335078534033</v>
      </c>
      <c r="L1571" s="41" t="str">
        <f t="shared" si="74"/>
        <v>AA</v>
      </c>
      <c r="M1571" s="41" t="s">
        <v>1231</v>
      </c>
      <c r="N1571" s="41" t="s">
        <v>424</v>
      </c>
      <c r="O1571" s="41" t="s">
        <v>70</v>
      </c>
    </row>
    <row r="1572" spans="1:15">
      <c r="A1572" s="42">
        <v>41292</v>
      </c>
      <c r="B1572" s="42">
        <v>54075</v>
      </c>
      <c r="C1572" s="130">
        <v>420</v>
      </c>
      <c r="D1572" s="43">
        <v>8.5099999999999995E-2</v>
      </c>
      <c r="E1572" s="43">
        <v>7.5300000000000006E-2</v>
      </c>
      <c r="F1572" s="44">
        <v>185000</v>
      </c>
      <c r="G1572" s="44">
        <v>185000</v>
      </c>
      <c r="H1572" s="44">
        <v>89498.43</v>
      </c>
      <c r="I1572" s="44">
        <v>93999.99</v>
      </c>
      <c r="J1572" s="68">
        <f t="shared" si="72"/>
        <v>0.48377529729729724</v>
      </c>
      <c r="K1572" s="43">
        <f t="shared" si="73"/>
        <v>0.50810805405405413</v>
      </c>
      <c r="L1572" s="41" t="str">
        <f t="shared" si="74"/>
        <v>AA</v>
      </c>
      <c r="M1572" s="41" t="s">
        <v>466</v>
      </c>
      <c r="N1572" s="41" t="s">
        <v>421</v>
      </c>
      <c r="O1572" s="41" t="s">
        <v>70</v>
      </c>
    </row>
    <row r="1573" spans="1:15">
      <c r="A1573" s="42">
        <v>41397</v>
      </c>
      <c r="B1573" s="42">
        <v>50528</v>
      </c>
      <c r="C1573" s="130">
        <v>300</v>
      </c>
      <c r="D1573" s="43">
        <v>8.5099999999999995E-2</v>
      </c>
      <c r="E1573" s="43">
        <v>0.08</v>
      </c>
      <c r="F1573" s="44">
        <v>160000</v>
      </c>
      <c r="G1573" s="44">
        <v>160000</v>
      </c>
      <c r="H1573" s="44">
        <v>76623.8</v>
      </c>
      <c r="I1573" s="44">
        <v>81299.990000000005</v>
      </c>
      <c r="J1573" s="68">
        <f t="shared" si="72"/>
        <v>0.47889875000000004</v>
      </c>
      <c r="K1573" s="43">
        <f t="shared" si="73"/>
        <v>0.50812493749999998</v>
      </c>
      <c r="L1573" s="41" t="str">
        <f t="shared" si="74"/>
        <v>AA</v>
      </c>
      <c r="M1573" s="41" t="s">
        <v>470</v>
      </c>
      <c r="N1573" s="41" t="s">
        <v>424</v>
      </c>
      <c r="O1573" s="41" t="s">
        <v>70</v>
      </c>
    </row>
    <row r="1574" spans="1:15">
      <c r="A1574" s="38">
        <v>41628</v>
      </c>
      <c r="B1574" s="38">
        <v>47715</v>
      </c>
      <c r="C1574" s="131">
        <v>200</v>
      </c>
      <c r="D1574" s="39">
        <v>8.5099999999999995E-2</v>
      </c>
      <c r="E1574" s="39">
        <v>0.08</v>
      </c>
      <c r="F1574" s="40">
        <v>200000</v>
      </c>
      <c r="G1574" s="40">
        <v>200000</v>
      </c>
      <c r="H1574" s="40">
        <v>95472.88</v>
      </c>
      <c r="I1574" s="40">
        <v>101628.29</v>
      </c>
      <c r="J1574" s="67">
        <f t="shared" si="72"/>
        <v>0.47736440000000002</v>
      </c>
      <c r="K1574" s="39">
        <f t="shared" si="73"/>
        <v>0.50814144999999999</v>
      </c>
      <c r="L1574" s="2" t="str">
        <f t="shared" si="74"/>
        <v>AA</v>
      </c>
      <c r="M1574" s="2" t="s">
        <v>539</v>
      </c>
      <c r="N1574" s="2" t="s">
        <v>429</v>
      </c>
      <c r="O1574" s="2" t="s">
        <v>70</v>
      </c>
    </row>
    <row r="1575" spans="1:15">
      <c r="A1575" s="38">
        <v>41654</v>
      </c>
      <c r="B1575" s="38">
        <v>52977</v>
      </c>
      <c r="C1575" s="131">
        <v>372</v>
      </c>
      <c r="D1575" s="39">
        <v>8.5099999999999995E-2</v>
      </c>
      <c r="E1575" s="39">
        <v>7.4400000000000008E-2</v>
      </c>
      <c r="F1575" s="40">
        <v>177000</v>
      </c>
      <c r="G1575" s="40">
        <v>177000</v>
      </c>
      <c r="H1575" s="40">
        <v>87731.9</v>
      </c>
      <c r="I1575" s="40">
        <v>89999.99</v>
      </c>
      <c r="J1575" s="67">
        <f t="shared" si="72"/>
        <v>0.49566045197740111</v>
      </c>
      <c r="K1575" s="39">
        <f t="shared" si="73"/>
        <v>0.50847451977401137</v>
      </c>
      <c r="L1575" s="2" t="str">
        <f t="shared" si="74"/>
        <v>AA</v>
      </c>
      <c r="M1575" s="2" t="s">
        <v>475</v>
      </c>
      <c r="N1575" s="2" t="s">
        <v>427</v>
      </c>
      <c r="O1575" s="2" t="s">
        <v>70</v>
      </c>
    </row>
    <row r="1576" spans="1:15">
      <c r="A1576" s="38">
        <v>41120</v>
      </c>
      <c r="B1576" s="38">
        <v>44438</v>
      </c>
      <c r="C1576" s="131">
        <v>109</v>
      </c>
      <c r="D1576" s="39">
        <v>8.5099999999999995E-2</v>
      </c>
      <c r="E1576" s="39">
        <v>0.08</v>
      </c>
      <c r="F1576" s="40">
        <v>153000</v>
      </c>
      <c r="G1576" s="40">
        <v>153000</v>
      </c>
      <c r="H1576" s="40">
        <v>47656.72</v>
      </c>
      <c r="I1576" s="40">
        <v>77849.990000000005</v>
      </c>
      <c r="J1576" s="67">
        <f t="shared" si="72"/>
        <v>0.31148183006535951</v>
      </c>
      <c r="K1576" s="39">
        <f t="shared" si="73"/>
        <v>0.50882346405228762</v>
      </c>
      <c r="L1576" s="2" t="str">
        <f t="shared" si="74"/>
        <v>AA</v>
      </c>
      <c r="M1576" s="2" t="s">
        <v>569</v>
      </c>
      <c r="N1576" s="2" t="s">
        <v>426</v>
      </c>
      <c r="O1576" s="2" t="s">
        <v>70</v>
      </c>
    </row>
    <row r="1577" spans="1:15">
      <c r="A1577" s="42">
        <v>41180</v>
      </c>
      <c r="B1577" s="42">
        <v>53963</v>
      </c>
      <c r="C1577" s="130">
        <v>420</v>
      </c>
      <c r="D1577" s="43">
        <v>8.5099999999999995E-2</v>
      </c>
      <c r="E1577" s="43">
        <v>8.5099999999999995E-2</v>
      </c>
      <c r="F1577" s="44">
        <v>117600</v>
      </c>
      <c r="G1577" s="44">
        <v>117600</v>
      </c>
      <c r="H1577" s="44">
        <v>57535.519999999997</v>
      </c>
      <c r="I1577" s="44">
        <v>59865.85</v>
      </c>
      <c r="J1577" s="68">
        <f t="shared" si="72"/>
        <v>0.48924761904761904</v>
      </c>
      <c r="K1577" s="43">
        <f t="shared" si="73"/>
        <v>0.50906335034013606</v>
      </c>
      <c r="L1577" s="41" t="str">
        <f t="shared" si="74"/>
        <v>AA</v>
      </c>
      <c r="M1577" s="41" t="s">
        <v>531</v>
      </c>
      <c r="N1577" s="41" t="s">
        <v>423</v>
      </c>
      <c r="O1577" s="41" t="s">
        <v>70</v>
      </c>
    </row>
    <row r="1578" spans="1:15">
      <c r="A1578" s="42">
        <v>41485</v>
      </c>
      <c r="B1578" s="42">
        <v>52442</v>
      </c>
      <c r="C1578" s="130">
        <v>360</v>
      </c>
      <c r="D1578" s="43">
        <v>8.5099999999999995E-2</v>
      </c>
      <c r="E1578" s="43">
        <v>0.08</v>
      </c>
      <c r="F1578" s="44">
        <v>165600</v>
      </c>
      <c r="G1578" s="44">
        <v>165600</v>
      </c>
      <c r="H1578" s="44">
        <v>82796.38</v>
      </c>
      <c r="I1578" s="44">
        <v>84308.42</v>
      </c>
      <c r="J1578" s="68">
        <f t="shared" si="72"/>
        <v>0.4999781400966184</v>
      </c>
      <c r="K1578" s="43">
        <f t="shared" si="73"/>
        <v>0.50910881642512074</v>
      </c>
      <c r="L1578" s="41" t="str">
        <f t="shared" si="74"/>
        <v>AA</v>
      </c>
      <c r="M1578" s="41" t="s">
        <v>554</v>
      </c>
      <c r="N1578" s="41" t="s">
        <v>417</v>
      </c>
      <c r="O1578" s="41" t="s">
        <v>70</v>
      </c>
    </row>
    <row r="1579" spans="1:15">
      <c r="A1579" s="38">
        <v>41347</v>
      </c>
      <c r="B1579" s="38">
        <v>50478</v>
      </c>
      <c r="C1579" s="131">
        <v>300</v>
      </c>
      <c r="D1579" s="39">
        <v>8.5099999999999995E-2</v>
      </c>
      <c r="E1579" s="39">
        <v>7.5300000000000006E-2</v>
      </c>
      <c r="F1579" s="40">
        <v>185000</v>
      </c>
      <c r="G1579" s="40">
        <v>185000</v>
      </c>
      <c r="H1579" s="40">
        <v>88039.78</v>
      </c>
      <c r="I1579" s="40">
        <v>94197.46</v>
      </c>
      <c r="J1579" s="67">
        <f t="shared" si="72"/>
        <v>0.47589070270270267</v>
      </c>
      <c r="K1579" s="39">
        <f t="shared" si="73"/>
        <v>0.50917545945945952</v>
      </c>
      <c r="L1579" s="2" t="str">
        <f t="shared" si="74"/>
        <v>AA</v>
      </c>
      <c r="M1579" s="2" t="s">
        <v>482</v>
      </c>
      <c r="N1579" s="2" t="s">
        <v>422</v>
      </c>
      <c r="O1579" s="2" t="s">
        <v>70</v>
      </c>
    </row>
    <row r="1580" spans="1:15">
      <c r="A1580" s="42">
        <v>41116</v>
      </c>
      <c r="B1580" s="42">
        <v>51558</v>
      </c>
      <c r="C1580" s="130">
        <v>343</v>
      </c>
      <c r="D1580" s="43">
        <v>8.5099999999999995E-2</v>
      </c>
      <c r="E1580" s="43">
        <v>7.5300000000000006E-2</v>
      </c>
      <c r="F1580" s="44">
        <v>196000</v>
      </c>
      <c r="G1580" s="44">
        <v>196000</v>
      </c>
      <c r="H1580" s="44">
        <v>91978.18</v>
      </c>
      <c r="I1580" s="44">
        <v>99913.71</v>
      </c>
      <c r="J1580" s="68">
        <f t="shared" si="72"/>
        <v>0.46927642857142854</v>
      </c>
      <c r="K1580" s="43">
        <f t="shared" si="73"/>
        <v>0.50976382653061225</v>
      </c>
      <c r="L1580" s="41" t="str">
        <f t="shared" si="74"/>
        <v>AA</v>
      </c>
      <c r="M1580" s="41" t="s">
        <v>649</v>
      </c>
      <c r="N1580" s="41" t="s">
        <v>417</v>
      </c>
      <c r="O1580" s="41" t="s">
        <v>70</v>
      </c>
    </row>
    <row r="1581" spans="1:15">
      <c r="A1581" s="38">
        <v>41655</v>
      </c>
      <c r="B1581" s="38">
        <v>47134</v>
      </c>
      <c r="C1581" s="131">
        <v>180</v>
      </c>
      <c r="D1581" s="39">
        <v>8.5099999999999995E-2</v>
      </c>
      <c r="E1581" s="39">
        <v>7.5300000000000006E-2</v>
      </c>
      <c r="F1581" s="40">
        <v>200000</v>
      </c>
      <c r="G1581" s="40">
        <v>200000</v>
      </c>
      <c r="H1581" s="40">
        <v>95593.11</v>
      </c>
      <c r="I1581" s="40">
        <v>101999.99</v>
      </c>
      <c r="J1581" s="67">
        <f t="shared" si="72"/>
        <v>0.47796555000000002</v>
      </c>
      <c r="K1581" s="39">
        <f t="shared" si="73"/>
        <v>0.50999994999999998</v>
      </c>
      <c r="L1581" s="2" t="str">
        <f t="shared" si="74"/>
        <v>AA</v>
      </c>
      <c r="M1581" s="2" t="s">
        <v>511</v>
      </c>
      <c r="N1581" s="2" t="s">
        <v>422</v>
      </c>
      <c r="O1581" s="2" t="s">
        <v>70</v>
      </c>
    </row>
    <row r="1582" spans="1:15">
      <c r="A1582" s="38">
        <v>41411</v>
      </c>
      <c r="B1582" s="38">
        <v>44213</v>
      </c>
      <c r="C1582" s="131">
        <v>92</v>
      </c>
      <c r="D1582" s="39">
        <v>8.5099999999999995E-2</v>
      </c>
      <c r="E1582" s="39">
        <v>0.08</v>
      </c>
      <c r="F1582" s="40">
        <v>150000</v>
      </c>
      <c r="G1582" s="40">
        <v>150000</v>
      </c>
      <c r="H1582" s="40">
        <v>34927.69</v>
      </c>
      <c r="I1582" s="40">
        <v>76519.7</v>
      </c>
      <c r="J1582" s="67">
        <f t="shared" si="72"/>
        <v>0.2328512666666667</v>
      </c>
      <c r="K1582" s="39">
        <f t="shared" si="73"/>
        <v>0.51013133333333327</v>
      </c>
      <c r="L1582" s="2" t="str">
        <f t="shared" si="74"/>
        <v>AA</v>
      </c>
      <c r="M1582" s="2" t="s">
        <v>622</v>
      </c>
      <c r="N1582" s="2" t="s">
        <v>421</v>
      </c>
      <c r="O1582" s="2" t="s">
        <v>70</v>
      </c>
    </row>
    <row r="1583" spans="1:15">
      <c r="A1583" s="38">
        <v>41201</v>
      </c>
      <c r="B1583" s="38">
        <v>48506</v>
      </c>
      <c r="C1583" s="131">
        <v>240</v>
      </c>
      <c r="D1583" s="39">
        <v>8.5099999999999995E-2</v>
      </c>
      <c r="E1583" s="39">
        <v>7.5300000000000006E-2</v>
      </c>
      <c r="F1583" s="40">
        <v>177000</v>
      </c>
      <c r="G1583" s="40">
        <v>177000</v>
      </c>
      <c r="H1583" s="40">
        <v>84829.96</v>
      </c>
      <c r="I1583" s="40">
        <v>90320</v>
      </c>
      <c r="J1583" s="67">
        <f t="shared" si="72"/>
        <v>0.47926531073446332</v>
      </c>
      <c r="K1583" s="39">
        <f t="shared" si="73"/>
        <v>0.51028248587570624</v>
      </c>
      <c r="L1583" s="2" t="str">
        <f t="shared" si="74"/>
        <v>AA</v>
      </c>
      <c r="M1583" s="2" t="s">
        <v>1496</v>
      </c>
      <c r="N1583" s="2" t="s">
        <v>424</v>
      </c>
      <c r="O1583" s="2" t="s">
        <v>70</v>
      </c>
    </row>
    <row r="1584" spans="1:15">
      <c r="A1584" s="42">
        <v>41411</v>
      </c>
      <c r="B1584" s="42">
        <v>50695</v>
      </c>
      <c r="C1584" s="130">
        <v>305</v>
      </c>
      <c r="D1584" s="43">
        <v>8.5099999999999995E-2</v>
      </c>
      <c r="E1584" s="43">
        <v>0.08</v>
      </c>
      <c r="F1584" s="44">
        <v>170000</v>
      </c>
      <c r="G1584" s="44">
        <v>170000</v>
      </c>
      <c r="H1584" s="44">
        <v>81784.31</v>
      </c>
      <c r="I1584" s="44">
        <v>86774.66</v>
      </c>
      <c r="J1584" s="68">
        <f t="shared" si="72"/>
        <v>0.48108417647058821</v>
      </c>
      <c r="K1584" s="43">
        <f t="shared" si="73"/>
        <v>0.51043917647058823</v>
      </c>
      <c r="L1584" s="41" t="str">
        <f t="shared" si="74"/>
        <v>AA</v>
      </c>
      <c r="M1584" s="41" t="s">
        <v>889</v>
      </c>
      <c r="N1584" s="41" t="s">
        <v>416</v>
      </c>
      <c r="O1584" s="41" t="s">
        <v>70</v>
      </c>
    </row>
    <row r="1585" spans="1:15">
      <c r="A1585" s="38">
        <v>41184</v>
      </c>
      <c r="B1585" s="38">
        <v>46358</v>
      </c>
      <c r="C1585" s="131">
        <v>170</v>
      </c>
      <c r="D1585" s="39">
        <v>8.5099999999999995E-2</v>
      </c>
      <c r="E1585" s="39">
        <v>0.08</v>
      </c>
      <c r="F1585" s="40">
        <v>135000</v>
      </c>
      <c r="G1585" s="40">
        <v>135000</v>
      </c>
      <c r="H1585" s="40">
        <v>61993.68</v>
      </c>
      <c r="I1585" s="40">
        <v>68931</v>
      </c>
      <c r="J1585" s="67">
        <f t="shared" si="72"/>
        <v>0.45921244444444442</v>
      </c>
      <c r="K1585" s="39">
        <f t="shared" si="73"/>
        <v>0.51060000000000005</v>
      </c>
      <c r="L1585" s="2" t="str">
        <f t="shared" si="74"/>
        <v>AA</v>
      </c>
      <c r="M1585" s="2" t="s">
        <v>548</v>
      </c>
      <c r="N1585" s="2" t="s">
        <v>433</v>
      </c>
      <c r="O1585" s="2" t="s">
        <v>70</v>
      </c>
    </row>
    <row r="1586" spans="1:15">
      <c r="A1586" s="38">
        <v>41249</v>
      </c>
      <c r="B1586" s="38">
        <v>48554</v>
      </c>
      <c r="C1586" s="131">
        <v>240</v>
      </c>
      <c r="D1586" s="39">
        <v>8.5099999999999995E-2</v>
      </c>
      <c r="E1586" s="39">
        <v>7.4400000000000008E-2</v>
      </c>
      <c r="F1586" s="40">
        <v>195841</v>
      </c>
      <c r="G1586" s="40">
        <v>195841</v>
      </c>
      <c r="H1586" s="40">
        <v>90247.03</v>
      </c>
      <c r="I1586" s="40">
        <v>99999.99</v>
      </c>
      <c r="J1586" s="67">
        <f t="shared" si="72"/>
        <v>0.4608178573434572</v>
      </c>
      <c r="K1586" s="39">
        <f t="shared" si="73"/>
        <v>0.5106182566469738</v>
      </c>
      <c r="L1586" s="2" t="str">
        <f t="shared" si="74"/>
        <v>AA</v>
      </c>
      <c r="M1586" s="2" t="s">
        <v>520</v>
      </c>
      <c r="N1586" s="2" t="s">
        <v>429</v>
      </c>
      <c r="O1586" s="2" t="s">
        <v>70</v>
      </c>
    </row>
    <row r="1587" spans="1:15">
      <c r="A1587" s="42">
        <v>41163</v>
      </c>
      <c r="B1587" s="42">
        <v>52576</v>
      </c>
      <c r="C1587" s="130">
        <v>375</v>
      </c>
      <c r="D1587" s="43">
        <v>8.5099999999999995E-2</v>
      </c>
      <c r="E1587" s="43">
        <v>8.5099999999999995E-2</v>
      </c>
      <c r="F1587" s="44">
        <v>170000</v>
      </c>
      <c r="G1587" s="44">
        <v>170000</v>
      </c>
      <c r="H1587" s="44">
        <v>84465.52</v>
      </c>
      <c r="I1587" s="44">
        <v>86813.78</v>
      </c>
      <c r="J1587" s="68">
        <f t="shared" si="72"/>
        <v>0.49685600000000002</v>
      </c>
      <c r="K1587" s="43">
        <f t="shared" si="73"/>
        <v>0.51066929411764705</v>
      </c>
      <c r="L1587" s="41" t="str">
        <f t="shared" si="74"/>
        <v>AA</v>
      </c>
      <c r="M1587" s="41" t="s">
        <v>999</v>
      </c>
      <c r="N1587" s="41" t="s">
        <v>427</v>
      </c>
      <c r="O1587" s="41" t="s">
        <v>70</v>
      </c>
    </row>
    <row r="1588" spans="1:15">
      <c r="A1588" s="42">
        <v>41491</v>
      </c>
      <c r="B1588" s="42">
        <v>48462</v>
      </c>
      <c r="C1588" s="130">
        <v>229</v>
      </c>
      <c r="D1588" s="43">
        <v>8.5099999999999995E-2</v>
      </c>
      <c r="E1588" s="43">
        <v>0.08</v>
      </c>
      <c r="F1588" s="44">
        <v>97900</v>
      </c>
      <c r="G1588" s="44">
        <v>97900</v>
      </c>
      <c r="H1588" s="44">
        <v>46673.46</v>
      </c>
      <c r="I1588" s="44">
        <v>49999.99</v>
      </c>
      <c r="J1588" s="68">
        <f t="shared" si="72"/>
        <v>0.47674627170582223</v>
      </c>
      <c r="K1588" s="43">
        <f t="shared" si="73"/>
        <v>0.5107251276813074</v>
      </c>
      <c r="L1588" s="41" t="str">
        <f t="shared" si="74"/>
        <v>AA</v>
      </c>
      <c r="M1588" s="41" t="s">
        <v>299</v>
      </c>
      <c r="N1588" s="41" t="s">
        <v>423</v>
      </c>
      <c r="O1588" s="41" t="s">
        <v>70</v>
      </c>
    </row>
    <row r="1589" spans="1:15">
      <c r="A1589" s="42">
        <v>41127</v>
      </c>
      <c r="B1589" s="42">
        <v>52084</v>
      </c>
      <c r="C1589" s="130">
        <v>360</v>
      </c>
      <c r="D1589" s="43">
        <v>8.5099999999999995E-2</v>
      </c>
      <c r="E1589" s="43">
        <v>7.5300000000000006E-2</v>
      </c>
      <c r="F1589" s="44">
        <v>176100</v>
      </c>
      <c r="G1589" s="44">
        <v>176100</v>
      </c>
      <c r="H1589" s="44">
        <v>83513.56</v>
      </c>
      <c r="I1589" s="44">
        <v>89999.99</v>
      </c>
      <c r="J1589" s="68">
        <f t="shared" si="72"/>
        <v>0.4742394094264622</v>
      </c>
      <c r="K1589" s="43">
        <f t="shared" si="73"/>
        <v>0.51107319704713239</v>
      </c>
      <c r="L1589" s="41" t="str">
        <f t="shared" si="74"/>
        <v>AA</v>
      </c>
      <c r="M1589" s="41" t="s">
        <v>643</v>
      </c>
      <c r="N1589" s="41" t="s">
        <v>417</v>
      </c>
      <c r="O1589" s="41" t="s">
        <v>70</v>
      </c>
    </row>
    <row r="1590" spans="1:15">
      <c r="A1590" s="38">
        <v>41351</v>
      </c>
      <c r="B1590" s="38">
        <v>54135</v>
      </c>
      <c r="C1590" s="131">
        <v>420</v>
      </c>
      <c r="D1590" s="39">
        <v>8.5099999999999995E-2</v>
      </c>
      <c r="E1590" s="39">
        <v>7.5300000000000006E-2</v>
      </c>
      <c r="F1590" s="40">
        <v>200000</v>
      </c>
      <c r="G1590" s="40">
        <v>200000</v>
      </c>
      <c r="H1590" s="40">
        <v>97813.49</v>
      </c>
      <c r="I1590" s="40">
        <v>102214.73</v>
      </c>
      <c r="J1590" s="67">
        <f t="shared" si="72"/>
        <v>0.48906745000000001</v>
      </c>
      <c r="K1590" s="39">
        <f t="shared" si="73"/>
        <v>0.51107364999999993</v>
      </c>
      <c r="L1590" s="2" t="str">
        <f t="shared" si="74"/>
        <v>AA</v>
      </c>
      <c r="M1590" s="2" t="s">
        <v>895</v>
      </c>
      <c r="N1590" s="2" t="s">
        <v>421</v>
      </c>
      <c r="O1590" s="2" t="s">
        <v>70</v>
      </c>
    </row>
    <row r="1591" spans="1:15">
      <c r="A1591" s="42">
        <v>41625</v>
      </c>
      <c r="B1591" s="42">
        <v>54409</v>
      </c>
      <c r="C1591" s="130">
        <v>420</v>
      </c>
      <c r="D1591" s="43">
        <v>8.5099999999999995E-2</v>
      </c>
      <c r="E1591" s="43">
        <v>0.08</v>
      </c>
      <c r="F1591" s="44">
        <v>180000</v>
      </c>
      <c r="G1591" s="44">
        <v>180000</v>
      </c>
      <c r="H1591" s="44">
        <v>89853.35</v>
      </c>
      <c r="I1591" s="44">
        <v>91999.99</v>
      </c>
      <c r="J1591" s="68">
        <f t="shared" si="72"/>
        <v>0.49918527777777782</v>
      </c>
      <c r="K1591" s="43">
        <f t="shared" si="73"/>
        <v>0.51111105555555558</v>
      </c>
      <c r="L1591" s="41" t="str">
        <f t="shared" si="74"/>
        <v>AA</v>
      </c>
      <c r="M1591" s="41" t="s">
        <v>555</v>
      </c>
      <c r="N1591" s="41" t="s">
        <v>434</v>
      </c>
      <c r="O1591" s="41" t="s">
        <v>70</v>
      </c>
    </row>
    <row r="1592" spans="1:15">
      <c r="A1592" s="42">
        <v>41410</v>
      </c>
      <c r="B1592" s="42">
        <v>47438</v>
      </c>
      <c r="C1592" s="130">
        <v>198</v>
      </c>
      <c r="D1592" s="43">
        <v>8.5099999999999995E-2</v>
      </c>
      <c r="E1592" s="43">
        <v>0.08</v>
      </c>
      <c r="F1592" s="44">
        <v>193633</v>
      </c>
      <c r="G1592" s="44">
        <v>193633</v>
      </c>
      <c r="H1592" s="44">
        <v>76244.479999999996</v>
      </c>
      <c r="I1592" s="44">
        <v>98999.99</v>
      </c>
      <c r="J1592" s="68">
        <f t="shared" si="72"/>
        <v>0.3937576756028156</v>
      </c>
      <c r="K1592" s="43">
        <f t="shared" si="73"/>
        <v>0.51127643531835998</v>
      </c>
      <c r="L1592" s="41" t="str">
        <f t="shared" si="74"/>
        <v>AA</v>
      </c>
      <c r="M1592" s="41" t="s">
        <v>495</v>
      </c>
      <c r="N1592" s="41" t="s">
        <v>424</v>
      </c>
      <c r="O1592" s="41" t="s">
        <v>70</v>
      </c>
    </row>
    <row r="1593" spans="1:15">
      <c r="A1593" s="38">
        <v>41219</v>
      </c>
      <c r="B1593" s="38">
        <v>50350</v>
      </c>
      <c r="C1593" s="131">
        <v>300</v>
      </c>
      <c r="D1593" s="39">
        <v>8.5099999999999995E-2</v>
      </c>
      <c r="E1593" s="39">
        <v>0.08</v>
      </c>
      <c r="F1593" s="40">
        <v>185000</v>
      </c>
      <c r="G1593" s="40">
        <v>185000</v>
      </c>
      <c r="H1593" s="40">
        <v>33317.54</v>
      </c>
      <c r="I1593" s="40">
        <v>94599.99</v>
      </c>
      <c r="J1593" s="67">
        <f t="shared" si="72"/>
        <v>0.18009481081081083</v>
      </c>
      <c r="K1593" s="39">
        <f t="shared" si="73"/>
        <v>0.51135129729729734</v>
      </c>
      <c r="L1593" s="2" t="str">
        <f t="shared" si="74"/>
        <v>AA</v>
      </c>
      <c r="M1593" s="2" t="s">
        <v>555</v>
      </c>
      <c r="N1593" s="2" t="s">
        <v>434</v>
      </c>
      <c r="O1593" s="2" t="s">
        <v>70</v>
      </c>
    </row>
    <row r="1594" spans="1:15">
      <c r="A1594" s="42">
        <v>41491</v>
      </c>
      <c r="B1594" s="42">
        <v>52448</v>
      </c>
      <c r="C1594" s="130">
        <v>360</v>
      </c>
      <c r="D1594" s="43">
        <v>8.5099999999999995E-2</v>
      </c>
      <c r="E1594" s="43">
        <v>0.08</v>
      </c>
      <c r="F1594" s="44">
        <v>157200</v>
      </c>
      <c r="G1594" s="44">
        <v>157200</v>
      </c>
      <c r="H1594" s="44">
        <v>79367.83</v>
      </c>
      <c r="I1594" s="44">
        <v>80398.399999999994</v>
      </c>
      <c r="J1594" s="68">
        <f t="shared" si="72"/>
        <v>0.50488441475826973</v>
      </c>
      <c r="K1594" s="43">
        <f t="shared" si="73"/>
        <v>0.51144020356234088</v>
      </c>
      <c r="L1594" s="41" t="str">
        <f t="shared" si="74"/>
        <v>AA</v>
      </c>
      <c r="M1594" s="41" t="s">
        <v>830</v>
      </c>
      <c r="N1594" s="41" t="s">
        <v>437</v>
      </c>
      <c r="O1594" s="41" t="s">
        <v>70</v>
      </c>
    </row>
    <row r="1595" spans="1:15">
      <c r="A1595" s="38">
        <v>41641</v>
      </c>
      <c r="B1595" s="38">
        <v>54425</v>
      </c>
      <c r="C1595" s="131">
        <v>420</v>
      </c>
      <c r="D1595" s="39">
        <v>8.5099999999999995E-2</v>
      </c>
      <c r="E1595" s="39">
        <v>0.08</v>
      </c>
      <c r="F1595" s="40">
        <v>142500</v>
      </c>
      <c r="G1595" s="40">
        <v>142500</v>
      </c>
      <c r="H1595" s="40">
        <v>71356.02</v>
      </c>
      <c r="I1595" s="40">
        <v>72914.06</v>
      </c>
      <c r="J1595" s="67">
        <f t="shared" si="72"/>
        <v>0.50074400000000008</v>
      </c>
      <c r="K1595" s="39">
        <f t="shared" si="73"/>
        <v>0.51167761403508771</v>
      </c>
      <c r="L1595" s="2" t="str">
        <f t="shared" si="74"/>
        <v>AA</v>
      </c>
      <c r="M1595" s="2" t="s">
        <v>589</v>
      </c>
      <c r="N1595" s="2" t="s">
        <v>438</v>
      </c>
      <c r="O1595" s="2" t="s">
        <v>70</v>
      </c>
    </row>
    <row r="1596" spans="1:15">
      <c r="A1596" s="38">
        <v>41722</v>
      </c>
      <c r="B1596" s="38">
        <v>53471</v>
      </c>
      <c r="C1596" s="131">
        <v>386</v>
      </c>
      <c r="D1596" s="39">
        <v>8.5099999999999995E-2</v>
      </c>
      <c r="E1596" s="39">
        <v>0.08</v>
      </c>
      <c r="F1596" s="40">
        <v>158000</v>
      </c>
      <c r="G1596" s="40">
        <v>158000</v>
      </c>
      <c r="H1596" s="40">
        <v>80492.81</v>
      </c>
      <c r="I1596" s="40">
        <v>80861.55</v>
      </c>
      <c r="J1596" s="67">
        <f t="shared" si="72"/>
        <v>0.50944816455696196</v>
      </c>
      <c r="K1596" s="39">
        <f t="shared" si="73"/>
        <v>0.51178196202531645</v>
      </c>
      <c r="L1596" s="2" t="str">
        <f t="shared" si="74"/>
        <v>AA</v>
      </c>
      <c r="M1596" s="2" t="s">
        <v>1382</v>
      </c>
      <c r="N1596" s="2" t="s">
        <v>424</v>
      </c>
      <c r="O1596" s="2" t="s">
        <v>70</v>
      </c>
    </row>
    <row r="1597" spans="1:15">
      <c r="A1597" s="42">
        <v>41450</v>
      </c>
      <c r="B1597" s="42">
        <v>52407</v>
      </c>
      <c r="C1597" s="130">
        <v>360</v>
      </c>
      <c r="D1597" s="43">
        <v>8.5099999999999995E-2</v>
      </c>
      <c r="E1597" s="43">
        <v>7.5300000000000006E-2</v>
      </c>
      <c r="F1597" s="44">
        <v>189000</v>
      </c>
      <c r="G1597" s="44">
        <v>189000</v>
      </c>
      <c r="H1597" s="44">
        <v>92579.37</v>
      </c>
      <c r="I1597" s="44">
        <v>96799.99</v>
      </c>
      <c r="J1597" s="68">
        <f t="shared" si="72"/>
        <v>0.4898379365079365</v>
      </c>
      <c r="K1597" s="43">
        <f t="shared" si="73"/>
        <v>0.51216925925925927</v>
      </c>
      <c r="L1597" s="41" t="str">
        <f t="shared" si="74"/>
        <v>AA</v>
      </c>
      <c r="M1597" s="41" t="s">
        <v>468</v>
      </c>
      <c r="N1597" s="41" t="s">
        <v>421</v>
      </c>
      <c r="O1597" s="41" t="s">
        <v>70</v>
      </c>
    </row>
    <row r="1598" spans="1:15">
      <c r="A1598" s="42">
        <v>41632</v>
      </c>
      <c r="B1598" s="42">
        <v>51949</v>
      </c>
      <c r="C1598" s="130">
        <v>339</v>
      </c>
      <c r="D1598" s="43">
        <v>8.5099999999999995E-2</v>
      </c>
      <c r="E1598" s="43">
        <v>0.08</v>
      </c>
      <c r="F1598" s="44">
        <v>195084</v>
      </c>
      <c r="G1598" s="44">
        <v>195084</v>
      </c>
      <c r="H1598" s="44">
        <v>96820.38</v>
      </c>
      <c r="I1598" s="44">
        <v>99999.99</v>
      </c>
      <c r="J1598" s="68">
        <f t="shared" si="72"/>
        <v>0.49630097804022882</v>
      </c>
      <c r="K1598" s="43">
        <f t="shared" si="73"/>
        <v>0.5125996493818048</v>
      </c>
      <c r="L1598" s="41" t="str">
        <f t="shared" si="74"/>
        <v>AA</v>
      </c>
      <c r="M1598" s="41" t="s">
        <v>475</v>
      </c>
      <c r="N1598" s="41" t="s">
        <v>427</v>
      </c>
      <c r="O1598" s="41" t="s">
        <v>70</v>
      </c>
    </row>
    <row r="1599" spans="1:15">
      <c r="A1599" s="42">
        <v>41617</v>
      </c>
      <c r="B1599" s="42">
        <v>47066</v>
      </c>
      <c r="C1599" s="130">
        <v>179</v>
      </c>
      <c r="D1599" s="43">
        <v>8.5099999999999995E-2</v>
      </c>
      <c r="E1599" s="43">
        <v>7.5300000000000006E-2</v>
      </c>
      <c r="F1599" s="44">
        <v>156000</v>
      </c>
      <c r="G1599" s="44">
        <v>156000</v>
      </c>
      <c r="H1599" s="44">
        <v>69151.759999999995</v>
      </c>
      <c r="I1599" s="44">
        <v>79999.990000000005</v>
      </c>
      <c r="J1599" s="68">
        <f t="shared" si="72"/>
        <v>0.44328051282051278</v>
      </c>
      <c r="K1599" s="43">
        <f t="shared" si="73"/>
        <v>0.51282044871794874</v>
      </c>
      <c r="L1599" s="41" t="str">
        <f t="shared" si="74"/>
        <v>AA</v>
      </c>
      <c r="M1599" s="41" t="s">
        <v>858</v>
      </c>
      <c r="N1599" s="41" t="s">
        <v>417</v>
      </c>
      <c r="O1599" s="41" t="s">
        <v>70</v>
      </c>
    </row>
    <row r="1600" spans="1:15">
      <c r="A1600" s="42">
        <v>41753</v>
      </c>
      <c r="B1600" s="42">
        <v>49058</v>
      </c>
      <c r="C1600" s="130">
        <v>240</v>
      </c>
      <c r="D1600" s="43">
        <v>8.5099999999999995E-2</v>
      </c>
      <c r="E1600" s="43">
        <v>7.6799999999999993E-2</v>
      </c>
      <c r="F1600" s="44">
        <v>156000</v>
      </c>
      <c r="G1600" s="44">
        <v>156000</v>
      </c>
      <c r="H1600" s="44">
        <v>77290.27</v>
      </c>
      <c r="I1600" s="44">
        <v>79999.990000000005</v>
      </c>
      <c r="J1600" s="68">
        <f t="shared" si="72"/>
        <v>0.49545044871794874</v>
      </c>
      <c r="K1600" s="43">
        <f t="shared" si="73"/>
        <v>0.51282044871794874</v>
      </c>
      <c r="L1600" s="41" t="str">
        <f t="shared" si="74"/>
        <v>AA</v>
      </c>
      <c r="M1600" s="41" t="s">
        <v>551</v>
      </c>
      <c r="N1600" s="41" t="s">
        <v>421</v>
      </c>
      <c r="O1600" s="41" t="s">
        <v>70</v>
      </c>
    </row>
    <row r="1601" spans="1:15">
      <c r="A1601" s="42">
        <v>41262</v>
      </c>
      <c r="B1601" s="42">
        <v>44246</v>
      </c>
      <c r="C1601" s="130">
        <v>98</v>
      </c>
      <c r="D1601" s="43">
        <v>8.5099999999999995E-2</v>
      </c>
      <c r="E1601" s="43">
        <v>0.08</v>
      </c>
      <c r="F1601" s="44">
        <v>195000</v>
      </c>
      <c r="G1601" s="44">
        <v>195000</v>
      </c>
      <c r="H1601" s="44">
        <v>47780.12</v>
      </c>
      <c r="I1601" s="44">
        <v>99999.99</v>
      </c>
      <c r="J1601" s="68">
        <f t="shared" si="72"/>
        <v>0.24502625641025641</v>
      </c>
      <c r="K1601" s="43">
        <f t="shared" si="73"/>
        <v>0.51282046153846161</v>
      </c>
      <c r="L1601" s="41" t="str">
        <f t="shared" si="74"/>
        <v>AA</v>
      </c>
      <c r="M1601" s="41" t="s">
        <v>454</v>
      </c>
      <c r="N1601" s="41" t="s">
        <v>416</v>
      </c>
      <c r="O1601" s="41" t="s">
        <v>70</v>
      </c>
    </row>
    <row r="1602" spans="1:15">
      <c r="A1602" s="42">
        <v>41397</v>
      </c>
      <c r="B1602" s="42">
        <v>52354</v>
      </c>
      <c r="C1602" s="130">
        <v>360</v>
      </c>
      <c r="D1602" s="43">
        <v>8.5099999999999995E-2</v>
      </c>
      <c r="E1602" s="43">
        <v>0.08</v>
      </c>
      <c r="F1602" s="44">
        <v>195000</v>
      </c>
      <c r="G1602" s="44">
        <v>195000</v>
      </c>
      <c r="H1602" s="44">
        <v>95426.71</v>
      </c>
      <c r="I1602" s="44">
        <v>99999.99</v>
      </c>
      <c r="J1602" s="68">
        <f t="shared" si="72"/>
        <v>0.48936774358974361</v>
      </c>
      <c r="K1602" s="43">
        <f t="shared" si="73"/>
        <v>0.51282046153846161</v>
      </c>
      <c r="L1602" s="41" t="str">
        <f t="shared" si="74"/>
        <v>AA</v>
      </c>
      <c r="M1602" s="41" t="s">
        <v>1090</v>
      </c>
      <c r="N1602" s="41" t="s">
        <v>417</v>
      </c>
      <c r="O1602" s="41" t="s">
        <v>70</v>
      </c>
    </row>
    <row r="1603" spans="1:15">
      <c r="A1603" s="38">
        <v>41467</v>
      </c>
      <c r="B1603" s="38">
        <v>54251</v>
      </c>
      <c r="C1603" s="131">
        <v>420</v>
      </c>
      <c r="D1603" s="39">
        <v>8.5099999999999995E-2</v>
      </c>
      <c r="E1603" s="39">
        <v>7.5300000000000006E-2</v>
      </c>
      <c r="F1603" s="40">
        <v>150000</v>
      </c>
      <c r="G1603" s="40">
        <v>150000</v>
      </c>
      <c r="H1603" s="40">
        <v>74354.960000000006</v>
      </c>
      <c r="I1603" s="40">
        <v>76943.199999999997</v>
      </c>
      <c r="J1603" s="67">
        <f t="shared" ref="J1603:J1666" si="75">H1603/G1603</f>
        <v>0.49569973333333339</v>
      </c>
      <c r="K1603" s="39">
        <f t="shared" ref="K1603:K1666" si="76">I1603/G1603</f>
        <v>0.51295466666666667</v>
      </c>
      <c r="L1603" s="2" t="str">
        <f t="shared" ref="L1603:L1666" si="77">IF(J1603&lt;=65%,"AA",IF(J1603&lt;=75%,"A",IF(J1603&lt;=85%,"B","C")))</f>
        <v>AA</v>
      </c>
      <c r="M1603" s="2" t="s">
        <v>687</v>
      </c>
      <c r="N1603" s="2" t="s">
        <v>417</v>
      </c>
      <c r="O1603" s="2" t="s">
        <v>70</v>
      </c>
    </row>
    <row r="1604" spans="1:15">
      <c r="A1604" s="42">
        <v>41394</v>
      </c>
      <c r="B1604" s="42">
        <v>48699</v>
      </c>
      <c r="C1604" s="130">
        <v>240</v>
      </c>
      <c r="D1604" s="43">
        <v>8.5099999999999995E-2</v>
      </c>
      <c r="E1604" s="43">
        <v>0.08</v>
      </c>
      <c r="F1604" s="44">
        <v>199196.74</v>
      </c>
      <c r="G1604" s="44">
        <v>199196.74</v>
      </c>
      <c r="H1604" s="44">
        <v>93950.83</v>
      </c>
      <c r="I1604" s="44">
        <v>102250.69</v>
      </c>
      <c r="J1604" s="68">
        <f t="shared" si="75"/>
        <v>0.47164843159581832</v>
      </c>
      <c r="K1604" s="43">
        <f t="shared" si="76"/>
        <v>0.51331507734514137</v>
      </c>
      <c r="L1604" s="41" t="str">
        <f t="shared" si="77"/>
        <v>AA</v>
      </c>
      <c r="M1604" s="41" t="s">
        <v>637</v>
      </c>
      <c r="N1604" s="41" t="s">
        <v>417</v>
      </c>
      <c r="O1604" s="41" t="s">
        <v>70</v>
      </c>
    </row>
    <row r="1605" spans="1:15">
      <c r="A1605" s="38">
        <v>41745</v>
      </c>
      <c r="B1605" s="38">
        <v>49050</v>
      </c>
      <c r="C1605" s="131">
        <v>240</v>
      </c>
      <c r="D1605" s="39">
        <v>8.5099999999999995E-2</v>
      </c>
      <c r="E1605" s="39">
        <v>7.4400000000000008E-2</v>
      </c>
      <c r="F1605" s="40">
        <v>185000</v>
      </c>
      <c r="G1605" s="40">
        <v>185000</v>
      </c>
      <c r="H1605" s="40">
        <v>59151.95</v>
      </c>
      <c r="I1605" s="40">
        <v>94999.99</v>
      </c>
      <c r="J1605" s="67">
        <f t="shared" si="75"/>
        <v>0.31974027027027024</v>
      </c>
      <c r="K1605" s="39">
        <f t="shared" si="76"/>
        <v>0.51351345945945948</v>
      </c>
      <c r="L1605" s="2" t="str">
        <f t="shared" si="77"/>
        <v>AA</v>
      </c>
      <c r="M1605" s="2" t="s">
        <v>527</v>
      </c>
      <c r="N1605" s="2" t="s">
        <v>419</v>
      </c>
      <c r="O1605" s="2" t="s">
        <v>70</v>
      </c>
    </row>
    <row r="1606" spans="1:15">
      <c r="A1606" s="38">
        <v>41081</v>
      </c>
      <c r="B1606" s="38">
        <v>48386</v>
      </c>
      <c r="C1606" s="131">
        <v>240</v>
      </c>
      <c r="D1606" s="39">
        <v>8.5099999999999995E-2</v>
      </c>
      <c r="E1606" s="39">
        <v>7.5300000000000006E-2</v>
      </c>
      <c r="F1606" s="40">
        <v>138500</v>
      </c>
      <c r="G1606" s="40">
        <v>138500</v>
      </c>
      <c r="H1606" s="40">
        <v>69277.78</v>
      </c>
      <c r="I1606" s="40">
        <v>71200</v>
      </c>
      <c r="J1606" s="67">
        <f t="shared" si="75"/>
        <v>0.5002005776173285</v>
      </c>
      <c r="K1606" s="39">
        <f t="shared" si="76"/>
        <v>0.51407942238267146</v>
      </c>
      <c r="L1606" s="2" t="str">
        <f t="shared" si="77"/>
        <v>AA</v>
      </c>
      <c r="M1606" s="2" t="s">
        <v>512</v>
      </c>
      <c r="N1606" s="2" t="s">
        <v>417</v>
      </c>
      <c r="O1606" s="2" t="s">
        <v>70</v>
      </c>
    </row>
    <row r="1607" spans="1:15">
      <c r="A1607" s="42">
        <v>41180</v>
      </c>
      <c r="B1607" s="42">
        <v>50311</v>
      </c>
      <c r="C1607" s="130">
        <v>300</v>
      </c>
      <c r="D1607" s="43">
        <v>8.5099999999999995E-2</v>
      </c>
      <c r="E1607" s="43">
        <v>7.8100000000000003E-2</v>
      </c>
      <c r="F1607" s="44">
        <v>175000</v>
      </c>
      <c r="G1607" s="44">
        <v>175000</v>
      </c>
      <c r="H1607" s="44">
        <v>82219.759999999995</v>
      </c>
      <c r="I1607" s="44">
        <v>89963.99</v>
      </c>
      <c r="J1607" s="68">
        <f t="shared" si="75"/>
        <v>0.46982719999999994</v>
      </c>
      <c r="K1607" s="43">
        <f t="shared" si="76"/>
        <v>0.51407994285714287</v>
      </c>
      <c r="L1607" s="41" t="str">
        <f t="shared" si="77"/>
        <v>AA</v>
      </c>
      <c r="M1607" s="41" t="s">
        <v>565</v>
      </c>
      <c r="N1607" s="41" t="s">
        <v>432</v>
      </c>
      <c r="O1607" s="41" t="s">
        <v>70</v>
      </c>
    </row>
    <row r="1608" spans="1:15">
      <c r="A1608" s="38">
        <v>41264</v>
      </c>
      <c r="B1608" s="38">
        <v>54047</v>
      </c>
      <c r="C1608" s="131">
        <v>420</v>
      </c>
      <c r="D1608" s="39">
        <v>8.5099999999999995E-2</v>
      </c>
      <c r="E1608" s="39">
        <v>0.08</v>
      </c>
      <c r="F1608" s="40">
        <v>165600</v>
      </c>
      <c r="G1608" s="40">
        <v>165600</v>
      </c>
      <c r="H1608" s="40">
        <v>80820.73</v>
      </c>
      <c r="I1608" s="40">
        <v>85158.43</v>
      </c>
      <c r="J1608" s="67">
        <f t="shared" si="75"/>
        <v>0.48804788647342995</v>
      </c>
      <c r="K1608" s="39">
        <f t="shared" si="76"/>
        <v>0.51424172705314009</v>
      </c>
      <c r="L1608" s="2" t="str">
        <f t="shared" si="77"/>
        <v>AA</v>
      </c>
      <c r="M1608" s="2" t="s">
        <v>619</v>
      </c>
      <c r="N1608" s="2" t="s">
        <v>427</v>
      </c>
      <c r="O1608" s="2" t="s">
        <v>70</v>
      </c>
    </row>
    <row r="1609" spans="1:15">
      <c r="A1609" s="38">
        <v>41158</v>
      </c>
      <c r="B1609" s="38">
        <v>48066</v>
      </c>
      <c r="C1609" s="131">
        <v>227</v>
      </c>
      <c r="D1609" s="39">
        <v>8.5099999999999995E-2</v>
      </c>
      <c r="E1609" s="39">
        <v>7.5300000000000006E-2</v>
      </c>
      <c r="F1609" s="40">
        <v>175000</v>
      </c>
      <c r="G1609" s="40">
        <v>175000</v>
      </c>
      <c r="H1609" s="40">
        <v>79455.38</v>
      </c>
      <c r="I1609" s="40">
        <v>89999.99</v>
      </c>
      <c r="J1609" s="67">
        <f t="shared" si="75"/>
        <v>0.4540307428571429</v>
      </c>
      <c r="K1609" s="39">
        <f t="shared" si="76"/>
        <v>0.51428565714285712</v>
      </c>
      <c r="L1609" s="2" t="str">
        <f t="shared" si="77"/>
        <v>AA</v>
      </c>
      <c r="M1609" s="2" t="s">
        <v>622</v>
      </c>
      <c r="N1609" s="2" t="s">
        <v>421</v>
      </c>
      <c r="O1609" s="2" t="s">
        <v>70</v>
      </c>
    </row>
    <row r="1610" spans="1:15">
      <c r="A1610" s="38">
        <v>41445</v>
      </c>
      <c r="B1610" s="38">
        <v>51490</v>
      </c>
      <c r="C1610" s="131">
        <v>330</v>
      </c>
      <c r="D1610" s="39">
        <v>8.5099999999999995E-2</v>
      </c>
      <c r="E1610" s="39">
        <v>0.08</v>
      </c>
      <c r="F1610" s="40">
        <v>180743</v>
      </c>
      <c r="G1610" s="40">
        <v>180743</v>
      </c>
      <c r="H1610" s="40">
        <v>94416.23</v>
      </c>
      <c r="I1610" s="40">
        <v>92958.35</v>
      </c>
      <c r="J1610" s="67">
        <f t="shared" si="75"/>
        <v>0.52237834936899352</v>
      </c>
      <c r="K1610" s="39">
        <f t="shared" si="76"/>
        <v>0.51431231085021278</v>
      </c>
      <c r="L1610" s="2" t="str">
        <f t="shared" si="77"/>
        <v>AA</v>
      </c>
      <c r="M1610" s="2" t="s">
        <v>475</v>
      </c>
      <c r="N1610" s="2" t="s">
        <v>427</v>
      </c>
      <c r="O1610" s="2" t="s">
        <v>70</v>
      </c>
    </row>
    <row r="1611" spans="1:15">
      <c r="A1611" s="38">
        <v>41348</v>
      </c>
      <c r="B1611" s="38">
        <v>54132</v>
      </c>
      <c r="C1611" s="131">
        <v>420</v>
      </c>
      <c r="D1611" s="39">
        <v>8.5099999999999995E-2</v>
      </c>
      <c r="E1611" s="39">
        <v>7.5300000000000006E-2</v>
      </c>
      <c r="F1611" s="40">
        <v>180000</v>
      </c>
      <c r="G1611" s="40">
        <v>180000</v>
      </c>
      <c r="H1611" s="40">
        <v>88629.46</v>
      </c>
      <c r="I1611" s="40">
        <v>92599.99</v>
      </c>
      <c r="J1611" s="67">
        <f t="shared" si="75"/>
        <v>0.4923858888888889</v>
      </c>
      <c r="K1611" s="39">
        <f t="shared" si="76"/>
        <v>0.51444438888888888</v>
      </c>
      <c r="L1611" s="2" t="str">
        <f t="shared" si="77"/>
        <v>AA</v>
      </c>
      <c r="M1611" s="2" t="s">
        <v>634</v>
      </c>
      <c r="N1611" s="2" t="s">
        <v>421</v>
      </c>
      <c r="O1611" s="2" t="s">
        <v>70</v>
      </c>
    </row>
    <row r="1612" spans="1:15">
      <c r="A1612" s="38">
        <v>41708</v>
      </c>
      <c r="B1612" s="38">
        <v>54492</v>
      </c>
      <c r="C1612" s="131">
        <v>420</v>
      </c>
      <c r="D1612" s="39">
        <v>8.5099999999999995E-2</v>
      </c>
      <c r="E1612" s="39">
        <v>0.08</v>
      </c>
      <c r="F1612" s="40">
        <v>180000</v>
      </c>
      <c r="G1612" s="40">
        <v>180000</v>
      </c>
      <c r="H1612" s="40">
        <v>90964.66</v>
      </c>
      <c r="I1612" s="40">
        <v>92599.99</v>
      </c>
      <c r="J1612" s="67">
        <f t="shared" si="75"/>
        <v>0.50535922222222229</v>
      </c>
      <c r="K1612" s="39">
        <f t="shared" si="76"/>
        <v>0.51444438888888888</v>
      </c>
      <c r="L1612" s="2" t="str">
        <f t="shared" si="77"/>
        <v>AA</v>
      </c>
      <c r="M1612" s="2" t="s">
        <v>518</v>
      </c>
      <c r="N1612" s="2" t="s">
        <v>416</v>
      </c>
      <c r="O1612" s="2" t="s">
        <v>70</v>
      </c>
    </row>
    <row r="1613" spans="1:15">
      <c r="A1613" s="42">
        <v>41148</v>
      </c>
      <c r="B1613" s="42">
        <v>48453</v>
      </c>
      <c r="C1613" s="130">
        <v>240</v>
      </c>
      <c r="D1613" s="43">
        <v>8.5099999999999995E-2</v>
      </c>
      <c r="E1613" s="43">
        <v>7.5300000000000006E-2</v>
      </c>
      <c r="F1613" s="44">
        <v>190000</v>
      </c>
      <c r="G1613" s="44">
        <v>190000</v>
      </c>
      <c r="H1613" s="44">
        <v>86622.81</v>
      </c>
      <c r="I1613" s="44">
        <v>97764.72</v>
      </c>
      <c r="J1613" s="68">
        <f t="shared" si="75"/>
        <v>0.45590952631578946</v>
      </c>
      <c r="K1613" s="43">
        <f t="shared" si="76"/>
        <v>0.51455115789473682</v>
      </c>
      <c r="L1613" s="41" t="str">
        <f t="shared" si="77"/>
        <v>AA</v>
      </c>
      <c r="M1613" s="41" t="s">
        <v>559</v>
      </c>
      <c r="N1613" s="41" t="s">
        <v>417</v>
      </c>
      <c r="O1613" s="41" t="s">
        <v>70</v>
      </c>
    </row>
    <row r="1614" spans="1:15">
      <c r="A1614" s="42">
        <v>41323</v>
      </c>
      <c r="B1614" s="42">
        <v>51853</v>
      </c>
      <c r="C1614" s="130">
        <v>346</v>
      </c>
      <c r="D1614" s="43">
        <v>8.5099999999999995E-2</v>
      </c>
      <c r="E1614" s="43">
        <v>8.5099999999999995E-2</v>
      </c>
      <c r="F1614" s="44">
        <v>115000</v>
      </c>
      <c r="G1614" s="44">
        <v>115000</v>
      </c>
      <c r="H1614" s="44">
        <v>55757.18</v>
      </c>
      <c r="I1614" s="44">
        <v>59178.55</v>
      </c>
      <c r="J1614" s="68">
        <f t="shared" si="75"/>
        <v>0.48484504347826085</v>
      </c>
      <c r="K1614" s="43">
        <f t="shared" si="76"/>
        <v>0.51459608695652181</v>
      </c>
      <c r="L1614" s="41" t="str">
        <f t="shared" si="77"/>
        <v>AA</v>
      </c>
      <c r="M1614" s="41" t="s">
        <v>365</v>
      </c>
      <c r="N1614" s="41" t="s">
        <v>434</v>
      </c>
      <c r="O1614" s="41" t="s">
        <v>70</v>
      </c>
    </row>
    <row r="1615" spans="1:15">
      <c r="A1615" s="38">
        <v>41095</v>
      </c>
      <c r="B1615" s="38">
        <v>53878</v>
      </c>
      <c r="C1615" s="131">
        <v>420</v>
      </c>
      <c r="D1615" s="39">
        <v>8.5099999999999995E-2</v>
      </c>
      <c r="E1615" s="39">
        <v>7.5300000000000006E-2</v>
      </c>
      <c r="F1615" s="40">
        <v>135000</v>
      </c>
      <c r="G1615" s="40">
        <v>135000</v>
      </c>
      <c r="H1615" s="40">
        <v>65183</v>
      </c>
      <c r="I1615" s="40">
        <v>69475.8</v>
      </c>
      <c r="J1615" s="67">
        <f t="shared" si="75"/>
        <v>0.48283703703703706</v>
      </c>
      <c r="K1615" s="39">
        <f t="shared" si="76"/>
        <v>0.51463555555555562</v>
      </c>
      <c r="L1615" s="2" t="str">
        <f t="shared" si="77"/>
        <v>AA</v>
      </c>
      <c r="M1615" s="2" t="s">
        <v>718</v>
      </c>
      <c r="N1615" s="2" t="s">
        <v>423</v>
      </c>
      <c r="O1615" s="2" t="s">
        <v>70</v>
      </c>
    </row>
    <row r="1616" spans="1:15">
      <c r="A1616" s="42">
        <v>41540</v>
      </c>
      <c r="B1616" s="42">
        <v>47261</v>
      </c>
      <c r="C1616" s="130">
        <v>188</v>
      </c>
      <c r="D1616" s="43">
        <v>8.5099999999999995E-2</v>
      </c>
      <c r="E1616" s="43">
        <v>0.08</v>
      </c>
      <c r="F1616" s="44">
        <v>188500</v>
      </c>
      <c r="G1616" s="44">
        <v>188500</v>
      </c>
      <c r="H1616" s="44">
        <v>76386.05</v>
      </c>
      <c r="I1616" s="44">
        <v>97049.35</v>
      </c>
      <c r="J1616" s="68">
        <f t="shared" si="75"/>
        <v>0.40523103448275866</v>
      </c>
      <c r="K1616" s="43">
        <f t="shared" si="76"/>
        <v>0.51485066312997352</v>
      </c>
      <c r="L1616" s="41" t="str">
        <f t="shared" si="77"/>
        <v>AA</v>
      </c>
      <c r="M1616" s="41" t="s">
        <v>775</v>
      </c>
      <c r="N1616" s="41" t="s">
        <v>416</v>
      </c>
      <c r="O1616" s="41" t="s">
        <v>70</v>
      </c>
    </row>
    <row r="1617" spans="1:15">
      <c r="A1617" s="38">
        <v>41381</v>
      </c>
      <c r="B1617" s="38">
        <v>46860</v>
      </c>
      <c r="C1617" s="131">
        <v>180</v>
      </c>
      <c r="D1617" s="39">
        <v>8.5099999999999995E-2</v>
      </c>
      <c r="E1617" s="39">
        <v>7.4400000000000008E-2</v>
      </c>
      <c r="F1617" s="40">
        <v>192000</v>
      </c>
      <c r="G1617" s="40">
        <v>192000</v>
      </c>
      <c r="H1617" s="40">
        <v>87971.66</v>
      </c>
      <c r="I1617" s="40">
        <v>98999.99</v>
      </c>
      <c r="J1617" s="67">
        <f t="shared" si="75"/>
        <v>0.45818572916666667</v>
      </c>
      <c r="K1617" s="39">
        <f t="shared" si="76"/>
        <v>0.51562494791666669</v>
      </c>
      <c r="L1617" s="2" t="str">
        <f t="shared" si="77"/>
        <v>AA</v>
      </c>
      <c r="M1617" s="2" t="s">
        <v>625</v>
      </c>
      <c r="N1617" s="2" t="s">
        <v>419</v>
      </c>
      <c r="O1617" s="2" t="s">
        <v>70</v>
      </c>
    </row>
    <row r="1618" spans="1:15">
      <c r="A1618" s="38">
        <v>41312</v>
      </c>
      <c r="B1618" s="38">
        <v>54095</v>
      </c>
      <c r="C1618" s="131">
        <v>420</v>
      </c>
      <c r="D1618" s="39">
        <v>8.5099999999999995E-2</v>
      </c>
      <c r="E1618" s="39">
        <v>7.5300000000000006E-2</v>
      </c>
      <c r="F1618" s="40">
        <v>190000</v>
      </c>
      <c r="G1618" s="40">
        <v>190000</v>
      </c>
      <c r="H1618" s="40">
        <v>93619.34</v>
      </c>
      <c r="I1618" s="40">
        <v>97999.99</v>
      </c>
      <c r="J1618" s="67">
        <f t="shared" si="75"/>
        <v>0.49273336842105259</v>
      </c>
      <c r="K1618" s="39">
        <f t="shared" si="76"/>
        <v>0.51578942105263159</v>
      </c>
      <c r="L1618" s="2" t="str">
        <f t="shared" si="77"/>
        <v>AA</v>
      </c>
      <c r="M1618" s="2" t="s">
        <v>881</v>
      </c>
      <c r="N1618" s="2" t="s">
        <v>421</v>
      </c>
      <c r="O1618" s="2" t="s">
        <v>70</v>
      </c>
    </row>
    <row r="1619" spans="1:15">
      <c r="A1619" s="42">
        <v>41361</v>
      </c>
      <c r="B1619" s="42">
        <v>54145</v>
      </c>
      <c r="C1619" s="130">
        <v>420</v>
      </c>
      <c r="D1619" s="43">
        <v>8.5099999999999995E-2</v>
      </c>
      <c r="E1619" s="43">
        <v>0.08</v>
      </c>
      <c r="F1619" s="44">
        <v>180000</v>
      </c>
      <c r="G1619" s="44">
        <v>180000</v>
      </c>
      <c r="H1619" s="44">
        <v>88829.68</v>
      </c>
      <c r="I1619" s="44">
        <v>92891.88</v>
      </c>
      <c r="J1619" s="68">
        <f t="shared" si="75"/>
        <v>0.49349822222222217</v>
      </c>
      <c r="K1619" s="43">
        <f t="shared" si="76"/>
        <v>0.51606600000000002</v>
      </c>
      <c r="L1619" s="41" t="str">
        <f t="shared" si="77"/>
        <v>AA</v>
      </c>
      <c r="M1619" s="41" t="s">
        <v>466</v>
      </c>
      <c r="N1619" s="41" t="s">
        <v>421</v>
      </c>
      <c r="O1619" s="41" t="s">
        <v>70</v>
      </c>
    </row>
    <row r="1620" spans="1:15">
      <c r="A1620" s="42">
        <v>41304</v>
      </c>
      <c r="B1620" s="42">
        <v>44956</v>
      </c>
      <c r="C1620" s="130">
        <v>120</v>
      </c>
      <c r="D1620" s="43">
        <v>8.5099999999999995E-2</v>
      </c>
      <c r="E1620" s="43">
        <v>0.08</v>
      </c>
      <c r="F1620" s="44">
        <v>155000</v>
      </c>
      <c r="G1620" s="44">
        <v>155000</v>
      </c>
      <c r="H1620" s="44">
        <v>64799.61</v>
      </c>
      <c r="I1620" s="44">
        <v>79999.990000000005</v>
      </c>
      <c r="J1620" s="68">
        <f t="shared" si="75"/>
        <v>0.41806199999999999</v>
      </c>
      <c r="K1620" s="43">
        <f t="shared" si="76"/>
        <v>0.51612896774193551</v>
      </c>
      <c r="L1620" s="41" t="str">
        <f t="shared" si="77"/>
        <v>AA</v>
      </c>
      <c r="M1620" s="41" t="s">
        <v>989</v>
      </c>
      <c r="N1620" s="41" t="s">
        <v>428</v>
      </c>
      <c r="O1620" s="41" t="s">
        <v>70</v>
      </c>
    </row>
    <row r="1621" spans="1:15">
      <c r="A1621" s="42">
        <v>41250</v>
      </c>
      <c r="B1621" s="42">
        <v>52207</v>
      </c>
      <c r="C1621" s="130">
        <v>360</v>
      </c>
      <c r="D1621" s="43">
        <v>8.5099999999999995E-2</v>
      </c>
      <c r="E1621" s="43">
        <v>0.08</v>
      </c>
      <c r="F1621" s="44">
        <v>155000</v>
      </c>
      <c r="G1621" s="44">
        <v>155000</v>
      </c>
      <c r="H1621" s="44">
        <v>75202.28</v>
      </c>
      <c r="I1621" s="44">
        <v>79999.990000000005</v>
      </c>
      <c r="J1621" s="68">
        <f t="shared" si="75"/>
        <v>0.485176</v>
      </c>
      <c r="K1621" s="43">
        <f t="shared" si="76"/>
        <v>0.51612896774193551</v>
      </c>
      <c r="L1621" s="41" t="str">
        <f t="shared" si="77"/>
        <v>AA</v>
      </c>
      <c r="M1621" s="41" t="s">
        <v>542</v>
      </c>
      <c r="N1621" s="41" t="s">
        <v>417</v>
      </c>
      <c r="O1621" s="41" t="s">
        <v>70</v>
      </c>
    </row>
    <row r="1622" spans="1:15">
      <c r="A1622" s="42">
        <v>41753</v>
      </c>
      <c r="B1622" s="42">
        <v>52711</v>
      </c>
      <c r="C1622" s="130">
        <v>360</v>
      </c>
      <c r="D1622" s="43">
        <v>8.5099999999999995E-2</v>
      </c>
      <c r="E1622" s="43">
        <v>7.8100000000000003E-2</v>
      </c>
      <c r="F1622" s="44">
        <v>155000</v>
      </c>
      <c r="G1622" s="44">
        <v>155000</v>
      </c>
      <c r="H1622" s="44">
        <v>79181.75</v>
      </c>
      <c r="I1622" s="44">
        <v>80000</v>
      </c>
      <c r="J1622" s="68">
        <f t="shared" si="75"/>
        <v>0.51085000000000003</v>
      </c>
      <c r="K1622" s="43">
        <f t="shared" si="76"/>
        <v>0.5161290322580645</v>
      </c>
      <c r="L1622" s="41" t="str">
        <f t="shared" si="77"/>
        <v>AA</v>
      </c>
      <c r="M1622" s="41" t="s">
        <v>773</v>
      </c>
      <c r="N1622" s="41" t="s">
        <v>431</v>
      </c>
      <c r="O1622" s="41" t="s">
        <v>70</v>
      </c>
    </row>
    <row r="1623" spans="1:15">
      <c r="A1623" s="38">
        <v>41470</v>
      </c>
      <c r="B1623" s="38">
        <v>51302</v>
      </c>
      <c r="C1623" s="131">
        <v>323</v>
      </c>
      <c r="D1623" s="39">
        <v>8.5099999999999995E-2</v>
      </c>
      <c r="E1623" s="39">
        <v>0.08</v>
      </c>
      <c r="F1623" s="40">
        <v>150000</v>
      </c>
      <c r="G1623" s="40">
        <v>150000</v>
      </c>
      <c r="H1623" s="40">
        <v>73794.759999999995</v>
      </c>
      <c r="I1623" s="40">
        <v>77429.56</v>
      </c>
      <c r="J1623" s="67">
        <f t="shared" si="75"/>
        <v>0.49196506666666662</v>
      </c>
      <c r="K1623" s="39">
        <f t="shared" si="76"/>
        <v>0.51619706666666665</v>
      </c>
      <c r="L1623" s="2" t="str">
        <f t="shared" si="77"/>
        <v>AA</v>
      </c>
      <c r="M1623" s="2" t="s">
        <v>584</v>
      </c>
      <c r="N1623" s="2" t="s">
        <v>417</v>
      </c>
      <c r="O1623" s="2" t="s">
        <v>70</v>
      </c>
    </row>
    <row r="1624" spans="1:15">
      <c r="A1624" s="38">
        <v>41135</v>
      </c>
      <c r="B1624" s="38">
        <v>46613</v>
      </c>
      <c r="C1624" s="131">
        <v>180</v>
      </c>
      <c r="D1624" s="39">
        <v>8.5099999999999995E-2</v>
      </c>
      <c r="E1624" s="39">
        <v>7.4400000000000008E-2</v>
      </c>
      <c r="F1624" s="40">
        <v>170800</v>
      </c>
      <c r="G1624" s="40">
        <v>170800</v>
      </c>
      <c r="H1624" s="40">
        <v>74404.929999999993</v>
      </c>
      <c r="I1624" s="40">
        <v>88193.11</v>
      </c>
      <c r="J1624" s="67">
        <f t="shared" si="75"/>
        <v>0.43562605386416858</v>
      </c>
      <c r="K1624" s="39">
        <f t="shared" si="76"/>
        <v>0.51635310304449644</v>
      </c>
      <c r="L1624" s="2" t="str">
        <f t="shared" si="77"/>
        <v>AA</v>
      </c>
      <c r="M1624" s="2" t="s">
        <v>475</v>
      </c>
      <c r="N1624" s="2" t="s">
        <v>427</v>
      </c>
      <c r="O1624" s="2" t="s">
        <v>70</v>
      </c>
    </row>
    <row r="1625" spans="1:15">
      <c r="A1625" s="42">
        <v>41547</v>
      </c>
      <c r="B1625" s="42">
        <v>54331</v>
      </c>
      <c r="C1625" s="130">
        <v>420</v>
      </c>
      <c r="D1625" s="43">
        <v>8.5099999999999995E-2</v>
      </c>
      <c r="E1625" s="43">
        <v>0.08</v>
      </c>
      <c r="F1625" s="44">
        <v>127200</v>
      </c>
      <c r="G1625" s="44">
        <v>127200</v>
      </c>
      <c r="H1625" s="44">
        <v>64635.27</v>
      </c>
      <c r="I1625" s="44">
        <v>65687.72</v>
      </c>
      <c r="J1625" s="68">
        <f t="shared" si="75"/>
        <v>0.50813891509433962</v>
      </c>
      <c r="K1625" s="43">
        <f t="shared" si="76"/>
        <v>0.51641289308176097</v>
      </c>
      <c r="L1625" s="41" t="str">
        <f t="shared" si="77"/>
        <v>AA</v>
      </c>
      <c r="M1625" s="41" t="s">
        <v>750</v>
      </c>
      <c r="N1625" s="41" t="s">
        <v>417</v>
      </c>
      <c r="O1625" s="41" t="s">
        <v>70</v>
      </c>
    </row>
    <row r="1626" spans="1:15">
      <c r="A1626" s="42">
        <v>41460</v>
      </c>
      <c r="B1626" s="42">
        <v>46939</v>
      </c>
      <c r="C1626" s="130">
        <v>180</v>
      </c>
      <c r="D1626" s="43">
        <v>8.5099999999999995E-2</v>
      </c>
      <c r="E1626" s="43">
        <v>0.08</v>
      </c>
      <c r="F1626" s="44">
        <v>136820</v>
      </c>
      <c r="G1626" s="44">
        <v>136820</v>
      </c>
      <c r="H1626" s="44">
        <v>65932.37</v>
      </c>
      <c r="I1626" s="44">
        <v>70674.02</v>
      </c>
      <c r="J1626" s="68">
        <f t="shared" si="75"/>
        <v>0.48189131705890947</v>
      </c>
      <c r="K1626" s="43">
        <f t="shared" si="76"/>
        <v>0.51654743458558694</v>
      </c>
      <c r="L1626" s="41" t="str">
        <f t="shared" si="77"/>
        <v>AA</v>
      </c>
      <c r="M1626" s="41" t="s">
        <v>1127</v>
      </c>
      <c r="N1626" s="41" t="s">
        <v>417</v>
      </c>
      <c r="O1626" s="41" t="s">
        <v>70</v>
      </c>
    </row>
    <row r="1627" spans="1:15">
      <c r="A1627" s="42">
        <v>41144</v>
      </c>
      <c r="B1627" s="42">
        <v>50275</v>
      </c>
      <c r="C1627" s="130">
        <v>300</v>
      </c>
      <c r="D1627" s="43">
        <v>8.5099999999999995E-2</v>
      </c>
      <c r="E1627" s="43">
        <v>7.5300000000000006E-2</v>
      </c>
      <c r="F1627" s="44">
        <v>150000</v>
      </c>
      <c r="G1627" s="44">
        <v>150000</v>
      </c>
      <c r="H1627" s="44">
        <v>54657.69</v>
      </c>
      <c r="I1627" s="44">
        <v>77512.83</v>
      </c>
      <c r="J1627" s="68">
        <f t="shared" si="75"/>
        <v>0.3643846</v>
      </c>
      <c r="K1627" s="43">
        <f t="shared" si="76"/>
        <v>0.51675219999999999</v>
      </c>
      <c r="L1627" s="41" t="str">
        <f t="shared" si="77"/>
        <v>AA</v>
      </c>
      <c r="M1627" s="41" t="s">
        <v>633</v>
      </c>
      <c r="N1627" s="41" t="s">
        <v>422</v>
      </c>
      <c r="O1627" s="41" t="s">
        <v>70</v>
      </c>
    </row>
    <row r="1628" spans="1:15">
      <c r="A1628" s="42">
        <v>41529</v>
      </c>
      <c r="B1628" s="42">
        <v>50111</v>
      </c>
      <c r="C1628" s="130">
        <v>282</v>
      </c>
      <c r="D1628" s="43">
        <v>8.5099999999999995E-2</v>
      </c>
      <c r="E1628" s="43">
        <v>0.08</v>
      </c>
      <c r="F1628" s="44">
        <v>145000</v>
      </c>
      <c r="G1628" s="44">
        <v>145000</v>
      </c>
      <c r="H1628" s="44">
        <v>64258.03</v>
      </c>
      <c r="I1628" s="44">
        <v>74999.990000000005</v>
      </c>
      <c r="J1628" s="68">
        <f t="shared" si="75"/>
        <v>0.44315882758620689</v>
      </c>
      <c r="K1628" s="43">
        <f t="shared" si="76"/>
        <v>0.51724131034482768</v>
      </c>
      <c r="L1628" s="41" t="str">
        <f t="shared" si="77"/>
        <v>AA</v>
      </c>
      <c r="M1628" s="41" t="s">
        <v>1349</v>
      </c>
      <c r="N1628" s="41" t="s">
        <v>417</v>
      </c>
      <c r="O1628" s="41" t="s">
        <v>70</v>
      </c>
    </row>
    <row r="1629" spans="1:15">
      <c r="A1629" s="42">
        <v>41341</v>
      </c>
      <c r="B1629" s="42">
        <v>47430</v>
      </c>
      <c r="C1629" s="130">
        <v>200</v>
      </c>
      <c r="D1629" s="43">
        <v>8.5099999999999995E-2</v>
      </c>
      <c r="E1629" s="43">
        <v>0.08</v>
      </c>
      <c r="F1629" s="44">
        <v>145000</v>
      </c>
      <c r="G1629" s="44">
        <v>145000</v>
      </c>
      <c r="H1629" s="44">
        <v>56458.77</v>
      </c>
      <c r="I1629" s="44">
        <v>75000</v>
      </c>
      <c r="J1629" s="68">
        <f t="shared" si="75"/>
        <v>0.38937082758620689</v>
      </c>
      <c r="K1629" s="43">
        <f t="shared" si="76"/>
        <v>0.51724137931034486</v>
      </c>
      <c r="L1629" s="41" t="str">
        <f t="shared" si="77"/>
        <v>AA</v>
      </c>
      <c r="M1629" s="41" t="s">
        <v>632</v>
      </c>
      <c r="N1629" s="41" t="s">
        <v>424</v>
      </c>
      <c r="O1629" s="41" t="s">
        <v>70</v>
      </c>
    </row>
    <row r="1630" spans="1:15">
      <c r="A1630" s="42">
        <v>41527</v>
      </c>
      <c r="B1630" s="42">
        <v>49166</v>
      </c>
      <c r="C1630" s="130">
        <v>251</v>
      </c>
      <c r="D1630" s="43">
        <v>8.5099999999999995E-2</v>
      </c>
      <c r="E1630" s="43">
        <v>0.08</v>
      </c>
      <c r="F1630" s="44">
        <v>115941</v>
      </c>
      <c r="G1630" s="44">
        <v>115941</v>
      </c>
      <c r="H1630" s="44">
        <v>54767.17</v>
      </c>
      <c r="I1630" s="44">
        <v>59999.99</v>
      </c>
      <c r="J1630" s="68">
        <f t="shared" si="75"/>
        <v>0.4723710335429227</v>
      </c>
      <c r="K1630" s="43">
        <f t="shared" si="76"/>
        <v>0.51750450660249603</v>
      </c>
      <c r="L1630" s="41" t="str">
        <f t="shared" si="77"/>
        <v>AA</v>
      </c>
      <c r="M1630" s="41" t="s">
        <v>1117</v>
      </c>
      <c r="N1630" s="41" t="s">
        <v>416</v>
      </c>
      <c r="O1630" s="41" t="s">
        <v>70</v>
      </c>
    </row>
    <row r="1631" spans="1:15">
      <c r="A1631" s="38">
        <v>41499</v>
      </c>
      <c r="B1631" s="38">
        <v>52456</v>
      </c>
      <c r="C1631" s="131">
        <v>360</v>
      </c>
      <c r="D1631" s="39">
        <v>8.5099999999999995E-2</v>
      </c>
      <c r="E1631" s="39">
        <v>7.5300000000000006E-2</v>
      </c>
      <c r="F1631" s="40">
        <v>170000</v>
      </c>
      <c r="G1631" s="40">
        <v>170000</v>
      </c>
      <c r="H1631" s="40">
        <v>84653.21</v>
      </c>
      <c r="I1631" s="40">
        <v>87999.99</v>
      </c>
      <c r="J1631" s="67">
        <f t="shared" si="75"/>
        <v>0.49796005882352945</v>
      </c>
      <c r="K1631" s="39">
        <f t="shared" si="76"/>
        <v>0.51764700000000008</v>
      </c>
      <c r="L1631" s="2" t="str">
        <f t="shared" si="77"/>
        <v>AA</v>
      </c>
      <c r="M1631" s="2" t="s">
        <v>540</v>
      </c>
      <c r="N1631" s="2" t="s">
        <v>423</v>
      </c>
      <c r="O1631" s="2" t="s">
        <v>70</v>
      </c>
    </row>
    <row r="1632" spans="1:15">
      <c r="A1632" s="38">
        <v>41334</v>
      </c>
      <c r="B1632" s="38">
        <v>54118</v>
      </c>
      <c r="C1632" s="131">
        <v>420</v>
      </c>
      <c r="D1632" s="39">
        <v>8.5099999999999995E-2</v>
      </c>
      <c r="E1632" s="39">
        <v>0.08</v>
      </c>
      <c r="F1632" s="40">
        <v>170000</v>
      </c>
      <c r="G1632" s="40">
        <v>170000</v>
      </c>
      <c r="H1632" s="40">
        <v>84262.62</v>
      </c>
      <c r="I1632" s="40">
        <v>87999.99</v>
      </c>
      <c r="J1632" s="67">
        <f t="shared" si="75"/>
        <v>0.49566247058823526</v>
      </c>
      <c r="K1632" s="39">
        <f t="shared" si="76"/>
        <v>0.51764700000000008</v>
      </c>
      <c r="L1632" s="2" t="str">
        <f t="shared" si="77"/>
        <v>AA</v>
      </c>
      <c r="M1632" s="2" t="s">
        <v>587</v>
      </c>
      <c r="N1632" s="2" t="s">
        <v>421</v>
      </c>
      <c r="O1632" s="2" t="s">
        <v>70</v>
      </c>
    </row>
    <row r="1633" spans="1:15">
      <c r="A1633" s="38">
        <v>41453</v>
      </c>
      <c r="B1633" s="38">
        <v>54237</v>
      </c>
      <c r="C1633" s="131">
        <v>420</v>
      </c>
      <c r="D1633" s="39">
        <v>8.5099999999999995E-2</v>
      </c>
      <c r="E1633" s="39">
        <v>7.5300000000000006E-2</v>
      </c>
      <c r="F1633" s="40">
        <v>133000</v>
      </c>
      <c r="G1633" s="40">
        <v>133000</v>
      </c>
      <c r="H1633" s="40">
        <v>66365.009999999995</v>
      </c>
      <c r="I1633" s="40">
        <v>68879.990000000005</v>
      </c>
      <c r="J1633" s="67">
        <f t="shared" si="75"/>
        <v>0.49898503759398494</v>
      </c>
      <c r="K1633" s="39">
        <f t="shared" si="76"/>
        <v>0.51789466165413534</v>
      </c>
      <c r="L1633" s="2" t="str">
        <f t="shared" si="77"/>
        <v>AA</v>
      </c>
      <c r="M1633" s="2" t="s">
        <v>1017</v>
      </c>
      <c r="N1633" s="2" t="s">
        <v>421</v>
      </c>
      <c r="O1633" s="2" t="s">
        <v>70</v>
      </c>
    </row>
    <row r="1634" spans="1:15">
      <c r="A1634" s="38">
        <v>41134</v>
      </c>
      <c r="B1634" s="38">
        <v>50722</v>
      </c>
      <c r="C1634" s="131">
        <v>315</v>
      </c>
      <c r="D1634" s="39">
        <v>8.5099999999999995E-2</v>
      </c>
      <c r="E1634" s="39">
        <v>8.5099999999999995E-2</v>
      </c>
      <c r="F1634" s="40">
        <v>114000</v>
      </c>
      <c r="G1634" s="40">
        <v>114000</v>
      </c>
      <c r="H1634" s="40">
        <v>55633.760000000002</v>
      </c>
      <c r="I1634" s="40">
        <v>59065.18</v>
      </c>
      <c r="J1634" s="67">
        <f t="shared" si="75"/>
        <v>0.48801543859649127</v>
      </c>
      <c r="K1634" s="39">
        <f t="shared" si="76"/>
        <v>0.51811561403508777</v>
      </c>
      <c r="L1634" s="2" t="str">
        <f t="shared" si="77"/>
        <v>AA</v>
      </c>
      <c r="M1634" s="2" t="s">
        <v>209</v>
      </c>
      <c r="N1634" s="2" t="s">
        <v>424</v>
      </c>
      <c r="O1634" s="2" t="s">
        <v>70</v>
      </c>
    </row>
    <row r="1635" spans="1:15">
      <c r="A1635" s="42">
        <v>41513</v>
      </c>
      <c r="B1635" s="42">
        <v>54297</v>
      </c>
      <c r="C1635" s="130">
        <v>420</v>
      </c>
      <c r="D1635" s="43">
        <v>8.5099999999999995E-2</v>
      </c>
      <c r="E1635" s="43">
        <v>7.8100000000000003E-2</v>
      </c>
      <c r="F1635" s="44">
        <v>193000</v>
      </c>
      <c r="G1635" s="44">
        <v>193000</v>
      </c>
      <c r="H1635" s="44">
        <v>96908.58</v>
      </c>
      <c r="I1635" s="44">
        <v>99999.99</v>
      </c>
      <c r="J1635" s="68">
        <f t="shared" si="75"/>
        <v>0.50211699481865291</v>
      </c>
      <c r="K1635" s="43">
        <f t="shared" si="76"/>
        <v>0.51813466321243529</v>
      </c>
      <c r="L1635" s="41" t="str">
        <f t="shared" si="77"/>
        <v>AA</v>
      </c>
      <c r="M1635" s="41" t="s">
        <v>454</v>
      </c>
      <c r="N1635" s="41" t="s">
        <v>416</v>
      </c>
      <c r="O1635" s="41" t="s">
        <v>70</v>
      </c>
    </row>
    <row r="1636" spans="1:15">
      <c r="A1636" s="38">
        <v>41558</v>
      </c>
      <c r="B1636" s="38">
        <v>54342</v>
      </c>
      <c r="C1636" s="131">
        <v>420</v>
      </c>
      <c r="D1636" s="39">
        <v>8.5099999999999995E-2</v>
      </c>
      <c r="E1636" s="39">
        <v>7.5300000000000006E-2</v>
      </c>
      <c r="F1636" s="40">
        <v>135100</v>
      </c>
      <c r="G1636" s="40">
        <v>135100</v>
      </c>
      <c r="H1636" s="40">
        <v>68389.789999999994</v>
      </c>
      <c r="I1636" s="40">
        <v>70000</v>
      </c>
      <c r="J1636" s="67">
        <f t="shared" si="75"/>
        <v>0.50621606217616577</v>
      </c>
      <c r="K1636" s="39">
        <f t="shared" si="76"/>
        <v>0.51813471502590669</v>
      </c>
      <c r="L1636" s="2" t="str">
        <f t="shared" si="77"/>
        <v>AA</v>
      </c>
      <c r="M1636" s="2" t="s">
        <v>735</v>
      </c>
      <c r="N1636" s="2" t="s">
        <v>421</v>
      </c>
      <c r="O1636" s="2" t="s">
        <v>70</v>
      </c>
    </row>
    <row r="1637" spans="1:15">
      <c r="A1637" s="42">
        <v>41361</v>
      </c>
      <c r="B1637" s="42">
        <v>54145</v>
      </c>
      <c r="C1637" s="130">
        <v>420</v>
      </c>
      <c r="D1637" s="43">
        <v>8.5099999999999995E-2</v>
      </c>
      <c r="E1637" s="43">
        <v>8.5099999999999995E-2</v>
      </c>
      <c r="F1637" s="44">
        <v>149200</v>
      </c>
      <c r="G1637" s="44">
        <v>149200</v>
      </c>
      <c r="H1637" s="44">
        <v>74880.72</v>
      </c>
      <c r="I1637" s="44">
        <v>77331.16</v>
      </c>
      <c r="J1637" s="68">
        <f t="shared" si="75"/>
        <v>0.50188150134048259</v>
      </c>
      <c r="K1637" s="43">
        <f t="shared" si="76"/>
        <v>0.51830536193029497</v>
      </c>
      <c r="L1637" s="41" t="str">
        <f t="shared" si="77"/>
        <v>AA</v>
      </c>
      <c r="M1637" s="41" t="s">
        <v>595</v>
      </c>
      <c r="N1637" s="41" t="s">
        <v>423</v>
      </c>
      <c r="O1637" s="41" t="s">
        <v>70</v>
      </c>
    </row>
    <row r="1638" spans="1:15">
      <c r="A1638" s="38">
        <v>41621</v>
      </c>
      <c r="B1638" s="38">
        <v>47861</v>
      </c>
      <c r="C1638" s="131">
        <v>205</v>
      </c>
      <c r="D1638" s="39">
        <v>8.5099999999999995E-2</v>
      </c>
      <c r="E1638" s="39">
        <v>0.08</v>
      </c>
      <c r="F1638" s="40">
        <v>141800</v>
      </c>
      <c r="G1638" s="40">
        <v>141800</v>
      </c>
      <c r="H1638" s="40">
        <v>69223.48</v>
      </c>
      <c r="I1638" s="40">
        <v>73499.990000000005</v>
      </c>
      <c r="J1638" s="67">
        <f t="shared" si="75"/>
        <v>0.48817686882933709</v>
      </c>
      <c r="K1638" s="39">
        <f t="shared" si="76"/>
        <v>0.51833561354019753</v>
      </c>
      <c r="L1638" s="2" t="str">
        <f t="shared" si="77"/>
        <v>AA</v>
      </c>
      <c r="M1638" s="2" t="s">
        <v>531</v>
      </c>
      <c r="N1638" s="2" t="s">
        <v>423</v>
      </c>
      <c r="O1638" s="2" t="s">
        <v>70</v>
      </c>
    </row>
    <row r="1639" spans="1:15">
      <c r="A1639" s="42">
        <v>41767</v>
      </c>
      <c r="B1639" s="42">
        <v>54551</v>
      </c>
      <c r="C1639" s="130">
        <v>420</v>
      </c>
      <c r="D1639" s="43">
        <v>8.5099999999999995E-2</v>
      </c>
      <c r="E1639" s="43">
        <v>7.6799999999999993E-2</v>
      </c>
      <c r="F1639" s="44">
        <v>200000</v>
      </c>
      <c r="G1639" s="44">
        <v>200000</v>
      </c>
      <c r="H1639" s="44">
        <v>102250.91</v>
      </c>
      <c r="I1639" s="44">
        <v>103672.33</v>
      </c>
      <c r="J1639" s="68">
        <f t="shared" si="75"/>
        <v>0.51125454999999997</v>
      </c>
      <c r="K1639" s="43">
        <f t="shared" si="76"/>
        <v>0.51836165000000001</v>
      </c>
      <c r="L1639" s="41" t="str">
        <f t="shared" si="77"/>
        <v>AA</v>
      </c>
      <c r="M1639" s="41" t="s">
        <v>762</v>
      </c>
      <c r="N1639" s="41" t="s">
        <v>417</v>
      </c>
      <c r="O1639" s="41" t="s">
        <v>70</v>
      </c>
    </row>
    <row r="1640" spans="1:15">
      <c r="A1640" s="42">
        <v>41382</v>
      </c>
      <c r="B1640" s="42">
        <v>48993</v>
      </c>
      <c r="C1640" s="130">
        <v>250</v>
      </c>
      <c r="D1640" s="43">
        <v>8.5099999999999995E-2</v>
      </c>
      <c r="E1640" s="43">
        <v>0.08</v>
      </c>
      <c r="F1640" s="44">
        <v>117000</v>
      </c>
      <c r="G1640" s="44">
        <v>117000</v>
      </c>
      <c r="H1640" s="44">
        <v>56011.46</v>
      </c>
      <c r="I1640" s="44">
        <v>60660.55</v>
      </c>
      <c r="J1640" s="68">
        <f t="shared" si="75"/>
        <v>0.47873042735042737</v>
      </c>
      <c r="K1640" s="43">
        <f t="shared" si="76"/>
        <v>0.51846623931623936</v>
      </c>
      <c r="L1640" s="41" t="str">
        <f t="shared" si="77"/>
        <v>AA</v>
      </c>
      <c r="M1640" s="41" t="s">
        <v>1576</v>
      </c>
      <c r="N1640" s="41" t="s">
        <v>417</v>
      </c>
      <c r="O1640" s="41" t="s">
        <v>70</v>
      </c>
    </row>
    <row r="1641" spans="1:15">
      <c r="A1641" s="42">
        <v>41415</v>
      </c>
      <c r="B1641" s="42">
        <v>51400</v>
      </c>
      <c r="C1641" s="130">
        <v>328</v>
      </c>
      <c r="D1641" s="43">
        <v>8.5099999999999995E-2</v>
      </c>
      <c r="E1641" s="43">
        <v>0.08</v>
      </c>
      <c r="F1641" s="44">
        <v>165600</v>
      </c>
      <c r="G1641" s="44">
        <v>165600</v>
      </c>
      <c r="H1641" s="44">
        <v>84143.13</v>
      </c>
      <c r="I1641" s="44">
        <v>85863.35</v>
      </c>
      <c r="J1641" s="68">
        <f t="shared" si="75"/>
        <v>0.5081106884057971</v>
      </c>
      <c r="K1641" s="43">
        <f t="shared" si="76"/>
        <v>0.51849849033816431</v>
      </c>
      <c r="L1641" s="41" t="str">
        <f t="shared" si="77"/>
        <v>AA</v>
      </c>
      <c r="M1641" s="41" t="s">
        <v>554</v>
      </c>
      <c r="N1641" s="41" t="s">
        <v>417</v>
      </c>
      <c r="O1641" s="41" t="s">
        <v>70</v>
      </c>
    </row>
    <row r="1642" spans="1:15">
      <c r="A1642" s="42">
        <v>41529</v>
      </c>
      <c r="B1642" s="42">
        <v>54313</v>
      </c>
      <c r="C1642" s="130">
        <v>420</v>
      </c>
      <c r="D1642" s="43">
        <v>8.5099999999999995E-2</v>
      </c>
      <c r="E1642" s="43">
        <v>0.08</v>
      </c>
      <c r="F1642" s="44">
        <v>126000</v>
      </c>
      <c r="G1642" s="44">
        <v>126000</v>
      </c>
      <c r="H1642" s="44">
        <v>64418.23</v>
      </c>
      <c r="I1642" s="44">
        <v>65343.47</v>
      </c>
      <c r="J1642" s="68">
        <f t="shared" si="75"/>
        <v>0.51125579365079366</v>
      </c>
      <c r="K1642" s="43">
        <f t="shared" si="76"/>
        <v>0.51859896825396823</v>
      </c>
      <c r="L1642" s="41" t="str">
        <f t="shared" si="77"/>
        <v>AA</v>
      </c>
      <c r="M1642" s="41" t="s">
        <v>655</v>
      </c>
      <c r="N1642" s="41" t="s">
        <v>422</v>
      </c>
      <c r="O1642" s="41" t="s">
        <v>70</v>
      </c>
    </row>
    <row r="1643" spans="1:15">
      <c r="A1643" s="38">
        <v>41346</v>
      </c>
      <c r="B1643" s="38">
        <v>43934</v>
      </c>
      <c r="C1643" s="131">
        <v>85</v>
      </c>
      <c r="D1643" s="39">
        <v>8.5099999999999995E-2</v>
      </c>
      <c r="E1643" s="39">
        <v>0.08</v>
      </c>
      <c r="F1643" s="40">
        <v>160000</v>
      </c>
      <c r="G1643" s="40">
        <v>160000</v>
      </c>
      <c r="H1643" s="40">
        <v>40682.980000000003</v>
      </c>
      <c r="I1643" s="40">
        <v>82999.990000000005</v>
      </c>
      <c r="J1643" s="67">
        <f t="shared" si="75"/>
        <v>0.25426862500000003</v>
      </c>
      <c r="K1643" s="39">
        <f t="shared" si="76"/>
        <v>0.51874993749999998</v>
      </c>
      <c r="L1643" s="2" t="str">
        <f t="shared" si="77"/>
        <v>AA</v>
      </c>
      <c r="M1643" s="2" t="s">
        <v>634</v>
      </c>
      <c r="N1643" s="2" t="s">
        <v>421</v>
      </c>
      <c r="O1643" s="2" t="s">
        <v>70</v>
      </c>
    </row>
    <row r="1644" spans="1:15">
      <c r="A1644" s="38">
        <v>41233</v>
      </c>
      <c r="B1644" s="38">
        <v>54016</v>
      </c>
      <c r="C1644" s="131">
        <v>420</v>
      </c>
      <c r="D1644" s="39">
        <v>8.5099999999999995E-2</v>
      </c>
      <c r="E1644" s="39">
        <v>0.08</v>
      </c>
      <c r="F1644" s="40">
        <v>189230</v>
      </c>
      <c r="G1644" s="40">
        <v>189230</v>
      </c>
      <c r="H1644" s="40">
        <v>92994.61</v>
      </c>
      <c r="I1644" s="40">
        <v>98192.7</v>
      </c>
      <c r="J1644" s="67">
        <f t="shared" si="75"/>
        <v>0.49143692860540084</v>
      </c>
      <c r="K1644" s="39">
        <f t="shared" si="76"/>
        <v>0.51890662157163236</v>
      </c>
      <c r="L1644" s="2" t="str">
        <f t="shared" si="77"/>
        <v>AA</v>
      </c>
      <c r="M1644" s="2" t="s">
        <v>595</v>
      </c>
      <c r="N1644" s="2" t="s">
        <v>423</v>
      </c>
      <c r="O1644" s="2" t="s">
        <v>70</v>
      </c>
    </row>
    <row r="1645" spans="1:15">
      <c r="A1645" s="42">
        <v>41226</v>
      </c>
      <c r="B1645" s="42">
        <v>54009</v>
      </c>
      <c r="C1645" s="130">
        <v>420</v>
      </c>
      <c r="D1645" s="43">
        <v>8.5099999999999995E-2</v>
      </c>
      <c r="E1645" s="43">
        <v>7.4400000000000008E-2</v>
      </c>
      <c r="F1645" s="44">
        <v>167000</v>
      </c>
      <c r="G1645" s="44">
        <v>167000</v>
      </c>
      <c r="H1645" s="44">
        <v>82199.59</v>
      </c>
      <c r="I1645" s="44">
        <v>86756.9</v>
      </c>
      <c r="J1645" s="68">
        <f t="shared" si="75"/>
        <v>0.49221311377245508</v>
      </c>
      <c r="K1645" s="43">
        <f t="shared" si="76"/>
        <v>0.51950239520958086</v>
      </c>
      <c r="L1645" s="41" t="str">
        <f t="shared" si="77"/>
        <v>AA</v>
      </c>
      <c r="M1645" s="41" t="s">
        <v>565</v>
      </c>
      <c r="N1645" s="41" t="s">
        <v>432</v>
      </c>
      <c r="O1645" s="41" t="s">
        <v>70</v>
      </c>
    </row>
    <row r="1646" spans="1:15">
      <c r="A1646" s="38">
        <v>41584</v>
      </c>
      <c r="B1646" s="38">
        <v>53149</v>
      </c>
      <c r="C1646" s="131">
        <v>380</v>
      </c>
      <c r="D1646" s="39">
        <v>8.5099999999999995E-2</v>
      </c>
      <c r="E1646" s="39">
        <v>0.08</v>
      </c>
      <c r="F1646" s="40">
        <v>115000</v>
      </c>
      <c r="G1646" s="40">
        <v>115000</v>
      </c>
      <c r="H1646" s="40">
        <v>58020.09</v>
      </c>
      <c r="I1646" s="40">
        <v>59757.98</v>
      </c>
      <c r="J1646" s="67">
        <f t="shared" si="75"/>
        <v>0.50452252173913037</v>
      </c>
      <c r="K1646" s="39">
        <f t="shared" si="76"/>
        <v>0.51963460869565226</v>
      </c>
      <c r="L1646" s="2" t="str">
        <f t="shared" si="77"/>
        <v>AA</v>
      </c>
      <c r="M1646" s="2" t="s">
        <v>1167</v>
      </c>
      <c r="N1646" s="2" t="s">
        <v>423</v>
      </c>
      <c r="O1646" s="2" t="s">
        <v>70</v>
      </c>
    </row>
    <row r="1647" spans="1:15">
      <c r="A1647" s="42">
        <v>41134</v>
      </c>
      <c r="B1647" s="42">
        <v>44786</v>
      </c>
      <c r="C1647" s="130">
        <v>120</v>
      </c>
      <c r="D1647" s="43">
        <v>8.5099999999999995E-2</v>
      </c>
      <c r="E1647" s="43">
        <v>0.08</v>
      </c>
      <c r="F1647" s="44">
        <v>155000</v>
      </c>
      <c r="G1647" s="44">
        <v>155000</v>
      </c>
      <c r="H1647" s="44">
        <v>67943.679999999993</v>
      </c>
      <c r="I1647" s="44">
        <v>80562.28</v>
      </c>
      <c r="J1647" s="68">
        <f t="shared" si="75"/>
        <v>0.4383463225806451</v>
      </c>
      <c r="K1647" s="43">
        <f t="shared" si="76"/>
        <v>0.51975664516129028</v>
      </c>
      <c r="L1647" s="41" t="str">
        <f t="shared" si="77"/>
        <v>AA</v>
      </c>
      <c r="M1647" s="41" t="s">
        <v>487</v>
      </c>
      <c r="N1647" s="41" t="s">
        <v>417</v>
      </c>
      <c r="O1647" s="41" t="s">
        <v>70</v>
      </c>
    </row>
    <row r="1648" spans="1:15">
      <c r="A1648" s="38">
        <v>41346</v>
      </c>
      <c r="B1648" s="38">
        <v>54130</v>
      </c>
      <c r="C1648" s="131">
        <v>420</v>
      </c>
      <c r="D1648" s="39">
        <v>8.5099999999999995E-2</v>
      </c>
      <c r="E1648" s="39">
        <v>7.5300000000000006E-2</v>
      </c>
      <c r="F1648" s="40">
        <v>200000</v>
      </c>
      <c r="G1648" s="40">
        <v>200000</v>
      </c>
      <c r="H1648" s="40">
        <v>99542.7</v>
      </c>
      <c r="I1648" s="40">
        <v>103999.99</v>
      </c>
      <c r="J1648" s="67">
        <f t="shared" si="75"/>
        <v>0.49771349999999998</v>
      </c>
      <c r="K1648" s="39">
        <f t="shared" si="76"/>
        <v>0.51999994999999999</v>
      </c>
      <c r="L1648" s="2" t="str">
        <f t="shared" si="77"/>
        <v>AA</v>
      </c>
      <c r="M1648" s="2" t="s">
        <v>466</v>
      </c>
      <c r="N1648" s="2" t="s">
        <v>421</v>
      </c>
      <c r="O1648" s="2" t="s">
        <v>70</v>
      </c>
    </row>
    <row r="1649" spans="1:15">
      <c r="A1649" s="42">
        <v>41674</v>
      </c>
      <c r="B1649" s="42">
        <v>52631</v>
      </c>
      <c r="C1649" s="130">
        <v>360</v>
      </c>
      <c r="D1649" s="43">
        <v>8.5099999999999995E-2</v>
      </c>
      <c r="E1649" s="43">
        <v>7.5300000000000006E-2</v>
      </c>
      <c r="F1649" s="44">
        <v>173000</v>
      </c>
      <c r="G1649" s="44">
        <v>173000</v>
      </c>
      <c r="H1649" s="44">
        <v>87868.77</v>
      </c>
      <c r="I1649" s="44">
        <v>89999.99</v>
      </c>
      <c r="J1649" s="68">
        <f t="shared" si="75"/>
        <v>0.50791196531791905</v>
      </c>
      <c r="K1649" s="43">
        <f t="shared" si="76"/>
        <v>0.52023115606936421</v>
      </c>
      <c r="L1649" s="41" t="str">
        <f t="shared" si="77"/>
        <v>AA</v>
      </c>
      <c r="M1649" s="41" t="s">
        <v>774</v>
      </c>
      <c r="N1649" s="41" t="s">
        <v>421</v>
      </c>
      <c r="O1649" s="41" t="s">
        <v>70</v>
      </c>
    </row>
    <row r="1650" spans="1:15">
      <c r="A1650" s="42">
        <v>41501</v>
      </c>
      <c r="B1650" s="42">
        <v>54285</v>
      </c>
      <c r="C1650" s="130">
        <v>420</v>
      </c>
      <c r="D1650" s="43">
        <v>8.5099999999999995E-2</v>
      </c>
      <c r="E1650" s="43">
        <v>0.08</v>
      </c>
      <c r="F1650" s="44">
        <v>180000</v>
      </c>
      <c r="G1650" s="44">
        <v>180000</v>
      </c>
      <c r="H1650" s="44">
        <v>90757.24</v>
      </c>
      <c r="I1650" s="44">
        <v>93666.72</v>
      </c>
      <c r="J1650" s="68">
        <f t="shared" si="75"/>
        <v>0.50420688888888887</v>
      </c>
      <c r="K1650" s="43">
        <f t="shared" si="76"/>
        <v>0.52037066666666665</v>
      </c>
      <c r="L1650" s="41" t="str">
        <f t="shared" si="77"/>
        <v>AA</v>
      </c>
      <c r="M1650" s="41" t="s">
        <v>1133</v>
      </c>
      <c r="N1650" s="41" t="s">
        <v>417</v>
      </c>
      <c r="O1650" s="41" t="s">
        <v>70</v>
      </c>
    </row>
    <row r="1651" spans="1:15">
      <c r="A1651" s="38">
        <v>41407</v>
      </c>
      <c r="B1651" s="38">
        <v>49534</v>
      </c>
      <c r="C1651" s="131">
        <v>267</v>
      </c>
      <c r="D1651" s="39">
        <v>8.5099999999999995E-2</v>
      </c>
      <c r="E1651" s="39">
        <v>7.8100000000000003E-2</v>
      </c>
      <c r="F1651" s="40">
        <v>146000</v>
      </c>
      <c r="G1651" s="40">
        <v>146000</v>
      </c>
      <c r="H1651" s="40">
        <v>70910.100000000006</v>
      </c>
      <c r="I1651" s="40">
        <v>75999.990000000005</v>
      </c>
      <c r="J1651" s="67">
        <f t="shared" si="75"/>
        <v>0.48568561643835623</v>
      </c>
      <c r="K1651" s="39">
        <f t="shared" si="76"/>
        <v>0.52054787671232883</v>
      </c>
      <c r="L1651" s="2" t="str">
        <f t="shared" si="77"/>
        <v>AA</v>
      </c>
      <c r="M1651" s="2" t="s">
        <v>1152</v>
      </c>
      <c r="N1651" s="2" t="s">
        <v>417</v>
      </c>
      <c r="O1651" s="2" t="s">
        <v>70</v>
      </c>
    </row>
    <row r="1652" spans="1:15">
      <c r="A1652" s="38">
        <v>41417</v>
      </c>
      <c r="B1652" s="38">
        <v>44219</v>
      </c>
      <c r="C1652" s="131">
        <v>92</v>
      </c>
      <c r="D1652" s="39">
        <v>8.5099999999999995E-2</v>
      </c>
      <c r="E1652" s="39">
        <v>0.08</v>
      </c>
      <c r="F1652" s="40">
        <v>192000</v>
      </c>
      <c r="G1652" s="40">
        <v>192000</v>
      </c>
      <c r="H1652" s="40">
        <v>78137.37</v>
      </c>
      <c r="I1652" s="40">
        <v>99999.99</v>
      </c>
      <c r="J1652" s="67">
        <f t="shared" si="75"/>
        <v>0.40696546875</v>
      </c>
      <c r="K1652" s="39">
        <f t="shared" si="76"/>
        <v>0.52083328125000006</v>
      </c>
      <c r="L1652" s="2" t="str">
        <f t="shared" si="77"/>
        <v>AA</v>
      </c>
      <c r="M1652" s="2" t="s">
        <v>495</v>
      </c>
      <c r="N1652" s="2" t="s">
        <v>424</v>
      </c>
      <c r="O1652" s="2" t="s">
        <v>70</v>
      </c>
    </row>
    <row r="1653" spans="1:15">
      <c r="A1653" s="38">
        <v>41107</v>
      </c>
      <c r="B1653" s="38">
        <v>47500</v>
      </c>
      <c r="C1653" s="131">
        <v>210</v>
      </c>
      <c r="D1653" s="39">
        <v>8.5099999999999995E-2</v>
      </c>
      <c r="E1653" s="39">
        <v>7.5300000000000006E-2</v>
      </c>
      <c r="F1653" s="40">
        <v>192000</v>
      </c>
      <c r="G1653" s="40">
        <v>192000</v>
      </c>
      <c r="H1653" s="40">
        <v>49241.25</v>
      </c>
      <c r="I1653" s="40">
        <v>99999.99</v>
      </c>
      <c r="J1653" s="67">
        <f t="shared" si="75"/>
        <v>0.25646484375</v>
      </c>
      <c r="K1653" s="39">
        <f t="shared" si="76"/>
        <v>0.52083328125000006</v>
      </c>
      <c r="L1653" s="2" t="str">
        <f t="shared" si="77"/>
        <v>AA</v>
      </c>
      <c r="M1653" s="2" t="s">
        <v>476</v>
      </c>
      <c r="N1653" s="2" t="s">
        <v>421</v>
      </c>
      <c r="O1653" s="2" t="s">
        <v>70</v>
      </c>
    </row>
    <row r="1654" spans="1:15">
      <c r="A1654" s="42">
        <v>41647</v>
      </c>
      <c r="B1654" s="42">
        <v>50778</v>
      </c>
      <c r="C1654" s="130">
        <v>300</v>
      </c>
      <c r="D1654" s="43">
        <v>8.5099999999999995E-2</v>
      </c>
      <c r="E1654" s="43">
        <v>0.08</v>
      </c>
      <c r="F1654" s="44">
        <v>192000</v>
      </c>
      <c r="G1654" s="44">
        <v>192000</v>
      </c>
      <c r="H1654" s="44">
        <v>96607.28</v>
      </c>
      <c r="I1654" s="44">
        <v>99999.99</v>
      </c>
      <c r="J1654" s="68">
        <f t="shared" si="75"/>
        <v>0.50316291666666668</v>
      </c>
      <c r="K1654" s="43">
        <f t="shared" si="76"/>
        <v>0.52083328125000006</v>
      </c>
      <c r="L1654" s="41" t="str">
        <f t="shared" si="77"/>
        <v>AA</v>
      </c>
      <c r="M1654" s="41" t="s">
        <v>643</v>
      </c>
      <c r="N1654" s="41" t="s">
        <v>417</v>
      </c>
      <c r="O1654" s="41" t="s">
        <v>70</v>
      </c>
    </row>
    <row r="1655" spans="1:15">
      <c r="A1655" s="38">
        <v>41184</v>
      </c>
      <c r="B1655" s="38">
        <v>53967</v>
      </c>
      <c r="C1655" s="131">
        <v>420</v>
      </c>
      <c r="D1655" s="39">
        <v>8.5099999999999995E-2</v>
      </c>
      <c r="E1655" s="39">
        <v>7.5300000000000006E-2</v>
      </c>
      <c r="F1655" s="40">
        <v>115000</v>
      </c>
      <c r="G1655" s="40">
        <v>115000</v>
      </c>
      <c r="H1655" s="40">
        <v>57783.67</v>
      </c>
      <c r="I1655" s="40">
        <v>59935.37</v>
      </c>
      <c r="J1655" s="67">
        <f t="shared" si="75"/>
        <v>0.50246669565217394</v>
      </c>
      <c r="K1655" s="39">
        <f t="shared" si="76"/>
        <v>0.52117713043478264</v>
      </c>
      <c r="L1655" s="2" t="str">
        <f t="shared" si="77"/>
        <v>AA</v>
      </c>
      <c r="M1655" s="2" t="s">
        <v>772</v>
      </c>
      <c r="N1655" s="2" t="s">
        <v>417</v>
      </c>
      <c r="O1655" s="2" t="s">
        <v>70</v>
      </c>
    </row>
    <row r="1656" spans="1:15">
      <c r="A1656" s="42">
        <v>41254</v>
      </c>
      <c r="B1656" s="42">
        <v>50385</v>
      </c>
      <c r="C1656" s="130">
        <v>300</v>
      </c>
      <c r="D1656" s="43">
        <v>8.5099999999999995E-2</v>
      </c>
      <c r="E1656" s="43">
        <v>7.5300000000000006E-2</v>
      </c>
      <c r="F1656" s="44">
        <v>100700</v>
      </c>
      <c r="G1656" s="44">
        <v>100700</v>
      </c>
      <c r="H1656" s="44">
        <v>49429.52</v>
      </c>
      <c r="I1656" s="44">
        <v>52487.42</v>
      </c>
      <c r="J1656" s="68">
        <f t="shared" si="75"/>
        <v>0.49085918570009929</v>
      </c>
      <c r="K1656" s="43">
        <f t="shared" si="76"/>
        <v>0.52122562065541211</v>
      </c>
      <c r="L1656" s="41" t="str">
        <f t="shared" si="77"/>
        <v>AA</v>
      </c>
      <c r="M1656" s="41" t="s">
        <v>1233</v>
      </c>
      <c r="N1656" s="41" t="s">
        <v>424</v>
      </c>
      <c r="O1656" s="41" t="s">
        <v>70</v>
      </c>
    </row>
    <row r="1657" spans="1:15">
      <c r="A1657" s="42">
        <v>41428</v>
      </c>
      <c r="B1657" s="42">
        <v>50559</v>
      </c>
      <c r="C1657" s="130">
        <v>300</v>
      </c>
      <c r="D1657" s="43">
        <v>8.5099999999999995E-2</v>
      </c>
      <c r="E1657" s="43">
        <v>0.08</v>
      </c>
      <c r="F1657" s="44">
        <v>115000</v>
      </c>
      <c r="G1657" s="44">
        <v>115000</v>
      </c>
      <c r="H1657" s="44">
        <v>56751.62</v>
      </c>
      <c r="I1657" s="44">
        <v>59999.99</v>
      </c>
      <c r="J1657" s="68">
        <f t="shared" si="75"/>
        <v>0.49349234782608697</v>
      </c>
      <c r="K1657" s="43">
        <f t="shared" si="76"/>
        <v>0.52173904347826083</v>
      </c>
      <c r="L1657" s="41" t="str">
        <f t="shared" si="77"/>
        <v>AA</v>
      </c>
      <c r="M1657" s="41" t="s">
        <v>1607</v>
      </c>
      <c r="N1657" s="41" t="s">
        <v>427</v>
      </c>
      <c r="O1657" s="41" t="s">
        <v>70</v>
      </c>
    </row>
    <row r="1658" spans="1:15">
      <c r="A1658" s="42">
        <v>41172</v>
      </c>
      <c r="B1658" s="42">
        <v>47228</v>
      </c>
      <c r="C1658" s="130">
        <v>199</v>
      </c>
      <c r="D1658" s="43">
        <v>8.5099999999999995E-2</v>
      </c>
      <c r="E1658" s="43">
        <v>0.08</v>
      </c>
      <c r="F1658" s="44">
        <v>158500</v>
      </c>
      <c r="G1658" s="44">
        <v>158500</v>
      </c>
      <c r="H1658" s="44">
        <v>63462.89</v>
      </c>
      <c r="I1658" s="44">
        <v>82699.990000000005</v>
      </c>
      <c r="J1658" s="68">
        <f t="shared" si="75"/>
        <v>0.40039678233438486</v>
      </c>
      <c r="K1658" s="43">
        <f t="shared" si="76"/>
        <v>0.52176649842271294</v>
      </c>
      <c r="L1658" s="41" t="str">
        <f t="shared" si="77"/>
        <v>AA</v>
      </c>
      <c r="M1658" s="41" t="s">
        <v>640</v>
      </c>
      <c r="N1658" s="41" t="s">
        <v>435</v>
      </c>
      <c r="O1658" s="41" t="s">
        <v>70</v>
      </c>
    </row>
    <row r="1659" spans="1:15">
      <c r="A1659" s="42">
        <v>41108</v>
      </c>
      <c r="B1659" s="42">
        <v>50239</v>
      </c>
      <c r="C1659" s="130">
        <v>300</v>
      </c>
      <c r="D1659" s="43">
        <v>8.5099999999999995E-2</v>
      </c>
      <c r="E1659" s="43">
        <v>7.5300000000000006E-2</v>
      </c>
      <c r="F1659" s="44">
        <v>95800</v>
      </c>
      <c r="G1659" s="44">
        <v>95800</v>
      </c>
      <c r="H1659" s="44">
        <v>47743.81</v>
      </c>
      <c r="I1659" s="44">
        <v>50000</v>
      </c>
      <c r="J1659" s="68">
        <f t="shared" si="75"/>
        <v>0.498369624217119</v>
      </c>
      <c r="K1659" s="43">
        <f t="shared" si="76"/>
        <v>0.52192066805845516</v>
      </c>
      <c r="L1659" s="41" t="str">
        <f t="shared" si="77"/>
        <v>AA</v>
      </c>
      <c r="M1659" s="41" t="s">
        <v>762</v>
      </c>
      <c r="N1659" s="41" t="s">
        <v>417</v>
      </c>
      <c r="O1659" s="41" t="s">
        <v>70</v>
      </c>
    </row>
    <row r="1660" spans="1:15">
      <c r="A1660" s="42">
        <v>41124</v>
      </c>
      <c r="B1660" s="42">
        <v>46602</v>
      </c>
      <c r="C1660" s="130">
        <v>180</v>
      </c>
      <c r="D1660" s="43">
        <v>8.5099999999999995E-2</v>
      </c>
      <c r="E1660" s="43">
        <v>7.5300000000000006E-2</v>
      </c>
      <c r="F1660" s="44">
        <v>182000</v>
      </c>
      <c r="G1660" s="44">
        <v>182000</v>
      </c>
      <c r="H1660" s="44">
        <v>80242.41</v>
      </c>
      <c r="I1660" s="44">
        <v>94999.99</v>
      </c>
      <c r="J1660" s="68">
        <f t="shared" si="75"/>
        <v>0.44089236263736264</v>
      </c>
      <c r="K1660" s="43">
        <f t="shared" si="76"/>
        <v>0.52197796703296706</v>
      </c>
      <c r="L1660" s="41" t="str">
        <f t="shared" si="77"/>
        <v>AA</v>
      </c>
      <c r="M1660" s="41" t="s">
        <v>474</v>
      </c>
      <c r="N1660" s="41" t="s">
        <v>417</v>
      </c>
      <c r="O1660" s="41" t="s">
        <v>70</v>
      </c>
    </row>
    <row r="1661" spans="1:15">
      <c r="A1661" s="42">
        <v>41543</v>
      </c>
      <c r="B1661" s="42">
        <v>48848</v>
      </c>
      <c r="C1661" s="130">
        <v>240</v>
      </c>
      <c r="D1661" s="43">
        <v>8.5099999999999995E-2</v>
      </c>
      <c r="E1661" s="43">
        <v>7.5300000000000006E-2</v>
      </c>
      <c r="F1661" s="44">
        <v>182000</v>
      </c>
      <c r="G1661" s="44">
        <v>182000</v>
      </c>
      <c r="H1661" s="44">
        <v>89295.46</v>
      </c>
      <c r="I1661" s="44">
        <v>94999.99</v>
      </c>
      <c r="J1661" s="68">
        <f t="shared" si="75"/>
        <v>0.49063439560439565</v>
      </c>
      <c r="K1661" s="43">
        <f t="shared" si="76"/>
        <v>0.52197796703296706</v>
      </c>
      <c r="L1661" s="41" t="str">
        <f t="shared" si="77"/>
        <v>AA</v>
      </c>
      <c r="M1661" s="41" t="s">
        <v>689</v>
      </c>
      <c r="N1661" s="41" t="s">
        <v>424</v>
      </c>
      <c r="O1661" s="41" t="s">
        <v>70</v>
      </c>
    </row>
    <row r="1662" spans="1:15">
      <c r="A1662" s="42">
        <v>41564</v>
      </c>
      <c r="B1662" s="42">
        <v>49599</v>
      </c>
      <c r="C1662" s="130">
        <v>264</v>
      </c>
      <c r="D1662" s="43">
        <v>8.5099999999999995E-2</v>
      </c>
      <c r="E1662" s="43">
        <v>7.8100000000000003E-2</v>
      </c>
      <c r="F1662" s="44">
        <v>185000</v>
      </c>
      <c r="G1662" s="44">
        <v>185000</v>
      </c>
      <c r="H1662" s="44">
        <v>91809.11</v>
      </c>
      <c r="I1662" s="44">
        <v>96642.7</v>
      </c>
      <c r="J1662" s="68">
        <f t="shared" si="75"/>
        <v>0.49626545945945949</v>
      </c>
      <c r="K1662" s="43">
        <f t="shared" si="76"/>
        <v>0.52239297297297294</v>
      </c>
      <c r="L1662" s="41" t="str">
        <f t="shared" si="77"/>
        <v>AA</v>
      </c>
      <c r="M1662" s="41" t="s">
        <v>701</v>
      </c>
      <c r="N1662" s="41" t="s">
        <v>417</v>
      </c>
      <c r="O1662" s="41" t="s">
        <v>70</v>
      </c>
    </row>
    <row r="1663" spans="1:15">
      <c r="A1663" s="42">
        <v>41600</v>
      </c>
      <c r="B1663" s="42">
        <v>54384</v>
      </c>
      <c r="C1663" s="130">
        <v>420</v>
      </c>
      <c r="D1663" s="43">
        <v>8.5099999999999995E-2</v>
      </c>
      <c r="E1663" s="43">
        <v>0.08</v>
      </c>
      <c r="F1663" s="44">
        <v>135000</v>
      </c>
      <c r="G1663" s="44">
        <v>135000</v>
      </c>
      <c r="H1663" s="44">
        <v>68722.67</v>
      </c>
      <c r="I1663" s="44">
        <v>70523.47</v>
      </c>
      <c r="J1663" s="68">
        <f t="shared" si="75"/>
        <v>0.5090568148148148</v>
      </c>
      <c r="K1663" s="43">
        <f t="shared" si="76"/>
        <v>0.52239607407407407</v>
      </c>
      <c r="L1663" s="41" t="str">
        <f t="shared" si="77"/>
        <v>AA</v>
      </c>
      <c r="M1663" s="41" t="s">
        <v>259</v>
      </c>
      <c r="N1663" s="41" t="s">
        <v>438</v>
      </c>
      <c r="O1663" s="41" t="s">
        <v>70</v>
      </c>
    </row>
    <row r="1664" spans="1:15">
      <c r="A1664" s="38">
        <v>41332</v>
      </c>
      <c r="B1664" s="38">
        <v>52289</v>
      </c>
      <c r="C1664" s="131">
        <v>360</v>
      </c>
      <c r="D1664" s="39">
        <v>8.5099999999999995E-2</v>
      </c>
      <c r="E1664" s="39">
        <v>0.08</v>
      </c>
      <c r="F1664" s="40">
        <v>198000</v>
      </c>
      <c r="G1664" s="40">
        <v>198000</v>
      </c>
      <c r="H1664" s="40">
        <v>100066.29</v>
      </c>
      <c r="I1664" s="40">
        <v>103500</v>
      </c>
      <c r="J1664" s="67">
        <f t="shared" si="75"/>
        <v>0.50538530303030305</v>
      </c>
      <c r="K1664" s="39">
        <f t="shared" si="76"/>
        <v>0.52272727272727271</v>
      </c>
      <c r="L1664" s="2" t="str">
        <f t="shared" si="77"/>
        <v>AA</v>
      </c>
      <c r="M1664" s="2" t="s">
        <v>729</v>
      </c>
      <c r="N1664" s="2" t="s">
        <v>424</v>
      </c>
      <c r="O1664" s="2" t="s">
        <v>70</v>
      </c>
    </row>
    <row r="1665" spans="1:15">
      <c r="A1665" s="38">
        <v>41568</v>
      </c>
      <c r="B1665" s="38">
        <v>54352</v>
      </c>
      <c r="C1665" s="131">
        <v>420</v>
      </c>
      <c r="D1665" s="39">
        <v>8.5099999999999995E-2</v>
      </c>
      <c r="E1665" s="39">
        <v>7.4400000000000008E-2</v>
      </c>
      <c r="F1665" s="40">
        <v>134902.66</v>
      </c>
      <c r="G1665" s="40">
        <v>134902.66</v>
      </c>
      <c r="H1665" s="40">
        <v>69972.94</v>
      </c>
      <c r="I1665" s="40">
        <v>70556.289999999994</v>
      </c>
      <c r="J1665" s="67">
        <f t="shared" si="75"/>
        <v>0.51869207026755437</v>
      </c>
      <c r="K1665" s="39">
        <f t="shared" si="76"/>
        <v>0.52301629930796023</v>
      </c>
      <c r="L1665" s="2" t="str">
        <f t="shared" si="77"/>
        <v>AA</v>
      </c>
      <c r="M1665" s="2" t="s">
        <v>483</v>
      </c>
      <c r="N1665" s="2" t="s">
        <v>424</v>
      </c>
      <c r="O1665" s="2" t="s">
        <v>70</v>
      </c>
    </row>
    <row r="1666" spans="1:15">
      <c r="A1666" s="38">
        <v>41136</v>
      </c>
      <c r="B1666" s="38">
        <v>53919</v>
      </c>
      <c r="C1666" s="131">
        <v>420</v>
      </c>
      <c r="D1666" s="39">
        <v>8.5099999999999995E-2</v>
      </c>
      <c r="E1666" s="39">
        <v>7.5300000000000006E-2</v>
      </c>
      <c r="F1666" s="40">
        <v>160503</v>
      </c>
      <c r="G1666" s="40">
        <v>160503</v>
      </c>
      <c r="H1666" s="40">
        <v>78980.55</v>
      </c>
      <c r="I1666" s="40">
        <v>83999.99</v>
      </c>
      <c r="J1666" s="67">
        <f t="shared" si="75"/>
        <v>0.4920814564213753</v>
      </c>
      <c r="K1666" s="39">
        <f t="shared" si="76"/>
        <v>0.52335464134626775</v>
      </c>
      <c r="L1666" s="2" t="str">
        <f t="shared" si="77"/>
        <v>AA</v>
      </c>
      <c r="M1666" s="2" t="s">
        <v>1513</v>
      </c>
      <c r="N1666" s="2" t="s">
        <v>420</v>
      </c>
      <c r="O1666" s="2" t="s">
        <v>70</v>
      </c>
    </row>
    <row r="1667" spans="1:15">
      <c r="A1667" s="38">
        <v>41515</v>
      </c>
      <c r="B1667" s="38">
        <v>48820</v>
      </c>
      <c r="C1667" s="131">
        <v>240</v>
      </c>
      <c r="D1667" s="39">
        <v>8.5099999999999995E-2</v>
      </c>
      <c r="E1667" s="39">
        <v>7.5300000000000006E-2</v>
      </c>
      <c r="F1667" s="40">
        <v>133750</v>
      </c>
      <c r="G1667" s="40">
        <v>133750</v>
      </c>
      <c r="H1667" s="40">
        <v>65550.44</v>
      </c>
      <c r="I1667" s="40">
        <v>69999.990000000005</v>
      </c>
      <c r="J1667" s="67">
        <f t="shared" ref="J1667:J1730" si="78">H1667/G1667</f>
        <v>0.49009674766355144</v>
      </c>
      <c r="K1667" s="39">
        <f t="shared" ref="K1667:K1730" si="79">I1667/G1667</f>
        <v>0.52336441121495336</v>
      </c>
      <c r="L1667" s="2" t="str">
        <f t="shared" ref="L1667:L1730" si="80">IF(J1667&lt;=65%,"AA",IF(J1667&lt;=75%,"A",IF(J1667&lt;=85%,"B","C")))</f>
        <v>AA</v>
      </c>
      <c r="M1667" s="2" t="s">
        <v>567</v>
      </c>
      <c r="N1667" s="2" t="s">
        <v>417</v>
      </c>
      <c r="O1667" s="2" t="s">
        <v>70</v>
      </c>
    </row>
    <row r="1668" spans="1:15">
      <c r="A1668" s="42">
        <v>41087</v>
      </c>
      <c r="B1668" s="42">
        <v>52044</v>
      </c>
      <c r="C1668" s="130">
        <v>360</v>
      </c>
      <c r="D1668" s="43">
        <v>8.5099999999999995E-2</v>
      </c>
      <c r="E1668" s="43">
        <v>7.4400000000000008E-2</v>
      </c>
      <c r="F1668" s="44">
        <v>137500</v>
      </c>
      <c r="G1668" s="44">
        <v>137500</v>
      </c>
      <c r="H1668" s="44">
        <v>66681.66</v>
      </c>
      <c r="I1668" s="44">
        <v>71999.990000000005</v>
      </c>
      <c r="J1668" s="68">
        <f t="shared" si="78"/>
        <v>0.48495752727272728</v>
      </c>
      <c r="K1668" s="43">
        <f t="shared" si="79"/>
        <v>0.52363629090909092</v>
      </c>
      <c r="L1668" s="41" t="str">
        <f t="shared" si="80"/>
        <v>AA</v>
      </c>
      <c r="M1668" s="41" t="s">
        <v>1366</v>
      </c>
      <c r="N1668" s="41" t="s">
        <v>424</v>
      </c>
      <c r="O1668" s="41" t="s">
        <v>70</v>
      </c>
    </row>
    <row r="1669" spans="1:15">
      <c r="A1669" s="42">
        <v>41585</v>
      </c>
      <c r="B1669" s="42">
        <v>44384</v>
      </c>
      <c r="C1669" s="130">
        <v>92</v>
      </c>
      <c r="D1669" s="43">
        <v>8.5099999999999995E-2</v>
      </c>
      <c r="E1669" s="43">
        <v>0.08</v>
      </c>
      <c r="F1669" s="44">
        <v>180000</v>
      </c>
      <c r="G1669" s="44">
        <v>180000</v>
      </c>
      <c r="H1669" s="44">
        <v>79836.61</v>
      </c>
      <c r="I1669" s="44">
        <v>94257.919999999998</v>
      </c>
      <c r="J1669" s="68">
        <f t="shared" si="78"/>
        <v>0.44353672222222223</v>
      </c>
      <c r="K1669" s="43">
        <f t="shared" si="79"/>
        <v>0.52365511111111107</v>
      </c>
      <c r="L1669" s="41" t="str">
        <f t="shared" si="80"/>
        <v>AA</v>
      </c>
      <c r="M1669" s="41" t="s">
        <v>564</v>
      </c>
      <c r="N1669" s="41" t="s">
        <v>417</v>
      </c>
      <c r="O1669" s="41" t="s">
        <v>70</v>
      </c>
    </row>
    <row r="1670" spans="1:15">
      <c r="A1670" s="38">
        <v>41548</v>
      </c>
      <c r="B1670" s="38">
        <v>54332</v>
      </c>
      <c r="C1670" s="131">
        <v>420</v>
      </c>
      <c r="D1670" s="39">
        <v>8.5099999999999995E-2</v>
      </c>
      <c r="E1670" s="39">
        <v>7.4400000000000008E-2</v>
      </c>
      <c r="F1670" s="40">
        <v>135000</v>
      </c>
      <c r="G1670" s="40">
        <v>135000</v>
      </c>
      <c r="H1670" s="40">
        <v>68769.14</v>
      </c>
      <c r="I1670" s="40">
        <v>70696.990000000005</v>
      </c>
      <c r="J1670" s="67">
        <f t="shared" si="78"/>
        <v>0.50940103703703699</v>
      </c>
      <c r="K1670" s="39">
        <f t="shared" si="79"/>
        <v>0.52368140740740743</v>
      </c>
      <c r="L1670" s="2" t="str">
        <f t="shared" si="80"/>
        <v>AA</v>
      </c>
      <c r="M1670" s="2" t="s">
        <v>881</v>
      </c>
      <c r="N1670" s="2" t="s">
        <v>421</v>
      </c>
      <c r="O1670" s="2" t="s">
        <v>70</v>
      </c>
    </row>
    <row r="1671" spans="1:15">
      <c r="A1671" s="38">
        <v>41481</v>
      </c>
      <c r="B1671" s="38">
        <v>49700</v>
      </c>
      <c r="C1671" s="131">
        <v>270</v>
      </c>
      <c r="D1671" s="39">
        <v>8.5099999999999995E-2</v>
      </c>
      <c r="E1671" s="39">
        <v>8.5099999999999995E-2</v>
      </c>
      <c r="F1671" s="40">
        <v>188997.16</v>
      </c>
      <c r="G1671" s="40">
        <v>188997.16</v>
      </c>
      <c r="H1671" s="40">
        <v>95122.68</v>
      </c>
      <c r="I1671" s="40">
        <v>98997.16</v>
      </c>
      <c r="J1671" s="67">
        <f t="shared" si="78"/>
        <v>0.50330216602196554</v>
      </c>
      <c r="K1671" s="39">
        <f t="shared" si="79"/>
        <v>0.52380236824722659</v>
      </c>
      <c r="L1671" s="2" t="str">
        <f t="shared" si="80"/>
        <v>AA</v>
      </c>
      <c r="M1671" s="2" t="s">
        <v>1484</v>
      </c>
      <c r="N1671" s="2" t="s">
        <v>416</v>
      </c>
      <c r="O1671" s="2" t="s">
        <v>70</v>
      </c>
    </row>
    <row r="1672" spans="1:15">
      <c r="A1672" s="42">
        <v>41285</v>
      </c>
      <c r="B1672" s="42">
        <v>51481</v>
      </c>
      <c r="C1672" s="130">
        <v>335</v>
      </c>
      <c r="D1672" s="43">
        <v>8.5099999999999995E-2</v>
      </c>
      <c r="E1672" s="43">
        <v>0.08</v>
      </c>
      <c r="F1672" s="44">
        <v>105000</v>
      </c>
      <c r="G1672" s="44">
        <v>105000</v>
      </c>
      <c r="H1672" s="44">
        <v>51537.21</v>
      </c>
      <c r="I1672" s="44">
        <v>54999.99</v>
      </c>
      <c r="J1672" s="68">
        <f t="shared" si="78"/>
        <v>0.49083057142857139</v>
      </c>
      <c r="K1672" s="43">
        <f t="shared" si="79"/>
        <v>0.52380942857142854</v>
      </c>
      <c r="L1672" s="41" t="str">
        <f t="shared" si="80"/>
        <v>AA</v>
      </c>
      <c r="M1672" s="41" t="s">
        <v>947</v>
      </c>
      <c r="N1672" s="41" t="s">
        <v>421</v>
      </c>
      <c r="O1672" s="41" t="s">
        <v>70</v>
      </c>
    </row>
    <row r="1673" spans="1:15">
      <c r="A1673" s="42">
        <v>41621</v>
      </c>
      <c r="B1673" s="42">
        <v>54405</v>
      </c>
      <c r="C1673" s="130">
        <v>420</v>
      </c>
      <c r="D1673" s="43">
        <v>8.5099999999999995E-2</v>
      </c>
      <c r="E1673" s="43">
        <v>7.5300000000000006E-2</v>
      </c>
      <c r="F1673" s="44">
        <v>196000</v>
      </c>
      <c r="G1673" s="44">
        <v>196000</v>
      </c>
      <c r="H1673" s="44">
        <v>100409.56</v>
      </c>
      <c r="I1673" s="44">
        <v>102770.8</v>
      </c>
      <c r="J1673" s="68">
        <f t="shared" si="78"/>
        <v>0.5122936734693877</v>
      </c>
      <c r="K1673" s="43">
        <f t="shared" si="79"/>
        <v>0.52434081632653062</v>
      </c>
      <c r="L1673" s="41" t="str">
        <f t="shared" si="80"/>
        <v>AA</v>
      </c>
      <c r="M1673" s="41" t="s">
        <v>538</v>
      </c>
      <c r="N1673" s="41" t="s">
        <v>417</v>
      </c>
      <c r="O1673" s="41" t="s">
        <v>70</v>
      </c>
    </row>
    <row r="1674" spans="1:15">
      <c r="A1674" s="42">
        <v>41255</v>
      </c>
      <c r="B1674" s="42">
        <v>50386</v>
      </c>
      <c r="C1674" s="130">
        <v>300</v>
      </c>
      <c r="D1674" s="43">
        <v>8.5099999999999995E-2</v>
      </c>
      <c r="E1674" s="43">
        <v>7.5300000000000006E-2</v>
      </c>
      <c r="F1674" s="44">
        <v>200000</v>
      </c>
      <c r="G1674" s="44">
        <v>200000</v>
      </c>
      <c r="H1674" s="44">
        <v>96929.89</v>
      </c>
      <c r="I1674" s="44">
        <v>104876.34</v>
      </c>
      <c r="J1674" s="68">
        <f t="shared" si="78"/>
        <v>0.48464944999999998</v>
      </c>
      <c r="K1674" s="43">
        <f t="shared" si="79"/>
        <v>0.52438169999999995</v>
      </c>
      <c r="L1674" s="41" t="str">
        <f t="shared" si="80"/>
        <v>AA</v>
      </c>
      <c r="M1674" s="41" t="s">
        <v>472</v>
      </c>
      <c r="N1674" s="41" t="s">
        <v>426</v>
      </c>
      <c r="O1674" s="41" t="s">
        <v>70</v>
      </c>
    </row>
    <row r="1675" spans="1:15">
      <c r="A1675" s="38">
        <v>41662</v>
      </c>
      <c r="B1675" s="38">
        <v>54049</v>
      </c>
      <c r="C1675" s="131">
        <v>407</v>
      </c>
      <c r="D1675" s="39">
        <v>8.5099999999999995E-2</v>
      </c>
      <c r="E1675" s="39">
        <v>0.08</v>
      </c>
      <c r="F1675" s="40">
        <v>200000</v>
      </c>
      <c r="G1675" s="40">
        <v>200000</v>
      </c>
      <c r="H1675" s="40">
        <v>102504.39</v>
      </c>
      <c r="I1675" s="40">
        <v>104921.63</v>
      </c>
      <c r="J1675" s="67">
        <f t="shared" si="78"/>
        <v>0.51252195</v>
      </c>
      <c r="K1675" s="39">
        <f t="shared" si="79"/>
        <v>0.52460815000000005</v>
      </c>
      <c r="L1675" s="2" t="str">
        <f t="shared" si="80"/>
        <v>AA</v>
      </c>
      <c r="M1675" s="2" t="s">
        <v>628</v>
      </c>
      <c r="N1675" s="2" t="s">
        <v>421</v>
      </c>
      <c r="O1675" s="2" t="s">
        <v>70</v>
      </c>
    </row>
    <row r="1676" spans="1:15">
      <c r="A1676" s="42">
        <v>41108</v>
      </c>
      <c r="B1676" s="42">
        <v>47470</v>
      </c>
      <c r="C1676" s="130">
        <v>209</v>
      </c>
      <c r="D1676" s="43">
        <v>8.5099999999999995E-2</v>
      </c>
      <c r="E1676" s="43">
        <v>7.4400000000000008E-2</v>
      </c>
      <c r="F1676" s="44">
        <v>200000</v>
      </c>
      <c r="G1676" s="44">
        <v>200000</v>
      </c>
      <c r="H1676" s="44">
        <v>90547.76</v>
      </c>
      <c r="I1676" s="44">
        <v>104999.99</v>
      </c>
      <c r="J1676" s="68">
        <f t="shared" si="78"/>
        <v>0.4527388</v>
      </c>
      <c r="K1676" s="43">
        <f t="shared" si="79"/>
        <v>0.52499994999999999</v>
      </c>
      <c r="L1676" s="41" t="str">
        <f t="shared" si="80"/>
        <v>AA</v>
      </c>
      <c r="M1676" s="41" t="s">
        <v>700</v>
      </c>
      <c r="N1676" s="41" t="s">
        <v>421</v>
      </c>
      <c r="O1676" s="41" t="s">
        <v>70</v>
      </c>
    </row>
    <row r="1677" spans="1:15">
      <c r="A1677" s="38">
        <v>41624</v>
      </c>
      <c r="B1677" s="38">
        <v>50906</v>
      </c>
      <c r="C1677" s="131">
        <v>305</v>
      </c>
      <c r="D1677" s="39">
        <v>8.5099999999999995E-2</v>
      </c>
      <c r="E1677" s="39">
        <v>7.4400000000000008E-2</v>
      </c>
      <c r="F1677" s="40">
        <v>200000</v>
      </c>
      <c r="G1677" s="40">
        <v>200000</v>
      </c>
      <c r="H1677" s="40">
        <v>101242.17</v>
      </c>
      <c r="I1677" s="40">
        <v>104999.99</v>
      </c>
      <c r="J1677" s="67">
        <f t="shared" si="78"/>
        <v>0.50621084999999999</v>
      </c>
      <c r="K1677" s="39">
        <f t="shared" si="79"/>
        <v>0.52499994999999999</v>
      </c>
      <c r="L1677" s="2" t="str">
        <f t="shared" si="80"/>
        <v>AA</v>
      </c>
      <c r="M1677" s="2" t="s">
        <v>527</v>
      </c>
      <c r="N1677" s="2" t="s">
        <v>419</v>
      </c>
      <c r="O1677" s="2" t="s">
        <v>70</v>
      </c>
    </row>
    <row r="1678" spans="1:15">
      <c r="A1678" s="42">
        <v>41184</v>
      </c>
      <c r="B1678" s="42">
        <v>50315</v>
      </c>
      <c r="C1678" s="130">
        <v>300</v>
      </c>
      <c r="D1678" s="43">
        <v>8.5099999999999995E-2</v>
      </c>
      <c r="E1678" s="43">
        <v>7.8100000000000003E-2</v>
      </c>
      <c r="F1678" s="44">
        <v>120000</v>
      </c>
      <c r="G1678" s="44">
        <v>120000</v>
      </c>
      <c r="H1678" s="44">
        <v>60713.97</v>
      </c>
      <c r="I1678" s="44">
        <v>63014.82</v>
      </c>
      <c r="J1678" s="68">
        <f t="shared" si="78"/>
        <v>0.50594974999999998</v>
      </c>
      <c r="K1678" s="43">
        <f t="shared" si="79"/>
        <v>0.52512349999999997</v>
      </c>
      <c r="L1678" s="41" t="str">
        <f t="shared" si="80"/>
        <v>AA</v>
      </c>
      <c r="M1678" s="41" t="s">
        <v>584</v>
      </c>
      <c r="N1678" s="41" t="s">
        <v>417</v>
      </c>
      <c r="O1678" s="41" t="s">
        <v>70</v>
      </c>
    </row>
    <row r="1679" spans="1:15">
      <c r="A1679" s="42">
        <v>41579</v>
      </c>
      <c r="B1679" s="42">
        <v>54363</v>
      </c>
      <c r="C1679" s="130">
        <v>420</v>
      </c>
      <c r="D1679" s="43">
        <v>8.5099999999999995E-2</v>
      </c>
      <c r="E1679" s="43">
        <v>0.08</v>
      </c>
      <c r="F1679" s="44">
        <v>104989.8</v>
      </c>
      <c r="G1679" s="44">
        <v>104989.8</v>
      </c>
      <c r="H1679" s="44">
        <v>54112.9</v>
      </c>
      <c r="I1679" s="44">
        <v>55134.8</v>
      </c>
      <c r="J1679" s="68">
        <f t="shared" si="78"/>
        <v>0.51541102088012358</v>
      </c>
      <c r="K1679" s="43">
        <f t="shared" si="79"/>
        <v>0.52514434735564786</v>
      </c>
      <c r="L1679" s="41" t="str">
        <f t="shared" si="80"/>
        <v>AA</v>
      </c>
      <c r="M1679" s="41" t="s">
        <v>486</v>
      </c>
      <c r="N1679" s="41" t="s">
        <v>417</v>
      </c>
      <c r="O1679" s="41" t="s">
        <v>70</v>
      </c>
    </row>
    <row r="1680" spans="1:15">
      <c r="A1680" s="42">
        <v>41620</v>
      </c>
      <c r="B1680" s="42">
        <v>49168</v>
      </c>
      <c r="C1680" s="130">
        <v>248</v>
      </c>
      <c r="D1680" s="43">
        <v>8.5099999999999995E-2</v>
      </c>
      <c r="E1680" s="43">
        <v>7.8100000000000003E-2</v>
      </c>
      <c r="F1680" s="44">
        <v>197000</v>
      </c>
      <c r="G1680" s="44">
        <v>197000</v>
      </c>
      <c r="H1680" s="44">
        <v>98632.63</v>
      </c>
      <c r="I1680" s="44">
        <v>103468.3</v>
      </c>
      <c r="J1680" s="68">
        <f t="shared" si="78"/>
        <v>0.50067324873096453</v>
      </c>
      <c r="K1680" s="43">
        <f t="shared" si="79"/>
        <v>0.52521979695431475</v>
      </c>
      <c r="L1680" s="41" t="str">
        <f t="shared" si="80"/>
        <v>AA</v>
      </c>
      <c r="M1680" s="41" t="s">
        <v>467</v>
      </c>
      <c r="N1680" s="41" t="s">
        <v>425</v>
      </c>
      <c r="O1680" s="41" t="s">
        <v>70</v>
      </c>
    </row>
    <row r="1681" spans="1:15">
      <c r="A1681" s="42">
        <v>41071</v>
      </c>
      <c r="B1681" s="42">
        <v>50506</v>
      </c>
      <c r="C1681" s="130">
        <v>310</v>
      </c>
      <c r="D1681" s="43">
        <v>8.5099999999999995E-2</v>
      </c>
      <c r="E1681" s="43">
        <v>0.08</v>
      </c>
      <c r="F1681" s="44">
        <v>167500</v>
      </c>
      <c r="G1681" s="44">
        <v>167500</v>
      </c>
      <c r="H1681" s="44">
        <v>79960.820000000007</v>
      </c>
      <c r="I1681" s="44">
        <v>87999.99</v>
      </c>
      <c r="J1681" s="68">
        <f t="shared" si="78"/>
        <v>0.47737802985074629</v>
      </c>
      <c r="K1681" s="43">
        <f t="shared" si="79"/>
        <v>0.52537307462686567</v>
      </c>
      <c r="L1681" s="41" t="str">
        <f t="shared" si="80"/>
        <v>AA</v>
      </c>
      <c r="M1681" s="41" t="s">
        <v>505</v>
      </c>
      <c r="N1681" s="41" t="s">
        <v>424</v>
      </c>
      <c r="O1681" s="41" t="s">
        <v>70</v>
      </c>
    </row>
    <row r="1682" spans="1:15">
      <c r="A1682" s="42">
        <v>41575</v>
      </c>
      <c r="B1682" s="42">
        <v>54359</v>
      </c>
      <c r="C1682" s="130">
        <v>420</v>
      </c>
      <c r="D1682" s="43">
        <v>8.5099999999999995E-2</v>
      </c>
      <c r="E1682" s="43">
        <v>7.8100000000000003E-2</v>
      </c>
      <c r="F1682" s="44">
        <v>190318.3</v>
      </c>
      <c r="G1682" s="44">
        <v>190318.3</v>
      </c>
      <c r="H1682" s="44">
        <v>99991.43</v>
      </c>
      <c r="I1682" s="44">
        <v>100000</v>
      </c>
      <c r="J1682" s="68">
        <f t="shared" si="78"/>
        <v>0.52539051683416671</v>
      </c>
      <c r="K1682" s="43">
        <f t="shared" si="79"/>
        <v>0.52543554666051562</v>
      </c>
      <c r="L1682" s="41" t="str">
        <f t="shared" si="80"/>
        <v>AA</v>
      </c>
      <c r="M1682" s="41" t="s">
        <v>580</v>
      </c>
      <c r="N1682" s="41" t="s">
        <v>423</v>
      </c>
      <c r="O1682" s="41" t="s">
        <v>70</v>
      </c>
    </row>
    <row r="1683" spans="1:15">
      <c r="A1683" s="38">
        <v>41172</v>
      </c>
      <c r="B1683" s="38">
        <v>53955</v>
      </c>
      <c r="C1683" s="131">
        <v>420</v>
      </c>
      <c r="D1683" s="39">
        <v>8.5099999999999995E-2</v>
      </c>
      <c r="E1683" s="39">
        <v>7.4400000000000008E-2</v>
      </c>
      <c r="F1683" s="40">
        <v>180736</v>
      </c>
      <c r="G1683" s="40">
        <v>180736</v>
      </c>
      <c r="H1683" s="40">
        <v>89512.62</v>
      </c>
      <c r="I1683" s="40">
        <v>94999.99</v>
      </c>
      <c r="J1683" s="67">
        <f t="shared" si="78"/>
        <v>0.4952672406161473</v>
      </c>
      <c r="K1683" s="39">
        <f t="shared" si="79"/>
        <v>0.52562848574716714</v>
      </c>
      <c r="L1683" s="2" t="str">
        <f t="shared" si="80"/>
        <v>AA</v>
      </c>
      <c r="M1683" s="2" t="s">
        <v>1187</v>
      </c>
      <c r="N1683" s="2" t="s">
        <v>416</v>
      </c>
      <c r="O1683" s="2" t="s">
        <v>70</v>
      </c>
    </row>
    <row r="1684" spans="1:15">
      <c r="A1684" s="42">
        <v>41355</v>
      </c>
      <c r="B1684" s="42">
        <v>47839</v>
      </c>
      <c r="C1684" s="130">
        <v>213</v>
      </c>
      <c r="D1684" s="43">
        <v>8.5099999999999995E-2</v>
      </c>
      <c r="E1684" s="43">
        <v>0.08</v>
      </c>
      <c r="F1684" s="44">
        <v>149900</v>
      </c>
      <c r="G1684" s="44">
        <v>149900</v>
      </c>
      <c r="H1684" s="44">
        <v>72647.77</v>
      </c>
      <c r="I1684" s="44">
        <v>78802.289999999994</v>
      </c>
      <c r="J1684" s="68">
        <f t="shared" si="78"/>
        <v>0.48464156104069384</v>
      </c>
      <c r="K1684" s="43">
        <f t="shared" si="79"/>
        <v>0.52569906604402927</v>
      </c>
      <c r="L1684" s="41" t="str">
        <f t="shared" si="80"/>
        <v>AA</v>
      </c>
      <c r="M1684" s="41" t="s">
        <v>495</v>
      </c>
      <c r="N1684" s="41" t="s">
        <v>424</v>
      </c>
      <c r="O1684" s="41" t="s">
        <v>70</v>
      </c>
    </row>
    <row r="1685" spans="1:15">
      <c r="A1685" s="38">
        <v>41655</v>
      </c>
      <c r="B1685" s="38">
        <v>44455</v>
      </c>
      <c r="C1685" s="131">
        <v>92</v>
      </c>
      <c r="D1685" s="39">
        <v>8.5099999999999995E-2</v>
      </c>
      <c r="E1685" s="39">
        <v>0.08</v>
      </c>
      <c r="F1685" s="40">
        <v>175000</v>
      </c>
      <c r="G1685" s="40">
        <v>175000</v>
      </c>
      <c r="H1685" s="40">
        <v>75073.45</v>
      </c>
      <c r="I1685" s="40">
        <v>91999.99</v>
      </c>
      <c r="J1685" s="67">
        <f t="shared" si="78"/>
        <v>0.42899114285714285</v>
      </c>
      <c r="K1685" s="39">
        <f t="shared" si="79"/>
        <v>0.52571422857142858</v>
      </c>
      <c r="L1685" s="2" t="str">
        <f t="shared" si="80"/>
        <v>AA</v>
      </c>
      <c r="M1685" s="2" t="s">
        <v>467</v>
      </c>
      <c r="N1685" s="2" t="s">
        <v>425</v>
      </c>
      <c r="O1685" s="2" t="s">
        <v>70</v>
      </c>
    </row>
    <row r="1686" spans="1:15">
      <c r="A1686" s="42">
        <v>41611</v>
      </c>
      <c r="B1686" s="42">
        <v>48916</v>
      </c>
      <c r="C1686" s="130">
        <v>240</v>
      </c>
      <c r="D1686" s="43">
        <v>8.5099999999999995E-2</v>
      </c>
      <c r="E1686" s="43">
        <v>8.5099999999999995E-2</v>
      </c>
      <c r="F1686" s="44">
        <v>150000</v>
      </c>
      <c r="G1686" s="44">
        <v>150000</v>
      </c>
      <c r="H1686" s="44">
        <v>77944.84</v>
      </c>
      <c r="I1686" s="44">
        <v>78891.58</v>
      </c>
      <c r="J1686" s="68">
        <f t="shared" si="78"/>
        <v>0.51963226666666662</v>
      </c>
      <c r="K1686" s="43">
        <f t="shared" si="79"/>
        <v>0.5259438666666667</v>
      </c>
      <c r="L1686" s="41" t="str">
        <f t="shared" si="80"/>
        <v>AA</v>
      </c>
      <c r="M1686" s="41" t="s">
        <v>970</v>
      </c>
      <c r="N1686" s="41" t="s">
        <v>427</v>
      </c>
      <c r="O1686" s="41" t="s">
        <v>70</v>
      </c>
    </row>
    <row r="1687" spans="1:15">
      <c r="A1687" s="38">
        <v>41285</v>
      </c>
      <c r="B1687" s="38">
        <v>54068</v>
      </c>
      <c r="C1687" s="131">
        <v>420</v>
      </c>
      <c r="D1687" s="39">
        <v>8.5099999999999995E-2</v>
      </c>
      <c r="E1687" s="39">
        <v>7.5300000000000006E-2</v>
      </c>
      <c r="F1687" s="40">
        <v>200000</v>
      </c>
      <c r="G1687" s="40">
        <v>200000</v>
      </c>
      <c r="H1687" s="40">
        <v>100181.09</v>
      </c>
      <c r="I1687" s="40">
        <v>105199.99</v>
      </c>
      <c r="J1687" s="67">
        <f t="shared" si="78"/>
        <v>0.50090544999999997</v>
      </c>
      <c r="K1687" s="39">
        <f t="shared" si="79"/>
        <v>0.52599994999999999</v>
      </c>
      <c r="L1687" s="2" t="str">
        <f t="shared" si="80"/>
        <v>AA</v>
      </c>
      <c r="M1687" s="2" t="s">
        <v>466</v>
      </c>
      <c r="N1687" s="2" t="s">
        <v>421</v>
      </c>
      <c r="O1687" s="2" t="s">
        <v>70</v>
      </c>
    </row>
    <row r="1688" spans="1:15">
      <c r="A1688" s="42">
        <v>41555</v>
      </c>
      <c r="B1688" s="42">
        <v>52512</v>
      </c>
      <c r="C1688" s="130">
        <v>360</v>
      </c>
      <c r="D1688" s="43">
        <v>8.5099999999999995E-2</v>
      </c>
      <c r="E1688" s="43">
        <v>0.08</v>
      </c>
      <c r="F1688" s="44">
        <v>200000</v>
      </c>
      <c r="G1688" s="44">
        <v>200000</v>
      </c>
      <c r="H1688" s="44">
        <v>105214.13</v>
      </c>
      <c r="I1688" s="44">
        <v>105204.23</v>
      </c>
      <c r="J1688" s="68">
        <f t="shared" si="78"/>
        <v>0.52607064999999997</v>
      </c>
      <c r="K1688" s="43">
        <f t="shared" si="79"/>
        <v>0.52602114999999994</v>
      </c>
      <c r="L1688" s="41" t="str">
        <f t="shared" si="80"/>
        <v>AA</v>
      </c>
      <c r="M1688" s="41" t="s">
        <v>567</v>
      </c>
      <c r="N1688" s="41" t="s">
        <v>417</v>
      </c>
      <c r="O1688" s="41" t="s">
        <v>70</v>
      </c>
    </row>
    <row r="1689" spans="1:15">
      <c r="A1689" s="38">
        <v>41288</v>
      </c>
      <c r="B1689" s="38">
        <v>44088</v>
      </c>
      <c r="C1689" s="131">
        <v>92</v>
      </c>
      <c r="D1689" s="39">
        <v>8.5099999999999995E-2</v>
      </c>
      <c r="E1689" s="39">
        <v>7.4400000000000008E-2</v>
      </c>
      <c r="F1689" s="40">
        <v>190000</v>
      </c>
      <c r="G1689" s="40">
        <v>190000</v>
      </c>
      <c r="H1689" s="40">
        <v>73763.490000000005</v>
      </c>
      <c r="I1689" s="40">
        <v>99999.99</v>
      </c>
      <c r="J1689" s="67">
        <f t="shared" si="78"/>
        <v>0.38822889473684213</v>
      </c>
      <c r="K1689" s="39">
        <f t="shared" si="79"/>
        <v>0.52631573684210531</v>
      </c>
      <c r="L1689" s="2" t="str">
        <f t="shared" si="80"/>
        <v>AA</v>
      </c>
      <c r="M1689" s="2" t="s">
        <v>468</v>
      </c>
      <c r="N1689" s="2" t="s">
        <v>421</v>
      </c>
      <c r="O1689" s="2" t="s">
        <v>70</v>
      </c>
    </row>
    <row r="1690" spans="1:15">
      <c r="A1690" s="42">
        <v>41379</v>
      </c>
      <c r="B1690" s="42">
        <v>46858</v>
      </c>
      <c r="C1690" s="130">
        <v>180</v>
      </c>
      <c r="D1690" s="43">
        <v>8.5099999999999995E-2</v>
      </c>
      <c r="E1690" s="43">
        <v>0.08</v>
      </c>
      <c r="F1690" s="44">
        <v>190000</v>
      </c>
      <c r="G1690" s="44">
        <v>190000</v>
      </c>
      <c r="H1690" s="44">
        <v>88898.46</v>
      </c>
      <c r="I1690" s="44">
        <v>99999.99</v>
      </c>
      <c r="J1690" s="68">
        <f t="shared" si="78"/>
        <v>0.46788663157894739</v>
      </c>
      <c r="K1690" s="43">
        <f t="shared" si="79"/>
        <v>0.52631573684210531</v>
      </c>
      <c r="L1690" s="41" t="str">
        <f t="shared" si="80"/>
        <v>AA</v>
      </c>
      <c r="M1690" s="41" t="s">
        <v>532</v>
      </c>
      <c r="N1690" s="41" t="s">
        <v>417</v>
      </c>
      <c r="O1690" s="41" t="s">
        <v>70</v>
      </c>
    </row>
    <row r="1691" spans="1:15">
      <c r="A1691" s="38">
        <v>41149</v>
      </c>
      <c r="B1691" s="38">
        <v>47205</v>
      </c>
      <c r="C1691" s="131">
        <v>199</v>
      </c>
      <c r="D1691" s="39">
        <v>8.5099999999999995E-2</v>
      </c>
      <c r="E1691" s="39">
        <v>7.8100000000000003E-2</v>
      </c>
      <c r="F1691" s="40">
        <v>190000</v>
      </c>
      <c r="G1691" s="40">
        <v>190000</v>
      </c>
      <c r="H1691" s="40">
        <v>72778.34</v>
      </c>
      <c r="I1691" s="40">
        <v>99999.99</v>
      </c>
      <c r="J1691" s="67">
        <f t="shared" si="78"/>
        <v>0.38304389473684208</v>
      </c>
      <c r="K1691" s="39">
        <f t="shared" si="79"/>
        <v>0.52631573684210531</v>
      </c>
      <c r="L1691" s="2" t="str">
        <f t="shared" si="80"/>
        <v>AA</v>
      </c>
      <c r="M1691" s="2" t="s">
        <v>1560</v>
      </c>
      <c r="N1691" s="2" t="s">
        <v>422</v>
      </c>
      <c r="O1691" s="2" t="s">
        <v>70</v>
      </c>
    </row>
    <row r="1692" spans="1:15">
      <c r="A1692" s="38">
        <v>41492</v>
      </c>
      <c r="B1692" s="38">
        <v>48981</v>
      </c>
      <c r="C1692" s="131">
        <v>246</v>
      </c>
      <c r="D1692" s="39">
        <v>8.5099999999999995E-2</v>
      </c>
      <c r="E1692" s="39">
        <v>7.4400000000000008E-2</v>
      </c>
      <c r="F1692" s="40">
        <v>190000</v>
      </c>
      <c r="G1692" s="40">
        <v>190000</v>
      </c>
      <c r="H1692" s="40">
        <v>81397.820000000007</v>
      </c>
      <c r="I1692" s="40">
        <v>99999.99</v>
      </c>
      <c r="J1692" s="67">
        <f t="shared" si="78"/>
        <v>0.42840957894736847</v>
      </c>
      <c r="K1692" s="39">
        <f t="shared" si="79"/>
        <v>0.52631573684210531</v>
      </c>
      <c r="L1692" s="2" t="str">
        <f t="shared" si="80"/>
        <v>AA</v>
      </c>
      <c r="M1692" s="2" t="s">
        <v>1666</v>
      </c>
      <c r="N1692" s="2" t="s">
        <v>418</v>
      </c>
      <c r="O1692" s="2" t="s">
        <v>70</v>
      </c>
    </row>
    <row r="1693" spans="1:15">
      <c r="A1693" s="42">
        <v>41383</v>
      </c>
      <c r="B1693" s="42">
        <v>49448</v>
      </c>
      <c r="C1693" s="130">
        <v>265</v>
      </c>
      <c r="D1693" s="43">
        <v>8.5099999999999995E-2</v>
      </c>
      <c r="E1693" s="43">
        <v>7.5300000000000006E-2</v>
      </c>
      <c r="F1693" s="44">
        <v>190000</v>
      </c>
      <c r="G1693" s="44">
        <v>190000</v>
      </c>
      <c r="H1693" s="44">
        <v>85864.53</v>
      </c>
      <c r="I1693" s="44">
        <v>99999.99</v>
      </c>
      <c r="J1693" s="68">
        <f t="shared" si="78"/>
        <v>0.45191857894736842</v>
      </c>
      <c r="K1693" s="43">
        <f t="shared" si="79"/>
        <v>0.52631573684210531</v>
      </c>
      <c r="L1693" s="41" t="str">
        <f t="shared" si="80"/>
        <v>AA</v>
      </c>
      <c r="M1693" s="41" t="s">
        <v>716</v>
      </c>
      <c r="N1693" s="41" t="s">
        <v>417</v>
      </c>
      <c r="O1693" s="41" t="s">
        <v>70</v>
      </c>
    </row>
    <row r="1694" spans="1:15">
      <c r="A1694" s="38">
        <v>41416</v>
      </c>
      <c r="B1694" s="38">
        <v>54200</v>
      </c>
      <c r="C1694" s="131">
        <v>420</v>
      </c>
      <c r="D1694" s="39">
        <v>8.5099999999999995E-2</v>
      </c>
      <c r="E1694" s="39">
        <v>8.5099999999999995E-2</v>
      </c>
      <c r="F1694" s="40">
        <v>190000</v>
      </c>
      <c r="G1694" s="40">
        <v>190000</v>
      </c>
      <c r="H1694" s="40">
        <v>65272.37</v>
      </c>
      <c r="I1694" s="40">
        <v>99999.99</v>
      </c>
      <c r="J1694" s="67">
        <f t="shared" si="78"/>
        <v>0.34353878947368421</v>
      </c>
      <c r="K1694" s="39">
        <f t="shared" si="79"/>
        <v>0.52631573684210531</v>
      </c>
      <c r="L1694" s="2" t="str">
        <f t="shared" si="80"/>
        <v>AA</v>
      </c>
      <c r="M1694" s="2" t="s">
        <v>703</v>
      </c>
      <c r="N1694" s="2" t="s">
        <v>437</v>
      </c>
      <c r="O1694" s="2" t="s">
        <v>70</v>
      </c>
    </row>
    <row r="1695" spans="1:15">
      <c r="A1695" s="42">
        <v>41402</v>
      </c>
      <c r="B1695" s="42">
        <v>48707</v>
      </c>
      <c r="C1695" s="130">
        <v>240</v>
      </c>
      <c r="D1695" s="43">
        <v>8.5099999999999995E-2</v>
      </c>
      <c r="E1695" s="43">
        <v>7.5300000000000006E-2</v>
      </c>
      <c r="F1695" s="44">
        <v>190000</v>
      </c>
      <c r="G1695" s="44">
        <v>190000</v>
      </c>
      <c r="H1695" s="44">
        <v>68212.789999999994</v>
      </c>
      <c r="I1695" s="44">
        <v>100000</v>
      </c>
      <c r="J1695" s="68">
        <f t="shared" si="78"/>
        <v>0.35901468421052629</v>
      </c>
      <c r="K1695" s="43">
        <f t="shared" si="79"/>
        <v>0.52631578947368418</v>
      </c>
      <c r="L1695" s="41" t="str">
        <f t="shared" si="80"/>
        <v>AA</v>
      </c>
      <c r="M1695" s="41" t="s">
        <v>193</v>
      </c>
      <c r="N1695" s="41" t="s">
        <v>421</v>
      </c>
      <c r="O1695" s="41" t="s">
        <v>70</v>
      </c>
    </row>
    <row r="1696" spans="1:15">
      <c r="A1696" s="38">
        <v>41698</v>
      </c>
      <c r="B1696" s="38">
        <v>54482</v>
      </c>
      <c r="C1696" s="131">
        <v>420</v>
      </c>
      <c r="D1696" s="39">
        <v>8.5099999999999995E-2</v>
      </c>
      <c r="E1696" s="39">
        <v>0.08</v>
      </c>
      <c r="F1696" s="40">
        <v>198000</v>
      </c>
      <c r="G1696" s="40">
        <v>198000</v>
      </c>
      <c r="H1696" s="40">
        <v>102073.14</v>
      </c>
      <c r="I1696" s="40">
        <v>104211.35</v>
      </c>
      <c r="J1696" s="67">
        <f t="shared" si="78"/>
        <v>0.51552090909090909</v>
      </c>
      <c r="K1696" s="39">
        <f t="shared" si="79"/>
        <v>0.52631994949494953</v>
      </c>
      <c r="L1696" s="2" t="str">
        <f t="shared" si="80"/>
        <v>AA</v>
      </c>
      <c r="M1696" s="2" t="s">
        <v>665</v>
      </c>
      <c r="N1696" s="2" t="s">
        <v>417</v>
      </c>
      <c r="O1696" s="2" t="s">
        <v>70</v>
      </c>
    </row>
    <row r="1697" spans="1:15">
      <c r="A1697" s="42">
        <v>41572</v>
      </c>
      <c r="B1697" s="42">
        <v>54356</v>
      </c>
      <c r="C1697" s="130">
        <v>420</v>
      </c>
      <c r="D1697" s="43">
        <v>8.5099999999999995E-2</v>
      </c>
      <c r="E1697" s="43">
        <v>0.08</v>
      </c>
      <c r="F1697" s="44">
        <v>140000</v>
      </c>
      <c r="G1697" s="44">
        <v>140000</v>
      </c>
      <c r="H1697" s="44">
        <v>71727.350000000006</v>
      </c>
      <c r="I1697" s="44">
        <v>73710.710000000006</v>
      </c>
      <c r="J1697" s="68">
        <f t="shared" si="78"/>
        <v>0.51233821428571436</v>
      </c>
      <c r="K1697" s="43">
        <f t="shared" si="79"/>
        <v>0.5265050714285715</v>
      </c>
      <c r="L1697" s="41" t="str">
        <f t="shared" si="80"/>
        <v>AA</v>
      </c>
      <c r="M1697" s="41" t="s">
        <v>1601</v>
      </c>
      <c r="N1697" s="41" t="s">
        <v>423</v>
      </c>
      <c r="O1697" s="41" t="s">
        <v>70</v>
      </c>
    </row>
    <row r="1698" spans="1:15">
      <c r="A1698" s="38">
        <v>41404</v>
      </c>
      <c r="B1698" s="38">
        <v>48709</v>
      </c>
      <c r="C1698" s="131">
        <v>240</v>
      </c>
      <c r="D1698" s="39">
        <v>8.5099999999999995E-2</v>
      </c>
      <c r="E1698" s="39">
        <v>7.8100000000000003E-2</v>
      </c>
      <c r="F1698" s="40">
        <v>182000</v>
      </c>
      <c r="G1698" s="40">
        <v>182000</v>
      </c>
      <c r="H1698" s="40">
        <v>88507.05</v>
      </c>
      <c r="I1698" s="40">
        <v>95857.43</v>
      </c>
      <c r="J1698" s="67">
        <f t="shared" si="78"/>
        <v>0.48630247252747255</v>
      </c>
      <c r="K1698" s="39">
        <f t="shared" si="79"/>
        <v>0.52668917582417574</v>
      </c>
      <c r="L1698" s="2" t="str">
        <f t="shared" si="80"/>
        <v>AA</v>
      </c>
      <c r="M1698" s="2" t="s">
        <v>563</v>
      </c>
      <c r="N1698" s="2" t="s">
        <v>436</v>
      </c>
      <c r="O1698" s="2" t="s">
        <v>70</v>
      </c>
    </row>
    <row r="1699" spans="1:15">
      <c r="A1699" s="38">
        <v>41429</v>
      </c>
      <c r="B1699" s="38">
        <v>50378</v>
      </c>
      <c r="C1699" s="131">
        <v>294</v>
      </c>
      <c r="D1699" s="39">
        <v>8.5099999999999995E-2</v>
      </c>
      <c r="E1699" s="39">
        <v>7.4400000000000008E-2</v>
      </c>
      <c r="F1699" s="40">
        <v>185000</v>
      </c>
      <c r="G1699" s="40">
        <v>185000</v>
      </c>
      <c r="H1699" s="40">
        <v>91997.66</v>
      </c>
      <c r="I1699" s="40">
        <v>97469.99</v>
      </c>
      <c r="J1699" s="67">
        <f t="shared" si="78"/>
        <v>0.49728464864864869</v>
      </c>
      <c r="K1699" s="39">
        <f t="shared" si="79"/>
        <v>0.52686481081081082</v>
      </c>
      <c r="L1699" s="2" t="str">
        <f t="shared" si="80"/>
        <v>AA</v>
      </c>
      <c r="M1699" s="2" t="s">
        <v>602</v>
      </c>
      <c r="N1699" s="2" t="s">
        <v>421</v>
      </c>
      <c r="O1699" s="2" t="s">
        <v>70</v>
      </c>
    </row>
    <row r="1700" spans="1:15">
      <c r="A1700" s="42">
        <v>41285</v>
      </c>
      <c r="B1700" s="42">
        <v>50416</v>
      </c>
      <c r="C1700" s="130">
        <v>300</v>
      </c>
      <c r="D1700" s="43">
        <v>8.5099999999999995E-2</v>
      </c>
      <c r="E1700" s="43">
        <v>8.5099999999999995E-2</v>
      </c>
      <c r="F1700" s="44">
        <v>135000</v>
      </c>
      <c r="G1700" s="44">
        <v>135000</v>
      </c>
      <c r="H1700" s="44">
        <v>68365.48</v>
      </c>
      <c r="I1700" s="44">
        <v>71165.25</v>
      </c>
      <c r="J1700" s="68">
        <f t="shared" si="78"/>
        <v>0.50641096296296295</v>
      </c>
      <c r="K1700" s="43">
        <f t="shared" si="79"/>
        <v>0.52715000000000001</v>
      </c>
      <c r="L1700" s="41" t="str">
        <f t="shared" si="80"/>
        <v>AA</v>
      </c>
      <c r="M1700" s="41" t="s">
        <v>852</v>
      </c>
      <c r="N1700" s="41" t="s">
        <v>421</v>
      </c>
      <c r="O1700" s="41" t="s">
        <v>70</v>
      </c>
    </row>
    <row r="1701" spans="1:15">
      <c r="A1701" s="42">
        <v>41166</v>
      </c>
      <c r="B1701" s="42">
        <v>53949</v>
      </c>
      <c r="C1701" s="130">
        <v>420</v>
      </c>
      <c r="D1701" s="43">
        <v>8.5099999999999995E-2</v>
      </c>
      <c r="E1701" s="43">
        <v>7.8100000000000003E-2</v>
      </c>
      <c r="F1701" s="44">
        <v>200000</v>
      </c>
      <c r="G1701" s="44">
        <v>200000</v>
      </c>
      <c r="H1701" s="44">
        <v>99383.46</v>
      </c>
      <c r="I1701" s="44">
        <v>105472.6</v>
      </c>
      <c r="J1701" s="68">
        <f t="shared" si="78"/>
        <v>0.49691730000000001</v>
      </c>
      <c r="K1701" s="43">
        <f t="shared" si="79"/>
        <v>0.52736300000000003</v>
      </c>
      <c r="L1701" s="41" t="str">
        <f t="shared" si="80"/>
        <v>AA</v>
      </c>
      <c r="M1701" s="41" t="s">
        <v>555</v>
      </c>
      <c r="N1701" s="41" t="s">
        <v>434</v>
      </c>
      <c r="O1701" s="41" t="s">
        <v>70</v>
      </c>
    </row>
    <row r="1702" spans="1:15">
      <c r="A1702" s="38">
        <v>41654</v>
      </c>
      <c r="B1702" s="38">
        <v>52154</v>
      </c>
      <c r="C1702" s="131">
        <v>345</v>
      </c>
      <c r="D1702" s="39">
        <v>8.5099999999999995E-2</v>
      </c>
      <c r="E1702" s="39">
        <v>0.08</v>
      </c>
      <c r="F1702" s="40">
        <v>180600</v>
      </c>
      <c r="G1702" s="40">
        <v>180600</v>
      </c>
      <c r="H1702" s="40">
        <v>92727.44</v>
      </c>
      <c r="I1702" s="40">
        <v>95247.11</v>
      </c>
      <c r="J1702" s="67">
        <f t="shared" si="78"/>
        <v>0.51344097452934667</v>
      </c>
      <c r="K1702" s="39">
        <f t="shared" si="79"/>
        <v>0.5273926356589147</v>
      </c>
      <c r="L1702" s="2" t="str">
        <f t="shared" si="80"/>
        <v>AA</v>
      </c>
      <c r="M1702" s="2" t="s">
        <v>470</v>
      </c>
      <c r="N1702" s="2" t="s">
        <v>424</v>
      </c>
      <c r="O1702" s="2" t="s">
        <v>70</v>
      </c>
    </row>
    <row r="1703" spans="1:15">
      <c r="A1703" s="42">
        <v>41401</v>
      </c>
      <c r="B1703" s="42">
        <v>54185</v>
      </c>
      <c r="C1703" s="130">
        <v>420</v>
      </c>
      <c r="D1703" s="43">
        <v>8.5099999999999995E-2</v>
      </c>
      <c r="E1703" s="43">
        <v>7.4400000000000008E-2</v>
      </c>
      <c r="F1703" s="44">
        <v>165000</v>
      </c>
      <c r="G1703" s="44">
        <v>165000</v>
      </c>
      <c r="H1703" s="44">
        <v>83764.100000000006</v>
      </c>
      <c r="I1703" s="44">
        <v>87024.4</v>
      </c>
      <c r="J1703" s="68">
        <f t="shared" si="78"/>
        <v>0.50766121212121218</v>
      </c>
      <c r="K1703" s="43">
        <f t="shared" si="79"/>
        <v>0.52742060606060603</v>
      </c>
      <c r="L1703" s="41" t="str">
        <f t="shared" si="80"/>
        <v>AA</v>
      </c>
      <c r="M1703" s="41" t="s">
        <v>975</v>
      </c>
      <c r="N1703" s="41" t="s">
        <v>417</v>
      </c>
      <c r="O1703" s="41" t="s">
        <v>70</v>
      </c>
    </row>
    <row r="1704" spans="1:15">
      <c r="A1704" s="42">
        <v>41235</v>
      </c>
      <c r="B1704" s="42">
        <v>54018</v>
      </c>
      <c r="C1704" s="130">
        <v>420</v>
      </c>
      <c r="D1704" s="43">
        <v>8.5099999999999995E-2</v>
      </c>
      <c r="E1704" s="43">
        <v>0.08</v>
      </c>
      <c r="F1704" s="44">
        <v>127000</v>
      </c>
      <c r="G1704" s="44">
        <v>127000</v>
      </c>
      <c r="H1704" s="44">
        <v>64732.959999999999</v>
      </c>
      <c r="I1704" s="44">
        <v>67000</v>
      </c>
      <c r="J1704" s="68">
        <f t="shared" si="78"/>
        <v>0.50970834645669294</v>
      </c>
      <c r="K1704" s="43">
        <f t="shared" si="79"/>
        <v>0.52755905511811019</v>
      </c>
      <c r="L1704" s="41" t="str">
        <f t="shared" si="80"/>
        <v>AA</v>
      </c>
      <c r="M1704" s="41" t="s">
        <v>332</v>
      </c>
      <c r="N1704" s="41" t="s">
        <v>423</v>
      </c>
      <c r="O1704" s="41" t="s">
        <v>70</v>
      </c>
    </row>
    <row r="1705" spans="1:15">
      <c r="A1705" s="42">
        <v>41086</v>
      </c>
      <c r="B1705" s="42">
        <v>51252</v>
      </c>
      <c r="C1705" s="130">
        <v>334</v>
      </c>
      <c r="D1705" s="43">
        <v>8.5099999999999995E-2</v>
      </c>
      <c r="E1705" s="43">
        <v>7.8100000000000003E-2</v>
      </c>
      <c r="F1705" s="44">
        <v>195000</v>
      </c>
      <c r="G1705" s="44">
        <v>195000</v>
      </c>
      <c r="H1705" s="44">
        <v>94222.53</v>
      </c>
      <c r="I1705" s="44">
        <v>102947.87</v>
      </c>
      <c r="J1705" s="68">
        <f t="shared" si="78"/>
        <v>0.48319246153846152</v>
      </c>
      <c r="K1705" s="43">
        <f t="shared" si="79"/>
        <v>0.52793779487179482</v>
      </c>
      <c r="L1705" s="41" t="str">
        <f t="shared" si="80"/>
        <v>AA</v>
      </c>
      <c r="M1705" s="41" t="s">
        <v>584</v>
      </c>
      <c r="N1705" s="41" t="s">
        <v>417</v>
      </c>
      <c r="O1705" s="41" t="s">
        <v>70</v>
      </c>
    </row>
    <row r="1706" spans="1:15">
      <c r="A1706" s="38">
        <v>41366</v>
      </c>
      <c r="B1706" s="38">
        <v>52323</v>
      </c>
      <c r="C1706" s="131">
        <v>360</v>
      </c>
      <c r="D1706" s="39">
        <v>8.5099999999999995E-2</v>
      </c>
      <c r="E1706" s="39">
        <v>0.08</v>
      </c>
      <c r="F1706" s="40">
        <v>151500</v>
      </c>
      <c r="G1706" s="40">
        <v>151500</v>
      </c>
      <c r="H1706" s="40">
        <v>76037.08</v>
      </c>
      <c r="I1706" s="40">
        <v>79999.990000000005</v>
      </c>
      <c r="J1706" s="67">
        <f t="shared" si="78"/>
        <v>0.50189491749174919</v>
      </c>
      <c r="K1706" s="39">
        <f t="shared" si="79"/>
        <v>0.52805273927392737</v>
      </c>
      <c r="L1706" s="2" t="str">
        <f t="shared" si="80"/>
        <v>AA</v>
      </c>
      <c r="M1706" s="2" t="s">
        <v>505</v>
      </c>
      <c r="N1706" s="2" t="s">
        <v>424</v>
      </c>
      <c r="O1706" s="2" t="s">
        <v>70</v>
      </c>
    </row>
    <row r="1707" spans="1:15">
      <c r="A1707" s="42">
        <v>41709</v>
      </c>
      <c r="B1707" s="42">
        <v>47068</v>
      </c>
      <c r="C1707" s="130">
        <v>176</v>
      </c>
      <c r="D1707" s="43">
        <v>8.5099999999999995E-2</v>
      </c>
      <c r="E1707" s="43">
        <v>7.5300000000000006E-2</v>
      </c>
      <c r="F1707" s="44">
        <v>185000</v>
      </c>
      <c r="G1707" s="44">
        <v>185000</v>
      </c>
      <c r="H1707" s="44">
        <v>92453.08</v>
      </c>
      <c r="I1707" s="44">
        <v>97699.99</v>
      </c>
      <c r="J1707" s="68">
        <f t="shared" si="78"/>
        <v>0.49974637837837838</v>
      </c>
      <c r="K1707" s="43">
        <f t="shared" si="79"/>
        <v>0.52810805405405403</v>
      </c>
      <c r="L1707" s="41" t="str">
        <f t="shared" si="80"/>
        <v>AA</v>
      </c>
      <c r="M1707" s="41" t="s">
        <v>806</v>
      </c>
      <c r="N1707" s="41" t="s">
        <v>419</v>
      </c>
      <c r="O1707" s="41" t="s">
        <v>70</v>
      </c>
    </row>
    <row r="1708" spans="1:15">
      <c r="A1708" s="42">
        <v>41754</v>
      </c>
      <c r="B1708" s="42">
        <v>52712</v>
      </c>
      <c r="C1708" s="130">
        <v>360</v>
      </c>
      <c r="D1708" s="43">
        <v>8.5099999999999995E-2</v>
      </c>
      <c r="E1708" s="43">
        <v>0.08</v>
      </c>
      <c r="F1708" s="44">
        <v>170000</v>
      </c>
      <c r="G1708" s="44">
        <v>170000</v>
      </c>
      <c r="H1708" s="44">
        <v>88027.77</v>
      </c>
      <c r="I1708" s="44">
        <v>89790.82</v>
      </c>
      <c r="J1708" s="68">
        <f t="shared" si="78"/>
        <v>0.51781041176470588</v>
      </c>
      <c r="K1708" s="43">
        <f t="shared" si="79"/>
        <v>0.52818129411764714</v>
      </c>
      <c r="L1708" s="41" t="str">
        <f t="shared" si="80"/>
        <v>AA</v>
      </c>
      <c r="M1708" s="41" t="s">
        <v>719</v>
      </c>
      <c r="N1708" s="41" t="s">
        <v>422</v>
      </c>
      <c r="O1708" s="41" t="s">
        <v>70</v>
      </c>
    </row>
    <row r="1709" spans="1:15">
      <c r="A1709" s="42">
        <v>41365</v>
      </c>
      <c r="B1709" s="42">
        <v>50496</v>
      </c>
      <c r="C1709" s="130">
        <v>300</v>
      </c>
      <c r="D1709" s="43">
        <v>8.5099999999999995E-2</v>
      </c>
      <c r="E1709" s="43">
        <v>0.08</v>
      </c>
      <c r="F1709" s="44">
        <v>132468</v>
      </c>
      <c r="G1709" s="44">
        <v>132468</v>
      </c>
      <c r="H1709" s="44">
        <v>65619.03</v>
      </c>
      <c r="I1709" s="44">
        <v>69999.990000000005</v>
      </c>
      <c r="J1709" s="68">
        <f t="shared" si="78"/>
        <v>0.49535759579672073</v>
      </c>
      <c r="K1709" s="43">
        <f t="shared" si="79"/>
        <v>0.52842943201376935</v>
      </c>
      <c r="L1709" s="41" t="str">
        <f t="shared" si="80"/>
        <v>AA</v>
      </c>
      <c r="M1709" s="41" t="s">
        <v>565</v>
      </c>
      <c r="N1709" s="41" t="s">
        <v>432</v>
      </c>
      <c r="O1709" s="41" t="s">
        <v>70</v>
      </c>
    </row>
    <row r="1710" spans="1:15">
      <c r="A1710" s="38">
        <v>41151</v>
      </c>
      <c r="B1710" s="38">
        <v>45807</v>
      </c>
      <c r="C1710" s="131">
        <v>153</v>
      </c>
      <c r="D1710" s="39">
        <v>8.5099999999999995E-2</v>
      </c>
      <c r="E1710" s="39">
        <v>7.5300000000000006E-2</v>
      </c>
      <c r="F1710" s="40">
        <v>153000</v>
      </c>
      <c r="G1710" s="40">
        <v>153000</v>
      </c>
      <c r="H1710" s="40">
        <v>55137.03</v>
      </c>
      <c r="I1710" s="40">
        <v>80859.990000000005</v>
      </c>
      <c r="J1710" s="67">
        <f t="shared" si="78"/>
        <v>0.36037274509803918</v>
      </c>
      <c r="K1710" s="39">
        <f t="shared" si="79"/>
        <v>0.52849666666666673</v>
      </c>
      <c r="L1710" s="2" t="str">
        <f t="shared" si="80"/>
        <v>AA</v>
      </c>
      <c r="M1710" s="2" t="s">
        <v>568</v>
      </c>
      <c r="N1710" s="2" t="s">
        <v>417</v>
      </c>
      <c r="O1710" s="2" t="s">
        <v>70</v>
      </c>
    </row>
    <row r="1711" spans="1:15">
      <c r="A1711" s="38">
        <v>41663</v>
      </c>
      <c r="B1711" s="38">
        <v>52620</v>
      </c>
      <c r="C1711" s="131">
        <v>360</v>
      </c>
      <c r="D1711" s="39">
        <v>8.5099999999999995E-2</v>
      </c>
      <c r="E1711" s="39">
        <v>0.08</v>
      </c>
      <c r="F1711" s="40">
        <v>140000</v>
      </c>
      <c r="G1711" s="40">
        <v>140000</v>
      </c>
      <c r="H1711" s="40">
        <v>71999.47</v>
      </c>
      <c r="I1711" s="40">
        <v>73999.990000000005</v>
      </c>
      <c r="J1711" s="67">
        <f t="shared" si="78"/>
        <v>0.51428192857142863</v>
      </c>
      <c r="K1711" s="39">
        <f t="shared" si="79"/>
        <v>0.52857135714285719</v>
      </c>
      <c r="L1711" s="2" t="str">
        <f t="shared" si="80"/>
        <v>AA</v>
      </c>
      <c r="M1711" s="2" t="s">
        <v>451</v>
      </c>
      <c r="N1711" s="2" t="s">
        <v>419</v>
      </c>
      <c r="O1711" s="2" t="s">
        <v>70</v>
      </c>
    </row>
    <row r="1712" spans="1:15">
      <c r="A1712" s="38">
        <v>41460</v>
      </c>
      <c r="B1712" s="38">
        <v>53787</v>
      </c>
      <c r="C1712" s="131">
        <v>405</v>
      </c>
      <c r="D1712" s="39">
        <v>8.5099999999999995E-2</v>
      </c>
      <c r="E1712" s="39">
        <v>7.4400000000000008E-2</v>
      </c>
      <c r="F1712" s="40">
        <v>98368</v>
      </c>
      <c r="G1712" s="40">
        <v>98368</v>
      </c>
      <c r="H1712" s="40">
        <v>50203.69</v>
      </c>
      <c r="I1712" s="40">
        <v>51999.99</v>
      </c>
      <c r="J1712" s="67">
        <f t="shared" si="78"/>
        <v>0.51036607433311654</v>
      </c>
      <c r="K1712" s="39">
        <f t="shared" si="79"/>
        <v>0.52862709417696807</v>
      </c>
      <c r="L1712" s="2" t="str">
        <f t="shared" si="80"/>
        <v>AA</v>
      </c>
      <c r="M1712" s="2" t="s">
        <v>509</v>
      </c>
      <c r="N1712" s="2" t="s">
        <v>430</v>
      </c>
      <c r="O1712" s="2" t="s">
        <v>70</v>
      </c>
    </row>
    <row r="1713" spans="1:15">
      <c r="A1713" s="42">
        <v>41166</v>
      </c>
      <c r="B1713" s="42">
        <v>50297</v>
      </c>
      <c r="C1713" s="130">
        <v>300</v>
      </c>
      <c r="D1713" s="43">
        <v>8.5099999999999995E-2</v>
      </c>
      <c r="E1713" s="43">
        <v>7.4400000000000008E-2</v>
      </c>
      <c r="F1713" s="44">
        <v>104000</v>
      </c>
      <c r="G1713" s="44">
        <v>104000</v>
      </c>
      <c r="H1713" s="44">
        <v>50290.15</v>
      </c>
      <c r="I1713" s="44">
        <v>54999.99</v>
      </c>
      <c r="J1713" s="68">
        <f t="shared" si="78"/>
        <v>0.48355913461538463</v>
      </c>
      <c r="K1713" s="43">
        <f t="shared" si="79"/>
        <v>0.52884605769230764</v>
      </c>
      <c r="L1713" s="41" t="str">
        <f t="shared" si="80"/>
        <v>AA</v>
      </c>
      <c r="M1713" s="41" t="s">
        <v>746</v>
      </c>
      <c r="N1713" s="41" t="s">
        <v>417</v>
      </c>
      <c r="O1713" s="41" t="s">
        <v>70</v>
      </c>
    </row>
    <row r="1714" spans="1:15">
      <c r="A1714" s="42">
        <v>41577</v>
      </c>
      <c r="B1714" s="42">
        <v>50708</v>
      </c>
      <c r="C1714" s="130">
        <v>300</v>
      </c>
      <c r="D1714" s="43">
        <v>8.5099999999999995E-2</v>
      </c>
      <c r="E1714" s="43">
        <v>7.5300000000000006E-2</v>
      </c>
      <c r="F1714" s="44">
        <v>133000</v>
      </c>
      <c r="G1714" s="44">
        <v>133000</v>
      </c>
      <c r="H1714" s="44">
        <v>67341.039999999994</v>
      </c>
      <c r="I1714" s="44">
        <v>70399.990000000005</v>
      </c>
      <c r="J1714" s="68">
        <f t="shared" si="78"/>
        <v>0.50632360902255635</v>
      </c>
      <c r="K1714" s="43">
        <f t="shared" si="79"/>
        <v>0.52932323308270679</v>
      </c>
      <c r="L1714" s="41" t="str">
        <f t="shared" si="80"/>
        <v>AA</v>
      </c>
      <c r="M1714" s="41" t="s">
        <v>1313</v>
      </c>
      <c r="N1714" s="41" t="s">
        <v>421</v>
      </c>
      <c r="O1714" s="41" t="s">
        <v>70</v>
      </c>
    </row>
    <row r="1715" spans="1:15">
      <c r="A1715" s="42">
        <v>41577</v>
      </c>
      <c r="B1715" s="42">
        <v>50708</v>
      </c>
      <c r="C1715" s="130">
        <v>300</v>
      </c>
      <c r="D1715" s="43">
        <v>8.5099999999999995E-2</v>
      </c>
      <c r="E1715" s="43">
        <v>0.08</v>
      </c>
      <c r="F1715" s="44">
        <v>170000</v>
      </c>
      <c r="G1715" s="44">
        <v>170000</v>
      </c>
      <c r="H1715" s="44">
        <v>86089.43</v>
      </c>
      <c r="I1715" s="44">
        <v>89999.99</v>
      </c>
      <c r="J1715" s="68">
        <f t="shared" si="78"/>
        <v>0.50640841176470586</v>
      </c>
      <c r="K1715" s="43">
        <f t="shared" si="79"/>
        <v>0.52941170588235298</v>
      </c>
      <c r="L1715" s="41" t="str">
        <f t="shared" si="80"/>
        <v>AA</v>
      </c>
      <c r="M1715" s="41" t="s">
        <v>538</v>
      </c>
      <c r="N1715" s="41" t="s">
        <v>417</v>
      </c>
      <c r="O1715" s="41" t="s">
        <v>70</v>
      </c>
    </row>
    <row r="1716" spans="1:15">
      <c r="A1716" s="38">
        <v>41326</v>
      </c>
      <c r="B1716" s="38">
        <v>46804</v>
      </c>
      <c r="C1716" s="131">
        <v>180</v>
      </c>
      <c r="D1716" s="39">
        <v>8.5099999999999995E-2</v>
      </c>
      <c r="E1716" s="39">
        <v>0.08</v>
      </c>
      <c r="F1716" s="40">
        <v>170000</v>
      </c>
      <c r="G1716" s="40">
        <v>170000</v>
      </c>
      <c r="H1716" s="40">
        <v>87885.26</v>
      </c>
      <c r="I1716" s="40">
        <v>90004.85</v>
      </c>
      <c r="J1716" s="67">
        <f t="shared" si="78"/>
        <v>0.51697211764705875</v>
      </c>
      <c r="K1716" s="39">
        <f t="shared" si="79"/>
        <v>0.52944029411764715</v>
      </c>
      <c r="L1716" s="2" t="str">
        <f t="shared" si="80"/>
        <v>AA</v>
      </c>
      <c r="M1716" s="2" t="s">
        <v>652</v>
      </c>
      <c r="N1716" s="2" t="s">
        <v>417</v>
      </c>
      <c r="O1716" s="2" t="s">
        <v>70</v>
      </c>
    </row>
    <row r="1717" spans="1:15">
      <c r="A1717" s="42">
        <v>41323</v>
      </c>
      <c r="B1717" s="42">
        <v>51061</v>
      </c>
      <c r="C1717" s="130">
        <v>320</v>
      </c>
      <c r="D1717" s="43">
        <v>8.5099999999999995E-2</v>
      </c>
      <c r="E1717" s="43">
        <v>0.08</v>
      </c>
      <c r="F1717" s="44">
        <v>78000</v>
      </c>
      <c r="G1717" s="44">
        <v>78000</v>
      </c>
      <c r="H1717" s="44">
        <v>38677.24</v>
      </c>
      <c r="I1717" s="44">
        <v>41299.99</v>
      </c>
      <c r="J1717" s="68">
        <f t="shared" si="78"/>
        <v>0.49586205128205124</v>
      </c>
      <c r="K1717" s="43">
        <f t="shared" si="79"/>
        <v>0.5294870512820512</v>
      </c>
      <c r="L1717" s="41" t="str">
        <f t="shared" si="80"/>
        <v>AA</v>
      </c>
      <c r="M1717" s="41" t="s">
        <v>1602</v>
      </c>
      <c r="N1717" s="41" t="s">
        <v>419</v>
      </c>
      <c r="O1717" s="41" t="s">
        <v>70</v>
      </c>
    </row>
    <row r="1718" spans="1:15">
      <c r="A1718" s="38">
        <v>41186</v>
      </c>
      <c r="B1718" s="38">
        <v>52143</v>
      </c>
      <c r="C1718" s="131">
        <v>360</v>
      </c>
      <c r="D1718" s="39">
        <v>8.5099999999999995E-2</v>
      </c>
      <c r="E1718" s="39">
        <v>7.4400000000000008E-2</v>
      </c>
      <c r="F1718" s="40">
        <v>200000</v>
      </c>
      <c r="G1718" s="40">
        <v>200000</v>
      </c>
      <c r="H1718" s="40">
        <v>98905.3</v>
      </c>
      <c r="I1718" s="40">
        <v>105899.99</v>
      </c>
      <c r="J1718" s="67">
        <f t="shared" si="78"/>
        <v>0.49452650000000004</v>
      </c>
      <c r="K1718" s="39">
        <f t="shared" si="79"/>
        <v>0.52949995000000005</v>
      </c>
      <c r="L1718" s="2" t="str">
        <f t="shared" si="80"/>
        <v>AA</v>
      </c>
      <c r="M1718" s="2" t="s">
        <v>661</v>
      </c>
      <c r="N1718" s="2" t="s">
        <v>416</v>
      </c>
      <c r="O1718" s="2" t="s">
        <v>70</v>
      </c>
    </row>
    <row r="1719" spans="1:15">
      <c r="A1719" s="38">
        <v>41459</v>
      </c>
      <c r="B1719" s="38">
        <v>53969</v>
      </c>
      <c r="C1719" s="131">
        <v>411</v>
      </c>
      <c r="D1719" s="39">
        <v>8.5099999999999995E-2</v>
      </c>
      <c r="E1719" s="39">
        <v>7.4400000000000008E-2</v>
      </c>
      <c r="F1719" s="40">
        <v>133000</v>
      </c>
      <c r="G1719" s="40">
        <v>133000</v>
      </c>
      <c r="H1719" s="40">
        <v>68065.2</v>
      </c>
      <c r="I1719" s="40">
        <v>70469.990000000005</v>
      </c>
      <c r="J1719" s="67">
        <f t="shared" si="78"/>
        <v>0.51176842105263154</v>
      </c>
      <c r="K1719" s="39">
        <f t="shared" si="79"/>
        <v>0.5298495488721805</v>
      </c>
      <c r="L1719" s="2" t="str">
        <f t="shared" si="80"/>
        <v>AA</v>
      </c>
      <c r="M1719" s="2" t="s">
        <v>544</v>
      </c>
      <c r="N1719" s="2" t="s">
        <v>419</v>
      </c>
      <c r="O1719" s="2" t="s">
        <v>70</v>
      </c>
    </row>
    <row r="1720" spans="1:15">
      <c r="A1720" s="38">
        <v>41400</v>
      </c>
      <c r="B1720" s="38">
        <v>53576</v>
      </c>
      <c r="C1720" s="131">
        <v>400</v>
      </c>
      <c r="D1720" s="39">
        <v>8.5099999999999995E-2</v>
      </c>
      <c r="E1720" s="39">
        <v>7.5300000000000006E-2</v>
      </c>
      <c r="F1720" s="40">
        <v>160000</v>
      </c>
      <c r="G1720" s="40">
        <v>160000</v>
      </c>
      <c r="H1720" s="40">
        <v>81462.19</v>
      </c>
      <c r="I1720" s="40">
        <v>84953.99</v>
      </c>
      <c r="J1720" s="67">
        <f t="shared" si="78"/>
        <v>0.50913868750000002</v>
      </c>
      <c r="K1720" s="39">
        <f t="shared" si="79"/>
        <v>0.53096243750000005</v>
      </c>
      <c r="L1720" s="2" t="str">
        <f t="shared" si="80"/>
        <v>AA</v>
      </c>
      <c r="M1720" s="2" t="s">
        <v>735</v>
      </c>
      <c r="N1720" s="2" t="s">
        <v>421</v>
      </c>
      <c r="O1720" s="2" t="s">
        <v>70</v>
      </c>
    </row>
    <row r="1721" spans="1:15">
      <c r="A1721" s="42">
        <v>41358</v>
      </c>
      <c r="B1721" s="42">
        <v>54142</v>
      </c>
      <c r="C1721" s="130">
        <v>420</v>
      </c>
      <c r="D1721" s="43">
        <v>8.5099999999999995E-2</v>
      </c>
      <c r="E1721" s="43">
        <v>0.08</v>
      </c>
      <c r="F1721" s="44">
        <v>169500</v>
      </c>
      <c r="G1721" s="44">
        <v>169500</v>
      </c>
      <c r="H1721" s="44">
        <v>86147.22</v>
      </c>
      <c r="I1721" s="44">
        <v>89999.99</v>
      </c>
      <c r="J1721" s="68">
        <f t="shared" si="78"/>
        <v>0.50824318584070793</v>
      </c>
      <c r="K1721" s="43">
        <f t="shared" si="79"/>
        <v>0.53097339233038354</v>
      </c>
      <c r="L1721" s="41" t="str">
        <f t="shared" si="80"/>
        <v>AA</v>
      </c>
      <c r="M1721" s="41" t="s">
        <v>497</v>
      </c>
      <c r="N1721" s="41" t="s">
        <v>417</v>
      </c>
      <c r="O1721" s="41" t="s">
        <v>70</v>
      </c>
    </row>
    <row r="1722" spans="1:15">
      <c r="A1722" s="42">
        <v>41739</v>
      </c>
      <c r="B1722" s="42">
        <v>51205</v>
      </c>
      <c r="C1722" s="130">
        <v>311</v>
      </c>
      <c r="D1722" s="43">
        <v>8.5099999999999995E-2</v>
      </c>
      <c r="E1722" s="43">
        <v>0.08</v>
      </c>
      <c r="F1722" s="44">
        <v>197000</v>
      </c>
      <c r="G1722" s="44">
        <v>197000</v>
      </c>
      <c r="H1722" s="44">
        <v>94808.11</v>
      </c>
      <c r="I1722" s="44">
        <v>104607.81</v>
      </c>
      <c r="J1722" s="68">
        <f t="shared" si="78"/>
        <v>0.48125944162436546</v>
      </c>
      <c r="K1722" s="43">
        <f t="shared" si="79"/>
        <v>0.53100411167512684</v>
      </c>
      <c r="L1722" s="41" t="str">
        <f t="shared" si="80"/>
        <v>AA</v>
      </c>
      <c r="M1722" s="41" t="s">
        <v>467</v>
      </c>
      <c r="N1722" s="41" t="s">
        <v>425</v>
      </c>
      <c r="O1722" s="41" t="s">
        <v>70</v>
      </c>
    </row>
    <row r="1723" spans="1:15">
      <c r="A1723" s="42">
        <v>41460</v>
      </c>
      <c r="B1723" s="42">
        <v>49345</v>
      </c>
      <c r="C1723" s="130">
        <v>259</v>
      </c>
      <c r="D1723" s="43">
        <v>8.5099999999999995E-2</v>
      </c>
      <c r="E1723" s="43">
        <v>7.5300000000000006E-2</v>
      </c>
      <c r="F1723" s="44">
        <v>145000</v>
      </c>
      <c r="G1723" s="44">
        <v>145000</v>
      </c>
      <c r="H1723" s="44">
        <v>63729.77</v>
      </c>
      <c r="I1723" s="44">
        <v>76999.990000000005</v>
      </c>
      <c r="J1723" s="68">
        <f t="shared" si="78"/>
        <v>0.43951565517241376</v>
      </c>
      <c r="K1723" s="43">
        <f t="shared" si="79"/>
        <v>0.53103441379310345</v>
      </c>
      <c r="L1723" s="41" t="str">
        <f t="shared" si="80"/>
        <v>AA</v>
      </c>
      <c r="M1723" s="41" t="s">
        <v>913</v>
      </c>
      <c r="N1723" s="41" t="s">
        <v>417</v>
      </c>
      <c r="O1723" s="41" t="s">
        <v>70</v>
      </c>
    </row>
    <row r="1724" spans="1:15">
      <c r="A1724" s="38">
        <v>41113</v>
      </c>
      <c r="B1724" s="38">
        <v>47930</v>
      </c>
      <c r="C1724" s="131">
        <v>224</v>
      </c>
      <c r="D1724" s="39">
        <v>8.5099999999999995E-2</v>
      </c>
      <c r="E1724" s="39">
        <v>0.08</v>
      </c>
      <c r="F1724" s="40">
        <v>150000</v>
      </c>
      <c r="G1724" s="40">
        <v>150000</v>
      </c>
      <c r="H1724" s="40">
        <v>64736.07</v>
      </c>
      <c r="I1724" s="40">
        <v>79659.53</v>
      </c>
      <c r="J1724" s="67">
        <f t="shared" si="78"/>
        <v>0.43157380000000001</v>
      </c>
      <c r="K1724" s="39">
        <f t="shared" si="79"/>
        <v>0.53106353333333334</v>
      </c>
      <c r="L1724" s="2" t="str">
        <f t="shared" si="80"/>
        <v>AA</v>
      </c>
      <c r="M1724" s="2" t="s">
        <v>529</v>
      </c>
      <c r="N1724" s="2" t="s">
        <v>421</v>
      </c>
      <c r="O1724" s="2" t="s">
        <v>70</v>
      </c>
    </row>
    <row r="1725" spans="1:15">
      <c r="A1725" s="42">
        <v>41207</v>
      </c>
      <c r="B1725" s="42">
        <v>48024</v>
      </c>
      <c r="C1725" s="130">
        <v>224</v>
      </c>
      <c r="D1725" s="43">
        <v>8.5099999999999995E-2</v>
      </c>
      <c r="E1725" s="43">
        <v>0.08</v>
      </c>
      <c r="F1725" s="44">
        <v>160000</v>
      </c>
      <c r="G1725" s="44">
        <v>160000</v>
      </c>
      <c r="H1725" s="44">
        <v>75323.75</v>
      </c>
      <c r="I1725" s="44">
        <v>84999.99</v>
      </c>
      <c r="J1725" s="68">
        <f t="shared" si="78"/>
        <v>0.4707734375</v>
      </c>
      <c r="K1725" s="43">
        <f t="shared" si="79"/>
        <v>0.53124993750000005</v>
      </c>
      <c r="L1725" s="41" t="str">
        <f t="shared" si="80"/>
        <v>AA</v>
      </c>
      <c r="M1725" s="41" t="s">
        <v>457</v>
      </c>
      <c r="N1725" s="41" t="s">
        <v>419</v>
      </c>
      <c r="O1725" s="41" t="s">
        <v>70</v>
      </c>
    </row>
    <row r="1726" spans="1:15">
      <c r="A1726" s="38">
        <v>41725</v>
      </c>
      <c r="B1726" s="38">
        <v>52683</v>
      </c>
      <c r="C1726" s="131">
        <v>360</v>
      </c>
      <c r="D1726" s="39">
        <v>8.5099999999999995E-2</v>
      </c>
      <c r="E1726" s="39">
        <v>0.08</v>
      </c>
      <c r="F1726" s="40">
        <v>188173</v>
      </c>
      <c r="G1726" s="40">
        <v>188173</v>
      </c>
      <c r="H1726" s="40">
        <v>97806.52</v>
      </c>
      <c r="I1726" s="40">
        <v>99999.99</v>
      </c>
      <c r="J1726" s="67">
        <f t="shared" si="78"/>
        <v>0.51976914860261569</v>
      </c>
      <c r="K1726" s="39">
        <f t="shared" si="79"/>
        <v>0.53142581560585211</v>
      </c>
      <c r="L1726" s="2" t="str">
        <f t="shared" si="80"/>
        <v>AA</v>
      </c>
      <c r="M1726" s="2" t="s">
        <v>887</v>
      </c>
      <c r="N1726" s="2" t="s">
        <v>432</v>
      </c>
      <c r="O1726" s="2" t="s">
        <v>70</v>
      </c>
    </row>
    <row r="1727" spans="1:15">
      <c r="A1727" s="42">
        <v>41474</v>
      </c>
      <c r="B1727" s="42">
        <v>48048</v>
      </c>
      <c r="C1727" s="130">
        <v>216</v>
      </c>
      <c r="D1727" s="43">
        <v>8.5099999999999995E-2</v>
      </c>
      <c r="E1727" s="43">
        <v>0.08</v>
      </c>
      <c r="F1727" s="44">
        <v>153000</v>
      </c>
      <c r="G1727" s="44">
        <v>153000</v>
      </c>
      <c r="H1727" s="44">
        <v>75028.98</v>
      </c>
      <c r="I1727" s="44">
        <v>81313.570000000007</v>
      </c>
      <c r="J1727" s="68">
        <f t="shared" si="78"/>
        <v>0.49038549019607841</v>
      </c>
      <c r="K1727" s="43">
        <f t="shared" si="79"/>
        <v>0.53146124183006538</v>
      </c>
      <c r="L1727" s="41" t="str">
        <f t="shared" si="80"/>
        <v>AA</v>
      </c>
      <c r="M1727" s="41" t="s">
        <v>554</v>
      </c>
      <c r="N1727" s="41" t="s">
        <v>417</v>
      </c>
      <c r="O1727" s="41" t="s">
        <v>70</v>
      </c>
    </row>
    <row r="1728" spans="1:15">
      <c r="A1728" s="38">
        <v>41178</v>
      </c>
      <c r="B1728" s="38">
        <v>50855</v>
      </c>
      <c r="C1728" s="131">
        <v>318</v>
      </c>
      <c r="D1728" s="39">
        <v>8.5099999999999995E-2</v>
      </c>
      <c r="E1728" s="39">
        <v>7.8100000000000003E-2</v>
      </c>
      <c r="F1728" s="40">
        <v>173000</v>
      </c>
      <c r="G1728" s="40">
        <v>173000</v>
      </c>
      <c r="H1728" s="40">
        <v>90756.05</v>
      </c>
      <c r="I1728" s="40">
        <v>91961.4</v>
      </c>
      <c r="J1728" s="67">
        <f t="shared" si="78"/>
        <v>0.52460144508670525</v>
      </c>
      <c r="K1728" s="39">
        <f t="shared" si="79"/>
        <v>0.53156878612716763</v>
      </c>
      <c r="L1728" s="2" t="str">
        <f t="shared" si="80"/>
        <v>AA</v>
      </c>
      <c r="M1728" s="2" t="s">
        <v>589</v>
      </c>
      <c r="N1728" s="2" t="s">
        <v>438</v>
      </c>
      <c r="O1728" s="2" t="s">
        <v>70</v>
      </c>
    </row>
    <row r="1729" spans="1:15">
      <c r="A1729" s="42">
        <v>41578</v>
      </c>
      <c r="B1729" s="42">
        <v>53600</v>
      </c>
      <c r="C1729" s="130">
        <v>395</v>
      </c>
      <c r="D1729" s="43">
        <v>8.5099999999999995E-2</v>
      </c>
      <c r="E1729" s="43">
        <v>7.4400000000000008E-2</v>
      </c>
      <c r="F1729" s="44">
        <v>188068</v>
      </c>
      <c r="G1729" s="44">
        <v>188068</v>
      </c>
      <c r="H1729" s="44">
        <v>99796.42</v>
      </c>
      <c r="I1729" s="44">
        <v>100000</v>
      </c>
      <c r="J1729" s="68">
        <f t="shared" si="78"/>
        <v>0.53064008762787929</v>
      </c>
      <c r="K1729" s="43">
        <f t="shared" si="79"/>
        <v>0.53172256843269461</v>
      </c>
      <c r="L1729" s="41" t="str">
        <f t="shared" si="80"/>
        <v>AA</v>
      </c>
      <c r="M1729" s="41" t="s">
        <v>1007</v>
      </c>
      <c r="N1729" s="41" t="s">
        <v>421</v>
      </c>
      <c r="O1729" s="41" t="s">
        <v>70</v>
      </c>
    </row>
    <row r="1730" spans="1:15">
      <c r="A1730" s="38">
        <v>41211</v>
      </c>
      <c r="B1730" s="38">
        <v>48058</v>
      </c>
      <c r="C1730" s="131">
        <v>225</v>
      </c>
      <c r="D1730" s="39">
        <v>8.5099999999999995E-2</v>
      </c>
      <c r="E1730" s="39">
        <v>7.5300000000000006E-2</v>
      </c>
      <c r="F1730" s="40">
        <v>197000</v>
      </c>
      <c r="G1730" s="40">
        <v>197000</v>
      </c>
      <c r="H1730" s="40">
        <v>87369.15</v>
      </c>
      <c r="I1730" s="40">
        <v>104755.05</v>
      </c>
      <c r="J1730" s="67">
        <f t="shared" si="78"/>
        <v>0.4434982233502538</v>
      </c>
      <c r="K1730" s="39">
        <f t="shared" si="79"/>
        <v>0.5317515228426396</v>
      </c>
      <c r="L1730" s="2" t="str">
        <f t="shared" si="80"/>
        <v>AA</v>
      </c>
      <c r="M1730" s="2" t="s">
        <v>1417</v>
      </c>
      <c r="N1730" s="2" t="s">
        <v>422</v>
      </c>
      <c r="O1730" s="2" t="s">
        <v>70</v>
      </c>
    </row>
    <row r="1731" spans="1:15">
      <c r="A1731" s="42">
        <v>41435</v>
      </c>
      <c r="B1731" s="42">
        <v>46914</v>
      </c>
      <c r="C1731" s="130">
        <v>180</v>
      </c>
      <c r="D1731" s="43">
        <v>8.5099999999999995E-2</v>
      </c>
      <c r="E1731" s="43">
        <v>0.08</v>
      </c>
      <c r="F1731" s="44">
        <v>188000</v>
      </c>
      <c r="G1731" s="44">
        <v>188000</v>
      </c>
      <c r="H1731" s="44">
        <v>89950.59</v>
      </c>
      <c r="I1731" s="44">
        <v>99999.99</v>
      </c>
      <c r="J1731" s="68">
        <f t="shared" ref="J1731:J1794" si="81">H1731/G1731</f>
        <v>0.47846058510638295</v>
      </c>
      <c r="K1731" s="43">
        <f t="shared" ref="K1731:K1794" si="82">I1731/G1731</f>
        <v>0.53191484042553194</v>
      </c>
      <c r="L1731" s="41" t="str">
        <f t="shared" ref="L1731:L1794" si="83">IF(J1731&lt;=65%,"AA",IF(J1731&lt;=75%,"A",IF(J1731&lt;=85%,"B","C")))</f>
        <v>AA</v>
      </c>
      <c r="M1731" s="41" t="s">
        <v>531</v>
      </c>
      <c r="N1731" s="41" t="s">
        <v>423</v>
      </c>
      <c r="O1731" s="41" t="s">
        <v>70</v>
      </c>
    </row>
    <row r="1732" spans="1:15">
      <c r="A1732" s="42">
        <v>41101</v>
      </c>
      <c r="B1732" s="42">
        <v>45118</v>
      </c>
      <c r="C1732" s="130">
        <v>132</v>
      </c>
      <c r="D1732" s="43">
        <v>8.5099999999999995E-2</v>
      </c>
      <c r="E1732" s="43">
        <v>0.08</v>
      </c>
      <c r="F1732" s="44">
        <v>170000</v>
      </c>
      <c r="G1732" s="44">
        <v>170000</v>
      </c>
      <c r="H1732" s="44">
        <v>56701.15</v>
      </c>
      <c r="I1732" s="44">
        <v>90450.26</v>
      </c>
      <c r="J1732" s="68">
        <f t="shared" si="81"/>
        <v>0.33353617647058825</v>
      </c>
      <c r="K1732" s="43">
        <f t="shared" si="82"/>
        <v>0.53206035294117648</v>
      </c>
      <c r="L1732" s="41" t="str">
        <f t="shared" si="83"/>
        <v>AA</v>
      </c>
      <c r="M1732" s="41" t="s">
        <v>1309</v>
      </c>
      <c r="N1732" s="41" t="s">
        <v>422</v>
      </c>
      <c r="O1732" s="41" t="s">
        <v>70</v>
      </c>
    </row>
    <row r="1733" spans="1:15">
      <c r="A1733" s="38">
        <v>41648</v>
      </c>
      <c r="B1733" s="38">
        <v>50779</v>
      </c>
      <c r="C1733" s="131">
        <v>300</v>
      </c>
      <c r="D1733" s="39">
        <v>8.5099999999999995E-2</v>
      </c>
      <c r="E1733" s="39">
        <v>7.4400000000000008E-2</v>
      </c>
      <c r="F1733" s="40">
        <v>183000</v>
      </c>
      <c r="G1733" s="40">
        <v>183000</v>
      </c>
      <c r="H1733" s="40">
        <v>96379.77</v>
      </c>
      <c r="I1733" s="40">
        <v>97552.21</v>
      </c>
      <c r="J1733" s="67">
        <f t="shared" si="81"/>
        <v>0.52666540983606558</v>
      </c>
      <c r="K1733" s="39">
        <f t="shared" si="82"/>
        <v>0.53307218579234972</v>
      </c>
      <c r="L1733" s="2" t="str">
        <f t="shared" si="83"/>
        <v>AA</v>
      </c>
      <c r="M1733" s="2" t="s">
        <v>1456</v>
      </c>
      <c r="N1733" s="2" t="s">
        <v>424</v>
      </c>
      <c r="O1733" s="2" t="s">
        <v>70</v>
      </c>
    </row>
    <row r="1734" spans="1:15">
      <c r="A1734" s="38">
        <v>41199</v>
      </c>
      <c r="B1734" s="38">
        <v>53982</v>
      </c>
      <c r="C1734" s="131">
        <v>420</v>
      </c>
      <c r="D1734" s="39">
        <v>8.5099999999999995E-2</v>
      </c>
      <c r="E1734" s="39">
        <v>0.08</v>
      </c>
      <c r="F1734" s="40">
        <v>150000</v>
      </c>
      <c r="G1734" s="40">
        <v>150000</v>
      </c>
      <c r="H1734" s="40">
        <v>75570.66</v>
      </c>
      <c r="I1734" s="40">
        <v>79999.350000000006</v>
      </c>
      <c r="J1734" s="67">
        <f t="shared" si="81"/>
        <v>0.50380440000000004</v>
      </c>
      <c r="K1734" s="39">
        <f t="shared" si="82"/>
        <v>0.53332900000000005</v>
      </c>
      <c r="L1734" s="2" t="str">
        <f t="shared" si="83"/>
        <v>AA</v>
      </c>
      <c r="M1734" s="2" t="s">
        <v>1280</v>
      </c>
      <c r="N1734" s="2" t="s">
        <v>436</v>
      </c>
      <c r="O1734" s="2" t="s">
        <v>70</v>
      </c>
    </row>
    <row r="1735" spans="1:15">
      <c r="A1735" s="38">
        <v>41310</v>
      </c>
      <c r="B1735" s="38">
        <v>49984</v>
      </c>
      <c r="C1735" s="131">
        <v>285</v>
      </c>
      <c r="D1735" s="39">
        <v>8.5099999999999995E-2</v>
      </c>
      <c r="E1735" s="39">
        <v>0.08</v>
      </c>
      <c r="F1735" s="40">
        <v>135000</v>
      </c>
      <c r="G1735" s="40">
        <v>135000</v>
      </c>
      <c r="H1735" s="40">
        <v>62185.17</v>
      </c>
      <c r="I1735" s="40">
        <v>71999.990000000005</v>
      </c>
      <c r="J1735" s="67">
        <f t="shared" si="81"/>
        <v>0.46063088888888887</v>
      </c>
      <c r="K1735" s="39">
        <f t="shared" si="82"/>
        <v>0.53333325925925934</v>
      </c>
      <c r="L1735" s="2" t="str">
        <f t="shared" si="83"/>
        <v>AA</v>
      </c>
      <c r="M1735" s="2" t="s">
        <v>1010</v>
      </c>
      <c r="N1735" s="2" t="s">
        <v>422</v>
      </c>
      <c r="O1735" s="2" t="s">
        <v>70</v>
      </c>
    </row>
    <row r="1736" spans="1:15">
      <c r="A1736" s="38">
        <v>41116</v>
      </c>
      <c r="B1736" s="38">
        <v>52073</v>
      </c>
      <c r="C1736" s="131">
        <v>360</v>
      </c>
      <c r="D1736" s="39">
        <v>8.5099999999999995E-2</v>
      </c>
      <c r="E1736" s="39">
        <v>0.08</v>
      </c>
      <c r="F1736" s="40">
        <v>150000</v>
      </c>
      <c r="G1736" s="40">
        <v>150000</v>
      </c>
      <c r="H1736" s="40">
        <v>73991.009999999995</v>
      </c>
      <c r="I1736" s="40">
        <v>79999.990000000005</v>
      </c>
      <c r="J1736" s="67">
        <f t="shared" si="81"/>
        <v>0.49327339999999997</v>
      </c>
      <c r="K1736" s="39">
        <f t="shared" si="82"/>
        <v>0.53333326666666669</v>
      </c>
      <c r="L1736" s="2" t="str">
        <f t="shared" si="83"/>
        <v>AA</v>
      </c>
      <c r="M1736" s="2" t="s">
        <v>785</v>
      </c>
      <c r="N1736" s="2" t="s">
        <v>423</v>
      </c>
      <c r="O1736" s="2" t="s">
        <v>70</v>
      </c>
    </row>
    <row r="1737" spans="1:15">
      <c r="A1737" s="42">
        <v>41117</v>
      </c>
      <c r="B1737" s="42">
        <v>53900</v>
      </c>
      <c r="C1737" s="130">
        <v>420</v>
      </c>
      <c r="D1737" s="43">
        <v>8.5099999999999995E-2</v>
      </c>
      <c r="E1737" s="43">
        <v>0.08</v>
      </c>
      <c r="F1737" s="44">
        <v>150000</v>
      </c>
      <c r="G1737" s="44">
        <v>150000</v>
      </c>
      <c r="H1737" s="44">
        <v>75020.05</v>
      </c>
      <c r="I1737" s="44">
        <v>79999.990000000005</v>
      </c>
      <c r="J1737" s="68">
        <f t="shared" si="81"/>
        <v>0.5001336666666667</v>
      </c>
      <c r="K1737" s="43">
        <f t="shared" si="82"/>
        <v>0.53333326666666669</v>
      </c>
      <c r="L1737" s="41" t="str">
        <f t="shared" si="83"/>
        <v>AA</v>
      </c>
      <c r="M1737" s="41" t="s">
        <v>857</v>
      </c>
      <c r="N1737" s="41" t="s">
        <v>416</v>
      </c>
      <c r="O1737" s="41" t="s">
        <v>70</v>
      </c>
    </row>
    <row r="1738" spans="1:15">
      <c r="A1738" s="38">
        <v>41116</v>
      </c>
      <c r="B1738" s="38">
        <v>52073</v>
      </c>
      <c r="C1738" s="131">
        <v>360</v>
      </c>
      <c r="D1738" s="39">
        <v>8.5099999999999995E-2</v>
      </c>
      <c r="E1738" s="39">
        <v>0.08</v>
      </c>
      <c r="F1738" s="40">
        <v>148000</v>
      </c>
      <c r="G1738" s="40">
        <v>148000</v>
      </c>
      <c r="H1738" s="40">
        <v>73066.149999999994</v>
      </c>
      <c r="I1738" s="40">
        <v>78999.990000000005</v>
      </c>
      <c r="J1738" s="67">
        <f t="shared" si="81"/>
        <v>0.49369020270270264</v>
      </c>
      <c r="K1738" s="39">
        <f t="shared" si="82"/>
        <v>0.53378371621621623</v>
      </c>
      <c r="L1738" s="2" t="str">
        <f t="shared" si="83"/>
        <v>AA</v>
      </c>
      <c r="M1738" s="2" t="s">
        <v>465</v>
      </c>
      <c r="N1738" s="2" t="s">
        <v>417</v>
      </c>
      <c r="O1738" s="2" t="s">
        <v>70</v>
      </c>
    </row>
    <row r="1739" spans="1:15">
      <c r="A1739" s="38">
        <v>41379</v>
      </c>
      <c r="B1739" s="38">
        <v>54163</v>
      </c>
      <c r="C1739" s="131">
        <v>420</v>
      </c>
      <c r="D1739" s="39">
        <v>8.5099999999999995E-2</v>
      </c>
      <c r="E1739" s="39">
        <v>7.4400000000000008E-2</v>
      </c>
      <c r="F1739" s="40">
        <v>95000</v>
      </c>
      <c r="G1739" s="40">
        <v>95000</v>
      </c>
      <c r="H1739" s="40">
        <v>49388.27</v>
      </c>
      <c r="I1739" s="40">
        <v>50740.43</v>
      </c>
      <c r="J1739" s="67">
        <f t="shared" si="81"/>
        <v>0.5198765263157894</v>
      </c>
      <c r="K1739" s="39">
        <f t="shared" si="82"/>
        <v>0.53410978947368426</v>
      </c>
      <c r="L1739" s="2" t="str">
        <f t="shared" si="83"/>
        <v>AA</v>
      </c>
      <c r="M1739" s="2" t="s">
        <v>1023</v>
      </c>
      <c r="N1739" s="2" t="s">
        <v>424</v>
      </c>
      <c r="O1739" s="2" t="s">
        <v>70</v>
      </c>
    </row>
    <row r="1740" spans="1:15">
      <c r="A1740" s="42">
        <v>41530</v>
      </c>
      <c r="B1740" s="42">
        <v>54314</v>
      </c>
      <c r="C1740" s="130">
        <v>420</v>
      </c>
      <c r="D1740" s="43">
        <v>8.5099999999999995E-2</v>
      </c>
      <c r="E1740" s="43">
        <v>0.08</v>
      </c>
      <c r="F1740" s="44">
        <v>90000</v>
      </c>
      <c r="G1740" s="44">
        <v>90000</v>
      </c>
      <c r="H1740" s="44">
        <v>46685.91</v>
      </c>
      <c r="I1740" s="44">
        <v>48077.99</v>
      </c>
      <c r="J1740" s="68">
        <f t="shared" si="81"/>
        <v>0.51873233333333335</v>
      </c>
      <c r="K1740" s="43">
        <f t="shared" si="82"/>
        <v>0.53419988888888892</v>
      </c>
      <c r="L1740" s="41" t="str">
        <f t="shared" si="83"/>
        <v>AA</v>
      </c>
      <c r="M1740" s="41" t="s">
        <v>585</v>
      </c>
      <c r="N1740" s="41" t="s">
        <v>423</v>
      </c>
      <c r="O1740" s="41" t="s">
        <v>70</v>
      </c>
    </row>
    <row r="1741" spans="1:15">
      <c r="A1741" s="38">
        <v>41508</v>
      </c>
      <c r="B1741" s="38">
        <v>51947</v>
      </c>
      <c r="C1741" s="131">
        <v>343</v>
      </c>
      <c r="D1741" s="39">
        <v>8.5099999999999995E-2</v>
      </c>
      <c r="E1741" s="39">
        <v>8.5099999999999995E-2</v>
      </c>
      <c r="F1741" s="40">
        <v>184000.05</v>
      </c>
      <c r="G1741" s="40">
        <v>184000.05</v>
      </c>
      <c r="H1741" s="40">
        <v>97047.82</v>
      </c>
      <c r="I1741" s="40">
        <v>98400</v>
      </c>
      <c r="J1741" s="67">
        <f t="shared" si="81"/>
        <v>0.52743366102346179</v>
      </c>
      <c r="K1741" s="39">
        <f t="shared" si="82"/>
        <v>0.53478246337433066</v>
      </c>
      <c r="L1741" s="2" t="str">
        <f t="shared" si="83"/>
        <v>AA</v>
      </c>
      <c r="M1741" s="2" t="s">
        <v>476</v>
      </c>
      <c r="N1741" s="2" t="s">
        <v>421</v>
      </c>
      <c r="O1741" s="2" t="s">
        <v>70</v>
      </c>
    </row>
    <row r="1742" spans="1:15">
      <c r="A1742" s="38">
        <v>41548</v>
      </c>
      <c r="B1742" s="38">
        <v>54332</v>
      </c>
      <c r="C1742" s="131">
        <v>420</v>
      </c>
      <c r="D1742" s="39">
        <v>8.5099999999999995E-2</v>
      </c>
      <c r="E1742" s="39">
        <v>8.5099999999999995E-2</v>
      </c>
      <c r="F1742" s="40">
        <v>95000</v>
      </c>
      <c r="G1742" s="40">
        <v>95000</v>
      </c>
      <c r="H1742" s="40">
        <v>50270.43</v>
      </c>
      <c r="I1742" s="40">
        <v>50805.63</v>
      </c>
      <c r="J1742" s="67">
        <f t="shared" si="81"/>
        <v>0.52916242105263156</v>
      </c>
      <c r="K1742" s="39">
        <f t="shared" si="82"/>
        <v>0.53479610526315791</v>
      </c>
      <c r="L1742" s="2" t="str">
        <f t="shared" si="83"/>
        <v>AA</v>
      </c>
      <c r="M1742" s="2" t="s">
        <v>509</v>
      </c>
      <c r="N1742" s="2" t="s">
        <v>430</v>
      </c>
      <c r="O1742" s="2" t="s">
        <v>70</v>
      </c>
    </row>
    <row r="1743" spans="1:15">
      <c r="A1743" s="42">
        <v>41191</v>
      </c>
      <c r="B1743" s="42">
        <v>53974</v>
      </c>
      <c r="C1743" s="130">
        <v>420</v>
      </c>
      <c r="D1743" s="43">
        <v>8.5099999999999995E-2</v>
      </c>
      <c r="E1743" s="43">
        <v>7.5300000000000006E-2</v>
      </c>
      <c r="F1743" s="44">
        <v>145000</v>
      </c>
      <c r="G1743" s="44">
        <v>145000</v>
      </c>
      <c r="H1743" s="44">
        <v>73338.27</v>
      </c>
      <c r="I1743" s="44">
        <v>77624.91</v>
      </c>
      <c r="J1743" s="68">
        <f t="shared" si="81"/>
        <v>0.50578117241379317</v>
      </c>
      <c r="K1743" s="43">
        <f t="shared" si="82"/>
        <v>0.53534420689655171</v>
      </c>
      <c r="L1743" s="41" t="str">
        <f t="shared" si="83"/>
        <v>AA</v>
      </c>
      <c r="M1743" s="41" t="s">
        <v>482</v>
      </c>
      <c r="N1743" s="41" t="s">
        <v>422</v>
      </c>
      <c r="O1743" s="41" t="s">
        <v>70</v>
      </c>
    </row>
    <row r="1744" spans="1:15">
      <c r="A1744" s="38">
        <v>41556</v>
      </c>
      <c r="B1744" s="38">
        <v>54340</v>
      </c>
      <c r="C1744" s="131">
        <v>420</v>
      </c>
      <c r="D1744" s="39">
        <v>8.5099999999999995E-2</v>
      </c>
      <c r="E1744" s="39">
        <v>0.08</v>
      </c>
      <c r="F1744" s="40">
        <v>95000</v>
      </c>
      <c r="G1744" s="40">
        <v>95000</v>
      </c>
      <c r="H1744" s="40">
        <v>49497.38</v>
      </c>
      <c r="I1744" s="40">
        <v>50878.35</v>
      </c>
      <c r="J1744" s="67">
        <f t="shared" si="81"/>
        <v>0.52102505263157894</v>
      </c>
      <c r="K1744" s="39">
        <f t="shared" si="82"/>
        <v>0.53556157894736844</v>
      </c>
      <c r="L1744" s="2" t="str">
        <f t="shared" si="83"/>
        <v>AA</v>
      </c>
      <c r="M1744" s="2" t="s">
        <v>787</v>
      </c>
      <c r="N1744" s="2" t="s">
        <v>422</v>
      </c>
      <c r="O1744" s="2" t="s">
        <v>70</v>
      </c>
    </row>
    <row r="1745" spans="1:15">
      <c r="A1745" s="42">
        <v>41086</v>
      </c>
      <c r="B1745" s="42">
        <v>52043</v>
      </c>
      <c r="C1745" s="130">
        <v>360</v>
      </c>
      <c r="D1745" s="43">
        <v>8.5099999999999995E-2</v>
      </c>
      <c r="E1745" s="43">
        <v>0.08</v>
      </c>
      <c r="F1745" s="44">
        <v>112000</v>
      </c>
      <c r="G1745" s="44">
        <v>112000</v>
      </c>
      <c r="H1745" s="44">
        <v>55334.03</v>
      </c>
      <c r="I1745" s="44">
        <v>59999.99</v>
      </c>
      <c r="J1745" s="68">
        <f t="shared" si="81"/>
        <v>0.49405383928571428</v>
      </c>
      <c r="K1745" s="43">
        <f t="shared" si="82"/>
        <v>0.53571419642857143</v>
      </c>
      <c r="L1745" s="41" t="str">
        <f t="shared" si="83"/>
        <v>AA</v>
      </c>
      <c r="M1745" s="41" t="s">
        <v>574</v>
      </c>
      <c r="N1745" s="41" t="s">
        <v>424</v>
      </c>
      <c r="O1745" s="41" t="s">
        <v>70</v>
      </c>
    </row>
    <row r="1746" spans="1:15">
      <c r="A1746" s="42">
        <v>41099</v>
      </c>
      <c r="B1746" s="42">
        <v>46577</v>
      </c>
      <c r="C1746" s="130">
        <v>180</v>
      </c>
      <c r="D1746" s="43">
        <v>8.5099999999999995E-2</v>
      </c>
      <c r="E1746" s="43">
        <v>0.08</v>
      </c>
      <c r="F1746" s="44">
        <v>140000</v>
      </c>
      <c r="G1746" s="44">
        <v>140000</v>
      </c>
      <c r="H1746" s="44">
        <v>62872.07</v>
      </c>
      <c r="I1746" s="44">
        <v>74999.990000000005</v>
      </c>
      <c r="J1746" s="68">
        <f t="shared" si="81"/>
        <v>0.44908621428571427</v>
      </c>
      <c r="K1746" s="43">
        <f t="shared" si="82"/>
        <v>0.53571421428571431</v>
      </c>
      <c r="L1746" s="41" t="str">
        <f t="shared" si="83"/>
        <v>AA</v>
      </c>
      <c r="M1746" s="41" t="s">
        <v>527</v>
      </c>
      <c r="N1746" s="41" t="s">
        <v>419</v>
      </c>
      <c r="O1746" s="41" t="s">
        <v>70</v>
      </c>
    </row>
    <row r="1747" spans="1:15">
      <c r="A1747" s="42">
        <v>41680</v>
      </c>
      <c r="B1747" s="42">
        <v>48985</v>
      </c>
      <c r="C1747" s="130">
        <v>240</v>
      </c>
      <c r="D1747" s="43">
        <v>8.5099999999999995E-2</v>
      </c>
      <c r="E1747" s="43">
        <v>0.08</v>
      </c>
      <c r="F1747" s="44">
        <v>140000</v>
      </c>
      <c r="G1747" s="44">
        <v>140000</v>
      </c>
      <c r="H1747" s="44">
        <v>71881.75</v>
      </c>
      <c r="I1747" s="44">
        <v>74999.990000000005</v>
      </c>
      <c r="J1747" s="68">
        <f t="shared" si="81"/>
        <v>0.51344107142857143</v>
      </c>
      <c r="K1747" s="43">
        <f t="shared" si="82"/>
        <v>0.53571421428571431</v>
      </c>
      <c r="L1747" s="41" t="str">
        <f t="shared" si="83"/>
        <v>AA</v>
      </c>
      <c r="M1747" s="41" t="s">
        <v>477</v>
      </c>
      <c r="N1747" s="41" t="s">
        <v>422</v>
      </c>
      <c r="O1747" s="41" t="s">
        <v>70</v>
      </c>
    </row>
    <row r="1748" spans="1:15">
      <c r="A1748" s="42">
        <v>41246</v>
      </c>
      <c r="B1748" s="42">
        <v>46724</v>
      </c>
      <c r="C1748" s="130">
        <v>180</v>
      </c>
      <c r="D1748" s="43">
        <v>8.5099999999999995E-2</v>
      </c>
      <c r="E1748" s="43">
        <v>0.08</v>
      </c>
      <c r="F1748" s="44">
        <v>168000</v>
      </c>
      <c r="G1748" s="44">
        <v>168000</v>
      </c>
      <c r="H1748" s="44">
        <v>78047.83</v>
      </c>
      <c r="I1748" s="44">
        <v>89999.99</v>
      </c>
      <c r="J1748" s="68">
        <f t="shared" si="81"/>
        <v>0.46457041666666665</v>
      </c>
      <c r="K1748" s="43">
        <f t="shared" si="82"/>
        <v>0.53571422619047626</v>
      </c>
      <c r="L1748" s="41" t="str">
        <f t="shared" si="83"/>
        <v>AA</v>
      </c>
      <c r="M1748" s="41" t="s">
        <v>457</v>
      </c>
      <c r="N1748" s="41" t="s">
        <v>419</v>
      </c>
      <c r="O1748" s="41" t="s">
        <v>70</v>
      </c>
    </row>
    <row r="1749" spans="1:15">
      <c r="A1749" s="42">
        <v>41544</v>
      </c>
      <c r="B1749" s="42">
        <v>46108</v>
      </c>
      <c r="C1749" s="130">
        <v>150</v>
      </c>
      <c r="D1749" s="43">
        <v>8.5099999999999995E-2</v>
      </c>
      <c r="E1749" s="43">
        <v>7.8100000000000003E-2</v>
      </c>
      <c r="F1749" s="44">
        <v>186000</v>
      </c>
      <c r="G1749" s="44">
        <v>186000</v>
      </c>
      <c r="H1749" s="44">
        <v>89447.15</v>
      </c>
      <c r="I1749" s="44">
        <v>99666.06</v>
      </c>
      <c r="J1749" s="68">
        <f t="shared" si="81"/>
        <v>0.48089865591397846</v>
      </c>
      <c r="K1749" s="43">
        <f t="shared" si="82"/>
        <v>0.53583903225806451</v>
      </c>
      <c r="L1749" s="41" t="str">
        <f t="shared" si="83"/>
        <v>AA</v>
      </c>
      <c r="M1749" s="41" t="s">
        <v>467</v>
      </c>
      <c r="N1749" s="41" t="s">
        <v>425</v>
      </c>
      <c r="O1749" s="41" t="s">
        <v>70</v>
      </c>
    </row>
    <row r="1750" spans="1:15">
      <c r="A1750" s="38">
        <v>41102</v>
      </c>
      <c r="B1750" s="38">
        <v>44754</v>
      </c>
      <c r="C1750" s="131">
        <v>120</v>
      </c>
      <c r="D1750" s="39">
        <v>8.5099999999999995E-2</v>
      </c>
      <c r="E1750" s="39">
        <v>7.5300000000000006E-2</v>
      </c>
      <c r="F1750" s="40">
        <v>136000</v>
      </c>
      <c r="G1750" s="40">
        <v>136000</v>
      </c>
      <c r="H1750" s="40">
        <v>44690.05</v>
      </c>
      <c r="I1750" s="40">
        <v>72882.600000000006</v>
      </c>
      <c r="J1750" s="67">
        <f t="shared" si="81"/>
        <v>0.32860330882352945</v>
      </c>
      <c r="K1750" s="39">
        <f t="shared" si="82"/>
        <v>0.53590147058823534</v>
      </c>
      <c r="L1750" s="2" t="str">
        <f t="shared" si="83"/>
        <v>AA</v>
      </c>
      <c r="M1750" s="2" t="s">
        <v>482</v>
      </c>
      <c r="N1750" s="2" t="s">
        <v>422</v>
      </c>
      <c r="O1750" s="2" t="s">
        <v>70</v>
      </c>
    </row>
    <row r="1751" spans="1:15">
      <c r="A1751" s="42">
        <v>41115</v>
      </c>
      <c r="B1751" s="42">
        <v>52072</v>
      </c>
      <c r="C1751" s="130">
        <v>360</v>
      </c>
      <c r="D1751" s="43">
        <v>8.5099999999999995E-2</v>
      </c>
      <c r="E1751" s="43">
        <v>7.4400000000000008E-2</v>
      </c>
      <c r="F1751" s="44">
        <v>125000</v>
      </c>
      <c r="G1751" s="44">
        <v>125000</v>
      </c>
      <c r="H1751" s="44">
        <v>62020.35</v>
      </c>
      <c r="I1751" s="44">
        <v>66999.990000000005</v>
      </c>
      <c r="J1751" s="68">
        <f t="shared" si="81"/>
        <v>0.49616280000000001</v>
      </c>
      <c r="K1751" s="43">
        <f t="shared" si="82"/>
        <v>0.53599992000000007</v>
      </c>
      <c r="L1751" s="41" t="str">
        <f t="shared" si="83"/>
        <v>AA</v>
      </c>
      <c r="M1751" s="41" t="s">
        <v>1258</v>
      </c>
      <c r="N1751" s="41" t="s">
        <v>416</v>
      </c>
      <c r="O1751" s="41" t="s">
        <v>70</v>
      </c>
    </row>
    <row r="1752" spans="1:15">
      <c r="A1752" s="38">
        <v>41444</v>
      </c>
      <c r="B1752" s="38">
        <v>54228</v>
      </c>
      <c r="C1752" s="131">
        <v>420</v>
      </c>
      <c r="D1752" s="39">
        <v>8.5099999999999995E-2</v>
      </c>
      <c r="E1752" s="39">
        <v>0.08</v>
      </c>
      <c r="F1752" s="40">
        <v>155000</v>
      </c>
      <c r="G1752" s="40">
        <v>155000</v>
      </c>
      <c r="H1752" s="40">
        <v>80086.03</v>
      </c>
      <c r="I1752" s="40">
        <v>83128.72</v>
      </c>
      <c r="J1752" s="67">
        <f t="shared" si="81"/>
        <v>0.51668406451612903</v>
      </c>
      <c r="K1752" s="39">
        <f t="shared" si="82"/>
        <v>0.53631432258064515</v>
      </c>
      <c r="L1752" s="2" t="str">
        <f t="shared" si="83"/>
        <v>AA</v>
      </c>
      <c r="M1752" s="2" t="s">
        <v>1461</v>
      </c>
      <c r="N1752" s="2" t="s">
        <v>417</v>
      </c>
      <c r="O1752" s="2" t="s">
        <v>70</v>
      </c>
    </row>
    <row r="1753" spans="1:15">
      <c r="A1753" s="38">
        <v>41092</v>
      </c>
      <c r="B1753" s="38">
        <v>46570</v>
      </c>
      <c r="C1753" s="131">
        <v>180</v>
      </c>
      <c r="D1753" s="39">
        <v>8.5099999999999995E-2</v>
      </c>
      <c r="E1753" s="39">
        <v>7.5300000000000006E-2</v>
      </c>
      <c r="F1753" s="40">
        <v>110000</v>
      </c>
      <c r="G1753" s="40">
        <v>110000</v>
      </c>
      <c r="H1753" s="40">
        <v>49477.75</v>
      </c>
      <c r="I1753" s="40">
        <v>58999.99</v>
      </c>
      <c r="J1753" s="67">
        <f t="shared" si="81"/>
        <v>0.44979772727272727</v>
      </c>
      <c r="K1753" s="39">
        <f t="shared" si="82"/>
        <v>0.53636354545454545</v>
      </c>
      <c r="L1753" s="2" t="str">
        <f t="shared" si="83"/>
        <v>AA</v>
      </c>
      <c r="M1753" s="2" t="s">
        <v>912</v>
      </c>
      <c r="N1753" s="2" t="s">
        <v>419</v>
      </c>
      <c r="O1753" s="2" t="s">
        <v>70</v>
      </c>
    </row>
    <row r="1754" spans="1:15">
      <c r="A1754" s="38">
        <v>41520</v>
      </c>
      <c r="B1754" s="38">
        <v>54304</v>
      </c>
      <c r="C1754" s="131">
        <v>420</v>
      </c>
      <c r="D1754" s="39">
        <v>8.5099999999999995E-2</v>
      </c>
      <c r="E1754" s="39">
        <v>0.08</v>
      </c>
      <c r="F1754" s="40">
        <v>151000</v>
      </c>
      <c r="G1754" s="40">
        <v>151000</v>
      </c>
      <c r="H1754" s="40">
        <v>80263.13</v>
      </c>
      <c r="I1754" s="40">
        <v>81000</v>
      </c>
      <c r="J1754" s="67">
        <f t="shared" si="81"/>
        <v>0.53154390728476819</v>
      </c>
      <c r="K1754" s="39">
        <f t="shared" si="82"/>
        <v>0.53642384105960261</v>
      </c>
      <c r="L1754" s="2" t="str">
        <f t="shared" si="83"/>
        <v>AA</v>
      </c>
      <c r="M1754" s="2" t="s">
        <v>547</v>
      </c>
      <c r="N1754" s="2" t="s">
        <v>417</v>
      </c>
      <c r="O1754" s="2" t="s">
        <v>70</v>
      </c>
    </row>
    <row r="1755" spans="1:15">
      <c r="A1755" s="42">
        <v>41375</v>
      </c>
      <c r="B1755" s="42">
        <v>54159</v>
      </c>
      <c r="C1755" s="130">
        <v>420</v>
      </c>
      <c r="D1755" s="43">
        <v>8.5099999999999995E-2</v>
      </c>
      <c r="E1755" s="43">
        <v>7.5300000000000006E-2</v>
      </c>
      <c r="F1755" s="44">
        <v>164000</v>
      </c>
      <c r="G1755" s="44">
        <v>164000</v>
      </c>
      <c r="H1755" s="44">
        <v>86246.89</v>
      </c>
      <c r="I1755" s="44">
        <v>87977.5</v>
      </c>
      <c r="J1755" s="68">
        <f t="shared" si="81"/>
        <v>0.52589567073170729</v>
      </c>
      <c r="K1755" s="43">
        <f t="shared" si="82"/>
        <v>0.53644817073170736</v>
      </c>
      <c r="L1755" s="41" t="str">
        <f t="shared" si="83"/>
        <v>AA</v>
      </c>
      <c r="M1755" s="41" t="s">
        <v>633</v>
      </c>
      <c r="N1755" s="41" t="s">
        <v>422</v>
      </c>
      <c r="O1755" s="41" t="s">
        <v>70</v>
      </c>
    </row>
    <row r="1756" spans="1:15">
      <c r="A1756" s="42">
        <v>41430</v>
      </c>
      <c r="B1756" s="42">
        <v>54214</v>
      </c>
      <c r="C1756" s="130">
        <v>420</v>
      </c>
      <c r="D1756" s="43">
        <v>8.5099999999999995E-2</v>
      </c>
      <c r="E1756" s="43">
        <v>8.5099999999999995E-2</v>
      </c>
      <c r="F1756" s="44">
        <v>173932</v>
      </c>
      <c r="G1756" s="44">
        <v>173932</v>
      </c>
      <c r="H1756" s="44">
        <v>93039.4</v>
      </c>
      <c r="I1756" s="44">
        <v>93331.99</v>
      </c>
      <c r="J1756" s="68">
        <f t="shared" si="81"/>
        <v>0.53491824391141363</v>
      </c>
      <c r="K1756" s="43">
        <f t="shared" si="82"/>
        <v>0.53660045305061754</v>
      </c>
      <c r="L1756" s="41" t="str">
        <f t="shared" si="83"/>
        <v>AA</v>
      </c>
      <c r="M1756" s="41" t="s">
        <v>971</v>
      </c>
      <c r="N1756" s="41" t="s">
        <v>437</v>
      </c>
      <c r="O1756" s="41" t="s">
        <v>70</v>
      </c>
    </row>
    <row r="1757" spans="1:15">
      <c r="A1757" s="42">
        <v>41449</v>
      </c>
      <c r="B1757" s="42">
        <v>46227</v>
      </c>
      <c r="C1757" s="130">
        <v>157</v>
      </c>
      <c r="D1757" s="43">
        <v>8.5099999999999995E-2</v>
      </c>
      <c r="E1757" s="43">
        <v>0.08</v>
      </c>
      <c r="F1757" s="44">
        <v>175000</v>
      </c>
      <c r="G1757" s="44">
        <v>175000</v>
      </c>
      <c r="H1757" s="44">
        <v>82996.17</v>
      </c>
      <c r="I1757" s="44">
        <v>93986.18</v>
      </c>
      <c r="J1757" s="68">
        <f t="shared" si="81"/>
        <v>0.47426382857142857</v>
      </c>
      <c r="K1757" s="43">
        <f t="shared" si="82"/>
        <v>0.53706388571428565</v>
      </c>
      <c r="L1757" s="41" t="str">
        <f t="shared" si="83"/>
        <v>AA</v>
      </c>
      <c r="M1757" s="41" t="s">
        <v>554</v>
      </c>
      <c r="N1757" s="41" t="s">
        <v>417</v>
      </c>
      <c r="O1757" s="41" t="s">
        <v>70</v>
      </c>
    </row>
    <row r="1758" spans="1:15">
      <c r="A1758" s="42">
        <v>41439</v>
      </c>
      <c r="B1758" s="42">
        <v>48744</v>
      </c>
      <c r="C1758" s="130">
        <v>240</v>
      </c>
      <c r="D1758" s="43">
        <v>8.5099999999999995E-2</v>
      </c>
      <c r="E1758" s="43">
        <v>0.08</v>
      </c>
      <c r="F1758" s="44">
        <v>139600</v>
      </c>
      <c r="G1758" s="44">
        <v>139600</v>
      </c>
      <c r="H1758" s="44">
        <v>69594.070000000007</v>
      </c>
      <c r="I1758" s="44">
        <v>74999.990000000005</v>
      </c>
      <c r="J1758" s="68">
        <f t="shared" si="81"/>
        <v>0.49852485673352442</v>
      </c>
      <c r="K1758" s="43">
        <f t="shared" si="82"/>
        <v>0.53724921203438403</v>
      </c>
      <c r="L1758" s="41" t="str">
        <f t="shared" si="83"/>
        <v>AA</v>
      </c>
      <c r="M1758" s="41" t="s">
        <v>646</v>
      </c>
      <c r="N1758" s="41" t="s">
        <v>422</v>
      </c>
      <c r="O1758" s="41" t="s">
        <v>70</v>
      </c>
    </row>
    <row r="1759" spans="1:15">
      <c r="A1759" s="38">
        <v>41257</v>
      </c>
      <c r="B1759" s="38">
        <v>46735</v>
      </c>
      <c r="C1759" s="131">
        <v>180</v>
      </c>
      <c r="D1759" s="39">
        <v>8.5099999999999995E-2</v>
      </c>
      <c r="E1759" s="39">
        <v>7.4400000000000008E-2</v>
      </c>
      <c r="F1759" s="40">
        <v>100500</v>
      </c>
      <c r="G1759" s="40">
        <v>100500</v>
      </c>
      <c r="H1759" s="40">
        <v>46770.66</v>
      </c>
      <c r="I1759" s="40">
        <v>53999.99</v>
      </c>
      <c r="J1759" s="67">
        <f t="shared" si="81"/>
        <v>0.46537970149253732</v>
      </c>
      <c r="K1759" s="39">
        <f t="shared" si="82"/>
        <v>0.53731333333333331</v>
      </c>
      <c r="L1759" s="2" t="str">
        <f t="shared" si="83"/>
        <v>AA</v>
      </c>
      <c r="M1759" s="2" t="s">
        <v>595</v>
      </c>
      <c r="N1759" s="2" t="s">
        <v>423</v>
      </c>
      <c r="O1759" s="2" t="s">
        <v>70</v>
      </c>
    </row>
    <row r="1760" spans="1:15">
      <c r="A1760" s="38">
        <v>41257</v>
      </c>
      <c r="B1760" s="38">
        <v>54040</v>
      </c>
      <c r="C1760" s="131">
        <v>420</v>
      </c>
      <c r="D1760" s="39">
        <v>8.5099999999999995E-2</v>
      </c>
      <c r="E1760" s="39">
        <v>7.8100000000000003E-2</v>
      </c>
      <c r="F1760" s="40">
        <v>193000</v>
      </c>
      <c r="G1760" s="40">
        <v>193000</v>
      </c>
      <c r="H1760" s="40">
        <v>100221.51</v>
      </c>
      <c r="I1760" s="40">
        <v>103710</v>
      </c>
      <c r="J1760" s="67">
        <f t="shared" si="81"/>
        <v>0.51928243523316064</v>
      </c>
      <c r="K1760" s="39">
        <f t="shared" si="82"/>
        <v>0.53735751295336787</v>
      </c>
      <c r="L1760" s="2" t="str">
        <f t="shared" si="83"/>
        <v>AA</v>
      </c>
      <c r="M1760" s="2" t="s">
        <v>520</v>
      </c>
      <c r="N1760" s="2" t="s">
        <v>429</v>
      </c>
      <c r="O1760" s="2" t="s">
        <v>70</v>
      </c>
    </row>
    <row r="1761" spans="1:15">
      <c r="A1761" s="42">
        <v>41094</v>
      </c>
      <c r="B1761" s="42">
        <v>44016</v>
      </c>
      <c r="C1761" s="130">
        <v>96</v>
      </c>
      <c r="D1761" s="43">
        <v>8.5099999999999995E-2</v>
      </c>
      <c r="E1761" s="43">
        <v>7.5300000000000006E-2</v>
      </c>
      <c r="F1761" s="44">
        <v>170000</v>
      </c>
      <c r="G1761" s="44">
        <v>170000</v>
      </c>
      <c r="H1761" s="44">
        <v>62754.89</v>
      </c>
      <c r="I1761" s="44">
        <v>91399.99</v>
      </c>
      <c r="J1761" s="68">
        <f t="shared" si="81"/>
        <v>0.36914641176470586</v>
      </c>
      <c r="K1761" s="43">
        <f t="shared" si="82"/>
        <v>0.53764699999999999</v>
      </c>
      <c r="L1761" s="41" t="str">
        <f t="shared" si="83"/>
        <v>AA</v>
      </c>
      <c r="M1761" s="41" t="s">
        <v>643</v>
      </c>
      <c r="N1761" s="41" t="s">
        <v>417</v>
      </c>
      <c r="O1761" s="41" t="s">
        <v>70</v>
      </c>
    </row>
    <row r="1762" spans="1:15">
      <c r="A1762" s="42">
        <v>41411</v>
      </c>
      <c r="B1762" s="42">
        <v>48716</v>
      </c>
      <c r="C1762" s="130">
        <v>240</v>
      </c>
      <c r="D1762" s="43">
        <v>8.5099999999999995E-2</v>
      </c>
      <c r="E1762" s="43">
        <v>7.4400000000000008E-2</v>
      </c>
      <c r="F1762" s="44">
        <v>110000</v>
      </c>
      <c r="G1762" s="44">
        <v>110000</v>
      </c>
      <c r="H1762" s="44">
        <v>54637.72</v>
      </c>
      <c r="I1762" s="44">
        <v>59145.41</v>
      </c>
      <c r="J1762" s="68">
        <f t="shared" si="81"/>
        <v>0.49670654545454546</v>
      </c>
      <c r="K1762" s="43">
        <f t="shared" si="82"/>
        <v>0.5376855454545455</v>
      </c>
      <c r="L1762" s="41" t="str">
        <f t="shared" si="83"/>
        <v>AA</v>
      </c>
      <c r="M1762" s="41" t="s">
        <v>757</v>
      </c>
      <c r="N1762" s="41" t="s">
        <v>439</v>
      </c>
      <c r="O1762" s="41" t="s">
        <v>70</v>
      </c>
    </row>
    <row r="1763" spans="1:15">
      <c r="A1763" s="42">
        <v>41087</v>
      </c>
      <c r="B1763" s="42">
        <v>53870</v>
      </c>
      <c r="C1763" s="130">
        <v>420</v>
      </c>
      <c r="D1763" s="43">
        <v>8.5099999999999995E-2</v>
      </c>
      <c r="E1763" s="43">
        <v>8.5099999999999995E-2</v>
      </c>
      <c r="F1763" s="44">
        <v>101000</v>
      </c>
      <c r="G1763" s="44">
        <v>101000</v>
      </c>
      <c r="H1763" s="44">
        <v>50799.26</v>
      </c>
      <c r="I1763" s="44">
        <v>54311.040000000001</v>
      </c>
      <c r="J1763" s="68">
        <f t="shared" si="81"/>
        <v>0.50296297029702974</v>
      </c>
      <c r="K1763" s="43">
        <f t="shared" si="82"/>
        <v>0.53773306930693066</v>
      </c>
      <c r="L1763" s="41" t="str">
        <f t="shared" si="83"/>
        <v>AA</v>
      </c>
      <c r="M1763" s="41" t="s">
        <v>1434</v>
      </c>
      <c r="N1763" s="41" t="s">
        <v>420</v>
      </c>
      <c r="O1763" s="41" t="s">
        <v>70</v>
      </c>
    </row>
    <row r="1764" spans="1:15">
      <c r="A1764" s="38">
        <v>41117</v>
      </c>
      <c r="B1764" s="38">
        <v>47844</v>
      </c>
      <c r="C1764" s="131">
        <v>221</v>
      </c>
      <c r="D1764" s="39">
        <v>8.5099999999999995E-2</v>
      </c>
      <c r="E1764" s="39">
        <v>7.5300000000000006E-2</v>
      </c>
      <c r="F1764" s="40">
        <v>174000</v>
      </c>
      <c r="G1764" s="40">
        <v>174000</v>
      </c>
      <c r="H1764" s="40">
        <v>74755.679999999993</v>
      </c>
      <c r="I1764" s="40">
        <v>93596.62</v>
      </c>
      <c r="J1764" s="67">
        <f t="shared" si="81"/>
        <v>0.42963034482758616</v>
      </c>
      <c r="K1764" s="39">
        <f t="shared" si="82"/>
        <v>0.53791160919540226</v>
      </c>
      <c r="L1764" s="2" t="str">
        <f t="shared" si="83"/>
        <v>AA</v>
      </c>
      <c r="M1764" s="2" t="s">
        <v>505</v>
      </c>
      <c r="N1764" s="2" t="s">
        <v>424</v>
      </c>
      <c r="O1764" s="2" t="s">
        <v>70</v>
      </c>
    </row>
    <row r="1765" spans="1:15">
      <c r="A1765" s="42">
        <v>41716</v>
      </c>
      <c r="B1765" s="42">
        <v>48809</v>
      </c>
      <c r="C1765" s="130">
        <v>233</v>
      </c>
      <c r="D1765" s="43">
        <v>8.5099999999999995E-2</v>
      </c>
      <c r="E1765" s="43">
        <v>0.08</v>
      </c>
      <c r="F1765" s="44">
        <v>158000</v>
      </c>
      <c r="G1765" s="44">
        <v>158000</v>
      </c>
      <c r="H1765" s="44">
        <v>72042.14</v>
      </c>
      <c r="I1765" s="44">
        <v>84999.99</v>
      </c>
      <c r="J1765" s="68">
        <f t="shared" si="81"/>
        <v>0.45596291139240508</v>
      </c>
      <c r="K1765" s="43">
        <f t="shared" si="82"/>
        <v>0.53797462025316456</v>
      </c>
      <c r="L1765" s="41" t="str">
        <f t="shared" si="83"/>
        <v>AA</v>
      </c>
      <c r="M1765" s="41" t="s">
        <v>697</v>
      </c>
      <c r="N1765" s="41" t="s">
        <v>417</v>
      </c>
      <c r="O1765" s="41" t="s">
        <v>70</v>
      </c>
    </row>
    <row r="1766" spans="1:15">
      <c r="A1766" s="42">
        <v>41446</v>
      </c>
      <c r="B1766" s="42">
        <v>45556</v>
      </c>
      <c r="C1766" s="130">
        <v>135</v>
      </c>
      <c r="D1766" s="43">
        <v>8.5099999999999995E-2</v>
      </c>
      <c r="E1766" s="43">
        <v>7.8100000000000003E-2</v>
      </c>
      <c r="F1766" s="44">
        <v>195000</v>
      </c>
      <c r="G1766" s="44">
        <v>195000</v>
      </c>
      <c r="H1766" s="44">
        <v>90477.68</v>
      </c>
      <c r="I1766" s="44">
        <v>104949.99</v>
      </c>
      <c r="J1766" s="68">
        <f t="shared" si="81"/>
        <v>0.46398810256410256</v>
      </c>
      <c r="K1766" s="43">
        <f t="shared" si="82"/>
        <v>0.53820507692307695</v>
      </c>
      <c r="L1766" s="41" t="str">
        <f t="shared" si="83"/>
        <v>AA</v>
      </c>
      <c r="M1766" s="41" t="s">
        <v>611</v>
      </c>
      <c r="N1766" s="41" t="s">
        <v>419</v>
      </c>
      <c r="O1766" s="41" t="s">
        <v>70</v>
      </c>
    </row>
    <row r="1767" spans="1:15">
      <c r="A1767" s="38">
        <v>41390</v>
      </c>
      <c r="B1767" s="38">
        <v>54174</v>
      </c>
      <c r="C1767" s="131">
        <v>420</v>
      </c>
      <c r="D1767" s="39">
        <v>8.5099999999999995E-2</v>
      </c>
      <c r="E1767" s="39">
        <v>7.5300000000000006E-2</v>
      </c>
      <c r="F1767" s="40">
        <v>175000</v>
      </c>
      <c r="G1767" s="40">
        <v>175000</v>
      </c>
      <c r="H1767" s="40">
        <v>90541.52</v>
      </c>
      <c r="I1767" s="40">
        <v>94219.99</v>
      </c>
      <c r="J1767" s="67">
        <f t="shared" si="81"/>
        <v>0.51738011428571429</v>
      </c>
      <c r="K1767" s="39">
        <f t="shared" si="82"/>
        <v>0.53839994285714288</v>
      </c>
      <c r="L1767" s="2" t="str">
        <f t="shared" si="83"/>
        <v>AA</v>
      </c>
      <c r="M1767" s="2" t="s">
        <v>568</v>
      </c>
      <c r="N1767" s="2" t="s">
        <v>417</v>
      </c>
      <c r="O1767" s="2" t="s">
        <v>70</v>
      </c>
    </row>
    <row r="1768" spans="1:15">
      <c r="A1768" s="42">
        <v>41121</v>
      </c>
      <c r="B1768" s="42">
        <v>52078</v>
      </c>
      <c r="C1768" s="130">
        <v>360</v>
      </c>
      <c r="D1768" s="43">
        <v>8.5099999999999995E-2</v>
      </c>
      <c r="E1768" s="43">
        <v>7.5300000000000006E-2</v>
      </c>
      <c r="F1768" s="44">
        <v>85000</v>
      </c>
      <c r="G1768" s="44">
        <v>85000</v>
      </c>
      <c r="H1768" s="44">
        <v>42278.25</v>
      </c>
      <c r="I1768" s="44">
        <v>45764.47</v>
      </c>
      <c r="J1768" s="68">
        <f t="shared" si="81"/>
        <v>0.49739117647058823</v>
      </c>
      <c r="K1768" s="43">
        <f t="shared" si="82"/>
        <v>0.53840552941176467</v>
      </c>
      <c r="L1768" s="41" t="str">
        <f t="shared" si="83"/>
        <v>AA</v>
      </c>
      <c r="M1768" s="41" t="s">
        <v>216</v>
      </c>
      <c r="N1768" s="41" t="s">
        <v>417</v>
      </c>
      <c r="O1768" s="41" t="s">
        <v>70</v>
      </c>
    </row>
    <row r="1769" spans="1:15">
      <c r="A1769" s="38">
        <v>41169</v>
      </c>
      <c r="B1769" s="38">
        <v>42811</v>
      </c>
      <c r="C1769" s="131">
        <v>54</v>
      </c>
      <c r="D1769" s="39">
        <v>8.5099999999999995E-2</v>
      </c>
      <c r="E1769" s="39">
        <v>7.5300000000000006E-2</v>
      </c>
      <c r="F1769" s="40">
        <v>130000</v>
      </c>
      <c r="G1769" s="40">
        <v>130000</v>
      </c>
      <c r="H1769" s="40">
        <v>38107.08</v>
      </c>
      <c r="I1769" s="40">
        <v>69999.990000000005</v>
      </c>
      <c r="J1769" s="67">
        <f t="shared" si="81"/>
        <v>0.29313138461538463</v>
      </c>
      <c r="K1769" s="39">
        <f t="shared" si="82"/>
        <v>0.53846146153846153</v>
      </c>
      <c r="L1769" s="2" t="str">
        <f t="shared" si="83"/>
        <v>AA</v>
      </c>
      <c r="M1769" s="2" t="s">
        <v>1245</v>
      </c>
      <c r="N1769" s="2" t="s">
        <v>422</v>
      </c>
      <c r="O1769" s="2" t="s">
        <v>70</v>
      </c>
    </row>
    <row r="1770" spans="1:15">
      <c r="A1770" s="42">
        <v>41647</v>
      </c>
      <c r="B1770" s="42">
        <v>52604</v>
      </c>
      <c r="C1770" s="130">
        <v>360</v>
      </c>
      <c r="D1770" s="43">
        <v>8.5099999999999995E-2</v>
      </c>
      <c r="E1770" s="43">
        <v>7.5300000000000006E-2</v>
      </c>
      <c r="F1770" s="44">
        <v>130000</v>
      </c>
      <c r="G1770" s="44">
        <v>130000</v>
      </c>
      <c r="H1770" s="44">
        <v>68133.55</v>
      </c>
      <c r="I1770" s="44">
        <v>69999.990000000005</v>
      </c>
      <c r="J1770" s="68">
        <f t="shared" si="81"/>
        <v>0.52410423076923074</v>
      </c>
      <c r="K1770" s="43">
        <f t="shared" si="82"/>
        <v>0.53846146153846153</v>
      </c>
      <c r="L1770" s="41" t="str">
        <f t="shared" si="83"/>
        <v>AA</v>
      </c>
      <c r="M1770" s="41" t="s">
        <v>683</v>
      </c>
      <c r="N1770" s="41" t="s">
        <v>421</v>
      </c>
      <c r="O1770" s="41" t="s">
        <v>70</v>
      </c>
    </row>
    <row r="1771" spans="1:15">
      <c r="A1771" s="38">
        <v>41460</v>
      </c>
      <c r="B1771" s="38">
        <v>48765</v>
      </c>
      <c r="C1771" s="131">
        <v>240</v>
      </c>
      <c r="D1771" s="39">
        <v>8.5099999999999995E-2</v>
      </c>
      <c r="E1771" s="39">
        <v>7.4400000000000008E-2</v>
      </c>
      <c r="F1771" s="40">
        <v>195000</v>
      </c>
      <c r="G1771" s="40">
        <v>195000</v>
      </c>
      <c r="H1771" s="40">
        <v>97952.3</v>
      </c>
      <c r="I1771" s="40">
        <v>104999.99</v>
      </c>
      <c r="J1771" s="67">
        <f t="shared" si="81"/>
        <v>0.50231948717948716</v>
      </c>
      <c r="K1771" s="39">
        <f t="shared" si="82"/>
        <v>0.53846148717948716</v>
      </c>
      <c r="L1771" s="2" t="str">
        <f t="shared" si="83"/>
        <v>AA</v>
      </c>
      <c r="M1771" s="2" t="s">
        <v>566</v>
      </c>
      <c r="N1771" s="2" t="s">
        <v>420</v>
      </c>
      <c r="O1771" s="2" t="s">
        <v>70</v>
      </c>
    </row>
    <row r="1772" spans="1:15">
      <c r="A1772" s="38">
        <v>41257</v>
      </c>
      <c r="B1772" s="38">
        <v>53737</v>
      </c>
      <c r="C1772" s="131">
        <v>410</v>
      </c>
      <c r="D1772" s="39">
        <v>8.5099999999999995E-2</v>
      </c>
      <c r="E1772" s="39">
        <v>7.5300000000000006E-2</v>
      </c>
      <c r="F1772" s="40">
        <v>195000</v>
      </c>
      <c r="G1772" s="40">
        <v>195000</v>
      </c>
      <c r="H1772" s="40">
        <v>99563.92</v>
      </c>
      <c r="I1772" s="40">
        <v>104999.99</v>
      </c>
      <c r="J1772" s="67">
        <f t="shared" si="81"/>
        <v>0.51058420512820513</v>
      </c>
      <c r="K1772" s="39">
        <f t="shared" si="82"/>
        <v>0.53846148717948716</v>
      </c>
      <c r="L1772" s="2" t="str">
        <f t="shared" si="83"/>
        <v>AA</v>
      </c>
      <c r="M1772" s="2" t="s">
        <v>591</v>
      </c>
      <c r="N1772" s="2" t="s">
        <v>417</v>
      </c>
      <c r="O1772" s="2" t="s">
        <v>70</v>
      </c>
    </row>
    <row r="1773" spans="1:15">
      <c r="A1773" s="38">
        <v>41606</v>
      </c>
      <c r="B1773" s="38">
        <v>54390</v>
      </c>
      <c r="C1773" s="131">
        <v>420</v>
      </c>
      <c r="D1773" s="39">
        <v>8.5099999999999995E-2</v>
      </c>
      <c r="E1773" s="39">
        <v>0.08</v>
      </c>
      <c r="F1773" s="40">
        <v>195000</v>
      </c>
      <c r="G1773" s="40">
        <v>195000</v>
      </c>
      <c r="H1773" s="40">
        <v>102315.07</v>
      </c>
      <c r="I1773" s="40">
        <v>104999.99</v>
      </c>
      <c r="J1773" s="67">
        <f t="shared" si="81"/>
        <v>0.5246926666666667</v>
      </c>
      <c r="K1773" s="39">
        <f t="shared" si="82"/>
        <v>0.53846148717948716</v>
      </c>
      <c r="L1773" s="2" t="str">
        <f t="shared" si="83"/>
        <v>AA</v>
      </c>
      <c r="M1773" s="2" t="s">
        <v>475</v>
      </c>
      <c r="N1773" s="2" t="s">
        <v>427</v>
      </c>
      <c r="O1773" s="2" t="s">
        <v>70</v>
      </c>
    </row>
    <row r="1774" spans="1:15">
      <c r="A1774" s="38">
        <v>41457</v>
      </c>
      <c r="B1774" s="38">
        <v>53572</v>
      </c>
      <c r="C1774" s="131">
        <v>398</v>
      </c>
      <c r="D1774" s="39">
        <v>8.5099999999999995E-2</v>
      </c>
      <c r="E1774" s="39">
        <v>7.5300000000000006E-2</v>
      </c>
      <c r="F1774" s="40">
        <v>189000</v>
      </c>
      <c r="G1774" s="40">
        <v>189000</v>
      </c>
      <c r="H1774" s="40">
        <v>100421.89</v>
      </c>
      <c r="I1774" s="40">
        <v>101771.58</v>
      </c>
      <c r="J1774" s="67">
        <f t="shared" si="81"/>
        <v>0.53133275132275137</v>
      </c>
      <c r="K1774" s="39">
        <f t="shared" si="82"/>
        <v>0.53847396825396832</v>
      </c>
      <c r="L1774" s="2" t="str">
        <f t="shared" si="83"/>
        <v>AA</v>
      </c>
      <c r="M1774" s="2" t="s">
        <v>1071</v>
      </c>
      <c r="N1774" s="2" t="s">
        <v>421</v>
      </c>
      <c r="O1774" s="2" t="s">
        <v>70</v>
      </c>
    </row>
    <row r="1775" spans="1:15">
      <c r="A1775" s="42">
        <v>41746</v>
      </c>
      <c r="B1775" s="42">
        <v>54530</v>
      </c>
      <c r="C1775" s="130">
        <v>420</v>
      </c>
      <c r="D1775" s="43">
        <v>8.5099999999999995E-2</v>
      </c>
      <c r="E1775" s="43">
        <v>7.5300000000000006E-2</v>
      </c>
      <c r="F1775" s="44">
        <v>150000</v>
      </c>
      <c r="G1775" s="44">
        <v>150000</v>
      </c>
      <c r="H1775" s="44">
        <v>79489.710000000006</v>
      </c>
      <c r="I1775" s="44">
        <v>80800.13</v>
      </c>
      <c r="J1775" s="68">
        <f t="shared" si="81"/>
        <v>0.52993140000000005</v>
      </c>
      <c r="K1775" s="43">
        <f t="shared" si="82"/>
        <v>0.53866753333333339</v>
      </c>
      <c r="L1775" s="41" t="str">
        <f t="shared" si="83"/>
        <v>AA</v>
      </c>
      <c r="M1775" s="41" t="s">
        <v>461</v>
      </c>
      <c r="N1775" s="41" t="s">
        <v>416</v>
      </c>
      <c r="O1775" s="41" t="s">
        <v>70</v>
      </c>
    </row>
    <row r="1776" spans="1:15">
      <c r="A1776" s="38">
        <v>41648</v>
      </c>
      <c r="B1776" s="38">
        <v>50779</v>
      </c>
      <c r="C1776" s="131">
        <v>300</v>
      </c>
      <c r="D1776" s="39">
        <v>8.5099999999999995E-2</v>
      </c>
      <c r="E1776" s="39">
        <v>0.08</v>
      </c>
      <c r="F1776" s="40">
        <v>185500</v>
      </c>
      <c r="G1776" s="40">
        <v>185500</v>
      </c>
      <c r="H1776" s="40">
        <v>96604.67</v>
      </c>
      <c r="I1776" s="40">
        <v>99999.99</v>
      </c>
      <c r="J1776" s="67">
        <f t="shared" si="81"/>
        <v>0.52077989218328835</v>
      </c>
      <c r="K1776" s="39">
        <f t="shared" si="82"/>
        <v>0.53908350404312666</v>
      </c>
      <c r="L1776" s="2" t="str">
        <f t="shared" si="83"/>
        <v>AA</v>
      </c>
      <c r="M1776" s="2" t="s">
        <v>619</v>
      </c>
      <c r="N1776" s="2" t="s">
        <v>427</v>
      </c>
      <c r="O1776" s="2" t="s">
        <v>70</v>
      </c>
    </row>
    <row r="1777" spans="1:15">
      <c r="A1777" s="38">
        <v>41206</v>
      </c>
      <c r="B1777" s="38">
        <v>53989</v>
      </c>
      <c r="C1777" s="131">
        <v>420</v>
      </c>
      <c r="D1777" s="39">
        <v>8.5099999999999995E-2</v>
      </c>
      <c r="E1777" s="39">
        <v>0.08</v>
      </c>
      <c r="F1777" s="40">
        <v>115000</v>
      </c>
      <c r="G1777" s="40">
        <v>115000</v>
      </c>
      <c r="H1777" s="40">
        <v>58543.03</v>
      </c>
      <c r="I1777" s="40">
        <v>61999.99</v>
      </c>
      <c r="J1777" s="67">
        <f t="shared" si="81"/>
        <v>0.5090698260869565</v>
      </c>
      <c r="K1777" s="39">
        <f t="shared" si="82"/>
        <v>0.53913034782608693</v>
      </c>
      <c r="L1777" s="2" t="str">
        <f t="shared" si="83"/>
        <v>AA</v>
      </c>
      <c r="M1777" s="2" t="s">
        <v>533</v>
      </c>
      <c r="N1777" s="2" t="s">
        <v>424</v>
      </c>
      <c r="O1777" s="2" t="s">
        <v>70</v>
      </c>
    </row>
    <row r="1778" spans="1:15">
      <c r="A1778" s="38">
        <v>41120</v>
      </c>
      <c r="B1778" s="38">
        <v>43920</v>
      </c>
      <c r="C1778" s="131">
        <v>92</v>
      </c>
      <c r="D1778" s="39">
        <v>8.5099999999999995E-2</v>
      </c>
      <c r="E1778" s="39">
        <v>0.08</v>
      </c>
      <c r="F1778" s="40">
        <v>95000</v>
      </c>
      <c r="G1778" s="40">
        <v>95000</v>
      </c>
      <c r="H1778" s="40">
        <v>34373.58</v>
      </c>
      <c r="I1778" s="40">
        <v>51218.99</v>
      </c>
      <c r="J1778" s="67">
        <f t="shared" si="81"/>
        <v>0.36182715789473685</v>
      </c>
      <c r="K1778" s="39">
        <f t="shared" si="82"/>
        <v>0.53914726315789474</v>
      </c>
      <c r="L1778" s="2" t="str">
        <f t="shared" si="83"/>
        <v>AA</v>
      </c>
      <c r="M1778" s="2" t="s">
        <v>505</v>
      </c>
      <c r="N1778" s="2" t="s">
        <v>424</v>
      </c>
      <c r="O1778" s="2" t="s">
        <v>70</v>
      </c>
    </row>
    <row r="1779" spans="1:15">
      <c r="A1779" s="38">
        <v>41460</v>
      </c>
      <c r="B1779" s="38">
        <v>45540</v>
      </c>
      <c r="C1779" s="131">
        <v>134</v>
      </c>
      <c r="D1779" s="39">
        <v>8.5099999999999995E-2</v>
      </c>
      <c r="E1779" s="39">
        <v>0.08</v>
      </c>
      <c r="F1779" s="40">
        <v>102000</v>
      </c>
      <c r="G1779" s="40">
        <v>102000</v>
      </c>
      <c r="H1779" s="40">
        <v>47829.32</v>
      </c>
      <c r="I1779" s="40">
        <v>54999.99</v>
      </c>
      <c r="J1779" s="67">
        <f t="shared" si="81"/>
        <v>0.46891490196078434</v>
      </c>
      <c r="K1779" s="39">
        <f t="shared" si="82"/>
        <v>0.53921558823529414</v>
      </c>
      <c r="L1779" s="2" t="str">
        <f t="shared" si="83"/>
        <v>AA</v>
      </c>
      <c r="M1779" s="2" t="s">
        <v>1101</v>
      </c>
      <c r="N1779" s="2" t="s">
        <v>423</v>
      </c>
      <c r="O1779" s="2" t="s">
        <v>70</v>
      </c>
    </row>
    <row r="1780" spans="1:15">
      <c r="A1780" s="38">
        <v>41169</v>
      </c>
      <c r="B1780" s="38">
        <v>52126</v>
      </c>
      <c r="C1780" s="131">
        <v>360</v>
      </c>
      <c r="D1780" s="39">
        <v>8.5099999999999995E-2</v>
      </c>
      <c r="E1780" s="39">
        <v>7.5300000000000006E-2</v>
      </c>
      <c r="F1780" s="40">
        <v>174000</v>
      </c>
      <c r="G1780" s="40">
        <v>174000</v>
      </c>
      <c r="H1780" s="40">
        <v>87320.29</v>
      </c>
      <c r="I1780" s="40">
        <v>93831.73</v>
      </c>
      <c r="J1780" s="67">
        <f t="shared" si="81"/>
        <v>0.50184074712643678</v>
      </c>
      <c r="K1780" s="39">
        <f t="shared" si="82"/>
        <v>0.53926281609195403</v>
      </c>
      <c r="L1780" s="2" t="str">
        <f t="shared" si="83"/>
        <v>AA</v>
      </c>
      <c r="M1780" s="2" t="s">
        <v>531</v>
      </c>
      <c r="N1780" s="2" t="s">
        <v>423</v>
      </c>
      <c r="O1780" s="2" t="s">
        <v>70</v>
      </c>
    </row>
    <row r="1781" spans="1:15">
      <c r="A1781" s="42">
        <v>41549</v>
      </c>
      <c r="B1781" s="42">
        <v>52506</v>
      </c>
      <c r="C1781" s="130">
        <v>360</v>
      </c>
      <c r="D1781" s="43">
        <v>8.5099999999999995E-2</v>
      </c>
      <c r="E1781" s="43">
        <v>0.08</v>
      </c>
      <c r="F1781" s="44">
        <v>200000</v>
      </c>
      <c r="G1781" s="44">
        <v>200000</v>
      </c>
      <c r="H1781" s="44">
        <v>107914.26</v>
      </c>
      <c r="I1781" s="44">
        <v>107867.99</v>
      </c>
      <c r="J1781" s="68">
        <f t="shared" si="81"/>
        <v>0.53957129999999998</v>
      </c>
      <c r="K1781" s="43">
        <f t="shared" si="82"/>
        <v>0.53933995000000001</v>
      </c>
      <c r="L1781" s="41" t="str">
        <f t="shared" si="83"/>
        <v>AA</v>
      </c>
      <c r="M1781" s="41" t="s">
        <v>454</v>
      </c>
      <c r="N1781" s="41" t="s">
        <v>416</v>
      </c>
      <c r="O1781" s="41" t="s">
        <v>70</v>
      </c>
    </row>
    <row r="1782" spans="1:15">
      <c r="A1782" s="42">
        <v>41333</v>
      </c>
      <c r="B1782" s="42">
        <v>46109</v>
      </c>
      <c r="C1782" s="130">
        <v>157</v>
      </c>
      <c r="D1782" s="43">
        <v>8.5099999999999995E-2</v>
      </c>
      <c r="E1782" s="43">
        <v>8.5099999999999995E-2</v>
      </c>
      <c r="F1782" s="44">
        <v>130000</v>
      </c>
      <c r="G1782" s="44">
        <v>130000</v>
      </c>
      <c r="H1782" s="44">
        <v>71053.23</v>
      </c>
      <c r="I1782" s="44">
        <v>70127.009999999995</v>
      </c>
      <c r="J1782" s="68">
        <f t="shared" si="81"/>
        <v>0.54656330769230765</v>
      </c>
      <c r="K1782" s="43">
        <f t="shared" si="82"/>
        <v>0.53943853846153844</v>
      </c>
      <c r="L1782" s="41" t="str">
        <f t="shared" si="83"/>
        <v>AA</v>
      </c>
      <c r="M1782" s="41" t="s">
        <v>493</v>
      </c>
      <c r="N1782" s="41" t="s">
        <v>427</v>
      </c>
      <c r="O1782" s="41" t="s">
        <v>70</v>
      </c>
    </row>
    <row r="1783" spans="1:15">
      <c r="A1783" s="38">
        <v>41396</v>
      </c>
      <c r="B1783" s="38">
        <v>48701</v>
      </c>
      <c r="C1783" s="131">
        <v>240</v>
      </c>
      <c r="D1783" s="39">
        <v>8.5099999999999995E-2</v>
      </c>
      <c r="E1783" s="39">
        <v>7.5300000000000006E-2</v>
      </c>
      <c r="F1783" s="40">
        <v>176000</v>
      </c>
      <c r="G1783" s="40">
        <v>176000</v>
      </c>
      <c r="H1783" s="40">
        <v>73077.570000000007</v>
      </c>
      <c r="I1783" s="40">
        <v>94999.99</v>
      </c>
      <c r="J1783" s="67">
        <f t="shared" si="81"/>
        <v>0.41521346590909097</v>
      </c>
      <c r="K1783" s="39">
        <f t="shared" si="82"/>
        <v>0.53977267045454547</v>
      </c>
      <c r="L1783" s="2" t="str">
        <f t="shared" si="83"/>
        <v>AA</v>
      </c>
      <c r="M1783" s="2" t="s">
        <v>622</v>
      </c>
      <c r="N1783" s="2" t="s">
        <v>421</v>
      </c>
      <c r="O1783" s="2" t="s">
        <v>70</v>
      </c>
    </row>
    <row r="1784" spans="1:15">
      <c r="A1784" s="38">
        <v>41246</v>
      </c>
      <c r="B1784" s="38">
        <v>54029</v>
      </c>
      <c r="C1784" s="131">
        <v>420</v>
      </c>
      <c r="D1784" s="39">
        <v>8.5099999999999995E-2</v>
      </c>
      <c r="E1784" s="39">
        <v>7.5300000000000006E-2</v>
      </c>
      <c r="F1784" s="40">
        <v>97809</v>
      </c>
      <c r="G1784" s="40">
        <v>97809</v>
      </c>
      <c r="H1784" s="40">
        <v>50201.65</v>
      </c>
      <c r="I1784" s="40">
        <v>52808.99</v>
      </c>
      <c r="J1784" s="67">
        <f t="shared" si="81"/>
        <v>0.51326207199746443</v>
      </c>
      <c r="K1784" s="39">
        <f t="shared" si="82"/>
        <v>0.53991953705691709</v>
      </c>
      <c r="L1784" s="2" t="str">
        <f t="shared" si="83"/>
        <v>AA</v>
      </c>
      <c r="M1784" s="2" t="s">
        <v>1420</v>
      </c>
      <c r="N1784" s="2" t="s">
        <v>424</v>
      </c>
      <c r="O1784" s="2" t="s">
        <v>70</v>
      </c>
    </row>
    <row r="1785" spans="1:15">
      <c r="A1785" s="38">
        <v>41598</v>
      </c>
      <c r="B1785" s="38">
        <v>48903</v>
      </c>
      <c r="C1785" s="131">
        <v>240</v>
      </c>
      <c r="D1785" s="39">
        <v>8.5099999999999995E-2</v>
      </c>
      <c r="E1785" s="39">
        <v>8.5099999999999995E-2</v>
      </c>
      <c r="F1785" s="40">
        <v>100000</v>
      </c>
      <c r="G1785" s="40">
        <v>100000</v>
      </c>
      <c r="H1785" s="40">
        <v>51179.28</v>
      </c>
      <c r="I1785" s="40">
        <v>53999.99</v>
      </c>
      <c r="J1785" s="67">
        <f t="shared" si="81"/>
        <v>0.51179279999999994</v>
      </c>
      <c r="K1785" s="39">
        <f t="shared" si="82"/>
        <v>0.53999989999999998</v>
      </c>
      <c r="L1785" s="2" t="str">
        <f t="shared" si="83"/>
        <v>AA</v>
      </c>
      <c r="M1785" s="2" t="s">
        <v>1322</v>
      </c>
      <c r="N1785" s="2" t="s">
        <v>421</v>
      </c>
      <c r="O1785" s="2" t="s">
        <v>70</v>
      </c>
    </row>
    <row r="1786" spans="1:15">
      <c r="A1786" s="42">
        <v>41613</v>
      </c>
      <c r="B1786" s="42">
        <v>52570</v>
      </c>
      <c r="C1786" s="130">
        <v>360</v>
      </c>
      <c r="D1786" s="43">
        <v>8.5099999999999995E-2</v>
      </c>
      <c r="E1786" s="43">
        <v>7.5300000000000006E-2</v>
      </c>
      <c r="F1786" s="44">
        <v>100000</v>
      </c>
      <c r="G1786" s="44">
        <v>100000</v>
      </c>
      <c r="H1786" s="44">
        <v>52496.98</v>
      </c>
      <c r="I1786" s="44">
        <v>53999.99</v>
      </c>
      <c r="J1786" s="68">
        <f t="shared" si="81"/>
        <v>0.52496980000000004</v>
      </c>
      <c r="K1786" s="43">
        <f t="shared" si="82"/>
        <v>0.53999989999999998</v>
      </c>
      <c r="L1786" s="41" t="str">
        <f t="shared" si="83"/>
        <v>AA</v>
      </c>
      <c r="M1786" s="41" t="s">
        <v>1175</v>
      </c>
      <c r="N1786" s="41" t="s">
        <v>417</v>
      </c>
      <c r="O1786" s="41" t="s">
        <v>70</v>
      </c>
    </row>
    <row r="1787" spans="1:15">
      <c r="A1787" s="38">
        <v>41614</v>
      </c>
      <c r="B1787" s="38">
        <v>54398</v>
      </c>
      <c r="C1787" s="131">
        <v>420</v>
      </c>
      <c r="D1787" s="39">
        <v>8.5099999999999995E-2</v>
      </c>
      <c r="E1787" s="39">
        <v>0.08</v>
      </c>
      <c r="F1787" s="40">
        <v>200000</v>
      </c>
      <c r="G1787" s="40">
        <v>200000</v>
      </c>
      <c r="H1787" s="40">
        <v>105430.29</v>
      </c>
      <c r="I1787" s="40">
        <v>107999.99</v>
      </c>
      <c r="J1787" s="67">
        <f t="shared" si="81"/>
        <v>0.52715144999999997</v>
      </c>
      <c r="K1787" s="39">
        <f t="shared" si="82"/>
        <v>0.53999995000000001</v>
      </c>
      <c r="L1787" s="2" t="str">
        <f t="shared" si="83"/>
        <v>AA</v>
      </c>
      <c r="M1787" s="2" t="s">
        <v>497</v>
      </c>
      <c r="N1787" s="2" t="s">
        <v>417</v>
      </c>
      <c r="O1787" s="2" t="s">
        <v>70</v>
      </c>
    </row>
    <row r="1788" spans="1:15">
      <c r="A1788" s="38">
        <v>41472</v>
      </c>
      <c r="B1788" s="38">
        <v>54256</v>
      </c>
      <c r="C1788" s="131">
        <v>420</v>
      </c>
      <c r="D1788" s="39">
        <v>8.5099999999999995E-2</v>
      </c>
      <c r="E1788" s="39">
        <v>0.08</v>
      </c>
      <c r="F1788" s="40">
        <v>200000</v>
      </c>
      <c r="G1788" s="40">
        <v>200000</v>
      </c>
      <c r="H1788" s="40">
        <v>104364.16</v>
      </c>
      <c r="I1788" s="40">
        <v>107999.99</v>
      </c>
      <c r="J1788" s="67">
        <f t="shared" si="81"/>
        <v>0.52182079999999997</v>
      </c>
      <c r="K1788" s="39">
        <f t="shared" si="82"/>
        <v>0.53999995000000001</v>
      </c>
      <c r="L1788" s="2" t="str">
        <f t="shared" si="83"/>
        <v>AA</v>
      </c>
      <c r="M1788" s="2" t="s">
        <v>586</v>
      </c>
      <c r="N1788" s="2" t="s">
        <v>416</v>
      </c>
      <c r="O1788" s="2" t="s">
        <v>70</v>
      </c>
    </row>
    <row r="1789" spans="1:15">
      <c r="A1789" s="42">
        <v>41108</v>
      </c>
      <c r="B1789" s="42">
        <v>48656</v>
      </c>
      <c r="C1789" s="130">
        <v>248</v>
      </c>
      <c r="D1789" s="43">
        <v>8.5099999999999995E-2</v>
      </c>
      <c r="E1789" s="43">
        <v>7.4400000000000008E-2</v>
      </c>
      <c r="F1789" s="44">
        <v>185000</v>
      </c>
      <c r="G1789" s="44">
        <v>185000</v>
      </c>
      <c r="H1789" s="44">
        <v>88560.9</v>
      </c>
      <c r="I1789" s="44">
        <v>99964.03</v>
      </c>
      <c r="J1789" s="68">
        <f t="shared" si="81"/>
        <v>0.47870756756756755</v>
      </c>
      <c r="K1789" s="43">
        <f t="shared" si="82"/>
        <v>0.54034610810810813</v>
      </c>
      <c r="L1789" s="41" t="str">
        <f t="shared" si="83"/>
        <v>AA</v>
      </c>
      <c r="M1789" s="41" t="s">
        <v>531</v>
      </c>
      <c r="N1789" s="41" t="s">
        <v>423</v>
      </c>
      <c r="O1789" s="41" t="s">
        <v>70</v>
      </c>
    </row>
    <row r="1790" spans="1:15">
      <c r="A1790" s="38">
        <v>41212</v>
      </c>
      <c r="B1790" s="38">
        <v>50343</v>
      </c>
      <c r="C1790" s="131">
        <v>300</v>
      </c>
      <c r="D1790" s="39">
        <v>8.5099999999999995E-2</v>
      </c>
      <c r="E1790" s="39">
        <v>0.08</v>
      </c>
      <c r="F1790" s="40">
        <v>169730</v>
      </c>
      <c r="G1790" s="40">
        <v>169730</v>
      </c>
      <c r="H1790" s="40">
        <v>84121.98</v>
      </c>
      <c r="I1790" s="40">
        <v>91729.99</v>
      </c>
      <c r="J1790" s="67">
        <f t="shared" si="81"/>
        <v>0.49562234136569844</v>
      </c>
      <c r="K1790" s="39">
        <f t="shared" si="82"/>
        <v>0.54044653272845111</v>
      </c>
      <c r="L1790" s="2" t="str">
        <f t="shared" si="83"/>
        <v>AA</v>
      </c>
      <c r="M1790" s="2" t="s">
        <v>464</v>
      </c>
      <c r="N1790" s="2" t="s">
        <v>424</v>
      </c>
      <c r="O1790" s="2" t="s">
        <v>70</v>
      </c>
    </row>
    <row r="1791" spans="1:15">
      <c r="A1791" s="38">
        <v>41572</v>
      </c>
      <c r="B1791" s="38">
        <v>54356</v>
      </c>
      <c r="C1791" s="131">
        <v>420</v>
      </c>
      <c r="D1791" s="39">
        <v>8.5099999999999995E-2</v>
      </c>
      <c r="E1791" s="39">
        <v>0.08</v>
      </c>
      <c r="F1791" s="40">
        <v>111000</v>
      </c>
      <c r="G1791" s="40">
        <v>111000</v>
      </c>
      <c r="H1791" s="40">
        <v>58385.61</v>
      </c>
      <c r="I1791" s="40">
        <v>59999.99</v>
      </c>
      <c r="J1791" s="67">
        <f t="shared" si="81"/>
        <v>0.52599648648648645</v>
      </c>
      <c r="K1791" s="39">
        <f t="shared" si="82"/>
        <v>0.5405404504504504</v>
      </c>
      <c r="L1791" s="2" t="str">
        <f t="shared" si="83"/>
        <v>AA</v>
      </c>
      <c r="M1791" s="2" t="s">
        <v>1577</v>
      </c>
      <c r="N1791" s="2" t="s">
        <v>417</v>
      </c>
      <c r="O1791" s="2" t="s">
        <v>70</v>
      </c>
    </row>
    <row r="1792" spans="1:15">
      <c r="A1792" s="42">
        <v>41716</v>
      </c>
      <c r="B1792" s="42">
        <v>54500</v>
      </c>
      <c r="C1792" s="130">
        <v>420</v>
      </c>
      <c r="D1792" s="43">
        <v>8.5099999999999995E-2</v>
      </c>
      <c r="E1792" s="43">
        <v>7.5300000000000006E-2</v>
      </c>
      <c r="F1792" s="44">
        <v>148000</v>
      </c>
      <c r="G1792" s="44">
        <v>148000</v>
      </c>
      <c r="H1792" s="44">
        <v>78611.38</v>
      </c>
      <c r="I1792" s="44">
        <v>79999.990000000005</v>
      </c>
      <c r="J1792" s="68">
        <f t="shared" si="81"/>
        <v>0.53115797297297296</v>
      </c>
      <c r="K1792" s="43">
        <f t="shared" si="82"/>
        <v>0.54054047297297303</v>
      </c>
      <c r="L1792" s="41" t="str">
        <f t="shared" si="83"/>
        <v>AA</v>
      </c>
      <c r="M1792" s="41" t="s">
        <v>476</v>
      </c>
      <c r="N1792" s="41" t="s">
        <v>421</v>
      </c>
      <c r="O1792" s="41" t="s">
        <v>70</v>
      </c>
    </row>
    <row r="1793" spans="1:15">
      <c r="A1793" s="42">
        <v>41446</v>
      </c>
      <c r="B1793" s="42">
        <v>50577</v>
      </c>
      <c r="C1793" s="130">
        <v>300</v>
      </c>
      <c r="D1793" s="43">
        <v>8.5099999999999995E-2</v>
      </c>
      <c r="E1793" s="43">
        <v>7.5300000000000006E-2</v>
      </c>
      <c r="F1793" s="44">
        <v>185000</v>
      </c>
      <c r="G1793" s="44">
        <v>185000</v>
      </c>
      <c r="H1793" s="44">
        <v>94430.720000000001</v>
      </c>
      <c r="I1793" s="44">
        <v>99999.99</v>
      </c>
      <c r="J1793" s="68">
        <f t="shared" si="81"/>
        <v>0.51043632432432429</v>
      </c>
      <c r="K1793" s="43">
        <f t="shared" si="82"/>
        <v>0.54054048648648656</v>
      </c>
      <c r="L1793" s="41" t="str">
        <f t="shared" si="83"/>
        <v>AA</v>
      </c>
      <c r="M1793" s="41" t="s">
        <v>991</v>
      </c>
      <c r="N1793" s="41" t="s">
        <v>421</v>
      </c>
      <c r="O1793" s="41" t="s">
        <v>70</v>
      </c>
    </row>
    <row r="1794" spans="1:15">
      <c r="A1794" s="42">
        <v>41718</v>
      </c>
      <c r="B1794" s="42">
        <v>50849</v>
      </c>
      <c r="C1794" s="130">
        <v>300</v>
      </c>
      <c r="D1794" s="43">
        <v>8.5099999999999995E-2</v>
      </c>
      <c r="E1794" s="43">
        <v>0.08</v>
      </c>
      <c r="F1794" s="44">
        <v>185000</v>
      </c>
      <c r="G1794" s="44">
        <v>185000</v>
      </c>
      <c r="H1794" s="44">
        <v>97197.35</v>
      </c>
      <c r="I1794" s="44">
        <v>99999.99</v>
      </c>
      <c r="J1794" s="68">
        <f t="shared" si="81"/>
        <v>0.52539108108108112</v>
      </c>
      <c r="K1794" s="43">
        <f t="shared" si="82"/>
        <v>0.54054048648648656</v>
      </c>
      <c r="L1794" s="41" t="str">
        <f t="shared" si="83"/>
        <v>AA</v>
      </c>
      <c r="M1794" s="41" t="s">
        <v>1146</v>
      </c>
      <c r="N1794" s="41" t="s">
        <v>422</v>
      </c>
      <c r="O1794" s="41" t="s">
        <v>70</v>
      </c>
    </row>
    <row r="1795" spans="1:15">
      <c r="A1795" s="42">
        <v>41177</v>
      </c>
      <c r="B1795" s="42">
        <v>52134</v>
      </c>
      <c r="C1795" s="130">
        <v>360</v>
      </c>
      <c r="D1795" s="43">
        <v>8.5099999999999995E-2</v>
      </c>
      <c r="E1795" s="43">
        <v>7.4400000000000008E-2</v>
      </c>
      <c r="F1795" s="44">
        <v>185000</v>
      </c>
      <c r="G1795" s="44">
        <v>185000</v>
      </c>
      <c r="H1795" s="44">
        <v>93107.74</v>
      </c>
      <c r="I1795" s="44">
        <v>99999.99</v>
      </c>
      <c r="J1795" s="68">
        <f t="shared" ref="J1795:J1858" si="84">H1795/G1795</f>
        <v>0.50328508108108116</v>
      </c>
      <c r="K1795" s="43">
        <f t="shared" ref="K1795:K1858" si="85">I1795/G1795</f>
        <v>0.54054048648648656</v>
      </c>
      <c r="L1795" s="41" t="str">
        <f t="shared" ref="L1795:L1858" si="86">IF(J1795&lt;=65%,"AA",IF(J1795&lt;=75%,"A",IF(J1795&lt;=85%,"B","C")))</f>
        <v>AA</v>
      </c>
      <c r="M1795" s="41" t="s">
        <v>1539</v>
      </c>
      <c r="N1795" s="41" t="s">
        <v>416</v>
      </c>
      <c r="O1795" s="41" t="s">
        <v>70</v>
      </c>
    </row>
    <row r="1796" spans="1:15">
      <c r="A1796" s="38">
        <v>41704</v>
      </c>
      <c r="B1796" s="38">
        <v>50835</v>
      </c>
      <c r="C1796" s="131">
        <v>300</v>
      </c>
      <c r="D1796" s="39">
        <v>8.5099999999999995E-2</v>
      </c>
      <c r="E1796" s="39">
        <v>7.5300000000000006E-2</v>
      </c>
      <c r="F1796" s="40">
        <v>160000</v>
      </c>
      <c r="G1796" s="40">
        <v>160000</v>
      </c>
      <c r="H1796" s="40">
        <v>84077.77</v>
      </c>
      <c r="I1796" s="40">
        <v>86499.99</v>
      </c>
      <c r="J1796" s="67">
        <f t="shared" si="84"/>
        <v>0.52548606250000007</v>
      </c>
      <c r="K1796" s="39">
        <f t="shared" si="85"/>
        <v>0.54062493750000007</v>
      </c>
      <c r="L1796" s="2" t="str">
        <f t="shared" si="86"/>
        <v>AA</v>
      </c>
      <c r="M1796" s="2" t="s">
        <v>675</v>
      </c>
      <c r="N1796" s="2" t="s">
        <v>421</v>
      </c>
      <c r="O1796" s="2" t="s">
        <v>70</v>
      </c>
    </row>
    <row r="1797" spans="1:15">
      <c r="A1797" s="38">
        <v>41599</v>
      </c>
      <c r="B1797" s="38">
        <v>48904</v>
      </c>
      <c r="C1797" s="131">
        <v>240</v>
      </c>
      <c r="D1797" s="39">
        <v>8.5099999999999995E-2</v>
      </c>
      <c r="E1797" s="39">
        <v>7.5300000000000006E-2</v>
      </c>
      <c r="F1797" s="40">
        <v>190000</v>
      </c>
      <c r="G1797" s="40">
        <v>190000</v>
      </c>
      <c r="H1797" s="40">
        <v>97326.51</v>
      </c>
      <c r="I1797" s="40">
        <v>102744.99</v>
      </c>
      <c r="J1797" s="67">
        <f t="shared" si="84"/>
        <v>0.51224478947368424</v>
      </c>
      <c r="K1797" s="39">
        <f t="shared" si="85"/>
        <v>0.54076310526315796</v>
      </c>
      <c r="L1797" s="2" t="str">
        <f t="shared" si="86"/>
        <v>AA</v>
      </c>
      <c r="M1797" s="2" t="s">
        <v>601</v>
      </c>
      <c r="N1797" s="2" t="s">
        <v>435</v>
      </c>
      <c r="O1797" s="2" t="s">
        <v>70</v>
      </c>
    </row>
    <row r="1798" spans="1:15">
      <c r="A1798" s="38">
        <v>41709</v>
      </c>
      <c r="B1798" s="38">
        <v>54493</v>
      </c>
      <c r="C1798" s="131">
        <v>420</v>
      </c>
      <c r="D1798" s="39">
        <v>8.5099999999999995E-2</v>
      </c>
      <c r="E1798" s="39">
        <v>0.08</v>
      </c>
      <c r="F1798" s="40">
        <v>128000</v>
      </c>
      <c r="G1798" s="40">
        <v>128000</v>
      </c>
      <c r="H1798" s="40">
        <v>68042.080000000002</v>
      </c>
      <c r="I1798" s="40">
        <v>69235.460000000006</v>
      </c>
      <c r="J1798" s="67">
        <f t="shared" si="84"/>
        <v>0.53157874999999999</v>
      </c>
      <c r="K1798" s="39">
        <f t="shared" si="85"/>
        <v>0.54090203125000003</v>
      </c>
      <c r="L1798" s="2" t="str">
        <f t="shared" si="86"/>
        <v>AA</v>
      </c>
      <c r="M1798" s="2" t="s">
        <v>774</v>
      </c>
      <c r="N1798" s="2" t="s">
        <v>421</v>
      </c>
      <c r="O1798" s="2" t="s">
        <v>70</v>
      </c>
    </row>
    <row r="1799" spans="1:15">
      <c r="A1799" s="42">
        <v>41765</v>
      </c>
      <c r="B1799" s="42">
        <v>54549</v>
      </c>
      <c r="C1799" s="130">
        <v>420</v>
      </c>
      <c r="D1799" s="43">
        <v>8.5099999999999995E-2</v>
      </c>
      <c r="E1799" s="43">
        <v>0.08</v>
      </c>
      <c r="F1799" s="44">
        <v>125400</v>
      </c>
      <c r="G1799" s="44">
        <v>125400</v>
      </c>
      <c r="H1799" s="44">
        <v>66979.03</v>
      </c>
      <c r="I1799" s="44">
        <v>67892.87</v>
      </c>
      <c r="J1799" s="68">
        <f t="shared" si="84"/>
        <v>0.53412304625199358</v>
      </c>
      <c r="K1799" s="43">
        <f t="shared" si="85"/>
        <v>0.54141044657097281</v>
      </c>
      <c r="L1799" s="41" t="str">
        <f t="shared" si="86"/>
        <v>AA</v>
      </c>
      <c r="M1799" s="41" t="s">
        <v>759</v>
      </c>
      <c r="N1799" s="41" t="s">
        <v>418</v>
      </c>
      <c r="O1799" s="41" t="s">
        <v>70</v>
      </c>
    </row>
    <row r="1800" spans="1:15">
      <c r="A1800" s="38">
        <v>41206</v>
      </c>
      <c r="B1800" s="38">
        <v>53989</v>
      </c>
      <c r="C1800" s="131">
        <v>420</v>
      </c>
      <c r="D1800" s="39">
        <v>8.5099999999999995E-2</v>
      </c>
      <c r="E1800" s="39">
        <v>0.08</v>
      </c>
      <c r="F1800" s="40">
        <v>180000</v>
      </c>
      <c r="G1800" s="40">
        <v>180000</v>
      </c>
      <c r="H1800" s="40">
        <v>92056.76</v>
      </c>
      <c r="I1800" s="40">
        <v>97492.89</v>
      </c>
      <c r="J1800" s="67">
        <f t="shared" si="84"/>
        <v>0.51142644444444441</v>
      </c>
      <c r="K1800" s="39">
        <f t="shared" si="85"/>
        <v>0.54162716666666666</v>
      </c>
      <c r="L1800" s="2" t="str">
        <f t="shared" si="86"/>
        <v>AA</v>
      </c>
      <c r="M1800" s="2" t="s">
        <v>489</v>
      </c>
      <c r="N1800" s="2" t="s">
        <v>415</v>
      </c>
      <c r="O1800" s="2" t="s">
        <v>70</v>
      </c>
    </row>
    <row r="1801" spans="1:15">
      <c r="A1801" s="42">
        <v>41368</v>
      </c>
      <c r="B1801" s="42">
        <v>50499</v>
      </c>
      <c r="C1801" s="130">
        <v>300</v>
      </c>
      <c r="D1801" s="43">
        <v>8.5099999999999995E-2</v>
      </c>
      <c r="E1801" s="43">
        <v>0.08</v>
      </c>
      <c r="F1801" s="44">
        <v>120000</v>
      </c>
      <c r="G1801" s="44">
        <v>120000</v>
      </c>
      <c r="H1801" s="44">
        <v>61000.81</v>
      </c>
      <c r="I1801" s="44">
        <v>64999.99</v>
      </c>
      <c r="J1801" s="68">
        <f t="shared" si="84"/>
        <v>0.50834008333333336</v>
      </c>
      <c r="K1801" s="43">
        <f t="shared" si="85"/>
        <v>0.54166658333333328</v>
      </c>
      <c r="L1801" s="41" t="str">
        <f t="shared" si="86"/>
        <v>AA</v>
      </c>
      <c r="M1801" s="41" t="s">
        <v>1020</v>
      </c>
      <c r="N1801" s="41" t="s">
        <v>421</v>
      </c>
      <c r="O1801" s="41" t="s">
        <v>70</v>
      </c>
    </row>
    <row r="1802" spans="1:15">
      <c r="A1802" s="38">
        <v>41557</v>
      </c>
      <c r="B1802" s="38">
        <v>54341</v>
      </c>
      <c r="C1802" s="131">
        <v>420</v>
      </c>
      <c r="D1802" s="39">
        <v>8.5099999999999995E-2</v>
      </c>
      <c r="E1802" s="39">
        <v>0.08</v>
      </c>
      <c r="F1802" s="40">
        <v>120000</v>
      </c>
      <c r="G1802" s="40">
        <v>120000</v>
      </c>
      <c r="H1802" s="40">
        <v>63223.55</v>
      </c>
      <c r="I1802" s="40">
        <v>64999.99</v>
      </c>
      <c r="J1802" s="67">
        <f t="shared" si="84"/>
        <v>0.52686291666666674</v>
      </c>
      <c r="K1802" s="39">
        <f t="shared" si="85"/>
        <v>0.54166658333333328</v>
      </c>
      <c r="L1802" s="2" t="str">
        <f t="shared" si="86"/>
        <v>AA</v>
      </c>
      <c r="M1802" s="2" t="s">
        <v>461</v>
      </c>
      <c r="N1802" s="2" t="s">
        <v>416</v>
      </c>
      <c r="O1802" s="2" t="s">
        <v>70</v>
      </c>
    </row>
    <row r="1803" spans="1:15">
      <c r="A1803" s="38">
        <v>41088</v>
      </c>
      <c r="B1803" s="38">
        <v>52045</v>
      </c>
      <c r="C1803" s="131">
        <v>360</v>
      </c>
      <c r="D1803" s="39">
        <v>8.5099999999999995E-2</v>
      </c>
      <c r="E1803" s="39">
        <v>0.08</v>
      </c>
      <c r="F1803" s="40">
        <v>127900</v>
      </c>
      <c r="G1803" s="40">
        <v>127900</v>
      </c>
      <c r="H1803" s="40">
        <v>68610.41</v>
      </c>
      <c r="I1803" s="40">
        <v>69292.17</v>
      </c>
      <c r="J1803" s="67">
        <f t="shared" si="84"/>
        <v>0.53643792025019554</v>
      </c>
      <c r="K1803" s="39">
        <f t="shared" si="85"/>
        <v>0.5417683346364347</v>
      </c>
      <c r="L1803" s="2" t="str">
        <f t="shared" si="86"/>
        <v>AA</v>
      </c>
      <c r="M1803" s="2" t="s">
        <v>774</v>
      </c>
      <c r="N1803" s="2" t="s">
        <v>421</v>
      </c>
      <c r="O1803" s="2" t="s">
        <v>70</v>
      </c>
    </row>
    <row r="1804" spans="1:15">
      <c r="A1804" s="42">
        <v>41267</v>
      </c>
      <c r="B1804" s="42">
        <v>54050</v>
      </c>
      <c r="C1804" s="130">
        <v>420</v>
      </c>
      <c r="D1804" s="43">
        <v>8.5099999999999995E-2</v>
      </c>
      <c r="E1804" s="43">
        <v>7.5300000000000006E-2</v>
      </c>
      <c r="F1804" s="44">
        <v>191500</v>
      </c>
      <c r="G1804" s="44">
        <v>191500</v>
      </c>
      <c r="H1804" s="44">
        <v>98841.21</v>
      </c>
      <c r="I1804" s="44">
        <v>103749.99</v>
      </c>
      <c r="J1804" s="68">
        <f t="shared" si="84"/>
        <v>0.51614208877284595</v>
      </c>
      <c r="K1804" s="43">
        <f t="shared" si="85"/>
        <v>0.54177540469973895</v>
      </c>
      <c r="L1804" s="41" t="str">
        <f t="shared" si="86"/>
        <v>AA</v>
      </c>
      <c r="M1804" s="41" t="s">
        <v>505</v>
      </c>
      <c r="N1804" s="41" t="s">
        <v>424</v>
      </c>
      <c r="O1804" s="41" t="s">
        <v>70</v>
      </c>
    </row>
    <row r="1805" spans="1:15">
      <c r="A1805" s="38">
        <v>41638</v>
      </c>
      <c r="B1805" s="38">
        <v>44560</v>
      </c>
      <c r="C1805" s="131">
        <v>96</v>
      </c>
      <c r="D1805" s="39">
        <v>8.5099999999999995E-2</v>
      </c>
      <c r="E1805" s="39">
        <v>7.4400000000000008E-2</v>
      </c>
      <c r="F1805" s="40">
        <v>101500</v>
      </c>
      <c r="G1805" s="40">
        <v>101500</v>
      </c>
      <c r="H1805" s="40">
        <v>47471.25</v>
      </c>
      <c r="I1805" s="40">
        <v>54999.99</v>
      </c>
      <c r="J1805" s="67">
        <f t="shared" si="84"/>
        <v>0.46769704433497539</v>
      </c>
      <c r="K1805" s="39">
        <f t="shared" si="85"/>
        <v>0.54187182266009848</v>
      </c>
      <c r="L1805" s="2" t="str">
        <f t="shared" si="86"/>
        <v>AA</v>
      </c>
      <c r="M1805" s="2" t="s">
        <v>1098</v>
      </c>
      <c r="N1805" s="2" t="s">
        <v>419</v>
      </c>
      <c r="O1805" s="2" t="s">
        <v>70</v>
      </c>
    </row>
    <row r="1806" spans="1:15">
      <c r="A1806" s="38">
        <v>41355</v>
      </c>
      <c r="B1806" s="38">
        <v>54139</v>
      </c>
      <c r="C1806" s="131">
        <v>420</v>
      </c>
      <c r="D1806" s="39">
        <v>8.5099999999999995E-2</v>
      </c>
      <c r="E1806" s="39">
        <v>7.4400000000000008E-2</v>
      </c>
      <c r="F1806" s="40">
        <v>190000</v>
      </c>
      <c r="G1806" s="40">
        <v>190000</v>
      </c>
      <c r="H1806" s="40">
        <v>98531.12</v>
      </c>
      <c r="I1806" s="40">
        <v>102999.99</v>
      </c>
      <c r="J1806" s="67">
        <f t="shared" si="84"/>
        <v>0.51858484210526312</v>
      </c>
      <c r="K1806" s="39">
        <f t="shared" si="85"/>
        <v>0.54210521052631577</v>
      </c>
      <c r="L1806" s="2" t="str">
        <f t="shared" si="86"/>
        <v>AA</v>
      </c>
      <c r="M1806" s="2" t="s">
        <v>889</v>
      </c>
      <c r="N1806" s="2" t="s">
        <v>416</v>
      </c>
      <c r="O1806" s="2" t="s">
        <v>70</v>
      </c>
    </row>
    <row r="1807" spans="1:15">
      <c r="A1807" s="38">
        <v>41233</v>
      </c>
      <c r="B1807" s="38">
        <v>48538</v>
      </c>
      <c r="C1807" s="131">
        <v>240</v>
      </c>
      <c r="D1807" s="39">
        <v>8.5099999999999995E-2</v>
      </c>
      <c r="E1807" s="39">
        <v>0.08</v>
      </c>
      <c r="F1807" s="40">
        <v>133000</v>
      </c>
      <c r="G1807" s="40">
        <v>133000</v>
      </c>
      <c r="H1807" s="40">
        <v>65988.27</v>
      </c>
      <c r="I1807" s="40">
        <v>72100</v>
      </c>
      <c r="J1807" s="67">
        <f t="shared" si="84"/>
        <v>0.49615240601503763</v>
      </c>
      <c r="K1807" s="39">
        <f t="shared" si="85"/>
        <v>0.54210526315789476</v>
      </c>
      <c r="L1807" s="2" t="str">
        <f t="shared" si="86"/>
        <v>AA</v>
      </c>
      <c r="M1807" s="2" t="s">
        <v>466</v>
      </c>
      <c r="N1807" s="2" t="s">
        <v>421</v>
      </c>
      <c r="O1807" s="2" t="s">
        <v>70</v>
      </c>
    </row>
    <row r="1808" spans="1:15">
      <c r="A1808" s="42">
        <v>41744</v>
      </c>
      <c r="B1808" s="42">
        <v>50420</v>
      </c>
      <c r="C1808" s="130">
        <v>285</v>
      </c>
      <c r="D1808" s="43">
        <v>8.5099999999999995E-2</v>
      </c>
      <c r="E1808" s="43">
        <v>7.4400000000000008E-2</v>
      </c>
      <c r="F1808" s="44">
        <v>142000</v>
      </c>
      <c r="G1808" s="44">
        <v>142000</v>
      </c>
      <c r="H1808" s="44">
        <v>74878.53</v>
      </c>
      <c r="I1808" s="44">
        <v>76999.990000000005</v>
      </c>
      <c r="J1808" s="68">
        <f t="shared" si="84"/>
        <v>0.5273135915492958</v>
      </c>
      <c r="K1808" s="43">
        <f t="shared" si="85"/>
        <v>0.54225345070422537</v>
      </c>
      <c r="L1808" s="41" t="str">
        <f t="shared" si="86"/>
        <v>AA</v>
      </c>
      <c r="M1808" s="41" t="s">
        <v>505</v>
      </c>
      <c r="N1808" s="41" t="s">
        <v>424</v>
      </c>
      <c r="O1808" s="41" t="s">
        <v>70</v>
      </c>
    </row>
    <row r="1809" spans="1:15">
      <c r="A1809" s="42">
        <v>41543</v>
      </c>
      <c r="B1809" s="42">
        <v>48239</v>
      </c>
      <c r="C1809" s="130">
        <v>220</v>
      </c>
      <c r="D1809" s="43">
        <v>8.5099999999999995E-2</v>
      </c>
      <c r="E1809" s="43">
        <v>7.5300000000000006E-2</v>
      </c>
      <c r="F1809" s="44">
        <v>165000</v>
      </c>
      <c r="G1809" s="44">
        <v>165000</v>
      </c>
      <c r="H1809" s="44">
        <v>83544.63</v>
      </c>
      <c r="I1809" s="44">
        <v>89499.99</v>
      </c>
      <c r="J1809" s="68">
        <f t="shared" si="84"/>
        <v>0.5063310909090909</v>
      </c>
      <c r="K1809" s="43">
        <f t="shared" si="85"/>
        <v>0.54242418181818186</v>
      </c>
      <c r="L1809" s="41" t="str">
        <f t="shared" si="86"/>
        <v>AA</v>
      </c>
      <c r="M1809" s="41" t="s">
        <v>1221</v>
      </c>
      <c r="N1809" s="41" t="s">
        <v>419</v>
      </c>
      <c r="O1809" s="41" t="s">
        <v>70</v>
      </c>
    </row>
    <row r="1810" spans="1:15">
      <c r="A1810" s="42">
        <v>41443</v>
      </c>
      <c r="B1810" s="42">
        <v>52400</v>
      </c>
      <c r="C1810" s="130">
        <v>360</v>
      </c>
      <c r="D1810" s="43">
        <v>8.5099999999999995E-2</v>
      </c>
      <c r="E1810" s="43">
        <v>0.08</v>
      </c>
      <c r="F1810" s="44">
        <v>175000</v>
      </c>
      <c r="G1810" s="44">
        <v>175000</v>
      </c>
      <c r="H1810" s="44">
        <v>90833.19</v>
      </c>
      <c r="I1810" s="44">
        <v>94999.99</v>
      </c>
      <c r="J1810" s="68">
        <f t="shared" si="84"/>
        <v>0.51904680000000003</v>
      </c>
      <c r="K1810" s="43">
        <f t="shared" si="85"/>
        <v>0.5428570857142857</v>
      </c>
      <c r="L1810" s="41" t="str">
        <f t="shared" si="86"/>
        <v>AA</v>
      </c>
      <c r="M1810" s="41" t="s">
        <v>1127</v>
      </c>
      <c r="N1810" s="41" t="s">
        <v>417</v>
      </c>
      <c r="O1810" s="41" t="s">
        <v>70</v>
      </c>
    </row>
    <row r="1811" spans="1:15">
      <c r="A1811" s="38">
        <v>41534</v>
      </c>
      <c r="B1811" s="38">
        <v>54318</v>
      </c>
      <c r="C1811" s="131">
        <v>420</v>
      </c>
      <c r="D1811" s="39">
        <v>8.5099999999999995E-2</v>
      </c>
      <c r="E1811" s="39">
        <v>0.08</v>
      </c>
      <c r="F1811" s="40">
        <v>175000</v>
      </c>
      <c r="G1811" s="40">
        <v>175000</v>
      </c>
      <c r="H1811" s="40">
        <v>93454.54</v>
      </c>
      <c r="I1811" s="40">
        <v>95000</v>
      </c>
      <c r="J1811" s="67">
        <f t="shared" si="84"/>
        <v>0.53402594285714278</v>
      </c>
      <c r="K1811" s="39">
        <f t="shared" si="85"/>
        <v>0.54285714285714282</v>
      </c>
      <c r="L1811" s="2" t="str">
        <f t="shared" si="86"/>
        <v>AA</v>
      </c>
      <c r="M1811" s="2" t="s">
        <v>959</v>
      </c>
      <c r="N1811" s="2" t="s">
        <v>416</v>
      </c>
      <c r="O1811" s="2" t="s">
        <v>70</v>
      </c>
    </row>
    <row r="1812" spans="1:15">
      <c r="A1812" s="42">
        <v>41100</v>
      </c>
      <c r="B1812" s="42">
        <v>52057</v>
      </c>
      <c r="C1812" s="130">
        <v>360</v>
      </c>
      <c r="D1812" s="43">
        <v>8.5099999999999995E-2</v>
      </c>
      <c r="E1812" s="43">
        <v>7.4400000000000008E-2</v>
      </c>
      <c r="F1812" s="44">
        <v>195000</v>
      </c>
      <c r="G1812" s="44">
        <v>195000</v>
      </c>
      <c r="H1812" s="44">
        <v>97949.5</v>
      </c>
      <c r="I1812" s="44">
        <v>105908.53</v>
      </c>
      <c r="J1812" s="68">
        <f t="shared" si="84"/>
        <v>0.50230512820512818</v>
      </c>
      <c r="K1812" s="43">
        <f t="shared" si="85"/>
        <v>0.5431206666666667</v>
      </c>
      <c r="L1812" s="41" t="str">
        <f t="shared" si="86"/>
        <v>AA</v>
      </c>
      <c r="M1812" s="41" t="s">
        <v>824</v>
      </c>
      <c r="N1812" s="41" t="s">
        <v>418</v>
      </c>
      <c r="O1812" s="41" t="s">
        <v>70</v>
      </c>
    </row>
    <row r="1813" spans="1:15">
      <c r="A1813" s="38">
        <v>41325</v>
      </c>
      <c r="B1813" s="38">
        <v>54108</v>
      </c>
      <c r="C1813" s="131">
        <v>420</v>
      </c>
      <c r="D1813" s="39">
        <v>8.5099999999999995E-2</v>
      </c>
      <c r="E1813" s="39">
        <v>0.08</v>
      </c>
      <c r="F1813" s="40">
        <v>150000</v>
      </c>
      <c r="G1813" s="40">
        <v>150000</v>
      </c>
      <c r="H1813" s="40">
        <v>77745.84</v>
      </c>
      <c r="I1813" s="40">
        <v>81468.67</v>
      </c>
      <c r="J1813" s="67">
        <f t="shared" si="84"/>
        <v>0.51830559999999992</v>
      </c>
      <c r="K1813" s="39">
        <f t="shared" si="85"/>
        <v>0.54312446666666669</v>
      </c>
      <c r="L1813" s="2" t="str">
        <f t="shared" si="86"/>
        <v>AA</v>
      </c>
      <c r="M1813" s="2" t="s">
        <v>889</v>
      </c>
      <c r="N1813" s="2" t="s">
        <v>416</v>
      </c>
      <c r="O1813" s="2" t="s">
        <v>70</v>
      </c>
    </row>
    <row r="1814" spans="1:15">
      <c r="A1814" s="42">
        <v>41423</v>
      </c>
      <c r="B1814" s="42">
        <v>44225</v>
      </c>
      <c r="C1814" s="130">
        <v>92</v>
      </c>
      <c r="D1814" s="43">
        <v>8.5099999999999995E-2</v>
      </c>
      <c r="E1814" s="43">
        <v>7.5300000000000006E-2</v>
      </c>
      <c r="F1814" s="44">
        <v>162000</v>
      </c>
      <c r="G1814" s="44">
        <v>162000</v>
      </c>
      <c r="H1814" s="44">
        <v>69816.03</v>
      </c>
      <c r="I1814" s="44">
        <v>87999.99</v>
      </c>
      <c r="J1814" s="68">
        <f t="shared" si="84"/>
        <v>0.43096314814814812</v>
      </c>
      <c r="K1814" s="43">
        <f t="shared" si="85"/>
        <v>0.5432098148148149</v>
      </c>
      <c r="L1814" s="41" t="str">
        <f t="shared" si="86"/>
        <v>AA</v>
      </c>
      <c r="M1814" s="41" t="s">
        <v>495</v>
      </c>
      <c r="N1814" s="41" t="s">
        <v>424</v>
      </c>
      <c r="O1814" s="41" t="s">
        <v>70</v>
      </c>
    </row>
    <row r="1815" spans="1:15">
      <c r="A1815" s="42">
        <v>41509</v>
      </c>
      <c r="B1815" s="42">
        <v>53440</v>
      </c>
      <c r="C1815" s="130">
        <v>392</v>
      </c>
      <c r="D1815" s="43">
        <v>8.5099999999999995E-2</v>
      </c>
      <c r="E1815" s="43">
        <v>7.5300000000000006E-2</v>
      </c>
      <c r="F1815" s="44">
        <v>180000</v>
      </c>
      <c r="G1815" s="44">
        <v>180000</v>
      </c>
      <c r="H1815" s="44">
        <v>97106.49</v>
      </c>
      <c r="I1815" s="44">
        <v>97791.84</v>
      </c>
      <c r="J1815" s="68">
        <f t="shared" si="84"/>
        <v>0.53948050000000003</v>
      </c>
      <c r="K1815" s="43">
        <f t="shared" si="85"/>
        <v>0.54328799999999999</v>
      </c>
      <c r="L1815" s="41" t="str">
        <f t="shared" si="86"/>
        <v>AA</v>
      </c>
      <c r="M1815" s="41" t="s">
        <v>1424</v>
      </c>
      <c r="N1815" s="41" t="s">
        <v>416</v>
      </c>
      <c r="O1815" s="41" t="s">
        <v>70</v>
      </c>
    </row>
    <row r="1816" spans="1:15">
      <c r="A1816" s="42">
        <v>41152</v>
      </c>
      <c r="B1816" s="42">
        <v>48457</v>
      </c>
      <c r="C1816" s="130">
        <v>240</v>
      </c>
      <c r="D1816" s="43">
        <v>8.5099999999999995E-2</v>
      </c>
      <c r="E1816" s="43">
        <v>7.8100000000000003E-2</v>
      </c>
      <c r="F1816" s="44">
        <v>152000</v>
      </c>
      <c r="G1816" s="44">
        <v>152000</v>
      </c>
      <c r="H1816" s="44">
        <v>73048.19</v>
      </c>
      <c r="I1816" s="44">
        <v>82591.14</v>
      </c>
      <c r="J1816" s="68">
        <f t="shared" si="84"/>
        <v>0.48058019736842106</v>
      </c>
      <c r="K1816" s="43">
        <f t="shared" si="85"/>
        <v>0.54336276315789478</v>
      </c>
      <c r="L1816" s="41" t="str">
        <f t="shared" si="86"/>
        <v>AA</v>
      </c>
      <c r="M1816" s="41" t="s">
        <v>467</v>
      </c>
      <c r="N1816" s="41" t="s">
        <v>425</v>
      </c>
      <c r="O1816" s="41" t="s">
        <v>70</v>
      </c>
    </row>
    <row r="1817" spans="1:15">
      <c r="A1817" s="38">
        <v>41309</v>
      </c>
      <c r="B1817" s="38">
        <v>44231</v>
      </c>
      <c r="C1817" s="131">
        <v>96</v>
      </c>
      <c r="D1817" s="39">
        <v>8.5099999999999995E-2</v>
      </c>
      <c r="E1817" s="39">
        <v>0.08</v>
      </c>
      <c r="F1817" s="40">
        <v>184000</v>
      </c>
      <c r="G1817" s="40">
        <v>184000</v>
      </c>
      <c r="H1817" s="40">
        <v>76005.41</v>
      </c>
      <c r="I1817" s="40">
        <v>99999.99</v>
      </c>
      <c r="J1817" s="67">
        <f t="shared" si="84"/>
        <v>0.41307288043478263</v>
      </c>
      <c r="K1817" s="39">
        <f t="shared" si="85"/>
        <v>0.54347820652173917</v>
      </c>
      <c r="L1817" s="2" t="str">
        <f t="shared" si="86"/>
        <v>AA</v>
      </c>
      <c r="M1817" s="2" t="s">
        <v>247</v>
      </c>
      <c r="N1817" s="2" t="s">
        <v>424</v>
      </c>
      <c r="O1817" s="2" t="s">
        <v>70</v>
      </c>
    </row>
    <row r="1818" spans="1:15">
      <c r="A1818" s="42">
        <v>41282</v>
      </c>
      <c r="B1818" s="42">
        <v>52239</v>
      </c>
      <c r="C1818" s="130">
        <v>360</v>
      </c>
      <c r="D1818" s="43">
        <v>8.5099999999999995E-2</v>
      </c>
      <c r="E1818" s="43">
        <v>7.4400000000000008E-2</v>
      </c>
      <c r="F1818" s="44">
        <v>125000</v>
      </c>
      <c r="G1818" s="44">
        <v>125000</v>
      </c>
      <c r="H1818" s="44">
        <v>64043.87</v>
      </c>
      <c r="I1818" s="44">
        <v>67999.990000000005</v>
      </c>
      <c r="J1818" s="68">
        <f t="shared" si="84"/>
        <v>0.51235096000000002</v>
      </c>
      <c r="K1818" s="43">
        <f t="shared" si="85"/>
        <v>0.54399992000000008</v>
      </c>
      <c r="L1818" s="41" t="str">
        <f t="shared" si="86"/>
        <v>AA</v>
      </c>
      <c r="M1818" s="41" t="s">
        <v>619</v>
      </c>
      <c r="N1818" s="41" t="s">
        <v>427</v>
      </c>
      <c r="O1818" s="41" t="s">
        <v>70</v>
      </c>
    </row>
    <row r="1819" spans="1:15">
      <c r="A1819" s="42">
        <v>41416</v>
      </c>
      <c r="B1819" s="42">
        <v>48721</v>
      </c>
      <c r="C1819" s="130">
        <v>240</v>
      </c>
      <c r="D1819" s="43">
        <v>8.5099999999999995E-2</v>
      </c>
      <c r="E1819" s="43">
        <v>7.4400000000000008E-2</v>
      </c>
      <c r="F1819" s="44">
        <v>147018</v>
      </c>
      <c r="G1819" s="44">
        <v>147018</v>
      </c>
      <c r="H1819" s="44">
        <v>73887.360000000001</v>
      </c>
      <c r="I1819" s="44">
        <v>79999.990000000005</v>
      </c>
      <c r="J1819" s="68">
        <f t="shared" si="84"/>
        <v>0.5025735624209281</v>
      </c>
      <c r="K1819" s="43">
        <f t="shared" si="85"/>
        <v>0.54415098831435615</v>
      </c>
      <c r="L1819" s="41" t="str">
        <f t="shared" si="86"/>
        <v>AA</v>
      </c>
      <c r="M1819" s="41" t="s">
        <v>457</v>
      </c>
      <c r="N1819" s="41" t="s">
        <v>419</v>
      </c>
      <c r="O1819" s="41" t="s">
        <v>70</v>
      </c>
    </row>
    <row r="1820" spans="1:15">
      <c r="A1820" s="42">
        <v>41761</v>
      </c>
      <c r="B1820" s="42">
        <v>54545</v>
      </c>
      <c r="C1820" s="130">
        <v>420</v>
      </c>
      <c r="D1820" s="43">
        <v>8.5099999999999995E-2</v>
      </c>
      <c r="E1820" s="43">
        <v>8.14E-2</v>
      </c>
      <c r="F1820" s="44">
        <v>157556</v>
      </c>
      <c r="G1820" s="44">
        <v>157556</v>
      </c>
      <c r="H1820" s="44">
        <v>84544.97</v>
      </c>
      <c r="I1820" s="44">
        <v>85765.99</v>
      </c>
      <c r="J1820" s="68">
        <f t="shared" si="84"/>
        <v>0.53660266825763536</v>
      </c>
      <c r="K1820" s="43">
        <f t="shared" si="85"/>
        <v>0.54435242072659884</v>
      </c>
      <c r="L1820" s="41" t="str">
        <f t="shared" si="86"/>
        <v>AA</v>
      </c>
      <c r="M1820" s="41" t="s">
        <v>565</v>
      </c>
      <c r="N1820" s="41" t="s">
        <v>432</v>
      </c>
      <c r="O1820" s="41" t="s">
        <v>70</v>
      </c>
    </row>
    <row r="1821" spans="1:15">
      <c r="A1821" s="38">
        <v>41670</v>
      </c>
      <c r="B1821" s="38">
        <v>52627</v>
      </c>
      <c r="C1821" s="131">
        <v>360</v>
      </c>
      <c r="D1821" s="39">
        <v>8.5099999999999995E-2</v>
      </c>
      <c r="E1821" s="39">
        <v>0.08</v>
      </c>
      <c r="F1821" s="40">
        <v>150000</v>
      </c>
      <c r="G1821" s="40">
        <v>150000</v>
      </c>
      <c r="H1821" s="40">
        <v>79526.17</v>
      </c>
      <c r="I1821" s="40">
        <v>81804.460000000006</v>
      </c>
      <c r="J1821" s="67">
        <f t="shared" si="84"/>
        <v>0.53017446666666668</v>
      </c>
      <c r="K1821" s="39">
        <f t="shared" si="85"/>
        <v>0.54536306666666667</v>
      </c>
      <c r="L1821" s="2" t="str">
        <f t="shared" si="86"/>
        <v>AA</v>
      </c>
      <c r="M1821" s="2" t="s">
        <v>865</v>
      </c>
      <c r="N1821" s="2" t="s">
        <v>416</v>
      </c>
      <c r="O1821" s="2" t="s">
        <v>70</v>
      </c>
    </row>
    <row r="1822" spans="1:15">
      <c r="A1822" s="42">
        <v>41690</v>
      </c>
      <c r="B1822" s="42">
        <v>52647</v>
      </c>
      <c r="C1822" s="130">
        <v>360</v>
      </c>
      <c r="D1822" s="43">
        <v>8.5099999999999995E-2</v>
      </c>
      <c r="E1822" s="43">
        <v>7.5300000000000006E-2</v>
      </c>
      <c r="F1822" s="44">
        <v>110000</v>
      </c>
      <c r="G1822" s="44">
        <v>110000</v>
      </c>
      <c r="H1822" s="44">
        <v>58597.21</v>
      </c>
      <c r="I1822" s="44">
        <v>59999.99</v>
      </c>
      <c r="J1822" s="68">
        <f t="shared" si="84"/>
        <v>0.53270190909090909</v>
      </c>
      <c r="K1822" s="43">
        <f t="shared" si="85"/>
        <v>0.54545445454545449</v>
      </c>
      <c r="L1822" s="41" t="str">
        <f t="shared" si="86"/>
        <v>AA</v>
      </c>
      <c r="M1822" s="41" t="s">
        <v>306</v>
      </c>
      <c r="N1822" s="41" t="s">
        <v>437</v>
      </c>
      <c r="O1822" s="41" t="s">
        <v>70</v>
      </c>
    </row>
    <row r="1823" spans="1:15">
      <c r="A1823" s="38">
        <v>41137</v>
      </c>
      <c r="B1823" s="38">
        <v>52094</v>
      </c>
      <c r="C1823" s="131">
        <v>360</v>
      </c>
      <c r="D1823" s="39">
        <v>8.5099999999999995E-2</v>
      </c>
      <c r="E1823" s="39">
        <v>7.5300000000000006E-2</v>
      </c>
      <c r="F1823" s="40">
        <v>165000</v>
      </c>
      <c r="G1823" s="40">
        <v>165000</v>
      </c>
      <c r="H1823" s="40">
        <v>83516.37</v>
      </c>
      <c r="I1823" s="40">
        <v>89999.99</v>
      </c>
      <c r="J1823" s="67">
        <f t="shared" si="84"/>
        <v>0.5061598181818181</v>
      </c>
      <c r="K1823" s="39">
        <f t="shared" si="85"/>
        <v>0.54545448484848491</v>
      </c>
      <c r="L1823" s="2" t="str">
        <f t="shared" si="86"/>
        <v>AA</v>
      </c>
      <c r="M1823" s="2" t="s">
        <v>476</v>
      </c>
      <c r="N1823" s="2" t="s">
        <v>421</v>
      </c>
      <c r="O1823" s="2" t="s">
        <v>70</v>
      </c>
    </row>
    <row r="1824" spans="1:15">
      <c r="A1824" s="42">
        <v>41493</v>
      </c>
      <c r="B1824" s="42">
        <v>48372</v>
      </c>
      <c r="C1824" s="130">
        <v>226</v>
      </c>
      <c r="D1824" s="43">
        <v>8.5099999999999995E-2</v>
      </c>
      <c r="E1824" s="43">
        <v>8.5099999999999995E-2</v>
      </c>
      <c r="F1824" s="44">
        <v>187000</v>
      </c>
      <c r="G1824" s="44">
        <v>187000</v>
      </c>
      <c r="H1824" s="44">
        <v>99812.7</v>
      </c>
      <c r="I1824" s="44">
        <v>101999.99</v>
      </c>
      <c r="J1824" s="68">
        <f t="shared" si="84"/>
        <v>0.53375775401069514</v>
      </c>
      <c r="K1824" s="43">
        <f t="shared" si="85"/>
        <v>0.54545449197860962</v>
      </c>
      <c r="L1824" s="41" t="str">
        <f t="shared" si="86"/>
        <v>AA</v>
      </c>
      <c r="M1824" s="41" t="s">
        <v>1193</v>
      </c>
      <c r="N1824" s="41" t="s">
        <v>424</v>
      </c>
      <c r="O1824" s="41" t="s">
        <v>70</v>
      </c>
    </row>
    <row r="1825" spans="1:15">
      <c r="A1825" s="38">
        <v>41239</v>
      </c>
      <c r="B1825" s="38">
        <v>54022</v>
      </c>
      <c r="C1825" s="131">
        <v>420</v>
      </c>
      <c r="D1825" s="39">
        <v>8.5099999999999995E-2</v>
      </c>
      <c r="E1825" s="39">
        <v>0.08</v>
      </c>
      <c r="F1825" s="40">
        <v>110000</v>
      </c>
      <c r="G1825" s="40">
        <v>110000</v>
      </c>
      <c r="H1825" s="40">
        <v>57539.61</v>
      </c>
      <c r="I1825" s="40">
        <v>60000</v>
      </c>
      <c r="J1825" s="67">
        <f t="shared" si="84"/>
        <v>0.52308736363636366</v>
      </c>
      <c r="K1825" s="39">
        <f t="shared" si="85"/>
        <v>0.54545454545454541</v>
      </c>
      <c r="L1825" s="2" t="str">
        <f t="shared" si="86"/>
        <v>AA</v>
      </c>
      <c r="M1825" s="2" t="s">
        <v>217</v>
      </c>
      <c r="N1825" s="2" t="s">
        <v>421</v>
      </c>
      <c r="O1825" s="2" t="s">
        <v>70</v>
      </c>
    </row>
    <row r="1826" spans="1:15">
      <c r="A1826" s="42">
        <v>41201</v>
      </c>
      <c r="B1826" s="42">
        <v>53984</v>
      </c>
      <c r="C1826" s="130">
        <v>420</v>
      </c>
      <c r="D1826" s="43">
        <v>8.5099999999999995E-2</v>
      </c>
      <c r="E1826" s="43">
        <v>0.08</v>
      </c>
      <c r="F1826" s="44">
        <v>135000</v>
      </c>
      <c r="G1826" s="44">
        <v>135000</v>
      </c>
      <c r="H1826" s="44">
        <v>70946.44</v>
      </c>
      <c r="I1826" s="44">
        <v>73642.3</v>
      </c>
      <c r="J1826" s="68">
        <f t="shared" si="84"/>
        <v>0.52552918518518521</v>
      </c>
      <c r="K1826" s="43">
        <f t="shared" si="85"/>
        <v>0.54549851851851849</v>
      </c>
      <c r="L1826" s="41" t="str">
        <f t="shared" si="86"/>
        <v>AA</v>
      </c>
      <c r="M1826" s="41" t="s">
        <v>389</v>
      </c>
      <c r="N1826" s="41" t="s">
        <v>424</v>
      </c>
      <c r="O1826" s="41" t="s">
        <v>70</v>
      </c>
    </row>
    <row r="1827" spans="1:15">
      <c r="A1827" s="42">
        <v>41138</v>
      </c>
      <c r="B1827" s="42">
        <v>48138</v>
      </c>
      <c r="C1827" s="130">
        <v>230</v>
      </c>
      <c r="D1827" s="43">
        <v>8.5099999999999995E-2</v>
      </c>
      <c r="E1827" s="43">
        <v>0.08</v>
      </c>
      <c r="F1827" s="44">
        <v>125000</v>
      </c>
      <c r="G1827" s="44">
        <v>125000</v>
      </c>
      <c r="H1827" s="44">
        <v>60019.72</v>
      </c>
      <c r="I1827" s="44">
        <v>68188.75</v>
      </c>
      <c r="J1827" s="68">
        <f t="shared" si="84"/>
        <v>0.48015775999999999</v>
      </c>
      <c r="K1827" s="43">
        <f t="shared" si="85"/>
        <v>0.54551000000000005</v>
      </c>
      <c r="L1827" s="41" t="str">
        <f t="shared" si="86"/>
        <v>AA</v>
      </c>
      <c r="M1827" s="41" t="s">
        <v>522</v>
      </c>
      <c r="N1827" s="41" t="s">
        <v>419</v>
      </c>
      <c r="O1827" s="41" t="s">
        <v>70</v>
      </c>
    </row>
    <row r="1828" spans="1:15">
      <c r="A1828" s="42">
        <v>41285</v>
      </c>
      <c r="B1828" s="42">
        <v>52242</v>
      </c>
      <c r="C1828" s="130">
        <v>360</v>
      </c>
      <c r="D1828" s="43">
        <v>8.5099999999999995E-2</v>
      </c>
      <c r="E1828" s="43">
        <v>7.4400000000000008E-2</v>
      </c>
      <c r="F1828" s="44">
        <v>163000</v>
      </c>
      <c r="G1828" s="44">
        <v>163000</v>
      </c>
      <c r="H1828" s="44">
        <v>83825.08</v>
      </c>
      <c r="I1828" s="44">
        <v>88921.87</v>
      </c>
      <c r="J1828" s="68">
        <f t="shared" si="84"/>
        <v>0.51426429447852762</v>
      </c>
      <c r="K1828" s="43">
        <f t="shared" si="85"/>
        <v>0.54553294478527603</v>
      </c>
      <c r="L1828" s="41" t="str">
        <f t="shared" si="86"/>
        <v>AA</v>
      </c>
      <c r="M1828" s="41" t="s">
        <v>621</v>
      </c>
      <c r="N1828" s="41" t="s">
        <v>430</v>
      </c>
      <c r="O1828" s="41" t="s">
        <v>70</v>
      </c>
    </row>
    <row r="1829" spans="1:15">
      <c r="A1829" s="42">
        <v>41509</v>
      </c>
      <c r="B1829" s="42">
        <v>52588</v>
      </c>
      <c r="C1829" s="130">
        <v>364</v>
      </c>
      <c r="D1829" s="43">
        <v>8.5099999999999995E-2</v>
      </c>
      <c r="E1829" s="43">
        <v>0.08</v>
      </c>
      <c r="F1829" s="44">
        <v>192000</v>
      </c>
      <c r="G1829" s="44">
        <v>192000</v>
      </c>
      <c r="H1829" s="44">
        <v>84482.98</v>
      </c>
      <c r="I1829" s="44">
        <v>104746.8</v>
      </c>
      <c r="J1829" s="68">
        <f t="shared" si="84"/>
        <v>0.44001552083333328</v>
      </c>
      <c r="K1829" s="43">
        <f t="shared" si="85"/>
        <v>0.54555624999999996</v>
      </c>
      <c r="L1829" s="41" t="str">
        <f t="shared" si="86"/>
        <v>AA</v>
      </c>
      <c r="M1829" s="41" t="s">
        <v>453</v>
      </c>
      <c r="N1829" s="41" t="s">
        <v>418</v>
      </c>
      <c r="O1829" s="41" t="s">
        <v>70</v>
      </c>
    </row>
    <row r="1830" spans="1:15">
      <c r="A1830" s="42">
        <v>41239</v>
      </c>
      <c r="B1830" s="42">
        <v>44921</v>
      </c>
      <c r="C1830" s="130">
        <v>121</v>
      </c>
      <c r="D1830" s="43">
        <v>8.5099999999999995E-2</v>
      </c>
      <c r="E1830" s="43">
        <v>8.5099999999999995E-2</v>
      </c>
      <c r="F1830" s="44">
        <v>180000</v>
      </c>
      <c r="G1830" s="44">
        <v>180000</v>
      </c>
      <c r="H1830" s="44">
        <v>77262.2</v>
      </c>
      <c r="I1830" s="44">
        <v>98234.44</v>
      </c>
      <c r="J1830" s="68">
        <f t="shared" si="84"/>
        <v>0.42923444444444442</v>
      </c>
      <c r="K1830" s="43">
        <f t="shared" si="85"/>
        <v>0.54574688888888889</v>
      </c>
      <c r="L1830" s="41" t="str">
        <f t="shared" si="86"/>
        <v>AA</v>
      </c>
      <c r="M1830" s="41" t="s">
        <v>1578</v>
      </c>
      <c r="N1830" s="41" t="s">
        <v>416</v>
      </c>
      <c r="O1830" s="41" t="s">
        <v>70</v>
      </c>
    </row>
    <row r="1831" spans="1:15">
      <c r="A1831" s="42">
        <v>41565</v>
      </c>
      <c r="B1831" s="42">
        <v>49905</v>
      </c>
      <c r="C1831" s="130">
        <v>274</v>
      </c>
      <c r="D1831" s="43">
        <v>8.5099999999999995E-2</v>
      </c>
      <c r="E1831" s="43">
        <v>0.08</v>
      </c>
      <c r="F1831" s="44">
        <v>136000</v>
      </c>
      <c r="G1831" s="44">
        <v>136000</v>
      </c>
      <c r="H1831" s="44">
        <v>70732.160000000003</v>
      </c>
      <c r="I1831" s="44">
        <v>74249.990000000005</v>
      </c>
      <c r="J1831" s="68">
        <f t="shared" si="84"/>
        <v>0.52008941176470591</v>
      </c>
      <c r="K1831" s="43">
        <f t="shared" si="85"/>
        <v>0.54595580882352945</v>
      </c>
      <c r="L1831" s="41" t="str">
        <f t="shared" si="86"/>
        <v>AA</v>
      </c>
      <c r="M1831" s="41" t="s">
        <v>1360</v>
      </c>
      <c r="N1831" s="41" t="s">
        <v>417</v>
      </c>
      <c r="O1831" s="41" t="s">
        <v>70</v>
      </c>
    </row>
    <row r="1832" spans="1:15">
      <c r="A1832" s="42">
        <v>41271</v>
      </c>
      <c r="B1832" s="42">
        <v>49976</v>
      </c>
      <c r="C1832" s="130">
        <v>286</v>
      </c>
      <c r="D1832" s="43">
        <v>8.5099999999999995E-2</v>
      </c>
      <c r="E1832" s="43">
        <v>7.5300000000000006E-2</v>
      </c>
      <c r="F1832" s="44">
        <v>108000</v>
      </c>
      <c r="G1832" s="44">
        <v>108000</v>
      </c>
      <c r="H1832" s="44">
        <v>58908.34</v>
      </c>
      <c r="I1832" s="44">
        <v>59000</v>
      </c>
      <c r="J1832" s="68">
        <f t="shared" si="84"/>
        <v>0.54544759259259257</v>
      </c>
      <c r="K1832" s="43">
        <f t="shared" si="85"/>
        <v>0.54629629629629628</v>
      </c>
      <c r="L1832" s="41" t="str">
        <f t="shared" si="86"/>
        <v>AA</v>
      </c>
      <c r="M1832" s="41" t="s">
        <v>481</v>
      </c>
      <c r="N1832" s="41" t="s">
        <v>417</v>
      </c>
      <c r="O1832" s="41" t="s">
        <v>70</v>
      </c>
    </row>
    <row r="1833" spans="1:15">
      <c r="A1833" s="42">
        <v>41484</v>
      </c>
      <c r="B1833" s="42">
        <v>54268</v>
      </c>
      <c r="C1833" s="130">
        <v>420</v>
      </c>
      <c r="D1833" s="43">
        <v>8.5099999999999995E-2</v>
      </c>
      <c r="E1833" s="43">
        <v>7.5300000000000006E-2</v>
      </c>
      <c r="F1833" s="44">
        <v>124000</v>
      </c>
      <c r="G1833" s="44">
        <v>124000</v>
      </c>
      <c r="H1833" s="44">
        <v>65590.22</v>
      </c>
      <c r="I1833" s="44">
        <v>67751.87</v>
      </c>
      <c r="J1833" s="68">
        <f t="shared" si="84"/>
        <v>0.5289533870967742</v>
      </c>
      <c r="K1833" s="43">
        <f t="shared" si="85"/>
        <v>0.5463860483870967</v>
      </c>
      <c r="L1833" s="41" t="str">
        <f t="shared" si="86"/>
        <v>AA</v>
      </c>
      <c r="M1833" s="41" t="s">
        <v>953</v>
      </c>
      <c r="N1833" s="41" t="s">
        <v>421</v>
      </c>
      <c r="O1833" s="41" t="s">
        <v>70</v>
      </c>
    </row>
    <row r="1834" spans="1:15">
      <c r="A1834" s="38">
        <v>41753</v>
      </c>
      <c r="B1834" s="38">
        <v>49058</v>
      </c>
      <c r="C1834" s="131">
        <v>240</v>
      </c>
      <c r="D1834" s="39">
        <v>8.5099999999999995E-2</v>
      </c>
      <c r="E1834" s="39">
        <v>8.14E-2</v>
      </c>
      <c r="F1834" s="40">
        <v>91500</v>
      </c>
      <c r="G1834" s="40">
        <v>91500</v>
      </c>
      <c r="H1834" s="40">
        <v>49548.58</v>
      </c>
      <c r="I1834" s="40">
        <v>49999.99</v>
      </c>
      <c r="J1834" s="67">
        <f t="shared" si="84"/>
        <v>0.54151453551912565</v>
      </c>
      <c r="K1834" s="39">
        <f t="shared" si="85"/>
        <v>0.54644797814207646</v>
      </c>
      <c r="L1834" s="2" t="str">
        <f t="shared" si="86"/>
        <v>AA</v>
      </c>
      <c r="M1834" s="2" t="s">
        <v>1382</v>
      </c>
      <c r="N1834" s="2" t="s">
        <v>424</v>
      </c>
      <c r="O1834" s="2" t="s">
        <v>70</v>
      </c>
    </row>
    <row r="1835" spans="1:15">
      <c r="A1835" s="42">
        <v>41320</v>
      </c>
      <c r="B1835" s="42">
        <v>48625</v>
      </c>
      <c r="C1835" s="130">
        <v>240</v>
      </c>
      <c r="D1835" s="43">
        <v>8.5099999999999995E-2</v>
      </c>
      <c r="E1835" s="43">
        <v>7.5300000000000006E-2</v>
      </c>
      <c r="F1835" s="44">
        <v>197583</v>
      </c>
      <c r="G1835" s="44">
        <v>197583</v>
      </c>
      <c r="H1835" s="44">
        <v>98432.48</v>
      </c>
      <c r="I1835" s="44">
        <v>107999.99</v>
      </c>
      <c r="J1835" s="68">
        <f t="shared" si="84"/>
        <v>0.49818294084005199</v>
      </c>
      <c r="K1835" s="43">
        <f t="shared" si="85"/>
        <v>0.54660567963843043</v>
      </c>
      <c r="L1835" s="41" t="str">
        <f t="shared" si="86"/>
        <v>AA</v>
      </c>
      <c r="M1835" s="41" t="s">
        <v>1034</v>
      </c>
      <c r="N1835" s="41" t="s">
        <v>424</v>
      </c>
      <c r="O1835" s="41" t="s">
        <v>70</v>
      </c>
    </row>
    <row r="1836" spans="1:15">
      <c r="A1836" s="42">
        <v>41556</v>
      </c>
      <c r="B1836" s="42">
        <v>54340</v>
      </c>
      <c r="C1836" s="130">
        <v>420</v>
      </c>
      <c r="D1836" s="43">
        <v>8.5099999999999995E-2</v>
      </c>
      <c r="E1836" s="43">
        <v>0.08</v>
      </c>
      <c r="F1836" s="44">
        <v>183000</v>
      </c>
      <c r="G1836" s="44">
        <v>183000</v>
      </c>
      <c r="H1836" s="44">
        <v>97317.99</v>
      </c>
      <c r="I1836" s="44">
        <v>100033.33</v>
      </c>
      <c r="J1836" s="68">
        <f t="shared" si="84"/>
        <v>0.53179229508196724</v>
      </c>
      <c r="K1836" s="43">
        <f t="shared" si="85"/>
        <v>0.54663021857923499</v>
      </c>
      <c r="L1836" s="41" t="str">
        <f t="shared" si="86"/>
        <v>AA</v>
      </c>
      <c r="M1836" s="41" t="s">
        <v>690</v>
      </c>
      <c r="N1836" s="41" t="s">
        <v>417</v>
      </c>
      <c r="O1836" s="41" t="s">
        <v>70</v>
      </c>
    </row>
    <row r="1837" spans="1:15">
      <c r="A1837" s="42">
        <v>41150</v>
      </c>
      <c r="B1837" s="42">
        <v>45411</v>
      </c>
      <c r="C1837" s="130">
        <v>140</v>
      </c>
      <c r="D1837" s="43">
        <v>8.5099999999999995E-2</v>
      </c>
      <c r="E1837" s="43">
        <v>7.4400000000000008E-2</v>
      </c>
      <c r="F1837" s="44">
        <v>140000</v>
      </c>
      <c r="G1837" s="44">
        <v>140000</v>
      </c>
      <c r="H1837" s="44">
        <v>60904.33</v>
      </c>
      <c r="I1837" s="44">
        <v>76540.37</v>
      </c>
      <c r="J1837" s="68">
        <f t="shared" si="84"/>
        <v>0.43503092857142861</v>
      </c>
      <c r="K1837" s="43">
        <f t="shared" si="85"/>
        <v>0.54671692857142851</v>
      </c>
      <c r="L1837" s="41" t="str">
        <f t="shared" si="86"/>
        <v>AA</v>
      </c>
      <c r="M1837" s="41" t="s">
        <v>700</v>
      </c>
      <c r="N1837" s="41" t="s">
        <v>421</v>
      </c>
      <c r="O1837" s="41" t="s">
        <v>70</v>
      </c>
    </row>
    <row r="1838" spans="1:15">
      <c r="A1838" s="42">
        <v>41480</v>
      </c>
      <c r="B1838" s="42">
        <v>52621</v>
      </c>
      <c r="C1838" s="130">
        <v>366</v>
      </c>
      <c r="D1838" s="43">
        <v>8.5099999999999995E-2</v>
      </c>
      <c r="E1838" s="43">
        <v>7.5300000000000006E-2</v>
      </c>
      <c r="F1838" s="44">
        <v>141000</v>
      </c>
      <c r="G1838" s="44">
        <v>141000</v>
      </c>
      <c r="H1838" s="44">
        <v>74041.11</v>
      </c>
      <c r="I1838" s="44">
        <v>77119.98</v>
      </c>
      <c r="J1838" s="68">
        <f t="shared" si="84"/>
        <v>0.5251142553191489</v>
      </c>
      <c r="K1838" s="43">
        <f t="shared" si="85"/>
        <v>0.54695021276595746</v>
      </c>
      <c r="L1838" s="41" t="str">
        <f t="shared" si="86"/>
        <v>AA</v>
      </c>
      <c r="M1838" s="41" t="s">
        <v>506</v>
      </c>
      <c r="N1838" s="41" t="s">
        <v>417</v>
      </c>
      <c r="O1838" s="41" t="s">
        <v>70</v>
      </c>
    </row>
    <row r="1839" spans="1:15">
      <c r="A1839" s="42">
        <v>41711</v>
      </c>
      <c r="B1839" s="42">
        <v>49016</v>
      </c>
      <c r="C1839" s="130">
        <v>240</v>
      </c>
      <c r="D1839" s="43">
        <v>8.5099999999999995E-2</v>
      </c>
      <c r="E1839" s="43">
        <v>0.08</v>
      </c>
      <c r="F1839" s="44">
        <v>181000</v>
      </c>
      <c r="G1839" s="44">
        <v>181000</v>
      </c>
      <c r="H1839" s="44">
        <v>98140.75</v>
      </c>
      <c r="I1839" s="44">
        <v>99000</v>
      </c>
      <c r="J1839" s="68">
        <f t="shared" si="84"/>
        <v>0.54221408839779006</v>
      </c>
      <c r="K1839" s="43">
        <f t="shared" si="85"/>
        <v>0.54696132596685088</v>
      </c>
      <c r="L1839" s="41" t="str">
        <f t="shared" si="86"/>
        <v>AA</v>
      </c>
      <c r="M1839" s="41" t="s">
        <v>1175</v>
      </c>
      <c r="N1839" s="41" t="s">
        <v>417</v>
      </c>
      <c r="O1839" s="41" t="s">
        <v>70</v>
      </c>
    </row>
    <row r="1840" spans="1:15">
      <c r="A1840" s="42">
        <v>41075</v>
      </c>
      <c r="B1840" s="42">
        <v>52032</v>
      </c>
      <c r="C1840" s="130">
        <v>360</v>
      </c>
      <c r="D1840" s="43">
        <v>8.5099999999999995E-2</v>
      </c>
      <c r="E1840" s="43">
        <v>7.5300000000000006E-2</v>
      </c>
      <c r="F1840" s="44">
        <v>170000</v>
      </c>
      <c r="G1840" s="44">
        <v>170000</v>
      </c>
      <c r="H1840" s="44">
        <v>85800.7</v>
      </c>
      <c r="I1840" s="44">
        <v>92999.99</v>
      </c>
      <c r="J1840" s="68">
        <f t="shared" si="84"/>
        <v>0.50470999999999999</v>
      </c>
      <c r="K1840" s="43">
        <f t="shared" si="85"/>
        <v>0.54705876470588244</v>
      </c>
      <c r="L1840" s="41" t="str">
        <f t="shared" si="86"/>
        <v>AA</v>
      </c>
      <c r="M1840" s="41" t="s">
        <v>1009</v>
      </c>
      <c r="N1840" s="41" t="s">
        <v>421</v>
      </c>
      <c r="O1840" s="41" t="s">
        <v>70</v>
      </c>
    </row>
    <row r="1841" spans="1:15">
      <c r="A1841" s="42">
        <v>41221</v>
      </c>
      <c r="B1841" s="42">
        <v>51599</v>
      </c>
      <c r="C1841" s="130">
        <v>341</v>
      </c>
      <c r="D1841" s="43">
        <v>8.5099999999999995E-2</v>
      </c>
      <c r="E1841" s="43">
        <v>7.5300000000000006E-2</v>
      </c>
      <c r="F1841" s="44">
        <v>175000</v>
      </c>
      <c r="G1841" s="44">
        <v>175000</v>
      </c>
      <c r="H1841" s="44">
        <v>89225.54</v>
      </c>
      <c r="I1841" s="44">
        <v>95741.04</v>
      </c>
      <c r="J1841" s="68">
        <f t="shared" si="84"/>
        <v>0.50986022857142854</v>
      </c>
      <c r="K1841" s="43">
        <f t="shared" si="85"/>
        <v>0.54709165714285712</v>
      </c>
      <c r="L1841" s="41" t="str">
        <f t="shared" si="86"/>
        <v>AA</v>
      </c>
      <c r="M1841" s="41" t="s">
        <v>649</v>
      </c>
      <c r="N1841" s="41" t="s">
        <v>417</v>
      </c>
      <c r="O1841" s="41" t="s">
        <v>70</v>
      </c>
    </row>
    <row r="1842" spans="1:15">
      <c r="A1842" s="38">
        <v>41465</v>
      </c>
      <c r="B1842" s="38">
        <v>48770</v>
      </c>
      <c r="C1842" s="131">
        <v>240</v>
      </c>
      <c r="D1842" s="39">
        <v>8.5099999999999995E-2</v>
      </c>
      <c r="E1842" s="39">
        <v>7.4400000000000008E-2</v>
      </c>
      <c r="F1842" s="40">
        <v>180000</v>
      </c>
      <c r="G1842" s="40">
        <v>180000</v>
      </c>
      <c r="H1842" s="40">
        <v>91769.5</v>
      </c>
      <c r="I1842" s="40">
        <v>98491.78</v>
      </c>
      <c r="J1842" s="67">
        <f t="shared" si="84"/>
        <v>0.50983055555555556</v>
      </c>
      <c r="K1842" s="39">
        <f t="shared" si="85"/>
        <v>0.54717655555555555</v>
      </c>
      <c r="L1842" s="2" t="str">
        <f t="shared" si="86"/>
        <v>AA</v>
      </c>
      <c r="M1842" s="2" t="s">
        <v>548</v>
      </c>
      <c r="N1842" s="2" t="s">
        <v>433</v>
      </c>
      <c r="O1842" s="2" t="s">
        <v>70</v>
      </c>
    </row>
    <row r="1843" spans="1:15">
      <c r="A1843" s="42">
        <v>41718</v>
      </c>
      <c r="B1843" s="42">
        <v>50849</v>
      </c>
      <c r="C1843" s="130">
        <v>300</v>
      </c>
      <c r="D1843" s="43">
        <v>8.5099999999999995E-2</v>
      </c>
      <c r="E1843" s="43">
        <v>7.5300000000000006E-2</v>
      </c>
      <c r="F1843" s="44">
        <v>200000</v>
      </c>
      <c r="G1843" s="44">
        <v>200000</v>
      </c>
      <c r="H1843" s="44">
        <v>106370.54</v>
      </c>
      <c r="I1843" s="44">
        <v>109437.7</v>
      </c>
      <c r="J1843" s="68">
        <f t="shared" si="84"/>
        <v>0.53185269999999996</v>
      </c>
      <c r="K1843" s="43">
        <f t="shared" si="85"/>
        <v>0.54718849999999997</v>
      </c>
      <c r="L1843" s="41" t="str">
        <f t="shared" si="86"/>
        <v>AA</v>
      </c>
      <c r="M1843" s="41" t="s">
        <v>724</v>
      </c>
      <c r="N1843" s="41" t="s">
        <v>424</v>
      </c>
      <c r="O1843" s="41" t="s">
        <v>70</v>
      </c>
    </row>
    <row r="1844" spans="1:15">
      <c r="A1844" s="38">
        <v>41358</v>
      </c>
      <c r="B1844" s="38">
        <v>54142</v>
      </c>
      <c r="C1844" s="131">
        <v>420</v>
      </c>
      <c r="D1844" s="39">
        <v>8.5099999999999995E-2</v>
      </c>
      <c r="E1844" s="39">
        <v>0.08</v>
      </c>
      <c r="F1844" s="40">
        <v>127000</v>
      </c>
      <c r="G1844" s="40">
        <v>127000</v>
      </c>
      <c r="H1844" s="40">
        <v>67638.66</v>
      </c>
      <c r="I1844" s="40">
        <v>69508.25</v>
      </c>
      <c r="J1844" s="67">
        <f t="shared" si="84"/>
        <v>0.53258787401574803</v>
      </c>
      <c r="K1844" s="39">
        <f t="shared" si="85"/>
        <v>0.54730905511811023</v>
      </c>
      <c r="L1844" s="2" t="str">
        <f t="shared" si="86"/>
        <v>AA</v>
      </c>
      <c r="M1844" s="2" t="s">
        <v>1232</v>
      </c>
      <c r="N1844" s="2" t="s">
        <v>417</v>
      </c>
      <c r="O1844" s="2" t="s">
        <v>70</v>
      </c>
    </row>
    <row r="1845" spans="1:15">
      <c r="A1845" s="42">
        <v>41551</v>
      </c>
      <c r="B1845" s="42">
        <v>52508</v>
      </c>
      <c r="C1845" s="130">
        <v>360</v>
      </c>
      <c r="D1845" s="43">
        <v>8.5099999999999995E-2</v>
      </c>
      <c r="E1845" s="43">
        <v>0.08</v>
      </c>
      <c r="F1845" s="44">
        <v>190000</v>
      </c>
      <c r="G1845" s="44">
        <v>190000</v>
      </c>
      <c r="H1845" s="44">
        <v>100587.21</v>
      </c>
      <c r="I1845" s="44">
        <v>103999.99</v>
      </c>
      <c r="J1845" s="68">
        <f t="shared" si="84"/>
        <v>0.52940636842105271</v>
      </c>
      <c r="K1845" s="43">
        <f t="shared" si="85"/>
        <v>0.54736836842105263</v>
      </c>
      <c r="L1845" s="41" t="str">
        <f t="shared" si="86"/>
        <v>AA</v>
      </c>
      <c r="M1845" s="41" t="s">
        <v>564</v>
      </c>
      <c r="N1845" s="41" t="s">
        <v>417</v>
      </c>
      <c r="O1845" s="41" t="s">
        <v>70</v>
      </c>
    </row>
    <row r="1846" spans="1:15">
      <c r="A1846" s="42">
        <v>41626</v>
      </c>
      <c r="B1846" s="42">
        <v>52583</v>
      </c>
      <c r="C1846" s="130">
        <v>360</v>
      </c>
      <c r="D1846" s="43">
        <v>8.5099999999999995E-2</v>
      </c>
      <c r="E1846" s="43">
        <v>7.5300000000000006E-2</v>
      </c>
      <c r="F1846" s="44">
        <v>85000</v>
      </c>
      <c r="G1846" s="44">
        <v>85000</v>
      </c>
      <c r="H1846" s="44">
        <v>45203.34</v>
      </c>
      <c r="I1846" s="44">
        <v>46533.99</v>
      </c>
      <c r="J1846" s="68">
        <f t="shared" si="84"/>
        <v>0.53180399999999994</v>
      </c>
      <c r="K1846" s="43">
        <f t="shared" si="85"/>
        <v>0.5474587058823529</v>
      </c>
      <c r="L1846" s="41" t="str">
        <f t="shared" si="86"/>
        <v>AA</v>
      </c>
      <c r="M1846" s="41" t="s">
        <v>891</v>
      </c>
      <c r="N1846" s="41" t="s">
        <v>429</v>
      </c>
      <c r="O1846" s="41" t="s">
        <v>70</v>
      </c>
    </row>
    <row r="1847" spans="1:15">
      <c r="A1847" s="42">
        <v>41563</v>
      </c>
      <c r="B1847" s="42">
        <v>45215</v>
      </c>
      <c r="C1847" s="130">
        <v>120</v>
      </c>
      <c r="D1847" s="43">
        <v>8.5099999999999995E-2</v>
      </c>
      <c r="E1847" s="43">
        <v>7.8100000000000003E-2</v>
      </c>
      <c r="F1847" s="44">
        <v>170000</v>
      </c>
      <c r="G1847" s="44">
        <v>170000</v>
      </c>
      <c r="H1847" s="44">
        <v>81654.570000000007</v>
      </c>
      <c r="I1847" s="44">
        <v>93099.99</v>
      </c>
      <c r="J1847" s="68">
        <f t="shared" si="84"/>
        <v>0.48032100000000005</v>
      </c>
      <c r="K1847" s="43">
        <f t="shared" si="85"/>
        <v>0.54764699999999999</v>
      </c>
      <c r="L1847" s="41" t="str">
        <f t="shared" si="86"/>
        <v>AA</v>
      </c>
      <c r="M1847" s="41" t="s">
        <v>457</v>
      </c>
      <c r="N1847" s="41" t="s">
        <v>419</v>
      </c>
      <c r="O1847" s="41" t="s">
        <v>70</v>
      </c>
    </row>
    <row r="1848" spans="1:15">
      <c r="A1848" s="38">
        <v>41369</v>
      </c>
      <c r="B1848" s="38">
        <v>54153</v>
      </c>
      <c r="C1848" s="131">
        <v>420</v>
      </c>
      <c r="D1848" s="39">
        <v>8.5099999999999995E-2</v>
      </c>
      <c r="E1848" s="39">
        <v>7.4400000000000008E-2</v>
      </c>
      <c r="F1848" s="40">
        <v>144129</v>
      </c>
      <c r="G1848" s="40">
        <v>144129</v>
      </c>
      <c r="H1848" s="40">
        <v>75796.42</v>
      </c>
      <c r="I1848" s="40">
        <v>78961.2</v>
      </c>
      <c r="J1848" s="67">
        <f t="shared" si="84"/>
        <v>0.52589291537442151</v>
      </c>
      <c r="K1848" s="39">
        <f t="shared" si="85"/>
        <v>0.54785088358345646</v>
      </c>
      <c r="L1848" s="2" t="str">
        <f t="shared" si="86"/>
        <v>AA</v>
      </c>
      <c r="M1848" s="2" t="s">
        <v>689</v>
      </c>
      <c r="N1848" s="2" t="s">
        <v>424</v>
      </c>
      <c r="O1848" s="2" t="s">
        <v>70</v>
      </c>
    </row>
    <row r="1849" spans="1:15">
      <c r="A1849" s="38">
        <v>41134</v>
      </c>
      <c r="B1849" s="38">
        <v>43509</v>
      </c>
      <c r="C1849" s="131">
        <v>78</v>
      </c>
      <c r="D1849" s="39">
        <v>8.5099999999999995E-2</v>
      </c>
      <c r="E1849" s="39">
        <v>7.5300000000000006E-2</v>
      </c>
      <c r="F1849" s="40">
        <v>151200</v>
      </c>
      <c r="G1849" s="40">
        <v>151200</v>
      </c>
      <c r="H1849" s="40">
        <v>48407.86</v>
      </c>
      <c r="I1849" s="40">
        <v>82854.91</v>
      </c>
      <c r="J1849" s="67">
        <f t="shared" si="84"/>
        <v>0.32015780423280421</v>
      </c>
      <c r="K1849" s="39">
        <f t="shared" si="85"/>
        <v>0.54798220899470906</v>
      </c>
      <c r="L1849" s="2" t="str">
        <f t="shared" si="86"/>
        <v>AA</v>
      </c>
      <c r="M1849" s="2" t="s">
        <v>453</v>
      </c>
      <c r="N1849" s="2" t="s">
        <v>418</v>
      </c>
      <c r="O1849" s="2" t="s">
        <v>70</v>
      </c>
    </row>
    <row r="1850" spans="1:15">
      <c r="A1850" s="42">
        <v>41394</v>
      </c>
      <c r="B1850" s="42">
        <v>54178</v>
      </c>
      <c r="C1850" s="130">
        <v>420</v>
      </c>
      <c r="D1850" s="43">
        <v>8.5099999999999995E-2</v>
      </c>
      <c r="E1850" s="43">
        <v>7.4400000000000008E-2</v>
      </c>
      <c r="F1850" s="44">
        <v>199000</v>
      </c>
      <c r="G1850" s="44">
        <v>199000</v>
      </c>
      <c r="H1850" s="44">
        <v>104519.11</v>
      </c>
      <c r="I1850" s="44">
        <v>109049.79</v>
      </c>
      <c r="J1850" s="68">
        <f t="shared" si="84"/>
        <v>0.52522165829145728</v>
      </c>
      <c r="K1850" s="43">
        <f t="shared" si="85"/>
        <v>0.54798889447236176</v>
      </c>
      <c r="L1850" s="41" t="str">
        <f t="shared" si="86"/>
        <v>AA</v>
      </c>
      <c r="M1850" s="41" t="s">
        <v>467</v>
      </c>
      <c r="N1850" s="41" t="s">
        <v>425</v>
      </c>
      <c r="O1850" s="41" t="s">
        <v>70</v>
      </c>
    </row>
    <row r="1851" spans="1:15">
      <c r="A1851" s="42">
        <v>41157</v>
      </c>
      <c r="B1851" s="42">
        <v>52114</v>
      </c>
      <c r="C1851" s="130">
        <v>360</v>
      </c>
      <c r="D1851" s="43">
        <v>8.5099999999999995E-2</v>
      </c>
      <c r="E1851" s="43">
        <v>7.5300000000000006E-2</v>
      </c>
      <c r="F1851" s="44">
        <v>138500</v>
      </c>
      <c r="G1851" s="44">
        <v>138500</v>
      </c>
      <c r="H1851" s="44">
        <v>74000.52</v>
      </c>
      <c r="I1851" s="44">
        <v>75923</v>
      </c>
      <c r="J1851" s="68">
        <f t="shared" si="84"/>
        <v>0.53429978339350181</v>
      </c>
      <c r="K1851" s="43">
        <f t="shared" si="85"/>
        <v>0.5481805054151625</v>
      </c>
      <c r="L1851" s="41" t="str">
        <f t="shared" si="86"/>
        <v>AA</v>
      </c>
      <c r="M1851" s="41" t="s">
        <v>566</v>
      </c>
      <c r="N1851" s="41" t="s">
        <v>420</v>
      </c>
      <c r="O1851" s="41" t="s">
        <v>70</v>
      </c>
    </row>
    <row r="1852" spans="1:15">
      <c r="A1852" s="38">
        <v>41436</v>
      </c>
      <c r="B1852" s="38">
        <v>54220</v>
      </c>
      <c r="C1852" s="131">
        <v>420</v>
      </c>
      <c r="D1852" s="39">
        <v>8.5099999999999995E-2</v>
      </c>
      <c r="E1852" s="39">
        <v>0.08</v>
      </c>
      <c r="F1852" s="40">
        <v>155000</v>
      </c>
      <c r="G1852" s="40">
        <v>155000</v>
      </c>
      <c r="H1852" s="40">
        <v>81968.710000000006</v>
      </c>
      <c r="I1852" s="40">
        <v>84999.99</v>
      </c>
      <c r="J1852" s="67">
        <f t="shared" si="84"/>
        <v>0.52883038709677421</v>
      </c>
      <c r="K1852" s="39">
        <f t="shared" si="85"/>
        <v>0.54838703225806451</v>
      </c>
      <c r="L1852" s="2" t="str">
        <f t="shared" si="86"/>
        <v>AA</v>
      </c>
      <c r="M1852" s="2" t="s">
        <v>489</v>
      </c>
      <c r="N1852" s="2" t="s">
        <v>415</v>
      </c>
      <c r="O1852" s="2" t="s">
        <v>70</v>
      </c>
    </row>
    <row r="1853" spans="1:15">
      <c r="A1853" s="38">
        <v>41536</v>
      </c>
      <c r="B1853" s="38">
        <v>47015</v>
      </c>
      <c r="C1853" s="131">
        <v>180</v>
      </c>
      <c r="D1853" s="39">
        <v>8.5099999999999995E-2</v>
      </c>
      <c r="E1853" s="39">
        <v>7.8100000000000003E-2</v>
      </c>
      <c r="F1853" s="40">
        <v>155000</v>
      </c>
      <c r="G1853" s="40">
        <v>155000</v>
      </c>
      <c r="H1853" s="40">
        <v>77842.929999999993</v>
      </c>
      <c r="I1853" s="40">
        <v>85008.07</v>
      </c>
      <c r="J1853" s="67">
        <f t="shared" si="84"/>
        <v>0.50221245161290318</v>
      </c>
      <c r="K1853" s="39">
        <f t="shared" si="85"/>
        <v>0.54843916129032266</v>
      </c>
      <c r="L1853" s="2" t="str">
        <f t="shared" si="86"/>
        <v>AA</v>
      </c>
      <c r="M1853" s="2" t="s">
        <v>539</v>
      </c>
      <c r="N1853" s="2" t="s">
        <v>429</v>
      </c>
      <c r="O1853" s="2" t="s">
        <v>70</v>
      </c>
    </row>
    <row r="1854" spans="1:15">
      <c r="A1854" s="42">
        <v>41408</v>
      </c>
      <c r="B1854" s="42">
        <v>48713</v>
      </c>
      <c r="C1854" s="130">
        <v>240</v>
      </c>
      <c r="D1854" s="43">
        <v>8.5099999999999995E-2</v>
      </c>
      <c r="E1854" s="43">
        <v>7.4400000000000008E-2</v>
      </c>
      <c r="F1854" s="44">
        <v>165000</v>
      </c>
      <c r="G1854" s="44">
        <v>165000</v>
      </c>
      <c r="H1854" s="44">
        <v>83608.649999999994</v>
      </c>
      <c r="I1854" s="44">
        <v>90512.639999999999</v>
      </c>
      <c r="J1854" s="68">
        <f t="shared" si="84"/>
        <v>0.50671909090909084</v>
      </c>
      <c r="K1854" s="43">
        <f t="shared" si="85"/>
        <v>0.54856145454545457</v>
      </c>
      <c r="L1854" s="41" t="str">
        <f t="shared" si="86"/>
        <v>AA</v>
      </c>
      <c r="M1854" s="41" t="s">
        <v>467</v>
      </c>
      <c r="N1854" s="41" t="s">
        <v>425</v>
      </c>
      <c r="O1854" s="41" t="s">
        <v>70</v>
      </c>
    </row>
    <row r="1855" spans="1:15">
      <c r="A1855" s="38">
        <v>41086</v>
      </c>
      <c r="B1855" s="38">
        <v>46564</v>
      </c>
      <c r="C1855" s="131">
        <v>180</v>
      </c>
      <c r="D1855" s="39">
        <v>8.5099999999999995E-2</v>
      </c>
      <c r="E1855" s="39">
        <v>7.8100000000000003E-2</v>
      </c>
      <c r="F1855" s="40">
        <v>85000</v>
      </c>
      <c r="G1855" s="40">
        <v>85000</v>
      </c>
      <c r="H1855" s="40">
        <v>38844.839999999997</v>
      </c>
      <c r="I1855" s="40">
        <v>46664.1</v>
      </c>
      <c r="J1855" s="67">
        <f t="shared" si="84"/>
        <v>0.45699811764705878</v>
      </c>
      <c r="K1855" s="39">
        <f t="shared" si="85"/>
        <v>0.54898941176470584</v>
      </c>
      <c r="L1855" s="2" t="str">
        <f t="shared" si="86"/>
        <v>AA</v>
      </c>
      <c r="M1855" s="2" t="s">
        <v>594</v>
      </c>
      <c r="N1855" s="2" t="s">
        <v>419</v>
      </c>
      <c r="O1855" s="2" t="s">
        <v>70</v>
      </c>
    </row>
    <row r="1856" spans="1:15">
      <c r="A1856" s="42">
        <v>41180</v>
      </c>
      <c r="B1856" s="42">
        <v>52137</v>
      </c>
      <c r="C1856" s="130">
        <v>360</v>
      </c>
      <c r="D1856" s="43">
        <v>8.5099999999999995E-2</v>
      </c>
      <c r="E1856" s="43">
        <v>0.08</v>
      </c>
      <c r="F1856" s="44">
        <v>115000</v>
      </c>
      <c r="G1856" s="44">
        <v>115000</v>
      </c>
      <c r="H1856" s="44">
        <v>58733.99</v>
      </c>
      <c r="I1856" s="44">
        <v>63141.98</v>
      </c>
      <c r="J1856" s="68">
        <f t="shared" si="84"/>
        <v>0.51073034782608695</v>
      </c>
      <c r="K1856" s="43">
        <f t="shared" si="85"/>
        <v>0.54906069565217397</v>
      </c>
      <c r="L1856" s="41" t="str">
        <f t="shared" si="86"/>
        <v>AA</v>
      </c>
      <c r="M1856" s="41" t="s">
        <v>598</v>
      </c>
      <c r="N1856" s="41" t="s">
        <v>424</v>
      </c>
      <c r="O1856" s="41" t="s">
        <v>70</v>
      </c>
    </row>
    <row r="1857" spans="1:15">
      <c r="A1857" s="38">
        <v>41201</v>
      </c>
      <c r="B1857" s="38">
        <v>53984</v>
      </c>
      <c r="C1857" s="131">
        <v>420</v>
      </c>
      <c r="D1857" s="39">
        <v>8.5099999999999995E-2</v>
      </c>
      <c r="E1857" s="39">
        <v>0.08</v>
      </c>
      <c r="F1857" s="40">
        <v>163000</v>
      </c>
      <c r="G1857" s="40">
        <v>163000</v>
      </c>
      <c r="H1857" s="40">
        <v>84499.36</v>
      </c>
      <c r="I1857" s="40">
        <v>89499.99</v>
      </c>
      <c r="J1857" s="67">
        <f t="shared" si="84"/>
        <v>0.51840098159509207</v>
      </c>
      <c r="K1857" s="39">
        <f t="shared" si="85"/>
        <v>0.54907969325153383</v>
      </c>
      <c r="L1857" s="2" t="str">
        <f t="shared" si="86"/>
        <v>AA</v>
      </c>
      <c r="M1857" s="2" t="s">
        <v>570</v>
      </c>
      <c r="N1857" s="2" t="s">
        <v>422</v>
      </c>
      <c r="O1857" s="2" t="s">
        <v>70</v>
      </c>
    </row>
    <row r="1858" spans="1:15">
      <c r="A1858" s="42">
        <v>41072</v>
      </c>
      <c r="B1858" s="42">
        <v>50203</v>
      </c>
      <c r="C1858" s="130">
        <v>300</v>
      </c>
      <c r="D1858" s="43">
        <v>8.5099999999999995E-2</v>
      </c>
      <c r="E1858" s="43">
        <v>0.08</v>
      </c>
      <c r="F1858" s="44">
        <v>174800</v>
      </c>
      <c r="G1858" s="44">
        <v>174800</v>
      </c>
      <c r="H1858" s="44">
        <v>86794.240000000005</v>
      </c>
      <c r="I1858" s="44">
        <v>95999.99</v>
      </c>
      <c r="J1858" s="68">
        <f t="shared" si="84"/>
        <v>0.49653455377574374</v>
      </c>
      <c r="K1858" s="43">
        <f t="shared" si="85"/>
        <v>0.5491990274599543</v>
      </c>
      <c r="L1858" s="41" t="str">
        <f t="shared" si="86"/>
        <v>AA</v>
      </c>
      <c r="M1858" s="41" t="s">
        <v>476</v>
      </c>
      <c r="N1858" s="41" t="s">
        <v>421</v>
      </c>
      <c r="O1858" s="41" t="s">
        <v>70</v>
      </c>
    </row>
    <row r="1859" spans="1:15">
      <c r="A1859" s="42">
        <v>41241</v>
      </c>
      <c r="B1859" s="42">
        <v>44040</v>
      </c>
      <c r="C1859" s="130">
        <v>92</v>
      </c>
      <c r="D1859" s="43">
        <v>8.5099999999999995E-2</v>
      </c>
      <c r="E1859" s="43">
        <v>0.08</v>
      </c>
      <c r="F1859" s="44">
        <v>182000</v>
      </c>
      <c r="G1859" s="44">
        <v>182000</v>
      </c>
      <c r="H1859" s="44">
        <v>71521.119999999995</v>
      </c>
      <c r="I1859" s="44">
        <v>99999.99</v>
      </c>
      <c r="J1859" s="68">
        <f t="shared" ref="J1859:J1922" si="87">H1859/G1859</f>
        <v>0.39297318681318677</v>
      </c>
      <c r="K1859" s="43">
        <f t="shared" ref="K1859:K1922" si="88">I1859/G1859</f>
        <v>0.54945049450549455</v>
      </c>
      <c r="L1859" s="41" t="str">
        <f t="shared" ref="L1859:L1922" si="89">IF(J1859&lt;=65%,"AA",IF(J1859&lt;=75%,"A",IF(J1859&lt;=85%,"B","C")))</f>
        <v>AA</v>
      </c>
      <c r="M1859" s="41" t="s">
        <v>459</v>
      </c>
      <c r="N1859" s="41" t="s">
        <v>417</v>
      </c>
      <c r="O1859" s="41" t="s">
        <v>70</v>
      </c>
    </row>
    <row r="1860" spans="1:15">
      <c r="A1860" s="38">
        <v>41103</v>
      </c>
      <c r="B1860" s="38">
        <v>46581</v>
      </c>
      <c r="C1860" s="131">
        <v>180</v>
      </c>
      <c r="D1860" s="39">
        <v>8.5099999999999995E-2</v>
      </c>
      <c r="E1860" s="39">
        <v>0.08</v>
      </c>
      <c r="F1860" s="40">
        <v>182000</v>
      </c>
      <c r="G1860" s="40">
        <v>182000</v>
      </c>
      <c r="H1860" s="40">
        <v>83837.81</v>
      </c>
      <c r="I1860" s="40">
        <v>99999.99</v>
      </c>
      <c r="J1860" s="67">
        <f t="shared" si="87"/>
        <v>0.46064730769230766</v>
      </c>
      <c r="K1860" s="39">
        <f t="shared" si="88"/>
        <v>0.54945049450549455</v>
      </c>
      <c r="L1860" s="2" t="str">
        <f t="shared" si="89"/>
        <v>AA</v>
      </c>
      <c r="M1860" s="2" t="s">
        <v>790</v>
      </c>
      <c r="N1860" s="2" t="s">
        <v>416</v>
      </c>
      <c r="O1860" s="2" t="s">
        <v>70</v>
      </c>
    </row>
    <row r="1861" spans="1:15">
      <c r="A1861" s="38">
        <v>41451</v>
      </c>
      <c r="B1861" s="38">
        <v>54235</v>
      </c>
      <c r="C1861" s="131">
        <v>420</v>
      </c>
      <c r="D1861" s="39">
        <v>8.5099999999999995E-2</v>
      </c>
      <c r="E1861" s="39">
        <v>0.08</v>
      </c>
      <c r="F1861" s="40">
        <v>182000</v>
      </c>
      <c r="G1861" s="40">
        <v>182000</v>
      </c>
      <c r="H1861" s="40">
        <v>102280.96000000001</v>
      </c>
      <c r="I1861" s="40">
        <v>99999.99</v>
      </c>
      <c r="J1861" s="67">
        <f t="shared" si="87"/>
        <v>0.56198329670329672</v>
      </c>
      <c r="K1861" s="39">
        <f t="shared" si="88"/>
        <v>0.54945049450549455</v>
      </c>
      <c r="L1861" s="2" t="str">
        <f t="shared" si="89"/>
        <v>AA</v>
      </c>
      <c r="M1861" s="2" t="s">
        <v>857</v>
      </c>
      <c r="N1861" s="2" t="s">
        <v>416</v>
      </c>
      <c r="O1861" s="2" t="s">
        <v>70</v>
      </c>
    </row>
    <row r="1862" spans="1:15">
      <c r="A1862" s="38">
        <v>41578</v>
      </c>
      <c r="B1862" s="38">
        <v>54362</v>
      </c>
      <c r="C1862" s="131">
        <v>420</v>
      </c>
      <c r="D1862" s="39">
        <v>8.5099999999999995E-2</v>
      </c>
      <c r="E1862" s="39">
        <v>0.08</v>
      </c>
      <c r="F1862" s="40">
        <v>149000</v>
      </c>
      <c r="G1862" s="40">
        <v>149000</v>
      </c>
      <c r="H1862" s="40">
        <v>80219.73</v>
      </c>
      <c r="I1862" s="40">
        <v>81896.160000000003</v>
      </c>
      <c r="J1862" s="67">
        <f t="shared" si="87"/>
        <v>0.53838744966442953</v>
      </c>
      <c r="K1862" s="39">
        <f t="shared" si="88"/>
        <v>0.54963865771812082</v>
      </c>
      <c r="L1862" s="2" t="str">
        <f t="shared" si="89"/>
        <v>AA</v>
      </c>
      <c r="M1862" s="2" t="s">
        <v>476</v>
      </c>
      <c r="N1862" s="2" t="s">
        <v>421</v>
      </c>
      <c r="O1862" s="2" t="s">
        <v>70</v>
      </c>
    </row>
    <row r="1863" spans="1:15">
      <c r="A1863" s="42">
        <v>41142</v>
      </c>
      <c r="B1863" s="42">
        <v>46620</v>
      </c>
      <c r="C1863" s="130">
        <v>180</v>
      </c>
      <c r="D1863" s="43">
        <v>8.5099999999999995E-2</v>
      </c>
      <c r="E1863" s="43">
        <v>8.5099999999999995E-2</v>
      </c>
      <c r="F1863" s="44">
        <v>138000</v>
      </c>
      <c r="G1863" s="44">
        <v>138000</v>
      </c>
      <c r="H1863" s="44">
        <v>63994.29</v>
      </c>
      <c r="I1863" s="44">
        <v>75887.7</v>
      </c>
      <c r="J1863" s="68">
        <f t="shared" si="87"/>
        <v>0.46372673913043477</v>
      </c>
      <c r="K1863" s="43">
        <f t="shared" si="88"/>
        <v>0.5499108695652174</v>
      </c>
      <c r="L1863" s="41" t="str">
        <f t="shared" si="89"/>
        <v>AA</v>
      </c>
      <c r="M1863" s="41" t="s">
        <v>757</v>
      </c>
      <c r="N1863" s="41" t="s">
        <v>439</v>
      </c>
      <c r="O1863" s="41" t="s">
        <v>70</v>
      </c>
    </row>
    <row r="1864" spans="1:15">
      <c r="A1864" s="42">
        <v>41444</v>
      </c>
      <c r="B1864" s="42">
        <v>52401</v>
      </c>
      <c r="C1864" s="130">
        <v>360</v>
      </c>
      <c r="D1864" s="43">
        <v>8.5099999999999995E-2</v>
      </c>
      <c r="E1864" s="43">
        <v>7.4400000000000008E-2</v>
      </c>
      <c r="F1864" s="44">
        <v>200000</v>
      </c>
      <c r="G1864" s="44">
        <v>200000</v>
      </c>
      <c r="H1864" s="44">
        <v>106746.79</v>
      </c>
      <c r="I1864" s="44">
        <v>109998.79</v>
      </c>
      <c r="J1864" s="68">
        <f t="shared" si="87"/>
        <v>0.53373395000000001</v>
      </c>
      <c r="K1864" s="43">
        <f t="shared" si="88"/>
        <v>0.54999394999999995</v>
      </c>
      <c r="L1864" s="41" t="str">
        <f t="shared" si="89"/>
        <v>AA</v>
      </c>
      <c r="M1864" s="41" t="s">
        <v>577</v>
      </c>
      <c r="N1864" s="41" t="s">
        <v>421</v>
      </c>
      <c r="O1864" s="41" t="s">
        <v>70</v>
      </c>
    </row>
    <row r="1865" spans="1:15">
      <c r="A1865" s="38">
        <v>41122</v>
      </c>
      <c r="B1865" s="38">
        <v>53905</v>
      </c>
      <c r="C1865" s="131">
        <v>420</v>
      </c>
      <c r="D1865" s="39">
        <v>8.5099999999999995E-2</v>
      </c>
      <c r="E1865" s="39">
        <v>0.08</v>
      </c>
      <c r="F1865" s="40">
        <v>100000</v>
      </c>
      <c r="G1865" s="40">
        <v>100000</v>
      </c>
      <c r="H1865" s="40">
        <v>51667.26</v>
      </c>
      <c r="I1865" s="40">
        <v>54999.99</v>
      </c>
      <c r="J1865" s="67">
        <f t="shared" si="87"/>
        <v>0.51667260000000004</v>
      </c>
      <c r="K1865" s="39">
        <f t="shared" si="88"/>
        <v>0.54999989999999999</v>
      </c>
      <c r="L1865" s="2" t="str">
        <f t="shared" si="89"/>
        <v>AA</v>
      </c>
      <c r="M1865" s="2" t="s">
        <v>1369</v>
      </c>
      <c r="N1865" s="2" t="s">
        <v>417</v>
      </c>
      <c r="O1865" s="2" t="s">
        <v>70</v>
      </c>
    </row>
    <row r="1866" spans="1:15">
      <c r="A1866" s="42">
        <v>41583</v>
      </c>
      <c r="B1866" s="42">
        <v>54367</v>
      </c>
      <c r="C1866" s="130">
        <v>420</v>
      </c>
      <c r="D1866" s="43">
        <v>8.5099999999999995E-2</v>
      </c>
      <c r="E1866" s="43">
        <v>7.5300000000000006E-2</v>
      </c>
      <c r="F1866" s="44">
        <v>160000</v>
      </c>
      <c r="G1866" s="44">
        <v>160000</v>
      </c>
      <c r="H1866" s="44">
        <v>85876.63</v>
      </c>
      <c r="I1866" s="44">
        <v>87999.99</v>
      </c>
      <c r="J1866" s="68">
        <f t="shared" si="87"/>
        <v>0.53672893750000006</v>
      </c>
      <c r="K1866" s="43">
        <f t="shared" si="88"/>
        <v>0.54999993749999998</v>
      </c>
      <c r="L1866" s="41" t="str">
        <f t="shared" si="89"/>
        <v>AA</v>
      </c>
      <c r="M1866" s="41" t="s">
        <v>572</v>
      </c>
      <c r="N1866" s="41" t="s">
        <v>417</v>
      </c>
      <c r="O1866" s="41" t="s">
        <v>70</v>
      </c>
    </row>
    <row r="1867" spans="1:15">
      <c r="A1867" s="42">
        <v>41085</v>
      </c>
      <c r="B1867" s="42">
        <v>43915</v>
      </c>
      <c r="C1867" s="130">
        <v>93</v>
      </c>
      <c r="D1867" s="43">
        <v>8.5099999999999995E-2</v>
      </c>
      <c r="E1867" s="43">
        <v>7.5300000000000006E-2</v>
      </c>
      <c r="F1867" s="44">
        <v>200000</v>
      </c>
      <c r="G1867" s="44">
        <v>200000</v>
      </c>
      <c r="H1867" s="44">
        <v>73158.759999999995</v>
      </c>
      <c r="I1867" s="44">
        <v>109999.99</v>
      </c>
      <c r="J1867" s="68">
        <f t="shared" si="87"/>
        <v>0.36579379999999995</v>
      </c>
      <c r="K1867" s="43">
        <f t="shared" si="88"/>
        <v>0.54999995000000002</v>
      </c>
      <c r="L1867" s="41" t="str">
        <f t="shared" si="89"/>
        <v>AA</v>
      </c>
      <c r="M1867" s="41" t="s">
        <v>459</v>
      </c>
      <c r="N1867" s="41" t="s">
        <v>417</v>
      </c>
      <c r="O1867" s="41" t="s">
        <v>70</v>
      </c>
    </row>
    <row r="1868" spans="1:15">
      <c r="A1868" s="42">
        <v>41166</v>
      </c>
      <c r="B1868" s="42">
        <v>46644</v>
      </c>
      <c r="C1868" s="130">
        <v>180</v>
      </c>
      <c r="D1868" s="43">
        <v>8.5099999999999995E-2</v>
      </c>
      <c r="E1868" s="43">
        <v>0.08</v>
      </c>
      <c r="F1868" s="44">
        <v>200000</v>
      </c>
      <c r="G1868" s="44">
        <v>200000</v>
      </c>
      <c r="H1868" s="44">
        <v>93418.05</v>
      </c>
      <c r="I1868" s="44">
        <v>109999.99</v>
      </c>
      <c r="J1868" s="68">
        <f t="shared" si="87"/>
        <v>0.46709025000000004</v>
      </c>
      <c r="K1868" s="43">
        <f t="shared" si="88"/>
        <v>0.54999995000000002</v>
      </c>
      <c r="L1868" s="41" t="str">
        <f t="shared" si="89"/>
        <v>AA</v>
      </c>
      <c r="M1868" s="41" t="s">
        <v>665</v>
      </c>
      <c r="N1868" s="41" t="s">
        <v>417</v>
      </c>
      <c r="O1868" s="41" t="s">
        <v>70</v>
      </c>
    </row>
    <row r="1869" spans="1:15">
      <c r="A1869" s="42">
        <v>41733</v>
      </c>
      <c r="B1869" s="42">
        <v>47212</v>
      </c>
      <c r="C1869" s="130">
        <v>180</v>
      </c>
      <c r="D1869" s="43">
        <v>8.5099999999999995E-2</v>
      </c>
      <c r="E1869" s="43">
        <v>0.08</v>
      </c>
      <c r="F1869" s="44">
        <v>200000</v>
      </c>
      <c r="G1869" s="44">
        <v>200000</v>
      </c>
      <c r="H1869" s="44">
        <v>104741.53</v>
      </c>
      <c r="I1869" s="44">
        <v>109999.99</v>
      </c>
      <c r="J1869" s="68">
        <f t="shared" si="87"/>
        <v>0.52370764999999997</v>
      </c>
      <c r="K1869" s="43">
        <f t="shared" si="88"/>
        <v>0.54999995000000002</v>
      </c>
      <c r="L1869" s="41" t="str">
        <f t="shared" si="89"/>
        <v>AA</v>
      </c>
      <c r="M1869" s="41" t="s">
        <v>665</v>
      </c>
      <c r="N1869" s="41" t="s">
        <v>417</v>
      </c>
      <c r="O1869" s="41" t="s">
        <v>70</v>
      </c>
    </row>
    <row r="1870" spans="1:15">
      <c r="A1870" s="42">
        <v>41086</v>
      </c>
      <c r="B1870" s="42">
        <v>48391</v>
      </c>
      <c r="C1870" s="130">
        <v>240</v>
      </c>
      <c r="D1870" s="43">
        <v>8.5099999999999995E-2</v>
      </c>
      <c r="E1870" s="43">
        <v>0.08</v>
      </c>
      <c r="F1870" s="44">
        <v>200000</v>
      </c>
      <c r="G1870" s="44">
        <v>200000</v>
      </c>
      <c r="H1870" s="44">
        <v>96506.559999999998</v>
      </c>
      <c r="I1870" s="44">
        <v>109999.99</v>
      </c>
      <c r="J1870" s="68">
        <f t="shared" si="87"/>
        <v>0.48253279999999998</v>
      </c>
      <c r="K1870" s="43">
        <f t="shared" si="88"/>
        <v>0.54999995000000002</v>
      </c>
      <c r="L1870" s="41" t="str">
        <f t="shared" si="89"/>
        <v>AA</v>
      </c>
      <c r="M1870" s="41" t="s">
        <v>1123</v>
      </c>
      <c r="N1870" s="41" t="s">
        <v>419</v>
      </c>
      <c r="O1870" s="41" t="s">
        <v>70</v>
      </c>
    </row>
    <row r="1871" spans="1:15">
      <c r="A1871" s="38">
        <v>41579</v>
      </c>
      <c r="B1871" s="38">
        <v>49949</v>
      </c>
      <c r="C1871" s="131">
        <v>275</v>
      </c>
      <c r="D1871" s="39">
        <v>8.5099999999999995E-2</v>
      </c>
      <c r="E1871" s="39">
        <v>8.5099999999999995E-2</v>
      </c>
      <c r="F1871" s="40">
        <v>200000</v>
      </c>
      <c r="G1871" s="40">
        <v>200000</v>
      </c>
      <c r="H1871" s="40">
        <v>105078.8</v>
      </c>
      <c r="I1871" s="40">
        <v>109999.99</v>
      </c>
      <c r="J1871" s="67">
        <f t="shared" si="87"/>
        <v>0.52539400000000003</v>
      </c>
      <c r="K1871" s="39">
        <f t="shared" si="88"/>
        <v>0.54999995000000002</v>
      </c>
      <c r="L1871" s="2" t="str">
        <f t="shared" si="89"/>
        <v>AA</v>
      </c>
      <c r="M1871" s="2" t="s">
        <v>527</v>
      </c>
      <c r="N1871" s="2" t="s">
        <v>419</v>
      </c>
      <c r="O1871" s="2" t="s">
        <v>70</v>
      </c>
    </row>
    <row r="1872" spans="1:15">
      <c r="A1872" s="38">
        <v>41661</v>
      </c>
      <c r="B1872" s="38">
        <v>50792</v>
      </c>
      <c r="C1872" s="131">
        <v>300</v>
      </c>
      <c r="D1872" s="39">
        <v>8.5099999999999995E-2</v>
      </c>
      <c r="E1872" s="39">
        <v>0.08</v>
      </c>
      <c r="F1872" s="40">
        <v>200000</v>
      </c>
      <c r="G1872" s="40">
        <v>200000</v>
      </c>
      <c r="H1872" s="40">
        <v>106268.41</v>
      </c>
      <c r="I1872" s="40">
        <v>109999.99</v>
      </c>
      <c r="J1872" s="67">
        <f t="shared" si="87"/>
        <v>0.53134205000000001</v>
      </c>
      <c r="K1872" s="39">
        <f t="shared" si="88"/>
        <v>0.54999995000000002</v>
      </c>
      <c r="L1872" s="2" t="str">
        <f t="shared" si="89"/>
        <v>AA</v>
      </c>
      <c r="M1872" s="2" t="s">
        <v>1189</v>
      </c>
      <c r="N1872" s="2" t="s">
        <v>417</v>
      </c>
      <c r="O1872" s="2" t="s">
        <v>70</v>
      </c>
    </row>
    <row r="1873" spans="1:15">
      <c r="A1873" s="42">
        <v>41659</v>
      </c>
      <c r="B1873" s="42">
        <v>52190</v>
      </c>
      <c r="C1873" s="130">
        <v>346</v>
      </c>
      <c r="D1873" s="43">
        <v>8.5099999999999995E-2</v>
      </c>
      <c r="E1873" s="43">
        <v>7.5300000000000006E-2</v>
      </c>
      <c r="F1873" s="44">
        <v>200000</v>
      </c>
      <c r="G1873" s="44">
        <v>200000</v>
      </c>
      <c r="H1873" s="44">
        <v>106931.95</v>
      </c>
      <c r="I1873" s="44">
        <v>109999.99</v>
      </c>
      <c r="J1873" s="68">
        <f t="shared" si="87"/>
        <v>0.53465974999999999</v>
      </c>
      <c r="K1873" s="43">
        <f t="shared" si="88"/>
        <v>0.54999995000000002</v>
      </c>
      <c r="L1873" s="41" t="str">
        <f t="shared" si="89"/>
        <v>AA</v>
      </c>
      <c r="M1873" s="41" t="s">
        <v>527</v>
      </c>
      <c r="N1873" s="41" t="s">
        <v>419</v>
      </c>
      <c r="O1873" s="41" t="s">
        <v>70</v>
      </c>
    </row>
    <row r="1874" spans="1:15">
      <c r="A1874" s="42">
        <v>41372</v>
      </c>
      <c r="B1874" s="42">
        <v>52329</v>
      </c>
      <c r="C1874" s="130">
        <v>360</v>
      </c>
      <c r="D1874" s="43">
        <v>8.5099999999999995E-2</v>
      </c>
      <c r="E1874" s="43">
        <v>7.4400000000000008E-2</v>
      </c>
      <c r="F1874" s="44">
        <v>200000</v>
      </c>
      <c r="G1874" s="44">
        <v>200000</v>
      </c>
      <c r="H1874" s="44">
        <v>104527.19</v>
      </c>
      <c r="I1874" s="44">
        <v>109999.99</v>
      </c>
      <c r="J1874" s="68">
        <f t="shared" si="87"/>
        <v>0.52263594999999996</v>
      </c>
      <c r="K1874" s="43">
        <f t="shared" si="88"/>
        <v>0.54999995000000002</v>
      </c>
      <c r="L1874" s="41" t="str">
        <f t="shared" si="89"/>
        <v>AA</v>
      </c>
      <c r="M1874" s="41" t="s">
        <v>586</v>
      </c>
      <c r="N1874" s="41" t="s">
        <v>416</v>
      </c>
      <c r="O1874" s="41" t="s">
        <v>70</v>
      </c>
    </row>
    <row r="1875" spans="1:15">
      <c r="A1875" s="38">
        <v>41544</v>
      </c>
      <c r="B1875" s="38">
        <v>52501</v>
      </c>
      <c r="C1875" s="131">
        <v>360</v>
      </c>
      <c r="D1875" s="39">
        <v>8.5099999999999995E-2</v>
      </c>
      <c r="E1875" s="39">
        <v>7.5300000000000006E-2</v>
      </c>
      <c r="F1875" s="40">
        <v>200000</v>
      </c>
      <c r="G1875" s="40">
        <v>200000</v>
      </c>
      <c r="H1875" s="40">
        <v>106057.27</v>
      </c>
      <c r="I1875" s="40">
        <v>109999.99</v>
      </c>
      <c r="J1875" s="67">
        <f t="shared" si="87"/>
        <v>0.53028635000000002</v>
      </c>
      <c r="K1875" s="39">
        <f t="shared" si="88"/>
        <v>0.54999995000000002</v>
      </c>
      <c r="L1875" s="2" t="str">
        <f t="shared" si="89"/>
        <v>AA</v>
      </c>
      <c r="M1875" s="2" t="s">
        <v>1116</v>
      </c>
      <c r="N1875" s="2" t="s">
        <v>416</v>
      </c>
      <c r="O1875" s="2" t="s">
        <v>70</v>
      </c>
    </row>
    <row r="1876" spans="1:15">
      <c r="A1876" s="38">
        <v>41306</v>
      </c>
      <c r="B1876" s="38">
        <v>54089</v>
      </c>
      <c r="C1876" s="131">
        <v>420</v>
      </c>
      <c r="D1876" s="39">
        <v>8.5099999999999995E-2</v>
      </c>
      <c r="E1876" s="39">
        <v>7.5300000000000006E-2</v>
      </c>
      <c r="F1876" s="40">
        <v>100000</v>
      </c>
      <c r="G1876" s="40">
        <v>100000</v>
      </c>
      <c r="H1876" s="40">
        <v>53239.33</v>
      </c>
      <c r="I1876" s="40">
        <v>55000</v>
      </c>
      <c r="J1876" s="67">
        <f t="shared" si="87"/>
        <v>0.53239330000000007</v>
      </c>
      <c r="K1876" s="39">
        <f t="shared" si="88"/>
        <v>0.55000000000000004</v>
      </c>
      <c r="L1876" s="2" t="str">
        <f t="shared" si="89"/>
        <v>AA</v>
      </c>
      <c r="M1876" s="2" t="s">
        <v>909</v>
      </c>
      <c r="N1876" s="2" t="s">
        <v>417</v>
      </c>
      <c r="O1876" s="2" t="s">
        <v>70</v>
      </c>
    </row>
    <row r="1877" spans="1:15">
      <c r="A1877" s="38">
        <v>41127</v>
      </c>
      <c r="B1877" s="38">
        <v>48219</v>
      </c>
      <c r="C1877" s="131">
        <v>233</v>
      </c>
      <c r="D1877" s="39">
        <v>8.5099999999999995E-2</v>
      </c>
      <c r="E1877" s="39">
        <v>7.8100000000000003E-2</v>
      </c>
      <c r="F1877" s="40">
        <v>108000</v>
      </c>
      <c r="G1877" s="40">
        <v>108000</v>
      </c>
      <c r="H1877" s="40">
        <v>52454.71</v>
      </c>
      <c r="I1877" s="40">
        <v>59469.68</v>
      </c>
      <c r="J1877" s="67">
        <f t="shared" si="87"/>
        <v>0.48569175925925923</v>
      </c>
      <c r="K1877" s="39">
        <f t="shared" si="88"/>
        <v>0.55064518518518524</v>
      </c>
      <c r="L1877" s="2" t="str">
        <f t="shared" si="89"/>
        <v>AA</v>
      </c>
      <c r="M1877" s="2" t="s">
        <v>489</v>
      </c>
      <c r="N1877" s="2" t="s">
        <v>415</v>
      </c>
      <c r="O1877" s="2" t="s">
        <v>70</v>
      </c>
    </row>
    <row r="1878" spans="1:15">
      <c r="A1878" s="38">
        <v>41355</v>
      </c>
      <c r="B1878" s="38">
        <v>48660</v>
      </c>
      <c r="C1878" s="131">
        <v>240</v>
      </c>
      <c r="D1878" s="39">
        <v>8.5099999999999995E-2</v>
      </c>
      <c r="E1878" s="39">
        <v>0.08</v>
      </c>
      <c r="F1878" s="40">
        <v>137000</v>
      </c>
      <c r="G1878" s="40">
        <v>137000</v>
      </c>
      <c r="H1878" s="40">
        <v>69039.37</v>
      </c>
      <c r="I1878" s="40">
        <v>75439.789999999994</v>
      </c>
      <c r="J1878" s="67">
        <f t="shared" si="87"/>
        <v>0.50393700729927005</v>
      </c>
      <c r="K1878" s="39">
        <f t="shared" si="88"/>
        <v>0.55065540145985392</v>
      </c>
      <c r="L1878" s="2" t="str">
        <f t="shared" si="89"/>
        <v>AA</v>
      </c>
      <c r="M1878" s="2" t="s">
        <v>565</v>
      </c>
      <c r="N1878" s="2" t="s">
        <v>432</v>
      </c>
      <c r="O1878" s="2" t="s">
        <v>70</v>
      </c>
    </row>
    <row r="1879" spans="1:15">
      <c r="A1879" s="38">
        <v>41389</v>
      </c>
      <c r="B1879" s="38">
        <v>54173</v>
      </c>
      <c r="C1879" s="131">
        <v>420</v>
      </c>
      <c r="D1879" s="39">
        <v>8.5099999999999995E-2</v>
      </c>
      <c r="E1879" s="39">
        <v>7.8100000000000003E-2</v>
      </c>
      <c r="F1879" s="40">
        <v>198000</v>
      </c>
      <c r="G1879" s="40">
        <v>198000</v>
      </c>
      <c r="H1879" s="40">
        <v>104645.52</v>
      </c>
      <c r="I1879" s="40">
        <v>109052.26</v>
      </c>
      <c r="J1879" s="67">
        <f t="shared" si="87"/>
        <v>0.52851272727272725</v>
      </c>
      <c r="K1879" s="39">
        <f t="shared" si="88"/>
        <v>0.55076898989898992</v>
      </c>
      <c r="L1879" s="2" t="str">
        <f t="shared" si="89"/>
        <v>AA</v>
      </c>
      <c r="M1879" s="2" t="s">
        <v>520</v>
      </c>
      <c r="N1879" s="2" t="s">
        <v>429</v>
      </c>
      <c r="O1879" s="2" t="s">
        <v>70</v>
      </c>
    </row>
    <row r="1880" spans="1:15">
      <c r="A1880" s="42">
        <v>41319</v>
      </c>
      <c r="B1880" s="42">
        <v>53949</v>
      </c>
      <c r="C1880" s="130">
        <v>415</v>
      </c>
      <c r="D1880" s="43">
        <v>8.5099999999999995E-2</v>
      </c>
      <c r="E1880" s="43">
        <v>0.08</v>
      </c>
      <c r="F1880" s="44">
        <v>167000</v>
      </c>
      <c r="G1880" s="44">
        <v>167000</v>
      </c>
      <c r="H1880" s="44">
        <v>87734.1</v>
      </c>
      <c r="I1880" s="44">
        <v>91999.99</v>
      </c>
      <c r="J1880" s="68">
        <f t="shared" si="87"/>
        <v>0.52535389221556894</v>
      </c>
      <c r="K1880" s="43">
        <f t="shared" si="88"/>
        <v>0.55089814371257484</v>
      </c>
      <c r="L1880" s="41" t="str">
        <f t="shared" si="89"/>
        <v>AA</v>
      </c>
      <c r="M1880" s="41" t="s">
        <v>586</v>
      </c>
      <c r="N1880" s="41" t="s">
        <v>416</v>
      </c>
      <c r="O1880" s="41" t="s">
        <v>70</v>
      </c>
    </row>
    <row r="1881" spans="1:15">
      <c r="A1881" s="42">
        <v>41740</v>
      </c>
      <c r="B1881" s="42">
        <v>54524</v>
      </c>
      <c r="C1881" s="130">
        <v>420</v>
      </c>
      <c r="D1881" s="43">
        <v>8.5099999999999995E-2</v>
      </c>
      <c r="E1881" s="43">
        <v>7.5300000000000006E-2</v>
      </c>
      <c r="F1881" s="44">
        <v>154238</v>
      </c>
      <c r="G1881" s="44">
        <v>154238</v>
      </c>
      <c r="H1881" s="44">
        <v>83627.149999999994</v>
      </c>
      <c r="I1881" s="44">
        <v>84999.99</v>
      </c>
      <c r="J1881" s="68">
        <f t="shared" si="87"/>
        <v>0.54219550305372211</v>
      </c>
      <c r="K1881" s="43">
        <f t="shared" si="88"/>
        <v>0.55109629274238514</v>
      </c>
      <c r="L1881" s="41" t="str">
        <f t="shared" si="89"/>
        <v>AA</v>
      </c>
      <c r="M1881" s="41" t="s">
        <v>724</v>
      </c>
      <c r="N1881" s="41" t="s">
        <v>424</v>
      </c>
      <c r="O1881" s="41" t="s">
        <v>70</v>
      </c>
    </row>
    <row r="1882" spans="1:15">
      <c r="A1882" s="42">
        <v>41556</v>
      </c>
      <c r="B1882" s="42">
        <v>45208</v>
      </c>
      <c r="C1882" s="130">
        <v>120</v>
      </c>
      <c r="D1882" s="43">
        <v>8.5099999999999995E-2</v>
      </c>
      <c r="E1882" s="43">
        <v>0.08</v>
      </c>
      <c r="F1882" s="44">
        <v>165000</v>
      </c>
      <c r="G1882" s="44">
        <v>165000</v>
      </c>
      <c r="H1882" s="44">
        <v>79742.149999999994</v>
      </c>
      <c r="I1882" s="44">
        <v>90941.17</v>
      </c>
      <c r="J1882" s="68">
        <f t="shared" si="87"/>
        <v>0.48328575757575754</v>
      </c>
      <c r="K1882" s="43">
        <f t="shared" si="88"/>
        <v>0.55115860606060607</v>
      </c>
      <c r="L1882" s="41" t="str">
        <f t="shared" si="89"/>
        <v>AA</v>
      </c>
      <c r="M1882" s="41" t="s">
        <v>457</v>
      </c>
      <c r="N1882" s="41" t="s">
        <v>419</v>
      </c>
      <c r="O1882" s="41" t="s">
        <v>70</v>
      </c>
    </row>
    <row r="1883" spans="1:15">
      <c r="A1883" s="42">
        <v>41178</v>
      </c>
      <c r="B1883" s="42">
        <v>43004</v>
      </c>
      <c r="C1883" s="130">
        <v>60</v>
      </c>
      <c r="D1883" s="43">
        <v>8.5099999999999995E-2</v>
      </c>
      <c r="E1883" s="43">
        <v>8.5099999999999995E-2</v>
      </c>
      <c r="F1883" s="44">
        <v>116000</v>
      </c>
      <c r="G1883" s="44">
        <v>116000</v>
      </c>
      <c r="H1883" s="44">
        <v>39997.61</v>
      </c>
      <c r="I1883" s="44">
        <v>63955.57</v>
      </c>
      <c r="J1883" s="68">
        <f t="shared" si="87"/>
        <v>0.34480698275862071</v>
      </c>
      <c r="K1883" s="43">
        <f t="shared" si="88"/>
        <v>0.55134112068965513</v>
      </c>
      <c r="L1883" s="41" t="str">
        <f t="shared" si="89"/>
        <v>AA</v>
      </c>
      <c r="M1883" s="41" t="s">
        <v>457</v>
      </c>
      <c r="N1883" s="41" t="s">
        <v>419</v>
      </c>
      <c r="O1883" s="41" t="s">
        <v>70</v>
      </c>
    </row>
    <row r="1884" spans="1:15">
      <c r="A1884" s="38">
        <v>41547</v>
      </c>
      <c r="B1884" s="38">
        <v>53265</v>
      </c>
      <c r="C1884" s="131">
        <v>385</v>
      </c>
      <c r="D1884" s="39">
        <v>8.5099999999999995E-2</v>
      </c>
      <c r="E1884" s="39">
        <v>7.8100000000000003E-2</v>
      </c>
      <c r="F1884" s="40">
        <v>134400</v>
      </c>
      <c r="G1884" s="40">
        <v>134400</v>
      </c>
      <c r="H1884" s="40">
        <v>71615.09</v>
      </c>
      <c r="I1884" s="40">
        <v>74112.929999999993</v>
      </c>
      <c r="J1884" s="67">
        <f t="shared" si="87"/>
        <v>0.53285037202380947</v>
      </c>
      <c r="K1884" s="39">
        <f t="shared" si="88"/>
        <v>0.55143549107142853</v>
      </c>
      <c r="L1884" s="2" t="str">
        <f t="shared" si="89"/>
        <v>AA</v>
      </c>
      <c r="M1884" s="2" t="s">
        <v>457</v>
      </c>
      <c r="N1884" s="2" t="s">
        <v>419</v>
      </c>
      <c r="O1884" s="2" t="s">
        <v>70</v>
      </c>
    </row>
    <row r="1885" spans="1:15">
      <c r="A1885" s="38">
        <v>41207</v>
      </c>
      <c r="B1885" s="38">
        <v>53990</v>
      </c>
      <c r="C1885" s="131">
        <v>420</v>
      </c>
      <c r="D1885" s="39">
        <v>8.5099999999999995E-2</v>
      </c>
      <c r="E1885" s="39">
        <v>0.08</v>
      </c>
      <c r="F1885" s="40">
        <v>130000</v>
      </c>
      <c r="G1885" s="40">
        <v>130000</v>
      </c>
      <c r="H1885" s="40">
        <v>68974.289999999994</v>
      </c>
      <c r="I1885" s="40">
        <v>71700</v>
      </c>
      <c r="J1885" s="67">
        <f t="shared" si="87"/>
        <v>0.53057146153846146</v>
      </c>
      <c r="K1885" s="39">
        <f t="shared" si="88"/>
        <v>0.55153846153846153</v>
      </c>
      <c r="L1885" s="2" t="str">
        <f t="shared" si="89"/>
        <v>AA</v>
      </c>
      <c r="M1885" s="2" t="s">
        <v>783</v>
      </c>
      <c r="N1885" s="2" t="s">
        <v>416</v>
      </c>
      <c r="O1885" s="2" t="s">
        <v>70</v>
      </c>
    </row>
    <row r="1886" spans="1:15">
      <c r="A1886" s="42">
        <v>41213</v>
      </c>
      <c r="B1886" s="42">
        <v>48518</v>
      </c>
      <c r="C1886" s="130">
        <v>240</v>
      </c>
      <c r="D1886" s="43">
        <v>8.5099999999999995E-2</v>
      </c>
      <c r="E1886" s="43">
        <v>8.5099999999999995E-2</v>
      </c>
      <c r="F1886" s="44">
        <v>145000</v>
      </c>
      <c r="G1886" s="44">
        <v>145000</v>
      </c>
      <c r="H1886" s="44">
        <v>72313.78</v>
      </c>
      <c r="I1886" s="44">
        <v>79990.94</v>
      </c>
      <c r="J1886" s="68">
        <f t="shared" si="87"/>
        <v>0.49871572413793103</v>
      </c>
      <c r="K1886" s="43">
        <f t="shared" si="88"/>
        <v>0.55166165517241383</v>
      </c>
      <c r="L1886" s="41" t="str">
        <f t="shared" si="89"/>
        <v>AA</v>
      </c>
      <c r="M1886" s="41" t="s">
        <v>467</v>
      </c>
      <c r="N1886" s="41" t="s">
        <v>425</v>
      </c>
      <c r="O1886" s="41" t="s">
        <v>70</v>
      </c>
    </row>
    <row r="1887" spans="1:15">
      <c r="A1887" s="42">
        <v>41676</v>
      </c>
      <c r="B1887" s="42">
        <v>49284</v>
      </c>
      <c r="C1887" s="130">
        <v>250</v>
      </c>
      <c r="D1887" s="43">
        <v>8.5099999999999995E-2</v>
      </c>
      <c r="E1887" s="43">
        <v>7.5300000000000006E-2</v>
      </c>
      <c r="F1887" s="44">
        <v>145000</v>
      </c>
      <c r="G1887" s="44">
        <v>145000</v>
      </c>
      <c r="H1887" s="44">
        <v>68349.45</v>
      </c>
      <c r="I1887" s="44">
        <v>79999.990000000005</v>
      </c>
      <c r="J1887" s="68">
        <f t="shared" si="87"/>
        <v>0.47137551724137927</v>
      </c>
      <c r="K1887" s="43">
        <f t="shared" si="88"/>
        <v>0.55172406896551729</v>
      </c>
      <c r="L1887" s="41" t="str">
        <f t="shared" si="89"/>
        <v>AA</v>
      </c>
      <c r="M1887" s="41" t="s">
        <v>461</v>
      </c>
      <c r="N1887" s="41" t="s">
        <v>416</v>
      </c>
      <c r="O1887" s="41" t="s">
        <v>70</v>
      </c>
    </row>
    <row r="1888" spans="1:15">
      <c r="A1888" s="38">
        <v>41620</v>
      </c>
      <c r="B1888" s="38">
        <v>44632</v>
      </c>
      <c r="C1888" s="131">
        <v>99</v>
      </c>
      <c r="D1888" s="39">
        <v>8.5099999999999995E-2</v>
      </c>
      <c r="E1888" s="39">
        <v>7.5300000000000006E-2</v>
      </c>
      <c r="F1888" s="40">
        <v>183000</v>
      </c>
      <c r="G1888" s="40">
        <v>183000</v>
      </c>
      <c r="H1888" s="40">
        <v>67623.929999999993</v>
      </c>
      <c r="I1888" s="40">
        <v>101017.58</v>
      </c>
      <c r="J1888" s="67">
        <f t="shared" si="87"/>
        <v>0.36952967213114751</v>
      </c>
      <c r="K1888" s="39">
        <f t="shared" si="88"/>
        <v>0.55200863387978139</v>
      </c>
      <c r="L1888" s="2" t="str">
        <f t="shared" si="89"/>
        <v>AA</v>
      </c>
      <c r="M1888" s="2" t="s">
        <v>532</v>
      </c>
      <c r="N1888" s="2" t="s">
        <v>417</v>
      </c>
      <c r="O1888" s="2" t="s">
        <v>70</v>
      </c>
    </row>
    <row r="1889" spans="1:15">
      <c r="A1889" s="42">
        <v>41366</v>
      </c>
      <c r="B1889" s="42">
        <v>50497</v>
      </c>
      <c r="C1889" s="130">
        <v>300</v>
      </c>
      <c r="D1889" s="43">
        <v>8.5099999999999995E-2</v>
      </c>
      <c r="E1889" s="43">
        <v>0.08</v>
      </c>
      <c r="F1889" s="44">
        <v>163000</v>
      </c>
      <c r="G1889" s="44">
        <v>163000</v>
      </c>
      <c r="H1889" s="44">
        <v>84431.28</v>
      </c>
      <c r="I1889" s="44">
        <v>89999.99</v>
      </c>
      <c r="J1889" s="68">
        <f t="shared" si="87"/>
        <v>0.51798331288343558</v>
      </c>
      <c r="K1889" s="43">
        <f t="shared" si="88"/>
        <v>0.5521471779141105</v>
      </c>
      <c r="L1889" s="41" t="str">
        <f t="shared" si="89"/>
        <v>AA</v>
      </c>
      <c r="M1889" s="41" t="s">
        <v>458</v>
      </c>
      <c r="N1889" s="41" t="s">
        <v>423</v>
      </c>
      <c r="O1889" s="41" t="s">
        <v>70</v>
      </c>
    </row>
    <row r="1890" spans="1:15">
      <c r="A1890" s="38">
        <v>41278</v>
      </c>
      <c r="B1890" s="38">
        <v>54061</v>
      </c>
      <c r="C1890" s="131">
        <v>420</v>
      </c>
      <c r="D1890" s="39">
        <v>8.5099999999999995E-2</v>
      </c>
      <c r="E1890" s="39">
        <v>0.08</v>
      </c>
      <c r="F1890" s="40">
        <v>199000</v>
      </c>
      <c r="G1890" s="40">
        <v>199000</v>
      </c>
      <c r="H1890" s="40">
        <v>104670.35</v>
      </c>
      <c r="I1890" s="40">
        <v>109899.99</v>
      </c>
      <c r="J1890" s="67">
        <f t="shared" si="87"/>
        <v>0.52598165829145727</v>
      </c>
      <c r="K1890" s="39">
        <f t="shared" si="88"/>
        <v>0.5522612562814071</v>
      </c>
      <c r="L1890" s="2" t="str">
        <f t="shared" si="89"/>
        <v>AA</v>
      </c>
      <c r="M1890" s="2" t="s">
        <v>475</v>
      </c>
      <c r="N1890" s="2" t="s">
        <v>427</v>
      </c>
      <c r="O1890" s="2" t="s">
        <v>70</v>
      </c>
    </row>
    <row r="1891" spans="1:15">
      <c r="A1891" s="42">
        <v>41176</v>
      </c>
      <c r="B1891" s="42">
        <v>46867</v>
      </c>
      <c r="C1891" s="130">
        <v>187</v>
      </c>
      <c r="D1891" s="43">
        <v>8.5099999999999995E-2</v>
      </c>
      <c r="E1891" s="43">
        <v>0.08</v>
      </c>
      <c r="F1891" s="44">
        <v>181000</v>
      </c>
      <c r="G1891" s="44">
        <v>181000</v>
      </c>
      <c r="H1891" s="44">
        <v>70845.929999999993</v>
      </c>
      <c r="I1891" s="44">
        <v>99999.99</v>
      </c>
      <c r="J1891" s="68">
        <f t="shared" si="87"/>
        <v>0.39141397790055243</v>
      </c>
      <c r="K1891" s="43">
        <f t="shared" si="88"/>
        <v>0.55248613259668511</v>
      </c>
      <c r="L1891" s="41" t="str">
        <f t="shared" si="89"/>
        <v>AA</v>
      </c>
      <c r="M1891" s="41" t="s">
        <v>457</v>
      </c>
      <c r="N1891" s="41" t="s">
        <v>419</v>
      </c>
      <c r="O1891" s="41" t="s">
        <v>70</v>
      </c>
    </row>
    <row r="1892" spans="1:15">
      <c r="A1892" s="42">
        <v>41264</v>
      </c>
      <c r="B1892" s="42">
        <v>54047</v>
      </c>
      <c r="C1892" s="130">
        <v>420</v>
      </c>
      <c r="D1892" s="43">
        <v>8.5099999999999995E-2</v>
      </c>
      <c r="E1892" s="43">
        <v>0.08</v>
      </c>
      <c r="F1892" s="44">
        <v>180000</v>
      </c>
      <c r="G1892" s="44">
        <v>180000</v>
      </c>
      <c r="H1892" s="44">
        <v>94384.61</v>
      </c>
      <c r="I1892" s="44">
        <v>99450.36</v>
      </c>
      <c r="J1892" s="68">
        <f t="shared" si="87"/>
        <v>0.52435894444444442</v>
      </c>
      <c r="K1892" s="43">
        <f t="shared" si="88"/>
        <v>0.55250200000000005</v>
      </c>
      <c r="L1892" s="41" t="str">
        <f t="shared" si="89"/>
        <v>AA</v>
      </c>
      <c r="M1892" s="41" t="s">
        <v>1380</v>
      </c>
      <c r="N1892" s="41" t="s">
        <v>435</v>
      </c>
      <c r="O1892" s="41" t="s">
        <v>70</v>
      </c>
    </row>
    <row r="1893" spans="1:15">
      <c r="A1893" s="38">
        <v>41600</v>
      </c>
      <c r="B1893" s="38">
        <v>45252</v>
      </c>
      <c r="C1893" s="131">
        <v>120</v>
      </c>
      <c r="D1893" s="39">
        <v>8.5099999999999995E-2</v>
      </c>
      <c r="E1893" s="39">
        <v>0.08</v>
      </c>
      <c r="F1893" s="40">
        <v>190000</v>
      </c>
      <c r="G1893" s="40">
        <v>190000</v>
      </c>
      <c r="H1893" s="40">
        <v>92876.23</v>
      </c>
      <c r="I1893" s="40">
        <v>104999.99</v>
      </c>
      <c r="J1893" s="67">
        <f t="shared" si="87"/>
        <v>0.48882226315789473</v>
      </c>
      <c r="K1893" s="39">
        <f t="shared" si="88"/>
        <v>0.55263152631578949</v>
      </c>
      <c r="L1893" s="2" t="str">
        <f t="shared" si="89"/>
        <v>AA</v>
      </c>
      <c r="M1893" s="2" t="s">
        <v>681</v>
      </c>
      <c r="N1893" s="2" t="s">
        <v>434</v>
      </c>
      <c r="O1893" s="2" t="s">
        <v>70</v>
      </c>
    </row>
    <row r="1894" spans="1:15">
      <c r="A1894" s="42">
        <v>41122</v>
      </c>
      <c r="B1894" s="42">
        <v>47484</v>
      </c>
      <c r="C1894" s="130">
        <v>209</v>
      </c>
      <c r="D1894" s="43">
        <v>8.5099999999999995E-2</v>
      </c>
      <c r="E1894" s="43">
        <v>7.5300000000000006E-2</v>
      </c>
      <c r="F1894" s="44">
        <v>190000</v>
      </c>
      <c r="G1894" s="44">
        <v>190000</v>
      </c>
      <c r="H1894" s="44">
        <v>51203.75</v>
      </c>
      <c r="I1894" s="44">
        <v>104999.99</v>
      </c>
      <c r="J1894" s="68">
        <f t="shared" si="87"/>
        <v>0.26949342105263158</v>
      </c>
      <c r="K1894" s="43">
        <f t="shared" si="88"/>
        <v>0.55263152631578949</v>
      </c>
      <c r="L1894" s="41" t="str">
        <f t="shared" si="89"/>
        <v>AA</v>
      </c>
      <c r="M1894" s="41" t="s">
        <v>668</v>
      </c>
      <c r="N1894" s="41" t="s">
        <v>422</v>
      </c>
      <c r="O1894" s="41" t="s">
        <v>70</v>
      </c>
    </row>
    <row r="1895" spans="1:15">
      <c r="A1895" s="42">
        <v>41481</v>
      </c>
      <c r="B1895" s="42">
        <v>48786</v>
      </c>
      <c r="C1895" s="130">
        <v>240</v>
      </c>
      <c r="D1895" s="43">
        <v>8.5099999999999995E-2</v>
      </c>
      <c r="E1895" s="43">
        <v>7.5300000000000006E-2</v>
      </c>
      <c r="F1895" s="44">
        <v>190000</v>
      </c>
      <c r="G1895" s="44">
        <v>190000</v>
      </c>
      <c r="H1895" s="44">
        <v>97858.9</v>
      </c>
      <c r="I1895" s="44">
        <v>104999.99</v>
      </c>
      <c r="J1895" s="68">
        <f t="shared" si="87"/>
        <v>0.51504684210526308</v>
      </c>
      <c r="K1895" s="43">
        <f t="shared" si="88"/>
        <v>0.55263152631578949</v>
      </c>
      <c r="L1895" s="41" t="str">
        <f t="shared" si="89"/>
        <v>AA</v>
      </c>
      <c r="M1895" s="41" t="s">
        <v>461</v>
      </c>
      <c r="N1895" s="41" t="s">
        <v>416</v>
      </c>
      <c r="O1895" s="41" t="s">
        <v>70</v>
      </c>
    </row>
    <row r="1896" spans="1:15">
      <c r="A1896" s="38">
        <v>41788</v>
      </c>
      <c r="B1896" s="38">
        <v>54572</v>
      </c>
      <c r="C1896" s="131">
        <v>420</v>
      </c>
      <c r="D1896" s="39">
        <v>8.5099999999999995E-2</v>
      </c>
      <c r="E1896" s="39">
        <v>7.5300000000000006E-2</v>
      </c>
      <c r="F1896" s="40">
        <v>190000</v>
      </c>
      <c r="G1896" s="40">
        <v>190000</v>
      </c>
      <c r="H1896" s="40">
        <v>103560.4</v>
      </c>
      <c r="I1896" s="40">
        <v>104999.99</v>
      </c>
      <c r="J1896" s="67">
        <f t="shared" si="87"/>
        <v>0.54505473684210526</v>
      </c>
      <c r="K1896" s="39">
        <f t="shared" si="88"/>
        <v>0.55263152631578949</v>
      </c>
      <c r="L1896" s="2" t="str">
        <f t="shared" si="89"/>
        <v>AA</v>
      </c>
      <c r="M1896" s="2" t="s">
        <v>550</v>
      </c>
      <c r="N1896" s="2" t="s">
        <v>421</v>
      </c>
      <c r="O1896" s="2" t="s">
        <v>70</v>
      </c>
    </row>
    <row r="1897" spans="1:15">
      <c r="A1897" s="38">
        <v>41340</v>
      </c>
      <c r="B1897" s="38">
        <v>50471</v>
      </c>
      <c r="C1897" s="131">
        <v>300</v>
      </c>
      <c r="D1897" s="39">
        <v>8.5099999999999995E-2</v>
      </c>
      <c r="E1897" s="39">
        <v>7.5300000000000006E-2</v>
      </c>
      <c r="F1897" s="40">
        <v>190000</v>
      </c>
      <c r="G1897" s="40">
        <v>190000</v>
      </c>
      <c r="H1897" s="40">
        <v>101199.43</v>
      </c>
      <c r="I1897" s="40">
        <v>105000</v>
      </c>
      <c r="J1897" s="67">
        <f t="shared" si="87"/>
        <v>0.53262857894736837</v>
      </c>
      <c r="K1897" s="39">
        <f t="shared" si="88"/>
        <v>0.55263157894736847</v>
      </c>
      <c r="L1897" s="2" t="str">
        <f t="shared" si="89"/>
        <v>AA</v>
      </c>
      <c r="M1897" s="2" t="s">
        <v>524</v>
      </c>
      <c r="N1897" s="2" t="s">
        <v>421</v>
      </c>
      <c r="O1897" s="2" t="s">
        <v>70</v>
      </c>
    </row>
    <row r="1898" spans="1:15">
      <c r="A1898" s="42">
        <v>41599</v>
      </c>
      <c r="B1898" s="42">
        <v>45251</v>
      </c>
      <c r="C1898" s="130">
        <v>120</v>
      </c>
      <c r="D1898" s="43">
        <v>8.5099999999999995E-2</v>
      </c>
      <c r="E1898" s="43">
        <v>7.5300000000000006E-2</v>
      </c>
      <c r="F1898" s="44">
        <v>110000</v>
      </c>
      <c r="G1898" s="44">
        <v>110000</v>
      </c>
      <c r="H1898" s="44">
        <v>53766.18</v>
      </c>
      <c r="I1898" s="44">
        <v>60798.99</v>
      </c>
      <c r="J1898" s="68">
        <f t="shared" si="87"/>
        <v>0.48878345454545452</v>
      </c>
      <c r="K1898" s="43">
        <f t="shared" si="88"/>
        <v>0.55271809090909085</v>
      </c>
      <c r="L1898" s="41" t="str">
        <f t="shared" si="89"/>
        <v>AA</v>
      </c>
      <c r="M1898" s="41" t="s">
        <v>1397</v>
      </c>
      <c r="N1898" s="41" t="s">
        <v>439</v>
      </c>
      <c r="O1898" s="41" t="s">
        <v>70</v>
      </c>
    </row>
    <row r="1899" spans="1:15">
      <c r="A1899" s="42">
        <v>41135</v>
      </c>
      <c r="B1899" s="42">
        <v>53918</v>
      </c>
      <c r="C1899" s="130">
        <v>420</v>
      </c>
      <c r="D1899" s="43">
        <v>8.5099999999999995E-2</v>
      </c>
      <c r="E1899" s="43">
        <v>7.5300000000000006E-2</v>
      </c>
      <c r="F1899" s="44">
        <v>200000</v>
      </c>
      <c r="G1899" s="44">
        <v>200000</v>
      </c>
      <c r="H1899" s="44">
        <v>103952.17</v>
      </c>
      <c r="I1899" s="44">
        <v>110602.82</v>
      </c>
      <c r="J1899" s="68">
        <f t="shared" si="87"/>
        <v>0.51976084999999994</v>
      </c>
      <c r="K1899" s="43">
        <f t="shared" si="88"/>
        <v>0.55301410000000006</v>
      </c>
      <c r="L1899" s="41" t="str">
        <f t="shared" si="89"/>
        <v>AA</v>
      </c>
      <c r="M1899" s="41" t="s">
        <v>586</v>
      </c>
      <c r="N1899" s="41" t="s">
        <v>416</v>
      </c>
      <c r="O1899" s="41" t="s">
        <v>70</v>
      </c>
    </row>
    <row r="1900" spans="1:15">
      <c r="A1900" s="42">
        <v>41481</v>
      </c>
      <c r="B1900" s="42">
        <v>53626</v>
      </c>
      <c r="C1900" s="130">
        <v>399</v>
      </c>
      <c r="D1900" s="43">
        <v>8.5099999999999995E-2</v>
      </c>
      <c r="E1900" s="43">
        <v>0.08</v>
      </c>
      <c r="F1900" s="44">
        <v>101000</v>
      </c>
      <c r="G1900" s="44">
        <v>101000</v>
      </c>
      <c r="H1900" s="44">
        <v>53835.86</v>
      </c>
      <c r="I1900" s="44">
        <v>55856.72</v>
      </c>
      <c r="J1900" s="68">
        <f t="shared" si="87"/>
        <v>0.53302831683168317</v>
      </c>
      <c r="K1900" s="43">
        <f t="shared" si="88"/>
        <v>0.55303683168316831</v>
      </c>
      <c r="L1900" s="41" t="str">
        <f t="shared" si="89"/>
        <v>AA</v>
      </c>
      <c r="M1900" s="41" t="s">
        <v>1359</v>
      </c>
      <c r="N1900" s="41" t="s">
        <v>424</v>
      </c>
      <c r="O1900" s="41" t="s">
        <v>70</v>
      </c>
    </row>
    <row r="1901" spans="1:15">
      <c r="A1901" s="38">
        <v>41152</v>
      </c>
      <c r="B1901" s="38">
        <v>48457</v>
      </c>
      <c r="C1901" s="131">
        <v>240</v>
      </c>
      <c r="D1901" s="39">
        <v>8.5099999999999995E-2</v>
      </c>
      <c r="E1901" s="39">
        <v>8.5099999999999995E-2</v>
      </c>
      <c r="F1901" s="40">
        <v>138000</v>
      </c>
      <c r="G1901" s="40">
        <v>138000</v>
      </c>
      <c r="H1901" s="40">
        <v>69374.539999999994</v>
      </c>
      <c r="I1901" s="40">
        <v>76326.87</v>
      </c>
      <c r="J1901" s="67">
        <f t="shared" si="87"/>
        <v>0.50271405797101443</v>
      </c>
      <c r="K1901" s="39">
        <f t="shared" si="88"/>
        <v>0.55309326086956523</v>
      </c>
      <c r="L1901" s="2" t="str">
        <f t="shared" si="89"/>
        <v>AA</v>
      </c>
      <c r="M1901" s="2" t="s">
        <v>564</v>
      </c>
      <c r="N1901" s="2" t="s">
        <v>417</v>
      </c>
      <c r="O1901" s="2" t="s">
        <v>70</v>
      </c>
    </row>
    <row r="1902" spans="1:15">
      <c r="A1902" s="42">
        <v>41386</v>
      </c>
      <c r="B1902" s="42">
        <v>46865</v>
      </c>
      <c r="C1902" s="130">
        <v>180</v>
      </c>
      <c r="D1902" s="43">
        <v>8.5099999999999995E-2</v>
      </c>
      <c r="E1902" s="43">
        <v>7.4400000000000008E-2</v>
      </c>
      <c r="F1902" s="44">
        <v>176400</v>
      </c>
      <c r="G1902" s="44">
        <v>176400</v>
      </c>
      <c r="H1902" s="44">
        <v>86696.9</v>
      </c>
      <c r="I1902" s="44">
        <v>97570.99</v>
      </c>
      <c r="J1902" s="68">
        <f t="shared" si="87"/>
        <v>0.49147902494331064</v>
      </c>
      <c r="K1902" s="43">
        <f t="shared" si="88"/>
        <v>0.55312352607709758</v>
      </c>
      <c r="L1902" s="41" t="str">
        <f t="shared" si="89"/>
        <v>AA</v>
      </c>
      <c r="M1902" s="41" t="s">
        <v>509</v>
      </c>
      <c r="N1902" s="41" t="s">
        <v>430</v>
      </c>
      <c r="O1902" s="41" t="s">
        <v>70</v>
      </c>
    </row>
    <row r="1903" spans="1:15">
      <c r="A1903" s="38">
        <v>41446</v>
      </c>
      <c r="B1903" s="38">
        <v>48294</v>
      </c>
      <c r="C1903" s="131">
        <v>225</v>
      </c>
      <c r="D1903" s="39">
        <v>8.5099999999999995E-2</v>
      </c>
      <c r="E1903" s="39">
        <v>7.5300000000000006E-2</v>
      </c>
      <c r="F1903" s="40">
        <v>180000</v>
      </c>
      <c r="G1903" s="40">
        <v>180000</v>
      </c>
      <c r="H1903" s="40">
        <v>91798.02</v>
      </c>
      <c r="I1903" s="40">
        <v>99575.99</v>
      </c>
      <c r="J1903" s="67">
        <f t="shared" si="87"/>
        <v>0.50998900000000003</v>
      </c>
      <c r="K1903" s="39">
        <f t="shared" si="88"/>
        <v>0.55319994444444442</v>
      </c>
      <c r="L1903" s="2" t="str">
        <f t="shared" si="89"/>
        <v>AA</v>
      </c>
      <c r="M1903" s="2" t="s">
        <v>973</v>
      </c>
      <c r="N1903" s="2" t="s">
        <v>437</v>
      </c>
      <c r="O1903" s="2" t="s">
        <v>70</v>
      </c>
    </row>
    <row r="1904" spans="1:15">
      <c r="A1904" s="38">
        <v>41787</v>
      </c>
      <c r="B1904" s="38">
        <v>54571</v>
      </c>
      <c r="C1904" s="131">
        <v>420</v>
      </c>
      <c r="D1904" s="39">
        <v>8.5099999999999995E-2</v>
      </c>
      <c r="E1904" s="39">
        <v>8.5099999999999995E-2</v>
      </c>
      <c r="F1904" s="40">
        <v>101192</v>
      </c>
      <c r="G1904" s="40">
        <v>101192</v>
      </c>
      <c r="H1904" s="40">
        <v>55207.21</v>
      </c>
      <c r="I1904" s="40">
        <v>55999.99</v>
      </c>
      <c r="J1904" s="67">
        <f t="shared" si="87"/>
        <v>0.5455689184915804</v>
      </c>
      <c r="K1904" s="39">
        <f t="shared" si="88"/>
        <v>0.55340333227923155</v>
      </c>
      <c r="L1904" s="2" t="str">
        <f t="shared" si="89"/>
        <v>AA</v>
      </c>
      <c r="M1904" s="2" t="s">
        <v>579</v>
      </c>
      <c r="N1904" s="2" t="s">
        <v>429</v>
      </c>
      <c r="O1904" s="2" t="s">
        <v>70</v>
      </c>
    </row>
    <row r="1905" spans="1:15">
      <c r="A1905" s="42">
        <v>41261</v>
      </c>
      <c r="B1905" s="42">
        <v>54044</v>
      </c>
      <c r="C1905" s="130">
        <v>420</v>
      </c>
      <c r="D1905" s="43">
        <v>8.5099999999999995E-2</v>
      </c>
      <c r="E1905" s="43">
        <v>7.5300000000000006E-2</v>
      </c>
      <c r="F1905" s="44">
        <v>160000</v>
      </c>
      <c r="G1905" s="44">
        <v>160000</v>
      </c>
      <c r="H1905" s="44">
        <v>85421.5</v>
      </c>
      <c r="I1905" s="44">
        <v>88597.07</v>
      </c>
      <c r="J1905" s="68">
        <f t="shared" si="87"/>
        <v>0.53388437499999997</v>
      </c>
      <c r="K1905" s="43">
        <f t="shared" si="88"/>
        <v>0.55373168750000001</v>
      </c>
      <c r="L1905" s="41" t="str">
        <f t="shared" si="89"/>
        <v>AA</v>
      </c>
      <c r="M1905" s="41" t="s">
        <v>197</v>
      </c>
      <c r="N1905" s="41" t="s">
        <v>417</v>
      </c>
      <c r="O1905" s="41" t="s">
        <v>70</v>
      </c>
    </row>
    <row r="1906" spans="1:15">
      <c r="A1906" s="42">
        <v>41095</v>
      </c>
      <c r="B1906" s="42">
        <v>52052</v>
      </c>
      <c r="C1906" s="130">
        <v>360</v>
      </c>
      <c r="D1906" s="43">
        <v>8.5099999999999995E-2</v>
      </c>
      <c r="E1906" s="43">
        <v>0.08</v>
      </c>
      <c r="F1906" s="44">
        <v>151297.97</v>
      </c>
      <c r="G1906" s="44">
        <v>151297.97</v>
      </c>
      <c r="H1906" s="44">
        <v>77563.72</v>
      </c>
      <c r="I1906" s="44">
        <v>83782.649999999994</v>
      </c>
      <c r="J1906" s="68">
        <f t="shared" si="87"/>
        <v>0.51265539121245318</v>
      </c>
      <c r="K1906" s="43">
        <f t="shared" si="88"/>
        <v>0.55375924739770133</v>
      </c>
      <c r="L1906" s="41" t="str">
        <f t="shared" si="89"/>
        <v>AA</v>
      </c>
      <c r="M1906" s="41" t="s">
        <v>463</v>
      </c>
      <c r="N1906" s="41" t="s">
        <v>422</v>
      </c>
      <c r="O1906" s="41" t="s">
        <v>70</v>
      </c>
    </row>
    <row r="1907" spans="1:15">
      <c r="A1907" s="42">
        <v>41198</v>
      </c>
      <c r="B1907" s="42">
        <v>53859</v>
      </c>
      <c r="C1907" s="130">
        <v>416</v>
      </c>
      <c r="D1907" s="43">
        <v>8.5099999999999995E-2</v>
      </c>
      <c r="E1907" s="43">
        <v>0.08</v>
      </c>
      <c r="F1907" s="44">
        <v>128000</v>
      </c>
      <c r="G1907" s="44">
        <v>128000</v>
      </c>
      <c r="H1907" s="44">
        <v>66949.78</v>
      </c>
      <c r="I1907" s="44">
        <v>70908.990000000005</v>
      </c>
      <c r="J1907" s="68">
        <f t="shared" si="87"/>
        <v>0.52304515625000003</v>
      </c>
      <c r="K1907" s="43">
        <f t="shared" si="88"/>
        <v>0.55397648437500002</v>
      </c>
      <c r="L1907" s="41" t="str">
        <f t="shared" si="89"/>
        <v>AA</v>
      </c>
      <c r="M1907" s="41" t="s">
        <v>533</v>
      </c>
      <c r="N1907" s="41" t="s">
        <v>424</v>
      </c>
      <c r="O1907" s="41" t="s">
        <v>70</v>
      </c>
    </row>
    <row r="1908" spans="1:15">
      <c r="A1908" s="38">
        <v>41158</v>
      </c>
      <c r="B1908" s="38">
        <v>52115</v>
      </c>
      <c r="C1908" s="131">
        <v>360</v>
      </c>
      <c r="D1908" s="39">
        <v>8.5099999999999995E-2</v>
      </c>
      <c r="E1908" s="39">
        <v>7.4400000000000008E-2</v>
      </c>
      <c r="F1908" s="40">
        <v>189500</v>
      </c>
      <c r="G1908" s="40">
        <v>189500</v>
      </c>
      <c r="H1908" s="40">
        <v>97703.58</v>
      </c>
      <c r="I1908" s="40">
        <v>104999.99</v>
      </c>
      <c r="J1908" s="67">
        <f t="shared" si="87"/>
        <v>0.5155861741424802</v>
      </c>
      <c r="K1908" s="39">
        <f t="shared" si="88"/>
        <v>0.55408965699208446</v>
      </c>
      <c r="L1908" s="2" t="str">
        <f t="shared" si="89"/>
        <v>AA</v>
      </c>
      <c r="M1908" s="2" t="s">
        <v>533</v>
      </c>
      <c r="N1908" s="2" t="s">
        <v>424</v>
      </c>
      <c r="O1908" s="2" t="s">
        <v>70</v>
      </c>
    </row>
    <row r="1909" spans="1:15">
      <c r="A1909" s="42">
        <v>41422</v>
      </c>
      <c r="B1909" s="42">
        <v>51163</v>
      </c>
      <c r="C1909" s="130">
        <v>320</v>
      </c>
      <c r="D1909" s="43">
        <v>8.5099999999999995E-2</v>
      </c>
      <c r="E1909" s="43">
        <v>0.08</v>
      </c>
      <c r="F1909" s="44">
        <v>145000</v>
      </c>
      <c r="G1909" s="44">
        <v>145000</v>
      </c>
      <c r="H1909" s="44">
        <v>79497.429999999993</v>
      </c>
      <c r="I1909" s="44">
        <v>80343.8</v>
      </c>
      <c r="J1909" s="68">
        <f t="shared" si="87"/>
        <v>0.54825813793103439</v>
      </c>
      <c r="K1909" s="43">
        <f t="shared" si="88"/>
        <v>0.55409517241379314</v>
      </c>
      <c r="L1909" s="41" t="str">
        <f t="shared" si="89"/>
        <v>AA</v>
      </c>
      <c r="M1909" s="41" t="s">
        <v>862</v>
      </c>
      <c r="N1909" s="41" t="s">
        <v>417</v>
      </c>
      <c r="O1909" s="41" t="s">
        <v>70</v>
      </c>
    </row>
    <row r="1910" spans="1:15">
      <c r="A1910" s="38">
        <v>41409</v>
      </c>
      <c r="B1910" s="38">
        <v>54193</v>
      </c>
      <c r="C1910" s="131">
        <v>420</v>
      </c>
      <c r="D1910" s="39">
        <v>8.5099999999999995E-2</v>
      </c>
      <c r="E1910" s="39">
        <v>0.08</v>
      </c>
      <c r="F1910" s="40">
        <v>151000</v>
      </c>
      <c r="G1910" s="40">
        <v>151000</v>
      </c>
      <c r="H1910" s="40">
        <v>80497.16</v>
      </c>
      <c r="I1910" s="40">
        <v>83682.11</v>
      </c>
      <c r="J1910" s="67">
        <f t="shared" si="87"/>
        <v>0.5330937748344371</v>
      </c>
      <c r="K1910" s="39">
        <f t="shared" si="88"/>
        <v>0.55418615894039736</v>
      </c>
      <c r="L1910" s="2" t="str">
        <f t="shared" si="89"/>
        <v>AA</v>
      </c>
      <c r="M1910" s="2" t="s">
        <v>453</v>
      </c>
      <c r="N1910" s="2" t="s">
        <v>418</v>
      </c>
      <c r="O1910" s="2" t="s">
        <v>70</v>
      </c>
    </row>
    <row r="1911" spans="1:15">
      <c r="A1911" s="38">
        <v>41080</v>
      </c>
      <c r="B1911" s="38">
        <v>48385</v>
      </c>
      <c r="C1911" s="131">
        <v>240</v>
      </c>
      <c r="D1911" s="39">
        <v>8.5099999999999995E-2</v>
      </c>
      <c r="E1911" s="39">
        <v>0.08</v>
      </c>
      <c r="F1911" s="40">
        <v>132000</v>
      </c>
      <c r="G1911" s="40">
        <v>132000</v>
      </c>
      <c r="H1911" s="40">
        <v>64226.080000000002</v>
      </c>
      <c r="I1911" s="40">
        <v>73199.990000000005</v>
      </c>
      <c r="J1911" s="67">
        <f t="shared" si="87"/>
        <v>0.48656121212121212</v>
      </c>
      <c r="K1911" s="39">
        <f t="shared" si="88"/>
        <v>0.5545453787878788</v>
      </c>
      <c r="L1911" s="2" t="str">
        <f t="shared" si="89"/>
        <v>AA</v>
      </c>
      <c r="M1911" s="2" t="s">
        <v>548</v>
      </c>
      <c r="N1911" s="2" t="s">
        <v>433</v>
      </c>
      <c r="O1911" s="2" t="s">
        <v>70</v>
      </c>
    </row>
    <row r="1912" spans="1:15">
      <c r="A1912" s="38">
        <v>41746</v>
      </c>
      <c r="B1912" s="38">
        <v>47225</v>
      </c>
      <c r="C1912" s="131">
        <v>180</v>
      </c>
      <c r="D1912" s="39">
        <v>8.5099999999999995E-2</v>
      </c>
      <c r="E1912" s="39">
        <v>0.08</v>
      </c>
      <c r="F1912" s="40">
        <v>100000</v>
      </c>
      <c r="G1912" s="40">
        <v>100000</v>
      </c>
      <c r="H1912" s="40">
        <v>54165.4</v>
      </c>
      <c r="I1912" s="40">
        <v>55477.77</v>
      </c>
      <c r="J1912" s="67">
        <f t="shared" si="87"/>
        <v>0.54165399999999997</v>
      </c>
      <c r="K1912" s="39">
        <f t="shared" si="88"/>
        <v>0.55477769999999993</v>
      </c>
      <c r="L1912" s="2" t="str">
        <f t="shared" si="89"/>
        <v>AA</v>
      </c>
      <c r="M1912" s="2" t="s">
        <v>606</v>
      </c>
      <c r="N1912" s="2" t="s">
        <v>417</v>
      </c>
      <c r="O1912" s="2" t="s">
        <v>70</v>
      </c>
    </row>
    <row r="1913" spans="1:15">
      <c r="A1913" s="42">
        <v>41554</v>
      </c>
      <c r="B1913" s="42">
        <v>52511</v>
      </c>
      <c r="C1913" s="130">
        <v>360</v>
      </c>
      <c r="D1913" s="43">
        <v>8.5099999999999995E-2</v>
      </c>
      <c r="E1913" s="43">
        <v>0.08</v>
      </c>
      <c r="F1913" s="44">
        <v>186000</v>
      </c>
      <c r="G1913" s="44">
        <v>186000</v>
      </c>
      <c r="H1913" s="44">
        <v>99858.11</v>
      </c>
      <c r="I1913" s="44">
        <v>103201.77</v>
      </c>
      <c r="J1913" s="68">
        <f t="shared" si="87"/>
        <v>0.5368715591397849</v>
      </c>
      <c r="K1913" s="43">
        <f t="shared" si="88"/>
        <v>0.55484822580645166</v>
      </c>
      <c r="L1913" s="41" t="str">
        <f t="shared" si="89"/>
        <v>AA</v>
      </c>
      <c r="M1913" s="41" t="s">
        <v>740</v>
      </c>
      <c r="N1913" s="41" t="s">
        <v>417</v>
      </c>
      <c r="O1913" s="41" t="s">
        <v>70</v>
      </c>
    </row>
    <row r="1914" spans="1:15">
      <c r="A1914" s="38">
        <v>41485</v>
      </c>
      <c r="B1914" s="38">
        <v>48974</v>
      </c>
      <c r="C1914" s="131">
        <v>246</v>
      </c>
      <c r="D1914" s="39">
        <v>8.5099999999999995E-2</v>
      </c>
      <c r="E1914" s="39">
        <v>7.8100000000000003E-2</v>
      </c>
      <c r="F1914" s="40">
        <v>200000</v>
      </c>
      <c r="G1914" s="40">
        <v>200000</v>
      </c>
      <c r="H1914" s="40">
        <v>93314.65</v>
      </c>
      <c r="I1914" s="40">
        <v>110999.99</v>
      </c>
      <c r="J1914" s="67">
        <f t="shared" si="87"/>
        <v>0.46657324999999999</v>
      </c>
      <c r="K1914" s="39">
        <f t="shared" si="88"/>
        <v>0.55499995000000002</v>
      </c>
      <c r="L1914" s="2" t="str">
        <f t="shared" si="89"/>
        <v>AA</v>
      </c>
      <c r="M1914" s="2" t="s">
        <v>700</v>
      </c>
      <c r="N1914" s="2" t="s">
        <v>421</v>
      </c>
      <c r="O1914" s="2" t="s">
        <v>70</v>
      </c>
    </row>
    <row r="1915" spans="1:15">
      <c r="A1915" s="42">
        <v>41474</v>
      </c>
      <c r="B1915" s="42">
        <v>50605</v>
      </c>
      <c r="C1915" s="130">
        <v>300</v>
      </c>
      <c r="D1915" s="43">
        <v>8.5099999999999995E-2</v>
      </c>
      <c r="E1915" s="43">
        <v>8.5099999999999995E-2</v>
      </c>
      <c r="F1915" s="44">
        <v>147700</v>
      </c>
      <c r="G1915" s="44">
        <v>147700</v>
      </c>
      <c r="H1915" s="44">
        <v>81333.58</v>
      </c>
      <c r="I1915" s="44">
        <v>81985.14</v>
      </c>
      <c r="J1915" s="68">
        <f t="shared" si="87"/>
        <v>0.55066743398781315</v>
      </c>
      <c r="K1915" s="43">
        <f t="shared" si="88"/>
        <v>0.55507880839539603</v>
      </c>
      <c r="L1915" s="41" t="str">
        <f t="shared" si="89"/>
        <v>AA</v>
      </c>
      <c r="M1915" s="41" t="s">
        <v>643</v>
      </c>
      <c r="N1915" s="41" t="s">
        <v>417</v>
      </c>
      <c r="O1915" s="41" t="s">
        <v>70</v>
      </c>
    </row>
    <row r="1916" spans="1:15">
      <c r="A1916" s="42">
        <v>41730</v>
      </c>
      <c r="B1916" s="42">
        <v>54514</v>
      </c>
      <c r="C1916" s="130">
        <v>420</v>
      </c>
      <c r="D1916" s="43">
        <v>8.5099999999999995E-2</v>
      </c>
      <c r="E1916" s="43">
        <v>0.08</v>
      </c>
      <c r="F1916" s="44">
        <v>190000</v>
      </c>
      <c r="G1916" s="44">
        <v>190000</v>
      </c>
      <c r="H1916" s="44">
        <v>104027.09</v>
      </c>
      <c r="I1916" s="44">
        <v>105499.99</v>
      </c>
      <c r="J1916" s="68">
        <f t="shared" si="87"/>
        <v>0.54751099999999997</v>
      </c>
      <c r="K1916" s="43">
        <f t="shared" si="88"/>
        <v>0.55526310526315792</v>
      </c>
      <c r="L1916" s="41" t="str">
        <f t="shared" si="89"/>
        <v>AA</v>
      </c>
      <c r="M1916" s="41" t="s">
        <v>577</v>
      </c>
      <c r="N1916" s="41" t="s">
        <v>421</v>
      </c>
      <c r="O1916" s="41" t="s">
        <v>70</v>
      </c>
    </row>
    <row r="1917" spans="1:15">
      <c r="A1917" s="38">
        <v>41684</v>
      </c>
      <c r="B1917" s="38">
        <v>45336</v>
      </c>
      <c r="C1917" s="131">
        <v>120</v>
      </c>
      <c r="D1917" s="39">
        <v>8.5099999999999995E-2</v>
      </c>
      <c r="E1917" s="39">
        <v>7.8100000000000003E-2</v>
      </c>
      <c r="F1917" s="40">
        <v>180000</v>
      </c>
      <c r="G1917" s="40">
        <v>180000</v>
      </c>
      <c r="H1917" s="40">
        <v>90687.06</v>
      </c>
      <c r="I1917" s="40">
        <v>99999.95</v>
      </c>
      <c r="J1917" s="67">
        <f t="shared" si="87"/>
        <v>0.50381699999999996</v>
      </c>
      <c r="K1917" s="39">
        <f t="shared" si="88"/>
        <v>0.5555552777777778</v>
      </c>
      <c r="L1917" s="2" t="str">
        <f t="shared" si="89"/>
        <v>AA</v>
      </c>
      <c r="M1917" s="2" t="s">
        <v>1075</v>
      </c>
      <c r="N1917" s="2" t="s">
        <v>421</v>
      </c>
      <c r="O1917" s="2" t="s">
        <v>70</v>
      </c>
    </row>
    <row r="1918" spans="1:15">
      <c r="A1918" s="38">
        <v>41432</v>
      </c>
      <c r="B1918" s="38">
        <v>54216</v>
      </c>
      <c r="C1918" s="131">
        <v>420</v>
      </c>
      <c r="D1918" s="39">
        <v>8.5099999999999995E-2</v>
      </c>
      <c r="E1918" s="39">
        <v>0.08</v>
      </c>
      <c r="F1918" s="40">
        <v>90000</v>
      </c>
      <c r="G1918" s="40">
        <v>90000</v>
      </c>
      <c r="H1918" s="40">
        <v>48246.78</v>
      </c>
      <c r="I1918" s="40">
        <v>49999.99</v>
      </c>
      <c r="J1918" s="67">
        <f t="shared" si="87"/>
        <v>0.53607533333333335</v>
      </c>
      <c r="K1918" s="39">
        <f t="shared" si="88"/>
        <v>0.55555544444444438</v>
      </c>
      <c r="L1918" s="2" t="str">
        <f t="shared" si="89"/>
        <v>AA</v>
      </c>
      <c r="M1918" s="2" t="s">
        <v>1129</v>
      </c>
      <c r="N1918" s="2" t="s">
        <v>416</v>
      </c>
      <c r="O1918" s="2" t="s">
        <v>70</v>
      </c>
    </row>
    <row r="1919" spans="1:15">
      <c r="A1919" s="42">
        <v>41535</v>
      </c>
      <c r="B1919" s="42">
        <v>47014</v>
      </c>
      <c r="C1919" s="130">
        <v>180</v>
      </c>
      <c r="D1919" s="43">
        <v>8.5099999999999995E-2</v>
      </c>
      <c r="E1919" s="43">
        <v>7.5300000000000006E-2</v>
      </c>
      <c r="F1919" s="44">
        <v>135000</v>
      </c>
      <c r="G1919" s="44">
        <v>135000</v>
      </c>
      <c r="H1919" s="44">
        <v>68758.710000000006</v>
      </c>
      <c r="I1919" s="44">
        <v>74999.990000000005</v>
      </c>
      <c r="J1919" s="68">
        <f t="shared" si="87"/>
        <v>0.50932377777777782</v>
      </c>
      <c r="K1919" s="43">
        <f t="shared" si="88"/>
        <v>0.55555548148148148</v>
      </c>
      <c r="L1919" s="41" t="str">
        <f t="shared" si="89"/>
        <v>AA</v>
      </c>
      <c r="M1919" s="41" t="s">
        <v>699</v>
      </c>
      <c r="N1919" s="41" t="s">
        <v>421</v>
      </c>
      <c r="O1919" s="41" t="s">
        <v>70</v>
      </c>
    </row>
    <row r="1920" spans="1:15">
      <c r="A1920" s="42">
        <v>41190</v>
      </c>
      <c r="B1920" s="42">
        <v>52573</v>
      </c>
      <c r="C1920" s="130">
        <v>374</v>
      </c>
      <c r="D1920" s="43">
        <v>8.5099999999999995E-2</v>
      </c>
      <c r="E1920" s="43">
        <v>0.08</v>
      </c>
      <c r="F1920" s="44">
        <v>162000</v>
      </c>
      <c r="G1920" s="44">
        <v>162000</v>
      </c>
      <c r="H1920" s="44">
        <v>84268.02</v>
      </c>
      <c r="I1920" s="44">
        <v>89999.99</v>
      </c>
      <c r="J1920" s="68">
        <f t="shared" si="87"/>
        <v>0.520172962962963</v>
      </c>
      <c r="K1920" s="43">
        <f t="shared" si="88"/>
        <v>0.55555549382716052</v>
      </c>
      <c r="L1920" s="41" t="str">
        <f t="shared" si="89"/>
        <v>AA</v>
      </c>
      <c r="M1920" s="41" t="s">
        <v>555</v>
      </c>
      <c r="N1920" s="41" t="s">
        <v>434</v>
      </c>
      <c r="O1920" s="41" t="s">
        <v>70</v>
      </c>
    </row>
    <row r="1921" spans="1:15">
      <c r="A1921" s="38">
        <v>41746</v>
      </c>
      <c r="B1921" s="38">
        <v>45277</v>
      </c>
      <c r="C1921" s="131">
        <v>116</v>
      </c>
      <c r="D1921" s="39">
        <v>8.5099999999999995E-2</v>
      </c>
      <c r="E1921" s="39">
        <v>7.5300000000000006E-2</v>
      </c>
      <c r="F1921" s="40">
        <v>180000</v>
      </c>
      <c r="G1921" s="40">
        <v>180000</v>
      </c>
      <c r="H1921" s="40">
        <v>55787.59</v>
      </c>
      <c r="I1921" s="40">
        <v>99999.99</v>
      </c>
      <c r="J1921" s="67">
        <f t="shared" si="87"/>
        <v>0.30993105555555556</v>
      </c>
      <c r="K1921" s="39">
        <f t="shared" si="88"/>
        <v>0.55555549999999998</v>
      </c>
      <c r="L1921" s="2" t="str">
        <f t="shared" si="89"/>
        <v>AA</v>
      </c>
      <c r="M1921" s="2" t="s">
        <v>472</v>
      </c>
      <c r="N1921" s="2" t="s">
        <v>426</v>
      </c>
      <c r="O1921" s="2" t="s">
        <v>70</v>
      </c>
    </row>
    <row r="1922" spans="1:15">
      <c r="A1922" s="42">
        <v>41331</v>
      </c>
      <c r="B1922" s="42">
        <v>44983</v>
      </c>
      <c r="C1922" s="130">
        <v>120</v>
      </c>
      <c r="D1922" s="43">
        <v>8.5099999999999995E-2</v>
      </c>
      <c r="E1922" s="43">
        <v>0.08</v>
      </c>
      <c r="F1922" s="44">
        <v>180000</v>
      </c>
      <c r="G1922" s="44">
        <v>180000</v>
      </c>
      <c r="H1922" s="44">
        <v>80996.06</v>
      </c>
      <c r="I1922" s="44">
        <v>99999.99</v>
      </c>
      <c r="J1922" s="68">
        <f t="shared" si="87"/>
        <v>0.44997811111111108</v>
      </c>
      <c r="K1922" s="43">
        <f t="shared" si="88"/>
        <v>0.55555549999999998</v>
      </c>
      <c r="L1922" s="41" t="str">
        <f t="shared" si="89"/>
        <v>AA</v>
      </c>
      <c r="M1922" s="41" t="s">
        <v>1552</v>
      </c>
      <c r="N1922" s="41" t="s">
        <v>421</v>
      </c>
      <c r="O1922" s="41" t="s">
        <v>70</v>
      </c>
    </row>
    <row r="1923" spans="1:15">
      <c r="A1923" s="42">
        <v>41326</v>
      </c>
      <c r="B1923" s="42">
        <v>46742</v>
      </c>
      <c r="C1923" s="130">
        <v>178</v>
      </c>
      <c r="D1923" s="43">
        <v>8.5099999999999995E-2</v>
      </c>
      <c r="E1923" s="43">
        <v>7.5300000000000006E-2</v>
      </c>
      <c r="F1923" s="44">
        <v>180000</v>
      </c>
      <c r="G1923" s="44">
        <v>180000</v>
      </c>
      <c r="H1923" s="44">
        <v>80814.81</v>
      </c>
      <c r="I1923" s="44">
        <v>99999.99</v>
      </c>
      <c r="J1923" s="68">
        <f t="shared" ref="J1923:J1986" si="90">H1923/G1923</f>
        <v>0.44897116666666664</v>
      </c>
      <c r="K1923" s="43">
        <f t="shared" ref="K1923:K1986" si="91">I1923/G1923</f>
        <v>0.55555549999999998</v>
      </c>
      <c r="L1923" s="41" t="str">
        <f t="shared" ref="L1923:L1986" si="92">IF(J1923&lt;=65%,"AA",IF(J1923&lt;=75%,"A",IF(J1923&lt;=85%,"B","C")))</f>
        <v>AA</v>
      </c>
      <c r="M1923" s="41" t="s">
        <v>468</v>
      </c>
      <c r="N1923" s="41" t="s">
        <v>421</v>
      </c>
      <c r="O1923" s="41" t="s">
        <v>70</v>
      </c>
    </row>
    <row r="1924" spans="1:15">
      <c r="A1924" s="42">
        <v>41361</v>
      </c>
      <c r="B1924" s="42">
        <v>46840</v>
      </c>
      <c r="C1924" s="130">
        <v>180</v>
      </c>
      <c r="D1924" s="43">
        <v>8.5099999999999995E-2</v>
      </c>
      <c r="E1924" s="43">
        <v>0.08</v>
      </c>
      <c r="F1924" s="44">
        <v>180000</v>
      </c>
      <c r="G1924" s="44">
        <v>180000</v>
      </c>
      <c r="H1924" s="44">
        <v>88258.87</v>
      </c>
      <c r="I1924" s="44">
        <v>99999.99</v>
      </c>
      <c r="J1924" s="68">
        <f t="shared" si="90"/>
        <v>0.4903270555555555</v>
      </c>
      <c r="K1924" s="43">
        <f t="shared" si="91"/>
        <v>0.55555549999999998</v>
      </c>
      <c r="L1924" s="41" t="str">
        <f t="shared" si="92"/>
        <v>AA</v>
      </c>
      <c r="M1924" s="41" t="s">
        <v>910</v>
      </c>
      <c r="N1924" s="41" t="s">
        <v>421</v>
      </c>
      <c r="O1924" s="41" t="s">
        <v>70</v>
      </c>
    </row>
    <row r="1925" spans="1:15">
      <c r="A1925" s="38">
        <v>41485</v>
      </c>
      <c r="B1925" s="38">
        <v>50616</v>
      </c>
      <c r="C1925" s="131">
        <v>300</v>
      </c>
      <c r="D1925" s="39">
        <v>8.5099999999999995E-2</v>
      </c>
      <c r="E1925" s="39">
        <v>7.5300000000000006E-2</v>
      </c>
      <c r="F1925" s="40">
        <v>180000</v>
      </c>
      <c r="G1925" s="40">
        <v>180000</v>
      </c>
      <c r="H1925" s="40">
        <v>94742.26</v>
      </c>
      <c r="I1925" s="40">
        <v>99999.99</v>
      </c>
      <c r="J1925" s="67">
        <f t="shared" si="90"/>
        <v>0.52634588888888889</v>
      </c>
      <c r="K1925" s="39">
        <f t="shared" si="91"/>
        <v>0.55555549999999998</v>
      </c>
      <c r="L1925" s="2" t="str">
        <f t="shared" si="92"/>
        <v>AA</v>
      </c>
      <c r="M1925" s="2" t="s">
        <v>1607</v>
      </c>
      <c r="N1925" s="2" t="s">
        <v>427</v>
      </c>
      <c r="O1925" s="2" t="s">
        <v>70</v>
      </c>
    </row>
    <row r="1926" spans="1:15">
      <c r="A1926" s="42">
        <v>41354</v>
      </c>
      <c r="B1926" s="42">
        <v>52311</v>
      </c>
      <c r="C1926" s="130">
        <v>360</v>
      </c>
      <c r="D1926" s="43">
        <v>8.5099999999999995E-2</v>
      </c>
      <c r="E1926" s="43">
        <v>7.5300000000000006E-2</v>
      </c>
      <c r="F1926" s="44">
        <v>180000</v>
      </c>
      <c r="G1926" s="44">
        <v>180000</v>
      </c>
      <c r="H1926" s="44">
        <v>94709.04</v>
      </c>
      <c r="I1926" s="44">
        <v>99999.99</v>
      </c>
      <c r="J1926" s="68">
        <f t="shared" si="90"/>
        <v>0.52616133333333326</v>
      </c>
      <c r="K1926" s="43">
        <f t="shared" si="91"/>
        <v>0.55555549999999998</v>
      </c>
      <c r="L1926" s="41" t="str">
        <f t="shared" si="92"/>
        <v>AA</v>
      </c>
      <c r="M1926" s="41" t="s">
        <v>305</v>
      </c>
      <c r="N1926" s="41" t="s">
        <v>416</v>
      </c>
      <c r="O1926" s="41" t="s">
        <v>70</v>
      </c>
    </row>
    <row r="1927" spans="1:15">
      <c r="A1927" s="42">
        <v>41389</v>
      </c>
      <c r="B1927" s="42">
        <v>53046</v>
      </c>
      <c r="C1927" s="130">
        <v>383</v>
      </c>
      <c r="D1927" s="43">
        <v>8.5099999999999995E-2</v>
      </c>
      <c r="E1927" s="43">
        <v>8.5099999999999995E-2</v>
      </c>
      <c r="F1927" s="44">
        <v>180000</v>
      </c>
      <c r="G1927" s="44">
        <v>180000</v>
      </c>
      <c r="H1927" s="44">
        <v>95448.09</v>
      </c>
      <c r="I1927" s="44">
        <v>99999.99</v>
      </c>
      <c r="J1927" s="68">
        <f t="shared" si="90"/>
        <v>0.53026716666666662</v>
      </c>
      <c r="K1927" s="43">
        <f t="shared" si="91"/>
        <v>0.55555549999999998</v>
      </c>
      <c r="L1927" s="41" t="str">
        <f t="shared" si="92"/>
        <v>AA</v>
      </c>
      <c r="M1927" s="41" t="s">
        <v>905</v>
      </c>
      <c r="N1927" s="41" t="s">
        <v>427</v>
      </c>
      <c r="O1927" s="41" t="s">
        <v>70</v>
      </c>
    </row>
    <row r="1928" spans="1:15">
      <c r="A1928" s="38">
        <v>41649</v>
      </c>
      <c r="B1928" s="38">
        <v>54433</v>
      </c>
      <c r="C1928" s="131">
        <v>420</v>
      </c>
      <c r="D1928" s="39">
        <v>8.5099999999999995E-2</v>
      </c>
      <c r="E1928" s="39">
        <v>0.08</v>
      </c>
      <c r="F1928" s="40">
        <v>180000</v>
      </c>
      <c r="G1928" s="40">
        <v>180000</v>
      </c>
      <c r="H1928" s="40">
        <v>97837.71</v>
      </c>
      <c r="I1928" s="40">
        <v>99999.99</v>
      </c>
      <c r="J1928" s="67">
        <f t="shared" si="90"/>
        <v>0.54354283333333342</v>
      </c>
      <c r="K1928" s="39">
        <f t="shared" si="91"/>
        <v>0.55555549999999998</v>
      </c>
      <c r="L1928" s="2" t="str">
        <f t="shared" si="92"/>
        <v>AA</v>
      </c>
      <c r="M1928" s="2" t="s">
        <v>462</v>
      </c>
      <c r="N1928" s="2" t="s">
        <v>419</v>
      </c>
      <c r="O1928" s="2" t="s">
        <v>70</v>
      </c>
    </row>
    <row r="1929" spans="1:15">
      <c r="A1929" s="38">
        <v>41459</v>
      </c>
      <c r="B1929" s="38">
        <v>50590</v>
      </c>
      <c r="C1929" s="131">
        <v>300</v>
      </c>
      <c r="D1929" s="39">
        <v>8.5099999999999995E-2</v>
      </c>
      <c r="E1929" s="39">
        <v>0.08</v>
      </c>
      <c r="F1929" s="40">
        <v>90000</v>
      </c>
      <c r="G1929" s="40">
        <v>90000</v>
      </c>
      <c r="H1929" s="40">
        <v>50134.25</v>
      </c>
      <c r="I1929" s="40">
        <v>50000</v>
      </c>
      <c r="J1929" s="67">
        <f t="shared" si="90"/>
        <v>0.55704722222222225</v>
      </c>
      <c r="K1929" s="39">
        <f t="shared" si="91"/>
        <v>0.55555555555555558</v>
      </c>
      <c r="L1929" s="2" t="str">
        <f t="shared" si="92"/>
        <v>AA</v>
      </c>
      <c r="M1929" s="2" t="s">
        <v>814</v>
      </c>
      <c r="N1929" s="2" t="s">
        <v>416</v>
      </c>
      <c r="O1929" s="2" t="s">
        <v>70</v>
      </c>
    </row>
    <row r="1930" spans="1:15">
      <c r="A1930" s="42">
        <v>41173</v>
      </c>
      <c r="B1930" s="42">
        <v>53803</v>
      </c>
      <c r="C1930" s="130">
        <v>415</v>
      </c>
      <c r="D1930" s="43">
        <v>8.5099999999999995E-2</v>
      </c>
      <c r="E1930" s="43">
        <v>0.08</v>
      </c>
      <c r="F1930" s="44">
        <v>180000</v>
      </c>
      <c r="G1930" s="44">
        <v>180000</v>
      </c>
      <c r="H1930" s="44">
        <v>96954</v>
      </c>
      <c r="I1930" s="44">
        <v>100000</v>
      </c>
      <c r="J1930" s="68">
        <f t="shared" si="90"/>
        <v>0.5386333333333333</v>
      </c>
      <c r="K1930" s="43">
        <f t="shared" si="91"/>
        <v>0.55555555555555558</v>
      </c>
      <c r="L1930" s="41" t="str">
        <f t="shared" si="92"/>
        <v>AA</v>
      </c>
      <c r="M1930" s="41" t="s">
        <v>737</v>
      </c>
      <c r="N1930" s="41" t="s">
        <v>427</v>
      </c>
      <c r="O1930" s="41" t="s">
        <v>70</v>
      </c>
    </row>
    <row r="1931" spans="1:15">
      <c r="A1931" s="42">
        <v>41568</v>
      </c>
      <c r="B1931" s="42">
        <v>54352</v>
      </c>
      <c r="C1931" s="130">
        <v>420</v>
      </c>
      <c r="D1931" s="43">
        <v>8.5099999999999995E-2</v>
      </c>
      <c r="E1931" s="43">
        <v>0.08</v>
      </c>
      <c r="F1931" s="44">
        <v>180000</v>
      </c>
      <c r="G1931" s="44">
        <v>180000</v>
      </c>
      <c r="H1931" s="44">
        <v>98943.95</v>
      </c>
      <c r="I1931" s="44">
        <v>100000</v>
      </c>
      <c r="J1931" s="68">
        <f t="shared" si="90"/>
        <v>0.54968861111111111</v>
      </c>
      <c r="K1931" s="43">
        <f t="shared" si="91"/>
        <v>0.55555555555555558</v>
      </c>
      <c r="L1931" s="41" t="str">
        <f t="shared" si="92"/>
        <v>AA</v>
      </c>
      <c r="M1931" s="41" t="s">
        <v>1130</v>
      </c>
      <c r="N1931" s="41" t="s">
        <v>417</v>
      </c>
      <c r="O1931" s="41" t="s">
        <v>70</v>
      </c>
    </row>
    <row r="1932" spans="1:15">
      <c r="A1932" s="42">
        <v>41214</v>
      </c>
      <c r="B1932" s="42">
        <v>53997</v>
      </c>
      <c r="C1932" s="130">
        <v>420</v>
      </c>
      <c r="D1932" s="43">
        <v>8.5099999999999995E-2</v>
      </c>
      <c r="E1932" s="43">
        <v>0.08</v>
      </c>
      <c r="F1932" s="44">
        <v>180000</v>
      </c>
      <c r="G1932" s="44">
        <v>180000</v>
      </c>
      <c r="H1932" s="44">
        <v>100129.5</v>
      </c>
      <c r="I1932" s="44">
        <v>100000</v>
      </c>
      <c r="J1932" s="68">
        <f t="shared" si="90"/>
        <v>0.55627499999999996</v>
      </c>
      <c r="K1932" s="43">
        <f t="shared" si="91"/>
        <v>0.55555555555555558</v>
      </c>
      <c r="L1932" s="41" t="str">
        <f t="shared" si="92"/>
        <v>AA</v>
      </c>
      <c r="M1932" s="41" t="s">
        <v>633</v>
      </c>
      <c r="N1932" s="41" t="s">
        <v>422</v>
      </c>
      <c r="O1932" s="41" t="s">
        <v>70</v>
      </c>
    </row>
    <row r="1933" spans="1:15">
      <c r="A1933" s="42">
        <v>41312</v>
      </c>
      <c r="B1933" s="42">
        <v>52572</v>
      </c>
      <c r="C1933" s="130">
        <v>370</v>
      </c>
      <c r="D1933" s="43">
        <v>8.5099999999999995E-2</v>
      </c>
      <c r="E1933" s="43">
        <v>7.8100000000000003E-2</v>
      </c>
      <c r="F1933" s="44">
        <v>177244</v>
      </c>
      <c r="G1933" s="44">
        <v>177244</v>
      </c>
      <c r="H1933" s="44">
        <v>93322.94</v>
      </c>
      <c r="I1933" s="44">
        <v>98494.3</v>
      </c>
      <c r="J1933" s="68">
        <f t="shared" si="90"/>
        <v>0.5265224210692605</v>
      </c>
      <c r="K1933" s="43">
        <f t="shared" si="91"/>
        <v>0.55569892351786243</v>
      </c>
      <c r="L1933" s="41" t="str">
        <f t="shared" si="92"/>
        <v>AA</v>
      </c>
      <c r="M1933" s="41" t="s">
        <v>1604</v>
      </c>
      <c r="N1933" s="41" t="s">
        <v>424</v>
      </c>
      <c r="O1933" s="41" t="s">
        <v>70</v>
      </c>
    </row>
    <row r="1934" spans="1:15">
      <c r="A1934" s="38">
        <v>41600</v>
      </c>
      <c r="B1934" s="38">
        <v>53469</v>
      </c>
      <c r="C1934" s="131">
        <v>390</v>
      </c>
      <c r="D1934" s="39">
        <v>8.5099999999999995E-2</v>
      </c>
      <c r="E1934" s="39">
        <v>0.08</v>
      </c>
      <c r="F1934" s="40">
        <v>198000</v>
      </c>
      <c r="G1934" s="40">
        <v>198000</v>
      </c>
      <c r="H1934" s="40">
        <v>108099.12</v>
      </c>
      <c r="I1934" s="40">
        <v>110032.33</v>
      </c>
      <c r="J1934" s="67">
        <f t="shared" si="90"/>
        <v>0.5459551515151515</v>
      </c>
      <c r="K1934" s="39">
        <f t="shared" si="91"/>
        <v>0.5557188383838384</v>
      </c>
      <c r="L1934" s="2" t="str">
        <f t="shared" si="92"/>
        <v>AA</v>
      </c>
      <c r="M1934" s="2" t="s">
        <v>690</v>
      </c>
      <c r="N1934" s="2" t="s">
        <v>417</v>
      </c>
      <c r="O1934" s="2" t="s">
        <v>70</v>
      </c>
    </row>
    <row r="1935" spans="1:15">
      <c r="A1935" s="38">
        <v>41187</v>
      </c>
      <c r="B1935" s="38">
        <v>52144</v>
      </c>
      <c r="C1935" s="131">
        <v>360</v>
      </c>
      <c r="D1935" s="39">
        <v>8.5099999999999995E-2</v>
      </c>
      <c r="E1935" s="39">
        <v>0.08</v>
      </c>
      <c r="F1935" s="40">
        <v>155000</v>
      </c>
      <c r="G1935" s="40">
        <v>155000</v>
      </c>
      <c r="H1935" s="40">
        <v>80486.94</v>
      </c>
      <c r="I1935" s="40">
        <v>86154.1</v>
      </c>
      <c r="J1935" s="67">
        <f t="shared" si="90"/>
        <v>0.51927058064516129</v>
      </c>
      <c r="K1935" s="39">
        <f t="shared" si="91"/>
        <v>0.55583290322580647</v>
      </c>
      <c r="L1935" s="2" t="str">
        <f t="shared" si="92"/>
        <v>AA</v>
      </c>
      <c r="M1935" s="2" t="s">
        <v>609</v>
      </c>
      <c r="N1935" s="2" t="s">
        <v>428</v>
      </c>
      <c r="O1935" s="2" t="s">
        <v>70</v>
      </c>
    </row>
    <row r="1936" spans="1:15">
      <c r="A1936" s="38">
        <v>41624</v>
      </c>
      <c r="B1936" s="38">
        <v>49629</v>
      </c>
      <c r="C1936" s="131">
        <v>263</v>
      </c>
      <c r="D1936" s="39">
        <v>8.5099999999999995E-2</v>
      </c>
      <c r="E1936" s="39">
        <v>8.5099999999999995E-2</v>
      </c>
      <c r="F1936" s="40">
        <v>115230</v>
      </c>
      <c r="G1936" s="40">
        <v>115230</v>
      </c>
      <c r="H1936" s="40">
        <v>62750.92</v>
      </c>
      <c r="I1936" s="40">
        <v>64053.35</v>
      </c>
      <c r="J1936" s="67">
        <f t="shared" si="90"/>
        <v>0.54457103184934474</v>
      </c>
      <c r="K1936" s="39">
        <f t="shared" si="91"/>
        <v>0.55587390436518269</v>
      </c>
      <c r="L1936" s="2" t="str">
        <f t="shared" si="92"/>
        <v>AA</v>
      </c>
      <c r="M1936" s="2" t="s">
        <v>1026</v>
      </c>
      <c r="N1936" s="2" t="s">
        <v>428</v>
      </c>
      <c r="O1936" s="2" t="s">
        <v>70</v>
      </c>
    </row>
    <row r="1937" spans="1:15">
      <c r="A1937" s="38">
        <v>41529</v>
      </c>
      <c r="B1937" s="38">
        <v>52486</v>
      </c>
      <c r="C1937" s="131">
        <v>360</v>
      </c>
      <c r="D1937" s="39">
        <v>8.5099999999999995E-2</v>
      </c>
      <c r="E1937" s="39">
        <v>0.08</v>
      </c>
      <c r="F1937" s="40">
        <v>170000</v>
      </c>
      <c r="G1937" s="40">
        <v>170000</v>
      </c>
      <c r="H1937" s="40">
        <v>94459.06</v>
      </c>
      <c r="I1937" s="40">
        <v>94499.99</v>
      </c>
      <c r="J1937" s="67">
        <f t="shared" si="90"/>
        <v>0.5556415294117647</v>
      </c>
      <c r="K1937" s="39">
        <f t="shared" si="91"/>
        <v>0.55588229411764711</v>
      </c>
      <c r="L1937" s="2" t="str">
        <f t="shared" si="92"/>
        <v>AA</v>
      </c>
      <c r="M1937" s="2" t="s">
        <v>538</v>
      </c>
      <c r="N1937" s="2" t="s">
        <v>417</v>
      </c>
      <c r="O1937" s="2" t="s">
        <v>70</v>
      </c>
    </row>
    <row r="1938" spans="1:15">
      <c r="A1938" s="38">
        <v>41123</v>
      </c>
      <c r="B1938" s="38">
        <v>43923</v>
      </c>
      <c r="C1938" s="131">
        <v>92</v>
      </c>
      <c r="D1938" s="39">
        <v>8.5099999999999995E-2</v>
      </c>
      <c r="E1938" s="39">
        <v>7.4400000000000008E-2</v>
      </c>
      <c r="F1938" s="40">
        <v>160000</v>
      </c>
      <c r="G1938" s="40">
        <v>160000</v>
      </c>
      <c r="H1938" s="40">
        <v>60814.04</v>
      </c>
      <c r="I1938" s="40">
        <v>88999.99</v>
      </c>
      <c r="J1938" s="67">
        <f t="shared" si="90"/>
        <v>0.38008775</v>
      </c>
      <c r="K1938" s="39">
        <f t="shared" si="91"/>
        <v>0.55624993750000007</v>
      </c>
      <c r="L1938" s="2" t="str">
        <f t="shared" si="92"/>
        <v>AA</v>
      </c>
      <c r="M1938" s="2" t="s">
        <v>527</v>
      </c>
      <c r="N1938" s="2" t="s">
        <v>419</v>
      </c>
      <c r="O1938" s="2" t="s">
        <v>70</v>
      </c>
    </row>
    <row r="1939" spans="1:15">
      <c r="A1939" s="42">
        <v>41528</v>
      </c>
      <c r="B1939" s="42">
        <v>54312</v>
      </c>
      <c r="C1939" s="130">
        <v>420</v>
      </c>
      <c r="D1939" s="43">
        <v>8.5099999999999995E-2</v>
      </c>
      <c r="E1939" s="43">
        <v>0.08</v>
      </c>
      <c r="F1939" s="44">
        <v>192000</v>
      </c>
      <c r="G1939" s="44">
        <v>192000</v>
      </c>
      <c r="H1939" s="44">
        <v>103721.32</v>
      </c>
      <c r="I1939" s="44">
        <v>106801.35</v>
      </c>
      <c r="J1939" s="68">
        <f t="shared" si="90"/>
        <v>0.54021520833333336</v>
      </c>
      <c r="K1939" s="43">
        <f t="shared" si="91"/>
        <v>0.55625703125000003</v>
      </c>
      <c r="L1939" s="41" t="str">
        <f t="shared" si="92"/>
        <v>AA</v>
      </c>
      <c r="M1939" s="41" t="s">
        <v>864</v>
      </c>
      <c r="N1939" s="41" t="s">
        <v>424</v>
      </c>
      <c r="O1939" s="41" t="s">
        <v>70</v>
      </c>
    </row>
    <row r="1940" spans="1:15">
      <c r="A1940" s="38">
        <v>41575</v>
      </c>
      <c r="B1940" s="38">
        <v>49762</v>
      </c>
      <c r="C1940" s="131">
        <v>269</v>
      </c>
      <c r="D1940" s="39">
        <v>8.5099999999999995E-2</v>
      </c>
      <c r="E1940" s="39">
        <v>7.5300000000000006E-2</v>
      </c>
      <c r="F1940" s="40">
        <v>142000</v>
      </c>
      <c r="G1940" s="40">
        <v>142000</v>
      </c>
      <c r="H1940" s="40">
        <v>75146.2</v>
      </c>
      <c r="I1940" s="40">
        <v>78999.990000000005</v>
      </c>
      <c r="J1940" s="67">
        <f t="shared" si="90"/>
        <v>0.52919859154929572</v>
      </c>
      <c r="K1940" s="39">
        <f t="shared" si="91"/>
        <v>0.55633795774647887</v>
      </c>
      <c r="L1940" s="2" t="str">
        <f t="shared" si="92"/>
        <v>AA</v>
      </c>
      <c r="M1940" s="2" t="s">
        <v>633</v>
      </c>
      <c r="N1940" s="2" t="s">
        <v>422</v>
      </c>
      <c r="O1940" s="2" t="s">
        <v>70</v>
      </c>
    </row>
    <row r="1941" spans="1:15">
      <c r="A1941" s="42">
        <v>41229</v>
      </c>
      <c r="B1941" s="42">
        <v>54012</v>
      </c>
      <c r="C1941" s="130">
        <v>420</v>
      </c>
      <c r="D1941" s="43">
        <v>8.5099999999999995E-2</v>
      </c>
      <c r="E1941" s="43">
        <v>7.8100000000000003E-2</v>
      </c>
      <c r="F1941" s="44">
        <v>193000</v>
      </c>
      <c r="G1941" s="44">
        <v>193000</v>
      </c>
      <c r="H1941" s="44">
        <v>101710.41</v>
      </c>
      <c r="I1941" s="44">
        <v>107378.97</v>
      </c>
      <c r="J1941" s="68">
        <f t="shared" si="90"/>
        <v>0.52699694300518141</v>
      </c>
      <c r="K1941" s="43">
        <f t="shared" si="91"/>
        <v>0.55636772020725389</v>
      </c>
      <c r="L1941" s="41" t="str">
        <f t="shared" si="92"/>
        <v>AA</v>
      </c>
      <c r="M1941" s="41" t="s">
        <v>1392</v>
      </c>
      <c r="N1941" s="41" t="s">
        <v>419</v>
      </c>
      <c r="O1941" s="41" t="s">
        <v>70</v>
      </c>
    </row>
    <row r="1942" spans="1:15">
      <c r="A1942" s="38">
        <v>41445</v>
      </c>
      <c r="B1942" s="38">
        <v>52402</v>
      </c>
      <c r="C1942" s="131">
        <v>360</v>
      </c>
      <c r="D1942" s="39">
        <v>8.5099999999999995E-2</v>
      </c>
      <c r="E1942" s="39">
        <v>0.08</v>
      </c>
      <c r="F1942" s="40">
        <v>186000</v>
      </c>
      <c r="G1942" s="40">
        <v>186000</v>
      </c>
      <c r="H1942" s="40">
        <v>98938.19</v>
      </c>
      <c r="I1942" s="40">
        <v>103499.99</v>
      </c>
      <c r="J1942" s="67">
        <f t="shared" si="90"/>
        <v>0.5319257526881721</v>
      </c>
      <c r="K1942" s="39">
        <f t="shared" si="91"/>
        <v>0.55645155913978495</v>
      </c>
      <c r="L1942" s="2" t="str">
        <f t="shared" si="92"/>
        <v>AA</v>
      </c>
      <c r="M1942" s="2" t="s">
        <v>495</v>
      </c>
      <c r="N1942" s="2" t="s">
        <v>424</v>
      </c>
      <c r="O1942" s="2" t="s">
        <v>70</v>
      </c>
    </row>
    <row r="1943" spans="1:15">
      <c r="A1943" s="42">
        <v>41626</v>
      </c>
      <c r="B1943" s="42">
        <v>52583</v>
      </c>
      <c r="C1943" s="130">
        <v>360</v>
      </c>
      <c r="D1943" s="43">
        <v>8.5099999999999995E-2</v>
      </c>
      <c r="E1943" s="43">
        <v>7.8100000000000003E-2</v>
      </c>
      <c r="F1943" s="44">
        <v>115000</v>
      </c>
      <c r="G1943" s="44">
        <v>115000</v>
      </c>
      <c r="H1943" s="44">
        <v>62169.98</v>
      </c>
      <c r="I1943" s="44">
        <v>63999.99</v>
      </c>
      <c r="J1943" s="68">
        <f t="shared" si="90"/>
        <v>0.54060852173913043</v>
      </c>
      <c r="K1943" s="43">
        <f t="shared" si="91"/>
        <v>0.55652165217391303</v>
      </c>
      <c r="L1943" s="41" t="str">
        <f t="shared" si="92"/>
        <v>AA</v>
      </c>
      <c r="M1943" s="41" t="s">
        <v>732</v>
      </c>
      <c r="N1943" s="41" t="s">
        <v>424</v>
      </c>
      <c r="O1943" s="41" t="s">
        <v>70</v>
      </c>
    </row>
    <row r="1944" spans="1:15">
      <c r="A1944" s="38">
        <v>41719</v>
      </c>
      <c r="B1944" s="38">
        <v>45372</v>
      </c>
      <c r="C1944" s="131">
        <v>120</v>
      </c>
      <c r="D1944" s="39">
        <v>8.5099999999999995E-2</v>
      </c>
      <c r="E1944" s="39">
        <v>0.08</v>
      </c>
      <c r="F1944" s="40">
        <v>125000</v>
      </c>
      <c r="G1944" s="40">
        <v>125000</v>
      </c>
      <c r="H1944" s="40">
        <v>63715.94</v>
      </c>
      <c r="I1944" s="40">
        <v>69567.7</v>
      </c>
      <c r="J1944" s="67">
        <f t="shared" si="90"/>
        <v>0.50972751999999999</v>
      </c>
      <c r="K1944" s="39">
        <f t="shared" si="91"/>
        <v>0.55654159999999997</v>
      </c>
      <c r="L1944" s="2" t="str">
        <f t="shared" si="92"/>
        <v>AA</v>
      </c>
      <c r="M1944" s="2" t="s">
        <v>482</v>
      </c>
      <c r="N1944" s="2" t="s">
        <v>422</v>
      </c>
      <c r="O1944" s="2" t="s">
        <v>70</v>
      </c>
    </row>
    <row r="1945" spans="1:15">
      <c r="A1945" s="42">
        <v>41191</v>
      </c>
      <c r="B1945" s="42">
        <v>53974</v>
      </c>
      <c r="C1945" s="130">
        <v>420</v>
      </c>
      <c r="D1945" s="43">
        <v>8.5099999999999995E-2</v>
      </c>
      <c r="E1945" s="43">
        <v>7.4400000000000008E-2</v>
      </c>
      <c r="F1945" s="44">
        <v>185000</v>
      </c>
      <c r="G1945" s="44">
        <v>185000</v>
      </c>
      <c r="H1945" s="44">
        <v>97312.16</v>
      </c>
      <c r="I1945" s="44">
        <v>102999.99</v>
      </c>
      <c r="J1945" s="68">
        <f t="shared" si="90"/>
        <v>0.52601167567567575</v>
      </c>
      <c r="K1945" s="43">
        <f t="shared" si="91"/>
        <v>0.55675670270270272</v>
      </c>
      <c r="L1945" s="41" t="str">
        <f t="shared" si="92"/>
        <v>AA</v>
      </c>
      <c r="M1945" s="41" t="s">
        <v>566</v>
      </c>
      <c r="N1945" s="41" t="s">
        <v>420</v>
      </c>
      <c r="O1945" s="41" t="s">
        <v>70</v>
      </c>
    </row>
    <row r="1946" spans="1:15">
      <c r="A1946" s="42">
        <v>41149</v>
      </c>
      <c r="B1946" s="42">
        <v>53932</v>
      </c>
      <c r="C1946" s="130">
        <v>420</v>
      </c>
      <c r="D1946" s="43">
        <v>8.5099999999999995E-2</v>
      </c>
      <c r="E1946" s="43">
        <v>0.08</v>
      </c>
      <c r="F1946" s="44">
        <v>122000</v>
      </c>
      <c r="G1946" s="44">
        <v>122000</v>
      </c>
      <c r="H1946" s="44">
        <v>67436.58</v>
      </c>
      <c r="I1946" s="44">
        <v>67944</v>
      </c>
      <c r="J1946" s="68">
        <f t="shared" si="90"/>
        <v>0.55275885245901646</v>
      </c>
      <c r="K1946" s="43">
        <f t="shared" si="91"/>
        <v>0.55691803278688523</v>
      </c>
      <c r="L1946" s="41" t="str">
        <f t="shared" si="92"/>
        <v>AA</v>
      </c>
      <c r="M1946" s="41" t="s">
        <v>468</v>
      </c>
      <c r="N1946" s="41" t="s">
        <v>421</v>
      </c>
      <c r="O1946" s="41" t="s">
        <v>70</v>
      </c>
    </row>
    <row r="1947" spans="1:15">
      <c r="A1947" s="42">
        <v>41333</v>
      </c>
      <c r="B1947" s="42">
        <v>54116</v>
      </c>
      <c r="C1947" s="130">
        <v>420</v>
      </c>
      <c r="D1947" s="43">
        <v>8.5099999999999995E-2</v>
      </c>
      <c r="E1947" s="43">
        <v>7.5300000000000006E-2</v>
      </c>
      <c r="F1947" s="44">
        <v>170000</v>
      </c>
      <c r="G1947" s="44">
        <v>170000</v>
      </c>
      <c r="H1947" s="44">
        <v>92274.19</v>
      </c>
      <c r="I1947" s="44">
        <v>94700</v>
      </c>
      <c r="J1947" s="68">
        <f t="shared" si="90"/>
        <v>0.54278935294117647</v>
      </c>
      <c r="K1947" s="43">
        <f t="shared" si="91"/>
        <v>0.55705882352941172</v>
      </c>
      <c r="L1947" s="41" t="str">
        <f t="shared" si="92"/>
        <v>AA</v>
      </c>
      <c r="M1947" s="41" t="s">
        <v>704</v>
      </c>
      <c r="N1947" s="41" t="s">
        <v>416</v>
      </c>
      <c r="O1947" s="41" t="s">
        <v>70</v>
      </c>
    </row>
    <row r="1948" spans="1:15">
      <c r="A1948" s="42">
        <v>41088</v>
      </c>
      <c r="B1948" s="42">
        <v>52045</v>
      </c>
      <c r="C1948" s="130">
        <v>360</v>
      </c>
      <c r="D1948" s="43">
        <v>8.5099999999999995E-2</v>
      </c>
      <c r="E1948" s="43">
        <v>8.5099999999999995E-2</v>
      </c>
      <c r="F1948" s="44">
        <v>110000</v>
      </c>
      <c r="G1948" s="44">
        <v>110000</v>
      </c>
      <c r="H1948" s="44">
        <v>58402.17</v>
      </c>
      <c r="I1948" s="44">
        <v>61303.62</v>
      </c>
      <c r="J1948" s="68">
        <f t="shared" si="90"/>
        <v>0.53092881818181814</v>
      </c>
      <c r="K1948" s="43">
        <f t="shared" si="91"/>
        <v>0.55730563636363639</v>
      </c>
      <c r="L1948" s="41" t="str">
        <f t="shared" si="92"/>
        <v>AA</v>
      </c>
      <c r="M1948" s="41" t="s">
        <v>852</v>
      </c>
      <c r="N1948" s="41" t="s">
        <v>421</v>
      </c>
      <c r="O1948" s="41" t="s">
        <v>70</v>
      </c>
    </row>
    <row r="1949" spans="1:15">
      <c r="A1949" s="38">
        <v>41628</v>
      </c>
      <c r="B1949" s="38">
        <v>52585</v>
      </c>
      <c r="C1949" s="131">
        <v>360</v>
      </c>
      <c r="D1949" s="39">
        <v>8.5099999999999995E-2</v>
      </c>
      <c r="E1949" s="39">
        <v>0.08</v>
      </c>
      <c r="F1949" s="40">
        <v>170000</v>
      </c>
      <c r="G1949" s="40">
        <v>170000</v>
      </c>
      <c r="H1949" s="40">
        <v>92018.67</v>
      </c>
      <c r="I1949" s="40">
        <v>94791.35</v>
      </c>
      <c r="J1949" s="67">
        <f t="shared" si="90"/>
        <v>0.54128629411764706</v>
      </c>
      <c r="K1949" s="39">
        <f t="shared" si="91"/>
        <v>0.55759617647058823</v>
      </c>
      <c r="L1949" s="2" t="str">
        <f t="shared" si="92"/>
        <v>AA</v>
      </c>
      <c r="M1949" s="2" t="s">
        <v>739</v>
      </c>
      <c r="N1949" s="2" t="s">
        <v>422</v>
      </c>
      <c r="O1949" s="2" t="s">
        <v>70</v>
      </c>
    </row>
    <row r="1950" spans="1:15">
      <c r="A1950" s="42">
        <v>41565</v>
      </c>
      <c r="B1950" s="42">
        <v>54349</v>
      </c>
      <c r="C1950" s="130">
        <v>420</v>
      </c>
      <c r="D1950" s="43">
        <v>8.5099999999999995E-2</v>
      </c>
      <c r="E1950" s="43">
        <v>0.08</v>
      </c>
      <c r="F1950" s="44">
        <v>130000</v>
      </c>
      <c r="G1950" s="44">
        <v>130000</v>
      </c>
      <c r="H1950" s="44">
        <v>70548.639999999999</v>
      </c>
      <c r="I1950" s="44">
        <v>72499.990000000005</v>
      </c>
      <c r="J1950" s="68">
        <f t="shared" si="90"/>
        <v>0.54268184615384618</v>
      </c>
      <c r="K1950" s="43">
        <f t="shared" si="91"/>
        <v>0.5576922307692308</v>
      </c>
      <c r="L1950" s="41" t="str">
        <f t="shared" si="92"/>
        <v>AA</v>
      </c>
      <c r="M1950" s="41" t="s">
        <v>871</v>
      </c>
      <c r="N1950" s="41" t="s">
        <v>416</v>
      </c>
      <c r="O1950" s="41" t="s">
        <v>70</v>
      </c>
    </row>
    <row r="1951" spans="1:15">
      <c r="A1951" s="42">
        <v>41446</v>
      </c>
      <c r="B1951" s="42">
        <v>54230</v>
      </c>
      <c r="C1951" s="130">
        <v>420</v>
      </c>
      <c r="D1951" s="43">
        <v>8.5099999999999995E-2</v>
      </c>
      <c r="E1951" s="43">
        <v>0.08</v>
      </c>
      <c r="F1951" s="44">
        <v>160000</v>
      </c>
      <c r="G1951" s="44">
        <v>160000</v>
      </c>
      <c r="H1951" s="44">
        <v>88635.51</v>
      </c>
      <c r="I1951" s="44">
        <v>89240.15</v>
      </c>
      <c r="J1951" s="68">
        <f t="shared" si="90"/>
        <v>0.55397193749999996</v>
      </c>
      <c r="K1951" s="43">
        <f t="shared" si="91"/>
        <v>0.55775093749999993</v>
      </c>
      <c r="L1951" s="41" t="str">
        <f t="shared" si="92"/>
        <v>AA</v>
      </c>
      <c r="M1951" s="41" t="s">
        <v>584</v>
      </c>
      <c r="N1951" s="41" t="s">
        <v>417</v>
      </c>
      <c r="O1951" s="41" t="s">
        <v>70</v>
      </c>
    </row>
    <row r="1952" spans="1:15">
      <c r="A1952" s="38">
        <v>41428</v>
      </c>
      <c r="B1952" s="38">
        <v>52385</v>
      </c>
      <c r="C1952" s="131">
        <v>360</v>
      </c>
      <c r="D1952" s="39">
        <v>8.5099999999999995E-2</v>
      </c>
      <c r="E1952" s="39">
        <v>7.5300000000000006E-2</v>
      </c>
      <c r="F1952" s="40">
        <v>173000</v>
      </c>
      <c r="G1952" s="40">
        <v>173000</v>
      </c>
      <c r="H1952" s="40">
        <v>92488.66</v>
      </c>
      <c r="I1952" s="40">
        <v>96499.99</v>
      </c>
      <c r="J1952" s="67">
        <f t="shared" si="90"/>
        <v>0.53461653179190749</v>
      </c>
      <c r="K1952" s="39">
        <f t="shared" si="91"/>
        <v>0.55780341040462433</v>
      </c>
      <c r="L1952" s="2" t="str">
        <f t="shared" si="92"/>
        <v>AA</v>
      </c>
      <c r="M1952" s="2" t="s">
        <v>470</v>
      </c>
      <c r="N1952" s="2" t="s">
        <v>424</v>
      </c>
      <c r="O1952" s="2" t="s">
        <v>70</v>
      </c>
    </row>
    <row r="1953" spans="1:15">
      <c r="A1953" s="38">
        <v>41558</v>
      </c>
      <c r="B1953" s="38">
        <v>54342</v>
      </c>
      <c r="C1953" s="131">
        <v>420</v>
      </c>
      <c r="D1953" s="39">
        <v>8.5099999999999995E-2</v>
      </c>
      <c r="E1953" s="39">
        <v>0.08</v>
      </c>
      <c r="F1953" s="40">
        <v>58310</v>
      </c>
      <c r="G1953" s="40">
        <v>58310</v>
      </c>
      <c r="H1953" s="40">
        <v>31663.34</v>
      </c>
      <c r="I1953" s="40">
        <v>32536.97</v>
      </c>
      <c r="J1953" s="67">
        <f t="shared" si="90"/>
        <v>0.54301732121419999</v>
      </c>
      <c r="K1953" s="39">
        <f t="shared" si="91"/>
        <v>0.5579998285028297</v>
      </c>
      <c r="L1953" s="2" t="str">
        <f t="shared" si="92"/>
        <v>AA</v>
      </c>
      <c r="M1953" s="2" t="s">
        <v>1530</v>
      </c>
      <c r="N1953" s="2" t="s">
        <v>424</v>
      </c>
      <c r="O1953" s="2" t="s">
        <v>70</v>
      </c>
    </row>
    <row r="1954" spans="1:15">
      <c r="A1954" s="38">
        <v>41659</v>
      </c>
      <c r="B1954" s="38">
        <v>53985</v>
      </c>
      <c r="C1954" s="131">
        <v>405</v>
      </c>
      <c r="D1954" s="39">
        <v>8.5099999999999995E-2</v>
      </c>
      <c r="E1954" s="39">
        <v>7.8100000000000003E-2</v>
      </c>
      <c r="F1954" s="40">
        <v>107500</v>
      </c>
      <c r="G1954" s="40">
        <v>107500</v>
      </c>
      <c r="H1954" s="40">
        <v>59354</v>
      </c>
      <c r="I1954" s="40">
        <v>60000</v>
      </c>
      <c r="J1954" s="67">
        <f t="shared" si="90"/>
        <v>0.55213023255813953</v>
      </c>
      <c r="K1954" s="39">
        <f t="shared" si="91"/>
        <v>0.55813953488372092</v>
      </c>
      <c r="L1954" s="2" t="str">
        <f t="shared" si="92"/>
        <v>AA</v>
      </c>
      <c r="M1954" s="2" t="s">
        <v>753</v>
      </c>
      <c r="N1954" s="2" t="s">
        <v>431</v>
      </c>
      <c r="O1954" s="2" t="s">
        <v>70</v>
      </c>
    </row>
    <row r="1955" spans="1:15">
      <c r="A1955" s="38">
        <v>41690</v>
      </c>
      <c r="B1955" s="38">
        <v>48995</v>
      </c>
      <c r="C1955" s="131">
        <v>240</v>
      </c>
      <c r="D1955" s="39">
        <v>8.5099999999999995E-2</v>
      </c>
      <c r="E1955" s="39">
        <v>0.08</v>
      </c>
      <c r="F1955" s="40">
        <v>103000</v>
      </c>
      <c r="G1955" s="40">
        <v>103000</v>
      </c>
      <c r="H1955" s="40">
        <v>55117.48</v>
      </c>
      <c r="I1955" s="40">
        <v>57499.99</v>
      </c>
      <c r="J1955" s="67">
        <f t="shared" si="90"/>
        <v>0.53512116504854368</v>
      </c>
      <c r="K1955" s="39">
        <f t="shared" si="91"/>
        <v>0.55825233009708741</v>
      </c>
      <c r="L1955" s="2" t="str">
        <f t="shared" si="92"/>
        <v>AA</v>
      </c>
      <c r="M1955" s="2" t="s">
        <v>510</v>
      </c>
      <c r="N1955" s="2" t="s">
        <v>421</v>
      </c>
      <c r="O1955" s="2" t="s">
        <v>70</v>
      </c>
    </row>
    <row r="1956" spans="1:15">
      <c r="A1956" s="38">
        <v>41418</v>
      </c>
      <c r="B1956" s="38">
        <v>48723</v>
      </c>
      <c r="C1956" s="131">
        <v>240</v>
      </c>
      <c r="D1956" s="39">
        <v>8.5099999999999995E-2</v>
      </c>
      <c r="E1956" s="39">
        <v>7.5300000000000006E-2</v>
      </c>
      <c r="F1956" s="40">
        <v>143300</v>
      </c>
      <c r="G1956" s="40">
        <v>143300</v>
      </c>
      <c r="H1956" s="40">
        <v>73862.86</v>
      </c>
      <c r="I1956" s="40">
        <v>79999.990000000005</v>
      </c>
      <c r="J1956" s="67">
        <f t="shared" si="90"/>
        <v>0.51544214933705512</v>
      </c>
      <c r="K1956" s="39">
        <f t="shared" si="91"/>
        <v>0.55826929518492674</v>
      </c>
      <c r="L1956" s="2" t="str">
        <f t="shared" si="92"/>
        <v>AA</v>
      </c>
      <c r="M1956" s="2" t="s">
        <v>540</v>
      </c>
      <c r="N1956" s="2" t="s">
        <v>423</v>
      </c>
      <c r="O1956" s="2" t="s">
        <v>70</v>
      </c>
    </row>
    <row r="1957" spans="1:15">
      <c r="A1957" s="38">
        <v>41103</v>
      </c>
      <c r="B1957" s="38">
        <v>49626</v>
      </c>
      <c r="C1957" s="131">
        <v>280</v>
      </c>
      <c r="D1957" s="39">
        <v>8.5099999999999995E-2</v>
      </c>
      <c r="E1957" s="39">
        <v>0.08</v>
      </c>
      <c r="F1957" s="40">
        <v>120000</v>
      </c>
      <c r="G1957" s="40">
        <v>120000</v>
      </c>
      <c r="H1957" s="40">
        <v>60336.38</v>
      </c>
      <c r="I1957" s="40">
        <v>66999.990000000005</v>
      </c>
      <c r="J1957" s="67">
        <f t="shared" si="90"/>
        <v>0.50280316666666669</v>
      </c>
      <c r="K1957" s="39">
        <f t="shared" si="91"/>
        <v>0.55833325</v>
      </c>
      <c r="L1957" s="2" t="str">
        <f t="shared" si="92"/>
        <v>AA</v>
      </c>
      <c r="M1957" s="2" t="s">
        <v>655</v>
      </c>
      <c r="N1957" s="2" t="s">
        <v>422</v>
      </c>
      <c r="O1957" s="2" t="s">
        <v>70</v>
      </c>
    </row>
    <row r="1958" spans="1:15">
      <c r="A1958" s="42">
        <v>41409</v>
      </c>
      <c r="B1958" s="42">
        <v>52366</v>
      </c>
      <c r="C1958" s="130">
        <v>360</v>
      </c>
      <c r="D1958" s="43">
        <v>8.5099999999999995E-2</v>
      </c>
      <c r="E1958" s="43">
        <v>7.5300000000000006E-2</v>
      </c>
      <c r="F1958" s="44">
        <v>165000</v>
      </c>
      <c r="G1958" s="44">
        <v>165000</v>
      </c>
      <c r="H1958" s="44">
        <v>90738.57</v>
      </c>
      <c r="I1958" s="44">
        <v>92168</v>
      </c>
      <c r="J1958" s="68">
        <f t="shared" si="90"/>
        <v>0.54993072727272729</v>
      </c>
      <c r="K1958" s="43">
        <f t="shared" si="91"/>
        <v>0.55859393939393942</v>
      </c>
      <c r="L1958" s="41" t="str">
        <f t="shared" si="92"/>
        <v>AA</v>
      </c>
      <c r="M1958" s="41" t="s">
        <v>774</v>
      </c>
      <c r="N1958" s="41" t="s">
        <v>421</v>
      </c>
      <c r="O1958" s="41" t="s">
        <v>70</v>
      </c>
    </row>
    <row r="1959" spans="1:15">
      <c r="A1959" s="42">
        <v>41600</v>
      </c>
      <c r="B1959" s="42">
        <v>46164</v>
      </c>
      <c r="C1959" s="130">
        <v>150</v>
      </c>
      <c r="D1959" s="43">
        <v>8.5099999999999995E-2</v>
      </c>
      <c r="E1959" s="43">
        <v>7.4400000000000008E-2</v>
      </c>
      <c r="F1959" s="44">
        <v>69000</v>
      </c>
      <c r="G1959" s="44">
        <v>69000</v>
      </c>
      <c r="H1959" s="44">
        <v>35064.730000000003</v>
      </c>
      <c r="I1959" s="44">
        <v>38544.629999999997</v>
      </c>
      <c r="J1959" s="68">
        <f t="shared" si="90"/>
        <v>0.50818449275362321</v>
      </c>
      <c r="K1959" s="43">
        <f t="shared" si="91"/>
        <v>0.55861782608695654</v>
      </c>
      <c r="L1959" s="41" t="str">
        <f t="shared" si="92"/>
        <v>AA</v>
      </c>
      <c r="M1959" s="41" t="s">
        <v>1414</v>
      </c>
      <c r="N1959" s="41" t="s">
        <v>423</v>
      </c>
      <c r="O1959" s="41" t="s">
        <v>70</v>
      </c>
    </row>
    <row r="1960" spans="1:15">
      <c r="A1960" s="38">
        <v>41423</v>
      </c>
      <c r="B1960" s="38">
        <v>50554</v>
      </c>
      <c r="C1960" s="131">
        <v>300</v>
      </c>
      <c r="D1960" s="39">
        <v>8.5099999999999995E-2</v>
      </c>
      <c r="E1960" s="39">
        <v>0.08</v>
      </c>
      <c r="F1960" s="40">
        <v>170000</v>
      </c>
      <c r="G1960" s="40">
        <v>170000</v>
      </c>
      <c r="H1960" s="40">
        <v>89449.69</v>
      </c>
      <c r="I1960" s="40">
        <v>94999.99</v>
      </c>
      <c r="J1960" s="67">
        <f t="shared" si="90"/>
        <v>0.52617464705882355</v>
      </c>
      <c r="K1960" s="39">
        <f t="shared" si="91"/>
        <v>0.55882347058823534</v>
      </c>
      <c r="L1960" s="2" t="str">
        <f t="shared" si="92"/>
        <v>AA</v>
      </c>
      <c r="M1960" s="2" t="s">
        <v>554</v>
      </c>
      <c r="N1960" s="2" t="s">
        <v>417</v>
      </c>
      <c r="O1960" s="2" t="s">
        <v>70</v>
      </c>
    </row>
    <row r="1961" spans="1:15">
      <c r="A1961" s="38">
        <v>41456</v>
      </c>
      <c r="B1961" s="38">
        <v>52413</v>
      </c>
      <c r="C1961" s="131">
        <v>360</v>
      </c>
      <c r="D1961" s="39">
        <v>8.5099999999999995E-2</v>
      </c>
      <c r="E1961" s="39">
        <v>0.08</v>
      </c>
      <c r="F1961" s="40">
        <v>170000</v>
      </c>
      <c r="G1961" s="40">
        <v>170000</v>
      </c>
      <c r="H1961" s="40">
        <v>91026.87</v>
      </c>
      <c r="I1961" s="40">
        <v>94999.99</v>
      </c>
      <c r="J1961" s="67">
        <f t="shared" si="90"/>
        <v>0.53545217647058818</v>
      </c>
      <c r="K1961" s="39">
        <f t="shared" si="91"/>
        <v>0.55882347058823534</v>
      </c>
      <c r="L1961" s="2" t="str">
        <f t="shared" si="92"/>
        <v>AA</v>
      </c>
      <c r="M1961" s="2" t="s">
        <v>548</v>
      </c>
      <c r="N1961" s="2" t="s">
        <v>433</v>
      </c>
      <c r="O1961" s="2" t="s">
        <v>70</v>
      </c>
    </row>
    <row r="1962" spans="1:15">
      <c r="A1962" s="42">
        <v>41540</v>
      </c>
      <c r="B1962" s="42">
        <v>52954</v>
      </c>
      <c r="C1962" s="130">
        <v>375</v>
      </c>
      <c r="D1962" s="43">
        <v>8.5099999999999995E-2</v>
      </c>
      <c r="E1962" s="43">
        <v>0.08</v>
      </c>
      <c r="F1962" s="44">
        <v>170000</v>
      </c>
      <c r="G1962" s="44">
        <v>170000</v>
      </c>
      <c r="H1962" s="44">
        <v>91748.28</v>
      </c>
      <c r="I1962" s="44">
        <v>94999.99</v>
      </c>
      <c r="J1962" s="68">
        <f t="shared" si="90"/>
        <v>0.53969576470588232</v>
      </c>
      <c r="K1962" s="43">
        <f t="shared" si="91"/>
        <v>0.55882347058823534</v>
      </c>
      <c r="L1962" s="41" t="str">
        <f t="shared" si="92"/>
        <v>AA</v>
      </c>
      <c r="M1962" s="41" t="s">
        <v>746</v>
      </c>
      <c r="N1962" s="41" t="s">
        <v>417</v>
      </c>
      <c r="O1962" s="41" t="s">
        <v>70</v>
      </c>
    </row>
    <row r="1963" spans="1:15">
      <c r="A1963" s="42">
        <v>41519</v>
      </c>
      <c r="B1963" s="42">
        <v>51807</v>
      </c>
      <c r="C1963" s="130">
        <v>338</v>
      </c>
      <c r="D1963" s="43">
        <v>8.5099999999999995E-2</v>
      </c>
      <c r="E1963" s="43">
        <v>7.5300000000000006E-2</v>
      </c>
      <c r="F1963" s="44">
        <v>160000</v>
      </c>
      <c r="G1963" s="44">
        <v>160000</v>
      </c>
      <c r="H1963" s="44">
        <v>85944.07</v>
      </c>
      <c r="I1963" s="44">
        <v>89411.99</v>
      </c>
      <c r="J1963" s="68">
        <f t="shared" si="90"/>
        <v>0.53715043750000002</v>
      </c>
      <c r="K1963" s="43">
        <f t="shared" si="91"/>
        <v>0.55882493750000006</v>
      </c>
      <c r="L1963" s="41" t="str">
        <f t="shared" si="92"/>
        <v>AA</v>
      </c>
      <c r="M1963" s="41" t="s">
        <v>516</v>
      </c>
      <c r="N1963" s="41" t="s">
        <v>416</v>
      </c>
      <c r="O1963" s="41" t="s">
        <v>70</v>
      </c>
    </row>
    <row r="1964" spans="1:15">
      <c r="A1964" s="38">
        <v>41415</v>
      </c>
      <c r="B1964" s="38">
        <v>46804</v>
      </c>
      <c r="C1964" s="131">
        <v>177</v>
      </c>
      <c r="D1964" s="39">
        <v>8.5099999999999995E-2</v>
      </c>
      <c r="E1964" s="39">
        <v>7.5300000000000006E-2</v>
      </c>
      <c r="F1964" s="40">
        <v>188200</v>
      </c>
      <c r="G1964" s="40">
        <v>188200</v>
      </c>
      <c r="H1964" s="40">
        <v>84407.07</v>
      </c>
      <c r="I1964" s="40">
        <v>105200</v>
      </c>
      <c r="J1964" s="67">
        <f t="shared" si="90"/>
        <v>0.44849665249734327</v>
      </c>
      <c r="K1964" s="39">
        <f t="shared" si="91"/>
        <v>0.55897980871413389</v>
      </c>
      <c r="L1964" s="2" t="str">
        <f t="shared" si="92"/>
        <v>AA</v>
      </c>
      <c r="M1964" s="2" t="s">
        <v>774</v>
      </c>
      <c r="N1964" s="2" t="s">
        <v>421</v>
      </c>
      <c r="O1964" s="2" t="s">
        <v>70</v>
      </c>
    </row>
    <row r="1965" spans="1:15">
      <c r="A1965" s="42">
        <v>41522</v>
      </c>
      <c r="B1965" s="42">
        <v>50653</v>
      </c>
      <c r="C1965" s="130">
        <v>300</v>
      </c>
      <c r="D1965" s="43">
        <v>8.5099999999999995E-2</v>
      </c>
      <c r="E1965" s="43">
        <v>8.5099999999999995E-2</v>
      </c>
      <c r="F1965" s="44">
        <v>180000</v>
      </c>
      <c r="G1965" s="44">
        <v>180000</v>
      </c>
      <c r="H1965" s="44">
        <v>96141.88</v>
      </c>
      <c r="I1965" s="44">
        <v>100639.99</v>
      </c>
      <c r="J1965" s="68">
        <f t="shared" si="90"/>
        <v>0.53412155555555563</v>
      </c>
      <c r="K1965" s="43">
        <f t="shared" si="91"/>
        <v>0.55911105555555562</v>
      </c>
      <c r="L1965" s="41" t="str">
        <f t="shared" si="92"/>
        <v>AA</v>
      </c>
      <c r="M1965" s="41" t="s">
        <v>869</v>
      </c>
      <c r="N1965" s="41" t="s">
        <v>416</v>
      </c>
      <c r="O1965" s="41" t="s">
        <v>70</v>
      </c>
    </row>
    <row r="1966" spans="1:15">
      <c r="A1966" s="38">
        <v>41698</v>
      </c>
      <c r="B1966" s="38">
        <v>54482</v>
      </c>
      <c r="C1966" s="131">
        <v>420</v>
      </c>
      <c r="D1966" s="39">
        <v>8.5099999999999995E-2</v>
      </c>
      <c r="E1966" s="39">
        <v>7.5300000000000006E-2</v>
      </c>
      <c r="F1966" s="40">
        <v>200000</v>
      </c>
      <c r="G1966" s="40">
        <v>200000</v>
      </c>
      <c r="H1966" s="40">
        <v>109108.85</v>
      </c>
      <c r="I1966" s="40">
        <v>111826.15</v>
      </c>
      <c r="J1966" s="67">
        <f t="shared" si="90"/>
        <v>0.54554425000000006</v>
      </c>
      <c r="K1966" s="39">
        <f t="shared" si="91"/>
        <v>0.55913075000000001</v>
      </c>
      <c r="L1966" s="2" t="str">
        <f t="shared" si="92"/>
        <v>AA</v>
      </c>
      <c r="M1966" s="2" t="s">
        <v>1501</v>
      </c>
      <c r="N1966" s="2" t="s">
        <v>416</v>
      </c>
      <c r="O1966" s="2" t="s">
        <v>70</v>
      </c>
    </row>
    <row r="1967" spans="1:15">
      <c r="A1967" s="42">
        <v>41389</v>
      </c>
      <c r="B1967" s="42">
        <v>50764</v>
      </c>
      <c r="C1967" s="130">
        <v>308</v>
      </c>
      <c r="D1967" s="43">
        <v>8.5099999999999995E-2</v>
      </c>
      <c r="E1967" s="43">
        <v>0.08</v>
      </c>
      <c r="F1967" s="44">
        <v>167500</v>
      </c>
      <c r="G1967" s="44">
        <v>167500</v>
      </c>
      <c r="H1967" s="44">
        <v>83305.039999999994</v>
      </c>
      <c r="I1967" s="44">
        <v>93659.99</v>
      </c>
      <c r="J1967" s="68">
        <f t="shared" si="90"/>
        <v>0.49734352238805968</v>
      </c>
      <c r="K1967" s="43">
        <f t="shared" si="91"/>
        <v>0.55916411940298516</v>
      </c>
      <c r="L1967" s="41" t="str">
        <f t="shared" si="92"/>
        <v>AA</v>
      </c>
      <c r="M1967" s="41" t="s">
        <v>461</v>
      </c>
      <c r="N1967" s="41" t="s">
        <v>416</v>
      </c>
      <c r="O1967" s="41" t="s">
        <v>70</v>
      </c>
    </row>
    <row r="1968" spans="1:15">
      <c r="A1968" s="38">
        <v>41120</v>
      </c>
      <c r="B1968" s="38">
        <v>44772</v>
      </c>
      <c r="C1968" s="131">
        <v>120</v>
      </c>
      <c r="D1968" s="39">
        <v>8.5099999999999995E-2</v>
      </c>
      <c r="E1968" s="39">
        <v>0.08</v>
      </c>
      <c r="F1968" s="40">
        <v>184500</v>
      </c>
      <c r="G1968" s="40">
        <v>184500</v>
      </c>
      <c r="H1968" s="40">
        <v>77426.429999999993</v>
      </c>
      <c r="I1968" s="40">
        <v>103167.9</v>
      </c>
      <c r="J1968" s="67">
        <f t="shared" si="90"/>
        <v>0.41965544715447151</v>
      </c>
      <c r="K1968" s="39">
        <f t="shared" si="91"/>
        <v>0.55917560975609748</v>
      </c>
      <c r="L1968" s="2" t="str">
        <f t="shared" si="92"/>
        <v>AA</v>
      </c>
      <c r="M1968" s="2" t="s">
        <v>457</v>
      </c>
      <c r="N1968" s="2" t="s">
        <v>419</v>
      </c>
      <c r="O1968" s="2" t="s">
        <v>70</v>
      </c>
    </row>
    <row r="1969" spans="1:15">
      <c r="A1969" s="38">
        <v>41568</v>
      </c>
      <c r="B1969" s="38">
        <v>50699</v>
      </c>
      <c r="C1969" s="131">
        <v>300</v>
      </c>
      <c r="D1969" s="39">
        <v>8.5099999999999995E-2</v>
      </c>
      <c r="E1969" s="39">
        <v>7.5300000000000006E-2</v>
      </c>
      <c r="F1969" s="40">
        <v>180000</v>
      </c>
      <c r="G1969" s="40">
        <v>180000</v>
      </c>
      <c r="H1969" s="40">
        <v>96336.78</v>
      </c>
      <c r="I1969" s="40">
        <v>100655.37</v>
      </c>
      <c r="J1969" s="67">
        <f t="shared" si="90"/>
        <v>0.53520433333333328</v>
      </c>
      <c r="K1969" s="39">
        <f t="shared" si="91"/>
        <v>0.55919649999999999</v>
      </c>
      <c r="L1969" s="2" t="str">
        <f t="shared" si="92"/>
        <v>AA</v>
      </c>
      <c r="M1969" s="2" t="s">
        <v>723</v>
      </c>
      <c r="N1969" s="2" t="s">
        <v>416</v>
      </c>
      <c r="O1969" s="2" t="s">
        <v>70</v>
      </c>
    </row>
    <row r="1970" spans="1:15">
      <c r="A1970" s="42">
        <v>41243</v>
      </c>
      <c r="B1970" s="42">
        <v>54026</v>
      </c>
      <c r="C1970" s="130">
        <v>420</v>
      </c>
      <c r="D1970" s="43">
        <v>8.5099999999999995E-2</v>
      </c>
      <c r="E1970" s="43">
        <v>0.08</v>
      </c>
      <c r="F1970" s="44">
        <v>165000</v>
      </c>
      <c r="G1970" s="44">
        <v>165000</v>
      </c>
      <c r="H1970" s="44">
        <v>89900.09</v>
      </c>
      <c r="I1970" s="44">
        <v>92309.34</v>
      </c>
      <c r="J1970" s="68">
        <f t="shared" si="90"/>
        <v>0.54484903030303033</v>
      </c>
      <c r="K1970" s="43">
        <f t="shared" si="91"/>
        <v>0.55945054545454542</v>
      </c>
      <c r="L1970" s="41" t="str">
        <f t="shared" si="92"/>
        <v>AA</v>
      </c>
      <c r="M1970" s="41" t="s">
        <v>703</v>
      </c>
      <c r="N1970" s="41" t="s">
        <v>437</v>
      </c>
      <c r="O1970" s="41" t="s">
        <v>70</v>
      </c>
    </row>
    <row r="1971" spans="1:15">
      <c r="A1971" s="42">
        <v>41341</v>
      </c>
      <c r="B1971" s="42">
        <v>54125</v>
      </c>
      <c r="C1971" s="130">
        <v>420</v>
      </c>
      <c r="D1971" s="43">
        <v>8.5099999999999995E-2</v>
      </c>
      <c r="E1971" s="43">
        <v>7.5300000000000006E-2</v>
      </c>
      <c r="F1971" s="44">
        <v>153000</v>
      </c>
      <c r="G1971" s="44">
        <v>153000</v>
      </c>
      <c r="H1971" s="44">
        <v>81914.33</v>
      </c>
      <c r="I1971" s="44">
        <v>85625.78</v>
      </c>
      <c r="J1971" s="68">
        <f t="shared" si="90"/>
        <v>0.5353877777777778</v>
      </c>
      <c r="K1971" s="43">
        <f t="shared" si="91"/>
        <v>0.55964562091503267</v>
      </c>
      <c r="L1971" s="41" t="str">
        <f t="shared" si="92"/>
        <v>AA</v>
      </c>
      <c r="M1971" s="41" t="s">
        <v>739</v>
      </c>
      <c r="N1971" s="41" t="s">
        <v>422</v>
      </c>
      <c r="O1971" s="41" t="s">
        <v>70</v>
      </c>
    </row>
    <row r="1972" spans="1:15">
      <c r="A1972" s="38">
        <v>41078</v>
      </c>
      <c r="B1972" s="38">
        <v>52035</v>
      </c>
      <c r="C1972" s="131">
        <v>360</v>
      </c>
      <c r="D1972" s="39">
        <v>8.5099999999999995E-2</v>
      </c>
      <c r="E1972" s="39">
        <v>0.08</v>
      </c>
      <c r="F1972" s="40">
        <v>160000</v>
      </c>
      <c r="G1972" s="40">
        <v>160000</v>
      </c>
      <c r="H1972" s="40">
        <v>82545.820000000007</v>
      </c>
      <c r="I1972" s="40">
        <v>89549.06</v>
      </c>
      <c r="J1972" s="67">
        <f t="shared" si="90"/>
        <v>0.51591137500000006</v>
      </c>
      <c r="K1972" s="39">
        <f t="shared" si="91"/>
        <v>0.55968162499999996</v>
      </c>
      <c r="L1972" s="2" t="str">
        <f t="shared" si="92"/>
        <v>AA</v>
      </c>
      <c r="M1972" s="2" t="s">
        <v>518</v>
      </c>
      <c r="N1972" s="2" t="s">
        <v>416</v>
      </c>
      <c r="O1972" s="2" t="s">
        <v>70</v>
      </c>
    </row>
    <row r="1973" spans="1:15">
      <c r="A1973" s="38">
        <v>41533</v>
      </c>
      <c r="B1973" s="38">
        <v>54317</v>
      </c>
      <c r="C1973" s="131">
        <v>420</v>
      </c>
      <c r="D1973" s="39">
        <v>8.5099999999999995E-2</v>
      </c>
      <c r="E1973" s="39">
        <v>0.08</v>
      </c>
      <c r="F1973" s="40">
        <v>161000</v>
      </c>
      <c r="G1973" s="40">
        <v>161000</v>
      </c>
      <c r="H1973" s="40">
        <v>89580.4</v>
      </c>
      <c r="I1973" s="40">
        <v>90117</v>
      </c>
      <c r="J1973" s="67">
        <f t="shared" si="90"/>
        <v>0.55640000000000001</v>
      </c>
      <c r="K1973" s="39">
        <f t="shared" si="91"/>
        <v>0.5597329192546584</v>
      </c>
      <c r="L1973" s="2" t="str">
        <f t="shared" si="92"/>
        <v>AA</v>
      </c>
      <c r="M1973" s="2" t="s">
        <v>1196</v>
      </c>
      <c r="N1973" s="2" t="s">
        <v>416</v>
      </c>
      <c r="O1973" s="2" t="s">
        <v>70</v>
      </c>
    </row>
    <row r="1974" spans="1:15">
      <c r="A1974" s="38">
        <v>41359</v>
      </c>
      <c r="B1974" s="38">
        <v>52713</v>
      </c>
      <c r="C1974" s="131">
        <v>373</v>
      </c>
      <c r="D1974" s="39">
        <v>8.5099999999999995E-2</v>
      </c>
      <c r="E1974" s="39">
        <v>7.4400000000000008E-2</v>
      </c>
      <c r="F1974" s="40">
        <v>139800</v>
      </c>
      <c r="G1974" s="40">
        <v>139800</v>
      </c>
      <c r="H1974" s="40">
        <v>74317.37</v>
      </c>
      <c r="I1974" s="40">
        <v>78258.850000000006</v>
      </c>
      <c r="J1974" s="67">
        <f t="shared" si="90"/>
        <v>0.53159778254649492</v>
      </c>
      <c r="K1974" s="39">
        <f t="shared" si="91"/>
        <v>0.55979148783977117</v>
      </c>
      <c r="L1974" s="2" t="str">
        <f t="shared" si="92"/>
        <v>AA</v>
      </c>
      <c r="M1974" s="2" t="s">
        <v>453</v>
      </c>
      <c r="N1974" s="2" t="s">
        <v>418</v>
      </c>
      <c r="O1974" s="2" t="s">
        <v>70</v>
      </c>
    </row>
    <row r="1975" spans="1:15">
      <c r="A1975" s="42">
        <v>41743</v>
      </c>
      <c r="B1975" s="42">
        <v>51180</v>
      </c>
      <c r="C1975" s="130">
        <v>310</v>
      </c>
      <c r="D1975" s="43">
        <v>8.5099999999999995E-2</v>
      </c>
      <c r="E1975" s="43">
        <v>0.08</v>
      </c>
      <c r="F1975" s="44">
        <v>185000</v>
      </c>
      <c r="G1975" s="44">
        <v>185000</v>
      </c>
      <c r="H1975" s="44">
        <v>102453.67</v>
      </c>
      <c r="I1975" s="44">
        <v>103584.49</v>
      </c>
      <c r="J1975" s="68">
        <f t="shared" si="90"/>
        <v>0.55380362162162167</v>
      </c>
      <c r="K1975" s="43">
        <f t="shared" si="91"/>
        <v>0.55991616216216222</v>
      </c>
      <c r="L1975" s="41" t="str">
        <f t="shared" si="92"/>
        <v>AA</v>
      </c>
      <c r="M1975" s="41" t="s">
        <v>904</v>
      </c>
      <c r="N1975" s="41" t="s">
        <v>435</v>
      </c>
      <c r="O1975" s="41" t="s">
        <v>70</v>
      </c>
    </row>
    <row r="1976" spans="1:15">
      <c r="A1976" s="38">
        <v>41641</v>
      </c>
      <c r="B1976" s="38">
        <v>47059</v>
      </c>
      <c r="C1976" s="131">
        <v>178</v>
      </c>
      <c r="D1976" s="39">
        <v>8.5099999999999995E-2</v>
      </c>
      <c r="E1976" s="39">
        <v>0.08</v>
      </c>
      <c r="F1976" s="40">
        <v>125000</v>
      </c>
      <c r="G1976" s="40">
        <v>125000</v>
      </c>
      <c r="H1976" s="40">
        <v>65698.83</v>
      </c>
      <c r="I1976" s="40">
        <v>69999.990000000005</v>
      </c>
      <c r="J1976" s="67">
        <f t="shared" si="90"/>
        <v>0.52559064</v>
      </c>
      <c r="K1976" s="39">
        <f t="shared" si="91"/>
        <v>0.5599999200000001</v>
      </c>
      <c r="L1976" s="2" t="str">
        <f t="shared" si="92"/>
        <v>AA</v>
      </c>
      <c r="M1976" s="2" t="s">
        <v>629</v>
      </c>
      <c r="N1976" s="2" t="s">
        <v>417</v>
      </c>
      <c r="O1976" s="2" t="s">
        <v>70</v>
      </c>
    </row>
    <row r="1977" spans="1:15">
      <c r="A1977" s="38">
        <v>41522</v>
      </c>
      <c r="B1977" s="38">
        <v>50653</v>
      </c>
      <c r="C1977" s="131">
        <v>300</v>
      </c>
      <c r="D1977" s="39">
        <v>8.5099999999999995E-2</v>
      </c>
      <c r="E1977" s="39">
        <v>7.5300000000000006E-2</v>
      </c>
      <c r="F1977" s="40">
        <v>125000</v>
      </c>
      <c r="G1977" s="40">
        <v>125000</v>
      </c>
      <c r="H1977" s="40">
        <v>66871.31</v>
      </c>
      <c r="I1977" s="40">
        <v>69999.990000000005</v>
      </c>
      <c r="J1977" s="67">
        <f t="shared" si="90"/>
        <v>0.53497048000000003</v>
      </c>
      <c r="K1977" s="39">
        <f t="shared" si="91"/>
        <v>0.5599999200000001</v>
      </c>
      <c r="L1977" s="2" t="str">
        <f t="shared" si="92"/>
        <v>AA</v>
      </c>
      <c r="M1977" s="2" t="s">
        <v>827</v>
      </c>
      <c r="N1977" s="2" t="s">
        <v>417</v>
      </c>
      <c r="O1977" s="2" t="s">
        <v>70</v>
      </c>
    </row>
    <row r="1978" spans="1:15">
      <c r="A1978" s="38">
        <v>41674</v>
      </c>
      <c r="B1978" s="38">
        <v>51230</v>
      </c>
      <c r="C1978" s="131">
        <v>314</v>
      </c>
      <c r="D1978" s="39">
        <v>8.5099999999999995E-2</v>
      </c>
      <c r="E1978" s="39">
        <v>7.8100000000000003E-2</v>
      </c>
      <c r="F1978" s="40">
        <v>125000</v>
      </c>
      <c r="G1978" s="40">
        <v>125000</v>
      </c>
      <c r="H1978" s="40">
        <v>67963.64</v>
      </c>
      <c r="I1978" s="40">
        <v>69999.990000000005</v>
      </c>
      <c r="J1978" s="67">
        <f t="shared" si="90"/>
        <v>0.54370912000000005</v>
      </c>
      <c r="K1978" s="39">
        <f t="shared" si="91"/>
        <v>0.5599999200000001</v>
      </c>
      <c r="L1978" s="2" t="str">
        <f t="shared" si="92"/>
        <v>AA</v>
      </c>
      <c r="M1978" s="2" t="s">
        <v>681</v>
      </c>
      <c r="N1978" s="2" t="s">
        <v>434</v>
      </c>
      <c r="O1978" s="2" t="s">
        <v>70</v>
      </c>
    </row>
    <row r="1979" spans="1:15">
      <c r="A1979" s="42">
        <v>41669</v>
      </c>
      <c r="B1979" s="42">
        <v>44711</v>
      </c>
      <c r="C1979" s="130">
        <v>100</v>
      </c>
      <c r="D1979" s="43">
        <v>8.5099999999999995E-2</v>
      </c>
      <c r="E1979" s="43">
        <v>0.08</v>
      </c>
      <c r="F1979" s="44">
        <v>175000</v>
      </c>
      <c r="G1979" s="44">
        <v>175000</v>
      </c>
      <c r="H1979" s="44">
        <v>86072.83</v>
      </c>
      <c r="I1979" s="44">
        <v>97999.99</v>
      </c>
      <c r="J1979" s="68">
        <f t="shared" si="90"/>
        <v>0.49184474285714286</v>
      </c>
      <c r="K1979" s="43">
        <f t="shared" si="91"/>
        <v>0.55999994285714294</v>
      </c>
      <c r="L1979" s="41" t="str">
        <f t="shared" si="92"/>
        <v>AA</v>
      </c>
      <c r="M1979" s="41" t="s">
        <v>1044</v>
      </c>
      <c r="N1979" s="41" t="s">
        <v>417</v>
      </c>
      <c r="O1979" s="41" t="s">
        <v>70</v>
      </c>
    </row>
    <row r="1980" spans="1:15">
      <c r="A1980" s="38">
        <v>41599</v>
      </c>
      <c r="B1980" s="38">
        <v>52556</v>
      </c>
      <c r="C1980" s="131">
        <v>360</v>
      </c>
      <c r="D1980" s="39">
        <v>8.5099999999999995E-2</v>
      </c>
      <c r="E1980" s="39">
        <v>0.08</v>
      </c>
      <c r="F1980" s="40">
        <v>200000</v>
      </c>
      <c r="G1980" s="40">
        <v>200000</v>
      </c>
      <c r="H1980" s="40">
        <v>108442.92</v>
      </c>
      <c r="I1980" s="40">
        <v>111999.99</v>
      </c>
      <c r="J1980" s="67">
        <f t="shared" si="90"/>
        <v>0.54221459999999999</v>
      </c>
      <c r="K1980" s="39">
        <f t="shared" si="91"/>
        <v>0.55999995000000002</v>
      </c>
      <c r="L1980" s="2" t="str">
        <f t="shared" si="92"/>
        <v>AA</v>
      </c>
      <c r="M1980" s="2" t="s">
        <v>830</v>
      </c>
      <c r="N1980" s="2" t="s">
        <v>437</v>
      </c>
      <c r="O1980" s="2" t="s">
        <v>70</v>
      </c>
    </row>
    <row r="1981" spans="1:15">
      <c r="A1981" s="38">
        <v>41739</v>
      </c>
      <c r="B1981" s="38">
        <v>47218</v>
      </c>
      <c r="C1981" s="131">
        <v>180</v>
      </c>
      <c r="D1981" s="39">
        <v>8.5099999999999995E-2</v>
      </c>
      <c r="E1981" s="39">
        <v>7.4400000000000008E-2</v>
      </c>
      <c r="F1981" s="40">
        <v>199000</v>
      </c>
      <c r="G1981" s="40">
        <v>199000</v>
      </c>
      <c r="H1981" s="40">
        <v>106219.75</v>
      </c>
      <c r="I1981" s="40">
        <v>111599.99</v>
      </c>
      <c r="J1981" s="67">
        <f t="shared" si="90"/>
        <v>0.53376758793969847</v>
      </c>
      <c r="K1981" s="39">
        <f t="shared" si="91"/>
        <v>0.5608039698492463</v>
      </c>
      <c r="L1981" s="2" t="str">
        <f t="shared" si="92"/>
        <v>AA</v>
      </c>
      <c r="M1981" s="2" t="s">
        <v>785</v>
      </c>
      <c r="N1981" s="2" t="s">
        <v>423</v>
      </c>
      <c r="O1981" s="2" t="s">
        <v>70</v>
      </c>
    </row>
    <row r="1982" spans="1:15">
      <c r="A1982" s="38">
        <v>41589</v>
      </c>
      <c r="B1982" s="38">
        <v>48894</v>
      </c>
      <c r="C1982" s="131">
        <v>240</v>
      </c>
      <c r="D1982" s="39">
        <v>8.5099999999999995E-2</v>
      </c>
      <c r="E1982" s="39">
        <v>0.08</v>
      </c>
      <c r="F1982" s="40">
        <v>130000</v>
      </c>
      <c r="G1982" s="40">
        <v>130000</v>
      </c>
      <c r="H1982" s="40">
        <v>71751.600000000006</v>
      </c>
      <c r="I1982" s="40">
        <v>72906.53</v>
      </c>
      <c r="J1982" s="67">
        <f t="shared" si="90"/>
        <v>0.55193538461538461</v>
      </c>
      <c r="K1982" s="39">
        <f t="shared" si="91"/>
        <v>0.56081946153846152</v>
      </c>
      <c r="L1982" s="2" t="str">
        <f t="shared" si="92"/>
        <v>AA</v>
      </c>
      <c r="M1982" s="2" t="s">
        <v>684</v>
      </c>
      <c r="N1982" s="2" t="s">
        <v>419</v>
      </c>
      <c r="O1982" s="2" t="s">
        <v>70</v>
      </c>
    </row>
    <row r="1983" spans="1:15">
      <c r="A1983" s="38">
        <v>41746</v>
      </c>
      <c r="B1983" s="38">
        <v>47225</v>
      </c>
      <c r="C1983" s="131">
        <v>180</v>
      </c>
      <c r="D1983" s="39">
        <v>8.5099999999999995E-2</v>
      </c>
      <c r="E1983" s="39">
        <v>7.8100000000000003E-2</v>
      </c>
      <c r="F1983" s="40">
        <v>144000</v>
      </c>
      <c r="G1983" s="40">
        <v>144000</v>
      </c>
      <c r="H1983" s="40">
        <v>76913.63</v>
      </c>
      <c r="I1983" s="40">
        <v>80798.7</v>
      </c>
      <c r="J1983" s="67">
        <f t="shared" si="90"/>
        <v>0.53412243055555564</v>
      </c>
      <c r="K1983" s="39">
        <f t="shared" si="91"/>
        <v>0.56110208333333333</v>
      </c>
      <c r="L1983" s="2" t="str">
        <f t="shared" si="92"/>
        <v>AA</v>
      </c>
      <c r="M1983" s="2" t="s">
        <v>684</v>
      </c>
      <c r="N1983" s="2" t="s">
        <v>419</v>
      </c>
      <c r="O1983" s="2" t="s">
        <v>70</v>
      </c>
    </row>
    <row r="1984" spans="1:15">
      <c r="A1984" s="38">
        <v>41621</v>
      </c>
      <c r="B1984" s="38">
        <v>45273</v>
      </c>
      <c r="C1984" s="131">
        <v>120</v>
      </c>
      <c r="D1984" s="39">
        <v>8.5099999999999995E-2</v>
      </c>
      <c r="E1984" s="39">
        <v>7.4400000000000008E-2</v>
      </c>
      <c r="F1984" s="40">
        <v>130000</v>
      </c>
      <c r="G1984" s="40">
        <v>130000</v>
      </c>
      <c r="H1984" s="40">
        <v>65200.9</v>
      </c>
      <c r="I1984" s="40">
        <v>73005.69</v>
      </c>
      <c r="J1984" s="67">
        <f t="shared" si="90"/>
        <v>0.50154538461538467</v>
      </c>
      <c r="K1984" s="39">
        <f t="shared" si="91"/>
        <v>0.56158223076923075</v>
      </c>
      <c r="L1984" s="2" t="str">
        <f t="shared" si="92"/>
        <v>AA</v>
      </c>
      <c r="M1984" s="2" t="s">
        <v>526</v>
      </c>
      <c r="N1984" s="2" t="s">
        <v>428</v>
      </c>
      <c r="O1984" s="2" t="s">
        <v>70</v>
      </c>
    </row>
    <row r="1985" spans="1:15">
      <c r="A1985" s="38">
        <v>41257</v>
      </c>
      <c r="B1985" s="38">
        <v>44057</v>
      </c>
      <c r="C1985" s="131">
        <v>92</v>
      </c>
      <c r="D1985" s="39">
        <v>8.5099999999999995E-2</v>
      </c>
      <c r="E1985" s="39">
        <v>7.5300000000000006E-2</v>
      </c>
      <c r="F1985" s="40">
        <v>151000</v>
      </c>
      <c r="G1985" s="40">
        <v>151000</v>
      </c>
      <c r="H1985" s="40">
        <v>61626.07</v>
      </c>
      <c r="I1985" s="40">
        <v>84819.99</v>
      </c>
      <c r="J1985" s="67">
        <f t="shared" si="90"/>
        <v>0.40811966887417217</v>
      </c>
      <c r="K1985" s="39">
        <f t="shared" si="91"/>
        <v>0.56172178807947026</v>
      </c>
      <c r="L1985" s="2" t="str">
        <f t="shared" si="92"/>
        <v>AA</v>
      </c>
      <c r="M1985" s="2" t="s">
        <v>449</v>
      </c>
      <c r="N1985" s="2" t="s">
        <v>418</v>
      </c>
      <c r="O1985" s="2" t="s">
        <v>70</v>
      </c>
    </row>
    <row r="1986" spans="1:15">
      <c r="A1986" s="42">
        <v>41737</v>
      </c>
      <c r="B1986" s="42">
        <v>52695</v>
      </c>
      <c r="C1986" s="130">
        <v>360</v>
      </c>
      <c r="D1986" s="43">
        <v>8.5099999999999995E-2</v>
      </c>
      <c r="E1986" s="43">
        <v>7.5300000000000006E-2</v>
      </c>
      <c r="F1986" s="44">
        <v>195000</v>
      </c>
      <c r="G1986" s="44">
        <v>195000</v>
      </c>
      <c r="H1986" s="44">
        <v>107367.26</v>
      </c>
      <c r="I1986" s="44">
        <v>109549.11</v>
      </c>
      <c r="J1986" s="68">
        <f t="shared" si="90"/>
        <v>0.55060133333333328</v>
      </c>
      <c r="K1986" s="43">
        <f t="shared" si="91"/>
        <v>0.56179030769230764</v>
      </c>
      <c r="L1986" s="41" t="str">
        <f t="shared" si="92"/>
        <v>AA</v>
      </c>
      <c r="M1986" s="41" t="s">
        <v>461</v>
      </c>
      <c r="N1986" s="41" t="s">
        <v>416</v>
      </c>
      <c r="O1986" s="41" t="s">
        <v>70</v>
      </c>
    </row>
    <row r="1987" spans="1:15">
      <c r="A1987" s="38">
        <v>41138</v>
      </c>
      <c r="B1987" s="38">
        <v>46616</v>
      </c>
      <c r="C1987" s="131">
        <v>180</v>
      </c>
      <c r="D1987" s="39">
        <v>8.5099999999999995E-2</v>
      </c>
      <c r="E1987" s="39">
        <v>7.4400000000000008E-2</v>
      </c>
      <c r="F1987" s="40">
        <v>178000</v>
      </c>
      <c r="G1987" s="40">
        <v>178000</v>
      </c>
      <c r="H1987" s="40">
        <v>84359.2</v>
      </c>
      <c r="I1987" s="40">
        <v>99999.99</v>
      </c>
      <c r="J1987" s="67">
        <f t="shared" ref="J1987:J2050" si="93">H1987/G1987</f>
        <v>0.47392808988764046</v>
      </c>
      <c r="K1987" s="39">
        <f t="shared" ref="K1987:K2050" si="94">I1987/G1987</f>
        <v>0.56179769662921353</v>
      </c>
      <c r="L1987" s="2" t="str">
        <f t="shared" ref="L1987:L2050" si="95">IF(J1987&lt;=65%,"AA",IF(J1987&lt;=75%,"A",IF(J1987&lt;=85%,"B","C")))</f>
        <v>AA</v>
      </c>
      <c r="M1987" s="2" t="s">
        <v>475</v>
      </c>
      <c r="N1987" s="2" t="s">
        <v>427</v>
      </c>
      <c r="O1987" s="2" t="s">
        <v>70</v>
      </c>
    </row>
    <row r="1988" spans="1:15">
      <c r="A1988" s="38">
        <v>41758</v>
      </c>
      <c r="B1988" s="38">
        <v>52991</v>
      </c>
      <c r="C1988" s="131">
        <v>369</v>
      </c>
      <c r="D1988" s="39">
        <v>8.5099999999999995E-2</v>
      </c>
      <c r="E1988" s="39">
        <v>7.6799999999999993E-2</v>
      </c>
      <c r="F1988" s="40">
        <v>178000</v>
      </c>
      <c r="G1988" s="40">
        <v>178000</v>
      </c>
      <c r="H1988" s="40">
        <v>98137.62</v>
      </c>
      <c r="I1988" s="40">
        <v>99999.99</v>
      </c>
      <c r="J1988" s="67">
        <f t="shared" si="93"/>
        <v>0.55133494382022474</v>
      </c>
      <c r="K1988" s="39">
        <f t="shared" si="94"/>
        <v>0.56179769662921353</v>
      </c>
      <c r="L1988" s="2" t="str">
        <f t="shared" si="95"/>
        <v>AA</v>
      </c>
      <c r="M1988" s="2" t="s">
        <v>551</v>
      </c>
      <c r="N1988" s="2" t="s">
        <v>421</v>
      </c>
      <c r="O1988" s="2" t="s">
        <v>70</v>
      </c>
    </row>
    <row r="1989" spans="1:15">
      <c r="A1989" s="38">
        <v>41674</v>
      </c>
      <c r="B1989" s="38">
        <v>50805</v>
      </c>
      <c r="C1989" s="131">
        <v>300</v>
      </c>
      <c r="D1989" s="39">
        <v>8.5099999999999995E-2</v>
      </c>
      <c r="E1989" s="39">
        <v>7.4400000000000008E-2</v>
      </c>
      <c r="F1989" s="40">
        <v>89000</v>
      </c>
      <c r="G1989" s="40">
        <v>89000</v>
      </c>
      <c r="H1989" s="40">
        <v>49636.91</v>
      </c>
      <c r="I1989" s="40">
        <v>50000</v>
      </c>
      <c r="J1989" s="67">
        <f t="shared" si="93"/>
        <v>0.55771808988764049</v>
      </c>
      <c r="K1989" s="39">
        <f t="shared" si="94"/>
        <v>0.5617977528089888</v>
      </c>
      <c r="L1989" s="2" t="str">
        <f t="shared" si="95"/>
        <v>AA</v>
      </c>
      <c r="M1989" s="2" t="s">
        <v>137</v>
      </c>
      <c r="N1989" s="2" t="s">
        <v>417</v>
      </c>
      <c r="O1989" s="2" t="s">
        <v>70</v>
      </c>
    </row>
    <row r="1990" spans="1:15">
      <c r="A1990" s="38">
        <v>41530</v>
      </c>
      <c r="B1990" s="38">
        <v>54314</v>
      </c>
      <c r="C1990" s="131">
        <v>420</v>
      </c>
      <c r="D1990" s="39">
        <v>8.5099999999999995E-2</v>
      </c>
      <c r="E1990" s="39">
        <v>0.08</v>
      </c>
      <c r="F1990" s="40">
        <v>160000</v>
      </c>
      <c r="G1990" s="40">
        <v>160000</v>
      </c>
      <c r="H1990" s="40">
        <v>87285.17</v>
      </c>
      <c r="I1990" s="40">
        <v>89887.74</v>
      </c>
      <c r="J1990" s="67">
        <f t="shared" si="93"/>
        <v>0.54553231250000001</v>
      </c>
      <c r="K1990" s="39">
        <f t="shared" si="94"/>
        <v>0.56179837500000007</v>
      </c>
      <c r="L1990" s="2" t="str">
        <f t="shared" si="95"/>
        <v>AA</v>
      </c>
      <c r="M1990" s="2" t="s">
        <v>523</v>
      </c>
      <c r="N1990" s="2" t="s">
        <v>423</v>
      </c>
      <c r="O1990" s="2" t="s">
        <v>70</v>
      </c>
    </row>
    <row r="1991" spans="1:15">
      <c r="A1991" s="42">
        <v>41452</v>
      </c>
      <c r="B1991" s="42">
        <v>54236</v>
      </c>
      <c r="C1991" s="130">
        <v>420</v>
      </c>
      <c r="D1991" s="43">
        <v>8.5099999999999995E-2</v>
      </c>
      <c r="E1991" s="43">
        <v>0.08</v>
      </c>
      <c r="F1991" s="44">
        <v>196500</v>
      </c>
      <c r="G1991" s="44">
        <v>196500</v>
      </c>
      <c r="H1991" s="44">
        <v>112839.08</v>
      </c>
      <c r="I1991" s="44">
        <v>110405.45</v>
      </c>
      <c r="J1991" s="68">
        <f t="shared" si="93"/>
        <v>0.57424468193384226</v>
      </c>
      <c r="K1991" s="43">
        <f t="shared" si="94"/>
        <v>0.56185979643765904</v>
      </c>
      <c r="L1991" s="41" t="str">
        <f t="shared" si="95"/>
        <v>AA</v>
      </c>
      <c r="M1991" s="41" t="s">
        <v>862</v>
      </c>
      <c r="N1991" s="41" t="s">
        <v>417</v>
      </c>
      <c r="O1991" s="41" t="s">
        <v>70</v>
      </c>
    </row>
    <row r="1992" spans="1:15">
      <c r="A1992" s="38">
        <v>41204</v>
      </c>
      <c r="B1992" s="38">
        <v>50152</v>
      </c>
      <c r="C1992" s="131">
        <v>294</v>
      </c>
      <c r="D1992" s="39">
        <v>8.5099999999999995E-2</v>
      </c>
      <c r="E1992" s="39">
        <v>8.5099999999999995E-2</v>
      </c>
      <c r="F1992" s="40">
        <v>157000</v>
      </c>
      <c r="G1992" s="40">
        <v>157000</v>
      </c>
      <c r="H1992" s="40">
        <v>77180.259999999995</v>
      </c>
      <c r="I1992" s="40">
        <v>88274.99</v>
      </c>
      <c r="J1992" s="67">
        <f t="shared" si="93"/>
        <v>0.49159401273885345</v>
      </c>
      <c r="K1992" s="39">
        <f t="shared" si="94"/>
        <v>0.56226108280254783</v>
      </c>
      <c r="L1992" s="2" t="str">
        <f t="shared" si="95"/>
        <v>AA</v>
      </c>
      <c r="M1992" s="2" t="s">
        <v>627</v>
      </c>
      <c r="N1992" s="2" t="s">
        <v>421</v>
      </c>
      <c r="O1992" s="2" t="s">
        <v>70</v>
      </c>
    </row>
    <row r="1993" spans="1:15">
      <c r="A1993" s="42">
        <v>41171</v>
      </c>
      <c r="B1993" s="42">
        <v>53801</v>
      </c>
      <c r="C1993" s="130">
        <v>415</v>
      </c>
      <c r="D1993" s="43">
        <v>8.5099999999999995E-2</v>
      </c>
      <c r="E1993" s="43">
        <v>7.5300000000000006E-2</v>
      </c>
      <c r="F1993" s="44">
        <v>124000</v>
      </c>
      <c r="G1993" s="44">
        <v>124000</v>
      </c>
      <c r="H1993" s="44">
        <v>66805.259999999995</v>
      </c>
      <c r="I1993" s="44">
        <v>69738.73</v>
      </c>
      <c r="J1993" s="68">
        <f t="shared" si="93"/>
        <v>0.53875209677419356</v>
      </c>
      <c r="K1993" s="43">
        <f t="shared" si="94"/>
        <v>0.56240911290322582</v>
      </c>
      <c r="L1993" s="41" t="str">
        <f t="shared" si="95"/>
        <v>AA</v>
      </c>
      <c r="M1993" s="41" t="s">
        <v>696</v>
      </c>
      <c r="N1993" s="41" t="s">
        <v>424</v>
      </c>
      <c r="O1993" s="41" t="s">
        <v>70</v>
      </c>
    </row>
    <row r="1994" spans="1:15">
      <c r="A1994" s="38">
        <v>41585</v>
      </c>
      <c r="B1994" s="38">
        <v>54369</v>
      </c>
      <c r="C1994" s="131">
        <v>420</v>
      </c>
      <c r="D1994" s="39">
        <v>8.5099999999999995E-2</v>
      </c>
      <c r="E1994" s="39">
        <v>8.5099999999999995E-2</v>
      </c>
      <c r="F1994" s="40">
        <v>80000</v>
      </c>
      <c r="G1994" s="40">
        <v>80000</v>
      </c>
      <c r="H1994" s="40">
        <v>43891.19</v>
      </c>
      <c r="I1994" s="40">
        <v>44999.99</v>
      </c>
      <c r="J1994" s="67">
        <f t="shared" si="93"/>
        <v>0.548639875</v>
      </c>
      <c r="K1994" s="39">
        <f t="shared" si="94"/>
        <v>0.56249987499999998</v>
      </c>
      <c r="L1994" s="2" t="str">
        <f t="shared" si="95"/>
        <v>AA</v>
      </c>
      <c r="M1994" s="2" t="s">
        <v>457</v>
      </c>
      <c r="N1994" s="2" t="s">
        <v>419</v>
      </c>
      <c r="O1994" s="2" t="s">
        <v>70</v>
      </c>
    </row>
    <row r="1995" spans="1:15">
      <c r="A1995" s="38">
        <v>41726</v>
      </c>
      <c r="B1995" s="38">
        <v>50553</v>
      </c>
      <c r="C1995" s="131">
        <v>290</v>
      </c>
      <c r="D1995" s="39">
        <v>8.5099999999999995E-2</v>
      </c>
      <c r="E1995" s="39">
        <v>8.5099999999999995E-2</v>
      </c>
      <c r="F1995" s="40">
        <v>88000</v>
      </c>
      <c r="G1995" s="40">
        <v>88000</v>
      </c>
      <c r="H1995" s="40">
        <v>48019.68</v>
      </c>
      <c r="I1995" s="40">
        <v>49499.99</v>
      </c>
      <c r="J1995" s="67">
        <f t="shared" si="93"/>
        <v>0.54567818181818184</v>
      </c>
      <c r="K1995" s="39">
        <f t="shared" si="94"/>
        <v>0.56249988636363635</v>
      </c>
      <c r="L1995" s="2" t="str">
        <f t="shared" si="95"/>
        <v>AA</v>
      </c>
      <c r="M1995" s="2" t="s">
        <v>1474</v>
      </c>
      <c r="N1995" s="2" t="s">
        <v>423</v>
      </c>
      <c r="O1995" s="2" t="s">
        <v>70</v>
      </c>
    </row>
    <row r="1996" spans="1:15">
      <c r="A1996" s="42">
        <v>41136</v>
      </c>
      <c r="B1996" s="42">
        <v>44211</v>
      </c>
      <c r="C1996" s="130">
        <v>101</v>
      </c>
      <c r="D1996" s="43">
        <v>8.5099999999999995E-2</v>
      </c>
      <c r="E1996" s="43">
        <v>0.08</v>
      </c>
      <c r="F1996" s="44">
        <v>160000</v>
      </c>
      <c r="G1996" s="44">
        <v>160000</v>
      </c>
      <c r="H1996" s="44">
        <v>54749.8</v>
      </c>
      <c r="I1996" s="44">
        <v>89999.99</v>
      </c>
      <c r="J1996" s="68">
        <f t="shared" si="93"/>
        <v>0.34218625000000003</v>
      </c>
      <c r="K1996" s="43">
        <f t="shared" si="94"/>
        <v>0.56249993750000005</v>
      </c>
      <c r="L1996" s="41" t="str">
        <f t="shared" si="95"/>
        <v>AA</v>
      </c>
      <c r="M1996" s="41" t="s">
        <v>1224</v>
      </c>
      <c r="N1996" s="41" t="s">
        <v>417</v>
      </c>
      <c r="O1996" s="41" t="s">
        <v>70</v>
      </c>
    </row>
    <row r="1997" spans="1:15">
      <c r="A1997" s="42">
        <v>41628</v>
      </c>
      <c r="B1997" s="42">
        <v>46193</v>
      </c>
      <c r="C1997" s="130">
        <v>150</v>
      </c>
      <c r="D1997" s="43">
        <v>8.5099999999999995E-2</v>
      </c>
      <c r="E1997" s="43">
        <v>7.5300000000000006E-2</v>
      </c>
      <c r="F1997" s="44">
        <v>160000</v>
      </c>
      <c r="G1997" s="44">
        <v>160000</v>
      </c>
      <c r="H1997" s="44">
        <v>82435.039999999994</v>
      </c>
      <c r="I1997" s="44">
        <v>89999.99</v>
      </c>
      <c r="J1997" s="68">
        <f t="shared" si="93"/>
        <v>0.51521899999999998</v>
      </c>
      <c r="K1997" s="43">
        <f t="shared" si="94"/>
        <v>0.56249993750000005</v>
      </c>
      <c r="L1997" s="41" t="str">
        <f t="shared" si="95"/>
        <v>AA</v>
      </c>
      <c r="M1997" s="41" t="s">
        <v>482</v>
      </c>
      <c r="N1997" s="41" t="s">
        <v>422</v>
      </c>
      <c r="O1997" s="41" t="s">
        <v>70</v>
      </c>
    </row>
    <row r="1998" spans="1:15">
      <c r="A1998" s="38">
        <v>41690</v>
      </c>
      <c r="B1998" s="38">
        <v>50545</v>
      </c>
      <c r="C1998" s="131">
        <v>291</v>
      </c>
      <c r="D1998" s="39">
        <v>8.5099999999999995E-2</v>
      </c>
      <c r="E1998" s="39">
        <v>7.4400000000000008E-2</v>
      </c>
      <c r="F1998" s="40">
        <v>160000</v>
      </c>
      <c r="G1998" s="40">
        <v>160000</v>
      </c>
      <c r="H1998" s="40">
        <v>78673.36</v>
      </c>
      <c r="I1998" s="40">
        <v>89999.99</v>
      </c>
      <c r="J1998" s="67">
        <f t="shared" si="93"/>
        <v>0.49170849999999999</v>
      </c>
      <c r="K1998" s="39">
        <f t="shared" si="94"/>
        <v>0.56249993750000005</v>
      </c>
      <c r="L1998" s="2" t="str">
        <f t="shared" si="95"/>
        <v>AA</v>
      </c>
      <c r="M1998" s="2" t="s">
        <v>466</v>
      </c>
      <c r="N1998" s="2" t="s">
        <v>421</v>
      </c>
      <c r="O1998" s="2" t="s">
        <v>70</v>
      </c>
    </row>
    <row r="1999" spans="1:15">
      <c r="A1999" s="42">
        <v>41569</v>
      </c>
      <c r="B1999" s="42">
        <v>50427</v>
      </c>
      <c r="C1999" s="130">
        <v>291</v>
      </c>
      <c r="D1999" s="43">
        <v>8.5099999999999995E-2</v>
      </c>
      <c r="E1999" s="43">
        <v>0.08</v>
      </c>
      <c r="F1999" s="44">
        <v>160000</v>
      </c>
      <c r="G1999" s="44">
        <v>160000</v>
      </c>
      <c r="H1999" s="44">
        <v>86021.54</v>
      </c>
      <c r="I1999" s="44">
        <v>89999.99</v>
      </c>
      <c r="J1999" s="68">
        <f t="shared" si="93"/>
        <v>0.53763462499999992</v>
      </c>
      <c r="K1999" s="43">
        <f t="shared" si="94"/>
        <v>0.56249993750000005</v>
      </c>
      <c r="L1999" s="41" t="str">
        <f t="shared" si="95"/>
        <v>AA</v>
      </c>
      <c r="M1999" s="41" t="s">
        <v>683</v>
      </c>
      <c r="N1999" s="41" t="s">
        <v>421</v>
      </c>
      <c r="O1999" s="41" t="s">
        <v>70</v>
      </c>
    </row>
    <row r="2000" spans="1:15">
      <c r="A2000" s="42">
        <v>41416</v>
      </c>
      <c r="B2000" s="42">
        <v>50547</v>
      </c>
      <c r="C2000" s="130">
        <v>300</v>
      </c>
      <c r="D2000" s="43">
        <v>8.5099999999999995E-2</v>
      </c>
      <c r="E2000" s="43">
        <v>0.08</v>
      </c>
      <c r="F2000" s="44">
        <v>160000</v>
      </c>
      <c r="G2000" s="44">
        <v>160000</v>
      </c>
      <c r="H2000" s="44">
        <v>91551.91</v>
      </c>
      <c r="I2000" s="44">
        <v>89999.99</v>
      </c>
      <c r="J2000" s="68">
        <f t="shared" si="93"/>
        <v>0.57219943750000002</v>
      </c>
      <c r="K2000" s="43">
        <f t="shared" si="94"/>
        <v>0.56249993750000005</v>
      </c>
      <c r="L2000" s="41" t="str">
        <f t="shared" si="95"/>
        <v>AA</v>
      </c>
      <c r="M2000" s="41" t="s">
        <v>523</v>
      </c>
      <c r="N2000" s="41" t="s">
        <v>423</v>
      </c>
      <c r="O2000" s="41" t="s">
        <v>70</v>
      </c>
    </row>
    <row r="2001" spans="1:15">
      <c r="A2001" s="42">
        <v>41442</v>
      </c>
      <c r="B2001" s="42">
        <v>52399</v>
      </c>
      <c r="C2001" s="130">
        <v>360</v>
      </c>
      <c r="D2001" s="43">
        <v>8.5099999999999995E-2</v>
      </c>
      <c r="E2001" s="43">
        <v>0.08</v>
      </c>
      <c r="F2001" s="44">
        <v>160000</v>
      </c>
      <c r="G2001" s="44">
        <v>160000</v>
      </c>
      <c r="H2001" s="44">
        <v>86032.52</v>
      </c>
      <c r="I2001" s="44">
        <v>89999.99</v>
      </c>
      <c r="J2001" s="68">
        <f t="shared" si="93"/>
        <v>0.53770325000000008</v>
      </c>
      <c r="K2001" s="43">
        <f t="shared" si="94"/>
        <v>0.56249993750000005</v>
      </c>
      <c r="L2001" s="41" t="str">
        <f t="shared" si="95"/>
        <v>AA</v>
      </c>
      <c r="M2001" s="41" t="s">
        <v>538</v>
      </c>
      <c r="N2001" s="41" t="s">
        <v>417</v>
      </c>
      <c r="O2001" s="41" t="s">
        <v>70</v>
      </c>
    </row>
    <row r="2002" spans="1:15">
      <c r="A2002" s="38">
        <v>41691</v>
      </c>
      <c r="B2002" s="38">
        <v>52648</v>
      </c>
      <c r="C2002" s="131">
        <v>360</v>
      </c>
      <c r="D2002" s="39">
        <v>8.5099999999999995E-2</v>
      </c>
      <c r="E2002" s="39">
        <v>0.08</v>
      </c>
      <c r="F2002" s="40">
        <v>160000</v>
      </c>
      <c r="G2002" s="40">
        <v>160000</v>
      </c>
      <c r="H2002" s="40">
        <v>87701.25</v>
      </c>
      <c r="I2002" s="40">
        <v>89999.99</v>
      </c>
      <c r="J2002" s="67">
        <f t="shared" si="93"/>
        <v>0.54813281250000001</v>
      </c>
      <c r="K2002" s="39">
        <f t="shared" si="94"/>
        <v>0.56249993750000005</v>
      </c>
      <c r="L2002" s="2" t="str">
        <f t="shared" si="95"/>
        <v>AA</v>
      </c>
      <c r="M2002" s="2" t="s">
        <v>572</v>
      </c>
      <c r="N2002" s="2" t="s">
        <v>417</v>
      </c>
      <c r="O2002" s="2" t="s">
        <v>70</v>
      </c>
    </row>
    <row r="2003" spans="1:15">
      <c r="A2003" s="42">
        <v>41597</v>
      </c>
      <c r="B2003" s="42">
        <v>52554</v>
      </c>
      <c r="C2003" s="130">
        <v>360</v>
      </c>
      <c r="D2003" s="43">
        <v>8.5099999999999995E-2</v>
      </c>
      <c r="E2003" s="43">
        <v>0.08</v>
      </c>
      <c r="F2003" s="44">
        <v>160000</v>
      </c>
      <c r="G2003" s="44">
        <v>160000</v>
      </c>
      <c r="H2003" s="44">
        <v>87159.35</v>
      </c>
      <c r="I2003" s="44">
        <v>89999.99</v>
      </c>
      <c r="J2003" s="68">
        <f t="shared" si="93"/>
        <v>0.5447459375</v>
      </c>
      <c r="K2003" s="43">
        <f t="shared" si="94"/>
        <v>0.56249993750000005</v>
      </c>
      <c r="L2003" s="41" t="str">
        <f t="shared" si="95"/>
        <v>AA</v>
      </c>
      <c r="M2003" s="41" t="s">
        <v>349</v>
      </c>
      <c r="N2003" s="41" t="s">
        <v>427</v>
      </c>
      <c r="O2003" s="41" t="s">
        <v>70</v>
      </c>
    </row>
    <row r="2004" spans="1:15">
      <c r="A2004" s="42">
        <v>41502</v>
      </c>
      <c r="B2004" s="42">
        <v>53463</v>
      </c>
      <c r="C2004" s="130">
        <v>393</v>
      </c>
      <c r="D2004" s="43">
        <v>8.5099999999999995E-2</v>
      </c>
      <c r="E2004" s="43">
        <v>7.8100000000000003E-2</v>
      </c>
      <c r="F2004" s="44">
        <v>160000</v>
      </c>
      <c r="G2004" s="44">
        <v>160000</v>
      </c>
      <c r="H2004" s="44">
        <v>86914.1</v>
      </c>
      <c r="I2004" s="44">
        <v>89999.99</v>
      </c>
      <c r="J2004" s="68">
        <f t="shared" si="93"/>
        <v>0.54321312500000007</v>
      </c>
      <c r="K2004" s="43">
        <f t="shared" si="94"/>
        <v>0.56249993750000005</v>
      </c>
      <c r="L2004" s="41" t="str">
        <f t="shared" si="95"/>
        <v>AA</v>
      </c>
      <c r="M2004" s="41" t="s">
        <v>481</v>
      </c>
      <c r="N2004" s="41" t="s">
        <v>417</v>
      </c>
      <c r="O2004" s="41" t="s">
        <v>70</v>
      </c>
    </row>
    <row r="2005" spans="1:15">
      <c r="A2005" s="38">
        <v>41485</v>
      </c>
      <c r="B2005" s="38">
        <v>54269</v>
      </c>
      <c r="C2005" s="131">
        <v>420</v>
      </c>
      <c r="D2005" s="39">
        <v>8.5099999999999995E-2</v>
      </c>
      <c r="E2005" s="39">
        <v>7.8100000000000003E-2</v>
      </c>
      <c r="F2005" s="40">
        <v>200000</v>
      </c>
      <c r="G2005" s="40">
        <v>200000</v>
      </c>
      <c r="H2005" s="40">
        <v>108637.87</v>
      </c>
      <c r="I2005" s="40">
        <v>112499.99</v>
      </c>
      <c r="J2005" s="67">
        <f t="shared" si="93"/>
        <v>0.54318935000000002</v>
      </c>
      <c r="K2005" s="39">
        <f t="shared" si="94"/>
        <v>0.56249994999999997</v>
      </c>
      <c r="L2005" s="2" t="str">
        <f t="shared" si="95"/>
        <v>AA</v>
      </c>
      <c r="M2005" s="2" t="s">
        <v>219</v>
      </c>
      <c r="N2005" s="2" t="s">
        <v>418</v>
      </c>
      <c r="O2005" s="2" t="s">
        <v>70</v>
      </c>
    </row>
    <row r="2006" spans="1:15">
      <c r="A2006" s="42">
        <v>41417</v>
      </c>
      <c r="B2006" s="42">
        <v>48722</v>
      </c>
      <c r="C2006" s="130">
        <v>240</v>
      </c>
      <c r="D2006" s="43">
        <v>8.5099999999999995E-2</v>
      </c>
      <c r="E2006" s="43">
        <v>7.5300000000000006E-2</v>
      </c>
      <c r="F2006" s="44">
        <v>189000</v>
      </c>
      <c r="G2006" s="44">
        <v>189000</v>
      </c>
      <c r="H2006" s="44">
        <v>98187.6</v>
      </c>
      <c r="I2006" s="44">
        <v>106330.8</v>
      </c>
      <c r="J2006" s="68">
        <f t="shared" si="93"/>
        <v>0.51951111111111115</v>
      </c>
      <c r="K2006" s="43">
        <f t="shared" si="94"/>
        <v>0.56259682539682543</v>
      </c>
      <c r="L2006" s="41" t="str">
        <f t="shared" si="95"/>
        <v>AA</v>
      </c>
      <c r="M2006" s="41" t="s">
        <v>467</v>
      </c>
      <c r="N2006" s="41" t="s">
        <v>425</v>
      </c>
      <c r="O2006" s="41" t="s">
        <v>70</v>
      </c>
    </row>
    <row r="2007" spans="1:15">
      <c r="A2007" s="42">
        <v>41222</v>
      </c>
      <c r="B2007" s="42">
        <v>49896</v>
      </c>
      <c r="C2007" s="130">
        <v>285</v>
      </c>
      <c r="D2007" s="43">
        <v>8.5099999999999995E-2</v>
      </c>
      <c r="E2007" s="43">
        <v>7.4400000000000008E-2</v>
      </c>
      <c r="F2007" s="44">
        <v>110000</v>
      </c>
      <c r="G2007" s="44">
        <v>110000</v>
      </c>
      <c r="H2007" s="44">
        <v>57373.38</v>
      </c>
      <c r="I2007" s="44">
        <v>61886.879999999997</v>
      </c>
      <c r="J2007" s="68">
        <f t="shared" si="93"/>
        <v>0.52157618181818177</v>
      </c>
      <c r="K2007" s="43">
        <f t="shared" si="94"/>
        <v>0.562608</v>
      </c>
      <c r="L2007" s="41" t="str">
        <f t="shared" si="95"/>
        <v>AA</v>
      </c>
      <c r="M2007" s="41" t="s">
        <v>555</v>
      </c>
      <c r="N2007" s="41" t="s">
        <v>434</v>
      </c>
      <c r="O2007" s="41" t="s">
        <v>70</v>
      </c>
    </row>
    <row r="2008" spans="1:15">
      <c r="A2008" s="42">
        <v>41494</v>
      </c>
      <c r="B2008" s="42">
        <v>54278</v>
      </c>
      <c r="C2008" s="130">
        <v>420</v>
      </c>
      <c r="D2008" s="43">
        <v>8.5099999999999995E-2</v>
      </c>
      <c r="E2008" s="43">
        <v>7.4400000000000008E-2</v>
      </c>
      <c r="F2008" s="44">
        <v>168000</v>
      </c>
      <c r="G2008" s="44">
        <v>168000</v>
      </c>
      <c r="H2008" s="44">
        <v>91531.25</v>
      </c>
      <c r="I2008" s="44">
        <v>94524.99</v>
      </c>
      <c r="J2008" s="68">
        <f t="shared" si="93"/>
        <v>0.54482886904761907</v>
      </c>
      <c r="K2008" s="43">
        <f t="shared" si="94"/>
        <v>0.56264875000000003</v>
      </c>
      <c r="L2008" s="41" t="str">
        <f t="shared" si="95"/>
        <v>AA</v>
      </c>
      <c r="M2008" s="41" t="s">
        <v>563</v>
      </c>
      <c r="N2008" s="41" t="s">
        <v>436</v>
      </c>
      <c r="O2008" s="41" t="s">
        <v>70</v>
      </c>
    </row>
    <row r="2009" spans="1:15">
      <c r="A2009" s="38">
        <v>41176</v>
      </c>
      <c r="B2009" s="38">
        <v>53320</v>
      </c>
      <c r="C2009" s="131">
        <v>399</v>
      </c>
      <c r="D2009" s="39">
        <v>8.5099999999999995E-2</v>
      </c>
      <c r="E2009" s="39">
        <v>7.5300000000000006E-2</v>
      </c>
      <c r="F2009" s="40">
        <v>172000</v>
      </c>
      <c r="G2009" s="40">
        <v>172000</v>
      </c>
      <c r="H2009" s="40">
        <v>90960.41</v>
      </c>
      <c r="I2009" s="40">
        <v>96865.99</v>
      </c>
      <c r="J2009" s="67">
        <f t="shared" si="93"/>
        <v>0.52883959302325578</v>
      </c>
      <c r="K2009" s="39">
        <f t="shared" si="94"/>
        <v>0.56317436046511626</v>
      </c>
      <c r="L2009" s="2" t="str">
        <f t="shared" si="95"/>
        <v>AA</v>
      </c>
      <c r="M2009" s="2" t="s">
        <v>736</v>
      </c>
      <c r="N2009" s="2" t="s">
        <v>417</v>
      </c>
      <c r="O2009" s="2" t="s">
        <v>70</v>
      </c>
    </row>
    <row r="2010" spans="1:15">
      <c r="A2010" s="42">
        <v>41383</v>
      </c>
      <c r="B2010" s="42">
        <v>50514</v>
      </c>
      <c r="C2010" s="130">
        <v>300</v>
      </c>
      <c r="D2010" s="43">
        <v>8.5099999999999995E-2</v>
      </c>
      <c r="E2010" s="43">
        <v>7.5300000000000006E-2</v>
      </c>
      <c r="F2010" s="44">
        <v>150000</v>
      </c>
      <c r="G2010" s="44">
        <v>150000</v>
      </c>
      <c r="H2010" s="44">
        <v>79213.86</v>
      </c>
      <c r="I2010" s="44">
        <v>84499.99</v>
      </c>
      <c r="J2010" s="68">
        <f t="shared" si="93"/>
        <v>0.52809240000000002</v>
      </c>
      <c r="K2010" s="43">
        <f t="shared" si="94"/>
        <v>0.56333326666666672</v>
      </c>
      <c r="L2010" s="41" t="str">
        <f t="shared" si="95"/>
        <v>AA</v>
      </c>
      <c r="M2010" s="41" t="s">
        <v>584</v>
      </c>
      <c r="N2010" s="41" t="s">
        <v>417</v>
      </c>
      <c r="O2010" s="41" t="s">
        <v>70</v>
      </c>
    </row>
    <row r="2011" spans="1:15">
      <c r="A2011" s="38">
        <v>41757</v>
      </c>
      <c r="B2011" s="38">
        <v>49062</v>
      </c>
      <c r="C2011" s="131">
        <v>240</v>
      </c>
      <c r="D2011" s="39">
        <v>8.5099999999999995E-2</v>
      </c>
      <c r="E2011" s="39">
        <v>8.14E-2</v>
      </c>
      <c r="F2011" s="40">
        <v>142000</v>
      </c>
      <c r="G2011" s="40">
        <v>142000</v>
      </c>
      <c r="H2011" s="40">
        <v>77305.78</v>
      </c>
      <c r="I2011" s="40">
        <v>79999.990000000005</v>
      </c>
      <c r="J2011" s="67">
        <f t="shared" si="93"/>
        <v>0.54440690140845072</v>
      </c>
      <c r="K2011" s="39">
        <f t="shared" si="94"/>
        <v>0.56338021126760562</v>
      </c>
      <c r="L2011" s="2" t="str">
        <f t="shared" si="95"/>
        <v>AA</v>
      </c>
      <c r="M2011" s="2" t="s">
        <v>673</v>
      </c>
      <c r="N2011" s="2" t="s">
        <v>435</v>
      </c>
      <c r="O2011" s="2" t="s">
        <v>70</v>
      </c>
    </row>
    <row r="2012" spans="1:15">
      <c r="A2012" s="42">
        <v>41621</v>
      </c>
      <c r="B2012" s="42">
        <v>52578</v>
      </c>
      <c r="C2012" s="130">
        <v>360</v>
      </c>
      <c r="D2012" s="43">
        <v>8.5099999999999995E-2</v>
      </c>
      <c r="E2012" s="43">
        <v>0.08</v>
      </c>
      <c r="F2012" s="44">
        <v>154800</v>
      </c>
      <c r="G2012" s="44">
        <v>154800</v>
      </c>
      <c r="H2012" s="44">
        <v>84720.79</v>
      </c>
      <c r="I2012" s="44">
        <v>87212.46</v>
      </c>
      <c r="J2012" s="68">
        <f t="shared" si="93"/>
        <v>0.54729192506459945</v>
      </c>
      <c r="K2012" s="43">
        <f t="shared" si="94"/>
        <v>0.56338798449612404</v>
      </c>
      <c r="L2012" s="41" t="str">
        <f t="shared" si="95"/>
        <v>AA</v>
      </c>
      <c r="M2012" s="41" t="s">
        <v>830</v>
      </c>
      <c r="N2012" s="41" t="s">
        <v>437</v>
      </c>
      <c r="O2012" s="41" t="s">
        <v>70</v>
      </c>
    </row>
    <row r="2013" spans="1:15">
      <c r="A2013" s="38">
        <v>41745</v>
      </c>
      <c r="B2013" s="38">
        <v>52703</v>
      </c>
      <c r="C2013" s="131">
        <v>360</v>
      </c>
      <c r="D2013" s="39">
        <v>8.5099999999999995E-2</v>
      </c>
      <c r="E2013" s="39">
        <v>0.08</v>
      </c>
      <c r="F2013" s="40">
        <v>191000</v>
      </c>
      <c r="G2013" s="40">
        <v>191000</v>
      </c>
      <c r="H2013" s="40">
        <v>105464.75</v>
      </c>
      <c r="I2013" s="40">
        <v>107629.64</v>
      </c>
      <c r="J2013" s="67">
        <f t="shared" si="93"/>
        <v>0.55217146596858635</v>
      </c>
      <c r="K2013" s="39">
        <f t="shared" si="94"/>
        <v>0.56350596858638746</v>
      </c>
      <c r="L2013" s="2" t="str">
        <f t="shared" si="95"/>
        <v>AA</v>
      </c>
      <c r="M2013" s="2" t="s">
        <v>475</v>
      </c>
      <c r="N2013" s="2" t="s">
        <v>427</v>
      </c>
      <c r="O2013" s="2" t="s">
        <v>70</v>
      </c>
    </row>
    <row r="2014" spans="1:15">
      <c r="A2014" s="38">
        <v>41191</v>
      </c>
      <c r="B2014" s="38">
        <v>48496</v>
      </c>
      <c r="C2014" s="131">
        <v>240</v>
      </c>
      <c r="D2014" s="39">
        <v>8.5099999999999995E-2</v>
      </c>
      <c r="E2014" s="39">
        <v>7.5300000000000006E-2</v>
      </c>
      <c r="F2014" s="40">
        <v>157000</v>
      </c>
      <c r="G2014" s="40">
        <v>157000</v>
      </c>
      <c r="H2014" s="40">
        <v>79142.820000000007</v>
      </c>
      <c r="I2014" s="40">
        <v>88499.99</v>
      </c>
      <c r="J2014" s="67">
        <f t="shared" si="93"/>
        <v>0.50409439490445862</v>
      </c>
      <c r="K2014" s="39">
        <f t="shared" si="94"/>
        <v>0.56369420382165614</v>
      </c>
      <c r="L2014" s="2" t="str">
        <f t="shared" si="95"/>
        <v>AA</v>
      </c>
      <c r="M2014" s="2" t="s">
        <v>1241</v>
      </c>
      <c r="N2014" s="2" t="s">
        <v>422</v>
      </c>
      <c r="O2014" s="2" t="s">
        <v>70</v>
      </c>
    </row>
    <row r="2015" spans="1:15">
      <c r="A2015" s="38">
        <v>41597</v>
      </c>
      <c r="B2015" s="38">
        <v>48902</v>
      </c>
      <c r="C2015" s="131">
        <v>240</v>
      </c>
      <c r="D2015" s="39">
        <v>8.5099999999999995E-2</v>
      </c>
      <c r="E2015" s="39">
        <v>7.5300000000000006E-2</v>
      </c>
      <c r="F2015" s="40">
        <v>172000</v>
      </c>
      <c r="G2015" s="40">
        <v>172000</v>
      </c>
      <c r="H2015" s="40">
        <v>91903.3</v>
      </c>
      <c r="I2015" s="40">
        <v>96999.99</v>
      </c>
      <c r="J2015" s="67">
        <f t="shared" si="93"/>
        <v>0.53432151162790698</v>
      </c>
      <c r="K2015" s="39">
        <f t="shared" si="94"/>
        <v>0.56395343023255817</v>
      </c>
      <c r="L2015" s="2" t="str">
        <f t="shared" si="95"/>
        <v>AA</v>
      </c>
      <c r="M2015" s="2" t="s">
        <v>1361</v>
      </c>
      <c r="N2015" s="2" t="s">
        <v>416</v>
      </c>
      <c r="O2015" s="2" t="s">
        <v>70</v>
      </c>
    </row>
    <row r="2016" spans="1:15">
      <c r="A2016" s="38">
        <v>41787</v>
      </c>
      <c r="B2016" s="38">
        <v>54571</v>
      </c>
      <c r="C2016" s="131">
        <v>420</v>
      </c>
      <c r="D2016" s="39">
        <v>8.5099999999999995E-2</v>
      </c>
      <c r="E2016" s="39">
        <v>7.6799999999999993E-2</v>
      </c>
      <c r="F2016" s="40">
        <v>115000</v>
      </c>
      <c r="G2016" s="40">
        <v>115000</v>
      </c>
      <c r="H2016" s="40">
        <v>63951.62</v>
      </c>
      <c r="I2016" s="40">
        <v>64869.99</v>
      </c>
      <c r="J2016" s="67">
        <f t="shared" si="93"/>
        <v>0.55610104347826084</v>
      </c>
      <c r="K2016" s="39">
        <f t="shared" si="94"/>
        <v>0.56408686956521736</v>
      </c>
      <c r="L2016" s="2" t="str">
        <f t="shared" si="95"/>
        <v>AA</v>
      </c>
      <c r="M2016" s="2" t="s">
        <v>735</v>
      </c>
      <c r="N2016" s="2" t="s">
        <v>421</v>
      </c>
      <c r="O2016" s="2" t="s">
        <v>70</v>
      </c>
    </row>
    <row r="2017" spans="1:15">
      <c r="A2017" s="42">
        <v>41206</v>
      </c>
      <c r="B2017" s="42">
        <v>50975</v>
      </c>
      <c r="C2017" s="130">
        <v>321</v>
      </c>
      <c r="D2017" s="43">
        <v>8.5099999999999995E-2</v>
      </c>
      <c r="E2017" s="43">
        <v>7.8100000000000003E-2</v>
      </c>
      <c r="F2017" s="44">
        <v>195000</v>
      </c>
      <c r="G2017" s="44">
        <v>195000</v>
      </c>
      <c r="H2017" s="44">
        <v>102031.12</v>
      </c>
      <c r="I2017" s="44">
        <v>109999.99</v>
      </c>
      <c r="J2017" s="68">
        <f t="shared" si="93"/>
        <v>0.52323651282051276</v>
      </c>
      <c r="K2017" s="43">
        <f t="shared" si="94"/>
        <v>0.56410251282051282</v>
      </c>
      <c r="L2017" s="41" t="str">
        <f t="shared" si="95"/>
        <v>AA</v>
      </c>
      <c r="M2017" s="41" t="s">
        <v>457</v>
      </c>
      <c r="N2017" s="41" t="s">
        <v>419</v>
      </c>
      <c r="O2017" s="41" t="s">
        <v>70</v>
      </c>
    </row>
    <row r="2018" spans="1:15">
      <c r="A2018" s="38">
        <v>41477</v>
      </c>
      <c r="B2018" s="38">
        <v>54261</v>
      </c>
      <c r="C2018" s="131">
        <v>420</v>
      </c>
      <c r="D2018" s="39">
        <v>8.5099999999999995E-2</v>
      </c>
      <c r="E2018" s="39">
        <v>7.5300000000000006E-2</v>
      </c>
      <c r="F2018" s="40">
        <v>195600</v>
      </c>
      <c r="G2018" s="40">
        <v>195600</v>
      </c>
      <c r="H2018" s="40">
        <v>106618.18</v>
      </c>
      <c r="I2018" s="40">
        <v>110342.18</v>
      </c>
      <c r="J2018" s="67">
        <f t="shared" si="93"/>
        <v>0.54508271983640078</v>
      </c>
      <c r="K2018" s="39">
        <f t="shared" si="94"/>
        <v>0.56412157464212676</v>
      </c>
      <c r="L2018" s="2" t="str">
        <f t="shared" si="95"/>
        <v>AA</v>
      </c>
      <c r="M2018" s="2" t="s">
        <v>637</v>
      </c>
      <c r="N2018" s="2" t="s">
        <v>417</v>
      </c>
      <c r="O2018" s="2" t="s">
        <v>70</v>
      </c>
    </row>
    <row r="2019" spans="1:15">
      <c r="A2019" s="38">
        <v>41319</v>
      </c>
      <c r="B2019" s="38">
        <v>50450</v>
      </c>
      <c r="C2019" s="131">
        <v>300</v>
      </c>
      <c r="D2019" s="39">
        <v>8.5099999999999995E-2</v>
      </c>
      <c r="E2019" s="39">
        <v>7.4400000000000008E-2</v>
      </c>
      <c r="F2019" s="40">
        <v>140000</v>
      </c>
      <c r="G2019" s="40">
        <v>140000</v>
      </c>
      <c r="H2019" s="40">
        <v>74900.160000000003</v>
      </c>
      <c r="I2019" s="40">
        <v>79000</v>
      </c>
      <c r="J2019" s="67">
        <f t="shared" si="93"/>
        <v>0.53500114285714284</v>
      </c>
      <c r="K2019" s="39">
        <f t="shared" si="94"/>
        <v>0.56428571428571428</v>
      </c>
      <c r="L2019" s="2" t="str">
        <f t="shared" si="95"/>
        <v>AA</v>
      </c>
      <c r="M2019" s="2" t="s">
        <v>1177</v>
      </c>
      <c r="N2019" s="2" t="s">
        <v>421</v>
      </c>
      <c r="O2019" s="2" t="s">
        <v>70</v>
      </c>
    </row>
    <row r="2020" spans="1:15">
      <c r="A2020" s="38">
        <v>41691</v>
      </c>
      <c r="B2020" s="38">
        <v>50822</v>
      </c>
      <c r="C2020" s="131">
        <v>300</v>
      </c>
      <c r="D2020" s="39">
        <v>8.5099999999999995E-2</v>
      </c>
      <c r="E2020" s="39">
        <v>0.08</v>
      </c>
      <c r="F2020" s="40">
        <v>127300</v>
      </c>
      <c r="G2020" s="40">
        <v>127300</v>
      </c>
      <c r="H2020" s="40">
        <v>69524.039999999994</v>
      </c>
      <c r="I2020" s="40">
        <v>71839.990000000005</v>
      </c>
      <c r="J2020" s="67">
        <f t="shared" si="93"/>
        <v>0.54614328358208952</v>
      </c>
      <c r="K2020" s="39">
        <f t="shared" si="94"/>
        <v>0.56433613511390424</v>
      </c>
      <c r="L2020" s="2" t="str">
        <f t="shared" si="95"/>
        <v>AA</v>
      </c>
      <c r="M2020" s="2" t="s">
        <v>719</v>
      </c>
      <c r="N2020" s="2" t="s">
        <v>422</v>
      </c>
      <c r="O2020" s="2" t="s">
        <v>70</v>
      </c>
    </row>
    <row r="2021" spans="1:15">
      <c r="A2021" s="42">
        <v>41304</v>
      </c>
      <c r="B2021" s="42">
        <v>54087</v>
      </c>
      <c r="C2021" s="130">
        <v>420</v>
      </c>
      <c r="D2021" s="43">
        <v>8.5099999999999995E-2</v>
      </c>
      <c r="E2021" s="43">
        <v>7.5300000000000006E-2</v>
      </c>
      <c r="F2021" s="44">
        <v>155000</v>
      </c>
      <c r="G2021" s="44">
        <v>155000</v>
      </c>
      <c r="H2021" s="44">
        <v>83263.509999999995</v>
      </c>
      <c r="I2021" s="44">
        <v>87533.42</v>
      </c>
      <c r="J2021" s="68">
        <f t="shared" si="93"/>
        <v>0.53718393548387089</v>
      </c>
      <c r="K2021" s="43">
        <f t="shared" si="94"/>
        <v>0.56473174193548381</v>
      </c>
      <c r="L2021" s="41" t="str">
        <f t="shared" si="95"/>
        <v>AA</v>
      </c>
      <c r="M2021" s="41" t="s">
        <v>910</v>
      </c>
      <c r="N2021" s="41" t="s">
        <v>421</v>
      </c>
      <c r="O2021" s="41" t="s">
        <v>70</v>
      </c>
    </row>
    <row r="2022" spans="1:15">
      <c r="A2022" s="38">
        <v>41190</v>
      </c>
      <c r="B2022" s="38">
        <v>53973</v>
      </c>
      <c r="C2022" s="131">
        <v>420</v>
      </c>
      <c r="D2022" s="39">
        <v>8.5099999999999995E-2</v>
      </c>
      <c r="E2022" s="39">
        <v>0.08</v>
      </c>
      <c r="F2022" s="40">
        <v>175000</v>
      </c>
      <c r="G2022" s="40">
        <v>175000</v>
      </c>
      <c r="H2022" s="40">
        <v>93369.51</v>
      </c>
      <c r="I2022" s="40">
        <v>98846.16</v>
      </c>
      <c r="J2022" s="67">
        <f t="shared" si="93"/>
        <v>0.53354005714285713</v>
      </c>
      <c r="K2022" s="39">
        <f t="shared" si="94"/>
        <v>0.56483519999999998</v>
      </c>
      <c r="L2022" s="2" t="str">
        <f t="shared" si="95"/>
        <v>AA</v>
      </c>
      <c r="M2022" s="2" t="s">
        <v>555</v>
      </c>
      <c r="N2022" s="2" t="s">
        <v>434</v>
      </c>
      <c r="O2022" s="2" t="s">
        <v>70</v>
      </c>
    </row>
    <row r="2023" spans="1:15">
      <c r="A2023" s="38">
        <v>41635</v>
      </c>
      <c r="B2023" s="38">
        <v>54419</v>
      </c>
      <c r="C2023" s="131">
        <v>420</v>
      </c>
      <c r="D2023" s="39">
        <v>8.5099999999999995E-2</v>
      </c>
      <c r="E2023" s="39">
        <v>7.4400000000000008E-2</v>
      </c>
      <c r="F2023" s="40">
        <v>199000</v>
      </c>
      <c r="G2023" s="40">
        <v>199000</v>
      </c>
      <c r="H2023" s="40">
        <v>109830.34</v>
      </c>
      <c r="I2023" s="40">
        <v>112406.17</v>
      </c>
      <c r="J2023" s="67">
        <f t="shared" si="93"/>
        <v>0.55191125628140703</v>
      </c>
      <c r="K2023" s="39">
        <f t="shared" si="94"/>
        <v>0.56485512562814066</v>
      </c>
      <c r="L2023" s="2" t="str">
        <f t="shared" si="95"/>
        <v>AA</v>
      </c>
      <c r="M2023" s="2" t="s">
        <v>629</v>
      </c>
      <c r="N2023" s="2" t="s">
        <v>417</v>
      </c>
      <c r="O2023" s="2" t="s">
        <v>70</v>
      </c>
    </row>
    <row r="2024" spans="1:15">
      <c r="A2024" s="38">
        <v>41318</v>
      </c>
      <c r="B2024" s="38">
        <v>48592</v>
      </c>
      <c r="C2024" s="131">
        <v>239</v>
      </c>
      <c r="D2024" s="39">
        <v>8.5099999999999995E-2</v>
      </c>
      <c r="E2024" s="39">
        <v>7.5300000000000006E-2</v>
      </c>
      <c r="F2024" s="40">
        <v>161900</v>
      </c>
      <c r="G2024" s="40">
        <v>161900</v>
      </c>
      <c r="H2024" s="40">
        <v>83321.8</v>
      </c>
      <c r="I2024" s="40">
        <v>91459.88</v>
      </c>
      <c r="J2024" s="67">
        <f t="shared" si="93"/>
        <v>0.51464978381717108</v>
      </c>
      <c r="K2024" s="39">
        <f t="shared" si="94"/>
        <v>0.56491587399629406</v>
      </c>
      <c r="L2024" s="2" t="str">
        <f t="shared" si="95"/>
        <v>AA</v>
      </c>
      <c r="M2024" s="2" t="s">
        <v>971</v>
      </c>
      <c r="N2024" s="2" t="s">
        <v>437</v>
      </c>
      <c r="O2024" s="2" t="s">
        <v>70</v>
      </c>
    </row>
    <row r="2025" spans="1:15">
      <c r="A2025" s="38">
        <v>41677</v>
      </c>
      <c r="B2025" s="38">
        <v>54461</v>
      </c>
      <c r="C2025" s="131">
        <v>420</v>
      </c>
      <c r="D2025" s="39">
        <v>8.5099999999999995E-2</v>
      </c>
      <c r="E2025" s="39">
        <v>0.08</v>
      </c>
      <c r="F2025" s="40">
        <v>200000</v>
      </c>
      <c r="G2025" s="40">
        <v>200000</v>
      </c>
      <c r="H2025" s="40">
        <v>110836.78</v>
      </c>
      <c r="I2025" s="40">
        <v>112999.99</v>
      </c>
      <c r="J2025" s="67">
        <f t="shared" si="93"/>
        <v>0.55418389999999995</v>
      </c>
      <c r="K2025" s="39">
        <f t="shared" si="94"/>
        <v>0.56499995000000003</v>
      </c>
      <c r="L2025" s="2" t="str">
        <f t="shared" si="95"/>
        <v>AA</v>
      </c>
      <c r="M2025" s="2" t="s">
        <v>461</v>
      </c>
      <c r="N2025" s="2" t="s">
        <v>416</v>
      </c>
      <c r="O2025" s="2" t="s">
        <v>70</v>
      </c>
    </row>
    <row r="2026" spans="1:15">
      <c r="A2026" s="42">
        <v>41675</v>
      </c>
      <c r="B2026" s="42">
        <v>52632</v>
      </c>
      <c r="C2026" s="130">
        <v>360</v>
      </c>
      <c r="D2026" s="43">
        <v>8.5099999999999995E-2</v>
      </c>
      <c r="E2026" s="43">
        <v>7.5300000000000006E-2</v>
      </c>
      <c r="F2026" s="44">
        <v>115000</v>
      </c>
      <c r="G2026" s="44">
        <v>115000</v>
      </c>
      <c r="H2026" s="44">
        <v>63474.92</v>
      </c>
      <c r="I2026" s="44">
        <v>64999.99</v>
      </c>
      <c r="J2026" s="68">
        <f t="shared" si="93"/>
        <v>0.55195582608695648</v>
      </c>
      <c r="K2026" s="43">
        <f t="shared" si="94"/>
        <v>0.56521730434782602</v>
      </c>
      <c r="L2026" s="41" t="str">
        <f t="shared" si="95"/>
        <v>AA</v>
      </c>
      <c r="M2026" s="41" t="s">
        <v>566</v>
      </c>
      <c r="N2026" s="41" t="s">
        <v>420</v>
      </c>
      <c r="O2026" s="41" t="s">
        <v>70</v>
      </c>
    </row>
    <row r="2027" spans="1:15">
      <c r="A2027" s="42">
        <v>41738</v>
      </c>
      <c r="B2027" s="42">
        <v>52696</v>
      </c>
      <c r="C2027" s="130">
        <v>360</v>
      </c>
      <c r="D2027" s="43">
        <v>8.5099999999999995E-2</v>
      </c>
      <c r="E2027" s="43">
        <v>8.5099999999999995E-2</v>
      </c>
      <c r="F2027" s="44">
        <v>115000</v>
      </c>
      <c r="G2027" s="44">
        <v>115000</v>
      </c>
      <c r="H2027" s="44">
        <v>63698.41</v>
      </c>
      <c r="I2027" s="44">
        <v>64999.99</v>
      </c>
      <c r="J2027" s="68">
        <f t="shared" si="93"/>
        <v>0.55389921739130443</v>
      </c>
      <c r="K2027" s="43">
        <f t="shared" si="94"/>
        <v>0.56521730434782602</v>
      </c>
      <c r="L2027" s="41" t="str">
        <f t="shared" si="95"/>
        <v>AA</v>
      </c>
      <c r="M2027" s="41" t="s">
        <v>915</v>
      </c>
      <c r="N2027" s="41" t="s">
        <v>424</v>
      </c>
      <c r="O2027" s="41" t="s">
        <v>70</v>
      </c>
    </row>
    <row r="2028" spans="1:15">
      <c r="A2028" s="42">
        <v>41535</v>
      </c>
      <c r="B2028" s="42">
        <v>54319</v>
      </c>
      <c r="C2028" s="130">
        <v>420</v>
      </c>
      <c r="D2028" s="43">
        <v>8.5099999999999995E-2</v>
      </c>
      <c r="E2028" s="43">
        <v>7.4400000000000008E-2</v>
      </c>
      <c r="F2028" s="44">
        <v>184000</v>
      </c>
      <c r="G2028" s="44">
        <v>184000</v>
      </c>
      <c r="H2028" s="44">
        <v>101006.79</v>
      </c>
      <c r="I2028" s="44">
        <v>103999.99</v>
      </c>
      <c r="J2028" s="68">
        <f t="shared" si="93"/>
        <v>0.54894994565217392</v>
      </c>
      <c r="K2028" s="43">
        <f t="shared" si="94"/>
        <v>0.56521733695652177</v>
      </c>
      <c r="L2028" s="41" t="str">
        <f t="shared" si="95"/>
        <v>AA</v>
      </c>
      <c r="M2028" s="41" t="s">
        <v>586</v>
      </c>
      <c r="N2028" s="41" t="s">
        <v>416</v>
      </c>
      <c r="O2028" s="41" t="s">
        <v>70</v>
      </c>
    </row>
    <row r="2029" spans="1:15">
      <c r="A2029" s="38">
        <v>41408</v>
      </c>
      <c r="B2029" s="38">
        <v>54192</v>
      </c>
      <c r="C2029" s="131">
        <v>420</v>
      </c>
      <c r="D2029" s="39">
        <v>8.5099999999999995E-2</v>
      </c>
      <c r="E2029" s="39">
        <v>7.4400000000000008E-2</v>
      </c>
      <c r="F2029" s="40">
        <v>115000</v>
      </c>
      <c r="G2029" s="40">
        <v>115000</v>
      </c>
      <c r="H2029" s="40">
        <v>63232.26</v>
      </c>
      <c r="I2029" s="40">
        <v>65000</v>
      </c>
      <c r="J2029" s="67">
        <f t="shared" si="93"/>
        <v>0.54984573913043477</v>
      </c>
      <c r="K2029" s="39">
        <f t="shared" si="94"/>
        <v>0.56521739130434778</v>
      </c>
      <c r="L2029" s="2" t="str">
        <f t="shared" si="95"/>
        <v>AA</v>
      </c>
      <c r="M2029" s="2" t="s">
        <v>1085</v>
      </c>
      <c r="N2029" s="2" t="s">
        <v>435</v>
      </c>
      <c r="O2029" s="2" t="s">
        <v>70</v>
      </c>
    </row>
    <row r="2030" spans="1:15">
      <c r="A2030" s="38">
        <v>41359</v>
      </c>
      <c r="B2030" s="38">
        <v>52316</v>
      </c>
      <c r="C2030" s="131">
        <v>360</v>
      </c>
      <c r="D2030" s="39">
        <v>8.5099999999999995E-2</v>
      </c>
      <c r="E2030" s="39">
        <v>0.08</v>
      </c>
      <c r="F2030" s="40">
        <v>110000</v>
      </c>
      <c r="G2030" s="40">
        <v>110000</v>
      </c>
      <c r="H2030" s="40">
        <v>58922.8</v>
      </c>
      <c r="I2030" s="40">
        <v>62195.01</v>
      </c>
      <c r="J2030" s="67">
        <f t="shared" si="93"/>
        <v>0.53566181818181824</v>
      </c>
      <c r="K2030" s="39">
        <f t="shared" si="94"/>
        <v>0.56540918181818178</v>
      </c>
      <c r="L2030" s="2" t="str">
        <f t="shared" si="95"/>
        <v>AA</v>
      </c>
      <c r="M2030" s="2" t="s">
        <v>548</v>
      </c>
      <c r="N2030" s="2" t="s">
        <v>433</v>
      </c>
      <c r="O2030" s="2" t="s">
        <v>70</v>
      </c>
    </row>
    <row r="2031" spans="1:15">
      <c r="A2031" s="42">
        <v>41173</v>
      </c>
      <c r="B2031" s="42">
        <v>53956</v>
      </c>
      <c r="C2031" s="130">
        <v>420</v>
      </c>
      <c r="D2031" s="43">
        <v>8.5099999999999995E-2</v>
      </c>
      <c r="E2031" s="43">
        <v>7.4400000000000008E-2</v>
      </c>
      <c r="F2031" s="44">
        <v>191000</v>
      </c>
      <c r="G2031" s="44">
        <v>191000</v>
      </c>
      <c r="H2031" s="44">
        <v>101718.14</v>
      </c>
      <c r="I2031" s="44">
        <v>107999.99</v>
      </c>
      <c r="J2031" s="68">
        <f t="shared" si="93"/>
        <v>0.53255570680628272</v>
      </c>
      <c r="K2031" s="43">
        <f t="shared" si="94"/>
        <v>0.56544497382198955</v>
      </c>
      <c r="L2031" s="41" t="str">
        <f t="shared" si="95"/>
        <v>AA</v>
      </c>
      <c r="M2031" s="41" t="s">
        <v>631</v>
      </c>
      <c r="N2031" s="41" t="s">
        <v>424</v>
      </c>
      <c r="O2031" s="41" t="s">
        <v>70</v>
      </c>
    </row>
    <row r="2032" spans="1:15">
      <c r="A2032" s="42">
        <v>41326</v>
      </c>
      <c r="B2032" s="42">
        <v>52283</v>
      </c>
      <c r="C2032" s="130">
        <v>360</v>
      </c>
      <c r="D2032" s="43">
        <v>8.5099999999999995E-2</v>
      </c>
      <c r="E2032" s="43">
        <v>0.08</v>
      </c>
      <c r="F2032" s="44">
        <v>140000</v>
      </c>
      <c r="G2032" s="44">
        <v>140000</v>
      </c>
      <c r="H2032" s="44">
        <v>74762.460000000006</v>
      </c>
      <c r="I2032" s="44">
        <v>79174.649999999994</v>
      </c>
      <c r="J2032" s="68">
        <f t="shared" si="93"/>
        <v>0.53401757142857142</v>
      </c>
      <c r="K2032" s="43">
        <f t="shared" si="94"/>
        <v>0.56553321428571424</v>
      </c>
      <c r="L2032" s="41" t="str">
        <f t="shared" si="95"/>
        <v>AA</v>
      </c>
      <c r="M2032" s="41" t="s">
        <v>521</v>
      </c>
      <c r="N2032" s="41" t="s">
        <v>417</v>
      </c>
      <c r="O2032" s="41" t="s">
        <v>70</v>
      </c>
    </row>
    <row r="2033" spans="1:15">
      <c r="A2033" s="38">
        <v>41291</v>
      </c>
      <c r="B2033" s="38">
        <v>50422</v>
      </c>
      <c r="C2033" s="131">
        <v>300</v>
      </c>
      <c r="D2033" s="39">
        <v>8.5099999999999995E-2</v>
      </c>
      <c r="E2033" s="39">
        <v>0.08</v>
      </c>
      <c r="F2033" s="40">
        <v>125000</v>
      </c>
      <c r="G2033" s="40">
        <v>125000</v>
      </c>
      <c r="H2033" s="40">
        <v>65592.7</v>
      </c>
      <c r="I2033" s="40">
        <v>70693.210000000006</v>
      </c>
      <c r="J2033" s="67">
        <f t="shared" si="93"/>
        <v>0.52474160000000003</v>
      </c>
      <c r="K2033" s="39">
        <f t="shared" si="94"/>
        <v>0.56554568000000005</v>
      </c>
      <c r="L2033" s="2" t="str">
        <f t="shared" si="95"/>
        <v>AA</v>
      </c>
      <c r="M2033" s="2" t="s">
        <v>1524</v>
      </c>
      <c r="N2033" s="2" t="s">
        <v>417</v>
      </c>
      <c r="O2033" s="2" t="s">
        <v>70</v>
      </c>
    </row>
    <row r="2034" spans="1:15">
      <c r="A2034" s="42">
        <v>41726</v>
      </c>
      <c r="B2034" s="42">
        <v>49031</v>
      </c>
      <c r="C2034" s="130">
        <v>240</v>
      </c>
      <c r="D2034" s="43">
        <v>8.5099999999999995E-2</v>
      </c>
      <c r="E2034" s="43">
        <v>7.4400000000000008E-2</v>
      </c>
      <c r="F2034" s="44">
        <v>192640</v>
      </c>
      <c r="G2034" s="44">
        <v>192640</v>
      </c>
      <c r="H2034" s="44">
        <v>107628.29</v>
      </c>
      <c r="I2034" s="44">
        <v>108964.99</v>
      </c>
      <c r="J2034" s="68">
        <f t="shared" si="93"/>
        <v>0.55870167151162786</v>
      </c>
      <c r="K2034" s="43">
        <f t="shared" si="94"/>
        <v>0.565640521179402</v>
      </c>
      <c r="L2034" s="41" t="str">
        <f t="shared" si="95"/>
        <v>AA</v>
      </c>
      <c r="M2034" s="41" t="s">
        <v>472</v>
      </c>
      <c r="N2034" s="41" t="s">
        <v>426</v>
      </c>
      <c r="O2034" s="41" t="s">
        <v>70</v>
      </c>
    </row>
    <row r="2035" spans="1:15">
      <c r="A2035" s="38">
        <v>41666</v>
      </c>
      <c r="B2035" s="38">
        <v>54450</v>
      </c>
      <c r="C2035" s="131">
        <v>420</v>
      </c>
      <c r="D2035" s="39">
        <v>8.5099999999999995E-2</v>
      </c>
      <c r="E2035" s="39">
        <v>0.08</v>
      </c>
      <c r="F2035" s="40">
        <v>156651.88</v>
      </c>
      <c r="G2035" s="40">
        <v>156651.88</v>
      </c>
      <c r="H2035" s="40">
        <v>87411.71</v>
      </c>
      <c r="I2035" s="40">
        <v>88631.39</v>
      </c>
      <c r="J2035" s="67">
        <f t="shared" si="93"/>
        <v>0.55799975078498898</v>
      </c>
      <c r="K2035" s="39">
        <f t="shared" si="94"/>
        <v>0.56578567713327155</v>
      </c>
      <c r="L2035" s="2" t="str">
        <f t="shared" si="95"/>
        <v>AA</v>
      </c>
      <c r="M2035" s="2" t="s">
        <v>467</v>
      </c>
      <c r="N2035" s="2" t="s">
        <v>425</v>
      </c>
      <c r="O2035" s="2" t="s">
        <v>70</v>
      </c>
    </row>
    <row r="2036" spans="1:15">
      <c r="A2036" s="42">
        <v>41389</v>
      </c>
      <c r="B2036" s="42">
        <v>45041</v>
      </c>
      <c r="C2036" s="130">
        <v>120</v>
      </c>
      <c r="D2036" s="43">
        <v>8.5099999999999995E-2</v>
      </c>
      <c r="E2036" s="43">
        <v>7.4400000000000008E-2</v>
      </c>
      <c r="F2036" s="44">
        <v>106000</v>
      </c>
      <c r="G2036" s="44">
        <v>106000</v>
      </c>
      <c r="H2036" s="44">
        <v>49642.080000000002</v>
      </c>
      <c r="I2036" s="44">
        <v>59999.99</v>
      </c>
      <c r="J2036" s="68">
        <f t="shared" si="93"/>
        <v>0.46832150943396228</v>
      </c>
      <c r="K2036" s="43">
        <f t="shared" si="94"/>
        <v>0.56603764150943392</v>
      </c>
      <c r="L2036" s="41" t="str">
        <f t="shared" si="95"/>
        <v>AA</v>
      </c>
      <c r="M2036" s="41" t="s">
        <v>1174</v>
      </c>
      <c r="N2036" s="41" t="s">
        <v>427</v>
      </c>
      <c r="O2036" s="41" t="s">
        <v>70</v>
      </c>
    </row>
    <row r="2037" spans="1:15">
      <c r="A2037" s="42">
        <v>41079</v>
      </c>
      <c r="B2037" s="42">
        <v>46557</v>
      </c>
      <c r="C2037" s="130">
        <v>180</v>
      </c>
      <c r="D2037" s="43">
        <v>8.5099999999999995E-2</v>
      </c>
      <c r="E2037" s="43">
        <v>0.08</v>
      </c>
      <c r="F2037" s="44">
        <v>141300</v>
      </c>
      <c r="G2037" s="44">
        <v>141300</v>
      </c>
      <c r="H2037" s="44">
        <v>66561.86</v>
      </c>
      <c r="I2037" s="44">
        <v>79999.990000000005</v>
      </c>
      <c r="J2037" s="68">
        <f t="shared" si="93"/>
        <v>0.47106765746638357</v>
      </c>
      <c r="K2037" s="43">
        <f t="shared" si="94"/>
        <v>0.56617119603680122</v>
      </c>
      <c r="L2037" s="41" t="str">
        <f t="shared" si="95"/>
        <v>AA</v>
      </c>
      <c r="M2037" s="41" t="s">
        <v>818</v>
      </c>
      <c r="N2037" s="41" t="s">
        <v>424</v>
      </c>
      <c r="O2037" s="41" t="s">
        <v>70</v>
      </c>
    </row>
    <row r="2038" spans="1:15">
      <c r="A2038" s="42">
        <v>41444</v>
      </c>
      <c r="B2038" s="42">
        <v>52401</v>
      </c>
      <c r="C2038" s="130">
        <v>360</v>
      </c>
      <c r="D2038" s="43">
        <v>8.5099999999999995E-2</v>
      </c>
      <c r="E2038" s="43">
        <v>0.08</v>
      </c>
      <c r="F2038" s="44">
        <v>160425</v>
      </c>
      <c r="G2038" s="44">
        <v>160425</v>
      </c>
      <c r="H2038" s="44">
        <v>89269.54</v>
      </c>
      <c r="I2038" s="44">
        <v>90842.66</v>
      </c>
      <c r="J2038" s="68">
        <f t="shared" si="93"/>
        <v>0.55645653732273648</v>
      </c>
      <c r="K2038" s="43">
        <f t="shared" si="94"/>
        <v>0.56626249026024622</v>
      </c>
      <c r="L2038" s="41" t="str">
        <f t="shared" si="95"/>
        <v>AA</v>
      </c>
      <c r="M2038" s="41" t="s">
        <v>554</v>
      </c>
      <c r="N2038" s="41" t="s">
        <v>417</v>
      </c>
      <c r="O2038" s="41" t="s">
        <v>70</v>
      </c>
    </row>
    <row r="2039" spans="1:15">
      <c r="A2039" s="42">
        <v>41645</v>
      </c>
      <c r="B2039" s="42">
        <v>52602</v>
      </c>
      <c r="C2039" s="130">
        <v>360</v>
      </c>
      <c r="D2039" s="43">
        <v>8.5099999999999995E-2</v>
      </c>
      <c r="E2039" s="43">
        <v>7.4400000000000008E-2</v>
      </c>
      <c r="F2039" s="44">
        <v>200000</v>
      </c>
      <c r="G2039" s="44">
        <v>200000</v>
      </c>
      <c r="H2039" s="44">
        <v>112519.3</v>
      </c>
      <c r="I2039" s="44">
        <v>113271.41</v>
      </c>
      <c r="J2039" s="68">
        <f t="shared" si="93"/>
        <v>0.56259650000000005</v>
      </c>
      <c r="K2039" s="43">
        <f t="shared" si="94"/>
        <v>0.56635705000000003</v>
      </c>
      <c r="L2039" s="41" t="str">
        <f t="shared" si="95"/>
        <v>AA</v>
      </c>
      <c r="M2039" s="41" t="s">
        <v>330</v>
      </c>
      <c r="N2039" s="41" t="s">
        <v>424</v>
      </c>
      <c r="O2039" s="41" t="s">
        <v>70</v>
      </c>
    </row>
    <row r="2040" spans="1:15">
      <c r="A2040" s="42">
        <v>41743</v>
      </c>
      <c r="B2040" s="42">
        <v>47921</v>
      </c>
      <c r="C2040" s="130">
        <v>203</v>
      </c>
      <c r="D2040" s="43">
        <v>8.5099999999999995E-2</v>
      </c>
      <c r="E2040" s="43">
        <v>7.8100000000000003E-2</v>
      </c>
      <c r="F2040" s="44">
        <v>143000</v>
      </c>
      <c r="G2040" s="44">
        <v>143000</v>
      </c>
      <c r="H2040" s="44">
        <v>77653.11</v>
      </c>
      <c r="I2040" s="44">
        <v>80999.990000000005</v>
      </c>
      <c r="J2040" s="68">
        <f t="shared" si="93"/>
        <v>0.54302874125874123</v>
      </c>
      <c r="K2040" s="43">
        <f t="shared" si="94"/>
        <v>0.5664334965034965</v>
      </c>
      <c r="L2040" s="41" t="str">
        <f t="shared" si="95"/>
        <v>AA</v>
      </c>
      <c r="M2040" s="41" t="s">
        <v>203</v>
      </c>
      <c r="N2040" s="41" t="s">
        <v>427</v>
      </c>
      <c r="O2040" s="41" t="s">
        <v>70</v>
      </c>
    </row>
    <row r="2041" spans="1:15">
      <c r="A2041" s="42">
        <v>41597</v>
      </c>
      <c r="B2041" s="42">
        <v>54381</v>
      </c>
      <c r="C2041" s="130">
        <v>420</v>
      </c>
      <c r="D2041" s="43">
        <v>8.5099999999999995E-2</v>
      </c>
      <c r="E2041" s="43">
        <v>0.08</v>
      </c>
      <c r="F2041" s="44">
        <v>150000</v>
      </c>
      <c r="G2041" s="44">
        <v>150000</v>
      </c>
      <c r="H2041" s="44">
        <v>82826.59</v>
      </c>
      <c r="I2041" s="44">
        <v>84999.99</v>
      </c>
      <c r="J2041" s="68">
        <f t="shared" si="93"/>
        <v>0.55217726666666667</v>
      </c>
      <c r="K2041" s="43">
        <f t="shared" si="94"/>
        <v>0.56666660000000002</v>
      </c>
      <c r="L2041" s="41" t="str">
        <f t="shared" si="95"/>
        <v>AA</v>
      </c>
      <c r="M2041" s="41" t="s">
        <v>1300</v>
      </c>
      <c r="N2041" s="41" t="s">
        <v>417</v>
      </c>
      <c r="O2041" s="41" t="s">
        <v>70</v>
      </c>
    </row>
    <row r="2042" spans="1:15">
      <c r="A2042" s="42">
        <v>41774</v>
      </c>
      <c r="B2042" s="42">
        <v>49383</v>
      </c>
      <c r="C2042" s="130">
        <v>250</v>
      </c>
      <c r="D2042" s="43">
        <v>8.5099999999999995E-2</v>
      </c>
      <c r="E2042" s="43">
        <v>8.14E-2</v>
      </c>
      <c r="F2042" s="44">
        <v>180000</v>
      </c>
      <c r="G2042" s="44">
        <v>180000</v>
      </c>
      <c r="H2042" s="44">
        <v>99111.59</v>
      </c>
      <c r="I2042" s="44">
        <v>102025.43</v>
      </c>
      <c r="J2042" s="68">
        <f t="shared" si="93"/>
        <v>0.5506199444444444</v>
      </c>
      <c r="K2042" s="43">
        <f t="shared" si="94"/>
        <v>0.56680794444444438</v>
      </c>
      <c r="L2042" s="41" t="str">
        <f t="shared" si="95"/>
        <v>AA</v>
      </c>
      <c r="M2042" s="41" t="s">
        <v>1140</v>
      </c>
      <c r="N2042" s="41" t="s">
        <v>428</v>
      </c>
      <c r="O2042" s="41" t="s">
        <v>70</v>
      </c>
    </row>
    <row r="2043" spans="1:15">
      <c r="A2043" s="38">
        <v>41473</v>
      </c>
      <c r="B2043" s="38">
        <v>54257</v>
      </c>
      <c r="C2043" s="131">
        <v>420</v>
      </c>
      <c r="D2043" s="39">
        <v>8.5099999999999995E-2</v>
      </c>
      <c r="E2043" s="39">
        <v>0.08</v>
      </c>
      <c r="F2043" s="40">
        <v>154800</v>
      </c>
      <c r="G2043" s="40">
        <v>154800</v>
      </c>
      <c r="H2043" s="40">
        <v>85754.78</v>
      </c>
      <c r="I2043" s="40">
        <v>87776.81</v>
      </c>
      <c r="J2043" s="67">
        <f t="shared" si="93"/>
        <v>0.55397144702842371</v>
      </c>
      <c r="K2043" s="39">
        <f t="shared" si="94"/>
        <v>0.56703365633074931</v>
      </c>
      <c r="L2043" s="2" t="str">
        <f t="shared" si="95"/>
        <v>AA</v>
      </c>
      <c r="M2043" s="2" t="s">
        <v>830</v>
      </c>
      <c r="N2043" s="2" t="s">
        <v>437</v>
      </c>
      <c r="O2043" s="2" t="s">
        <v>70</v>
      </c>
    </row>
    <row r="2044" spans="1:15">
      <c r="A2044" s="42">
        <v>41661</v>
      </c>
      <c r="B2044" s="42">
        <v>51704</v>
      </c>
      <c r="C2044" s="130">
        <v>330</v>
      </c>
      <c r="D2044" s="43">
        <v>8.5099999999999995E-2</v>
      </c>
      <c r="E2044" s="43">
        <v>7.5300000000000006E-2</v>
      </c>
      <c r="F2044" s="44">
        <v>190000</v>
      </c>
      <c r="G2044" s="44">
        <v>190000</v>
      </c>
      <c r="H2044" s="44">
        <v>104525.71</v>
      </c>
      <c r="I2044" s="44">
        <v>107754.28</v>
      </c>
      <c r="J2044" s="68">
        <f t="shared" si="93"/>
        <v>0.55013531578947372</v>
      </c>
      <c r="K2044" s="43">
        <f t="shared" si="94"/>
        <v>0.56712778947368425</v>
      </c>
      <c r="L2044" s="41" t="str">
        <f t="shared" si="95"/>
        <v>AA</v>
      </c>
      <c r="M2044" s="41" t="s">
        <v>457</v>
      </c>
      <c r="N2044" s="41" t="s">
        <v>419</v>
      </c>
      <c r="O2044" s="41" t="s">
        <v>70</v>
      </c>
    </row>
    <row r="2045" spans="1:15">
      <c r="A2045" s="38">
        <v>41249</v>
      </c>
      <c r="B2045" s="38">
        <v>48554</v>
      </c>
      <c r="C2045" s="131">
        <v>240</v>
      </c>
      <c r="D2045" s="39">
        <v>8.5099999999999995E-2</v>
      </c>
      <c r="E2045" s="39">
        <v>0.08</v>
      </c>
      <c r="F2045" s="40">
        <v>167000</v>
      </c>
      <c r="G2045" s="40">
        <v>167000</v>
      </c>
      <c r="H2045" s="40">
        <v>90788.92</v>
      </c>
      <c r="I2045" s="40">
        <v>94717.14</v>
      </c>
      <c r="J2045" s="67">
        <f t="shared" si="93"/>
        <v>0.54364622754491021</v>
      </c>
      <c r="K2045" s="39">
        <f t="shared" si="94"/>
        <v>0.567168502994012</v>
      </c>
      <c r="L2045" s="2" t="str">
        <f t="shared" si="95"/>
        <v>AA</v>
      </c>
      <c r="M2045" s="2" t="s">
        <v>532</v>
      </c>
      <c r="N2045" s="2" t="s">
        <v>417</v>
      </c>
      <c r="O2045" s="2" t="s">
        <v>70</v>
      </c>
    </row>
    <row r="2046" spans="1:15">
      <c r="A2046" s="42">
        <v>41235</v>
      </c>
      <c r="B2046" s="42">
        <v>54018</v>
      </c>
      <c r="C2046" s="130">
        <v>420</v>
      </c>
      <c r="D2046" s="43">
        <v>8.5099999999999995E-2</v>
      </c>
      <c r="E2046" s="43">
        <v>0.08</v>
      </c>
      <c r="F2046" s="44">
        <v>145000</v>
      </c>
      <c r="G2046" s="44">
        <v>145000</v>
      </c>
      <c r="H2046" s="44">
        <v>80143.02</v>
      </c>
      <c r="I2046" s="44">
        <v>82251.11</v>
      </c>
      <c r="J2046" s="68">
        <f t="shared" si="93"/>
        <v>0.55271048275862067</v>
      </c>
      <c r="K2046" s="43">
        <f t="shared" si="94"/>
        <v>0.56724903448275865</v>
      </c>
      <c r="L2046" s="41" t="str">
        <f t="shared" si="95"/>
        <v>AA</v>
      </c>
      <c r="M2046" s="41" t="s">
        <v>805</v>
      </c>
      <c r="N2046" s="41" t="s">
        <v>422</v>
      </c>
      <c r="O2046" s="41" t="s">
        <v>70</v>
      </c>
    </row>
    <row r="2047" spans="1:15">
      <c r="A2047" s="38">
        <v>41180</v>
      </c>
      <c r="B2047" s="38">
        <v>50829</v>
      </c>
      <c r="C2047" s="131">
        <v>317</v>
      </c>
      <c r="D2047" s="39">
        <v>8.5099999999999995E-2</v>
      </c>
      <c r="E2047" s="39">
        <v>0.08</v>
      </c>
      <c r="F2047" s="40">
        <v>185000</v>
      </c>
      <c r="G2047" s="40">
        <v>185000</v>
      </c>
      <c r="H2047" s="40">
        <v>96498.25</v>
      </c>
      <c r="I2047" s="40">
        <v>104985.99</v>
      </c>
      <c r="J2047" s="67">
        <f t="shared" si="93"/>
        <v>0.52161216216216211</v>
      </c>
      <c r="K2047" s="39">
        <f t="shared" si="94"/>
        <v>0.56749183783783785</v>
      </c>
      <c r="L2047" s="2" t="str">
        <f t="shared" si="95"/>
        <v>AA</v>
      </c>
      <c r="M2047" s="2" t="s">
        <v>527</v>
      </c>
      <c r="N2047" s="2" t="s">
        <v>419</v>
      </c>
      <c r="O2047" s="2" t="s">
        <v>70</v>
      </c>
    </row>
    <row r="2048" spans="1:15">
      <c r="A2048" s="42">
        <v>41705</v>
      </c>
      <c r="B2048" s="42">
        <v>54216</v>
      </c>
      <c r="C2048" s="130">
        <v>411</v>
      </c>
      <c r="D2048" s="43">
        <v>8.5099999999999995E-2</v>
      </c>
      <c r="E2048" s="43">
        <v>0.08</v>
      </c>
      <c r="F2048" s="44">
        <v>183000</v>
      </c>
      <c r="G2048" s="44">
        <v>183000</v>
      </c>
      <c r="H2048" s="44">
        <v>102056.69</v>
      </c>
      <c r="I2048" s="44">
        <v>103855.06</v>
      </c>
      <c r="J2048" s="68">
        <f t="shared" si="93"/>
        <v>0.55768683060109292</v>
      </c>
      <c r="K2048" s="43">
        <f t="shared" si="94"/>
        <v>0.56751398907103823</v>
      </c>
      <c r="L2048" s="41" t="str">
        <f t="shared" si="95"/>
        <v>AA</v>
      </c>
      <c r="M2048" s="41" t="s">
        <v>532</v>
      </c>
      <c r="N2048" s="41" t="s">
        <v>417</v>
      </c>
      <c r="O2048" s="41" t="s">
        <v>70</v>
      </c>
    </row>
    <row r="2049" spans="1:15">
      <c r="A2049" s="42">
        <v>41649</v>
      </c>
      <c r="B2049" s="42">
        <v>46213</v>
      </c>
      <c r="C2049" s="130">
        <v>150</v>
      </c>
      <c r="D2049" s="43">
        <v>8.5099999999999995E-2</v>
      </c>
      <c r="E2049" s="43">
        <v>0.08</v>
      </c>
      <c r="F2049" s="44">
        <v>185000</v>
      </c>
      <c r="G2049" s="44">
        <v>185000</v>
      </c>
      <c r="H2049" s="44">
        <v>96846.59</v>
      </c>
      <c r="I2049" s="44">
        <v>104999.99</v>
      </c>
      <c r="J2049" s="68">
        <f t="shared" si="93"/>
        <v>0.52349508108108112</v>
      </c>
      <c r="K2049" s="43">
        <f t="shared" si="94"/>
        <v>0.56756751351351353</v>
      </c>
      <c r="L2049" s="41" t="str">
        <f t="shared" si="95"/>
        <v>AA</v>
      </c>
      <c r="M2049" s="41" t="s">
        <v>564</v>
      </c>
      <c r="N2049" s="41" t="s">
        <v>417</v>
      </c>
      <c r="O2049" s="41" t="s">
        <v>70</v>
      </c>
    </row>
    <row r="2050" spans="1:15">
      <c r="A2050" s="38">
        <v>41466</v>
      </c>
      <c r="B2050" s="38">
        <v>54250</v>
      </c>
      <c r="C2050" s="131">
        <v>420</v>
      </c>
      <c r="D2050" s="39">
        <v>8.5099999999999995E-2</v>
      </c>
      <c r="E2050" s="39">
        <v>0.08</v>
      </c>
      <c r="F2050" s="40">
        <v>160000</v>
      </c>
      <c r="G2050" s="40">
        <v>160000</v>
      </c>
      <c r="H2050" s="40">
        <v>87809.53</v>
      </c>
      <c r="I2050" s="40">
        <v>90829.64</v>
      </c>
      <c r="J2050" s="67">
        <f t="shared" si="93"/>
        <v>0.54880956250000001</v>
      </c>
      <c r="K2050" s="39">
        <f t="shared" si="94"/>
        <v>0.56768525000000003</v>
      </c>
      <c r="L2050" s="2" t="str">
        <f t="shared" si="95"/>
        <v>AA</v>
      </c>
      <c r="M2050" s="2" t="s">
        <v>538</v>
      </c>
      <c r="N2050" s="2" t="s">
        <v>417</v>
      </c>
      <c r="O2050" s="2" t="s">
        <v>70</v>
      </c>
    </row>
    <row r="2051" spans="1:15">
      <c r="A2051" s="42">
        <v>41508</v>
      </c>
      <c r="B2051" s="42">
        <v>54292</v>
      </c>
      <c r="C2051" s="130">
        <v>420</v>
      </c>
      <c r="D2051" s="43">
        <v>8.5099999999999995E-2</v>
      </c>
      <c r="E2051" s="43">
        <v>0.08</v>
      </c>
      <c r="F2051" s="44">
        <v>140000</v>
      </c>
      <c r="G2051" s="44">
        <v>140000</v>
      </c>
      <c r="H2051" s="44">
        <v>78040.95</v>
      </c>
      <c r="I2051" s="44">
        <v>79477.22</v>
      </c>
      <c r="J2051" s="68">
        <f t="shared" ref="J2051:J2114" si="96">H2051/G2051</f>
        <v>0.55743535714285708</v>
      </c>
      <c r="K2051" s="43">
        <f t="shared" ref="K2051:K2114" si="97">I2051/G2051</f>
        <v>0.5676944285714286</v>
      </c>
      <c r="L2051" s="41" t="str">
        <f t="shared" ref="L2051:L2114" si="98">IF(J2051&lt;=65%,"AA",IF(J2051&lt;=75%,"A",IF(J2051&lt;=85%,"B","C")))</f>
        <v>AA</v>
      </c>
      <c r="M2051" s="41" t="s">
        <v>1174</v>
      </c>
      <c r="N2051" s="41" t="s">
        <v>427</v>
      </c>
      <c r="O2051" s="41" t="s">
        <v>70</v>
      </c>
    </row>
    <row r="2052" spans="1:15">
      <c r="A2052" s="42">
        <v>41292</v>
      </c>
      <c r="B2052" s="42">
        <v>48597</v>
      </c>
      <c r="C2052" s="130">
        <v>240</v>
      </c>
      <c r="D2052" s="43">
        <v>8.5099999999999995E-2</v>
      </c>
      <c r="E2052" s="43">
        <v>0.08</v>
      </c>
      <c r="F2052" s="44">
        <v>180000</v>
      </c>
      <c r="G2052" s="44">
        <v>180000</v>
      </c>
      <c r="H2052" s="44">
        <v>78803.05</v>
      </c>
      <c r="I2052" s="44">
        <v>102199.99</v>
      </c>
      <c r="J2052" s="68">
        <f t="shared" si="96"/>
        <v>0.43779472222222227</v>
      </c>
      <c r="K2052" s="43">
        <f t="shared" si="97"/>
        <v>0.56777772222222223</v>
      </c>
      <c r="L2052" s="41" t="str">
        <f t="shared" si="98"/>
        <v>AA</v>
      </c>
      <c r="M2052" s="41" t="s">
        <v>903</v>
      </c>
      <c r="N2052" s="41" t="s">
        <v>419</v>
      </c>
      <c r="O2052" s="41" t="s">
        <v>70</v>
      </c>
    </row>
    <row r="2053" spans="1:15">
      <c r="A2053" s="38">
        <v>41128</v>
      </c>
      <c r="B2053" s="38">
        <v>48433</v>
      </c>
      <c r="C2053" s="131">
        <v>240</v>
      </c>
      <c r="D2053" s="39">
        <v>8.5099999999999995E-2</v>
      </c>
      <c r="E2053" s="39">
        <v>7.5300000000000006E-2</v>
      </c>
      <c r="F2053" s="40">
        <v>178407.09</v>
      </c>
      <c r="G2053" s="40">
        <v>178407.09</v>
      </c>
      <c r="H2053" s="40">
        <v>92819.71</v>
      </c>
      <c r="I2053" s="40">
        <v>101309.9</v>
      </c>
      <c r="J2053" s="67">
        <f t="shared" si="96"/>
        <v>0.52026917764310832</v>
      </c>
      <c r="K2053" s="39">
        <f t="shared" si="97"/>
        <v>0.56785803748046104</v>
      </c>
      <c r="L2053" s="2" t="str">
        <f t="shared" si="98"/>
        <v>AA</v>
      </c>
      <c r="M2053" s="2" t="s">
        <v>1263</v>
      </c>
      <c r="N2053" s="2" t="s">
        <v>422</v>
      </c>
      <c r="O2053" s="2" t="s">
        <v>70</v>
      </c>
    </row>
    <row r="2054" spans="1:15">
      <c r="A2054" s="42">
        <v>41214</v>
      </c>
      <c r="B2054" s="42">
        <v>48519</v>
      </c>
      <c r="C2054" s="130">
        <v>240</v>
      </c>
      <c r="D2054" s="43">
        <v>8.5099999999999995E-2</v>
      </c>
      <c r="E2054" s="43">
        <v>7.5300000000000006E-2</v>
      </c>
      <c r="F2054" s="44">
        <v>129470</v>
      </c>
      <c r="G2054" s="44">
        <v>129470</v>
      </c>
      <c r="H2054" s="44">
        <v>66045.05</v>
      </c>
      <c r="I2054" s="44">
        <v>73560.490000000005</v>
      </c>
      <c r="J2054" s="68">
        <f t="shared" si="96"/>
        <v>0.51011856028423574</v>
      </c>
      <c r="K2054" s="43">
        <f t="shared" si="97"/>
        <v>0.56816629334981084</v>
      </c>
      <c r="L2054" s="41" t="str">
        <f t="shared" si="98"/>
        <v>AA</v>
      </c>
      <c r="M2054" s="41" t="s">
        <v>971</v>
      </c>
      <c r="N2054" s="41" t="s">
        <v>437</v>
      </c>
      <c r="O2054" s="41" t="s">
        <v>70</v>
      </c>
    </row>
    <row r="2055" spans="1:15">
      <c r="A2055" s="42">
        <v>41264</v>
      </c>
      <c r="B2055" s="42">
        <v>54047</v>
      </c>
      <c r="C2055" s="130">
        <v>420</v>
      </c>
      <c r="D2055" s="43">
        <v>8.5099999999999995E-2</v>
      </c>
      <c r="E2055" s="43">
        <v>8.5099999999999995E-2</v>
      </c>
      <c r="F2055" s="44">
        <v>200000</v>
      </c>
      <c r="G2055" s="44">
        <v>200000</v>
      </c>
      <c r="H2055" s="44">
        <v>110942.22</v>
      </c>
      <c r="I2055" s="44">
        <v>113682.9</v>
      </c>
      <c r="J2055" s="68">
        <f t="shared" si="96"/>
        <v>0.55471110000000001</v>
      </c>
      <c r="K2055" s="43">
        <f t="shared" si="97"/>
        <v>0.56841449999999993</v>
      </c>
      <c r="L2055" s="41" t="str">
        <f t="shared" si="98"/>
        <v>AA</v>
      </c>
      <c r="M2055" s="41" t="s">
        <v>949</v>
      </c>
      <c r="N2055" s="41" t="s">
        <v>424</v>
      </c>
      <c r="O2055" s="41" t="s">
        <v>70</v>
      </c>
    </row>
    <row r="2056" spans="1:15">
      <c r="A2056" s="38">
        <v>41611</v>
      </c>
      <c r="B2056" s="38">
        <v>48551</v>
      </c>
      <c r="C2056" s="131">
        <v>228</v>
      </c>
      <c r="D2056" s="39">
        <v>8.5099999999999995E-2</v>
      </c>
      <c r="E2056" s="39">
        <v>7.4400000000000008E-2</v>
      </c>
      <c r="F2056" s="40">
        <v>146000</v>
      </c>
      <c r="G2056" s="40">
        <v>146000</v>
      </c>
      <c r="H2056" s="40">
        <v>78788.83</v>
      </c>
      <c r="I2056" s="40">
        <v>82999.990000000005</v>
      </c>
      <c r="J2056" s="67">
        <f t="shared" si="96"/>
        <v>0.53964952054794524</v>
      </c>
      <c r="K2056" s="39">
        <f t="shared" si="97"/>
        <v>0.56849308219178085</v>
      </c>
      <c r="L2056" s="2" t="str">
        <f t="shared" si="98"/>
        <v>AA</v>
      </c>
      <c r="M2056" s="2" t="s">
        <v>345</v>
      </c>
      <c r="N2056" s="2" t="s">
        <v>424</v>
      </c>
      <c r="O2056" s="2" t="s">
        <v>70</v>
      </c>
    </row>
    <row r="2057" spans="1:15">
      <c r="A2057" s="42">
        <v>41736</v>
      </c>
      <c r="B2057" s="42">
        <v>44780</v>
      </c>
      <c r="C2057" s="130">
        <v>100</v>
      </c>
      <c r="D2057" s="43">
        <v>8.5099999999999995E-2</v>
      </c>
      <c r="E2057" s="43">
        <v>7.5300000000000006E-2</v>
      </c>
      <c r="F2057" s="44">
        <v>180000</v>
      </c>
      <c r="G2057" s="44">
        <v>180000</v>
      </c>
      <c r="H2057" s="44">
        <v>92943.87</v>
      </c>
      <c r="I2057" s="44">
        <v>102331.87</v>
      </c>
      <c r="J2057" s="68">
        <f t="shared" si="96"/>
        <v>0.51635483333333332</v>
      </c>
      <c r="K2057" s="43">
        <f t="shared" si="97"/>
        <v>0.56851038888888883</v>
      </c>
      <c r="L2057" s="41" t="str">
        <f t="shared" si="98"/>
        <v>AA</v>
      </c>
      <c r="M2057" s="41" t="s">
        <v>564</v>
      </c>
      <c r="N2057" s="41" t="s">
        <v>417</v>
      </c>
      <c r="O2057" s="41" t="s">
        <v>70</v>
      </c>
    </row>
    <row r="2058" spans="1:15">
      <c r="A2058" s="42">
        <v>41318</v>
      </c>
      <c r="B2058" s="42">
        <v>52275</v>
      </c>
      <c r="C2058" s="130">
        <v>360</v>
      </c>
      <c r="D2058" s="43">
        <v>8.5099999999999995E-2</v>
      </c>
      <c r="E2058" s="43">
        <v>0.08</v>
      </c>
      <c r="F2058" s="44">
        <v>160000</v>
      </c>
      <c r="G2058" s="44">
        <v>160000</v>
      </c>
      <c r="H2058" s="44">
        <v>85978.11</v>
      </c>
      <c r="I2058" s="44">
        <v>90971.94</v>
      </c>
      <c r="J2058" s="68">
        <f t="shared" si="96"/>
        <v>0.53736318750000001</v>
      </c>
      <c r="K2058" s="43">
        <f t="shared" si="97"/>
        <v>0.568574625</v>
      </c>
      <c r="L2058" s="41" t="str">
        <f t="shared" si="98"/>
        <v>AA</v>
      </c>
      <c r="M2058" s="41" t="s">
        <v>601</v>
      </c>
      <c r="N2058" s="41" t="s">
        <v>435</v>
      </c>
      <c r="O2058" s="41" t="s">
        <v>70</v>
      </c>
    </row>
    <row r="2059" spans="1:15">
      <c r="A2059" s="38">
        <v>41675</v>
      </c>
      <c r="B2059" s="38">
        <v>52632</v>
      </c>
      <c r="C2059" s="131">
        <v>360</v>
      </c>
      <c r="D2059" s="39">
        <v>8.5099999999999995E-2</v>
      </c>
      <c r="E2059" s="39">
        <v>7.4400000000000008E-2</v>
      </c>
      <c r="F2059" s="40">
        <v>123000</v>
      </c>
      <c r="G2059" s="40">
        <v>123000</v>
      </c>
      <c r="H2059" s="40">
        <v>68357.59</v>
      </c>
      <c r="I2059" s="40">
        <v>69999.990000000005</v>
      </c>
      <c r="J2059" s="67">
        <f t="shared" si="96"/>
        <v>0.55575276422764219</v>
      </c>
      <c r="K2059" s="39">
        <f t="shared" si="97"/>
        <v>0.56910560975609759</v>
      </c>
      <c r="L2059" s="2" t="str">
        <f t="shared" si="98"/>
        <v>AA</v>
      </c>
      <c r="M2059" s="2" t="s">
        <v>621</v>
      </c>
      <c r="N2059" s="2" t="s">
        <v>430</v>
      </c>
      <c r="O2059" s="2" t="s">
        <v>70</v>
      </c>
    </row>
    <row r="2060" spans="1:15">
      <c r="A2060" s="38">
        <v>41248</v>
      </c>
      <c r="B2060" s="38">
        <v>54031</v>
      </c>
      <c r="C2060" s="131">
        <v>420</v>
      </c>
      <c r="D2060" s="39">
        <v>8.5099999999999995E-2</v>
      </c>
      <c r="E2060" s="39">
        <v>7.5300000000000006E-2</v>
      </c>
      <c r="F2060" s="40">
        <v>140000</v>
      </c>
      <c r="G2060" s="40">
        <v>140000</v>
      </c>
      <c r="H2060" s="40">
        <v>76779.47</v>
      </c>
      <c r="I2060" s="40">
        <v>79682.740000000005</v>
      </c>
      <c r="J2060" s="67">
        <f t="shared" si="96"/>
        <v>0.54842478571428577</v>
      </c>
      <c r="K2060" s="39">
        <f t="shared" si="97"/>
        <v>0.56916242857142862</v>
      </c>
      <c r="L2060" s="2" t="str">
        <f t="shared" si="98"/>
        <v>AA</v>
      </c>
      <c r="M2060" s="2" t="s">
        <v>539</v>
      </c>
      <c r="N2060" s="2" t="s">
        <v>429</v>
      </c>
      <c r="O2060" s="2" t="s">
        <v>70</v>
      </c>
    </row>
    <row r="2061" spans="1:15">
      <c r="A2061" s="42">
        <v>41746</v>
      </c>
      <c r="B2061" s="42">
        <v>47225</v>
      </c>
      <c r="C2061" s="130">
        <v>180</v>
      </c>
      <c r="D2061" s="43">
        <v>8.5099999999999995E-2</v>
      </c>
      <c r="E2061" s="43">
        <v>8.5099999999999995E-2</v>
      </c>
      <c r="F2061" s="44">
        <v>160800</v>
      </c>
      <c r="G2061" s="44">
        <v>160800</v>
      </c>
      <c r="H2061" s="44">
        <v>89367.16</v>
      </c>
      <c r="I2061" s="44">
        <v>91532.5</v>
      </c>
      <c r="J2061" s="68">
        <f t="shared" si="96"/>
        <v>0.55576592039800998</v>
      </c>
      <c r="K2061" s="43">
        <f t="shared" si="97"/>
        <v>0.56923196517412933</v>
      </c>
      <c r="L2061" s="41" t="str">
        <f t="shared" si="98"/>
        <v>AA</v>
      </c>
      <c r="M2061" s="41" t="s">
        <v>606</v>
      </c>
      <c r="N2061" s="41" t="s">
        <v>417</v>
      </c>
      <c r="O2061" s="41" t="s">
        <v>70</v>
      </c>
    </row>
    <row r="2062" spans="1:15">
      <c r="A2062" s="42">
        <v>41411</v>
      </c>
      <c r="B2062" s="42">
        <v>54195</v>
      </c>
      <c r="C2062" s="130">
        <v>420</v>
      </c>
      <c r="D2062" s="43">
        <v>8.5099999999999995E-2</v>
      </c>
      <c r="E2062" s="43">
        <v>7.5300000000000006E-2</v>
      </c>
      <c r="F2062" s="44">
        <v>158000</v>
      </c>
      <c r="G2062" s="44">
        <v>158000</v>
      </c>
      <c r="H2062" s="44">
        <v>88887.02</v>
      </c>
      <c r="I2062" s="44">
        <v>89998.45</v>
      </c>
      <c r="J2062" s="68">
        <f t="shared" si="96"/>
        <v>0.56257607594936709</v>
      </c>
      <c r="K2062" s="43">
        <f t="shared" si="97"/>
        <v>0.5696104430379747</v>
      </c>
      <c r="L2062" s="41" t="str">
        <f t="shared" si="98"/>
        <v>AA</v>
      </c>
      <c r="M2062" s="41" t="s">
        <v>1223</v>
      </c>
      <c r="N2062" s="41" t="s">
        <v>417</v>
      </c>
      <c r="O2062" s="41" t="s">
        <v>70</v>
      </c>
    </row>
    <row r="2063" spans="1:15">
      <c r="A2063" s="38">
        <v>41120</v>
      </c>
      <c r="B2063" s="38">
        <v>52077</v>
      </c>
      <c r="C2063" s="131">
        <v>360</v>
      </c>
      <c r="D2063" s="39">
        <v>8.5099999999999995E-2</v>
      </c>
      <c r="E2063" s="39">
        <v>7.4400000000000008E-2</v>
      </c>
      <c r="F2063" s="40">
        <v>140000</v>
      </c>
      <c r="G2063" s="40">
        <v>140000</v>
      </c>
      <c r="H2063" s="40">
        <v>73731.05</v>
      </c>
      <c r="I2063" s="40">
        <v>79764.490000000005</v>
      </c>
      <c r="J2063" s="67">
        <f t="shared" si="96"/>
        <v>0.52665035714285713</v>
      </c>
      <c r="K2063" s="39">
        <f t="shared" si="97"/>
        <v>0.56974635714285715</v>
      </c>
      <c r="L2063" s="2" t="str">
        <f t="shared" si="98"/>
        <v>AA</v>
      </c>
      <c r="M2063" s="2" t="s">
        <v>889</v>
      </c>
      <c r="N2063" s="2" t="s">
        <v>416</v>
      </c>
      <c r="O2063" s="2" t="s">
        <v>70</v>
      </c>
    </row>
    <row r="2064" spans="1:15">
      <c r="A2064" s="42">
        <v>41647</v>
      </c>
      <c r="B2064" s="42">
        <v>50778</v>
      </c>
      <c r="C2064" s="130">
        <v>300</v>
      </c>
      <c r="D2064" s="43">
        <v>8.5099999999999995E-2</v>
      </c>
      <c r="E2064" s="43">
        <v>0.08</v>
      </c>
      <c r="F2064" s="44">
        <v>157949.29999999999</v>
      </c>
      <c r="G2064" s="44">
        <v>157949.29999999999</v>
      </c>
      <c r="H2064" s="44">
        <v>88712.9</v>
      </c>
      <c r="I2064" s="44">
        <v>90020.67</v>
      </c>
      <c r="J2064" s="68">
        <f t="shared" si="96"/>
        <v>0.56165427767011311</v>
      </c>
      <c r="K2064" s="43">
        <f t="shared" si="97"/>
        <v>0.56993395982128447</v>
      </c>
      <c r="L2064" s="41" t="str">
        <f t="shared" si="98"/>
        <v>AA</v>
      </c>
      <c r="M2064" s="41" t="s">
        <v>1076</v>
      </c>
      <c r="N2064" s="41" t="s">
        <v>424</v>
      </c>
      <c r="O2064" s="41" t="s">
        <v>70</v>
      </c>
    </row>
    <row r="2065" spans="1:15">
      <c r="A2065" s="38">
        <v>41445</v>
      </c>
      <c r="B2065" s="38">
        <v>53163</v>
      </c>
      <c r="C2065" s="131">
        <v>385</v>
      </c>
      <c r="D2065" s="39">
        <v>8.5099999999999995E-2</v>
      </c>
      <c r="E2065" s="39">
        <v>7.5300000000000006E-2</v>
      </c>
      <c r="F2065" s="40">
        <v>145000</v>
      </c>
      <c r="G2065" s="40">
        <v>145000</v>
      </c>
      <c r="H2065" s="40">
        <v>79307.490000000005</v>
      </c>
      <c r="I2065" s="40">
        <v>82649.42</v>
      </c>
      <c r="J2065" s="67">
        <f t="shared" si="96"/>
        <v>0.54694820689655177</v>
      </c>
      <c r="K2065" s="39">
        <f t="shared" si="97"/>
        <v>0.56999599999999995</v>
      </c>
      <c r="L2065" s="2" t="str">
        <f t="shared" si="98"/>
        <v>AA</v>
      </c>
      <c r="M2065" s="2" t="s">
        <v>496</v>
      </c>
      <c r="N2065" s="2" t="s">
        <v>417</v>
      </c>
      <c r="O2065" s="2" t="s">
        <v>70</v>
      </c>
    </row>
    <row r="2066" spans="1:15">
      <c r="A2066" s="42">
        <v>41717</v>
      </c>
      <c r="B2066" s="42">
        <v>52675</v>
      </c>
      <c r="C2066" s="130">
        <v>360</v>
      </c>
      <c r="D2066" s="43">
        <v>8.5099999999999995E-2</v>
      </c>
      <c r="E2066" s="43">
        <v>0.08</v>
      </c>
      <c r="F2066" s="44">
        <v>99000</v>
      </c>
      <c r="G2066" s="44">
        <v>99000</v>
      </c>
      <c r="H2066" s="44">
        <v>55171.25</v>
      </c>
      <c r="I2066" s="44">
        <v>56429.99</v>
      </c>
      <c r="J2066" s="68">
        <f t="shared" si="96"/>
        <v>0.55728535353535358</v>
      </c>
      <c r="K2066" s="43">
        <f t="shared" si="97"/>
        <v>0.569999898989899</v>
      </c>
      <c r="L2066" s="41" t="str">
        <f t="shared" si="98"/>
        <v>AA</v>
      </c>
      <c r="M2066" s="41" t="s">
        <v>457</v>
      </c>
      <c r="N2066" s="41" t="s">
        <v>419</v>
      </c>
      <c r="O2066" s="41" t="s">
        <v>70</v>
      </c>
    </row>
    <row r="2067" spans="1:15">
      <c r="A2067" s="42">
        <v>41745</v>
      </c>
      <c r="B2067" s="42">
        <v>53068</v>
      </c>
      <c r="C2067" s="130">
        <v>372</v>
      </c>
      <c r="D2067" s="43">
        <v>8.5099999999999995E-2</v>
      </c>
      <c r="E2067" s="43">
        <v>8.5099999999999995E-2</v>
      </c>
      <c r="F2067" s="44">
        <v>200000</v>
      </c>
      <c r="G2067" s="44">
        <v>200000</v>
      </c>
      <c r="H2067" s="44">
        <v>111872.86</v>
      </c>
      <c r="I2067" s="44">
        <v>114064.54</v>
      </c>
      <c r="J2067" s="68">
        <f t="shared" si="96"/>
        <v>0.55936430000000004</v>
      </c>
      <c r="K2067" s="43">
        <f t="shared" si="97"/>
        <v>0.57032269999999996</v>
      </c>
      <c r="L2067" s="41" t="str">
        <f t="shared" si="98"/>
        <v>AA</v>
      </c>
      <c r="M2067" s="41" t="s">
        <v>691</v>
      </c>
      <c r="N2067" s="41" t="s">
        <v>417</v>
      </c>
      <c r="O2067" s="41" t="s">
        <v>70</v>
      </c>
    </row>
    <row r="2068" spans="1:15">
      <c r="A2068" s="42">
        <v>41437</v>
      </c>
      <c r="B2068" s="42">
        <v>48742</v>
      </c>
      <c r="C2068" s="130">
        <v>240</v>
      </c>
      <c r="D2068" s="43">
        <v>8.5099999999999995E-2</v>
      </c>
      <c r="E2068" s="43">
        <v>0.08</v>
      </c>
      <c r="F2068" s="44">
        <v>190500</v>
      </c>
      <c r="G2068" s="44">
        <v>190500</v>
      </c>
      <c r="H2068" s="44">
        <v>100800.68</v>
      </c>
      <c r="I2068" s="44">
        <v>108663.99</v>
      </c>
      <c r="J2068" s="68">
        <f t="shared" si="96"/>
        <v>0.52913742782152229</v>
      </c>
      <c r="K2068" s="43">
        <f t="shared" si="97"/>
        <v>0.57041464566929134</v>
      </c>
      <c r="L2068" s="41" t="str">
        <f t="shared" si="98"/>
        <v>AA</v>
      </c>
      <c r="M2068" s="41" t="s">
        <v>446</v>
      </c>
      <c r="N2068" s="41" t="s">
        <v>415</v>
      </c>
      <c r="O2068" s="41" t="s">
        <v>70</v>
      </c>
    </row>
    <row r="2069" spans="1:15">
      <c r="A2069" s="38">
        <v>41694</v>
      </c>
      <c r="B2069" s="38">
        <v>54478</v>
      </c>
      <c r="C2069" s="131">
        <v>420</v>
      </c>
      <c r="D2069" s="39">
        <v>8.5099999999999995E-2</v>
      </c>
      <c r="E2069" s="39">
        <v>0.08</v>
      </c>
      <c r="F2069" s="40">
        <v>149000</v>
      </c>
      <c r="G2069" s="40">
        <v>149000</v>
      </c>
      <c r="H2069" s="40">
        <v>83295.649999999994</v>
      </c>
      <c r="I2069" s="40">
        <v>84999.99</v>
      </c>
      <c r="J2069" s="67">
        <f t="shared" si="96"/>
        <v>0.55903120805369122</v>
      </c>
      <c r="K2069" s="39">
        <f t="shared" si="97"/>
        <v>0.57046973154362424</v>
      </c>
      <c r="L2069" s="2" t="str">
        <f t="shared" si="98"/>
        <v>AA</v>
      </c>
      <c r="M2069" s="2" t="s">
        <v>1193</v>
      </c>
      <c r="N2069" s="2" t="s">
        <v>424</v>
      </c>
      <c r="O2069" s="2" t="s">
        <v>70</v>
      </c>
    </row>
    <row r="2070" spans="1:15">
      <c r="A2070" s="38">
        <v>41717</v>
      </c>
      <c r="B2070" s="38">
        <v>48902</v>
      </c>
      <c r="C2070" s="131">
        <v>236</v>
      </c>
      <c r="D2070" s="39">
        <v>8.5099999999999995E-2</v>
      </c>
      <c r="E2070" s="39">
        <v>7.4400000000000008E-2</v>
      </c>
      <c r="F2070" s="40">
        <v>170000</v>
      </c>
      <c r="G2070" s="40">
        <v>170000</v>
      </c>
      <c r="H2070" s="40">
        <v>93272.48</v>
      </c>
      <c r="I2070" s="40">
        <v>96999.99</v>
      </c>
      <c r="J2070" s="67">
        <f t="shared" si="96"/>
        <v>0.54866164705882348</v>
      </c>
      <c r="K2070" s="39">
        <f t="shared" si="97"/>
        <v>0.57058817647058824</v>
      </c>
      <c r="L2070" s="2" t="str">
        <f t="shared" si="98"/>
        <v>AA</v>
      </c>
      <c r="M2070" s="2" t="s">
        <v>1258</v>
      </c>
      <c r="N2070" s="2" t="s">
        <v>416</v>
      </c>
      <c r="O2070" s="2" t="s">
        <v>70</v>
      </c>
    </row>
    <row r="2071" spans="1:15">
      <c r="A2071" s="42">
        <v>41318</v>
      </c>
      <c r="B2071" s="42">
        <v>52275</v>
      </c>
      <c r="C2071" s="130">
        <v>360</v>
      </c>
      <c r="D2071" s="43">
        <v>8.5099999999999995E-2</v>
      </c>
      <c r="E2071" s="43">
        <v>7.5300000000000006E-2</v>
      </c>
      <c r="F2071" s="44">
        <v>170000</v>
      </c>
      <c r="G2071" s="44">
        <v>170000</v>
      </c>
      <c r="H2071" s="44">
        <v>91675.23</v>
      </c>
      <c r="I2071" s="44">
        <v>96999.99</v>
      </c>
      <c r="J2071" s="68">
        <f t="shared" si="96"/>
        <v>0.5392660588235294</v>
      </c>
      <c r="K2071" s="43">
        <f t="shared" si="97"/>
        <v>0.57058817647058824</v>
      </c>
      <c r="L2071" s="41" t="str">
        <f t="shared" si="98"/>
        <v>AA</v>
      </c>
      <c r="M2071" s="41" t="s">
        <v>518</v>
      </c>
      <c r="N2071" s="41" t="s">
        <v>416</v>
      </c>
      <c r="O2071" s="41" t="s">
        <v>70</v>
      </c>
    </row>
    <row r="2072" spans="1:15">
      <c r="A2072" s="38">
        <v>41506</v>
      </c>
      <c r="B2072" s="38">
        <v>50637</v>
      </c>
      <c r="C2072" s="131">
        <v>300</v>
      </c>
      <c r="D2072" s="39">
        <v>8.5099999999999995E-2</v>
      </c>
      <c r="E2072" s="39">
        <v>0.08</v>
      </c>
      <c r="F2072" s="40">
        <v>184000</v>
      </c>
      <c r="G2072" s="40">
        <v>184000</v>
      </c>
      <c r="H2072" s="40">
        <v>99892.35</v>
      </c>
      <c r="I2072" s="40">
        <v>104999.99</v>
      </c>
      <c r="J2072" s="67">
        <f t="shared" si="96"/>
        <v>0.54289320652173911</v>
      </c>
      <c r="K2072" s="39">
        <f t="shared" si="97"/>
        <v>0.57065211956521744</v>
      </c>
      <c r="L2072" s="2" t="str">
        <f t="shared" si="98"/>
        <v>AA</v>
      </c>
      <c r="M2072" s="2" t="s">
        <v>466</v>
      </c>
      <c r="N2072" s="2" t="s">
        <v>421</v>
      </c>
      <c r="O2072" s="2" t="s">
        <v>70</v>
      </c>
    </row>
    <row r="2073" spans="1:15">
      <c r="A2073" s="42">
        <v>41387</v>
      </c>
      <c r="B2073" s="42">
        <v>47475</v>
      </c>
      <c r="C2073" s="130">
        <v>200</v>
      </c>
      <c r="D2073" s="43">
        <v>8.5099999999999995E-2</v>
      </c>
      <c r="E2073" s="43">
        <v>8.5099999999999995E-2</v>
      </c>
      <c r="F2073" s="44">
        <v>115000</v>
      </c>
      <c r="G2073" s="44">
        <v>115000</v>
      </c>
      <c r="H2073" s="44">
        <v>59123.72</v>
      </c>
      <c r="I2073" s="44">
        <v>65640.990000000005</v>
      </c>
      <c r="J2073" s="68">
        <f t="shared" si="96"/>
        <v>0.51411930434782604</v>
      </c>
      <c r="K2073" s="43">
        <f t="shared" si="97"/>
        <v>0.57079121739130434</v>
      </c>
      <c r="L2073" s="41" t="str">
        <f t="shared" si="98"/>
        <v>AA</v>
      </c>
      <c r="M2073" s="41" t="s">
        <v>1012</v>
      </c>
      <c r="N2073" s="41" t="s">
        <v>422</v>
      </c>
      <c r="O2073" s="41" t="s">
        <v>70</v>
      </c>
    </row>
    <row r="2074" spans="1:15">
      <c r="A2074" s="38">
        <v>41775</v>
      </c>
      <c r="B2074" s="38">
        <v>52733</v>
      </c>
      <c r="C2074" s="131">
        <v>360</v>
      </c>
      <c r="D2074" s="39">
        <v>8.5099999999999995E-2</v>
      </c>
      <c r="E2074" s="39">
        <v>8.14E-2</v>
      </c>
      <c r="F2074" s="40">
        <v>180000</v>
      </c>
      <c r="G2074" s="40">
        <v>180000</v>
      </c>
      <c r="H2074" s="40">
        <v>100998.52</v>
      </c>
      <c r="I2074" s="40">
        <v>102789.99</v>
      </c>
      <c r="J2074" s="67">
        <f t="shared" si="96"/>
        <v>0.56110288888888893</v>
      </c>
      <c r="K2074" s="39">
        <f t="shared" si="97"/>
        <v>0.57105550000000005</v>
      </c>
      <c r="L2074" s="2" t="str">
        <f t="shared" si="98"/>
        <v>AA</v>
      </c>
      <c r="M2074" s="2" t="s">
        <v>625</v>
      </c>
      <c r="N2074" s="2" t="s">
        <v>419</v>
      </c>
      <c r="O2074" s="2" t="s">
        <v>70</v>
      </c>
    </row>
    <row r="2075" spans="1:15">
      <c r="A2075" s="38">
        <v>41759</v>
      </c>
      <c r="B2075" s="38">
        <v>45412</v>
      </c>
      <c r="C2075" s="131">
        <v>120</v>
      </c>
      <c r="D2075" s="39">
        <v>8.5099999999999995E-2</v>
      </c>
      <c r="E2075" s="39">
        <v>7.4400000000000008E-2</v>
      </c>
      <c r="F2075" s="40">
        <v>140000</v>
      </c>
      <c r="G2075" s="40">
        <v>140000</v>
      </c>
      <c r="H2075" s="40">
        <v>73938.320000000007</v>
      </c>
      <c r="I2075" s="40">
        <v>79999.990000000005</v>
      </c>
      <c r="J2075" s="67">
        <f t="shared" si="96"/>
        <v>0.52813085714285724</v>
      </c>
      <c r="K2075" s="39">
        <f t="shared" si="97"/>
        <v>0.57142850000000001</v>
      </c>
      <c r="L2075" s="2" t="str">
        <f t="shared" si="98"/>
        <v>AA</v>
      </c>
      <c r="M2075" s="2" t="s">
        <v>461</v>
      </c>
      <c r="N2075" s="2" t="s">
        <v>416</v>
      </c>
      <c r="O2075" s="2" t="s">
        <v>70</v>
      </c>
    </row>
    <row r="2076" spans="1:15">
      <c r="A2076" s="42">
        <v>41528</v>
      </c>
      <c r="B2076" s="42">
        <v>48833</v>
      </c>
      <c r="C2076" s="130">
        <v>240</v>
      </c>
      <c r="D2076" s="43">
        <v>8.5099999999999995E-2</v>
      </c>
      <c r="E2076" s="43">
        <v>7.4400000000000008E-2</v>
      </c>
      <c r="F2076" s="44">
        <v>140000</v>
      </c>
      <c r="G2076" s="44">
        <v>140000</v>
      </c>
      <c r="H2076" s="44">
        <v>75243</v>
      </c>
      <c r="I2076" s="44">
        <v>79999.990000000005</v>
      </c>
      <c r="J2076" s="68">
        <f t="shared" si="96"/>
        <v>0.53744999999999998</v>
      </c>
      <c r="K2076" s="43">
        <f t="shared" si="97"/>
        <v>0.57142850000000001</v>
      </c>
      <c r="L2076" s="41" t="str">
        <f t="shared" si="98"/>
        <v>AA</v>
      </c>
      <c r="M2076" s="41" t="s">
        <v>505</v>
      </c>
      <c r="N2076" s="41" t="s">
        <v>424</v>
      </c>
      <c r="O2076" s="41" t="s">
        <v>70</v>
      </c>
    </row>
    <row r="2077" spans="1:15">
      <c r="A2077" s="42">
        <v>41256</v>
      </c>
      <c r="B2077" s="42">
        <v>50265</v>
      </c>
      <c r="C2077" s="130">
        <v>296</v>
      </c>
      <c r="D2077" s="43">
        <v>8.5099999999999995E-2</v>
      </c>
      <c r="E2077" s="43">
        <v>7.5300000000000006E-2</v>
      </c>
      <c r="F2077" s="44">
        <v>140000</v>
      </c>
      <c r="G2077" s="44">
        <v>140000</v>
      </c>
      <c r="H2077" s="44">
        <v>73894.34</v>
      </c>
      <c r="I2077" s="44">
        <v>79999.990000000005</v>
      </c>
      <c r="J2077" s="68">
        <f t="shared" si="96"/>
        <v>0.52781671428571431</v>
      </c>
      <c r="K2077" s="43">
        <f t="shared" si="97"/>
        <v>0.57142850000000001</v>
      </c>
      <c r="L2077" s="41" t="str">
        <f t="shared" si="98"/>
        <v>AA</v>
      </c>
      <c r="M2077" s="41" t="s">
        <v>912</v>
      </c>
      <c r="N2077" s="41" t="s">
        <v>419</v>
      </c>
      <c r="O2077" s="41" t="s">
        <v>70</v>
      </c>
    </row>
    <row r="2078" spans="1:15">
      <c r="A2078" s="38">
        <v>41394</v>
      </c>
      <c r="B2078" s="38">
        <v>52351</v>
      </c>
      <c r="C2078" s="131">
        <v>360</v>
      </c>
      <c r="D2078" s="39">
        <v>8.5099999999999995E-2</v>
      </c>
      <c r="E2078" s="39">
        <v>0.08</v>
      </c>
      <c r="F2078" s="40">
        <v>140000</v>
      </c>
      <c r="G2078" s="40">
        <v>140000</v>
      </c>
      <c r="H2078" s="40">
        <v>75971.850000000006</v>
      </c>
      <c r="I2078" s="40">
        <v>79999.990000000005</v>
      </c>
      <c r="J2078" s="67">
        <f t="shared" si="96"/>
        <v>0.54265607142857142</v>
      </c>
      <c r="K2078" s="39">
        <f t="shared" si="97"/>
        <v>0.57142850000000001</v>
      </c>
      <c r="L2078" s="2" t="str">
        <f t="shared" si="98"/>
        <v>AA</v>
      </c>
      <c r="M2078" s="2" t="s">
        <v>1240</v>
      </c>
      <c r="N2078" s="2" t="s">
        <v>427</v>
      </c>
      <c r="O2078" s="2" t="s">
        <v>70</v>
      </c>
    </row>
    <row r="2079" spans="1:15">
      <c r="A2079" s="38">
        <v>41117</v>
      </c>
      <c r="B2079" s="38">
        <v>42882</v>
      </c>
      <c r="C2079" s="131">
        <v>58</v>
      </c>
      <c r="D2079" s="39">
        <v>8.5099999999999995E-2</v>
      </c>
      <c r="E2079" s="39">
        <v>0.08</v>
      </c>
      <c r="F2079" s="40">
        <v>175000</v>
      </c>
      <c r="G2079" s="40">
        <v>175000</v>
      </c>
      <c r="H2079" s="40">
        <v>54590.47</v>
      </c>
      <c r="I2079" s="40">
        <v>99999.99</v>
      </c>
      <c r="J2079" s="67">
        <f t="shared" si="96"/>
        <v>0.31194554285714288</v>
      </c>
      <c r="K2079" s="39">
        <f t="shared" si="97"/>
        <v>0.57142851428571428</v>
      </c>
      <c r="L2079" s="2" t="str">
        <f t="shared" si="98"/>
        <v>AA</v>
      </c>
      <c r="M2079" s="2" t="s">
        <v>665</v>
      </c>
      <c r="N2079" s="2" t="s">
        <v>417</v>
      </c>
      <c r="O2079" s="2" t="s">
        <v>70</v>
      </c>
    </row>
    <row r="2080" spans="1:15">
      <c r="A2080" s="38">
        <v>41565</v>
      </c>
      <c r="B2080" s="38">
        <v>47348</v>
      </c>
      <c r="C2080" s="131">
        <v>190</v>
      </c>
      <c r="D2080" s="39">
        <v>8.5099999999999995E-2</v>
      </c>
      <c r="E2080" s="39">
        <v>7.5300000000000006E-2</v>
      </c>
      <c r="F2080" s="40">
        <v>175000</v>
      </c>
      <c r="G2080" s="40">
        <v>175000</v>
      </c>
      <c r="H2080" s="40">
        <v>92659.62</v>
      </c>
      <c r="I2080" s="40">
        <v>99999.99</v>
      </c>
      <c r="J2080" s="67">
        <f t="shared" si="96"/>
        <v>0.52948354285714283</v>
      </c>
      <c r="K2080" s="39">
        <f t="shared" si="97"/>
        <v>0.57142851428571428</v>
      </c>
      <c r="L2080" s="2" t="str">
        <f t="shared" si="98"/>
        <v>AA</v>
      </c>
      <c r="M2080" s="2" t="s">
        <v>697</v>
      </c>
      <c r="N2080" s="2" t="s">
        <v>417</v>
      </c>
      <c r="O2080" s="2" t="s">
        <v>70</v>
      </c>
    </row>
    <row r="2081" spans="1:15">
      <c r="A2081" s="38">
        <v>41243</v>
      </c>
      <c r="B2081" s="38">
        <v>50374</v>
      </c>
      <c r="C2081" s="131">
        <v>300</v>
      </c>
      <c r="D2081" s="39">
        <v>8.5099999999999995E-2</v>
      </c>
      <c r="E2081" s="39">
        <v>8.5099999999999995E-2</v>
      </c>
      <c r="F2081" s="40">
        <v>175000</v>
      </c>
      <c r="G2081" s="40">
        <v>175000</v>
      </c>
      <c r="H2081" s="40">
        <v>92043.17</v>
      </c>
      <c r="I2081" s="40">
        <v>99999.99</v>
      </c>
      <c r="J2081" s="67">
        <f t="shared" si="96"/>
        <v>0.52596097142857146</v>
      </c>
      <c r="K2081" s="39">
        <f t="shared" si="97"/>
        <v>0.57142851428571428</v>
      </c>
      <c r="L2081" s="2" t="str">
        <f t="shared" si="98"/>
        <v>AA</v>
      </c>
      <c r="M2081" s="2" t="s">
        <v>1609</v>
      </c>
      <c r="N2081" s="2" t="s">
        <v>424</v>
      </c>
      <c r="O2081" s="2" t="s">
        <v>70</v>
      </c>
    </row>
    <row r="2082" spans="1:15">
      <c r="A2082" s="42">
        <v>41269</v>
      </c>
      <c r="B2082" s="42">
        <v>54052</v>
      </c>
      <c r="C2082" s="130">
        <v>420</v>
      </c>
      <c r="D2082" s="43">
        <v>8.5099999999999995E-2</v>
      </c>
      <c r="E2082" s="43">
        <v>0.08</v>
      </c>
      <c r="F2082" s="44">
        <v>165000</v>
      </c>
      <c r="G2082" s="44">
        <v>165000</v>
      </c>
      <c r="H2082" s="44">
        <v>89524.59</v>
      </c>
      <c r="I2082" s="44">
        <v>94299.99</v>
      </c>
      <c r="J2082" s="68">
        <f t="shared" si="96"/>
        <v>0.54257327272727274</v>
      </c>
      <c r="K2082" s="43">
        <f t="shared" si="97"/>
        <v>0.57151509090909092</v>
      </c>
      <c r="L2082" s="41" t="str">
        <f t="shared" si="98"/>
        <v>AA</v>
      </c>
      <c r="M2082" s="41" t="s">
        <v>461</v>
      </c>
      <c r="N2082" s="41" t="s">
        <v>416</v>
      </c>
      <c r="O2082" s="41" t="s">
        <v>70</v>
      </c>
    </row>
    <row r="2083" spans="1:15">
      <c r="A2083" s="42">
        <v>41648</v>
      </c>
      <c r="B2083" s="42">
        <v>52605</v>
      </c>
      <c r="C2083" s="130">
        <v>360</v>
      </c>
      <c r="D2083" s="43">
        <v>8.5099999999999995E-2</v>
      </c>
      <c r="E2083" s="43">
        <v>7.4400000000000008E-2</v>
      </c>
      <c r="F2083" s="44">
        <v>140000</v>
      </c>
      <c r="G2083" s="44">
        <v>140000</v>
      </c>
      <c r="H2083" s="44">
        <v>79121.149999999994</v>
      </c>
      <c r="I2083" s="44">
        <v>80074</v>
      </c>
      <c r="J2083" s="68">
        <f t="shared" si="96"/>
        <v>0.56515107142857135</v>
      </c>
      <c r="K2083" s="43">
        <f t="shared" si="97"/>
        <v>0.57195714285714283</v>
      </c>
      <c r="L2083" s="41" t="str">
        <f t="shared" si="98"/>
        <v>AA</v>
      </c>
      <c r="M2083" s="41" t="s">
        <v>1444</v>
      </c>
      <c r="N2083" s="41" t="s">
        <v>416</v>
      </c>
      <c r="O2083" s="41" t="s">
        <v>70</v>
      </c>
    </row>
    <row r="2084" spans="1:15">
      <c r="A2084" s="38">
        <v>41516</v>
      </c>
      <c r="B2084" s="38">
        <v>50647</v>
      </c>
      <c r="C2084" s="131">
        <v>300</v>
      </c>
      <c r="D2084" s="39">
        <v>8.5099999999999995E-2</v>
      </c>
      <c r="E2084" s="39">
        <v>7.5300000000000006E-2</v>
      </c>
      <c r="F2084" s="40">
        <v>165000</v>
      </c>
      <c r="G2084" s="40">
        <v>165000</v>
      </c>
      <c r="H2084" s="40">
        <v>90170.65</v>
      </c>
      <c r="I2084" s="40">
        <v>94396.43</v>
      </c>
      <c r="J2084" s="67">
        <f t="shared" si="96"/>
        <v>0.54648878787878785</v>
      </c>
      <c r="K2084" s="39">
        <f t="shared" si="97"/>
        <v>0.57209957575757575</v>
      </c>
      <c r="L2084" s="2" t="str">
        <f t="shared" si="98"/>
        <v>AA</v>
      </c>
      <c r="M2084" s="2" t="s">
        <v>477</v>
      </c>
      <c r="N2084" s="2" t="s">
        <v>422</v>
      </c>
      <c r="O2084" s="2" t="s">
        <v>70</v>
      </c>
    </row>
    <row r="2085" spans="1:15">
      <c r="A2085" s="38">
        <v>41761</v>
      </c>
      <c r="B2085" s="38">
        <v>50892</v>
      </c>
      <c r="C2085" s="131">
        <v>300</v>
      </c>
      <c r="D2085" s="39">
        <v>8.5099999999999995E-2</v>
      </c>
      <c r="E2085" s="39">
        <v>7.6799999999999993E-2</v>
      </c>
      <c r="F2085" s="40">
        <v>194000</v>
      </c>
      <c r="G2085" s="40">
        <v>194000</v>
      </c>
      <c r="H2085" s="40">
        <v>110810.2</v>
      </c>
      <c r="I2085" s="40">
        <v>111000</v>
      </c>
      <c r="J2085" s="67">
        <f t="shared" si="96"/>
        <v>0.5711865979381443</v>
      </c>
      <c r="K2085" s="39">
        <f t="shared" si="97"/>
        <v>0.57216494845360821</v>
      </c>
      <c r="L2085" s="2" t="str">
        <f t="shared" si="98"/>
        <v>AA</v>
      </c>
      <c r="M2085" s="2" t="s">
        <v>1154</v>
      </c>
      <c r="N2085" s="2" t="s">
        <v>421</v>
      </c>
      <c r="O2085" s="2" t="s">
        <v>70</v>
      </c>
    </row>
    <row r="2086" spans="1:15">
      <c r="A2086" s="38">
        <v>41152</v>
      </c>
      <c r="B2086" s="38">
        <v>48457</v>
      </c>
      <c r="C2086" s="131">
        <v>240</v>
      </c>
      <c r="D2086" s="39">
        <v>8.5099999999999995E-2</v>
      </c>
      <c r="E2086" s="39">
        <v>0.08</v>
      </c>
      <c r="F2086" s="40">
        <v>130000</v>
      </c>
      <c r="G2086" s="40">
        <v>130000</v>
      </c>
      <c r="H2086" s="40">
        <v>65803.509999999995</v>
      </c>
      <c r="I2086" s="40">
        <v>74399.990000000005</v>
      </c>
      <c r="J2086" s="67">
        <f t="shared" si="96"/>
        <v>0.50618084615384606</v>
      </c>
      <c r="K2086" s="39">
        <f t="shared" si="97"/>
        <v>0.57230761538461539</v>
      </c>
      <c r="L2086" s="2" t="str">
        <f t="shared" si="98"/>
        <v>AA</v>
      </c>
      <c r="M2086" s="2" t="s">
        <v>1248</v>
      </c>
      <c r="N2086" s="2" t="s">
        <v>419</v>
      </c>
      <c r="O2086" s="2" t="s">
        <v>70</v>
      </c>
    </row>
    <row r="2087" spans="1:15">
      <c r="A2087" s="38">
        <v>41124</v>
      </c>
      <c r="B2087" s="38">
        <v>52081</v>
      </c>
      <c r="C2087" s="131">
        <v>360</v>
      </c>
      <c r="D2087" s="39">
        <v>8.5099999999999995E-2</v>
      </c>
      <c r="E2087" s="39">
        <v>7.5300000000000006E-2</v>
      </c>
      <c r="F2087" s="40">
        <v>145000</v>
      </c>
      <c r="G2087" s="40">
        <v>145000</v>
      </c>
      <c r="H2087" s="40">
        <v>77103.27</v>
      </c>
      <c r="I2087" s="40">
        <v>83002.509999999995</v>
      </c>
      <c r="J2087" s="67">
        <f t="shared" si="96"/>
        <v>0.53174668965517247</v>
      </c>
      <c r="K2087" s="39">
        <f t="shared" si="97"/>
        <v>0.57243110344827586</v>
      </c>
      <c r="L2087" s="2" t="str">
        <f t="shared" si="98"/>
        <v>AA</v>
      </c>
      <c r="M2087" s="2" t="s">
        <v>549</v>
      </c>
      <c r="N2087" s="2" t="s">
        <v>427</v>
      </c>
      <c r="O2087" s="2" t="s">
        <v>70</v>
      </c>
    </row>
    <row r="2088" spans="1:15">
      <c r="A2088" s="42">
        <v>41717</v>
      </c>
      <c r="B2088" s="42">
        <v>50848</v>
      </c>
      <c r="C2088" s="130">
        <v>300</v>
      </c>
      <c r="D2088" s="43">
        <v>8.5099999999999995E-2</v>
      </c>
      <c r="E2088" s="43">
        <v>7.5300000000000006E-2</v>
      </c>
      <c r="F2088" s="44">
        <v>130000</v>
      </c>
      <c r="G2088" s="44">
        <v>130000</v>
      </c>
      <c r="H2088" s="44">
        <v>74278.240000000005</v>
      </c>
      <c r="I2088" s="44">
        <v>74434.67</v>
      </c>
      <c r="J2088" s="68">
        <f t="shared" si="96"/>
        <v>0.57137107692307698</v>
      </c>
      <c r="K2088" s="43">
        <f t="shared" si="97"/>
        <v>0.57257438461538457</v>
      </c>
      <c r="L2088" s="41" t="str">
        <f t="shared" si="98"/>
        <v>AA</v>
      </c>
      <c r="M2088" s="41" t="s">
        <v>1272</v>
      </c>
      <c r="N2088" s="41" t="s">
        <v>421</v>
      </c>
      <c r="O2088" s="41" t="s">
        <v>70</v>
      </c>
    </row>
    <row r="2089" spans="1:15">
      <c r="A2089" s="42">
        <v>41572</v>
      </c>
      <c r="B2089" s="42">
        <v>48024</v>
      </c>
      <c r="C2089" s="130">
        <v>212</v>
      </c>
      <c r="D2089" s="43">
        <v>8.5099999999999995E-2</v>
      </c>
      <c r="E2089" s="43">
        <v>7.4400000000000008E-2</v>
      </c>
      <c r="F2089" s="44">
        <v>87300</v>
      </c>
      <c r="G2089" s="44">
        <v>87300</v>
      </c>
      <c r="H2089" s="44">
        <v>46770.6</v>
      </c>
      <c r="I2089" s="44">
        <v>49999.99</v>
      </c>
      <c r="J2089" s="68">
        <f t="shared" si="96"/>
        <v>0.53574570446735392</v>
      </c>
      <c r="K2089" s="43">
        <f t="shared" si="97"/>
        <v>0.57273757159221073</v>
      </c>
      <c r="L2089" s="41" t="str">
        <f t="shared" si="98"/>
        <v>AA</v>
      </c>
      <c r="M2089" s="41" t="s">
        <v>472</v>
      </c>
      <c r="N2089" s="41" t="s">
        <v>426</v>
      </c>
      <c r="O2089" s="41" t="s">
        <v>70</v>
      </c>
    </row>
    <row r="2090" spans="1:15">
      <c r="A2090" s="42">
        <v>41407</v>
      </c>
      <c r="B2090" s="42">
        <v>52364</v>
      </c>
      <c r="C2090" s="130">
        <v>360</v>
      </c>
      <c r="D2090" s="43">
        <v>8.5099999999999995E-2</v>
      </c>
      <c r="E2090" s="43">
        <v>7.5300000000000006E-2</v>
      </c>
      <c r="F2090" s="44">
        <v>99996.6</v>
      </c>
      <c r="G2090" s="44">
        <v>99996.6</v>
      </c>
      <c r="H2090" s="44">
        <v>56082.29</v>
      </c>
      <c r="I2090" s="44">
        <v>57299.73</v>
      </c>
      <c r="J2090" s="68">
        <f t="shared" si="96"/>
        <v>0.56084196862693325</v>
      </c>
      <c r="K2090" s="43">
        <f t="shared" si="97"/>
        <v>0.5730167825706074</v>
      </c>
      <c r="L2090" s="41" t="str">
        <f t="shared" si="98"/>
        <v>AA</v>
      </c>
      <c r="M2090" s="41" t="s">
        <v>1523</v>
      </c>
      <c r="N2090" s="41" t="s">
        <v>417</v>
      </c>
      <c r="O2090" s="41" t="s">
        <v>70</v>
      </c>
    </row>
    <row r="2091" spans="1:15">
      <c r="A2091" s="42">
        <v>41530</v>
      </c>
      <c r="B2091" s="42">
        <v>54314</v>
      </c>
      <c r="C2091" s="130">
        <v>420</v>
      </c>
      <c r="D2091" s="43">
        <v>8.5099999999999995E-2</v>
      </c>
      <c r="E2091" s="43">
        <v>7.5300000000000006E-2</v>
      </c>
      <c r="F2091" s="44">
        <v>180000</v>
      </c>
      <c r="G2091" s="44">
        <v>180000</v>
      </c>
      <c r="H2091" s="44">
        <v>100202.12</v>
      </c>
      <c r="I2091" s="44">
        <v>103189.99</v>
      </c>
      <c r="J2091" s="68">
        <f t="shared" si="96"/>
        <v>0.55667844444444436</v>
      </c>
      <c r="K2091" s="43">
        <f t="shared" si="97"/>
        <v>0.57327772222222229</v>
      </c>
      <c r="L2091" s="41" t="str">
        <f t="shared" si="98"/>
        <v>AA</v>
      </c>
      <c r="M2091" s="41" t="s">
        <v>586</v>
      </c>
      <c r="N2091" s="41" t="s">
        <v>416</v>
      </c>
      <c r="O2091" s="41" t="s">
        <v>70</v>
      </c>
    </row>
    <row r="2092" spans="1:15">
      <c r="A2092" s="38">
        <v>41605</v>
      </c>
      <c r="B2092" s="38">
        <v>54023</v>
      </c>
      <c r="C2092" s="131">
        <v>408</v>
      </c>
      <c r="D2092" s="39">
        <v>8.5099999999999995E-2</v>
      </c>
      <c r="E2092" s="39">
        <v>0.08</v>
      </c>
      <c r="F2092" s="40">
        <v>155000</v>
      </c>
      <c r="G2092" s="40">
        <v>155000</v>
      </c>
      <c r="H2092" s="40">
        <v>88290.85</v>
      </c>
      <c r="I2092" s="40">
        <v>88873.38</v>
      </c>
      <c r="J2092" s="67">
        <f t="shared" si="96"/>
        <v>0.56961838709677426</v>
      </c>
      <c r="K2092" s="39">
        <f t="shared" si="97"/>
        <v>0.57337664516129039</v>
      </c>
      <c r="L2092" s="2" t="str">
        <f t="shared" si="98"/>
        <v>AA</v>
      </c>
      <c r="M2092" s="2" t="s">
        <v>454</v>
      </c>
      <c r="N2092" s="2" t="s">
        <v>416</v>
      </c>
      <c r="O2092" s="2" t="s">
        <v>70</v>
      </c>
    </row>
    <row r="2093" spans="1:15">
      <c r="A2093" s="38">
        <v>41439</v>
      </c>
      <c r="B2093" s="38">
        <v>42627</v>
      </c>
      <c r="C2093" s="131">
        <v>39</v>
      </c>
      <c r="D2093" s="39">
        <v>8.5099999999999995E-2</v>
      </c>
      <c r="E2093" s="39">
        <v>7.4400000000000008E-2</v>
      </c>
      <c r="F2093" s="40">
        <v>181364</v>
      </c>
      <c r="G2093" s="40">
        <v>181364</v>
      </c>
      <c r="H2093" s="40">
        <v>41744.68</v>
      </c>
      <c r="I2093" s="40">
        <v>103999.98</v>
      </c>
      <c r="J2093" s="67">
        <f t="shared" si="96"/>
        <v>0.23017070642464876</v>
      </c>
      <c r="K2093" s="39">
        <f t="shared" si="97"/>
        <v>0.57343232394521515</v>
      </c>
      <c r="L2093" s="2" t="str">
        <f t="shared" si="98"/>
        <v>AA</v>
      </c>
      <c r="M2093" s="2" t="s">
        <v>1204</v>
      </c>
      <c r="N2093" s="2" t="s">
        <v>418</v>
      </c>
      <c r="O2093" s="2" t="s">
        <v>70</v>
      </c>
    </row>
    <row r="2094" spans="1:15">
      <c r="A2094" s="42">
        <v>41375</v>
      </c>
      <c r="B2094" s="42">
        <v>50506</v>
      </c>
      <c r="C2094" s="130">
        <v>300</v>
      </c>
      <c r="D2094" s="43">
        <v>8.5099999999999995E-2</v>
      </c>
      <c r="E2094" s="43">
        <v>7.5300000000000006E-2</v>
      </c>
      <c r="F2094" s="44">
        <v>170000</v>
      </c>
      <c r="G2094" s="44">
        <v>170000</v>
      </c>
      <c r="H2094" s="44">
        <v>91477.46</v>
      </c>
      <c r="I2094" s="44">
        <v>97487.360000000001</v>
      </c>
      <c r="J2094" s="68">
        <f t="shared" si="96"/>
        <v>0.53810270588235298</v>
      </c>
      <c r="K2094" s="43">
        <f t="shared" si="97"/>
        <v>0.57345505882352943</v>
      </c>
      <c r="L2094" s="41" t="str">
        <f t="shared" si="98"/>
        <v>AA</v>
      </c>
      <c r="M2094" s="41" t="s">
        <v>980</v>
      </c>
      <c r="N2094" s="41" t="s">
        <v>416</v>
      </c>
      <c r="O2094" s="41" t="s">
        <v>70</v>
      </c>
    </row>
    <row r="2095" spans="1:15">
      <c r="A2095" s="38">
        <v>41256</v>
      </c>
      <c r="B2095" s="38">
        <v>54039</v>
      </c>
      <c r="C2095" s="131">
        <v>420</v>
      </c>
      <c r="D2095" s="39">
        <v>8.5099999999999995E-2</v>
      </c>
      <c r="E2095" s="39">
        <v>0.08</v>
      </c>
      <c r="F2095" s="40">
        <v>159999.31</v>
      </c>
      <c r="G2095" s="40">
        <v>159999.31</v>
      </c>
      <c r="H2095" s="40">
        <v>88513.05</v>
      </c>
      <c r="I2095" s="40">
        <v>91785.55</v>
      </c>
      <c r="J2095" s="67">
        <f t="shared" si="96"/>
        <v>0.55320894821358924</v>
      </c>
      <c r="K2095" s="39">
        <f t="shared" si="97"/>
        <v>0.57366216141807114</v>
      </c>
      <c r="L2095" s="2" t="str">
        <f t="shared" si="98"/>
        <v>AA</v>
      </c>
      <c r="M2095" s="2" t="s">
        <v>473</v>
      </c>
      <c r="N2095" s="2" t="s">
        <v>421</v>
      </c>
      <c r="O2095" s="2" t="s">
        <v>70</v>
      </c>
    </row>
    <row r="2096" spans="1:15">
      <c r="A2096" s="38">
        <v>41456</v>
      </c>
      <c r="B2096" s="38">
        <v>54118</v>
      </c>
      <c r="C2096" s="131">
        <v>416</v>
      </c>
      <c r="D2096" s="39">
        <v>8.5099999999999995E-2</v>
      </c>
      <c r="E2096" s="39">
        <v>7.5300000000000006E-2</v>
      </c>
      <c r="F2096" s="40">
        <v>190000</v>
      </c>
      <c r="G2096" s="40">
        <v>190000</v>
      </c>
      <c r="H2096" s="40">
        <v>105222.46</v>
      </c>
      <c r="I2096" s="40">
        <v>108999.99</v>
      </c>
      <c r="J2096" s="67">
        <f t="shared" si="96"/>
        <v>0.55380242105263167</v>
      </c>
      <c r="K2096" s="39">
        <f t="shared" si="97"/>
        <v>0.57368415789473692</v>
      </c>
      <c r="L2096" s="2" t="str">
        <f t="shared" si="98"/>
        <v>AA</v>
      </c>
      <c r="M2096" s="2" t="s">
        <v>585</v>
      </c>
      <c r="N2096" s="2" t="s">
        <v>423</v>
      </c>
      <c r="O2096" s="2" t="s">
        <v>70</v>
      </c>
    </row>
    <row r="2097" spans="1:15">
      <c r="A2097" s="42">
        <v>41207</v>
      </c>
      <c r="B2097" s="42">
        <v>51585</v>
      </c>
      <c r="C2097" s="130">
        <v>341</v>
      </c>
      <c r="D2097" s="43">
        <v>8.5099999999999995E-2</v>
      </c>
      <c r="E2097" s="43">
        <v>7.5300000000000006E-2</v>
      </c>
      <c r="F2097" s="44">
        <v>140988</v>
      </c>
      <c r="G2097" s="44">
        <v>140988</v>
      </c>
      <c r="H2097" s="44">
        <v>75196.08</v>
      </c>
      <c r="I2097" s="44">
        <v>80899.350000000006</v>
      </c>
      <c r="J2097" s="68">
        <f t="shared" si="96"/>
        <v>0.53335092348284963</v>
      </c>
      <c r="K2097" s="43">
        <f t="shared" si="97"/>
        <v>0.57380308962464899</v>
      </c>
      <c r="L2097" s="41" t="str">
        <f t="shared" si="98"/>
        <v>AA</v>
      </c>
      <c r="M2097" s="41" t="s">
        <v>477</v>
      </c>
      <c r="N2097" s="41" t="s">
        <v>422</v>
      </c>
      <c r="O2097" s="41" t="s">
        <v>70</v>
      </c>
    </row>
    <row r="2098" spans="1:15">
      <c r="A2098" s="42">
        <v>41712</v>
      </c>
      <c r="B2098" s="42">
        <v>52670</v>
      </c>
      <c r="C2098" s="130">
        <v>360</v>
      </c>
      <c r="D2098" s="43">
        <v>8.5099999999999995E-2</v>
      </c>
      <c r="E2098" s="43">
        <v>7.4400000000000008E-2</v>
      </c>
      <c r="F2098" s="44">
        <v>117000</v>
      </c>
      <c r="G2098" s="44">
        <v>117000</v>
      </c>
      <c r="H2098" s="44">
        <v>65658.55</v>
      </c>
      <c r="I2098" s="44">
        <v>67139.31</v>
      </c>
      <c r="J2098" s="68">
        <f t="shared" si="96"/>
        <v>0.56118418803418801</v>
      </c>
      <c r="K2098" s="43">
        <f t="shared" si="97"/>
        <v>0.57384025641025638</v>
      </c>
      <c r="L2098" s="41" t="str">
        <f t="shared" si="98"/>
        <v>AA</v>
      </c>
      <c r="M2098" s="41" t="s">
        <v>1566</v>
      </c>
      <c r="N2098" s="41" t="s">
        <v>427</v>
      </c>
      <c r="O2098" s="41" t="s">
        <v>70</v>
      </c>
    </row>
    <row r="2099" spans="1:15">
      <c r="A2099" s="42">
        <v>41296</v>
      </c>
      <c r="B2099" s="42">
        <v>50427</v>
      </c>
      <c r="C2099" s="130">
        <v>300</v>
      </c>
      <c r="D2099" s="43">
        <v>8.5099999999999995E-2</v>
      </c>
      <c r="E2099" s="43">
        <v>7.5300000000000006E-2</v>
      </c>
      <c r="F2099" s="44">
        <v>182000</v>
      </c>
      <c r="G2099" s="44">
        <v>182000</v>
      </c>
      <c r="H2099" s="44">
        <v>96895.05</v>
      </c>
      <c r="I2099" s="44">
        <v>104439.46</v>
      </c>
      <c r="J2099" s="68">
        <f t="shared" si="96"/>
        <v>0.53239038461538468</v>
      </c>
      <c r="K2099" s="43">
        <f t="shared" si="97"/>
        <v>0.5738431868131868</v>
      </c>
      <c r="L2099" s="41" t="str">
        <f t="shared" si="98"/>
        <v>AA</v>
      </c>
      <c r="M2099" s="41" t="s">
        <v>586</v>
      </c>
      <c r="N2099" s="41" t="s">
        <v>416</v>
      </c>
      <c r="O2099" s="41" t="s">
        <v>70</v>
      </c>
    </row>
    <row r="2100" spans="1:15">
      <c r="A2100" s="42">
        <v>41368</v>
      </c>
      <c r="B2100" s="42">
        <v>50925</v>
      </c>
      <c r="C2100" s="130">
        <v>314</v>
      </c>
      <c r="D2100" s="43">
        <v>8.5099999999999995E-2</v>
      </c>
      <c r="E2100" s="43">
        <v>0.08</v>
      </c>
      <c r="F2100" s="44">
        <v>150000</v>
      </c>
      <c r="G2100" s="44">
        <v>150000</v>
      </c>
      <c r="H2100" s="44">
        <v>83875.37</v>
      </c>
      <c r="I2100" s="44">
        <v>86132</v>
      </c>
      <c r="J2100" s="68">
        <f t="shared" si="96"/>
        <v>0.55916913333333329</v>
      </c>
      <c r="K2100" s="43">
        <f t="shared" si="97"/>
        <v>0.57421333333333335</v>
      </c>
      <c r="L2100" s="41" t="str">
        <f t="shared" si="98"/>
        <v>AA</v>
      </c>
      <c r="M2100" s="41" t="s">
        <v>574</v>
      </c>
      <c r="N2100" s="41" t="s">
        <v>424</v>
      </c>
      <c r="O2100" s="41" t="s">
        <v>70</v>
      </c>
    </row>
    <row r="2101" spans="1:15">
      <c r="A2101" s="38">
        <v>41768</v>
      </c>
      <c r="B2101" s="38">
        <v>47247</v>
      </c>
      <c r="C2101" s="131">
        <v>180</v>
      </c>
      <c r="D2101" s="39">
        <v>8.5099999999999995E-2</v>
      </c>
      <c r="E2101" s="39">
        <v>7.5300000000000006E-2</v>
      </c>
      <c r="F2101" s="40">
        <v>174100</v>
      </c>
      <c r="G2101" s="40">
        <v>174100</v>
      </c>
      <c r="H2101" s="40">
        <v>95752.46</v>
      </c>
      <c r="I2101" s="40">
        <v>99999.99</v>
      </c>
      <c r="J2101" s="67">
        <f t="shared" si="96"/>
        <v>0.54998541068351525</v>
      </c>
      <c r="K2101" s="39">
        <f t="shared" si="97"/>
        <v>0.57438248133256753</v>
      </c>
      <c r="L2101" s="2" t="str">
        <f t="shared" si="98"/>
        <v>AA</v>
      </c>
      <c r="M2101" s="2" t="s">
        <v>449</v>
      </c>
      <c r="N2101" s="2" t="s">
        <v>418</v>
      </c>
      <c r="O2101" s="2" t="s">
        <v>70</v>
      </c>
    </row>
    <row r="2102" spans="1:15">
      <c r="A2102" s="42">
        <v>41666</v>
      </c>
      <c r="B2102" s="42">
        <v>52623</v>
      </c>
      <c r="C2102" s="130">
        <v>360</v>
      </c>
      <c r="D2102" s="43">
        <v>8.5099999999999995E-2</v>
      </c>
      <c r="E2102" s="43">
        <v>7.8100000000000003E-2</v>
      </c>
      <c r="F2102" s="44">
        <v>188000</v>
      </c>
      <c r="G2102" s="44">
        <v>188000</v>
      </c>
      <c r="H2102" s="44">
        <v>105174.77</v>
      </c>
      <c r="I2102" s="44">
        <v>107999.99</v>
      </c>
      <c r="J2102" s="68">
        <f t="shared" si="96"/>
        <v>0.55944026595744678</v>
      </c>
      <c r="K2102" s="43">
        <f t="shared" si="97"/>
        <v>0.5744680319148936</v>
      </c>
      <c r="L2102" s="41" t="str">
        <f t="shared" si="98"/>
        <v>AA</v>
      </c>
      <c r="M2102" s="41" t="s">
        <v>457</v>
      </c>
      <c r="N2102" s="41" t="s">
        <v>419</v>
      </c>
      <c r="O2102" s="41" t="s">
        <v>70</v>
      </c>
    </row>
    <row r="2103" spans="1:15">
      <c r="A2103" s="38">
        <v>41145</v>
      </c>
      <c r="B2103" s="38">
        <v>52102</v>
      </c>
      <c r="C2103" s="131">
        <v>360</v>
      </c>
      <c r="D2103" s="39">
        <v>8.5099999999999995E-2</v>
      </c>
      <c r="E2103" s="39">
        <v>0.08</v>
      </c>
      <c r="F2103" s="40">
        <v>181000</v>
      </c>
      <c r="G2103" s="40">
        <v>181000</v>
      </c>
      <c r="H2103" s="40">
        <v>96430.71</v>
      </c>
      <c r="I2103" s="40">
        <v>103979.9</v>
      </c>
      <c r="J2103" s="67">
        <f t="shared" si="96"/>
        <v>0.5327663535911602</v>
      </c>
      <c r="K2103" s="39">
        <f t="shared" si="97"/>
        <v>0.57447458563535914</v>
      </c>
      <c r="L2103" s="2" t="str">
        <f t="shared" si="98"/>
        <v>AA</v>
      </c>
      <c r="M2103" s="2" t="s">
        <v>716</v>
      </c>
      <c r="N2103" s="2" t="s">
        <v>417</v>
      </c>
      <c r="O2103" s="2" t="s">
        <v>70</v>
      </c>
    </row>
    <row r="2104" spans="1:15">
      <c r="A2104" s="38">
        <v>41292</v>
      </c>
      <c r="B2104" s="38">
        <v>49844</v>
      </c>
      <c r="C2104" s="131">
        <v>281</v>
      </c>
      <c r="D2104" s="39">
        <v>8.5099999999999995E-2</v>
      </c>
      <c r="E2104" s="39">
        <v>7.4400000000000008E-2</v>
      </c>
      <c r="F2104" s="40">
        <v>184789</v>
      </c>
      <c r="G2104" s="40">
        <v>184789</v>
      </c>
      <c r="H2104" s="40">
        <v>97931.18</v>
      </c>
      <c r="I2104" s="40">
        <v>106172.44</v>
      </c>
      <c r="J2104" s="67">
        <f t="shared" si="96"/>
        <v>0.52996217307307247</v>
      </c>
      <c r="K2104" s="39">
        <f t="shared" si="97"/>
        <v>0.57456039049943453</v>
      </c>
      <c r="L2104" s="2" t="str">
        <f t="shared" si="98"/>
        <v>AA</v>
      </c>
      <c r="M2104" s="2" t="s">
        <v>472</v>
      </c>
      <c r="N2104" s="2" t="s">
        <v>426</v>
      </c>
      <c r="O2104" s="2" t="s">
        <v>70</v>
      </c>
    </row>
    <row r="2105" spans="1:15">
      <c r="A2105" s="42">
        <v>41234</v>
      </c>
      <c r="B2105" s="42">
        <v>52191</v>
      </c>
      <c r="C2105" s="130">
        <v>360</v>
      </c>
      <c r="D2105" s="43">
        <v>8.5099999999999995E-2</v>
      </c>
      <c r="E2105" s="43">
        <v>8.5099999999999995E-2</v>
      </c>
      <c r="F2105" s="44">
        <v>170000</v>
      </c>
      <c r="G2105" s="44">
        <v>170000</v>
      </c>
      <c r="H2105" s="44">
        <v>99608.2</v>
      </c>
      <c r="I2105" s="44">
        <v>97676.69</v>
      </c>
      <c r="J2105" s="68">
        <f t="shared" si="96"/>
        <v>0.58593058823529409</v>
      </c>
      <c r="K2105" s="43">
        <f t="shared" si="97"/>
        <v>0.57456876470588236</v>
      </c>
      <c r="L2105" s="41" t="str">
        <f t="shared" si="98"/>
        <v>AA</v>
      </c>
      <c r="M2105" s="41" t="s">
        <v>532</v>
      </c>
      <c r="N2105" s="41" t="s">
        <v>417</v>
      </c>
      <c r="O2105" s="41" t="s">
        <v>70</v>
      </c>
    </row>
    <row r="2106" spans="1:15">
      <c r="A2106" s="38">
        <v>41390</v>
      </c>
      <c r="B2106" s="38">
        <v>47144</v>
      </c>
      <c r="C2106" s="131">
        <v>189</v>
      </c>
      <c r="D2106" s="39">
        <v>8.5099999999999995E-2</v>
      </c>
      <c r="E2106" s="39">
        <v>0.08</v>
      </c>
      <c r="F2106" s="40">
        <v>193200</v>
      </c>
      <c r="G2106" s="40">
        <v>193200</v>
      </c>
      <c r="H2106" s="40">
        <v>99324.27</v>
      </c>
      <c r="I2106" s="40">
        <v>111053.62</v>
      </c>
      <c r="J2106" s="67">
        <f t="shared" si="96"/>
        <v>0.5141007763975155</v>
      </c>
      <c r="K2106" s="39">
        <f t="shared" si="97"/>
        <v>0.57481169772256724</v>
      </c>
      <c r="L2106" s="2" t="str">
        <f t="shared" si="98"/>
        <v>AA</v>
      </c>
      <c r="M2106" s="2" t="s">
        <v>739</v>
      </c>
      <c r="N2106" s="2" t="s">
        <v>422</v>
      </c>
      <c r="O2106" s="2" t="s">
        <v>70</v>
      </c>
    </row>
    <row r="2107" spans="1:15">
      <c r="A2107" s="42">
        <v>41505</v>
      </c>
      <c r="B2107" s="42">
        <v>45157</v>
      </c>
      <c r="C2107" s="130">
        <v>120</v>
      </c>
      <c r="D2107" s="43">
        <v>8.5099999999999995E-2</v>
      </c>
      <c r="E2107" s="43">
        <v>0.08</v>
      </c>
      <c r="F2107" s="44">
        <v>200000</v>
      </c>
      <c r="G2107" s="44">
        <v>200000</v>
      </c>
      <c r="H2107" s="44">
        <v>77777.41</v>
      </c>
      <c r="I2107" s="44">
        <v>114999.99</v>
      </c>
      <c r="J2107" s="68">
        <f t="shared" si="96"/>
        <v>0.38888705000000001</v>
      </c>
      <c r="K2107" s="43">
        <f t="shared" si="97"/>
        <v>0.57499995000000004</v>
      </c>
      <c r="L2107" s="41" t="str">
        <f t="shared" si="98"/>
        <v>AA</v>
      </c>
      <c r="M2107" s="41" t="s">
        <v>570</v>
      </c>
      <c r="N2107" s="41" t="s">
        <v>422</v>
      </c>
      <c r="O2107" s="41" t="s">
        <v>70</v>
      </c>
    </row>
    <row r="2108" spans="1:15">
      <c r="A2108" s="42">
        <v>41591</v>
      </c>
      <c r="B2108" s="42">
        <v>54375</v>
      </c>
      <c r="C2108" s="130">
        <v>420</v>
      </c>
      <c r="D2108" s="43">
        <v>8.5099999999999995E-2</v>
      </c>
      <c r="E2108" s="43">
        <v>8.5099999999999995E-2</v>
      </c>
      <c r="F2108" s="44">
        <v>200000</v>
      </c>
      <c r="G2108" s="44">
        <v>200000</v>
      </c>
      <c r="H2108" s="44">
        <v>112143.06</v>
      </c>
      <c r="I2108" s="44">
        <v>114999.99</v>
      </c>
      <c r="J2108" s="68">
        <f t="shared" si="96"/>
        <v>0.56071530000000003</v>
      </c>
      <c r="K2108" s="43">
        <f t="shared" si="97"/>
        <v>0.57499995000000004</v>
      </c>
      <c r="L2108" s="41" t="str">
        <f t="shared" si="98"/>
        <v>AA</v>
      </c>
      <c r="M2108" s="41" t="s">
        <v>637</v>
      </c>
      <c r="N2108" s="41" t="s">
        <v>417</v>
      </c>
      <c r="O2108" s="41" t="s">
        <v>70</v>
      </c>
    </row>
    <row r="2109" spans="1:15">
      <c r="A2109" s="42">
        <v>41227</v>
      </c>
      <c r="B2109" s="42">
        <v>54010</v>
      </c>
      <c r="C2109" s="130">
        <v>420</v>
      </c>
      <c r="D2109" s="43">
        <v>8.5099999999999995E-2</v>
      </c>
      <c r="E2109" s="43">
        <v>0.08</v>
      </c>
      <c r="F2109" s="44">
        <v>110000</v>
      </c>
      <c r="G2109" s="44">
        <v>110000</v>
      </c>
      <c r="H2109" s="44">
        <v>59917.14</v>
      </c>
      <c r="I2109" s="44">
        <v>63264.91</v>
      </c>
      <c r="J2109" s="68">
        <f t="shared" si="96"/>
        <v>0.54470127272727276</v>
      </c>
      <c r="K2109" s="43">
        <f t="shared" si="97"/>
        <v>0.57513554545454548</v>
      </c>
      <c r="L2109" s="41" t="str">
        <f t="shared" si="98"/>
        <v>AA</v>
      </c>
      <c r="M2109" s="41" t="s">
        <v>370</v>
      </c>
      <c r="N2109" s="41" t="s">
        <v>421</v>
      </c>
      <c r="O2109" s="41" t="s">
        <v>70</v>
      </c>
    </row>
    <row r="2110" spans="1:15">
      <c r="A2110" s="38">
        <v>41509</v>
      </c>
      <c r="B2110" s="38">
        <v>49422</v>
      </c>
      <c r="C2110" s="131">
        <v>260</v>
      </c>
      <c r="D2110" s="39">
        <v>8.5099999999999995E-2</v>
      </c>
      <c r="E2110" s="39">
        <v>0.08</v>
      </c>
      <c r="F2110" s="40">
        <v>175000</v>
      </c>
      <c r="G2110" s="40">
        <v>175000</v>
      </c>
      <c r="H2110" s="40">
        <v>94824.67</v>
      </c>
      <c r="I2110" s="40">
        <v>100699.99</v>
      </c>
      <c r="J2110" s="67">
        <f t="shared" si="96"/>
        <v>0.54185525714285709</v>
      </c>
      <c r="K2110" s="39">
        <f t="shared" si="97"/>
        <v>0.57542851428571429</v>
      </c>
      <c r="L2110" s="2" t="str">
        <f t="shared" si="98"/>
        <v>AA</v>
      </c>
      <c r="M2110" s="2" t="s">
        <v>759</v>
      </c>
      <c r="N2110" s="2" t="s">
        <v>418</v>
      </c>
      <c r="O2110" s="2" t="s">
        <v>70</v>
      </c>
    </row>
    <row r="2111" spans="1:15">
      <c r="A2111" s="38">
        <v>41705</v>
      </c>
      <c r="B2111" s="38">
        <v>52663</v>
      </c>
      <c r="C2111" s="131">
        <v>360</v>
      </c>
      <c r="D2111" s="39">
        <v>8.5099999999999995E-2</v>
      </c>
      <c r="E2111" s="39">
        <v>7.4400000000000008E-2</v>
      </c>
      <c r="F2111" s="40">
        <v>185860</v>
      </c>
      <c r="G2111" s="40">
        <v>185860</v>
      </c>
      <c r="H2111" s="40">
        <v>104739.44</v>
      </c>
      <c r="I2111" s="40">
        <v>106999.99</v>
      </c>
      <c r="J2111" s="67">
        <f t="shared" si="96"/>
        <v>0.56353943828688258</v>
      </c>
      <c r="K2111" s="39">
        <f t="shared" si="97"/>
        <v>0.57570208759281183</v>
      </c>
      <c r="L2111" s="2" t="str">
        <f t="shared" si="98"/>
        <v>AA</v>
      </c>
      <c r="M2111" s="2" t="s">
        <v>472</v>
      </c>
      <c r="N2111" s="2" t="s">
        <v>426</v>
      </c>
      <c r="O2111" s="2" t="s">
        <v>70</v>
      </c>
    </row>
    <row r="2112" spans="1:15">
      <c r="A2112" s="42">
        <v>41285</v>
      </c>
      <c r="B2112" s="42">
        <v>48590</v>
      </c>
      <c r="C2112" s="130">
        <v>240</v>
      </c>
      <c r="D2112" s="43">
        <v>8.5099999999999995E-2</v>
      </c>
      <c r="E2112" s="43">
        <v>7.4400000000000008E-2</v>
      </c>
      <c r="F2112" s="44">
        <v>165000</v>
      </c>
      <c r="G2112" s="44">
        <v>165000</v>
      </c>
      <c r="H2112" s="44">
        <v>86184.18</v>
      </c>
      <c r="I2112" s="44">
        <v>94999.99</v>
      </c>
      <c r="J2112" s="68">
        <f t="shared" si="96"/>
        <v>0.52232836363636359</v>
      </c>
      <c r="K2112" s="43">
        <f t="shared" si="97"/>
        <v>0.57575751515151519</v>
      </c>
      <c r="L2112" s="41" t="str">
        <f t="shared" si="98"/>
        <v>AA</v>
      </c>
      <c r="M2112" s="41" t="s">
        <v>495</v>
      </c>
      <c r="N2112" s="41" t="s">
        <v>424</v>
      </c>
      <c r="O2112" s="41" t="s">
        <v>70</v>
      </c>
    </row>
    <row r="2113" spans="1:15">
      <c r="A2113" s="42">
        <v>41078</v>
      </c>
      <c r="B2113" s="42">
        <v>52035</v>
      </c>
      <c r="C2113" s="130">
        <v>360</v>
      </c>
      <c r="D2113" s="43">
        <v>8.5099999999999995E-2</v>
      </c>
      <c r="E2113" s="43">
        <v>7.4400000000000008E-2</v>
      </c>
      <c r="F2113" s="44">
        <v>165000</v>
      </c>
      <c r="G2113" s="44">
        <v>165000</v>
      </c>
      <c r="H2113" s="44">
        <v>87969.5</v>
      </c>
      <c r="I2113" s="44">
        <v>94999.99</v>
      </c>
      <c r="J2113" s="68">
        <f t="shared" si="96"/>
        <v>0.53314848484848487</v>
      </c>
      <c r="K2113" s="43">
        <f t="shared" si="97"/>
        <v>0.57575751515151519</v>
      </c>
      <c r="L2113" s="41" t="str">
        <f t="shared" si="98"/>
        <v>AA</v>
      </c>
      <c r="M2113" s="41" t="s">
        <v>617</v>
      </c>
      <c r="N2113" s="41" t="s">
        <v>421</v>
      </c>
      <c r="O2113" s="41" t="s">
        <v>70</v>
      </c>
    </row>
    <row r="2114" spans="1:15">
      <c r="A2114" s="38">
        <v>41109</v>
      </c>
      <c r="B2114" s="38">
        <v>52066</v>
      </c>
      <c r="C2114" s="131">
        <v>360</v>
      </c>
      <c r="D2114" s="39">
        <v>8.5099999999999995E-2</v>
      </c>
      <c r="E2114" s="39">
        <v>7.8100000000000003E-2</v>
      </c>
      <c r="F2114" s="40">
        <v>136000</v>
      </c>
      <c r="G2114" s="40">
        <v>136000</v>
      </c>
      <c r="H2114" s="40">
        <v>73071.8</v>
      </c>
      <c r="I2114" s="40">
        <v>78326.16</v>
      </c>
      <c r="J2114" s="67">
        <f t="shared" si="96"/>
        <v>0.53729264705882351</v>
      </c>
      <c r="K2114" s="39">
        <f t="shared" si="97"/>
        <v>0.5759276470588236</v>
      </c>
      <c r="L2114" s="2" t="str">
        <f t="shared" si="98"/>
        <v>AA</v>
      </c>
      <c r="M2114" s="2" t="s">
        <v>475</v>
      </c>
      <c r="N2114" s="2" t="s">
        <v>427</v>
      </c>
      <c r="O2114" s="2" t="s">
        <v>70</v>
      </c>
    </row>
    <row r="2115" spans="1:15">
      <c r="A2115" s="42">
        <v>41759</v>
      </c>
      <c r="B2115" s="42">
        <v>54543</v>
      </c>
      <c r="C2115" s="130">
        <v>420</v>
      </c>
      <c r="D2115" s="43">
        <v>8.5099999999999995E-2</v>
      </c>
      <c r="E2115" s="43">
        <v>7.6799999999999993E-2</v>
      </c>
      <c r="F2115" s="44">
        <v>180000</v>
      </c>
      <c r="G2115" s="44">
        <v>180000</v>
      </c>
      <c r="H2115" s="44">
        <v>102010.35</v>
      </c>
      <c r="I2115" s="44">
        <v>103672.43</v>
      </c>
      <c r="J2115" s="68">
        <f t="shared" ref="J2115:J2178" si="99">H2115/G2115</f>
        <v>0.5667241666666667</v>
      </c>
      <c r="K2115" s="43">
        <f t="shared" ref="K2115:K2178" si="100">I2115/G2115</f>
        <v>0.57595794444444437</v>
      </c>
      <c r="L2115" s="41" t="str">
        <f t="shared" ref="L2115:L2178" si="101">IF(J2115&lt;=65%,"AA",IF(J2115&lt;=75%,"A",IF(J2115&lt;=85%,"B","C")))</f>
        <v>AA</v>
      </c>
      <c r="M2115" s="41" t="s">
        <v>454</v>
      </c>
      <c r="N2115" s="41" t="s">
        <v>416</v>
      </c>
      <c r="O2115" s="41" t="s">
        <v>70</v>
      </c>
    </row>
    <row r="2116" spans="1:15">
      <c r="A2116" s="42">
        <v>41416</v>
      </c>
      <c r="B2116" s="42">
        <v>53015</v>
      </c>
      <c r="C2116" s="130">
        <v>381</v>
      </c>
      <c r="D2116" s="43">
        <v>8.5099999999999995E-2</v>
      </c>
      <c r="E2116" s="43">
        <v>7.5300000000000006E-2</v>
      </c>
      <c r="F2116" s="44">
        <v>154500</v>
      </c>
      <c r="G2116" s="44">
        <v>154500</v>
      </c>
      <c r="H2116" s="44">
        <v>85107.86</v>
      </c>
      <c r="I2116" s="44">
        <v>88999.99</v>
      </c>
      <c r="J2116" s="68">
        <f t="shared" si="99"/>
        <v>0.55085993527508093</v>
      </c>
      <c r="K2116" s="43">
        <f t="shared" si="100"/>
        <v>0.57605171521035603</v>
      </c>
      <c r="L2116" s="41" t="str">
        <f t="shared" si="101"/>
        <v>AA</v>
      </c>
      <c r="M2116" s="41" t="s">
        <v>461</v>
      </c>
      <c r="N2116" s="41" t="s">
        <v>416</v>
      </c>
      <c r="O2116" s="41" t="s">
        <v>70</v>
      </c>
    </row>
    <row r="2117" spans="1:15">
      <c r="A2117" s="38">
        <v>41394</v>
      </c>
      <c r="B2117" s="38">
        <v>49155</v>
      </c>
      <c r="C2117" s="131">
        <v>255</v>
      </c>
      <c r="D2117" s="39">
        <v>8.5099999999999995E-2</v>
      </c>
      <c r="E2117" s="39">
        <v>8.5099999999999995E-2</v>
      </c>
      <c r="F2117" s="40">
        <v>154000</v>
      </c>
      <c r="G2117" s="40">
        <v>154000</v>
      </c>
      <c r="H2117" s="40">
        <v>73521.08</v>
      </c>
      <c r="I2117" s="40">
        <v>88779.04</v>
      </c>
      <c r="J2117" s="67">
        <f t="shared" si="99"/>
        <v>0.47740961038961038</v>
      </c>
      <c r="K2117" s="39">
        <f t="shared" si="100"/>
        <v>0.57648727272727274</v>
      </c>
      <c r="L2117" s="2" t="str">
        <f t="shared" si="101"/>
        <v>AA</v>
      </c>
      <c r="M2117" s="2" t="s">
        <v>542</v>
      </c>
      <c r="N2117" s="2" t="s">
        <v>417</v>
      </c>
      <c r="O2117" s="2" t="s">
        <v>70</v>
      </c>
    </row>
    <row r="2118" spans="1:15">
      <c r="A2118" s="42">
        <v>41390</v>
      </c>
      <c r="B2118" s="42">
        <v>52104</v>
      </c>
      <c r="C2118" s="130">
        <v>352</v>
      </c>
      <c r="D2118" s="43">
        <v>8.5099999999999995E-2</v>
      </c>
      <c r="E2118" s="43">
        <v>7.5300000000000006E-2</v>
      </c>
      <c r="F2118" s="44">
        <v>130000</v>
      </c>
      <c r="G2118" s="44">
        <v>130000</v>
      </c>
      <c r="H2118" s="44">
        <v>72158.75</v>
      </c>
      <c r="I2118" s="44">
        <v>74959.539999999994</v>
      </c>
      <c r="J2118" s="68">
        <f t="shared" si="99"/>
        <v>0.55506730769230772</v>
      </c>
      <c r="K2118" s="43">
        <f t="shared" si="100"/>
        <v>0.57661184615384609</v>
      </c>
      <c r="L2118" s="41" t="str">
        <f t="shared" si="101"/>
        <v>AA</v>
      </c>
      <c r="M2118" s="41" t="s">
        <v>484</v>
      </c>
      <c r="N2118" s="41" t="s">
        <v>422</v>
      </c>
      <c r="O2118" s="41" t="s">
        <v>70</v>
      </c>
    </row>
    <row r="2119" spans="1:15">
      <c r="A2119" s="38">
        <v>41520</v>
      </c>
      <c r="B2119" s="38">
        <v>54304</v>
      </c>
      <c r="C2119" s="131">
        <v>420</v>
      </c>
      <c r="D2119" s="39">
        <v>8.5099999999999995E-2</v>
      </c>
      <c r="E2119" s="39">
        <v>7.4400000000000008E-2</v>
      </c>
      <c r="F2119" s="40">
        <v>163000</v>
      </c>
      <c r="G2119" s="40">
        <v>163000</v>
      </c>
      <c r="H2119" s="40">
        <v>91368.04</v>
      </c>
      <c r="I2119" s="40">
        <v>93999.99</v>
      </c>
      <c r="J2119" s="67">
        <f t="shared" si="99"/>
        <v>0.56054012269938647</v>
      </c>
      <c r="K2119" s="39">
        <f t="shared" si="100"/>
        <v>0.57668705521472396</v>
      </c>
      <c r="L2119" s="2" t="str">
        <f t="shared" si="101"/>
        <v>AA</v>
      </c>
      <c r="M2119" s="2" t="s">
        <v>505</v>
      </c>
      <c r="N2119" s="2" t="s">
        <v>424</v>
      </c>
      <c r="O2119" s="2" t="s">
        <v>70</v>
      </c>
    </row>
    <row r="2120" spans="1:15">
      <c r="A2120" s="38">
        <v>41115</v>
      </c>
      <c r="B2120" s="38">
        <v>49790</v>
      </c>
      <c r="C2120" s="131">
        <v>285</v>
      </c>
      <c r="D2120" s="39">
        <v>8.5099999999999995E-2</v>
      </c>
      <c r="E2120" s="39">
        <v>7.4400000000000008E-2</v>
      </c>
      <c r="F2120" s="40">
        <v>152560</v>
      </c>
      <c r="G2120" s="40">
        <v>152560</v>
      </c>
      <c r="H2120" s="40">
        <v>79443.990000000005</v>
      </c>
      <c r="I2120" s="40">
        <v>87999.99</v>
      </c>
      <c r="J2120" s="67">
        <f t="shared" si="99"/>
        <v>0.52073931567907716</v>
      </c>
      <c r="K2120" s="39">
        <f t="shared" si="100"/>
        <v>0.57682216832721556</v>
      </c>
      <c r="L2120" s="2" t="str">
        <f t="shared" si="101"/>
        <v>AA</v>
      </c>
      <c r="M2120" s="2" t="s">
        <v>464</v>
      </c>
      <c r="N2120" s="2" t="s">
        <v>424</v>
      </c>
      <c r="O2120" s="2" t="s">
        <v>70</v>
      </c>
    </row>
    <row r="2121" spans="1:15">
      <c r="A2121" s="42">
        <v>41383</v>
      </c>
      <c r="B2121" s="42">
        <v>45035</v>
      </c>
      <c r="C2121" s="130">
        <v>120</v>
      </c>
      <c r="D2121" s="43">
        <v>8.5099999999999995E-2</v>
      </c>
      <c r="E2121" s="43">
        <v>7.4400000000000008E-2</v>
      </c>
      <c r="F2121" s="44">
        <v>188152.5</v>
      </c>
      <c r="G2121" s="44">
        <v>188152.5</v>
      </c>
      <c r="H2121" s="44">
        <v>49847.360000000001</v>
      </c>
      <c r="I2121" s="44">
        <v>108536.79</v>
      </c>
      <c r="J2121" s="68">
        <f t="shared" si="99"/>
        <v>0.26493062808094497</v>
      </c>
      <c r="K2121" s="43">
        <f t="shared" si="100"/>
        <v>0.57685542312751625</v>
      </c>
      <c r="L2121" s="41" t="str">
        <f t="shared" si="101"/>
        <v>AA</v>
      </c>
      <c r="M2121" s="41" t="s">
        <v>633</v>
      </c>
      <c r="N2121" s="41" t="s">
        <v>422</v>
      </c>
      <c r="O2121" s="41" t="s">
        <v>70</v>
      </c>
    </row>
    <row r="2122" spans="1:15">
      <c r="A2122" s="38">
        <v>41103</v>
      </c>
      <c r="B2122" s="38">
        <v>52060</v>
      </c>
      <c r="C2122" s="131">
        <v>360</v>
      </c>
      <c r="D2122" s="39">
        <v>8.5099999999999995E-2</v>
      </c>
      <c r="E2122" s="39">
        <v>0.08</v>
      </c>
      <c r="F2122" s="40">
        <v>175000</v>
      </c>
      <c r="G2122" s="40">
        <v>175000</v>
      </c>
      <c r="H2122" s="40">
        <v>93422.82</v>
      </c>
      <c r="I2122" s="40">
        <v>100953.25</v>
      </c>
      <c r="J2122" s="67">
        <f t="shared" si="99"/>
        <v>0.53384468571428578</v>
      </c>
      <c r="K2122" s="39">
        <f t="shared" si="100"/>
        <v>0.57687571428571427</v>
      </c>
      <c r="L2122" s="2" t="str">
        <f t="shared" si="101"/>
        <v>AA</v>
      </c>
      <c r="M2122" s="2" t="s">
        <v>752</v>
      </c>
      <c r="N2122" s="2" t="s">
        <v>418</v>
      </c>
      <c r="O2122" s="2" t="s">
        <v>70</v>
      </c>
    </row>
    <row r="2123" spans="1:15">
      <c r="A2123" s="42">
        <v>41303</v>
      </c>
      <c r="B2123" s="42">
        <v>46781</v>
      </c>
      <c r="C2123" s="130">
        <v>180</v>
      </c>
      <c r="D2123" s="43">
        <v>8.5099999999999995E-2</v>
      </c>
      <c r="E2123" s="43">
        <v>0.08</v>
      </c>
      <c r="F2123" s="44">
        <v>78000</v>
      </c>
      <c r="G2123" s="44">
        <v>78000</v>
      </c>
      <c r="H2123" s="44">
        <v>39239.25</v>
      </c>
      <c r="I2123" s="44">
        <v>44999.99</v>
      </c>
      <c r="J2123" s="68">
        <f t="shared" si="99"/>
        <v>0.50306730769230767</v>
      </c>
      <c r="K2123" s="43">
        <f t="shared" si="100"/>
        <v>0.57692294871794869</v>
      </c>
      <c r="L2123" s="41" t="str">
        <f t="shared" si="101"/>
        <v>AA</v>
      </c>
      <c r="M2123" s="41" t="s">
        <v>980</v>
      </c>
      <c r="N2123" s="41" t="s">
        <v>416</v>
      </c>
      <c r="O2123" s="41" t="s">
        <v>70</v>
      </c>
    </row>
    <row r="2124" spans="1:15">
      <c r="A2124" s="38">
        <v>41298</v>
      </c>
      <c r="B2124" s="38">
        <v>51037</v>
      </c>
      <c r="C2124" s="131">
        <v>320</v>
      </c>
      <c r="D2124" s="39">
        <v>8.5099999999999995E-2</v>
      </c>
      <c r="E2124" s="39">
        <v>0.08</v>
      </c>
      <c r="F2124" s="40">
        <v>104000</v>
      </c>
      <c r="G2124" s="40">
        <v>104000</v>
      </c>
      <c r="H2124" s="40">
        <v>55962.51</v>
      </c>
      <c r="I2124" s="40">
        <v>59999.99</v>
      </c>
      <c r="J2124" s="67">
        <f t="shared" si="99"/>
        <v>0.53810105769230776</v>
      </c>
      <c r="K2124" s="39">
        <f t="shared" si="100"/>
        <v>0.57692298076923076</v>
      </c>
      <c r="L2124" s="2" t="str">
        <f t="shared" si="101"/>
        <v>AA</v>
      </c>
      <c r="M2124" s="2" t="s">
        <v>1307</v>
      </c>
      <c r="N2124" s="2" t="s">
        <v>424</v>
      </c>
      <c r="O2124" s="2" t="s">
        <v>70</v>
      </c>
    </row>
    <row r="2125" spans="1:15">
      <c r="A2125" s="38">
        <v>41705</v>
      </c>
      <c r="B2125" s="38">
        <v>49010</v>
      </c>
      <c r="C2125" s="131">
        <v>240</v>
      </c>
      <c r="D2125" s="39">
        <v>8.5099999999999995E-2</v>
      </c>
      <c r="E2125" s="39">
        <v>0.08</v>
      </c>
      <c r="F2125" s="40">
        <v>130000</v>
      </c>
      <c r="G2125" s="40">
        <v>130000</v>
      </c>
      <c r="H2125" s="40">
        <v>72264.25</v>
      </c>
      <c r="I2125" s="40">
        <v>74999.990000000005</v>
      </c>
      <c r="J2125" s="67">
        <f t="shared" si="99"/>
        <v>0.5558788461538462</v>
      </c>
      <c r="K2125" s="39">
        <f t="shared" si="100"/>
        <v>0.57692300000000007</v>
      </c>
      <c r="L2125" s="2" t="str">
        <f t="shared" si="101"/>
        <v>AA</v>
      </c>
      <c r="M2125" s="2" t="s">
        <v>1044</v>
      </c>
      <c r="N2125" s="2" t="s">
        <v>417</v>
      </c>
      <c r="O2125" s="2" t="s">
        <v>70</v>
      </c>
    </row>
    <row r="2126" spans="1:15">
      <c r="A2126" s="38">
        <v>41143</v>
      </c>
      <c r="B2126" s="38">
        <v>53104</v>
      </c>
      <c r="C2126" s="131">
        <v>393</v>
      </c>
      <c r="D2126" s="39">
        <v>8.5099999999999995E-2</v>
      </c>
      <c r="E2126" s="39">
        <v>0.08</v>
      </c>
      <c r="F2126" s="40">
        <v>130000</v>
      </c>
      <c r="G2126" s="40">
        <v>130000</v>
      </c>
      <c r="H2126" s="40">
        <v>70108.39</v>
      </c>
      <c r="I2126" s="40">
        <v>74999.990000000005</v>
      </c>
      <c r="J2126" s="67">
        <f t="shared" si="99"/>
        <v>0.53929530769230771</v>
      </c>
      <c r="K2126" s="39">
        <f t="shared" si="100"/>
        <v>0.57692300000000007</v>
      </c>
      <c r="L2126" s="2" t="str">
        <f t="shared" si="101"/>
        <v>AA</v>
      </c>
      <c r="M2126" s="2" t="s">
        <v>460</v>
      </c>
      <c r="N2126" s="2" t="s">
        <v>422</v>
      </c>
      <c r="O2126" s="2" t="s">
        <v>70</v>
      </c>
    </row>
    <row r="2127" spans="1:15">
      <c r="A2127" s="42">
        <v>41389</v>
      </c>
      <c r="B2127" s="42">
        <v>53625</v>
      </c>
      <c r="C2127" s="130">
        <v>402</v>
      </c>
      <c r="D2127" s="43">
        <v>8.5099999999999995E-2</v>
      </c>
      <c r="E2127" s="43">
        <v>7.8100000000000003E-2</v>
      </c>
      <c r="F2127" s="44">
        <v>130000</v>
      </c>
      <c r="G2127" s="44">
        <v>130000</v>
      </c>
      <c r="H2127" s="44">
        <v>71791.72</v>
      </c>
      <c r="I2127" s="44">
        <v>74999.990000000005</v>
      </c>
      <c r="J2127" s="68">
        <f t="shared" si="99"/>
        <v>0.55224399999999996</v>
      </c>
      <c r="K2127" s="43">
        <f t="shared" si="100"/>
        <v>0.57692300000000007</v>
      </c>
      <c r="L2127" s="41" t="str">
        <f t="shared" si="101"/>
        <v>AA</v>
      </c>
      <c r="M2127" s="41" t="s">
        <v>374</v>
      </c>
      <c r="N2127" s="41" t="s">
        <v>416</v>
      </c>
      <c r="O2127" s="41" t="s">
        <v>70</v>
      </c>
    </row>
    <row r="2128" spans="1:15">
      <c r="A2128" s="38">
        <v>41144</v>
      </c>
      <c r="B2128" s="38">
        <v>53927</v>
      </c>
      <c r="C2128" s="131">
        <v>420</v>
      </c>
      <c r="D2128" s="39">
        <v>8.5099999999999995E-2</v>
      </c>
      <c r="E2128" s="39">
        <v>7.8100000000000003E-2</v>
      </c>
      <c r="F2128" s="40">
        <v>156000</v>
      </c>
      <c r="G2128" s="40">
        <v>156000</v>
      </c>
      <c r="H2128" s="40">
        <v>84561.21</v>
      </c>
      <c r="I2128" s="40">
        <v>89999.99</v>
      </c>
      <c r="J2128" s="67">
        <f t="shared" si="99"/>
        <v>0.54205903846153847</v>
      </c>
      <c r="K2128" s="39">
        <f t="shared" si="100"/>
        <v>0.57692301282051284</v>
      </c>
      <c r="L2128" s="2" t="str">
        <f t="shared" si="101"/>
        <v>AA</v>
      </c>
      <c r="M2128" s="2" t="s">
        <v>472</v>
      </c>
      <c r="N2128" s="2" t="s">
        <v>426</v>
      </c>
      <c r="O2128" s="2" t="s">
        <v>70</v>
      </c>
    </row>
    <row r="2129" spans="1:15">
      <c r="A2129" s="38">
        <v>41192</v>
      </c>
      <c r="B2129" s="38">
        <v>48223</v>
      </c>
      <c r="C2129" s="131">
        <v>231</v>
      </c>
      <c r="D2129" s="39">
        <v>8.5099999999999995E-2</v>
      </c>
      <c r="E2129" s="39">
        <v>7.5300000000000006E-2</v>
      </c>
      <c r="F2129" s="40">
        <v>130000</v>
      </c>
      <c r="G2129" s="40">
        <v>130000</v>
      </c>
      <c r="H2129" s="40">
        <v>63138.14</v>
      </c>
      <c r="I2129" s="40">
        <v>75000</v>
      </c>
      <c r="J2129" s="67">
        <f t="shared" si="99"/>
        <v>0.485678</v>
      </c>
      <c r="K2129" s="39">
        <f t="shared" si="100"/>
        <v>0.57692307692307687</v>
      </c>
      <c r="L2129" s="2" t="str">
        <f t="shared" si="101"/>
        <v>AA</v>
      </c>
      <c r="M2129" s="2" t="s">
        <v>186</v>
      </c>
      <c r="N2129" s="2" t="s">
        <v>421</v>
      </c>
      <c r="O2129" s="2" t="s">
        <v>70</v>
      </c>
    </row>
    <row r="2130" spans="1:15">
      <c r="A2130" s="42">
        <v>41232</v>
      </c>
      <c r="B2130" s="42">
        <v>54015</v>
      </c>
      <c r="C2130" s="130">
        <v>420</v>
      </c>
      <c r="D2130" s="43">
        <v>8.5099999999999995E-2</v>
      </c>
      <c r="E2130" s="43">
        <v>0.08</v>
      </c>
      <c r="F2130" s="44">
        <v>150000</v>
      </c>
      <c r="G2130" s="44">
        <v>150000</v>
      </c>
      <c r="H2130" s="44">
        <v>81946.12</v>
      </c>
      <c r="I2130" s="44">
        <v>86574.19</v>
      </c>
      <c r="J2130" s="68">
        <f t="shared" si="99"/>
        <v>0.54630746666666663</v>
      </c>
      <c r="K2130" s="43">
        <f t="shared" si="100"/>
        <v>0.57716126666666667</v>
      </c>
      <c r="L2130" s="41" t="str">
        <f t="shared" si="101"/>
        <v>AA</v>
      </c>
      <c r="M2130" s="41" t="s">
        <v>1213</v>
      </c>
      <c r="N2130" s="41" t="s">
        <v>424</v>
      </c>
      <c r="O2130" s="41" t="s">
        <v>70</v>
      </c>
    </row>
    <row r="2131" spans="1:15">
      <c r="A2131" s="38">
        <v>41103</v>
      </c>
      <c r="B2131" s="38">
        <v>48408</v>
      </c>
      <c r="C2131" s="131">
        <v>240</v>
      </c>
      <c r="D2131" s="39">
        <v>8.5099999999999995E-2</v>
      </c>
      <c r="E2131" s="39">
        <v>0.08</v>
      </c>
      <c r="F2131" s="40">
        <v>118000</v>
      </c>
      <c r="G2131" s="40">
        <v>118000</v>
      </c>
      <c r="H2131" s="40">
        <v>60082.42</v>
      </c>
      <c r="I2131" s="40">
        <v>68128.990000000005</v>
      </c>
      <c r="J2131" s="67">
        <f t="shared" si="99"/>
        <v>0.50917305084745756</v>
      </c>
      <c r="K2131" s="39">
        <f t="shared" si="100"/>
        <v>0.57736432203389831</v>
      </c>
      <c r="L2131" s="2" t="str">
        <f t="shared" si="101"/>
        <v>AA</v>
      </c>
      <c r="M2131" s="2" t="s">
        <v>785</v>
      </c>
      <c r="N2131" s="2" t="s">
        <v>423</v>
      </c>
      <c r="O2131" s="2" t="s">
        <v>70</v>
      </c>
    </row>
    <row r="2132" spans="1:15">
      <c r="A2132" s="38">
        <v>41670</v>
      </c>
      <c r="B2132" s="38">
        <v>50801</v>
      </c>
      <c r="C2132" s="131">
        <v>300</v>
      </c>
      <c r="D2132" s="39">
        <v>8.5099999999999995E-2</v>
      </c>
      <c r="E2132" s="39">
        <v>7.5300000000000006E-2</v>
      </c>
      <c r="F2132" s="40">
        <v>181290</v>
      </c>
      <c r="G2132" s="40">
        <v>181290</v>
      </c>
      <c r="H2132" s="40">
        <v>101023.27</v>
      </c>
      <c r="I2132" s="40">
        <v>104699.06</v>
      </c>
      <c r="J2132" s="67">
        <f t="shared" si="99"/>
        <v>0.55724678691599094</v>
      </c>
      <c r="K2132" s="39">
        <f t="shared" si="100"/>
        <v>0.57752253295824374</v>
      </c>
      <c r="L2132" s="2" t="str">
        <f t="shared" si="101"/>
        <v>AA</v>
      </c>
      <c r="M2132" s="2" t="s">
        <v>475</v>
      </c>
      <c r="N2132" s="2" t="s">
        <v>427</v>
      </c>
      <c r="O2132" s="2" t="s">
        <v>70</v>
      </c>
    </row>
    <row r="2133" spans="1:15">
      <c r="A2133" s="42">
        <v>41689</v>
      </c>
      <c r="B2133" s="42">
        <v>54473</v>
      </c>
      <c r="C2133" s="130">
        <v>420</v>
      </c>
      <c r="D2133" s="43">
        <v>8.5099999999999995E-2</v>
      </c>
      <c r="E2133" s="43">
        <v>7.5300000000000006E-2</v>
      </c>
      <c r="F2133" s="44">
        <v>170000</v>
      </c>
      <c r="G2133" s="44">
        <v>170000</v>
      </c>
      <c r="H2133" s="44">
        <v>75511.320000000007</v>
      </c>
      <c r="I2133" s="44">
        <v>98200.54</v>
      </c>
      <c r="J2133" s="68">
        <f t="shared" si="99"/>
        <v>0.44418423529411771</v>
      </c>
      <c r="K2133" s="43">
        <f t="shared" si="100"/>
        <v>0.57765023529411763</v>
      </c>
      <c r="L2133" s="41" t="str">
        <f t="shared" si="101"/>
        <v>AA</v>
      </c>
      <c r="M2133" s="41" t="s">
        <v>634</v>
      </c>
      <c r="N2133" s="41" t="s">
        <v>421</v>
      </c>
      <c r="O2133" s="41" t="s">
        <v>70</v>
      </c>
    </row>
    <row r="2134" spans="1:15">
      <c r="A2134" s="38">
        <v>41709</v>
      </c>
      <c r="B2134" s="38">
        <v>54493</v>
      </c>
      <c r="C2134" s="131">
        <v>420</v>
      </c>
      <c r="D2134" s="39">
        <v>8.5099999999999995E-2</v>
      </c>
      <c r="E2134" s="39">
        <v>7.5300000000000006E-2</v>
      </c>
      <c r="F2134" s="40">
        <v>135000</v>
      </c>
      <c r="G2134" s="40">
        <v>135000</v>
      </c>
      <c r="H2134" s="40">
        <v>76655.509999999995</v>
      </c>
      <c r="I2134" s="40">
        <v>77999.990000000005</v>
      </c>
      <c r="J2134" s="67">
        <f t="shared" si="99"/>
        <v>0.5678185925925926</v>
      </c>
      <c r="K2134" s="39">
        <f t="shared" si="100"/>
        <v>0.57777770370370374</v>
      </c>
      <c r="L2134" s="2" t="str">
        <f t="shared" si="101"/>
        <v>AA</v>
      </c>
      <c r="M2134" s="2" t="s">
        <v>502</v>
      </c>
      <c r="N2134" s="2" t="s">
        <v>417</v>
      </c>
      <c r="O2134" s="2" t="s">
        <v>70</v>
      </c>
    </row>
    <row r="2135" spans="1:15">
      <c r="A2135" s="42">
        <v>41754</v>
      </c>
      <c r="B2135" s="42">
        <v>49059</v>
      </c>
      <c r="C2135" s="130">
        <v>240</v>
      </c>
      <c r="D2135" s="43">
        <v>8.5099999999999995E-2</v>
      </c>
      <c r="E2135" s="43">
        <v>0.08</v>
      </c>
      <c r="F2135" s="44">
        <v>180000</v>
      </c>
      <c r="G2135" s="44">
        <v>180000</v>
      </c>
      <c r="H2135" s="44">
        <v>103688.84</v>
      </c>
      <c r="I2135" s="44">
        <v>104000</v>
      </c>
      <c r="J2135" s="68">
        <f t="shared" si="99"/>
        <v>0.57604911111111112</v>
      </c>
      <c r="K2135" s="43">
        <f t="shared" si="100"/>
        <v>0.57777777777777772</v>
      </c>
      <c r="L2135" s="41" t="str">
        <f t="shared" si="101"/>
        <v>AA</v>
      </c>
      <c r="M2135" s="41" t="s">
        <v>147</v>
      </c>
      <c r="N2135" s="41" t="s">
        <v>421</v>
      </c>
      <c r="O2135" s="41" t="s">
        <v>70</v>
      </c>
    </row>
    <row r="2136" spans="1:15">
      <c r="A2136" s="42">
        <v>41509</v>
      </c>
      <c r="B2136" s="42">
        <v>48814</v>
      </c>
      <c r="C2136" s="130">
        <v>240</v>
      </c>
      <c r="D2136" s="43">
        <v>8.5099999999999995E-2</v>
      </c>
      <c r="E2136" s="43">
        <v>7.8100000000000003E-2</v>
      </c>
      <c r="F2136" s="44">
        <v>185000</v>
      </c>
      <c r="G2136" s="44">
        <v>185000</v>
      </c>
      <c r="H2136" s="44">
        <v>100039.92</v>
      </c>
      <c r="I2136" s="44">
        <v>106898.94</v>
      </c>
      <c r="J2136" s="68">
        <f t="shared" si="99"/>
        <v>0.5407563243243243</v>
      </c>
      <c r="K2136" s="43">
        <f t="shared" si="100"/>
        <v>0.57783210810810814</v>
      </c>
      <c r="L2136" s="41" t="str">
        <f t="shared" si="101"/>
        <v>AA</v>
      </c>
      <c r="M2136" s="41" t="s">
        <v>472</v>
      </c>
      <c r="N2136" s="41" t="s">
        <v>426</v>
      </c>
      <c r="O2136" s="41" t="s">
        <v>70</v>
      </c>
    </row>
    <row r="2137" spans="1:15">
      <c r="A2137" s="42">
        <v>41213</v>
      </c>
      <c r="B2137" s="42">
        <v>45688</v>
      </c>
      <c r="C2137" s="130">
        <v>147</v>
      </c>
      <c r="D2137" s="43">
        <v>8.5099999999999995E-2</v>
      </c>
      <c r="E2137" s="43">
        <v>8.5099999999999995E-2</v>
      </c>
      <c r="F2137" s="44">
        <v>150000</v>
      </c>
      <c r="G2137" s="44">
        <v>150000</v>
      </c>
      <c r="H2137" s="44">
        <v>62366.42</v>
      </c>
      <c r="I2137" s="44">
        <v>86697.06</v>
      </c>
      <c r="J2137" s="68">
        <f t="shared" si="99"/>
        <v>0.4157761333333333</v>
      </c>
      <c r="K2137" s="43">
        <f t="shared" si="100"/>
        <v>0.57798039999999995</v>
      </c>
      <c r="L2137" s="41" t="str">
        <f t="shared" si="101"/>
        <v>AA</v>
      </c>
      <c r="M2137" s="41" t="s">
        <v>457</v>
      </c>
      <c r="N2137" s="41" t="s">
        <v>419</v>
      </c>
      <c r="O2137" s="41" t="s">
        <v>70</v>
      </c>
    </row>
    <row r="2138" spans="1:15">
      <c r="A2138" s="42">
        <v>41607</v>
      </c>
      <c r="B2138" s="42">
        <v>50889</v>
      </c>
      <c r="C2138" s="130">
        <v>305</v>
      </c>
      <c r="D2138" s="43">
        <v>8.5099999999999995E-2</v>
      </c>
      <c r="E2138" s="43">
        <v>0.08</v>
      </c>
      <c r="F2138" s="44">
        <v>171500</v>
      </c>
      <c r="G2138" s="44">
        <v>171500</v>
      </c>
      <c r="H2138" s="44">
        <v>95694.74</v>
      </c>
      <c r="I2138" s="44">
        <v>99143.82</v>
      </c>
      <c r="J2138" s="68">
        <f t="shared" si="99"/>
        <v>0.55798682215743445</v>
      </c>
      <c r="K2138" s="43">
        <f t="shared" si="100"/>
        <v>0.57809807580174932</v>
      </c>
      <c r="L2138" s="41" t="str">
        <f t="shared" si="101"/>
        <v>AA</v>
      </c>
      <c r="M2138" s="41" t="s">
        <v>511</v>
      </c>
      <c r="N2138" s="41" t="s">
        <v>422</v>
      </c>
      <c r="O2138" s="41" t="s">
        <v>70</v>
      </c>
    </row>
    <row r="2139" spans="1:15">
      <c r="A2139" s="38">
        <v>41638</v>
      </c>
      <c r="B2139" s="38">
        <v>44438</v>
      </c>
      <c r="C2139" s="131">
        <v>92</v>
      </c>
      <c r="D2139" s="39">
        <v>8.5099999999999995E-2</v>
      </c>
      <c r="E2139" s="39">
        <v>8.5099999999999995E-2</v>
      </c>
      <c r="F2139" s="40">
        <v>198550</v>
      </c>
      <c r="G2139" s="40">
        <v>198550</v>
      </c>
      <c r="H2139" s="40">
        <v>98358.92</v>
      </c>
      <c r="I2139" s="40">
        <v>114807.08</v>
      </c>
      <c r="J2139" s="67">
        <f t="shared" si="99"/>
        <v>0.49538614958448751</v>
      </c>
      <c r="K2139" s="39">
        <f t="shared" si="100"/>
        <v>0.57822754973558299</v>
      </c>
      <c r="L2139" s="2" t="str">
        <f t="shared" si="101"/>
        <v>AA</v>
      </c>
      <c r="M2139" s="2" t="s">
        <v>467</v>
      </c>
      <c r="N2139" s="2" t="s">
        <v>425</v>
      </c>
      <c r="O2139" s="2" t="s">
        <v>70</v>
      </c>
    </row>
    <row r="2140" spans="1:15">
      <c r="A2140" s="38">
        <v>41390</v>
      </c>
      <c r="B2140" s="38">
        <v>52347</v>
      </c>
      <c r="C2140" s="131">
        <v>360</v>
      </c>
      <c r="D2140" s="39">
        <v>8.5099999999999995E-2</v>
      </c>
      <c r="E2140" s="39">
        <v>0.08</v>
      </c>
      <c r="F2140" s="40">
        <v>185000</v>
      </c>
      <c r="G2140" s="40">
        <v>185000</v>
      </c>
      <c r="H2140" s="40">
        <v>101670.12</v>
      </c>
      <c r="I2140" s="40">
        <v>106999.99</v>
      </c>
      <c r="J2140" s="67">
        <f t="shared" si="99"/>
        <v>0.54956821621621621</v>
      </c>
      <c r="K2140" s="39">
        <f t="shared" si="100"/>
        <v>0.57837832432432434</v>
      </c>
      <c r="L2140" s="2" t="str">
        <f t="shared" si="101"/>
        <v>AA</v>
      </c>
      <c r="M2140" s="2" t="s">
        <v>665</v>
      </c>
      <c r="N2140" s="2" t="s">
        <v>417</v>
      </c>
      <c r="O2140" s="2" t="s">
        <v>70</v>
      </c>
    </row>
    <row r="2141" spans="1:15">
      <c r="A2141" s="38">
        <v>41150</v>
      </c>
      <c r="B2141" s="38">
        <v>52046</v>
      </c>
      <c r="C2141" s="131">
        <v>358</v>
      </c>
      <c r="D2141" s="39">
        <v>8.5099999999999995E-2</v>
      </c>
      <c r="E2141" s="39">
        <v>7.8100000000000003E-2</v>
      </c>
      <c r="F2141" s="40">
        <v>195000</v>
      </c>
      <c r="G2141" s="40">
        <v>195000</v>
      </c>
      <c r="H2141" s="40">
        <v>104622.53</v>
      </c>
      <c r="I2141" s="40">
        <v>112793.53</v>
      </c>
      <c r="J2141" s="67">
        <f t="shared" si="99"/>
        <v>0.53652579487179486</v>
      </c>
      <c r="K2141" s="39">
        <f t="shared" si="100"/>
        <v>0.57842835897435896</v>
      </c>
      <c r="L2141" s="2" t="str">
        <f t="shared" si="101"/>
        <v>AA</v>
      </c>
      <c r="M2141" s="2" t="s">
        <v>559</v>
      </c>
      <c r="N2141" s="2" t="s">
        <v>417</v>
      </c>
      <c r="O2141" s="2" t="s">
        <v>70</v>
      </c>
    </row>
    <row r="2142" spans="1:15">
      <c r="A2142" s="38">
        <v>41689</v>
      </c>
      <c r="B2142" s="38">
        <v>52036</v>
      </c>
      <c r="C2142" s="131">
        <v>340</v>
      </c>
      <c r="D2142" s="39">
        <v>8.5099999999999995E-2</v>
      </c>
      <c r="E2142" s="39">
        <v>0.08</v>
      </c>
      <c r="F2142" s="40">
        <v>192029.18</v>
      </c>
      <c r="G2142" s="40">
        <v>192029.18</v>
      </c>
      <c r="H2142" s="40">
        <v>110234.59</v>
      </c>
      <c r="I2142" s="40">
        <v>111139.81</v>
      </c>
      <c r="J2142" s="67">
        <f t="shared" si="99"/>
        <v>0.57405124575337974</v>
      </c>
      <c r="K2142" s="39">
        <f t="shared" si="100"/>
        <v>0.57876521682798421</v>
      </c>
      <c r="L2142" s="2" t="str">
        <f t="shared" si="101"/>
        <v>AA</v>
      </c>
      <c r="M2142" s="2" t="s">
        <v>540</v>
      </c>
      <c r="N2142" s="2" t="s">
        <v>423</v>
      </c>
      <c r="O2142" s="2" t="s">
        <v>70</v>
      </c>
    </row>
    <row r="2143" spans="1:15">
      <c r="A2143" s="38">
        <v>41148</v>
      </c>
      <c r="B2143" s="38">
        <v>50006</v>
      </c>
      <c r="C2143" s="131">
        <v>291</v>
      </c>
      <c r="D2143" s="39">
        <v>8.5099999999999995E-2</v>
      </c>
      <c r="E2143" s="39">
        <v>0.08</v>
      </c>
      <c r="F2143" s="40">
        <v>142000</v>
      </c>
      <c r="G2143" s="40">
        <v>142000</v>
      </c>
      <c r="H2143" s="40">
        <v>74659.44</v>
      </c>
      <c r="I2143" s="40">
        <v>82208.740000000005</v>
      </c>
      <c r="J2143" s="67">
        <f t="shared" si="99"/>
        <v>0.5257707042253521</v>
      </c>
      <c r="K2143" s="39">
        <f t="shared" si="100"/>
        <v>0.57893478873239446</v>
      </c>
      <c r="L2143" s="2" t="str">
        <f t="shared" si="101"/>
        <v>AA</v>
      </c>
      <c r="M2143" s="2" t="s">
        <v>335</v>
      </c>
      <c r="N2143" s="2" t="s">
        <v>419</v>
      </c>
      <c r="O2143" s="2" t="s">
        <v>70</v>
      </c>
    </row>
    <row r="2144" spans="1:15">
      <c r="A2144" s="42">
        <v>41519</v>
      </c>
      <c r="B2144" s="42">
        <v>45171</v>
      </c>
      <c r="C2144" s="130">
        <v>120</v>
      </c>
      <c r="D2144" s="43">
        <v>8.5099999999999995E-2</v>
      </c>
      <c r="E2144" s="43">
        <v>0.08</v>
      </c>
      <c r="F2144" s="44">
        <v>95000</v>
      </c>
      <c r="G2144" s="44">
        <v>95000</v>
      </c>
      <c r="H2144" s="44">
        <v>47798.58</v>
      </c>
      <c r="I2144" s="44">
        <v>54999.99</v>
      </c>
      <c r="J2144" s="68">
        <f t="shared" si="99"/>
        <v>0.50314294736842102</v>
      </c>
      <c r="K2144" s="43">
        <f t="shared" si="100"/>
        <v>0.57894726315789469</v>
      </c>
      <c r="L2144" s="41" t="str">
        <f t="shared" si="101"/>
        <v>AA</v>
      </c>
      <c r="M2144" s="41" t="s">
        <v>604</v>
      </c>
      <c r="N2144" s="41" t="s">
        <v>421</v>
      </c>
      <c r="O2144" s="41" t="s">
        <v>70</v>
      </c>
    </row>
    <row r="2145" spans="1:15">
      <c r="A2145" s="38">
        <v>41299</v>
      </c>
      <c r="B2145" s="38">
        <v>47386</v>
      </c>
      <c r="C2145" s="131">
        <v>200</v>
      </c>
      <c r="D2145" s="39">
        <v>8.5099999999999995E-2</v>
      </c>
      <c r="E2145" s="39">
        <v>7.5300000000000006E-2</v>
      </c>
      <c r="F2145" s="40">
        <v>190000</v>
      </c>
      <c r="G2145" s="40">
        <v>190000</v>
      </c>
      <c r="H2145" s="40">
        <v>87654.38</v>
      </c>
      <c r="I2145" s="40">
        <v>109999.99</v>
      </c>
      <c r="J2145" s="67">
        <f t="shared" si="99"/>
        <v>0.46133884210526316</v>
      </c>
      <c r="K2145" s="39">
        <f t="shared" si="100"/>
        <v>0.57894731578947367</v>
      </c>
      <c r="L2145" s="2" t="str">
        <f t="shared" si="101"/>
        <v>AA</v>
      </c>
      <c r="M2145" s="2" t="s">
        <v>774</v>
      </c>
      <c r="N2145" s="2" t="s">
        <v>421</v>
      </c>
      <c r="O2145" s="2" t="s">
        <v>70</v>
      </c>
    </row>
    <row r="2146" spans="1:15">
      <c r="A2146" s="38">
        <v>41383</v>
      </c>
      <c r="B2146" s="38">
        <v>54167</v>
      </c>
      <c r="C2146" s="131">
        <v>420</v>
      </c>
      <c r="D2146" s="39">
        <v>8.5099999999999995E-2</v>
      </c>
      <c r="E2146" s="39">
        <v>7.5300000000000006E-2</v>
      </c>
      <c r="F2146" s="40">
        <v>190000</v>
      </c>
      <c r="G2146" s="40">
        <v>190000</v>
      </c>
      <c r="H2146" s="40">
        <v>105444.09</v>
      </c>
      <c r="I2146" s="40">
        <v>109999.99</v>
      </c>
      <c r="J2146" s="67">
        <f t="shared" si="99"/>
        <v>0.55496889473684208</v>
      </c>
      <c r="K2146" s="39">
        <f t="shared" si="100"/>
        <v>0.57894731578947367</v>
      </c>
      <c r="L2146" s="2" t="str">
        <f t="shared" si="101"/>
        <v>AA</v>
      </c>
      <c r="M2146" s="2" t="s">
        <v>651</v>
      </c>
      <c r="N2146" s="2" t="s">
        <v>417</v>
      </c>
      <c r="O2146" s="2" t="s">
        <v>70</v>
      </c>
    </row>
    <row r="2147" spans="1:15">
      <c r="A2147" s="42">
        <v>41263</v>
      </c>
      <c r="B2147" s="42">
        <v>54046</v>
      </c>
      <c r="C2147" s="130">
        <v>420</v>
      </c>
      <c r="D2147" s="43">
        <v>8.5099999999999995E-2</v>
      </c>
      <c r="E2147" s="43">
        <v>0.08</v>
      </c>
      <c r="F2147" s="44">
        <v>190000</v>
      </c>
      <c r="G2147" s="44">
        <v>190000</v>
      </c>
      <c r="H2147" s="44">
        <v>104441.07</v>
      </c>
      <c r="I2147" s="44">
        <v>109999.99</v>
      </c>
      <c r="J2147" s="68">
        <f t="shared" si="99"/>
        <v>0.54968984210526317</v>
      </c>
      <c r="K2147" s="43">
        <f t="shared" si="100"/>
        <v>0.57894731578947367</v>
      </c>
      <c r="L2147" s="41" t="str">
        <f t="shared" si="101"/>
        <v>AA</v>
      </c>
      <c r="M2147" s="41" t="s">
        <v>457</v>
      </c>
      <c r="N2147" s="41" t="s">
        <v>419</v>
      </c>
      <c r="O2147" s="41" t="s">
        <v>70</v>
      </c>
    </row>
    <row r="2148" spans="1:15">
      <c r="A2148" s="42">
        <v>41183</v>
      </c>
      <c r="B2148" s="42">
        <v>53966</v>
      </c>
      <c r="C2148" s="130">
        <v>420</v>
      </c>
      <c r="D2148" s="43">
        <v>8.5099999999999995E-2</v>
      </c>
      <c r="E2148" s="43">
        <v>7.5300000000000006E-2</v>
      </c>
      <c r="F2148" s="44">
        <v>95000</v>
      </c>
      <c r="G2148" s="44">
        <v>95000</v>
      </c>
      <c r="H2148" s="44">
        <v>48451.54</v>
      </c>
      <c r="I2148" s="44">
        <v>55000</v>
      </c>
      <c r="J2148" s="68">
        <f t="shared" si="99"/>
        <v>0.51001621052631585</v>
      </c>
      <c r="K2148" s="43">
        <f t="shared" si="100"/>
        <v>0.57894736842105265</v>
      </c>
      <c r="L2148" s="41" t="str">
        <f t="shared" si="101"/>
        <v>AA</v>
      </c>
      <c r="M2148" s="41" t="s">
        <v>1215</v>
      </c>
      <c r="N2148" s="41" t="s">
        <v>421</v>
      </c>
      <c r="O2148" s="41" t="s">
        <v>70</v>
      </c>
    </row>
    <row r="2149" spans="1:15">
      <c r="A2149" s="38">
        <v>41470</v>
      </c>
      <c r="B2149" s="38">
        <v>48775</v>
      </c>
      <c r="C2149" s="131">
        <v>240</v>
      </c>
      <c r="D2149" s="39">
        <v>8.5099999999999995E-2</v>
      </c>
      <c r="E2149" s="39">
        <v>0.08</v>
      </c>
      <c r="F2149" s="40">
        <v>130000</v>
      </c>
      <c r="G2149" s="40">
        <v>130000</v>
      </c>
      <c r="H2149" s="40">
        <v>70219.320000000007</v>
      </c>
      <c r="I2149" s="40">
        <v>75299.990000000005</v>
      </c>
      <c r="J2149" s="67">
        <f t="shared" si="99"/>
        <v>0.54014861538461545</v>
      </c>
      <c r="K2149" s="39">
        <f t="shared" si="100"/>
        <v>0.57923069230769231</v>
      </c>
      <c r="L2149" s="2" t="str">
        <f t="shared" si="101"/>
        <v>AA</v>
      </c>
      <c r="M2149" s="2" t="s">
        <v>991</v>
      </c>
      <c r="N2149" s="2" t="s">
        <v>421</v>
      </c>
      <c r="O2149" s="2" t="s">
        <v>70</v>
      </c>
    </row>
    <row r="2150" spans="1:15">
      <c r="A2150" s="38">
        <v>41206</v>
      </c>
      <c r="B2150" s="38">
        <v>50337</v>
      </c>
      <c r="C2150" s="131">
        <v>300</v>
      </c>
      <c r="D2150" s="39">
        <v>8.5099999999999995E-2</v>
      </c>
      <c r="E2150" s="39">
        <v>0.08</v>
      </c>
      <c r="F2150" s="40">
        <v>186440</v>
      </c>
      <c r="G2150" s="40">
        <v>186440</v>
      </c>
      <c r="H2150" s="40">
        <v>100890.53</v>
      </c>
      <c r="I2150" s="40">
        <v>108000</v>
      </c>
      <c r="J2150" s="67">
        <f t="shared" si="99"/>
        <v>0.54114208324393909</v>
      </c>
      <c r="K2150" s="39">
        <f t="shared" si="100"/>
        <v>0.5792748337266681</v>
      </c>
      <c r="L2150" s="2" t="str">
        <f t="shared" si="101"/>
        <v>AA</v>
      </c>
      <c r="M2150" s="2" t="s">
        <v>1157</v>
      </c>
      <c r="N2150" s="2" t="s">
        <v>422</v>
      </c>
      <c r="O2150" s="2" t="s">
        <v>70</v>
      </c>
    </row>
    <row r="2151" spans="1:15">
      <c r="A2151" s="38">
        <v>41516</v>
      </c>
      <c r="B2151" s="38">
        <v>52473</v>
      </c>
      <c r="C2151" s="131">
        <v>360</v>
      </c>
      <c r="D2151" s="39">
        <v>8.5099999999999995E-2</v>
      </c>
      <c r="E2151" s="39">
        <v>7.5300000000000006E-2</v>
      </c>
      <c r="F2151" s="40">
        <v>145000</v>
      </c>
      <c r="G2151" s="40">
        <v>145000</v>
      </c>
      <c r="H2151" s="40">
        <v>80672.75</v>
      </c>
      <c r="I2151" s="40">
        <v>83999.99</v>
      </c>
      <c r="J2151" s="67">
        <f t="shared" si="99"/>
        <v>0.5563637931034483</v>
      </c>
      <c r="K2151" s="39">
        <f t="shared" si="100"/>
        <v>0.57931027586206896</v>
      </c>
      <c r="L2151" s="2" t="str">
        <f t="shared" si="101"/>
        <v>AA</v>
      </c>
      <c r="M2151" s="2" t="s">
        <v>496</v>
      </c>
      <c r="N2151" s="2" t="s">
        <v>417</v>
      </c>
      <c r="O2151" s="2" t="s">
        <v>70</v>
      </c>
    </row>
    <row r="2152" spans="1:15">
      <c r="A2152" s="42">
        <v>41087</v>
      </c>
      <c r="B2152" s="42">
        <v>52044</v>
      </c>
      <c r="C2152" s="130">
        <v>360</v>
      </c>
      <c r="D2152" s="43">
        <v>8.5099999999999995E-2</v>
      </c>
      <c r="E2152" s="43">
        <v>0.08</v>
      </c>
      <c r="F2152" s="44">
        <v>145000</v>
      </c>
      <c r="G2152" s="44">
        <v>145000</v>
      </c>
      <c r="H2152" s="44">
        <v>77490.59</v>
      </c>
      <c r="I2152" s="44">
        <v>83999.99</v>
      </c>
      <c r="J2152" s="68">
        <f t="shared" si="99"/>
        <v>0.53441786206896547</v>
      </c>
      <c r="K2152" s="43">
        <f t="shared" si="100"/>
        <v>0.57931027586206896</v>
      </c>
      <c r="L2152" s="41" t="str">
        <f t="shared" si="101"/>
        <v>AA</v>
      </c>
      <c r="M2152" s="41" t="s">
        <v>991</v>
      </c>
      <c r="N2152" s="41" t="s">
        <v>421</v>
      </c>
      <c r="O2152" s="41" t="s">
        <v>70</v>
      </c>
    </row>
    <row r="2153" spans="1:15">
      <c r="A2153" s="42">
        <v>41654</v>
      </c>
      <c r="B2153" s="42">
        <v>48959</v>
      </c>
      <c r="C2153" s="130">
        <v>240</v>
      </c>
      <c r="D2153" s="43">
        <v>8.5099999999999995E-2</v>
      </c>
      <c r="E2153" s="43">
        <v>7.5300000000000006E-2</v>
      </c>
      <c r="F2153" s="44">
        <v>181200</v>
      </c>
      <c r="G2153" s="44">
        <v>181200</v>
      </c>
      <c r="H2153" s="44">
        <v>100324.15</v>
      </c>
      <c r="I2153" s="44">
        <v>104999.99</v>
      </c>
      <c r="J2153" s="68">
        <f t="shared" si="99"/>
        <v>0.55366528697571737</v>
      </c>
      <c r="K2153" s="43">
        <f t="shared" si="100"/>
        <v>0.57947014348785875</v>
      </c>
      <c r="L2153" s="41" t="str">
        <f t="shared" si="101"/>
        <v>AA</v>
      </c>
      <c r="M2153" s="41" t="s">
        <v>495</v>
      </c>
      <c r="N2153" s="41" t="s">
        <v>424</v>
      </c>
      <c r="O2153" s="41" t="s">
        <v>70</v>
      </c>
    </row>
    <row r="2154" spans="1:15">
      <c r="A2154" s="38">
        <v>41562</v>
      </c>
      <c r="B2154" s="38">
        <v>54346</v>
      </c>
      <c r="C2154" s="131">
        <v>420</v>
      </c>
      <c r="D2154" s="39">
        <v>8.5099999999999995E-2</v>
      </c>
      <c r="E2154" s="39">
        <v>0.08</v>
      </c>
      <c r="F2154" s="40">
        <v>195000</v>
      </c>
      <c r="G2154" s="40">
        <v>195000</v>
      </c>
      <c r="H2154" s="40">
        <v>109991.83</v>
      </c>
      <c r="I2154" s="40">
        <v>112999.99</v>
      </c>
      <c r="J2154" s="67">
        <f t="shared" si="99"/>
        <v>0.56406066666666665</v>
      </c>
      <c r="K2154" s="39">
        <f t="shared" si="100"/>
        <v>0.57948712820512827</v>
      </c>
      <c r="L2154" s="2" t="str">
        <f t="shared" si="101"/>
        <v>AA</v>
      </c>
      <c r="M2154" s="2" t="s">
        <v>772</v>
      </c>
      <c r="N2154" s="2" t="s">
        <v>417</v>
      </c>
      <c r="O2154" s="2" t="s">
        <v>70</v>
      </c>
    </row>
    <row r="2155" spans="1:15">
      <c r="A2155" s="42">
        <v>41243</v>
      </c>
      <c r="B2155" s="42">
        <v>54026</v>
      </c>
      <c r="C2155" s="130">
        <v>420</v>
      </c>
      <c r="D2155" s="43">
        <v>8.5099999999999995E-2</v>
      </c>
      <c r="E2155" s="43">
        <v>0.08</v>
      </c>
      <c r="F2155" s="44">
        <v>147000</v>
      </c>
      <c r="G2155" s="44">
        <v>147000</v>
      </c>
      <c r="H2155" s="44">
        <v>80622.66</v>
      </c>
      <c r="I2155" s="44">
        <v>85189.74</v>
      </c>
      <c r="J2155" s="68">
        <f t="shared" si="99"/>
        <v>0.54845346938775508</v>
      </c>
      <c r="K2155" s="43">
        <f t="shared" si="100"/>
        <v>0.57952204081632652</v>
      </c>
      <c r="L2155" s="41" t="str">
        <f t="shared" si="101"/>
        <v>AA</v>
      </c>
      <c r="M2155" s="41" t="s">
        <v>454</v>
      </c>
      <c r="N2155" s="41" t="s">
        <v>416</v>
      </c>
      <c r="O2155" s="41" t="s">
        <v>70</v>
      </c>
    </row>
    <row r="2156" spans="1:15">
      <c r="A2156" s="42">
        <v>41264</v>
      </c>
      <c r="B2156" s="42">
        <v>54047</v>
      </c>
      <c r="C2156" s="130">
        <v>420</v>
      </c>
      <c r="D2156" s="43">
        <v>8.5099999999999995E-2</v>
      </c>
      <c r="E2156" s="43">
        <v>7.5300000000000006E-2</v>
      </c>
      <c r="F2156" s="44">
        <v>138000</v>
      </c>
      <c r="G2156" s="44">
        <v>138000</v>
      </c>
      <c r="H2156" s="44">
        <v>75924.94</v>
      </c>
      <c r="I2156" s="44">
        <v>79999.990000000005</v>
      </c>
      <c r="J2156" s="68">
        <f t="shared" si="99"/>
        <v>0.5501807246376812</v>
      </c>
      <c r="K2156" s="43">
        <f t="shared" si="100"/>
        <v>0.57971007246376816</v>
      </c>
      <c r="L2156" s="41" t="str">
        <f t="shared" si="101"/>
        <v>AA</v>
      </c>
      <c r="M2156" s="41" t="s">
        <v>449</v>
      </c>
      <c r="N2156" s="41" t="s">
        <v>418</v>
      </c>
      <c r="O2156" s="41" t="s">
        <v>70</v>
      </c>
    </row>
    <row r="2157" spans="1:15">
      <c r="A2157" s="42">
        <v>41612</v>
      </c>
      <c r="B2157" s="42">
        <v>44655</v>
      </c>
      <c r="C2157" s="130">
        <v>100</v>
      </c>
      <c r="D2157" s="43">
        <v>8.5099999999999995E-2</v>
      </c>
      <c r="E2157" s="43">
        <v>7.4400000000000008E-2</v>
      </c>
      <c r="F2157" s="44">
        <v>138000</v>
      </c>
      <c r="G2157" s="44">
        <v>138000</v>
      </c>
      <c r="H2157" s="44">
        <v>76417.69</v>
      </c>
      <c r="I2157" s="44">
        <v>80000</v>
      </c>
      <c r="J2157" s="68">
        <f t="shared" si="99"/>
        <v>0.55375137681159425</v>
      </c>
      <c r="K2157" s="43">
        <f t="shared" si="100"/>
        <v>0.57971014492753625</v>
      </c>
      <c r="L2157" s="41" t="str">
        <f t="shared" si="101"/>
        <v>AA</v>
      </c>
      <c r="M2157" s="41" t="s">
        <v>475</v>
      </c>
      <c r="N2157" s="41" t="s">
        <v>427</v>
      </c>
      <c r="O2157" s="41" t="s">
        <v>70</v>
      </c>
    </row>
    <row r="2158" spans="1:15">
      <c r="A2158" s="42">
        <v>41333</v>
      </c>
      <c r="B2158" s="42">
        <v>54116</v>
      </c>
      <c r="C2158" s="130">
        <v>420</v>
      </c>
      <c r="D2158" s="43">
        <v>8.5099999999999995E-2</v>
      </c>
      <c r="E2158" s="43">
        <v>0.08</v>
      </c>
      <c r="F2158" s="44">
        <v>180512</v>
      </c>
      <c r="G2158" s="44">
        <v>180512</v>
      </c>
      <c r="H2158" s="44">
        <v>99817.14</v>
      </c>
      <c r="I2158" s="44">
        <v>104646.16</v>
      </c>
      <c r="J2158" s="68">
        <f t="shared" si="99"/>
        <v>0.55296678337174254</v>
      </c>
      <c r="K2158" s="43">
        <f t="shared" si="100"/>
        <v>0.57971857826626483</v>
      </c>
      <c r="L2158" s="41" t="str">
        <f t="shared" si="101"/>
        <v>AA</v>
      </c>
      <c r="M2158" s="41" t="s">
        <v>539</v>
      </c>
      <c r="N2158" s="41" t="s">
        <v>429</v>
      </c>
      <c r="O2158" s="41" t="s">
        <v>70</v>
      </c>
    </row>
    <row r="2159" spans="1:15">
      <c r="A2159" s="38">
        <v>41695</v>
      </c>
      <c r="B2159" s="38">
        <v>54479</v>
      </c>
      <c r="C2159" s="131">
        <v>420</v>
      </c>
      <c r="D2159" s="39">
        <v>8.5099999999999995E-2</v>
      </c>
      <c r="E2159" s="39">
        <v>7.5300000000000006E-2</v>
      </c>
      <c r="F2159" s="40">
        <v>195000</v>
      </c>
      <c r="G2159" s="40">
        <v>195000</v>
      </c>
      <c r="H2159" s="40">
        <v>110846.05</v>
      </c>
      <c r="I2159" s="40">
        <v>113063.9</v>
      </c>
      <c r="J2159" s="67">
        <f t="shared" si="99"/>
        <v>0.56844128205128208</v>
      </c>
      <c r="K2159" s="39">
        <f t="shared" si="100"/>
        <v>0.57981487179487179</v>
      </c>
      <c r="L2159" s="2" t="str">
        <f t="shared" si="101"/>
        <v>AA</v>
      </c>
      <c r="M2159" s="2" t="s">
        <v>675</v>
      </c>
      <c r="N2159" s="2" t="s">
        <v>421</v>
      </c>
      <c r="O2159" s="2" t="s">
        <v>70</v>
      </c>
    </row>
    <row r="2160" spans="1:15">
      <c r="A2160" s="38">
        <v>41687</v>
      </c>
      <c r="B2160" s="38">
        <v>54471</v>
      </c>
      <c r="C2160" s="131">
        <v>420</v>
      </c>
      <c r="D2160" s="39">
        <v>8.5099999999999995E-2</v>
      </c>
      <c r="E2160" s="39">
        <v>0.08</v>
      </c>
      <c r="F2160" s="40">
        <v>120000</v>
      </c>
      <c r="G2160" s="40">
        <v>120000</v>
      </c>
      <c r="H2160" s="40">
        <v>68228.41</v>
      </c>
      <c r="I2160" s="40">
        <v>69606.990000000005</v>
      </c>
      <c r="J2160" s="67">
        <f t="shared" si="99"/>
        <v>0.56857008333333336</v>
      </c>
      <c r="K2160" s="39">
        <f t="shared" si="100"/>
        <v>0.58005825</v>
      </c>
      <c r="L2160" s="2" t="str">
        <f t="shared" si="101"/>
        <v>AA</v>
      </c>
      <c r="M2160" s="2" t="s">
        <v>272</v>
      </c>
      <c r="N2160" s="2" t="s">
        <v>416</v>
      </c>
      <c r="O2160" s="2" t="s">
        <v>70</v>
      </c>
    </row>
    <row r="2161" spans="1:15">
      <c r="A2161" s="38">
        <v>41143</v>
      </c>
      <c r="B2161" s="38">
        <v>48997</v>
      </c>
      <c r="C2161" s="131">
        <v>258</v>
      </c>
      <c r="D2161" s="39">
        <v>8.5099999999999995E-2</v>
      </c>
      <c r="E2161" s="39">
        <v>7.5300000000000006E-2</v>
      </c>
      <c r="F2161" s="40">
        <v>181000</v>
      </c>
      <c r="G2161" s="40">
        <v>181000</v>
      </c>
      <c r="H2161" s="40">
        <v>93915.19</v>
      </c>
      <c r="I2161" s="40">
        <v>104999.99</v>
      </c>
      <c r="J2161" s="67">
        <f t="shared" si="99"/>
        <v>0.51886845303867402</v>
      </c>
      <c r="K2161" s="39">
        <f t="shared" si="100"/>
        <v>0.58011044198895034</v>
      </c>
      <c r="L2161" s="2" t="str">
        <f t="shared" si="101"/>
        <v>AA</v>
      </c>
      <c r="M2161" s="2" t="s">
        <v>520</v>
      </c>
      <c r="N2161" s="2" t="s">
        <v>429</v>
      </c>
      <c r="O2161" s="2" t="s">
        <v>70</v>
      </c>
    </row>
    <row r="2162" spans="1:15">
      <c r="A2162" s="42">
        <v>41227</v>
      </c>
      <c r="B2162" s="42">
        <v>54010</v>
      </c>
      <c r="C2162" s="130">
        <v>420</v>
      </c>
      <c r="D2162" s="43">
        <v>8.5099999999999995E-2</v>
      </c>
      <c r="E2162" s="43">
        <v>0.08</v>
      </c>
      <c r="F2162" s="44">
        <v>146000</v>
      </c>
      <c r="G2162" s="44">
        <v>146000</v>
      </c>
      <c r="H2162" s="44">
        <v>81675.72</v>
      </c>
      <c r="I2162" s="44">
        <v>84730.29</v>
      </c>
      <c r="J2162" s="68">
        <f t="shared" si="99"/>
        <v>0.55942273972602741</v>
      </c>
      <c r="K2162" s="43">
        <f t="shared" si="100"/>
        <v>0.58034445205479446</v>
      </c>
      <c r="L2162" s="41" t="str">
        <f t="shared" si="101"/>
        <v>AA</v>
      </c>
      <c r="M2162" s="41" t="s">
        <v>847</v>
      </c>
      <c r="N2162" s="41" t="s">
        <v>424</v>
      </c>
      <c r="O2162" s="41" t="s">
        <v>70</v>
      </c>
    </row>
    <row r="2163" spans="1:15">
      <c r="A2163" s="38">
        <v>41257</v>
      </c>
      <c r="B2163" s="38">
        <v>54040</v>
      </c>
      <c r="C2163" s="131">
        <v>420</v>
      </c>
      <c r="D2163" s="39">
        <v>8.5099999999999995E-2</v>
      </c>
      <c r="E2163" s="39">
        <v>0.08</v>
      </c>
      <c r="F2163" s="40">
        <v>124000</v>
      </c>
      <c r="G2163" s="40">
        <v>124000</v>
      </c>
      <c r="H2163" s="40">
        <v>56968.5</v>
      </c>
      <c r="I2163" s="40">
        <v>71999.990000000005</v>
      </c>
      <c r="J2163" s="67">
        <f t="shared" si="99"/>
        <v>0.45942338709677422</v>
      </c>
      <c r="K2163" s="39">
        <f t="shared" si="100"/>
        <v>0.58064508064516129</v>
      </c>
      <c r="L2163" s="2" t="str">
        <f t="shared" si="101"/>
        <v>AA</v>
      </c>
      <c r="M2163" s="2" t="s">
        <v>396</v>
      </c>
      <c r="N2163" s="2" t="s">
        <v>416</v>
      </c>
      <c r="O2163" s="2" t="s">
        <v>70</v>
      </c>
    </row>
    <row r="2164" spans="1:15">
      <c r="A2164" s="38">
        <v>41354</v>
      </c>
      <c r="B2164" s="38">
        <v>54138</v>
      </c>
      <c r="C2164" s="131">
        <v>420</v>
      </c>
      <c r="D2164" s="39">
        <v>8.5099999999999995E-2</v>
      </c>
      <c r="E2164" s="39">
        <v>7.4400000000000008E-2</v>
      </c>
      <c r="F2164" s="40">
        <v>160000.79</v>
      </c>
      <c r="G2164" s="40">
        <v>160000.79</v>
      </c>
      <c r="H2164" s="40">
        <v>88845.7</v>
      </c>
      <c r="I2164" s="40">
        <v>92905.67</v>
      </c>
      <c r="J2164" s="67">
        <f t="shared" si="99"/>
        <v>0.5552828832907637</v>
      </c>
      <c r="K2164" s="39">
        <f t="shared" si="100"/>
        <v>0.58065757050324562</v>
      </c>
      <c r="L2164" s="2" t="str">
        <f t="shared" si="101"/>
        <v>AA</v>
      </c>
      <c r="M2164" s="2" t="s">
        <v>260</v>
      </c>
      <c r="N2164" s="2" t="s">
        <v>437</v>
      </c>
      <c r="O2164" s="2" t="s">
        <v>70</v>
      </c>
    </row>
    <row r="2165" spans="1:15">
      <c r="A2165" s="38">
        <v>41323</v>
      </c>
      <c r="B2165" s="38">
        <v>52614</v>
      </c>
      <c r="C2165" s="131">
        <v>371</v>
      </c>
      <c r="D2165" s="39">
        <v>8.5099999999999995E-2</v>
      </c>
      <c r="E2165" s="39">
        <v>7.4400000000000008E-2</v>
      </c>
      <c r="F2165" s="40">
        <v>171000</v>
      </c>
      <c r="G2165" s="40">
        <v>171000</v>
      </c>
      <c r="H2165" s="40">
        <v>94042.67</v>
      </c>
      <c r="I2165" s="40">
        <v>99315.99</v>
      </c>
      <c r="J2165" s="67">
        <f t="shared" si="99"/>
        <v>0.54995713450292394</v>
      </c>
      <c r="K2165" s="39">
        <f t="shared" si="100"/>
        <v>0.58079526315789476</v>
      </c>
      <c r="L2165" s="2" t="str">
        <f t="shared" si="101"/>
        <v>AA</v>
      </c>
      <c r="M2165" s="2" t="s">
        <v>475</v>
      </c>
      <c r="N2165" s="2" t="s">
        <v>427</v>
      </c>
      <c r="O2165" s="2" t="s">
        <v>70</v>
      </c>
    </row>
    <row r="2166" spans="1:15">
      <c r="A2166" s="42">
        <v>41452</v>
      </c>
      <c r="B2166" s="42">
        <v>54236</v>
      </c>
      <c r="C2166" s="130">
        <v>420</v>
      </c>
      <c r="D2166" s="43">
        <v>8.5099999999999995E-2</v>
      </c>
      <c r="E2166" s="43">
        <v>8.5099999999999995E-2</v>
      </c>
      <c r="F2166" s="44">
        <v>106200</v>
      </c>
      <c r="G2166" s="44">
        <v>106200</v>
      </c>
      <c r="H2166" s="44">
        <v>59745.13</v>
      </c>
      <c r="I2166" s="44">
        <v>61728.23</v>
      </c>
      <c r="J2166" s="68">
        <f t="shared" si="99"/>
        <v>0.56257184557438789</v>
      </c>
      <c r="K2166" s="43">
        <f t="shared" si="100"/>
        <v>0.58124510357815451</v>
      </c>
      <c r="L2166" s="41" t="str">
        <f t="shared" si="101"/>
        <v>AA</v>
      </c>
      <c r="M2166" s="41" t="s">
        <v>1424</v>
      </c>
      <c r="N2166" s="41" t="s">
        <v>416</v>
      </c>
      <c r="O2166" s="41" t="s">
        <v>70</v>
      </c>
    </row>
    <row r="2167" spans="1:15">
      <c r="A2167" s="38">
        <v>41758</v>
      </c>
      <c r="B2167" s="38">
        <v>50889</v>
      </c>
      <c r="C2167" s="131">
        <v>300</v>
      </c>
      <c r="D2167" s="39">
        <v>8.5099999999999995E-2</v>
      </c>
      <c r="E2167" s="39">
        <v>7.6799999999999993E-2</v>
      </c>
      <c r="F2167" s="40">
        <v>144000</v>
      </c>
      <c r="G2167" s="40">
        <v>144000</v>
      </c>
      <c r="H2167" s="40">
        <v>81643.73</v>
      </c>
      <c r="I2167" s="40">
        <v>83726.81</v>
      </c>
      <c r="J2167" s="67">
        <f t="shared" si="99"/>
        <v>0.56697034722222217</v>
      </c>
      <c r="K2167" s="39">
        <f t="shared" si="100"/>
        <v>0.58143618055555557</v>
      </c>
      <c r="L2167" s="2" t="str">
        <f t="shared" si="101"/>
        <v>AA</v>
      </c>
      <c r="M2167" s="2" t="s">
        <v>453</v>
      </c>
      <c r="N2167" s="2" t="s">
        <v>418</v>
      </c>
      <c r="O2167" s="2" t="s">
        <v>70</v>
      </c>
    </row>
    <row r="2168" spans="1:15">
      <c r="A2168" s="42">
        <v>41247</v>
      </c>
      <c r="B2168" s="42">
        <v>54030</v>
      </c>
      <c r="C2168" s="130">
        <v>420</v>
      </c>
      <c r="D2168" s="43">
        <v>8.5099999999999995E-2</v>
      </c>
      <c r="E2168" s="43">
        <v>7.5300000000000006E-2</v>
      </c>
      <c r="F2168" s="44">
        <v>150000</v>
      </c>
      <c r="G2168" s="44">
        <v>150000</v>
      </c>
      <c r="H2168" s="44">
        <v>82871.86</v>
      </c>
      <c r="I2168" s="44">
        <v>87234.09</v>
      </c>
      <c r="J2168" s="68">
        <f t="shared" si="99"/>
        <v>0.55247906666666668</v>
      </c>
      <c r="K2168" s="43">
        <f t="shared" si="100"/>
        <v>0.58156059999999998</v>
      </c>
      <c r="L2168" s="41" t="str">
        <f t="shared" si="101"/>
        <v>AA</v>
      </c>
      <c r="M2168" s="41" t="s">
        <v>477</v>
      </c>
      <c r="N2168" s="41" t="s">
        <v>422</v>
      </c>
      <c r="O2168" s="41" t="s">
        <v>70</v>
      </c>
    </row>
    <row r="2169" spans="1:15">
      <c r="A2169" s="38">
        <v>41135</v>
      </c>
      <c r="B2169" s="38">
        <v>52092</v>
      </c>
      <c r="C2169" s="131">
        <v>360</v>
      </c>
      <c r="D2169" s="39">
        <v>8.5099999999999995E-2</v>
      </c>
      <c r="E2169" s="39">
        <v>7.4400000000000008E-2</v>
      </c>
      <c r="F2169" s="40">
        <v>95000</v>
      </c>
      <c r="G2169" s="40">
        <v>95000</v>
      </c>
      <c r="H2169" s="40">
        <v>51267.72</v>
      </c>
      <c r="I2169" s="40">
        <v>55254.58</v>
      </c>
      <c r="J2169" s="67">
        <f t="shared" si="99"/>
        <v>0.53966021052631585</v>
      </c>
      <c r="K2169" s="39">
        <f t="shared" si="100"/>
        <v>0.58162715789473685</v>
      </c>
      <c r="L2169" s="2" t="str">
        <f t="shared" si="101"/>
        <v>AA</v>
      </c>
      <c r="M2169" s="2" t="s">
        <v>475</v>
      </c>
      <c r="N2169" s="2" t="s">
        <v>427</v>
      </c>
      <c r="O2169" s="2" t="s">
        <v>70</v>
      </c>
    </row>
    <row r="2170" spans="1:15">
      <c r="A2170" s="38">
        <v>41243</v>
      </c>
      <c r="B2170" s="38">
        <v>54026</v>
      </c>
      <c r="C2170" s="131">
        <v>420</v>
      </c>
      <c r="D2170" s="39">
        <v>8.5099999999999995E-2</v>
      </c>
      <c r="E2170" s="39">
        <v>7.5300000000000006E-2</v>
      </c>
      <c r="F2170" s="40">
        <v>110000</v>
      </c>
      <c r="G2170" s="40">
        <v>110000</v>
      </c>
      <c r="H2170" s="40">
        <v>60568.98</v>
      </c>
      <c r="I2170" s="40">
        <v>63999.99</v>
      </c>
      <c r="J2170" s="67">
        <f t="shared" si="99"/>
        <v>0.5506270909090909</v>
      </c>
      <c r="K2170" s="39">
        <f t="shared" si="100"/>
        <v>0.58181809090909087</v>
      </c>
      <c r="L2170" s="2" t="str">
        <f t="shared" si="101"/>
        <v>AA</v>
      </c>
      <c r="M2170" s="2" t="s">
        <v>87</v>
      </c>
      <c r="N2170" s="2" t="s">
        <v>417</v>
      </c>
      <c r="O2170" s="2" t="s">
        <v>70</v>
      </c>
    </row>
    <row r="2171" spans="1:15">
      <c r="A2171" s="42">
        <v>41666</v>
      </c>
      <c r="B2171" s="42">
        <v>50797</v>
      </c>
      <c r="C2171" s="130">
        <v>300</v>
      </c>
      <c r="D2171" s="43">
        <v>8.5099999999999995E-2</v>
      </c>
      <c r="E2171" s="43">
        <v>7.4400000000000008E-2</v>
      </c>
      <c r="F2171" s="44">
        <v>191500</v>
      </c>
      <c r="G2171" s="44">
        <v>191500</v>
      </c>
      <c r="H2171" s="44">
        <v>107698.71</v>
      </c>
      <c r="I2171" s="44">
        <v>111422.68</v>
      </c>
      <c r="J2171" s="68">
        <f t="shared" si="99"/>
        <v>0.56239535248041783</v>
      </c>
      <c r="K2171" s="43">
        <f t="shared" si="100"/>
        <v>0.58184167101827677</v>
      </c>
      <c r="L2171" s="41" t="str">
        <f t="shared" si="101"/>
        <v>AA</v>
      </c>
      <c r="M2171" s="41" t="s">
        <v>1042</v>
      </c>
      <c r="N2171" s="41" t="s">
        <v>417</v>
      </c>
      <c r="O2171" s="41" t="s">
        <v>70</v>
      </c>
    </row>
    <row r="2172" spans="1:15">
      <c r="A2172" s="38">
        <v>41717</v>
      </c>
      <c r="B2172" s="38">
        <v>49022</v>
      </c>
      <c r="C2172" s="131">
        <v>240</v>
      </c>
      <c r="D2172" s="39">
        <v>8.5099999999999995E-2</v>
      </c>
      <c r="E2172" s="39">
        <v>8.5099999999999995E-2</v>
      </c>
      <c r="F2172" s="40">
        <v>180000</v>
      </c>
      <c r="G2172" s="40">
        <v>180000</v>
      </c>
      <c r="H2172" s="40">
        <v>101960.97</v>
      </c>
      <c r="I2172" s="40">
        <v>104749.99</v>
      </c>
      <c r="J2172" s="67">
        <f t="shared" si="99"/>
        <v>0.56644983333333332</v>
      </c>
      <c r="K2172" s="39">
        <f t="shared" si="100"/>
        <v>0.58194438888888889</v>
      </c>
      <c r="L2172" s="2" t="str">
        <f t="shared" si="101"/>
        <v>AA</v>
      </c>
      <c r="M2172" s="2" t="s">
        <v>156</v>
      </c>
      <c r="N2172" s="2" t="s">
        <v>427</v>
      </c>
      <c r="O2172" s="2" t="s">
        <v>70</v>
      </c>
    </row>
    <row r="2173" spans="1:15">
      <c r="A2173" s="42">
        <v>41271</v>
      </c>
      <c r="B2173" s="42">
        <v>44071</v>
      </c>
      <c r="C2173" s="130">
        <v>92</v>
      </c>
      <c r="D2173" s="43">
        <v>8.5099999999999995E-2</v>
      </c>
      <c r="E2173" s="43">
        <v>0.08</v>
      </c>
      <c r="F2173" s="44">
        <v>195000</v>
      </c>
      <c r="G2173" s="44">
        <v>195000</v>
      </c>
      <c r="H2173" s="44">
        <v>82431.66</v>
      </c>
      <c r="I2173" s="44">
        <v>113505.8</v>
      </c>
      <c r="J2173" s="68">
        <f t="shared" si="99"/>
        <v>0.42272646153846155</v>
      </c>
      <c r="K2173" s="43">
        <f t="shared" si="100"/>
        <v>0.58208102564102571</v>
      </c>
      <c r="L2173" s="41" t="str">
        <f t="shared" si="101"/>
        <v>AA</v>
      </c>
      <c r="M2173" s="41" t="s">
        <v>805</v>
      </c>
      <c r="N2173" s="41" t="s">
        <v>422</v>
      </c>
      <c r="O2173" s="41" t="s">
        <v>70</v>
      </c>
    </row>
    <row r="2174" spans="1:15">
      <c r="A2174" s="38">
        <v>41080</v>
      </c>
      <c r="B2174" s="38">
        <v>51733</v>
      </c>
      <c r="C2174" s="131">
        <v>350</v>
      </c>
      <c r="D2174" s="39">
        <v>8.5099999999999995E-2</v>
      </c>
      <c r="E2174" s="39">
        <v>0.08</v>
      </c>
      <c r="F2174" s="40">
        <v>158000</v>
      </c>
      <c r="G2174" s="40">
        <v>158000</v>
      </c>
      <c r="H2174" s="40">
        <v>84616.35</v>
      </c>
      <c r="I2174" s="40">
        <v>91999.99</v>
      </c>
      <c r="J2174" s="67">
        <f t="shared" si="99"/>
        <v>0.53554651898734185</v>
      </c>
      <c r="K2174" s="39">
        <f t="shared" si="100"/>
        <v>0.582278417721519</v>
      </c>
      <c r="L2174" s="2" t="str">
        <f t="shared" si="101"/>
        <v>AA</v>
      </c>
      <c r="M2174" s="2" t="s">
        <v>470</v>
      </c>
      <c r="N2174" s="2" t="s">
        <v>424</v>
      </c>
      <c r="O2174" s="2" t="s">
        <v>70</v>
      </c>
    </row>
    <row r="2175" spans="1:15">
      <c r="A2175" s="38">
        <v>41649</v>
      </c>
      <c r="B2175" s="38">
        <v>54433</v>
      </c>
      <c r="C2175" s="131">
        <v>420</v>
      </c>
      <c r="D2175" s="39">
        <v>8.5099999999999995E-2</v>
      </c>
      <c r="E2175" s="39">
        <v>0.08</v>
      </c>
      <c r="F2175" s="40">
        <v>158000</v>
      </c>
      <c r="G2175" s="40">
        <v>158000</v>
      </c>
      <c r="H2175" s="40">
        <v>90887.67</v>
      </c>
      <c r="I2175" s="40">
        <v>91999.99</v>
      </c>
      <c r="J2175" s="67">
        <f t="shared" si="99"/>
        <v>0.57523841772151896</v>
      </c>
      <c r="K2175" s="39">
        <f t="shared" si="100"/>
        <v>0.582278417721519</v>
      </c>
      <c r="L2175" s="2" t="str">
        <f t="shared" si="101"/>
        <v>AA</v>
      </c>
      <c r="M2175" s="2" t="s">
        <v>1352</v>
      </c>
      <c r="N2175" s="2" t="s">
        <v>417</v>
      </c>
      <c r="O2175" s="2" t="s">
        <v>70</v>
      </c>
    </row>
    <row r="2176" spans="1:15">
      <c r="A2176" s="38">
        <v>41387</v>
      </c>
      <c r="B2176" s="38">
        <v>52344</v>
      </c>
      <c r="C2176" s="131">
        <v>360</v>
      </c>
      <c r="D2176" s="39">
        <v>8.5099999999999995E-2</v>
      </c>
      <c r="E2176" s="39">
        <v>0.08</v>
      </c>
      <c r="F2176" s="40">
        <v>166210</v>
      </c>
      <c r="G2176" s="40">
        <v>166210</v>
      </c>
      <c r="H2176" s="40">
        <v>93040.16</v>
      </c>
      <c r="I2176" s="40">
        <v>96810</v>
      </c>
      <c r="J2176" s="67">
        <f t="shared" si="99"/>
        <v>0.55977474279525907</v>
      </c>
      <c r="K2176" s="39">
        <f t="shared" si="100"/>
        <v>0.58245592924613443</v>
      </c>
      <c r="L2176" s="2" t="str">
        <f t="shared" si="101"/>
        <v>AA</v>
      </c>
      <c r="M2176" s="2" t="s">
        <v>873</v>
      </c>
      <c r="N2176" s="2" t="s">
        <v>417</v>
      </c>
      <c r="O2176" s="2" t="s">
        <v>70</v>
      </c>
    </row>
    <row r="2177" spans="1:15">
      <c r="A2177" s="38">
        <v>41144</v>
      </c>
      <c r="B2177" s="38">
        <v>43884</v>
      </c>
      <c r="C2177" s="131">
        <v>90</v>
      </c>
      <c r="D2177" s="39">
        <v>8.5099999999999995E-2</v>
      </c>
      <c r="E2177" s="39">
        <v>7.4400000000000008E-2</v>
      </c>
      <c r="F2177" s="40">
        <v>120000</v>
      </c>
      <c r="G2177" s="40">
        <v>120000</v>
      </c>
      <c r="H2177" s="40">
        <v>32863.75</v>
      </c>
      <c r="I2177" s="40">
        <v>69899.990000000005</v>
      </c>
      <c r="J2177" s="67">
        <f t="shared" si="99"/>
        <v>0.27386458333333336</v>
      </c>
      <c r="K2177" s="39">
        <f t="shared" si="100"/>
        <v>0.58249991666666667</v>
      </c>
      <c r="L2177" s="2" t="str">
        <f t="shared" si="101"/>
        <v>AA</v>
      </c>
      <c r="M2177" s="2" t="s">
        <v>1541</v>
      </c>
      <c r="N2177" s="2" t="s">
        <v>419</v>
      </c>
      <c r="O2177" s="2" t="s">
        <v>70</v>
      </c>
    </row>
    <row r="2178" spans="1:15">
      <c r="A2178" s="42">
        <v>41250</v>
      </c>
      <c r="B2178" s="42">
        <v>46241</v>
      </c>
      <c r="C2178" s="130">
        <v>164</v>
      </c>
      <c r="D2178" s="43">
        <v>8.5099999999999995E-2</v>
      </c>
      <c r="E2178" s="43">
        <v>0.08</v>
      </c>
      <c r="F2178" s="44">
        <v>103000</v>
      </c>
      <c r="G2178" s="44">
        <v>103000</v>
      </c>
      <c r="H2178" s="44">
        <v>41773.519999999997</v>
      </c>
      <c r="I2178" s="44">
        <v>59999.99</v>
      </c>
      <c r="J2178" s="68">
        <f t="shared" si="99"/>
        <v>0.40556815533980578</v>
      </c>
      <c r="K2178" s="43">
        <f t="shared" si="100"/>
        <v>0.58252417475728158</v>
      </c>
      <c r="L2178" s="41" t="str">
        <f t="shared" si="101"/>
        <v>AA</v>
      </c>
      <c r="M2178" s="41" t="s">
        <v>770</v>
      </c>
      <c r="N2178" s="41" t="s">
        <v>421</v>
      </c>
      <c r="O2178" s="41" t="s">
        <v>70</v>
      </c>
    </row>
    <row r="2179" spans="1:15">
      <c r="A2179" s="38">
        <v>41254</v>
      </c>
      <c r="B2179" s="38">
        <v>54037</v>
      </c>
      <c r="C2179" s="131">
        <v>420</v>
      </c>
      <c r="D2179" s="39">
        <v>8.5099999999999995E-2</v>
      </c>
      <c r="E2179" s="39">
        <v>0.08</v>
      </c>
      <c r="F2179" s="40">
        <v>166500</v>
      </c>
      <c r="G2179" s="40">
        <v>166500</v>
      </c>
      <c r="H2179" s="40">
        <v>92137.65</v>
      </c>
      <c r="I2179" s="40">
        <v>96999.49</v>
      </c>
      <c r="J2179" s="67">
        <f t="shared" ref="J2179:J2242" si="102">H2179/G2179</f>
        <v>0.55337927927927921</v>
      </c>
      <c r="K2179" s="39">
        <f t="shared" ref="K2179:K2242" si="103">I2179/G2179</f>
        <v>0.58257951951951958</v>
      </c>
      <c r="L2179" s="2" t="str">
        <f t="shared" ref="L2179:L2242" si="104">IF(J2179&lt;=65%,"AA",IF(J2179&lt;=75%,"A",IF(J2179&lt;=85%,"B","C")))</f>
        <v>AA</v>
      </c>
      <c r="M2179" s="2" t="s">
        <v>617</v>
      </c>
      <c r="N2179" s="2" t="s">
        <v>421</v>
      </c>
      <c r="O2179" s="2" t="s">
        <v>70</v>
      </c>
    </row>
    <row r="2180" spans="1:15">
      <c r="A2180" s="38">
        <v>41753</v>
      </c>
      <c r="B2180" s="38">
        <v>54537</v>
      </c>
      <c r="C2180" s="131">
        <v>420</v>
      </c>
      <c r="D2180" s="39">
        <v>8.5099999999999995E-2</v>
      </c>
      <c r="E2180" s="39">
        <v>8.14E-2</v>
      </c>
      <c r="F2180" s="40">
        <v>151000</v>
      </c>
      <c r="G2180" s="40">
        <v>151000</v>
      </c>
      <c r="H2180" s="40">
        <v>86907.45</v>
      </c>
      <c r="I2180" s="40">
        <v>87999.99</v>
      </c>
      <c r="J2180" s="67">
        <f t="shared" si="102"/>
        <v>0.57554602649006625</v>
      </c>
      <c r="K2180" s="39">
        <f t="shared" si="103"/>
        <v>0.5827813907284769</v>
      </c>
      <c r="L2180" s="2" t="str">
        <f t="shared" si="104"/>
        <v>AA</v>
      </c>
      <c r="M2180" s="2" t="s">
        <v>866</v>
      </c>
      <c r="N2180" s="2" t="s">
        <v>424</v>
      </c>
      <c r="O2180" s="2" t="s">
        <v>70</v>
      </c>
    </row>
    <row r="2181" spans="1:15">
      <c r="A2181" s="42">
        <v>41117</v>
      </c>
      <c r="B2181" s="42">
        <v>52074</v>
      </c>
      <c r="C2181" s="130">
        <v>360</v>
      </c>
      <c r="D2181" s="43">
        <v>8.5099999999999995E-2</v>
      </c>
      <c r="E2181" s="43">
        <v>0.08</v>
      </c>
      <c r="F2181" s="44">
        <v>110300</v>
      </c>
      <c r="G2181" s="44">
        <v>110300</v>
      </c>
      <c r="H2181" s="44">
        <v>59481.71</v>
      </c>
      <c r="I2181" s="44">
        <v>64282.36</v>
      </c>
      <c r="J2181" s="68">
        <f t="shared" si="102"/>
        <v>0.53927207615593831</v>
      </c>
      <c r="K2181" s="43">
        <f t="shared" si="103"/>
        <v>0.58279564823209429</v>
      </c>
      <c r="L2181" s="41" t="str">
        <f t="shared" si="104"/>
        <v>AA</v>
      </c>
      <c r="M2181" s="41" t="s">
        <v>900</v>
      </c>
      <c r="N2181" s="41" t="s">
        <v>427</v>
      </c>
      <c r="O2181" s="41" t="s">
        <v>70</v>
      </c>
    </row>
    <row r="2182" spans="1:15">
      <c r="A2182" s="42">
        <v>41618</v>
      </c>
      <c r="B2182" s="42">
        <v>50749</v>
      </c>
      <c r="C2182" s="130">
        <v>300</v>
      </c>
      <c r="D2182" s="43">
        <v>8.5099999999999995E-2</v>
      </c>
      <c r="E2182" s="43">
        <v>7.8100000000000003E-2</v>
      </c>
      <c r="F2182" s="44">
        <v>175000</v>
      </c>
      <c r="G2182" s="44">
        <v>175000</v>
      </c>
      <c r="H2182" s="44">
        <v>98247.12</v>
      </c>
      <c r="I2182" s="44">
        <v>101999.99</v>
      </c>
      <c r="J2182" s="68">
        <f t="shared" si="102"/>
        <v>0.56141211428571425</v>
      </c>
      <c r="K2182" s="43">
        <f t="shared" si="103"/>
        <v>0.58285708571428574</v>
      </c>
      <c r="L2182" s="41" t="str">
        <f t="shared" si="104"/>
        <v>AA</v>
      </c>
      <c r="M2182" s="41" t="s">
        <v>555</v>
      </c>
      <c r="N2182" s="41" t="s">
        <v>434</v>
      </c>
      <c r="O2182" s="41" t="s">
        <v>70</v>
      </c>
    </row>
    <row r="2183" spans="1:15">
      <c r="A2183" s="38">
        <v>41733</v>
      </c>
      <c r="B2183" s="38">
        <v>54517</v>
      </c>
      <c r="C2183" s="131">
        <v>420</v>
      </c>
      <c r="D2183" s="39">
        <v>8.5099999999999995E-2</v>
      </c>
      <c r="E2183" s="39">
        <v>0.08</v>
      </c>
      <c r="F2183" s="40">
        <v>145050</v>
      </c>
      <c r="G2183" s="40">
        <v>145050</v>
      </c>
      <c r="H2183" s="40">
        <v>84293.78</v>
      </c>
      <c r="I2183" s="40">
        <v>84543.7</v>
      </c>
      <c r="J2183" s="67">
        <f t="shared" si="102"/>
        <v>0.58113602206135817</v>
      </c>
      <c r="K2183" s="39">
        <f t="shared" si="103"/>
        <v>0.58285901413305752</v>
      </c>
      <c r="L2183" s="2" t="str">
        <f t="shared" si="104"/>
        <v>AA</v>
      </c>
      <c r="M2183" s="2" t="s">
        <v>973</v>
      </c>
      <c r="N2183" s="2" t="s">
        <v>437</v>
      </c>
      <c r="O2183" s="2" t="s">
        <v>70</v>
      </c>
    </row>
    <row r="2184" spans="1:15">
      <c r="A2184" s="38">
        <v>41183</v>
      </c>
      <c r="B2184" s="38">
        <v>44835</v>
      </c>
      <c r="C2184" s="131">
        <v>120</v>
      </c>
      <c r="D2184" s="39">
        <v>8.5099999999999995E-2</v>
      </c>
      <c r="E2184" s="39">
        <v>7.5300000000000006E-2</v>
      </c>
      <c r="F2184" s="40">
        <v>188700</v>
      </c>
      <c r="G2184" s="40">
        <v>188700</v>
      </c>
      <c r="H2184" s="40">
        <v>85345.919999999998</v>
      </c>
      <c r="I2184" s="40">
        <v>109999.99</v>
      </c>
      <c r="J2184" s="67">
        <f t="shared" si="102"/>
        <v>0.45228362480127188</v>
      </c>
      <c r="K2184" s="39">
        <f t="shared" si="103"/>
        <v>0.58293582405935351</v>
      </c>
      <c r="L2184" s="2" t="str">
        <f t="shared" si="104"/>
        <v>AA</v>
      </c>
      <c r="M2184" s="2" t="s">
        <v>531</v>
      </c>
      <c r="N2184" s="2" t="s">
        <v>423</v>
      </c>
      <c r="O2184" s="2" t="s">
        <v>70</v>
      </c>
    </row>
    <row r="2185" spans="1:15">
      <c r="A2185" s="42">
        <v>41463</v>
      </c>
      <c r="B2185" s="42">
        <v>51051</v>
      </c>
      <c r="C2185" s="130">
        <v>315</v>
      </c>
      <c r="D2185" s="43">
        <v>8.5099999999999995E-2</v>
      </c>
      <c r="E2185" s="43">
        <v>7.5300000000000006E-2</v>
      </c>
      <c r="F2185" s="44">
        <v>164683</v>
      </c>
      <c r="G2185" s="44">
        <v>164683</v>
      </c>
      <c r="H2185" s="44">
        <v>91303.3</v>
      </c>
      <c r="I2185" s="44">
        <v>95999.99</v>
      </c>
      <c r="J2185" s="68">
        <f t="shared" si="102"/>
        <v>0.55441848885434442</v>
      </c>
      <c r="K2185" s="43">
        <f t="shared" si="103"/>
        <v>0.58293806889600019</v>
      </c>
      <c r="L2185" s="41" t="str">
        <f t="shared" si="104"/>
        <v>AA</v>
      </c>
      <c r="M2185" s="41" t="s">
        <v>489</v>
      </c>
      <c r="N2185" s="41" t="s">
        <v>415</v>
      </c>
      <c r="O2185" s="41" t="s">
        <v>70</v>
      </c>
    </row>
    <row r="2186" spans="1:15">
      <c r="A2186" s="42">
        <v>41208</v>
      </c>
      <c r="B2186" s="42">
        <v>52165</v>
      </c>
      <c r="C2186" s="130">
        <v>360</v>
      </c>
      <c r="D2186" s="43">
        <v>8.5099999999999995E-2</v>
      </c>
      <c r="E2186" s="43">
        <v>7.5300000000000006E-2</v>
      </c>
      <c r="F2186" s="44">
        <v>169000</v>
      </c>
      <c r="G2186" s="44">
        <v>169000</v>
      </c>
      <c r="H2186" s="44">
        <v>85169.919999999998</v>
      </c>
      <c r="I2186" s="44">
        <v>98532.67</v>
      </c>
      <c r="J2186" s="68">
        <f t="shared" si="102"/>
        <v>0.50396402366863902</v>
      </c>
      <c r="K2186" s="43">
        <f t="shared" si="103"/>
        <v>0.58303355029585802</v>
      </c>
      <c r="L2186" s="41" t="str">
        <f t="shared" si="104"/>
        <v>AA</v>
      </c>
      <c r="M2186" s="41" t="s">
        <v>714</v>
      </c>
      <c r="N2186" s="41" t="s">
        <v>416</v>
      </c>
      <c r="O2186" s="41" t="s">
        <v>70</v>
      </c>
    </row>
    <row r="2187" spans="1:15">
      <c r="A2187" s="38">
        <v>41446</v>
      </c>
      <c r="B2187" s="38">
        <v>52403</v>
      </c>
      <c r="C2187" s="131">
        <v>360</v>
      </c>
      <c r="D2187" s="39">
        <v>8.5099999999999995E-2</v>
      </c>
      <c r="E2187" s="39">
        <v>0.08</v>
      </c>
      <c r="F2187" s="40">
        <v>175000</v>
      </c>
      <c r="G2187" s="40">
        <v>175000</v>
      </c>
      <c r="H2187" s="40">
        <v>103827.6</v>
      </c>
      <c r="I2187" s="40">
        <v>102042.48</v>
      </c>
      <c r="J2187" s="67">
        <f t="shared" si="102"/>
        <v>0.59330057142857151</v>
      </c>
      <c r="K2187" s="39">
        <f t="shared" si="103"/>
        <v>0.58309988571428573</v>
      </c>
      <c r="L2187" s="2" t="str">
        <f t="shared" si="104"/>
        <v>AA</v>
      </c>
      <c r="M2187" s="2" t="s">
        <v>542</v>
      </c>
      <c r="N2187" s="2" t="s">
        <v>417</v>
      </c>
      <c r="O2187" s="2" t="s">
        <v>70</v>
      </c>
    </row>
    <row r="2188" spans="1:15">
      <c r="A2188" s="38">
        <v>41121</v>
      </c>
      <c r="B2188" s="38">
        <v>48426</v>
      </c>
      <c r="C2188" s="131">
        <v>240</v>
      </c>
      <c r="D2188" s="39">
        <v>8.5099999999999995E-2</v>
      </c>
      <c r="E2188" s="39">
        <v>7.5300000000000006E-2</v>
      </c>
      <c r="F2188" s="40">
        <v>120000</v>
      </c>
      <c r="G2188" s="40">
        <v>120000</v>
      </c>
      <c r="H2188" s="40">
        <v>61626.29</v>
      </c>
      <c r="I2188" s="40">
        <v>69999.990000000005</v>
      </c>
      <c r="J2188" s="67">
        <f t="shared" si="102"/>
        <v>0.51355241666666662</v>
      </c>
      <c r="K2188" s="39">
        <f t="shared" si="103"/>
        <v>0.58333325000000003</v>
      </c>
      <c r="L2188" s="2" t="str">
        <f t="shared" si="104"/>
        <v>AA</v>
      </c>
      <c r="M2188" s="2" t="s">
        <v>1637</v>
      </c>
      <c r="N2188" s="2" t="s">
        <v>417</v>
      </c>
      <c r="O2188" s="2" t="s">
        <v>70</v>
      </c>
    </row>
    <row r="2189" spans="1:15">
      <c r="A2189" s="38">
        <v>41682</v>
      </c>
      <c r="B2189" s="38">
        <v>48987</v>
      </c>
      <c r="C2189" s="131">
        <v>240</v>
      </c>
      <c r="D2189" s="39">
        <v>8.5099999999999995E-2</v>
      </c>
      <c r="E2189" s="39">
        <v>7.5300000000000006E-2</v>
      </c>
      <c r="F2189" s="40">
        <v>120000</v>
      </c>
      <c r="G2189" s="40">
        <v>120000</v>
      </c>
      <c r="H2189" s="40">
        <v>67088.83</v>
      </c>
      <c r="I2189" s="40">
        <v>69999.990000000005</v>
      </c>
      <c r="J2189" s="67">
        <f t="shared" si="102"/>
        <v>0.55907358333333335</v>
      </c>
      <c r="K2189" s="39">
        <f t="shared" si="103"/>
        <v>0.58333325000000003</v>
      </c>
      <c r="L2189" s="2" t="str">
        <f t="shared" si="104"/>
        <v>AA</v>
      </c>
      <c r="M2189" s="2" t="s">
        <v>700</v>
      </c>
      <c r="N2189" s="2" t="s">
        <v>421</v>
      </c>
      <c r="O2189" s="2" t="s">
        <v>70</v>
      </c>
    </row>
    <row r="2190" spans="1:15">
      <c r="A2190" s="38">
        <v>41290</v>
      </c>
      <c r="B2190" s="38">
        <v>52247</v>
      </c>
      <c r="C2190" s="131">
        <v>360</v>
      </c>
      <c r="D2190" s="39">
        <v>8.5099999999999995E-2</v>
      </c>
      <c r="E2190" s="39">
        <v>7.5300000000000006E-2</v>
      </c>
      <c r="F2190" s="40">
        <v>120000</v>
      </c>
      <c r="G2190" s="40">
        <v>120000</v>
      </c>
      <c r="H2190" s="40">
        <v>65942.36</v>
      </c>
      <c r="I2190" s="40">
        <v>69999.990000000005</v>
      </c>
      <c r="J2190" s="67">
        <f t="shared" si="102"/>
        <v>0.54951966666666663</v>
      </c>
      <c r="K2190" s="39">
        <f t="shared" si="103"/>
        <v>0.58333325000000003</v>
      </c>
      <c r="L2190" s="2" t="str">
        <f t="shared" si="104"/>
        <v>AA</v>
      </c>
      <c r="M2190" s="2" t="s">
        <v>906</v>
      </c>
      <c r="N2190" s="2" t="s">
        <v>417</v>
      </c>
      <c r="O2190" s="2" t="s">
        <v>70</v>
      </c>
    </row>
    <row r="2191" spans="1:15">
      <c r="A2191" s="38">
        <v>41186</v>
      </c>
      <c r="B2191" s="38">
        <v>52143</v>
      </c>
      <c r="C2191" s="131">
        <v>360</v>
      </c>
      <c r="D2191" s="39">
        <v>8.5099999999999995E-2</v>
      </c>
      <c r="E2191" s="39">
        <v>0.08</v>
      </c>
      <c r="F2191" s="40">
        <v>120000</v>
      </c>
      <c r="G2191" s="40">
        <v>120000</v>
      </c>
      <c r="H2191" s="40">
        <v>65376.55</v>
      </c>
      <c r="I2191" s="40">
        <v>69999.990000000005</v>
      </c>
      <c r="J2191" s="67">
        <f t="shared" si="102"/>
        <v>0.54480458333333337</v>
      </c>
      <c r="K2191" s="39">
        <f t="shared" si="103"/>
        <v>0.58333325000000003</v>
      </c>
      <c r="L2191" s="2" t="str">
        <f t="shared" si="104"/>
        <v>AA</v>
      </c>
      <c r="M2191" s="2" t="s">
        <v>740</v>
      </c>
      <c r="N2191" s="2" t="s">
        <v>417</v>
      </c>
      <c r="O2191" s="2" t="s">
        <v>70</v>
      </c>
    </row>
    <row r="2192" spans="1:15">
      <c r="A2192" s="38">
        <v>41554</v>
      </c>
      <c r="B2192" s="38">
        <v>50685</v>
      </c>
      <c r="C2192" s="131">
        <v>300</v>
      </c>
      <c r="D2192" s="39">
        <v>8.5099999999999995E-2</v>
      </c>
      <c r="E2192" s="39">
        <v>0.08</v>
      </c>
      <c r="F2192" s="40">
        <v>168000</v>
      </c>
      <c r="G2192" s="40">
        <v>168000</v>
      </c>
      <c r="H2192" s="40">
        <v>93946.240000000005</v>
      </c>
      <c r="I2192" s="40">
        <v>97999.99</v>
      </c>
      <c r="J2192" s="67">
        <f t="shared" si="102"/>
        <v>0.55920380952380955</v>
      </c>
      <c r="K2192" s="39">
        <f t="shared" si="103"/>
        <v>0.58333327380952382</v>
      </c>
      <c r="L2192" s="2" t="str">
        <f t="shared" si="104"/>
        <v>AA</v>
      </c>
      <c r="M2192" s="2" t="s">
        <v>531</v>
      </c>
      <c r="N2192" s="2" t="s">
        <v>423</v>
      </c>
      <c r="O2192" s="2" t="s">
        <v>70</v>
      </c>
    </row>
    <row r="2193" spans="1:15">
      <c r="A2193" s="38">
        <v>41557</v>
      </c>
      <c r="B2193" s="38">
        <v>54341</v>
      </c>
      <c r="C2193" s="131">
        <v>420</v>
      </c>
      <c r="D2193" s="39">
        <v>8.5099999999999995E-2</v>
      </c>
      <c r="E2193" s="39">
        <v>0.08</v>
      </c>
      <c r="F2193" s="40">
        <v>168000</v>
      </c>
      <c r="G2193" s="40">
        <v>168000</v>
      </c>
      <c r="H2193" s="40">
        <v>95321.7</v>
      </c>
      <c r="I2193" s="40">
        <v>97999.99</v>
      </c>
      <c r="J2193" s="67">
        <f t="shared" si="102"/>
        <v>0.56739107142857137</v>
      </c>
      <c r="K2193" s="39">
        <f t="shared" si="103"/>
        <v>0.58333327380952382</v>
      </c>
      <c r="L2193" s="2" t="str">
        <f t="shared" si="104"/>
        <v>AA</v>
      </c>
      <c r="M2193" s="2" t="s">
        <v>697</v>
      </c>
      <c r="N2193" s="2" t="s">
        <v>417</v>
      </c>
      <c r="O2193" s="2" t="s">
        <v>70</v>
      </c>
    </row>
    <row r="2194" spans="1:15">
      <c r="A2194" s="42">
        <v>41444</v>
      </c>
      <c r="B2194" s="42">
        <v>44246</v>
      </c>
      <c r="C2194" s="130">
        <v>92</v>
      </c>
      <c r="D2194" s="43">
        <v>8.5099999999999995E-2</v>
      </c>
      <c r="E2194" s="43">
        <v>0.08</v>
      </c>
      <c r="F2194" s="44">
        <v>180000</v>
      </c>
      <c r="G2194" s="44">
        <v>180000</v>
      </c>
      <c r="H2194" s="44">
        <v>93627.47</v>
      </c>
      <c r="I2194" s="44">
        <v>104999.99</v>
      </c>
      <c r="J2194" s="68">
        <f t="shared" si="102"/>
        <v>0.52015261111111111</v>
      </c>
      <c r="K2194" s="43">
        <f t="shared" si="103"/>
        <v>0.58333327777777777</v>
      </c>
      <c r="L2194" s="41" t="str">
        <f t="shared" si="104"/>
        <v>AA</v>
      </c>
      <c r="M2194" s="41" t="s">
        <v>828</v>
      </c>
      <c r="N2194" s="41" t="s">
        <v>429</v>
      </c>
      <c r="O2194" s="41" t="s">
        <v>70</v>
      </c>
    </row>
    <row r="2195" spans="1:15">
      <c r="A2195" s="38">
        <v>41218</v>
      </c>
      <c r="B2195" s="38">
        <v>51200</v>
      </c>
      <c r="C2195" s="131">
        <v>328</v>
      </c>
      <c r="D2195" s="39">
        <v>8.5099999999999995E-2</v>
      </c>
      <c r="E2195" s="39">
        <v>8.5099999999999995E-2</v>
      </c>
      <c r="F2195" s="40">
        <v>180000</v>
      </c>
      <c r="G2195" s="40">
        <v>180000</v>
      </c>
      <c r="H2195" s="40">
        <v>99897.600000000006</v>
      </c>
      <c r="I2195" s="40">
        <v>104999.99</v>
      </c>
      <c r="J2195" s="67">
        <f t="shared" si="102"/>
        <v>0.55498666666666674</v>
      </c>
      <c r="K2195" s="39">
        <f t="shared" si="103"/>
        <v>0.58333327777777777</v>
      </c>
      <c r="L2195" s="2" t="str">
        <f t="shared" si="104"/>
        <v>AA</v>
      </c>
      <c r="M2195" s="2" t="s">
        <v>457</v>
      </c>
      <c r="N2195" s="2" t="s">
        <v>419</v>
      </c>
      <c r="O2195" s="2" t="s">
        <v>70</v>
      </c>
    </row>
    <row r="2196" spans="1:15">
      <c r="A2196" s="38">
        <v>41677</v>
      </c>
      <c r="B2196" s="38">
        <v>51508</v>
      </c>
      <c r="C2196" s="131">
        <v>323</v>
      </c>
      <c r="D2196" s="39">
        <v>8.5099999999999995E-2</v>
      </c>
      <c r="E2196" s="39">
        <v>0.08</v>
      </c>
      <c r="F2196" s="40">
        <v>180000</v>
      </c>
      <c r="G2196" s="40">
        <v>180000</v>
      </c>
      <c r="H2196" s="40">
        <v>103693.13</v>
      </c>
      <c r="I2196" s="40">
        <v>105000</v>
      </c>
      <c r="J2196" s="67">
        <f t="shared" si="102"/>
        <v>0.57607294444444446</v>
      </c>
      <c r="K2196" s="39">
        <f t="shared" si="103"/>
        <v>0.58333333333333337</v>
      </c>
      <c r="L2196" s="2" t="str">
        <f t="shared" si="104"/>
        <v>AA</v>
      </c>
      <c r="M2196" s="2" t="s">
        <v>711</v>
      </c>
      <c r="N2196" s="2" t="s">
        <v>421</v>
      </c>
      <c r="O2196" s="2" t="s">
        <v>70</v>
      </c>
    </row>
    <row r="2197" spans="1:15">
      <c r="A2197" s="38">
        <v>41411</v>
      </c>
      <c r="B2197" s="38">
        <v>52368</v>
      </c>
      <c r="C2197" s="131">
        <v>360</v>
      </c>
      <c r="D2197" s="39">
        <v>8.5099999999999995E-2</v>
      </c>
      <c r="E2197" s="39">
        <v>0.08</v>
      </c>
      <c r="F2197" s="40">
        <v>120000</v>
      </c>
      <c r="G2197" s="40">
        <v>120000</v>
      </c>
      <c r="H2197" s="40">
        <v>52243.77</v>
      </c>
      <c r="I2197" s="40">
        <v>70000</v>
      </c>
      <c r="J2197" s="67">
        <f t="shared" si="102"/>
        <v>0.43536474999999997</v>
      </c>
      <c r="K2197" s="39">
        <f t="shared" si="103"/>
        <v>0.58333333333333337</v>
      </c>
      <c r="L2197" s="2" t="str">
        <f t="shared" si="104"/>
        <v>AA</v>
      </c>
      <c r="M2197" s="2" t="s">
        <v>1540</v>
      </c>
      <c r="N2197" s="2" t="s">
        <v>417</v>
      </c>
      <c r="O2197" s="2" t="s">
        <v>70</v>
      </c>
    </row>
    <row r="2198" spans="1:15">
      <c r="A2198" s="42">
        <v>41369</v>
      </c>
      <c r="B2198" s="42">
        <v>48309</v>
      </c>
      <c r="C2198" s="130">
        <v>228</v>
      </c>
      <c r="D2198" s="43">
        <v>8.5099999999999995E-2</v>
      </c>
      <c r="E2198" s="43">
        <v>0.08</v>
      </c>
      <c r="F2198" s="44">
        <v>120986</v>
      </c>
      <c r="G2198" s="44">
        <v>120986</v>
      </c>
      <c r="H2198" s="44">
        <v>64624.37</v>
      </c>
      <c r="I2198" s="44">
        <v>70599.990000000005</v>
      </c>
      <c r="J2198" s="68">
        <f t="shared" si="102"/>
        <v>0.53414750466996186</v>
      </c>
      <c r="K2198" s="43">
        <f t="shared" si="103"/>
        <v>0.58353850858777057</v>
      </c>
      <c r="L2198" s="41" t="str">
        <f t="shared" si="104"/>
        <v>AA</v>
      </c>
      <c r="M2198" s="41" t="s">
        <v>1213</v>
      </c>
      <c r="N2198" s="41" t="s">
        <v>424</v>
      </c>
      <c r="O2198" s="41" t="s">
        <v>70</v>
      </c>
    </row>
    <row r="2199" spans="1:15">
      <c r="A2199" s="42">
        <v>41430</v>
      </c>
      <c r="B2199" s="42">
        <v>54214</v>
      </c>
      <c r="C2199" s="130">
        <v>420</v>
      </c>
      <c r="D2199" s="43">
        <v>8.5099999999999995E-2</v>
      </c>
      <c r="E2199" s="43">
        <v>7.5300000000000006E-2</v>
      </c>
      <c r="F2199" s="44">
        <v>130000</v>
      </c>
      <c r="G2199" s="44">
        <v>130000</v>
      </c>
      <c r="H2199" s="44">
        <v>75406.559999999998</v>
      </c>
      <c r="I2199" s="44">
        <v>75879.899999999994</v>
      </c>
      <c r="J2199" s="68">
        <f t="shared" si="102"/>
        <v>0.58005046153846151</v>
      </c>
      <c r="K2199" s="43">
        <f t="shared" si="103"/>
        <v>0.58369153846153843</v>
      </c>
      <c r="L2199" s="41" t="str">
        <f t="shared" si="104"/>
        <v>AA</v>
      </c>
      <c r="M2199" s="41" t="s">
        <v>684</v>
      </c>
      <c r="N2199" s="41" t="s">
        <v>419</v>
      </c>
      <c r="O2199" s="41" t="s">
        <v>70</v>
      </c>
    </row>
    <row r="2200" spans="1:15">
      <c r="A2200" s="38">
        <v>41738</v>
      </c>
      <c r="B2200" s="38">
        <v>51418</v>
      </c>
      <c r="C2200" s="131">
        <v>318</v>
      </c>
      <c r="D2200" s="39">
        <v>8.5099999999999995E-2</v>
      </c>
      <c r="E2200" s="39">
        <v>7.5300000000000006E-2</v>
      </c>
      <c r="F2200" s="40">
        <v>197000</v>
      </c>
      <c r="G2200" s="40">
        <v>197000</v>
      </c>
      <c r="H2200" s="40">
        <v>112273.58</v>
      </c>
      <c r="I2200" s="40">
        <v>114999.99</v>
      </c>
      <c r="J2200" s="67">
        <f t="shared" si="102"/>
        <v>0.56991664974619294</v>
      </c>
      <c r="K2200" s="39">
        <f t="shared" si="103"/>
        <v>0.58375629441624366</v>
      </c>
      <c r="L2200" s="2" t="str">
        <f t="shared" si="104"/>
        <v>AA</v>
      </c>
      <c r="M2200" s="2" t="s">
        <v>1015</v>
      </c>
      <c r="N2200" s="2" t="s">
        <v>417</v>
      </c>
      <c r="O2200" s="2" t="s">
        <v>70</v>
      </c>
    </row>
    <row r="2201" spans="1:15">
      <c r="A2201" s="42">
        <v>41647</v>
      </c>
      <c r="B2201" s="42">
        <v>47126</v>
      </c>
      <c r="C2201" s="130">
        <v>180</v>
      </c>
      <c r="D2201" s="43">
        <v>8.5099999999999995E-2</v>
      </c>
      <c r="E2201" s="43">
        <v>7.5300000000000006E-2</v>
      </c>
      <c r="F2201" s="44">
        <v>161000</v>
      </c>
      <c r="G2201" s="44">
        <v>161000</v>
      </c>
      <c r="H2201" s="44">
        <v>88079.82</v>
      </c>
      <c r="I2201" s="44">
        <v>93999.99</v>
      </c>
      <c r="J2201" s="68">
        <f t="shared" si="102"/>
        <v>0.54707962732919257</v>
      </c>
      <c r="K2201" s="43">
        <f t="shared" si="103"/>
        <v>0.58385086956521748</v>
      </c>
      <c r="L2201" s="41" t="str">
        <f t="shared" si="104"/>
        <v>AA</v>
      </c>
      <c r="M2201" s="41" t="s">
        <v>451</v>
      </c>
      <c r="N2201" s="41" t="s">
        <v>419</v>
      </c>
      <c r="O2201" s="41" t="s">
        <v>70</v>
      </c>
    </row>
    <row r="2202" spans="1:15">
      <c r="A2202" s="42">
        <v>41606</v>
      </c>
      <c r="B2202" s="42">
        <v>54390</v>
      </c>
      <c r="C2202" s="130">
        <v>420</v>
      </c>
      <c r="D2202" s="43">
        <v>8.5099999999999995E-2</v>
      </c>
      <c r="E2202" s="43">
        <v>7.5300000000000006E-2</v>
      </c>
      <c r="F2202" s="44">
        <v>195952.56</v>
      </c>
      <c r="G2202" s="44">
        <v>195952.56</v>
      </c>
      <c r="H2202" s="44">
        <v>111777</v>
      </c>
      <c r="I2202" s="44">
        <v>114422.77</v>
      </c>
      <c r="J2202" s="68">
        <f t="shared" si="102"/>
        <v>0.57042888339912479</v>
      </c>
      <c r="K2202" s="43">
        <f t="shared" si="103"/>
        <v>0.58393097798773341</v>
      </c>
      <c r="L2202" s="41" t="str">
        <f t="shared" si="104"/>
        <v>AA</v>
      </c>
      <c r="M2202" s="41" t="s">
        <v>564</v>
      </c>
      <c r="N2202" s="41" t="s">
        <v>417</v>
      </c>
      <c r="O2202" s="41" t="s">
        <v>70</v>
      </c>
    </row>
    <row r="2203" spans="1:15">
      <c r="A2203" s="42">
        <v>41655</v>
      </c>
      <c r="B2203" s="42">
        <v>43206</v>
      </c>
      <c r="C2203" s="130">
        <v>51</v>
      </c>
      <c r="D2203" s="43">
        <v>8.5099999999999995E-2</v>
      </c>
      <c r="E2203" s="43">
        <v>8.5099999999999995E-2</v>
      </c>
      <c r="F2203" s="44">
        <v>137000</v>
      </c>
      <c r="G2203" s="44">
        <v>137000</v>
      </c>
      <c r="H2203" s="44">
        <v>41278.230000000003</v>
      </c>
      <c r="I2203" s="44">
        <v>79999.990000000005</v>
      </c>
      <c r="J2203" s="68">
        <f t="shared" si="102"/>
        <v>0.3013009489051095</v>
      </c>
      <c r="K2203" s="43">
        <f t="shared" si="103"/>
        <v>0.58394153284671535</v>
      </c>
      <c r="L2203" s="41" t="str">
        <f t="shared" si="104"/>
        <v>AA</v>
      </c>
      <c r="M2203" s="41" t="s">
        <v>584</v>
      </c>
      <c r="N2203" s="41" t="s">
        <v>417</v>
      </c>
      <c r="O2203" s="41" t="s">
        <v>70</v>
      </c>
    </row>
    <row r="2204" spans="1:15">
      <c r="A2204" s="42">
        <v>41606</v>
      </c>
      <c r="B2204" s="42">
        <v>54390</v>
      </c>
      <c r="C2204" s="130">
        <v>420</v>
      </c>
      <c r="D2204" s="43">
        <v>8.5099999999999995E-2</v>
      </c>
      <c r="E2204" s="43">
        <v>0.08</v>
      </c>
      <c r="F2204" s="44">
        <v>137000</v>
      </c>
      <c r="G2204" s="44">
        <v>137000</v>
      </c>
      <c r="H2204" s="44">
        <v>77954.33</v>
      </c>
      <c r="I2204" s="44">
        <v>79999.990000000005</v>
      </c>
      <c r="J2204" s="68">
        <f t="shared" si="102"/>
        <v>0.56900970802919715</v>
      </c>
      <c r="K2204" s="43">
        <f t="shared" si="103"/>
        <v>0.58394153284671535</v>
      </c>
      <c r="L2204" s="41" t="str">
        <f t="shared" si="104"/>
        <v>AA</v>
      </c>
      <c r="M2204" s="41" t="s">
        <v>887</v>
      </c>
      <c r="N2204" s="41" t="s">
        <v>432</v>
      </c>
      <c r="O2204" s="41" t="s">
        <v>70</v>
      </c>
    </row>
    <row r="2205" spans="1:15">
      <c r="A2205" s="42">
        <v>41204</v>
      </c>
      <c r="B2205" s="42">
        <v>46682</v>
      </c>
      <c r="C2205" s="130">
        <v>180</v>
      </c>
      <c r="D2205" s="43">
        <v>8.5099999999999995E-2</v>
      </c>
      <c r="E2205" s="43">
        <v>0.08</v>
      </c>
      <c r="F2205" s="44">
        <v>150000</v>
      </c>
      <c r="G2205" s="44">
        <v>150000</v>
      </c>
      <c r="H2205" s="44">
        <v>74956.429999999993</v>
      </c>
      <c r="I2205" s="44">
        <v>87639.3</v>
      </c>
      <c r="J2205" s="68">
        <f t="shared" si="102"/>
        <v>0.49970953333333329</v>
      </c>
      <c r="K2205" s="43">
        <f t="shared" si="103"/>
        <v>0.58426200000000006</v>
      </c>
      <c r="L2205" s="41" t="str">
        <f t="shared" si="104"/>
        <v>AA</v>
      </c>
      <c r="M2205" s="41" t="s">
        <v>837</v>
      </c>
      <c r="N2205" s="41" t="s">
        <v>437</v>
      </c>
      <c r="O2205" s="41" t="s">
        <v>70</v>
      </c>
    </row>
    <row r="2206" spans="1:15">
      <c r="A2206" s="42">
        <v>41606</v>
      </c>
      <c r="B2206" s="42">
        <v>48911</v>
      </c>
      <c r="C2206" s="130">
        <v>240</v>
      </c>
      <c r="D2206" s="43">
        <v>8.5099999999999995E-2</v>
      </c>
      <c r="E2206" s="43">
        <v>7.4400000000000008E-2</v>
      </c>
      <c r="F2206" s="44">
        <v>135000</v>
      </c>
      <c r="G2206" s="44">
        <v>135000</v>
      </c>
      <c r="H2206" s="44">
        <v>74748.38</v>
      </c>
      <c r="I2206" s="44">
        <v>78893.990000000005</v>
      </c>
      <c r="J2206" s="68">
        <f t="shared" si="102"/>
        <v>0.55369170370370369</v>
      </c>
      <c r="K2206" s="43">
        <f t="shared" si="103"/>
        <v>0.58439992592592593</v>
      </c>
      <c r="L2206" s="41" t="str">
        <f t="shared" si="104"/>
        <v>AA</v>
      </c>
      <c r="M2206" s="41" t="s">
        <v>467</v>
      </c>
      <c r="N2206" s="41" t="s">
        <v>425</v>
      </c>
      <c r="O2206" s="41" t="s">
        <v>70</v>
      </c>
    </row>
    <row r="2207" spans="1:15">
      <c r="A2207" s="42">
        <v>41151</v>
      </c>
      <c r="B2207" s="42">
        <v>46629</v>
      </c>
      <c r="C2207" s="130">
        <v>180</v>
      </c>
      <c r="D2207" s="43">
        <v>8.5099999999999995E-2</v>
      </c>
      <c r="E2207" s="43">
        <v>7.4400000000000008E-2</v>
      </c>
      <c r="F2207" s="44">
        <v>154000</v>
      </c>
      <c r="G2207" s="44">
        <v>154000</v>
      </c>
      <c r="H2207" s="44">
        <v>71366.42</v>
      </c>
      <c r="I2207" s="44">
        <v>89999.99</v>
      </c>
      <c r="J2207" s="68">
        <f t="shared" si="102"/>
        <v>0.46341831168831166</v>
      </c>
      <c r="K2207" s="43">
        <f t="shared" si="103"/>
        <v>0.58441551948051951</v>
      </c>
      <c r="L2207" s="41" t="str">
        <f t="shared" si="104"/>
        <v>AA</v>
      </c>
      <c r="M2207" s="41" t="s">
        <v>661</v>
      </c>
      <c r="N2207" s="41" t="s">
        <v>416</v>
      </c>
      <c r="O2207" s="41" t="s">
        <v>70</v>
      </c>
    </row>
    <row r="2208" spans="1:15">
      <c r="A2208" s="42">
        <v>41445</v>
      </c>
      <c r="B2208" s="42">
        <v>54229</v>
      </c>
      <c r="C2208" s="130">
        <v>420</v>
      </c>
      <c r="D2208" s="43">
        <v>8.5099999999999995E-2</v>
      </c>
      <c r="E2208" s="43">
        <v>0.08</v>
      </c>
      <c r="F2208" s="44">
        <v>180000</v>
      </c>
      <c r="G2208" s="44">
        <v>180000</v>
      </c>
      <c r="H2208" s="44">
        <v>107543.78</v>
      </c>
      <c r="I2208" s="44">
        <v>105199.99</v>
      </c>
      <c r="J2208" s="68">
        <f t="shared" si="102"/>
        <v>0.59746544444444449</v>
      </c>
      <c r="K2208" s="43">
        <f t="shared" si="103"/>
        <v>0.58444438888888894</v>
      </c>
      <c r="L2208" s="41" t="str">
        <f t="shared" si="104"/>
        <v>AA</v>
      </c>
      <c r="M2208" s="41" t="s">
        <v>495</v>
      </c>
      <c r="N2208" s="41" t="s">
        <v>424</v>
      </c>
      <c r="O2208" s="41" t="s">
        <v>70</v>
      </c>
    </row>
    <row r="2209" spans="1:15">
      <c r="A2209" s="42">
        <v>41470</v>
      </c>
      <c r="B2209" s="42">
        <v>46949</v>
      </c>
      <c r="C2209" s="130">
        <v>180</v>
      </c>
      <c r="D2209" s="43">
        <v>8.5099999999999995E-2</v>
      </c>
      <c r="E2209" s="43">
        <v>7.5300000000000006E-2</v>
      </c>
      <c r="F2209" s="44">
        <v>163000</v>
      </c>
      <c r="G2209" s="44">
        <v>163000</v>
      </c>
      <c r="H2209" s="44">
        <v>86845.15</v>
      </c>
      <c r="I2209" s="44">
        <v>95299.99</v>
      </c>
      <c r="J2209" s="68">
        <f t="shared" si="102"/>
        <v>0.53279233128834347</v>
      </c>
      <c r="K2209" s="43">
        <f t="shared" si="103"/>
        <v>0.58466251533742331</v>
      </c>
      <c r="L2209" s="41" t="str">
        <f t="shared" si="104"/>
        <v>AA</v>
      </c>
      <c r="M2209" s="41" t="s">
        <v>582</v>
      </c>
      <c r="N2209" s="41" t="s">
        <v>422</v>
      </c>
      <c r="O2209" s="41" t="s">
        <v>70</v>
      </c>
    </row>
    <row r="2210" spans="1:15">
      <c r="A2210" s="38">
        <v>41459</v>
      </c>
      <c r="B2210" s="38">
        <v>52416</v>
      </c>
      <c r="C2210" s="131">
        <v>360</v>
      </c>
      <c r="D2210" s="39">
        <v>8.5099999999999995E-2</v>
      </c>
      <c r="E2210" s="39">
        <v>0.08</v>
      </c>
      <c r="F2210" s="40">
        <v>122300</v>
      </c>
      <c r="G2210" s="40">
        <v>122300</v>
      </c>
      <c r="H2210" s="40">
        <v>70051.48</v>
      </c>
      <c r="I2210" s="40">
        <v>71524.63</v>
      </c>
      <c r="J2210" s="67">
        <f t="shared" si="102"/>
        <v>0.57278397383483237</v>
      </c>
      <c r="K2210" s="39">
        <f t="shared" si="103"/>
        <v>0.58482935404742442</v>
      </c>
      <c r="L2210" s="2" t="str">
        <f t="shared" si="104"/>
        <v>AA</v>
      </c>
      <c r="M2210" s="2" t="s">
        <v>679</v>
      </c>
      <c r="N2210" s="2" t="s">
        <v>424</v>
      </c>
      <c r="O2210" s="2" t="s">
        <v>70</v>
      </c>
    </row>
    <row r="2211" spans="1:15">
      <c r="A2211" s="42">
        <v>41704</v>
      </c>
      <c r="B2211" s="42">
        <v>48401</v>
      </c>
      <c r="C2211" s="130">
        <v>220</v>
      </c>
      <c r="D2211" s="43">
        <v>8.5099999999999995E-2</v>
      </c>
      <c r="E2211" s="43">
        <v>0.08</v>
      </c>
      <c r="F2211" s="44">
        <v>100000</v>
      </c>
      <c r="G2211" s="44">
        <v>100000</v>
      </c>
      <c r="H2211" s="44">
        <v>56078.48</v>
      </c>
      <c r="I2211" s="44">
        <v>58499.99</v>
      </c>
      <c r="J2211" s="68">
        <f t="shared" si="102"/>
        <v>0.56078480000000008</v>
      </c>
      <c r="K2211" s="43">
        <f t="shared" si="103"/>
        <v>0.58499990000000002</v>
      </c>
      <c r="L2211" s="41" t="str">
        <f t="shared" si="104"/>
        <v>AA</v>
      </c>
      <c r="M2211" s="41" t="s">
        <v>767</v>
      </c>
      <c r="N2211" s="41" t="s">
        <v>430</v>
      </c>
      <c r="O2211" s="41" t="s">
        <v>70</v>
      </c>
    </row>
    <row r="2212" spans="1:15">
      <c r="A2212" s="38">
        <v>41578</v>
      </c>
      <c r="B2212" s="38">
        <v>52535</v>
      </c>
      <c r="C2212" s="131">
        <v>360</v>
      </c>
      <c r="D2212" s="39">
        <v>8.5099999999999995E-2</v>
      </c>
      <c r="E2212" s="39">
        <v>0.08</v>
      </c>
      <c r="F2212" s="40">
        <v>136747</v>
      </c>
      <c r="G2212" s="40">
        <v>136747</v>
      </c>
      <c r="H2212" s="40">
        <v>77202.37</v>
      </c>
      <c r="I2212" s="40">
        <v>79999.990000000005</v>
      </c>
      <c r="J2212" s="67">
        <f t="shared" si="102"/>
        <v>0.56456353704286011</v>
      </c>
      <c r="K2212" s="39">
        <f t="shared" si="103"/>
        <v>0.58502190176018487</v>
      </c>
      <c r="L2212" s="2" t="str">
        <f t="shared" si="104"/>
        <v>AA</v>
      </c>
      <c r="M2212" s="2" t="s">
        <v>768</v>
      </c>
      <c r="N2212" s="2" t="s">
        <v>419</v>
      </c>
      <c r="O2212" s="2" t="s">
        <v>70</v>
      </c>
    </row>
    <row r="2213" spans="1:15">
      <c r="A2213" s="42">
        <v>41171</v>
      </c>
      <c r="B2213" s="42">
        <v>45949</v>
      </c>
      <c r="C2213" s="130">
        <v>157</v>
      </c>
      <c r="D2213" s="43">
        <v>8.5099999999999995E-2</v>
      </c>
      <c r="E2213" s="43">
        <v>7.4400000000000008E-2</v>
      </c>
      <c r="F2213" s="44">
        <v>170000</v>
      </c>
      <c r="G2213" s="44">
        <v>170000</v>
      </c>
      <c r="H2213" s="44">
        <v>82046.52</v>
      </c>
      <c r="I2213" s="44">
        <v>99460.12</v>
      </c>
      <c r="J2213" s="68">
        <f t="shared" si="102"/>
        <v>0.48262658823529414</v>
      </c>
      <c r="K2213" s="43">
        <f t="shared" si="103"/>
        <v>0.58505952941176464</v>
      </c>
      <c r="L2213" s="41" t="str">
        <f t="shared" si="104"/>
        <v>AA</v>
      </c>
      <c r="M2213" s="41" t="s">
        <v>449</v>
      </c>
      <c r="N2213" s="41" t="s">
        <v>418</v>
      </c>
      <c r="O2213" s="41" t="s">
        <v>70</v>
      </c>
    </row>
    <row r="2214" spans="1:15">
      <c r="A2214" s="38">
        <v>41326</v>
      </c>
      <c r="B2214" s="38">
        <v>46804</v>
      </c>
      <c r="C2214" s="131">
        <v>180</v>
      </c>
      <c r="D2214" s="39">
        <v>8.5099999999999995E-2</v>
      </c>
      <c r="E2214" s="39">
        <v>0.08</v>
      </c>
      <c r="F2214" s="40">
        <v>94000</v>
      </c>
      <c r="G2214" s="40">
        <v>94000</v>
      </c>
      <c r="H2214" s="40">
        <v>48231.56</v>
      </c>
      <c r="I2214" s="40">
        <v>54997.17</v>
      </c>
      <c r="J2214" s="67">
        <f t="shared" si="102"/>
        <v>0.5131017021276596</v>
      </c>
      <c r="K2214" s="39">
        <f t="shared" si="103"/>
        <v>0.58507627659574468</v>
      </c>
      <c r="L2214" s="2" t="str">
        <f t="shared" si="104"/>
        <v>AA</v>
      </c>
      <c r="M2214" s="2" t="s">
        <v>625</v>
      </c>
      <c r="N2214" s="2" t="s">
        <v>419</v>
      </c>
      <c r="O2214" s="2" t="s">
        <v>70</v>
      </c>
    </row>
    <row r="2215" spans="1:15">
      <c r="A2215" s="38">
        <v>41718</v>
      </c>
      <c r="B2215" s="38">
        <v>50241</v>
      </c>
      <c r="C2215" s="131">
        <v>280</v>
      </c>
      <c r="D2215" s="39">
        <v>8.5099999999999995E-2</v>
      </c>
      <c r="E2215" s="39">
        <v>0.08</v>
      </c>
      <c r="F2215" s="40">
        <v>188000</v>
      </c>
      <c r="G2215" s="40">
        <v>188000</v>
      </c>
      <c r="H2215" s="40">
        <v>106627.8</v>
      </c>
      <c r="I2215" s="40">
        <v>109999.99</v>
      </c>
      <c r="J2215" s="67">
        <f t="shared" si="102"/>
        <v>0.56716914893617021</v>
      </c>
      <c r="K2215" s="39">
        <f t="shared" si="103"/>
        <v>0.58510632978723409</v>
      </c>
      <c r="L2215" s="2" t="str">
        <f t="shared" si="104"/>
        <v>AA</v>
      </c>
      <c r="M2215" s="2" t="s">
        <v>538</v>
      </c>
      <c r="N2215" s="2" t="s">
        <v>417</v>
      </c>
      <c r="O2215" s="2" t="s">
        <v>70</v>
      </c>
    </row>
    <row r="2216" spans="1:15">
      <c r="A2216" s="38">
        <v>41744</v>
      </c>
      <c r="B2216" s="38">
        <v>50875</v>
      </c>
      <c r="C2216" s="131">
        <v>300</v>
      </c>
      <c r="D2216" s="39">
        <v>8.5099999999999995E-2</v>
      </c>
      <c r="E2216" s="39">
        <v>0.08</v>
      </c>
      <c r="F2216" s="40">
        <v>188000</v>
      </c>
      <c r="G2216" s="40">
        <v>188000</v>
      </c>
      <c r="H2216" s="40">
        <v>107163.1</v>
      </c>
      <c r="I2216" s="40">
        <v>109999.99</v>
      </c>
      <c r="J2216" s="67">
        <f t="shared" si="102"/>
        <v>0.57001648936170213</v>
      </c>
      <c r="K2216" s="39">
        <f t="shared" si="103"/>
        <v>0.58510632978723409</v>
      </c>
      <c r="L2216" s="2" t="str">
        <f t="shared" si="104"/>
        <v>AA</v>
      </c>
      <c r="M2216" s="2" t="s">
        <v>691</v>
      </c>
      <c r="N2216" s="2" t="s">
        <v>417</v>
      </c>
      <c r="O2216" s="2" t="s">
        <v>70</v>
      </c>
    </row>
    <row r="2217" spans="1:15">
      <c r="A2217" s="38">
        <v>41554</v>
      </c>
      <c r="B2217" s="38">
        <v>54338</v>
      </c>
      <c r="C2217" s="131">
        <v>420</v>
      </c>
      <c r="D2217" s="39">
        <v>8.5099999999999995E-2</v>
      </c>
      <c r="E2217" s="39">
        <v>0.08</v>
      </c>
      <c r="F2217" s="40">
        <v>100000</v>
      </c>
      <c r="G2217" s="40">
        <v>100000</v>
      </c>
      <c r="H2217" s="40">
        <v>56991.61</v>
      </c>
      <c r="I2217" s="40">
        <v>58512.58</v>
      </c>
      <c r="J2217" s="67">
        <f t="shared" si="102"/>
        <v>0.56991610000000004</v>
      </c>
      <c r="K2217" s="39">
        <f t="shared" si="103"/>
        <v>0.58512580000000003</v>
      </c>
      <c r="L2217" s="2" t="str">
        <f t="shared" si="104"/>
        <v>AA</v>
      </c>
      <c r="M2217" s="2" t="s">
        <v>587</v>
      </c>
      <c r="N2217" s="2" t="s">
        <v>421</v>
      </c>
      <c r="O2217" s="2" t="s">
        <v>70</v>
      </c>
    </row>
    <row r="2218" spans="1:15">
      <c r="A2218" s="42">
        <v>41591</v>
      </c>
      <c r="B2218" s="42">
        <v>54375</v>
      </c>
      <c r="C2218" s="130">
        <v>420</v>
      </c>
      <c r="D2218" s="43">
        <v>8.5099999999999995E-2</v>
      </c>
      <c r="E2218" s="43">
        <v>0.08</v>
      </c>
      <c r="F2218" s="44">
        <v>135000</v>
      </c>
      <c r="G2218" s="44">
        <v>135000</v>
      </c>
      <c r="H2218" s="44">
        <v>77037.38</v>
      </c>
      <c r="I2218" s="44">
        <v>78999.990000000005</v>
      </c>
      <c r="J2218" s="68">
        <f t="shared" si="102"/>
        <v>0.5706472592592593</v>
      </c>
      <c r="K2218" s="43">
        <f t="shared" si="103"/>
        <v>0.58518511111111116</v>
      </c>
      <c r="L2218" s="41" t="str">
        <f t="shared" si="104"/>
        <v>AA</v>
      </c>
      <c r="M2218" s="41" t="s">
        <v>506</v>
      </c>
      <c r="N2218" s="41" t="s">
        <v>417</v>
      </c>
      <c r="O2218" s="41" t="s">
        <v>70</v>
      </c>
    </row>
    <row r="2219" spans="1:15">
      <c r="A2219" s="38">
        <v>41110</v>
      </c>
      <c r="B2219" s="38">
        <v>52067</v>
      </c>
      <c r="C2219" s="131">
        <v>360</v>
      </c>
      <c r="D2219" s="39">
        <v>8.5099999999999995E-2</v>
      </c>
      <c r="E2219" s="39">
        <v>0.08</v>
      </c>
      <c r="F2219" s="40">
        <v>185000</v>
      </c>
      <c r="G2219" s="40">
        <v>185000</v>
      </c>
      <c r="H2219" s="40">
        <v>100141.91</v>
      </c>
      <c r="I2219" s="40">
        <v>108261.2</v>
      </c>
      <c r="J2219" s="67">
        <f t="shared" si="102"/>
        <v>0.5413076216216216</v>
      </c>
      <c r="K2219" s="39">
        <f t="shared" si="103"/>
        <v>0.58519567567567565</v>
      </c>
      <c r="L2219" s="2" t="str">
        <f t="shared" si="104"/>
        <v>AA</v>
      </c>
      <c r="M2219" s="2" t="s">
        <v>466</v>
      </c>
      <c r="N2219" s="2" t="s">
        <v>421</v>
      </c>
      <c r="O2219" s="2" t="s">
        <v>70</v>
      </c>
    </row>
    <row r="2220" spans="1:15">
      <c r="A2220" s="42">
        <v>41222</v>
      </c>
      <c r="B2220" s="42">
        <v>54005</v>
      </c>
      <c r="C2220" s="130">
        <v>420</v>
      </c>
      <c r="D2220" s="43">
        <v>8.5099999999999995E-2</v>
      </c>
      <c r="E2220" s="43">
        <v>7.4400000000000008E-2</v>
      </c>
      <c r="F2220" s="44">
        <v>169550</v>
      </c>
      <c r="G2220" s="44">
        <v>169550</v>
      </c>
      <c r="H2220" s="44">
        <v>96533.28</v>
      </c>
      <c r="I2220" s="44">
        <v>99234.29</v>
      </c>
      <c r="J2220" s="68">
        <f t="shared" si="102"/>
        <v>0.56934992627543501</v>
      </c>
      <c r="K2220" s="43">
        <f t="shared" si="103"/>
        <v>0.58528038926570325</v>
      </c>
      <c r="L2220" s="41" t="str">
        <f t="shared" si="104"/>
        <v>AA</v>
      </c>
      <c r="M2220" s="41" t="s">
        <v>469</v>
      </c>
      <c r="N2220" s="41" t="s">
        <v>421</v>
      </c>
      <c r="O2220" s="41" t="s">
        <v>70</v>
      </c>
    </row>
    <row r="2221" spans="1:15">
      <c r="A2221" s="42">
        <v>41579</v>
      </c>
      <c r="B2221" s="42">
        <v>54363</v>
      </c>
      <c r="C2221" s="130">
        <v>420</v>
      </c>
      <c r="D2221" s="43">
        <v>8.5099999999999995E-2</v>
      </c>
      <c r="E2221" s="43">
        <v>7.5300000000000006E-2</v>
      </c>
      <c r="F2221" s="44">
        <v>96000</v>
      </c>
      <c r="G2221" s="44">
        <v>96000</v>
      </c>
      <c r="H2221" s="44">
        <v>54755.5</v>
      </c>
      <c r="I2221" s="44">
        <v>56204.14</v>
      </c>
      <c r="J2221" s="68">
        <f t="shared" si="102"/>
        <v>0.57036979166666668</v>
      </c>
      <c r="K2221" s="43">
        <f t="shared" si="103"/>
        <v>0.58545979166666662</v>
      </c>
      <c r="L2221" s="41" t="str">
        <f t="shared" si="104"/>
        <v>AA</v>
      </c>
      <c r="M2221" s="41" t="s">
        <v>696</v>
      </c>
      <c r="N2221" s="41" t="s">
        <v>424</v>
      </c>
      <c r="O2221" s="41" t="s">
        <v>70</v>
      </c>
    </row>
    <row r="2222" spans="1:15">
      <c r="A2222" s="42">
        <v>41081</v>
      </c>
      <c r="B2222" s="42">
        <v>52038</v>
      </c>
      <c r="C2222" s="130">
        <v>360</v>
      </c>
      <c r="D2222" s="43">
        <v>8.5099999999999995E-2</v>
      </c>
      <c r="E2222" s="43">
        <v>7.4400000000000008E-2</v>
      </c>
      <c r="F2222" s="44">
        <v>108700</v>
      </c>
      <c r="G2222" s="44">
        <v>108700</v>
      </c>
      <c r="H2222" s="44">
        <v>58683.87</v>
      </c>
      <c r="I2222" s="44">
        <v>63662.42</v>
      </c>
      <c r="J2222" s="68">
        <f t="shared" si="102"/>
        <v>0.53987000919963202</v>
      </c>
      <c r="K2222" s="43">
        <f t="shared" si="103"/>
        <v>0.58567083716651336</v>
      </c>
      <c r="L2222" s="41" t="str">
        <f t="shared" si="104"/>
        <v>AA</v>
      </c>
      <c r="M2222" s="41" t="s">
        <v>666</v>
      </c>
      <c r="N2222" s="41" t="s">
        <v>421</v>
      </c>
      <c r="O2222" s="41" t="s">
        <v>70</v>
      </c>
    </row>
    <row r="2223" spans="1:15">
      <c r="A2223" s="42">
        <v>41165</v>
      </c>
      <c r="B2223" s="42">
        <v>44817</v>
      </c>
      <c r="C2223" s="130">
        <v>120</v>
      </c>
      <c r="D2223" s="43">
        <v>8.5099999999999995E-2</v>
      </c>
      <c r="E2223" s="43">
        <v>7.4400000000000008E-2</v>
      </c>
      <c r="F2223" s="44">
        <v>133550</v>
      </c>
      <c r="G2223" s="44">
        <v>133550</v>
      </c>
      <c r="H2223" s="44">
        <v>60084.42</v>
      </c>
      <c r="I2223" s="44">
        <v>78217.66</v>
      </c>
      <c r="J2223" s="68">
        <f t="shared" si="102"/>
        <v>0.44990205915387493</v>
      </c>
      <c r="K2223" s="43">
        <f t="shared" si="103"/>
        <v>0.58568071883189821</v>
      </c>
      <c r="L2223" s="41" t="str">
        <f t="shared" si="104"/>
        <v>AA</v>
      </c>
      <c r="M2223" s="41" t="s">
        <v>489</v>
      </c>
      <c r="N2223" s="41" t="s">
        <v>415</v>
      </c>
      <c r="O2223" s="41" t="s">
        <v>70</v>
      </c>
    </row>
    <row r="2224" spans="1:15">
      <c r="A2224" s="42">
        <v>41600</v>
      </c>
      <c r="B2224" s="42">
        <v>45860</v>
      </c>
      <c r="C2224" s="130">
        <v>140</v>
      </c>
      <c r="D2224" s="43">
        <v>8.5099999999999995E-2</v>
      </c>
      <c r="E2224" s="43">
        <v>7.4400000000000008E-2</v>
      </c>
      <c r="F2224" s="44">
        <v>128000</v>
      </c>
      <c r="G2224" s="44">
        <v>128000</v>
      </c>
      <c r="H2224" s="44">
        <v>67689.149999999994</v>
      </c>
      <c r="I2224" s="44">
        <v>74999.990000000005</v>
      </c>
      <c r="J2224" s="68">
        <f t="shared" si="102"/>
        <v>0.52882148437499998</v>
      </c>
      <c r="K2224" s="43">
        <f t="shared" si="103"/>
        <v>0.58593742187500009</v>
      </c>
      <c r="L2224" s="41" t="str">
        <f t="shared" si="104"/>
        <v>AA</v>
      </c>
      <c r="M2224" s="41" t="s">
        <v>866</v>
      </c>
      <c r="N2224" s="41" t="s">
        <v>424</v>
      </c>
      <c r="O2224" s="41" t="s">
        <v>70</v>
      </c>
    </row>
    <row r="2225" spans="1:15">
      <c r="A2225" s="42">
        <v>41584</v>
      </c>
      <c r="B2225" s="42">
        <v>48889</v>
      </c>
      <c r="C2225" s="130">
        <v>240</v>
      </c>
      <c r="D2225" s="43">
        <v>8.5099999999999995E-2</v>
      </c>
      <c r="E2225" s="43">
        <v>0.08</v>
      </c>
      <c r="F2225" s="44">
        <v>114670.71</v>
      </c>
      <c r="G2225" s="44">
        <v>114670.71</v>
      </c>
      <c r="H2225" s="44">
        <v>65399.5</v>
      </c>
      <c r="I2225" s="44">
        <v>67203.64</v>
      </c>
      <c r="J2225" s="68">
        <f t="shared" si="102"/>
        <v>0.5703243661785995</v>
      </c>
      <c r="K2225" s="43">
        <f t="shared" si="103"/>
        <v>0.58605759046926631</v>
      </c>
      <c r="L2225" s="41" t="str">
        <f t="shared" si="104"/>
        <v>AA</v>
      </c>
      <c r="M2225" s="41" t="s">
        <v>1243</v>
      </c>
      <c r="N2225" s="41" t="s">
        <v>424</v>
      </c>
      <c r="O2225" s="41" t="s">
        <v>70</v>
      </c>
    </row>
    <row r="2226" spans="1:15">
      <c r="A2226" s="42">
        <v>41659</v>
      </c>
      <c r="B2226" s="42">
        <v>54443</v>
      </c>
      <c r="C2226" s="130">
        <v>420</v>
      </c>
      <c r="D2226" s="43">
        <v>8.5099999999999995E-2</v>
      </c>
      <c r="E2226" s="43">
        <v>7.5300000000000006E-2</v>
      </c>
      <c r="F2226" s="44">
        <v>116132</v>
      </c>
      <c r="G2226" s="44">
        <v>116132</v>
      </c>
      <c r="H2226" s="44">
        <v>67421.320000000007</v>
      </c>
      <c r="I2226" s="44">
        <v>68071.75</v>
      </c>
      <c r="J2226" s="68">
        <f t="shared" si="102"/>
        <v>0.58055764130472232</v>
      </c>
      <c r="K2226" s="43">
        <f t="shared" si="103"/>
        <v>0.58615842317362998</v>
      </c>
      <c r="L2226" s="41" t="str">
        <f t="shared" si="104"/>
        <v>AA</v>
      </c>
      <c r="M2226" s="41" t="s">
        <v>1446</v>
      </c>
      <c r="N2226" s="41" t="s">
        <v>421</v>
      </c>
      <c r="O2226" s="41" t="s">
        <v>70</v>
      </c>
    </row>
    <row r="2227" spans="1:15">
      <c r="A2227" s="42">
        <v>41094</v>
      </c>
      <c r="B2227" s="42">
        <v>52051</v>
      </c>
      <c r="C2227" s="130">
        <v>360</v>
      </c>
      <c r="D2227" s="43">
        <v>8.5099999999999995E-2</v>
      </c>
      <c r="E2227" s="43">
        <v>0.08</v>
      </c>
      <c r="F2227" s="44">
        <v>127000</v>
      </c>
      <c r="G2227" s="44">
        <v>127000</v>
      </c>
      <c r="H2227" s="44">
        <v>68941.13</v>
      </c>
      <c r="I2227" s="44">
        <v>74446.62</v>
      </c>
      <c r="J2227" s="68">
        <f t="shared" si="102"/>
        <v>0.54284354330708662</v>
      </c>
      <c r="K2227" s="43">
        <f t="shared" si="103"/>
        <v>0.58619385826771653</v>
      </c>
      <c r="L2227" s="41" t="str">
        <f t="shared" si="104"/>
        <v>AA</v>
      </c>
      <c r="M2227" s="41" t="s">
        <v>467</v>
      </c>
      <c r="N2227" s="41" t="s">
        <v>425</v>
      </c>
      <c r="O2227" s="41" t="s">
        <v>70</v>
      </c>
    </row>
    <row r="2228" spans="1:15">
      <c r="A2228" s="38">
        <v>41717</v>
      </c>
      <c r="B2228" s="38">
        <v>54501</v>
      </c>
      <c r="C2228" s="131">
        <v>420</v>
      </c>
      <c r="D2228" s="39">
        <v>8.5099999999999995E-2</v>
      </c>
      <c r="E2228" s="39">
        <v>0.08</v>
      </c>
      <c r="F2228" s="40">
        <v>116000</v>
      </c>
      <c r="G2228" s="40">
        <v>116000</v>
      </c>
      <c r="H2228" s="40">
        <v>66781.119999999995</v>
      </c>
      <c r="I2228" s="40">
        <v>67999.990000000005</v>
      </c>
      <c r="J2228" s="67">
        <f t="shared" si="102"/>
        <v>0.57569931034482758</v>
      </c>
      <c r="K2228" s="39">
        <f t="shared" si="103"/>
        <v>0.58620681034482758</v>
      </c>
      <c r="L2228" s="2" t="str">
        <f t="shared" si="104"/>
        <v>AA</v>
      </c>
      <c r="M2228" s="2" t="s">
        <v>539</v>
      </c>
      <c r="N2228" s="2" t="s">
        <v>429</v>
      </c>
      <c r="O2228" s="2" t="s">
        <v>70</v>
      </c>
    </row>
    <row r="2229" spans="1:15">
      <c r="A2229" s="42">
        <v>41474</v>
      </c>
      <c r="B2229" s="42">
        <v>49601</v>
      </c>
      <c r="C2229" s="130">
        <v>267</v>
      </c>
      <c r="D2229" s="43">
        <v>8.5099999999999995E-2</v>
      </c>
      <c r="E2229" s="43">
        <v>7.8100000000000003E-2</v>
      </c>
      <c r="F2229" s="44">
        <v>145000</v>
      </c>
      <c r="G2229" s="44">
        <v>145000</v>
      </c>
      <c r="H2229" s="44">
        <v>79871.06</v>
      </c>
      <c r="I2229" s="44">
        <v>84999.99</v>
      </c>
      <c r="J2229" s="68">
        <f t="shared" si="102"/>
        <v>0.55083489655172413</v>
      </c>
      <c r="K2229" s="43">
        <f t="shared" si="103"/>
        <v>0.5862068275862069</v>
      </c>
      <c r="L2229" s="41" t="str">
        <f t="shared" si="104"/>
        <v>AA</v>
      </c>
      <c r="M2229" s="41" t="s">
        <v>555</v>
      </c>
      <c r="N2229" s="41" t="s">
        <v>434</v>
      </c>
      <c r="O2229" s="41" t="s">
        <v>70</v>
      </c>
    </row>
    <row r="2230" spans="1:15">
      <c r="A2230" s="42">
        <v>41326</v>
      </c>
      <c r="B2230" s="42">
        <v>52283</v>
      </c>
      <c r="C2230" s="130">
        <v>360</v>
      </c>
      <c r="D2230" s="43">
        <v>8.5099999999999995E-2</v>
      </c>
      <c r="E2230" s="43">
        <v>0.08</v>
      </c>
      <c r="F2230" s="44">
        <v>145000</v>
      </c>
      <c r="G2230" s="44">
        <v>145000</v>
      </c>
      <c r="H2230" s="44">
        <v>80263.05</v>
      </c>
      <c r="I2230" s="44">
        <v>84999.99</v>
      </c>
      <c r="J2230" s="68">
        <f t="shared" si="102"/>
        <v>0.55353827586206894</v>
      </c>
      <c r="K2230" s="43">
        <f t="shared" si="103"/>
        <v>0.5862068275862069</v>
      </c>
      <c r="L2230" s="41" t="str">
        <f t="shared" si="104"/>
        <v>AA</v>
      </c>
      <c r="M2230" s="41" t="s">
        <v>1197</v>
      </c>
      <c r="N2230" s="41" t="s">
        <v>416</v>
      </c>
      <c r="O2230" s="41" t="s">
        <v>70</v>
      </c>
    </row>
    <row r="2231" spans="1:15">
      <c r="A2231" s="42">
        <v>41262</v>
      </c>
      <c r="B2231" s="42">
        <v>46740</v>
      </c>
      <c r="C2231" s="130">
        <v>180</v>
      </c>
      <c r="D2231" s="43">
        <v>8.5099999999999995E-2</v>
      </c>
      <c r="E2231" s="43">
        <v>7.8100000000000003E-2</v>
      </c>
      <c r="F2231" s="44">
        <v>151800</v>
      </c>
      <c r="G2231" s="44">
        <v>151800</v>
      </c>
      <c r="H2231" s="44">
        <v>86569.64</v>
      </c>
      <c r="I2231" s="44">
        <v>89089.36</v>
      </c>
      <c r="J2231" s="68">
        <f t="shared" si="102"/>
        <v>0.57028748353096181</v>
      </c>
      <c r="K2231" s="43">
        <f t="shared" si="103"/>
        <v>0.58688642951251646</v>
      </c>
      <c r="L2231" s="41" t="str">
        <f t="shared" si="104"/>
        <v>AA</v>
      </c>
      <c r="M2231" s="41" t="s">
        <v>493</v>
      </c>
      <c r="N2231" s="41" t="s">
        <v>427</v>
      </c>
      <c r="O2231" s="41" t="s">
        <v>70</v>
      </c>
    </row>
    <row r="2232" spans="1:15">
      <c r="A2232" s="38">
        <v>41610</v>
      </c>
      <c r="B2232" s="38">
        <v>48915</v>
      </c>
      <c r="C2232" s="131">
        <v>240</v>
      </c>
      <c r="D2232" s="39">
        <v>8.5099999999999995E-2</v>
      </c>
      <c r="E2232" s="39">
        <v>8.5099999999999995E-2</v>
      </c>
      <c r="F2232" s="40">
        <v>69000</v>
      </c>
      <c r="G2232" s="40">
        <v>69000</v>
      </c>
      <c r="H2232" s="40">
        <v>38547.35</v>
      </c>
      <c r="I2232" s="40">
        <v>40499.99</v>
      </c>
      <c r="J2232" s="67">
        <f t="shared" si="102"/>
        <v>0.55865724637681158</v>
      </c>
      <c r="K2232" s="39">
        <f t="shared" si="103"/>
        <v>0.58695637681159418</v>
      </c>
      <c r="L2232" s="2" t="str">
        <f t="shared" si="104"/>
        <v>AA</v>
      </c>
      <c r="M2232" s="2" t="s">
        <v>1636</v>
      </c>
      <c r="N2232" s="2" t="s">
        <v>432</v>
      </c>
      <c r="O2232" s="2" t="s">
        <v>70</v>
      </c>
    </row>
    <row r="2233" spans="1:15">
      <c r="A2233" s="38">
        <v>41235</v>
      </c>
      <c r="B2233" s="38">
        <v>48905</v>
      </c>
      <c r="C2233" s="131">
        <v>252</v>
      </c>
      <c r="D2233" s="39">
        <v>8.5099999999999995E-2</v>
      </c>
      <c r="E2233" s="39">
        <v>7.5300000000000006E-2</v>
      </c>
      <c r="F2233" s="40">
        <v>184000</v>
      </c>
      <c r="G2233" s="40">
        <v>184000</v>
      </c>
      <c r="H2233" s="40">
        <v>97596.69</v>
      </c>
      <c r="I2233" s="40">
        <v>107999.99</v>
      </c>
      <c r="J2233" s="67">
        <f t="shared" si="102"/>
        <v>0.53041679347826087</v>
      </c>
      <c r="K2233" s="39">
        <f t="shared" si="103"/>
        <v>0.58695646739130436</v>
      </c>
      <c r="L2233" s="2" t="str">
        <f t="shared" si="104"/>
        <v>AA</v>
      </c>
      <c r="M2233" s="2" t="s">
        <v>489</v>
      </c>
      <c r="N2233" s="2" t="s">
        <v>415</v>
      </c>
      <c r="O2233" s="2" t="s">
        <v>70</v>
      </c>
    </row>
    <row r="2234" spans="1:15">
      <c r="A2234" s="38">
        <v>41088</v>
      </c>
      <c r="B2234" s="38">
        <v>52045</v>
      </c>
      <c r="C2234" s="131">
        <v>360</v>
      </c>
      <c r="D2234" s="39">
        <v>8.5099999999999995E-2</v>
      </c>
      <c r="E2234" s="39">
        <v>7.5300000000000006E-2</v>
      </c>
      <c r="F2234" s="40">
        <v>154360.76999999999</v>
      </c>
      <c r="G2234" s="40">
        <v>154360.76999999999</v>
      </c>
      <c r="H2234" s="40">
        <v>86095.8</v>
      </c>
      <c r="I2234" s="40">
        <v>90640.49</v>
      </c>
      <c r="J2234" s="67">
        <f t="shared" si="102"/>
        <v>0.55775700004606099</v>
      </c>
      <c r="K2234" s="39">
        <f t="shared" si="103"/>
        <v>0.5871990014043077</v>
      </c>
      <c r="L2234" s="2" t="str">
        <f t="shared" si="104"/>
        <v>AA</v>
      </c>
      <c r="M2234" s="2" t="s">
        <v>1012</v>
      </c>
      <c r="N2234" s="2" t="s">
        <v>422</v>
      </c>
      <c r="O2234" s="2" t="s">
        <v>70</v>
      </c>
    </row>
    <row r="2235" spans="1:15">
      <c r="A2235" s="42">
        <v>41176</v>
      </c>
      <c r="B2235" s="42">
        <v>46654</v>
      </c>
      <c r="C2235" s="130">
        <v>180</v>
      </c>
      <c r="D2235" s="43">
        <v>8.5099999999999995E-2</v>
      </c>
      <c r="E2235" s="43">
        <v>7.8100000000000003E-2</v>
      </c>
      <c r="F2235" s="44">
        <v>188000</v>
      </c>
      <c r="G2235" s="44">
        <v>188000</v>
      </c>
      <c r="H2235" s="44">
        <v>93719.84</v>
      </c>
      <c r="I2235" s="44">
        <v>110406.53</v>
      </c>
      <c r="J2235" s="68">
        <f t="shared" si="102"/>
        <v>0.49850978723404255</v>
      </c>
      <c r="K2235" s="43">
        <f t="shared" si="103"/>
        <v>0.58726877659574472</v>
      </c>
      <c r="L2235" s="41" t="str">
        <f t="shared" si="104"/>
        <v>AA</v>
      </c>
      <c r="M2235" s="41" t="s">
        <v>542</v>
      </c>
      <c r="N2235" s="41" t="s">
        <v>417</v>
      </c>
      <c r="O2235" s="41" t="s">
        <v>70</v>
      </c>
    </row>
    <row r="2236" spans="1:15">
      <c r="A2236" s="38">
        <v>41246</v>
      </c>
      <c r="B2236" s="38">
        <v>54029</v>
      </c>
      <c r="C2236" s="131">
        <v>420</v>
      </c>
      <c r="D2236" s="39">
        <v>8.5099999999999995E-2</v>
      </c>
      <c r="E2236" s="39">
        <v>7.5300000000000006E-2</v>
      </c>
      <c r="F2236" s="40">
        <v>170000</v>
      </c>
      <c r="G2236" s="40">
        <v>170000</v>
      </c>
      <c r="H2236" s="40">
        <v>96596.800000000003</v>
      </c>
      <c r="I2236" s="40">
        <v>99842.1</v>
      </c>
      <c r="J2236" s="67">
        <f t="shared" si="102"/>
        <v>0.56821647058823532</v>
      </c>
      <c r="K2236" s="39">
        <f t="shared" si="103"/>
        <v>0.58730647058823537</v>
      </c>
      <c r="L2236" s="2" t="str">
        <f t="shared" si="104"/>
        <v>AA</v>
      </c>
      <c r="M2236" s="2" t="s">
        <v>698</v>
      </c>
      <c r="N2236" s="2" t="s">
        <v>422</v>
      </c>
      <c r="O2236" s="2" t="s">
        <v>70</v>
      </c>
    </row>
    <row r="2237" spans="1:15">
      <c r="A2237" s="42">
        <v>41380</v>
      </c>
      <c r="B2237" s="42">
        <v>46859</v>
      </c>
      <c r="C2237" s="130">
        <v>180</v>
      </c>
      <c r="D2237" s="43">
        <v>8.5099999999999995E-2</v>
      </c>
      <c r="E2237" s="43">
        <v>7.5300000000000006E-2</v>
      </c>
      <c r="F2237" s="44">
        <v>137000</v>
      </c>
      <c r="G2237" s="44">
        <v>137000</v>
      </c>
      <c r="H2237" s="44">
        <v>71524.509999999995</v>
      </c>
      <c r="I2237" s="44">
        <v>80477.31</v>
      </c>
      <c r="J2237" s="68">
        <f t="shared" si="102"/>
        <v>0.52207671532846711</v>
      </c>
      <c r="K2237" s="43">
        <f t="shared" si="103"/>
        <v>0.58742562043795621</v>
      </c>
      <c r="L2237" s="41" t="str">
        <f t="shared" si="104"/>
        <v>AA</v>
      </c>
      <c r="M2237" s="41" t="s">
        <v>507</v>
      </c>
      <c r="N2237" s="41" t="s">
        <v>424</v>
      </c>
      <c r="O2237" s="41" t="s">
        <v>70</v>
      </c>
    </row>
    <row r="2238" spans="1:15">
      <c r="A2238" s="42">
        <v>41446</v>
      </c>
      <c r="B2238" s="42">
        <v>54230</v>
      </c>
      <c r="C2238" s="130">
        <v>420</v>
      </c>
      <c r="D2238" s="43">
        <v>8.5099999999999995E-2</v>
      </c>
      <c r="E2238" s="43">
        <v>7.4400000000000008E-2</v>
      </c>
      <c r="F2238" s="44">
        <v>168000</v>
      </c>
      <c r="G2238" s="44">
        <v>168000</v>
      </c>
      <c r="H2238" s="44">
        <v>95099.78</v>
      </c>
      <c r="I2238" s="44">
        <v>98699.99</v>
      </c>
      <c r="J2238" s="68">
        <f t="shared" si="102"/>
        <v>0.56607011904761906</v>
      </c>
      <c r="K2238" s="43">
        <f t="shared" si="103"/>
        <v>0.58749994047619047</v>
      </c>
      <c r="L2238" s="41" t="str">
        <f t="shared" si="104"/>
        <v>AA</v>
      </c>
      <c r="M2238" s="41" t="s">
        <v>978</v>
      </c>
      <c r="N2238" s="41" t="s">
        <v>422</v>
      </c>
      <c r="O2238" s="41" t="s">
        <v>70</v>
      </c>
    </row>
    <row r="2239" spans="1:15">
      <c r="A2239" s="38">
        <v>41733</v>
      </c>
      <c r="B2239" s="38">
        <v>50864</v>
      </c>
      <c r="C2239" s="131">
        <v>300</v>
      </c>
      <c r="D2239" s="39">
        <v>8.5099999999999995E-2</v>
      </c>
      <c r="E2239" s="39">
        <v>0.08</v>
      </c>
      <c r="F2239" s="40">
        <v>160000</v>
      </c>
      <c r="G2239" s="40">
        <v>160000</v>
      </c>
      <c r="H2239" s="40">
        <v>93189.86</v>
      </c>
      <c r="I2239" s="40">
        <v>94000</v>
      </c>
      <c r="J2239" s="67">
        <f t="shared" si="102"/>
        <v>0.58243662500000004</v>
      </c>
      <c r="K2239" s="39">
        <f t="shared" si="103"/>
        <v>0.58750000000000002</v>
      </c>
      <c r="L2239" s="2" t="str">
        <f t="shared" si="104"/>
        <v>AA</v>
      </c>
      <c r="M2239" s="2" t="s">
        <v>584</v>
      </c>
      <c r="N2239" s="2" t="s">
        <v>417</v>
      </c>
      <c r="O2239" s="2" t="s">
        <v>70</v>
      </c>
    </row>
    <row r="2240" spans="1:15">
      <c r="A2240" s="38">
        <v>41239</v>
      </c>
      <c r="B2240" s="38">
        <v>50370</v>
      </c>
      <c r="C2240" s="131">
        <v>300</v>
      </c>
      <c r="D2240" s="39">
        <v>8.5099999999999995E-2</v>
      </c>
      <c r="E2240" s="39">
        <v>0.08</v>
      </c>
      <c r="F2240" s="40">
        <v>198585</v>
      </c>
      <c r="G2240" s="40">
        <v>198585</v>
      </c>
      <c r="H2240" s="40">
        <v>107462.32</v>
      </c>
      <c r="I2240" s="40">
        <v>116683.13</v>
      </c>
      <c r="J2240" s="67">
        <f t="shared" si="102"/>
        <v>0.5411401666792558</v>
      </c>
      <c r="K2240" s="39">
        <f t="shared" si="103"/>
        <v>0.58757272704383512</v>
      </c>
      <c r="L2240" s="2" t="str">
        <f t="shared" si="104"/>
        <v>AA</v>
      </c>
      <c r="M2240" s="2" t="s">
        <v>539</v>
      </c>
      <c r="N2240" s="2" t="s">
        <v>429</v>
      </c>
      <c r="O2240" s="2" t="s">
        <v>70</v>
      </c>
    </row>
    <row r="2241" spans="1:15">
      <c r="A2241" s="38">
        <v>41241</v>
      </c>
      <c r="B2241" s="38">
        <v>54024</v>
      </c>
      <c r="C2241" s="131">
        <v>420</v>
      </c>
      <c r="D2241" s="39">
        <v>8.5099999999999995E-2</v>
      </c>
      <c r="E2241" s="39">
        <v>7.8100000000000003E-2</v>
      </c>
      <c r="F2241" s="40">
        <v>158000</v>
      </c>
      <c r="G2241" s="40">
        <v>158000</v>
      </c>
      <c r="H2241" s="40">
        <v>90831.77</v>
      </c>
      <c r="I2241" s="40">
        <v>92844.59</v>
      </c>
      <c r="J2241" s="67">
        <f t="shared" si="102"/>
        <v>0.57488462025316456</v>
      </c>
      <c r="K2241" s="39">
        <f t="shared" si="103"/>
        <v>0.58762398734177212</v>
      </c>
      <c r="L2241" s="2" t="str">
        <f t="shared" si="104"/>
        <v>AA</v>
      </c>
      <c r="M2241" s="2" t="s">
        <v>847</v>
      </c>
      <c r="N2241" s="2" t="s">
        <v>424</v>
      </c>
      <c r="O2241" s="2" t="s">
        <v>70</v>
      </c>
    </row>
    <row r="2242" spans="1:15">
      <c r="A2242" s="38">
        <v>41600</v>
      </c>
      <c r="B2242" s="38">
        <v>54384</v>
      </c>
      <c r="C2242" s="131">
        <v>420</v>
      </c>
      <c r="D2242" s="39">
        <v>8.5099999999999995E-2</v>
      </c>
      <c r="E2242" s="39">
        <v>7.5300000000000006E-2</v>
      </c>
      <c r="F2242" s="40">
        <v>194000</v>
      </c>
      <c r="G2242" s="40">
        <v>194000</v>
      </c>
      <c r="H2242" s="40">
        <v>111089.07</v>
      </c>
      <c r="I2242" s="40">
        <v>113999.99</v>
      </c>
      <c r="J2242" s="67">
        <f t="shared" si="102"/>
        <v>0.57262407216494848</v>
      </c>
      <c r="K2242" s="39">
        <f t="shared" si="103"/>
        <v>0.58762881443298975</v>
      </c>
      <c r="L2242" s="2" t="str">
        <f t="shared" si="104"/>
        <v>AA</v>
      </c>
      <c r="M2242" s="2" t="s">
        <v>844</v>
      </c>
      <c r="N2242" s="2" t="s">
        <v>419</v>
      </c>
      <c r="O2242" s="2" t="s">
        <v>70</v>
      </c>
    </row>
    <row r="2243" spans="1:15">
      <c r="A2243" s="38">
        <v>41304</v>
      </c>
      <c r="B2243" s="38">
        <v>50435</v>
      </c>
      <c r="C2243" s="131">
        <v>300</v>
      </c>
      <c r="D2243" s="39">
        <v>8.5099999999999995E-2</v>
      </c>
      <c r="E2243" s="39">
        <v>7.5300000000000006E-2</v>
      </c>
      <c r="F2243" s="40">
        <v>129300</v>
      </c>
      <c r="G2243" s="40">
        <v>129300</v>
      </c>
      <c r="H2243" s="40">
        <v>70709.509999999995</v>
      </c>
      <c r="I2243" s="40">
        <v>75985.52</v>
      </c>
      <c r="J2243" s="67">
        <f t="shared" ref="J2243:J2306" si="105">H2243/G2243</f>
        <v>0.54686395978344926</v>
      </c>
      <c r="K2243" s="39">
        <f t="shared" ref="K2243:K2306" si="106">I2243/G2243</f>
        <v>0.58766836813611756</v>
      </c>
      <c r="L2243" s="2" t="str">
        <f t="shared" ref="L2243:L2306" si="107">IF(J2243&lt;=65%,"AA",IF(J2243&lt;=75%,"A",IF(J2243&lt;=85%,"B","C")))</f>
        <v>AA</v>
      </c>
      <c r="M2243" s="2" t="s">
        <v>746</v>
      </c>
      <c r="N2243" s="2" t="s">
        <v>417</v>
      </c>
      <c r="O2243" s="2" t="s">
        <v>70</v>
      </c>
    </row>
    <row r="2244" spans="1:15">
      <c r="A2244" s="38">
        <v>41376</v>
      </c>
      <c r="B2244" s="38">
        <v>54160</v>
      </c>
      <c r="C2244" s="131">
        <v>420</v>
      </c>
      <c r="D2244" s="39">
        <v>8.5099999999999995E-2</v>
      </c>
      <c r="E2244" s="39">
        <v>8.5099999999999995E-2</v>
      </c>
      <c r="F2244" s="40">
        <v>90000</v>
      </c>
      <c r="G2244" s="40">
        <v>90000</v>
      </c>
      <c r="H2244" s="40">
        <v>51964.22</v>
      </c>
      <c r="I2244" s="40">
        <v>52900</v>
      </c>
      <c r="J2244" s="67">
        <f t="shared" si="105"/>
        <v>0.57738022222222218</v>
      </c>
      <c r="K2244" s="39">
        <f t="shared" si="106"/>
        <v>0.58777777777777773</v>
      </c>
      <c r="L2244" s="2" t="str">
        <f t="shared" si="107"/>
        <v>AA</v>
      </c>
      <c r="M2244" s="2" t="s">
        <v>757</v>
      </c>
      <c r="N2244" s="2" t="s">
        <v>439</v>
      </c>
      <c r="O2244" s="2" t="s">
        <v>70</v>
      </c>
    </row>
    <row r="2245" spans="1:15">
      <c r="A2245" s="38">
        <v>41179</v>
      </c>
      <c r="B2245" s="38">
        <v>45562</v>
      </c>
      <c r="C2245" s="131">
        <v>144</v>
      </c>
      <c r="D2245" s="39">
        <v>8.5099999999999995E-2</v>
      </c>
      <c r="E2245" s="39">
        <v>7.8100000000000003E-2</v>
      </c>
      <c r="F2245" s="40">
        <v>153000</v>
      </c>
      <c r="G2245" s="40">
        <v>153000</v>
      </c>
      <c r="H2245" s="40">
        <v>72749.56</v>
      </c>
      <c r="I2245" s="40">
        <v>89944.48</v>
      </c>
      <c r="J2245" s="67">
        <f t="shared" si="105"/>
        <v>0.47548732026143792</v>
      </c>
      <c r="K2245" s="39">
        <f t="shared" si="106"/>
        <v>0.58787241830065362</v>
      </c>
      <c r="L2245" s="2" t="str">
        <f t="shared" si="107"/>
        <v>AA</v>
      </c>
      <c r="M2245" s="2" t="s">
        <v>716</v>
      </c>
      <c r="N2245" s="2" t="s">
        <v>417</v>
      </c>
      <c r="O2245" s="2" t="s">
        <v>70</v>
      </c>
    </row>
    <row r="2246" spans="1:15">
      <c r="A2246" s="42">
        <v>41082</v>
      </c>
      <c r="B2246" s="42">
        <v>52039</v>
      </c>
      <c r="C2246" s="130">
        <v>360</v>
      </c>
      <c r="D2246" s="43">
        <v>8.5099999999999995E-2</v>
      </c>
      <c r="E2246" s="43">
        <v>7.5300000000000006E-2</v>
      </c>
      <c r="F2246" s="44">
        <v>199000</v>
      </c>
      <c r="G2246" s="44">
        <v>199000</v>
      </c>
      <c r="H2246" s="44">
        <v>107885.86</v>
      </c>
      <c r="I2246" s="44">
        <v>116999.99</v>
      </c>
      <c r="J2246" s="68">
        <f t="shared" si="105"/>
        <v>0.54213999999999996</v>
      </c>
      <c r="K2246" s="43">
        <f t="shared" si="106"/>
        <v>0.58793964824120604</v>
      </c>
      <c r="L2246" s="41" t="str">
        <f t="shared" si="107"/>
        <v>AA</v>
      </c>
      <c r="M2246" s="41" t="s">
        <v>495</v>
      </c>
      <c r="N2246" s="41" t="s">
        <v>424</v>
      </c>
      <c r="O2246" s="41" t="s">
        <v>70</v>
      </c>
    </row>
    <row r="2247" spans="1:15">
      <c r="A2247" s="42">
        <v>41471</v>
      </c>
      <c r="B2247" s="42">
        <v>54042</v>
      </c>
      <c r="C2247" s="130">
        <v>413</v>
      </c>
      <c r="D2247" s="43">
        <v>8.5099999999999995E-2</v>
      </c>
      <c r="E2247" s="43">
        <v>0.08</v>
      </c>
      <c r="F2247" s="44">
        <v>115000</v>
      </c>
      <c r="G2247" s="44">
        <v>115000</v>
      </c>
      <c r="H2247" s="44">
        <v>35921.360000000001</v>
      </c>
      <c r="I2247" s="44">
        <v>67618.3</v>
      </c>
      <c r="J2247" s="68">
        <f t="shared" si="105"/>
        <v>0.31235965217391304</v>
      </c>
      <c r="K2247" s="43">
        <f t="shared" si="106"/>
        <v>0.58798521739130438</v>
      </c>
      <c r="L2247" s="41" t="str">
        <f t="shared" si="107"/>
        <v>AA</v>
      </c>
      <c r="M2247" s="41" t="s">
        <v>499</v>
      </c>
      <c r="N2247" s="41" t="s">
        <v>429</v>
      </c>
      <c r="O2247" s="41" t="s">
        <v>70</v>
      </c>
    </row>
    <row r="2248" spans="1:15">
      <c r="A2248" s="42">
        <v>41646</v>
      </c>
      <c r="B2248" s="42">
        <v>52603</v>
      </c>
      <c r="C2248" s="130">
        <v>360</v>
      </c>
      <c r="D2248" s="43">
        <v>8.5099999999999995E-2</v>
      </c>
      <c r="E2248" s="43">
        <v>0.08</v>
      </c>
      <c r="F2248" s="44">
        <v>119000</v>
      </c>
      <c r="G2248" s="44">
        <v>119000</v>
      </c>
      <c r="H2248" s="44">
        <v>68206.27</v>
      </c>
      <c r="I2248" s="44">
        <v>69999.990000000005</v>
      </c>
      <c r="J2248" s="68">
        <f t="shared" si="105"/>
        <v>0.57316193277310923</v>
      </c>
      <c r="K2248" s="43">
        <f t="shared" si="106"/>
        <v>0.58823521008403368</v>
      </c>
      <c r="L2248" s="41" t="str">
        <f t="shared" si="107"/>
        <v>AA</v>
      </c>
      <c r="M2248" s="41" t="s">
        <v>565</v>
      </c>
      <c r="N2248" s="41" t="s">
        <v>432</v>
      </c>
      <c r="O2248" s="41" t="s">
        <v>70</v>
      </c>
    </row>
    <row r="2249" spans="1:15">
      <c r="A2249" s="38">
        <v>41179</v>
      </c>
      <c r="B2249" s="38">
        <v>52136</v>
      </c>
      <c r="C2249" s="131">
        <v>360</v>
      </c>
      <c r="D2249" s="39">
        <v>8.5099999999999995E-2</v>
      </c>
      <c r="E2249" s="39">
        <v>7.5300000000000006E-2</v>
      </c>
      <c r="F2249" s="40">
        <v>153000</v>
      </c>
      <c r="G2249" s="40">
        <v>153000</v>
      </c>
      <c r="H2249" s="40">
        <v>83784.06</v>
      </c>
      <c r="I2249" s="40">
        <v>89999.99</v>
      </c>
      <c r="J2249" s="67">
        <f t="shared" si="105"/>
        <v>0.54760823529411762</v>
      </c>
      <c r="K2249" s="39">
        <f t="shared" si="106"/>
        <v>0.58823522875816991</v>
      </c>
      <c r="L2249" s="2" t="str">
        <f t="shared" si="107"/>
        <v>AA</v>
      </c>
      <c r="M2249" s="2" t="s">
        <v>716</v>
      </c>
      <c r="N2249" s="2" t="s">
        <v>417</v>
      </c>
      <c r="O2249" s="2" t="s">
        <v>70</v>
      </c>
    </row>
    <row r="2250" spans="1:15">
      <c r="A2250" s="42">
        <v>41117</v>
      </c>
      <c r="B2250" s="42">
        <v>46595</v>
      </c>
      <c r="C2250" s="130">
        <v>180</v>
      </c>
      <c r="D2250" s="43">
        <v>8.5099999999999995E-2</v>
      </c>
      <c r="E2250" s="43">
        <v>0.08</v>
      </c>
      <c r="F2250" s="44">
        <v>170000</v>
      </c>
      <c r="G2250" s="44">
        <v>170000</v>
      </c>
      <c r="H2250" s="44">
        <v>83830.16</v>
      </c>
      <c r="I2250" s="44">
        <v>99999.99</v>
      </c>
      <c r="J2250" s="68">
        <f t="shared" si="105"/>
        <v>0.49311858823529414</v>
      </c>
      <c r="K2250" s="43">
        <f t="shared" si="106"/>
        <v>0.5882352352941177</v>
      </c>
      <c r="L2250" s="41" t="str">
        <f t="shared" si="107"/>
        <v>AA</v>
      </c>
      <c r="M2250" s="41" t="s">
        <v>1570</v>
      </c>
      <c r="N2250" s="41" t="s">
        <v>428</v>
      </c>
      <c r="O2250" s="41" t="s">
        <v>70</v>
      </c>
    </row>
    <row r="2251" spans="1:15">
      <c r="A2251" s="38">
        <v>41740</v>
      </c>
      <c r="B2251" s="38">
        <v>47494</v>
      </c>
      <c r="C2251" s="131">
        <v>189</v>
      </c>
      <c r="D2251" s="39">
        <v>8.5099999999999995E-2</v>
      </c>
      <c r="E2251" s="39">
        <v>0.08</v>
      </c>
      <c r="F2251" s="40">
        <v>170000</v>
      </c>
      <c r="G2251" s="40">
        <v>170000</v>
      </c>
      <c r="H2251" s="40">
        <v>95463.17</v>
      </c>
      <c r="I2251" s="40">
        <v>99999.99</v>
      </c>
      <c r="J2251" s="67">
        <f t="shared" si="105"/>
        <v>0.56154805882352943</v>
      </c>
      <c r="K2251" s="39">
        <f t="shared" si="106"/>
        <v>0.5882352352941177</v>
      </c>
      <c r="L2251" s="2" t="str">
        <f t="shared" si="107"/>
        <v>AA</v>
      </c>
      <c r="M2251" s="2" t="s">
        <v>470</v>
      </c>
      <c r="N2251" s="2" t="s">
        <v>424</v>
      </c>
      <c r="O2251" s="2" t="s">
        <v>70</v>
      </c>
    </row>
    <row r="2252" spans="1:15">
      <c r="A2252" s="42">
        <v>41458</v>
      </c>
      <c r="B2252" s="42">
        <v>48763</v>
      </c>
      <c r="C2252" s="130">
        <v>240</v>
      </c>
      <c r="D2252" s="43">
        <v>8.5099999999999995E-2</v>
      </c>
      <c r="E2252" s="43">
        <v>7.4400000000000008E-2</v>
      </c>
      <c r="F2252" s="44">
        <v>170000</v>
      </c>
      <c r="G2252" s="44">
        <v>170000</v>
      </c>
      <c r="H2252" s="44">
        <v>93324.69</v>
      </c>
      <c r="I2252" s="44">
        <v>99999.99</v>
      </c>
      <c r="J2252" s="68">
        <f t="shared" si="105"/>
        <v>0.54896876470588241</v>
      </c>
      <c r="K2252" s="43">
        <f t="shared" si="106"/>
        <v>0.5882352352941177</v>
      </c>
      <c r="L2252" s="41" t="str">
        <f t="shared" si="107"/>
        <v>AA</v>
      </c>
      <c r="M2252" s="41" t="s">
        <v>529</v>
      </c>
      <c r="N2252" s="41" t="s">
        <v>421</v>
      </c>
      <c r="O2252" s="41" t="s">
        <v>70</v>
      </c>
    </row>
    <row r="2253" spans="1:15">
      <c r="A2253" s="38">
        <v>41417</v>
      </c>
      <c r="B2253" s="38">
        <v>52374</v>
      </c>
      <c r="C2253" s="131">
        <v>360</v>
      </c>
      <c r="D2253" s="39">
        <v>8.5099999999999995E-2</v>
      </c>
      <c r="E2253" s="39">
        <v>7.4400000000000008E-2</v>
      </c>
      <c r="F2253" s="40">
        <v>170000</v>
      </c>
      <c r="G2253" s="40">
        <v>170000</v>
      </c>
      <c r="H2253" s="40">
        <v>95536.58</v>
      </c>
      <c r="I2253" s="40">
        <v>99999.99</v>
      </c>
      <c r="J2253" s="67">
        <f t="shared" si="105"/>
        <v>0.56197988235294116</v>
      </c>
      <c r="K2253" s="39">
        <f t="shared" si="106"/>
        <v>0.5882352352941177</v>
      </c>
      <c r="L2253" s="2" t="str">
        <f t="shared" si="107"/>
        <v>AA</v>
      </c>
      <c r="M2253" s="2" t="s">
        <v>679</v>
      </c>
      <c r="N2253" s="2" t="s">
        <v>424</v>
      </c>
      <c r="O2253" s="2" t="s">
        <v>70</v>
      </c>
    </row>
    <row r="2254" spans="1:15">
      <c r="A2254" s="42">
        <v>41134</v>
      </c>
      <c r="B2254" s="42">
        <v>52091</v>
      </c>
      <c r="C2254" s="130">
        <v>360</v>
      </c>
      <c r="D2254" s="43">
        <v>8.5099999999999995E-2</v>
      </c>
      <c r="E2254" s="43">
        <v>7.4400000000000008E-2</v>
      </c>
      <c r="F2254" s="44">
        <v>170000</v>
      </c>
      <c r="G2254" s="44">
        <v>170000</v>
      </c>
      <c r="H2254" s="44">
        <v>92822.2</v>
      </c>
      <c r="I2254" s="44">
        <v>99999.99</v>
      </c>
      <c r="J2254" s="68">
        <f t="shared" si="105"/>
        <v>0.54601294117647059</v>
      </c>
      <c r="K2254" s="43">
        <f t="shared" si="106"/>
        <v>0.5882352352941177</v>
      </c>
      <c r="L2254" s="41" t="str">
        <f t="shared" si="107"/>
        <v>AA</v>
      </c>
      <c r="M2254" s="41" t="s">
        <v>585</v>
      </c>
      <c r="N2254" s="41" t="s">
        <v>423</v>
      </c>
      <c r="O2254" s="41" t="s">
        <v>70</v>
      </c>
    </row>
    <row r="2255" spans="1:15">
      <c r="A2255" s="42">
        <v>41334</v>
      </c>
      <c r="B2255" s="42">
        <v>54118</v>
      </c>
      <c r="C2255" s="130">
        <v>420</v>
      </c>
      <c r="D2255" s="43">
        <v>8.5099999999999995E-2</v>
      </c>
      <c r="E2255" s="43">
        <v>7.4400000000000008E-2</v>
      </c>
      <c r="F2255" s="44">
        <v>170000</v>
      </c>
      <c r="G2255" s="44">
        <v>170000</v>
      </c>
      <c r="H2255" s="44">
        <v>95614.57</v>
      </c>
      <c r="I2255" s="44">
        <v>99999.99</v>
      </c>
      <c r="J2255" s="68">
        <f t="shared" si="105"/>
        <v>0.56243864705882352</v>
      </c>
      <c r="K2255" s="43">
        <f t="shared" si="106"/>
        <v>0.5882352352941177</v>
      </c>
      <c r="L2255" s="41" t="str">
        <f t="shared" si="107"/>
        <v>AA</v>
      </c>
      <c r="M2255" s="41" t="s">
        <v>86</v>
      </c>
      <c r="N2255" s="41" t="s">
        <v>415</v>
      </c>
      <c r="O2255" s="41" t="s">
        <v>70</v>
      </c>
    </row>
    <row r="2256" spans="1:15">
      <c r="A2256" s="38">
        <v>41208</v>
      </c>
      <c r="B2256" s="38">
        <v>53991</v>
      </c>
      <c r="C2256" s="131">
        <v>420</v>
      </c>
      <c r="D2256" s="39">
        <v>8.5099999999999995E-2</v>
      </c>
      <c r="E2256" s="39">
        <v>7.5300000000000006E-2</v>
      </c>
      <c r="F2256" s="40">
        <v>170000</v>
      </c>
      <c r="G2256" s="40">
        <v>170000</v>
      </c>
      <c r="H2256" s="40">
        <v>94453</v>
      </c>
      <c r="I2256" s="40">
        <v>99999.99</v>
      </c>
      <c r="J2256" s="67">
        <f t="shared" si="105"/>
        <v>0.55560588235294117</v>
      </c>
      <c r="K2256" s="39">
        <f t="shared" si="106"/>
        <v>0.5882352352941177</v>
      </c>
      <c r="L2256" s="2" t="str">
        <f t="shared" si="107"/>
        <v>AA</v>
      </c>
      <c r="M2256" s="2" t="s">
        <v>713</v>
      </c>
      <c r="N2256" s="2" t="s">
        <v>418</v>
      </c>
      <c r="O2256" s="2" t="s">
        <v>70</v>
      </c>
    </row>
    <row r="2257" spans="1:15">
      <c r="A2257" s="42">
        <v>41502</v>
      </c>
      <c r="B2257" s="42">
        <v>50633</v>
      </c>
      <c r="C2257" s="130">
        <v>300</v>
      </c>
      <c r="D2257" s="43">
        <v>8.5099999999999995E-2</v>
      </c>
      <c r="E2257" s="43">
        <v>8.5099999999999995E-2</v>
      </c>
      <c r="F2257" s="44">
        <v>187000</v>
      </c>
      <c r="G2257" s="44">
        <v>187000</v>
      </c>
      <c r="H2257" s="44">
        <v>104652.47</v>
      </c>
      <c r="I2257" s="44">
        <v>109999.99</v>
      </c>
      <c r="J2257" s="68">
        <f t="shared" si="105"/>
        <v>0.55963887700534765</v>
      </c>
      <c r="K2257" s="43">
        <f t="shared" si="106"/>
        <v>0.58823524064171129</v>
      </c>
      <c r="L2257" s="41" t="str">
        <f t="shared" si="107"/>
        <v>AA</v>
      </c>
      <c r="M2257" s="41" t="s">
        <v>454</v>
      </c>
      <c r="N2257" s="41" t="s">
        <v>416</v>
      </c>
      <c r="O2257" s="41" t="s">
        <v>70</v>
      </c>
    </row>
    <row r="2258" spans="1:15">
      <c r="A2258" s="38">
        <v>41171</v>
      </c>
      <c r="B2258" s="38">
        <v>52128</v>
      </c>
      <c r="C2258" s="131">
        <v>360</v>
      </c>
      <c r="D2258" s="39">
        <v>8.5099999999999995E-2</v>
      </c>
      <c r="E2258" s="39">
        <v>0.08</v>
      </c>
      <c r="F2258" s="40">
        <v>187000</v>
      </c>
      <c r="G2258" s="40">
        <v>187000</v>
      </c>
      <c r="H2258" s="40">
        <v>102310.55</v>
      </c>
      <c r="I2258" s="40">
        <v>109999.99</v>
      </c>
      <c r="J2258" s="67">
        <f t="shared" si="105"/>
        <v>0.54711524064171124</v>
      </c>
      <c r="K2258" s="39">
        <f t="shared" si="106"/>
        <v>0.58823524064171129</v>
      </c>
      <c r="L2258" s="2" t="str">
        <f t="shared" si="107"/>
        <v>AA</v>
      </c>
      <c r="M2258" s="2" t="s">
        <v>454</v>
      </c>
      <c r="N2258" s="2" t="s">
        <v>416</v>
      </c>
      <c r="O2258" s="2" t="s">
        <v>70</v>
      </c>
    </row>
    <row r="2259" spans="1:15">
      <c r="A2259" s="42">
        <v>41200</v>
      </c>
      <c r="B2259" s="42">
        <v>48505</v>
      </c>
      <c r="C2259" s="130">
        <v>240</v>
      </c>
      <c r="D2259" s="43">
        <v>8.5099999999999995E-2</v>
      </c>
      <c r="E2259" s="43">
        <v>7.5300000000000006E-2</v>
      </c>
      <c r="F2259" s="44">
        <v>170000</v>
      </c>
      <c r="G2259" s="44">
        <v>170000</v>
      </c>
      <c r="H2259" s="44">
        <v>95174.77</v>
      </c>
      <c r="I2259" s="44">
        <v>100000</v>
      </c>
      <c r="J2259" s="68">
        <f t="shared" si="105"/>
        <v>0.55985158823529413</v>
      </c>
      <c r="K2259" s="43">
        <f t="shared" si="106"/>
        <v>0.58823529411764708</v>
      </c>
      <c r="L2259" s="41" t="str">
        <f t="shared" si="107"/>
        <v>AA</v>
      </c>
      <c r="M2259" s="41" t="s">
        <v>770</v>
      </c>
      <c r="N2259" s="41" t="s">
        <v>424</v>
      </c>
      <c r="O2259" s="41" t="s">
        <v>70</v>
      </c>
    </row>
    <row r="2260" spans="1:15">
      <c r="A2260" s="38">
        <v>41572</v>
      </c>
      <c r="B2260" s="38">
        <v>54356</v>
      </c>
      <c r="C2260" s="131">
        <v>420</v>
      </c>
      <c r="D2260" s="39">
        <v>8.5099999999999995E-2</v>
      </c>
      <c r="E2260" s="39">
        <v>7.4400000000000008E-2</v>
      </c>
      <c r="F2260" s="40">
        <v>194000</v>
      </c>
      <c r="G2260" s="40">
        <v>194000</v>
      </c>
      <c r="H2260" s="40">
        <v>111098.45</v>
      </c>
      <c r="I2260" s="40">
        <v>114170.46</v>
      </c>
      <c r="J2260" s="67">
        <f t="shared" si="105"/>
        <v>0.57267242268041241</v>
      </c>
      <c r="K2260" s="39">
        <f t="shared" si="106"/>
        <v>0.58850752577319587</v>
      </c>
      <c r="L2260" s="2" t="str">
        <f t="shared" si="107"/>
        <v>AA</v>
      </c>
      <c r="M2260" s="2" t="s">
        <v>457</v>
      </c>
      <c r="N2260" s="2" t="s">
        <v>419</v>
      </c>
      <c r="O2260" s="2" t="s">
        <v>70</v>
      </c>
    </row>
    <row r="2261" spans="1:15">
      <c r="A2261" s="38">
        <v>41390</v>
      </c>
      <c r="B2261" s="38">
        <v>46199</v>
      </c>
      <c r="C2261" s="131">
        <v>158</v>
      </c>
      <c r="D2261" s="39">
        <v>8.5099999999999995E-2</v>
      </c>
      <c r="E2261" s="39">
        <v>7.5300000000000006E-2</v>
      </c>
      <c r="F2261" s="40">
        <v>195400</v>
      </c>
      <c r="G2261" s="40">
        <v>195400</v>
      </c>
      <c r="H2261" s="40">
        <v>71561.64</v>
      </c>
      <c r="I2261" s="40">
        <v>114999.99</v>
      </c>
      <c r="J2261" s="67">
        <f t="shared" si="105"/>
        <v>0.3662315250767656</v>
      </c>
      <c r="K2261" s="39">
        <f t="shared" si="106"/>
        <v>0.58853628454452411</v>
      </c>
      <c r="L2261" s="2" t="str">
        <f t="shared" si="107"/>
        <v>AA</v>
      </c>
      <c r="M2261" s="2" t="s">
        <v>776</v>
      </c>
      <c r="N2261" s="2" t="s">
        <v>422</v>
      </c>
      <c r="O2261" s="2" t="s">
        <v>70</v>
      </c>
    </row>
    <row r="2262" spans="1:15">
      <c r="A2262" s="42">
        <v>41151</v>
      </c>
      <c r="B2262" s="42">
        <v>50282</v>
      </c>
      <c r="C2262" s="130">
        <v>300</v>
      </c>
      <c r="D2262" s="43">
        <v>8.5099999999999995E-2</v>
      </c>
      <c r="E2262" s="43">
        <v>8.5099999999999995E-2</v>
      </c>
      <c r="F2262" s="44">
        <v>105500</v>
      </c>
      <c r="G2262" s="44">
        <v>105500</v>
      </c>
      <c r="H2262" s="44">
        <v>56528.97</v>
      </c>
      <c r="I2262" s="44">
        <v>62098.23</v>
      </c>
      <c r="J2262" s="68">
        <f t="shared" si="105"/>
        <v>0.53581962085308055</v>
      </c>
      <c r="K2262" s="43">
        <f t="shared" si="106"/>
        <v>0.58860881516587682</v>
      </c>
      <c r="L2262" s="41" t="str">
        <f t="shared" si="107"/>
        <v>AA</v>
      </c>
      <c r="M2262" s="41" t="s">
        <v>703</v>
      </c>
      <c r="N2262" s="41" t="s">
        <v>437</v>
      </c>
      <c r="O2262" s="41" t="s">
        <v>70</v>
      </c>
    </row>
    <row r="2263" spans="1:15">
      <c r="A2263" s="42">
        <v>41689</v>
      </c>
      <c r="B2263" s="42">
        <v>54473</v>
      </c>
      <c r="C2263" s="130">
        <v>420</v>
      </c>
      <c r="D2263" s="43">
        <v>8.5099999999999995E-2</v>
      </c>
      <c r="E2263" s="43">
        <v>7.4400000000000008E-2</v>
      </c>
      <c r="F2263" s="44">
        <v>160000</v>
      </c>
      <c r="G2263" s="44">
        <v>160000</v>
      </c>
      <c r="H2263" s="44">
        <v>92278.5</v>
      </c>
      <c r="I2263" s="44">
        <v>94192.97</v>
      </c>
      <c r="J2263" s="68">
        <f t="shared" si="105"/>
        <v>0.57674062500000001</v>
      </c>
      <c r="K2263" s="43">
        <f t="shared" si="106"/>
        <v>0.58870606250000002</v>
      </c>
      <c r="L2263" s="41" t="str">
        <f t="shared" si="107"/>
        <v>AA</v>
      </c>
      <c r="M2263" s="41" t="s">
        <v>1659</v>
      </c>
      <c r="N2263" s="41" t="s">
        <v>427</v>
      </c>
      <c r="O2263" s="41" t="s">
        <v>70</v>
      </c>
    </row>
    <row r="2264" spans="1:15">
      <c r="A2264" s="42">
        <v>41304</v>
      </c>
      <c r="B2264" s="42">
        <v>48974</v>
      </c>
      <c r="C2264" s="130">
        <v>252</v>
      </c>
      <c r="D2264" s="43">
        <v>8.5099999999999995E-2</v>
      </c>
      <c r="E2264" s="43">
        <v>7.4400000000000008E-2</v>
      </c>
      <c r="F2264" s="44">
        <v>180000</v>
      </c>
      <c r="G2264" s="44">
        <v>180000</v>
      </c>
      <c r="H2264" s="44">
        <v>96584.65</v>
      </c>
      <c r="I2264" s="44">
        <v>105999.99</v>
      </c>
      <c r="J2264" s="68">
        <f t="shared" si="105"/>
        <v>0.53658138888888884</v>
      </c>
      <c r="K2264" s="43">
        <f t="shared" si="106"/>
        <v>0.58888883333333342</v>
      </c>
      <c r="L2264" s="41" t="str">
        <f t="shared" si="107"/>
        <v>AA</v>
      </c>
      <c r="M2264" s="41" t="s">
        <v>467</v>
      </c>
      <c r="N2264" s="41" t="s">
        <v>425</v>
      </c>
      <c r="O2264" s="41" t="s">
        <v>70</v>
      </c>
    </row>
    <row r="2265" spans="1:15">
      <c r="A2265" s="38">
        <v>41246</v>
      </c>
      <c r="B2265" s="38">
        <v>54029</v>
      </c>
      <c r="C2265" s="131">
        <v>420</v>
      </c>
      <c r="D2265" s="39">
        <v>8.5099999999999995E-2</v>
      </c>
      <c r="E2265" s="39">
        <v>7.5300000000000006E-2</v>
      </c>
      <c r="F2265" s="40">
        <v>180000</v>
      </c>
      <c r="G2265" s="40">
        <v>180000</v>
      </c>
      <c r="H2265" s="40">
        <v>100766.21</v>
      </c>
      <c r="I2265" s="40">
        <v>105999.99</v>
      </c>
      <c r="J2265" s="67">
        <f t="shared" si="105"/>
        <v>0.55981227777777787</v>
      </c>
      <c r="K2265" s="39">
        <f t="shared" si="106"/>
        <v>0.58888883333333342</v>
      </c>
      <c r="L2265" s="2" t="str">
        <f t="shared" si="107"/>
        <v>AA</v>
      </c>
      <c r="M2265" s="2" t="s">
        <v>516</v>
      </c>
      <c r="N2265" s="2" t="s">
        <v>416</v>
      </c>
      <c r="O2265" s="2" t="s">
        <v>70</v>
      </c>
    </row>
    <row r="2266" spans="1:15">
      <c r="A2266" s="38">
        <v>41418</v>
      </c>
      <c r="B2266" s="38">
        <v>54202</v>
      </c>
      <c r="C2266" s="131">
        <v>420</v>
      </c>
      <c r="D2266" s="39">
        <v>8.5099999999999995E-2</v>
      </c>
      <c r="E2266" s="39">
        <v>8.5099999999999995E-2</v>
      </c>
      <c r="F2266" s="40">
        <v>180000</v>
      </c>
      <c r="G2266" s="40">
        <v>180000</v>
      </c>
      <c r="H2266" s="40">
        <v>109480.13</v>
      </c>
      <c r="I2266" s="40">
        <v>105999.99</v>
      </c>
      <c r="J2266" s="67">
        <f t="shared" si="105"/>
        <v>0.60822294444444447</v>
      </c>
      <c r="K2266" s="39">
        <f t="shared" si="106"/>
        <v>0.58888883333333342</v>
      </c>
      <c r="L2266" s="2" t="str">
        <f t="shared" si="107"/>
        <v>AA</v>
      </c>
      <c r="M2266" s="2" t="s">
        <v>948</v>
      </c>
      <c r="N2266" s="2" t="s">
        <v>419</v>
      </c>
      <c r="O2266" s="2" t="s">
        <v>70</v>
      </c>
    </row>
    <row r="2267" spans="1:15">
      <c r="A2267" s="38">
        <v>41094</v>
      </c>
      <c r="B2267" s="38">
        <v>43834</v>
      </c>
      <c r="C2267" s="131">
        <v>90</v>
      </c>
      <c r="D2267" s="39">
        <v>8.5099999999999995E-2</v>
      </c>
      <c r="E2267" s="39">
        <v>0.08</v>
      </c>
      <c r="F2267" s="40">
        <v>169500</v>
      </c>
      <c r="G2267" s="40">
        <v>169500</v>
      </c>
      <c r="H2267" s="40">
        <v>83121.649999999994</v>
      </c>
      <c r="I2267" s="40">
        <v>99826.7</v>
      </c>
      <c r="J2267" s="67">
        <f t="shared" si="105"/>
        <v>0.49039321533923302</v>
      </c>
      <c r="K2267" s="39">
        <f t="shared" si="106"/>
        <v>0.58894808259587017</v>
      </c>
      <c r="L2267" s="2" t="str">
        <f t="shared" si="107"/>
        <v>AA</v>
      </c>
      <c r="M2267" s="2" t="s">
        <v>457</v>
      </c>
      <c r="N2267" s="2" t="s">
        <v>419</v>
      </c>
      <c r="O2267" s="2" t="s">
        <v>70</v>
      </c>
    </row>
    <row r="2268" spans="1:15">
      <c r="A2268" s="42">
        <v>41669</v>
      </c>
      <c r="B2268" s="42">
        <v>54453</v>
      </c>
      <c r="C2268" s="130">
        <v>420</v>
      </c>
      <c r="D2268" s="43">
        <v>8.5099999999999995E-2</v>
      </c>
      <c r="E2268" s="43">
        <v>0.08</v>
      </c>
      <c r="F2268" s="44">
        <v>157000</v>
      </c>
      <c r="G2268" s="44">
        <v>157000</v>
      </c>
      <c r="H2268" s="44">
        <v>90461.69</v>
      </c>
      <c r="I2268" s="44">
        <v>92508.800000000003</v>
      </c>
      <c r="J2268" s="68">
        <f t="shared" si="105"/>
        <v>0.57618910828025482</v>
      </c>
      <c r="K2268" s="43">
        <f t="shared" si="106"/>
        <v>0.58922802547770703</v>
      </c>
      <c r="L2268" s="41" t="str">
        <f t="shared" si="107"/>
        <v>AA</v>
      </c>
      <c r="M2268" s="41" t="s">
        <v>652</v>
      </c>
      <c r="N2268" s="41" t="s">
        <v>417</v>
      </c>
      <c r="O2268" s="41" t="s">
        <v>70</v>
      </c>
    </row>
    <row r="2269" spans="1:15">
      <c r="A2269" s="38">
        <v>41095</v>
      </c>
      <c r="B2269" s="38">
        <v>46117</v>
      </c>
      <c r="C2269" s="131">
        <v>165</v>
      </c>
      <c r="D2269" s="39">
        <v>8.5099999999999995E-2</v>
      </c>
      <c r="E2269" s="39">
        <v>8.5099999999999995E-2</v>
      </c>
      <c r="F2269" s="40">
        <v>188400</v>
      </c>
      <c r="G2269" s="40">
        <v>188400</v>
      </c>
      <c r="H2269" s="40">
        <v>82160.5</v>
      </c>
      <c r="I2269" s="40">
        <v>111025</v>
      </c>
      <c r="J2269" s="67">
        <f t="shared" si="105"/>
        <v>0.43609607218683649</v>
      </c>
      <c r="K2269" s="39">
        <f t="shared" si="106"/>
        <v>0.58930467091295113</v>
      </c>
      <c r="L2269" s="2" t="str">
        <f t="shared" si="107"/>
        <v>AA</v>
      </c>
      <c r="M2269" s="2" t="s">
        <v>570</v>
      </c>
      <c r="N2269" s="2" t="s">
        <v>422</v>
      </c>
      <c r="O2269" s="2" t="s">
        <v>70</v>
      </c>
    </row>
    <row r="2270" spans="1:15">
      <c r="A2270" s="42">
        <v>41598</v>
      </c>
      <c r="B2270" s="42">
        <v>54259</v>
      </c>
      <c r="C2270" s="130">
        <v>416</v>
      </c>
      <c r="D2270" s="43">
        <v>8.5099999999999995E-2</v>
      </c>
      <c r="E2270" s="43">
        <v>0.08</v>
      </c>
      <c r="F2270" s="44">
        <v>190000</v>
      </c>
      <c r="G2270" s="44">
        <v>190000</v>
      </c>
      <c r="H2270" s="44">
        <v>109132.62</v>
      </c>
      <c r="I2270" s="44">
        <v>111999.99</v>
      </c>
      <c r="J2270" s="68">
        <f t="shared" si="105"/>
        <v>0.57438221052631577</v>
      </c>
      <c r="K2270" s="43">
        <f t="shared" si="106"/>
        <v>0.58947363157894739</v>
      </c>
      <c r="L2270" s="41" t="str">
        <f t="shared" si="107"/>
        <v>AA</v>
      </c>
      <c r="M2270" s="41" t="s">
        <v>770</v>
      </c>
      <c r="N2270" s="41" t="s">
        <v>423</v>
      </c>
      <c r="O2270" s="41" t="s">
        <v>70</v>
      </c>
    </row>
    <row r="2271" spans="1:15">
      <c r="A2271" s="42">
        <v>41604</v>
      </c>
      <c r="B2271" s="42">
        <v>48909</v>
      </c>
      <c r="C2271" s="130">
        <v>240</v>
      </c>
      <c r="D2271" s="43">
        <v>8.5099999999999995E-2</v>
      </c>
      <c r="E2271" s="43">
        <v>7.4400000000000008E-2</v>
      </c>
      <c r="F2271" s="44">
        <v>196000</v>
      </c>
      <c r="G2271" s="44">
        <v>196000</v>
      </c>
      <c r="H2271" s="44">
        <v>109527.65</v>
      </c>
      <c r="I2271" s="44">
        <v>115580.49</v>
      </c>
      <c r="J2271" s="68">
        <f t="shared" si="105"/>
        <v>0.55881454081632653</v>
      </c>
      <c r="K2271" s="43">
        <f t="shared" si="106"/>
        <v>0.58969637755102045</v>
      </c>
      <c r="L2271" s="41" t="str">
        <f t="shared" si="107"/>
        <v>AA</v>
      </c>
      <c r="M2271" s="41" t="s">
        <v>467</v>
      </c>
      <c r="N2271" s="41" t="s">
        <v>425</v>
      </c>
      <c r="O2271" s="41" t="s">
        <v>70</v>
      </c>
    </row>
    <row r="2272" spans="1:15">
      <c r="A2272" s="38">
        <v>41542</v>
      </c>
      <c r="B2272" s="38">
        <v>54326</v>
      </c>
      <c r="C2272" s="131">
        <v>420</v>
      </c>
      <c r="D2272" s="39">
        <v>8.5099999999999995E-2</v>
      </c>
      <c r="E2272" s="39">
        <v>7.5300000000000006E-2</v>
      </c>
      <c r="F2272" s="40">
        <v>161000</v>
      </c>
      <c r="G2272" s="40">
        <v>161000</v>
      </c>
      <c r="H2272" s="40">
        <v>92209.74</v>
      </c>
      <c r="I2272" s="40">
        <v>94941.83</v>
      </c>
      <c r="J2272" s="67">
        <f t="shared" si="105"/>
        <v>0.57273130434782615</v>
      </c>
      <c r="K2272" s="39">
        <f t="shared" si="106"/>
        <v>0.58970080745341613</v>
      </c>
      <c r="L2272" s="2" t="str">
        <f t="shared" si="107"/>
        <v>AA</v>
      </c>
      <c r="M2272" s="2" t="s">
        <v>590</v>
      </c>
      <c r="N2272" s="2" t="s">
        <v>418</v>
      </c>
      <c r="O2272" s="2" t="s">
        <v>70</v>
      </c>
    </row>
    <row r="2273" spans="1:15">
      <c r="A2273" s="38">
        <v>41577</v>
      </c>
      <c r="B2273" s="38">
        <v>47056</v>
      </c>
      <c r="C2273" s="131">
        <v>180</v>
      </c>
      <c r="D2273" s="39">
        <v>8.5099999999999995E-2</v>
      </c>
      <c r="E2273" s="39">
        <v>0.08</v>
      </c>
      <c r="F2273" s="40">
        <v>192000</v>
      </c>
      <c r="G2273" s="40">
        <v>192000</v>
      </c>
      <c r="H2273" s="40">
        <v>104264.68</v>
      </c>
      <c r="I2273" s="40">
        <v>113241.39</v>
      </c>
      <c r="J2273" s="67">
        <f t="shared" si="105"/>
        <v>0.54304520833333325</v>
      </c>
      <c r="K2273" s="39">
        <f t="shared" si="106"/>
        <v>0.58979890624999998</v>
      </c>
      <c r="L2273" s="2" t="str">
        <f t="shared" si="107"/>
        <v>AA</v>
      </c>
      <c r="M2273" s="2" t="s">
        <v>472</v>
      </c>
      <c r="N2273" s="2" t="s">
        <v>426</v>
      </c>
      <c r="O2273" s="2" t="s">
        <v>70</v>
      </c>
    </row>
    <row r="2274" spans="1:15">
      <c r="A2274" s="38">
        <v>41751</v>
      </c>
      <c r="B2274" s="38">
        <v>49056</v>
      </c>
      <c r="C2274" s="131">
        <v>240</v>
      </c>
      <c r="D2274" s="39">
        <v>8.5099999999999995E-2</v>
      </c>
      <c r="E2274" s="39">
        <v>8.14E-2</v>
      </c>
      <c r="F2274" s="40">
        <v>124000</v>
      </c>
      <c r="G2274" s="40">
        <v>124000</v>
      </c>
      <c r="H2274" s="40">
        <v>70701.320000000007</v>
      </c>
      <c r="I2274" s="40">
        <v>73159.990000000005</v>
      </c>
      <c r="J2274" s="67">
        <f t="shared" si="105"/>
        <v>0.57017193548387102</v>
      </c>
      <c r="K2274" s="39">
        <f t="shared" si="106"/>
        <v>0.58999991935483875</v>
      </c>
      <c r="L2274" s="2" t="str">
        <f t="shared" si="107"/>
        <v>AA</v>
      </c>
      <c r="M2274" s="2" t="s">
        <v>564</v>
      </c>
      <c r="N2274" s="2" t="s">
        <v>417</v>
      </c>
      <c r="O2274" s="2" t="s">
        <v>70</v>
      </c>
    </row>
    <row r="2275" spans="1:15">
      <c r="A2275" s="38">
        <v>41333</v>
      </c>
      <c r="B2275" s="38">
        <v>54116</v>
      </c>
      <c r="C2275" s="131">
        <v>420</v>
      </c>
      <c r="D2275" s="39">
        <v>8.5099999999999995E-2</v>
      </c>
      <c r="E2275" s="39">
        <v>7.5300000000000006E-2</v>
      </c>
      <c r="F2275" s="40">
        <v>186500</v>
      </c>
      <c r="G2275" s="40">
        <v>186500</v>
      </c>
      <c r="H2275" s="40">
        <v>105114.7</v>
      </c>
      <c r="I2275" s="40">
        <v>110038.43</v>
      </c>
      <c r="J2275" s="67">
        <f t="shared" si="105"/>
        <v>0.56361769436997322</v>
      </c>
      <c r="K2275" s="39">
        <f t="shared" si="106"/>
        <v>0.5900183914209115</v>
      </c>
      <c r="L2275" s="2" t="str">
        <f t="shared" si="107"/>
        <v>AA</v>
      </c>
      <c r="M2275" s="2" t="s">
        <v>564</v>
      </c>
      <c r="N2275" s="2" t="s">
        <v>417</v>
      </c>
      <c r="O2275" s="2" t="s">
        <v>70</v>
      </c>
    </row>
    <row r="2276" spans="1:15">
      <c r="A2276" s="42">
        <v>41242</v>
      </c>
      <c r="B2276" s="42">
        <v>49763</v>
      </c>
      <c r="C2276" s="130">
        <v>280</v>
      </c>
      <c r="D2276" s="43">
        <v>8.5099999999999995E-2</v>
      </c>
      <c r="E2276" s="43">
        <v>7.4400000000000008E-2</v>
      </c>
      <c r="F2276" s="44">
        <v>183000</v>
      </c>
      <c r="G2276" s="44">
        <v>183000</v>
      </c>
      <c r="H2276" s="44">
        <v>99183.76</v>
      </c>
      <c r="I2276" s="44">
        <v>107999.99</v>
      </c>
      <c r="J2276" s="68">
        <f t="shared" si="105"/>
        <v>0.54198775956284151</v>
      </c>
      <c r="K2276" s="43">
        <f t="shared" si="106"/>
        <v>0.59016387978142082</v>
      </c>
      <c r="L2276" s="41" t="str">
        <f t="shared" si="107"/>
        <v>AA</v>
      </c>
      <c r="M2276" s="41" t="s">
        <v>753</v>
      </c>
      <c r="N2276" s="41" t="s">
        <v>431</v>
      </c>
      <c r="O2276" s="41" t="s">
        <v>70</v>
      </c>
    </row>
    <row r="2277" spans="1:15">
      <c r="A2277" s="42">
        <v>41325</v>
      </c>
      <c r="B2277" s="42">
        <v>54108</v>
      </c>
      <c r="C2277" s="130">
        <v>420</v>
      </c>
      <c r="D2277" s="43">
        <v>8.5099999999999995E-2</v>
      </c>
      <c r="E2277" s="43">
        <v>0.08</v>
      </c>
      <c r="F2277" s="44">
        <v>152000</v>
      </c>
      <c r="G2277" s="44">
        <v>152000</v>
      </c>
      <c r="H2277" s="44">
        <v>85649.919999999998</v>
      </c>
      <c r="I2277" s="44">
        <v>89751.2</v>
      </c>
      <c r="J2277" s="68">
        <f t="shared" si="105"/>
        <v>0.56348631578947372</v>
      </c>
      <c r="K2277" s="43">
        <f t="shared" si="106"/>
        <v>0.59046842105263153</v>
      </c>
      <c r="L2277" s="41" t="str">
        <f t="shared" si="107"/>
        <v>AA</v>
      </c>
      <c r="M2277" s="41" t="s">
        <v>817</v>
      </c>
      <c r="N2277" s="41" t="s">
        <v>416</v>
      </c>
      <c r="O2277" s="41" t="s">
        <v>70</v>
      </c>
    </row>
    <row r="2278" spans="1:15">
      <c r="A2278" s="42">
        <v>41337</v>
      </c>
      <c r="B2278" s="42">
        <v>46057</v>
      </c>
      <c r="C2278" s="130">
        <v>155</v>
      </c>
      <c r="D2278" s="43">
        <v>8.5099999999999995E-2</v>
      </c>
      <c r="E2278" s="43">
        <v>7.4400000000000008E-2</v>
      </c>
      <c r="F2278" s="44">
        <v>191660</v>
      </c>
      <c r="G2278" s="44">
        <v>191660</v>
      </c>
      <c r="H2278" s="44">
        <v>97647.22</v>
      </c>
      <c r="I2278" s="44">
        <v>113187.99</v>
      </c>
      <c r="J2278" s="68">
        <f t="shared" si="105"/>
        <v>0.50948147761661278</v>
      </c>
      <c r="K2278" s="43">
        <f t="shared" si="106"/>
        <v>0.59056657622873843</v>
      </c>
      <c r="L2278" s="41" t="str">
        <f t="shared" si="107"/>
        <v>AA</v>
      </c>
      <c r="M2278" s="41" t="s">
        <v>566</v>
      </c>
      <c r="N2278" s="41" t="s">
        <v>420</v>
      </c>
      <c r="O2278" s="41" t="s">
        <v>70</v>
      </c>
    </row>
    <row r="2279" spans="1:15">
      <c r="A2279" s="42">
        <v>41169</v>
      </c>
      <c r="B2279" s="42">
        <v>44121</v>
      </c>
      <c r="C2279" s="130">
        <v>97</v>
      </c>
      <c r="D2279" s="43">
        <v>8.5099999999999995E-2</v>
      </c>
      <c r="E2279" s="43">
        <v>0.08</v>
      </c>
      <c r="F2279" s="44">
        <v>200000</v>
      </c>
      <c r="G2279" s="44">
        <v>200000</v>
      </c>
      <c r="H2279" s="44">
        <v>79075.570000000007</v>
      </c>
      <c r="I2279" s="44">
        <v>118199.99</v>
      </c>
      <c r="J2279" s="68">
        <f t="shared" si="105"/>
        <v>0.39537785000000003</v>
      </c>
      <c r="K2279" s="43">
        <f t="shared" si="106"/>
        <v>0.59099995000000005</v>
      </c>
      <c r="L2279" s="41" t="str">
        <f t="shared" si="107"/>
        <v>AA</v>
      </c>
      <c r="M2279" s="41" t="s">
        <v>558</v>
      </c>
      <c r="N2279" s="41" t="s">
        <v>424</v>
      </c>
      <c r="O2279" s="41" t="s">
        <v>70</v>
      </c>
    </row>
    <row r="2280" spans="1:15">
      <c r="A2280" s="38">
        <v>41359</v>
      </c>
      <c r="B2280" s="38">
        <v>48664</v>
      </c>
      <c r="C2280" s="131">
        <v>240</v>
      </c>
      <c r="D2280" s="39">
        <v>8.5099999999999995E-2</v>
      </c>
      <c r="E2280" s="39">
        <v>8.5099999999999995E-2</v>
      </c>
      <c r="F2280" s="40">
        <v>125413.05</v>
      </c>
      <c r="G2280" s="40">
        <v>125413.05</v>
      </c>
      <c r="H2280" s="40">
        <v>70524.070000000007</v>
      </c>
      <c r="I2280" s="40">
        <v>74127.179999999993</v>
      </c>
      <c r="J2280" s="67">
        <f t="shared" si="105"/>
        <v>0.5623343822672362</v>
      </c>
      <c r="K2280" s="39">
        <f t="shared" si="106"/>
        <v>0.59106432703773648</v>
      </c>
      <c r="L2280" s="2" t="str">
        <f t="shared" si="107"/>
        <v>AA</v>
      </c>
      <c r="M2280" s="2" t="s">
        <v>1069</v>
      </c>
      <c r="N2280" s="2" t="s">
        <v>419</v>
      </c>
      <c r="O2280" s="2" t="s">
        <v>70</v>
      </c>
    </row>
    <row r="2281" spans="1:15">
      <c r="A2281" s="38">
        <v>41535</v>
      </c>
      <c r="B2281" s="38">
        <v>54319</v>
      </c>
      <c r="C2281" s="131">
        <v>420</v>
      </c>
      <c r="D2281" s="39">
        <v>8.5099999999999995E-2</v>
      </c>
      <c r="E2281" s="39">
        <v>7.5300000000000006E-2</v>
      </c>
      <c r="F2281" s="40">
        <v>160000</v>
      </c>
      <c r="G2281" s="40">
        <v>160000</v>
      </c>
      <c r="H2281" s="40">
        <v>91883.48</v>
      </c>
      <c r="I2281" s="40">
        <v>94606.35</v>
      </c>
      <c r="J2281" s="67">
        <f t="shared" si="105"/>
        <v>0.57427174999999997</v>
      </c>
      <c r="K2281" s="39">
        <f t="shared" si="106"/>
        <v>0.59128968749999999</v>
      </c>
      <c r="L2281" s="2" t="str">
        <f t="shared" si="107"/>
        <v>AA</v>
      </c>
      <c r="M2281" s="2" t="s">
        <v>889</v>
      </c>
      <c r="N2281" s="2" t="s">
        <v>416</v>
      </c>
      <c r="O2281" s="2" t="s">
        <v>70</v>
      </c>
    </row>
    <row r="2282" spans="1:15">
      <c r="A2282" s="38">
        <v>41075</v>
      </c>
      <c r="B2282" s="38">
        <v>48380</v>
      </c>
      <c r="C2282" s="131">
        <v>240</v>
      </c>
      <c r="D2282" s="39">
        <v>8.5099999999999995E-2</v>
      </c>
      <c r="E2282" s="39">
        <v>7.4400000000000008E-2</v>
      </c>
      <c r="F2282" s="40">
        <v>186000</v>
      </c>
      <c r="G2282" s="40">
        <v>186000</v>
      </c>
      <c r="H2282" s="40">
        <v>96543.69</v>
      </c>
      <c r="I2282" s="40">
        <v>109999.99</v>
      </c>
      <c r="J2282" s="67">
        <f t="shared" si="105"/>
        <v>0.51905209677419351</v>
      </c>
      <c r="K2282" s="39">
        <f t="shared" si="106"/>
        <v>0.59139779569892481</v>
      </c>
      <c r="L2282" s="2" t="str">
        <f t="shared" si="107"/>
        <v>AA</v>
      </c>
      <c r="M2282" s="2" t="s">
        <v>1208</v>
      </c>
      <c r="N2282" s="2" t="s">
        <v>424</v>
      </c>
      <c r="O2282" s="2" t="s">
        <v>70</v>
      </c>
    </row>
    <row r="2283" spans="1:15">
      <c r="A2283" s="38">
        <v>41117</v>
      </c>
      <c r="B2283" s="38">
        <v>48422</v>
      </c>
      <c r="C2283" s="131">
        <v>240</v>
      </c>
      <c r="D2283" s="39">
        <v>8.5099999999999995E-2</v>
      </c>
      <c r="E2283" s="39">
        <v>7.5300000000000006E-2</v>
      </c>
      <c r="F2283" s="40">
        <v>200000</v>
      </c>
      <c r="G2283" s="40">
        <v>200000</v>
      </c>
      <c r="H2283" s="40">
        <v>104318.23</v>
      </c>
      <c r="I2283" s="40">
        <v>118299.99</v>
      </c>
      <c r="J2283" s="67">
        <f t="shared" si="105"/>
        <v>0.52159115</v>
      </c>
      <c r="K2283" s="39">
        <f t="shared" si="106"/>
        <v>0.59149995</v>
      </c>
      <c r="L2283" s="2" t="str">
        <f t="shared" si="107"/>
        <v>AA</v>
      </c>
      <c r="M2283" s="2" t="s">
        <v>1099</v>
      </c>
      <c r="N2283" s="2" t="s">
        <v>416</v>
      </c>
      <c r="O2283" s="2" t="s">
        <v>70</v>
      </c>
    </row>
    <row r="2284" spans="1:15">
      <c r="A2284" s="42">
        <v>41247</v>
      </c>
      <c r="B2284" s="42">
        <v>51901</v>
      </c>
      <c r="C2284" s="130">
        <v>350</v>
      </c>
      <c r="D2284" s="43">
        <v>8.5099999999999995E-2</v>
      </c>
      <c r="E2284" s="43">
        <v>0.08</v>
      </c>
      <c r="F2284" s="44">
        <v>142000</v>
      </c>
      <c r="G2284" s="44">
        <v>142000</v>
      </c>
      <c r="H2284" s="44">
        <v>78748.759999999995</v>
      </c>
      <c r="I2284" s="44">
        <v>83999.99</v>
      </c>
      <c r="J2284" s="68">
        <f t="shared" si="105"/>
        <v>0.55456873239436622</v>
      </c>
      <c r="K2284" s="43">
        <f t="shared" si="106"/>
        <v>0.59154922535211274</v>
      </c>
      <c r="L2284" s="41" t="str">
        <f t="shared" si="107"/>
        <v>AA</v>
      </c>
      <c r="M2284" s="41" t="s">
        <v>522</v>
      </c>
      <c r="N2284" s="41" t="s">
        <v>419</v>
      </c>
      <c r="O2284" s="41" t="s">
        <v>70</v>
      </c>
    </row>
    <row r="2285" spans="1:15">
      <c r="A2285" s="38">
        <v>41603</v>
      </c>
      <c r="B2285" s="38">
        <v>54387</v>
      </c>
      <c r="C2285" s="131">
        <v>420</v>
      </c>
      <c r="D2285" s="39">
        <v>8.5099999999999995E-2</v>
      </c>
      <c r="E2285" s="39">
        <v>7.5300000000000006E-2</v>
      </c>
      <c r="F2285" s="40">
        <v>165650</v>
      </c>
      <c r="G2285" s="40">
        <v>165650</v>
      </c>
      <c r="H2285" s="40">
        <v>95582.93</v>
      </c>
      <c r="I2285" s="40">
        <v>97999.99</v>
      </c>
      <c r="J2285" s="67">
        <f t="shared" si="105"/>
        <v>0.57701738605493502</v>
      </c>
      <c r="K2285" s="39">
        <f t="shared" si="106"/>
        <v>0.59160875339571384</v>
      </c>
      <c r="L2285" s="2" t="str">
        <f t="shared" si="107"/>
        <v>AA</v>
      </c>
      <c r="M2285" s="2" t="s">
        <v>555</v>
      </c>
      <c r="N2285" s="2" t="s">
        <v>434</v>
      </c>
      <c r="O2285" s="2" t="s">
        <v>70</v>
      </c>
    </row>
    <row r="2286" spans="1:15">
      <c r="A2286" s="42">
        <v>41375</v>
      </c>
      <c r="B2286" s="42">
        <v>51755</v>
      </c>
      <c r="C2286" s="130">
        <v>341</v>
      </c>
      <c r="D2286" s="43">
        <v>8.5099999999999995E-2</v>
      </c>
      <c r="E2286" s="43">
        <v>0.08</v>
      </c>
      <c r="F2286" s="44">
        <v>126000</v>
      </c>
      <c r="G2286" s="44">
        <v>126000</v>
      </c>
      <c r="H2286" s="44">
        <v>70612.759999999995</v>
      </c>
      <c r="I2286" s="44">
        <v>74544.42</v>
      </c>
      <c r="J2286" s="68">
        <f t="shared" si="105"/>
        <v>0.56041873015873012</v>
      </c>
      <c r="K2286" s="43">
        <f t="shared" si="106"/>
        <v>0.59162238095238096</v>
      </c>
      <c r="L2286" s="41" t="str">
        <f t="shared" si="107"/>
        <v>AA</v>
      </c>
      <c r="M2286" s="41" t="s">
        <v>1485</v>
      </c>
      <c r="N2286" s="41" t="s">
        <v>428</v>
      </c>
      <c r="O2286" s="41" t="s">
        <v>70</v>
      </c>
    </row>
    <row r="2287" spans="1:15">
      <c r="A2287" s="38">
        <v>41173</v>
      </c>
      <c r="B2287" s="38">
        <v>46651</v>
      </c>
      <c r="C2287" s="131">
        <v>180</v>
      </c>
      <c r="D2287" s="39">
        <v>8.5099999999999995E-2</v>
      </c>
      <c r="E2287" s="39">
        <v>0.08</v>
      </c>
      <c r="F2287" s="40">
        <v>191000</v>
      </c>
      <c r="G2287" s="40">
        <v>191000</v>
      </c>
      <c r="H2287" s="40">
        <v>95921.36</v>
      </c>
      <c r="I2287" s="40">
        <v>112999.99</v>
      </c>
      <c r="J2287" s="67">
        <f t="shared" si="105"/>
        <v>0.50220607329842937</v>
      </c>
      <c r="K2287" s="39">
        <f t="shared" si="106"/>
        <v>0.59162298429319371</v>
      </c>
      <c r="L2287" s="2" t="str">
        <f t="shared" si="107"/>
        <v>AA</v>
      </c>
      <c r="M2287" s="2" t="s">
        <v>609</v>
      </c>
      <c r="N2287" s="2" t="s">
        <v>428</v>
      </c>
      <c r="O2287" s="2" t="s">
        <v>70</v>
      </c>
    </row>
    <row r="2288" spans="1:15">
      <c r="A2288" s="38">
        <v>41717</v>
      </c>
      <c r="B2288" s="38">
        <v>49022</v>
      </c>
      <c r="C2288" s="131">
        <v>240</v>
      </c>
      <c r="D2288" s="39">
        <v>8.5099999999999995E-2</v>
      </c>
      <c r="E2288" s="39">
        <v>7.5300000000000006E-2</v>
      </c>
      <c r="F2288" s="40">
        <v>149000</v>
      </c>
      <c r="G2288" s="40">
        <v>149000</v>
      </c>
      <c r="H2288" s="40">
        <v>85037.85</v>
      </c>
      <c r="I2288" s="40">
        <v>88166.64</v>
      </c>
      <c r="J2288" s="67">
        <f t="shared" si="105"/>
        <v>0.57072382550335576</v>
      </c>
      <c r="K2288" s="39">
        <f t="shared" si="106"/>
        <v>0.59172241610738252</v>
      </c>
      <c r="L2288" s="2" t="str">
        <f t="shared" si="107"/>
        <v>AA</v>
      </c>
      <c r="M2288" s="2" t="s">
        <v>467</v>
      </c>
      <c r="N2288" s="2" t="s">
        <v>425</v>
      </c>
      <c r="O2288" s="2" t="s">
        <v>70</v>
      </c>
    </row>
    <row r="2289" spans="1:15">
      <c r="A2289" s="42">
        <v>41467</v>
      </c>
      <c r="B2289" s="42">
        <v>54251</v>
      </c>
      <c r="C2289" s="130">
        <v>420</v>
      </c>
      <c r="D2289" s="43">
        <v>8.5099999999999995E-2</v>
      </c>
      <c r="E2289" s="43">
        <v>7.4400000000000008E-2</v>
      </c>
      <c r="F2289" s="44">
        <v>126700</v>
      </c>
      <c r="G2289" s="44">
        <v>126700</v>
      </c>
      <c r="H2289" s="44">
        <v>72456.479999999996</v>
      </c>
      <c r="I2289" s="44">
        <v>74999.990000000005</v>
      </c>
      <c r="J2289" s="68">
        <f t="shared" si="105"/>
        <v>0.57187434885556432</v>
      </c>
      <c r="K2289" s="43">
        <f t="shared" si="106"/>
        <v>0.5919494080505131</v>
      </c>
      <c r="L2289" s="41" t="str">
        <f t="shared" si="107"/>
        <v>AA</v>
      </c>
      <c r="M2289" s="41" t="s">
        <v>619</v>
      </c>
      <c r="N2289" s="41" t="s">
        <v>427</v>
      </c>
      <c r="O2289" s="41" t="s">
        <v>70</v>
      </c>
    </row>
    <row r="2290" spans="1:15">
      <c r="A2290" s="38">
        <v>41493</v>
      </c>
      <c r="B2290" s="38">
        <v>50624</v>
      </c>
      <c r="C2290" s="131">
        <v>300</v>
      </c>
      <c r="D2290" s="39">
        <v>8.5099999999999995E-2</v>
      </c>
      <c r="E2290" s="39">
        <v>0.08</v>
      </c>
      <c r="F2290" s="40">
        <v>170000</v>
      </c>
      <c r="G2290" s="40">
        <v>170000</v>
      </c>
      <c r="H2290" s="40">
        <v>98691.51</v>
      </c>
      <c r="I2290" s="40">
        <v>100660.24</v>
      </c>
      <c r="J2290" s="67">
        <f t="shared" si="105"/>
        <v>0.58053829411764701</v>
      </c>
      <c r="K2290" s="39">
        <f t="shared" si="106"/>
        <v>0.59211905882352944</v>
      </c>
      <c r="L2290" s="2" t="str">
        <f t="shared" si="107"/>
        <v>AA</v>
      </c>
      <c r="M2290" s="2" t="s">
        <v>1060</v>
      </c>
      <c r="N2290" s="2" t="s">
        <v>417</v>
      </c>
      <c r="O2290" s="2" t="s">
        <v>70</v>
      </c>
    </row>
    <row r="2291" spans="1:15">
      <c r="A2291" s="42">
        <v>41500</v>
      </c>
      <c r="B2291" s="42">
        <v>46979</v>
      </c>
      <c r="C2291" s="130">
        <v>180</v>
      </c>
      <c r="D2291" s="43">
        <v>8.5099999999999995E-2</v>
      </c>
      <c r="E2291" s="43">
        <v>7.5300000000000006E-2</v>
      </c>
      <c r="F2291" s="44">
        <v>186000</v>
      </c>
      <c r="G2291" s="44">
        <v>186000</v>
      </c>
      <c r="H2291" s="44">
        <v>100385.13</v>
      </c>
      <c r="I2291" s="44">
        <v>110186.06</v>
      </c>
      <c r="J2291" s="68">
        <f t="shared" si="105"/>
        <v>0.53970499999999999</v>
      </c>
      <c r="K2291" s="43">
        <f t="shared" si="106"/>
        <v>0.59239817204301071</v>
      </c>
      <c r="L2291" s="41" t="str">
        <f t="shared" si="107"/>
        <v>AA</v>
      </c>
      <c r="M2291" s="41" t="s">
        <v>467</v>
      </c>
      <c r="N2291" s="41" t="s">
        <v>425</v>
      </c>
      <c r="O2291" s="41" t="s">
        <v>70</v>
      </c>
    </row>
    <row r="2292" spans="1:15">
      <c r="A2292" s="38">
        <v>41242</v>
      </c>
      <c r="B2292" s="38">
        <v>52199</v>
      </c>
      <c r="C2292" s="131">
        <v>360</v>
      </c>
      <c r="D2292" s="39">
        <v>8.5099999999999995E-2</v>
      </c>
      <c r="E2292" s="39">
        <v>7.4400000000000008E-2</v>
      </c>
      <c r="F2292" s="40">
        <v>120000</v>
      </c>
      <c r="G2292" s="40">
        <v>120000</v>
      </c>
      <c r="H2292" s="40">
        <v>48310.06</v>
      </c>
      <c r="I2292" s="40">
        <v>71099.990000000005</v>
      </c>
      <c r="J2292" s="67">
        <f t="shared" si="105"/>
        <v>0.40258383333333331</v>
      </c>
      <c r="K2292" s="39">
        <f t="shared" si="106"/>
        <v>0.59249991666666668</v>
      </c>
      <c r="L2292" s="2" t="str">
        <f t="shared" si="107"/>
        <v>AA</v>
      </c>
      <c r="M2292" s="2" t="s">
        <v>489</v>
      </c>
      <c r="N2292" s="2" t="s">
        <v>415</v>
      </c>
      <c r="O2292" s="2" t="s">
        <v>70</v>
      </c>
    </row>
    <row r="2293" spans="1:15">
      <c r="A2293" s="42">
        <v>41344</v>
      </c>
      <c r="B2293" s="42">
        <v>52423</v>
      </c>
      <c r="C2293" s="130">
        <v>364</v>
      </c>
      <c r="D2293" s="43">
        <v>8.5099999999999995E-2</v>
      </c>
      <c r="E2293" s="43">
        <v>0.08</v>
      </c>
      <c r="F2293" s="44">
        <v>135000</v>
      </c>
      <c r="G2293" s="44">
        <v>135000</v>
      </c>
      <c r="H2293" s="44">
        <v>53025.32</v>
      </c>
      <c r="I2293" s="44">
        <v>79999.990000000005</v>
      </c>
      <c r="J2293" s="68">
        <f t="shared" si="105"/>
        <v>0.39278014814814816</v>
      </c>
      <c r="K2293" s="43">
        <f t="shared" si="106"/>
        <v>0.59259251851851857</v>
      </c>
      <c r="L2293" s="41" t="str">
        <f t="shared" si="107"/>
        <v>AA</v>
      </c>
      <c r="M2293" s="41" t="s">
        <v>1199</v>
      </c>
      <c r="N2293" s="41" t="s">
        <v>416</v>
      </c>
      <c r="O2293" s="41" t="s">
        <v>70</v>
      </c>
    </row>
    <row r="2294" spans="1:15">
      <c r="A2294" s="38">
        <v>41383</v>
      </c>
      <c r="B2294" s="38">
        <v>50970</v>
      </c>
      <c r="C2294" s="131">
        <v>315</v>
      </c>
      <c r="D2294" s="39">
        <v>8.5099999999999995E-2</v>
      </c>
      <c r="E2294" s="39">
        <v>0.08</v>
      </c>
      <c r="F2294" s="40">
        <v>118000</v>
      </c>
      <c r="G2294" s="40">
        <v>118000</v>
      </c>
      <c r="H2294" s="40">
        <v>65867.58</v>
      </c>
      <c r="I2294" s="40">
        <v>69999.990000000005</v>
      </c>
      <c r="J2294" s="67">
        <f t="shared" si="105"/>
        <v>0.55819983050847455</v>
      </c>
      <c r="K2294" s="39">
        <f t="shared" si="106"/>
        <v>0.59322025423728819</v>
      </c>
      <c r="L2294" s="2" t="str">
        <f t="shared" si="107"/>
        <v>AA</v>
      </c>
      <c r="M2294" s="2" t="s">
        <v>909</v>
      </c>
      <c r="N2294" s="2" t="s">
        <v>417</v>
      </c>
      <c r="O2294" s="2" t="s">
        <v>70</v>
      </c>
    </row>
    <row r="2295" spans="1:15">
      <c r="A2295" s="42">
        <v>41404</v>
      </c>
      <c r="B2295" s="42">
        <v>54188</v>
      </c>
      <c r="C2295" s="130">
        <v>420</v>
      </c>
      <c r="D2295" s="43">
        <v>8.5099999999999995E-2</v>
      </c>
      <c r="E2295" s="43">
        <v>7.5300000000000006E-2</v>
      </c>
      <c r="F2295" s="44">
        <v>177000</v>
      </c>
      <c r="G2295" s="44">
        <v>177000</v>
      </c>
      <c r="H2295" s="44">
        <v>100932.64</v>
      </c>
      <c r="I2295" s="44">
        <v>105011.55</v>
      </c>
      <c r="J2295" s="68">
        <f t="shared" si="105"/>
        <v>0.5702409039548022</v>
      </c>
      <c r="K2295" s="43">
        <f t="shared" si="106"/>
        <v>0.59328559322033902</v>
      </c>
      <c r="L2295" s="41" t="str">
        <f t="shared" si="107"/>
        <v>AA</v>
      </c>
      <c r="M2295" s="41" t="s">
        <v>831</v>
      </c>
      <c r="N2295" s="41" t="s">
        <v>417</v>
      </c>
      <c r="O2295" s="41" t="s">
        <v>70</v>
      </c>
    </row>
    <row r="2296" spans="1:15">
      <c r="A2296" s="42">
        <v>41225</v>
      </c>
      <c r="B2296" s="42">
        <v>54008</v>
      </c>
      <c r="C2296" s="130">
        <v>420</v>
      </c>
      <c r="D2296" s="43">
        <v>8.5099999999999995E-2</v>
      </c>
      <c r="E2296" s="43">
        <v>0.08</v>
      </c>
      <c r="F2296" s="44">
        <v>160000</v>
      </c>
      <c r="G2296" s="44">
        <v>160000</v>
      </c>
      <c r="H2296" s="44">
        <v>89947.72</v>
      </c>
      <c r="I2296" s="44">
        <v>94999.99</v>
      </c>
      <c r="J2296" s="68">
        <f t="shared" si="105"/>
        <v>0.56217324999999996</v>
      </c>
      <c r="K2296" s="43">
        <f t="shared" si="106"/>
        <v>0.59374993750000005</v>
      </c>
      <c r="L2296" s="41" t="str">
        <f t="shared" si="107"/>
        <v>AA</v>
      </c>
      <c r="M2296" s="41" t="s">
        <v>750</v>
      </c>
      <c r="N2296" s="41" t="s">
        <v>417</v>
      </c>
      <c r="O2296" s="41" t="s">
        <v>70</v>
      </c>
    </row>
    <row r="2297" spans="1:15">
      <c r="A2297" s="42">
        <v>41631</v>
      </c>
      <c r="B2297" s="42">
        <v>54415</v>
      </c>
      <c r="C2297" s="130">
        <v>420</v>
      </c>
      <c r="D2297" s="43">
        <v>8.5099999999999995E-2</v>
      </c>
      <c r="E2297" s="43">
        <v>0.08</v>
      </c>
      <c r="F2297" s="44">
        <v>161000</v>
      </c>
      <c r="G2297" s="44">
        <v>161000</v>
      </c>
      <c r="H2297" s="44">
        <v>93325.47</v>
      </c>
      <c r="I2297" s="44">
        <v>95594.51</v>
      </c>
      <c r="J2297" s="68">
        <f t="shared" si="105"/>
        <v>0.57966130434782615</v>
      </c>
      <c r="K2297" s="43">
        <f t="shared" si="106"/>
        <v>0.59375472049689437</v>
      </c>
      <c r="L2297" s="41" t="str">
        <f t="shared" si="107"/>
        <v>AA</v>
      </c>
      <c r="M2297" s="41" t="s">
        <v>525</v>
      </c>
      <c r="N2297" s="41" t="s">
        <v>430</v>
      </c>
      <c r="O2297" s="41" t="s">
        <v>70</v>
      </c>
    </row>
    <row r="2298" spans="1:15">
      <c r="A2298" s="42">
        <v>41459</v>
      </c>
      <c r="B2298" s="42">
        <v>50590</v>
      </c>
      <c r="C2298" s="130">
        <v>300</v>
      </c>
      <c r="D2298" s="43">
        <v>8.5099999999999995E-2</v>
      </c>
      <c r="E2298" s="43">
        <v>0.08</v>
      </c>
      <c r="F2298" s="44">
        <v>109000</v>
      </c>
      <c r="G2298" s="44">
        <v>109000</v>
      </c>
      <c r="H2298" s="44">
        <v>63944.33</v>
      </c>
      <c r="I2298" s="44">
        <v>64726.559999999998</v>
      </c>
      <c r="J2298" s="68">
        <f t="shared" si="105"/>
        <v>0.58664522935779817</v>
      </c>
      <c r="K2298" s="43">
        <f t="shared" si="106"/>
        <v>0.59382165137614673</v>
      </c>
      <c r="L2298" s="41" t="str">
        <f t="shared" si="107"/>
        <v>AA</v>
      </c>
      <c r="M2298" s="41" t="s">
        <v>511</v>
      </c>
      <c r="N2298" s="41" t="s">
        <v>422</v>
      </c>
      <c r="O2298" s="41" t="s">
        <v>70</v>
      </c>
    </row>
    <row r="2299" spans="1:15">
      <c r="A2299" s="42">
        <v>41663</v>
      </c>
      <c r="B2299" s="42">
        <v>48968</v>
      </c>
      <c r="C2299" s="130">
        <v>240</v>
      </c>
      <c r="D2299" s="43">
        <v>8.5099999999999995E-2</v>
      </c>
      <c r="E2299" s="43">
        <v>8.5099999999999995E-2</v>
      </c>
      <c r="F2299" s="44">
        <v>130000</v>
      </c>
      <c r="G2299" s="44">
        <v>130000</v>
      </c>
      <c r="H2299" s="44">
        <v>73730.42</v>
      </c>
      <c r="I2299" s="44">
        <v>77219.990000000005</v>
      </c>
      <c r="J2299" s="68">
        <f t="shared" si="105"/>
        <v>0.56715707692307693</v>
      </c>
      <c r="K2299" s="43">
        <f t="shared" si="106"/>
        <v>0.59399992307692306</v>
      </c>
      <c r="L2299" s="41" t="str">
        <f t="shared" si="107"/>
        <v>AA</v>
      </c>
      <c r="M2299" s="41" t="s">
        <v>564</v>
      </c>
      <c r="N2299" s="41" t="s">
        <v>417</v>
      </c>
      <c r="O2299" s="41" t="s">
        <v>70</v>
      </c>
    </row>
    <row r="2300" spans="1:15">
      <c r="A2300" s="38">
        <v>41192</v>
      </c>
      <c r="B2300" s="38">
        <v>46670</v>
      </c>
      <c r="C2300" s="131">
        <v>180</v>
      </c>
      <c r="D2300" s="39">
        <v>8.5099999999999995E-2</v>
      </c>
      <c r="E2300" s="39">
        <v>0.08</v>
      </c>
      <c r="F2300" s="40">
        <v>101000</v>
      </c>
      <c r="G2300" s="40">
        <v>101000</v>
      </c>
      <c r="H2300" s="40">
        <v>51272.26</v>
      </c>
      <c r="I2300" s="40">
        <v>59999.99</v>
      </c>
      <c r="J2300" s="67">
        <f t="shared" si="105"/>
        <v>0.50764613861386143</v>
      </c>
      <c r="K2300" s="39">
        <f t="shared" si="106"/>
        <v>0.59405930693069309</v>
      </c>
      <c r="L2300" s="2" t="str">
        <f t="shared" si="107"/>
        <v>AA</v>
      </c>
      <c r="M2300" s="2" t="s">
        <v>601</v>
      </c>
      <c r="N2300" s="2" t="s">
        <v>435</v>
      </c>
      <c r="O2300" s="2" t="s">
        <v>70</v>
      </c>
    </row>
    <row r="2301" spans="1:15">
      <c r="A2301" s="38">
        <v>41761</v>
      </c>
      <c r="B2301" s="38">
        <v>54545</v>
      </c>
      <c r="C2301" s="131">
        <v>420</v>
      </c>
      <c r="D2301" s="39">
        <v>8.5099999999999995E-2</v>
      </c>
      <c r="E2301" s="39">
        <v>8.14E-2</v>
      </c>
      <c r="F2301" s="40">
        <v>150000</v>
      </c>
      <c r="G2301" s="40">
        <v>150000</v>
      </c>
      <c r="H2301" s="40">
        <v>87354</v>
      </c>
      <c r="I2301" s="40">
        <v>89115.9</v>
      </c>
      <c r="J2301" s="67">
        <f t="shared" si="105"/>
        <v>0.58235999999999999</v>
      </c>
      <c r="K2301" s="39">
        <f t="shared" si="106"/>
        <v>0.59410599999999991</v>
      </c>
      <c r="L2301" s="2" t="str">
        <f t="shared" si="107"/>
        <v>AA</v>
      </c>
      <c r="M2301" s="2" t="s">
        <v>450</v>
      </c>
      <c r="N2301" s="2" t="s">
        <v>417</v>
      </c>
      <c r="O2301" s="2" t="s">
        <v>70</v>
      </c>
    </row>
    <row r="2302" spans="1:15">
      <c r="A2302" s="42">
        <v>41185</v>
      </c>
      <c r="B2302" s="42">
        <v>50681</v>
      </c>
      <c r="C2302" s="130">
        <v>312</v>
      </c>
      <c r="D2302" s="43">
        <v>8.5099999999999995E-2</v>
      </c>
      <c r="E2302" s="43">
        <v>7.4400000000000008E-2</v>
      </c>
      <c r="F2302" s="44">
        <v>193566</v>
      </c>
      <c r="G2302" s="44">
        <v>193566</v>
      </c>
      <c r="H2302" s="44">
        <v>106083.8</v>
      </c>
      <c r="I2302" s="44">
        <v>114999.99</v>
      </c>
      <c r="J2302" s="68">
        <f t="shared" si="105"/>
        <v>0.54804976080510004</v>
      </c>
      <c r="K2302" s="43">
        <f t="shared" si="106"/>
        <v>0.59411255075788105</v>
      </c>
      <c r="L2302" s="41" t="str">
        <f t="shared" si="107"/>
        <v>AA</v>
      </c>
      <c r="M2302" s="41" t="s">
        <v>520</v>
      </c>
      <c r="N2302" s="41" t="s">
        <v>429</v>
      </c>
      <c r="O2302" s="41" t="s">
        <v>70</v>
      </c>
    </row>
    <row r="2303" spans="1:15">
      <c r="A2303" s="42">
        <v>41652</v>
      </c>
      <c r="B2303" s="42">
        <v>47131</v>
      </c>
      <c r="C2303" s="130">
        <v>180</v>
      </c>
      <c r="D2303" s="43">
        <v>8.5099999999999995E-2</v>
      </c>
      <c r="E2303" s="43">
        <v>0.08</v>
      </c>
      <c r="F2303" s="44">
        <v>100000</v>
      </c>
      <c r="G2303" s="44">
        <v>100000</v>
      </c>
      <c r="H2303" s="44">
        <v>55736.79</v>
      </c>
      <c r="I2303" s="44">
        <v>59426.33</v>
      </c>
      <c r="J2303" s="68">
        <f t="shared" si="105"/>
        <v>0.55736790000000003</v>
      </c>
      <c r="K2303" s="43">
        <f t="shared" si="106"/>
        <v>0.59426330000000005</v>
      </c>
      <c r="L2303" s="41" t="str">
        <f t="shared" si="107"/>
        <v>AA</v>
      </c>
      <c r="M2303" s="41" t="s">
        <v>552</v>
      </c>
      <c r="N2303" s="41" t="s">
        <v>416</v>
      </c>
      <c r="O2303" s="41" t="s">
        <v>70</v>
      </c>
    </row>
    <row r="2304" spans="1:15">
      <c r="A2304" s="38">
        <v>41128</v>
      </c>
      <c r="B2304" s="38">
        <v>49802</v>
      </c>
      <c r="C2304" s="131">
        <v>285</v>
      </c>
      <c r="D2304" s="39">
        <v>8.5099999999999995E-2</v>
      </c>
      <c r="E2304" s="39">
        <v>0.08</v>
      </c>
      <c r="F2304" s="40">
        <v>170000</v>
      </c>
      <c r="G2304" s="40">
        <v>170000</v>
      </c>
      <c r="H2304" s="40">
        <v>100732.94</v>
      </c>
      <c r="I2304" s="40">
        <v>101038.25</v>
      </c>
      <c r="J2304" s="67">
        <f t="shared" si="105"/>
        <v>0.59254670588235292</v>
      </c>
      <c r="K2304" s="39">
        <f t="shared" si="106"/>
        <v>0.59434264705882356</v>
      </c>
      <c r="L2304" s="2" t="str">
        <f t="shared" si="107"/>
        <v>AA</v>
      </c>
      <c r="M2304" s="2" t="s">
        <v>522</v>
      </c>
      <c r="N2304" s="2" t="s">
        <v>419</v>
      </c>
      <c r="O2304" s="2" t="s">
        <v>70</v>
      </c>
    </row>
    <row r="2305" spans="1:15">
      <c r="A2305" s="42">
        <v>41305</v>
      </c>
      <c r="B2305" s="42">
        <v>54088</v>
      </c>
      <c r="C2305" s="130">
        <v>420</v>
      </c>
      <c r="D2305" s="43">
        <v>8.5099999999999995E-2</v>
      </c>
      <c r="E2305" s="43">
        <v>0.08</v>
      </c>
      <c r="F2305" s="44">
        <v>180000</v>
      </c>
      <c r="G2305" s="44">
        <v>180000</v>
      </c>
      <c r="H2305" s="44">
        <v>101707.12</v>
      </c>
      <c r="I2305" s="44">
        <v>106999.99</v>
      </c>
      <c r="J2305" s="68">
        <f t="shared" si="105"/>
        <v>0.56503955555555552</v>
      </c>
      <c r="K2305" s="43">
        <f t="shared" si="106"/>
        <v>0.59444438888888895</v>
      </c>
      <c r="L2305" s="41" t="str">
        <f t="shared" si="107"/>
        <v>AA</v>
      </c>
      <c r="M2305" s="41" t="s">
        <v>625</v>
      </c>
      <c r="N2305" s="41" t="s">
        <v>419</v>
      </c>
      <c r="O2305" s="41" t="s">
        <v>70</v>
      </c>
    </row>
    <row r="2306" spans="1:15">
      <c r="A2306" s="42">
        <v>41565</v>
      </c>
      <c r="B2306" s="42">
        <v>49905</v>
      </c>
      <c r="C2306" s="130">
        <v>274</v>
      </c>
      <c r="D2306" s="43">
        <v>8.5099999999999995E-2</v>
      </c>
      <c r="E2306" s="43">
        <v>7.5300000000000006E-2</v>
      </c>
      <c r="F2306" s="44">
        <v>111000</v>
      </c>
      <c r="G2306" s="44">
        <v>111000</v>
      </c>
      <c r="H2306" s="44">
        <v>62873.07</v>
      </c>
      <c r="I2306" s="44">
        <v>65999.990000000005</v>
      </c>
      <c r="J2306" s="68">
        <f t="shared" si="105"/>
        <v>0.56642405405405405</v>
      </c>
      <c r="K2306" s="43">
        <f t="shared" si="106"/>
        <v>0.59459450450450457</v>
      </c>
      <c r="L2306" s="41" t="str">
        <f t="shared" si="107"/>
        <v>AA</v>
      </c>
      <c r="M2306" s="41" t="s">
        <v>475</v>
      </c>
      <c r="N2306" s="41" t="s">
        <v>427</v>
      </c>
      <c r="O2306" s="41" t="s">
        <v>70</v>
      </c>
    </row>
    <row r="2307" spans="1:15">
      <c r="A2307" s="38">
        <v>41109</v>
      </c>
      <c r="B2307" s="38">
        <v>52066</v>
      </c>
      <c r="C2307" s="131">
        <v>360</v>
      </c>
      <c r="D2307" s="39">
        <v>8.5099999999999995E-2</v>
      </c>
      <c r="E2307" s="39">
        <v>0.08</v>
      </c>
      <c r="F2307" s="40">
        <v>185000</v>
      </c>
      <c r="G2307" s="40">
        <v>185000</v>
      </c>
      <c r="H2307" s="40">
        <v>101693.73</v>
      </c>
      <c r="I2307" s="40">
        <v>109999.99</v>
      </c>
      <c r="J2307" s="67">
        <f t="shared" ref="J2307:J2370" si="108">H2307/G2307</f>
        <v>0.54969583783783782</v>
      </c>
      <c r="K2307" s="39">
        <f t="shared" ref="K2307:K2370" si="109">I2307/G2307</f>
        <v>0.59459454054054062</v>
      </c>
      <c r="L2307" s="2" t="str">
        <f t="shared" ref="L2307:L2370" si="110">IF(J2307&lt;=65%,"AA",IF(J2307&lt;=75%,"A",IF(J2307&lt;=85%,"B","C")))</f>
        <v>AA</v>
      </c>
      <c r="M2307" s="2" t="s">
        <v>489</v>
      </c>
      <c r="N2307" s="2" t="s">
        <v>415</v>
      </c>
      <c r="O2307" s="2" t="s">
        <v>70</v>
      </c>
    </row>
    <row r="2308" spans="1:15">
      <c r="A2308" s="42">
        <v>41731</v>
      </c>
      <c r="B2308" s="42">
        <v>54515</v>
      </c>
      <c r="C2308" s="130">
        <v>420</v>
      </c>
      <c r="D2308" s="43">
        <v>8.5099999999999995E-2</v>
      </c>
      <c r="E2308" s="43">
        <v>0.08</v>
      </c>
      <c r="F2308" s="44">
        <v>185000</v>
      </c>
      <c r="G2308" s="44">
        <v>185000</v>
      </c>
      <c r="H2308" s="44">
        <v>108485.12</v>
      </c>
      <c r="I2308" s="44">
        <v>109999.99</v>
      </c>
      <c r="J2308" s="68">
        <f t="shared" si="108"/>
        <v>0.58640605405405399</v>
      </c>
      <c r="K2308" s="43">
        <f t="shared" si="109"/>
        <v>0.59459454054054062</v>
      </c>
      <c r="L2308" s="41" t="str">
        <f t="shared" si="110"/>
        <v>AA</v>
      </c>
      <c r="M2308" s="41" t="s">
        <v>461</v>
      </c>
      <c r="N2308" s="41" t="s">
        <v>416</v>
      </c>
      <c r="O2308" s="41" t="s">
        <v>70</v>
      </c>
    </row>
    <row r="2309" spans="1:15">
      <c r="A2309" s="38">
        <v>41744</v>
      </c>
      <c r="B2309" s="38">
        <v>52702</v>
      </c>
      <c r="C2309" s="131">
        <v>360</v>
      </c>
      <c r="D2309" s="39">
        <v>8.5099999999999995E-2</v>
      </c>
      <c r="E2309" s="39">
        <v>7.5300000000000006E-2</v>
      </c>
      <c r="F2309" s="40">
        <v>190000</v>
      </c>
      <c r="G2309" s="40">
        <v>190000</v>
      </c>
      <c r="H2309" s="40">
        <v>110716.11</v>
      </c>
      <c r="I2309" s="40">
        <v>112999.99</v>
      </c>
      <c r="J2309" s="67">
        <f t="shared" si="108"/>
        <v>0.58271636842105268</v>
      </c>
      <c r="K2309" s="39">
        <f t="shared" si="109"/>
        <v>0.59473678947368425</v>
      </c>
      <c r="L2309" s="2" t="str">
        <f t="shared" si="110"/>
        <v>AA</v>
      </c>
      <c r="M2309" s="2" t="s">
        <v>564</v>
      </c>
      <c r="N2309" s="2" t="s">
        <v>417</v>
      </c>
      <c r="O2309" s="2" t="s">
        <v>70</v>
      </c>
    </row>
    <row r="2310" spans="1:15">
      <c r="A2310" s="38">
        <v>41613</v>
      </c>
      <c r="B2310" s="38">
        <v>54397</v>
      </c>
      <c r="C2310" s="131">
        <v>420</v>
      </c>
      <c r="D2310" s="39">
        <v>8.5099999999999995E-2</v>
      </c>
      <c r="E2310" s="39">
        <v>7.5300000000000006E-2</v>
      </c>
      <c r="F2310" s="40">
        <v>195000</v>
      </c>
      <c r="G2310" s="40">
        <v>195000</v>
      </c>
      <c r="H2310" s="40">
        <v>113516.57</v>
      </c>
      <c r="I2310" s="40">
        <v>115999.99</v>
      </c>
      <c r="J2310" s="67">
        <f t="shared" si="108"/>
        <v>0.58213625641025646</v>
      </c>
      <c r="K2310" s="39">
        <f t="shared" si="109"/>
        <v>0.5948717435897436</v>
      </c>
      <c r="L2310" s="2" t="str">
        <f t="shared" si="110"/>
        <v>AA</v>
      </c>
      <c r="M2310" s="2" t="s">
        <v>776</v>
      </c>
      <c r="N2310" s="2" t="s">
        <v>422</v>
      </c>
      <c r="O2310" s="2" t="s">
        <v>70</v>
      </c>
    </row>
    <row r="2311" spans="1:15">
      <c r="A2311" s="38">
        <v>41239</v>
      </c>
      <c r="B2311" s="38">
        <v>50370</v>
      </c>
      <c r="C2311" s="131">
        <v>300</v>
      </c>
      <c r="D2311" s="39">
        <v>8.5099999999999995E-2</v>
      </c>
      <c r="E2311" s="39">
        <v>0.08</v>
      </c>
      <c r="F2311" s="40">
        <v>176500</v>
      </c>
      <c r="G2311" s="40">
        <v>176500</v>
      </c>
      <c r="H2311" s="40">
        <v>96702.59</v>
      </c>
      <c r="I2311" s="40">
        <v>104999.99</v>
      </c>
      <c r="J2311" s="67">
        <f t="shared" si="108"/>
        <v>0.54789002832861189</v>
      </c>
      <c r="K2311" s="39">
        <f t="shared" si="109"/>
        <v>0.5949007932011332</v>
      </c>
      <c r="L2311" s="2" t="str">
        <f t="shared" si="110"/>
        <v>AA</v>
      </c>
      <c r="M2311" s="2" t="s">
        <v>518</v>
      </c>
      <c r="N2311" s="2" t="s">
        <v>416</v>
      </c>
      <c r="O2311" s="2" t="s">
        <v>70</v>
      </c>
    </row>
    <row r="2312" spans="1:15">
      <c r="A2312" s="42">
        <v>41691</v>
      </c>
      <c r="B2312" s="42">
        <v>54475</v>
      </c>
      <c r="C2312" s="130">
        <v>420</v>
      </c>
      <c r="D2312" s="43">
        <v>8.5099999999999995E-2</v>
      </c>
      <c r="E2312" s="43">
        <v>7.5300000000000006E-2</v>
      </c>
      <c r="F2312" s="44">
        <v>195000</v>
      </c>
      <c r="G2312" s="44">
        <v>195000</v>
      </c>
      <c r="H2312" s="44">
        <v>113614.85</v>
      </c>
      <c r="I2312" s="44">
        <v>116023.44</v>
      </c>
      <c r="J2312" s="68">
        <f t="shared" si="108"/>
        <v>0.58264025641025641</v>
      </c>
      <c r="K2312" s="43">
        <f t="shared" si="109"/>
        <v>0.59499199999999997</v>
      </c>
      <c r="L2312" s="41" t="str">
        <f t="shared" si="110"/>
        <v>AA</v>
      </c>
      <c r="M2312" s="41" t="s">
        <v>466</v>
      </c>
      <c r="N2312" s="41" t="s">
        <v>421</v>
      </c>
      <c r="O2312" s="41" t="s">
        <v>70</v>
      </c>
    </row>
    <row r="2313" spans="1:15">
      <c r="A2313" s="38">
        <v>41472</v>
      </c>
      <c r="B2313" s="38">
        <v>52429</v>
      </c>
      <c r="C2313" s="131">
        <v>360</v>
      </c>
      <c r="D2313" s="39">
        <v>8.5099999999999995E-2</v>
      </c>
      <c r="E2313" s="39">
        <v>0.08</v>
      </c>
      <c r="F2313" s="40">
        <v>168000</v>
      </c>
      <c r="G2313" s="40">
        <v>168000</v>
      </c>
      <c r="H2313" s="40">
        <v>95872.84</v>
      </c>
      <c r="I2313" s="40">
        <v>99999.99</v>
      </c>
      <c r="J2313" s="67">
        <f t="shared" si="108"/>
        <v>0.57067166666666669</v>
      </c>
      <c r="K2313" s="39">
        <f t="shared" si="109"/>
        <v>0.5952380357142858</v>
      </c>
      <c r="L2313" s="2" t="str">
        <f t="shared" si="110"/>
        <v>AA</v>
      </c>
      <c r="M2313" s="2" t="s">
        <v>586</v>
      </c>
      <c r="N2313" s="2" t="s">
        <v>416</v>
      </c>
      <c r="O2313" s="2" t="s">
        <v>70</v>
      </c>
    </row>
    <row r="2314" spans="1:15">
      <c r="A2314" s="38">
        <v>41514</v>
      </c>
      <c r="B2314" s="38">
        <v>52471</v>
      </c>
      <c r="C2314" s="131">
        <v>360</v>
      </c>
      <c r="D2314" s="39">
        <v>8.5099999999999995E-2</v>
      </c>
      <c r="E2314" s="39">
        <v>0.08</v>
      </c>
      <c r="F2314" s="40">
        <v>168000</v>
      </c>
      <c r="G2314" s="40">
        <v>168000</v>
      </c>
      <c r="H2314" s="40">
        <v>98023.72</v>
      </c>
      <c r="I2314" s="40">
        <v>99999.99</v>
      </c>
      <c r="J2314" s="67">
        <f t="shared" si="108"/>
        <v>0.5834745238095238</v>
      </c>
      <c r="K2314" s="39">
        <f t="shared" si="109"/>
        <v>0.5952380357142858</v>
      </c>
      <c r="L2314" s="2" t="str">
        <f t="shared" si="110"/>
        <v>AA</v>
      </c>
      <c r="M2314" s="2" t="s">
        <v>779</v>
      </c>
      <c r="N2314" s="2" t="s">
        <v>416</v>
      </c>
      <c r="O2314" s="2" t="s">
        <v>70</v>
      </c>
    </row>
    <row r="2315" spans="1:15">
      <c r="A2315" s="42">
        <v>41764</v>
      </c>
      <c r="B2315" s="42">
        <v>54548</v>
      </c>
      <c r="C2315" s="130">
        <v>420</v>
      </c>
      <c r="D2315" s="43">
        <v>8.5099999999999995E-2</v>
      </c>
      <c r="E2315" s="43">
        <v>0.08</v>
      </c>
      <c r="F2315" s="44">
        <v>168000</v>
      </c>
      <c r="G2315" s="44">
        <v>168000</v>
      </c>
      <c r="H2315" s="44">
        <v>99658.63</v>
      </c>
      <c r="I2315" s="44">
        <v>100000</v>
      </c>
      <c r="J2315" s="68">
        <f t="shared" si="108"/>
        <v>0.59320613095238095</v>
      </c>
      <c r="K2315" s="43">
        <f t="shared" si="109"/>
        <v>0.59523809523809523</v>
      </c>
      <c r="L2315" s="41" t="str">
        <f t="shared" si="110"/>
        <v>AA</v>
      </c>
      <c r="M2315" s="41" t="s">
        <v>739</v>
      </c>
      <c r="N2315" s="41" t="s">
        <v>422</v>
      </c>
      <c r="O2315" s="41" t="s">
        <v>70</v>
      </c>
    </row>
    <row r="2316" spans="1:15">
      <c r="A2316" s="38">
        <v>41691</v>
      </c>
      <c r="B2316" s="38">
        <v>48996</v>
      </c>
      <c r="C2316" s="131">
        <v>240</v>
      </c>
      <c r="D2316" s="39">
        <v>8.5099999999999995E-2</v>
      </c>
      <c r="E2316" s="39">
        <v>7.5300000000000006E-2</v>
      </c>
      <c r="F2316" s="40">
        <v>190000</v>
      </c>
      <c r="G2316" s="40">
        <v>190000</v>
      </c>
      <c r="H2316" s="40">
        <v>108488.1</v>
      </c>
      <c r="I2316" s="40">
        <v>113118.43</v>
      </c>
      <c r="J2316" s="67">
        <f t="shared" si="108"/>
        <v>0.57099</v>
      </c>
      <c r="K2316" s="39">
        <f t="shared" si="109"/>
        <v>0.59536015789473684</v>
      </c>
      <c r="L2316" s="2" t="str">
        <f t="shared" si="110"/>
        <v>AA</v>
      </c>
      <c r="M2316" s="2" t="s">
        <v>467</v>
      </c>
      <c r="N2316" s="2" t="s">
        <v>425</v>
      </c>
      <c r="O2316" s="2" t="s">
        <v>70</v>
      </c>
    </row>
    <row r="2317" spans="1:15">
      <c r="A2317" s="42">
        <v>41789</v>
      </c>
      <c r="B2317" s="42">
        <v>54573</v>
      </c>
      <c r="C2317" s="130">
        <v>420</v>
      </c>
      <c r="D2317" s="43">
        <v>8.5099999999999995E-2</v>
      </c>
      <c r="E2317" s="43">
        <v>8.5099999999999995E-2</v>
      </c>
      <c r="F2317" s="44">
        <v>117700</v>
      </c>
      <c r="G2317" s="44">
        <v>117700</v>
      </c>
      <c r="H2317" s="44">
        <v>69078.81</v>
      </c>
      <c r="I2317" s="44">
        <v>70081.84</v>
      </c>
      <c r="J2317" s="68">
        <f t="shared" si="108"/>
        <v>0.58690577740016991</v>
      </c>
      <c r="K2317" s="43">
        <f t="shared" si="109"/>
        <v>0.59542769753610869</v>
      </c>
      <c r="L2317" s="41" t="str">
        <f t="shared" si="110"/>
        <v>AA</v>
      </c>
      <c r="M2317" s="41" t="s">
        <v>472</v>
      </c>
      <c r="N2317" s="41" t="s">
        <v>426</v>
      </c>
      <c r="O2317" s="41" t="s">
        <v>70</v>
      </c>
    </row>
    <row r="2318" spans="1:15">
      <c r="A2318" s="42">
        <v>41178</v>
      </c>
      <c r="B2318" s="42">
        <v>50309</v>
      </c>
      <c r="C2318" s="130">
        <v>300</v>
      </c>
      <c r="D2318" s="43">
        <v>8.5099999999999995E-2</v>
      </c>
      <c r="E2318" s="43">
        <v>7.5300000000000006E-2</v>
      </c>
      <c r="F2318" s="44">
        <v>138500</v>
      </c>
      <c r="G2318" s="44">
        <v>138500</v>
      </c>
      <c r="H2318" s="44">
        <v>77928.210000000006</v>
      </c>
      <c r="I2318" s="44">
        <v>82500</v>
      </c>
      <c r="J2318" s="68">
        <f t="shared" si="108"/>
        <v>0.5626585559566788</v>
      </c>
      <c r="K2318" s="43">
        <f t="shared" si="109"/>
        <v>0.59566787003610111</v>
      </c>
      <c r="L2318" s="41" t="str">
        <f t="shared" si="110"/>
        <v>AA</v>
      </c>
      <c r="M2318" s="41" t="s">
        <v>495</v>
      </c>
      <c r="N2318" s="41" t="s">
        <v>424</v>
      </c>
      <c r="O2318" s="41" t="s">
        <v>70</v>
      </c>
    </row>
    <row r="2319" spans="1:15">
      <c r="A2319" s="38">
        <v>41537</v>
      </c>
      <c r="B2319" s="38">
        <v>52494</v>
      </c>
      <c r="C2319" s="131">
        <v>360</v>
      </c>
      <c r="D2319" s="39">
        <v>8.5099999999999995E-2</v>
      </c>
      <c r="E2319" s="39">
        <v>0.08</v>
      </c>
      <c r="F2319" s="40">
        <v>160000</v>
      </c>
      <c r="G2319" s="40">
        <v>160000</v>
      </c>
      <c r="H2319" s="40">
        <v>91861.61</v>
      </c>
      <c r="I2319" s="40">
        <v>95315.95</v>
      </c>
      <c r="J2319" s="67">
        <f t="shared" si="108"/>
        <v>0.57413506250000002</v>
      </c>
      <c r="K2319" s="39">
        <f t="shared" si="109"/>
        <v>0.59572468749999996</v>
      </c>
      <c r="L2319" s="2" t="str">
        <f t="shared" si="110"/>
        <v>AA</v>
      </c>
      <c r="M2319" s="2" t="s">
        <v>1086</v>
      </c>
      <c r="N2319" s="2" t="s">
        <v>417</v>
      </c>
      <c r="O2319" s="2" t="s">
        <v>70</v>
      </c>
    </row>
    <row r="2320" spans="1:15">
      <c r="A2320" s="38">
        <v>41323</v>
      </c>
      <c r="B2320" s="38">
        <v>54106</v>
      </c>
      <c r="C2320" s="131">
        <v>420</v>
      </c>
      <c r="D2320" s="39">
        <v>8.5099999999999995E-2</v>
      </c>
      <c r="E2320" s="39">
        <v>0.08</v>
      </c>
      <c r="F2320" s="40">
        <v>190000</v>
      </c>
      <c r="G2320" s="40">
        <v>190000</v>
      </c>
      <c r="H2320" s="40">
        <v>108055.72</v>
      </c>
      <c r="I2320" s="40">
        <v>113203.92</v>
      </c>
      <c r="J2320" s="67">
        <f t="shared" si="108"/>
        <v>0.56871431578947373</v>
      </c>
      <c r="K2320" s="39">
        <f t="shared" si="109"/>
        <v>0.59581010526315792</v>
      </c>
      <c r="L2320" s="2" t="str">
        <f t="shared" si="110"/>
        <v>AA</v>
      </c>
      <c r="M2320" s="2" t="s">
        <v>564</v>
      </c>
      <c r="N2320" s="2" t="s">
        <v>417</v>
      </c>
      <c r="O2320" s="2" t="s">
        <v>70</v>
      </c>
    </row>
    <row r="2321" spans="1:15">
      <c r="A2321" s="38">
        <v>41619</v>
      </c>
      <c r="B2321" s="38">
        <v>46033</v>
      </c>
      <c r="C2321" s="131">
        <v>145</v>
      </c>
      <c r="D2321" s="39">
        <v>8.5099999999999995E-2</v>
      </c>
      <c r="E2321" s="39">
        <v>7.5300000000000006E-2</v>
      </c>
      <c r="F2321" s="40">
        <v>193000</v>
      </c>
      <c r="G2321" s="40">
        <v>193000</v>
      </c>
      <c r="H2321" s="40">
        <v>86094.02</v>
      </c>
      <c r="I2321" s="40">
        <v>114999.99</v>
      </c>
      <c r="J2321" s="67">
        <f t="shared" si="108"/>
        <v>0.44608300518134719</v>
      </c>
      <c r="K2321" s="39">
        <f t="shared" si="109"/>
        <v>0.59585487046632124</v>
      </c>
      <c r="L2321" s="2" t="str">
        <f t="shared" si="110"/>
        <v>AA</v>
      </c>
      <c r="M2321" s="2" t="s">
        <v>1047</v>
      </c>
      <c r="N2321" s="2" t="s">
        <v>422</v>
      </c>
      <c r="O2321" s="2" t="s">
        <v>70</v>
      </c>
    </row>
    <row r="2322" spans="1:15">
      <c r="A2322" s="42">
        <v>41780</v>
      </c>
      <c r="B2322" s="42">
        <v>53468</v>
      </c>
      <c r="C2322" s="130">
        <v>384</v>
      </c>
      <c r="D2322" s="43">
        <v>8.5099999999999995E-2</v>
      </c>
      <c r="E2322" s="43">
        <v>8.14E-2</v>
      </c>
      <c r="F2322" s="44">
        <v>187000</v>
      </c>
      <c r="G2322" s="44">
        <v>187000</v>
      </c>
      <c r="H2322" s="44">
        <v>109668.42</v>
      </c>
      <c r="I2322" s="44">
        <v>111458.79</v>
      </c>
      <c r="J2322" s="68">
        <f t="shared" si="108"/>
        <v>0.58646213903743316</v>
      </c>
      <c r="K2322" s="43">
        <f t="shared" si="109"/>
        <v>0.5960363101604278</v>
      </c>
      <c r="L2322" s="41" t="str">
        <f t="shared" si="110"/>
        <v>AA</v>
      </c>
      <c r="M2322" s="41" t="s">
        <v>1022</v>
      </c>
      <c r="N2322" s="41" t="s">
        <v>416</v>
      </c>
      <c r="O2322" s="41" t="s">
        <v>70</v>
      </c>
    </row>
    <row r="2323" spans="1:15">
      <c r="A2323" s="42">
        <v>41136</v>
      </c>
      <c r="B2323" s="42">
        <v>49841</v>
      </c>
      <c r="C2323" s="130">
        <v>286</v>
      </c>
      <c r="D2323" s="43">
        <v>8.5099999999999995E-2</v>
      </c>
      <c r="E2323" s="43">
        <v>7.4400000000000008E-2</v>
      </c>
      <c r="F2323" s="44">
        <v>135000</v>
      </c>
      <c r="G2323" s="44">
        <v>135000</v>
      </c>
      <c r="H2323" s="44">
        <v>76100.95</v>
      </c>
      <c r="I2323" s="44">
        <v>80500</v>
      </c>
      <c r="J2323" s="68">
        <f t="shared" si="108"/>
        <v>0.56371074074074068</v>
      </c>
      <c r="K2323" s="43">
        <f t="shared" si="109"/>
        <v>0.59629629629629632</v>
      </c>
      <c r="L2323" s="41" t="str">
        <f t="shared" si="110"/>
        <v>AA</v>
      </c>
      <c r="M2323" s="41" t="s">
        <v>1172</v>
      </c>
      <c r="N2323" s="41" t="s">
        <v>439</v>
      </c>
      <c r="O2323" s="41" t="s">
        <v>70</v>
      </c>
    </row>
    <row r="2324" spans="1:15">
      <c r="A2324" s="38">
        <v>41376</v>
      </c>
      <c r="B2324" s="38">
        <v>52333</v>
      </c>
      <c r="C2324" s="131">
        <v>360</v>
      </c>
      <c r="D2324" s="39">
        <v>8.5099999999999995E-2</v>
      </c>
      <c r="E2324" s="39">
        <v>0.08</v>
      </c>
      <c r="F2324" s="40">
        <v>180000</v>
      </c>
      <c r="G2324" s="40">
        <v>180000</v>
      </c>
      <c r="H2324" s="40">
        <v>101995.69</v>
      </c>
      <c r="I2324" s="40">
        <v>107358.34</v>
      </c>
      <c r="J2324" s="67">
        <f t="shared" si="108"/>
        <v>0.56664272222222223</v>
      </c>
      <c r="K2324" s="39">
        <f t="shared" si="109"/>
        <v>0.59643522222222223</v>
      </c>
      <c r="L2324" s="2" t="str">
        <f t="shared" si="110"/>
        <v>AA</v>
      </c>
      <c r="M2324" s="2" t="s">
        <v>525</v>
      </c>
      <c r="N2324" s="2" t="s">
        <v>430</v>
      </c>
      <c r="O2324" s="2" t="s">
        <v>70</v>
      </c>
    </row>
    <row r="2325" spans="1:15">
      <c r="A2325" s="42">
        <v>41528</v>
      </c>
      <c r="B2325" s="42">
        <v>53063</v>
      </c>
      <c r="C2325" s="130">
        <v>379</v>
      </c>
      <c r="D2325" s="43">
        <v>8.5099999999999995E-2</v>
      </c>
      <c r="E2325" s="43">
        <v>7.8100000000000003E-2</v>
      </c>
      <c r="F2325" s="44">
        <v>151500</v>
      </c>
      <c r="G2325" s="44">
        <v>151500</v>
      </c>
      <c r="H2325" s="44">
        <v>87374.32</v>
      </c>
      <c r="I2325" s="44">
        <v>90379.99</v>
      </c>
      <c r="J2325" s="68">
        <f t="shared" si="108"/>
        <v>0.57672818481848187</v>
      </c>
      <c r="K2325" s="43">
        <f t="shared" si="109"/>
        <v>0.59656759075907595</v>
      </c>
      <c r="L2325" s="41" t="str">
        <f t="shared" si="110"/>
        <v>AA</v>
      </c>
      <c r="M2325" s="41" t="s">
        <v>957</v>
      </c>
      <c r="N2325" s="41" t="s">
        <v>418</v>
      </c>
      <c r="O2325" s="41" t="s">
        <v>70</v>
      </c>
    </row>
    <row r="2326" spans="1:15">
      <c r="A2326" s="42">
        <v>41645</v>
      </c>
      <c r="B2326" s="42">
        <v>54429</v>
      </c>
      <c r="C2326" s="130">
        <v>420</v>
      </c>
      <c r="D2326" s="43">
        <v>8.5099999999999995E-2</v>
      </c>
      <c r="E2326" s="43">
        <v>7.5300000000000006E-2</v>
      </c>
      <c r="F2326" s="44">
        <v>176000</v>
      </c>
      <c r="G2326" s="44">
        <v>176000</v>
      </c>
      <c r="H2326" s="44">
        <v>102779.78</v>
      </c>
      <c r="I2326" s="44">
        <v>104999.99</v>
      </c>
      <c r="J2326" s="68">
        <f t="shared" si="108"/>
        <v>0.58397602272727267</v>
      </c>
      <c r="K2326" s="43">
        <f t="shared" si="109"/>
        <v>0.59659085227272735</v>
      </c>
      <c r="L2326" s="41" t="str">
        <f t="shared" si="110"/>
        <v>AA</v>
      </c>
      <c r="M2326" s="41" t="s">
        <v>1050</v>
      </c>
      <c r="N2326" s="41" t="s">
        <v>427</v>
      </c>
      <c r="O2326" s="41" t="s">
        <v>70</v>
      </c>
    </row>
    <row r="2327" spans="1:15">
      <c r="A2327" s="42">
        <v>41611</v>
      </c>
      <c r="B2327" s="42">
        <v>54395</v>
      </c>
      <c r="C2327" s="130">
        <v>420</v>
      </c>
      <c r="D2327" s="43">
        <v>8.5099999999999995E-2</v>
      </c>
      <c r="E2327" s="43">
        <v>7.8100000000000003E-2</v>
      </c>
      <c r="F2327" s="44">
        <v>176000</v>
      </c>
      <c r="G2327" s="44">
        <v>176000</v>
      </c>
      <c r="H2327" s="44">
        <v>102683.95</v>
      </c>
      <c r="I2327" s="44">
        <v>104999.99</v>
      </c>
      <c r="J2327" s="68">
        <f t="shared" si="108"/>
        <v>0.58343153409090909</v>
      </c>
      <c r="K2327" s="43">
        <f t="shared" si="109"/>
        <v>0.59659085227272735</v>
      </c>
      <c r="L2327" s="41" t="str">
        <f t="shared" si="110"/>
        <v>AA</v>
      </c>
      <c r="M2327" s="41" t="s">
        <v>844</v>
      </c>
      <c r="N2327" s="41" t="s">
        <v>419</v>
      </c>
      <c r="O2327" s="41" t="s">
        <v>70</v>
      </c>
    </row>
    <row r="2328" spans="1:15">
      <c r="A2328" s="38">
        <v>41164</v>
      </c>
      <c r="B2328" s="38">
        <v>52121</v>
      </c>
      <c r="C2328" s="131">
        <v>360</v>
      </c>
      <c r="D2328" s="39">
        <v>8.5099999999999995E-2</v>
      </c>
      <c r="E2328" s="39">
        <v>0.08</v>
      </c>
      <c r="F2328" s="40">
        <v>134020</v>
      </c>
      <c r="G2328" s="40">
        <v>134020</v>
      </c>
      <c r="H2328" s="40">
        <v>74429.78</v>
      </c>
      <c r="I2328" s="40">
        <v>79999.990000000005</v>
      </c>
      <c r="J2328" s="67">
        <f t="shared" si="108"/>
        <v>0.55536322936875093</v>
      </c>
      <c r="K2328" s="39">
        <f t="shared" si="109"/>
        <v>0.59692575734964937</v>
      </c>
      <c r="L2328" s="2" t="str">
        <f t="shared" si="110"/>
        <v>AA</v>
      </c>
      <c r="M2328" s="2" t="s">
        <v>464</v>
      </c>
      <c r="N2328" s="2" t="s">
        <v>424</v>
      </c>
      <c r="O2328" s="2" t="s">
        <v>70</v>
      </c>
    </row>
    <row r="2329" spans="1:15">
      <c r="A2329" s="42">
        <v>41642</v>
      </c>
      <c r="B2329" s="42">
        <v>54426</v>
      </c>
      <c r="C2329" s="130">
        <v>420</v>
      </c>
      <c r="D2329" s="43">
        <v>8.5099999999999995E-2</v>
      </c>
      <c r="E2329" s="43">
        <v>7.5300000000000006E-2</v>
      </c>
      <c r="F2329" s="44">
        <v>197000</v>
      </c>
      <c r="G2329" s="44">
        <v>197000</v>
      </c>
      <c r="H2329" s="44">
        <v>115158.34</v>
      </c>
      <c r="I2329" s="44">
        <v>117606.91</v>
      </c>
      <c r="J2329" s="68">
        <f t="shared" si="108"/>
        <v>0.58456010152284266</v>
      </c>
      <c r="K2329" s="43">
        <f t="shared" si="109"/>
        <v>0.59698939086294422</v>
      </c>
      <c r="L2329" s="41" t="str">
        <f t="shared" si="110"/>
        <v>AA</v>
      </c>
      <c r="M2329" s="41" t="s">
        <v>531</v>
      </c>
      <c r="N2329" s="41" t="s">
        <v>423</v>
      </c>
      <c r="O2329" s="41" t="s">
        <v>70</v>
      </c>
    </row>
    <row r="2330" spans="1:15">
      <c r="A2330" s="42">
        <v>41765</v>
      </c>
      <c r="B2330" s="42">
        <v>54549</v>
      </c>
      <c r="C2330" s="130">
        <v>420</v>
      </c>
      <c r="D2330" s="43">
        <v>8.5099999999999995E-2</v>
      </c>
      <c r="E2330" s="43">
        <v>7.4400000000000008E-2</v>
      </c>
      <c r="F2330" s="44">
        <v>134000</v>
      </c>
      <c r="G2330" s="44">
        <v>134000</v>
      </c>
      <c r="H2330" s="44">
        <v>78923.14</v>
      </c>
      <c r="I2330" s="44">
        <v>79999.990000000005</v>
      </c>
      <c r="J2330" s="68">
        <f t="shared" si="108"/>
        <v>0.58897865671641791</v>
      </c>
      <c r="K2330" s="43">
        <f t="shared" si="109"/>
        <v>0.5970148507462687</v>
      </c>
      <c r="L2330" s="41" t="str">
        <f t="shared" si="110"/>
        <v>AA</v>
      </c>
      <c r="M2330" s="41" t="s">
        <v>1095</v>
      </c>
      <c r="N2330" s="41" t="s">
        <v>424</v>
      </c>
      <c r="O2330" s="41" t="s">
        <v>70</v>
      </c>
    </row>
    <row r="2331" spans="1:15">
      <c r="A2331" s="42">
        <v>41451</v>
      </c>
      <c r="B2331" s="42">
        <v>53261</v>
      </c>
      <c r="C2331" s="130">
        <v>388</v>
      </c>
      <c r="D2331" s="43">
        <v>8.5099999999999995E-2</v>
      </c>
      <c r="E2331" s="43">
        <v>7.4400000000000008E-2</v>
      </c>
      <c r="F2331" s="44">
        <v>187200</v>
      </c>
      <c r="G2331" s="44">
        <v>187200</v>
      </c>
      <c r="H2331" s="44">
        <v>107318.42</v>
      </c>
      <c r="I2331" s="44">
        <v>111806.99</v>
      </c>
      <c r="J2331" s="68">
        <f t="shared" si="108"/>
        <v>0.5732821581196581</v>
      </c>
      <c r="K2331" s="43">
        <f t="shared" si="109"/>
        <v>0.59725956196581198</v>
      </c>
      <c r="L2331" s="41" t="str">
        <f t="shared" si="110"/>
        <v>AA</v>
      </c>
      <c r="M2331" s="41" t="s">
        <v>531</v>
      </c>
      <c r="N2331" s="41" t="s">
        <v>423</v>
      </c>
      <c r="O2331" s="41" t="s">
        <v>70</v>
      </c>
    </row>
    <row r="2332" spans="1:15">
      <c r="A2332" s="42">
        <v>41298</v>
      </c>
      <c r="B2332" s="42">
        <v>49514</v>
      </c>
      <c r="C2332" s="130">
        <v>270</v>
      </c>
      <c r="D2332" s="43">
        <v>8.5099999999999995E-2</v>
      </c>
      <c r="E2332" s="43">
        <v>0.08</v>
      </c>
      <c r="F2332" s="44">
        <v>160000</v>
      </c>
      <c r="G2332" s="44">
        <v>160000</v>
      </c>
      <c r="H2332" s="44">
        <v>87777.86</v>
      </c>
      <c r="I2332" s="44">
        <v>95607.88</v>
      </c>
      <c r="J2332" s="68">
        <f t="shared" si="108"/>
        <v>0.54861162500000005</v>
      </c>
      <c r="K2332" s="43">
        <f t="shared" si="109"/>
        <v>0.59754925000000003</v>
      </c>
      <c r="L2332" s="41" t="str">
        <f t="shared" si="110"/>
        <v>AA</v>
      </c>
      <c r="M2332" s="41" t="s">
        <v>457</v>
      </c>
      <c r="N2332" s="41" t="s">
        <v>419</v>
      </c>
      <c r="O2332" s="41" t="s">
        <v>70</v>
      </c>
    </row>
    <row r="2333" spans="1:15">
      <c r="A2333" s="38">
        <v>41432</v>
      </c>
      <c r="B2333" s="38">
        <v>46911</v>
      </c>
      <c r="C2333" s="131">
        <v>180</v>
      </c>
      <c r="D2333" s="39">
        <v>8.5099999999999995E-2</v>
      </c>
      <c r="E2333" s="39">
        <v>7.5300000000000006E-2</v>
      </c>
      <c r="F2333" s="40">
        <v>184000</v>
      </c>
      <c r="G2333" s="40">
        <v>184000</v>
      </c>
      <c r="H2333" s="40">
        <v>81567.509999999995</v>
      </c>
      <c r="I2333" s="40">
        <v>109999.99</v>
      </c>
      <c r="J2333" s="67">
        <f t="shared" si="108"/>
        <v>0.44330168478260867</v>
      </c>
      <c r="K2333" s="39">
        <f t="shared" si="109"/>
        <v>0.59782603260869571</v>
      </c>
      <c r="L2333" s="2" t="str">
        <f t="shared" si="110"/>
        <v>AA</v>
      </c>
      <c r="M2333" s="2" t="s">
        <v>477</v>
      </c>
      <c r="N2333" s="2" t="s">
        <v>422</v>
      </c>
      <c r="O2333" s="2" t="s">
        <v>70</v>
      </c>
    </row>
    <row r="2334" spans="1:15">
      <c r="A2334" s="42">
        <v>41095</v>
      </c>
      <c r="B2334" s="42">
        <v>52052</v>
      </c>
      <c r="C2334" s="130">
        <v>360</v>
      </c>
      <c r="D2334" s="43">
        <v>8.5099999999999995E-2</v>
      </c>
      <c r="E2334" s="43">
        <v>0.08</v>
      </c>
      <c r="F2334" s="44">
        <v>146626.65</v>
      </c>
      <c r="G2334" s="44">
        <v>146626.65</v>
      </c>
      <c r="H2334" s="44">
        <v>81165.61</v>
      </c>
      <c r="I2334" s="44">
        <v>87673.45</v>
      </c>
      <c r="J2334" s="68">
        <f t="shared" si="108"/>
        <v>0.55355291824508035</v>
      </c>
      <c r="K2334" s="43">
        <f t="shared" si="109"/>
        <v>0.59793666431034198</v>
      </c>
      <c r="L2334" s="41" t="str">
        <f t="shared" si="110"/>
        <v>AA</v>
      </c>
      <c r="M2334" s="41" t="s">
        <v>482</v>
      </c>
      <c r="N2334" s="41" t="s">
        <v>422</v>
      </c>
      <c r="O2334" s="41" t="s">
        <v>70</v>
      </c>
    </row>
    <row r="2335" spans="1:15">
      <c r="A2335" s="38">
        <v>41197</v>
      </c>
      <c r="B2335" s="38">
        <v>48502</v>
      </c>
      <c r="C2335" s="131">
        <v>240</v>
      </c>
      <c r="D2335" s="39">
        <v>8.5099999999999995E-2</v>
      </c>
      <c r="E2335" s="39">
        <v>0.08</v>
      </c>
      <c r="F2335" s="40">
        <v>140000</v>
      </c>
      <c r="G2335" s="40">
        <v>140000</v>
      </c>
      <c r="H2335" s="40">
        <v>74900.41</v>
      </c>
      <c r="I2335" s="40">
        <v>83728.990000000005</v>
      </c>
      <c r="J2335" s="67">
        <f t="shared" si="108"/>
        <v>0.53500292857142862</v>
      </c>
      <c r="K2335" s="39">
        <f t="shared" si="109"/>
        <v>0.59806421428571432</v>
      </c>
      <c r="L2335" s="2" t="str">
        <f t="shared" si="110"/>
        <v>AA</v>
      </c>
      <c r="M2335" s="2" t="s">
        <v>451</v>
      </c>
      <c r="N2335" s="2" t="s">
        <v>419</v>
      </c>
      <c r="O2335" s="2" t="s">
        <v>70</v>
      </c>
    </row>
    <row r="2336" spans="1:15">
      <c r="A2336" s="38">
        <v>41757</v>
      </c>
      <c r="B2336" s="38">
        <v>50888</v>
      </c>
      <c r="C2336" s="131">
        <v>300</v>
      </c>
      <c r="D2336" s="39">
        <v>8.5099999999999995E-2</v>
      </c>
      <c r="E2336" s="39">
        <v>7.5300000000000006E-2</v>
      </c>
      <c r="F2336" s="40">
        <v>131000</v>
      </c>
      <c r="G2336" s="40">
        <v>131000</v>
      </c>
      <c r="H2336" s="40">
        <v>76405.77</v>
      </c>
      <c r="I2336" s="40">
        <v>78389.990000000005</v>
      </c>
      <c r="J2336" s="67">
        <f t="shared" si="108"/>
        <v>0.58325015267175573</v>
      </c>
      <c r="K2336" s="39">
        <f t="shared" si="109"/>
        <v>0.59839687022900767</v>
      </c>
      <c r="L2336" s="2" t="str">
        <f t="shared" si="110"/>
        <v>AA</v>
      </c>
      <c r="M2336" s="2" t="s">
        <v>1172</v>
      </c>
      <c r="N2336" s="2" t="s">
        <v>439</v>
      </c>
      <c r="O2336" s="2" t="s">
        <v>70</v>
      </c>
    </row>
    <row r="2337" spans="1:15">
      <c r="A2337" s="38">
        <v>41080</v>
      </c>
      <c r="B2337" s="38">
        <v>52037</v>
      </c>
      <c r="C2337" s="131">
        <v>360</v>
      </c>
      <c r="D2337" s="39">
        <v>8.5099999999999995E-2</v>
      </c>
      <c r="E2337" s="39">
        <v>0.08</v>
      </c>
      <c r="F2337" s="40">
        <v>100000</v>
      </c>
      <c r="G2337" s="40">
        <v>100000</v>
      </c>
      <c r="H2337" s="40">
        <v>55196.07</v>
      </c>
      <c r="I2337" s="40">
        <v>59845.39</v>
      </c>
      <c r="J2337" s="67">
        <f t="shared" si="108"/>
        <v>0.55196069999999997</v>
      </c>
      <c r="K2337" s="39">
        <f t="shared" si="109"/>
        <v>0.59845389999999998</v>
      </c>
      <c r="L2337" s="2" t="str">
        <f t="shared" si="110"/>
        <v>AA</v>
      </c>
      <c r="M2337" s="2" t="s">
        <v>400</v>
      </c>
      <c r="N2337" s="2" t="s">
        <v>417</v>
      </c>
      <c r="O2337" s="2" t="s">
        <v>70</v>
      </c>
    </row>
    <row r="2338" spans="1:15">
      <c r="A2338" s="42">
        <v>41173</v>
      </c>
      <c r="B2338" s="42">
        <v>53956</v>
      </c>
      <c r="C2338" s="130">
        <v>420</v>
      </c>
      <c r="D2338" s="43">
        <v>8.5099999999999995E-2</v>
      </c>
      <c r="E2338" s="43">
        <v>0.08</v>
      </c>
      <c r="F2338" s="44">
        <v>197800</v>
      </c>
      <c r="G2338" s="44">
        <v>197800</v>
      </c>
      <c r="H2338" s="44">
        <v>117463.03</v>
      </c>
      <c r="I2338" s="44">
        <v>118400</v>
      </c>
      <c r="J2338" s="68">
        <f t="shared" si="108"/>
        <v>0.59384747219413547</v>
      </c>
      <c r="K2338" s="43">
        <f t="shared" si="109"/>
        <v>0.59858442871587458</v>
      </c>
      <c r="L2338" s="41" t="str">
        <f t="shared" si="110"/>
        <v>AA</v>
      </c>
      <c r="M2338" s="41" t="s">
        <v>703</v>
      </c>
      <c r="N2338" s="41" t="s">
        <v>437</v>
      </c>
      <c r="O2338" s="41" t="s">
        <v>70</v>
      </c>
    </row>
    <row r="2339" spans="1:15">
      <c r="A2339" s="42">
        <v>41540</v>
      </c>
      <c r="B2339" s="42">
        <v>48845</v>
      </c>
      <c r="C2339" s="130">
        <v>240</v>
      </c>
      <c r="D2339" s="43">
        <v>8.5099999999999995E-2</v>
      </c>
      <c r="E2339" s="43">
        <v>0.08</v>
      </c>
      <c r="F2339" s="44">
        <v>142000</v>
      </c>
      <c r="G2339" s="44">
        <v>142000</v>
      </c>
      <c r="H2339" s="44">
        <v>79905.460000000006</v>
      </c>
      <c r="I2339" s="44">
        <v>84999.99</v>
      </c>
      <c r="J2339" s="68">
        <f t="shared" si="108"/>
        <v>0.56271450704225356</v>
      </c>
      <c r="K2339" s="43">
        <f t="shared" si="109"/>
        <v>0.59859147887323949</v>
      </c>
      <c r="L2339" s="41" t="str">
        <f t="shared" si="110"/>
        <v>AA</v>
      </c>
      <c r="M2339" s="41" t="s">
        <v>554</v>
      </c>
      <c r="N2339" s="41" t="s">
        <v>417</v>
      </c>
      <c r="O2339" s="41" t="s">
        <v>70</v>
      </c>
    </row>
    <row r="2340" spans="1:15">
      <c r="A2340" s="42">
        <v>41435</v>
      </c>
      <c r="B2340" s="42">
        <v>54219</v>
      </c>
      <c r="C2340" s="130">
        <v>420</v>
      </c>
      <c r="D2340" s="43">
        <v>8.5099999999999995E-2</v>
      </c>
      <c r="E2340" s="43">
        <v>7.8100000000000003E-2</v>
      </c>
      <c r="F2340" s="44">
        <v>192000</v>
      </c>
      <c r="G2340" s="44">
        <v>192000</v>
      </c>
      <c r="H2340" s="44">
        <v>110858.8</v>
      </c>
      <c r="I2340" s="44">
        <v>114949.99</v>
      </c>
      <c r="J2340" s="68">
        <f t="shared" si="108"/>
        <v>0.57738958333333334</v>
      </c>
      <c r="K2340" s="43">
        <f t="shared" si="109"/>
        <v>0.59869786458333341</v>
      </c>
      <c r="L2340" s="41" t="str">
        <f t="shared" si="110"/>
        <v>AA</v>
      </c>
      <c r="M2340" s="41" t="s">
        <v>971</v>
      </c>
      <c r="N2340" s="41" t="s">
        <v>437</v>
      </c>
      <c r="O2340" s="41" t="s">
        <v>70</v>
      </c>
    </row>
    <row r="2341" spans="1:15">
      <c r="A2341" s="38">
        <v>41719</v>
      </c>
      <c r="B2341" s="38">
        <v>52677</v>
      </c>
      <c r="C2341" s="131">
        <v>360</v>
      </c>
      <c r="D2341" s="39">
        <v>8.5099999999999995E-2</v>
      </c>
      <c r="E2341" s="39">
        <v>7.4400000000000008E-2</v>
      </c>
      <c r="F2341" s="40">
        <v>192000</v>
      </c>
      <c r="G2341" s="40">
        <v>192000</v>
      </c>
      <c r="H2341" s="40">
        <v>112382.96</v>
      </c>
      <c r="I2341" s="40">
        <v>114999.99</v>
      </c>
      <c r="J2341" s="67">
        <f t="shared" si="108"/>
        <v>0.58532791666666673</v>
      </c>
      <c r="K2341" s="39">
        <f t="shared" si="109"/>
        <v>0.59895828125000006</v>
      </c>
      <c r="L2341" s="2" t="str">
        <f t="shared" si="110"/>
        <v>AA</v>
      </c>
      <c r="M2341" s="2" t="s">
        <v>924</v>
      </c>
      <c r="N2341" s="2" t="s">
        <v>424</v>
      </c>
      <c r="O2341" s="2" t="s">
        <v>70</v>
      </c>
    </row>
    <row r="2342" spans="1:15">
      <c r="A2342" s="38">
        <v>41635</v>
      </c>
      <c r="B2342" s="38">
        <v>54419</v>
      </c>
      <c r="C2342" s="131">
        <v>420</v>
      </c>
      <c r="D2342" s="39">
        <v>8.5099999999999995E-2</v>
      </c>
      <c r="E2342" s="39">
        <v>7.5300000000000006E-2</v>
      </c>
      <c r="F2342" s="40">
        <v>192000</v>
      </c>
      <c r="G2342" s="40">
        <v>192000</v>
      </c>
      <c r="H2342" s="40">
        <v>112364.8</v>
      </c>
      <c r="I2342" s="40">
        <v>114999.99</v>
      </c>
      <c r="J2342" s="67">
        <f t="shared" si="108"/>
        <v>0.58523333333333338</v>
      </c>
      <c r="K2342" s="39">
        <f t="shared" si="109"/>
        <v>0.59895828125000006</v>
      </c>
      <c r="L2342" s="2" t="str">
        <f t="shared" si="110"/>
        <v>AA</v>
      </c>
      <c r="M2342" s="2" t="s">
        <v>558</v>
      </c>
      <c r="N2342" s="2" t="s">
        <v>424</v>
      </c>
      <c r="O2342" s="2" t="s">
        <v>70</v>
      </c>
    </row>
    <row r="2343" spans="1:15">
      <c r="A2343" s="38">
        <v>41523</v>
      </c>
      <c r="B2343" s="38">
        <v>54307</v>
      </c>
      <c r="C2343" s="131">
        <v>420</v>
      </c>
      <c r="D2343" s="39">
        <v>8.5099999999999995E-2</v>
      </c>
      <c r="E2343" s="39">
        <v>7.5300000000000006E-2</v>
      </c>
      <c r="F2343" s="40">
        <v>159500</v>
      </c>
      <c r="G2343" s="40">
        <v>159500</v>
      </c>
      <c r="H2343" s="40">
        <v>92777.49</v>
      </c>
      <c r="I2343" s="40">
        <v>95556.08</v>
      </c>
      <c r="J2343" s="67">
        <f t="shared" si="108"/>
        <v>0.58167705329153607</v>
      </c>
      <c r="K2343" s="39">
        <f t="shared" si="109"/>
        <v>0.59909768025078369</v>
      </c>
      <c r="L2343" s="2" t="str">
        <f t="shared" si="110"/>
        <v>AA</v>
      </c>
      <c r="M2343" s="2" t="s">
        <v>637</v>
      </c>
      <c r="N2343" s="2" t="s">
        <v>417</v>
      </c>
      <c r="O2343" s="2" t="s">
        <v>70</v>
      </c>
    </row>
    <row r="2344" spans="1:15">
      <c r="A2344" s="42">
        <v>41656</v>
      </c>
      <c r="B2344" s="42">
        <v>54440</v>
      </c>
      <c r="C2344" s="130">
        <v>420</v>
      </c>
      <c r="D2344" s="43">
        <v>8.5099999999999995E-2</v>
      </c>
      <c r="E2344" s="43">
        <v>8.5099999999999995E-2</v>
      </c>
      <c r="F2344" s="44">
        <v>200000</v>
      </c>
      <c r="G2344" s="44">
        <v>200000</v>
      </c>
      <c r="H2344" s="44">
        <v>118375.89</v>
      </c>
      <c r="I2344" s="44">
        <v>119822.08</v>
      </c>
      <c r="J2344" s="68">
        <f t="shared" si="108"/>
        <v>0.59187944999999997</v>
      </c>
      <c r="K2344" s="43">
        <f t="shared" si="109"/>
        <v>0.59911040000000004</v>
      </c>
      <c r="L2344" s="41" t="str">
        <f t="shared" si="110"/>
        <v>AA</v>
      </c>
      <c r="M2344" s="41" t="s">
        <v>811</v>
      </c>
      <c r="N2344" s="41" t="s">
        <v>422</v>
      </c>
      <c r="O2344" s="41" t="s">
        <v>70</v>
      </c>
    </row>
    <row r="2345" spans="1:15">
      <c r="A2345" s="38">
        <v>41180</v>
      </c>
      <c r="B2345" s="38">
        <v>50311</v>
      </c>
      <c r="C2345" s="131">
        <v>300</v>
      </c>
      <c r="D2345" s="39">
        <v>8.5099999999999995E-2</v>
      </c>
      <c r="E2345" s="39">
        <v>7.4400000000000008E-2</v>
      </c>
      <c r="F2345" s="40">
        <v>200000</v>
      </c>
      <c r="G2345" s="40">
        <v>200000</v>
      </c>
      <c r="H2345" s="40">
        <v>109525.74</v>
      </c>
      <c r="I2345" s="40">
        <v>119841.99</v>
      </c>
      <c r="J2345" s="67">
        <f t="shared" si="108"/>
        <v>0.54762870000000008</v>
      </c>
      <c r="K2345" s="39">
        <f t="shared" si="109"/>
        <v>0.59920994999999999</v>
      </c>
      <c r="L2345" s="2" t="str">
        <f t="shared" si="110"/>
        <v>AA</v>
      </c>
      <c r="M2345" s="2" t="s">
        <v>564</v>
      </c>
      <c r="N2345" s="2" t="s">
        <v>417</v>
      </c>
      <c r="O2345" s="2" t="s">
        <v>70</v>
      </c>
    </row>
    <row r="2346" spans="1:15">
      <c r="A2346" s="42">
        <v>41788</v>
      </c>
      <c r="B2346" s="42">
        <v>53081</v>
      </c>
      <c r="C2346" s="130">
        <v>371</v>
      </c>
      <c r="D2346" s="43">
        <v>8.5099999999999995E-2</v>
      </c>
      <c r="E2346" s="43">
        <v>8.14E-2</v>
      </c>
      <c r="F2346" s="44">
        <v>162000</v>
      </c>
      <c r="G2346" s="44">
        <v>162000</v>
      </c>
      <c r="H2346" s="44">
        <v>95485.7</v>
      </c>
      <c r="I2346" s="44">
        <v>97092.62</v>
      </c>
      <c r="J2346" s="68">
        <f t="shared" si="108"/>
        <v>0.58941790123456783</v>
      </c>
      <c r="K2346" s="43">
        <f t="shared" si="109"/>
        <v>0.59933716049382713</v>
      </c>
      <c r="L2346" s="41" t="str">
        <f t="shared" si="110"/>
        <v>AA</v>
      </c>
      <c r="M2346" s="41" t="s">
        <v>463</v>
      </c>
      <c r="N2346" s="41" t="s">
        <v>422</v>
      </c>
      <c r="O2346" s="41" t="s">
        <v>70</v>
      </c>
    </row>
    <row r="2347" spans="1:15">
      <c r="A2347" s="38">
        <v>41414</v>
      </c>
      <c r="B2347" s="38">
        <v>47807</v>
      </c>
      <c r="C2347" s="131">
        <v>210</v>
      </c>
      <c r="D2347" s="39">
        <v>8.5099999999999995E-2</v>
      </c>
      <c r="E2347" s="39">
        <v>7.8100000000000003E-2</v>
      </c>
      <c r="F2347" s="40">
        <v>200000</v>
      </c>
      <c r="G2347" s="40">
        <v>200000</v>
      </c>
      <c r="H2347" s="40">
        <v>109238.62</v>
      </c>
      <c r="I2347" s="40">
        <v>119899.99</v>
      </c>
      <c r="J2347" s="67">
        <f t="shared" si="108"/>
        <v>0.54619309999999999</v>
      </c>
      <c r="K2347" s="39">
        <f t="shared" si="109"/>
        <v>0.59949995</v>
      </c>
      <c r="L2347" s="2" t="str">
        <f t="shared" si="110"/>
        <v>AA</v>
      </c>
      <c r="M2347" s="2" t="s">
        <v>555</v>
      </c>
      <c r="N2347" s="2" t="s">
        <v>434</v>
      </c>
      <c r="O2347" s="2" t="s">
        <v>70</v>
      </c>
    </row>
    <row r="2348" spans="1:15">
      <c r="A2348" s="42">
        <v>41179</v>
      </c>
      <c r="B2348" s="42">
        <v>53962</v>
      </c>
      <c r="C2348" s="130">
        <v>420</v>
      </c>
      <c r="D2348" s="43">
        <v>8.5099999999999995E-2</v>
      </c>
      <c r="E2348" s="43">
        <v>0.08</v>
      </c>
      <c r="F2348" s="44">
        <v>183113</v>
      </c>
      <c r="G2348" s="44">
        <v>183113</v>
      </c>
      <c r="H2348" s="44">
        <v>103487.57</v>
      </c>
      <c r="I2348" s="44">
        <v>109793.97</v>
      </c>
      <c r="J2348" s="68">
        <f t="shared" si="108"/>
        <v>0.56515687034781803</v>
      </c>
      <c r="K2348" s="43">
        <f t="shared" si="109"/>
        <v>0.59959680634362389</v>
      </c>
      <c r="L2348" s="41" t="str">
        <f t="shared" si="110"/>
        <v>AA</v>
      </c>
      <c r="M2348" s="41" t="s">
        <v>522</v>
      </c>
      <c r="N2348" s="41" t="s">
        <v>419</v>
      </c>
      <c r="O2348" s="41" t="s">
        <v>70</v>
      </c>
    </row>
    <row r="2349" spans="1:15">
      <c r="A2349" s="38">
        <v>41430</v>
      </c>
      <c r="B2349" s="38">
        <v>53057</v>
      </c>
      <c r="C2349" s="131">
        <v>382</v>
      </c>
      <c r="D2349" s="39">
        <v>8.5099999999999995E-2</v>
      </c>
      <c r="E2349" s="39">
        <v>0.08</v>
      </c>
      <c r="F2349" s="40">
        <v>200000</v>
      </c>
      <c r="G2349" s="40">
        <v>200000</v>
      </c>
      <c r="H2349" s="40">
        <v>115117.41</v>
      </c>
      <c r="I2349" s="40">
        <v>119919.86</v>
      </c>
      <c r="J2349" s="67">
        <f t="shared" si="108"/>
        <v>0.57558704999999999</v>
      </c>
      <c r="K2349" s="39">
        <f t="shared" si="109"/>
        <v>0.59959930000000006</v>
      </c>
      <c r="L2349" s="2" t="str">
        <f t="shared" si="110"/>
        <v>AA</v>
      </c>
      <c r="M2349" s="2" t="s">
        <v>665</v>
      </c>
      <c r="N2349" s="2" t="s">
        <v>417</v>
      </c>
      <c r="O2349" s="2" t="s">
        <v>70</v>
      </c>
    </row>
    <row r="2350" spans="1:15">
      <c r="A2350" s="42">
        <v>41607</v>
      </c>
      <c r="B2350" s="42">
        <v>54391</v>
      </c>
      <c r="C2350" s="130">
        <v>420</v>
      </c>
      <c r="D2350" s="43">
        <v>8.5099999999999995E-2</v>
      </c>
      <c r="E2350" s="43">
        <v>0.08</v>
      </c>
      <c r="F2350" s="44">
        <v>170000</v>
      </c>
      <c r="G2350" s="44">
        <v>170000</v>
      </c>
      <c r="H2350" s="44">
        <v>99347.11</v>
      </c>
      <c r="I2350" s="44">
        <v>101936.38</v>
      </c>
      <c r="J2350" s="68">
        <f t="shared" si="108"/>
        <v>0.58439476470588236</v>
      </c>
      <c r="K2350" s="43">
        <f t="shared" si="109"/>
        <v>0.59962576470588236</v>
      </c>
      <c r="L2350" s="41" t="str">
        <f t="shared" si="110"/>
        <v>AA</v>
      </c>
      <c r="M2350" s="41" t="s">
        <v>454</v>
      </c>
      <c r="N2350" s="41" t="s">
        <v>416</v>
      </c>
      <c r="O2350" s="41" t="s">
        <v>70</v>
      </c>
    </row>
    <row r="2351" spans="1:15">
      <c r="A2351" s="38">
        <v>41169</v>
      </c>
      <c r="B2351" s="38">
        <v>52126</v>
      </c>
      <c r="C2351" s="131">
        <v>360</v>
      </c>
      <c r="D2351" s="39">
        <v>8.5099999999999995E-2</v>
      </c>
      <c r="E2351" s="39">
        <v>8.5099999999999995E-2</v>
      </c>
      <c r="F2351" s="40">
        <v>118000</v>
      </c>
      <c r="G2351" s="40">
        <v>118000</v>
      </c>
      <c r="H2351" s="40">
        <v>37624.06</v>
      </c>
      <c r="I2351" s="40">
        <v>70763.679999999993</v>
      </c>
      <c r="J2351" s="67">
        <f t="shared" si="108"/>
        <v>0.31884796610169491</v>
      </c>
      <c r="K2351" s="39">
        <f t="shared" si="109"/>
        <v>0.59969220338983042</v>
      </c>
      <c r="L2351" s="2" t="str">
        <f t="shared" si="110"/>
        <v>AA</v>
      </c>
      <c r="M2351" s="2" t="s">
        <v>791</v>
      </c>
      <c r="N2351" s="2" t="s">
        <v>416</v>
      </c>
      <c r="O2351" s="2" t="s">
        <v>70</v>
      </c>
    </row>
    <row r="2352" spans="1:15">
      <c r="A2352" s="42">
        <v>41444</v>
      </c>
      <c r="B2352" s="42">
        <v>45096</v>
      </c>
      <c r="C2352" s="130">
        <v>120</v>
      </c>
      <c r="D2352" s="43">
        <v>8.5099999999999995E-2</v>
      </c>
      <c r="E2352" s="43">
        <v>0.08</v>
      </c>
      <c r="F2352" s="44">
        <v>190000</v>
      </c>
      <c r="G2352" s="44">
        <v>190000</v>
      </c>
      <c r="H2352" s="44">
        <v>96097.69</v>
      </c>
      <c r="I2352" s="44">
        <v>113955.38</v>
      </c>
      <c r="J2352" s="68">
        <f t="shared" si="108"/>
        <v>0.50577731578947371</v>
      </c>
      <c r="K2352" s="43">
        <f t="shared" si="109"/>
        <v>0.59976515789473683</v>
      </c>
      <c r="L2352" s="41" t="str">
        <f t="shared" si="110"/>
        <v>AA</v>
      </c>
      <c r="M2352" s="41" t="s">
        <v>532</v>
      </c>
      <c r="N2352" s="41" t="s">
        <v>417</v>
      </c>
      <c r="O2352" s="41" t="s">
        <v>70</v>
      </c>
    </row>
    <row r="2353" spans="1:15">
      <c r="A2353" s="42">
        <v>41684</v>
      </c>
      <c r="B2353" s="42">
        <v>49719</v>
      </c>
      <c r="C2353" s="130">
        <v>264</v>
      </c>
      <c r="D2353" s="43">
        <v>8.5099999999999995E-2</v>
      </c>
      <c r="E2353" s="43">
        <v>0.08</v>
      </c>
      <c r="F2353" s="44">
        <v>143000</v>
      </c>
      <c r="G2353" s="44">
        <v>143000</v>
      </c>
      <c r="H2353" s="44">
        <v>82597.8</v>
      </c>
      <c r="I2353" s="44">
        <v>85772.31</v>
      </c>
      <c r="J2353" s="68">
        <f t="shared" si="108"/>
        <v>0.57760699300699303</v>
      </c>
      <c r="K2353" s="43">
        <f t="shared" si="109"/>
        <v>0.59980636363636364</v>
      </c>
      <c r="L2353" s="41" t="str">
        <f t="shared" si="110"/>
        <v>AA</v>
      </c>
      <c r="M2353" s="41" t="s">
        <v>470</v>
      </c>
      <c r="N2353" s="41" t="s">
        <v>424</v>
      </c>
      <c r="O2353" s="41" t="s">
        <v>70</v>
      </c>
    </row>
    <row r="2354" spans="1:15">
      <c r="A2354" s="38">
        <v>41345</v>
      </c>
      <c r="B2354" s="38">
        <v>48650</v>
      </c>
      <c r="C2354" s="131">
        <v>240</v>
      </c>
      <c r="D2354" s="39">
        <v>8.5099999999999995E-2</v>
      </c>
      <c r="E2354" s="39">
        <v>7.4400000000000008E-2</v>
      </c>
      <c r="F2354" s="40">
        <v>134825</v>
      </c>
      <c r="G2354" s="40">
        <v>134825</v>
      </c>
      <c r="H2354" s="40">
        <v>74005.899999999994</v>
      </c>
      <c r="I2354" s="40">
        <v>80878.31</v>
      </c>
      <c r="J2354" s="67">
        <f t="shared" si="108"/>
        <v>0.54890339328759497</v>
      </c>
      <c r="K2354" s="39">
        <f t="shared" si="109"/>
        <v>0.59987620990172441</v>
      </c>
      <c r="L2354" s="2" t="str">
        <f t="shared" si="110"/>
        <v>AA</v>
      </c>
      <c r="M2354" s="2" t="s">
        <v>452</v>
      </c>
      <c r="N2354" s="2" t="s">
        <v>420</v>
      </c>
      <c r="O2354" s="2" t="s">
        <v>70</v>
      </c>
    </row>
    <row r="2355" spans="1:15">
      <c r="A2355" s="42">
        <v>41716</v>
      </c>
      <c r="B2355" s="42">
        <v>48597</v>
      </c>
      <c r="C2355" s="130">
        <v>226</v>
      </c>
      <c r="D2355" s="43">
        <v>8.5099999999999995E-2</v>
      </c>
      <c r="E2355" s="43">
        <v>0.08</v>
      </c>
      <c r="F2355" s="44">
        <v>200000</v>
      </c>
      <c r="G2355" s="44">
        <v>200000</v>
      </c>
      <c r="H2355" s="44">
        <v>115196.58</v>
      </c>
      <c r="I2355" s="44">
        <v>119987.99</v>
      </c>
      <c r="J2355" s="68">
        <f t="shared" si="108"/>
        <v>0.57598289999999996</v>
      </c>
      <c r="K2355" s="43">
        <f t="shared" si="109"/>
        <v>0.59993995</v>
      </c>
      <c r="L2355" s="41" t="str">
        <f t="shared" si="110"/>
        <v>AA</v>
      </c>
      <c r="M2355" s="41" t="s">
        <v>1611</v>
      </c>
      <c r="N2355" s="41" t="s">
        <v>416</v>
      </c>
      <c r="O2355" s="41" t="s">
        <v>70</v>
      </c>
    </row>
    <row r="2356" spans="1:15">
      <c r="A2356" s="42">
        <v>41698</v>
      </c>
      <c r="B2356" s="42">
        <v>54482</v>
      </c>
      <c r="C2356" s="130">
        <v>420</v>
      </c>
      <c r="D2356" s="43">
        <v>8.5099999999999995E-2</v>
      </c>
      <c r="E2356" s="43">
        <v>0.08</v>
      </c>
      <c r="F2356" s="44">
        <v>87000</v>
      </c>
      <c r="G2356" s="44">
        <v>87000</v>
      </c>
      <c r="H2356" s="44">
        <v>51129.01</v>
      </c>
      <c r="I2356" s="44">
        <v>52199.99</v>
      </c>
      <c r="J2356" s="68">
        <f t="shared" si="108"/>
        <v>0.5876897701149425</v>
      </c>
      <c r="K2356" s="43">
        <f t="shared" si="109"/>
        <v>0.59999988505747126</v>
      </c>
      <c r="L2356" s="41" t="str">
        <f t="shared" si="110"/>
        <v>AA</v>
      </c>
      <c r="M2356" s="41" t="s">
        <v>700</v>
      </c>
      <c r="N2356" s="41" t="s">
        <v>421</v>
      </c>
      <c r="O2356" s="41" t="s">
        <v>70</v>
      </c>
    </row>
    <row r="2357" spans="1:15">
      <c r="A2357" s="38">
        <v>41089</v>
      </c>
      <c r="B2357" s="38">
        <v>46567</v>
      </c>
      <c r="C2357" s="131">
        <v>180</v>
      </c>
      <c r="D2357" s="39">
        <v>8.5099999999999995E-2</v>
      </c>
      <c r="E2357" s="39">
        <v>0.08</v>
      </c>
      <c r="F2357" s="40">
        <v>100000</v>
      </c>
      <c r="G2357" s="40">
        <v>100000</v>
      </c>
      <c r="H2357" s="40">
        <v>47337.42</v>
      </c>
      <c r="I2357" s="40">
        <v>59999.99</v>
      </c>
      <c r="J2357" s="67">
        <f t="shared" si="108"/>
        <v>0.47337419999999997</v>
      </c>
      <c r="K2357" s="39">
        <f t="shared" si="109"/>
        <v>0.59999990000000003</v>
      </c>
      <c r="L2357" s="2" t="str">
        <f t="shared" si="110"/>
        <v>AA</v>
      </c>
      <c r="M2357" s="2" t="s">
        <v>1104</v>
      </c>
      <c r="N2357" s="2" t="s">
        <v>416</v>
      </c>
      <c r="O2357" s="2" t="s">
        <v>70</v>
      </c>
    </row>
    <row r="2358" spans="1:15">
      <c r="A2358" s="42">
        <v>41262</v>
      </c>
      <c r="B2358" s="42">
        <v>48567</v>
      </c>
      <c r="C2358" s="130">
        <v>240</v>
      </c>
      <c r="D2358" s="43">
        <v>8.5099999999999995E-2</v>
      </c>
      <c r="E2358" s="43">
        <v>7.5300000000000006E-2</v>
      </c>
      <c r="F2358" s="44">
        <v>125000</v>
      </c>
      <c r="G2358" s="44">
        <v>125000</v>
      </c>
      <c r="H2358" s="44">
        <v>67655.59</v>
      </c>
      <c r="I2358" s="44">
        <v>74999.990000000005</v>
      </c>
      <c r="J2358" s="68">
        <f t="shared" si="108"/>
        <v>0.54124472000000001</v>
      </c>
      <c r="K2358" s="43">
        <f t="shared" si="109"/>
        <v>0.59999992000000002</v>
      </c>
      <c r="L2358" s="41" t="str">
        <f t="shared" si="110"/>
        <v>AA</v>
      </c>
      <c r="M2358" s="41" t="s">
        <v>634</v>
      </c>
      <c r="N2358" s="41" t="s">
        <v>421</v>
      </c>
      <c r="O2358" s="41" t="s">
        <v>70</v>
      </c>
    </row>
    <row r="2359" spans="1:15">
      <c r="A2359" s="42">
        <v>41785</v>
      </c>
      <c r="B2359" s="42">
        <v>52743</v>
      </c>
      <c r="C2359" s="130">
        <v>360</v>
      </c>
      <c r="D2359" s="43">
        <v>8.5099999999999995E-2</v>
      </c>
      <c r="E2359" s="43">
        <v>8.14E-2</v>
      </c>
      <c r="F2359" s="44">
        <v>130000</v>
      </c>
      <c r="G2359" s="44">
        <v>130000</v>
      </c>
      <c r="H2359" s="44">
        <v>76650.679999999993</v>
      </c>
      <c r="I2359" s="44">
        <v>77999.990000000005</v>
      </c>
      <c r="J2359" s="68">
        <f t="shared" si="108"/>
        <v>0.5896206153846153</v>
      </c>
      <c r="K2359" s="43">
        <f t="shared" si="109"/>
        <v>0.59999992307692307</v>
      </c>
      <c r="L2359" s="41" t="str">
        <f t="shared" si="110"/>
        <v>AA</v>
      </c>
      <c r="M2359" s="41" t="s">
        <v>522</v>
      </c>
      <c r="N2359" s="41" t="s">
        <v>419</v>
      </c>
      <c r="O2359" s="41" t="s">
        <v>70</v>
      </c>
    </row>
    <row r="2360" spans="1:15">
      <c r="A2360" s="42">
        <v>41711</v>
      </c>
      <c r="B2360" s="42">
        <v>53126</v>
      </c>
      <c r="C2360" s="130">
        <v>375</v>
      </c>
      <c r="D2360" s="43">
        <v>8.5099999999999995E-2</v>
      </c>
      <c r="E2360" s="43">
        <v>7.4400000000000008E-2</v>
      </c>
      <c r="F2360" s="44">
        <v>145000</v>
      </c>
      <c r="G2360" s="44">
        <v>145000</v>
      </c>
      <c r="H2360" s="44">
        <v>85261.47</v>
      </c>
      <c r="I2360" s="44">
        <v>86999.99</v>
      </c>
      <c r="J2360" s="68">
        <f t="shared" si="108"/>
        <v>0.58801013793103452</v>
      </c>
      <c r="K2360" s="43">
        <f t="shared" si="109"/>
        <v>0.59999993103448279</v>
      </c>
      <c r="L2360" s="41" t="str">
        <f t="shared" si="110"/>
        <v>AA</v>
      </c>
      <c r="M2360" s="41" t="s">
        <v>622</v>
      </c>
      <c r="N2360" s="41" t="s">
        <v>421</v>
      </c>
      <c r="O2360" s="41" t="s">
        <v>70</v>
      </c>
    </row>
    <row r="2361" spans="1:15">
      <c r="A2361" s="42">
        <v>41232</v>
      </c>
      <c r="B2361" s="42">
        <v>46710</v>
      </c>
      <c r="C2361" s="130">
        <v>180</v>
      </c>
      <c r="D2361" s="43">
        <v>8.5099999999999995E-2</v>
      </c>
      <c r="E2361" s="43">
        <v>0.08</v>
      </c>
      <c r="F2361" s="44">
        <v>150000</v>
      </c>
      <c r="G2361" s="44">
        <v>150000</v>
      </c>
      <c r="H2361" s="44">
        <v>77401.19</v>
      </c>
      <c r="I2361" s="44">
        <v>89999.99</v>
      </c>
      <c r="J2361" s="68">
        <f t="shared" si="108"/>
        <v>0.51600793333333339</v>
      </c>
      <c r="K2361" s="43">
        <f t="shared" si="109"/>
        <v>0.59999993333333335</v>
      </c>
      <c r="L2361" s="41" t="str">
        <f t="shared" si="110"/>
        <v>AA</v>
      </c>
      <c r="M2361" s="41" t="s">
        <v>466</v>
      </c>
      <c r="N2361" s="41" t="s">
        <v>421</v>
      </c>
      <c r="O2361" s="41" t="s">
        <v>70</v>
      </c>
    </row>
    <row r="2362" spans="1:15">
      <c r="A2362" s="38">
        <v>41591</v>
      </c>
      <c r="B2362" s="38">
        <v>47070</v>
      </c>
      <c r="C2362" s="131">
        <v>180</v>
      </c>
      <c r="D2362" s="39">
        <v>8.5099999999999995E-2</v>
      </c>
      <c r="E2362" s="39">
        <v>0.08</v>
      </c>
      <c r="F2362" s="40">
        <v>150000</v>
      </c>
      <c r="G2362" s="40">
        <v>150000</v>
      </c>
      <c r="H2362" s="40">
        <v>83444.62</v>
      </c>
      <c r="I2362" s="40">
        <v>89999.99</v>
      </c>
      <c r="J2362" s="67">
        <f t="shared" si="108"/>
        <v>0.55629746666666668</v>
      </c>
      <c r="K2362" s="39">
        <f t="shared" si="109"/>
        <v>0.59999993333333335</v>
      </c>
      <c r="L2362" s="2" t="str">
        <f t="shared" si="110"/>
        <v>AA</v>
      </c>
      <c r="M2362" s="2" t="s">
        <v>747</v>
      </c>
      <c r="N2362" s="2" t="s">
        <v>417</v>
      </c>
      <c r="O2362" s="2" t="s">
        <v>70</v>
      </c>
    </row>
    <row r="2363" spans="1:15">
      <c r="A2363" s="42">
        <v>41529</v>
      </c>
      <c r="B2363" s="42">
        <v>47860</v>
      </c>
      <c r="C2363" s="130">
        <v>208</v>
      </c>
      <c r="D2363" s="43">
        <v>8.5099999999999995E-2</v>
      </c>
      <c r="E2363" s="43">
        <v>7.5300000000000006E-2</v>
      </c>
      <c r="F2363" s="44">
        <v>150000</v>
      </c>
      <c r="G2363" s="44">
        <v>150000</v>
      </c>
      <c r="H2363" s="44">
        <v>66540.28</v>
      </c>
      <c r="I2363" s="44">
        <v>89999.99</v>
      </c>
      <c r="J2363" s="68">
        <f t="shared" si="108"/>
        <v>0.44360186666666668</v>
      </c>
      <c r="K2363" s="43">
        <f t="shared" si="109"/>
        <v>0.59999993333333335</v>
      </c>
      <c r="L2363" s="41" t="str">
        <f t="shared" si="110"/>
        <v>AA</v>
      </c>
      <c r="M2363" s="41" t="s">
        <v>586</v>
      </c>
      <c r="N2363" s="41" t="s">
        <v>416</v>
      </c>
      <c r="O2363" s="41" t="s">
        <v>70</v>
      </c>
    </row>
    <row r="2364" spans="1:15">
      <c r="A2364" s="42">
        <v>41582</v>
      </c>
      <c r="B2364" s="42">
        <v>48887</v>
      </c>
      <c r="C2364" s="130">
        <v>240</v>
      </c>
      <c r="D2364" s="43">
        <v>8.5099999999999995E-2</v>
      </c>
      <c r="E2364" s="43">
        <v>0.08</v>
      </c>
      <c r="F2364" s="44">
        <v>150000</v>
      </c>
      <c r="G2364" s="44">
        <v>150000</v>
      </c>
      <c r="H2364" s="44">
        <v>88640.72</v>
      </c>
      <c r="I2364" s="44">
        <v>89999.99</v>
      </c>
      <c r="J2364" s="68">
        <f t="shared" si="108"/>
        <v>0.59093813333333334</v>
      </c>
      <c r="K2364" s="43">
        <f t="shared" si="109"/>
        <v>0.59999993333333335</v>
      </c>
      <c r="L2364" s="41" t="str">
        <f t="shared" si="110"/>
        <v>AA</v>
      </c>
      <c r="M2364" s="41" t="s">
        <v>461</v>
      </c>
      <c r="N2364" s="41" t="s">
        <v>416</v>
      </c>
      <c r="O2364" s="41" t="s">
        <v>70</v>
      </c>
    </row>
    <row r="2365" spans="1:15">
      <c r="A2365" s="42">
        <v>41499</v>
      </c>
      <c r="B2365" s="42">
        <v>50630</v>
      </c>
      <c r="C2365" s="130">
        <v>300</v>
      </c>
      <c r="D2365" s="43">
        <v>8.5099999999999995E-2</v>
      </c>
      <c r="E2365" s="43">
        <v>0.08</v>
      </c>
      <c r="F2365" s="44">
        <v>150000</v>
      </c>
      <c r="G2365" s="44">
        <v>150000</v>
      </c>
      <c r="H2365" s="44">
        <v>85668.88</v>
      </c>
      <c r="I2365" s="44">
        <v>89999.99</v>
      </c>
      <c r="J2365" s="68">
        <f t="shared" si="108"/>
        <v>0.57112586666666665</v>
      </c>
      <c r="K2365" s="43">
        <f t="shared" si="109"/>
        <v>0.59999993333333335</v>
      </c>
      <c r="L2365" s="41" t="str">
        <f t="shared" si="110"/>
        <v>AA</v>
      </c>
      <c r="M2365" s="41" t="s">
        <v>525</v>
      </c>
      <c r="N2365" s="41" t="s">
        <v>430</v>
      </c>
      <c r="O2365" s="41" t="s">
        <v>70</v>
      </c>
    </row>
    <row r="2366" spans="1:15">
      <c r="A2366" s="38">
        <v>41684</v>
      </c>
      <c r="B2366" s="38">
        <v>52092</v>
      </c>
      <c r="C2366" s="131">
        <v>342</v>
      </c>
      <c r="D2366" s="39">
        <v>8.5099999999999995E-2</v>
      </c>
      <c r="E2366" s="39">
        <v>7.8100000000000003E-2</v>
      </c>
      <c r="F2366" s="40">
        <v>150000</v>
      </c>
      <c r="G2366" s="40">
        <v>150000</v>
      </c>
      <c r="H2366" s="40">
        <v>87606.61</v>
      </c>
      <c r="I2366" s="40">
        <v>89999.99</v>
      </c>
      <c r="J2366" s="67">
        <f t="shared" si="108"/>
        <v>0.58404406666666664</v>
      </c>
      <c r="K2366" s="39">
        <f t="shared" si="109"/>
        <v>0.59999993333333335</v>
      </c>
      <c r="L2366" s="2" t="str">
        <f t="shared" si="110"/>
        <v>AA</v>
      </c>
      <c r="M2366" s="2" t="s">
        <v>467</v>
      </c>
      <c r="N2366" s="2" t="s">
        <v>425</v>
      </c>
      <c r="O2366" s="2" t="s">
        <v>70</v>
      </c>
    </row>
    <row r="2367" spans="1:15">
      <c r="A2367" s="42">
        <v>41256</v>
      </c>
      <c r="B2367" s="42">
        <v>52213</v>
      </c>
      <c r="C2367" s="130">
        <v>360</v>
      </c>
      <c r="D2367" s="43">
        <v>8.5099999999999995E-2</v>
      </c>
      <c r="E2367" s="43">
        <v>7.5300000000000006E-2</v>
      </c>
      <c r="F2367" s="44">
        <v>150000</v>
      </c>
      <c r="G2367" s="44">
        <v>150000</v>
      </c>
      <c r="H2367" s="44">
        <v>84551.31</v>
      </c>
      <c r="I2367" s="44">
        <v>89999.99</v>
      </c>
      <c r="J2367" s="68">
        <f t="shared" si="108"/>
        <v>0.56367539999999994</v>
      </c>
      <c r="K2367" s="43">
        <f t="shared" si="109"/>
        <v>0.59999993333333335</v>
      </c>
      <c r="L2367" s="41" t="str">
        <f t="shared" si="110"/>
        <v>AA</v>
      </c>
      <c r="M2367" s="41" t="s">
        <v>377</v>
      </c>
      <c r="N2367" s="41" t="s">
        <v>436</v>
      </c>
      <c r="O2367" s="41" t="s">
        <v>70</v>
      </c>
    </row>
    <row r="2368" spans="1:15">
      <c r="A2368" s="42">
        <v>41562</v>
      </c>
      <c r="B2368" s="42">
        <v>53523</v>
      </c>
      <c r="C2368" s="130">
        <v>393</v>
      </c>
      <c r="D2368" s="43">
        <v>8.5099999999999995E-2</v>
      </c>
      <c r="E2368" s="43">
        <v>7.5300000000000006E-2</v>
      </c>
      <c r="F2368" s="44">
        <v>150000</v>
      </c>
      <c r="G2368" s="44">
        <v>150000</v>
      </c>
      <c r="H2368" s="44">
        <v>85972.160000000003</v>
      </c>
      <c r="I2368" s="44">
        <v>89999.99</v>
      </c>
      <c r="J2368" s="68">
        <f t="shared" si="108"/>
        <v>0.57314773333333335</v>
      </c>
      <c r="K2368" s="43">
        <f t="shared" si="109"/>
        <v>0.59999993333333335</v>
      </c>
      <c r="L2368" s="41" t="str">
        <f t="shared" si="110"/>
        <v>AA</v>
      </c>
      <c r="M2368" s="41" t="s">
        <v>910</v>
      </c>
      <c r="N2368" s="41" t="s">
        <v>421</v>
      </c>
      <c r="O2368" s="41" t="s">
        <v>70</v>
      </c>
    </row>
    <row r="2369" spans="1:15">
      <c r="A2369" s="42">
        <v>41411</v>
      </c>
      <c r="B2369" s="42">
        <v>53556</v>
      </c>
      <c r="C2369" s="130">
        <v>399</v>
      </c>
      <c r="D2369" s="43">
        <v>8.5099999999999995E-2</v>
      </c>
      <c r="E2369" s="43">
        <v>0.08</v>
      </c>
      <c r="F2369" s="44">
        <v>150000</v>
      </c>
      <c r="G2369" s="44">
        <v>150000</v>
      </c>
      <c r="H2369" s="44">
        <v>66706.37</v>
      </c>
      <c r="I2369" s="44">
        <v>89999.99</v>
      </c>
      <c r="J2369" s="68">
        <f t="shared" si="108"/>
        <v>0.44470913333333328</v>
      </c>
      <c r="K2369" s="43">
        <f t="shared" si="109"/>
        <v>0.59999993333333335</v>
      </c>
      <c r="L2369" s="41" t="str">
        <f t="shared" si="110"/>
        <v>AA</v>
      </c>
      <c r="M2369" s="41" t="s">
        <v>658</v>
      </c>
      <c r="N2369" s="41" t="s">
        <v>423</v>
      </c>
      <c r="O2369" s="41" t="s">
        <v>70</v>
      </c>
    </row>
    <row r="2370" spans="1:15">
      <c r="A2370" s="38">
        <v>41733</v>
      </c>
      <c r="B2370" s="38">
        <v>49038</v>
      </c>
      <c r="C2370" s="131">
        <v>240</v>
      </c>
      <c r="D2370" s="39">
        <v>8.5099999999999995E-2</v>
      </c>
      <c r="E2370" s="39">
        <v>0.08</v>
      </c>
      <c r="F2370" s="40">
        <v>160000</v>
      </c>
      <c r="G2370" s="40">
        <v>160000</v>
      </c>
      <c r="H2370" s="40">
        <v>95104.77</v>
      </c>
      <c r="I2370" s="40">
        <v>95999.99</v>
      </c>
      <c r="J2370" s="67">
        <f t="shared" si="108"/>
        <v>0.59440481249999999</v>
      </c>
      <c r="K2370" s="39">
        <f t="shared" si="109"/>
        <v>0.59999993750000002</v>
      </c>
      <c r="L2370" s="2" t="str">
        <f t="shared" si="110"/>
        <v>AA</v>
      </c>
      <c r="M2370" s="2" t="s">
        <v>1044</v>
      </c>
      <c r="N2370" s="2" t="s">
        <v>417</v>
      </c>
      <c r="O2370" s="2" t="s">
        <v>70</v>
      </c>
    </row>
    <row r="2371" spans="1:15">
      <c r="A2371" s="38">
        <v>41264</v>
      </c>
      <c r="B2371" s="38">
        <v>54047</v>
      </c>
      <c r="C2371" s="131">
        <v>420</v>
      </c>
      <c r="D2371" s="39">
        <v>8.5099999999999995E-2</v>
      </c>
      <c r="E2371" s="39">
        <v>7.4400000000000008E-2</v>
      </c>
      <c r="F2371" s="40">
        <v>175000</v>
      </c>
      <c r="G2371" s="40">
        <v>175000</v>
      </c>
      <c r="H2371" s="40">
        <v>40366.959999999999</v>
      </c>
      <c r="I2371" s="40">
        <v>104999.99</v>
      </c>
      <c r="J2371" s="67">
        <f t="shared" ref="J2371:J2434" si="111">H2371/G2371</f>
        <v>0.23066834285714286</v>
      </c>
      <c r="K2371" s="39">
        <f t="shared" ref="K2371:K2434" si="112">I2371/G2371</f>
        <v>0.59999994285714287</v>
      </c>
      <c r="L2371" s="2" t="str">
        <f t="shared" ref="L2371:L2434" si="113">IF(J2371&lt;=65%,"AA",IF(J2371&lt;=75%,"A",IF(J2371&lt;=85%,"B","C")))</f>
        <v>AA</v>
      </c>
      <c r="M2371" s="2" t="s">
        <v>611</v>
      </c>
      <c r="N2371" s="2" t="s">
        <v>419</v>
      </c>
      <c r="O2371" s="2" t="s">
        <v>70</v>
      </c>
    </row>
    <row r="2372" spans="1:15">
      <c r="A2372" s="42">
        <v>41779</v>
      </c>
      <c r="B2372" s="42">
        <v>54563</v>
      </c>
      <c r="C2372" s="130">
        <v>420</v>
      </c>
      <c r="D2372" s="43">
        <v>8.5099999999999995E-2</v>
      </c>
      <c r="E2372" s="43">
        <v>8.14E-2</v>
      </c>
      <c r="F2372" s="44">
        <v>175000</v>
      </c>
      <c r="G2372" s="44">
        <v>175000</v>
      </c>
      <c r="H2372" s="44">
        <v>103575.79</v>
      </c>
      <c r="I2372" s="44">
        <v>104999.99</v>
      </c>
      <c r="J2372" s="68">
        <f t="shared" si="111"/>
        <v>0.5918616571428571</v>
      </c>
      <c r="K2372" s="43">
        <f t="shared" si="112"/>
        <v>0.59999994285714287</v>
      </c>
      <c r="L2372" s="41" t="str">
        <f t="shared" si="113"/>
        <v>AA</v>
      </c>
      <c r="M2372" s="41" t="s">
        <v>555</v>
      </c>
      <c r="N2372" s="41" t="s">
        <v>434</v>
      </c>
      <c r="O2372" s="41" t="s">
        <v>70</v>
      </c>
    </row>
    <row r="2373" spans="1:15">
      <c r="A2373" s="42">
        <v>41376</v>
      </c>
      <c r="B2373" s="42">
        <v>54160</v>
      </c>
      <c r="C2373" s="130">
        <v>420</v>
      </c>
      <c r="D2373" s="43">
        <v>8.5099999999999995E-2</v>
      </c>
      <c r="E2373" s="43">
        <v>0.08</v>
      </c>
      <c r="F2373" s="44">
        <v>180000</v>
      </c>
      <c r="G2373" s="44">
        <v>180000</v>
      </c>
      <c r="H2373" s="44">
        <v>103556.86</v>
      </c>
      <c r="I2373" s="44">
        <v>107999.99</v>
      </c>
      <c r="J2373" s="68">
        <f t="shared" si="111"/>
        <v>0.57531588888888885</v>
      </c>
      <c r="K2373" s="43">
        <f t="shared" si="112"/>
        <v>0.59999994444444449</v>
      </c>
      <c r="L2373" s="41" t="str">
        <f t="shared" si="113"/>
        <v>AA</v>
      </c>
      <c r="M2373" s="41" t="s">
        <v>451</v>
      </c>
      <c r="N2373" s="41" t="s">
        <v>419</v>
      </c>
      <c r="O2373" s="41" t="s">
        <v>70</v>
      </c>
    </row>
    <row r="2374" spans="1:15">
      <c r="A2374" s="42">
        <v>41079</v>
      </c>
      <c r="B2374" s="42">
        <v>43849</v>
      </c>
      <c r="C2374" s="130">
        <v>91</v>
      </c>
      <c r="D2374" s="43">
        <v>8.5099999999999995E-2</v>
      </c>
      <c r="E2374" s="43">
        <v>7.4400000000000008E-2</v>
      </c>
      <c r="F2374" s="44">
        <v>200000</v>
      </c>
      <c r="G2374" s="44">
        <v>200000</v>
      </c>
      <c r="H2374" s="44">
        <v>58286.6</v>
      </c>
      <c r="I2374" s="44">
        <v>119999.99</v>
      </c>
      <c r="J2374" s="68">
        <f t="shared" si="111"/>
        <v>0.291433</v>
      </c>
      <c r="K2374" s="43">
        <f t="shared" si="112"/>
        <v>0.59999995000000006</v>
      </c>
      <c r="L2374" s="41" t="str">
        <f t="shared" si="113"/>
        <v>AA</v>
      </c>
      <c r="M2374" s="41" t="s">
        <v>476</v>
      </c>
      <c r="N2374" s="41" t="s">
        <v>421</v>
      </c>
      <c r="O2374" s="41" t="s">
        <v>70</v>
      </c>
    </row>
    <row r="2375" spans="1:15">
      <c r="A2375" s="38">
        <v>41746</v>
      </c>
      <c r="B2375" s="38">
        <v>49051</v>
      </c>
      <c r="C2375" s="131">
        <v>240</v>
      </c>
      <c r="D2375" s="39">
        <v>8.5099999999999995E-2</v>
      </c>
      <c r="E2375" s="39">
        <v>7.5300000000000006E-2</v>
      </c>
      <c r="F2375" s="40">
        <v>200000</v>
      </c>
      <c r="G2375" s="40">
        <v>200000</v>
      </c>
      <c r="H2375" s="40">
        <v>115902.99</v>
      </c>
      <c r="I2375" s="40">
        <v>119999.99</v>
      </c>
      <c r="J2375" s="67">
        <f t="shared" si="111"/>
        <v>0.57951494999999997</v>
      </c>
      <c r="K2375" s="39">
        <f t="shared" si="112"/>
        <v>0.59999995000000006</v>
      </c>
      <c r="L2375" s="2" t="str">
        <f t="shared" si="113"/>
        <v>AA</v>
      </c>
      <c r="M2375" s="2" t="s">
        <v>500</v>
      </c>
      <c r="N2375" s="2" t="s">
        <v>419</v>
      </c>
      <c r="O2375" s="2" t="s">
        <v>70</v>
      </c>
    </row>
    <row r="2376" spans="1:15">
      <c r="A2376" s="42">
        <v>41712</v>
      </c>
      <c r="B2376" s="42">
        <v>49201</v>
      </c>
      <c r="C2376" s="130">
        <v>246</v>
      </c>
      <c r="D2376" s="43">
        <v>8.5099999999999995E-2</v>
      </c>
      <c r="E2376" s="43">
        <v>7.4400000000000008E-2</v>
      </c>
      <c r="F2376" s="44">
        <v>200000</v>
      </c>
      <c r="G2376" s="44">
        <v>200000</v>
      </c>
      <c r="H2376" s="44">
        <v>109682.01</v>
      </c>
      <c r="I2376" s="44">
        <v>119999.99</v>
      </c>
      <c r="J2376" s="68">
        <f t="shared" si="111"/>
        <v>0.54841004999999998</v>
      </c>
      <c r="K2376" s="43">
        <f t="shared" si="112"/>
        <v>0.59999995000000006</v>
      </c>
      <c r="L2376" s="41" t="str">
        <f t="shared" si="113"/>
        <v>AA</v>
      </c>
      <c r="M2376" s="41" t="s">
        <v>495</v>
      </c>
      <c r="N2376" s="41" t="s">
        <v>424</v>
      </c>
      <c r="O2376" s="41" t="s">
        <v>70</v>
      </c>
    </row>
    <row r="2377" spans="1:15">
      <c r="A2377" s="38">
        <v>41740</v>
      </c>
      <c r="B2377" s="38">
        <v>54524</v>
      </c>
      <c r="C2377" s="131">
        <v>420</v>
      </c>
      <c r="D2377" s="39">
        <v>8.5099999999999995E-2</v>
      </c>
      <c r="E2377" s="39">
        <v>7.4400000000000008E-2</v>
      </c>
      <c r="F2377" s="40">
        <v>200000</v>
      </c>
      <c r="G2377" s="40">
        <v>200000</v>
      </c>
      <c r="H2377" s="40">
        <v>118061.89</v>
      </c>
      <c r="I2377" s="40">
        <v>119999.99</v>
      </c>
      <c r="J2377" s="67">
        <f t="shared" si="111"/>
        <v>0.59030945000000001</v>
      </c>
      <c r="K2377" s="39">
        <f t="shared" si="112"/>
        <v>0.59999995000000006</v>
      </c>
      <c r="L2377" s="2" t="str">
        <f t="shared" si="113"/>
        <v>AA</v>
      </c>
      <c r="M2377" s="2" t="s">
        <v>495</v>
      </c>
      <c r="N2377" s="2" t="s">
        <v>424</v>
      </c>
      <c r="O2377" s="2" t="s">
        <v>70</v>
      </c>
    </row>
    <row r="2378" spans="1:15">
      <c r="A2378" s="42">
        <v>41695</v>
      </c>
      <c r="B2378" s="42">
        <v>54479</v>
      </c>
      <c r="C2378" s="130">
        <v>420</v>
      </c>
      <c r="D2378" s="43">
        <v>8.5099999999999995E-2</v>
      </c>
      <c r="E2378" s="43">
        <v>7.5300000000000006E-2</v>
      </c>
      <c r="F2378" s="44">
        <v>200000</v>
      </c>
      <c r="G2378" s="44">
        <v>200000</v>
      </c>
      <c r="H2378" s="44">
        <v>118313.32</v>
      </c>
      <c r="I2378" s="44">
        <v>119999.99</v>
      </c>
      <c r="J2378" s="68">
        <f t="shared" si="111"/>
        <v>0.59156660000000005</v>
      </c>
      <c r="K2378" s="43">
        <f t="shared" si="112"/>
        <v>0.59999995000000006</v>
      </c>
      <c r="L2378" s="41" t="str">
        <f t="shared" si="113"/>
        <v>AA</v>
      </c>
      <c r="M2378" s="41" t="s">
        <v>538</v>
      </c>
      <c r="N2378" s="41" t="s">
        <v>417</v>
      </c>
      <c r="O2378" s="41" t="s">
        <v>70</v>
      </c>
    </row>
    <row r="2379" spans="1:15">
      <c r="A2379" s="42">
        <v>41740</v>
      </c>
      <c r="B2379" s="42">
        <v>54524</v>
      </c>
      <c r="C2379" s="130">
        <v>420</v>
      </c>
      <c r="D2379" s="43">
        <v>8.5099999999999995E-2</v>
      </c>
      <c r="E2379" s="43">
        <v>0.08</v>
      </c>
      <c r="F2379" s="44">
        <v>200000</v>
      </c>
      <c r="G2379" s="44">
        <v>200000</v>
      </c>
      <c r="H2379" s="44">
        <v>118061.89</v>
      </c>
      <c r="I2379" s="44">
        <v>119999.99</v>
      </c>
      <c r="J2379" s="68">
        <f t="shared" si="111"/>
        <v>0.59030945000000001</v>
      </c>
      <c r="K2379" s="43">
        <f t="shared" si="112"/>
        <v>0.59999995000000006</v>
      </c>
      <c r="L2379" s="41" t="str">
        <f t="shared" si="113"/>
        <v>AA</v>
      </c>
      <c r="M2379" s="41" t="s">
        <v>496</v>
      </c>
      <c r="N2379" s="41" t="s">
        <v>417</v>
      </c>
      <c r="O2379" s="41" t="s">
        <v>70</v>
      </c>
    </row>
    <row r="2380" spans="1:15">
      <c r="A2380" s="42">
        <v>41501</v>
      </c>
      <c r="B2380" s="42">
        <v>54285</v>
      </c>
      <c r="C2380" s="130">
        <v>420</v>
      </c>
      <c r="D2380" s="43">
        <v>8.5099999999999995E-2</v>
      </c>
      <c r="E2380" s="43">
        <v>0.08</v>
      </c>
      <c r="F2380" s="44">
        <v>200000</v>
      </c>
      <c r="G2380" s="44">
        <v>200000</v>
      </c>
      <c r="H2380" s="44">
        <v>116272.51</v>
      </c>
      <c r="I2380" s="44">
        <v>119999.99</v>
      </c>
      <c r="J2380" s="68">
        <f t="shared" si="111"/>
        <v>0.58136254999999992</v>
      </c>
      <c r="K2380" s="43">
        <f t="shared" si="112"/>
        <v>0.59999995000000006</v>
      </c>
      <c r="L2380" s="41" t="str">
        <f t="shared" si="113"/>
        <v>AA</v>
      </c>
      <c r="M2380" s="41" t="s">
        <v>542</v>
      </c>
      <c r="N2380" s="41" t="s">
        <v>417</v>
      </c>
      <c r="O2380" s="41" t="s">
        <v>70</v>
      </c>
    </row>
    <row r="2381" spans="1:15">
      <c r="A2381" s="42">
        <v>41409</v>
      </c>
      <c r="B2381" s="42">
        <v>45061</v>
      </c>
      <c r="C2381" s="130">
        <v>120</v>
      </c>
      <c r="D2381" s="43">
        <v>8.5099999999999995E-2</v>
      </c>
      <c r="E2381" s="43">
        <v>8.5099999999999995E-2</v>
      </c>
      <c r="F2381" s="44">
        <v>120000</v>
      </c>
      <c r="G2381" s="44">
        <v>120000</v>
      </c>
      <c r="H2381" s="44">
        <v>68801.86</v>
      </c>
      <c r="I2381" s="44">
        <v>72000</v>
      </c>
      <c r="J2381" s="68">
        <f t="shared" si="111"/>
        <v>0.57334883333333331</v>
      </c>
      <c r="K2381" s="43">
        <f t="shared" si="112"/>
        <v>0.6</v>
      </c>
      <c r="L2381" s="41" t="str">
        <f t="shared" si="113"/>
        <v>AA</v>
      </c>
      <c r="M2381" s="41" t="s">
        <v>681</v>
      </c>
      <c r="N2381" s="41" t="s">
        <v>434</v>
      </c>
      <c r="O2381" s="41" t="s">
        <v>70</v>
      </c>
    </row>
    <row r="2382" spans="1:15">
      <c r="A2382" s="42">
        <v>41472</v>
      </c>
      <c r="B2382" s="42">
        <v>49477</v>
      </c>
      <c r="C2382" s="130">
        <v>263</v>
      </c>
      <c r="D2382" s="43">
        <v>8.5099999999999995E-2</v>
      </c>
      <c r="E2382" s="43">
        <v>0.08</v>
      </c>
      <c r="F2382" s="44">
        <v>120000</v>
      </c>
      <c r="G2382" s="44">
        <v>120000</v>
      </c>
      <c r="H2382" s="44">
        <v>69610.080000000002</v>
      </c>
      <c r="I2382" s="44">
        <v>72000</v>
      </c>
      <c r="J2382" s="68">
        <f t="shared" si="111"/>
        <v>0.58008400000000004</v>
      </c>
      <c r="K2382" s="43">
        <f t="shared" si="112"/>
        <v>0.6</v>
      </c>
      <c r="L2382" s="41" t="str">
        <f t="shared" si="113"/>
        <v>AA</v>
      </c>
      <c r="M2382" s="41" t="s">
        <v>1584</v>
      </c>
      <c r="N2382" s="41" t="s">
        <v>424</v>
      </c>
      <c r="O2382" s="41" t="s">
        <v>70</v>
      </c>
    </row>
    <row r="2383" spans="1:15">
      <c r="A2383" s="42">
        <v>41361</v>
      </c>
      <c r="B2383" s="42">
        <v>45013</v>
      </c>
      <c r="C2383" s="130">
        <v>120</v>
      </c>
      <c r="D2383" s="43">
        <v>8.5099999999999995E-2</v>
      </c>
      <c r="E2383" s="43">
        <v>7.8100000000000003E-2</v>
      </c>
      <c r="F2383" s="44">
        <v>159750</v>
      </c>
      <c r="G2383" s="44">
        <v>159750</v>
      </c>
      <c r="H2383" s="44">
        <v>78423.66</v>
      </c>
      <c r="I2383" s="44">
        <v>95858.89</v>
      </c>
      <c r="J2383" s="68">
        <f t="shared" si="111"/>
        <v>0.4909149295774648</v>
      </c>
      <c r="K2383" s="43">
        <f t="shared" si="112"/>
        <v>0.60005564945226919</v>
      </c>
      <c r="L2383" s="41" t="str">
        <f t="shared" si="113"/>
        <v>AA</v>
      </c>
      <c r="M2383" s="41" t="s">
        <v>548</v>
      </c>
      <c r="N2383" s="41" t="s">
        <v>433</v>
      </c>
      <c r="O2383" s="41" t="s">
        <v>70</v>
      </c>
    </row>
    <row r="2384" spans="1:15">
      <c r="A2384" s="38">
        <v>41502</v>
      </c>
      <c r="B2384" s="38">
        <v>51698</v>
      </c>
      <c r="C2384" s="131">
        <v>335</v>
      </c>
      <c r="D2384" s="39">
        <v>8.5099999999999995E-2</v>
      </c>
      <c r="E2384" s="39">
        <v>7.5300000000000006E-2</v>
      </c>
      <c r="F2384" s="40">
        <v>200000</v>
      </c>
      <c r="G2384" s="40">
        <v>200000</v>
      </c>
      <c r="H2384" s="40">
        <v>114945.19</v>
      </c>
      <c r="I2384" s="40">
        <v>120020.82</v>
      </c>
      <c r="J2384" s="67">
        <f t="shared" si="111"/>
        <v>0.57472595000000004</v>
      </c>
      <c r="K2384" s="39">
        <f t="shared" si="112"/>
        <v>0.60010410000000003</v>
      </c>
      <c r="L2384" s="2" t="str">
        <f t="shared" si="113"/>
        <v>AA</v>
      </c>
      <c r="M2384" s="2" t="s">
        <v>736</v>
      </c>
      <c r="N2384" s="2" t="s">
        <v>417</v>
      </c>
      <c r="O2384" s="2" t="s">
        <v>70</v>
      </c>
    </row>
    <row r="2385" spans="1:15">
      <c r="A2385" s="38">
        <v>41143</v>
      </c>
      <c r="B2385" s="38">
        <v>53653</v>
      </c>
      <c r="C2385" s="131">
        <v>411</v>
      </c>
      <c r="D2385" s="39">
        <v>8.5099999999999995E-2</v>
      </c>
      <c r="E2385" s="39">
        <v>7.5300000000000006E-2</v>
      </c>
      <c r="F2385" s="40">
        <v>99500</v>
      </c>
      <c r="G2385" s="40">
        <v>99500</v>
      </c>
      <c r="H2385" s="40">
        <v>56031.58</v>
      </c>
      <c r="I2385" s="40">
        <v>59725.22</v>
      </c>
      <c r="J2385" s="67">
        <f t="shared" si="111"/>
        <v>0.56313145728643221</v>
      </c>
      <c r="K2385" s="39">
        <f t="shared" si="112"/>
        <v>0.60025346733668339</v>
      </c>
      <c r="L2385" s="2" t="str">
        <f t="shared" si="113"/>
        <v>AA</v>
      </c>
      <c r="M2385" s="2" t="s">
        <v>1214</v>
      </c>
      <c r="N2385" s="2" t="s">
        <v>427</v>
      </c>
      <c r="O2385" s="2" t="s">
        <v>70</v>
      </c>
    </row>
    <row r="2386" spans="1:15">
      <c r="A2386" s="38">
        <v>41190</v>
      </c>
      <c r="B2386" s="38">
        <v>52147</v>
      </c>
      <c r="C2386" s="131">
        <v>360</v>
      </c>
      <c r="D2386" s="39">
        <v>8.5099999999999995E-2</v>
      </c>
      <c r="E2386" s="39">
        <v>0.08</v>
      </c>
      <c r="F2386" s="40">
        <v>168200</v>
      </c>
      <c r="G2386" s="40">
        <v>168200</v>
      </c>
      <c r="H2386" s="40">
        <v>100226.01</v>
      </c>
      <c r="I2386" s="40">
        <v>101002.96</v>
      </c>
      <c r="J2386" s="67">
        <f t="shared" si="111"/>
        <v>0.59587401902497028</v>
      </c>
      <c r="K2386" s="39">
        <f t="shared" si="112"/>
        <v>0.60049322235434011</v>
      </c>
      <c r="L2386" s="2" t="str">
        <f t="shared" si="113"/>
        <v>AA</v>
      </c>
      <c r="M2386" s="2" t="s">
        <v>714</v>
      </c>
      <c r="N2386" s="2" t="s">
        <v>416</v>
      </c>
      <c r="O2386" s="2" t="s">
        <v>70</v>
      </c>
    </row>
    <row r="2387" spans="1:15">
      <c r="A2387" s="38">
        <v>41667</v>
      </c>
      <c r="B2387" s="38">
        <v>50798</v>
      </c>
      <c r="C2387" s="131">
        <v>300</v>
      </c>
      <c r="D2387" s="39">
        <v>8.5099999999999995E-2</v>
      </c>
      <c r="E2387" s="39">
        <v>0.08</v>
      </c>
      <c r="F2387" s="40">
        <v>155600</v>
      </c>
      <c r="G2387" s="40">
        <v>155600</v>
      </c>
      <c r="H2387" s="40">
        <v>90269.63</v>
      </c>
      <c r="I2387" s="40">
        <v>93452.78</v>
      </c>
      <c r="J2387" s="67">
        <f t="shared" si="111"/>
        <v>0.58013901028277637</v>
      </c>
      <c r="K2387" s="39">
        <f t="shared" si="112"/>
        <v>0.60059627249357328</v>
      </c>
      <c r="L2387" s="2" t="str">
        <f t="shared" si="113"/>
        <v>AA</v>
      </c>
      <c r="M2387" s="2" t="s">
        <v>475</v>
      </c>
      <c r="N2387" s="2" t="s">
        <v>427</v>
      </c>
      <c r="O2387" s="2" t="s">
        <v>70</v>
      </c>
    </row>
    <row r="2388" spans="1:15">
      <c r="A2388" s="38">
        <v>41759</v>
      </c>
      <c r="B2388" s="38">
        <v>52351</v>
      </c>
      <c r="C2388" s="131">
        <v>348</v>
      </c>
      <c r="D2388" s="39">
        <v>8.5099999999999995E-2</v>
      </c>
      <c r="E2388" s="39">
        <v>7.8100000000000003E-2</v>
      </c>
      <c r="F2388" s="40">
        <v>175000</v>
      </c>
      <c r="G2388" s="40">
        <v>175000</v>
      </c>
      <c r="H2388" s="40">
        <v>102913.76</v>
      </c>
      <c r="I2388" s="40">
        <v>105118.77</v>
      </c>
      <c r="J2388" s="67">
        <f t="shared" si="111"/>
        <v>0.58807862857142856</v>
      </c>
      <c r="K2388" s="39">
        <f t="shared" si="112"/>
        <v>0.60067868571428573</v>
      </c>
      <c r="L2388" s="2" t="str">
        <f t="shared" si="113"/>
        <v>AA</v>
      </c>
      <c r="M2388" s="2" t="s">
        <v>504</v>
      </c>
      <c r="N2388" s="2" t="s">
        <v>417</v>
      </c>
      <c r="O2388" s="2" t="s">
        <v>70</v>
      </c>
    </row>
    <row r="2389" spans="1:15">
      <c r="A2389" s="38">
        <v>41785</v>
      </c>
      <c r="B2389" s="38">
        <v>54569</v>
      </c>
      <c r="C2389" s="131">
        <v>420</v>
      </c>
      <c r="D2389" s="39">
        <v>8.5099999999999995E-2</v>
      </c>
      <c r="E2389" s="39">
        <v>7.4400000000000008E-2</v>
      </c>
      <c r="F2389" s="40">
        <v>183000</v>
      </c>
      <c r="G2389" s="40">
        <v>183000</v>
      </c>
      <c r="H2389" s="40">
        <v>108491.33</v>
      </c>
      <c r="I2389" s="40">
        <v>109999.99</v>
      </c>
      <c r="J2389" s="67">
        <f t="shared" si="111"/>
        <v>0.59284879781420763</v>
      </c>
      <c r="K2389" s="39">
        <f t="shared" si="112"/>
        <v>0.60109284153005471</v>
      </c>
      <c r="L2389" s="2" t="str">
        <f t="shared" si="113"/>
        <v>AA</v>
      </c>
      <c r="M2389" s="2" t="s">
        <v>454</v>
      </c>
      <c r="N2389" s="2" t="s">
        <v>416</v>
      </c>
      <c r="O2389" s="2" t="s">
        <v>70</v>
      </c>
    </row>
    <row r="2390" spans="1:15">
      <c r="A2390" s="42">
        <v>41309</v>
      </c>
      <c r="B2390" s="42">
        <v>43224</v>
      </c>
      <c r="C2390" s="130">
        <v>63</v>
      </c>
      <c r="D2390" s="43">
        <v>8.5099999999999995E-2</v>
      </c>
      <c r="E2390" s="43">
        <v>0.08</v>
      </c>
      <c r="F2390" s="44">
        <v>163000</v>
      </c>
      <c r="G2390" s="44">
        <v>163000</v>
      </c>
      <c r="H2390" s="44">
        <v>51967.03</v>
      </c>
      <c r="I2390" s="44">
        <v>97999.99</v>
      </c>
      <c r="J2390" s="68">
        <f t="shared" si="111"/>
        <v>0.31881613496932515</v>
      </c>
      <c r="K2390" s="43">
        <f t="shared" si="112"/>
        <v>0.60122693251533743</v>
      </c>
      <c r="L2390" s="41" t="str">
        <f t="shared" si="113"/>
        <v>AA</v>
      </c>
      <c r="M2390" s="41" t="s">
        <v>481</v>
      </c>
      <c r="N2390" s="41" t="s">
        <v>417</v>
      </c>
      <c r="O2390" s="41" t="s">
        <v>70</v>
      </c>
    </row>
    <row r="2391" spans="1:15">
      <c r="A2391" s="42">
        <v>41723</v>
      </c>
      <c r="B2391" s="42">
        <v>45376</v>
      </c>
      <c r="C2391" s="130">
        <v>120</v>
      </c>
      <c r="D2391" s="43">
        <v>8.5099999999999995E-2</v>
      </c>
      <c r="E2391" s="43">
        <v>0.08</v>
      </c>
      <c r="F2391" s="44">
        <v>90000</v>
      </c>
      <c r="G2391" s="44">
        <v>90000</v>
      </c>
      <c r="H2391" s="44">
        <v>52508.25</v>
      </c>
      <c r="I2391" s="44">
        <v>54147.8</v>
      </c>
      <c r="J2391" s="68">
        <f t="shared" si="111"/>
        <v>0.58342499999999997</v>
      </c>
      <c r="K2391" s="43">
        <f t="shared" si="112"/>
        <v>0.6016422222222223</v>
      </c>
      <c r="L2391" s="41" t="str">
        <f t="shared" si="113"/>
        <v>AA</v>
      </c>
      <c r="M2391" s="41" t="s">
        <v>976</v>
      </c>
      <c r="N2391" s="41" t="s">
        <v>417</v>
      </c>
      <c r="O2391" s="41" t="s">
        <v>70</v>
      </c>
    </row>
    <row r="2392" spans="1:15">
      <c r="A2392" s="38">
        <v>41514</v>
      </c>
      <c r="B2392" s="38">
        <v>53689</v>
      </c>
      <c r="C2392" s="131">
        <v>400</v>
      </c>
      <c r="D2392" s="39">
        <v>8.5099999999999995E-2</v>
      </c>
      <c r="E2392" s="39">
        <v>7.5300000000000006E-2</v>
      </c>
      <c r="F2392" s="40">
        <v>108000</v>
      </c>
      <c r="G2392" s="40">
        <v>108000</v>
      </c>
      <c r="H2392" s="40">
        <v>62799.360000000001</v>
      </c>
      <c r="I2392" s="40">
        <v>64999.99</v>
      </c>
      <c r="J2392" s="67">
        <f t="shared" si="111"/>
        <v>0.58147555555555552</v>
      </c>
      <c r="K2392" s="39">
        <f t="shared" si="112"/>
        <v>0.60185175925925927</v>
      </c>
      <c r="L2392" s="2" t="str">
        <f t="shared" si="113"/>
        <v>AA</v>
      </c>
      <c r="M2392" s="2" t="s">
        <v>1118</v>
      </c>
      <c r="N2392" s="2" t="s">
        <v>416</v>
      </c>
      <c r="O2392" s="2" t="s">
        <v>70</v>
      </c>
    </row>
    <row r="2393" spans="1:15">
      <c r="A2393" s="38">
        <v>41334</v>
      </c>
      <c r="B2393" s="38">
        <v>48639</v>
      </c>
      <c r="C2393" s="131">
        <v>240</v>
      </c>
      <c r="D2393" s="39">
        <v>8.5099999999999995E-2</v>
      </c>
      <c r="E2393" s="39">
        <v>0.08</v>
      </c>
      <c r="F2393" s="40">
        <v>200000</v>
      </c>
      <c r="G2393" s="40">
        <v>200000</v>
      </c>
      <c r="H2393" s="40">
        <v>110260.81</v>
      </c>
      <c r="I2393" s="40">
        <v>120418.74</v>
      </c>
      <c r="J2393" s="67">
        <f t="shared" si="111"/>
        <v>0.55130404999999993</v>
      </c>
      <c r="K2393" s="39">
        <f t="shared" si="112"/>
        <v>0.60209370000000006</v>
      </c>
      <c r="L2393" s="2" t="str">
        <f t="shared" si="113"/>
        <v>AA</v>
      </c>
      <c r="M2393" s="2" t="s">
        <v>564</v>
      </c>
      <c r="N2393" s="2" t="s">
        <v>417</v>
      </c>
      <c r="O2393" s="2" t="s">
        <v>70</v>
      </c>
    </row>
    <row r="2394" spans="1:15">
      <c r="A2394" s="42">
        <v>41452</v>
      </c>
      <c r="B2394" s="42">
        <v>54236</v>
      </c>
      <c r="C2394" s="130">
        <v>420</v>
      </c>
      <c r="D2394" s="43">
        <v>8.5099999999999995E-2</v>
      </c>
      <c r="E2394" s="43">
        <v>7.5300000000000006E-2</v>
      </c>
      <c r="F2394" s="44">
        <v>145000</v>
      </c>
      <c r="G2394" s="44">
        <v>145000</v>
      </c>
      <c r="H2394" s="44">
        <v>84223.92</v>
      </c>
      <c r="I2394" s="44">
        <v>87345.45</v>
      </c>
      <c r="J2394" s="68">
        <f t="shared" si="111"/>
        <v>0.58085462068965521</v>
      </c>
      <c r="K2394" s="43">
        <f t="shared" si="112"/>
        <v>0.60238241379310342</v>
      </c>
      <c r="L2394" s="41" t="str">
        <f t="shared" si="113"/>
        <v>AA</v>
      </c>
      <c r="M2394" s="41" t="s">
        <v>624</v>
      </c>
      <c r="N2394" s="41" t="s">
        <v>424</v>
      </c>
      <c r="O2394" s="41" t="s">
        <v>70</v>
      </c>
    </row>
    <row r="2395" spans="1:15">
      <c r="A2395" s="38">
        <v>41437</v>
      </c>
      <c r="B2395" s="38">
        <v>50568</v>
      </c>
      <c r="C2395" s="131">
        <v>300</v>
      </c>
      <c r="D2395" s="39">
        <v>8.5099999999999995E-2</v>
      </c>
      <c r="E2395" s="39">
        <v>0.08</v>
      </c>
      <c r="F2395" s="40">
        <v>166000</v>
      </c>
      <c r="G2395" s="40">
        <v>166000</v>
      </c>
      <c r="H2395" s="40">
        <v>94445.51</v>
      </c>
      <c r="I2395" s="40">
        <v>99999.99</v>
      </c>
      <c r="J2395" s="67">
        <f t="shared" si="111"/>
        <v>0.56894885542168672</v>
      </c>
      <c r="K2395" s="39">
        <f t="shared" si="112"/>
        <v>0.60240957831325304</v>
      </c>
      <c r="L2395" s="2" t="str">
        <f t="shared" si="113"/>
        <v>AA</v>
      </c>
      <c r="M2395" s="2" t="s">
        <v>696</v>
      </c>
      <c r="N2395" s="2" t="s">
        <v>424</v>
      </c>
      <c r="O2395" s="2" t="s">
        <v>70</v>
      </c>
    </row>
    <row r="2396" spans="1:15">
      <c r="A2396" s="42">
        <v>41730</v>
      </c>
      <c r="B2396" s="42">
        <v>52688</v>
      </c>
      <c r="C2396" s="130">
        <v>360</v>
      </c>
      <c r="D2396" s="43">
        <v>8.5099999999999995E-2</v>
      </c>
      <c r="E2396" s="43">
        <v>7.4400000000000008E-2</v>
      </c>
      <c r="F2396" s="44">
        <v>166000</v>
      </c>
      <c r="G2396" s="44">
        <v>166000</v>
      </c>
      <c r="H2396" s="44">
        <v>97965.27</v>
      </c>
      <c r="I2396" s="44">
        <v>99999.99</v>
      </c>
      <c r="J2396" s="68">
        <f t="shared" si="111"/>
        <v>0.59015222891566266</v>
      </c>
      <c r="K2396" s="43">
        <f t="shared" si="112"/>
        <v>0.60240957831325304</v>
      </c>
      <c r="L2396" s="41" t="str">
        <f t="shared" si="113"/>
        <v>AA</v>
      </c>
      <c r="M2396" s="41" t="s">
        <v>457</v>
      </c>
      <c r="N2396" s="41" t="s">
        <v>419</v>
      </c>
      <c r="O2396" s="41" t="s">
        <v>70</v>
      </c>
    </row>
    <row r="2397" spans="1:15">
      <c r="A2397" s="42">
        <v>41358</v>
      </c>
      <c r="B2397" s="42">
        <v>52315</v>
      </c>
      <c r="C2397" s="130">
        <v>360</v>
      </c>
      <c r="D2397" s="43">
        <v>8.5099999999999995E-2</v>
      </c>
      <c r="E2397" s="43">
        <v>7.5300000000000006E-2</v>
      </c>
      <c r="F2397" s="44">
        <v>138500</v>
      </c>
      <c r="G2397" s="44">
        <v>138500</v>
      </c>
      <c r="H2397" s="44">
        <v>63738.93</v>
      </c>
      <c r="I2397" s="44">
        <v>83500</v>
      </c>
      <c r="J2397" s="68">
        <f t="shared" si="111"/>
        <v>0.46020888086642597</v>
      </c>
      <c r="K2397" s="43">
        <f t="shared" si="112"/>
        <v>0.6028880866425993</v>
      </c>
      <c r="L2397" s="41" t="str">
        <f t="shared" si="113"/>
        <v>AA</v>
      </c>
      <c r="M2397" s="41" t="s">
        <v>1232</v>
      </c>
      <c r="N2397" s="41" t="s">
        <v>417</v>
      </c>
      <c r="O2397" s="41" t="s">
        <v>70</v>
      </c>
    </row>
    <row r="2398" spans="1:15">
      <c r="A2398" s="42">
        <v>41116</v>
      </c>
      <c r="B2398" s="42">
        <v>50247</v>
      </c>
      <c r="C2398" s="130">
        <v>300</v>
      </c>
      <c r="D2398" s="43">
        <v>8.5099999999999995E-2</v>
      </c>
      <c r="E2398" s="43">
        <v>0.08</v>
      </c>
      <c r="F2398" s="44">
        <v>134500</v>
      </c>
      <c r="G2398" s="44">
        <v>134500</v>
      </c>
      <c r="H2398" s="44">
        <v>73597.5</v>
      </c>
      <c r="I2398" s="44">
        <v>81099.990000000005</v>
      </c>
      <c r="J2398" s="68">
        <f t="shared" si="111"/>
        <v>0.54719330855018589</v>
      </c>
      <c r="K2398" s="43">
        <f t="shared" si="112"/>
        <v>0.60297390334572498</v>
      </c>
      <c r="L2398" s="41" t="str">
        <f t="shared" si="113"/>
        <v>AA</v>
      </c>
      <c r="M2398" s="41" t="s">
        <v>806</v>
      </c>
      <c r="N2398" s="41" t="s">
        <v>419</v>
      </c>
      <c r="O2398" s="41" t="s">
        <v>70</v>
      </c>
    </row>
    <row r="2399" spans="1:15">
      <c r="A2399" s="42">
        <v>41589</v>
      </c>
      <c r="B2399" s="42">
        <v>52242</v>
      </c>
      <c r="C2399" s="130">
        <v>350</v>
      </c>
      <c r="D2399" s="43">
        <v>8.5099999999999995E-2</v>
      </c>
      <c r="E2399" s="43">
        <v>7.5300000000000006E-2</v>
      </c>
      <c r="F2399" s="44">
        <v>180000</v>
      </c>
      <c r="G2399" s="44">
        <v>180000</v>
      </c>
      <c r="H2399" s="44">
        <v>105052.51</v>
      </c>
      <c r="I2399" s="44">
        <v>108539.99</v>
      </c>
      <c r="J2399" s="68">
        <f t="shared" si="111"/>
        <v>0.58362505555555555</v>
      </c>
      <c r="K2399" s="43">
        <f t="shared" si="112"/>
        <v>0.60299994444444449</v>
      </c>
      <c r="L2399" s="41" t="str">
        <f t="shared" si="113"/>
        <v>AA</v>
      </c>
      <c r="M2399" s="41" t="s">
        <v>558</v>
      </c>
      <c r="N2399" s="41" t="s">
        <v>424</v>
      </c>
      <c r="O2399" s="41" t="s">
        <v>70</v>
      </c>
    </row>
    <row r="2400" spans="1:15">
      <c r="A2400" s="42">
        <v>41605</v>
      </c>
      <c r="B2400" s="42">
        <v>45804</v>
      </c>
      <c r="C2400" s="130">
        <v>138</v>
      </c>
      <c r="D2400" s="43">
        <v>8.5099999999999995E-2</v>
      </c>
      <c r="E2400" s="43">
        <v>0.08</v>
      </c>
      <c r="F2400" s="44">
        <v>99500</v>
      </c>
      <c r="G2400" s="44">
        <v>99500</v>
      </c>
      <c r="H2400" s="44">
        <v>54099.32</v>
      </c>
      <c r="I2400" s="44">
        <v>59999.99</v>
      </c>
      <c r="J2400" s="68">
        <f t="shared" si="111"/>
        <v>0.54371175879396982</v>
      </c>
      <c r="K2400" s="43">
        <f t="shared" si="112"/>
        <v>0.60301497487437183</v>
      </c>
      <c r="L2400" s="41" t="str">
        <f t="shared" si="113"/>
        <v>AA</v>
      </c>
      <c r="M2400" s="41" t="s">
        <v>676</v>
      </c>
      <c r="N2400" s="41" t="s">
        <v>422</v>
      </c>
      <c r="O2400" s="41" t="s">
        <v>70</v>
      </c>
    </row>
    <row r="2401" spans="1:15">
      <c r="A2401" s="38">
        <v>41606</v>
      </c>
      <c r="B2401" s="38">
        <v>50737</v>
      </c>
      <c r="C2401" s="131">
        <v>300</v>
      </c>
      <c r="D2401" s="39">
        <v>8.5099999999999995E-2</v>
      </c>
      <c r="E2401" s="39">
        <v>0.08</v>
      </c>
      <c r="F2401" s="40">
        <v>160000</v>
      </c>
      <c r="G2401" s="40">
        <v>160000</v>
      </c>
      <c r="H2401" s="40">
        <v>92633.26</v>
      </c>
      <c r="I2401" s="40">
        <v>96488.73</v>
      </c>
      <c r="J2401" s="67">
        <f t="shared" si="111"/>
        <v>0.57895787499999996</v>
      </c>
      <c r="K2401" s="39">
        <f t="shared" si="112"/>
        <v>0.6030545625</v>
      </c>
      <c r="L2401" s="2" t="str">
        <f t="shared" si="113"/>
        <v>AA</v>
      </c>
      <c r="M2401" s="2" t="s">
        <v>124</v>
      </c>
      <c r="N2401" s="2" t="s">
        <v>417</v>
      </c>
      <c r="O2401" s="2" t="s">
        <v>70</v>
      </c>
    </row>
    <row r="2402" spans="1:15">
      <c r="A2402" s="42">
        <v>41445</v>
      </c>
      <c r="B2402" s="42">
        <v>50576</v>
      </c>
      <c r="C2402" s="130">
        <v>300</v>
      </c>
      <c r="D2402" s="43">
        <v>8.5099999999999995E-2</v>
      </c>
      <c r="E2402" s="43">
        <v>7.5300000000000006E-2</v>
      </c>
      <c r="F2402" s="44">
        <v>189000</v>
      </c>
      <c r="G2402" s="44">
        <v>189000</v>
      </c>
      <c r="H2402" s="44">
        <v>114598.44</v>
      </c>
      <c r="I2402" s="44">
        <v>113989.99</v>
      </c>
      <c r="J2402" s="68">
        <f t="shared" si="111"/>
        <v>0.60634095238095242</v>
      </c>
      <c r="K2402" s="43">
        <f t="shared" si="112"/>
        <v>0.60312164021164028</v>
      </c>
      <c r="L2402" s="41" t="str">
        <f t="shared" si="113"/>
        <v>AA</v>
      </c>
      <c r="M2402" s="41" t="s">
        <v>482</v>
      </c>
      <c r="N2402" s="41" t="s">
        <v>422</v>
      </c>
      <c r="O2402" s="41" t="s">
        <v>70</v>
      </c>
    </row>
    <row r="2403" spans="1:15">
      <c r="A2403" s="38">
        <v>41178</v>
      </c>
      <c r="B2403" s="38">
        <v>50643</v>
      </c>
      <c r="C2403" s="131">
        <v>311</v>
      </c>
      <c r="D2403" s="39">
        <v>8.5099999999999995E-2</v>
      </c>
      <c r="E2403" s="39">
        <v>0.08</v>
      </c>
      <c r="F2403" s="40">
        <v>190600</v>
      </c>
      <c r="G2403" s="40">
        <v>190600</v>
      </c>
      <c r="H2403" s="40">
        <v>105509.19</v>
      </c>
      <c r="I2403" s="40">
        <v>114973.73</v>
      </c>
      <c r="J2403" s="67">
        <f t="shared" si="111"/>
        <v>0.55356343126967478</v>
      </c>
      <c r="K2403" s="39">
        <f t="shared" si="112"/>
        <v>0.60321998950682054</v>
      </c>
      <c r="L2403" s="2" t="str">
        <f t="shared" si="113"/>
        <v>AA</v>
      </c>
      <c r="M2403" s="2" t="s">
        <v>456</v>
      </c>
      <c r="N2403" s="2" t="s">
        <v>422</v>
      </c>
      <c r="O2403" s="2" t="s">
        <v>70</v>
      </c>
    </row>
    <row r="2404" spans="1:15">
      <c r="A2404" s="42">
        <v>41458</v>
      </c>
      <c r="B2404" s="42">
        <v>47333</v>
      </c>
      <c r="C2404" s="130">
        <v>193</v>
      </c>
      <c r="D2404" s="43">
        <v>8.5099999999999995E-2</v>
      </c>
      <c r="E2404" s="43">
        <v>7.8100000000000003E-2</v>
      </c>
      <c r="F2404" s="44">
        <v>144000</v>
      </c>
      <c r="G2404" s="44">
        <v>144000</v>
      </c>
      <c r="H2404" s="44">
        <v>79384.34</v>
      </c>
      <c r="I2404" s="44">
        <v>86874.89</v>
      </c>
      <c r="J2404" s="68">
        <f t="shared" si="111"/>
        <v>0.55128013888888883</v>
      </c>
      <c r="K2404" s="43">
        <f t="shared" si="112"/>
        <v>0.60329784722222224</v>
      </c>
      <c r="L2404" s="41" t="str">
        <f t="shared" si="113"/>
        <v>AA</v>
      </c>
      <c r="M2404" s="41" t="s">
        <v>523</v>
      </c>
      <c r="N2404" s="41" t="s">
        <v>423</v>
      </c>
      <c r="O2404" s="41" t="s">
        <v>70</v>
      </c>
    </row>
    <row r="2405" spans="1:15">
      <c r="A2405" s="42">
        <v>41590</v>
      </c>
      <c r="B2405" s="42">
        <v>54374</v>
      </c>
      <c r="C2405" s="130">
        <v>420</v>
      </c>
      <c r="D2405" s="43">
        <v>8.5099999999999995E-2</v>
      </c>
      <c r="E2405" s="43">
        <v>7.5300000000000006E-2</v>
      </c>
      <c r="F2405" s="44">
        <v>120000</v>
      </c>
      <c r="G2405" s="44">
        <v>120000</v>
      </c>
      <c r="H2405" s="44">
        <v>70563.77</v>
      </c>
      <c r="I2405" s="44">
        <v>72399.990000000005</v>
      </c>
      <c r="J2405" s="68">
        <f t="shared" si="111"/>
        <v>0.5880314166666667</v>
      </c>
      <c r="K2405" s="43">
        <f t="shared" si="112"/>
        <v>0.60333325000000004</v>
      </c>
      <c r="L2405" s="41" t="str">
        <f t="shared" si="113"/>
        <v>AA</v>
      </c>
      <c r="M2405" s="41" t="s">
        <v>989</v>
      </c>
      <c r="N2405" s="41" t="s">
        <v>428</v>
      </c>
      <c r="O2405" s="41" t="s">
        <v>70</v>
      </c>
    </row>
    <row r="2406" spans="1:15">
      <c r="A2406" s="42">
        <v>41157</v>
      </c>
      <c r="B2406" s="42">
        <v>48462</v>
      </c>
      <c r="C2406" s="130">
        <v>240</v>
      </c>
      <c r="D2406" s="43">
        <v>8.5099999999999995E-2</v>
      </c>
      <c r="E2406" s="43">
        <v>0.08</v>
      </c>
      <c r="F2406" s="44">
        <v>102749.83</v>
      </c>
      <c r="G2406" s="44">
        <v>102749.83</v>
      </c>
      <c r="H2406" s="44">
        <v>38742.68</v>
      </c>
      <c r="I2406" s="44">
        <v>61994.16</v>
      </c>
      <c r="J2406" s="68">
        <f t="shared" si="111"/>
        <v>0.37705833673885397</v>
      </c>
      <c r="K2406" s="43">
        <f t="shared" si="112"/>
        <v>0.60335048729521013</v>
      </c>
      <c r="L2406" s="41" t="str">
        <f t="shared" si="113"/>
        <v>AA</v>
      </c>
      <c r="M2406" s="41" t="s">
        <v>660</v>
      </c>
      <c r="N2406" s="41" t="s">
        <v>439</v>
      </c>
      <c r="O2406" s="41" t="s">
        <v>70</v>
      </c>
    </row>
    <row r="2407" spans="1:15">
      <c r="A2407" s="38">
        <v>41080</v>
      </c>
      <c r="B2407" s="38">
        <v>48385</v>
      </c>
      <c r="C2407" s="131">
        <v>240</v>
      </c>
      <c r="D2407" s="39">
        <v>8.5099999999999995E-2</v>
      </c>
      <c r="E2407" s="39">
        <v>0.08</v>
      </c>
      <c r="F2407" s="40">
        <v>127000</v>
      </c>
      <c r="G2407" s="40">
        <v>127000</v>
      </c>
      <c r="H2407" s="40">
        <v>73489.649999999994</v>
      </c>
      <c r="I2407" s="40">
        <v>76671.83</v>
      </c>
      <c r="J2407" s="67">
        <f t="shared" si="111"/>
        <v>0.57865866141732281</v>
      </c>
      <c r="K2407" s="39">
        <f t="shared" si="112"/>
        <v>0.60371519685039376</v>
      </c>
      <c r="L2407" s="2" t="str">
        <f t="shared" si="113"/>
        <v>AA</v>
      </c>
      <c r="M2407" s="2" t="s">
        <v>746</v>
      </c>
      <c r="N2407" s="2" t="s">
        <v>417</v>
      </c>
      <c r="O2407" s="2" t="s">
        <v>70</v>
      </c>
    </row>
    <row r="2408" spans="1:15">
      <c r="A2408" s="42">
        <v>41394</v>
      </c>
      <c r="B2408" s="42">
        <v>48699</v>
      </c>
      <c r="C2408" s="130">
        <v>240</v>
      </c>
      <c r="D2408" s="43">
        <v>8.5099999999999995E-2</v>
      </c>
      <c r="E2408" s="43">
        <v>0.08</v>
      </c>
      <c r="F2408" s="44">
        <v>158000</v>
      </c>
      <c r="G2408" s="44">
        <v>158000</v>
      </c>
      <c r="H2408" s="44">
        <v>93911.43</v>
      </c>
      <c r="I2408" s="44">
        <v>95421.6</v>
      </c>
      <c r="J2408" s="68">
        <f t="shared" si="111"/>
        <v>0.59437613924050625</v>
      </c>
      <c r="K2408" s="43">
        <f t="shared" si="112"/>
        <v>0.60393417721518994</v>
      </c>
      <c r="L2408" s="41" t="str">
        <f t="shared" si="113"/>
        <v>AA</v>
      </c>
      <c r="M2408" s="41" t="s">
        <v>511</v>
      </c>
      <c r="N2408" s="41" t="s">
        <v>422</v>
      </c>
      <c r="O2408" s="41" t="s">
        <v>70</v>
      </c>
    </row>
    <row r="2409" spans="1:15">
      <c r="A2409" s="42">
        <v>41199</v>
      </c>
      <c r="B2409" s="42">
        <v>51334</v>
      </c>
      <c r="C2409" s="130">
        <v>333</v>
      </c>
      <c r="D2409" s="43">
        <v>8.5099999999999995E-2</v>
      </c>
      <c r="E2409" s="43">
        <v>7.4400000000000008E-2</v>
      </c>
      <c r="F2409" s="44">
        <v>101000</v>
      </c>
      <c r="G2409" s="44">
        <v>101000</v>
      </c>
      <c r="H2409" s="44">
        <v>59230.95</v>
      </c>
      <c r="I2409" s="44">
        <v>61000</v>
      </c>
      <c r="J2409" s="68">
        <f t="shared" si="111"/>
        <v>0.58644504950495047</v>
      </c>
      <c r="K2409" s="43">
        <f t="shared" si="112"/>
        <v>0.60396039603960394</v>
      </c>
      <c r="L2409" s="41" t="str">
        <f t="shared" si="113"/>
        <v>AA</v>
      </c>
      <c r="M2409" s="41" t="s">
        <v>602</v>
      </c>
      <c r="N2409" s="41" t="s">
        <v>421</v>
      </c>
      <c r="O2409" s="41" t="s">
        <v>70</v>
      </c>
    </row>
    <row r="2410" spans="1:15">
      <c r="A2410" s="38">
        <v>41401</v>
      </c>
      <c r="B2410" s="38">
        <v>54185</v>
      </c>
      <c r="C2410" s="131">
        <v>420</v>
      </c>
      <c r="D2410" s="39">
        <v>8.5099999999999995E-2</v>
      </c>
      <c r="E2410" s="39">
        <v>0.08</v>
      </c>
      <c r="F2410" s="40">
        <v>101000</v>
      </c>
      <c r="G2410" s="40">
        <v>101000</v>
      </c>
      <c r="H2410" s="40">
        <v>60454.49</v>
      </c>
      <c r="I2410" s="40">
        <v>61000</v>
      </c>
      <c r="J2410" s="67">
        <f t="shared" si="111"/>
        <v>0.59855930693069304</v>
      </c>
      <c r="K2410" s="39">
        <f t="shared" si="112"/>
        <v>0.60396039603960394</v>
      </c>
      <c r="L2410" s="2" t="str">
        <f t="shared" si="113"/>
        <v>AA</v>
      </c>
      <c r="M2410" s="2" t="s">
        <v>602</v>
      </c>
      <c r="N2410" s="2" t="s">
        <v>421</v>
      </c>
      <c r="O2410" s="2" t="s">
        <v>70</v>
      </c>
    </row>
    <row r="2411" spans="1:15">
      <c r="A2411" s="38">
        <v>41402</v>
      </c>
      <c r="B2411" s="38">
        <v>52359</v>
      </c>
      <c r="C2411" s="131">
        <v>360</v>
      </c>
      <c r="D2411" s="39">
        <v>8.5099999999999995E-2</v>
      </c>
      <c r="E2411" s="39">
        <v>0.08</v>
      </c>
      <c r="F2411" s="40">
        <v>95000</v>
      </c>
      <c r="G2411" s="40">
        <v>95000</v>
      </c>
      <c r="H2411" s="40">
        <v>54684.92</v>
      </c>
      <c r="I2411" s="40">
        <v>57377.91</v>
      </c>
      <c r="J2411" s="67">
        <f t="shared" si="111"/>
        <v>0.5756307368421052</v>
      </c>
      <c r="K2411" s="39">
        <f t="shared" si="112"/>
        <v>0.60397800000000001</v>
      </c>
      <c r="L2411" s="2" t="str">
        <f t="shared" si="113"/>
        <v>AA</v>
      </c>
      <c r="M2411" s="2" t="s">
        <v>985</v>
      </c>
      <c r="N2411" s="2" t="s">
        <v>417</v>
      </c>
      <c r="O2411" s="2" t="s">
        <v>70</v>
      </c>
    </row>
    <row r="2412" spans="1:15">
      <c r="A2412" s="42">
        <v>41733</v>
      </c>
      <c r="B2412" s="42">
        <v>52691</v>
      </c>
      <c r="C2412" s="130">
        <v>360</v>
      </c>
      <c r="D2412" s="43">
        <v>8.5099999999999995E-2</v>
      </c>
      <c r="E2412" s="43">
        <v>0.08</v>
      </c>
      <c r="F2412" s="44">
        <v>161700</v>
      </c>
      <c r="G2412" s="44">
        <v>161700</v>
      </c>
      <c r="H2412" s="44">
        <v>95725.72</v>
      </c>
      <c r="I2412" s="44">
        <v>97670.61</v>
      </c>
      <c r="J2412" s="68">
        <f t="shared" si="111"/>
        <v>0.59199579468150898</v>
      </c>
      <c r="K2412" s="43">
        <f t="shared" si="112"/>
        <v>0.6040235621521336</v>
      </c>
      <c r="L2412" s="41" t="str">
        <f t="shared" si="113"/>
        <v>AA</v>
      </c>
      <c r="M2412" s="41" t="s">
        <v>542</v>
      </c>
      <c r="N2412" s="41" t="s">
        <v>417</v>
      </c>
      <c r="O2412" s="41" t="s">
        <v>70</v>
      </c>
    </row>
    <row r="2413" spans="1:15">
      <c r="A2413" s="42">
        <v>41390</v>
      </c>
      <c r="B2413" s="42">
        <v>54174</v>
      </c>
      <c r="C2413" s="130">
        <v>420</v>
      </c>
      <c r="D2413" s="43">
        <v>8.5099999999999995E-2</v>
      </c>
      <c r="E2413" s="43">
        <v>0.08</v>
      </c>
      <c r="F2413" s="44">
        <v>137000</v>
      </c>
      <c r="G2413" s="44">
        <v>137000</v>
      </c>
      <c r="H2413" s="44">
        <v>79363.75</v>
      </c>
      <c r="I2413" s="44">
        <v>82756.73</v>
      </c>
      <c r="J2413" s="68">
        <f t="shared" si="111"/>
        <v>0.57929744525547444</v>
      </c>
      <c r="K2413" s="43">
        <f t="shared" si="112"/>
        <v>0.60406372262773722</v>
      </c>
      <c r="L2413" s="41" t="str">
        <f t="shared" si="113"/>
        <v>AA</v>
      </c>
      <c r="M2413" s="41" t="s">
        <v>762</v>
      </c>
      <c r="N2413" s="41" t="s">
        <v>417</v>
      </c>
      <c r="O2413" s="41" t="s">
        <v>70</v>
      </c>
    </row>
    <row r="2414" spans="1:15">
      <c r="A2414" s="42">
        <v>41605</v>
      </c>
      <c r="B2414" s="42">
        <v>54389</v>
      </c>
      <c r="C2414" s="130">
        <v>420</v>
      </c>
      <c r="D2414" s="43">
        <v>8.5099999999999995E-2</v>
      </c>
      <c r="E2414" s="43">
        <v>0.08</v>
      </c>
      <c r="F2414" s="44">
        <v>195000</v>
      </c>
      <c r="G2414" s="44">
        <v>195000</v>
      </c>
      <c r="H2414" s="44">
        <v>114940.19</v>
      </c>
      <c r="I2414" s="44">
        <v>117865.45</v>
      </c>
      <c r="J2414" s="68">
        <f t="shared" si="111"/>
        <v>0.58943687179487181</v>
      </c>
      <c r="K2414" s="43">
        <f t="shared" si="112"/>
        <v>0.60443820512820512</v>
      </c>
      <c r="L2414" s="41" t="str">
        <f t="shared" si="113"/>
        <v>AA</v>
      </c>
      <c r="M2414" s="41" t="s">
        <v>457</v>
      </c>
      <c r="N2414" s="41" t="s">
        <v>419</v>
      </c>
      <c r="O2414" s="41" t="s">
        <v>70</v>
      </c>
    </row>
    <row r="2415" spans="1:15">
      <c r="A2415" s="38">
        <v>41598</v>
      </c>
      <c r="B2415" s="38">
        <v>54382</v>
      </c>
      <c r="C2415" s="131">
        <v>420</v>
      </c>
      <c r="D2415" s="39">
        <v>8.5099999999999995E-2</v>
      </c>
      <c r="E2415" s="39">
        <v>0.08</v>
      </c>
      <c r="F2415" s="40">
        <v>190000</v>
      </c>
      <c r="G2415" s="40">
        <v>190000</v>
      </c>
      <c r="H2415" s="40">
        <v>114076.31</v>
      </c>
      <c r="I2415" s="40">
        <v>114850</v>
      </c>
      <c r="J2415" s="67">
        <f t="shared" si="111"/>
        <v>0.60040163157894733</v>
      </c>
      <c r="K2415" s="39">
        <f t="shared" si="112"/>
        <v>0.60447368421052627</v>
      </c>
      <c r="L2415" s="2" t="str">
        <f t="shared" si="113"/>
        <v>AA</v>
      </c>
      <c r="M2415" s="2" t="s">
        <v>468</v>
      </c>
      <c r="N2415" s="2" t="s">
        <v>421</v>
      </c>
      <c r="O2415" s="2" t="s">
        <v>70</v>
      </c>
    </row>
    <row r="2416" spans="1:15">
      <c r="A2416" s="38">
        <v>41691</v>
      </c>
      <c r="B2416" s="38">
        <v>52648</v>
      </c>
      <c r="C2416" s="131">
        <v>360</v>
      </c>
      <c r="D2416" s="39">
        <v>8.5099999999999995E-2</v>
      </c>
      <c r="E2416" s="39">
        <v>7.5300000000000006E-2</v>
      </c>
      <c r="F2416" s="40">
        <v>168000</v>
      </c>
      <c r="G2416" s="40">
        <v>168000</v>
      </c>
      <c r="H2416" s="40">
        <v>98961.73</v>
      </c>
      <c r="I2416" s="40">
        <v>101555.65</v>
      </c>
      <c r="J2416" s="67">
        <f t="shared" si="111"/>
        <v>0.58905791666666663</v>
      </c>
      <c r="K2416" s="39">
        <f t="shared" si="112"/>
        <v>0.60449791666666663</v>
      </c>
      <c r="L2416" s="2" t="str">
        <f t="shared" si="113"/>
        <v>AA</v>
      </c>
      <c r="M2416" s="2" t="s">
        <v>523</v>
      </c>
      <c r="N2416" s="2" t="s">
        <v>423</v>
      </c>
      <c r="O2416" s="2" t="s">
        <v>70</v>
      </c>
    </row>
    <row r="2417" spans="1:15">
      <c r="A2417" s="42">
        <v>41597</v>
      </c>
      <c r="B2417" s="42">
        <v>54381</v>
      </c>
      <c r="C2417" s="130">
        <v>420</v>
      </c>
      <c r="D2417" s="43">
        <v>8.5099999999999995E-2</v>
      </c>
      <c r="E2417" s="43">
        <v>7.5300000000000006E-2</v>
      </c>
      <c r="F2417" s="44">
        <v>100000</v>
      </c>
      <c r="G2417" s="44">
        <v>100000</v>
      </c>
      <c r="H2417" s="44">
        <v>58953.13</v>
      </c>
      <c r="I2417" s="44">
        <v>60499.99</v>
      </c>
      <c r="J2417" s="68">
        <f t="shared" si="111"/>
        <v>0.58953129999999998</v>
      </c>
      <c r="K2417" s="43">
        <f t="shared" si="112"/>
        <v>0.60499990000000003</v>
      </c>
      <c r="L2417" s="41" t="str">
        <f t="shared" si="113"/>
        <v>AA</v>
      </c>
      <c r="M2417" s="41" t="s">
        <v>848</v>
      </c>
      <c r="N2417" s="41" t="s">
        <v>417</v>
      </c>
      <c r="O2417" s="41" t="s">
        <v>70</v>
      </c>
    </row>
    <row r="2418" spans="1:15">
      <c r="A2418" s="38">
        <v>41352</v>
      </c>
      <c r="B2418" s="38">
        <v>54136</v>
      </c>
      <c r="C2418" s="131">
        <v>420</v>
      </c>
      <c r="D2418" s="39">
        <v>8.5099999999999995E-2</v>
      </c>
      <c r="E2418" s="39">
        <v>0.08</v>
      </c>
      <c r="F2418" s="40">
        <v>119000</v>
      </c>
      <c r="G2418" s="40">
        <v>119000</v>
      </c>
      <c r="H2418" s="40">
        <v>68883.990000000005</v>
      </c>
      <c r="I2418" s="40">
        <v>71999.990000000005</v>
      </c>
      <c r="J2418" s="67">
        <f t="shared" si="111"/>
        <v>0.57885705882352945</v>
      </c>
      <c r="K2418" s="39">
        <f t="shared" si="112"/>
        <v>0.60504193277310925</v>
      </c>
      <c r="L2418" s="2" t="str">
        <f t="shared" si="113"/>
        <v>AA</v>
      </c>
      <c r="M2418" s="2" t="s">
        <v>619</v>
      </c>
      <c r="N2418" s="2" t="s">
        <v>427</v>
      </c>
      <c r="O2418" s="2" t="s">
        <v>70</v>
      </c>
    </row>
    <row r="2419" spans="1:15">
      <c r="A2419" s="42">
        <v>41108</v>
      </c>
      <c r="B2419" s="42">
        <v>53891</v>
      </c>
      <c r="C2419" s="130">
        <v>420</v>
      </c>
      <c r="D2419" s="43">
        <v>8.5099999999999995E-2</v>
      </c>
      <c r="E2419" s="43">
        <v>8.5099999999999995E-2</v>
      </c>
      <c r="F2419" s="44">
        <v>199149.02</v>
      </c>
      <c r="G2419" s="44">
        <v>199149.02</v>
      </c>
      <c r="H2419" s="44">
        <v>120618.11</v>
      </c>
      <c r="I2419" s="44">
        <v>120529.45</v>
      </c>
      <c r="J2419" s="68">
        <f t="shared" si="111"/>
        <v>0.60566760509290984</v>
      </c>
      <c r="K2419" s="43">
        <f t="shared" si="112"/>
        <v>0.60522241083586559</v>
      </c>
      <c r="L2419" s="41" t="str">
        <f t="shared" si="113"/>
        <v>AA</v>
      </c>
      <c r="M2419" s="41" t="s">
        <v>566</v>
      </c>
      <c r="N2419" s="41" t="s">
        <v>420</v>
      </c>
      <c r="O2419" s="41" t="s">
        <v>70</v>
      </c>
    </row>
    <row r="2420" spans="1:15">
      <c r="A2420" s="38">
        <v>41264</v>
      </c>
      <c r="B2420" s="38">
        <v>54047</v>
      </c>
      <c r="C2420" s="131">
        <v>420</v>
      </c>
      <c r="D2420" s="39">
        <v>8.5099999999999995E-2</v>
      </c>
      <c r="E2420" s="39">
        <v>8.5099999999999995E-2</v>
      </c>
      <c r="F2420" s="40">
        <v>160000</v>
      </c>
      <c r="G2420" s="40">
        <v>160000</v>
      </c>
      <c r="H2420" s="40">
        <v>91924.64</v>
      </c>
      <c r="I2420" s="40">
        <v>96858.41</v>
      </c>
      <c r="J2420" s="67">
        <f t="shared" si="111"/>
        <v>0.57452899999999996</v>
      </c>
      <c r="K2420" s="39">
        <f t="shared" si="112"/>
        <v>0.6053650625</v>
      </c>
      <c r="L2420" s="2" t="str">
        <f t="shared" si="113"/>
        <v>AA</v>
      </c>
      <c r="M2420" s="2" t="s">
        <v>753</v>
      </c>
      <c r="N2420" s="2" t="s">
        <v>431</v>
      </c>
      <c r="O2420" s="2" t="s">
        <v>70</v>
      </c>
    </row>
    <row r="2421" spans="1:15">
      <c r="A2421" s="42">
        <v>41550</v>
      </c>
      <c r="B2421" s="42">
        <v>54334</v>
      </c>
      <c r="C2421" s="130">
        <v>420</v>
      </c>
      <c r="D2421" s="43">
        <v>8.5099999999999995E-2</v>
      </c>
      <c r="E2421" s="43">
        <v>0.08</v>
      </c>
      <c r="F2421" s="44">
        <v>180000</v>
      </c>
      <c r="G2421" s="44">
        <v>180000</v>
      </c>
      <c r="H2421" s="44">
        <v>106157</v>
      </c>
      <c r="I2421" s="44">
        <v>108999.99</v>
      </c>
      <c r="J2421" s="68">
        <f t="shared" si="111"/>
        <v>0.58976111111111107</v>
      </c>
      <c r="K2421" s="43">
        <f t="shared" si="112"/>
        <v>0.60555550000000002</v>
      </c>
      <c r="L2421" s="41" t="str">
        <f t="shared" si="113"/>
        <v>AA</v>
      </c>
      <c r="M2421" s="41" t="s">
        <v>549</v>
      </c>
      <c r="N2421" s="41" t="s">
        <v>427</v>
      </c>
      <c r="O2421" s="41" t="s">
        <v>70</v>
      </c>
    </row>
    <row r="2422" spans="1:15">
      <c r="A2422" s="42">
        <v>41446</v>
      </c>
      <c r="B2422" s="42">
        <v>53379</v>
      </c>
      <c r="C2422" s="130">
        <v>392</v>
      </c>
      <c r="D2422" s="43">
        <v>8.5099999999999995E-2</v>
      </c>
      <c r="E2422" s="43">
        <v>7.5300000000000006E-2</v>
      </c>
      <c r="F2422" s="44">
        <v>197756</v>
      </c>
      <c r="G2422" s="44">
        <v>197756</v>
      </c>
      <c r="H2422" s="44">
        <v>115793.51</v>
      </c>
      <c r="I2422" s="44">
        <v>119770.02</v>
      </c>
      <c r="J2422" s="68">
        <f t="shared" si="111"/>
        <v>0.58553727826210078</v>
      </c>
      <c r="K2422" s="43">
        <f t="shared" si="112"/>
        <v>0.6056454418576428</v>
      </c>
      <c r="L2422" s="41" t="str">
        <f t="shared" si="113"/>
        <v>AA</v>
      </c>
      <c r="M2422" s="41" t="s">
        <v>495</v>
      </c>
      <c r="N2422" s="41" t="s">
        <v>424</v>
      </c>
      <c r="O2422" s="41" t="s">
        <v>70</v>
      </c>
    </row>
    <row r="2423" spans="1:15">
      <c r="A2423" s="38">
        <v>41117</v>
      </c>
      <c r="B2423" s="38">
        <v>50736</v>
      </c>
      <c r="C2423" s="131">
        <v>316</v>
      </c>
      <c r="D2423" s="39">
        <v>8.5099999999999995E-2</v>
      </c>
      <c r="E2423" s="39">
        <v>7.5300000000000006E-2</v>
      </c>
      <c r="F2423" s="40">
        <v>175000</v>
      </c>
      <c r="G2423" s="40">
        <v>175000</v>
      </c>
      <c r="H2423" s="40">
        <v>96859.93</v>
      </c>
      <c r="I2423" s="40">
        <v>105999.99</v>
      </c>
      <c r="J2423" s="67">
        <f t="shared" si="111"/>
        <v>0.55348531428571424</v>
      </c>
      <c r="K2423" s="39">
        <f t="shared" si="112"/>
        <v>0.60571422857142865</v>
      </c>
      <c r="L2423" s="2" t="str">
        <f t="shared" si="113"/>
        <v>AA</v>
      </c>
      <c r="M2423" s="2" t="s">
        <v>924</v>
      </c>
      <c r="N2423" s="2" t="s">
        <v>424</v>
      </c>
      <c r="O2423" s="2" t="s">
        <v>70</v>
      </c>
    </row>
    <row r="2424" spans="1:15">
      <c r="A2424" s="38">
        <v>41627</v>
      </c>
      <c r="B2424" s="38">
        <v>54411</v>
      </c>
      <c r="C2424" s="131">
        <v>420</v>
      </c>
      <c r="D2424" s="39">
        <v>8.5099999999999995E-2</v>
      </c>
      <c r="E2424" s="39">
        <v>0.08</v>
      </c>
      <c r="F2424" s="40">
        <v>132000</v>
      </c>
      <c r="G2424" s="40">
        <v>132000</v>
      </c>
      <c r="H2424" s="40">
        <v>78084.84</v>
      </c>
      <c r="I2424" s="40">
        <v>79999.990000000005</v>
      </c>
      <c r="J2424" s="67">
        <f t="shared" si="111"/>
        <v>0.59155181818181812</v>
      </c>
      <c r="K2424" s="39">
        <f t="shared" si="112"/>
        <v>0.60606053030303031</v>
      </c>
      <c r="L2424" s="2" t="str">
        <f t="shared" si="113"/>
        <v>AA</v>
      </c>
      <c r="M2424" s="2" t="s">
        <v>475</v>
      </c>
      <c r="N2424" s="2" t="s">
        <v>427</v>
      </c>
      <c r="O2424" s="2" t="s">
        <v>70</v>
      </c>
    </row>
    <row r="2425" spans="1:15">
      <c r="A2425" s="38">
        <v>41653</v>
      </c>
      <c r="B2425" s="38">
        <v>48958</v>
      </c>
      <c r="C2425" s="131">
        <v>240</v>
      </c>
      <c r="D2425" s="39">
        <v>8.5099999999999995E-2</v>
      </c>
      <c r="E2425" s="39">
        <v>7.5300000000000006E-2</v>
      </c>
      <c r="F2425" s="40">
        <v>165000</v>
      </c>
      <c r="G2425" s="40">
        <v>165000</v>
      </c>
      <c r="H2425" s="40">
        <v>95528.73</v>
      </c>
      <c r="I2425" s="40">
        <v>99999.99</v>
      </c>
      <c r="J2425" s="67">
        <f t="shared" si="111"/>
        <v>0.57896199999999998</v>
      </c>
      <c r="K2425" s="39">
        <f t="shared" si="112"/>
        <v>0.60606054545454546</v>
      </c>
      <c r="L2425" s="2" t="str">
        <f t="shared" si="113"/>
        <v>AA</v>
      </c>
      <c r="M2425" s="2" t="s">
        <v>597</v>
      </c>
      <c r="N2425" s="2" t="s">
        <v>421</v>
      </c>
      <c r="O2425" s="2" t="s">
        <v>70</v>
      </c>
    </row>
    <row r="2426" spans="1:15">
      <c r="A2426" s="38">
        <v>41624</v>
      </c>
      <c r="B2426" s="38">
        <v>50755</v>
      </c>
      <c r="C2426" s="131">
        <v>300</v>
      </c>
      <c r="D2426" s="39">
        <v>8.5099999999999995E-2</v>
      </c>
      <c r="E2426" s="39">
        <v>7.8100000000000003E-2</v>
      </c>
      <c r="F2426" s="40">
        <v>165000</v>
      </c>
      <c r="G2426" s="40">
        <v>165000</v>
      </c>
      <c r="H2426" s="40">
        <v>96344.13</v>
      </c>
      <c r="I2426" s="40">
        <v>99999.99</v>
      </c>
      <c r="J2426" s="67">
        <f t="shared" si="111"/>
        <v>0.58390381818181825</v>
      </c>
      <c r="K2426" s="39">
        <f t="shared" si="112"/>
        <v>0.60606054545454546</v>
      </c>
      <c r="L2426" s="2" t="str">
        <f t="shared" si="113"/>
        <v>AA</v>
      </c>
      <c r="M2426" s="2" t="s">
        <v>889</v>
      </c>
      <c r="N2426" s="2" t="s">
        <v>416</v>
      </c>
      <c r="O2426" s="2" t="s">
        <v>70</v>
      </c>
    </row>
    <row r="2427" spans="1:15">
      <c r="A2427" s="42">
        <v>41512</v>
      </c>
      <c r="B2427" s="42">
        <v>52469</v>
      </c>
      <c r="C2427" s="130">
        <v>360</v>
      </c>
      <c r="D2427" s="43">
        <v>8.5099999999999995E-2</v>
      </c>
      <c r="E2427" s="43">
        <v>8.5099999999999995E-2</v>
      </c>
      <c r="F2427" s="44">
        <v>165000</v>
      </c>
      <c r="G2427" s="44">
        <v>165000</v>
      </c>
      <c r="H2427" s="44">
        <v>96143.34</v>
      </c>
      <c r="I2427" s="44">
        <v>99999.99</v>
      </c>
      <c r="J2427" s="68">
        <f t="shared" si="111"/>
        <v>0.58268690909090903</v>
      </c>
      <c r="K2427" s="43">
        <f t="shared" si="112"/>
        <v>0.60606054545454546</v>
      </c>
      <c r="L2427" s="41" t="str">
        <f t="shared" si="113"/>
        <v>AA</v>
      </c>
      <c r="M2427" s="41" t="s">
        <v>84</v>
      </c>
      <c r="N2427" s="41" t="s">
        <v>416</v>
      </c>
      <c r="O2427" s="41" t="s">
        <v>70</v>
      </c>
    </row>
    <row r="2428" spans="1:15">
      <c r="A2428" s="38">
        <v>41373</v>
      </c>
      <c r="B2428" s="38">
        <v>54157</v>
      </c>
      <c r="C2428" s="131">
        <v>420</v>
      </c>
      <c r="D2428" s="39">
        <v>8.5099999999999995E-2</v>
      </c>
      <c r="E2428" s="39">
        <v>0.08</v>
      </c>
      <c r="F2428" s="40">
        <v>165000</v>
      </c>
      <c r="G2428" s="40">
        <v>165000</v>
      </c>
      <c r="H2428" s="40">
        <v>95924.31</v>
      </c>
      <c r="I2428" s="40">
        <v>99999.99</v>
      </c>
      <c r="J2428" s="67">
        <f t="shared" si="111"/>
        <v>0.58135945454545457</v>
      </c>
      <c r="K2428" s="39">
        <f t="shared" si="112"/>
        <v>0.60606054545454546</v>
      </c>
      <c r="L2428" s="2" t="str">
        <f t="shared" si="113"/>
        <v>AA</v>
      </c>
      <c r="M2428" s="2" t="s">
        <v>454</v>
      </c>
      <c r="N2428" s="2" t="s">
        <v>416</v>
      </c>
      <c r="O2428" s="2" t="s">
        <v>70</v>
      </c>
    </row>
    <row r="2429" spans="1:15">
      <c r="A2429" s="42">
        <v>41603</v>
      </c>
      <c r="B2429" s="42">
        <v>53472</v>
      </c>
      <c r="C2429" s="130">
        <v>390</v>
      </c>
      <c r="D2429" s="43">
        <v>8.5099999999999995E-2</v>
      </c>
      <c r="E2429" s="43">
        <v>0.08</v>
      </c>
      <c r="F2429" s="44">
        <v>198000</v>
      </c>
      <c r="G2429" s="44">
        <v>198000</v>
      </c>
      <c r="H2429" s="44">
        <v>116708.17</v>
      </c>
      <c r="I2429" s="44">
        <v>119999.99</v>
      </c>
      <c r="J2429" s="68">
        <f t="shared" si="111"/>
        <v>0.58943520202020205</v>
      </c>
      <c r="K2429" s="43">
        <f t="shared" si="112"/>
        <v>0.6060605555555556</v>
      </c>
      <c r="L2429" s="41" t="str">
        <f t="shared" si="113"/>
        <v>AA</v>
      </c>
      <c r="M2429" s="41" t="s">
        <v>451</v>
      </c>
      <c r="N2429" s="41" t="s">
        <v>419</v>
      </c>
      <c r="O2429" s="41" t="s">
        <v>70</v>
      </c>
    </row>
    <row r="2430" spans="1:15">
      <c r="A2430" s="42">
        <v>41327</v>
      </c>
      <c r="B2430" s="42">
        <v>47109</v>
      </c>
      <c r="C2430" s="130">
        <v>190</v>
      </c>
      <c r="D2430" s="43">
        <v>8.5099999999999995E-2</v>
      </c>
      <c r="E2430" s="43">
        <v>7.5300000000000006E-2</v>
      </c>
      <c r="F2430" s="44">
        <v>165000</v>
      </c>
      <c r="G2430" s="44">
        <v>165000</v>
      </c>
      <c r="H2430" s="44">
        <v>79916.259999999995</v>
      </c>
      <c r="I2430" s="44">
        <v>100000</v>
      </c>
      <c r="J2430" s="68">
        <f t="shared" si="111"/>
        <v>0.48434096969696966</v>
      </c>
      <c r="K2430" s="43">
        <f t="shared" si="112"/>
        <v>0.60606060606060608</v>
      </c>
      <c r="L2430" s="41" t="str">
        <f t="shared" si="113"/>
        <v>AA</v>
      </c>
      <c r="M2430" s="41" t="s">
        <v>847</v>
      </c>
      <c r="N2430" s="41" t="s">
        <v>424</v>
      </c>
      <c r="O2430" s="41" t="s">
        <v>70</v>
      </c>
    </row>
    <row r="2431" spans="1:15">
      <c r="A2431" s="38">
        <v>41148</v>
      </c>
      <c r="B2431" s="38">
        <v>53931</v>
      </c>
      <c r="C2431" s="131">
        <v>420</v>
      </c>
      <c r="D2431" s="39">
        <v>8.5099999999999995E-2</v>
      </c>
      <c r="E2431" s="39">
        <v>0.08</v>
      </c>
      <c r="F2431" s="40">
        <v>82243.7</v>
      </c>
      <c r="G2431" s="40">
        <v>82243.7</v>
      </c>
      <c r="H2431" s="40">
        <v>46975.72</v>
      </c>
      <c r="I2431" s="40">
        <v>49858.32</v>
      </c>
      <c r="J2431" s="67">
        <f t="shared" si="111"/>
        <v>0.57117712359730899</v>
      </c>
      <c r="K2431" s="39">
        <f t="shared" si="112"/>
        <v>0.60622661674997602</v>
      </c>
      <c r="L2431" s="2" t="str">
        <f t="shared" si="113"/>
        <v>AA</v>
      </c>
      <c r="M2431" s="2" t="s">
        <v>395</v>
      </c>
      <c r="N2431" s="2" t="s">
        <v>424</v>
      </c>
      <c r="O2431" s="2" t="s">
        <v>70</v>
      </c>
    </row>
    <row r="2432" spans="1:15">
      <c r="A2432" s="42">
        <v>41264</v>
      </c>
      <c r="B2432" s="42">
        <v>48478</v>
      </c>
      <c r="C2432" s="130">
        <v>237</v>
      </c>
      <c r="D2432" s="43">
        <v>8.5099999999999995E-2</v>
      </c>
      <c r="E2432" s="43">
        <v>7.8100000000000003E-2</v>
      </c>
      <c r="F2432" s="44">
        <v>127000</v>
      </c>
      <c r="G2432" s="44">
        <v>127000</v>
      </c>
      <c r="H2432" s="44">
        <v>76472.820000000007</v>
      </c>
      <c r="I2432" s="44">
        <v>77000</v>
      </c>
      <c r="J2432" s="68">
        <f t="shared" si="111"/>
        <v>0.60214818897637801</v>
      </c>
      <c r="K2432" s="43">
        <f t="shared" si="112"/>
        <v>0.60629921259842523</v>
      </c>
      <c r="L2432" s="41" t="str">
        <f t="shared" si="113"/>
        <v>AA</v>
      </c>
      <c r="M2432" s="41" t="s">
        <v>563</v>
      </c>
      <c r="N2432" s="41" t="s">
        <v>436</v>
      </c>
      <c r="O2432" s="41" t="s">
        <v>70</v>
      </c>
    </row>
    <row r="2433" spans="1:15">
      <c r="A2433" s="42">
        <v>41281</v>
      </c>
      <c r="B2433" s="42">
        <v>53758</v>
      </c>
      <c r="C2433" s="130">
        <v>410</v>
      </c>
      <c r="D2433" s="43">
        <v>8.5099999999999995E-2</v>
      </c>
      <c r="E2433" s="43">
        <v>7.5300000000000006E-2</v>
      </c>
      <c r="F2433" s="44">
        <v>89968.41</v>
      </c>
      <c r="G2433" s="44">
        <v>89968.41</v>
      </c>
      <c r="H2433" s="44">
        <v>53081.120000000003</v>
      </c>
      <c r="I2433" s="44">
        <v>54550</v>
      </c>
      <c r="J2433" s="68">
        <f t="shared" si="111"/>
        <v>0.58999731127848098</v>
      </c>
      <c r="K2433" s="43">
        <f t="shared" si="112"/>
        <v>0.6063239308108257</v>
      </c>
      <c r="L2433" s="41" t="str">
        <f t="shared" si="113"/>
        <v>AA</v>
      </c>
      <c r="M2433" s="41" t="s">
        <v>383</v>
      </c>
      <c r="N2433" s="41" t="s">
        <v>418</v>
      </c>
      <c r="O2433" s="41" t="s">
        <v>70</v>
      </c>
    </row>
    <row r="2434" spans="1:15">
      <c r="A2434" s="42">
        <v>41628</v>
      </c>
      <c r="B2434" s="42">
        <v>54412</v>
      </c>
      <c r="C2434" s="130">
        <v>420</v>
      </c>
      <c r="D2434" s="43">
        <v>8.5099999999999995E-2</v>
      </c>
      <c r="E2434" s="43">
        <v>7.4400000000000008E-2</v>
      </c>
      <c r="F2434" s="44">
        <v>137000</v>
      </c>
      <c r="G2434" s="44">
        <v>137000</v>
      </c>
      <c r="H2434" s="44">
        <v>81133.98</v>
      </c>
      <c r="I2434" s="44">
        <v>83099.990000000005</v>
      </c>
      <c r="J2434" s="68">
        <f t="shared" si="111"/>
        <v>0.59221883211678827</v>
      </c>
      <c r="K2434" s="43">
        <f t="shared" si="112"/>
        <v>0.60656927007299277</v>
      </c>
      <c r="L2434" s="41" t="str">
        <f t="shared" si="113"/>
        <v>AA</v>
      </c>
      <c r="M2434" s="41" t="s">
        <v>107</v>
      </c>
      <c r="N2434" s="41" t="s">
        <v>417</v>
      </c>
      <c r="O2434" s="41" t="s">
        <v>70</v>
      </c>
    </row>
    <row r="2435" spans="1:15">
      <c r="A2435" s="38">
        <v>41313</v>
      </c>
      <c r="B2435" s="38">
        <v>53486</v>
      </c>
      <c r="C2435" s="131">
        <v>400</v>
      </c>
      <c r="D2435" s="39">
        <v>8.5099999999999995E-2</v>
      </c>
      <c r="E2435" s="39">
        <v>7.5300000000000006E-2</v>
      </c>
      <c r="F2435" s="40">
        <v>150000</v>
      </c>
      <c r="G2435" s="40">
        <v>150000</v>
      </c>
      <c r="H2435" s="40">
        <v>86573.21</v>
      </c>
      <c r="I2435" s="40">
        <v>90999.99</v>
      </c>
      <c r="J2435" s="67">
        <f t="shared" ref="J2435:J2498" si="114">H2435/G2435</f>
        <v>0.57715473333333334</v>
      </c>
      <c r="K2435" s="39">
        <f t="shared" ref="K2435:K2498" si="115">I2435/G2435</f>
        <v>0.60666660000000006</v>
      </c>
      <c r="L2435" s="2" t="str">
        <f t="shared" ref="L2435:L2498" si="116">IF(J2435&lt;=65%,"AA",IF(J2435&lt;=75%,"A",IF(J2435&lt;=85%,"B","C")))</f>
        <v>AA</v>
      </c>
      <c r="M2435" s="2" t="s">
        <v>634</v>
      </c>
      <c r="N2435" s="2" t="s">
        <v>421</v>
      </c>
      <c r="O2435" s="2" t="s">
        <v>70</v>
      </c>
    </row>
    <row r="2436" spans="1:15">
      <c r="A2436" s="38">
        <v>41458</v>
      </c>
      <c r="B2436" s="38">
        <v>52415</v>
      </c>
      <c r="C2436" s="131">
        <v>360</v>
      </c>
      <c r="D2436" s="39">
        <v>8.5099999999999995E-2</v>
      </c>
      <c r="E2436" s="39">
        <v>0.08</v>
      </c>
      <c r="F2436" s="40">
        <v>110000</v>
      </c>
      <c r="G2436" s="40">
        <v>110000</v>
      </c>
      <c r="H2436" s="40">
        <v>64088.75</v>
      </c>
      <c r="I2436" s="40">
        <v>66766.28</v>
      </c>
      <c r="J2436" s="67">
        <f t="shared" si="114"/>
        <v>0.58262499999999995</v>
      </c>
      <c r="K2436" s="39">
        <f t="shared" si="115"/>
        <v>0.60696618181818185</v>
      </c>
      <c r="L2436" s="2" t="str">
        <f t="shared" si="116"/>
        <v>AA</v>
      </c>
      <c r="M2436" s="2" t="s">
        <v>798</v>
      </c>
      <c r="N2436" s="2" t="s">
        <v>416</v>
      </c>
      <c r="O2436" s="2" t="s">
        <v>70</v>
      </c>
    </row>
    <row r="2437" spans="1:15">
      <c r="A2437" s="38">
        <v>41465</v>
      </c>
      <c r="B2437" s="38">
        <v>54249</v>
      </c>
      <c r="C2437" s="131">
        <v>420</v>
      </c>
      <c r="D2437" s="39">
        <v>8.5099999999999995E-2</v>
      </c>
      <c r="E2437" s="39">
        <v>7.5300000000000006E-2</v>
      </c>
      <c r="F2437" s="40">
        <v>200000</v>
      </c>
      <c r="G2437" s="40">
        <v>200000</v>
      </c>
      <c r="H2437" s="40">
        <v>117269.15</v>
      </c>
      <c r="I2437" s="40">
        <v>121399.99</v>
      </c>
      <c r="J2437" s="67">
        <f t="shared" si="114"/>
        <v>0.58634575</v>
      </c>
      <c r="K2437" s="39">
        <f t="shared" si="115"/>
        <v>0.60699995000000007</v>
      </c>
      <c r="L2437" s="2" t="str">
        <f t="shared" si="116"/>
        <v>AA</v>
      </c>
      <c r="M2437" s="2" t="s">
        <v>495</v>
      </c>
      <c r="N2437" s="2" t="s">
        <v>424</v>
      </c>
      <c r="O2437" s="2" t="s">
        <v>70</v>
      </c>
    </row>
    <row r="2438" spans="1:15">
      <c r="A2438" s="42">
        <v>41085</v>
      </c>
      <c r="B2438" s="42">
        <v>52042</v>
      </c>
      <c r="C2438" s="130">
        <v>360</v>
      </c>
      <c r="D2438" s="43">
        <v>8.5099999999999995E-2</v>
      </c>
      <c r="E2438" s="43">
        <v>7.5300000000000006E-2</v>
      </c>
      <c r="F2438" s="44">
        <v>140000</v>
      </c>
      <c r="G2438" s="44">
        <v>140000</v>
      </c>
      <c r="H2438" s="44">
        <v>78462.13</v>
      </c>
      <c r="I2438" s="44">
        <v>84999.99</v>
      </c>
      <c r="J2438" s="68">
        <f t="shared" si="114"/>
        <v>0.56044378571428577</v>
      </c>
      <c r="K2438" s="43">
        <f t="shared" si="115"/>
        <v>0.6071427857142857</v>
      </c>
      <c r="L2438" s="41" t="str">
        <f t="shared" si="116"/>
        <v>AA</v>
      </c>
      <c r="M2438" s="41" t="s">
        <v>502</v>
      </c>
      <c r="N2438" s="41" t="s">
        <v>417</v>
      </c>
      <c r="O2438" s="41" t="s">
        <v>70</v>
      </c>
    </row>
    <row r="2439" spans="1:15">
      <c r="A2439" s="38">
        <v>41361</v>
      </c>
      <c r="B2439" s="38">
        <v>52318</v>
      </c>
      <c r="C2439" s="131">
        <v>360</v>
      </c>
      <c r="D2439" s="39">
        <v>8.5099999999999995E-2</v>
      </c>
      <c r="E2439" s="39">
        <v>0.08</v>
      </c>
      <c r="F2439" s="40">
        <v>140000</v>
      </c>
      <c r="G2439" s="40">
        <v>140000</v>
      </c>
      <c r="H2439" s="40">
        <v>80500.070000000007</v>
      </c>
      <c r="I2439" s="40">
        <v>84999.99</v>
      </c>
      <c r="J2439" s="67">
        <f t="shared" si="114"/>
        <v>0.57500050000000003</v>
      </c>
      <c r="K2439" s="39">
        <f t="shared" si="115"/>
        <v>0.6071427857142857</v>
      </c>
      <c r="L2439" s="2" t="str">
        <f t="shared" si="116"/>
        <v>AA</v>
      </c>
      <c r="M2439" s="2" t="s">
        <v>857</v>
      </c>
      <c r="N2439" s="2" t="s">
        <v>416</v>
      </c>
      <c r="O2439" s="2" t="s">
        <v>70</v>
      </c>
    </row>
    <row r="2440" spans="1:15">
      <c r="A2440" s="38">
        <v>41458</v>
      </c>
      <c r="B2440" s="38">
        <v>52354</v>
      </c>
      <c r="C2440" s="131">
        <v>358</v>
      </c>
      <c r="D2440" s="39">
        <v>8.5099999999999995E-2</v>
      </c>
      <c r="E2440" s="39">
        <v>0.08</v>
      </c>
      <c r="F2440" s="40">
        <v>136687</v>
      </c>
      <c r="G2440" s="40">
        <v>136687</v>
      </c>
      <c r="H2440" s="40">
        <v>79646.66</v>
      </c>
      <c r="I2440" s="40">
        <v>82999.990000000005</v>
      </c>
      <c r="J2440" s="67">
        <f t="shared" si="114"/>
        <v>0.58269374556468434</v>
      </c>
      <c r="K2440" s="39">
        <f t="shared" si="115"/>
        <v>0.60722665652183461</v>
      </c>
      <c r="L2440" s="2" t="str">
        <f t="shared" si="116"/>
        <v>AA</v>
      </c>
      <c r="M2440" s="2" t="s">
        <v>1211</v>
      </c>
      <c r="N2440" s="2" t="s">
        <v>416</v>
      </c>
      <c r="O2440" s="2" t="s">
        <v>70</v>
      </c>
    </row>
    <row r="2441" spans="1:15">
      <c r="A2441" s="38">
        <v>41696</v>
      </c>
      <c r="B2441" s="38">
        <v>47690</v>
      </c>
      <c r="C2441" s="131">
        <v>197</v>
      </c>
      <c r="D2441" s="39">
        <v>8.5099999999999995E-2</v>
      </c>
      <c r="E2441" s="39">
        <v>7.4400000000000008E-2</v>
      </c>
      <c r="F2441" s="40">
        <v>160340</v>
      </c>
      <c r="G2441" s="40">
        <v>160340</v>
      </c>
      <c r="H2441" s="40">
        <v>96115.27</v>
      </c>
      <c r="I2441" s="40">
        <v>97373</v>
      </c>
      <c r="J2441" s="67">
        <f t="shared" si="114"/>
        <v>0.59944661344642636</v>
      </c>
      <c r="K2441" s="39">
        <f t="shared" si="115"/>
        <v>0.60729075714107517</v>
      </c>
      <c r="L2441" s="2" t="str">
        <f t="shared" si="116"/>
        <v>AA</v>
      </c>
      <c r="M2441" s="2" t="s">
        <v>1417</v>
      </c>
      <c r="N2441" s="2" t="s">
        <v>422</v>
      </c>
      <c r="O2441" s="2" t="s">
        <v>70</v>
      </c>
    </row>
    <row r="2442" spans="1:15">
      <c r="A2442" s="42">
        <v>41435</v>
      </c>
      <c r="B2442" s="42">
        <v>54219</v>
      </c>
      <c r="C2442" s="130">
        <v>420</v>
      </c>
      <c r="D2442" s="43">
        <v>8.5099999999999995E-2</v>
      </c>
      <c r="E2442" s="43">
        <v>7.5300000000000006E-2</v>
      </c>
      <c r="F2442" s="44">
        <v>150000</v>
      </c>
      <c r="G2442" s="44">
        <v>150000</v>
      </c>
      <c r="H2442" s="44">
        <v>87778.15</v>
      </c>
      <c r="I2442" s="44">
        <v>91097.27</v>
      </c>
      <c r="J2442" s="68">
        <f t="shared" si="114"/>
        <v>0.58518766666666666</v>
      </c>
      <c r="K2442" s="43">
        <f t="shared" si="115"/>
        <v>0.60731513333333331</v>
      </c>
      <c r="L2442" s="41" t="str">
        <f t="shared" si="116"/>
        <v>AA</v>
      </c>
      <c r="M2442" s="41" t="s">
        <v>906</v>
      </c>
      <c r="N2442" s="41" t="s">
        <v>417</v>
      </c>
      <c r="O2442" s="41" t="s">
        <v>70</v>
      </c>
    </row>
    <row r="2443" spans="1:15">
      <c r="A2443" s="42">
        <v>41243</v>
      </c>
      <c r="B2443" s="42">
        <v>51500</v>
      </c>
      <c r="C2443" s="130">
        <v>337</v>
      </c>
      <c r="D2443" s="43">
        <v>8.5099999999999995E-2</v>
      </c>
      <c r="E2443" s="43">
        <v>8.5099999999999995E-2</v>
      </c>
      <c r="F2443" s="44">
        <v>154000</v>
      </c>
      <c r="G2443" s="44">
        <v>154000</v>
      </c>
      <c r="H2443" s="44">
        <v>90760.4</v>
      </c>
      <c r="I2443" s="44">
        <v>93551.360000000001</v>
      </c>
      <c r="J2443" s="68">
        <f t="shared" si="114"/>
        <v>0.58935324675324674</v>
      </c>
      <c r="K2443" s="43">
        <f t="shared" si="115"/>
        <v>0.60747636363636359</v>
      </c>
      <c r="L2443" s="41" t="str">
        <f t="shared" si="116"/>
        <v>AA</v>
      </c>
      <c r="M2443" s="41" t="s">
        <v>542</v>
      </c>
      <c r="N2443" s="41" t="s">
        <v>417</v>
      </c>
      <c r="O2443" s="41" t="s">
        <v>70</v>
      </c>
    </row>
    <row r="2444" spans="1:15">
      <c r="A2444" s="42">
        <v>41381</v>
      </c>
      <c r="B2444" s="42">
        <v>52765</v>
      </c>
      <c r="C2444" s="130">
        <v>374</v>
      </c>
      <c r="D2444" s="43">
        <v>8.5099999999999995E-2</v>
      </c>
      <c r="E2444" s="43">
        <v>7.8100000000000003E-2</v>
      </c>
      <c r="F2444" s="44">
        <v>181000</v>
      </c>
      <c r="G2444" s="44">
        <v>181000</v>
      </c>
      <c r="H2444" s="44">
        <v>104786.05</v>
      </c>
      <c r="I2444" s="44">
        <v>109999.99</v>
      </c>
      <c r="J2444" s="68">
        <f t="shared" si="114"/>
        <v>0.57892845303867402</v>
      </c>
      <c r="K2444" s="43">
        <f t="shared" si="115"/>
        <v>0.60773475138121547</v>
      </c>
      <c r="L2444" s="41" t="str">
        <f t="shared" si="116"/>
        <v>AA</v>
      </c>
      <c r="M2444" s="41" t="s">
        <v>586</v>
      </c>
      <c r="N2444" s="41" t="s">
        <v>416</v>
      </c>
      <c r="O2444" s="41" t="s">
        <v>70</v>
      </c>
    </row>
    <row r="2445" spans="1:15">
      <c r="A2445" s="42">
        <v>41113</v>
      </c>
      <c r="B2445" s="42">
        <v>52070</v>
      </c>
      <c r="C2445" s="130">
        <v>360</v>
      </c>
      <c r="D2445" s="43">
        <v>8.5099999999999995E-2</v>
      </c>
      <c r="E2445" s="43">
        <v>0.08</v>
      </c>
      <c r="F2445" s="44">
        <v>134000</v>
      </c>
      <c r="G2445" s="44">
        <v>134000</v>
      </c>
      <c r="H2445" s="44">
        <v>75331.23</v>
      </c>
      <c r="I2445" s="44">
        <v>81443.33</v>
      </c>
      <c r="J2445" s="68">
        <f t="shared" si="114"/>
        <v>0.5621733582089552</v>
      </c>
      <c r="K2445" s="43">
        <f t="shared" si="115"/>
        <v>0.60778604477611942</v>
      </c>
      <c r="L2445" s="41" t="str">
        <f t="shared" si="116"/>
        <v>AA</v>
      </c>
      <c r="M2445" s="41" t="s">
        <v>889</v>
      </c>
      <c r="N2445" s="41" t="s">
        <v>416</v>
      </c>
      <c r="O2445" s="41" t="s">
        <v>70</v>
      </c>
    </row>
    <row r="2446" spans="1:15">
      <c r="A2446" s="42">
        <v>41621</v>
      </c>
      <c r="B2446" s="42">
        <v>48926</v>
      </c>
      <c r="C2446" s="130">
        <v>240</v>
      </c>
      <c r="D2446" s="43">
        <v>8.5099999999999995E-2</v>
      </c>
      <c r="E2446" s="43">
        <v>0.08</v>
      </c>
      <c r="F2446" s="44">
        <v>127500</v>
      </c>
      <c r="G2446" s="44">
        <v>127500</v>
      </c>
      <c r="H2446" s="44">
        <v>73768.100000000006</v>
      </c>
      <c r="I2446" s="44">
        <v>77499.990000000005</v>
      </c>
      <c r="J2446" s="68">
        <f t="shared" si="114"/>
        <v>0.57857333333333338</v>
      </c>
      <c r="K2446" s="43">
        <f t="shared" si="115"/>
        <v>0.6078430588235294</v>
      </c>
      <c r="L2446" s="41" t="str">
        <f t="shared" si="116"/>
        <v>AA</v>
      </c>
      <c r="M2446" s="41" t="s">
        <v>1582</v>
      </c>
      <c r="N2446" s="41" t="s">
        <v>428</v>
      </c>
      <c r="O2446" s="41" t="s">
        <v>70</v>
      </c>
    </row>
    <row r="2447" spans="1:15">
      <c r="A2447" s="42">
        <v>41451</v>
      </c>
      <c r="B2447" s="42">
        <v>51374</v>
      </c>
      <c r="C2447" s="130">
        <v>326</v>
      </c>
      <c r="D2447" s="43">
        <v>8.5099999999999995E-2</v>
      </c>
      <c r="E2447" s="43">
        <v>7.4400000000000008E-2</v>
      </c>
      <c r="F2447" s="44">
        <v>164000</v>
      </c>
      <c r="G2447" s="44">
        <v>164000</v>
      </c>
      <c r="H2447" s="44">
        <v>94711.27</v>
      </c>
      <c r="I2447" s="44">
        <v>99699.99</v>
      </c>
      <c r="J2447" s="68">
        <f t="shared" si="114"/>
        <v>0.57750774390243909</v>
      </c>
      <c r="K2447" s="43">
        <f t="shared" si="115"/>
        <v>0.607926768292683</v>
      </c>
      <c r="L2447" s="41" t="str">
        <f t="shared" si="116"/>
        <v>AA</v>
      </c>
      <c r="M2447" s="41" t="s">
        <v>509</v>
      </c>
      <c r="N2447" s="41" t="s">
        <v>430</v>
      </c>
      <c r="O2447" s="41" t="s">
        <v>70</v>
      </c>
    </row>
    <row r="2448" spans="1:15">
      <c r="A2448" s="38">
        <v>41204</v>
      </c>
      <c r="B2448" s="38">
        <v>48509</v>
      </c>
      <c r="C2448" s="131">
        <v>240</v>
      </c>
      <c r="D2448" s="39">
        <v>8.5099999999999995E-2</v>
      </c>
      <c r="E2448" s="39">
        <v>7.4400000000000008E-2</v>
      </c>
      <c r="F2448" s="40">
        <v>148000</v>
      </c>
      <c r="G2448" s="40">
        <v>148000</v>
      </c>
      <c r="H2448" s="40">
        <v>80465.67</v>
      </c>
      <c r="I2448" s="40">
        <v>89999.99</v>
      </c>
      <c r="J2448" s="67">
        <f t="shared" si="114"/>
        <v>0.54368695945945944</v>
      </c>
      <c r="K2448" s="39">
        <f t="shared" si="115"/>
        <v>0.60810804054054057</v>
      </c>
      <c r="L2448" s="2" t="str">
        <f t="shared" si="116"/>
        <v>AA</v>
      </c>
      <c r="M2448" s="2" t="s">
        <v>645</v>
      </c>
      <c r="N2448" s="2" t="s">
        <v>422</v>
      </c>
      <c r="O2448" s="2" t="s">
        <v>70</v>
      </c>
    </row>
    <row r="2449" spans="1:15">
      <c r="A2449" s="38">
        <v>41617</v>
      </c>
      <c r="B2449" s="38">
        <v>52574</v>
      </c>
      <c r="C2449" s="131">
        <v>360</v>
      </c>
      <c r="D2449" s="39">
        <v>8.5099999999999995E-2</v>
      </c>
      <c r="E2449" s="39">
        <v>7.4400000000000008E-2</v>
      </c>
      <c r="F2449" s="40">
        <v>162574.92000000001</v>
      </c>
      <c r="G2449" s="40">
        <v>162574.92000000001</v>
      </c>
      <c r="H2449" s="40">
        <v>97354.32</v>
      </c>
      <c r="I2449" s="40">
        <v>98867.64</v>
      </c>
      <c r="J2449" s="67">
        <f t="shared" si="114"/>
        <v>0.59882742061321637</v>
      </c>
      <c r="K2449" s="39">
        <f t="shared" si="115"/>
        <v>0.6081358674511419</v>
      </c>
      <c r="L2449" s="2" t="str">
        <f t="shared" si="116"/>
        <v>AA</v>
      </c>
      <c r="M2449" s="2" t="s">
        <v>572</v>
      </c>
      <c r="N2449" s="2" t="s">
        <v>417</v>
      </c>
      <c r="O2449" s="2" t="s">
        <v>70</v>
      </c>
    </row>
    <row r="2450" spans="1:15">
      <c r="A2450" s="38">
        <v>41544</v>
      </c>
      <c r="B2450" s="38">
        <v>52501</v>
      </c>
      <c r="C2450" s="131">
        <v>360</v>
      </c>
      <c r="D2450" s="39">
        <v>8.5099999999999995E-2</v>
      </c>
      <c r="E2450" s="39">
        <v>0.08</v>
      </c>
      <c r="F2450" s="40">
        <v>186500</v>
      </c>
      <c r="G2450" s="40">
        <v>186500</v>
      </c>
      <c r="H2450" s="40">
        <v>111498.86</v>
      </c>
      <c r="I2450" s="40">
        <v>113464.47</v>
      </c>
      <c r="J2450" s="67">
        <f t="shared" si="114"/>
        <v>0.59784911528150131</v>
      </c>
      <c r="K2450" s="39">
        <f t="shared" si="115"/>
        <v>0.60838857908847188</v>
      </c>
      <c r="L2450" s="2" t="str">
        <f t="shared" si="116"/>
        <v>AA</v>
      </c>
      <c r="M2450" s="2" t="s">
        <v>554</v>
      </c>
      <c r="N2450" s="2" t="s">
        <v>417</v>
      </c>
      <c r="O2450" s="2" t="s">
        <v>70</v>
      </c>
    </row>
    <row r="2451" spans="1:15">
      <c r="A2451" s="42">
        <v>41453</v>
      </c>
      <c r="B2451" s="42">
        <v>52410</v>
      </c>
      <c r="C2451" s="130">
        <v>360</v>
      </c>
      <c r="D2451" s="43">
        <v>8.5099999999999995E-2</v>
      </c>
      <c r="E2451" s="43">
        <v>8.5099999999999995E-2</v>
      </c>
      <c r="F2451" s="44">
        <v>187000</v>
      </c>
      <c r="G2451" s="44">
        <v>187000</v>
      </c>
      <c r="H2451" s="44">
        <v>110890.68</v>
      </c>
      <c r="I2451" s="44">
        <v>113773.61</v>
      </c>
      <c r="J2451" s="68">
        <f t="shared" si="114"/>
        <v>0.59299828877005345</v>
      </c>
      <c r="K2451" s="43">
        <f t="shared" si="115"/>
        <v>0.60841502673796788</v>
      </c>
      <c r="L2451" s="41" t="str">
        <f t="shared" si="116"/>
        <v>AA</v>
      </c>
      <c r="M2451" s="41" t="s">
        <v>457</v>
      </c>
      <c r="N2451" s="41" t="s">
        <v>419</v>
      </c>
      <c r="O2451" s="41" t="s">
        <v>70</v>
      </c>
    </row>
    <row r="2452" spans="1:15">
      <c r="A2452" s="42">
        <v>41397</v>
      </c>
      <c r="B2452" s="42">
        <v>48702</v>
      </c>
      <c r="C2452" s="130">
        <v>240</v>
      </c>
      <c r="D2452" s="43">
        <v>8.5099999999999995E-2</v>
      </c>
      <c r="E2452" s="43">
        <v>7.4400000000000008E-2</v>
      </c>
      <c r="F2452" s="44">
        <v>189000</v>
      </c>
      <c r="G2452" s="44">
        <v>189000</v>
      </c>
      <c r="H2452" s="44">
        <v>106352.34</v>
      </c>
      <c r="I2452" s="44">
        <v>114999.99</v>
      </c>
      <c r="J2452" s="68">
        <f t="shared" si="114"/>
        <v>0.56271079365079368</v>
      </c>
      <c r="K2452" s="43">
        <f t="shared" si="115"/>
        <v>0.60846555555555559</v>
      </c>
      <c r="L2452" s="41" t="str">
        <f t="shared" si="116"/>
        <v>AA</v>
      </c>
      <c r="M2452" s="41" t="s">
        <v>451</v>
      </c>
      <c r="N2452" s="41" t="s">
        <v>419</v>
      </c>
      <c r="O2452" s="41" t="s">
        <v>70</v>
      </c>
    </row>
    <row r="2453" spans="1:15">
      <c r="A2453" s="38">
        <v>41576</v>
      </c>
      <c r="B2453" s="38">
        <v>54360</v>
      </c>
      <c r="C2453" s="131">
        <v>420</v>
      </c>
      <c r="D2453" s="39">
        <v>8.5099999999999995E-2</v>
      </c>
      <c r="E2453" s="39">
        <v>0.08</v>
      </c>
      <c r="F2453" s="40">
        <v>196000</v>
      </c>
      <c r="G2453" s="40">
        <v>196000</v>
      </c>
      <c r="H2453" s="40">
        <v>116039.98</v>
      </c>
      <c r="I2453" s="40">
        <v>119269.46</v>
      </c>
      <c r="J2453" s="67">
        <f t="shared" si="114"/>
        <v>0.59204071428571425</v>
      </c>
      <c r="K2453" s="39">
        <f t="shared" si="115"/>
        <v>0.60851765306122452</v>
      </c>
      <c r="L2453" s="2" t="str">
        <f t="shared" si="116"/>
        <v>AA</v>
      </c>
      <c r="M2453" s="2" t="s">
        <v>538</v>
      </c>
      <c r="N2453" s="2" t="s">
        <v>417</v>
      </c>
      <c r="O2453" s="2" t="s">
        <v>70</v>
      </c>
    </row>
    <row r="2454" spans="1:15">
      <c r="A2454" s="38">
        <v>41151</v>
      </c>
      <c r="B2454" s="38">
        <v>53934</v>
      </c>
      <c r="C2454" s="131">
        <v>420</v>
      </c>
      <c r="D2454" s="39">
        <v>8.5099999999999995E-2</v>
      </c>
      <c r="E2454" s="39">
        <v>7.4400000000000008E-2</v>
      </c>
      <c r="F2454" s="40">
        <v>129700</v>
      </c>
      <c r="G2454" s="40">
        <v>129700</v>
      </c>
      <c r="H2454" s="40">
        <v>75780.5</v>
      </c>
      <c r="I2454" s="40">
        <v>78924.98</v>
      </c>
      <c r="J2454" s="67">
        <f t="shared" si="114"/>
        <v>0.58427525057825747</v>
      </c>
      <c r="K2454" s="39">
        <f t="shared" si="115"/>
        <v>0.60851950655358511</v>
      </c>
      <c r="L2454" s="2" t="str">
        <f t="shared" si="116"/>
        <v>AA</v>
      </c>
      <c r="M2454" s="2" t="s">
        <v>1228</v>
      </c>
      <c r="N2454" s="2" t="s">
        <v>424</v>
      </c>
      <c r="O2454" s="2" t="s">
        <v>70</v>
      </c>
    </row>
    <row r="2455" spans="1:15">
      <c r="A2455" s="38">
        <v>41466</v>
      </c>
      <c r="B2455" s="38">
        <v>44297</v>
      </c>
      <c r="C2455" s="131">
        <v>93</v>
      </c>
      <c r="D2455" s="39">
        <v>8.5099999999999995E-2</v>
      </c>
      <c r="E2455" s="39">
        <v>0.08</v>
      </c>
      <c r="F2455" s="40">
        <v>115000</v>
      </c>
      <c r="G2455" s="40">
        <v>115000</v>
      </c>
      <c r="H2455" s="40">
        <v>56432.47</v>
      </c>
      <c r="I2455" s="40">
        <v>69999.990000000005</v>
      </c>
      <c r="J2455" s="67">
        <f t="shared" si="114"/>
        <v>0.4907171304347826</v>
      </c>
      <c r="K2455" s="39">
        <f t="shared" si="115"/>
        <v>0.60869556521739132</v>
      </c>
      <c r="L2455" s="2" t="str">
        <f t="shared" si="116"/>
        <v>AA</v>
      </c>
      <c r="M2455" s="2" t="s">
        <v>95</v>
      </c>
      <c r="N2455" s="2" t="s">
        <v>417</v>
      </c>
      <c r="O2455" s="2" t="s">
        <v>70</v>
      </c>
    </row>
    <row r="2456" spans="1:15">
      <c r="A2456" s="42">
        <v>41073</v>
      </c>
      <c r="B2456" s="42">
        <v>44117</v>
      </c>
      <c r="C2456" s="130">
        <v>100</v>
      </c>
      <c r="D2456" s="43">
        <v>8.5099999999999995E-2</v>
      </c>
      <c r="E2456" s="43">
        <v>0.08</v>
      </c>
      <c r="F2456" s="44">
        <v>115000</v>
      </c>
      <c r="G2456" s="44">
        <v>115000</v>
      </c>
      <c r="H2456" s="44">
        <v>48239.92</v>
      </c>
      <c r="I2456" s="44">
        <v>69999.990000000005</v>
      </c>
      <c r="J2456" s="68">
        <f t="shared" si="114"/>
        <v>0.41947756521739127</v>
      </c>
      <c r="K2456" s="43">
        <f t="shared" si="115"/>
        <v>0.60869556521739132</v>
      </c>
      <c r="L2456" s="41" t="str">
        <f t="shared" si="116"/>
        <v>AA</v>
      </c>
      <c r="M2456" s="41" t="s">
        <v>632</v>
      </c>
      <c r="N2456" s="41" t="s">
        <v>424</v>
      </c>
      <c r="O2456" s="41" t="s">
        <v>70</v>
      </c>
    </row>
    <row r="2457" spans="1:15">
      <c r="A2457" s="38">
        <v>41624</v>
      </c>
      <c r="B2457" s="38">
        <v>47042</v>
      </c>
      <c r="C2457" s="131">
        <v>178</v>
      </c>
      <c r="D2457" s="39">
        <v>8.5099999999999995E-2</v>
      </c>
      <c r="E2457" s="39">
        <v>7.5300000000000006E-2</v>
      </c>
      <c r="F2457" s="40">
        <v>115000</v>
      </c>
      <c r="G2457" s="40">
        <v>115000</v>
      </c>
      <c r="H2457" s="40">
        <v>50449.03</v>
      </c>
      <c r="I2457" s="40">
        <v>70000</v>
      </c>
      <c r="J2457" s="67">
        <f t="shared" si="114"/>
        <v>0.43868721739130434</v>
      </c>
      <c r="K2457" s="39">
        <f t="shared" si="115"/>
        <v>0.60869565217391308</v>
      </c>
      <c r="L2457" s="2" t="str">
        <f t="shared" si="116"/>
        <v>AA</v>
      </c>
      <c r="M2457" s="2" t="s">
        <v>183</v>
      </c>
      <c r="N2457" s="2" t="s">
        <v>424</v>
      </c>
      <c r="O2457" s="2" t="s">
        <v>70</v>
      </c>
    </row>
    <row r="2458" spans="1:15">
      <c r="A2458" s="38">
        <v>41131</v>
      </c>
      <c r="B2458" s="38">
        <v>47948</v>
      </c>
      <c r="C2458" s="131">
        <v>224</v>
      </c>
      <c r="D2458" s="39">
        <v>8.5099999999999995E-2</v>
      </c>
      <c r="E2458" s="39">
        <v>7.5300000000000006E-2</v>
      </c>
      <c r="F2458" s="40">
        <v>148659.04</v>
      </c>
      <c r="G2458" s="40">
        <v>148659.04</v>
      </c>
      <c r="H2458" s="40">
        <v>85724.65</v>
      </c>
      <c r="I2458" s="40">
        <v>90502.8</v>
      </c>
      <c r="J2458" s="67">
        <f t="shared" si="114"/>
        <v>0.57665278882468218</v>
      </c>
      <c r="K2458" s="39">
        <f t="shared" si="115"/>
        <v>0.60879446012835814</v>
      </c>
      <c r="L2458" s="2" t="str">
        <f t="shared" si="116"/>
        <v>AA</v>
      </c>
      <c r="M2458" s="2" t="s">
        <v>275</v>
      </c>
      <c r="N2458" s="2" t="s">
        <v>424</v>
      </c>
      <c r="O2458" s="2" t="s">
        <v>70</v>
      </c>
    </row>
    <row r="2459" spans="1:15">
      <c r="A2459" s="38">
        <v>41438</v>
      </c>
      <c r="B2459" s="38">
        <v>54222</v>
      </c>
      <c r="C2459" s="131">
        <v>420</v>
      </c>
      <c r="D2459" s="39">
        <v>8.5099999999999995E-2</v>
      </c>
      <c r="E2459" s="39">
        <v>0.08</v>
      </c>
      <c r="F2459" s="40">
        <v>170000</v>
      </c>
      <c r="G2459" s="40">
        <v>170000</v>
      </c>
      <c r="H2459" s="40">
        <v>105872.63</v>
      </c>
      <c r="I2459" s="40">
        <v>103556.62</v>
      </c>
      <c r="J2459" s="67">
        <f t="shared" si="114"/>
        <v>0.62278017647058825</v>
      </c>
      <c r="K2459" s="39">
        <f t="shared" si="115"/>
        <v>0.60915658823529406</v>
      </c>
      <c r="L2459" s="2" t="str">
        <f t="shared" si="116"/>
        <v>AA</v>
      </c>
      <c r="M2459" s="2" t="s">
        <v>830</v>
      </c>
      <c r="N2459" s="2" t="s">
        <v>437</v>
      </c>
      <c r="O2459" s="2" t="s">
        <v>70</v>
      </c>
    </row>
    <row r="2460" spans="1:15">
      <c r="A2460" s="38">
        <v>41500</v>
      </c>
      <c r="B2460" s="38">
        <v>46979</v>
      </c>
      <c r="C2460" s="131">
        <v>180</v>
      </c>
      <c r="D2460" s="39">
        <v>8.5099999999999995E-2</v>
      </c>
      <c r="E2460" s="39">
        <v>7.5300000000000006E-2</v>
      </c>
      <c r="F2460" s="40">
        <v>174000</v>
      </c>
      <c r="G2460" s="40">
        <v>174000</v>
      </c>
      <c r="H2460" s="40">
        <v>96571.4</v>
      </c>
      <c r="I2460" s="40">
        <v>105999.99</v>
      </c>
      <c r="J2460" s="67">
        <f t="shared" si="114"/>
        <v>0.55500804597701148</v>
      </c>
      <c r="K2460" s="39">
        <f t="shared" si="115"/>
        <v>0.60919534482758619</v>
      </c>
      <c r="L2460" s="2" t="str">
        <f t="shared" si="116"/>
        <v>AA</v>
      </c>
      <c r="M2460" s="2" t="s">
        <v>463</v>
      </c>
      <c r="N2460" s="2" t="s">
        <v>422</v>
      </c>
      <c r="O2460" s="2" t="s">
        <v>70</v>
      </c>
    </row>
    <row r="2461" spans="1:15">
      <c r="A2461" s="38">
        <v>41471</v>
      </c>
      <c r="B2461" s="38">
        <v>48168</v>
      </c>
      <c r="C2461" s="131">
        <v>220</v>
      </c>
      <c r="D2461" s="39">
        <v>8.5099999999999995E-2</v>
      </c>
      <c r="E2461" s="39">
        <v>0.08</v>
      </c>
      <c r="F2461" s="40">
        <v>160000</v>
      </c>
      <c r="G2461" s="40">
        <v>160000</v>
      </c>
      <c r="H2461" s="40">
        <v>90164.42</v>
      </c>
      <c r="I2461" s="40">
        <v>97474.49</v>
      </c>
      <c r="J2461" s="67">
        <f t="shared" si="114"/>
        <v>0.56352762499999998</v>
      </c>
      <c r="K2461" s="39">
        <f t="shared" si="115"/>
        <v>0.60921556250000009</v>
      </c>
      <c r="L2461" s="2" t="str">
        <f t="shared" si="116"/>
        <v>AA</v>
      </c>
      <c r="M2461" s="2" t="s">
        <v>634</v>
      </c>
      <c r="N2461" s="2" t="s">
        <v>421</v>
      </c>
      <c r="O2461" s="2" t="s">
        <v>70</v>
      </c>
    </row>
    <row r="2462" spans="1:15">
      <c r="A2462" s="42">
        <v>41528</v>
      </c>
      <c r="B2462" s="42">
        <v>54312</v>
      </c>
      <c r="C2462" s="130">
        <v>420</v>
      </c>
      <c r="D2462" s="43">
        <v>8.5099999999999995E-2</v>
      </c>
      <c r="E2462" s="43">
        <v>0.08</v>
      </c>
      <c r="F2462" s="44">
        <v>151000</v>
      </c>
      <c r="G2462" s="44">
        <v>151000</v>
      </c>
      <c r="H2462" s="44">
        <v>89346.79</v>
      </c>
      <c r="I2462" s="44">
        <v>91999.99</v>
      </c>
      <c r="J2462" s="68">
        <f t="shared" si="114"/>
        <v>0.59170059602649006</v>
      </c>
      <c r="K2462" s="43">
        <f t="shared" si="115"/>
        <v>0.60927145695364238</v>
      </c>
      <c r="L2462" s="41" t="str">
        <f t="shared" si="116"/>
        <v>AA</v>
      </c>
      <c r="M2462" s="41" t="s">
        <v>522</v>
      </c>
      <c r="N2462" s="41" t="s">
        <v>419</v>
      </c>
      <c r="O2462" s="41" t="s">
        <v>70</v>
      </c>
    </row>
    <row r="2463" spans="1:15">
      <c r="A2463" s="38">
        <v>41298</v>
      </c>
      <c r="B2463" s="38">
        <v>50064</v>
      </c>
      <c r="C2463" s="131">
        <v>288</v>
      </c>
      <c r="D2463" s="39">
        <v>8.5099999999999995E-2</v>
      </c>
      <c r="E2463" s="39">
        <v>0.08</v>
      </c>
      <c r="F2463" s="40">
        <v>183000</v>
      </c>
      <c r="G2463" s="40">
        <v>183000</v>
      </c>
      <c r="H2463" s="40">
        <v>103021.91</v>
      </c>
      <c r="I2463" s="40">
        <v>111502.35</v>
      </c>
      <c r="J2463" s="67">
        <f t="shared" si="114"/>
        <v>0.56296125683060116</v>
      </c>
      <c r="K2463" s="39">
        <f t="shared" si="115"/>
        <v>0.60930245901639346</v>
      </c>
      <c r="L2463" s="2" t="str">
        <f t="shared" si="116"/>
        <v>AA</v>
      </c>
      <c r="M2463" s="2" t="s">
        <v>559</v>
      </c>
      <c r="N2463" s="2" t="s">
        <v>417</v>
      </c>
      <c r="O2463" s="2" t="s">
        <v>70</v>
      </c>
    </row>
    <row r="2464" spans="1:15">
      <c r="A2464" s="38">
        <v>41569</v>
      </c>
      <c r="B2464" s="38">
        <v>54353</v>
      </c>
      <c r="C2464" s="131">
        <v>420</v>
      </c>
      <c r="D2464" s="39">
        <v>8.5099999999999995E-2</v>
      </c>
      <c r="E2464" s="39">
        <v>0.08</v>
      </c>
      <c r="F2464" s="40">
        <v>130000</v>
      </c>
      <c r="G2464" s="40">
        <v>130000</v>
      </c>
      <c r="H2464" s="40">
        <v>77063.42</v>
      </c>
      <c r="I2464" s="40">
        <v>79216.990000000005</v>
      </c>
      <c r="J2464" s="67">
        <f t="shared" si="114"/>
        <v>0.59279553846153843</v>
      </c>
      <c r="K2464" s="39">
        <f t="shared" si="115"/>
        <v>0.6093614615384616</v>
      </c>
      <c r="L2464" s="2" t="str">
        <f t="shared" si="116"/>
        <v>AA</v>
      </c>
      <c r="M2464" s="2" t="s">
        <v>192</v>
      </c>
      <c r="N2464" s="2" t="s">
        <v>417</v>
      </c>
      <c r="O2464" s="2" t="s">
        <v>70</v>
      </c>
    </row>
    <row r="2465" spans="1:15">
      <c r="A2465" s="42">
        <v>41681</v>
      </c>
      <c r="B2465" s="42">
        <v>46214</v>
      </c>
      <c r="C2465" s="130">
        <v>149</v>
      </c>
      <c r="D2465" s="43">
        <v>8.5099999999999995E-2</v>
      </c>
      <c r="E2465" s="43">
        <v>7.5300000000000006E-2</v>
      </c>
      <c r="F2465" s="44">
        <v>170000</v>
      </c>
      <c r="G2465" s="44">
        <v>170000</v>
      </c>
      <c r="H2465" s="44">
        <v>102433.47</v>
      </c>
      <c r="I2465" s="44">
        <v>103599.59</v>
      </c>
      <c r="J2465" s="68">
        <f t="shared" si="114"/>
        <v>0.60254982352941178</v>
      </c>
      <c r="K2465" s="43">
        <f t="shared" si="115"/>
        <v>0.60940935294117649</v>
      </c>
      <c r="L2465" s="41" t="str">
        <f t="shared" si="116"/>
        <v>AA</v>
      </c>
      <c r="M2465" s="41" t="s">
        <v>1400</v>
      </c>
      <c r="N2465" s="41" t="s">
        <v>421</v>
      </c>
      <c r="O2465" s="41" t="s">
        <v>70</v>
      </c>
    </row>
    <row r="2466" spans="1:15">
      <c r="A2466" s="38">
        <v>41528</v>
      </c>
      <c r="B2466" s="38">
        <v>48833</v>
      </c>
      <c r="C2466" s="131">
        <v>240</v>
      </c>
      <c r="D2466" s="39">
        <v>8.5099999999999995E-2</v>
      </c>
      <c r="E2466" s="39">
        <v>8.5099999999999995E-2</v>
      </c>
      <c r="F2466" s="40">
        <v>120000</v>
      </c>
      <c r="G2466" s="40">
        <v>120000</v>
      </c>
      <c r="H2466" s="40">
        <v>68781.5</v>
      </c>
      <c r="I2466" s="40">
        <v>73129.919999999998</v>
      </c>
      <c r="J2466" s="67">
        <f t="shared" si="114"/>
        <v>0.57317916666666668</v>
      </c>
      <c r="K2466" s="39">
        <f t="shared" si="115"/>
        <v>0.60941599999999996</v>
      </c>
      <c r="L2466" s="2" t="str">
        <f t="shared" si="116"/>
        <v>AA</v>
      </c>
      <c r="M2466" s="2" t="s">
        <v>606</v>
      </c>
      <c r="N2466" s="2" t="s">
        <v>417</v>
      </c>
      <c r="O2466" s="2" t="s">
        <v>70</v>
      </c>
    </row>
    <row r="2467" spans="1:15">
      <c r="A2467" s="38">
        <v>41365</v>
      </c>
      <c r="B2467" s="38">
        <v>54149</v>
      </c>
      <c r="C2467" s="131">
        <v>420</v>
      </c>
      <c r="D2467" s="39">
        <v>8.5099999999999995E-2</v>
      </c>
      <c r="E2467" s="39">
        <v>0.08</v>
      </c>
      <c r="F2467" s="40">
        <v>195000</v>
      </c>
      <c r="G2467" s="40">
        <v>195000</v>
      </c>
      <c r="H2467" s="40">
        <v>113972.28</v>
      </c>
      <c r="I2467" s="40">
        <v>118899.99</v>
      </c>
      <c r="J2467" s="67">
        <f t="shared" si="114"/>
        <v>0.58447323076923074</v>
      </c>
      <c r="K2467" s="39">
        <f t="shared" si="115"/>
        <v>0.6097435384615385</v>
      </c>
      <c r="L2467" s="2" t="str">
        <f t="shared" si="116"/>
        <v>AA</v>
      </c>
      <c r="M2467" s="2" t="s">
        <v>466</v>
      </c>
      <c r="N2467" s="2" t="s">
        <v>421</v>
      </c>
      <c r="O2467" s="2" t="s">
        <v>70</v>
      </c>
    </row>
    <row r="2468" spans="1:15">
      <c r="A2468" s="42">
        <v>41444</v>
      </c>
      <c r="B2468" s="42">
        <v>54228</v>
      </c>
      <c r="C2468" s="130">
        <v>420</v>
      </c>
      <c r="D2468" s="43">
        <v>8.5099999999999995E-2</v>
      </c>
      <c r="E2468" s="43">
        <v>7.4400000000000008E-2</v>
      </c>
      <c r="F2468" s="44">
        <v>136950</v>
      </c>
      <c r="G2468" s="44">
        <v>136950</v>
      </c>
      <c r="H2468" s="44">
        <v>80453.34</v>
      </c>
      <c r="I2468" s="44">
        <v>83509.990000000005</v>
      </c>
      <c r="J2468" s="68">
        <f t="shared" si="114"/>
        <v>0.58746506024096379</v>
      </c>
      <c r="K2468" s="43">
        <f t="shared" si="115"/>
        <v>0.60978451989777294</v>
      </c>
      <c r="L2468" s="41" t="str">
        <f t="shared" si="116"/>
        <v>AA</v>
      </c>
      <c r="M2468" s="41" t="s">
        <v>1027</v>
      </c>
      <c r="N2468" s="41" t="s">
        <v>416</v>
      </c>
      <c r="O2468" s="41" t="s">
        <v>70</v>
      </c>
    </row>
    <row r="2469" spans="1:15">
      <c r="A2469" s="42">
        <v>41442</v>
      </c>
      <c r="B2469" s="42">
        <v>54226</v>
      </c>
      <c r="C2469" s="130">
        <v>420</v>
      </c>
      <c r="D2469" s="43">
        <v>8.5099999999999995E-2</v>
      </c>
      <c r="E2469" s="43">
        <v>0.08</v>
      </c>
      <c r="F2469" s="44">
        <v>101000</v>
      </c>
      <c r="G2469" s="44">
        <v>101000</v>
      </c>
      <c r="H2469" s="44">
        <v>59377.85</v>
      </c>
      <c r="I2469" s="44">
        <v>61599.99</v>
      </c>
      <c r="J2469" s="68">
        <f t="shared" si="114"/>
        <v>0.58789950495049503</v>
      </c>
      <c r="K2469" s="43">
        <f t="shared" si="115"/>
        <v>0.60990089108910894</v>
      </c>
      <c r="L2469" s="41" t="str">
        <f t="shared" si="116"/>
        <v>AA</v>
      </c>
      <c r="M2469" s="41" t="s">
        <v>1591</v>
      </c>
      <c r="N2469" s="41" t="s">
        <v>419</v>
      </c>
      <c r="O2469" s="41" t="s">
        <v>70</v>
      </c>
    </row>
    <row r="2470" spans="1:15">
      <c r="A2470" s="38">
        <v>41572</v>
      </c>
      <c r="B2470" s="38">
        <v>54356</v>
      </c>
      <c r="C2470" s="131">
        <v>420</v>
      </c>
      <c r="D2470" s="39">
        <v>8.5099999999999995E-2</v>
      </c>
      <c r="E2470" s="39">
        <v>0.08</v>
      </c>
      <c r="F2470" s="40">
        <v>200000</v>
      </c>
      <c r="G2470" s="40">
        <v>200000</v>
      </c>
      <c r="H2470" s="40">
        <v>118717.33</v>
      </c>
      <c r="I2470" s="40">
        <v>121999.99</v>
      </c>
      <c r="J2470" s="67">
        <f t="shared" si="114"/>
        <v>0.59358664999999999</v>
      </c>
      <c r="K2470" s="39">
        <f t="shared" si="115"/>
        <v>0.60999995000000007</v>
      </c>
      <c r="L2470" s="2" t="str">
        <f t="shared" si="116"/>
        <v>AA</v>
      </c>
      <c r="M2470" s="2" t="s">
        <v>487</v>
      </c>
      <c r="N2470" s="2" t="s">
        <v>417</v>
      </c>
      <c r="O2470" s="2" t="s">
        <v>70</v>
      </c>
    </row>
    <row r="2471" spans="1:15">
      <c r="A2471" s="42">
        <v>41360</v>
      </c>
      <c r="B2471" s="42">
        <v>54144</v>
      </c>
      <c r="C2471" s="130">
        <v>420</v>
      </c>
      <c r="D2471" s="43">
        <v>8.5099999999999995E-2</v>
      </c>
      <c r="E2471" s="43">
        <v>0.08</v>
      </c>
      <c r="F2471" s="44">
        <v>180000</v>
      </c>
      <c r="G2471" s="44">
        <v>180000</v>
      </c>
      <c r="H2471" s="44">
        <v>107103.23</v>
      </c>
      <c r="I2471" s="44">
        <v>109828.85</v>
      </c>
      <c r="J2471" s="68">
        <f t="shared" si="114"/>
        <v>0.59501794444444445</v>
      </c>
      <c r="K2471" s="43">
        <f t="shared" si="115"/>
        <v>0.61016027777777782</v>
      </c>
      <c r="L2471" s="41" t="str">
        <f t="shared" si="116"/>
        <v>AA</v>
      </c>
      <c r="M2471" s="41" t="s">
        <v>1363</v>
      </c>
      <c r="N2471" s="41" t="s">
        <v>416</v>
      </c>
      <c r="O2471" s="41" t="s">
        <v>70</v>
      </c>
    </row>
    <row r="2472" spans="1:15">
      <c r="A2472" s="42">
        <v>41130</v>
      </c>
      <c r="B2472" s="42">
        <v>53913</v>
      </c>
      <c r="C2472" s="130">
        <v>420</v>
      </c>
      <c r="D2472" s="43">
        <v>8.5099999999999995E-2</v>
      </c>
      <c r="E2472" s="43">
        <v>7.5300000000000006E-2</v>
      </c>
      <c r="F2472" s="44">
        <v>195000</v>
      </c>
      <c r="G2472" s="44">
        <v>195000</v>
      </c>
      <c r="H2472" s="44">
        <v>101497.44</v>
      </c>
      <c r="I2472" s="44">
        <v>119050.55</v>
      </c>
      <c r="J2472" s="68">
        <f t="shared" si="114"/>
        <v>0.52049969230769233</v>
      </c>
      <c r="K2472" s="43">
        <f t="shared" si="115"/>
        <v>0.61051564102564104</v>
      </c>
      <c r="L2472" s="41" t="str">
        <f t="shared" si="116"/>
        <v>AA</v>
      </c>
      <c r="M2472" s="41" t="s">
        <v>1653</v>
      </c>
      <c r="N2472" s="41" t="s">
        <v>416</v>
      </c>
      <c r="O2472" s="41" t="s">
        <v>70</v>
      </c>
    </row>
    <row r="2473" spans="1:15">
      <c r="A2473" s="42">
        <v>41607</v>
      </c>
      <c r="B2473" s="42">
        <v>54391</v>
      </c>
      <c r="C2473" s="130">
        <v>420</v>
      </c>
      <c r="D2473" s="43">
        <v>8.5099999999999995E-2</v>
      </c>
      <c r="E2473" s="43">
        <v>7.4400000000000008E-2</v>
      </c>
      <c r="F2473" s="44">
        <v>131000</v>
      </c>
      <c r="G2473" s="44">
        <v>131000</v>
      </c>
      <c r="H2473" s="44">
        <v>77967.95</v>
      </c>
      <c r="I2473" s="44">
        <v>79999.990000000005</v>
      </c>
      <c r="J2473" s="68">
        <f t="shared" si="114"/>
        <v>0.59517519083969461</v>
      </c>
      <c r="K2473" s="43">
        <f t="shared" si="115"/>
        <v>0.61068694656488554</v>
      </c>
      <c r="L2473" s="41" t="str">
        <f t="shared" si="116"/>
        <v>AA</v>
      </c>
      <c r="M2473" s="41" t="s">
        <v>461</v>
      </c>
      <c r="N2473" s="41" t="s">
        <v>416</v>
      </c>
      <c r="O2473" s="41" t="s">
        <v>70</v>
      </c>
    </row>
    <row r="2474" spans="1:15">
      <c r="A2474" s="42">
        <v>41103</v>
      </c>
      <c r="B2474" s="42">
        <v>52060</v>
      </c>
      <c r="C2474" s="130">
        <v>360</v>
      </c>
      <c r="D2474" s="43">
        <v>8.5099999999999995E-2</v>
      </c>
      <c r="E2474" s="43">
        <v>0.08</v>
      </c>
      <c r="F2474" s="44">
        <v>182537</v>
      </c>
      <c r="G2474" s="44">
        <v>182537</v>
      </c>
      <c r="H2474" s="44">
        <v>103182.77</v>
      </c>
      <c r="I2474" s="44">
        <v>111499.99</v>
      </c>
      <c r="J2474" s="68">
        <f t="shared" si="114"/>
        <v>0.56527043832209367</v>
      </c>
      <c r="K2474" s="43">
        <f t="shared" si="115"/>
        <v>0.61083500879273789</v>
      </c>
      <c r="L2474" s="41" t="str">
        <f t="shared" si="116"/>
        <v>AA</v>
      </c>
      <c r="M2474" s="41" t="s">
        <v>565</v>
      </c>
      <c r="N2474" s="41" t="s">
        <v>432</v>
      </c>
      <c r="O2474" s="41" t="s">
        <v>70</v>
      </c>
    </row>
    <row r="2475" spans="1:15">
      <c r="A2475" s="38">
        <v>41116</v>
      </c>
      <c r="B2475" s="38">
        <v>43916</v>
      </c>
      <c r="C2475" s="131">
        <v>92</v>
      </c>
      <c r="D2475" s="39">
        <v>8.5099999999999995E-2</v>
      </c>
      <c r="E2475" s="39">
        <v>7.5300000000000006E-2</v>
      </c>
      <c r="F2475" s="40">
        <v>196198.43</v>
      </c>
      <c r="G2475" s="40">
        <v>196198.43</v>
      </c>
      <c r="H2475" s="40">
        <v>80479.72</v>
      </c>
      <c r="I2475" s="40">
        <v>119853.89</v>
      </c>
      <c r="J2475" s="67">
        <f t="shared" si="114"/>
        <v>0.41019553520382401</v>
      </c>
      <c r="K2475" s="39">
        <f t="shared" si="115"/>
        <v>0.61088098411388925</v>
      </c>
      <c r="L2475" s="2" t="str">
        <f t="shared" si="116"/>
        <v>AA</v>
      </c>
      <c r="M2475" s="2" t="s">
        <v>453</v>
      </c>
      <c r="N2475" s="2" t="s">
        <v>418</v>
      </c>
      <c r="O2475" s="2" t="s">
        <v>70</v>
      </c>
    </row>
    <row r="2476" spans="1:15">
      <c r="A2476" s="42">
        <v>41730</v>
      </c>
      <c r="B2476" s="42">
        <v>50861</v>
      </c>
      <c r="C2476" s="130">
        <v>300</v>
      </c>
      <c r="D2476" s="43">
        <v>8.5099999999999995E-2</v>
      </c>
      <c r="E2476" s="43">
        <v>0.08</v>
      </c>
      <c r="F2476" s="44">
        <v>144000</v>
      </c>
      <c r="G2476" s="44">
        <v>144000</v>
      </c>
      <c r="H2476" s="44">
        <v>85698.42</v>
      </c>
      <c r="I2476" s="44">
        <v>87979.19</v>
      </c>
      <c r="J2476" s="68">
        <f t="shared" si="114"/>
        <v>0.59512791666666665</v>
      </c>
      <c r="K2476" s="43">
        <f t="shared" si="115"/>
        <v>0.61096659722222224</v>
      </c>
      <c r="L2476" s="41" t="str">
        <f t="shared" si="116"/>
        <v>AA</v>
      </c>
      <c r="M2476" s="41" t="s">
        <v>265</v>
      </c>
      <c r="N2476" s="41" t="s">
        <v>424</v>
      </c>
      <c r="O2476" s="41" t="s">
        <v>70</v>
      </c>
    </row>
    <row r="2477" spans="1:15">
      <c r="A2477" s="42">
        <v>41156</v>
      </c>
      <c r="B2477" s="42">
        <v>44808</v>
      </c>
      <c r="C2477" s="130">
        <v>120</v>
      </c>
      <c r="D2477" s="43">
        <v>8.5099999999999995E-2</v>
      </c>
      <c r="E2477" s="43">
        <v>0.08</v>
      </c>
      <c r="F2477" s="44">
        <v>180000</v>
      </c>
      <c r="G2477" s="44">
        <v>180000</v>
      </c>
      <c r="H2477" s="44">
        <v>84515.22</v>
      </c>
      <c r="I2477" s="44">
        <v>109999.99</v>
      </c>
      <c r="J2477" s="68">
        <f t="shared" si="114"/>
        <v>0.46952900000000003</v>
      </c>
      <c r="K2477" s="43">
        <f t="shared" si="115"/>
        <v>0.61111105555555556</v>
      </c>
      <c r="L2477" s="41" t="str">
        <f t="shared" si="116"/>
        <v>AA</v>
      </c>
      <c r="M2477" s="41" t="s">
        <v>475</v>
      </c>
      <c r="N2477" s="41" t="s">
        <v>427</v>
      </c>
      <c r="O2477" s="41" t="s">
        <v>70</v>
      </c>
    </row>
    <row r="2478" spans="1:15">
      <c r="A2478" s="42">
        <v>41103</v>
      </c>
      <c r="B2478" s="42">
        <v>46581</v>
      </c>
      <c r="C2478" s="130">
        <v>180</v>
      </c>
      <c r="D2478" s="43">
        <v>8.5099999999999995E-2</v>
      </c>
      <c r="E2478" s="43">
        <v>7.4400000000000008E-2</v>
      </c>
      <c r="F2478" s="44">
        <v>180000</v>
      </c>
      <c r="G2478" s="44">
        <v>180000</v>
      </c>
      <c r="H2478" s="44">
        <v>92221.53</v>
      </c>
      <c r="I2478" s="44">
        <v>109999.99</v>
      </c>
      <c r="J2478" s="68">
        <f t="shared" si="114"/>
        <v>0.51234183333333327</v>
      </c>
      <c r="K2478" s="43">
        <f t="shared" si="115"/>
        <v>0.61111105555555556</v>
      </c>
      <c r="L2478" s="41" t="str">
        <f t="shared" si="116"/>
        <v>AA</v>
      </c>
      <c r="M2478" s="41" t="s">
        <v>1239</v>
      </c>
      <c r="N2478" s="41" t="s">
        <v>424</v>
      </c>
      <c r="O2478" s="41" t="s">
        <v>70</v>
      </c>
    </row>
    <row r="2479" spans="1:15">
      <c r="A2479" s="42">
        <v>41263</v>
      </c>
      <c r="B2479" s="42">
        <v>50394</v>
      </c>
      <c r="C2479" s="130">
        <v>300</v>
      </c>
      <c r="D2479" s="43">
        <v>8.5099999999999995E-2</v>
      </c>
      <c r="E2479" s="43">
        <v>7.5300000000000006E-2</v>
      </c>
      <c r="F2479" s="44">
        <v>180000</v>
      </c>
      <c r="G2479" s="44">
        <v>180000</v>
      </c>
      <c r="H2479" s="44">
        <v>101689.99</v>
      </c>
      <c r="I2479" s="44">
        <v>109999.99</v>
      </c>
      <c r="J2479" s="68">
        <f t="shared" si="114"/>
        <v>0.56494438888888887</v>
      </c>
      <c r="K2479" s="43">
        <f t="shared" si="115"/>
        <v>0.61111105555555556</v>
      </c>
      <c r="L2479" s="41" t="str">
        <f t="shared" si="116"/>
        <v>AA</v>
      </c>
      <c r="M2479" s="41" t="s">
        <v>466</v>
      </c>
      <c r="N2479" s="41" t="s">
        <v>421</v>
      </c>
      <c r="O2479" s="41" t="s">
        <v>70</v>
      </c>
    </row>
    <row r="2480" spans="1:15">
      <c r="A2480" s="38">
        <v>41241</v>
      </c>
      <c r="B2480" s="38">
        <v>50372</v>
      </c>
      <c r="C2480" s="131">
        <v>300</v>
      </c>
      <c r="D2480" s="39">
        <v>8.5099999999999995E-2</v>
      </c>
      <c r="E2480" s="39">
        <v>0.08</v>
      </c>
      <c r="F2480" s="40">
        <v>180000</v>
      </c>
      <c r="G2480" s="40">
        <v>180000</v>
      </c>
      <c r="H2480" s="40">
        <v>101273.04</v>
      </c>
      <c r="I2480" s="40">
        <v>109999.99</v>
      </c>
      <c r="J2480" s="67">
        <f t="shared" si="114"/>
        <v>0.56262800000000002</v>
      </c>
      <c r="K2480" s="39">
        <f t="shared" si="115"/>
        <v>0.61111105555555556</v>
      </c>
      <c r="L2480" s="2" t="str">
        <f t="shared" si="116"/>
        <v>AA</v>
      </c>
      <c r="M2480" s="2" t="s">
        <v>1075</v>
      </c>
      <c r="N2480" s="2" t="s">
        <v>421</v>
      </c>
      <c r="O2480" s="2" t="s">
        <v>70</v>
      </c>
    </row>
    <row r="2481" spans="1:15">
      <c r="A2481" s="38">
        <v>41661</v>
      </c>
      <c r="B2481" s="38">
        <v>52618</v>
      </c>
      <c r="C2481" s="131">
        <v>360</v>
      </c>
      <c r="D2481" s="39">
        <v>8.5099999999999995E-2</v>
      </c>
      <c r="E2481" s="39">
        <v>7.5300000000000006E-2</v>
      </c>
      <c r="F2481" s="40">
        <v>180000</v>
      </c>
      <c r="G2481" s="40">
        <v>180000</v>
      </c>
      <c r="H2481" s="40">
        <v>107067.19</v>
      </c>
      <c r="I2481" s="40">
        <v>109999.99</v>
      </c>
      <c r="J2481" s="67">
        <f t="shared" si="114"/>
        <v>0.59481772222222229</v>
      </c>
      <c r="K2481" s="39">
        <f t="shared" si="115"/>
        <v>0.61111105555555556</v>
      </c>
      <c r="L2481" s="2" t="str">
        <f t="shared" si="116"/>
        <v>AA</v>
      </c>
      <c r="M2481" s="2" t="s">
        <v>619</v>
      </c>
      <c r="N2481" s="2" t="s">
        <v>427</v>
      </c>
      <c r="O2481" s="2" t="s">
        <v>70</v>
      </c>
    </row>
    <row r="2482" spans="1:15">
      <c r="A2482" s="38">
        <v>41736</v>
      </c>
      <c r="B2482" s="38">
        <v>52694</v>
      </c>
      <c r="C2482" s="131">
        <v>360</v>
      </c>
      <c r="D2482" s="39">
        <v>8.5099999999999995E-2</v>
      </c>
      <c r="E2482" s="39">
        <v>0.08</v>
      </c>
      <c r="F2482" s="40">
        <v>180000</v>
      </c>
      <c r="G2482" s="40">
        <v>180000</v>
      </c>
      <c r="H2482" s="40">
        <v>107887.99</v>
      </c>
      <c r="I2482" s="40">
        <v>109999.99</v>
      </c>
      <c r="J2482" s="67">
        <f t="shared" si="114"/>
        <v>0.5993777222222223</v>
      </c>
      <c r="K2482" s="39">
        <f t="shared" si="115"/>
        <v>0.61111105555555556</v>
      </c>
      <c r="L2482" s="2" t="str">
        <f t="shared" si="116"/>
        <v>AA</v>
      </c>
      <c r="M2482" s="2" t="s">
        <v>457</v>
      </c>
      <c r="N2482" s="2" t="s">
        <v>419</v>
      </c>
      <c r="O2482" s="2" t="s">
        <v>70</v>
      </c>
    </row>
    <row r="2483" spans="1:15">
      <c r="A2483" s="42">
        <v>41389</v>
      </c>
      <c r="B2483" s="42">
        <v>53018</v>
      </c>
      <c r="C2483" s="130">
        <v>382</v>
      </c>
      <c r="D2483" s="43">
        <v>8.5099999999999995E-2</v>
      </c>
      <c r="E2483" s="43">
        <v>7.8100000000000003E-2</v>
      </c>
      <c r="F2483" s="44">
        <v>180000</v>
      </c>
      <c r="G2483" s="44">
        <v>180000</v>
      </c>
      <c r="H2483" s="44">
        <v>107862.14</v>
      </c>
      <c r="I2483" s="44">
        <v>110000</v>
      </c>
      <c r="J2483" s="68">
        <f t="shared" si="114"/>
        <v>0.59923411111111113</v>
      </c>
      <c r="K2483" s="43">
        <f t="shared" si="115"/>
        <v>0.61111111111111116</v>
      </c>
      <c r="L2483" s="41" t="str">
        <f t="shared" si="116"/>
        <v>AA</v>
      </c>
      <c r="M2483" s="41" t="s">
        <v>756</v>
      </c>
      <c r="N2483" s="41" t="s">
        <v>424</v>
      </c>
      <c r="O2483" s="41" t="s">
        <v>70</v>
      </c>
    </row>
    <row r="2484" spans="1:15">
      <c r="A2484" s="38">
        <v>41360</v>
      </c>
      <c r="B2484" s="38">
        <v>49122</v>
      </c>
      <c r="C2484" s="131">
        <v>255</v>
      </c>
      <c r="D2484" s="39">
        <v>8.5099999999999995E-2</v>
      </c>
      <c r="E2484" s="39">
        <v>0.08</v>
      </c>
      <c r="F2484" s="40">
        <v>170000</v>
      </c>
      <c r="G2484" s="40">
        <v>170000</v>
      </c>
      <c r="H2484" s="40">
        <v>95777.38</v>
      </c>
      <c r="I2484" s="40">
        <v>103961.89</v>
      </c>
      <c r="J2484" s="67">
        <f t="shared" si="114"/>
        <v>0.56339635294117651</v>
      </c>
      <c r="K2484" s="39">
        <f t="shared" si="115"/>
        <v>0.61154052941176473</v>
      </c>
      <c r="L2484" s="2" t="str">
        <f t="shared" si="116"/>
        <v>AA</v>
      </c>
      <c r="M2484" s="2" t="s">
        <v>1008</v>
      </c>
      <c r="N2484" s="2" t="s">
        <v>423</v>
      </c>
      <c r="O2484" s="2" t="s">
        <v>70</v>
      </c>
    </row>
    <row r="2485" spans="1:15">
      <c r="A2485" s="42">
        <v>41346</v>
      </c>
      <c r="B2485" s="42">
        <v>46825</v>
      </c>
      <c r="C2485" s="130">
        <v>180</v>
      </c>
      <c r="D2485" s="43">
        <v>8.5099999999999995E-2</v>
      </c>
      <c r="E2485" s="43">
        <v>7.5300000000000006E-2</v>
      </c>
      <c r="F2485" s="44">
        <v>170000</v>
      </c>
      <c r="G2485" s="44">
        <v>170000</v>
      </c>
      <c r="H2485" s="44">
        <v>92392.84</v>
      </c>
      <c r="I2485" s="44">
        <v>103999.99</v>
      </c>
      <c r="J2485" s="68">
        <f t="shared" si="114"/>
        <v>0.54348729411764707</v>
      </c>
      <c r="K2485" s="43">
        <f t="shared" si="115"/>
        <v>0.61176464705882361</v>
      </c>
      <c r="L2485" s="41" t="str">
        <f t="shared" si="116"/>
        <v>AA</v>
      </c>
      <c r="M2485" s="41" t="s">
        <v>455</v>
      </c>
      <c r="N2485" s="41" t="s">
        <v>421</v>
      </c>
      <c r="O2485" s="41" t="s">
        <v>70</v>
      </c>
    </row>
    <row r="2486" spans="1:15">
      <c r="A2486" s="42">
        <v>41422</v>
      </c>
      <c r="B2486" s="42">
        <v>50553</v>
      </c>
      <c r="C2486" s="130">
        <v>300</v>
      </c>
      <c r="D2486" s="43">
        <v>8.5099999999999995E-2</v>
      </c>
      <c r="E2486" s="43">
        <v>0.08</v>
      </c>
      <c r="F2486" s="44">
        <v>183000</v>
      </c>
      <c r="G2486" s="44">
        <v>183000</v>
      </c>
      <c r="H2486" s="44">
        <v>105381.43</v>
      </c>
      <c r="I2486" s="44">
        <v>111999.99</v>
      </c>
      <c r="J2486" s="68">
        <f t="shared" si="114"/>
        <v>0.57585480874316941</v>
      </c>
      <c r="K2486" s="43">
        <f t="shared" si="115"/>
        <v>0.6120218032786886</v>
      </c>
      <c r="L2486" s="41" t="str">
        <f t="shared" si="116"/>
        <v>AA</v>
      </c>
      <c r="M2486" s="41" t="s">
        <v>1207</v>
      </c>
      <c r="N2486" s="41" t="s">
        <v>423</v>
      </c>
      <c r="O2486" s="41" t="s">
        <v>70</v>
      </c>
    </row>
    <row r="2487" spans="1:15">
      <c r="A2487" s="42">
        <v>41684</v>
      </c>
      <c r="B2487" s="42">
        <v>54468</v>
      </c>
      <c r="C2487" s="130">
        <v>420</v>
      </c>
      <c r="D2487" s="43">
        <v>8.5099999999999995E-2</v>
      </c>
      <c r="E2487" s="43">
        <v>7.5300000000000006E-2</v>
      </c>
      <c r="F2487" s="44">
        <v>170000</v>
      </c>
      <c r="G2487" s="44">
        <v>170000</v>
      </c>
      <c r="H2487" s="44">
        <v>101991.58</v>
      </c>
      <c r="I2487" s="44">
        <v>104077.88</v>
      </c>
      <c r="J2487" s="68">
        <f t="shared" si="114"/>
        <v>0.59995047058823525</v>
      </c>
      <c r="K2487" s="43">
        <f t="shared" si="115"/>
        <v>0.61222282352941182</v>
      </c>
      <c r="L2487" s="41" t="str">
        <f t="shared" si="116"/>
        <v>AA</v>
      </c>
      <c r="M2487" s="41" t="s">
        <v>1096</v>
      </c>
      <c r="N2487" s="41" t="s">
        <v>428</v>
      </c>
      <c r="O2487" s="41" t="s">
        <v>70</v>
      </c>
    </row>
    <row r="2488" spans="1:15">
      <c r="A2488" s="42">
        <v>41313</v>
      </c>
      <c r="B2488" s="42">
        <v>50444</v>
      </c>
      <c r="C2488" s="130">
        <v>300</v>
      </c>
      <c r="D2488" s="43">
        <v>8.5099999999999995E-2</v>
      </c>
      <c r="E2488" s="43">
        <v>0.08</v>
      </c>
      <c r="F2488" s="44">
        <v>196000</v>
      </c>
      <c r="G2488" s="44">
        <v>196000</v>
      </c>
      <c r="H2488" s="44">
        <v>74241.509999999995</v>
      </c>
      <c r="I2488" s="44">
        <v>119999.99</v>
      </c>
      <c r="J2488" s="68">
        <f t="shared" si="114"/>
        <v>0.37878321428571426</v>
      </c>
      <c r="K2488" s="43">
        <f t="shared" si="115"/>
        <v>0.61224484693877557</v>
      </c>
      <c r="L2488" s="41" t="str">
        <f t="shared" si="116"/>
        <v>AA</v>
      </c>
      <c r="M2488" s="41" t="s">
        <v>467</v>
      </c>
      <c r="N2488" s="41" t="s">
        <v>425</v>
      </c>
      <c r="O2488" s="41" t="s">
        <v>70</v>
      </c>
    </row>
    <row r="2489" spans="1:15">
      <c r="A2489" s="42">
        <v>41257</v>
      </c>
      <c r="B2489" s="42">
        <v>54040</v>
      </c>
      <c r="C2489" s="130">
        <v>420</v>
      </c>
      <c r="D2489" s="43">
        <v>8.5099999999999995E-2</v>
      </c>
      <c r="E2489" s="43">
        <v>7.4400000000000008E-2</v>
      </c>
      <c r="F2489" s="44">
        <v>196000</v>
      </c>
      <c r="G2489" s="44">
        <v>196000</v>
      </c>
      <c r="H2489" s="44">
        <v>113991.72</v>
      </c>
      <c r="I2489" s="44">
        <v>119999.99</v>
      </c>
      <c r="J2489" s="68">
        <f t="shared" si="114"/>
        <v>0.58159040816326535</v>
      </c>
      <c r="K2489" s="43">
        <f t="shared" si="115"/>
        <v>0.61224484693877557</v>
      </c>
      <c r="L2489" s="41" t="str">
        <f t="shared" si="116"/>
        <v>AA</v>
      </c>
      <c r="M2489" s="41" t="s">
        <v>467</v>
      </c>
      <c r="N2489" s="41" t="s">
        <v>425</v>
      </c>
      <c r="O2489" s="41" t="s">
        <v>70</v>
      </c>
    </row>
    <row r="2490" spans="1:15">
      <c r="A2490" s="38">
        <v>41571</v>
      </c>
      <c r="B2490" s="38">
        <v>50702</v>
      </c>
      <c r="C2490" s="131">
        <v>300</v>
      </c>
      <c r="D2490" s="39">
        <v>8.5099999999999995E-2</v>
      </c>
      <c r="E2490" s="39">
        <v>8.5099999999999995E-2</v>
      </c>
      <c r="F2490" s="40">
        <v>98000</v>
      </c>
      <c r="G2490" s="40">
        <v>98000</v>
      </c>
      <c r="H2490" s="40">
        <v>57939.17</v>
      </c>
      <c r="I2490" s="40">
        <v>60000</v>
      </c>
      <c r="J2490" s="67">
        <f t="shared" si="114"/>
        <v>0.59121602040816323</v>
      </c>
      <c r="K2490" s="39">
        <f t="shared" si="115"/>
        <v>0.61224489795918369</v>
      </c>
      <c r="L2490" s="2" t="str">
        <f t="shared" si="116"/>
        <v>AA</v>
      </c>
      <c r="M2490" s="2" t="s">
        <v>820</v>
      </c>
      <c r="N2490" s="2" t="s">
        <v>424</v>
      </c>
      <c r="O2490" s="2" t="s">
        <v>70</v>
      </c>
    </row>
    <row r="2491" spans="1:15">
      <c r="A2491" s="42">
        <v>41220</v>
      </c>
      <c r="B2491" s="42">
        <v>51233</v>
      </c>
      <c r="C2491" s="130">
        <v>329</v>
      </c>
      <c r="D2491" s="43">
        <v>8.5099999999999995E-2</v>
      </c>
      <c r="E2491" s="43">
        <v>0.08</v>
      </c>
      <c r="F2491" s="44">
        <v>147000</v>
      </c>
      <c r="G2491" s="44">
        <v>147000</v>
      </c>
      <c r="H2491" s="44">
        <v>58896.59</v>
      </c>
      <c r="I2491" s="44">
        <v>90000</v>
      </c>
      <c r="J2491" s="68">
        <f t="shared" si="114"/>
        <v>0.40065707482993196</v>
      </c>
      <c r="K2491" s="43">
        <f t="shared" si="115"/>
        <v>0.61224489795918369</v>
      </c>
      <c r="L2491" s="41" t="str">
        <f t="shared" si="116"/>
        <v>AA</v>
      </c>
      <c r="M2491" s="41" t="s">
        <v>1343</v>
      </c>
      <c r="N2491" s="41" t="s">
        <v>427</v>
      </c>
      <c r="O2491" s="41" t="s">
        <v>70</v>
      </c>
    </row>
    <row r="2492" spans="1:15">
      <c r="A2492" s="42">
        <v>41767</v>
      </c>
      <c r="B2492" s="42">
        <v>54551</v>
      </c>
      <c r="C2492" s="130">
        <v>420</v>
      </c>
      <c r="D2492" s="43">
        <v>8.5099999999999995E-2</v>
      </c>
      <c r="E2492" s="43">
        <v>7.6799999999999993E-2</v>
      </c>
      <c r="F2492" s="44">
        <v>195000</v>
      </c>
      <c r="G2492" s="44">
        <v>195000</v>
      </c>
      <c r="H2492" s="44">
        <v>117762.9</v>
      </c>
      <c r="I2492" s="44">
        <v>119399.99</v>
      </c>
      <c r="J2492" s="68">
        <f t="shared" si="114"/>
        <v>0.60391230769230764</v>
      </c>
      <c r="K2492" s="43">
        <f t="shared" si="115"/>
        <v>0.61230764102564106</v>
      </c>
      <c r="L2492" s="41" t="str">
        <f t="shared" si="116"/>
        <v>AA</v>
      </c>
      <c r="M2492" s="41" t="s">
        <v>565</v>
      </c>
      <c r="N2492" s="41" t="s">
        <v>432</v>
      </c>
      <c r="O2492" s="41" t="s">
        <v>70</v>
      </c>
    </row>
    <row r="2493" spans="1:15">
      <c r="A2493" s="42">
        <v>41592</v>
      </c>
      <c r="B2493" s="42">
        <v>54376</v>
      </c>
      <c r="C2493" s="130">
        <v>420</v>
      </c>
      <c r="D2493" s="43">
        <v>8.5099999999999995E-2</v>
      </c>
      <c r="E2493" s="43">
        <v>7.5300000000000006E-2</v>
      </c>
      <c r="F2493" s="44">
        <v>159500</v>
      </c>
      <c r="G2493" s="44">
        <v>159500</v>
      </c>
      <c r="H2493" s="44">
        <v>95160.09</v>
      </c>
      <c r="I2493" s="44">
        <v>97673.79</v>
      </c>
      <c r="J2493" s="68">
        <f t="shared" si="114"/>
        <v>0.59661498432601878</v>
      </c>
      <c r="K2493" s="43">
        <f t="shared" si="115"/>
        <v>0.61237485893416921</v>
      </c>
      <c r="L2493" s="41" t="str">
        <f t="shared" si="116"/>
        <v>AA</v>
      </c>
      <c r="M2493" s="41" t="s">
        <v>735</v>
      </c>
      <c r="N2493" s="41" t="s">
        <v>421</v>
      </c>
      <c r="O2493" s="41" t="s">
        <v>70</v>
      </c>
    </row>
    <row r="2494" spans="1:15">
      <c r="A2494" s="38">
        <v>41631</v>
      </c>
      <c r="B2494" s="38">
        <v>54415</v>
      </c>
      <c r="C2494" s="131">
        <v>420</v>
      </c>
      <c r="D2494" s="39">
        <v>8.5099999999999995E-2</v>
      </c>
      <c r="E2494" s="39">
        <v>0.08</v>
      </c>
      <c r="F2494" s="40">
        <v>160000</v>
      </c>
      <c r="G2494" s="40">
        <v>160000</v>
      </c>
      <c r="H2494" s="40">
        <v>95673.81</v>
      </c>
      <c r="I2494" s="40">
        <v>97999.99</v>
      </c>
      <c r="J2494" s="67">
        <f t="shared" si="114"/>
        <v>0.59796131249999995</v>
      </c>
      <c r="K2494" s="39">
        <f t="shared" si="115"/>
        <v>0.61249993749999998</v>
      </c>
      <c r="L2494" s="2" t="str">
        <f t="shared" si="116"/>
        <v>AA</v>
      </c>
      <c r="M2494" s="2" t="s">
        <v>837</v>
      </c>
      <c r="N2494" s="2" t="s">
        <v>437</v>
      </c>
      <c r="O2494" s="2" t="s">
        <v>70</v>
      </c>
    </row>
    <row r="2495" spans="1:15">
      <c r="A2495" s="42">
        <v>41277</v>
      </c>
      <c r="B2495" s="42">
        <v>53907</v>
      </c>
      <c r="C2495" s="130">
        <v>415</v>
      </c>
      <c r="D2495" s="43">
        <v>8.5099999999999995E-2</v>
      </c>
      <c r="E2495" s="43">
        <v>7.4400000000000008E-2</v>
      </c>
      <c r="F2495" s="44">
        <v>200000</v>
      </c>
      <c r="G2495" s="44">
        <v>200000</v>
      </c>
      <c r="H2495" s="44">
        <v>116658.52</v>
      </c>
      <c r="I2495" s="44">
        <v>122499.99</v>
      </c>
      <c r="J2495" s="68">
        <f t="shared" si="114"/>
        <v>0.58329260000000005</v>
      </c>
      <c r="K2495" s="43">
        <f t="shared" si="115"/>
        <v>0.61249995000000002</v>
      </c>
      <c r="L2495" s="41" t="str">
        <f t="shared" si="116"/>
        <v>AA</v>
      </c>
      <c r="M2495" s="41" t="s">
        <v>602</v>
      </c>
      <c r="N2495" s="41" t="s">
        <v>421</v>
      </c>
      <c r="O2495" s="41" t="s">
        <v>70</v>
      </c>
    </row>
    <row r="2496" spans="1:15">
      <c r="A2496" s="38">
        <v>41439</v>
      </c>
      <c r="B2496" s="38">
        <v>46918</v>
      </c>
      <c r="C2496" s="131">
        <v>180</v>
      </c>
      <c r="D2496" s="39">
        <v>8.5099999999999995E-2</v>
      </c>
      <c r="E2496" s="39">
        <v>7.5300000000000006E-2</v>
      </c>
      <c r="F2496" s="40">
        <v>199000</v>
      </c>
      <c r="G2496" s="40">
        <v>199000</v>
      </c>
      <c r="H2496" s="40">
        <v>109686.43</v>
      </c>
      <c r="I2496" s="40">
        <v>121889.69</v>
      </c>
      <c r="J2496" s="67">
        <f t="shared" si="114"/>
        <v>0.55118809045226125</v>
      </c>
      <c r="K2496" s="39">
        <f t="shared" si="115"/>
        <v>0.61251100502512568</v>
      </c>
      <c r="L2496" s="2" t="str">
        <f t="shared" si="116"/>
        <v>AA</v>
      </c>
      <c r="M2496" s="2" t="s">
        <v>531</v>
      </c>
      <c r="N2496" s="2" t="s">
        <v>423</v>
      </c>
      <c r="O2496" s="2" t="s">
        <v>70</v>
      </c>
    </row>
    <row r="2497" spans="1:15">
      <c r="A2497" s="38">
        <v>41110</v>
      </c>
      <c r="B2497" s="38">
        <v>47776</v>
      </c>
      <c r="C2497" s="131">
        <v>219</v>
      </c>
      <c r="D2497" s="39">
        <v>8.5099999999999995E-2</v>
      </c>
      <c r="E2497" s="39">
        <v>7.8100000000000003E-2</v>
      </c>
      <c r="F2497" s="40">
        <v>110000</v>
      </c>
      <c r="G2497" s="40">
        <v>110000</v>
      </c>
      <c r="H2497" s="40">
        <v>58570.27</v>
      </c>
      <c r="I2497" s="40">
        <v>67399.990000000005</v>
      </c>
      <c r="J2497" s="67">
        <f t="shared" si="114"/>
        <v>0.53245699999999996</v>
      </c>
      <c r="K2497" s="39">
        <f t="shared" si="115"/>
        <v>0.61272718181818187</v>
      </c>
      <c r="L2497" s="2" t="str">
        <f t="shared" si="116"/>
        <v>AA</v>
      </c>
      <c r="M2497" s="2" t="s">
        <v>956</v>
      </c>
      <c r="N2497" s="2" t="s">
        <v>418</v>
      </c>
      <c r="O2497" s="2" t="s">
        <v>70</v>
      </c>
    </row>
    <row r="2498" spans="1:15">
      <c r="A2498" s="38">
        <v>41400</v>
      </c>
      <c r="B2498" s="38">
        <v>54184</v>
      </c>
      <c r="C2498" s="131">
        <v>420</v>
      </c>
      <c r="D2498" s="39">
        <v>8.5099999999999995E-2</v>
      </c>
      <c r="E2498" s="39">
        <v>7.5300000000000006E-2</v>
      </c>
      <c r="F2498" s="40">
        <v>185000</v>
      </c>
      <c r="G2498" s="40">
        <v>185000</v>
      </c>
      <c r="H2498" s="40">
        <v>108985.15</v>
      </c>
      <c r="I2498" s="40">
        <v>113358.48</v>
      </c>
      <c r="J2498" s="67">
        <f t="shared" si="114"/>
        <v>0.58910891891891892</v>
      </c>
      <c r="K2498" s="39">
        <f t="shared" si="115"/>
        <v>0.61274854054054051</v>
      </c>
      <c r="L2498" s="2" t="str">
        <f t="shared" si="116"/>
        <v>AA</v>
      </c>
      <c r="M2498" s="2" t="s">
        <v>454</v>
      </c>
      <c r="N2498" s="2" t="s">
        <v>416</v>
      </c>
      <c r="O2498" s="2" t="s">
        <v>70</v>
      </c>
    </row>
    <row r="2499" spans="1:15">
      <c r="A2499" s="38">
        <v>41681</v>
      </c>
      <c r="B2499" s="38">
        <v>52638</v>
      </c>
      <c r="C2499" s="131">
        <v>360</v>
      </c>
      <c r="D2499" s="39">
        <v>8.5099999999999995E-2</v>
      </c>
      <c r="E2499" s="39">
        <v>7.5300000000000006E-2</v>
      </c>
      <c r="F2499" s="40">
        <v>155000</v>
      </c>
      <c r="G2499" s="40">
        <v>155000</v>
      </c>
      <c r="H2499" s="40">
        <v>92679.77</v>
      </c>
      <c r="I2499" s="40">
        <v>94999.99</v>
      </c>
      <c r="J2499" s="67">
        <f t="shared" ref="J2499:J2562" si="117">H2499/G2499</f>
        <v>0.59793400000000008</v>
      </c>
      <c r="K2499" s="39">
        <f t="shared" ref="K2499:K2562" si="118">I2499/G2499</f>
        <v>0.61290316129032263</v>
      </c>
      <c r="L2499" s="2" t="str">
        <f t="shared" ref="L2499:L2562" si="119">IF(J2499&lt;=65%,"AA",IF(J2499&lt;=75%,"A",IF(J2499&lt;=85%,"B","C")))</f>
        <v>AA</v>
      </c>
      <c r="M2499" s="2" t="s">
        <v>495</v>
      </c>
      <c r="N2499" s="2" t="s">
        <v>424</v>
      </c>
      <c r="O2499" s="2" t="s">
        <v>70</v>
      </c>
    </row>
    <row r="2500" spans="1:15">
      <c r="A2500" s="42">
        <v>41372</v>
      </c>
      <c r="B2500" s="42">
        <v>52329</v>
      </c>
      <c r="C2500" s="130">
        <v>360</v>
      </c>
      <c r="D2500" s="43">
        <v>8.5099999999999995E-2</v>
      </c>
      <c r="E2500" s="43">
        <v>7.5300000000000006E-2</v>
      </c>
      <c r="F2500" s="44">
        <v>177000</v>
      </c>
      <c r="G2500" s="44">
        <v>177000</v>
      </c>
      <c r="H2500" s="44">
        <v>103107.51</v>
      </c>
      <c r="I2500" s="44">
        <v>108505.94</v>
      </c>
      <c r="J2500" s="68">
        <f t="shared" si="117"/>
        <v>0.58252830508474573</v>
      </c>
      <c r="K2500" s="43">
        <f t="shared" si="118"/>
        <v>0.61302790960451981</v>
      </c>
      <c r="L2500" s="41" t="str">
        <f t="shared" si="119"/>
        <v>AA</v>
      </c>
      <c r="M2500" s="41" t="s">
        <v>470</v>
      </c>
      <c r="N2500" s="41" t="s">
        <v>424</v>
      </c>
      <c r="O2500" s="41" t="s">
        <v>70</v>
      </c>
    </row>
    <row r="2501" spans="1:15">
      <c r="A2501" s="38">
        <v>41464</v>
      </c>
      <c r="B2501" s="38">
        <v>48282</v>
      </c>
      <c r="C2501" s="131">
        <v>224</v>
      </c>
      <c r="D2501" s="39">
        <v>8.5099999999999995E-2</v>
      </c>
      <c r="E2501" s="39">
        <v>7.5300000000000006E-2</v>
      </c>
      <c r="F2501" s="40">
        <v>195000</v>
      </c>
      <c r="G2501" s="40">
        <v>195000</v>
      </c>
      <c r="H2501" s="40">
        <v>104332.1</v>
      </c>
      <c r="I2501" s="40">
        <v>119542.16</v>
      </c>
      <c r="J2501" s="67">
        <f t="shared" si="117"/>
        <v>0.53503641025641024</v>
      </c>
      <c r="K2501" s="39">
        <f t="shared" si="118"/>
        <v>0.61303671794871795</v>
      </c>
      <c r="L2501" s="2" t="str">
        <f t="shared" si="119"/>
        <v>AA</v>
      </c>
      <c r="M2501" s="2" t="s">
        <v>463</v>
      </c>
      <c r="N2501" s="2" t="s">
        <v>422</v>
      </c>
      <c r="O2501" s="2" t="s">
        <v>70</v>
      </c>
    </row>
    <row r="2502" spans="1:15">
      <c r="A2502" s="38">
        <v>41425</v>
      </c>
      <c r="B2502" s="38">
        <v>50556</v>
      </c>
      <c r="C2502" s="131">
        <v>300</v>
      </c>
      <c r="D2502" s="39">
        <v>8.5099999999999995E-2</v>
      </c>
      <c r="E2502" s="39">
        <v>0.08</v>
      </c>
      <c r="F2502" s="40">
        <v>195000</v>
      </c>
      <c r="G2502" s="40">
        <v>195000</v>
      </c>
      <c r="H2502" s="40">
        <v>113104.91</v>
      </c>
      <c r="I2502" s="40">
        <v>119546.99</v>
      </c>
      <c r="J2502" s="67">
        <f t="shared" si="117"/>
        <v>0.58002517948717947</v>
      </c>
      <c r="K2502" s="39">
        <f t="shared" si="118"/>
        <v>0.61306148717948716</v>
      </c>
      <c r="L2502" s="2" t="str">
        <f t="shared" si="119"/>
        <v>AA</v>
      </c>
      <c r="M2502" s="2" t="s">
        <v>457</v>
      </c>
      <c r="N2502" s="2" t="s">
        <v>419</v>
      </c>
      <c r="O2502" s="2" t="s">
        <v>70</v>
      </c>
    </row>
    <row r="2503" spans="1:15">
      <c r="A2503" s="42">
        <v>41072</v>
      </c>
      <c r="B2503" s="42">
        <v>48864</v>
      </c>
      <c r="C2503" s="130">
        <v>256</v>
      </c>
      <c r="D2503" s="43">
        <v>8.5099999999999995E-2</v>
      </c>
      <c r="E2503" s="43">
        <v>0.08</v>
      </c>
      <c r="F2503" s="44">
        <v>170000</v>
      </c>
      <c r="G2503" s="44">
        <v>170000</v>
      </c>
      <c r="H2503" s="44">
        <v>92324.19</v>
      </c>
      <c r="I2503" s="44">
        <v>104251.99</v>
      </c>
      <c r="J2503" s="68">
        <f t="shared" si="117"/>
        <v>0.54308347058823536</v>
      </c>
      <c r="K2503" s="43">
        <f t="shared" si="118"/>
        <v>0.61324699999999999</v>
      </c>
      <c r="L2503" s="41" t="str">
        <f t="shared" si="119"/>
        <v>AA</v>
      </c>
      <c r="M2503" s="41" t="s">
        <v>550</v>
      </c>
      <c r="N2503" s="41" t="s">
        <v>421</v>
      </c>
      <c r="O2503" s="41" t="s">
        <v>70</v>
      </c>
    </row>
    <row r="2504" spans="1:15">
      <c r="A2504" s="38">
        <v>41212</v>
      </c>
      <c r="B2504" s="38">
        <v>53995</v>
      </c>
      <c r="C2504" s="131">
        <v>420</v>
      </c>
      <c r="D2504" s="39">
        <v>8.5099999999999995E-2</v>
      </c>
      <c r="E2504" s="39">
        <v>7.5300000000000006E-2</v>
      </c>
      <c r="F2504" s="40">
        <v>150000</v>
      </c>
      <c r="G2504" s="40">
        <v>150000</v>
      </c>
      <c r="H2504" s="40">
        <v>86846.44</v>
      </c>
      <c r="I2504" s="40">
        <v>91999.99</v>
      </c>
      <c r="J2504" s="67">
        <f t="shared" si="117"/>
        <v>0.57897626666666668</v>
      </c>
      <c r="K2504" s="39">
        <f t="shared" si="118"/>
        <v>0.61333326666666665</v>
      </c>
      <c r="L2504" s="2" t="str">
        <f t="shared" si="119"/>
        <v>AA</v>
      </c>
      <c r="M2504" s="2" t="s">
        <v>716</v>
      </c>
      <c r="N2504" s="2" t="s">
        <v>417</v>
      </c>
      <c r="O2504" s="2" t="s">
        <v>70</v>
      </c>
    </row>
    <row r="2505" spans="1:15">
      <c r="A2505" s="38">
        <v>41513</v>
      </c>
      <c r="B2505" s="38">
        <v>50644</v>
      </c>
      <c r="C2505" s="131">
        <v>300</v>
      </c>
      <c r="D2505" s="39">
        <v>8.5099999999999995E-2</v>
      </c>
      <c r="E2505" s="39">
        <v>0.08</v>
      </c>
      <c r="F2505" s="40">
        <v>190000</v>
      </c>
      <c r="G2505" s="40">
        <v>190000</v>
      </c>
      <c r="H2505" s="40">
        <v>110917.23</v>
      </c>
      <c r="I2505" s="40">
        <v>116535.83</v>
      </c>
      <c r="J2505" s="67">
        <f t="shared" si="117"/>
        <v>0.58377489473684208</v>
      </c>
      <c r="K2505" s="39">
        <f t="shared" si="118"/>
        <v>0.61334647368421058</v>
      </c>
      <c r="L2505" s="2" t="str">
        <f t="shared" si="119"/>
        <v>AA</v>
      </c>
      <c r="M2505" s="2" t="s">
        <v>539</v>
      </c>
      <c r="N2505" s="2" t="s">
        <v>429</v>
      </c>
      <c r="O2505" s="2" t="s">
        <v>70</v>
      </c>
    </row>
    <row r="2506" spans="1:15">
      <c r="A2506" s="42">
        <v>41180</v>
      </c>
      <c r="B2506" s="42">
        <v>50311</v>
      </c>
      <c r="C2506" s="130">
        <v>300</v>
      </c>
      <c r="D2506" s="43">
        <v>8.5099999999999995E-2</v>
      </c>
      <c r="E2506" s="43">
        <v>7.5300000000000006E-2</v>
      </c>
      <c r="F2506" s="44">
        <v>188500</v>
      </c>
      <c r="G2506" s="44">
        <v>188500</v>
      </c>
      <c r="H2506" s="44">
        <v>93092.5</v>
      </c>
      <c r="I2506" s="44">
        <v>115633.81</v>
      </c>
      <c r="J2506" s="68">
        <f t="shared" si="117"/>
        <v>0.49385941644562337</v>
      </c>
      <c r="K2506" s="43">
        <f t="shared" si="118"/>
        <v>0.61344196286472152</v>
      </c>
      <c r="L2506" s="41" t="str">
        <f t="shared" si="119"/>
        <v>AA</v>
      </c>
      <c r="M2506" s="41" t="s">
        <v>517</v>
      </c>
      <c r="N2506" s="41" t="s">
        <v>417</v>
      </c>
      <c r="O2506" s="41" t="s">
        <v>70</v>
      </c>
    </row>
    <row r="2507" spans="1:15">
      <c r="A2507" s="38">
        <v>41407</v>
      </c>
      <c r="B2507" s="38">
        <v>50538</v>
      </c>
      <c r="C2507" s="131">
        <v>300</v>
      </c>
      <c r="D2507" s="39">
        <v>8.5099999999999995E-2</v>
      </c>
      <c r="E2507" s="39">
        <v>0.08</v>
      </c>
      <c r="F2507" s="40">
        <v>192000</v>
      </c>
      <c r="G2507" s="40">
        <v>192000</v>
      </c>
      <c r="H2507" s="40">
        <v>110939.59</v>
      </c>
      <c r="I2507" s="40">
        <v>117799.99</v>
      </c>
      <c r="J2507" s="67">
        <f t="shared" si="117"/>
        <v>0.57781036458333335</v>
      </c>
      <c r="K2507" s="39">
        <f t="shared" si="118"/>
        <v>0.61354161458333334</v>
      </c>
      <c r="L2507" s="2" t="str">
        <f t="shared" si="119"/>
        <v>AA</v>
      </c>
      <c r="M2507" s="2" t="s">
        <v>466</v>
      </c>
      <c r="N2507" s="2" t="s">
        <v>421</v>
      </c>
      <c r="O2507" s="2" t="s">
        <v>70</v>
      </c>
    </row>
    <row r="2508" spans="1:15">
      <c r="A2508" s="38">
        <v>41513</v>
      </c>
      <c r="B2508" s="38">
        <v>50613</v>
      </c>
      <c r="C2508" s="131">
        <v>299</v>
      </c>
      <c r="D2508" s="39">
        <v>8.5099999999999995E-2</v>
      </c>
      <c r="E2508" s="39">
        <v>7.5300000000000006E-2</v>
      </c>
      <c r="F2508" s="40">
        <v>190000</v>
      </c>
      <c r="G2508" s="40">
        <v>190000</v>
      </c>
      <c r="H2508" s="40">
        <v>111378.28</v>
      </c>
      <c r="I2508" s="40">
        <v>116587.21</v>
      </c>
      <c r="J2508" s="67">
        <f t="shared" si="117"/>
        <v>0.58620147368421049</v>
      </c>
      <c r="K2508" s="39">
        <f t="shared" si="118"/>
        <v>0.61361689473684211</v>
      </c>
      <c r="L2508" s="2" t="str">
        <f t="shared" si="119"/>
        <v>AA</v>
      </c>
      <c r="M2508" s="2" t="s">
        <v>889</v>
      </c>
      <c r="N2508" s="2" t="s">
        <v>416</v>
      </c>
      <c r="O2508" s="2" t="s">
        <v>70</v>
      </c>
    </row>
    <row r="2509" spans="1:15">
      <c r="A2509" s="42">
        <v>41124</v>
      </c>
      <c r="B2509" s="42">
        <v>51077</v>
      </c>
      <c r="C2509" s="130">
        <v>327</v>
      </c>
      <c r="D2509" s="43">
        <v>8.5099999999999995E-2</v>
      </c>
      <c r="E2509" s="43">
        <v>0.08</v>
      </c>
      <c r="F2509" s="44">
        <v>114067.6</v>
      </c>
      <c r="G2509" s="44">
        <v>114067.6</v>
      </c>
      <c r="H2509" s="44">
        <v>64429.67</v>
      </c>
      <c r="I2509" s="44">
        <v>69999.990000000005</v>
      </c>
      <c r="J2509" s="68">
        <f t="shared" si="117"/>
        <v>0.56483760506927472</v>
      </c>
      <c r="K2509" s="43">
        <f t="shared" si="118"/>
        <v>0.61367110380160539</v>
      </c>
      <c r="L2509" s="41" t="str">
        <f t="shared" si="119"/>
        <v>AA</v>
      </c>
      <c r="M2509" s="41" t="s">
        <v>925</v>
      </c>
      <c r="N2509" s="41" t="s">
        <v>424</v>
      </c>
      <c r="O2509" s="41" t="s">
        <v>70</v>
      </c>
    </row>
    <row r="2510" spans="1:15">
      <c r="A2510" s="38">
        <v>41227</v>
      </c>
      <c r="B2510" s="38">
        <v>54010</v>
      </c>
      <c r="C2510" s="131">
        <v>420</v>
      </c>
      <c r="D2510" s="39">
        <v>8.5099999999999995E-2</v>
      </c>
      <c r="E2510" s="39">
        <v>0.08</v>
      </c>
      <c r="F2510" s="40">
        <v>156400</v>
      </c>
      <c r="G2510" s="40">
        <v>156400</v>
      </c>
      <c r="H2510" s="40">
        <v>95411.85</v>
      </c>
      <c r="I2510" s="40">
        <v>95999.98</v>
      </c>
      <c r="J2510" s="67">
        <f t="shared" si="117"/>
        <v>0.61005019181585685</v>
      </c>
      <c r="K2510" s="39">
        <f t="shared" si="118"/>
        <v>0.61381061381074165</v>
      </c>
      <c r="L2510" s="2" t="str">
        <f t="shared" si="119"/>
        <v>AA</v>
      </c>
      <c r="M2510" s="2" t="s">
        <v>482</v>
      </c>
      <c r="N2510" s="2" t="s">
        <v>422</v>
      </c>
      <c r="O2510" s="2" t="s">
        <v>70</v>
      </c>
    </row>
    <row r="2511" spans="1:15">
      <c r="A2511" s="38">
        <v>41150</v>
      </c>
      <c r="B2511" s="38">
        <v>44802</v>
      </c>
      <c r="C2511" s="131">
        <v>120</v>
      </c>
      <c r="D2511" s="39">
        <v>8.5099999999999995E-2</v>
      </c>
      <c r="E2511" s="39">
        <v>0.08</v>
      </c>
      <c r="F2511" s="40">
        <v>123000</v>
      </c>
      <c r="G2511" s="40">
        <v>123000</v>
      </c>
      <c r="H2511" s="40">
        <v>57366.93</v>
      </c>
      <c r="I2511" s="40">
        <v>75519.990000000005</v>
      </c>
      <c r="J2511" s="67">
        <f t="shared" si="117"/>
        <v>0.46639780487804877</v>
      </c>
      <c r="K2511" s="39">
        <f t="shared" si="118"/>
        <v>0.61398365853658543</v>
      </c>
      <c r="L2511" s="2" t="str">
        <f t="shared" si="119"/>
        <v>AA</v>
      </c>
      <c r="M2511" s="2" t="s">
        <v>887</v>
      </c>
      <c r="N2511" s="2" t="s">
        <v>432</v>
      </c>
      <c r="O2511" s="2" t="s">
        <v>70</v>
      </c>
    </row>
    <row r="2512" spans="1:15">
      <c r="A2512" s="42">
        <v>41673</v>
      </c>
      <c r="B2512" s="42">
        <v>54457</v>
      </c>
      <c r="C2512" s="130">
        <v>420</v>
      </c>
      <c r="D2512" s="43">
        <v>8.5099999999999995E-2</v>
      </c>
      <c r="E2512" s="43">
        <v>7.5300000000000006E-2</v>
      </c>
      <c r="F2512" s="44">
        <v>167400</v>
      </c>
      <c r="G2512" s="44">
        <v>167400</v>
      </c>
      <c r="H2512" s="44">
        <v>100827.27</v>
      </c>
      <c r="I2512" s="44">
        <v>102799.99</v>
      </c>
      <c r="J2512" s="68">
        <f t="shared" si="117"/>
        <v>0.6023134408602151</v>
      </c>
      <c r="K2512" s="43">
        <f t="shared" si="118"/>
        <v>0.61409790919952212</v>
      </c>
      <c r="L2512" s="41" t="str">
        <f t="shared" si="119"/>
        <v>AA</v>
      </c>
      <c r="M2512" s="41" t="s">
        <v>1240</v>
      </c>
      <c r="N2512" s="41" t="s">
        <v>427</v>
      </c>
      <c r="O2512" s="41" t="s">
        <v>70</v>
      </c>
    </row>
    <row r="2513" spans="1:15">
      <c r="A2513" s="38">
        <v>41163</v>
      </c>
      <c r="B2513" s="38">
        <v>50385</v>
      </c>
      <c r="C2513" s="131">
        <v>303</v>
      </c>
      <c r="D2513" s="39">
        <v>8.5099999999999995E-2</v>
      </c>
      <c r="E2513" s="39">
        <v>7.5300000000000006E-2</v>
      </c>
      <c r="F2513" s="40">
        <v>160000</v>
      </c>
      <c r="G2513" s="40">
        <v>160000</v>
      </c>
      <c r="H2513" s="40">
        <v>89986.72</v>
      </c>
      <c r="I2513" s="40">
        <v>98271.1</v>
      </c>
      <c r="J2513" s="67">
        <f t="shared" si="117"/>
        <v>0.56241700000000006</v>
      </c>
      <c r="K2513" s="39">
        <f t="shared" si="118"/>
        <v>0.61419437500000007</v>
      </c>
      <c r="L2513" s="2" t="str">
        <f t="shared" si="119"/>
        <v>AA</v>
      </c>
      <c r="M2513" s="2" t="s">
        <v>684</v>
      </c>
      <c r="N2513" s="2" t="s">
        <v>419</v>
      </c>
      <c r="O2513" s="2" t="s">
        <v>70</v>
      </c>
    </row>
    <row r="2514" spans="1:15">
      <c r="A2514" s="38">
        <v>41260</v>
      </c>
      <c r="B2514" s="38">
        <v>52217</v>
      </c>
      <c r="C2514" s="131">
        <v>360</v>
      </c>
      <c r="D2514" s="39">
        <v>8.5099999999999995E-2</v>
      </c>
      <c r="E2514" s="39">
        <v>0.08</v>
      </c>
      <c r="F2514" s="40">
        <v>120000</v>
      </c>
      <c r="G2514" s="40">
        <v>120000</v>
      </c>
      <c r="H2514" s="40">
        <v>71075.87</v>
      </c>
      <c r="I2514" s="40">
        <v>73744.36</v>
      </c>
      <c r="J2514" s="67">
        <f t="shared" si="117"/>
        <v>0.59229891666666667</v>
      </c>
      <c r="K2514" s="39">
        <f t="shared" si="118"/>
        <v>0.61453633333333335</v>
      </c>
      <c r="L2514" s="2" t="str">
        <f t="shared" si="119"/>
        <v>AA</v>
      </c>
      <c r="M2514" s="2" t="s">
        <v>1389</v>
      </c>
      <c r="N2514" s="2" t="s">
        <v>417</v>
      </c>
      <c r="O2514" s="2" t="s">
        <v>70</v>
      </c>
    </row>
    <row r="2515" spans="1:15">
      <c r="A2515" s="38">
        <v>41305</v>
      </c>
      <c r="B2515" s="38">
        <v>52262</v>
      </c>
      <c r="C2515" s="131">
        <v>360</v>
      </c>
      <c r="D2515" s="39">
        <v>8.5099999999999995E-2</v>
      </c>
      <c r="E2515" s="39">
        <v>0.08</v>
      </c>
      <c r="F2515" s="40">
        <v>130000</v>
      </c>
      <c r="G2515" s="40">
        <v>130000</v>
      </c>
      <c r="H2515" s="40">
        <v>77843.710000000006</v>
      </c>
      <c r="I2515" s="40">
        <v>79906.61</v>
      </c>
      <c r="J2515" s="67">
        <f t="shared" si="117"/>
        <v>0.59879776923076933</v>
      </c>
      <c r="K2515" s="39">
        <f t="shared" si="118"/>
        <v>0.61466623076923077</v>
      </c>
      <c r="L2515" s="2" t="str">
        <f t="shared" si="119"/>
        <v>AA</v>
      </c>
      <c r="M2515" s="2" t="s">
        <v>975</v>
      </c>
      <c r="N2515" s="2" t="s">
        <v>417</v>
      </c>
      <c r="O2515" s="2" t="s">
        <v>70</v>
      </c>
    </row>
    <row r="2516" spans="1:15">
      <c r="A2516" s="42">
        <v>41250</v>
      </c>
      <c r="B2516" s="42">
        <v>44293</v>
      </c>
      <c r="C2516" s="130">
        <v>100</v>
      </c>
      <c r="D2516" s="43">
        <v>8.5099999999999995E-2</v>
      </c>
      <c r="E2516" s="43">
        <v>7.5300000000000006E-2</v>
      </c>
      <c r="F2516" s="44">
        <v>130000</v>
      </c>
      <c r="G2516" s="44">
        <v>130000</v>
      </c>
      <c r="H2516" s="44">
        <v>78566.929999999993</v>
      </c>
      <c r="I2516" s="44">
        <v>79974.399999999994</v>
      </c>
      <c r="J2516" s="68">
        <f t="shared" si="117"/>
        <v>0.60436099999999993</v>
      </c>
      <c r="K2516" s="43">
        <f t="shared" si="118"/>
        <v>0.61518769230769221</v>
      </c>
      <c r="L2516" s="41" t="str">
        <f t="shared" si="119"/>
        <v>AA</v>
      </c>
      <c r="M2516" s="41" t="s">
        <v>454</v>
      </c>
      <c r="N2516" s="41" t="s">
        <v>416</v>
      </c>
      <c r="O2516" s="41" t="s">
        <v>70</v>
      </c>
    </row>
    <row r="2517" spans="1:15">
      <c r="A2517" s="42">
        <v>41162</v>
      </c>
      <c r="B2517" s="42">
        <v>53945</v>
      </c>
      <c r="C2517" s="130">
        <v>420</v>
      </c>
      <c r="D2517" s="43">
        <v>8.5099999999999995E-2</v>
      </c>
      <c r="E2517" s="43">
        <v>7.5300000000000006E-2</v>
      </c>
      <c r="F2517" s="44">
        <v>144000</v>
      </c>
      <c r="G2517" s="44">
        <v>144000</v>
      </c>
      <c r="H2517" s="44">
        <v>83448.38</v>
      </c>
      <c r="I2517" s="44">
        <v>88597.61</v>
      </c>
      <c r="J2517" s="68">
        <f t="shared" si="117"/>
        <v>0.57950263888888887</v>
      </c>
      <c r="K2517" s="43">
        <f t="shared" si="118"/>
        <v>0.61526118055555556</v>
      </c>
      <c r="L2517" s="41" t="str">
        <f t="shared" si="119"/>
        <v>AA</v>
      </c>
      <c r="M2517" s="41" t="s">
        <v>558</v>
      </c>
      <c r="N2517" s="41" t="s">
        <v>424</v>
      </c>
      <c r="O2517" s="41" t="s">
        <v>70</v>
      </c>
    </row>
    <row r="2518" spans="1:15">
      <c r="A2518" s="38">
        <v>41536</v>
      </c>
      <c r="B2518" s="38">
        <v>54320</v>
      </c>
      <c r="C2518" s="131">
        <v>420</v>
      </c>
      <c r="D2518" s="39">
        <v>8.5099999999999995E-2</v>
      </c>
      <c r="E2518" s="39">
        <v>7.5300000000000006E-2</v>
      </c>
      <c r="F2518" s="40">
        <v>200000</v>
      </c>
      <c r="G2518" s="40">
        <v>200000</v>
      </c>
      <c r="H2518" s="40">
        <v>121744.17</v>
      </c>
      <c r="I2518" s="40">
        <v>123072.86</v>
      </c>
      <c r="J2518" s="67">
        <f t="shared" si="117"/>
        <v>0.60872084999999998</v>
      </c>
      <c r="K2518" s="39">
        <f t="shared" si="118"/>
        <v>0.61536429999999998</v>
      </c>
      <c r="L2518" s="2" t="str">
        <f t="shared" si="119"/>
        <v>AA</v>
      </c>
      <c r="M2518" s="2" t="s">
        <v>645</v>
      </c>
      <c r="N2518" s="2" t="s">
        <v>422</v>
      </c>
      <c r="O2518" s="2" t="s">
        <v>70</v>
      </c>
    </row>
    <row r="2519" spans="1:15">
      <c r="A2519" s="42">
        <v>41206</v>
      </c>
      <c r="B2519" s="42">
        <v>46077</v>
      </c>
      <c r="C2519" s="130">
        <v>160</v>
      </c>
      <c r="D2519" s="43">
        <v>8.5099999999999995E-2</v>
      </c>
      <c r="E2519" s="43">
        <v>8.5099999999999995E-2</v>
      </c>
      <c r="F2519" s="44">
        <v>65000</v>
      </c>
      <c r="G2519" s="44">
        <v>65000</v>
      </c>
      <c r="H2519" s="44">
        <v>33393.68</v>
      </c>
      <c r="I2519" s="44">
        <v>39999.99</v>
      </c>
      <c r="J2519" s="68">
        <f t="shared" si="117"/>
        <v>0.5137489230769231</v>
      </c>
      <c r="K2519" s="43">
        <f t="shared" si="118"/>
        <v>0.61538446153846149</v>
      </c>
      <c r="L2519" s="41" t="str">
        <f t="shared" si="119"/>
        <v>AA</v>
      </c>
      <c r="M2519" s="41" t="s">
        <v>1268</v>
      </c>
      <c r="N2519" s="41" t="s">
        <v>437</v>
      </c>
      <c r="O2519" s="41" t="s">
        <v>70</v>
      </c>
    </row>
    <row r="2520" spans="1:15">
      <c r="A2520" s="42">
        <v>41444</v>
      </c>
      <c r="B2520" s="42">
        <v>46923</v>
      </c>
      <c r="C2520" s="130">
        <v>180</v>
      </c>
      <c r="D2520" s="43">
        <v>8.5099999999999995E-2</v>
      </c>
      <c r="E2520" s="43">
        <v>8.5099999999999995E-2</v>
      </c>
      <c r="F2520" s="44">
        <v>130000</v>
      </c>
      <c r="G2520" s="44">
        <v>130000</v>
      </c>
      <c r="H2520" s="44">
        <v>71947.48</v>
      </c>
      <c r="I2520" s="44">
        <v>79999.990000000005</v>
      </c>
      <c r="J2520" s="68">
        <f t="shared" si="117"/>
        <v>0.55344215384615381</v>
      </c>
      <c r="K2520" s="43">
        <f t="shared" si="118"/>
        <v>0.61538453846153851</v>
      </c>
      <c r="L2520" s="41" t="str">
        <f t="shared" si="119"/>
        <v>AA</v>
      </c>
      <c r="M2520" s="41" t="s">
        <v>457</v>
      </c>
      <c r="N2520" s="41" t="s">
        <v>419</v>
      </c>
      <c r="O2520" s="41" t="s">
        <v>70</v>
      </c>
    </row>
    <row r="2521" spans="1:15">
      <c r="A2521" s="42">
        <v>41507</v>
      </c>
      <c r="B2521" s="42">
        <v>48812</v>
      </c>
      <c r="C2521" s="130">
        <v>240</v>
      </c>
      <c r="D2521" s="43">
        <v>8.5099999999999995E-2</v>
      </c>
      <c r="E2521" s="43">
        <v>7.5300000000000006E-2</v>
      </c>
      <c r="F2521" s="44">
        <v>130000</v>
      </c>
      <c r="G2521" s="44">
        <v>130000</v>
      </c>
      <c r="H2521" s="44">
        <v>74872.73</v>
      </c>
      <c r="I2521" s="44">
        <v>79999.990000000005</v>
      </c>
      <c r="J2521" s="68">
        <f t="shared" si="117"/>
        <v>0.57594407692307692</v>
      </c>
      <c r="K2521" s="43">
        <f t="shared" si="118"/>
        <v>0.61538453846153851</v>
      </c>
      <c r="L2521" s="41" t="str">
        <f t="shared" si="119"/>
        <v>AA</v>
      </c>
      <c r="M2521" s="41" t="s">
        <v>1248</v>
      </c>
      <c r="N2521" s="41" t="s">
        <v>419</v>
      </c>
      <c r="O2521" s="41" t="s">
        <v>70</v>
      </c>
    </row>
    <row r="2522" spans="1:15">
      <c r="A2522" s="38">
        <v>41723</v>
      </c>
      <c r="B2522" s="38">
        <v>50308</v>
      </c>
      <c r="C2522" s="131">
        <v>282</v>
      </c>
      <c r="D2522" s="39">
        <v>8.5099999999999995E-2</v>
      </c>
      <c r="E2522" s="39">
        <v>0.08</v>
      </c>
      <c r="F2522" s="40">
        <v>195000</v>
      </c>
      <c r="G2522" s="40">
        <v>195000</v>
      </c>
      <c r="H2522" s="40">
        <v>116388.91</v>
      </c>
      <c r="I2522" s="40">
        <v>119999.99</v>
      </c>
      <c r="J2522" s="67">
        <f t="shared" si="117"/>
        <v>0.5968662051282051</v>
      </c>
      <c r="K2522" s="39">
        <f t="shared" si="118"/>
        <v>0.61538456410256415</v>
      </c>
      <c r="L2522" s="2" t="str">
        <f t="shared" si="119"/>
        <v>AA</v>
      </c>
      <c r="M2522" s="2" t="s">
        <v>540</v>
      </c>
      <c r="N2522" s="2" t="s">
        <v>423</v>
      </c>
      <c r="O2522" s="2" t="s">
        <v>70</v>
      </c>
    </row>
    <row r="2523" spans="1:15">
      <c r="A2523" s="38">
        <v>41642</v>
      </c>
      <c r="B2523" s="38">
        <v>54426</v>
      </c>
      <c r="C2523" s="131">
        <v>420</v>
      </c>
      <c r="D2523" s="39">
        <v>8.5099999999999995E-2</v>
      </c>
      <c r="E2523" s="39">
        <v>7.5300000000000006E-2</v>
      </c>
      <c r="F2523" s="40">
        <v>195000</v>
      </c>
      <c r="G2523" s="40">
        <v>195000</v>
      </c>
      <c r="H2523" s="40">
        <v>107978.71</v>
      </c>
      <c r="I2523" s="40">
        <v>120000</v>
      </c>
      <c r="J2523" s="67">
        <f t="shared" si="117"/>
        <v>0.5537369743589744</v>
      </c>
      <c r="K2523" s="39">
        <f t="shared" si="118"/>
        <v>0.61538461538461542</v>
      </c>
      <c r="L2523" s="2" t="str">
        <f t="shared" si="119"/>
        <v>AA</v>
      </c>
      <c r="M2523" s="2" t="s">
        <v>1284</v>
      </c>
      <c r="N2523" s="2" t="s">
        <v>421</v>
      </c>
      <c r="O2523" s="2" t="s">
        <v>70</v>
      </c>
    </row>
    <row r="2524" spans="1:15">
      <c r="A2524" s="38">
        <v>41351</v>
      </c>
      <c r="B2524" s="38">
        <v>54135</v>
      </c>
      <c r="C2524" s="131">
        <v>420</v>
      </c>
      <c r="D2524" s="39">
        <v>8.5099999999999995E-2</v>
      </c>
      <c r="E2524" s="39">
        <v>0.08</v>
      </c>
      <c r="F2524" s="40">
        <v>130000</v>
      </c>
      <c r="G2524" s="40">
        <v>130000</v>
      </c>
      <c r="H2524" s="40">
        <v>78019.960000000006</v>
      </c>
      <c r="I2524" s="40">
        <v>80000</v>
      </c>
      <c r="J2524" s="67">
        <f t="shared" si="117"/>
        <v>0.60015353846153852</v>
      </c>
      <c r="K2524" s="39">
        <f t="shared" si="118"/>
        <v>0.61538461538461542</v>
      </c>
      <c r="L2524" s="2" t="str">
        <f t="shared" si="119"/>
        <v>AA</v>
      </c>
      <c r="M2524" s="2" t="s">
        <v>1175</v>
      </c>
      <c r="N2524" s="2" t="s">
        <v>417</v>
      </c>
      <c r="O2524" s="2" t="s">
        <v>70</v>
      </c>
    </row>
    <row r="2525" spans="1:15">
      <c r="A2525" s="42">
        <v>41586</v>
      </c>
      <c r="B2525" s="42">
        <v>53304</v>
      </c>
      <c r="C2525" s="130">
        <v>385</v>
      </c>
      <c r="D2525" s="43">
        <v>8.5099999999999995E-2</v>
      </c>
      <c r="E2525" s="43">
        <v>0.08</v>
      </c>
      <c r="F2525" s="44">
        <v>140000</v>
      </c>
      <c r="G2525" s="44">
        <v>140000</v>
      </c>
      <c r="H2525" s="44">
        <v>83681.02</v>
      </c>
      <c r="I2525" s="44">
        <v>86180.21</v>
      </c>
      <c r="J2525" s="68">
        <f t="shared" si="117"/>
        <v>0.59772157142857141</v>
      </c>
      <c r="K2525" s="43">
        <f t="shared" si="118"/>
        <v>0.61557292857142865</v>
      </c>
      <c r="L2525" s="41" t="str">
        <f t="shared" si="119"/>
        <v>AA</v>
      </c>
      <c r="M2525" s="41" t="s">
        <v>565</v>
      </c>
      <c r="N2525" s="41" t="s">
        <v>432</v>
      </c>
      <c r="O2525" s="41" t="s">
        <v>70</v>
      </c>
    </row>
    <row r="2526" spans="1:15">
      <c r="A2526" s="38">
        <v>41718</v>
      </c>
      <c r="B2526" s="38">
        <v>52676</v>
      </c>
      <c r="C2526" s="131">
        <v>360</v>
      </c>
      <c r="D2526" s="39">
        <v>8.5099999999999995E-2</v>
      </c>
      <c r="E2526" s="39">
        <v>0.08</v>
      </c>
      <c r="F2526" s="40">
        <v>189647.47</v>
      </c>
      <c r="G2526" s="40">
        <v>189647.47</v>
      </c>
      <c r="H2526" s="40">
        <v>115977.61</v>
      </c>
      <c r="I2526" s="40">
        <v>116750</v>
      </c>
      <c r="J2526" s="67">
        <f t="shared" si="117"/>
        <v>0.61154314370763818</v>
      </c>
      <c r="K2526" s="39">
        <f t="shared" si="118"/>
        <v>0.61561591093200452</v>
      </c>
      <c r="L2526" s="2" t="str">
        <f t="shared" si="119"/>
        <v>AA</v>
      </c>
      <c r="M2526" s="2" t="s">
        <v>770</v>
      </c>
      <c r="N2526" s="2" t="s">
        <v>416</v>
      </c>
      <c r="O2526" s="2" t="s">
        <v>70</v>
      </c>
    </row>
    <row r="2527" spans="1:15">
      <c r="A2527" s="38">
        <v>41333</v>
      </c>
      <c r="B2527" s="38">
        <v>54116</v>
      </c>
      <c r="C2527" s="131">
        <v>420</v>
      </c>
      <c r="D2527" s="39">
        <v>8.5099999999999995E-2</v>
      </c>
      <c r="E2527" s="39">
        <v>7.5300000000000006E-2</v>
      </c>
      <c r="F2527" s="40">
        <v>167280</v>
      </c>
      <c r="G2527" s="40">
        <v>167280</v>
      </c>
      <c r="H2527" s="40">
        <v>88514.11</v>
      </c>
      <c r="I2527" s="40">
        <v>102999.99</v>
      </c>
      <c r="J2527" s="67">
        <f t="shared" si="117"/>
        <v>0.52913743424198945</v>
      </c>
      <c r="K2527" s="39">
        <f t="shared" si="118"/>
        <v>0.61573403873744625</v>
      </c>
      <c r="L2527" s="2" t="str">
        <f t="shared" si="119"/>
        <v>AA</v>
      </c>
      <c r="M2527" s="2" t="s">
        <v>739</v>
      </c>
      <c r="N2527" s="2" t="s">
        <v>422</v>
      </c>
      <c r="O2527" s="2" t="s">
        <v>70</v>
      </c>
    </row>
    <row r="2528" spans="1:15">
      <c r="A2528" s="38">
        <v>41213</v>
      </c>
      <c r="B2528" s="38">
        <v>52170</v>
      </c>
      <c r="C2528" s="131">
        <v>360</v>
      </c>
      <c r="D2528" s="39">
        <v>8.5099999999999995E-2</v>
      </c>
      <c r="E2528" s="39">
        <v>7.5300000000000006E-2</v>
      </c>
      <c r="F2528" s="40">
        <v>150000</v>
      </c>
      <c r="G2528" s="40">
        <v>150000</v>
      </c>
      <c r="H2528" s="40">
        <v>86095.75</v>
      </c>
      <c r="I2528" s="40">
        <v>92367.81</v>
      </c>
      <c r="J2528" s="67">
        <f t="shared" si="117"/>
        <v>0.57397166666666666</v>
      </c>
      <c r="K2528" s="39">
        <f t="shared" si="118"/>
        <v>0.61578540000000004</v>
      </c>
      <c r="L2528" s="2" t="str">
        <f t="shared" si="119"/>
        <v>AA</v>
      </c>
      <c r="M2528" s="2" t="s">
        <v>548</v>
      </c>
      <c r="N2528" s="2" t="s">
        <v>433</v>
      </c>
      <c r="O2528" s="2" t="s">
        <v>70</v>
      </c>
    </row>
    <row r="2529" spans="1:15">
      <c r="A2529" s="38">
        <v>41688</v>
      </c>
      <c r="B2529" s="38">
        <v>54472</v>
      </c>
      <c r="C2529" s="131">
        <v>420</v>
      </c>
      <c r="D2529" s="39">
        <v>8.5099999999999995E-2</v>
      </c>
      <c r="E2529" s="39">
        <v>0.08</v>
      </c>
      <c r="F2529" s="40">
        <v>194841.9</v>
      </c>
      <c r="G2529" s="40">
        <v>194841.9</v>
      </c>
      <c r="H2529" s="40">
        <v>117628.74</v>
      </c>
      <c r="I2529" s="40">
        <v>119999.99</v>
      </c>
      <c r="J2529" s="67">
        <f t="shared" si="117"/>
        <v>0.60371378024952538</v>
      </c>
      <c r="K2529" s="39">
        <f t="shared" si="118"/>
        <v>0.6158839038215087</v>
      </c>
      <c r="L2529" s="2" t="str">
        <f t="shared" si="119"/>
        <v>AA</v>
      </c>
      <c r="M2529" s="2" t="s">
        <v>128</v>
      </c>
      <c r="N2529" s="2" t="s">
        <v>416</v>
      </c>
      <c r="O2529" s="2" t="s">
        <v>70</v>
      </c>
    </row>
    <row r="2530" spans="1:15">
      <c r="A2530" s="38">
        <v>41285</v>
      </c>
      <c r="B2530" s="38">
        <v>51908</v>
      </c>
      <c r="C2530" s="131">
        <v>349</v>
      </c>
      <c r="D2530" s="39">
        <v>8.5099999999999995E-2</v>
      </c>
      <c r="E2530" s="39">
        <v>7.5300000000000006E-2</v>
      </c>
      <c r="F2530" s="40">
        <v>200000</v>
      </c>
      <c r="G2530" s="40">
        <v>200000</v>
      </c>
      <c r="H2530" s="40">
        <v>115815.6</v>
      </c>
      <c r="I2530" s="40">
        <v>123199.99</v>
      </c>
      <c r="J2530" s="67">
        <f t="shared" si="117"/>
        <v>0.57907799999999998</v>
      </c>
      <c r="K2530" s="39">
        <f t="shared" si="118"/>
        <v>0.61599995000000007</v>
      </c>
      <c r="L2530" s="2" t="str">
        <f t="shared" si="119"/>
        <v>AA</v>
      </c>
      <c r="M2530" s="2" t="s">
        <v>449</v>
      </c>
      <c r="N2530" s="2" t="s">
        <v>418</v>
      </c>
      <c r="O2530" s="2" t="s">
        <v>70</v>
      </c>
    </row>
    <row r="2531" spans="1:15">
      <c r="A2531" s="38">
        <v>41725</v>
      </c>
      <c r="B2531" s="38">
        <v>54509</v>
      </c>
      <c r="C2531" s="131">
        <v>420</v>
      </c>
      <c r="D2531" s="39">
        <v>8.5099999999999995E-2</v>
      </c>
      <c r="E2531" s="39">
        <v>8.5099999999999995E-2</v>
      </c>
      <c r="F2531" s="40">
        <v>118100</v>
      </c>
      <c r="G2531" s="40">
        <v>118100</v>
      </c>
      <c r="H2531" s="40">
        <v>71543.55</v>
      </c>
      <c r="I2531" s="40">
        <v>72821.7</v>
      </c>
      <c r="J2531" s="67">
        <f t="shared" si="117"/>
        <v>0.60578789161727353</v>
      </c>
      <c r="K2531" s="39">
        <f t="shared" si="118"/>
        <v>0.61661049957662994</v>
      </c>
      <c r="L2531" s="2" t="str">
        <f t="shared" si="119"/>
        <v>AA</v>
      </c>
      <c r="M2531" s="2" t="s">
        <v>1166</v>
      </c>
      <c r="N2531" s="2" t="s">
        <v>432</v>
      </c>
      <c r="O2531" s="2" t="s">
        <v>70</v>
      </c>
    </row>
    <row r="2532" spans="1:15">
      <c r="A2532" s="42">
        <v>41404</v>
      </c>
      <c r="B2532" s="42">
        <v>54188</v>
      </c>
      <c r="C2532" s="130">
        <v>420</v>
      </c>
      <c r="D2532" s="43">
        <v>8.5099999999999995E-2</v>
      </c>
      <c r="E2532" s="43">
        <v>0.08</v>
      </c>
      <c r="F2532" s="44">
        <v>180000</v>
      </c>
      <c r="G2532" s="44">
        <v>180000</v>
      </c>
      <c r="H2532" s="44">
        <v>106688.41</v>
      </c>
      <c r="I2532" s="44">
        <v>110999.99</v>
      </c>
      <c r="J2532" s="68">
        <f t="shared" si="117"/>
        <v>0.59271338888888891</v>
      </c>
      <c r="K2532" s="43">
        <f t="shared" si="118"/>
        <v>0.6166666111111111</v>
      </c>
      <c r="L2532" s="41" t="str">
        <f t="shared" si="119"/>
        <v>AA</v>
      </c>
      <c r="M2532" s="41" t="s">
        <v>790</v>
      </c>
      <c r="N2532" s="41" t="s">
        <v>416</v>
      </c>
      <c r="O2532" s="41" t="s">
        <v>70</v>
      </c>
    </row>
    <row r="2533" spans="1:15">
      <c r="A2533" s="42">
        <v>41117</v>
      </c>
      <c r="B2533" s="42">
        <v>46595</v>
      </c>
      <c r="C2533" s="130">
        <v>180</v>
      </c>
      <c r="D2533" s="43">
        <v>8.5099999999999995E-2</v>
      </c>
      <c r="E2533" s="43">
        <v>0.08</v>
      </c>
      <c r="F2533" s="44">
        <v>160000</v>
      </c>
      <c r="G2533" s="44">
        <v>160000</v>
      </c>
      <c r="H2533" s="44">
        <v>85511.8</v>
      </c>
      <c r="I2533" s="44">
        <v>98686.58</v>
      </c>
      <c r="J2533" s="68">
        <f t="shared" si="117"/>
        <v>0.53444875000000003</v>
      </c>
      <c r="K2533" s="43">
        <f t="shared" si="118"/>
        <v>0.616791125</v>
      </c>
      <c r="L2533" s="41" t="str">
        <f t="shared" si="119"/>
        <v>AA</v>
      </c>
      <c r="M2533" s="41" t="s">
        <v>487</v>
      </c>
      <c r="N2533" s="41" t="s">
        <v>417</v>
      </c>
      <c r="O2533" s="41" t="s">
        <v>70</v>
      </c>
    </row>
    <row r="2534" spans="1:15">
      <c r="A2534" s="38">
        <v>41250</v>
      </c>
      <c r="B2534" s="38">
        <v>50381</v>
      </c>
      <c r="C2534" s="131">
        <v>300</v>
      </c>
      <c r="D2534" s="39">
        <v>8.5099999999999995E-2</v>
      </c>
      <c r="E2534" s="39">
        <v>7.5300000000000006E-2</v>
      </c>
      <c r="F2534" s="40">
        <v>154000</v>
      </c>
      <c r="G2534" s="40">
        <v>154000</v>
      </c>
      <c r="H2534" s="40">
        <v>87915.51</v>
      </c>
      <c r="I2534" s="40">
        <v>94999.99</v>
      </c>
      <c r="J2534" s="67">
        <f t="shared" si="117"/>
        <v>0.57087993506493506</v>
      </c>
      <c r="K2534" s="39">
        <f t="shared" si="118"/>
        <v>0.61688305194805193</v>
      </c>
      <c r="L2534" s="2" t="str">
        <f t="shared" si="119"/>
        <v>AA</v>
      </c>
      <c r="M2534" s="2" t="s">
        <v>461</v>
      </c>
      <c r="N2534" s="2" t="s">
        <v>416</v>
      </c>
      <c r="O2534" s="2" t="s">
        <v>70</v>
      </c>
    </row>
    <row r="2535" spans="1:15">
      <c r="A2535" s="42">
        <v>41487</v>
      </c>
      <c r="B2535" s="42">
        <v>48792</v>
      </c>
      <c r="C2535" s="130">
        <v>240</v>
      </c>
      <c r="D2535" s="43">
        <v>8.5099999999999995E-2</v>
      </c>
      <c r="E2535" s="43">
        <v>0.08</v>
      </c>
      <c r="F2535" s="44">
        <v>189000</v>
      </c>
      <c r="G2535" s="44">
        <v>189000</v>
      </c>
      <c r="H2535" s="44">
        <v>109082.52</v>
      </c>
      <c r="I2535" s="44">
        <v>116595.42</v>
      </c>
      <c r="J2535" s="68">
        <f t="shared" si="117"/>
        <v>0.57715619047619049</v>
      </c>
      <c r="K2535" s="43">
        <f t="shared" si="118"/>
        <v>0.61690698412698408</v>
      </c>
      <c r="L2535" s="41" t="str">
        <f t="shared" si="119"/>
        <v>AA</v>
      </c>
      <c r="M2535" s="41" t="s">
        <v>564</v>
      </c>
      <c r="N2535" s="41" t="s">
        <v>417</v>
      </c>
      <c r="O2535" s="41" t="s">
        <v>70</v>
      </c>
    </row>
    <row r="2536" spans="1:15">
      <c r="A2536" s="42">
        <v>41430</v>
      </c>
      <c r="B2536" s="42">
        <v>54214</v>
      </c>
      <c r="C2536" s="130">
        <v>420</v>
      </c>
      <c r="D2536" s="43">
        <v>8.5099999999999995E-2</v>
      </c>
      <c r="E2536" s="43">
        <v>0.08</v>
      </c>
      <c r="F2536" s="44">
        <v>185000</v>
      </c>
      <c r="G2536" s="44">
        <v>185000</v>
      </c>
      <c r="H2536" s="44">
        <v>110107.65</v>
      </c>
      <c r="I2536" s="44">
        <v>114132.24</v>
      </c>
      <c r="J2536" s="68">
        <f t="shared" si="117"/>
        <v>0.59517648648648647</v>
      </c>
      <c r="K2536" s="43">
        <f t="shared" si="118"/>
        <v>0.61693102702702707</v>
      </c>
      <c r="L2536" s="41" t="str">
        <f t="shared" si="119"/>
        <v>AA</v>
      </c>
      <c r="M2536" s="41" t="s">
        <v>665</v>
      </c>
      <c r="N2536" s="41" t="s">
        <v>417</v>
      </c>
      <c r="O2536" s="41" t="s">
        <v>70</v>
      </c>
    </row>
    <row r="2537" spans="1:15">
      <c r="A2537" s="38">
        <v>41687</v>
      </c>
      <c r="B2537" s="38">
        <v>52644</v>
      </c>
      <c r="C2537" s="131">
        <v>360</v>
      </c>
      <c r="D2537" s="39">
        <v>8.5099999999999995E-2</v>
      </c>
      <c r="E2537" s="39">
        <v>7.4400000000000008E-2</v>
      </c>
      <c r="F2537" s="40">
        <v>145000</v>
      </c>
      <c r="G2537" s="40">
        <v>145000</v>
      </c>
      <c r="H2537" s="40">
        <v>61863.08</v>
      </c>
      <c r="I2537" s="40">
        <v>89499.99</v>
      </c>
      <c r="J2537" s="67">
        <f t="shared" si="117"/>
        <v>0.42664193103448278</v>
      </c>
      <c r="K2537" s="39">
        <f t="shared" si="118"/>
        <v>0.61724131034482765</v>
      </c>
      <c r="L2537" s="2" t="str">
        <f t="shared" si="119"/>
        <v>AA</v>
      </c>
      <c r="M2537" s="2" t="s">
        <v>1128</v>
      </c>
      <c r="N2537" s="2" t="s">
        <v>417</v>
      </c>
      <c r="O2537" s="2" t="s">
        <v>70</v>
      </c>
    </row>
    <row r="2538" spans="1:15">
      <c r="A2538" s="42">
        <v>41561</v>
      </c>
      <c r="B2538" s="42">
        <v>44848</v>
      </c>
      <c r="C2538" s="130">
        <v>108</v>
      </c>
      <c r="D2538" s="43">
        <v>8.5099999999999995E-2</v>
      </c>
      <c r="E2538" s="43">
        <v>0.08</v>
      </c>
      <c r="F2538" s="44">
        <v>162000</v>
      </c>
      <c r="G2538" s="44">
        <v>162000</v>
      </c>
      <c r="H2538" s="44">
        <v>86204.47</v>
      </c>
      <c r="I2538" s="44">
        <v>99999.99</v>
      </c>
      <c r="J2538" s="68">
        <f t="shared" si="117"/>
        <v>0.53212635802469133</v>
      </c>
      <c r="K2538" s="43">
        <f t="shared" si="118"/>
        <v>0.61728388888888897</v>
      </c>
      <c r="L2538" s="41" t="str">
        <f t="shared" si="119"/>
        <v>AA</v>
      </c>
      <c r="M2538" s="41" t="s">
        <v>626</v>
      </c>
      <c r="N2538" s="41" t="s">
        <v>421</v>
      </c>
      <c r="O2538" s="41" t="s">
        <v>70</v>
      </c>
    </row>
    <row r="2539" spans="1:15">
      <c r="A2539" s="38">
        <v>41352</v>
      </c>
      <c r="B2539" s="38">
        <v>48657</v>
      </c>
      <c r="C2539" s="131">
        <v>240</v>
      </c>
      <c r="D2539" s="39">
        <v>8.5099999999999995E-2</v>
      </c>
      <c r="E2539" s="39">
        <v>0.08</v>
      </c>
      <c r="F2539" s="40">
        <v>186300</v>
      </c>
      <c r="G2539" s="40">
        <v>186300</v>
      </c>
      <c r="H2539" s="40">
        <v>105196.44</v>
      </c>
      <c r="I2539" s="40">
        <v>114999.99</v>
      </c>
      <c r="J2539" s="67">
        <f t="shared" si="117"/>
        <v>0.56466151368760065</v>
      </c>
      <c r="K2539" s="39">
        <f t="shared" si="118"/>
        <v>0.61728389694041874</v>
      </c>
      <c r="L2539" s="2" t="str">
        <f t="shared" si="119"/>
        <v>AA</v>
      </c>
      <c r="M2539" s="2" t="s">
        <v>540</v>
      </c>
      <c r="N2539" s="2" t="s">
        <v>423</v>
      </c>
      <c r="O2539" s="2" t="s">
        <v>70</v>
      </c>
    </row>
    <row r="2540" spans="1:15">
      <c r="A2540" s="42">
        <v>41394</v>
      </c>
      <c r="B2540" s="42">
        <v>45565</v>
      </c>
      <c r="C2540" s="130">
        <v>137</v>
      </c>
      <c r="D2540" s="43">
        <v>8.5099999999999995E-2</v>
      </c>
      <c r="E2540" s="43">
        <v>7.8100000000000003E-2</v>
      </c>
      <c r="F2540" s="44">
        <v>81000</v>
      </c>
      <c r="G2540" s="44">
        <v>81000</v>
      </c>
      <c r="H2540" s="44">
        <v>32544.83</v>
      </c>
      <c r="I2540" s="44">
        <v>50000</v>
      </c>
      <c r="J2540" s="68">
        <f t="shared" si="117"/>
        <v>0.40178802469135805</v>
      </c>
      <c r="K2540" s="43">
        <f t="shared" si="118"/>
        <v>0.61728395061728392</v>
      </c>
      <c r="L2540" s="41" t="str">
        <f t="shared" si="119"/>
        <v>AA</v>
      </c>
      <c r="M2540" s="41" t="s">
        <v>1196</v>
      </c>
      <c r="N2540" s="41" t="s">
        <v>416</v>
      </c>
      <c r="O2540" s="41" t="s">
        <v>70</v>
      </c>
    </row>
    <row r="2541" spans="1:15">
      <c r="A2541" s="42">
        <v>41710</v>
      </c>
      <c r="B2541" s="42">
        <v>54494</v>
      </c>
      <c r="C2541" s="130">
        <v>420</v>
      </c>
      <c r="D2541" s="43">
        <v>8.5099999999999995E-2</v>
      </c>
      <c r="E2541" s="43">
        <v>7.4400000000000008E-2</v>
      </c>
      <c r="F2541" s="44">
        <v>133400</v>
      </c>
      <c r="G2541" s="44">
        <v>133400</v>
      </c>
      <c r="H2541" s="44">
        <v>80904.539999999994</v>
      </c>
      <c r="I2541" s="44">
        <v>82359.22</v>
      </c>
      <c r="J2541" s="68">
        <f t="shared" si="117"/>
        <v>0.60648080959520234</v>
      </c>
      <c r="K2541" s="43">
        <f t="shared" si="118"/>
        <v>0.61738545727136429</v>
      </c>
      <c r="L2541" s="41" t="str">
        <f t="shared" si="119"/>
        <v>AA</v>
      </c>
      <c r="M2541" s="41" t="s">
        <v>589</v>
      </c>
      <c r="N2541" s="41" t="s">
        <v>438</v>
      </c>
      <c r="O2541" s="41" t="s">
        <v>70</v>
      </c>
    </row>
    <row r="2542" spans="1:15">
      <c r="A2542" s="38">
        <v>41509</v>
      </c>
      <c r="B2542" s="38">
        <v>54293</v>
      </c>
      <c r="C2542" s="131">
        <v>420</v>
      </c>
      <c r="D2542" s="39">
        <v>8.5099999999999995E-2</v>
      </c>
      <c r="E2542" s="39">
        <v>7.4400000000000008E-2</v>
      </c>
      <c r="F2542" s="40">
        <v>180000</v>
      </c>
      <c r="G2542" s="40">
        <v>180000</v>
      </c>
      <c r="H2542" s="40">
        <v>108848.61</v>
      </c>
      <c r="I2542" s="40">
        <v>111137.13</v>
      </c>
      <c r="J2542" s="67">
        <f t="shared" si="117"/>
        <v>0.60471450000000004</v>
      </c>
      <c r="K2542" s="39">
        <f t="shared" si="118"/>
        <v>0.61742850000000005</v>
      </c>
      <c r="L2542" s="2" t="str">
        <f t="shared" si="119"/>
        <v>AA</v>
      </c>
      <c r="M2542" s="2" t="s">
        <v>959</v>
      </c>
      <c r="N2542" s="2" t="s">
        <v>416</v>
      </c>
      <c r="O2542" s="2" t="s">
        <v>70</v>
      </c>
    </row>
    <row r="2543" spans="1:15">
      <c r="A2543" s="38">
        <v>41555</v>
      </c>
      <c r="B2543" s="38">
        <v>54339</v>
      </c>
      <c r="C2543" s="131">
        <v>420</v>
      </c>
      <c r="D2543" s="39">
        <v>8.5099999999999995E-2</v>
      </c>
      <c r="E2543" s="39">
        <v>7.5300000000000006E-2</v>
      </c>
      <c r="F2543" s="40">
        <v>135000</v>
      </c>
      <c r="G2543" s="40">
        <v>135000</v>
      </c>
      <c r="H2543" s="40">
        <v>81099.48</v>
      </c>
      <c r="I2543" s="40">
        <v>83373.509999999995</v>
      </c>
      <c r="J2543" s="67">
        <f t="shared" si="117"/>
        <v>0.60073688888888888</v>
      </c>
      <c r="K2543" s="39">
        <f t="shared" si="118"/>
        <v>0.61758155555555549</v>
      </c>
      <c r="L2543" s="2" t="str">
        <f t="shared" si="119"/>
        <v>AA</v>
      </c>
      <c r="M2543" s="2" t="s">
        <v>1085</v>
      </c>
      <c r="N2543" s="2" t="s">
        <v>435</v>
      </c>
      <c r="O2543" s="2" t="s">
        <v>70</v>
      </c>
    </row>
    <row r="2544" spans="1:15">
      <c r="A2544" s="38">
        <v>41081</v>
      </c>
      <c r="B2544" s="38">
        <v>48720</v>
      </c>
      <c r="C2544" s="131">
        <v>251</v>
      </c>
      <c r="D2544" s="39">
        <v>8.5099999999999995E-2</v>
      </c>
      <c r="E2544" s="39">
        <v>7.5300000000000006E-2</v>
      </c>
      <c r="F2544" s="40">
        <v>170000</v>
      </c>
      <c r="G2544" s="40">
        <v>170000</v>
      </c>
      <c r="H2544" s="40">
        <v>92695.83</v>
      </c>
      <c r="I2544" s="40">
        <v>104999.99</v>
      </c>
      <c r="J2544" s="67">
        <f t="shared" si="117"/>
        <v>0.54526958823529414</v>
      </c>
      <c r="K2544" s="39">
        <f t="shared" si="118"/>
        <v>0.61764700000000006</v>
      </c>
      <c r="L2544" s="2" t="str">
        <f t="shared" si="119"/>
        <v>AA</v>
      </c>
      <c r="M2544" s="2" t="s">
        <v>564</v>
      </c>
      <c r="N2544" s="2" t="s">
        <v>417</v>
      </c>
      <c r="O2544" s="2" t="s">
        <v>70</v>
      </c>
    </row>
    <row r="2545" spans="1:15">
      <c r="A2545" s="42">
        <v>41248</v>
      </c>
      <c r="B2545" s="42">
        <v>48553</v>
      </c>
      <c r="C2545" s="130">
        <v>240</v>
      </c>
      <c r="D2545" s="43">
        <v>8.5099999999999995E-2</v>
      </c>
      <c r="E2545" s="43">
        <v>0.08</v>
      </c>
      <c r="F2545" s="44">
        <v>130000</v>
      </c>
      <c r="G2545" s="44">
        <v>130000</v>
      </c>
      <c r="H2545" s="44">
        <v>72539.240000000005</v>
      </c>
      <c r="I2545" s="44">
        <v>80299.990000000005</v>
      </c>
      <c r="J2545" s="68">
        <f t="shared" si="117"/>
        <v>0.55799415384615392</v>
      </c>
      <c r="K2545" s="43">
        <f t="shared" si="118"/>
        <v>0.61769223076923085</v>
      </c>
      <c r="L2545" s="41" t="str">
        <f t="shared" si="119"/>
        <v>AA</v>
      </c>
      <c r="M2545" s="41" t="s">
        <v>1246</v>
      </c>
      <c r="N2545" s="41" t="s">
        <v>421</v>
      </c>
      <c r="O2545" s="41" t="s">
        <v>70</v>
      </c>
    </row>
    <row r="2546" spans="1:15">
      <c r="A2546" s="42">
        <v>41106</v>
      </c>
      <c r="B2546" s="42">
        <v>52063</v>
      </c>
      <c r="C2546" s="130">
        <v>360</v>
      </c>
      <c r="D2546" s="43">
        <v>8.5099999999999995E-2</v>
      </c>
      <c r="E2546" s="43">
        <v>0.08</v>
      </c>
      <c r="F2546" s="44">
        <v>113000</v>
      </c>
      <c r="G2546" s="44">
        <v>113000</v>
      </c>
      <c r="H2546" s="44">
        <v>65753.62</v>
      </c>
      <c r="I2546" s="44">
        <v>69800</v>
      </c>
      <c r="J2546" s="68">
        <f t="shared" si="117"/>
        <v>0.58189044247787602</v>
      </c>
      <c r="K2546" s="43">
        <f t="shared" si="118"/>
        <v>0.61769911504424779</v>
      </c>
      <c r="L2546" s="41" t="str">
        <f t="shared" si="119"/>
        <v>AA</v>
      </c>
      <c r="M2546" s="41" t="s">
        <v>473</v>
      </c>
      <c r="N2546" s="41" t="s">
        <v>421</v>
      </c>
      <c r="O2546" s="41" t="s">
        <v>70</v>
      </c>
    </row>
    <row r="2547" spans="1:15">
      <c r="A2547" s="38">
        <v>41348</v>
      </c>
      <c r="B2547" s="38">
        <v>45000</v>
      </c>
      <c r="C2547" s="131">
        <v>120</v>
      </c>
      <c r="D2547" s="39">
        <v>8.5099999999999995E-2</v>
      </c>
      <c r="E2547" s="39">
        <v>0.08</v>
      </c>
      <c r="F2547" s="40">
        <v>124000</v>
      </c>
      <c r="G2547" s="40">
        <v>124000</v>
      </c>
      <c r="H2547" s="40">
        <v>62725</v>
      </c>
      <c r="I2547" s="40">
        <v>76599.990000000005</v>
      </c>
      <c r="J2547" s="67">
        <f t="shared" si="117"/>
        <v>0.5058467741935484</v>
      </c>
      <c r="K2547" s="39">
        <f t="shared" si="118"/>
        <v>0.61774185483870969</v>
      </c>
      <c r="L2547" s="2" t="str">
        <f t="shared" si="119"/>
        <v>AA</v>
      </c>
      <c r="M2547" s="2" t="s">
        <v>495</v>
      </c>
      <c r="N2547" s="2" t="s">
        <v>424</v>
      </c>
      <c r="O2547" s="2" t="s">
        <v>70</v>
      </c>
    </row>
    <row r="2548" spans="1:15">
      <c r="A2548" s="38">
        <v>41649</v>
      </c>
      <c r="B2548" s="38">
        <v>54433</v>
      </c>
      <c r="C2548" s="131">
        <v>420</v>
      </c>
      <c r="D2548" s="39">
        <v>8.5099999999999995E-2</v>
      </c>
      <c r="E2548" s="39">
        <v>7.4400000000000008E-2</v>
      </c>
      <c r="F2548" s="40">
        <v>157000</v>
      </c>
      <c r="G2548" s="40">
        <v>157000</v>
      </c>
      <c r="H2548" s="40">
        <v>94904.1</v>
      </c>
      <c r="I2548" s="40">
        <v>97001.54</v>
      </c>
      <c r="J2548" s="67">
        <f t="shared" si="117"/>
        <v>0.60448471337579623</v>
      </c>
      <c r="K2548" s="39">
        <f t="shared" si="118"/>
        <v>0.61784420382165606</v>
      </c>
      <c r="L2548" s="2" t="str">
        <f t="shared" si="119"/>
        <v>AA</v>
      </c>
      <c r="M2548" s="2" t="s">
        <v>464</v>
      </c>
      <c r="N2548" s="2" t="s">
        <v>424</v>
      </c>
      <c r="O2548" s="2" t="s">
        <v>70</v>
      </c>
    </row>
    <row r="2549" spans="1:15">
      <c r="A2549" s="42">
        <v>41416</v>
      </c>
      <c r="B2549" s="42">
        <v>48721</v>
      </c>
      <c r="C2549" s="130">
        <v>240</v>
      </c>
      <c r="D2549" s="43">
        <v>8.5099999999999995E-2</v>
      </c>
      <c r="E2549" s="43">
        <v>7.5300000000000006E-2</v>
      </c>
      <c r="F2549" s="44">
        <v>140000</v>
      </c>
      <c r="G2549" s="44">
        <v>140000</v>
      </c>
      <c r="H2549" s="44">
        <v>79897.149999999994</v>
      </c>
      <c r="I2549" s="44">
        <v>86506.92</v>
      </c>
      <c r="J2549" s="68">
        <f t="shared" si="117"/>
        <v>0.57069392857142853</v>
      </c>
      <c r="K2549" s="43">
        <f t="shared" si="118"/>
        <v>0.61790657142857142</v>
      </c>
      <c r="L2549" s="41" t="str">
        <f t="shared" si="119"/>
        <v>AA</v>
      </c>
      <c r="M2549" s="41" t="s">
        <v>946</v>
      </c>
      <c r="N2549" s="41" t="s">
        <v>435</v>
      </c>
      <c r="O2549" s="41" t="s">
        <v>70</v>
      </c>
    </row>
    <row r="2550" spans="1:15">
      <c r="A2550" s="38">
        <v>41442</v>
      </c>
      <c r="B2550" s="38">
        <v>50361</v>
      </c>
      <c r="C2550" s="131">
        <v>293</v>
      </c>
      <c r="D2550" s="39">
        <v>8.5099999999999995E-2</v>
      </c>
      <c r="E2550" s="39">
        <v>0.08</v>
      </c>
      <c r="F2550" s="40">
        <v>97100</v>
      </c>
      <c r="G2550" s="40">
        <v>97100</v>
      </c>
      <c r="H2550" s="40">
        <v>56585.88</v>
      </c>
      <c r="I2550" s="40">
        <v>59999.99</v>
      </c>
      <c r="J2550" s="67">
        <f t="shared" si="117"/>
        <v>0.58275880535530378</v>
      </c>
      <c r="K2550" s="39">
        <f t="shared" si="118"/>
        <v>0.61791956745623067</v>
      </c>
      <c r="L2550" s="2" t="str">
        <f t="shared" si="119"/>
        <v>AA</v>
      </c>
      <c r="M2550" s="2" t="s">
        <v>531</v>
      </c>
      <c r="N2550" s="2" t="s">
        <v>423</v>
      </c>
      <c r="O2550" s="2" t="s">
        <v>70</v>
      </c>
    </row>
    <row r="2551" spans="1:15">
      <c r="A2551" s="38">
        <v>41337</v>
      </c>
      <c r="B2551" s="38">
        <v>49403</v>
      </c>
      <c r="C2551" s="131">
        <v>265</v>
      </c>
      <c r="D2551" s="39">
        <v>8.5099999999999995E-2</v>
      </c>
      <c r="E2551" s="39">
        <v>7.8100000000000003E-2</v>
      </c>
      <c r="F2551" s="40">
        <v>131400</v>
      </c>
      <c r="G2551" s="40">
        <v>131400</v>
      </c>
      <c r="H2551" s="40">
        <v>75097.22</v>
      </c>
      <c r="I2551" s="40">
        <v>81194.990000000005</v>
      </c>
      <c r="J2551" s="67">
        <f t="shared" si="117"/>
        <v>0.57151613394216139</v>
      </c>
      <c r="K2551" s="39">
        <f t="shared" si="118"/>
        <v>0.61792229832572299</v>
      </c>
      <c r="L2551" s="2" t="str">
        <f t="shared" si="119"/>
        <v>AA</v>
      </c>
      <c r="M2551" s="2" t="s">
        <v>1608</v>
      </c>
      <c r="N2551" s="2" t="s">
        <v>437</v>
      </c>
      <c r="O2551" s="2" t="s">
        <v>70</v>
      </c>
    </row>
    <row r="2552" spans="1:15">
      <c r="A2552" s="42">
        <v>41396</v>
      </c>
      <c r="B2552" s="42">
        <v>52750</v>
      </c>
      <c r="C2552" s="130">
        <v>373</v>
      </c>
      <c r="D2552" s="43">
        <v>8.5099999999999995E-2</v>
      </c>
      <c r="E2552" s="43">
        <v>7.5300000000000006E-2</v>
      </c>
      <c r="F2552" s="44">
        <v>163000</v>
      </c>
      <c r="G2552" s="44">
        <v>163000</v>
      </c>
      <c r="H2552" s="44">
        <v>97755.26</v>
      </c>
      <c r="I2552" s="44">
        <v>100723.13</v>
      </c>
      <c r="J2552" s="68">
        <f t="shared" si="117"/>
        <v>0.59972552147239255</v>
      </c>
      <c r="K2552" s="43">
        <f t="shared" si="118"/>
        <v>0.61793331288343556</v>
      </c>
      <c r="L2552" s="41" t="str">
        <f t="shared" si="119"/>
        <v>AA</v>
      </c>
      <c r="M2552" s="41" t="s">
        <v>482</v>
      </c>
      <c r="N2552" s="41" t="s">
        <v>422</v>
      </c>
      <c r="O2552" s="41" t="s">
        <v>70</v>
      </c>
    </row>
    <row r="2553" spans="1:15">
      <c r="A2553" s="38">
        <v>41481</v>
      </c>
      <c r="B2553" s="38">
        <v>53808</v>
      </c>
      <c r="C2553" s="131">
        <v>405</v>
      </c>
      <c r="D2553" s="39">
        <v>8.5099999999999995E-2</v>
      </c>
      <c r="E2553" s="39">
        <v>0.08</v>
      </c>
      <c r="F2553" s="40">
        <v>165300</v>
      </c>
      <c r="G2553" s="40">
        <v>165300</v>
      </c>
      <c r="H2553" s="40">
        <v>98524.23</v>
      </c>
      <c r="I2553" s="40">
        <v>102147.07</v>
      </c>
      <c r="J2553" s="67">
        <f t="shared" si="117"/>
        <v>0.59603284936479128</v>
      </c>
      <c r="K2553" s="39">
        <f t="shared" si="118"/>
        <v>0.61794960677555966</v>
      </c>
      <c r="L2553" s="2" t="str">
        <f t="shared" si="119"/>
        <v>AA</v>
      </c>
      <c r="M2553" s="2" t="s">
        <v>619</v>
      </c>
      <c r="N2553" s="2" t="s">
        <v>427</v>
      </c>
      <c r="O2553" s="2" t="s">
        <v>70</v>
      </c>
    </row>
    <row r="2554" spans="1:15">
      <c r="A2554" s="42">
        <v>41565</v>
      </c>
      <c r="B2554" s="42">
        <v>54349</v>
      </c>
      <c r="C2554" s="130">
        <v>420</v>
      </c>
      <c r="D2554" s="43">
        <v>8.5099999999999995E-2</v>
      </c>
      <c r="E2554" s="43">
        <v>0.08</v>
      </c>
      <c r="F2554" s="44">
        <v>175000</v>
      </c>
      <c r="G2554" s="44">
        <v>175000</v>
      </c>
      <c r="H2554" s="44">
        <v>105241.33</v>
      </c>
      <c r="I2554" s="44">
        <v>108152.37</v>
      </c>
      <c r="J2554" s="68">
        <f t="shared" si="117"/>
        <v>0.60137902857142855</v>
      </c>
      <c r="K2554" s="43">
        <f t="shared" si="118"/>
        <v>0.61801354285714283</v>
      </c>
      <c r="L2554" s="41" t="str">
        <f t="shared" si="119"/>
        <v>AA</v>
      </c>
      <c r="M2554" s="41" t="s">
        <v>457</v>
      </c>
      <c r="N2554" s="41" t="s">
        <v>419</v>
      </c>
      <c r="O2554" s="41" t="s">
        <v>70</v>
      </c>
    </row>
    <row r="2555" spans="1:15">
      <c r="A2555" s="38">
        <v>41313</v>
      </c>
      <c r="B2555" s="38">
        <v>50444</v>
      </c>
      <c r="C2555" s="131">
        <v>300</v>
      </c>
      <c r="D2555" s="39">
        <v>8.5099999999999995E-2</v>
      </c>
      <c r="E2555" s="39">
        <v>7.5300000000000006E-2</v>
      </c>
      <c r="F2555" s="40">
        <v>110000</v>
      </c>
      <c r="G2555" s="40">
        <v>110000</v>
      </c>
      <c r="H2555" s="40">
        <v>63318.98</v>
      </c>
      <c r="I2555" s="40">
        <v>67999.990000000005</v>
      </c>
      <c r="J2555" s="67">
        <f t="shared" si="117"/>
        <v>0.57562709090909092</v>
      </c>
      <c r="K2555" s="39">
        <f t="shared" si="118"/>
        <v>0.61818172727272735</v>
      </c>
      <c r="L2555" s="2" t="str">
        <f t="shared" si="119"/>
        <v>AA</v>
      </c>
      <c r="M2555" s="2" t="s">
        <v>1607</v>
      </c>
      <c r="N2555" s="2" t="s">
        <v>427</v>
      </c>
      <c r="O2555" s="2" t="s">
        <v>70</v>
      </c>
    </row>
    <row r="2556" spans="1:15">
      <c r="A2556" s="42">
        <v>41404</v>
      </c>
      <c r="B2556" s="42">
        <v>54188</v>
      </c>
      <c r="C2556" s="130">
        <v>420</v>
      </c>
      <c r="D2556" s="43">
        <v>8.5099999999999995E-2</v>
      </c>
      <c r="E2556" s="43">
        <v>0.08</v>
      </c>
      <c r="F2556" s="44">
        <v>191000</v>
      </c>
      <c r="G2556" s="44">
        <v>191000</v>
      </c>
      <c r="H2556" s="44">
        <v>113491.87</v>
      </c>
      <c r="I2556" s="44">
        <v>118078.34</v>
      </c>
      <c r="J2556" s="68">
        <f t="shared" si="117"/>
        <v>0.59419827225130883</v>
      </c>
      <c r="K2556" s="43">
        <f t="shared" si="118"/>
        <v>0.61821120418848163</v>
      </c>
      <c r="L2556" s="41" t="str">
        <f t="shared" si="119"/>
        <v>AA</v>
      </c>
      <c r="M2556" s="41" t="s">
        <v>555</v>
      </c>
      <c r="N2556" s="41" t="s">
        <v>434</v>
      </c>
      <c r="O2556" s="41" t="s">
        <v>70</v>
      </c>
    </row>
    <row r="2557" spans="1:15">
      <c r="A2557" s="38">
        <v>41089</v>
      </c>
      <c r="B2557" s="38">
        <v>45411</v>
      </c>
      <c r="C2557" s="131">
        <v>142</v>
      </c>
      <c r="D2557" s="39">
        <v>8.5099999999999995E-2</v>
      </c>
      <c r="E2557" s="39">
        <v>0.08</v>
      </c>
      <c r="F2557" s="40">
        <v>94259.56</v>
      </c>
      <c r="G2557" s="40">
        <v>94259.56</v>
      </c>
      <c r="H2557" s="40">
        <v>37352.36</v>
      </c>
      <c r="I2557" s="40">
        <v>58273.07</v>
      </c>
      <c r="J2557" s="67">
        <f t="shared" si="117"/>
        <v>0.39627131720114123</v>
      </c>
      <c r="K2557" s="39">
        <f t="shared" si="118"/>
        <v>0.61821920238116967</v>
      </c>
      <c r="L2557" s="2" t="str">
        <f t="shared" si="119"/>
        <v>AA</v>
      </c>
      <c r="M2557" s="2" t="s">
        <v>1063</v>
      </c>
      <c r="N2557" s="2" t="s">
        <v>422</v>
      </c>
      <c r="O2557" s="2" t="s">
        <v>70</v>
      </c>
    </row>
    <row r="2558" spans="1:15">
      <c r="A2558" s="38">
        <v>41156</v>
      </c>
      <c r="B2558" s="38">
        <v>46634</v>
      </c>
      <c r="C2558" s="131">
        <v>180</v>
      </c>
      <c r="D2558" s="39">
        <v>8.5099999999999995E-2</v>
      </c>
      <c r="E2558" s="39">
        <v>7.4400000000000008E-2</v>
      </c>
      <c r="F2558" s="40">
        <v>186000</v>
      </c>
      <c r="G2558" s="40">
        <v>186000</v>
      </c>
      <c r="H2558" s="40">
        <v>97719.13</v>
      </c>
      <c r="I2558" s="40">
        <v>114999.99</v>
      </c>
      <c r="J2558" s="67">
        <f t="shared" si="117"/>
        <v>0.52537166666666668</v>
      </c>
      <c r="K2558" s="39">
        <f t="shared" si="118"/>
        <v>0.61827951612903231</v>
      </c>
      <c r="L2558" s="2" t="str">
        <f t="shared" si="119"/>
        <v>AA</v>
      </c>
      <c r="M2558" s="2" t="s">
        <v>643</v>
      </c>
      <c r="N2558" s="2" t="s">
        <v>417</v>
      </c>
      <c r="O2558" s="2" t="s">
        <v>70</v>
      </c>
    </row>
    <row r="2559" spans="1:15">
      <c r="A2559" s="42">
        <v>41501</v>
      </c>
      <c r="B2559" s="42">
        <v>48806</v>
      </c>
      <c r="C2559" s="130">
        <v>240</v>
      </c>
      <c r="D2559" s="43">
        <v>8.5099999999999995E-2</v>
      </c>
      <c r="E2559" s="43">
        <v>7.8100000000000003E-2</v>
      </c>
      <c r="F2559" s="44">
        <v>150000</v>
      </c>
      <c r="G2559" s="44">
        <v>150000</v>
      </c>
      <c r="H2559" s="44">
        <v>86915.41</v>
      </c>
      <c r="I2559" s="44">
        <v>92808.28</v>
      </c>
      <c r="J2559" s="68">
        <f t="shared" si="117"/>
        <v>0.57943606666666669</v>
      </c>
      <c r="K2559" s="43">
        <f t="shared" si="118"/>
        <v>0.61872186666666662</v>
      </c>
      <c r="L2559" s="41" t="str">
        <f t="shared" si="119"/>
        <v>AA</v>
      </c>
      <c r="M2559" s="41" t="s">
        <v>467</v>
      </c>
      <c r="N2559" s="41" t="s">
        <v>425</v>
      </c>
      <c r="O2559" s="41" t="s">
        <v>70</v>
      </c>
    </row>
    <row r="2560" spans="1:15">
      <c r="A2560" s="38">
        <v>41170</v>
      </c>
      <c r="B2560" s="38">
        <v>53953</v>
      </c>
      <c r="C2560" s="131">
        <v>420</v>
      </c>
      <c r="D2560" s="39">
        <v>8.5099999999999995E-2</v>
      </c>
      <c r="E2560" s="39">
        <v>0.08</v>
      </c>
      <c r="F2560" s="40">
        <v>100000</v>
      </c>
      <c r="G2560" s="40">
        <v>100000</v>
      </c>
      <c r="H2560" s="40">
        <v>58335.1</v>
      </c>
      <c r="I2560" s="40">
        <v>61896.32</v>
      </c>
      <c r="J2560" s="67">
        <f t="shared" si="117"/>
        <v>0.58335099999999995</v>
      </c>
      <c r="K2560" s="39">
        <f t="shared" si="118"/>
        <v>0.61896320000000005</v>
      </c>
      <c r="L2560" s="2" t="str">
        <f t="shared" si="119"/>
        <v>AA</v>
      </c>
      <c r="M2560" s="2" t="s">
        <v>898</v>
      </c>
      <c r="N2560" s="2" t="s">
        <v>417</v>
      </c>
      <c r="O2560" s="2" t="s">
        <v>70</v>
      </c>
    </row>
    <row r="2561" spans="1:15">
      <c r="A2561" s="38">
        <v>41506</v>
      </c>
      <c r="B2561" s="38">
        <v>50637</v>
      </c>
      <c r="C2561" s="131">
        <v>300</v>
      </c>
      <c r="D2561" s="39">
        <v>8.5099999999999995E-2</v>
      </c>
      <c r="E2561" s="39">
        <v>7.8100000000000003E-2</v>
      </c>
      <c r="F2561" s="40">
        <v>105000</v>
      </c>
      <c r="G2561" s="40">
        <v>105000</v>
      </c>
      <c r="H2561" s="40">
        <v>61838.07</v>
      </c>
      <c r="I2561" s="40">
        <v>64999.99</v>
      </c>
      <c r="J2561" s="67">
        <f t="shared" si="117"/>
        <v>0.58893399999999996</v>
      </c>
      <c r="K2561" s="39">
        <f t="shared" si="118"/>
        <v>0.61904752380952377</v>
      </c>
      <c r="L2561" s="2" t="str">
        <f t="shared" si="119"/>
        <v>AA</v>
      </c>
      <c r="M2561" s="2" t="s">
        <v>554</v>
      </c>
      <c r="N2561" s="2" t="s">
        <v>417</v>
      </c>
      <c r="O2561" s="2" t="s">
        <v>70</v>
      </c>
    </row>
    <row r="2562" spans="1:15">
      <c r="A2562" s="42">
        <v>41486</v>
      </c>
      <c r="B2562" s="42">
        <v>54270</v>
      </c>
      <c r="C2562" s="130">
        <v>420</v>
      </c>
      <c r="D2562" s="43">
        <v>8.5099999999999995E-2</v>
      </c>
      <c r="E2562" s="43">
        <v>0.08</v>
      </c>
      <c r="F2562" s="44">
        <v>126000</v>
      </c>
      <c r="G2562" s="44">
        <v>126000</v>
      </c>
      <c r="H2562" s="44">
        <v>75266.55</v>
      </c>
      <c r="I2562" s="44">
        <v>77999.990000000005</v>
      </c>
      <c r="J2562" s="68">
        <f t="shared" si="117"/>
        <v>0.59735357142857148</v>
      </c>
      <c r="K2562" s="43">
        <f t="shared" si="118"/>
        <v>0.61904753968253967</v>
      </c>
      <c r="L2562" s="41" t="str">
        <f t="shared" si="119"/>
        <v>AA</v>
      </c>
      <c r="M2562" s="41" t="s">
        <v>1225</v>
      </c>
      <c r="N2562" s="41" t="s">
        <v>417</v>
      </c>
      <c r="O2562" s="41" t="s">
        <v>70</v>
      </c>
    </row>
    <row r="2563" spans="1:15">
      <c r="A2563" s="38">
        <v>41479</v>
      </c>
      <c r="B2563" s="38">
        <v>48784</v>
      </c>
      <c r="C2563" s="131">
        <v>240</v>
      </c>
      <c r="D2563" s="39">
        <v>8.5099999999999995E-2</v>
      </c>
      <c r="E2563" s="39">
        <v>0.08</v>
      </c>
      <c r="F2563" s="40">
        <v>130000</v>
      </c>
      <c r="G2563" s="40">
        <v>130000</v>
      </c>
      <c r="H2563" s="40">
        <v>76840.58</v>
      </c>
      <c r="I2563" s="40">
        <v>80483.5</v>
      </c>
      <c r="J2563" s="67">
        <f t="shared" ref="J2563:J2626" si="120">H2563/G2563</f>
        <v>0.59108138461538462</v>
      </c>
      <c r="K2563" s="39">
        <f t="shared" ref="K2563:K2626" si="121">I2563/G2563</f>
        <v>0.61910384615384617</v>
      </c>
      <c r="L2563" s="2" t="str">
        <f t="shared" ref="L2563:L2626" si="122">IF(J2563&lt;=65%,"AA",IF(J2563&lt;=75%,"A",IF(J2563&lt;=85%,"B","C")))</f>
        <v>AA</v>
      </c>
      <c r="M2563" s="2" t="s">
        <v>1360</v>
      </c>
      <c r="N2563" s="2" t="s">
        <v>417</v>
      </c>
      <c r="O2563" s="2" t="s">
        <v>70</v>
      </c>
    </row>
    <row r="2564" spans="1:15">
      <c r="A2564" s="42">
        <v>41541</v>
      </c>
      <c r="B2564" s="42">
        <v>54325</v>
      </c>
      <c r="C2564" s="130">
        <v>420</v>
      </c>
      <c r="D2564" s="43">
        <v>8.5099999999999995E-2</v>
      </c>
      <c r="E2564" s="43">
        <v>8.5099999999999995E-2</v>
      </c>
      <c r="F2564" s="44">
        <v>140000</v>
      </c>
      <c r="G2564" s="44">
        <v>140000</v>
      </c>
      <c r="H2564" s="44">
        <v>84611.83</v>
      </c>
      <c r="I2564" s="44">
        <v>86675.18</v>
      </c>
      <c r="J2564" s="68">
        <f t="shared" si="120"/>
        <v>0.60437021428571425</v>
      </c>
      <c r="K2564" s="43">
        <f t="shared" si="121"/>
        <v>0.61910842857142856</v>
      </c>
      <c r="L2564" s="41" t="str">
        <f t="shared" si="122"/>
        <v>AA</v>
      </c>
      <c r="M2564" s="41" t="s">
        <v>481</v>
      </c>
      <c r="N2564" s="41" t="s">
        <v>417</v>
      </c>
      <c r="O2564" s="41" t="s">
        <v>70</v>
      </c>
    </row>
    <row r="2565" spans="1:15">
      <c r="A2565" s="42">
        <v>41226</v>
      </c>
      <c r="B2565" s="42">
        <v>54009</v>
      </c>
      <c r="C2565" s="130">
        <v>420</v>
      </c>
      <c r="D2565" s="43">
        <v>8.5099999999999995E-2</v>
      </c>
      <c r="E2565" s="43">
        <v>0.08</v>
      </c>
      <c r="F2565" s="44">
        <v>167000</v>
      </c>
      <c r="G2565" s="44">
        <v>167000</v>
      </c>
      <c r="H2565" s="44">
        <v>101031.95</v>
      </c>
      <c r="I2565" s="44">
        <v>103409.27</v>
      </c>
      <c r="J2565" s="68">
        <f t="shared" si="120"/>
        <v>0.60498173652694609</v>
      </c>
      <c r="K2565" s="43">
        <f t="shared" si="121"/>
        <v>0.61921718562874251</v>
      </c>
      <c r="L2565" s="41" t="str">
        <f t="shared" si="122"/>
        <v>AA</v>
      </c>
      <c r="M2565" s="41" t="s">
        <v>1318</v>
      </c>
      <c r="N2565" s="41" t="s">
        <v>435</v>
      </c>
      <c r="O2565" s="41" t="s">
        <v>70</v>
      </c>
    </row>
    <row r="2566" spans="1:15">
      <c r="A2566" s="42">
        <v>41071</v>
      </c>
      <c r="B2566" s="42">
        <v>42897</v>
      </c>
      <c r="C2566" s="130">
        <v>60</v>
      </c>
      <c r="D2566" s="43">
        <v>8.5099999999999995E-2</v>
      </c>
      <c r="E2566" s="43">
        <v>0.08</v>
      </c>
      <c r="F2566" s="44">
        <v>197000</v>
      </c>
      <c r="G2566" s="44">
        <v>197000</v>
      </c>
      <c r="H2566" s="44">
        <v>47837.52</v>
      </c>
      <c r="I2566" s="44">
        <v>121999.99</v>
      </c>
      <c r="J2566" s="68">
        <f t="shared" si="120"/>
        <v>0.24283005076142131</v>
      </c>
      <c r="K2566" s="43">
        <f t="shared" si="121"/>
        <v>0.61928928934010152</v>
      </c>
      <c r="L2566" s="41" t="str">
        <f t="shared" si="122"/>
        <v>AA</v>
      </c>
      <c r="M2566" s="41" t="s">
        <v>454</v>
      </c>
      <c r="N2566" s="41" t="s">
        <v>416</v>
      </c>
      <c r="O2566" s="41" t="s">
        <v>70</v>
      </c>
    </row>
    <row r="2567" spans="1:15">
      <c r="A2567" s="42">
        <v>41516</v>
      </c>
      <c r="B2567" s="42">
        <v>49520</v>
      </c>
      <c r="C2567" s="130">
        <v>263</v>
      </c>
      <c r="D2567" s="43">
        <v>8.5099999999999995E-2</v>
      </c>
      <c r="E2567" s="43">
        <v>0.08</v>
      </c>
      <c r="F2567" s="44">
        <v>197000</v>
      </c>
      <c r="G2567" s="44">
        <v>197000</v>
      </c>
      <c r="H2567" s="44">
        <v>114899.3</v>
      </c>
      <c r="I2567" s="44">
        <v>121999.99</v>
      </c>
      <c r="J2567" s="68">
        <f t="shared" si="120"/>
        <v>0.58324517766497463</v>
      </c>
      <c r="K2567" s="43">
        <f t="shared" si="121"/>
        <v>0.61928928934010152</v>
      </c>
      <c r="L2567" s="41" t="str">
        <f t="shared" si="122"/>
        <v>AA</v>
      </c>
      <c r="M2567" s="41" t="s">
        <v>453</v>
      </c>
      <c r="N2567" s="41" t="s">
        <v>418</v>
      </c>
      <c r="O2567" s="41" t="s">
        <v>70</v>
      </c>
    </row>
    <row r="2568" spans="1:15">
      <c r="A2568" s="42">
        <v>41746</v>
      </c>
      <c r="B2568" s="42">
        <v>45399</v>
      </c>
      <c r="C2568" s="130">
        <v>120</v>
      </c>
      <c r="D2568" s="43">
        <v>8.5099999999999995E-2</v>
      </c>
      <c r="E2568" s="43">
        <v>0.08</v>
      </c>
      <c r="F2568" s="44">
        <v>155000</v>
      </c>
      <c r="G2568" s="44">
        <v>155000</v>
      </c>
      <c r="H2568" s="44">
        <v>88707.38</v>
      </c>
      <c r="I2568" s="44">
        <v>95999.99</v>
      </c>
      <c r="J2568" s="68">
        <f t="shared" si="120"/>
        <v>0.5723056774193549</v>
      </c>
      <c r="K2568" s="43">
        <f t="shared" si="121"/>
        <v>0.61935477419354845</v>
      </c>
      <c r="L2568" s="41" t="str">
        <f t="shared" si="122"/>
        <v>AA</v>
      </c>
      <c r="M2568" s="41" t="s">
        <v>616</v>
      </c>
      <c r="N2568" s="41" t="s">
        <v>424</v>
      </c>
      <c r="O2568" s="41" t="s">
        <v>70</v>
      </c>
    </row>
    <row r="2569" spans="1:15">
      <c r="A2569" s="42">
        <v>41653</v>
      </c>
      <c r="B2569" s="42">
        <v>54437</v>
      </c>
      <c r="C2569" s="130">
        <v>420</v>
      </c>
      <c r="D2569" s="43">
        <v>8.5099999999999995E-2</v>
      </c>
      <c r="E2569" s="43">
        <v>8.5099999999999995E-2</v>
      </c>
      <c r="F2569" s="44">
        <v>180000</v>
      </c>
      <c r="G2569" s="44">
        <v>180000</v>
      </c>
      <c r="H2569" s="44">
        <v>109117.06</v>
      </c>
      <c r="I2569" s="44">
        <v>111499.01</v>
      </c>
      <c r="J2569" s="68">
        <f t="shared" si="120"/>
        <v>0.60620588888888882</v>
      </c>
      <c r="K2569" s="43">
        <f t="shared" si="121"/>
        <v>0.61943894444444436</v>
      </c>
      <c r="L2569" s="41" t="str">
        <f t="shared" si="122"/>
        <v>AA</v>
      </c>
      <c r="M2569" s="41" t="s">
        <v>846</v>
      </c>
      <c r="N2569" s="41" t="s">
        <v>428</v>
      </c>
      <c r="O2569" s="41" t="s">
        <v>70</v>
      </c>
    </row>
    <row r="2570" spans="1:15">
      <c r="A2570" s="42">
        <v>41520</v>
      </c>
      <c r="B2570" s="42">
        <v>54120</v>
      </c>
      <c r="C2570" s="130">
        <v>414</v>
      </c>
      <c r="D2570" s="43">
        <v>8.5099999999999995E-2</v>
      </c>
      <c r="E2570" s="43">
        <v>0.08</v>
      </c>
      <c r="F2570" s="44">
        <v>190500</v>
      </c>
      <c r="G2570" s="44">
        <v>190500</v>
      </c>
      <c r="H2570" s="44">
        <v>114701.82</v>
      </c>
      <c r="I2570" s="44">
        <v>118077.99</v>
      </c>
      <c r="J2570" s="68">
        <f t="shared" si="120"/>
        <v>0.60210929133858271</v>
      </c>
      <c r="K2570" s="43">
        <f t="shared" si="121"/>
        <v>0.61983196850393707</v>
      </c>
      <c r="L2570" s="41" t="str">
        <f t="shared" si="122"/>
        <v>AA</v>
      </c>
      <c r="M2570" s="41" t="s">
        <v>446</v>
      </c>
      <c r="N2570" s="41" t="s">
        <v>415</v>
      </c>
      <c r="O2570" s="41" t="s">
        <v>70</v>
      </c>
    </row>
    <row r="2571" spans="1:15">
      <c r="A2571" s="42">
        <v>41185</v>
      </c>
      <c r="B2571" s="42">
        <v>53968</v>
      </c>
      <c r="C2571" s="130">
        <v>420</v>
      </c>
      <c r="D2571" s="43">
        <v>8.5099999999999995E-2</v>
      </c>
      <c r="E2571" s="43">
        <v>0.08</v>
      </c>
      <c r="F2571" s="44">
        <v>121000</v>
      </c>
      <c r="G2571" s="44">
        <v>121000</v>
      </c>
      <c r="H2571" s="44">
        <v>70934.77</v>
      </c>
      <c r="I2571" s="44">
        <v>74999.990000000005</v>
      </c>
      <c r="J2571" s="68">
        <f t="shared" si="120"/>
        <v>0.5862377685950414</v>
      </c>
      <c r="K2571" s="43">
        <f t="shared" si="121"/>
        <v>0.61983462809917356</v>
      </c>
      <c r="L2571" s="41" t="str">
        <f t="shared" si="122"/>
        <v>AA</v>
      </c>
      <c r="M2571" s="41" t="s">
        <v>454</v>
      </c>
      <c r="N2571" s="41" t="s">
        <v>416</v>
      </c>
      <c r="O2571" s="41" t="s">
        <v>70</v>
      </c>
    </row>
    <row r="2572" spans="1:15">
      <c r="A2572" s="38">
        <v>41171</v>
      </c>
      <c r="B2572" s="38">
        <v>53954</v>
      </c>
      <c r="C2572" s="131">
        <v>420</v>
      </c>
      <c r="D2572" s="39">
        <v>8.5099999999999995E-2</v>
      </c>
      <c r="E2572" s="39">
        <v>7.4400000000000008E-2</v>
      </c>
      <c r="F2572" s="40">
        <v>171000</v>
      </c>
      <c r="G2572" s="40">
        <v>171000</v>
      </c>
      <c r="H2572" s="40">
        <v>99821.84</v>
      </c>
      <c r="I2572" s="40">
        <v>105999.99</v>
      </c>
      <c r="J2572" s="67">
        <f t="shared" si="120"/>
        <v>0.58375345029239767</v>
      </c>
      <c r="K2572" s="39">
        <f t="shared" si="121"/>
        <v>0.61988298245614037</v>
      </c>
      <c r="L2572" s="2" t="str">
        <f t="shared" si="122"/>
        <v>AA</v>
      </c>
      <c r="M2572" s="2" t="s">
        <v>601</v>
      </c>
      <c r="N2572" s="2" t="s">
        <v>435</v>
      </c>
      <c r="O2572" s="2" t="s">
        <v>70</v>
      </c>
    </row>
    <row r="2573" spans="1:15">
      <c r="A2573" s="38">
        <v>41586</v>
      </c>
      <c r="B2573" s="38">
        <v>54370</v>
      </c>
      <c r="C2573" s="131">
        <v>420</v>
      </c>
      <c r="D2573" s="39">
        <v>8.5099999999999995E-2</v>
      </c>
      <c r="E2573" s="39">
        <v>0.08</v>
      </c>
      <c r="F2573" s="40">
        <v>190000</v>
      </c>
      <c r="G2573" s="40">
        <v>190000</v>
      </c>
      <c r="H2573" s="40">
        <v>114762.3</v>
      </c>
      <c r="I2573" s="40">
        <v>117792.99</v>
      </c>
      <c r="J2573" s="67">
        <f t="shared" si="120"/>
        <v>0.60401210526315796</v>
      </c>
      <c r="K2573" s="39">
        <f t="shared" si="121"/>
        <v>0.6199631052631579</v>
      </c>
      <c r="L2573" s="2" t="str">
        <f t="shared" si="122"/>
        <v>AA</v>
      </c>
      <c r="M2573" s="2" t="s">
        <v>629</v>
      </c>
      <c r="N2573" s="2" t="s">
        <v>417</v>
      </c>
      <c r="O2573" s="2" t="s">
        <v>70</v>
      </c>
    </row>
    <row r="2574" spans="1:15">
      <c r="A2574" s="42">
        <v>41628</v>
      </c>
      <c r="B2574" s="42">
        <v>52585</v>
      </c>
      <c r="C2574" s="130">
        <v>360</v>
      </c>
      <c r="D2574" s="43">
        <v>8.5099999999999995E-2</v>
      </c>
      <c r="E2574" s="43">
        <v>7.8100000000000003E-2</v>
      </c>
      <c r="F2574" s="44">
        <v>200000</v>
      </c>
      <c r="G2574" s="44">
        <v>200000</v>
      </c>
      <c r="H2574" s="44">
        <v>120372.87</v>
      </c>
      <c r="I2574" s="44">
        <v>123999.99</v>
      </c>
      <c r="J2574" s="68">
        <f t="shared" si="120"/>
        <v>0.60186434999999994</v>
      </c>
      <c r="K2574" s="43">
        <f t="shared" si="121"/>
        <v>0.61999995000000008</v>
      </c>
      <c r="L2574" s="41" t="str">
        <f t="shared" si="122"/>
        <v>AA</v>
      </c>
      <c r="M2574" s="41" t="s">
        <v>542</v>
      </c>
      <c r="N2574" s="41" t="s">
        <v>417</v>
      </c>
      <c r="O2574" s="41" t="s">
        <v>70</v>
      </c>
    </row>
    <row r="2575" spans="1:15">
      <c r="A2575" s="38">
        <v>41418</v>
      </c>
      <c r="B2575" s="38">
        <v>50549</v>
      </c>
      <c r="C2575" s="131">
        <v>300</v>
      </c>
      <c r="D2575" s="39">
        <v>8.5099999999999995E-2</v>
      </c>
      <c r="E2575" s="39">
        <v>7.4400000000000008E-2</v>
      </c>
      <c r="F2575" s="40">
        <v>189995</v>
      </c>
      <c r="G2575" s="40">
        <v>189995</v>
      </c>
      <c r="H2575" s="40">
        <v>113104.6</v>
      </c>
      <c r="I2575" s="40">
        <v>117820</v>
      </c>
      <c r="J2575" s="67">
        <f t="shared" si="120"/>
        <v>0.59530303429037612</v>
      </c>
      <c r="K2575" s="39">
        <f t="shared" si="121"/>
        <v>0.62012158214689861</v>
      </c>
      <c r="L2575" s="2" t="str">
        <f t="shared" si="122"/>
        <v>AA</v>
      </c>
      <c r="M2575" s="2" t="s">
        <v>1579</v>
      </c>
      <c r="N2575" s="2" t="s">
        <v>417</v>
      </c>
      <c r="O2575" s="2" t="s">
        <v>70</v>
      </c>
    </row>
    <row r="2576" spans="1:15">
      <c r="A2576" s="42">
        <v>41652</v>
      </c>
      <c r="B2576" s="42">
        <v>54436</v>
      </c>
      <c r="C2576" s="130">
        <v>420</v>
      </c>
      <c r="D2576" s="43">
        <v>8.5099999999999995E-2</v>
      </c>
      <c r="E2576" s="43">
        <v>7.5300000000000006E-2</v>
      </c>
      <c r="F2576" s="44">
        <v>140000</v>
      </c>
      <c r="G2576" s="44">
        <v>140000</v>
      </c>
      <c r="H2576" s="44">
        <v>85032.35</v>
      </c>
      <c r="I2576" s="44">
        <v>86817.39</v>
      </c>
      <c r="J2576" s="68">
        <f t="shared" si="120"/>
        <v>0.60737392857142858</v>
      </c>
      <c r="K2576" s="43">
        <f t="shared" si="121"/>
        <v>0.62012421428571429</v>
      </c>
      <c r="L2576" s="41" t="str">
        <f t="shared" si="122"/>
        <v>AA</v>
      </c>
      <c r="M2576" s="41" t="s">
        <v>252</v>
      </c>
      <c r="N2576" s="41" t="s">
        <v>417</v>
      </c>
      <c r="O2576" s="41" t="s">
        <v>70</v>
      </c>
    </row>
    <row r="2577" spans="1:15">
      <c r="A2577" s="38">
        <v>41575</v>
      </c>
      <c r="B2577" s="38">
        <v>54359</v>
      </c>
      <c r="C2577" s="131">
        <v>420</v>
      </c>
      <c r="D2577" s="39">
        <v>8.5099999999999995E-2</v>
      </c>
      <c r="E2577" s="39">
        <v>7.5300000000000006E-2</v>
      </c>
      <c r="F2577" s="40">
        <v>193270</v>
      </c>
      <c r="G2577" s="40">
        <v>193270</v>
      </c>
      <c r="H2577" s="40">
        <v>117258.6</v>
      </c>
      <c r="I2577" s="40">
        <v>119853.59</v>
      </c>
      <c r="J2577" s="67">
        <f t="shared" si="120"/>
        <v>0.60670874941791275</v>
      </c>
      <c r="K2577" s="39">
        <f t="shared" si="121"/>
        <v>0.62013550990841826</v>
      </c>
      <c r="L2577" s="2" t="str">
        <f t="shared" si="122"/>
        <v>AA</v>
      </c>
      <c r="M2577" s="2" t="s">
        <v>529</v>
      </c>
      <c r="N2577" s="2" t="s">
        <v>421</v>
      </c>
      <c r="O2577" s="2" t="s">
        <v>70</v>
      </c>
    </row>
    <row r="2578" spans="1:15">
      <c r="A2578" s="42">
        <v>41695</v>
      </c>
      <c r="B2578" s="42">
        <v>54479</v>
      </c>
      <c r="C2578" s="130">
        <v>420</v>
      </c>
      <c r="D2578" s="43">
        <v>8.5099999999999995E-2</v>
      </c>
      <c r="E2578" s="43">
        <v>0.08</v>
      </c>
      <c r="F2578" s="44">
        <v>177000</v>
      </c>
      <c r="G2578" s="44">
        <v>177000</v>
      </c>
      <c r="H2578" s="44">
        <v>107646.15</v>
      </c>
      <c r="I2578" s="44">
        <v>109799.99</v>
      </c>
      <c r="J2578" s="68">
        <f t="shared" si="120"/>
        <v>0.60817033898305084</v>
      </c>
      <c r="K2578" s="43">
        <f t="shared" si="121"/>
        <v>0.6203389265536724</v>
      </c>
      <c r="L2578" s="41" t="str">
        <f t="shared" si="122"/>
        <v>AA</v>
      </c>
      <c r="M2578" s="41" t="s">
        <v>1120</v>
      </c>
      <c r="N2578" s="41" t="s">
        <v>415</v>
      </c>
      <c r="O2578" s="41" t="s">
        <v>70</v>
      </c>
    </row>
    <row r="2579" spans="1:15">
      <c r="A2579" s="42">
        <v>41534</v>
      </c>
      <c r="B2579" s="42">
        <v>54318</v>
      </c>
      <c r="C2579" s="130">
        <v>420</v>
      </c>
      <c r="D2579" s="43">
        <v>8.5099999999999995E-2</v>
      </c>
      <c r="E2579" s="43">
        <v>0.08</v>
      </c>
      <c r="F2579" s="44">
        <v>145000</v>
      </c>
      <c r="G2579" s="44">
        <v>145000</v>
      </c>
      <c r="H2579" s="44">
        <v>87354.83</v>
      </c>
      <c r="I2579" s="44">
        <v>89999.99</v>
      </c>
      <c r="J2579" s="68">
        <f t="shared" si="120"/>
        <v>0.6024471034482759</v>
      </c>
      <c r="K2579" s="43">
        <f t="shared" si="121"/>
        <v>0.62068958620689663</v>
      </c>
      <c r="L2579" s="41" t="str">
        <f t="shared" si="122"/>
        <v>AA</v>
      </c>
      <c r="M2579" s="41" t="s">
        <v>977</v>
      </c>
      <c r="N2579" s="41" t="s">
        <v>416</v>
      </c>
      <c r="O2579" s="41" t="s">
        <v>70</v>
      </c>
    </row>
    <row r="2580" spans="1:15">
      <c r="A2580" s="42">
        <v>41613</v>
      </c>
      <c r="B2580" s="42">
        <v>54397</v>
      </c>
      <c r="C2580" s="130">
        <v>420</v>
      </c>
      <c r="D2580" s="43">
        <v>8.5099999999999995E-2</v>
      </c>
      <c r="E2580" s="43">
        <v>0.08</v>
      </c>
      <c r="F2580" s="44">
        <v>145000</v>
      </c>
      <c r="G2580" s="44">
        <v>145000</v>
      </c>
      <c r="H2580" s="44">
        <v>87998.56</v>
      </c>
      <c r="I2580" s="44">
        <v>89999.99</v>
      </c>
      <c r="J2580" s="68">
        <f t="shared" si="120"/>
        <v>0.60688662068965515</v>
      </c>
      <c r="K2580" s="43">
        <f t="shared" si="121"/>
        <v>0.62068958620689663</v>
      </c>
      <c r="L2580" s="41" t="str">
        <f t="shared" si="122"/>
        <v>AA</v>
      </c>
      <c r="M2580" s="41" t="s">
        <v>655</v>
      </c>
      <c r="N2580" s="41" t="s">
        <v>422</v>
      </c>
      <c r="O2580" s="41" t="s">
        <v>70</v>
      </c>
    </row>
    <row r="2581" spans="1:15">
      <c r="A2581" s="38">
        <v>41110</v>
      </c>
      <c r="B2581" s="38">
        <v>50241</v>
      </c>
      <c r="C2581" s="131">
        <v>300</v>
      </c>
      <c r="D2581" s="39">
        <v>8.5099999999999995E-2</v>
      </c>
      <c r="E2581" s="39">
        <v>7.5300000000000006E-2</v>
      </c>
      <c r="F2581" s="40">
        <v>145000</v>
      </c>
      <c r="G2581" s="40">
        <v>145000</v>
      </c>
      <c r="H2581" s="40">
        <v>84416.77</v>
      </c>
      <c r="I2581" s="40">
        <v>90000</v>
      </c>
      <c r="J2581" s="67">
        <f t="shared" si="120"/>
        <v>0.58218462068965515</v>
      </c>
      <c r="K2581" s="39">
        <f t="shared" si="121"/>
        <v>0.62068965517241381</v>
      </c>
      <c r="L2581" s="2" t="str">
        <f t="shared" si="122"/>
        <v>AA</v>
      </c>
      <c r="M2581" s="2" t="s">
        <v>1293</v>
      </c>
      <c r="N2581" s="2" t="s">
        <v>421</v>
      </c>
      <c r="O2581" s="2" t="s">
        <v>70</v>
      </c>
    </row>
    <row r="2582" spans="1:15">
      <c r="A2582" s="42">
        <v>41166</v>
      </c>
      <c r="B2582" s="42">
        <v>46460</v>
      </c>
      <c r="C2582" s="130">
        <v>174</v>
      </c>
      <c r="D2582" s="43">
        <v>8.5099999999999995E-2</v>
      </c>
      <c r="E2582" s="43">
        <v>7.4400000000000008E-2</v>
      </c>
      <c r="F2582" s="44">
        <v>134500</v>
      </c>
      <c r="G2582" s="44">
        <v>134500</v>
      </c>
      <c r="H2582" s="44">
        <v>59637.78</v>
      </c>
      <c r="I2582" s="44">
        <v>83499.990000000005</v>
      </c>
      <c r="J2582" s="68">
        <f t="shared" si="120"/>
        <v>0.44340356877323417</v>
      </c>
      <c r="K2582" s="43">
        <f t="shared" si="121"/>
        <v>0.62081776951672862</v>
      </c>
      <c r="L2582" s="41" t="str">
        <f t="shared" si="122"/>
        <v>AA</v>
      </c>
      <c r="M2582" s="41" t="s">
        <v>632</v>
      </c>
      <c r="N2582" s="41" t="s">
        <v>424</v>
      </c>
      <c r="O2582" s="41" t="s">
        <v>70</v>
      </c>
    </row>
    <row r="2583" spans="1:15">
      <c r="A2583" s="38">
        <v>41079</v>
      </c>
      <c r="B2583" s="38">
        <v>48384</v>
      </c>
      <c r="C2583" s="131">
        <v>240</v>
      </c>
      <c r="D2583" s="39">
        <v>8.5099999999999995E-2</v>
      </c>
      <c r="E2583" s="39">
        <v>7.5300000000000006E-2</v>
      </c>
      <c r="F2583" s="40">
        <v>153000</v>
      </c>
      <c r="G2583" s="40">
        <v>153000</v>
      </c>
      <c r="H2583" s="40">
        <v>83306.3</v>
      </c>
      <c r="I2583" s="40">
        <v>94999.99</v>
      </c>
      <c r="J2583" s="67">
        <f t="shared" si="120"/>
        <v>0.54448562091503272</v>
      </c>
      <c r="K2583" s="39">
        <f t="shared" si="121"/>
        <v>0.62091496732026152</v>
      </c>
      <c r="L2583" s="2" t="str">
        <f t="shared" si="122"/>
        <v>AA</v>
      </c>
      <c r="M2583" s="2" t="s">
        <v>540</v>
      </c>
      <c r="N2583" s="2" t="s">
        <v>423</v>
      </c>
      <c r="O2583" s="2" t="s">
        <v>70</v>
      </c>
    </row>
    <row r="2584" spans="1:15">
      <c r="A2584" s="38">
        <v>41572</v>
      </c>
      <c r="B2584" s="38">
        <v>46137</v>
      </c>
      <c r="C2584" s="131">
        <v>150</v>
      </c>
      <c r="D2584" s="39">
        <v>8.5099999999999995E-2</v>
      </c>
      <c r="E2584" s="39">
        <v>7.5300000000000006E-2</v>
      </c>
      <c r="F2584" s="40">
        <v>193000</v>
      </c>
      <c r="G2584" s="40">
        <v>193000</v>
      </c>
      <c r="H2584" s="40">
        <v>108339.47</v>
      </c>
      <c r="I2584" s="40">
        <v>119849.99</v>
      </c>
      <c r="J2584" s="67">
        <f t="shared" si="120"/>
        <v>0.56134440414507769</v>
      </c>
      <c r="K2584" s="39">
        <f t="shared" si="121"/>
        <v>0.62098440414507772</v>
      </c>
      <c r="L2584" s="2" t="str">
        <f t="shared" si="122"/>
        <v>AA</v>
      </c>
      <c r="M2584" s="2" t="s">
        <v>586</v>
      </c>
      <c r="N2584" s="2" t="s">
        <v>416</v>
      </c>
      <c r="O2584" s="2" t="s">
        <v>70</v>
      </c>
    </row>
    <row r="2585" spans="1:15">
      <c r="A2585" s="42">
        <v>41298</v>
      </c>
      <c r="B2585" s="42">
        <v>52375</v>
      </c>
      <c r="C2585" s="130">
        <v>364</v>
      </c>
      <c r="D2585" s="43">
        <v>8.5099999999999995E-2</v>
      </c>
      <c r="E2585" s="43">
        <v>8.5099999999999995E-2</v>
      </c>
      <c r="F2585" s="44">
        <v>138000</v>
      </c>
      <c r="G2585" s="44">
        <v>138000</v>
      </c>
      <c r="H2585" s="44">
        <v>85441.5</v>
      </c>
      <c r="I2585" s="44">
        <v>85701.66</v>
      </c>
      <c r="J2585" s="68">
        <f t="shared" si="120"/>
        <v>0.6191413043478261</v>
      </c>
      <c r="K2585" s="43">
        <f t="shared" si="121"/>
        <v>0.62102652173913042</v>
      </c>
      <c r="L2585" s="41" t="str">
        <f t="shared" si="122"/>
        <v>AA</v>
      </c>
      <c r="M2585" s="41" t="s">
        <v>601</v>
      </c>
      <c r="N2585" s="41" t="s">
        <v>435</v>
      </c>
      <c r="O2585" s="41" t="s">
        <v>70</v>
      </c>
    </row>
    <row r="2586" spans="1:15">
      <c r="A2586" s="42">
        <v>41292</v>
      </c>
      <c r="B2586" s="42">
        <v>48597</v>
      </c>
      <c r="C2586" s="130">
        <v>240</v>
      </c>
      <c r="D2586" s="43">
        <v>8.5099999999999995E-2</v>
      </c>
      <c r="E2586" s="43">
        <v>0.08</v>
      </c>
      <c r="F2586" s="44">
        <v>190000</v>
      </c>
      <c r="G2586" s="44">
        <v>190000</v>
      </c>
      <c r="H2586" s="44">
        <v>107029.54</v>
      </c>
      <c r="I2586" s="44">
        <v>117999.99</v>
      </c>
      <c r="J2586" s="68">
        <f t="shared" si="120"/>
        <v>0.56331336842105262</v>
      </c>
      <c r="K2586" s="43">
        <f t="shared" si="121"/>
        <v>0.62105257894736843</v>
      </c>
      <c r="L2586" s="41" t="str">
        <f t="shared" si="122"/>
        <v>AA</v>
      </c>
      <c r="M2586" s="41" t="s">
        <v>1059</v>
      </c>
      <c r="N2586" s="41" t="s">
        <v>421</v>
      </c>
      <c r="O2586" s="41" t="s">
        <v>70</v>
      </c>
    </row>
    <row r="2587" spans="1:15">
      <c r="A2587" s="42">
        <v>41383</v>
      </c>
      <c r="B2587" s="42">
        <v>52340</v>
      </c>
      <c r="C2587" s="130">
        <v>360</v>
      </c>
      <c r="D2587" s="43">
        <v>8.5099999999999995E-2</v>
      </c>
      <c r="E2587" s="43">
        <v>7.5300000000000006E-2</v>
      </c>
      <c r="F2587" s="44">
        <v>190000</v>
      </c>
      <c r="G2587" s="44">
        <v>190000</v>
      </c>
      <c r="H2587" s="44">
        <v>112073.37</v>
      </c>
      <c r="I2587" s="44">
        <v>117999.99</v>
      </c>
      <c r="J2587" s="68">
        <f t="shared" si="120"/>
        <v>0.5898598421052631</v>
      </c>
      <c r="K2587" s="43">
        <f t="shared" si="121"/>
        <v>0.62105257894736843</v>
      </c>
      <c r="L2587" s="41" t="str">
        <f t="shared" si="122"/>
        <v>AA</v>
      </c>
      <c r="M2587" s="41" t="s">
        <v>459</v>
      </c>
      <c r="N2587" s="41" t="s">
        <v>417</v>
      </c>
      <c r="O2587" s="41" t="s">
        <v>70</v>
      </c>
    </row>
    <row r="2588" spans="1:15">
      <c r="A2588" s="38">
        <v>41080</v>
      </c>
      <c r="B2588" s="38">
        <v>48385</v>
      </c>
      <c r="C2588" s="131">
        <v>240</v>
      </c>
      <c r="D2588" s="39">
        <v>8.5099999999999995E-2</v>
      </c>
      <c r="E2588" s="39">
        <v>7.5300000000000006E-2</v>
      </c>
      <c r="F2588" s="40">
        <v>165000</v>
      </c>
      <c r="G2588" s="40">
        <v>165000</v>
      </c>
      <c r="H2588" s="40">
        <v>89914.8</v>
      </c>
      <c r="I2588" s="40">
        <v>102478.07</v>
      </c>
      <c r="J2588" s="67">
        <f t="shared" si="120"/>
        <v>0.54493818181818188</v>
      </c>
      <c r="K2588" s="39">
        <f t="shared" si="121"/>
        <v>0.6210792121212122</v>
      </c>
      <c r="L2588" s="2" t="str">
        <f t="shared" si="122"/>
        <v>AA</v>
      </c>
      <c r="M2588" s="2" t="s">
        <v>476</v>
      </c>
      <c r="N2588" s="2" t="s">
        <v>421</v>
      </c>
      <c r="O2588" s="2" t="s">
        <v>70</v>
      </c>
    </row>
    <row r="2589" spans="1:15">
      <c r="A2589" s="38">
        <v>41396</v>
      </c>
      <c r="B2589" s="38">
        <v>50527</v>
      </c>
      <c r="C2589" s="131">
        <v>300</v>
      </c>
      <c r="D2589" s="39">
        <v>8.5099999999999995E-2</v>
      </c>
      <c r="E2589" s="39">
        <v>0.08</v>
      </c>
      <c r="F2589" s="40">
        <v>161000</v>
      </c>
      <c r="G2589" s="40">
        <v>161000</v>
      </c>
      <c r="H2589" s="40">
        <v>94150.35</v>
      </c>
      <c r="I2589" s="40">
        <v>99999.99</v>
      </c>
      <c r="J2589" s="67">
        <f t="shared" si="120"/>
        <v>0.58478478260869571</v>
      </c>
      <c r="K2589" s="39">
        <f t="shared" si="121"/>
        <v>0.62111795031055905</v>
      </c>
      <c r="L2589" s="2" t="str">
        <f t="shared" si="122"/>
        <v>AA</v>
      </c>
      <c r="M2589" s="2" t="s">
        <v>906</v>
      </c>
      <c r="N2589" s="2" t="s">
        <v>417</v>
      </c>
      <c r="O2589" s="2" t="s">
        <v>70</v>
      </c>
    </row>
    <row r="2590" spans="1:15">
      <c r="A2590" s="42">
        <v>41289</v>
      </c>
      <c r="B2590" s="42">
        <v>52977</v>
      </c>
      <c r="C2590" s="130">
        <v>384</v>
      </c>
      <c r="D2590" s="43">
        <v>8.5099999999999995E-2</v>
      </c>
      <c r="E2590" s="43">
        <v>0.08</v>
      </c>
      <c r="F2590" s="44">
        <v>177100</v>
      </c>
      <c r="G2590" s="44">
        <v>177100</v>
      </c>
      <c r="H2590" s="44">
        <v>104940.65</v>
      </c>
      <c r="I2590" s="44">
        <v>109999.99</v>
      </c>
      <c r="J2590" s="68">
        <f t="shared" si="120"/>
        <v>0.5925502540937323</v>
      </c>
      <c r="K2590" s="43">
        <f t="shared" si="121"/>
        <v>0.62111795595708641</v>
      </c>
      <c r="L2590" s="41" t="str">
        <f t="shared" si="122"/>
        <v>AA</v>
      </c>
      <c r="M2590" s="41" t="s">
        <v>919</v>
      </c>
      <c r="N2590" s="41" t="s">
        <v>422</v>
      </c>
      <c r="O2590" s="41" t="s">
        <v>70</v>
      </c>
    </row>
    <row r="2591" spans="1:15">
      <c r="A2591" s="42">
        <v>41108</v>
      </c>
      <c r="B2591" s="42">
        <v>52065</v>
      </c>
      <c r="C2591" s="130">
        <v>360</v>
      </c>
      <c r="D2591" s="43">
        <v>8.5099999999999995E-2</v>
      </c>
      <c r="E2591" s="43">
        <v>7.5300000000000006E-2</v>
      </c>
      <c r="F2591" s="44">
        <v>190468.98</v>
      </c>
      <c r="G2591" s="44">
        <v>190468.98</v>
      </c>
      <c r="H2591" s="44">
        <v>118397.03</v>
      </c>
      <c r="I2591" s="44">
        <v>118309.97</v>
      </c>
      <c r="J2591" s="68">
        <f t="shared" si="120"/>
        <v>0.6216079384685107</v>
      </c>
      <c r="K2591" s="43">
        <f t="shared" si="121"/>
        <v>0.62115085616566013</v>
      </c>
      <c r="L2591" s="41" t="str">
        <f t="shared" si="122"/>
        <v>AA</v>
      </c>
      <c r="M2591" s="41" t="s">
        <v>566</v>
      </c>
      <c r="N2591" s="41" t="s">
        <v>420</v>
      </c>
      <c r="O2591" s="41" t="s">
        <v>70</v>
      </c>
    </row>
    <row r="2592" spans="1:15">
      <c r="A2592" s="42">
        <v>41131</v>
      </c>
      <c r="B2592" s="42">
        <v>51023</v>
      </c>
      <c r="C2592" s="130">
        <v>325</v>
      </c>
      <c r="D2592" s="43">
        <v>8.5099999999999995E-2</v>
      </c>
      <c r="E2592" s="43">
        <v>7.8100000000000003E-2</v>
      </c>
      <c r="F2592" s="44">
        <v>180000</v>
      </c>
      <c r="G2592" s="44">
        <v>180000</v>
      </c>
      <c r="H2592" s="44">
        <v>105152.05</v>
      </c>
      <c r="I2592" s="44">
        <v>111843.78</v>
      </c>
      <c r="J2592" s="68">
        <f t="shared" si="120"/>
        <v>0.58417805555555558</v>
      </c>
      <c r="K2592" s="43">
        <f t="shared" si="121"/>
        <v>0.62135433333333334</v>
      </c>
      <c r="L2592" s="41" t="str">
        <f t="shared" si="122"/>
        <v>AA</v>
      </c>
      <c r="M2592" s="41" t="s">
        <v>457</v>
      </c>
      <c r="N2592" s="41" t="s">
        <v>419</v>
      </c>
      <c r="O2592" s="41" t="s">
        <v>70</v>
      </c>
    </row>
    <row r="2593" spans="1:15">
      <c r="A2593" s="42">
        <v>41617</v>
      </c>
      <c r="B2593" s="42">
        <v>54401</v>
      </c>
      <c r="C2593" s="130">
        <v>420</v>
      </c>
      <c r="D2593" s="43">
        <v>8.5099999999999995E-2</v>
      </c>
      <c r="E2593" s="43">
        <v>0.08</v>
      </c>
      <c r="F2593" s="44">
        <v>180000</v>
      </c>
      <c r="G2593" s="44">
        <v>180000</v>
      </c>
      <c r="H2593" s="44">
        <v>98420.63</v>
      </c>
      <c r="I2593" s="44">
        <v>111846.33</v>
      </c>
      <c r="J2593" s="68">
        <f t="shared" si="120"/>
        <v>0.54678127777777785</v>
      </c>
      <c r="K2593" s="43">
        <f t="shared" si="121"/>
        <v>0.62136849999999999</v>
      </c>
      <c r="L2593" s="41" t="str">
        <f t="shared" si="122"/>
        <v>AA</v>
      </c>
      <c r="M2593" s="41" t="s">
        <v>586</v>
      </c>
      <c r="N2593" s="41" t="s">
        <v>416</v>
      </c>
      <c r="O2593" s="41" t="s">
        <v>70</v>
      </c>
    </row>
    <row r="2594" spans="1:15">
      <c r="A2594" s="42">
        <v>41505</v>
      </c>
      <c r="B2594" s="42">
        <v>48810</v>
      </c>
      <c r="C2594" s="130">
        <v>240</v>
      </c>
      <c r="D2594" s="43">
        <v>8.5099999999999995E-2</v>
      </c>
      <c r="E2594" s="43">
        <v>7.4400000000000008E-2</v>
      </c>
      <c r="F2594" s="44">
        <v>167000</v>
      </c>
      <c r="G2594" s="44">
        <v>167000</v>
      </c>
      <c r="H2594" s="44">
        <v>97135.52</v>
      </c>
      <c r="I2594" s="44">
        <v>103798.83</v>
      </c>
      <c r="J2594" s="68">
        <f t="shared" si="120"/>
        <v>0.58164982035928148</v>
      </c>
      <c r="K2594" s="43">
        <f t="shared" si="121"/>
        <v>0.62154988023952096</v>
      </c>
      <c r="L2594" s="41" t="str">
        <f t="shared" si="122"/>
        <v>AA</v>
      </c>
      <c r="M2594" s="41" t="s">
        <v>903</v>
      </c>
      <c r="N2594" s="41" t="s">
        <v>419</v>
      </c>
      <c r="O2594" s="41" t="s">
        <v>70</v>
      </c>
    </row>
    <row r="2595" spans="1:15">
      <c r="A2595" s="38">
        <v>41467</v>
      </c>
      <c r="B2595" s="38">
        <v>46946</v>
      </c>
      <c r="C2595" s="131">
        <v>180</v>
      </c>
      <c r="D2595" s="39">
        <v>8.5099999999999995E-2</v>
      </c>
      <c r="E2595" s="39">
        <v>0.08</v>
      </c>
      <c r="F2595" s="40">
        <v>185000</v>
      </c>
      <c r="G2595" s="40">
        <v>185000</v>
      </c>
      <c r="H2595" s="40">
        <v>104101.28</v>
      </c>
      <c r="I2595" s="40">
        <v>114999.99</v>
      </c>
      <c r="J2595" s="67">
        <f t="shared" si="120"/>
        <v>0.56270962162162164</v>
      </c>
      <c r="K2595" s="39">
        <f t="shared" si="121"/>
        <v>0.62162156756756759</v>
      </c>
      <c r="L2595" s="2" t="str">
        <f t="shared" si="122"/>
        <v>AA</v>
      </c>
      <c r="M2595" s="2" t="s">
        <v>928</v>
      </c>
      <c r="N2595" s="2" t="s">
        <v>421</v>
      </c>
      <c r="O2595" s="2" t="s">
        <v>70</v>
      </c>
    </row>
    <row r="2596" spans="1:15">
      <c r="A2596" s="42">
        <v>41675</v>
      </c>
      <c r="B2596" s="42">
        <v>51718</v>
      </c>
      <c r="C2596" s="130">
        <v>330</v>
      </c>
      <c r="D2596" s="43">
        <v>8.5099999999999995E-2</v>
      </c>
      <c r="E2596" s="43">
        <v>7.4400000000000008E-2</v>
      </c>
      <c r="F2596" s="44">
        <v>185000</v>
      </c>
      <c r="G2596" s="44">
        <v>185000</v>
      </c>
      <c r="H2596" s="44">
        <v>111951.4</v>
      </c>
      <c r="I2596" s="44">
        <v>114999.99</v>
      </c>
      <c r="J2596" s="68">
        <f t="shared" si="120"/>
        <v>0.60514270270270265</v>
      </c>
      <c r="K2596" s="43">
        <f t="shared" si="121"/>
        <v>0.62162156756756759</v>
      </c>
      <c r="L2596" s="41" t="str">
        <f t="shared" si="122"/>
        <v>AA</v>
      </c>
      <c r="M2596" s="41" t="s">
        <v>665</v>
      </c>
      <c r="N2596" s="41" t="s">
        <v>417</v>
      </c>
      <c r="O2596" s="41" t="s">
        <v>70</v>
      </c>
    </row>
    <row r="2597" spans="1:15">
      <c r="A2597" s="42">
        <v>41729</v>
      </c>
      <c r="B2597" s="42">
        <v>51195</v>
      </c>
      <c r="C2597" s="130">
        <v>311</v>
      </c>
      <c r="D2597" s="43">
        <v>8.5099999999999995E-2</v>
      </c>
      <c r="E2597" s="43">
        <v>0.08</v>
      </c>
      <c r="F2597" s="44">
        <v>190000</v>
      </c>
      <c r="G2597" s="44">
        <v>190000</v>
      </c>
      <c r="H2597" s="44">
        <v>114836.48</v>
      </c>
      <c r="I2597" s="44">
        <v>118123.34</v>
      </c>
      <c r="J2597" s="68">
        <f t="shared" si="120"/>
        <v>0.6044025263157895</v>
      </c>
      <c r="K2597" s="43">
        <f t="shared" si="121"/>
        <v>0.62170178947368415</v>
      </c>
      <c r="L2597" s="41" t="str">
        <f t="shared" si="122"/>
        <v>AA</v>
      </c>
      <c r="M2597" s="41" t="s">
        <v>586</v>
      </c>
      <c r="N2597" s="41" t="s">
        <v>416</v>
      </c>
      <c r="O2597" s="41" t="s">
        <v>70</v>
      </c>
    </row>
    <row r="2598" spans="1:15">
      <c r="A2598" s="38">
        <v>41487</v>
      </c>
      <c r="B2598" s="38">
        <v>54271</v>
      </c>
      <c r="C2598" s="131">
        <v>420</v>
      </c>
      <c r="D2598" s="39">
        <v>8.5099999999999995E-2</v>
      </c>
      <c r="E2598" s="39">
        <v>8.5099999999999995E-2</v>
      </c>
      <c r="F2598" s="40">
        <v>193000</v>
      </c>
      <c r="G2598" s="40">
        <v>193000</v>
      </c>
      <c r="H2598" s="40">
        <v>119267.85</v>
      </c>
      <c r="I2598" s="40">
        <v>120000</v>
      </c>
      <c r="J2598" s="67">
        <f t="shared" si="120"/>
        <v>0.61796813471502599</v>
      </c>
      <c r="K2598" s="39">
        <f t="shared" si="121"/>
        <v>0.62176165803108807</v>
      </c>
      <c r="L2598" s="2" t="str">
        <f t="shared" si="122"/>
        <v>AA</v>
      </c>
      <c r="M2598" s="2" t="s">
        <v>467</v>
      </c>
      <c r="N2598" s="2" t="s">
        <v>425</v>
      </c>
      <c r="O2598" s="2" t="s">
        <v>70</v>
      </c>
    </row>
    <row r="2599" spans="1:15">
      <c r="A2599" s="38">
        <v>41579</v>
      </c>
      <c r="B2599" s="38">
        <v>52536</v>
      </c>
      <c r="C2599" s="131">
        <v>360</v>
      </c>
      <c r="D2599" s="39">
        <v>8.5099999999999995E-2</v>
      </c>
      <c r="E2599" s="39">
        <v>0.08</v>
      </c>
      <c r="F2599" s="40">
        <v>136000</v>
      </c>
      <c r="G2599" s="40">
        <v>136000</v>
      </c>
      <c r="H2599" s="40">
        <v>81878.399999999994</v>
      </c>
      <c r="I2599" s="40">
        <v>84565.04</v>
      </c>
      <c r="J2599" s="67">
        <f t="shared" si="120"/>
        <v>0.60204705882352938</v>
      </c>
      <c r="K2599" s="39">
        <f t="shared" si="121"/>
        <v>0.62180176470588233</v>
      </c>
      <c r="L2599" s="2" t="str">
        <f t="shared" si="122"/>
        <v>AA</v>
      </c>
      <c r="M2599" s="2" t="s">
        <v>542</v>
      </c>
      <c r="N2599" s="2" t="s">
        <v>417</v>
      </c>
      <c r="O2599" s="2" t="s">
        <v>70</v>
      </c>
    </row>
    <row r="2600" spans="1:15">
      <c r="A2600" s="42">
        <v>41166</v>
      </c>
      <c r="B2600" s="42">
        <v>53949</v>
      </c>
      <c r="C2600" s="130">
        <v>420</v>
      </c>
      <c r="D2600" s="43">
        <v>8.5099999999999995E-2</v>
      </c>
      <c r="E2600" s="43">
        <v>7.5300000000000006E-2</v>
      </c>
      <c r="F2600" s="44">
        <v>150000</v>
      </c>
      <c r="G2600" s="44">
        <v>150000</v>
      </c>
      <c r="H2600" s="44">
        <v>88790</v>
      </c>
      <c r="I2600" s="44">
        <v>93276</v>
      </c>
      <c r="J2600" s="68">
        <f t="shared" si="120"/>
        <v>0.59193333333333331</v>
      </c>
      <c r="K2600" s="43">
        <f t="shared" si="121"/>
        <v>0.62183999999999995</v>
      </c>
      <c r="L2600" s="41" t="str">
        <f t="shared" si="122"/>
        <v>AA</v>
      </c>
      <c r="M2600" s="41" t="s">
        <v>1462</v>
      </c>
      <c r="N2600" s="41" t="s">
        <v>421</v>
      </c>
      <c r="O2600" s="41" t="s">
        <v>70</v>
      </c>
    </row>
    <row r="2601" spans="1:15">
      <c r="A2601" s="38">
        <v>41278</v>
      </c>
      <c r="B2601" s="38">
        <v>54061</v>
      </c>
      <c r="C2601" s="131">
        <v>420</v>
      </c>
      <c r="D2601" s="39">
        <v>8.5099999999999995E-2</v>
      </c>
      <c r="E2601" s="39">
        <v>0.08</v>
      </c>
      <c r="F2601" s="40">
        <v>70000</v>
      </c>
      <c r="G2601" s="40">
        <v>70000</v>
      </c>
      <c r="H2601" s="40">
        <v>41477.69</v>
      </c>
      <c r="I2601" s="40">
        <v>43549.99</v>
      </c>
      <c r="J2601" s="67">
        <f t="shared" si="120"/>
        <v>0.59253842857142858</v>
      </c>
      <c r="K2601" s="39">
        <f t="shared" si="121"/>
        <v>0.62214271428571422</v>
      </c>
      <c r="L2601" s="2" t="str">
        <f t="shared" si="122"/>
        <v>AA</v>
      </c>
      <c r="M2601" s="2" t="s">
        <v>1118</v>
      </c>
      <c r="N2601" s="2" t="s">
        <v>416</v>
      </c>
      <c r="O2601" s="2" t="s">
        <v>70</v>
      </c>
    </row>
    <row r="2602" spans="1:15">
      <c r="A2602" s="42">
        <v>41718</v>
      </c>
      <c r="B2602" s="42">
        <v>48842</v>
      </c>
      <c r="C2602" s="130">
        <v>234</v>
      </c>
      <c r="D2602" s="43">
        <v>8.5099999999999995E-2</v>
      </c>
      <c r="E2602" s="43">
        <v>7.4400000000000008E-2</v>
      </c>
      <c r="F2602" s="44">
        <v>180000</v>
      </c>
      <c r="G2602" s="44">
        <v>180000</v>
      </c>
      <c r="H2602" s="44">
        <v>107697.78</v>
      </c>
      <c r="I2602" s="44">
        <v>111999.99</v>
      </c>
      <c r="J2602" s="68">
        <f t="shared" si="120"/>
        <v>0.59832099999999999</v>
      </c>
      <c r="K2602" s="43">
        <f t="shared" si="121"/>
        <v>0.62222216666666674</v>
      </c>
      <c r="L2602" s="41" t="str">
        <f t="shared" si="122"/>
        <v>AA</v>
      </c>
      <c r="M2602" s="41" t="s">
        <v>1292</v>
      </c>
      <c r="N2602" s="41" t="s">
        <v>427</v>
      </c>
      <c r="O2602" s="41" t="s">
        <v>70</v>
      </c>
    </row>
    <row r="2603" spans="1:15">
      <c r="A2603" s="38">
        <v>41536</v>
      </c>
      <c r="B2603" s="38">
        <v>54320</v>
      </c>
      <c r="C2603" s="131">
        <v>420</v>
      </c>
      <c r="D2603" s="39">
        <v>8.5099999999999995E-2</v>
      </c>
      <c r="E2603" s="39">
        <v>0.08</v>
      </c>
      <c r="F2603" s="40">
        <v>180000</v>
      </c>
      <c r="G2603" s="40">
        <v>180000</v>
      </c>
      <c r="H2603" s="40">
        <v>108653.12</v>
      </c>
      <c r="I2603" s="40">
        <v>111999.99</v>
      </c>
      <c r="J2603" s="67">
        <f t="shared" si="120"/>
        <v>0.60362844444444441</v>
      </c>
      <c r="K2603" s="39">
        <f t="shared" si="121"/>
        <v>0.62222216666666674</v>
      </c>
      <c r="L2603" s="2" t="str">
        <f t="shared" si="122"/>
        <v>AA</v>
      </c>
      <c r="M2603" s="2" t="s">
        <v>837</v>
      </c>
      <c r="N2603" s="2" t="s">
        <v>437</v>
      </c>
      <c r="O2603" s="2" t="s">
        <v>70</v>
      </c>
    </row>
    <row r="2604" spans="1:15">
      <c r="A2604" s="38">
        <v>41479</v>
      </c>
      <c r="B2604" s="38">
        <v>48662</v>
      </c>
      <c r="C2604" s="131">
        <v>236</v>
      </c>
      <c r="D2604" s="39">
        <v>8.5099999999999995E-2</v>
      </c>
      <c r="E2604" s="39">
        <v>7.5300000000000006E-2</v>
      </c>
      <c r="F2604" s="40">
        <v>157300</v>
      </c>
      <c r="G2604" s="40">
        <v>157300</v>
      </c>
      <c r="H2604" s="40">
        <v>96678.46</v>
      </c>
      <c r="I2604" s="40">
        <v>97898</v>
      </c>
      <c r="J2604" s="67">
        <f t="shared" si="120"/>
        <v>0.61461195168467897</v>
      </c>
      <c r="K2604" s="39">
        <f t="shared" si="121"/>
        <v>0.62236490781945331</v>
      </c>
      <c r="L2604" s="2" t="str">
        <f t="shared" si="122"/>
        <v>AA</v>
      </c>
      <c r="M2604" s="2" t="s">
        <v>477</v>
      </c>
      <c r="N2604" s="2" t="s">
        <v>422</v>
      </c>
      <c r="O2604" s="2" t="s">
        <v>70</v>
      </c>
    </row>
    <row r="2605" spans="1:15">
      <c r="A2605" s="38">
        <v>41299</v>
      </c>
      <c r="B2605" s="38">
        <v>52256</v>
      </c>
      <c r="C2605" s="131">
        <v>360</v>
      </c>
      <c r="D2605" s="39">
        <v>8.5099999999999995E-2</v>
      </c>
      <c r="E2605" s="39">
        <v>0.08</v>
      </c>
      <c r="F2605" s="40">
        <v>184000</v>
      </c>
      <c r="G2605" s="40">
        <v>184000</v>
      </c>
      <c r="H2605" s="40">
        <v>72956.3</v>
      </c>
      <c r="I2605" s="40">
        <v>114583.55</v>
      </c>
      <c r="J2605" s="67">
        <f t="shared" si="120"/>
        <v>0.39650163043478265</v>
      </c>
      <c r="K2605" s="39">
        <f t="shared" si="121"/>
        <v>0.62273668478260868</v>
      </c>
      <c r="L2605" s="2" t="str">
        <f t="shared" si="122"/>
        <v>AA</v>
      </c>
      <c r="M2605" s="2" t="s">
        <v>471</v>
      </c>
      <c r="N2605" s="2" t="s">
        <v>424</v>
      </c>
      <c r="O2605" s="2" t="s">
        <v>70</v>
      </c>
    </row>
    <row r="2606" spans="1:15">
      <c r="A2606" s="42">
        <v>41576</v>
      </c>
      <c r="B2606" s="42">
        <v>48881</v>
      </c>
      <c r="C2606" s="130">
        <v>240</v>
      </c>
      <c r="D2606" s="43">
        <v>8.5099999999999995E-2</v>
      </c>
      <c r="E2606" s="43">
        <v>0.08</v>
      </c>
      <c r="F2606" s="44">
        <v>180000</v>
      </c>
      <c r="G2606" s="44">
        <v>180000</v>
      </c>
      <c r="H2606" s="44">
        <v>105831.8</v>
      </c>
      <c r="I2606" s="44">
        <v>112095.44</v>
      </c>
      <c r="J2606" s="68">
        <f t="shared" si="120"/>
        <v>0.58795444444444445</v>
      </c>
      <c r="K2606" s="43">
        <f t="shared" si="121"/>
        <v>0.62275244444444444</v>
      </c>
      <c r="L2606" s="41" t="str">
        <f t="shared" si="122"/>
        <v>AA</v>
      </c>
      <c r="M2606" s="41" t="s">
        <v>651</v>
      </c>
      <c r="N2606" s="41" t="s">
        <v>417</v>
      </c>
      <c r="O2606" s="41" t="s">
        <v>70</v>
      </c>
    </row>
    <row r="2607" spans="1:15">
      <c r="A2607" s="38">
        <v>41234</v>
      </c>
      <c r="B2607" s="38">
        <v>54017</v>
      </c>
      <c r="C2607" s="131">
        <v>420</v>
      </c>
      <c r="D2607" s="39">
        <v>8.5099999999999995E-2</v>
      </c>
      <c r="E2607" s="39">
        <v>7.5300000000000006E-2</v>
      </c>
      <c r="F2607" s="40">
        <v>136000</v>
      </c>
      <c r="G2607" s="40">
        <v>136000</v>
      </c>
      <c r="H2607" s="40">
        <v>80361.600000000006</v>
      </c>
      <c r="I2607" s="40">
        <v>84699.99</v>
      </c>
      <c r="J2607" s="67">
        <f t="shared" si="120"/>
        <v>0.5908941176470589</v>
      </c>
      <c r="K2607" s="39">
        <f t="shared" si="121"/>
        <v>0.62279404411764705</v>
      </c>
      <c r="L2607" s="2" t="str">
        <f t="shared" si="122"/>
        <v>AA</v>
      </c>
      <c r="M2607" s="2" t="s">
        <v>687</v>
      </c>
      <c r="N2607" s="2" t="s">
        <v>417</v>
      </c>
      <c r="O2607" s="2" t="s">
        <v>70</v>
      </c>
    </row>
    <row r="2608" spans="1:15">
      <c r="A2608" s="38">
        <v>41513</v>
      </c>
      <c r="B2608" s="38">
        <v>48818</v>
      </c>
      <c r="C2608" s="131">
        <v>240</v>
      </c>
      <c r="D2608" s="39">
        <v>8.5099999999999995E-2</v>
      </c>
      <c r="E2608" s="39">
        <v>7.5300000000000006E-2</v>
      </c>
      <c r="F2608" s="40">
        <v>139000</v>
      </c>
      <c r="G2608" s="40">
        <v>139000</v>
      </c>
      <c r="H2608" s="40">
        <v>81087.3</v>
      </c>
      <c r="I2608" s="40">
        <v>86571.57</v>
      </c>
      <c r="J2608" s="67">
        <f t="shared" si="120"/>
        <v>0.58336187050359711</v>
      </c>
      <c r="K2608" s="39">
        <f t="shared" si="121"/>
        <v>0.62281705035971224</v>
      </c>
      <c r="L2608" s="2" t="str">
        <f t="shared" si="122"/>
        <v>AA</v>
      </c>
      <c r="M2608" s="2" t="s">
        <v>467</v>
      </c>
      <c r="N2608" s="2" t="s">
        <v>425</v>
      </c>
      <c r="O2608" s="2" t="s">
        <v>70</v>
      </c>
    </row>
    <row r="2609" spans="1:15">
      <c r="A2609" s="42">
        <v>41599</v>
      </c>
      <c r="B2609" s="42">
        <v>47078</v>
      </c>
      <c r="C2609" s="130">
        <v>180</v>
      </c>
      <c r="D2609" s="43">
        <v>8.5099999999999995E-2</v>
      </c>
      <c r="E2609" s="43">
        <v>0.08</v>
      </c>
      <c r="F2609" s="44">
        <v>115000</v>
      </c>
      <c r="G2609" s="44">
        <v>115000</v>
      </c>
      <c r="H2609" s="44">
        <v>66355.429999999993</v>
      </c>
      <c r="I2609" s="44">
        <v>71636.070000000007</v>
      </c>
      <c r="J2609" s="68">
        <f t="shared" si="120"/>
        <v>0.57700373913043468</v>
      </c>
      <c r="K2609" s="43">
        <f t="shared" si="121"/>
        <v>0.62292234782608702</v>
      </c>
      <c r="L2609" s="41" t="str">
        <f t="shared" si="122"/>
        <v>AA</v>
      </c>
      <c r="M2609" s="41" t="s">
        <v>775</v>
      </c>
      <c r="N2609" s="41" t="s">
        <v>416</v>
      </c>
      <c r="O2609" s="41" t="s">
        <v>70</v>
      </c>
    </row>
    <row r="2610" spans="1:15">
      <c r="A2610" s="42">
        <v>41612</v>
      </c>
      <c r="B2610" s="42">
        <v>50103</v>
      </c>
      <c r="C2610" s="130">
        <v>279</v>
      </c>
      <c r="D2610" s="43">
        <v>8.5099999999999995E-2</v>
      </c>
      <c r="E2610" s="43">
        <v>0.08</v>
      </c>
      <c r="F2610" s="44">
        <v>149000</v>
      </c>
      <c r="G2610" s="44">
        <v>149000</v>
      </c>
      <c r="H2610" s="44">
        <v>89118.45</v>
      </c>
      <c r="I2610" s="44">
        <v>92826.91</v>
      </c>
      <c r="J2610" s="68">
        <f t="shared" si="120"/>
        <v>0.59811040268456372</v>
      </c>
      <c r="K2610" s="43">
        <f t="shared" si="121"/>
        <v>0.62299939597315435</v>
      </c>
      <c r="L2610" s="41" t="str">
        <f t="shared" si="122"/>
        <v>AA</v>
      </c>
      <c r="M2610" s="41" t="s">
        <v>680</v>
      </c>
      <c r="N2610" s="41" t="s">
        <v>423</v>
      </c>
      <c r="O2610" s="41" t="s">
        <v>70</v>
      </c>
    </row>
    <row r="2611" spans="1:15">
      <c r="A2611" s="42">
        <v>41492</v>
      </c>
      <c r="B2611" s="42">
        <v>48797</v>
      </c>
      <c r="C2611" s="130">
        <v>240</v>
      </c>
      <c r="D2611" s="43">
        <v>8.5099999999999995E-2</v>
      </c>
      <c r="E2611" s="43">
        <v>0.08</v>
      </c>
      <c r="F2611" s="44">
        <v>192600</v>
      </c>
      <c r="G2611" s="44">
        <v>192600</v>
      </c>
      <c r="H2611" s="44">
        <v>115937.08</v>
      </c>
      <c r="I2611" s="44">
        <v>120000</v>
      </c>
      <c r="J2611" s="68">
        <f t="shared" si="120"/>
        <v>0.60195784008307374</v>
      </c>
      <c r="K2611" s="43">
        <f t="shared" si="121"/>
        <v>0.62305295950155759</v>
      </c>
      <c r="L2611" s="41" t="str">
        <f t="shared" si="122"/>
        <v>AA</v>
      </c>
      <c r="M2611" s="41" t="s">
        <v>321</v>
      </c>
      <c r="N2611" s="41" t="s">
        <v>427</v>
      </c>
      <c r="O2611" s="41" t="s">
        <v>70</v>
      </c>
    </row>
    <row r="2612" spans="1:15">
      <c r="A2612" s="38">
        <v>41222</v>
      </c>
      <c r="B2612" s="38">
        <v>52179</v>
      </c>
      <c r="C2612" s="131">
        <v>360</v>
      </c>
      <c r="D2612" s="39">
        <v>8.5099999999999995E-2</v>
      </c>
      <c r="E2612" s="39">
        <v>7.5300000000000006E-2</v>
      </c>
      <c r="F2612" s="40">
        <v>153455</v>
      </c>
      <c r="G2612" s="40">
        <v>153455</v>
      </c>
      <c r="H2612" s="40">
        <v>89549.88</v>
      </c>
      <c r="I2612" s="40">
        <v>95636.73</v>
      </c>
      <c r="J2612" s="67">
        <f t="shared" si="120"/>
        <v>0.5835579160014337</v>
      </c>
      <c r="K2612" s="39">
        <f t="shared" si="121"/>
        <v>0.62322329021537259</v>
      </c>
      <c r="L2612" s="2" t="str">
        <f t="shared" si="122"/>
        <v>AA</v>
      </c>
      <c r="M2612" s="2" t="s">
        <v>539</v>
      </c>
      <c r="N2612" s="2" t="s">
        <v>429</v>
      </c>
      <c r="O2612" s="2" t="s">
        <v>70</v>
      </c>
    </row>
    <row r="2613" spans="1:15">
      <c r="A2613" s="38">
        <v>41277</v>
      </c>
      <c r="B2613" s="38">
        <v>54060</v>
      </c>
      <c r="C2613" s="131">
        <v>420</v>
      </c>
      <c r="D2613" s="39">
        <v>8.5099999999999995E-2</v>
      </c>
      <c r="E2613" s="39">
        <v>0.08</v>
      </c>
      <c r="F2613" s="40">
        <v>170000</v>
      </c>
      <c r="G2613" s="40">
        <v>170000</v>
      </c>
      <c r="H2613" s="40">
        <v>101022.14</v>
      </c>
      <c r="I2613" s="40">
        <v>105999.99</v>
      </c>
      <c r="J2613" s="67">
        <f t="shared" si="120"/>
        <v>0.59424788235294113</v>
      </c>
      <c r="K2613" s="39">
        <f t="shared" si="121"/>
        <v>0.62352935294117651</v>
      </c>
      <c r="L2613" s="2" t="str">
        <f t="shared" si="122"/>
        <v>AA</v>
      </c>
      <c r="M2613" s="2" t="s">
        <v>489</v>
      </c>
      <c r="N2613" s="2" t="s">
        <v>415</v>
      </c>
      <c r="O2613" s="2" t="s">
        <v>70</v>
      </c>
    </row>
    <row r="2614" spans="1:15">
      <c r="A2614" s="42">
        <v>41716</v>
      </c>
      <c r="B2614" s="42">
        <v>54500</v>
      </c>
      <c r="C2614" s="130">
        <v>420</v>
      </c>
      <c r="D2614" s="43">
        <v>8.5099999999999995E-2</v>
      </c>
      <c r="E2614" s="43">
        <v>0.08</v>
      </c>
      <c r="F2614" s="44">
        <v>200000</v>
      </c>
      <c r="G2614" s="44">
        <v>200000</v>
      </c>
      <c r="H2614" s="44">
        <v>122550.91</v>
      </c>
      <c r="I2614" s="44">
        <v>124715.76</v>
      </c>
      <c r="J2614" s="68">
        <f t="shared" si="120"/>
        <v>0.61275455000000001</v>
      </c>
      <c r="K2614" s="43">
        <f t="shared" si="121"/>
        <v>0.62357879999999999</v>
      </c>
      <c r="L2614" s="41" t="str">
        <f t="shared" si="122"/>
        <v>AA</v>
      </c>
      <c r="M2614" s="41" t="s">
        <v>564</v>
      </c>
      <c r="N2614" s="41" t="s">
        <v>417</v>
      </c>
      <c r="O2614" s="41" t="s">
        <v>70</v>
      </c>
    </row>
    <row r="2615" spans="1:15">
      <c r="A2615" s="38">
        <v>41610</v>
      </c>
      <c r="B2615" s="38">
        <v>54394</v>
      </c>
      <c r="C2615" s="131">
        <v>420</v>
      </c>
      <c r="D2615" s="39">
        <v>8.5099999999999995E-2</v>
      </c>
      <c r="E2615" s="39">
        <v>7.5300000000000006E-2</v>
      </c>
      <c r="F2615" s="40">
        <v>160000</v>
      </c>
      <c r="G2615" s="40">
        <v>160000</v>
      </c>
      <c r="H2615" s="40">
        <v>97472.37</v>
      </c>
      <c r="I2615" s="40">
        <v>99772.83</v>
      </c>
      <c r="J2615" s="67">
        <f t="shared" si="120"/>
        <v>0.60920231250000001</v>
      </c>
      <c r="K2615" s="39">
        <f t="shared" si="121"/>
        <v>0.62358018749999999</v>
      </c>
      <c r="L2615" s="2" t="str">
        <f t="shared" si="122"/>
        <v>AA</v>
      </c>
      <c r="M2615" s="2" t="s">
        <v>1050</v>
      </c>
      <c r="N2615" s="2" t="s">
        <v>427</v>
      </c>
      <c r="O2615" s="2" t="s">
        <v>70</v>
      </c>
    </row>
    <row r="2616" spans="1:15">
      <c r="A2616" s="42">
        <v>41304</v>
      </c>
      <c r="B2616" s="42">
        <v>54087</v>
      </c>
      <c r="C2616" s="130">
        <v>420</v>
      </c>
      <c r="D2616" s="43">
        <v>8.5099999999999995E-2</v>
      </c>
      <c r="E2616" s="43">
        <v>0.08</v>
      </c>
      <c r="F2616" s="44">
        <v>192000</v>
      </c>
      <c r="G2616" s="44">
        <v>192000</v>
      </c>
      <c r="H2616" s="44">
        <v>118795.13</v>
      </c>
      <c r="I2616" s="44">
        <v>119735.99</v>
      </c>
      <c r="J2616" s="68">
        <f t="shared" si="120"/>
        <v>0.61872463541666667</v>
      </c>
      <c r="K2616" s="43">
        <f t="shared" si="121"/>
        <v>0.62362494791666667</v>
      </c>
      <c r="L2616" s="41" t="str">
        <f t="shared" si="122"/>
        <v>AA</v>
      </c>
      <c r="M2616" s="41" t="s">
        <v>564</v>
      </c>
      <c r="N2616" s="41" t="s">
        <v>417</v>
      </c>
      <c r="O2616" s="41" t="s">
        <v>70</v>
      </c>
    </row>
    <row r="2617" spans="1:15">
      <c r="A2617" s="42">
        <v>41240</v>
      </c>
      <c r="B2617" s="42">
        <v>53778</v>
      </c>
      <c r="C2617" s="130">
        <v>412</v>
      </c>
      <c r="D2617" s="43">
        <v>8.5099999999999995E-2</v>
      </c>
      <c r="E2617" s="43">
        <v>8.5099999999999995E-2</v>
      </c>
      <c r="F2617" s="44">
        <v>140000</v>
      </c>
      <c r="G2617" s="44">
        <v>140000</v>
      </c>
      <c r="H2617" s="44">
        <v>82618.34</v>
      </c>
      <c r="I2617" s="44">
        <v>87322.14</v>
      </c>
      <c r="J2617" s="68">
        <f t="shared" si="120"/>
        <v>0.59013099999999996</v>
      </c>
      <c r="K2617" s="43">
        <f t="shared" si="121"/>
        <v>0.62372957142857144</v>
      </c>
      <c r="L2617" s="41" t="str">
        <f t="shared" si="122"/>
        <v>AA</v>
      </c>
      <c r="M2617" s="41" t="s">
        <v>1243</v>
      </c>
      <c r="N2617" s="41" t="s">
        <v>424</v>
      </c>
      <c r="O2617" s="41" t="s">
        <v>70</v>
      </c>
    </row>
    <row r="2618" spans="1:15">
      <c r="A2618" s="42">
        <v>41423</v>
      </c>
      <c r="B2618" s="42">
        <v>54207</v>
      </c>
      <c r="C2618" s="130">
        <v>420</v>
      </c>
      <c r="D2618" s="43">
        <v>8.5099999999999995E-2</v>
      </c>
      <c r="E2618" s="43">
        <v>8.5099999999999995E-2</v>
      </c>
      <c r="F2618" s="44">
        <v>110000</v>
      </c>
      <c r="G2618" s="44">
        <v>110000</v>
      </c>
      <c r="H2618" s="44">
        <v>66092.509999999995</v>
      </c>
      <c r="I2618" s="44">
        <v>68618.14</v>
      </c>
      <c r="J2618" s="68">
        <f t="shared" si="120"/>
        <v>0.60084099999999996</v>
      </c>
      <c r="K2618" s="43">
        <f t="shared" si="121"/>
        <v>0.6238012727272727</v>
      </c>
      <c r="L2618" s="41" t="str">
        <f t="shared" si="122"/>
        <v>AA</v>
      </c>
      <c r="M2618" s="41" t="s">
        <v>162</v>
      </c>
      <c r="N2618" s="41" t="s">
        <v>431</v>
      </c>
      <c r="O2618" s="41" t="s">
        <v>70</v>
      </c>
    </row>
    <row r="2619" spans="1:15">
      <c r="A2619" s="38">
        <v>41250</v>
      </c>
      <c r="B2619" s="38">
        <v>48798</v>
      </c>
      <c r="C2619" s="131">
        <v>248</v>
      </c>
      <c r="D2619" s="39">
        <v>8.5099999999999995E-2</v>
      </c>
      <c r="E2619" s="39">
        <v>0.08</v>
      </c>
      <c r="F2619" s="40">
        <v>200000</v>
      </c>
      <c r="G2619" s="40">
        <v>200000</v>
      </c>
      <c r="H2619" s="40">
        <v>54809.71</v>
      </c>
      <c r="I2619" s="40">
        <v>124761.89</v>
      </c>
      <c r="J2619" s="67">
        <f t="shared" si="120"/>
        <v>0.27404855</v>
      </c>
      <c r="K2619" s="39">
        <f t="shared" si="121"/>
        <v>0.62380944999999999</v>
      </c>
      <c r="L2619" s="2" t="str">
        <f t="shared" si="122"/>
        <v>AA</v>
      </c>
      <c r="M2619" s="2" t="s">
        <v>1123</v>
      </c>
      <c r="N2619" s="2" t="s">
        <v>419</v>
      </c>
      <c r="O2619" s="2" t="s">
        <v>70</v>
      </c>
    </row>
    <row r="2620" spans="1:15">
      <c r="A2620" s="38">
        <v>41218</v>
      </c>
      <c r="B2620" s="38">
        <v>51810</v>
      </c>
      <c r="C2620" s="131">
        <v>348</v>
      </c>
      <c r="D2620" s="39">
        <v>8.5099999999999995E-2</v>
      </c>
      <c r="E2620" s="39">
        <v>7.5300000000000006E-2</v>
      </c>
      <c r="F2620" s="40">
        <v>143700</v>
      </c>
      <c r="G2620" s="40">
        <v>143700</v>
      </c>
      <c r="H2620" s="40">
        <v>85342.21</v>
      </c>
      <c r="I2620" s="40">
        <v>89656.46</v>
      </c>
      <c r="J2620" s="67">
        <f t="shared" si="120"/>
        <v>0.59389151009046626</v>
      </c>
      <c r="K2620" s="39">
        <f t="shared" si="121"/>
        <v>0.62391412665274881</v>
      </c>
      <c r="L2620" s="2" t="str">
        <f t="shared" si="122"/>
        <v>AA</v>
      </c>
      <c r="M2620" s="2" t="s">
        <v>1233</v>
      </c>
      <c r="N2620" s="2" t="s">
        <v>424</v>
      </c>
      <c r="O2620" s="2" t="s">
        <v>70</v>
      </c>
    </row>
    <row r="2621" spans="1:15">
      <c r="A2621" s="38">
        <v>41232</v>
      </c>
      <c r="B2621" s="38">
        <v>54015</v>
      </c>
      <c r="C2621" s="131">
        <v>420</v>
      </c>
      <c r="D2621" s="39">
        <v>8.5099999999999995E-2</v>
      </c>
      <c r="E2621" s="39">
        <v>0.08</v>
      </c>
      <c r="F2621" s="40">
        <v>177000</v>
      </c>
      <c r="G2621" s="40">
        <v>177000</v>
      </c>
      <c r="H2621" s="40">
        <v>104541.3</v>
      </c>
      <c r="I2621" s="40">
        <v>110445.5</v>
      </c>
      <c r="J2621" s="67">
        <f t="shared" si="120"/>
        <v>0.59062881355932206</v>
      </c>
      <c r="K2621" s="39">
        <f t="shared" si="121"/>
        <v>0.62398587570621467</v>
      </c>
      <c r="L2621" s="2" t="str">
        <f t="shared" si="122"/>
        <v>AA</v>
      </c>
      <c r="M2621" s="2" t="s">
        <v>464</v>
      </c>
      <c r="N2621" s="2" t="s">
        <v>424</v>
      </c>
      <c r="O2621" s="2" t="s">
        <v>70</v>
      </c>
    </row>
    <row r="2622" spans="1:15">
      <c r="A2622" s="38">
        <v>41556</v>
      </c>
      <c r="B2622" s="38">
        <v>54340</v>
      </c>
      <c r="C2622" s="131">
        <v>420</v>
      </c>
      <c r="D2622" s="39">
        <v>8.5099999999999995E-2</v>
      </c>
      <c r="E2622" s="39">
        <v>7.5300000000000006E-2</v>
      </c>
      <c r="F2622" s="40">
        <v>180000</v>
      </c>
      <c r="G2622" s="40">
        <v>180000</v>
      </c>
      <c r="H2622" s="40">
        <v>111688.4</v>
      </c>
      <c r="I2622" s="40">
        <v>112332.64</v>
      </c>
      <c r="J2622" s="67">
        <f t="shared" si="120"/>
        <v>0.6204911111111111</v>
      </c>
      <c r="K2622" s="39">
        <f t="shared" si="121"/>
        <v>0.62407022222222219</v>
      </c>
      <c r="L2622" s="2" t="str">
        <f t="shared" si="122"/>
        <v>AA</v>
      </c>
      <c r="M2622" s="2" t="s">
        <v>705</v>
      </c>
      <c r="N2622" s="2" t="s">
        <v>418</v>
      </c>
      <c r="O2622" s="2" t="s">
        <v>70</v>
      </c>
    </row>
    <row r="2623" spans="1:15">
      <c r="A2623" s="42">
        <v>41208</v>
      </c>
      <c r="B2623" s="42">
        <v>48299</v>
      </c>
      <c r="C2623" s="130">
        <v>233</v>
      </c>
      <c r="D2623" s="43">
        <v>8.5099999999999995E-2</v>
      </c>
      <c r="E2623" s="43">
        <v>0.08</v>
      </c>
      <c r="F2623" s="44">
        <v>160000</v>
      </c>
      <c r="G2623" s="44">
        <v>160000</v>
      </c>
      <c r="H2623" s="44">
        <v>88937.57</v>
      </c>
      <c r="I2623" s="44">
        <v>99875.39</v>
      </c>
      <c r="J2623" s="68">
        <f t="shared" si="120"/>
        <v>0.55585981250000005</v>
      </c>
      <c r="K2623" s="43">
        <f t="shared" si="121"/>
        <v>0.6242211875</v>
      </c>
      <c r="L2623" s="41" t="str">
        <f t="shared" si="122"/>
        <v>AA</v>
      </c>
      <c r="M2623" s="41" t="s">
        <v>491</v>
      </c>
      <c r="N2623" s="41" t="s">
        <v>416</v>
      </c>
      <c r="O2623" s="41" t="s">
        <v>70</v>
      </c>
    </row>
    <row r="2624" spans="1:15">
      <c r="A2624" s="38">
        <v>41080</v>
      </c>
      <c r="B2624" s="38">
        <v>44732</v>
      </c>
      <c r="C2624" s="131">
        <v>120</v>
      </c>
      <c r="D2624" s="39">
        <v>8.5099999999999995E-2</v>
      </c>
      <c r="E2624" s="39">
        <v>7.5300000000000006E-2</v>
      </c>
      <c r="F2624" s="40">
        <v>149767.20000000001</v>
      </c>
      <c r="G2624" s="40">
        <v>149767.20000000001</v>
      </c>
      <c r="H2624" s="40">
        <v>69440.990000000005</v>
      </c>
      <c r="I2624" s="40">
        <v>93499.99</v>
      </c>
      <c r="J2624" s="67">
        <f t="shared" si="120"/>
        <v>0.46365953292843826</v>
      </c>
      <c r="K2624" s="39">
        <f t="shared" si="121"/>
        <v>0.62430218365570034</v>
      </c>
      <c r="L2624" s="2" t="str">
        <f t="shared" si="122"/>
        <v>AA</v>
      </c>
      <c r="M2624" s="2" t="s">
        <v>539</v>
      </c>
      <c r="N2624" s="2" t="s">
        <v>429</v>
      </c>
      <c r="O2624" s="2" t="s">
        <v>70</v>
      </c>
    </row>
    <row r="2625" spans="1:15">
      <c r="A2625" s="42">
        <v>41499</v>
      </c>
      <c r="B2625" s="42">
        <v>50630</v>
      </c>
      <c r="C2625" s="130">
        <v>300</v>
      </c>
      <c r="D2625" s="43">
        <v>8.5099999999999995E-2</v>
      </c>
      <c r="E2625" s="43">
        <v>0.08</v>
      </c>
      <c r="F2625" s="44">
        <v>128800</v>
      </c>
      <c r="G2625" s="44">
        <v>128800</v>
      </c>
      <c r="H2625" s="44">
        <v>76540.679999999993</v>
      </c>
      <c r="I2625" s="44">
        <v>80410.38</v>
      </c>
      <c r="J2625" s="68">
        <f t="shared" si="120"/>
        <v>0.59425993788819875</v>
      </c>
      <c r="K2625" s="43">
        <f t="shared" si="121"/>
        <v>0.62430419254658387</v>
      </c>
      <c r="L2625" s="41" t="str">
        <f t="shared" si="122"/>
        <v>AA</v>
      </c>
      <c r="M2625" s="41" t="s">
        <v>481</v>
      </c>
      <c r="N2625" s="41" t="s">
        <v>417</v>
      </c>
      <c r="O2625" s="41" t="s">
        <v>70</v>
      </c>
    </row>
    <row r="2626" spans="1:15">
      <c r="A2626" s="38">
        <v>41708</v>
      </c>
      <c r="B2626" s="38">
        <v>52666</v>
      </c>
      <c r="C2626" s="131">
        <v>360</v>
      </c>
      <c r="D2626" s="39">
        <v>8.5099999999999995E-2</v>
      </c>
      <c r="E2626" s="39">
        <v>0.08</v>
      </c>
      <c r="F2626" s="40">
        <v>150000</v>
      </c>
      <c r="G2626" s="40">
        <v>150000</v>
      </c>
      <c r="H2626" s="40">
        <v>91627.21</v>
      </c>
      <c r="I2626" s="40">
        <v>93692.55</v>
      </c>
      <c r="J2626" s="67">
        <f t="shared" si="120"/>
        <v>0.61084806666666669</v>
      </c>
      <c r="K2626" s="39">
        <f t="shared" si="121"/>
        <v>0.62461699999999998</v>
      </c>
      <c r="L2626" s="2" t="str">
        <f t="shared" si="122"/>
        <v>AA</v>
      </c>
      <c r="M2626" s="2" t="s">
        <v>184</v>
      </c>
      <c r="N2626" s="2" t="s">
        <v>417</v>
      </c>
      <c r="O2626" s="2" t="s">
        <v>70</v>
      </c>
    </row>
    <row r="2627" spans="1:15">
      <c r="A2627" s="42">
        <v>41761</v>
      </c>
      <c r="B2627" s="42">
        <v>52719</v>
      </c>
      <c r="C2627" s="130">
        <v>360</v>
      </c>
      <c r="D2627" s="43">
        <v>8.5099999999999995E-2</v>
      </c>
      <c r="E2627" s="43">
        <v>7.5300000000000006E-2</v>
      </c>
      <c r="F2627" s="44">
        <v>180000</v>
      </c>
      <c r="G2627" s="44">
        <v>180000</v>
      </c>
      <c r="H2627" s="44">
        <v>109919.73</v>
      </c>
      <c r="I2627" s="44">
        <v>112447.99</v>
      </c>
      <c r="J2627" s="68">
        <f t="shared" ref="J2627:J2690" si="123">H2627/G2627</f>
        <v>0.61066516666666659</v>
      </c>
      <c r="K2627" s="43">
        <f t="shared" ref="K2627:K2690" si="124">I2627/G2627</f>
        <v>0.62471105555555562</v>
      </c>
      <c r="L2627" s="41" t="str">
        <f t="shared" ref="L2627:L2690" si="125">IF(J2627&lt;=65%,"AA",IF(J2627&lt;=75%,"A",IF(J2627&lt;=85%,"B","C")))</f>
        <v>AA</v>
      </c>
      <c r="M2627" s="41" t="s">
        <v>516</v>
      </c>
      <c r="N2627" s="41" t="s">
        <v>416</v>
      </c>
      <c r="O2627" s="41" t="s">
        <v>70</v>
      </c>
    </row>
    <row r="2628" spans="1:15">
      <c r="A2628" s="38">
        <v>41605</v>
      </c>
      <c r="B2628" s="38">
        <v>49792</v>
      </c>
      <c r="C2628" s="131">
        <v>269</v>
      </c>
      <c r="D2628" s="39">
        <v>8.5099999999999995E-2</v>
      </c>
      <c r="E2628" s="39">
        <v>0.08</v>
      </c>
      <c r="F2628" s="40">
        <v>167000</v>
      </c>
      <c r="G2628" s="40">
        <v>167000</v>
      </c>
      <c r="H2628" s="40">
        <v>100962.94</v>
      </c>
      <c r="I2628" s="40">
        <v>104342.5</v>
      </c>
      <c r="J2628" s="67">
        <f t="shared" si="123"/>
        <v>0.60456850299401199</v>
      </c>
      <c r="K2628" s="39">
        <f t="shared" si="124"/>
        <v>0.62480538922155693</v>
      </c>
      <c r="L2628" s="2" t="str">
        <f t="shared" si="125"/>
        <v>AA</v>
      </c>
      <c r="M2628" s="2" t="s">
        <v>509</v>
      </c>
      <c r="N2628" s="2" t="s">
        <v>430</v>
      </c>
      <c r="O2628" s="2" t="s">
        <v>70</v>
      </c>
    </row>
    <row r="2629" spans="1:15">
      <c r="A2629" s="38">
        <v>41459</v>
      </c>
      <c r="B2629" s="38">
        <v>44259</v>
      </c>
      <c r="C2629" s="131">
        <v>92</v>
      </c>
      <c r="D2629" s="39">
        <v>8.5099999999999995E-2</v>
      </c>
      <c r="E2629" s="39">
        <v>7.5300000000000006E-2</v>
      </c>
      <c r="F2629" s="40">
        <v>104031.3</v>
      </c>
      <c r="G2629" s="40">
        <v>104031.3</v>
      </c>
      <c r="H2629" s="40">
        <v>52262.65</v>
      </c>
      <c r="I2629" s="40">
        <v>64999.99</v>
      </c>
      <c r="J2629" s="67">
        <f t="shared" si="123"/>
        <v>0.50237428543140383</v>
      </c>
      <c r="K2629" s="39">
        <f t="shared" si="124"/>
        <v>0.62481185950766738</v>
      </c>
      <c r="L2629" s="2" t="str">
        <f t="shared" si="125"/>
        <v>AA</v>
      </c>
      <c r="M2629" s="2" t="s">
        <v>522</v>
      </c>
      <c r="N2629" s="2" t="s">
        <v>419</v>
      </c>
      <c r="O2629" s="2" t="s">
        <v>70</v>
      </c>
    </row>
    <row r="2630" spans="1:15">
      <c r="A2630" s="42">
        <v>41185</v>
      </c>
      <c r="B2630" s="42">
        <v>50467</v>
      </c>
      <c r="C2630" s="130">
        <v>305</v>
      </c>
      <c r="D2630" s="43">
        <v>8.5099999999999995E-2</v>
      </c>
      <c r="E2630" s="43">
        <v>7.5300000000000006E-2</v>
      </c>
      <c r="F2630" s="44">
        <v>200000</v>
      </c>
      <c r="G2630" s="44">
        <v>200000</v>
      </c>
      <c r="H2630" s="44">
        <v>115042.39</v>
      </c>
      <c r="I2630" s="44">
        <v>124993.74</v>
      </c>
      <c r="J2630" s="68">
        <f t="shared" si="123"/>
        <v>0.57521195000000003</v>
      </c>
      <c r="K2630" s="43">
        <f t="shared" si="124"/>
        <v>0.62496870000000004</v>
      </c>
      <c r="L2630" s="41" t="str">
        <f t="shared" si="125"/>
        <v>AA</v>
      </c>
      <c r="M2630" s="41" t="s">
        <v>497</v>
      </c>
      <c r="N2630" s="41" t="s">
        <v>417</v>
      </c>
      <c r="O2630" s="41" t="s">
        <v>70</v>
      </c>
    </row>
    <row r="2631" spans="1:15">
      <c r="A2631" s="38">
        <v>41117</v>
      </c>
      <c r="B2631" s="38">
        <v>48422</v>
      </c>
      <c r="C2631" s="131">
        <v>240</v>
      </c>
      <c r="D2631" s="39">
        <v>8.5099999999999995E-2</v>
      </c>
      <c r="E2631" s="39">
        <v>0.08</v>
      </c>
      <c r="F2631" s="40">
        <v>80000</v>
      </c>
      <c r="G2631" s="40">
        <v>80000</v>
      </c>
      <c r="H2631" s="40">
        <v>44090.18</v>
      </c>
      <c r="I2631" s="40">
        <v>49999.57</v>
      </c>
      <c r="J2631" s="67">
        <f t="shared" si="123"/>
        <v>0.55112724999999996</v>
      </c>
      <c r="K2631" s="39">
        <f t="shared" si="124"/>
        <v>0.62499462500000003</v>
      </c>
      <c r="L2631" s="2" t="str">
        <f t="shared" si="125"/>
        <v>AA</v>
      </c>
      <c r="M2631" s="2" t="s">
        <v>132</v>
      </c>
      <c r="N2631" s="2" t="s">
        <v>427</v>
      </c>
      <c r="O2631" s="2" t="s">
        <v>70</v>
      </c>
    </row>
    <row r="2632" spans="1:15">
      <c r="A2632" s="42">
        <v>41621</v>
      </c>
      <c r="B2632" s="42">
        <v>48926</v>
      </c>
      <c r="C2632" s="130">
        <v>240</v>
      </c>
      <c r="D2632" s="43">
        <v>8.5099999999999995E-2</v>
      </c>
      <c r="E2632" s="43">
        <v>8.5099999999999995E-2</v>
      </c>
      <c r="F2632" s="44">
        <v>80000</v>
      </c>
      <c r="G2632" s="44">
        <v>80000</v>
      </c>
      <c r="H2632" s="44">
        <v>49371.15</v>
      </c>
      <c r="I2632" s="44">
        <v>49999.99</v>
      </c>
      <c r="J2632" s="68">
        <f t="shared" si="123"/>
        <v>0.61713937500000005</v>
      </c>
      <c r="K2632" s="43">
        <f t="shared" si="124"/>
        <v>0.62499987499999998</v>
      </c>
      <c r="L2632" s="41" t="str">
        <f t="shared" si="125"/>
        <v>AA</v>
      </c>
      <c r="M2632" s="41" t="s">
        <v>453</v>
      </c>
      <c r="N2632" s="41" t="s">
        <v>418</v>
      </c>
      <c r="O2632" s="41" t="s">
        <v>70</v>
      </c>
    </row>
    <row r="2633" spans="1:15">
      <c r="A2633" s="38">
        <v>41173</v>
      </c>
      <c r="B2633" s="38">
        <v>53956</v>
      </c>
      <c r="C2633" s="131">
        <v>420</v>
      </c>
      <c r="D2633" s="39">
        <v>8.5099999999999995E-2</v>
      </c>
      <c r="E2633" s="39">
        <v>8.5099999999999995E-2</v>
      </c>
      <c r="F2633" s="40">
        <v>112000</v>
      </c>
      <c r="G2633" s="40">
        <v>112000</v>
      </c>
      <c r="H2633" s="40">
        <v>65928.490000000005</v>
      </c>
      <c r="I2633" s="40">
        <v>69999.990000000005</v>
      </c>
      <c r="J2633" s="67">
        <f t="shared" si="123"/>
        <v>0.58864723214285719</v>
      </c>
      <c r="K2633" s="39">
        <f t="shared" si="124"/>
        <v>0.62499991071428573</v>
      </c>
      <c r="L2633" s="2" t="str">
        <f t="shared" si="125"/>
        <v>AA</v>
      </c>
      <c r="M2633" s="2" t="s">
        <v>946</v>
      </c>
      <c r="N2633" s="2" t="s">
        <v>435</v>
      </c>
      <c r="O2633" s="2" t="s">
        <v>70</v>
      </c>
    </row>
    <row r="2634" spans="1:15">
      <c r="A2634" s="42">
        <v>41471</v>
      </c>
      <c r="B2634" s="42">
        <v>54255</v>
      </c>
      <c r="C2634" s="130">
        <v>420</v>
      </c>
      <c r="D2634" s="43">
        <v>8.5099999999999995E-2</v>
      </c>
      <c r="E2634" s="43">
        <v>7.5300000000000006E-2</v>
      </c>
      <c r="F2634" s="44">
        <v>120000</v>
      </c>
      <c r="G2634" s="44">
        <v>120000</v>
      </c>
      <c r="H2634" s="44">
        <v>38018.9</v>
      </c>
      <c r="I2634" s="44">
        <v>74999.990000000005</v>
      </c>
      <c r="J2634" s="68">
        <f t="shared" si="123"/>
        <v>0.31682416666666668</v>
      </c>
      <c r="K2634" s="43">
        <f t="shared" si="124"/>
        <v>0.62499991666666666</v>
      </c>
      <c r="L2634" s="41" t="str">
        <f t="shared" si="125"/>
        <v>AA</v>
      </c>
      <c r="M2634" s="41" t="s">
        <v>552</v>
      </c>
      <c r="N2634" s="41" t="s">
        <v>416</v>
      </c>
      <c r="O2634" s="41" t="s">
        <v>70</v>
      </c>
    </row>
    <row r="2635" spans="1:15">
      <c r="A2635" s="38">
        <v>41555</v>
      </c>
      <c r="B2635" s="38">
        <v>54339</v>
      </c>
      <c r="C2635" s="131">
        <v>420</v>
      </c>
      <c r="D2635" s="39">
        <v>8.5099999999999995E-2</v>
      </c>
      <c r="E2635" s="39">
        <v>0.08</v>
      </c>
      <c r="F2635" s="40">
        <v>120000</v>
      </c>
      <c r="G2635" s="40">
        <v>120000</v>
      </c>
      <c r="H2635" s="40">
        <v>54454.91</v>
      </c>
      <c r="I2635" s="40">
        <v>74999.990000000005</v>
      </c>
      <c r="J2635" s="67">
        <f t="shared" si="123"/>
        <v>0.45379091666666671</v>
      </c>
      <c r="K2635" s="39">
        <f t="shared" si="124"/>
        <v>0.62499991666666666</v>
      </c>
      <c r="L2635" s="2" t="str">
        <f t="shared" si="125"/>
        <v>AA</v>
      </c>
      <c r="M2635" s="2" t="s">
        <v>654</v>
      </c>
      <c r="N2635" s="2" t="s">
        <v>423</v>
      </c>
      <c r="O2635" s="2" t="s">
        <v>70</v>
      </c>
    </row>
    <row r="2636" spans="1:15">
      <c r="A2636" s="42">
        <v>41327</v>
      </c>
      <c r="B2636" s="42">
        <v>44979</v>
      </c>
      <c r="C2636" s="130">
        <v>120</v>
      </c>
      <c r="D2636" s="43">
        <v>8.5099999999999995E-2</v>
      </c>
      <c r="E2636" s="43">
        <v>0.08</v>
      </c>
      <c r="F2636" s="44">
        <v>128000</v>
      </c>
      <c r="G2636" s="44">
        <v>128000</v>
      </c>
      <c r="H2636" s="44">
        <v>64797.42</v>
      </c>
      <c r="I2636" s="44">
        <v>79999.990000000005</v>
      </c>
      <c r="J2636" s="68">
        <f t="shared" si="123"/>
        <v>0.50622984375000002</v>
      </c>
      <c r="K2636" s="43">
        <f t="shared" si="124"/>
        <v>0.62499992187500009</v>
      </c>
      <c r="L2636" s="41" t="str">
        <f t="shared" si="125"/>
        <v>AA</v>
      </c>
      <c r="M2636" s="41" t="s">
        <v>960</v>
      </c>
      <c r="N2636" s="41" t="s">
        <v>421</v>
      </c>
      <c r="O2636" s="41" t="s">
        <v>70</v>
      </c>
    </row>
    <row r="2637" spans="1:15">
      <c r="A2637" s="42">
        <v>41453</v>
      </c>
      <c r="B2637" s="42">
        <v>46932</v>
      </c>
      <c r="C2637" s="130">
        <v>180</v>
      </c>
      <c r="D2637" s="43">
        <v>8.5099999999999995E-2</v>
      </c>
      <c r="E2637" s="43">
        <v>0.08</v>
      </c>
      <c r="F2637" s="44">
        <v>160000</v>
      </c>
      <c r="G2637" s="44">
        <v>160000</v>
      </c>
      <c r="H2637" s="44">
        <v>89942.58</v>
      </c>
      <c r="I2637" s="44">
        <v>99999.99</v>
      </c>
      <c r="J2637" s="68">
        <f t="shared" si="123"/>
        <v>0.56214112500000002</v>
      </c>
      <c r="K2637" s="43">
        <f t="shared" si="124"/>
        <v>0.62499993750000005</v>
      </c>
      <c r="L2637" s="41" t="str">
        <f t="shared" si="125"/>
        <v>AA</v>
      </c>
      <c r="M2637" s="41" t="s">
        <v>784</v>
      </c>
      <c r="N2637" s="41" t="s">
        <v>417</v>
      </c>
      <c r="O2637" s="41" t="s">
        <v>70</v>
      </c>
    </row>
    <row r="2638" spans="1:15">
      <c r="A2638" s="38">
        <v>41106</v>
      </c>
      <c r="B2638" s="38">
        <v>48411</v>
      </c>
      <c r="C2638" s="131">
        <v>240</v>
      </c>
      <c r="D2638" s="39">
        <v>8.5099999999999995E-2</v>
      </c>
      <c r="E2638" s="39">
        <v>0.08</v>
      </c>
      <c r="F2638" s="40">
        <v>160000</v>
      </c>
      <c r="G2638" s="40">
        <v>160000</v>
      </c>
      <c r="H2638" s="40">
        <v>88182.35</v>
      </c>
      <c r="I2638" s="40">
        <v>99999.99</v>
      </c>
      <c r="J2638" s="67">
        <f t="shared" si="123"/>
        <v>0.55113968750000009</v>
      </c>
      <c r="K2638" s="39">
        <f t="shared" si="124"/>
        <v>0.62499993750000005</v>
      </c>
      <c r="L2638" s="2" t="str">
        <f t="shared" si="125"/>
        <v>AA</v>
      </c>
      <c r="M2638" s="2" t="s">
        <v>586</v>
      </c>
      <c r="N2638" s="2" t="s">
        <v>416</v>
      </c>
      <c r="O2638" s="2" t="s">
        <v>70</v>
      </c>
    </row>
    <row r="2639" spans="1:15">
      <c r="A2639" s="42">
        <v>41529</v>
      </c>
      <c r="B2639" s="42">
        <v>48834</v>
      </c>
      <c r="C2639" s="130">
        <v>240</v>
      </c>
      <c r="D2639" s="43">
        <v>8.5099999999999995E-2</v>
      </c>
      <c r="E2639" s="43">
        <v>0.08</v>
      </c>
      <c r="F2639" s="44">
        <v>160000</v>
      </c>
      <c r="G2639" s="44">
        <v>160000</v>
      </c>
      <c r="H2639" s="44">
        <v>93992.65</v>
      </c>
      <c r="I2639" s="44">
        <v>99999.99</v>
      </c>
      <c r="J2639" s="68">
        <f t="shared" si="123"/>
        <v>0.58745406249999998</v>
      </c>
      <c r="K2639" s="43">
        <f t="shared" si="124"/>
        <v>0.62499993750000005</v>
      </c>
      <c r="L2639" s="41" t="str">
        <f t="shared" si="125"/>
        <v>AA</v>
      </c>
      <c r="M2639" s="41" t="s">
        <v>1025</v>
      </c>
      <c r="N2639" s="41" t="s">
        <v>417</v>
      </c>
      <c r="O2639" s="41" t="s">
        <v>70</v>
      </c>
    </row>
    <row r="2640" spans="1:15">
      <c r="A2640" s="42">
        <v>41751</v>
      </c>
      <c r="B2640" s="42">
        <v>50882</v>
      </c>
      <c r="C2640" s="130">
        <v>300</v>
      </c>
      <c r="D2640" s="43">
        <v>8.5099999999999995E-2</v>
      </c>
      <c r="E2640" s="43">
        <v>7.8100000000000003E-2</v>
      </c>
      <c r="F2640" s="44">
        <v>160000</v>
      </c>
      <c r="G2640" s="44">
        <v>160000</v>
      </c>
      <c r="H2640" s="44">
        <v>97475.75</v>
      </c>
      <c r="I2640" s="44">
        <v>99999.99</v>
      </c>
      <c r="J2640" s="68">
        <f t="shared" si="123"/>
        <v>0.60922343749999996</v>
      </c>
      <c r="K2640" s="43">
        <f t="shared" si="124"/>
        <v>0.62499993750000005</v>
      </c>
      <c r="L2640" s="41" t="str">
        <f t="shared" si="125"/>
        <v>AA</v>
      </c>
      <c r="M2640" s="41" t="s">
        <v>518</v>
      </c>
      <c r="N2640" s="41" t="s">
        <v>416</v>
      </c>
      <c r="O2640" s="41" t="s">
        <v>70</v>
      </c>
    </row>
    <row r="2641" spans="1:15">
      <c r="A2641" s="42">
        <v>41303</v>
      </c>
      <c r="B2641" s="42">
        <v>50434</v>
      </c>
      <c r="C2641" s="130">
        <v>300</v>
      </c>
      <c r="D2641" s="43">
        <v>8.5099999999999995E-2</v>
      </c>
      <c r="E2641" s="43">
        <v>0.08</v>
      </c>
      <c r="F2641" s="44">
        <v>160000</v>
      </c>
      <c r="G2641" s="44">
        <v>160000</v>
      </c>
      <c r="H2641" s="44">
        <v>92807.86</v>
      </c>
      <c r="I2641" s="44">
        <v>99999.99</v>
      </c>
      <c r="J2641" s="68">
        <f t="shared" si="123"/>
        <v>0.58004912500000005</v>
      </c>
      <c r="K2641" s="43">
        <f t="shared" si="124"/>
        <v>0.62499993750000005</v>
      </c>
      <c r="L2641" s="41" t="str">
        <f t="shared" si="125"/>
        <v>AA</v>
      </c>
      <c r="M2641" s="41" t="s">
        <v>542</v>
      </c>
      <c r="N2641" s="41" t="s">
        <v>417</v>
      </c>
      <c r="O2641" s="41" t="s">
        <v>70</v>
      </c>
    </row>
    <row r="2642" spans="1:15">
      <c r="A2642" s="42">
        <v>41557</v>
      </c>
      <c r="B2642" s="42">
        <v>52514</v>
      </c>
      <c r="C2642" s="130">
        <v>360</v>
      </c>
      <c r="D2642" s="43">
        <v>8.5099999999999995E-2</v>
      </c>
      <c r="E2642" s="43">
        <v>0.08</v>
      </c>
      <c r="F2642" s="44">
        <v>160000</v>
      </c>
      <c r="G2642" s="44">
        <v>160000</v>
      </c>
      <c r="H2642" s="44">
        <v>100081.42</v>
      </c>
      <c r="I2642" s="44">
        <v>99999.99</v>
      </c>
      <c r="J2642" s="68">
        <f t="shared" si="123"/>
        <v>0.62550887499999996</v>
      </c>
      <c r="K2642" s="43">
        <f t="shared" si="124"/>
        <v>0.62499993750000005</v>
      </c>
      <c r="L2642" s="41" t="str">
        <f t="shared" si="125"/>
        <v>AA</v>
      </c>
      <c r="M2642" s="41" t="s">
        <v>653</v>
      </c>
      <c r="N2642" s="41" t="s">
        <v>424</v>
      </c>
      <c r="O2642" s="41" t="s">
        <v>70</v>
      </c>
    </row>
    <row r="2643" spans="1:15">
      <c r="A2643" s="38">
        <v>41082</v>
      </c>
      <c r="B2643" s="38">
        <v>52039</v>
      </c>
      <c r="C2643" s="131">
        <v>360</v>
      </c>
      <c r="D2643" s="39">
        <v>8.5099999999999995E-2</v>
      </c>
      <c r="E2643" s="39">
        <v>0.08</v>
      </c>
      <c r="F2643" s="40">
        <v>160000</v>
      </c>
      <c r="G2643" s="40">
        <v>160000</v>
      </c>
      <c r="H2643" s="40">
        <v>92210.21</v>
      </c>
      <c r="I2643" s="40">
        <v>99999.99</v>
      </c>
      <c r="J2643" s="67">
        <f t="shared" si="123"/>
        <v>0.57631381250000002</v>
      </c>
      <c r="K2643" s="39">
        <f t="shared" si="124"/>
        <v>0.62499993750000005</v>
      </c>
      <c r="L2643" s="2" t="str">
        <f t="shared" si="125"/>
        <v>AA</v>
      </c>
      <c r="M2643" s="2" t="s">
        <v>549</v>
      </c>
      <c r="N2643" s="2" t="s">
        <v>427</v>
      </c>
      <c r="O2643" s="2" t="s">
        <v>70</v>
      </c>
    </row>
    <row r="2644" spans="1:15">
      <c r="A2644" s="38">
        <v>41372</v>
      </c>
      <c r="B2644" s="38">
        <v>54156</v>
      </c>
      <c r="C2644" s="131">
        <v>420</v>
      </c>
      <c r="D2644" s="39">
        <v>8.5099999999999995E-2</v>
      </c>
      <c r="E2644" s="39">
        <v>7.5300000000000006E-2</v>
      </c>
      <c r="F2644" s="40">
        <v>160000</v>
      </c>
      <c r="G2644" s="40">
        <v>160000</v>
      </c>
      <c r="H2644" s="40">
        <v>95905.88</v>
      </c>
      <c r="I2644" s="40">
        <v>99999.99</v>
      </c>
      <c r="J2644" s="67">
        <f t="shared" si="123"/>
        <v>0.59941175000000002</v>
      </c>
      <c r="K2644" s="39">
        <f t="shared" si="124"/>
        <v>0.62499993750000005</v>
      </c>
      <c r="L2644" s="2" t="str">
        <f t="shared" si="125"/>
        <v>AA</v>
      </c>
      <c r="M2644" s="2" t="s">
        <v>710</v>
      </c>
      <c r="N2644" s="2" t="s">
        <v>421</v>
      </c>
      <c r="O2644" s="2" t="s">
        <v>70</v>
      </c>
    </row>
    <row r="2645" spans="1:15">
      <c r="A2645" s="38">
        <v>41296</v>
      </c>
      <c r="B2645" s="38">
        <v>54079</v>
      </c>
      <c r="C2645" s="131">
        <v>420</v>
      </c>
      <c r="D2645" s="39">
        <v>8.5099999999999995E-2</v>
      </c>
      <c r="E2645" s="39">
        <v>0.08</v>
      </c>
      <c r="F2645" s="40">
        <v>160000</v>
      </c>
      <c r="G2645" s="40">
        <v>160000</v>
      </c>
      <c r="H2645" s="40">
        <v>95179.839999999997</v>
      </c>
      <c r="I2645" s="40">
        <v>99999.99</v>
      </c>
      <c r="J2645" s="67">
        <f t="shared" si="123"/>
        <v>0.59487400000000001</v>
      </c>
      <c r="K2645" s="39">
        <f t="shared" si="124"/>
        <v>0.62499993750000005</v>
      </c>
      <c r="L2645" s="2" t="str">
        <f t="shared" si="125"/>
        <v>AA</v>
      </c>
      <c r="M2645" s="2" t="s">
        <v>475</v>
      </c>
      <c r="N2645" s="2" t="s">
        <v>427</v>
      </c>
      <c r="O2645" s="2" t="s">
        <v>70</v>
      </c>
    </row>
    <row r="2646" spans="1:15">
      <c r="A2646" s="38">
        <v>41359</v>
      </c>
      <c r="B2646" s="38">
        <v>50490</v>
      </c>
      <c r="C2646" s="131">
        <v>300</v>
      </c>
      <c r="D2646" s="39">
        <v>8.5099999999999995E-2</v>
      </c>
      <c r="E2646" s="39">
        <v>0.08</v>
      </c>
      <c r="F2646" s="40">
        <v>176000</v>
      </c>
      <c r="G2646" s="40">
        <v>176000</v>
      </c>
      <c r="H2646" s="40">
        <v>102793.99</v>
      </c>
      <c r="I2646" s="40">
        <v>109999.99</v>
      </c>
      <c r="J2646" s="67">
        <f t="shared" si="123"/>
        <v>0.58405676136363638</v>
      </c>
      <c r="K2646" s="39">
        <f t="shared" si="124"/>
        <v>0.62499994318181817</v>
      </c>
      <c r="L2646" s="2" t="str">
        <f t="shared" si="125"/>
        <v>AA</v>
      </c>
      <c r="M2646" s="2" t="s">
        <v>699</v>
      </c>
      <c r="N2646" s="2" t="s">
        <v>421</v>
      </c>
      <c r="O2646" s="2" t="s">
        <v>70</v>
      </c>
    </row>
    <row r="2647" spans="1:15">
      <c r="A2647" s="38">
        <v>41178</v>
      </c>
      <c r="B2647" s="38">
        <v>53961</v>
      </c>
      <c r="C2647" s="131">
        <v>420</v>
      </c>
      <c r="D2647" s="39">
        <v>8.5099999999999995E-2</v>
      </c>
      <c r="E2647" s="39">
        <v>7.5300000000000006E-2</v>
      </c>
      <c r="F2647" s="40">
        <v>176000</v>
      </c>
      <c r="G2647" s="40">
        <v>176000</v>
      </c>
      <c r="H2647" s="40">
        <v>103633.77</v>
      </c>
      <c r="I2647" s="40">
        <v>109999.99</v>
      </c>
      <c r="J2647" s="67">
        <f t="shared" si="123"/>
        <v>0.58882823863636369</v>
      </c>
      <c r="K2647" s="39">
        <f t="shared" si="124"/>
        <v>0.62499994318181817</v>
      </c>
      <c r="L2647" s="2" t="str">
        <f t="shared" si="125"/>
        <v>AA</v>
      </c>
      <c r="M2647" s="2" t="s">
        <v>523</v>
      </c>
      <c r="N2647" s="2" t="s">
        <v>423</v>
      </c>
      <c r="O2647" s="2" t="s">
        <v>70</v>
      </c>
    </row>
    <row r="2648" spans="1:15">
      <c r="A2648" s="38">
        <v>41577</v>
      </c>
      <c r="B2648" s="38">
        <v>48760</v>
      </c>
      <c r="C2648" s="131">
        <v>236</v>
      </c>
      <c r="D2648" s="39">
        <v>8.5099999999999995E-2</v>
      </c>
      <c r="E2648" s="39">
        <v>7.5300000000000006E-2</v>
      </c>
      <c r="F2648" s="40">
        <v>192000</v>
      </c>
      <c r="G2648" s="40">
        <v>192000</v>
      </c>
      <c r="H2648" s="40">
        <v>113037.36</v>
      </c>
      <c r="I2648" s="40">
        <v>119999.99</v>
      </c>
      <c r="J2648" s="67">
        <f t="shared" si="123"/>
        <v>0.58873624999999996</v>
      </c>
      <c r="K2648" s="39">
        <f t="shared" si="124"/>
        <v>0.62499994791666669</v>
      </c>
      <c r="L2648" s="2" t="str">
        <f t="shared" si="125"/>
        <v>AA</v>
      </c>
      <c r="M2648" s="2" t="s">
        <v>814</v>
      </c>
      <c r="N2648" s="2" t="s">
        <v>416</v>
      </c>
      <c r="O2648" s="2" t="s">
        <v>70</v>
      </c>
    </row>
    <row r="2649" spans="1:15">
      <c r="A2649" s="42">
        <v>41481</v>
      </c>
      <c r="B2649" s="42">
        <v>50612</v>
      </c>
      <c r="C2649" s="130">
        <v>300</v>
      </c>
      <c r="D2649" s="43">
        <v>8.5099999999999995E-2</v>
      </c>
      <c r="E2649" s="43">
        <v>0.08</v>
      </c>
      <c r="F2649" s="44">
        <v>192000</v>
      </c>
      <c r="G2649" s="44">
        <v>192000</v>
      </c>
      <c r="H2649" s="44">
        <v>113755.9</v>
      </c>
      <c r="I2649" s="44">
        <v>119999.99</v>
      </c>
      <c r="J2649" s="68">
        <f t="shared" si="123"/>
        <v>0.59247864583333332</v>
      </c>
      <c r="K2649" s="43">
        <f t="shared" si="124"/>
        <v>0.62499994791666669</v>
      </c>
      <c r="L2649" s="41" t="str">
        <f t="shared" si="125"/>
        <v>AA</v>
      </c>
      <c r="M2649" s="41" t="s">
        <v>818</v>
      </c>
      <c r="N2649" s="41" t="s">
        <v>424</v>
      </c>
      <c r="O2649" s="41" t="s">
        <v>70</v>
      </c>
    </row>
    <row r="2650" spans="1:15">
      <c r="A2650" s="38">
        <v>41374</v>
      </c>
      <c r="B2650" s="38">
        <v>54158</v>
      </c>
      <c r="C2650" s="131">
        <v>420</v>
      </c>
      <c r="D2650" s="39">
        <v>8.5099999999999995E-2</v>
      </c>
      <c r="E2650" s="39">
        <v>0.08</v>
      </c>
      <c r="F2650" s="40">
        <v>192000</v>
      </c>
      <c r="G2650" s="40">
        <v>192000</v>
      </c>
      <c r="H2650" s="40">
        <v>115048.76</v>
      </c>
      <c r="I2650" s="40">
        <v>119999.99</v>
      </c>
      <c r="J2650" s="67">
        <f t="shared" si="123"/>
        <v>0.59921229166666667</v>
      </c>
      <c r="K2650" s="39">
        <f t="shared" si="124"/>
        <v>0.62499994791666669</v>
      </c>
      <c r="L2650" s="2" t="str">
        <f t="shared" si="125"/>
        <v>AA</v>
      </c>
      <c r="M2650" s="2" t="s">
        <v>461</v>
      </c>
      <c r="N2650" s="2" t="s">
        <v>416</v>
      </c>
      <c r="O2650" s="2" t="s">
        <v>70</v>
      </c>
    </row>
    <row r="2651" spans="1:15">
      <c r="A2651" s="38">
        <v>41624</v>
      </c>
      <c r="B2651" s="38">
        <v>50755</v>
      </c>
      <c r="C2651" s="131">
        <v>300</v>
      </c>
      <c r="D2651" s="39">
        <v>8.5099999999999995E-2</v>
      </c>
      <c r="E2651" s="39">
        <v>7.5300000000000006E-2</v>
      </c>
      <c r="F2651" s="40">
        <v>200000</v>
      </c>
      <c r="G2651" s="40">
        <v>200000</v>
      </c>
      <c r="H2651" s="40">
        <v>120430.19</v>
      </c>
      <c r="I2651" s="40">
        <v>124999.99</v>
      </c>
      <c r="J2651" s="67">
        <f t="shared" si="123"/>
        <v>0.60215094999999996</v>
      </c>
      <c r="K2651" s="39">
        <f t="shared" si="124"/>
        <v>0.62499994999999997</v>
      </c>
      <c r="L2651" s="2" t="str">
        <f t="shared" si="125"/>
        <v>AA</v>
      </c>
      <c r="M2651" s="2" t="s">
        <v>570</v>
      </c>
      <c r="N2651" s="2" t="s">
        <v>422</v>
      </c>
      <c r="O2651" s="2" t="s">
        <v>70</v>
      </c>
    </row>
    <row r="2652" spans="1:15">
      <c r="A2652" s="38">
        <v>41667</v>
      </c>
      <c r="B2652" s="38">
        <v>50798</v>
      </c>
      <c r="C2652" s="131">
        <v>300</v>
      </c>
      <c r="D2652" s="39">
        <v>8.5099999999999995E-2</v>
      </c>
      <c r="E2652" s="39">
        <v>0.08</v>
      </c>
      <c r="F2652" s="40">
        <v>200000</v>
      </c>
      <c r="G2652" s="40">
        <v>200000</v>
      </c>
      <c r="H2652" s="40">
        <v>120742.23</v>
      </c>
      <c r="I2652" s="40">
        <v>124999.99</v>
      </c>
      <c r="J2652" s="67">
        <f t="shared" si="123"/>
        <v>0.60371114999999997</v>
      </c>
      <c r="K2652" s="39">
        <f t="shared" si="124"/>
        <v>0.62499994999999997</v>
      </c>
      <c r="L2652" s="2" t="str">
        <f t="shared" si="125"/>
        <v>AA</v>
      </c>
      <c r="M2652" s="2" t="s">
        <v>750</v>
      </c>
      <c r="N2652" s="2" t="s">
        <v>417</v>
      </c>
      <c r="O2652" s="2" t="s">
        <v>70</v>
      </c>
    </row>
    <row r="2653" spans="1:15">
      <c r="A2653" s="38">
        <v>41381</v>
      </c>
      <c r="B2653" s="38">
        <v>52187</v>
      </c>
      <c r="C2653" s="131">
        <v>355</v>
      </c>
      <c r="D2653" s="39">
        <v>8.5099999999999995E-2</v>
      </c>
      <c r="E2653" s="39">
        <v>7.8100000000000003E-2</v>
      </c>
      <c r="F2653" s="40">
        <v>200000</v>
      </c>
      <c r="G2653" s="40">
        <v>200000</v>
      </c>
      <c r="H2653" s="40">
        <v>118677.69</v>
      </c>
      <c r="I2653" s="40">
        <v>124999.99</v>
      </c>
      <c r="J2653" s="67">
        <f t="shared" si="123"/>
        <v>0.59338844999999996</v>
      </c>
      <c r="K2653" s="39">
        <f t="shared" si="124"/>
        <v>0.62499994999999997</v>
      </c>
      <c r="L2653" s="2" t="str">
        <f t="shared" si="125"/>
        <v>AA</v>
      </c>
      <c r="M2653" s="2" t="s">
        <v>466</v>
      </c>
      <c r="N2653" s="2" t="s">
        <v>421</v>
      </c>
      <c r="O2653" s="2" t="s">
        <v>70</v>
      </c>
    </row>
    <row r="2654" spans="1:15">
      <c r="A2654" s="42">
        <v>41537</v>
      </c>
      <c r="B2654" s="42">
        <v>52494</v>
      </c>
      <c r="C2654" s="130">
        <v>360</v>
      </c>
      <c r="D2654" s="43">
        <v>8.5099999999999995E-2</v>
      </c>
      <c r="E2654" s="43">
        <v>0.08</v>
      </c>
      <c r="F2654" s="44">
        <v>200000</v>
      </c>
      <c r="G2654" s="44">
        <v>200000</v>
      </c>
      <c r="H2654" s="44">
        <v>122732.41</v>
      </c>
      <c r="I2654" s="44">
        <v>124999.99</v>
      </c>
      <c r="J2654" s="68">
        <f t="shared" si="123"/>
        <v>0.61366205000000007</v>
      </c>
      <c r="K2654" s="43">
        <f t="shared" si="124"/>
        <v>0.62499994999999997</v>
      </c>
      <c r="L2654" s="41" t="str">
        <f t="shared" si="125"/>
        <v>AA</v>
      </c>
      <c r="M2654" s="41" t="s">
        <v>601</v>
      </c>
      <c r="N2654" s="41" t="s">
        <v>435</v>
      </c>
      <c r="O2654" s="41" t="s">
        <v>70</v>
      </c>
    </row>
    <row r="2655" spans="1:15">
      <c r="A2655" s="38">
        <v>41711</v>
      </c>
      <c r="B2655" s="38">
        <v>52669</v>
      </c>
      <c r="C2655" s="131">
        <v>360</v>
      </c>
      <c r="D2655" s="39">
        <v>8.5099999999999995E-2</v>
      </c>
      <c r="E2655" s="39">
        <v>0.08</v>
      </c>
      <c r="F2655" s="40">
        <v>200000</v>
      </c>
      <c r="G2655" s="40">
        <v>200000</v>
      </c>
      <c r="H2655" s="40">
        <v>122348.48</v>
      </c>
      <c r="I2655" s="40">
        <v>124999.99</v>
      </c>
      <c r="J2655" s="67">
        <f t="shared" si="123"/>
        <v>0.61174240000000002</v>
      </c>
      <c r="K2655" s="39">
        <f t="shared" si="124"/>
        <v>0.62499994999999997</v>
      </c>
      <c r="L2655" s="2" t="str">
        <f t="shared" si="125"/>
        <v>AA</v>
      </c>
      <c r="M2655" s="2" t="s">
        <v>466</v>
      </c>
      <c r="N2655" s="2" t="s">
        <v>421</v>
      </c>
      <c r="O2655" s="2" t="s">
        <v>70</v>
      </c>
    </row>
    <row r="2656" spans="1:15">
      <c r="A2656" s="42">
        <v>41677</v>
      </c>
      <c r="B2656" s="42">
        <v>54461</v>
      </c>
      <c r="C2656" s="130">
        <v>420</v>
      </c>
      <c r="D2656" s="43">
        <v>8.5099999999999995E-2</v>
      </c>
      <c r="E2656" s="43">
        <v>7.4400000000000008E-2</v>
      </c>
      <c r="F2656" s="44">
        <v>200000</v>
      </c>
      <c r="G2656" s="44">
        <v>200000</v>
      </c>
      <c r="H2656" s="44">
        <v>122607.06</v>
      </c>
      <c r="I2656" s="44">
        <v>124999.99</v>
      </c>
      <c r="J2656" s="68">
        <f t="shared" si="123"/>
        <v>0.61303529999999995</v>
      </c>
      <c r="K2656" s="43">
        <f t="shared" si="124"/>
        <v>0.62499994999999997</v>
      </c>
      <c r="L2656" s="41" t="str">
        <f t="shared" si="125"/>
        <v>AA</v>
      </c>
      <c r="M2656" s="41" t="s">
        <v>634</v>
      </c>
      <c r="N2656" s="41" t="s">
        <v>421</v>
      </c>
      <c r="O2656" s="41" t="s">
        <v>70</v>
      </c>
    </row>
    <row r="2657" spans="1:15">
      <c r="A2657" s="38">
        <v>41120</v>
      </c>
      <c r="B2657" s="38">
        <v>44042</v>
      </c>
      <c r="C2657" s="131">
        <v>96</v>
      </c>
      <c r="D2657" s="39">
        <v>8.5099999999999995E-2</v>
      </c>
      <c r="E2657" s="39">
        <v>8.5099999999999995E-2</v>
      </c>
      <c r="F2657" s="40">
        <v>80000</v>
      </c>
      <c r="G2657" s="40">
        <v>80000</v>
      </c>
      <c r="H2657" s="40">
        <v>40058.22</v>
      </c>
      <c r="I2657" s="40">
        <v>50000</v>
      </c>
      <c r="J2657" s="67">
        <f t="shared" si="123"/>
        <v>0.50072775000000003</v>
      </c>
      <c r="K2657" s="39">
        <f t="shared" si="124"/>
        <v>0.625</v>
      </c>
      <c r="L2657" s="2" t="str">
        <f t="shared" si="125"/>
        <v>AA</v>
      </c>
      <c r="M2657" s="2" t="s">
        <v>814</v>
      </c>
      <c r="N2657" s="2" t="s">
        <v>416</v>
      </c>
      <c r="O2657" s="2" t="s">
        <v>70</v>
      </c>
    </row>
    <row r="2658" spans="1:15">
      <c r="A2658" s="38">
        <v>41456</v>
      </c>
      <c r="B2658" s="38">
        <v>47362</v>
      </c>
      <c r="C2658" s="131">
        <v>194</v>
      </c>
      <c r="D2658" s="39">
        <v>8.5099999999999995E-2</v>
      </c>
      <c r="E2658" s="39">
        <v>0.08</v>
      </c>
      <c r="F2658" s="40">
        <v>80000</v>
      </c>
      <c r="G2658" s="40">
        <v>80000</v>
      </c>
      <c r="H2658" s="40">
        <v>49489.1</v>
      </c>
      <c r="I2658" s="40">
        <v>50000</v>
      </c>
      <c r="J2658" s="67">
        <f t="shared" si="123"/>
        <v>0.61861374999999996</v>
      </c>
      <c r="K2658" s="39">
        <f t="shared" si="124"/>
        <v>0.625</v>
      </c>
      <c r="L2658" s="2" t="str">
        <f t="shared" si="125"/>
        <v>AA</v>
      </c>
      <c r="M2658" s="2" t="s">
        <v>232</v>
      </c>
      <c r="N2658" s="2" t="s">
        <v>417</v>
      </c>
      <c r="O2658" s="2" t="s">
        <v>70</v>
      </c>
    </row>
    <row r="2659" spans="1:15">
      <c r="A2659" s="38">
        <v>41733</v>
      </c>
      <c r="B2659" s="38">
        <v>54517</v>
      </c>
      <c r="C2659" s="131">
        <v>420</v>
      </c>
      <c r="D2659" s="39">
        <v>8.5099999999999995E-2</v>
      </c>
      <c r="E2659" s="39">
        <v>0.08</v>
      </c>
      <c r="F2659" s="40">
        <v>120000</v>
      </c>
      <c r="G2659" s="40">
        <v>120000</v>
      </c>
      <c r="H2659" s="40">
        <v>74357.210000000006</v>
      </c>
      <c r="I2659" s="40">
        <v>75000</v>
      </c>
      <c r="J2659" s="67">
        <f t="shared" si="123"/>
        <v>0.61964341666666667</v>
      </c>
      <c r="K2659" s="39">
        <f t="shared" si="124"/>
        <v>0.625</v>
      </c>
      <c r="L2659" s="2" t="str">
        <f t="shared" si="125"/>
        <v>AA</v>
      </c>
      <c r="M2659" s="2" t="s">
        <v>555</v>
      </c>
      <c r="N2659" s="2" t="s">
        <v>434</v>
      </c>
      <c r="O2659" s="2" t="s">
        <v>70</v>
      </c>
    </row>
    <row r="2660" spans="1:15">
      <c r="A2660" s="42">
        <v>41564</v>
      </c>
      <c r="B2660" s="42">
        <v>54348</v>
      </c>
      <c r="C2660" s="130">
        <v>420</v>
      </c>
      <c r="D2660" s="43">
        <v>8.5099999999999995E-2</v>
      </c>
      <c r="E2660" s="43">
        <v>0.08</v>
      </c>
      <c r="F2660" s="44">
        <v>140000</v>
      </c>
      <c r="G2660" s="44">
        <v>140000</v>
      </c>
      <c r="H2660" s="44">
        <v>85124.71</v>
      </c>
      <c r="I2660" s="44">
        <v>87516.26</v>
      </c>
      <c r="J2660" s="68">
        <f t="shared" si="123"/>
        <v>0.6080336428571429</v>
      </c>
      <c r="K2660" s="43">
        <f t="shared" si="124"/>
        <v>0.62511614285714279</v>
      </c>
      <c r="L2660" s="41" t="str">
        <f t="shared" si="125"/>
        <v>AA</v>
      </c>
      <c r="M2660" s="41" t="s">
        <v>619</v>
      </c>
      <c r="N2660" s="41" t="s">
        <v>427</v>
      </c>
      <c r="O2660" s="41" t="s">
        <v>70</v>
      </c>
    </row>
    <row r="2661" spans="1:15">
      <c r="A2661" s="38">
        <v>41680</v>
      </c>
      <c r="B2661" s="38">
        <v>50811</v>
      </c>
      <c r="C2661" s="131">
        <v>300</v>
      </c>
      <c r="D2661" s="39">
        <v>8.5099999999999995E-2</v>
      </c>
      <c r="E2661" s="39">
        <v>7.5300000000000006E-2</v>
      </c>
      <c r="F2661" s="40">
        <v>150360</v>
      </c>
      <c r="G2661" s="40">
        <v>150360</v>
      </c>
      <c r="H2661" s="40">
        <v>91033.01</v>
      </c>
      <c r="I2661" s="40">
        <v>93996.87</v>
      </c>
      <c r="J2661" s="67">
        <f t="shared" si="123"/>
        <v>0.60543369247140189</v>
      </c>
      <c r="K2661" s="39">
        <f t="shared" si="124"/>
        <v>0.62514545091779727</v>
      </c>
      <c r="L2661" s="2" t="str">
        <f t="shared" si="125"/>
        <v>AA</v>
      </c>
      <c r="M2661" s="2" t="s">
        <v>475</v>
      </c>
      <c r="N2661" s="2" t="s">
        <v>427</v>
      </c>
      <c r="O2661" s="2" t="s">
        <v>70</v>
      </c>
    </row>
    <row r="2662" spans="1:15">
      <c r="A2662" s="38">
        <v>41383</v>
      </c>
      <c r="B2662" s="38">
        <v>54167</v>
      </c>
      <c r="C2662" s="131">
        <v>420</v>
      </c>
      <c r="D2662" s="39">
        <v>8.5099999999999995E-2</v>
      </c>
      <c r="E2662" s="39">
        <v>0.08</v>
      </c>
      <c r="F2662" s="40">
        <v>191183</v>
      </c>
      <c r="G2662" s="40">
        <v>191183</v>
      </c>
      <c r="H2662" s="40">
        <v>116688.3</v>
      </c>
      <c r="I2662" s="40">
        <v>119551.59</v>
      </c>
      <c r="J2662" s="67">
        <f t="shared" si="123"/>
        <v>0.61034872347436753</v>
      </c>
      <c r="K2662" s="39">
        <f t="shared" si="124"/>
        <v>0.62532542119330692</v>
      </c>
      <c r="L2662" s="2" t="str">
        <f t="shared" si="125"/>
        <v>AA</v>
      </c>
      <c r="M2662" s="2" t="s">
        <v>633</v>
      </c>
      <c r="N2662" s="2" t="s">
        <v>422</v>
      </c>
      <c r="O2662" s="2" t="s">
        <v>70</v>
      </c>
    </row>
    <row r="2663" spans="1:15">
      <c r="A2663" s="42">
        <v>41270</v>
      </c>
      <c r="B2663" s="42">
        <v>54053</v>
      </c>
      <c r="C2663" s="130">
        <v>420</v>
      </c>
      <c r="D2663" s="43">
        <v>8.5099999999999995E-2</v>
      </c>
      <c r="E2663" s="43">
        <v>0.08</v>
      </c>
      <c r="F2663" s="44">
        <v>105000</v>
      </c>
      <c r="G2663" s="44">
        <v>105000</v>
      </c>
      <c r="H2663" s="44">
        <v>62373.09</v>
      </c>
      <c r="I2663" s="44">
        <v>65668.95</v>
      </c>
      <c r="J2663" s="68">
        <f t="shared" si="123"/>
        <v>0.59402942857142849</v>
      </c>
      <c r="K2663" s="43">
        <f t="shared" si="124"/>
        <v>0.62541857142857138</v>
      </c>
      <c r="L2663" s="41" t="str">
        <f t="shared" si="125"/>
        <v>AA</v>
      </c>
      <c r="M2663" s="41" t="s">
        <v>1281</v>
      </c>
      <c r="N2663" s="41" t="s">
        <v>421</v>
      </c>
      <c r="O2663" s="41" t="s">
        <v>70</v>
      </c>
    </row>
    <row r="2664" spans="1:15">
      <c r="A2664" s="42">
        <v>41695</v>
      </c>
      <c r="B2664" s="42">
        <v>50826</v>
      </c>
      <c r="C2664" s="130">
        <v>300</v>
      </c>
      <c r="D2664" s="43">
        <v>8.5099999999999995E-2</v>
      </c>
      <c r="E2664" s="43">
        <v>0.08</v>
      </c>
      <c r="F2664" s="44">
        <v>195970</v>
      </c>
      <c r="G2664" s="44">
        <v>195970</v>
      </c>
      <c r="H2664" s="44">
        <v>118753.94</v>
      </c>
      <c r="I2664" s="44">
        <v>122565.54</v>
      </c>
      <c r="J2664" s="68">
        <f t="shared" si="123"/>
        <v>0.60598020105118133</v>
      </c>
      <c r="K2664" s="43">
        <f t="shared" si="124"/>
        <v>0.62543011685462058</v>
      </c>
      <c r="L2664" s="41" t="str">
        <f t="shared" si="125"/>
        <v>AA</v>
      </c>
      <c r="M2664" s="41" t="s">
        <v>565</v>
      </c>
      <c r="N2664" s="41" t="s">
        <v>432</v>
      </c>
      <c r="O2664" s="41" t="s">
        <v>70</v>
      </c>
    </row>
    <row r="2665" spans="1:15">
      <c r="A2665" s="42">
        <v>41089</v>
      </c>
      <c r="B2665" s="42">
        <v>52046</v>
      </c>
      <c r="C2665" s="130">
        <v>360</v>
      </c>
      <c r="D2665" s="43">
        <v>8.5099999999999995E-2</v>
      </c>
      <c r="E2665" s="43">
        <v>7.4400000000000008E-2</v>
      </c>
      <c r="F2665" s="44">
        <v>163900</v>
      </c>
      <c r="G2665" s="44">
        <v>163900</v>
      </c>
      <c r="H2665" s="44">
        <v>94582.89</v>
      </c>
      <c r="I2665" s="44">
        <v>102538.31</v>
      </c>
      <c r="J2665" s="68">
        <f t="shared" si="123"/>
        <v>0.57707681513117759</v>
      </c>
      <c r="K2665" s="43">
        <f t="shared" si="124"/>
        <v>0.62561507016473461</v>
      </c>
      <c r="L2665" s="41" t="str">
        <f t="shared" si="125"/>
        <v>AA</v>
      </c>
      <c r="M2665" s="41" t="s">
        <v>531</v>
      </c>
      <c r="N2665" s="41" t="s">
        <v>423</v>
      </c>
      <c r="O2665" s="41" t="s">
        <v>70</v>
      </c>
    </row>
    <row r="2666" spans="1:15">
      <c r="A2666" s="42">
        <v>41404</v>
      </c>
      <c r="B2666" s="42">
        <v>54188</v>
      </c>
      <c r="C2666" s="130">
        <v>420</v>
      </c>
      <c r="D2666" s="43">
        <v>8.5099999999999995E-2</v>
      </c>
      <c r="E2666" s="43">
        <v>0.08</v>
      </c>
      <c r="F2666" s="44">
        <v>190000</v>
      </c>
      <c r="G2666" s="44">
        <v>190000</v>
      </c>
      <c r="H2666" s="44">
        <v>114263.81</v>
      </c>
      <c r="I2666" s="44">
        <v>118881.57</v>
      </c>
      <c r="J2666" s="68">
        <f t="shared" si="123"/>
        <v>0.60138847368421056</v>
      </c>
      <c r="K2666" s="43">
        <f t="shared" si="124"/>
        <v>0.62569247368421055</v>
      </c>
      <c r="L2666" s="41" t="str">
        <f t="shared" si="125"/>
        <v>AA</v>
      </c>
      <c r="M2666" s="41" t="s">
        <v>455</v>
      </c>
      <c r="N2666" s="41" t="s">
        <v>421</v>
      </c>
      <c r="O2666" s="41" t="s">
        <v>70</v>
      </c>
    </row>
    <row r="2667" spans="1:15">
      <c r="A2667" s="38">
        <v>41718</v>
      </c>
      <c r="B2667" s="38">
        <v>52676</v>
      </c>
      <c r="C2667" s="131">
        <v>360</v>
      </c>
      <c r="D2667" s="39">
        <v>8.5099999999999995E-2</v>
      </c>
      <c r="E2667" s="39">
        <v>0.08</v>
      </c>
      <c r="F2667" s="40">
        <v>190000</v>
      </c>
      <c r="G2667" s="40">
        <v>190000</v>
      </c>
      <c r="H2667" s="40">
        <v>116287.36</v>
      </c>
      <c r="I2667" s="40">
        <v>118889.7</v>
      </c>
      <c r="J2667" s="67">
        <f t="shared" si="123"/>
        <v>0.6120387368421053</v>
      </c>
      <c r="K2667" s="39">
        <f t="shared" si="124"/>
        <v>0.62573526315789474</v>
      </c>
      <c r="L2667" s="2" t="str">
        <f t="shared" si="125"/>
        <v>AA</v>
      </c>
      <c r="M2667" s="2" t="s">
        <v>449</v>
      </c>
      <c r="N2667" s="2" t="s">
        <v>418</v>
      </c>
      <c r="O2667" s="2" t="s">
        <v>70</v>
      </c>
    </row>
    <row r="2668" spans="1:15">
      <c r="A2668" s="38">
        <v>41666</v>
      </c>
      <c r="B2668" s="38">
        <v>54297</v>
      </c>
      <c r="C2668" s="131">
        <v>415</v>
      </c>
      <c r="D2668" s="39">
        <v>8.5099999999999995E-2</v>
      </c>
      <c r="E2668" s="39">
        <v>8.5099999999999995E-2</v>
      </c>
      <c r="F2668" s="40">
        <v>155000</v>
      </c>
      <c r="G2668" s="40">
        <v>155000</v>
      </c>
      <c r="H2668" s="40">
        <v>94929.279999999999</v>
      </c>
      <c r="I2668" s="40">
        <v>96999.99</v>
      </c>
      <c r="J2668" s="67">
        <f t="shared" si="123"/>
        <v>0.61244696774193552</v>
      </c>
      <c r="K2668" s="39">
        <f t="shared" si="124"/>
        <v>0.62580638709677427</v>
      </c>
      <c r="L2668" s="2" t="str">
        <f t="shared" si="125"/>
        <v>AA</v>
      </c>
      <c r="M2668" s="2" t="s">
        <v>457</v>
      </c>
      <c r="N2668" s="2" t="s">
        <v>419</v>
      </c>
      <c r="O2668" s="2" t="s">
        <v>70</v>
      </c>
    </row>
    <row r="2669" spans="1:15">
      <c r="A2669" s="38">
        <v>41320</v>
      </c>
      <c r="B2669" s="38">
        <v>54103</v>
      </c>
      <c r="C2669" s="131">
        <v>420</v>
      </c>
      <c r="D2669" s="39">
        <v>8.5099999999999995E-2</v>
      </c>
      <c r="E2669" s="39">
        <v>7.5300000000000006E-2</v>
      </c>
      <c r="F2669" s="40">
        <v>120000</v>
      </c>
      <c r="G2669" s="40">
        <v>120000</v>
      </c>
      <c r="H2669" s="40">
        <v>71715.25</v>
      </c>
      <c r="I2669" s="40">
        <v>75117.929999999993</v>
      </c>
      <c r="J2669" s="67">
        <f t="shared" si="123"/>
        <v>0.59762708333333336</v>
      </c>
      <c r="K2669" s="39">
        <f t="shared" si="124"/>
        <v>0.62598274999999992</v>
      </c>
      <c r="L2669" s="2" t="str">
        <f t="shared" si="125"/>
        <v>AA</v>
      </c>
      <c r="M2669" s="2" t="s">
        <v>606</v>
      </c>
      <c r="N2669" s="2" t="s">
        <v>417</v>
      </c>
      <c r="O2669" s="2" t="s">
        <v>70</v>
      </c>
    </row>
    <row r="2670" spans="1:15">
      <c r="A2670" s="38">
        <v>41514</v>
      </c>
      <c r="B2670" s="38">
        <v>53567</v>
      </c>
      <c r="C2670" s="131">
        <v>396</v>
      </c>
      <c r="D2670" s="39">
        <v>8.5099999999999995E-2</v>
      </c>
      <c r="E2670" s="39">
        <v>7.5300000000000006E-2</v>
      </c>
      <c r="F2670" s="40">
        <v>155000</v>
      </c>
      <c r="G2670" s="40">
        <v>155000</v>
      </c>
      <c r="H2670" s="40">
        <v>49999.03</v>
      </c>
      <c r="I2670" s="40">
        <v>97069.99</v>
      </c>
      <c r="J2670" s="67">
        <f t="shared" si="123"/>
        <v>0.32257438709677416</v>
      </c>
      <c r="K2670" s="39">
        <f t="shared" si="124"/>
        <v>0.62625799999999998</v>
      </c>
      <c r="L2670" s="2" t="str">
        <f t="shared" si="125"/>
        <v>AA</v>
      </c>
      <c r="M2670" s="2" t="s">
        <v>1073</v>
      </c>
      <c r="N2670" s="2" t="s">
        <v>417</v>
      </c>
      <c r="O2670" s="2" t="s">
        <v>70</v>
      </c>
    </row>
    <row r="2671" spans="1:15">
      <c r="A2671" s="38">
        <v>41600</v>
      </c>
      <c r="B2671" s="38">
        <v>47079</v>
      </c>
      <c r="C2671" s="131">
        <v>180</v>
      </c>
      <c r="D2671" s="39">
        <v>8.5099999999999995E-2</v>
      </c>
      <c r="E2671" s="39">
        <v>7.5300000000000006E-2</v>
      </c>
      <c r="F2671" s="40">
        <v>177787</v>
      </c>
      <c r="G2671" s="40">
        <v>177787</v>
      </c>
      <c r="H2671" s="40">
        <v>103202.82</v>
      </c>
      <c r="I2671" s="40">
        <v>111389.55</v>
      </c>
      <c r="J2671" s="67">
        <f t="shared" si="123"/>
        <v>0.58048574980172907</v>
      </c>
      <c r="K2671" s="39">
        <f t="shared" si="124"/>
        <v>0.62653371731341434</v>
      </c>
      <c r="L2671" s="2" t="str">
        <f t="shared" si="125"/>
        <v>AA</v>
      </c>
      <c r="M2671" s="2" t="s">
        <v>811</v>
      </c>
      <c r="N2671" s="2" t="s">
        <v>422</v>
      </c>
      <c r="O2671" s="2" t="s">
        <v>70</v>
      </c>
    </row>
    <row r="2672" spans="1:15">
      <c r="A2672" s="38">
        <v>41725</v>
      </c>
      <c r="B2672" s="38">
        <v>50856</v>
      </c>
      <c r="C2672" s="131">
        <v>300</v>
      </c>
      <c r="D2672" s="39">
        <v>8.5099999999999995E-2</v>
      </c>
      <c r="E2672" s="39">
        <v>0.08</v>
      </c>
      <c r="F2672" s="40">
        <v>75000</v>
      </c>
      <c r="G2672" s="40">
        <v>75000</v>
      </c>
      <c r="H2672" s="40">
        <v>45680.69</v>
      </c>
      <c r="I2672" s="40">
        <v>46999.99</v>
      </c>
      <c r="J2672" s="67">
        <f t="shared" si="123"/>
        <v>0.60907586666666669</v>
      </c>
      <c r="K2672" s="39">
        <f t="shared" si="124"/>
        <v>0.62666653333333333</v>
      </c>
      <c r="L2672" s="2" t="str">
        <f t="shared" si="125"/>
        <v>AA</v>
      </c>
      <c r="M2672" s="2" t="s">
        <v>1582</v>
      </c>
      <c r="N2672" s="2" t="s">
        <v>428</v>
      </c>
      <c r="O2672" s="2" t="s">
        <v>70</v>
      </c>
    </row>
    <row r="2673" spans="1:15">
      <c r="A2673" s="42">
        <v>41472</v>
      </c>
      <c r="B2673" s="42">
        <v>48777</v>
      </c>
      <c r="C2673" s="130">
        <v>240</v>
      </c>
      <c r="D2673" s="43">
        <v>8.5099999999999995E-2</v>
      </c>
      <c r="E2673" s="43">
        <v>7.5300000000000006E-2</v>
      </c>
      <c r="F2673" s="44">
        <v>189800</v>
      </c>
      <c r="G2673" s="44">
        <v>189800</v>
      </c>
      <c r="H2673" s="44">
        <v>111001.22</v>
      </c>
      <c r="I2673" s="44">
        <v>119086.99</v>
      </c>
      <c r="J2673" s="68">
        <f t="shared" si="123"/>
        <v>0.58483256059009481</v>
      </c>
      <c r="K2673" s="43">
        <f t="shared" si="124"/>
        <v>0.62743408851422555</v>
      </c>
      <c r="L2673" s="41" t="str">
        <f t="shared" si="125"/>
        <v>AA</v>
      </c>
      <c r="M2673" s="41" t="s">
        <v>531</v>
      </c>
      <c r="N2673" s="41" t="s">
        <v>423</v>
      </c>
      <c r="O2673" s="41" t="s">
        <v>70</v>
      </c>
    </row>
    <row r="2674" spans="1:15">
      <c r="A2674" s="38">
        <v>41127</v>
      </c>
      <c r="B2674" s="38">
        <v>52084</v>
      </c>
      <c r="C2674" s="131">
        <v>360</v>
      </c>
      <c r="D2674" s="39">
        <v>8.5099999999999995E-2</v>
      </c>
      <c r="E2674" s="39">
        <v>0.08</v>
      </c>
      <c r="F2674" s="40">
        <v>149800</v>
      </c>
      <c r="G2674" s="40">
        <v>149800</v>
      </c>
      <c r="H2674" s="40">
        <v>87225.18</v>
      </c>
      <c r="I2674" s="40">
        <v>93999.99</v>
      </c>
      <c r="J2674" s="67">
        <f t="shared" si="123"/>
        <v>0.58227757009345793</v>
      </c>
      <c r="K2674" s="39">
        <f t="shared" si="124"/>
        <v>0.62750327102803738</v>
      </c>
      <c r="L2674" s="2" t="str">
        <f t="shared" si="125"/>
        <v>AA</v>
      </c>
      <c r="M2674" s="2" t="s">
        <v>586</v>
      </c>
      <c r="N2674" s="2" t="s">
        <v>416</v>
      </c>
      <c r="O2674" s="2" t="s">
        <v>70</v>
      </c>
    </row>
    <row r="2675" spans="1:15">
      <c r="A2675" s="42">
        <v>41558</v>
      </c>
      <c r="B2675" s="42">
        <v>54342</v>
      </c>
      <c r="C2675" s="130">
        <v>420</v>
      </c>
      <c r="D2675" s="43">
        <v>8.5099999999999995E-2</v>
      </c>
      <c r="E2675" s="43">
        <v>0.08</v>
      </c>
      <c r="F2675" s="44">
        <v>183250</v>
      </c>
      <c r="G2675" s="44">
        <v>183250</v>
      </c>
      <c r="H2675" s="44">
        <v>113413.79</v>
      </c>
      <c r="I2675" s="44">
        <v>115000</v>
      </c>
      <c r="J2675" s="68">
        <f t="shared" si="123"/>
        <v>0.61890199181446104</v>
      </c>
      <c r="K2675" s="43">
        <f t="shared" si="124"/>
        <v>0.62755798090040926</v>
      </c>
      <c r="L2675" s="41" t="str">
        <f t="shared" si="125"/>
        <v>AA</v>
      </c>
      <c r="M2675" s="41" t="s">
        <v>565</v>
      </c>
      <c r="N2675" s="41" t="s">
        <v>432</v>
      </c>
      <c r="O2675" s="41" t="s">
        <v>70</v>
      </c>
    </row>
    <row r="2676" spans="1:15">
      <c r="A2676" s="42">
        <v>41114</v>
      </c>
      <c r="B2676" s="42">
        <v>53897</v>
      </c>
      <c r="C2676" s="130">
        <v>420</v>
      </c>
      <c r="D2676" s="43">
        <v>8.5099999999999995E-2</v>
      </c>
      <c r="E2676" s="43">
        <v>0.08</v>
      </c>
      <c r="F2676" s="44">
        <v>165717</v>
      </c>
      <c r="G2676" s="44">
        <v>165717</v>
      </c>
      <c r="H2676" s="44">
        <v>97468.89</v>
      </c>
      <c r="I2676" s="44">
        <v>103999.99</v>
      </c>
      <c r="J2676" s="68">
        <f t="shared" si="123"/>
        <v>0.58816470247470087</v>
      </c>
      <c r="K2676" s="43">
        <f t="shared" si="124"/>
        <v>0.6275758672918289</v>
      </c>
      <c r="L2676" s="41" t="str">
        <f t="shared" si="125"/>
        <v>AA</v>
      </c>
      <c r="M2676" s="41" t="s">
        <v>475</v>
      </c>
      <c r="N2676" s="41" t="s">
        <v>427</v>
      </c>
      <c r="O2676" s="41" t="s">
        <v>70</v>
      </c>
    </row>
    <row r="2677" spans="1:15">
      <c r="A2677" s="42">
        <v>41444</v>
      </c>
      <c r="B2677" s="42">
        <v>54228</v>
      </c>
      <c r="C2677" s="130">
        <v>420</v>
      </c>
      <c r="D2677" s="43">
        <v>8.5099999999999995E-2</v>
      </c>
      <c r="E2677" s="43">
        <v>0.08</v>
      </c>
      <c r="F2677" s="44">
        <v>143000</v>
      </c>
      <c r="G2677" s="44">
        <v>143000</v>
      </c>
      <c r="H2677" s="44">
        <v>86458.92</v>
      </c>
      <c r="I2677" s="44">
        <v>89743.75</v>
      </c>
      <c r="J2677" s="68">
        <f t="shared" si="123"/>
        <v>0.6046078321678322</v>
      </c>
      <c r="K2677" s="43">
        <f t="shared" si="124"/>
        <v>0.62757867132867129</v>
      </c>
      <c r="L2677" s="41" t="str">
        <f t="shared" si="125"/>
        <v>AA</v>
      </c>
      <c r="M2677" s="41" t="s">
        <v>633</v>
      </c>
      <c r="N2677" s="41" t="s">
        <v>422</v>
      </c>
      <c r="O2677" s="41" t="s">
        <v>70</v>
      </c>
    </row>
    <row r="2678" spans="1:15">
      <c r="A2678" s="42">
        <v>41463</v>
      </c>
      <c r="B2678" s="42">
        <v>52543</v>
      </c>
      <c r="C2678" s="130">
        <v>364</v>
      </c>
      <c r="D2678" s="43">
        <v>8.5099999999999995E-2</v>
      </c>
      <c r="E2678" s="43">
        <v>8.5099999999999995E-2</v>
      </c>
      <c r="F2678" s="44">
        <v>131500</v>
      </c>
      <c r="G2678" s="44">
        <v>131500</v>
      </c>
      <c r="H2678" s="44">
        <v>86571.42</v>
      </c>
      <c r="I2678" s="44">
        <v>82528.53</v>
      </c>
      <c r="J2678" s="68">
        <f t="shared" si="123"/>
        <v>0.65833779467680609</v>
      </c>
      <c r="K2678" s="43">
        <f t="shared" si="124"/>
        <v>0.6275933840304182</v>
      </c>
      <c r="L2678" s="41" t="str">
        <f t="shared" si="125"/>
        <v>A</v>
      </c>
      <c r="M2678" s="41" t="s">
        <v>509</v>
      </c>
      <c r="N2678" s="41" t="s">
        <v>430</v>
      </c>
      <c r="O2678" s="41" t="s">
        <v>70</v>
      </c>
    </row>
    <row r="2679" spans="1:15">
      <c r="A2679" s="42">
        <v>41365</v>
      </c>
      <c r="B2679" s="42">
        <v>54149</v>
      </c>
      <c r="C2679" s="130">
        <v>420</v>
      </c>
      <c r="D2679" s="43">
        <v>8.5099999999999995E-2</v>
      </c>
      <c r="E2679" s="43">
        <v>8.5099999999999995E-2</v>
      </c>
      <c r="F2679" s="44">
        <v>188000</v>
      </c>
      <c r="G2679" s="44">
        <v>188000</v>
      </c>
      <c r="H2679" s="44">
        <v>113109.53</v>
      </c>
      <c r="I2679" s="44">
        <v>117999.99</v>
      </c>
      <c r="J2679" s="68">
        <f t="shared" si="123"/>
        <v>0.60164643617021274</v>
      </c>
      <c r="K2679" s="43">
        <f t="shared" si="124"/>
        <v>0.62765952127659574</v>
      </c>
      <c r="L2679" s="41" t="str">
        <f t="shared" si="125"/>
        <v>AA</v>
      </c>
      <c r="M2679" s="41" t="s">
        <v>609</v>
      </c>
      <c r="N2679" s="41" t="s">
        <v>428</v>
      </c>
      <c r="O2679" s="41" t="s">
        <v>70</v>
      </c>
    </row>
    <row r="2680" spans="1:15">
      <c r="A2680" s="38">
        <v>41505</v>
      </c>
      <c r="B2680" s="38">
        <v>51551</v>
      </c>
      <c r="C2680" s="131">
        <v>330</v>
      </c>
      <c r="D2680" s="39">
        <v>8.5099999999999995E-2</v>
      </c>
      <c r="E2680" s="39">
        <v>7.8100000000000003E-2</v>
      </c>
      <c r="F2680" s="40">
        <v>180000</v>
      </c>
      <c r="G2680" s="40">
        <v>180000</v>
      </c>
      <c r="H2680" s="40">
        <v>108076.86</v>
      </c>
      <c r="I2680" s="40">
        <v>112999.99</v>
      </c>
      <c r="J2680" s="67">
        <f t="shared" si="123"/>
        <v>0.60042700000000004</v>
      </c>
      <c r="K2680" s="39">
        <f t="shared" si="124"/>
        <v>0.62777772222222228</v>
      </c>
      <c r="L2680" s="2" t="str">
        <f t="shared" si="125"/>
        <v>AA</v>
      </c>
      <c r="M2680" s="2" t="s">
        <v>466</v>
      </c>
      <c r="N2680" s="2" t="s">
        <v>421</v>
      </c>
      <c r="O2680" s="2" t="s">
        <v>70</v>
      </c>
    </row>
    <row r="2681" spans="1:15">
      <c r="A2681" s="42">
        <v>41143</v>
      </c>
      <c r="B2681" s="42">
        <v>48448</v>
      </c>
      <c r="C2681" s="130">
        <v>240</v>
      </c>
      <c r="D2681" s="43">
        <v>8.5099999999999995E-2</v>
      </c>
      <c r="E2681" s="43">
        <v>8.5099999999999995E-2</v>
      </c>
      <c r="F2681" s="44">
        <v>119300</v>
      </c>
      <c r="G2681" s="44">
        <v>119300</v>
      </c>
      <c r="H2681" s="44">
        <v>66349.320000000007</v>
      </c>
      <c r="I2681" s="44">
        <v>74918.44</v>
      </c>
      <c r="J2681" s="68">
        <f t="shared" si="123"/>
        <v>0.55615523889354579</v>
      </c>
      <c r="K2681" s="43">
        <f t="shared" si="124"/>
        <v>0.6279835708298408</v>
      </c>
      <c r="L2681" s="41" t="str">
        <f t="shared" si="125"/>
        <v>AA</v>
      </c>
      <c r="M2681" s="41" t="s">
        <v>549</v>
      </c>
      <c r="N2681" s="41" t="s">
        <v>427</v>
      </c>
      <c r="O2681" s="41" t="s">
        <v>70</v>
      </c>
    </row>
    <row r="2682" spans="1:15">
      <c r="A2682" s="42">
        <v>41327</v>
      </c>
      <c r="B2682" s="42">
        <v>53500</v>
      </c>
      <c r="C2682" s="130">
        <v>400</v>
      </c>
      <c r="D2682" s="43">
        <v>8.5099999999999995E-2</v>
      </c>
      <c r="E2682" s="43">
        <v>7.4400000000000008E-2</v>
      </c>
      <c r="F2682" s="44">
        <v>125000</v>
      </c>
      <c r="G2682" s="44">
        <v>125000</v>
      </c>
      <c r="H2682" s="44">
        <v>74677.990000000005</v>
      </c>
      <c r="I2682" s="44">
        <v>78499.990000000005</v>
      </c>
      <c r="J2682" s="68">
        <f t="shared" si="123"/>
        <v>0.59742392</v>
      </c>
      <c r="K2682" s="43">
        <f t="shared" si="124"/>
        <v>0.62799992000000004</v>
      </c>
      <c r="L2682" s="41" t="str">
        <f t="shared" si="125"/>
        <v>AA</v>
      </c>
      <c r="M2682" s="41" t="s">
        <v>671</v>
      </c>
      <c r="N2682" s="41" t="s">
        <v>420</v>
      </c>
      <c r="O2682" s="41" t="s">
        <v>70</v>
      </c>
    </row>
    <row r="2683" spans="1:15">
      <c r="A2683" s="42">
        <v>41425</v>
      </c>
      <c r="B2683" s="42">
        <v>48730</v>
      </c>
      <c r="C2683" s="130">
        <v>240</v>
      </c>
      <c r="D2683" s="43">
        <v>8.5099999999999995E-2</v>
      </c>
      <c r="E2683" s="43">
        <v>0.08</v>
      </c>
      <c r="F2683" s="44">
        <v>145000</v>
      </c>
      <c r="G2683" s="44">
        <v>145000</v>
      </c>
      <c r="H2683" s="44">
        <v>89943.21</v>
      </c>
      <c r="I2683" s="44">
        <v>91100</v>
      </c>
      <c r="J2683" s="68">
        <f t="shared" si="123"/>
        <v>0.62029800000000002</v>
      </c>
      <c r="K2683" s="43">
        <f t="shared" si="124"/>
        <v>0.62827586206896546</v>
      </c>
      <c r="L2683" s="41" t="str">
        <f t="shared" si="125"/>
        <v>AA</v>
      </c>
      <c r="M2683" s="41" t="s">
        <v>481</v>
      </c>
      <c r="N2683" s="41" t="s">
        <v>417</v>
      </c>
      <c r="O2683" s="41" t="s">
        <v>70</v>
      </c>
    </row>
    <row r="2684" spans="1:15">
      <c r="A2684" s="38">
        <v>41523</v>
      </c>
      <c r="B2684" s="38">
        <v>54307</v>
      </c>
      <c r="C2684" s="131">
        <v>420</v>
      </c>
      <c r="D2684" s="39">
        <v>8.5099999999999995E-2</v>
      </c>
      <c r="E2684" s="39">
        <v>7.8100000000000003E-2</v>
      </c>
      <c r="F2684" s="40">
        <v>143202</v>
      </c>
      <c r="G2684" s="40">
        <v>143202</v>
      </c>
      <c r="H2684" s="40">
        <v>87382.99</v>
      </c>
      <c r="I2684" s="40">
        <v>89999.99</v>
      </c>
      <c r="J2684" s="67">
        <f t="shared" si="123"/>
        <v>0.61020788815798666</v>
      </c>
      <c r="K2684" s="39">
        <f t="shared" si="124"/>
        <v>0.62848277258697505</v>
      </c>
      <c r="L2684" s="2" t="str">
        <f t="shared" si="125"/>
        <v>AA</v>
      </c>
      <c r="M2684" s="2" t="s">
        <v>1282</v>
      </c>
      <c r="N2684" s="2" t="s">
        <v>416</v>
      </c>
      <c r="O2684" s="2" t="s">
        <v>70</v>
      </c>
    </row>
    <row r="2685" spans="1:15">
      <c r="A2685" s="42">
        <v>41291</v>
      </c>
      <c r="B2685" s="42">
        <v>50269</v>
      </c>
      <c r="C2685" s="130">
        <v>295</v>
      </c>
      <c r="D2685" s="43">
        <v>8.5099999999999995E-2</v>
      </c>
      <c r="E2685" s="43">
        <v>0.08</v>
      </c>
      <c r="F2685" s="44">
        <v>150359</v>
      </c>
      <c r="G2685" s="44">
        <v>150359</v>
      </c>
      <c r="H2685" s="44">
        <v>87547.05</v>
      </c>
      <c r="I2685" s="44">
        <v>94499.99</v>
      </c>
      <c r="J2685" s="68">
        <f t="shared" si="123"/>
        <v>0.58225347335377331</v>
      </c>
      <c r="K2685" s="43">
        <f t="shared" si="124"/>
        <v>0.62849573354438382</v>
      </c>
      <c r="L2685" s="41" t="str">
        <f t="shared" si="125"/>
        <v>AA</v>
      </c>
      <c r="M2685" s="41" t="s">
        <v>697</v>
      </c>
      <c r="N2685" s="41" t="s">
        <v>417</v>
      </c>
      <c r="O2685" s="41" t="s">
        <v>70</v>
      </c>
    </row>
    <row r="2686" spans="1:15">
      <c r="A2686" s="42">
        <v>41177</v>
      </c>
      <c r="B2686" s="42">
        <v>52134</v>
      </c>
      <c r="C2686" s="130">
        <v>360</v>
      </c>
      <c r="D2686" s="43">
        <v>8.5099999999999995E-2</v>
      </c>
      <c r="E2686" s="43">
        <v>0.08</v>
      </c>
      <c r="F2686" s="44">
        <v>175000</v>
      </c>
      <c r="G2686" s="44">
        <v>175000</v>
      </c>
      <c r="H2686" s="44">
        <v>102418.46</v>
      </c>
      <c r="I2686" s="44">
        <v>109999.99</v>
      </c>
      <c r="J2686" s="68">
        <f t="shared" si="123"/>
        <v>0.58524834285714289</v>
      </c>
      <c r="K2686" s="43">
        <f t="shared" si="124"/>
        <v>0.62857137142857145</v>
      </c>
      <c r="L2686" s="41" t="str">
        <f t="shared" si="125"/>
        <v>AA</v>
      </c>
      <c r="M2686" s="41" t="s">
        <v>1633</v>
      </c>
      <c r="N2686" s="41" t="s">
        <v>418</v>
      </c>
      <c r="O2686" s="41" t="s">
        <v>70</v>
      </c>
    </row>
    <row r="2687" spans="1:15">
      <c r="A2687" s="38">
        <v>41302</v>
      </c>
      <c r="B2687" s="38">
        <v>52259</v>
      </c>
      <c r="C2687" s="131">
        <v>360</v>
      </c>
      <c r="D2687" s="39">
        <v>8.5099999999999995E-2</v>
      </c>
      <c r="E2687" s="39">
        <v>0.08</v>
      </c>
      <c r="F2687" s="40">
        <v>175000</v>
      </c>
      <c r="G2687" s="40">
        <v>175000</v>
      </c>
      <c r="H2687" s="40">
        <v>103559.07</v>
      </c>
      <c r="I2687" s="40">
        <v>109999.99</v>
      </c>
      <c r="J2687" s="67">
        <f t="shared" si="123"/>
        <v>0.59176611428571435</v>
      </c>
      <c r="K2687" s="39">
        <f t="shared" si="124"/>
        <v>0.62857137142857145</v>
      </c>
      <c r="L2687" s="2" t="str">
        <f t="shared" si="125"/>
        <v>AA</v>
      </c>
      <c r="M2687" s="2" t="s">
        <v>1122</v>
      </c>
      <c r="N2687" s="2" t="s">
        <v>417</v>
      </c>
      <c r="O2687" s="2" t="s">
        <v>70</v>
      </c>
    </row>
    <row r="2688" spans="1:15">
      <c r="A2688" s="42">
        <v>41096</v>
      </c>
      <c r="B2688" s="42">
        <v>52053</v>
      </c>
      <c r="C2688" s="130">
        <v>360</v>
      </c>
      <c r="D2688" s="43">
        <v>8.5099999999999995E-2</v>
      </c>
      <c r="E2688" s="43">
        <v>0.08</v>
      </c>
      <c r="F2688" s="44">
        <v>175000</v>
      </c>
      <c r="G2688" s="44">
        <v>175000</v>
      </c>
      <c r="H2688" s="44">
        <v>91182.28</v>
      </c>
      <c r="I2688" s="44">
        <v>109999.99</v>
      </c>
      <c r="J2688" s="68">
        <f t="shared" si="123"/>
        <v>0.52104159999999999</v>
      </c>
      <c r="K2688" s="43">
        <f t="shared" si="124"/>
        <v>0.62857137142857145</v>
      </c>
      <c r="L2688" s="41" t="str">
        <f t="shared" si="125"/>
        <v>AA</v>
      </c>
      <c r="M2688" s="41" t="s">
        <v>564</v>
      </c>
      <c r="N2688" s="41" t="s">
        <v>417</v>
      </c>
      <c r="O2688" s="41" t="s">
        <v>70</v>
      </c>
    </row>
    <row r="2689" spans="1:15">
      <c r="A2689" s="38">
        <v>41404</v>
      </c>
      <c r="B2689" s="38">
        <v>54188</v>
      </c>
      <c r="C2689" s="131">
        <v>420</v>
      </c>
      <c r="D2689" s="39">
        <v>8.5099999999999995E-2</v>
      </c>
      <c r="E2689" s="39">
        <v>7.5300000000000006E-2</v>
      </c>
      <c r="F2689" s="40">
        <v>175000</v>
      </c>
      <c r="G2689" s="40">
        <v>175000</v>
      </c>
      <c r="H2689" s="40">
        <v>105727.24</v>
      </c>
      <c r="I2689" s="40">
        <v>109999.99</v>
      </c>
      <c r="J2689" s="67">
        <f t="shared" si="123"/>
        <v>0.60415565714285713</v>
      </c>
      <c r="K2689" s="39">
        <f t="shared" si="124"/>
        <v>0.62857137142857145</v>
      </c>
      <c r="L2689" s="2" t="str">
        <f t="shared" si="125"/>
        <v>AA</v>
      </c>
      <c r="M2689" s="2" t="s">
        <v>482</v>
      </c>
      <c r="N2689" s="2" t="s">
        <v>422</v>
      </c>
      <c r="O2689" s="2" t="s">
        <v>70</v>
      </c>
    </row>
    <row r="2690" spans="1:15">
      <c r="A2690" s="38">
        <v>41687</v>
      </c>
      <c r="B2690" s="38">
        <v>54471</v>
      </c>
      <c r="C2690" s="131">
        <v>420</v>
      </c>
      <c r="D2690" s="39">
        <v>8.5099999999999995E-2</v>
      </c>
      <c r="E2690" s="39">
        <v>0.08</v>
      </c>
      <c r="F2690" s="40">
        <v>175000</v>
      </c>
      <c r="G2690" s="40">
        <v>175000</v>
      </c>
      <c r="H2690" s="40">
        <v>107821.46</v>
      </c>
      <c r="I2690" s="40">
        <v>109999.99</v>
      </c>
      <c r="J2690" s="67">
        <f t="shared" si="123"/>
        <v>0.61612262857142863</v>
      </c>
      <c r="K2690" s="39">
        <f t="shared" si="124"/>
        <v>0.62857137142857145</v>
      </c>
      <c r="L2690" s="2" t="str">
        <f t="shared" si="125"/>
        <v>AA</v>
      </c>
      <c r="M2690" s="2" t="s">
        <v>622</v>
      </c>
      <c r="N2690" s="2" t="s">
        <v>421</v>
      </c>
      <c r="O2690" s="2" t="s">
        <v>70</v>
      </c>
    </row>
    <row r="2691" spans="1:15">
      <c r="A2691" s="38">
        <v>41677</v>
      </c>
      <c r="B2691" s="38">
        <v>52634</v>
      </c>
      <c r="C2691" s="131">
        <v>360</v>
      </c>
      <c r="D2691" s="39">
        <v>8.5099999999999995E-2</v>
      </c>
      <c r="E2691" s="39">
        <v>0.08</v>
      </c>
      <c r="F2691" s="40">
        <v>115000</v>
      </c>
      <c r="G2691" s="40">
        <v>115000</v>
      </c>
      <c r="H2691" s="40">
        <v>70569.820000000007</v>
      </c>
      <c r="I2691" s="40">
        <v>72299.990000000005</v>
      </c>
      <c r="J2691" s="67">
        <f t="shared" ref="J2691:J2754" si="126">H2691/G2691</f>
        <v>0.61365060869565224</v>
      </c>
      <c r="K2691" s="39">
        <f t="shared" ref="K2691:K2754" si="127">I2691/G2691</f>
        <v>0.62869556521739134</v>
      </c>
      <c r="L2691" s="2" t="str">
        <f t="shared" ref="L2691:L2754" si="128">IF(J2691&lt;=65%,"AA",IF(J2691&lt;=75%,"A",IF(J2691&lt;=85%,"B","C")))</f>
        <v>AA</v>
      </c>
      <c r="M2691" s="2" t="s">
        <v>1613</v>
      </c>
      <c r="N2691" s="2" t="s">
        <v>421</v>
      </c>
      <c r="O2691" s="2" t="s">
        <v>70</v>
      </c>
    </row>
    <row r="2692" spans="1:15">
      <c r="A2692" s="42">
        <v>41096</v>
      </c>
      <c r="B2692" s="42">
        <v>52053</v>
      </c>
      <c r="C2692" s="130">
        <v>360</v>
      </c>
      <c r="D2692" s="43">
        <v>8.5099999999999995E-2</v>
      </c>
      <c r="E2692" s="43">
        <v>7.5300000000000006E-2</v>
      </c>
      <c r="F2692" s="44">
        <v>199048.56</v>
      </c>
      <c r="G2692" s="44">
        <v>199048.56</v>
      </c>
      <c r="H2692" s="44">
        <v>119660</v>
      </c>
      <c r="I2692" s="44">
        <v>125143.62</v>
      </c>
      <c r="J2692" s="68">
        <f t="shared" si="126"/>
        <v>0.60115983757933245</v>
      </c>
      <c r="K2692" s="43">
        <f t="shared" si="127"/>
        <v>0.62870899442829431</v>
      </c>
      <c r="L2692" s="41" t="str">
        <f t="shared" si="128"/>
        <v>AA</v>
      </c>
      <c r="M2692" s="41" t="s">
        <v>664</v>
      </c>
      <c r="N2692" s="41" t="s">
        <v>416</v>
      </c>
      <c r="O2692" s="41" t="s">
        <v>70</v>
      </c>
    </row>
    <row r="2693" spans="1:15">
      <c r="A2693" s="38">
        <v>41080</v>
      </c>
      <c r="B2693" s="38">
        <v>48385</v>
      </c>
      <c r="C2693" s="131">
        <v>240</v>
      </c>
      <c r="D2693" s="39">
        <v>8.5099999999999995E-2</v>
      </c>
      <c r="E2693" s="39">
        <v>7.5300000000000006E-2</v>
      </c>
      <c r="F2693" s="40">
        <v>190000</v>
      </c>
      <c r="G2693" s="40">
        <v>190000</v>
      </c>
      <c r="H2693" s="40">
        <v>104816.74</v>
      </c>
      <c r="I2693" s="40">
        <v>119462.15</v>
      </c>
      <c r="J2693" s="67">
        <f t="shared" si="126"/>
        <v>0.551667052631579</v>
      </c>
      <c r="K2693" s="39">
        <f t="shared" si="127"/>
        <v>0.62874815789473681</v>
      </c>
      <c r="L2693" s="2" t="str">
        <f t="shared" si="128"/>
        <v>AA</v>
      </c>
      <c r="M2693" s="2" t="s">
        <v>586</v>
      </c>
      <c r="N2693" s="2" t="s">
        <v>416</v>
      </c>
      <c r="O2693" s="2" t="s">
        <v>70</v>
      </c>
    </row>
    <row r="2694" spans="1:15">
      <c r="A2694" s="38">
        <v>41354</v>
      </c>
      <c r="B2694" s="38">
        <v>52311</v>
      </c>
      <c r="C2694" s="131">
        <v>360</v>
      </c>
      <c r="D2694" s="39">
        <v>8.5099999999999995E-2</v>
      </c>
      <c r="E2694" s="39">
        <v>8.5099999999999995E-2</v>
      </c>
      <c r="F2694" s="40">
        <v>165000</v>
      </c>
      <c r="G2694" s="40">
        <v>165000</v>
      </c>
      <c r="H2694" s="40">
        <v>98292.25</v>
      </c>
      <c r="I2694" s="40">
        <v>103783.3</v>
      </c>
      <c r="J2694" s="67">
        <f t="shared" si="126"/>
        <v>0.59571060606060611</v>
      </c>
      <c r="K2694" s="39">
        <f t="shared" si="127"/>
        <v>0.62898969696969698</v>
      </c>
      <c r="L2694" s="2" t="str">
        <f t="shared" si="128"/>
        <v>AA</v>
      </c>
      <c r="M2694" s="2" t="s">
        <v>467</v>
      </c>
      <c r="N2694" s="2" t="s">
        <v>425</v>
      </c>
      <c r="O2694" s="2" t="s">
        <v>70</v>
      </c>
    </row>
    <row r="2695" spans="1:15">
      <c r="A2695" s="38">
        <v>41473</v>
      </c>
      <c r="B2695" s="38">
        <v>54257</v>
      </c>
      <c r="C2695" s="131">
        <v>420</v>
      </c>
      <c r="D2695" s="39">
        <v>8.5099999999999995E-2</v>
      </c>
      <c r="E2695" s="39">
        <v>0.08</v>
      </c>
      <c r="F2695" s="40">
        <v>179633</v>
      </c>
      <c r="G2695" s="40">
        <v>179633</v>
      </c>
      <c r="H2695" s="40">
        <v>109221.53</v>
      </c>
      <c r="I2695" s="40">
        <v>112999.99</v>
      </c>
      <c r="J2695" s="67">
        <f t="shared" si="126"/>
        <v>0.60802597518273371</v>
      </c>
      <c r="K2695" s="39">
        <f t="shared" si="127"/>
        <v>0.62906030629116039</v>
      </c>
      <c r="L2695" s="2" t="str">
        <f t="shared" si="128"/>
        <v>AA</v>
      </c>
      <c r="M2695" s="2" t="s">
        <v>1527</v>
      </c>
      <c r="N2695" s="2" t="s">
        <v>417</v>
      </c>
      <c r="O2695" s="2" t="s">
        <v>70</v>
      </c>
    </row>
    <row r="2696" spans="1:15">
      <c r="A2696" s="42">
        <v>41131</v>
      </c>
      <c r="B2696" s="42">
        <v>48436</v>
      </c>
      <c r="C2696" s="130">
        <v>240</v>
      </c>
      <c r="D2696" s="43">
        <v>8.5099999999999995E-2</v>
      </c>
      <c r="E2696" s="43">
        <v>7.5300000000000006E-2</v>
      </c>
      <c r="F2696" s="44">
        <v>178000</v>
      </c>
      <c r="G2696" s="44">
        <v>178000</v>
      </c>
      <c r="H2696" s="44">
        <v>99179.18</v>
      </c>
      <c r="I2696" s="44">
        <v>112021.05</v>
      </c>
      <c r="J2696" s="68">
        <f t="shared" si="126"/>
        <v>0.55718640449438195</v>
      </c>
      <c r="K2696" s="43">
        <f t="shared" si="127"/>
        <v>0.62933174157303373</v>
      </c>
      <c r="L2696" s="41" t="str">
        <f t="shared" si="128"/>
        <v>AA</v>
      </c>
      <c r="M2696" s="41" t="s">
        <v>643</v>
      </c>
      <c r="N2696" s="41" t="s">
        <v>417</v>
      </c>
      <c r="O2696" s="41" t="s">
        <v>70</v>
      </c>
    </row>
    <row r="2697" spans="1:15">
      <c r="A2697" s="38">
        <v>41534</v>
      </c>
      <c r="B2697" s="38">
        <v>54043</v>
      </c>
      <c r="C2697" s="131">
        <v>411</v>
      </c>
      <c r="D2697" s="39">
        <v>8.5099999999999995E-2</v>
      </c>
      <c r="E2697" s="39">
        <v>7.5300000000000006E-2</v>
      </c>
      <c r="F2697" s="40">
        <v>150000</v>
      </c>
      <c r="G2697" s="40">
        <v>150000</v>
      </c>
      <c r="H2697" s="40">
        <v>91542.49</v>
      </c>
      <c r="I2697" s="40">
        <v>94401.34</v>
      </c>
      <c r="J2697" s="67">
        <f t="shared" si="126"/>
        <v>0.61028326666666666</v>
      </c>
      <c r="K2697" s="39">
        <f t="shared" si="127"/>
        <v>0.62934226666666659</v>
      </c>
      <c r="L2697" s="2" t="str">
        <f t="shared" si="128"/>
        <v>AA</v>
      </c>
      <c r="M2697" s="2" t="s">
        <v>85</v>
      </c>
      <c r="N2697" s="2" t="s">
        <v>417</v>
      </c>
      <c r="O2697" s="2" t="s">
        <v>70</v>
      </c>
    </row>
    <row r="2698" spans="1:15">
      <c r="A2698" s="38">
        <v>41523</v>
      </c>
      <c r="B2698" s="38">
        <v>48828</v>
      </c>
      <c r="C2698" s="131">
        <v>240</v>
      </c>
      <c r="D2698" s="39">
        <v>8.5099999999999995E-2</v>
      </c>
      <c r="E2698" s="39">
        <v>0.08</v>
      </c>
      <c r="F2698" s="40">
        <v>107995.15</v>
      </c>
      <c r="G2698" s="40">
        <v>107995.15</v>
      </c>
      <c r="H2698" s="40">
        <v>65253.51</v>
      </c>
      <c r="I2698" s="40">
        <v>67995.149999999994</v>
      </c>
      <c r="J2698" s="67">
        <f t="shared" si="126"/>
        <v>0.60422630090332763</v>
      </c>
      <c r="K2698" s="39">
        <f t="shared" si="127"/>
        <v>0.62961299650956548</v>
      </c>
      <c r="L2698" s="2" t="str">
        <f t="shared" si="128"/>
        <v>AA</v>
      </c>
      <c r="M2698" s="2" t="s">
        <v>1351</v>
      </c>
      <c r="N2698" s="2" t="s">
        <v>417</v>
      </c>
      <c r="O2698" s="2" t="s">
        <v>70</v>
      </c>
    </row>
    <row r="2699" spans="1:15">
      <c r="A2699" s="38">
        <v>41130</v>
      </c>
      <c r="B2699" s="38">
        <v>46608</v>
      </c>
      <c r="C2699" s="131">
        <v>180</v>
      </c>
      <c r="D2699" s="39">
        <v>8.5099999999999995E-2</v>
      </c>
      <c r="E2699" s="39">
        <v>0.08</v>
      </c>
      <c r="F2699" s="40">
        <v>135000</v>
      </c>
      <c r="G2699" s="40">
        <v>135000</v>
      </c>
      <c r="H2699" s="40">
        <v>71716.66</v>
      </c>
      <c r="I2699" s="40">
        <v>84999.99</v>
      </c>
      <c r="J2699" s="67">
        <f t="shared" si="126"/>
        <v>0.53123451851851855</v>
      </c>
      <c r="K2699" s="39">
        <f t="shared" si="127"/>
        <v>0.62962955555555555</v>
      </c>
      <c r="L2699" s="2" t="str">
        <f t="shared" si="128"/>
        <v>AA</v>
      </c>
      <c r="M2699" s="2" t="s">
        <v>973</v>
      </c>
      <c r="N2699" s="2" t="s">
        <v>437</v>
      </c>
      <c r="O2699" s="2" t="s">
        <v>70</v>
      </c>
    </row>
    <row r="2700" spans="1:15">
      <c r="A2700" s="38">
        <v>41122</v>
      </c>
      <c r="B2700" s="38">
        <v>49919</v>
      </c>
      <c r="C2700" s="131">
        <v>289</v>
      </c>
      <c r="D2700" s="39">
        <v>8.5099999999999995E-2</v>
      </c>
      <c r="E2700" s="39">
        <v>0.08</v>
      </c>
      <c r="F2700" s="40">
        <v>135000</v>
      </c>
      <c r="G2700" s="40">
        <v>135000</v>
      </c>
      <c r="H2700" s="40">
        <v>77070.289999999994</v>
      </c>
      <c r="I2700" s="40">
        <v>84999.99</v>
      </c>
      <c r="J2700" s="67">
        <f t="shared" si="126"/>
        <v>0.57089103703703703</v>
      </c>
      <c r="K2700" s="39">
        <f t="shared" si="127"/>
        <v>0.62962955555555555</v>
      </c>
      <c r="L2700" s="2" t="str">
        <f t="shared" si="128"/>
        <v>AA</v>
      </c>
      <c r="M2700" s="2" t="s">
        <v>634</v>
      </c>
      <c r="N2700" s="2" t="s">
        <v>421</v>
      </c>
      <c r="O2700" s="2" t="s">
        <v>70</v>
      </c>
    </row>
    <row r="2701" spans="1:15">
      <c r="A2701" s="42">
        <v>41667</v>
      </c>
      <c r="B2701" s="42">
        <v>52014</v>
      </c>
      <c r="C2701" s="130">
        <v>340</v>
      </c>
      <c r="D2701" s="43">
        <v>8.5099999999999995E-2</v>
      </c>
      <c r="E2701" s="43">
        <v>7.8100000000000003E-2</v>
      </c>
      <c r="F2701" s="44">
        <v>199000</v>
      </c>
      <c r="G2701" s="44">
        <v>199000</v>
      </c>
      <c r="H2701" s="44">
        <v>121671.66</v>
      </c>
      <c r="I2701" s="44">
        <v>125297.36</v>
      </c>
      <c r="J2701" s="68">
        <f t="shared" si="126"/>
        <v>0.61141537688442216</v>
      </c>
      <c r="K2701" s="43">
        <f t="shared" si="127"/>
        <v>0.62963497487437181</v>
      </c>
      <c r="L2701" s="41" t="str">
        <f t="shared" si="128"/>
        <v>AA</v>
      </c>
      <c r="M2701" s="41" t="s">
        <v>586</v>
      </c>
      <c r="N2701" s="41" t="s">
        <v>416</v>
      </c>
      <c r="O2701" s="41" t="s">
        <v>70</v>
      </c>
    </row>
    <row r="2702" spans="1:15">
      <c r="A2702" s="38">
        <v>41512</v>
      </c>
      <c r="B2702" s="38">
        <v>54296</v>
      </c>
      <c r="C2702" s="131">
        <v>420</v>
      </c>
      <c r="D2702" s="39">
        <v>8.5099999999999995E-2</v>
      </c>
      <c r="E2702" s="39">
        <v>7.5300000000000006E-2</v>
      </c>
      <c r="F2702" s="40">
        <v>155000</v>
      </c>
      <c r="G2702" s="40">
        <v>155000</v>
      </c>
      <c r="H2702" s="40">
        <v>94539.05</v>
      </c>
      <c r="I2702" s="40">
        <v>97599.99</v>
      </c>
      <c r="J2702" s="67">
        <f t="shared" si="126"/>
        <v>0.60992935483870969</v>
      </c>
      <c r="K2702" s="39">
        <f t="shared" si="127"/>
        <v>0.62967735483870968</v>
      </c>
      <c r="L2702" s="2" t="str">
        <f t="shared" si="128"/>
        <v>AA</v>
      </c>
      <c r="M2702" s="2" t="s">
        <v>1207</v>
      </c>
      <c r="N2702" s="2" t="s">
        <v>423</v>
      </c>
      <c r="O2702" s="2" t="s">
        <v>70</v>
      </c>
    </row>
    <row r="2703" spans="1:15">
      <c r="A2703" s="42">
        <v>41729</v>
      </c>
      <c r="B2703" s="42">
        <v>54513</v>
      </c>
      <c r="C2703" s="130">
        <v>420</v>
      </c>
      <c r="D2703" s="43">
        <v>8.5099999999999995E-2</v>
      </c>
      <c r="E2703" s="43">
        <v>0.08</v>
      </c>
      <c r="F2703" s="44">
        <v>130000</v>
      </c>
      <c r="G2703" s="44">
        <v>130000</v>
      </c>
      <c r="H2703" s="44">
        <v>80759.56</v>
      </c>
      <c r="I2703" s="44">
        <v>81884.55</v>
      </c>
      <c r="J2703" s="68">
        <f t="shared" si="126"/>
        <v>0.62122738461538463</v>
      </c>
      <c r="K2703" s="43">
        <f t="shared" si="127"/>
        <v>0.62988115384615384</v>
      </c>
      <c r="L2703" s="41" t="str">
        <f t="shared" si="128"/>
        <v>AA</v>
      </c>
      <c r="M2703" s="41" t="s">
        <v>1044</v>
      </c>
      <c r="N2703" s="41" t="s">
        <v>417</v>
      </c>
      <c r="O2703" s="41" t="s">
        <v>70</v>
      </c>
    </row>
    <row r="2704" spans="1:15">
      <c r="A2704" s="42">
        <v>41467</v>
      </c>
      <c r="B2704" s="42">
        <v>52424</v>
      </c>
      <c r="C2704" s="130">
        <v>360</v>
      </c>
      <c r="D2704" s="43">
        <v>8.5099999999999995E-2</v>
      </c>
      <c r="E2704" s="43">
        <v>0.08</v>
      </c>
      <c r="F2704" s="44">
        <v>127000</v>
      </c>
      <c r="G2704" s="44">
        <v>127000</v>
      </c>
      <c r="H2704" s="44">
        <v>76678.41</v>
      </c>
      <c r="I2704" s="44">
        <v>79999.990000000005</v>
      </c>
      <c r="J2704" s="68">
        <f t="shared" si="126"/>
        <v>0.60376700787401583</v>
      </c>
      <c r="K2704" s="43">
        <f t="shared" si="127"/>
        <v>0.62992118110236228</v>
      </c>
      <c r="L2704" s="41" t="str">
        <f t="shared" si="128"/>
        <v>AA</v>
      </c>
      <c r="M2704" s="41" t="s">
        <v>460</v>
      </c>
      <c r="N2704" s="41" t="s">
        <v>422</v>
      </c>
      <c r="O2704" s="41" t="s">
        <v>70</v>
      </c>
    </row>
    <row r="2705" spans="1:15">
      <c r="A2705" s="38">
        <v>41500</v>
      </c>
      <c r="B2705" s="38">
        <v>54284</v>
      </c>
      <c r="C2705" s="131">
        <v>420</v>
      </c>
      <c r="D2705" s="39">
        <v>8.5099999999999995E-2</v>
      </c>
      <c r="E2705" s="39">
        <v>7.8100000000000003E-2</v>
      </c>
      <c r="F2705" s="40">
        <v>100000</v>
      </c>
      <c r="G2705" s="40">
        <v>100000</v>
      </c>
      <c r="H2705" s="40">
        <v>61028.39</v>
      </c>
      <c r="I2705" s="40">
        <v>62999.99</v>
      </c>
      <c r="J2705" s="67">
        <f t="shared" si="126"/>
        <v>0.61028389999999999</v>
      </c>
      <c r="K2705" s="39">
        <f t="shared" si="127"/>
        <v>0.62999989999999995</v>
      </c>
      <c r="L2705" s="2" t="str">
        <f t="shared" si="128"/>
        <v>AA</v>
      </c>
      <c r="M2705" s="2" t="s">
        <v>753</v>
      </c>
      <c r="N2705" s="2" t="s">
        <v>431</v>
      </c>
      <c r="O2705" s="2" t="s">
        <v>70</v>
      </c>
    </row>
    <row r="2706" spans="1:15">
      <c r="A2706" s="42">
        <v>41618</v>
      </c>
      <c r="B2706" s="42">
        <v>54402</v>
      </c>
      <c r="C2706" s="130">
        <v>420</v>
      </c>
      <c r="D2706" s="43">
        <v>8.5099999999999995E-2</v>
      </c>
      <c r="E2706" s="43">
        <v>7.5300000000000006E-2</v>
      </c>
      <c r="F2706" s="44">
        <v>200000</v>
      </c>
      <c r="G2706" s="44">
        <v>200000</v>
      </c>
      <c r="H2706" s="44">
        <v>123055.03</v>
      </c>
      <c r="I2706" s="44">
        <v>125999.99</v>
      </c>
      <c r="J2706" s="68">
        <f t="shared" si="126"/>
        <v>0.61527514999999999</v>
      </c>
      <c r="K2706" s="43">
        <f t="shared" si="127"/>
        <v>0.62999994999999998</v>
      </c>
      <c r="L2706" s="41" t="str">
        <f t="shared" si="128"/>
        <v>AA</v>
      </c>
      <c r="M2706" s="41" t="s">
        <v>997</v>
      </c>
      <c r="N2706" s="41" t="s">
        <v>416</v>
      </c>
      <c r="O2706" s="41" t="s">
        <v>70</v>
      </c>
    </row>
    <row r="2707" spans="1:15">
      <c r="A2707" s="38">
        <v>41613</v>
      </c>
      <c r="B2707" s="38">
        <v>51565</v>
      </c>
      <c r="C2707" s="131">
        <v>327</v>
      </c>
      <c r="D2707" s="39">
        <v>8.5099999999999995E-2</v>
      </c>
      <c r="E2707" s="39">
        <v>8.5099999999999995E-2</v>
      </c>
      <c r="F2707" s="40">
        <v>141000</v>
      </c>
      <c r="G2707" s="40">
        <v>141000</v>
      </c>
      <c r="H2707" s="40">
        <v>86009.3</v>
      </c>
      <c r="I2707" s="40">
        <v>88833.23</v>
      </c>
      <c r="J2707" s="67">
        <f t="shared" si="126"/>
        <v>0.60999503546099287</v>
      </c>
      <c r="K2707" s="39">
        <f t="shared" si="127"/>
        <v>0.63002290780141845</v>
      </c>
      <c r="L2707" s="2" t="str">
        <f t="shared" si="128"/>
        <v>AA</v>
      </c>
      <c r="M2707" s="2" t="s">
        <v>829</v>
      </c>
      <c r="N2707" s="2" t="s">
        <v>422</v>
      </c>
      <c r="O2707" s="2" t="s">
        <v>70</v>
      </c>
    </row>
    <row r="2708" spans="1:15">
      <c r="A2708" s="38">
        <v>41453</v>
      </c>
      <c r="B2708" s="38">
        <v>50584</v>
      </c>
      <c r="C2708" s="131">
        <v>300</v>
      </c>
      <c r="D2708" s="39">
        <v>8.5099999999999995E-2</v>
      </c>
      <c r="E2708" s="39">
        <v>0.08</v>
      </c>
      <c r="F2708" s="40">
        <v>165000</v>
      </c>
      <c r="G2708" s="40">
        <v>165000</v>
      </c>
      <c r="H2708" s="40">
        <v>108418.63</v>
      </c>
      <c r="I2708" s="40">
        <v>103962.09</v>
      </c>
      <c r="J2708" s="67">
        <f t="shared" si="126"/>
        <v>0.65708260606060609</v>
      </c>
      <c r="K2708" s="39">
        <f t="shared" si="127"/>
        <v>0.63007327272727276</v>
      </c>
      <c r="L2708" s="2" t="str">
        <f t="shared" si="128"/>
        <v>A</v>
      </c>
      <c r="M2708" s="2" t="s">
        <v>924</v>
      </c>
      <c r="N2708" s="2" t="s">
        <v>424</v>
      </c>
      <c r="O2708" s="2" t="s">
        <v>70</v>
      </c>
    </row>
    <row r="2709" spans="1:15">
      <c r="A2709" s="42">
        <v>41744</v>
      </c>
      <c r="B2709" s="42">
        <v>52702</v>
      </c>
      <c r="C2709" s="130">
        <v>360</v>
      </c>
      <c r="D2709" s="43">
        <v>8.5099999999999995E-2</v>
      </c>
      <c r="E2709" s="43">
        <v>7.5300000000000006E-2</v>
      </c>
      <c r="F2709" s="44">
        <v>168200</v>
      </c>
      <c r="G2709" s="44">
        <v>168200</v>
      </c>
      <c r="H2709" s="44">
        <v>103864.71</v>
      </c>
      <c r="I2709" s="44">
        <v>106007.3</v>
      </c>
      <c r="J2709" s="68">
        <f t="shared" si="126"/>
        <v>0.61750719381688468</v>
      </c>
      <c r="K2709" s="43">
        <f t="shared" si="127"/>
        <v>0.63024554102259212</v>
      </c>
      <c r="L2709" s="41" t="str">
        <f t="shared" si="128"/>
        <v>AA</v>
      </c>
      <c r="M2709" s="41" t="s">
        <v>453</v>
      </c>
      <c r="N2709" s="41" t="s">
        <v>418</v>
      </c>
      <c r="O2709" s="41" t="s">
        <v>70</v>
      </c>
    </row>
    <row r="2710" spans="1:15">
      <c r="A2710" s="42">
        <v>41330</v>
      </c>
      <c r="B2710" s="42">
        <v>54113</v>
      </c>
      <c r="C2710" s="130">
        <v>420</v>
      </c>
      <c r="D2710" s="43">
        <v>8.5099999999999995E-2</v>
      </c>
      <c r="E2710" s="43">
        <v>7.5300000000000006E-2</v>
      </c>
      <c r="F2710" s="44">
        <v>165000</v>
      </c>
      <c r="G2710" s="44">
        <v>165000</v>
      </c>
      <c r="H2710" s="44">
        <v>99296.45</v>
      </c>
      <c r="I2710" s="44">
        <v>103999.99</v>
      </c>
      <c r="J2710" s="68">
        <f t="shared" si="126"/>
        <v>0.60179666666666665</v>
      </c>
      <c r="K2710" s="43">
        <f t="shared" si="127"/>
        <v>0.63030296969696975</v>
      </c>
      <c r="L2710" s="41" t="str">
        <f t="shared" si="128"/>
        <v>AA</v>
      </c>
      <c r="M2710" s="41" t="s">
        <v>1310</v>
      </c>
      <c r="N2710" s="41" t="s">
        <v>417</v>
      </c>
      <c r="O2710" s="41" t="s">
        <v>70</v>
      </c>
    </row>
    <row r="2711" spans="1:15">
      <c r="A2711" s="38">
        <v>41404</v>
      </c>
      <c r="B2711" s="38">
        <v>54188</v>
      </c>
      <c r="C2711" s="131">
        <v>420</v>
      </c>
      <c r="D2711" s="39">
        <v>8.5099999999999995E-2</v>
      </c>
      <c r="E2711" s="39">
        <v>0.08</v>
      </c>
      <c r="F2711" s="40">
        <v>165000</v>
      </c>
      <c r="G2711" s="40">
        <v>165000</v>
      </c>
      <c r="H2711" s="40">
        <v>99960.4</v>
      </c>
      <c r="I2711" s="40">
        <v>103999.99</v>
      </c>
      <c r="J2711" s="67">
        <f t="shared" si="126"/>
        <v>0.60582060606060606</v>
      </c>
      <c r="K2711" s="39">
        <f t="shared" si="127"/>
        <v>0.63030296969696975</v>
      </c>
      <c r="L2711" s="2" t="str">
        <f t="shared" si="128"/>
        <v>AA</v>
      </c>
      <c r="M2711" s="2" t="s">
        <v>1310</v>
      </c>
      <c r="N2711" s="2" t="s">
        <v>417</v>
      </c>
      <c r="O2711" s="2" t="s">
        <v>70</v>
      </c>
    </row>
    <row r="2712" spans="1:15">
      <c r="A2712" s="42">
        <v>41185</v>
      </c>
      <c r="B2712" s="42">
        <v>43985</v>
      </c>
      <c r="C2712" s="130">
        <v>92</v>
      </c>
      <c r="D2712" s="43">
        <v>8.5099999999999995E-2</v>
      </c>
      <c r="E2712" s="43">
        <v>7.4400000000000008E-2</v>
      </c>
      <c r="F2712" s="44">
        <v>120000</v>
      </c>
      <c r="G2712" s="44">
        <v>120000</v>
      </c>
      <c r="H2712" s="44">
        <v>53367.6</v>
      </c>
      <c r="I2712" s="44">
        <v>75646.350000000006</v>
      </c>
      <c r="J2712" s="68">
        <f t="shared" si="126"/>
        <v>0.44473000000000001</v>
      </c>
      <c r="K2712" s="43">
        <f t="shared" si="127"/>
        <v>0.63038625000000004</v>
      </c>
      <c r="L2712" s="41" t="str">
        <f t="shared" si="128"/>
        <v>AA</v>
      </c>
      <c r="M2712" s="41" t="s">
        <v>472</v>
      </c>
      <c r="N2712" s="41" t="s">
        <v>426</v>
      </c>
      <c r="O2712" s="41" t="s">
        <v>70</v>
      </c>
    </row>
    <row r="2713" spans="1:15">
      <c r="A2713" s="38">
        <v>41152</v>
      </c>
      <c r="B2713" s="38">
        <v>44985</v>
      </c>
      <c r="C2713" s="131">
        <v>126</v>
      </c>
      <c r="D2713" s="39">
        <v>8.5099999999999995E-2</v>
      </c>
      <c r="E2713" s="39">
        <v>7.8100000000000003E-2</v>
      </c>
      <c r="F2713" s="40">
        <v>158000</v>
      </c>
      <c r="G2713" s="40">
        <v>158000</v>
      </c>
      <c r="H2713" s="40">
        <v>36357.4</v>
      </c>
      <c r="I2713" s="40">
        <v>99614.63</v>
      </c>
      <c r="J2713" s="67">
        <f t="shared" si="126"/>
        <v>0.2301101265822785</v>
      </c>
      <c r="K2713" s="39">
        <f t="shared" si="127"/>
        <v>0.63047234177215195</v>
      </c>
      <c r="L2713" s="2" t="str">
        <f t="shared" si="128"/>
        <v>AA</v>
      </c>
      <c r="M2713" s="2" t="s">
        <v>457</v>
      </c>
      <c r="N2713" s="2" t="s">
        <v>419</v>
      </c>
      <c r="O2713" s="2" t="s">
        <v>70</v>
      </c>
    </row>
    <row r="2714" spans="1:15">
      <c r="A2714" s="42">
        <v>41383</v>
      </c>
      <c r="B2714" s="42">
        <v>49906</v>
      </c>
      <c r="C2714" s="130">
        <v>280</v>
      </c>
      <c r="D2714" s="43">
        <v>8.5099999999999995E-2</v>
      </c>
      <c r="E2714" s="43">
        <v>7.5300000000000006E-2</v>
      </c>
      <c r="F2714" s="44">
        <v>129000</v>
      </c>
      <c r="G2714" s="44">
        <v>129000</v>
      </c>
      <c r="H2714" s="44">
        <v>75819.77</v>
      </c>
      <c r="I2714" s="44">
        <v>81338.12</v>
      </c>
      <c r="J2714" s="68">
        <f t="shared" si="126"/>
        <v>0.58775015503875971</v>
      </c>
      <c r="K2714" s="43">
        <f t="shared" si="127"/>
        <v>0.63052806201550382</v>
      </c>
      <c r="L2714" s="41" t="str">
        <f t="shared" si="128"/>
        <v>AA</v>
      </c>
      <c r="M2714" s="41" t="s">
        <v>1378</v>
      </c>
      <c r="N2714" s="41" t="s">
        <v>417</v>
      </c>
      <c r="O2714" s="41" t="s">
        <v>70</v>
      </c>
    </row>
    <row r="2715" spans="1:15">
      <c r="A2715" s="42">
        <v>41239</v>
      </c>
      <c r="B2715" s="42">
        <v>54022</v>
      </c>
      <c r="C2715" s="130">
        <v>420</v>
      </c>
      <c r="D2715" s="43">
        <v>8.5099999999999995E-2</v>
      </c>
      <c r="E2715" s="43">
        <v>0.08</v>
      </c>
      <c r="F2715" s="44">
        <v>126865</v>
      </c>
      <c r="G2715" s="44">
        <v>126865</v>
      </c>
      <c r="H2715" s="44">
        <v>75755.740000000005</v>
      </c>
      <c r="I2715" s="44">
        <v>79999.990000000005</v>
      </c>
      <c r="J2715" s="68">
        <f t="shared" si="126"/>
        <v>0.59713664131163047</v>
      </c>
      <c r="K2715" s="43">
        <f t="shared" si="127"/>
        <v>0.63059149489614952</v>
      </c>
      <c r="L2715" s="41" t="str">
        <f t="shared" si="128"/>
        <v>AA</v>
      </c>
      <c r="M2715" s="41" t="s">
        <v>565</v>
      </c>
      <c r="N2715" s="41" t="s">
        <v>432</v>
      </c>
      <c r="O2715" s="41" t="s">
        <v>70</v>
      </c>
    </row>
    <row r="2716" spans="1:15">
      <c r="A2716" s="42">
        <v>41326</v>
      </c>
      <c r="B2716" s="42">
        <v>54109</v>
      </c>
      <c r="C2716" s="130">
        <v>420</v>
      </c>
      <c r="D2716" s="43">
        <v>8.5099999999999995E-2</v>
      </c>
      <c r="E2716" s="43">
        <v>7.5300000000000006E-2</v>
      </c>
      <c r="F2716" s="44">
        <v>130000</v>
      </c>
      <c r="G2716" s="44">
        <v>130000</v>
      </c>
      <c r="H2716" s="44">
        <v>78815.22</v>
      </c>
      <c r="I2716" s="44">
        <v>82000</v>
      </c>
      <c r="J2716" s="68">
        <f t="shared" si="126"/>
        <v>0.6062709230769231</v>
      </c>
      <c r="K2716" s="43">
        <f t="shared" si="127"/>
        <v>0.63076923076923075</v>
      </c>
      <c r="L2716" s="41" t="str">
        <f t="shared" si="128"/>
        <v>AA</v>
      </c>
      <c r="M2716" s="41" t="s">
        <v>1369</v>
      </c>
      <c r="N2716" s="41" t="s">
        <v>417</v>
      </c>
      <c r="O2716" s="41" t="s">
        <v>70</v>
      </c>
    </row>
    <row r="2717" spans="1:15">
      <c r="A2717" s="38">
        <v>41096</v>
      </c>
      <c r="B2717" s="38">
        <v>45694</v>
      </c>
      <c r="C2717" s="131">
        <v>151</v>
      </c>
      <c r="D2717" s="39">
        <v>8.5099999999999995E-2</v>
      </c>
      <c r="E2717" s="39">
        <v>0.08</v>
      </c>
      <c r="F2717" s="40">
        <v>130000</v>
      </c>
      <c r="G2717" s="40">
        <v>130000</v>
      </c>
      <c r="H2717" s="40">
        <v>56740.73</v>
      </c>
      <c r="I2717" s="40">
        <v>82021.990000000005</v>
      </c>
      <c r="J2717" s="67">
        <f t="shared" si="126"/>
        <v>0.43646715384615387</v>
      </c>
      <c r="K2717" s="39">
        <f t="shared" si="127"/>
        <v>0.63093838461538465</v>
      </c>
      <c r="L2717" s="2" t="str">
        <f t="shared" si="128"/>
        <v>AA</v>
      </c>
      <c r="M2717" s="2" t="s">
        <v>621</v>
      </c>
      <c r="N2717" s="2" t="s">
        <v>430</v>
      </c>
      <c r="O2717" s="2" t="s">
        <v>70</v>
      </c>
    </row>
    <row r="2718" spans="1:15">
      <c r="A2718" s="38">
        <v>41333</v>
      </c>
      <c r="B2718" s="38">
        <v>52167</v>
      </c>
      <c r="C2718" s="131">
        <v>356</v>
      </c>
      <c r="D2718" s="39">
        <v>8.5099999999999995E-2</v>
      </c>
      <c r="E2718" s="39">
        <v>0.08</v>
      </c>
      <c r="F2718" s="40">
        <v>189700</v>
      </c>
      <c r="G2718" s="40">
        <v>189700</v>
      </c>
      <c r="H2718" s="40">
        <v>111460.33</v>
      </c>
      <c r="I2718" s="40">
        <v>119700</v>
      </c>
      <c r="J2718" s="67">
        <f t="shared" si="126"/>
        <v>0.58756104375329465</v>
      </c>
      <c r="K2718" s="39">
        <f t="shared" si="127"/>
        <v>0.63099630996309963</v>
      </c>
      <c r="L2718" s="2" t="str">
        <f t="shared" si="128"/>
        <v>AA</v>
      </c>
      <c r="M2718" s="2" t="s">
        <v>783</v>
      </c>
      <c r="N2718" s="2" t="s">
        <v>416</v>
      </c>
      <c r="O2718" s="2" t="s">
        <v>70</v>
      </c>
    </row>
    <row r="2719" spans="1:15">
      <c r="A2719" s="42">
        <v>41527</v>
      </c>
      <c r="B2719" s="42">
        <v>45179</v>
      </c>
      <c r="C2719" s="130">
        <v>120</v>
      </c>
      <c r="D2719" s="43">
        <v>8.5099999999999995E-2</v>
      </c>
      <c r="E2719" s="43">
        <v>0.08</v>
      </c>
      <c r="F2719" s="44">
        <v>165000</v>
      </c>
      <c r="G2719" s="44">
        <v>165000</v>
      </c>
      <c r="H2719" s="44">
        <v>90416.91</v>
      </c>
      <c r="I2719" s="44">
        <v>104121.16</v>
      </c>
      <c r="J2719" s="68">
        <f t="shared" si="126"/>
        <v>0.54798127272727271</v>
      </c>
      <c r="K2719" s="43">
        <f t="shared" si="127"/>
        <v>0.63103733333333334</v>
      </c>
      <c r="L2719" s="41" t="str">
        <f t="shared" si="128"/>
        <v>AA</v>
      </c>
      <c r="M2719" s="41" t="s">
        <v>554</v>
      </c>
      <c r="N2719" s="41" t="s">
        <v>417</v>
      </c>
      <c r="O2719" s="41" t="s">
        <v>70</v>
      </c>
    </row>
    <row r="2720" spans="1:15">
      <c r="A2720" s="42">
        <v>41463</v>
      </c>
      <c r="B2720" s="42">
        <v>54247</v>
      </c>
      <c r="C2720" s="130">
        <v>420</v>
      </c>
      <c r="D2720" s="43">
        <v>8.5099999999999995E-2</v>
      </c>
      <c r="E2720" s="43">
        <v>7.5300000000000006E-2</v>
      </c>
      <c r="F2720" s="44">
        <v>200000</v>
      </c>
      <c r="G2720" s="44">
        <v>200000</v>
      </c>
      <c r="H2720" s="44">
        <v>121960.84</v>
      </c>
      <c r="I2720" s="44">
        <v>126215.65</v>
      </c>
      <c r="J2720" s="68">
        <f t="shared" si="126"/>
        <v>0.60980420000000002</v>
      </c>
      <c r="K2720" s="43">
        <f t="shared" si="127"/>
        <v>0.63107824999999995</v>
      </c>
      <c r="L2720" s="41" t="str">
        <f t="shared" si="128"/>
        <v>AA</v>
      </c>
      <c r="M2720" s="41" t="s">
        <v>476</v>
      </c>
      <c r="N2720" s="41" t="s">
        <v>421</v>
      </c>
      <c r="O2720" s="41" t="s">
        <v>70</v>
      </c>
    </row>
    <row r="2721" spans="1:15">
      <c r="A2721" s="38">
        <v>41575</v>
      </c>
      <c r="B2721" s="38">
        <v>44010</v>
      </c>
      <c r="C2721" s="131">
        <v>80</v>
      </c>
      <c r="D2721" s="39">
        <v>8.5099999999999995E-2</v>
      </c>
      <c r="E2721" s="39">
        <v>7.5300000000000006E-2</v>
      </c>
      <c r="F2721" s="40">
        <v>157500</v>
      </c>
      <c r="G2721" s="40">
        <v>157500</v>
      </c>
      <c r="H2721" s="40">
        <v>55609.15</v>
      </c>
      <c r="I2721" s="40">
        <v>99399.99</v>
      </c>
      <c r="J2721" s="67">
        <f t="shared" si="126"/>
        <v>0.35307396825396825</v>
      </c>
      <c r="K2721" s="39">
        <f t="shared" si="127"/>
        <v>0.63111104761904768</v>
      </c>
      <c r="L2721" s="2" t="str">
        <f t="shared" si="128"/>
        <v>AA</v>
      </c>
      <c r="M2721" s="2" t="s">
        <v>475</v>
      </c>
      <c r="N2721" s="2" t="s">
        <v>427</v>
      </c>
      <c r="O2721" s="2" t="s">
        <v>70</v>
      </c>
    </row>
    <row r="2722" spans="1:15">
      <c r="A2722" s="42">
        <v>41078</v>
      </c>
      <c r="B2722" s="42">
        <v>53861</v>
      </c>
      <c r="C2722" s="130">
        <v>420</v>
      </c>
      <c r="D2722" s="43">
        <v>8.5099999999999995E-2</v>
      </c>
      <c r="E2722" s="43">
        <v>7.5300000000000006E-2</v>
      </c>
      <c r="F2722" s="44">
        <v>160000</v>
      </c>
      <c r="G2722" s="44">
        <v>160000</v>
      </c>
      <c r="H2722" s="44">
        <v>94481.68</v>
      </c>
      <c r="I2722" s="44">
        <v>100999.99</v>
      </c>
      <c r="J2722" s="68">
        <f t="shared" si="126"/>
        <v>0.59051049999999994</v>
      </c>
      <c r="K2722" s="43">
        <f t="shared" si="127"/>
        <v>0.63124993750000002</v>
      </c>
      <c r="L2722" s="41" t="str">
        <f t="shared" si="128"/>
        <v>AA</v>
      </c>
      <c r="M2722" s="41" t="s">
        <v>958</v>
      </c>
      <c r="N2722" s="41" t="s">
        <v>416</v>
      </c>
      <c r="O2722" s="41" t="s">
        <v>70</v>
      </c>
    </row>
    <row r="2723" spans="1:15">
      <c r="A2723" s="38">
        <v>41354</v>
      </c>
      <c r="B2723" s="38">
        <v>50485</v>
      </c>
      <c r="C2723" s="131">
        <v>300</v>
      </c>
      <c r="D2723" s="39">
        <v>8.5099999999999995E-2</v>
      </c>
      <c r="E2723" s="39">
        <v>0.08</v>
      </c>
      <c r="F2723" s="40">
        <v>95000</v>
      </c>
      <c r="G2723" s="40">
        <v>95000</v>
      </c>
      <c r="H2723" s="40">
        <v>56051.839999999997</v>
      </c>
      <c r="I2723" s="40">
        <v>59999.99</v>
      </c>
      <c r="J2723" s="67">
        <f t="shared" si="126"/>
        <v>0.59001936842105263</v>
      </c>
      <c r="K2723" s="39">
        <f t="shared" si="127"/>
        <v>0.63157884210526316</v>
      </c>
      <c r="L2723" s="2" t="str">
        <f t="shared" si="128"/>
        <v>AA</v>
      </c>
      <c r="M2723" s="2" t="s">
        <v>1015</v>
      </c>
      <c r="N2723" s="2" t="s">
        <v>417</v>
      </c>
      <c r="O2723" s="2" t="s">
        <v>70</v>
      </c>
    </row>
    <row r="2724" spans="1:15">
      <c r="A2724" s="42">
        <v>41165</v>
      </c>
      <c r="B2724" s="42">
        <v>52122</v>
      </c>
      <c r="C2724" s="130">
        <v>360</v>
      </c>
      <c r="D2724" s="43">
        <v>8.5099999999999995E-2</v>
      </c>
      <c r="E2724" s="43">
        <v>7.4400000000000008E-2</v>
      </c>
      <c r="F2724" s="44">
        <v>95000</v>
      </c>
      <c r="G2724" s="44">
        <v>95000</v>
      </c>
      <c r="H2724" s="44">
        <v>55860.95</v>
      </c>
      <c r="I2724" s="44">
        <v>59999.99</v>
      </c>
      <c r="J2724" s="68">
        <f t="shared" si="126"/>
        <v>0.58800999999999992</v>
      </c>
      <c r="K2724" s="43">
        <f t="shared" si="127"/>
        <v>0.63157884210526316</v>
      </c>
      <c r="L2724" s="41" t="str">
        <f t="shared" si="128"/>
        <v>AA</v>
      </c>
      <c r="M2724" s="41" t="s">
        <v>545</v>
      </c>
      <c r="N2724" s="41" t="s">
        <v>421</v>
      </c>
      <c r="O2724" s="41" t="s">
        <v>70</v>
      </c>
    </row>
    <row r="2725" spans="1:15">
      <c r="A2725" s="42">
        <v>41480</v>
      </c>
      <c r="B2725" s="42">
        <v>54264</v>
      </c>
      <c r="C2725" s="130">
        <v>420</v>
      </c>
      <c r="D2725" s="43">
        <v>8.5099999999999995E-2</v>
      </c>
      <c r="E2725" s="43">
        <v>7.4400000000000008E-2</v>
      </c>
      <c r="F2725" s="44">
        <v>95000</v>
      </c>
      <c r="G2725" s="44">
        <v>95000</v>
      </c>
      <c r="H2725" s="44">
        <v>57936.27</v>
      </c>
      <c r="I2725" s="44">
        <v>59999.99</v>
      </c>
      <c r="J2725" s="68">
        <f t="shared" si="126"/>
        <v>0.60985547368421045</v>
      </c>
      <c r="K2725" s="43">
        <f t="shared" si="127"/>
        <v>0.63157884210526316</v>
      </c>
      <c r="L2725" s="41" t="str">
        <f t="shared" si="128"/>
        <v>AA</v>
      </c>
      <c r="M2725" s="41" t="s">
        <v>475</v>
      </c>
      <c r="N2725" s="41" t="s">
        <v>427</v>
      </c>
      <c r="O2725" s="41" t="s">
        <v>70</v>
      </c>
    </row>
    <row r="2726" spans="1:15">
      <c r="A2726" s="42">
        <v>41136</v>
      </c>
      <c r="B2726" s="42">
        <v>48441</v>
      </c>
      <c r="C2726" s="130">
        <v>240</v>
      </c>
      <c r="D2726" s="43">
        <v>8.5099999999999995E-2</v>
      </c>
      <c r="E2726" s="43">
        <v>0.08</v>
      </c>
      <c r="F2726" s="44">
        <v>190000</v>
      </c>
      <c r="G2726" s="44">
        <v>190000</v>
      </c>
      <c r="H2726" s="44">
        <v>106333.01</v>
      </c>
      <c r="I2726" s="44">
        <v>119999.99</v>
      </c>
      <c r="J2726" s="68">
        <f t="shared" si="126"/>
        <v>0.55964742105263154</v>
      </c>
      <c r="K2726" s="43">
        <f t="shared" si="127"/>
        <v>0.63157889473684214</v>
      </c>
      <c r="L2726" s="41" t="str">
        <f t="shared" si="128"/>
        <v>AA</v>
      </c>
      <c r="M2726" s="41" t="s">
        <v>449</v>
      </c>
      <c r="N2726" s="41" t="s">
        <v>418</v>
      </c>
      <c r="O2726" s="41" t="s">
        <v>70</v>
      </c>
    </row>
    <row r="2727" spans="1:15">
      <c r="A2727" s="42">
        <v>41667</v>
      </c>
      <c r="B2727" s="42">
        <v>51163</v>
      </c>
      <c r="C2727" s="130">
        <v>312</v>
      </c>
      <c r="D2727" s="43">
        <v>8.5099999999999995E-2</v>
      </c>
      <c r="E2727" s="43">
        <v>7.5300000000000006E-2</v>
      </c>
      <c r="F2727" s="44">
        <v>190000</v>
      </c>
      <c r="G2727" s="44">
        <v>190000</v>
      </c>
      <c r="H2727" s="44">
        <v>116546.8</v>
      </c>
      <c r="I2727" s="44">
        <v>119999.99</v>
      </c>
      <c r="J2727" s="68">
        <f t="shared" si="126"/>
        <v>0.61340421052631577</v>
      </c>
      <c r="K2727" s="43">
        <f t="shared" si="127"/>
        <v>0.63157889473684214</v>
      </c>
      <c r="L2727" s="41" t="str">
        <f t="shared" si="128"/>
        <v>AA</v>
      </c>
      <c r="M2727" s="41" t="s">
        <v>615</v>
      </c>
      <c r="N2727" s="41" t="s">
        <v>417</v>
      </c>
      <c r="O2727" s="41" t="s">
        <v>70</v>
      </c>
    </row>
    <row r="2728" spans="1:15">
      <c r="A2728" s="42">
        <v>41733</v>
      </c>
      <c r="B2728" s="42">
        <v>52691</v>
      </c>
      <c r="C2728" s="130">
        <v>360</v>
      </c>
      <c r="D2728" s="43">
        <v>8.5099999999999995E-2</v>
      </c>
      <c r="E2728" s="43">
        <v>7.4400000000000008E-2</v>
      </c>
      <c r="F2728" s="44">
        <v>190000</v>
      </c>
      <c r="G2728" s="44">
        <v>190000</v>
      </c>
      <c r="H2728" s="44">
        <v>117610.4</v>
      </c>
      <c r="I2728" s="44">
        <v>119999.99</v>
      </c>
      <c r="J2728" s="68">
        <f t="shared" si="126"/>
        <v>0.61900210526315791</v>
      </c>
      <c r="K2728" s="43">
        <f t="shared" si="127"/>
        <v>0.63157889473684214</v>
      </c>
      <c r="L2728" s="41" t="str">
        <f t="shared" si="128"/>
        <v>AA</v>
      </c>
      <c r="M2728" s="41" t="s">
        <v>564</v>
      </c>
      <c r="N2728" s="41" t="s">
        <v>417</v>
      </c>
      <c r="O2728" s="41" t="s">
        <v>70</v>
      </c>
    </row>
    <row r="2729" spans="1:15">
      <c r="A2729" s="38">
        <v>41106</v>
      </c>
      <c r="B2729" s="38">
        <v>52063</v>
      </c>
      <c r="C2729" s="131">
        <v>360</v>
      </c>
      <c r="D2729" s="39">
        <v>8.5099999999999995E-2</v>
      </c>
      <c r="E2729" s="39">
        <v>7.5300000000000006E-2</v>
      </c>
      <c r="F2729" s="40">
        <v>190000</v>
      </c>
      <c r="G2729" s="40">
        <v>190000</v>
      </c>
      <c r="H2729" s="40">
        <v>111039.17</v>
      </c>
      <c r="I2729" s="40">
        <v>119999.99</v>
      </c>
      <c r="J2729" s="67">
        <f t="shared" si="126"/>
        <v>0.58441668421052628</v>
      </c>
      <c r="K2729" s="39">
        <f t="shared" si="127"/>
        <v>0.63157889473684214</v>
      </c>
      <c r="L2729" s="2" t="str">
        <f t="shared" si="128"/>
        <v>AA</v>
      </c>
      <c r="M2729" s="2" t="s">
        <v>1080</v>
      </c>
      <c r="N2729" s="2" t="s">
        <v>428</v>
      </c>
      <c r="O2729" s="2" t="s">
        <v>70</v>
      </c>
    </row>
    <row r="2730" spans="1:15">
      <c r="A2730" s="38">
        <v>41655</v>
      </c>
      <c r="B2730" s="38">
        <v>54439</v>
      </c>
      <c r="C2730" s="131">
        <v>420</v>
      </c>
      <c r="D2730" s="39">
        <v>8.5099999999999995E-2</v>
      </c>
      <c r="E2730" s="39">
        <v>7.5300000000000006E-2</v>
      </c>
      <c r="F2730" s="40">
        <v>190000</v>
      </c>
      <c r="G2730" s="40">
        <v>190000</v>
      </c>
      <c r="H2730" s="40">
        <v>117442.98</v>
      </c>
      <c r="I2730" s="40">
        <v>119999.99</v>
      </c>
      <c r="J2730" s="67">
        <f t="shared" si="126"/>
        <v>0.61812094736842105</v>
      </c>
      <c r="K2730" s="39">
        <f t="shared" si="127"/>
        <v>0.63157889473684214</v>
      </c>
      <c r="L2730" s="2" t="str">
        <f t="shared" si="128"/>
        <v>AA</v>
      </c>
      <c r="M2730" s="2" t="s">
        <v>515</v>
      </c>
      <c r="N2730" s="2" t="s">
        <v>416</v>
      </c>
      <c r="O2730" s="2" t="s">
        <v>70</v>
      </c>
    </row>
    <row r="2731" spans="1:15">
      <c r="A2731" s="38">
        <v>41577</v>
      </c>
      <c r="B2731" s="38">
        <v>54361</v>
      </c>
      <c r="C2731" s="131">
        <v>420</v>
      </c>
      <c r="D2731" s="39">
        <v>8.5099999999999995E-2</v>
      </c>
      <c r="E2731" s="39">
        <v>0.08</v>
      </c>
      <c r="F2731" s="40">
        <v>190000</v>
      </c>
      <c r="G2731" s="40">
        <v>190000</v>
      </c>
      <c r="H2731" s="40">
        <v>116627.86</v>
      </c>
      <c r="I2731" s="40">
        <v>119999.99</v>
      </c>
      <c r="J2731" s="67">
        <f t="shared" si="126"/>
        <v>0.61383084210526317</v>
      </c>
      <c r="K2731" s="39">
        <f t="shared" si="127"/>
        <v>0.63157889473684214</v>
      </c>
      <c r="L2731" s="2" t="str">
        <f t="shared" si="128"/>
        <v>AA</v>
      </c>
      <c r="M2731" s="2" t="s">
        <v>703</v>
      </c>
      <c r="N2731" s="2" t="s">
        <v>437</v>
      </c>
      <c r="O2731" s="2" t="s">
        <v>70</v>
      </c>
    </row>
    <row r="2732" spans="1:15">
      <c r="A2732" s="38">
        <v>41599</v>
      </c>
      <c r="B2732" s="38">
        <v>54383</v>
      </c>
      <c r="C2732" s="131">
        <v>420</v>
      </c>
      <c r="D2732" s="39">
        <v>8.5099999999999995E-2</v>
      </c>
      <c r="E2732" s="39">
        <v>0.08</v>
      </c>
      <c r="F2732" s="40">
        <v>190000</v>
      </c>
      <c r="G2732" s="40">
        <v>190000</v>
      </c>
      <c r="H2732" s="40">
        <v>116908.09</v>
      </c>
      <c r="I2732" s="40">
        <v>119999.99</v>
      </c>
      <c r="J2732" s="67">
        <f t="shared" si="126"/>
        <v>0.61530573684210521</v>
      </c>
      <c r="K2732" s="39">
        <f t="shared" si="127"/>
        <v>0.63157889473684214</v>
      </c>
      <c r="L2732" s="2" t="str">
        <f t="shared" si="128"/>
        <v>AA</v>
      </c>
      <c r="M2732" s="2" t="s">
        <v>948</v>
      </c>
      <c r="N2732" s="2" t="s">
        <v>419</v>
      </c>
      <c r="O2732" s="2" t="s">
        <v>70</v>
      </c>
    </row>
    <row r="2733" spans="1:15">
      <c r="A2733" s="38">
        <v>41191</v>
      </c>
      <c r="B2733" s="38">
        <v>53974</v>
      </c>
      <c r="C2733" s="131">
        <v>420</v>
      </c>
      <c r="D2733" s="39">
        <v>8.5099999999999995E-2</v>
      </c>
      <c r="E2733" s="39">
        <v>7.5300000000000006E-2</v>
      </c>
      <c r="F2733" s="40">
        <v>180000</v>
      </c>
      <c r="G2733" s="40">
        <v>180000</v>
      </c>
      <c r="H2733" s="40">
        <v>107407.61</v>
      </c>
      <c r="I2733" s="40">
        <v>113685.6</v>
      </c>
      <c r="J2733" s="67">
        <f t="shared" si="126"/>
        <v>0.59670894444444444</v>
      </c>
      <c r="K2733" s="39">
        <f t="shared" si="127"/>
        <v>0.63158666666666674</v>
      </c>
      <c r="L2733" s="2" t="str">
        <f t="shared" si="128"/>
        <v>AA</v>
      </c>
      <c r="M2733" s="2" t="s">
        <v>454</v>
      </c>
      <c r="N2733" s="2" t="s">
        <v>416</v>
      </c>
      <c r="O2733" s="2" t="s">
        <v>70</v>
      </c>
    </row>
    <row r="2734" spans="1:15">
      <c r="A2734" s="42">
        <v>41541</v>
      </c>
      <c r="B2734" s="42">
        <v>54325</v>
      </c>
      <c r="C2734" s="130">
        <v>420</v>
      </c>
      <c r="D2734" s="43">
        <v>8.5099999999999995E-2</v>
      </c>
      <c r="E2734" s="43">
        <v>7.5300000000000006E-2</v>
      </c>
      <c r="F2734" s="44">
        <v>150000</v>
      </c>
      <c r="G2734" s="44">
        <v>150000</v>
      </c>
      <c r="H2734" s="44">
        <v>91930.26</v>
      </c>
      <c r="I2734" s="44">
        <v>94762.71</v>
      </c>
      <c r="J2734" s="68">
        <f t="shared" si="126"/>
        <v>0.61286839999999998</v>
      </c>
      <c r="K2734" s="43">
        <f t="shared" si="127"/>
        <v>0.63175140000000007</v>
      </c>
      <c r="L2734" s="41" t="str">
        <f t="shared" si="128"/>
        <v>AA</v>
      </c>
      <c r="M2734" s="41" t="s">
        <v>584</v>
      </c>
      <c r="N2734" s="41" t="s">
        <v>417</v>
      </c>
      <c r="O2734" s="41" t="s">
        <v>70</v>
      </c>
    </row>
    <row r="2735" spans="1:15">
      <c r="A2735" s="42">
        <v>41310</v>
      </c>
      <c r="B2735" s="42">
        <v>47396</v>
      </c>
      <c r="C2735" s="130">
        <v>200</v>
      </c>
      <c r="D2735" s="43">
        <v>8.5099999999999995E-2</v>
      </c>
      <c r="E2735" s="43">
        <v>0.08</v>
      </c>
      <c r="F2735" s="44">
        <v>155000</v>
      </c>
      <c r="G2735" s="44">
        <v>155000</v>
      </c>
      <c r="H2735" s="44">
        <v>87363.63</v>
      </c>
      <c r="I2735" s="44">
        <v>97983.34</v>
      </c>
      <c r="J2735" s="68">
        <f t="shared" si="126"/>
        <v>0.56363632258064522</v>
      </c>
      <c r="K2735" s="43">
        <f t="shared" si="127"/>
        <v>0.63215058064516128</v>
      </c>
      <c r="L2735" s="41" t="str">
        <f t="shared" si="128"/>
        <v>AA</v>
      </c>
      <c r="M2735" s="41" t="s">
        <v>564</v>
      </c>
      <c r="N2735" s="41" t="s">
        <v>417</v>
      </c>
      <c r="O2735" s="41" t="s">
        <v>70</v>
      </c>
    </row>
    <row r="2736" spans="1:15">
      <c r="A2736" s="38">
        <v>41453</v>
      </c>
      <c r="B2736" s="38">
        <v>54237</v>
      </c>
      <c r="C2736" s="131">
        <v>420</v>
      </c>
      <c r="D2736" s="39">
        <v>8.5099999999999995E-2</v>
      </c>
      <c r="E2736" s="39">
        <v>0.08</v>
      </c>
      <c r="F2736" s="40">
        <v>196000</v>
      </c>
      <c r="G2736" s="40">
        <v>196000</v>
      </c>
      <c r="H2736" s="40">
        <v>126544.08</v>
      </c>
      <c r="I2736" s="40">
        <v>123919.99</v>
      </c>
      <c r="J2736" s="67">
        <f t="shared" si="126"/>
        <v>0.64563306122448982</v>
      </c>
      <c r="K2736" s="39">
        <f t="shared" si="127"/>
        <v>0.63224484693877558</v>
      </c>
      <c r="L2736" s="2" t="str">
        <f t="shared" si="128"/>
        <v>AA</v>
      </c>
      <c r="M2736" s="2" t="s">
        <v>457</v>
      </c>
      <c r="N2736" s="2" t="s">
        <v>419</v>
      </c>
      <c r="O2736" s="2" t="s">
        <v>70</v>
      </c>
    </row>
    <row r="2737" spans="1:15">
      <c r="A2737" s="42">
        <v>41250</v>
      </c>
      <c r="B2737" s="42">
        <v>54033</v>
      </c>
      <c r="C2737" s="130">
        <v>420</v>
      </c>
      <c r="D2737" s="43">
        <v>8.5099999999999995E-2</v>
      </c>
      <c r="E2737" s="43">
        <v>0.08</v>
      </c>
      <c r="F2737" s="44">
        <v>126000</v>
      </c>
      <c r="G2737" s="44">
        <v>126000</v>
      </c>
      <c r="H2737" s="44">
        <v>56579.31</v>
      </c>
      <c r="I2737" s="44">
        <v>79679.98</v>
      </c>
      <c r="J2737" s="68">
        <f t="shared" si="126"/>
        <v>0.44904214285714283</v>
      </c>
      <c r="K2737" s="43">
        <f t="shared" si="127"/>
        <v>0.63238079365079358</v>
      </c>
      <c r="L2737" s="41" t="str">
        <f t="shared" si="128"/>
        <v>AA</v>
      </c>
      <c r="M2737" s="41" t="s">
        <v>724</v>
      </c>
      <c r="N2737" s="41" t="s">
        <v>424</v>
      </c>
      <c r="O2737" s="41" t="s">
        <v>70</v>
      </c>
    </row>
    <row r="2738" spans="1:15">
      <c r="A2738" s="42">
        <v>41106</v>
      </c>
      <c r="B2738" s="42">
        <v>52063</v>
      </c>
      <c r="C2738" s="130">
        <v>360</v>
      </c>
      <c r="D2738" s="43">
        <v>8.5099999999999995E-2</v>
      </c>
      <c r="E2738" s="43">
        <v>7.5300000000000006E-2</v>
      </c>
      <c r="F2738" s="44">
        <v>176000</v>
      </c>
      <c r="G2738" s="44">
        <v>176000</v>
      </c>
      <c r="H2738" s="44">
        <v>46561.279999999999</v>
      </c>
      <c r="I2738" s="44">
        <v>111299.99</v>
      </c>
      <c r="J2738" s="68">
        <f t="shared" si="126"/>
        <v>0.26455272727272727</v>
      </c>
      <c r="K2738" s="43">
        <f t="shared" si="127"/>
        <v>0.63238630681818186</v>
      </c>
      <c r="L2738" s="41" t="str">
        <f t="shared" si="128"/>
        <v>AA</v>
      </c>
      <c r="M2738" s="41" t="s">
        <v>475</v>
      </c>
      <c r="N2738" s="41" t="s">
        <v>427</v>
      </c>
      <c r="O2738" s="41" t="s">
        <v>70</v>
      </c>
    </row>
    <row r="2739" spans="1:15">
      <c r="A2739" s="42">
        <v>41659</v>
      </c>
      <c r="B2739" s="42">
        <v>54443</v>
      </c>
      <c r="C2739" s="130">
        <v>420</v>
      </c>
      <c r="D2739" s="43">
        <v>8.5099999999999995E-2</v>
      </c>
      <c r="E2739" s="43">
        <v>7.5300000000000006E-2</v>
      </c>
      <c r="F2739" s="44">
        <v>132000</v>
      </c>
      <c r="G2739" s="44">
        <v>132000</v>
      </c>
      <c r="H2739" s="44">
        <v>81727</v>
      </c>
      <c r="I2739" s="44">
        <v>83499.990000000005</v>
      </c>
      <c r="J2739" s="68">
        <f t="shared" si="126"/>
        <v>0.61914393939393941</v>
      </c>
      <c r="K2739" s="43">
        <f t="shared" si="127"/>
        <v>0.63257568181818191</v>
      </c>
      <c r="L2739" s="41" t="str">
        <f t="shared" si="128"/>
        <v>AA</v>
      </c>
      <c r="M2739" s="41" t="s">
        <v>550</v>
      </c>
      <c r="N2739" s="41" t="s">
        <v>421</v>
      </c>
      <c r="O2739" s="41" t="s">
        <v>70</v>
      </c>
    </row>
    <row r="2740" spans="1:15">
      <c r="A2740" s="42">
        <v>41227</v>
      </c>
      <c r="B2740" s="42">
        <v>46826</v>
      </c>
      <c r="C2740" s="130">
        <v>184</v>
      </c>
      <c r="D2740" s="43">
        <v>8.5099999999999995E-2</v>
      </c>
      <c r="E2740" s="43">
        <v>7.4400000000000008E-2</v>
      </c>
      <c r="F2740" s="44">
        <v>200000</v>
      </c>
      <c r="G2740" s="44">
        <v>200000</v>
      </c>
      <c r="H2740" s="44">
        <v>79805.5</v>
      </c>
      <c r="I2740" s="44">
        <v>126536.62</v>
      </c>
      <c r="J2740" s="68">
        <f t="shared" si="126"/>
        <v>0.39902749999999998</v>
      </c>
      <c r="K2740" s="43">
        <f t="shared" si="127"/>
        <v>0.63268309999999994</v>
      </c>
      <c r="L2740" s="41" t="str">
        <f t="shared" si="128"/>
        <v>AA</v>
      </c>
      <c r="M2740" s="41" t="s">
        <v>466</v>
      </c>
      <c r="N2740" s="41" t="s">
        <v>421</v>
      </c>
      <c r="O2740" s="41" t="s">
        <v>70</v>
      </c>
    </row>
    <row r="2741" spans="1:15">
      <c r="A2741" s="38">
        <v>41225</v>
      </c>
      <c r="B2741" s="38">
        <v>54008</v>
      </c>
      <c r="C2741" s="131">
        <v>420</v>
      </c>
      <c r="D2741" s="39">
        <v>8.5099999999999995E-2</v>
      </c>
      <c r="E2741" s="39">
        <v>8.5099999999999995E-2</v>
      </c>
      <c r="F2741" s="40">
        <v>170000</v>
      </c>
      <c r="G2741" s="40">
        <v>170000</v>
      </c>
      <c r="H2741" s="40">
        <v>104390.55</v>
      </c>
      <c r="I2741" s="40">
        <v>107559.51</v>
      </c>
      <c r="J2741" s="67">
        <f t="shared" si="126"/>
        <v>0.61406205882352938</v>
      </c>
      <c r="K2741" s="39">
        <f t="shared" si="127"/>
        <v>0.63270300000000002</v>
      </c>
      <c r="L2741" s="2" t="str">
        <f t="shared" si="128"/>
        <v>AA</v>
      </c>
      <c r="M2741" s="2" t="s">
        <v>1347</v>
      </c>
      <c r="N2741" s="2" t="s">
        <v>438</v>
      </c>
      <c r="O2741" s="2" t="s">
        <v>70</v>
      </c>
    </row>
    <row r="2742" spans="1:15">
      <c r="A2742" s="42">
        <v>41117</v>
      </c>
      <c r="B2742" s="42">
        <v>52074</v>
      </c>
      <c r="C2742" s="130">
        <v>360</v>
      </c>
      <c r="D2742" s="43">
        <v>8.5099999999999995E-2</v>
      </c>
      <c r="E2742" s="43">
        <v>7.4400000000000008E-2</v>
      </c>
      <c r="F2742" s="44">
        <v>195000</v>
      </c>
      <c r="G2742" s="44">
        <v>195000</v>
      </c>
      <c r="H2742" s="44">
        <v>114065.78</v>
      </c>
      <c r="I2742" s="44">
        <v>123399.99</v>
      </c>
      <c r="J2742" s="68">
        <f t="shared" si="126"/>
        <v>0.58495271794871795</v>
      </c>
      <c r="K2742" s="43">
        <f t="shared" si="127"/>
        <v>0.63282046153846161</v>
      </c>
      <c r="L2742" s="41" t="str">
        <f t="shared" si="128"/>
        <v>AA</v>
      </c>
      <c r="M2742" s="41" t="s">
        <v>449</v>
      </c>
      <c r="N2742" s="41" t="s">
        <v>418</v>
      </c>
      <c r="O2742" s="41" t="s">
        <v>70</v>
      </c>
    </row>
    <row r="2743" spans="1:15">
      <c r="A2743" s="38">
        <v>41313</v>
      </c>
      <c r="B2743" s="38">
        <v>52270</v>
      </c>
      <c r="C2743" s="131">
        <v>360</v>
      </c>
      <c r="D2743" s="39">
        <v>8.5099999999999995E-2</v>
      </c>
      <c r="E2743" s="39">
        <v>7.5300000000000006E-2</v>
      </c>
      <c r="F2743" s="40">
        <v>183000</v>
      </c>
      <c r="G2743" s="40">
        <v>183000</v>
      </c>
      <c r="H2743" s="40">
        <v>109403.46</v>
      </c>
      <c r="I2743" s="40">
        <v>115817.17</v>
      </c>
      <c r="J2743" s="67">
        <f t="shared" si="126"/>
        <v>0.59783311475409839</v>
      </c>
      <c r="K2743" s="39">
        <f t="shared" si="127"/>
        <v>0.6328807103825137</v>
      </c>
      <c r="L2743" s="2" t="str">
        <f t="shared" si="128"/>
        <v>AA</v>
      </c>
      <c r="M2743" s="2" t="s">
        <v>457</v>
      </c>
      <c r="N2743" s="2" t="s">
        <v>419</v>
      </c>
      <c r="O2743" s="2" t="s">
        <v>70</v>
      </c>
    </row>
    <row r="2744" spans="1:15">
      <c r="A2744" s="42">
        <v>41731</v>
      </c>
      <c r="B2744" s="42">
        <v>53998</v>
      </c>
      <c r="C2744" s="130">
        <v>403</v>
      </c>
      <c r="D2744" s="43">
        <v>8.5099999999999995E-2</v>
      </c>
      <c r="E2744" s="43">
        <v>0.08</v>
      </c>
      <c r="F2744" s="44">
        <v>158000</v>
      </c>
      <c r="G2744" s="44">
        <v>158000</v>
      </c>
      <c r="H2744" s="44">
        <v>98265.55</v>
      </c>
      <c r="I2744" s="44">
        <v>99999.99</v>
      </c>
      <c r="J2744" s="68">
        <f t="shared" si="126"/>
        <v>0.62193386075949364</v>
      </c>
      <c r="K2744" s="43">
        <f t="shared" si="127"/>
        <v>0.63291132911392411</v>
      </c>
      <c r="L2744" s="41" t="str">
        <f t="shared" si="128"/>
        <v>AA</v>
      </c>
      <c r="M2744" s="41" t="s">
        <v>589</v>
      </c>
      <c r="N2744" s="41" t="s">
        <v>438</v>
      </c>
      <c r="O2744" s="41" t="s">
        <v>70</v>
      </c>
    </row>
    <row r="2745" spans="1:15">
      <c r="A2745" s="38">
        <v>41627</v>
      </c>
      <c r="B2745" s="38">
        <v>54411</v>
      </c>
      <c r="C2745" s="131">
        <v>420</v>
      </c>
      <c r="D2745" s="39">
        <v>8.5099999999999995E-2</v>
      </c>
      <c r="E2745" s="39">
        <v>7.5300000000000006E-2</v>
      </c>
      <c r="F2745" s="40">
        <v>158000</v>
      </c>
      <c r="G2745" s="40">
        <v>158000</v>
      </c>
      <c r="H2745" s="40">
        <v>97606.02</v>
      </c>
      <c r="I2745" s="40">
        <v>99999.99</v>
      </c>
      <c r="J2745" s="67">
        <f t="shared" si="126"/>
        <v>0.61775962025316455</v>
      </c>
      <c r="K2745" s="39">
        <f t="shared" si="127"/>
        <v>0.63291132911392411</v>
      </c>
      <c r="L2745" s="2" t="str">
        <f t="shared" si="128"/>
        <v>AA</v>
      </c>
      <c r="M2745" s="2" t="s">
        <v>558</v>
      </c>
      <c r="N2745" s="2" t="s">
        <v>424</v>
      </c>
      <c r="O2745" s="2" t="s">
        <v>70</v>
      </c>
    </row>
    <row r="2746" spans="1:15">
      <c r="A2746" s="42">
        <v>41605</v>
      </c>
      <c r="B2746" s="42">
        <v>47084</v>
      </c>
      <c r="C2746" s="130">
        <v>180</v>
      </c>
      <c r="D2746" s="43">
        <v>8.5099999999999995E-2</v>
      </c>
      <c r="E2746" s="43">
        <v>0.08</v>
      </c>
      <c r="F2746" s="44">
        <v>150000</v>
      </c>
      <c r="G2746" s="44">
        <v>150000</v>
      </c>
      <c r="H2746" s="44">
        <v>88080.18</v>
      </c>
      <c r="I2746" s="44">
        <v>94994.99</v>
      </c>
      <c r="J2746" s="68">
        <f t="shared" si="126"/>
        <v>0.58720119999999998</v>
      </c>
      <c r="K2746" s="43">
        <f t="shared" si="127"/>
        <v>0.63329993333333334</v>
      </c>
      <c r="L2746" s="41" t="str">
        <f t="shared" si="128"/>
        <v>AA</v>
      </c>
      <c r="M2746" s="41" t="s">
        <v>1176</v>
      </c>
      <c r="N2746" s="41" t="s">
        <v>422</v>
      </c>
      <c r="O2746" s="41" t="s">
        <v>70</v>
      </c>
    </row>
    <row r="2747" spans="1:15">
      <c r="A2747" s="38">
        <v>41149</v>
      </c>
      <c r="B2747" s="38">
        <v>50280</v>
      </c>
      <c r="C2747" s="131">
        <v>300</v>
      </c>
      <c r="D2747" s="39">
        <v>8.5099999999999995E-2</v>
      </c>
      <c r="E2747" s="39">
        <v>0.08</v>
      </c>
      <c r="F2747" s="40">
        <v>127000</v>
      </c>
      <c r="G2747" s="40">
        <v>127000</v>
      </c>
      <c r="H2747" s="40">
        <v>73238.36</v>
      </c>
      <c r="I2747" s="40">
        <v>80432.92</v>
      </c>
      <c r="J2747" s="67">
        <f t="shared" si="126"/>
        <v>0.57667999999999997</v>
      </c>
      <c r="K2747" s="39">
        <f t="shared" si="127"/>
        <v>0.63333007874015745</v>
      </c>
      <c r="L2747" s="2" t="str">
        <f t="shared" si="128"/>
        <v>AA</v>
      </c>
      <c r="M2747" s="2" t="s">
        <v>554</v>
      </c>
      <c r="N2747" s="2" t="s">
        <v>417</v>
      </c>
      <c r="O2747" s="2" t="s">
        <v>70</v>
      </c>
    </row>
    <row r="2748" spans="1:15">
      <c r="A2748" s="38">
        <v>41428</v>
      </c>
      <c r="B2748" s="38">
        <v>46999</v>
      </c>
      <c r="C2748" s="131">
        <v>183</v>
      </c>
      <c r="D2748" s="39">
        <v>8.5099999999999995E-2</v>
      </c>
      <c r="E2748" s="39">
        <v>0.08</v>
      </c>
      <c r="F2748" s="40">
        <v>150000</v>
      </c>
      <c r="G2748" s="40">
        <v>150000</v>
      </c>
      <c r="H2748" s="40">
        <v>68341.09</v>
      </c>
      <c r="I2748" s="40">
        <v>94999.99</v>
      </c>
      <c r="J2748" s="67">
        <f t="shared" si="126"/>
        <v>0.45560726666666662</v>
      </c>
      <c r="K2748" s="39">
        <f t="shared" si="127"/>
        <v>0.63333326666666667</v>
      </c>
      <c r="L2748" s="2" t="str">
        <f t="shared" si="128"/>
        <v>AA</v>
      </c>
      <c r="M2748" s="2" t="s">
        <v>1193</v>
      </c>
      <c r="N2748" s="2" t="s">
        <v>424</v>
      </c>
      <c r="O2748" s="2" t="s">
        <v>70</v>
      </c>
    </row>
    <row r="2749" spans="1:15">
      <c r="A2749" s="38">
        <v>41668</v>
      </c>
      <c r="B2749" s="38">
        <v>48973</v>
      </c>
      <c r="C2749" s="131">
        <v>240</v>
      </c>
      <c r="D2749" s="39">
        <v>8.5099999999999995E-2</v>
      </c>
      <c r="E2749" s="39">
        <v>7.4400000000000008E-2</v>
      </c>
      <c r="F2749" s="40">
        <v>150000</v>
      </c>
      <c r="G2749" s="40">
        <v>150000</v>
      </c>
      <c r="H2749" s="40">
        <v>90758.04</v>
      </c>
      <c r="I2749" s="40">
        <v>94999.99</v>
      </c>
      <c r="J2749" s="67">
        <f t="shared" si="126"/>
        <v>0.60505359999999997</v>
      </c>
      <c r="K2749" s="39">
        <f t="shared" si="127"/>
        <v>0.63333326666666667</v>
      </c>
      <c r="L2749" s="2" t="str">
        <f t="shared" si="128"/>
        <v>AA</v>
      </c>
      <c r="M2749" s="2" t="s">
        <v>482</v>
      </c>
      <c r="N2749" s="2" t="s">
        <v>422</v>
      </c>
      <c r="O2749" s="2" t="s">
        <v>70</v>
      </c>
    </row>
    <row r="2750" spans="1:15">
      <c r="A2750" s="42">
        <v>41495</v>
      </c>
      <c r="B2750" s="42">
        <v>53214</v>
      </c>
      <c r="C2750" s="130">
        <v>385</v>
      </c>
      <c r="D2750" s="43">
        <v>8.5099999999999995E-2</v>
      </c>
      <c r="E2750" s="43">
        <v>7.5300000000000006E-2</v>
      </c>
      <c r="F2750" s="44">
        <v>150000</v>
      </c>
      <c r="G2750" s="44">
        <v>150000</v>
      </c>
      <c r="H2750" s="44">
        <v>91637.16</v>
      </c>
      <c r="I2750" s="44">
        <v>94999.99</v>
      </c>
      <c r="J2750" s="68">
        <f t="shared" si="126"/>
        <v>0.61091439999999997</v>
      </c>
      <c r="K2750" s="43">
        <f t="shared" si="127"/>
        <v>0.63333326666666667</v>
      </c>
      <c r="L2750" s="41" t="str">
        <f t="shared" si="128"/>
        <v>AA</v>
      </c>
      <c r="M2750" s="41" t="s">
        <v>973</v>
      </c>
      <c r="N2750" s="41" t="s">
        <v>437</v>
      </c>
      <c r="O2750" s="41" t="s">
        <v>70</v>
      </c>
    </row>
    <row r="2751" spans="1:15">
      <c r="A2751" s="42">
        <v>41484</v>
      </c>
      <c r="B2751" s="42">
        <v>52441</v>
      </c>
      <c r="C2751" s="130">
        <v>360</v>
      </c>
      <c r="D2751" s="43">
        <v>8.5099999999999995E-2</v>
      </c>
      <c r="E2751" s="43">
        <v>0.08</v>
      </c>
      <c r="F2751" s="44">
        <v>189000</v>
      </c>
      <c r="G2751" s="44">
        <v>189000</v>
      </c>
      <c r="H2751" s="44">
        <v>114818.23</v>
      </c>
      <c r="I2751" s="44">
        <v>119731.3</v>
      </c>
      <c r="J2751" s="68">
        <f t="shared" si="126"/>
        <v>0.60750386243386245</v>
      </c>
      <c r="K2751" s="43">
        <f t="shared" si="127"/>
        <v>0.63349894179894184</v>
      </c>
      <c r="L2751" s="41" t="str">
        <f t="shared" si="128"/>
        <v>AA</v>
      </c>
      <c r="M2751" s="41" t="s">
        <v>466</v>
      </c>
      <c r="N2751" s="41" t="s">
        <v>421</v>
      </c>
      <c r="O2751" s="41" t="s">
        <v>70</v>
      </c>
    </row>
    <row r="2752" spans="1:15">
      <c r="A2752" s="38">
        <v>41358</v>
      </c>
      <c r="B2752" s="38">
        <v>50489</v>
      </c>
      <c r="C2752" s="131">
        <v>300</v>
      </c>
      <c r="D2752" s="39">
        <v>8.5099999999999995E-2</v>
      </c>
      <c r="E2752" s="39">
        <v>7.5300000000000006E-2</v>
      </c>
      <c r="F2752" s="40">
        <v>176000</v>
      </c>
      <c r="G2752" s="40">
        <v>176000</v>
      </c>
      <c r="H2752" s="40">
        <v>104261.11</v>
      </c>
      <c r="I2752" s="40">
        <v>111499.99</v>
      </c>
      <c r="J2752" s="67">
        <f t="shared" si="126"/>
        <v>0.59239267045454547</v>
      </c>
      <c r="K2752" s="39">
        <f t="shared" si="127"/>
        <v>0.63352267045454547</v>
      </c>
      <c r="L2752" s="2" t="str">
        <f t="shared" si="128"/>
        <v>AA</v>
      </c>
      <c r="M2752" s="2" t="s">
        <v>1665</v>
      </c>
      <c r="N2752" s="2" t="s">
        <v>421</v>
      </c>
      <c r="O2752" s="2" t="s">
        <v>70</v>
      </c>
    </row>
    <row r="2753" spans="1:15">
      <c r="A2753" s="38">
        <v>41298</v>
      </c>
      <c r="B2753" s="38">
        <v>54081</v>
      </c>
      <c r="C2753" s="131">
        <v>420</v>
      </c>
      <c r="D2753" s="39">
        <v>8.5099999999999995E-2</v>
      </c>
      <c r="E2753" s="39">
        <v>7.4400000000000008E-2</v>
      </c>
      <c r="F2753" s="40">
        <v>130000</v>
      </c>
      <c r="G2753" s="40">
        <v>130000</v>
      </c>
      <c r="H2753" s="40">
        <v>78362.17</v>
      </c>
      <c r="I2753" s="40">
        <v>82358.09</v>
      </c>
      <c r="J2753" s="67">
        <f t="shared" si="126"/>
        <v>0.60278592307692302</v>
      </c>
      <c r="K2753" s="39">
        <f t="shared" si="127"/>
        <v>0.63352376923076925</v>
      </c>
      <c r="L2753" s="2" t="str">
        <f t="shared" si="128"/>
        <v>AA</v>
      </c>
      <c r="M2753" s="2" t="s">
        <v>769</v>
      </c>
      <c r="N2753" s="2" t="s">
        <v>440</v>
      </c>
      <c r="O2753" s="2" t="s">
        <v>70</v>
      </c>
    </row>
    <row r="2754" spans="1:15">
      <c r="A2754" s="42">
        <v>41522</v>
      </c>
      <c r="B2754" s="42">
        <v>52479</v>
      </c>
      <c r="C2754" s="130">
        <v>360</v>
      </c>
      <c r="D2754" s="43">
        <v>8.5099999999999995E-2</v>
      </c>
      <c r="E2754" s="43">
        <v>0.08</v>
      </c>
      <c r="F2754" s="44">
        <v>200000</v>
      </c>
      <c r="G2754" s="44">
        <v>200000</v>
      </c>
      <c r="H2754" s="44">
        <v>126801.93</v>
      </c>
      <c r="I2754" s="44">
        <v>126720.69</v>
      </c>
      <c r="J2754" s="68">
        <f t="shared" si="126"/>
        <v>0.63400964999999998</v>
      </c>
      <c r="K2754" s="43">
        <f t="shared" si="127"/>
        <v>0.63360344999999996</v>
      </c>
      <c r="L2754" s="41" t="str">
        <f t="shared" si="128"/>
        <v>AA</v>
      </c>
      <c r="M2754" s="41" t="s">
        <v>482</v>
      </c>
      <c r="N2754" s="41" t="s">
        <v>422</v>
      </c>
      <c r="O2754" s="41" t="s">
        <v>70</v>
      </c>
    </row>
    <row r="2755" spans="1:15">
      <c r="A2755" s="38">
        <v>41346</v>
      </c>
      <c r="B2755" s="38">
        <v>52303</v>
      </c>
      <c r="C2755" s="131">
        <v>360</v>
      </c>
      <c r="D2755" s="39">
        <v>8.5099999999999995E-2</v>
      </c>
      <c r="E2755" s="39">
        <v>7.8100000000000003E-2</v>
      </c>
      <c r="F2755" s="40">
        <v>130000</v>
      </c>
      <c r="G2755" s="40">
        <v>130000</v>
      </c>
      <c r="H2755" s="40">
        <v>78084.710000000006</v>
      </c>
      <c r="I2755" s="40">
        <v>82374.28</v>
      </c>
      <c r="J2755" s="67">
        <f t="shared" ref="J2755:J2818" si="129">H2755/G2755</f>
        <v>0.60065161538461542</v>
      </c>
      <c r="K2755" s="39">
        <f t="shared" ref="K2755:K2818" si="130">I2755/G2755</f>
        <v>0.63364830769230773</v>
      </c>
      <c r="L2755" s="2" t="str">
        <f t="shared" ref="L2755:L2818" si="131">IF(J2755&lt;=65%,"AA",IF(J2755&lt;=75%,"A",IF(J2755&lt;=85%,"B","C")))</f>
        <v>AA</v>
      </c>
      <c r="M2755" s="2" t="s">
        <v>625</v>
      </c>
      <c r="N2755" s="2" t="s">
        <v>419</v>
      </c>
      <c r="O2755" s="2" t="s">
        <v>70</v>
      </c>
    </row>
    <row r="2756" spans="1:15">
      <c r="A2756" s="42">
        <v>41453</v>
      </c>
      <c r="B2756" s="42">
        <v>52410</v>
      </c>
      <c r="C2756" s="130">
        <v>360</v>
      </c>
      <c r="D2756" s="43">
        <v>8.5099999999999995E-2</v>
      </c>
      <c r="E2756" s="43">
        <v>7.5300000000000006E-2</v>
      </c>
      <c r="F2756" s="44">
        <v>172000</v>
      </c>
      <c r="G2756" s="44">
        <v>172000</v>
      </c>
      <c r="H2756" s="44">
        <v>104147.27</v>
      </c>
      <c r="I2756" s="44">
        <v>108999.99</v>
      </c>
      <c r="J2756" s="68">
        <f t="shared" si="129"/>
        <v>0.60550738372093027</v>
      </c>
      <c r="K2756" s="43">
        <f t="shared" si="130"/>
        <v>0.6337208720930233</v>
      </c>
      <c r="L2756" s="41" t="str">
        <f t="shared" si="131"/>
        <v>AA</v>
      </c>
      <c r="M2756" s="41" t="s">
        <v>471</v>
      </c>
      <c r="N2756" s="41" t="s">
        <v>424</v>
      </c>
      <c r="O2756" s="41" t="s">
        <v>70</v>
      </c>
    </row>
    <row r="2757" spans="1:15">
      <c r="A2757" s="38">
        <v>41530</v>
      </c>
      <c r="B2757" s="38">
        <v>54314</v>
      </c>
      <c r="C2757" s="131">
        <v>420</v>
      </c>
      <c r="D2757" s="39">
        <v>8.5099999999999995E-2</v>
      </c>
      <c r="E2757" s="39">
        <v>0.08</v>
      </c>
      <c r="F2757" s="40">
        <v>172606.9</v>
      </c>
      <c r="G2757" s="40">
        <v>172606.9</v>
      </c>
      <c r="H2757" s="40">
        <v>106229.43</v>
      </c>
      <c r="I2757" s="40">
        <v>109396.93</v>
      </c>
      <c r="J2757" s="67">
        <f t="shared" si="129"/>
        <v>0.61544138733735443</v>
      </c>
      <c r="K2757" s="39">
        <f t="shared" si="130"/>
        <v>0.63379233391017387</v>
      </c>
      <c r="L2757" s="2" t="str">
        <f t="shared" si="131"/>
        <v>AA</v>
      </c>
      <c r="M2757" s="2" t="s">
        <v>564</v>
      </c>
      <c r="N2757" s="2" t="s">
        <v>417</v>
      </c>
      <c r="O2757" s="2" t="s">
        <v>70</v>
      </c>
    </row>
    <row r="2758" spans="1:15">
      <c r="A2758" s="38">
        <v>41477</v>
      </c>
      <c r="B2758" s="38">
        <v>52434</v>
      </c>
      <c r="C2758" s="131">
        <v>360</v>
      </c>
      <c r="D2758" s="39">
        <v>8.5099999999999995E-2</v>
      </c>
      <c r="E2758" s="39">
        <v>7.4400000000000008E-2</v>
      </c>
      <c r="F2758" s="40">
        <v>173519</v>
      </c>
      <c r="G2758" s="40">
        <v>173519</v>
      </c>
      <c r="H2758" s="40">
        <v>109322.19</v>
      </c>
      <c r="I2758" s="40">
        <v>109999.99</v>
      </c>
      <c r="J2758" s="67">
        <f t="shared" si="129"/>
        <v>0.63003008316092191</v>
      </c>
      <c r="K2758" s="39">
        <f t="shared" si="130"/>
        <v>0.63393628363464527</v>
      </c>
      <c r="L2758" s="2" t="str">
        <f t="shared" si="131"/>
        <v>AA</v>
      </c>
      <c r="M2758" s="2" t="s">
        <v>482</v>
      </c>
      <c r="N2758" s="2" t="s">
        <v>422</v>
      </c>
      <c r="O2758" s="2" t="s">
        <v>70</v>
      </c>
    </row>
    <row r="2759" spans="1:15">
      <c r="A2759" s="38">
        <v>41625</v>
      </c>
      <c r="B2759" s="38">
        <v>51973</v>
      </c>
      <c r="C2759" s="131">
        <v>340</v>
      </c>
      <c r="D2759" s="39">
        <v>8.5099999999999995E-2</v>
      </c>
      <c r="E2759" s="39">
        <v>0.08</v>
      </c>
      <c r="F2759" s="40">
        <v>82000</v>
      </c>
      <c r="G2759" s="40">
        <v>82000</v>
      </c>
      <c r="H2759" s="40">
        <v>50376.17</v>
      </c>
      <c r="I2759" s="40">
        <v>51999.99</v>
      </c>
      <c r="J2759" s="67">
        <f t="shared" si="129"/>
        <v>0.61434353658536578</v>
      </c>
      <c r="K2759" s="39">
        <f t="shared" si="130"/>
        <v>0.63414621951219508</v>
      </c>
      <c r="L2759" s="2" t="str">
        <f t="shared" si="131"/>
        <v>AA</v>
      </c>
      <c r="M2759" s="2" t="s">
        <v>1458</v>
      </c>
      <c r="N2759" s="2" t="s">
        <v>435</v>
      </c>
      <c r="O2759" s="2" t="s">
        <v>70</v>
      </c>
    </row>
    <row r="2760" spans="1:15">
      <c r="A2760" s="38">
        <v>41088</v>
      </c>
      <c r="B2760" s="38">
        <v>49610</v>
      </c>
      <c r="C2760" s="131">
        <v>280</v>
      </c>
      <c r="D2760" s="39">
        <v>8.5099999999999995E-2</v>
      </c>
      <c r="E2760" s="39">
        <v>7.4400000000000008E-2</v>
      </c>
      <c r="F2760" s="40">
        <v>192900</v>
      </c>
      <c r="G2760" s="40">
        <v>192900</v>
      </c>
      <c r="H2760" s="40">
        <v>109628.6</v>
      </c>
      <c r="I2760" s="40">
        <v>122337.93</v>
      </c>
      <c r="J2760" s="67">
        <f t="shared" si="129"/>
        <v>0.56831829963711766</v>
      </c>
      <c r="K2760" s="39">
        <f t="shared" si="130"/>
        <v>0.63420388802488337</v>
      </c>
      <c r="L2760" s="2" t="str">
        <f t="shared" si="131"/>
        <v>AA</v>
      </c>
      <c r="M2760" s="2" t="s">
        <v>531</v>
      </c>
      <c r="N2760" s="2" t="s">
        <v>423</v>
      </c>
      <c r="O2760" s="2" t="s">
        <v>70</v>
      </c>
    </row>
    <row r="2761" spans="1:15">
      <c r="A2761" s="42">
        <v>41645</v>
      </c>
      <c r="B2761" s="42">
        <v>54429</v>
      </c>
      <c r="C2761" s="130">
        <v>420</v>
      </c>
      <c r="D2761" s="43">
        <v>8.5099999999999995E-2</v>
      </c>
      <c r="E2761" s="43">
        <v>7.5300000000000006E-2</v>
      </c>
      <c r="F2761" s="44">
        <v>178000</v>
      </c>
      <c r="G2761" s="44">
        <v>178000</v>
      </c>
      <c r="H2761" s="44">
        <v>110512.73</v>
      </c>
      <c r="I2761" s="44">
        <v>112899.99</v>
      </c>
      <c r="J2761" s="68">
        <f t="shared" si="129"/>
        <v>0.62085803370786519</v>
      </c>
      <c r="K2761" s="43">
        <f t="shared" si="130"/>
        <v>0.63426960674157307</v>
      </c>
      <c r="L2761" s="41" t="str">
        <f t="shared" si="131"/>
        <v>AA</v>
      </c>
      <c r="M2761" s="41" t="s">
        <v>505</v>
      </c>
      <c r="N2761" s="41" t="s">
        <v>424</v>
      </c>
      <c r="O2761" s="41" t="s">
        <v>70</v>
      </c>
    </row>
    <row r="2762" spans="1:15">
      <c r="A2762" s="38">
        <v>41323</v>
      </c>
      <c r="B2762" s="38">
        <v>48628</v>
      </c>
      <c r="C2762" s="131">
        <v>240</v>
      </c>
      <c r="D2762" s="39">
        <v>8.5099999999999995E-2</v>
      </c>
      <c r="E2762" s="39">
        <v>8.5099999999999995E-2</v>
      </c>
      <c r="F2762" s="40">
        <v>130000</v>
      </c>
      <c r="G2762" s="40">
        <v>130000</v>
      </c>
      <c r="H2762" s="40">
        <v>79981.63</v>
      </c>
      <c r="I2762" s="40">
        <v>82462.89</v>
      </c>
      <c r="J2762" s="67">
        <f t="shared" si="129"/>
        <v>0.61524330769230773</v>
      </c>
      <c r="K2762" s="39">
        <f t="shared" si="130"/>
        <v>0.63432992307692304</v>
      </c>
      <c r="L2762" s="2" t="str">
        <f t="shared" si="131"/>
        <v>AA</v>
      </c>
      <c r="M2762" s="2" t="s">
        <v>539</v>
      </c>
      <c r="N2762" s="2" t="s">
        <v>429</v>
      </c>
      <c r="O2762" s="2" t="s">
        <v>70</v>
      </c>
    </row>
    <row r="2763" spans="1:15">
      <c r="A2763" s="42">
        <v>41418</v>
      </c>
      <c r="B2763" s="42">
        <v>53259</v>
      </c>
      <c r="C2763" s="130">
        <v>389</v>
      </c>
      <c r="D2763" s="43">
        <v>8.5099999999999995E-2</v>
      </c>
      <c r="E2763" s="43">
        <v>7.4400000000000008E-2</v>
      </c>
      <c r="F2763" s="44">
        <v>160000</v>
      </c>
      <c r="G2763" s="44">
        <v>160000</v>
      </c>
      <c r="H2763" s="44">
        <v>47894.47</v>
      </c>
      <c r="I2763" s="44">
        <v>101516.12</v>
      </c>
      <c r="J2763" s="68">
        <f t="shared" si="129"/>
        <v>0.2993404375</v>
      </c>
      <c r="K2763" s="43">
        <f t="shared" si="130"/>
        <v>0.63447575000000001</v>
      </c>
      <c r="L2763" s="41" t="str">
        <f t="shared" si="131"/>
        <v>AA</v>
      </c>
      <c r="M2763" s="41" t="s">
        <v>1075</v>
      </c>
      <c r="N2763" s="41" t="s">
        <v>421</v>
      </c>
      <c r="O2763" s="41" t="s">
        <v>70</v>
      </c>
    </row>
    <row r="2764" spans="1:15">
      <c r="A2764" s="42">
        <v>41144</v>
      </c>
      <c r="B2764" s="42">
        <v>43944</v>
      </c>
      <c r="C2764" s="130">
        <v>92</v>
      </c>
      <c r="D2764" s="43">
        <v>8.5099999999999995E-2</v>
      </c>
      <c r="E2764" s="43">
        <v>0.08</v>
      </c>
      <c r="F2764" s="44">
        <v>145000</v>
      </c>
      <c r="G2764" s="44">
        <v>145000</v>
      </c>
      <c r="H2764" s="44">
        <v>62777.58</v>
      </c>
      <c r="I2764" s="44">
        <v>91999.99</v>
      </c>
      <c r="J2764" s="68">
        <f t="shared" si="129"/>
        <v>0.4329488275862069</v>
      </c>
      <c r="K2764" s="43">
        <f t="shared" si="130"/>
        <v>0.6344826896551724</v>
      </c>
      <c r="L2764" s="41" t="str">
        <f t="shared" si="131"/>
        <v>AA</v>
      </c>
      <c r="M2764" s="41" t="s">
        <v>732</v>
      </c>
      <c r="N2764" s="41" t="s">
        <v>424</v>
      </c>
      <c r="O2764" s="41" t="s">
        <v>70</v>
      </c>
    </row>
    <row r="2765" spans="1:15">
      <c r="A2765" s="42">
        <v>41333</v>
      </c>
      <c r="B2765" s="42">
        <v>44985</v>
      </c>
      <c r="C2765" s="130">
        <v>120</v>
      </c>
      <c r="D2765" s="43">
        <v>8.5099999999999995E-2</v>
      </c>
      <c r="E2765" s="43">
        <v>7.4400000000000008E-2</v>
      </c>
      <c r="F2765" s="44">
        <v>185000</v>
      </c>
      <c r="G2765" s="44">
        <v>185000</v>
      </c>
      <c r="H2765" s="44">
        <v>95054.05</v>
      </c>
      <c r="I2765" s="44">
        <v>117399.99</v>
      </c>
      <c r="J2765" s="68">
        <f t="shared" si="129"/>
        <v>0.5138056756756757</v>
      </c>
      <c r="K2765" s="43">
        <f t="shared" si="130"/>
        <v>0.63459454054054054</v>
      </c>
      <c r="L2765" s="41" t="str">
        <f t="shared" si="131"/>
        <v>AA</v>
      </c>
      <c r="M2765" s="41" t="s">
        <v>542</v>
      </c>
      <c r="N2765" s="41" t="s">
        <v>417</v>
      </c>
      <c r="O2765" s="41" t="s">
        <v>70</v>
      </c>
    </row>
    <row r="2766" spans="1:15">
      <c r="A2766" s="38">
        <v>41571</v>
      </c>
      <c r="B2766" s="38">
        <v>54355</v>
      </c>
      <c r="C2766" s="131">
        <v>420</v>
      </c>
      <c r="D2766" s="39">
        <v>8.5099999999999995E-2</v>
      </c>
      <c r="E2766" s="39">
        <v>0.08</v>
      </c>
      <c r="F2766" s="40">
        <v>197000</v>
      </c>
      <c r="G2766" s="40">
        <v>197000</v>
      </c>
      <c r="H2766" s="40">
        <v>121580.04</v>
      </c>
      <c r="I2766" s="40">
        <v>125059.99</v>
      </c>
      <c r="J2766" s="67">
        <f t="shared" si="129"/>
        <v>0.61715756345177664</v>
      </c>
      <c r="K2766" s="39">
        <f t="shared" si="130"/>
        <v>0.63482228426395937</v>
      </c>
      <c r="L2766" s="2" t="str">
        <f t="shared" si="131"/>
        <v>AA</v>
      </c>
      <c r="M2766" s="2" t="s">
        <v>783</v>
      </c>
      <c r="N2766" s="2" t="s">
        <v>416</v>
      </c>
      <c r="O2766" s="2" t="s">
        <v>70</v>
      </c>
    </row>
    <row r="2767" spans="1:15">
      <c r="A2767" s="38">
        <v>41687</v>
      </c>
      <c r="B2767" s="38">
        <v>54471</v>
      </c>
      <c r="C2767" s="131">
        <v>420</v>
      </c>
      <c r="D2767" s="39">
        <v>8.5099999999999995E-2</v>
      </c>
      <c r="E2767" s="39">
        <v>0.08</v>
      </c>
      <c r="F2767" s="40">
        <v>200000</v>
      </c>
      <c r="G2767" s="40">
        <v>200000</v>
      </c>
      <c r="H2767" s="40">
        <v>124468.54</v>
      </c>
      <c r="I2767" s="40">
        <v>126983.47</v>
      </c>
      <c r="J2767" s="67">
        <f t="shared" si="129"/>
        <v>0.62234269999999992</v>
      </c>
      <c r="K2767" s="39">
        <f t="shared" si="130"/>
        <v>0.63491735000000005</v>
      </c>
      <c r="L2767" s="2" t="str">
        <f t="shared" si="131"/>
        <v>AA</v>
      </c>
      <c r="M2767" s="2" t="s">
        <v>945</v>
      </c>
      <c r="N2767" s="2" t="s">
        <v>417</v>
      </c>
      <c r="O2767" s="2" t="s">
        <v>70</v>
      </c>
    </row>
    <row r="2768" spans="1:15">
      <c r="A2768" s="42">
        <v>41242</v>
      </c>
      <c r="B2768" s="42">
        <v>50373</v>
      </c>
      <c r="C2768" s="130">
        <v>300</v>
      </c>
      <c r="D2768" s="43">
        <v>8.5099999999999995E-2</v>
      </c>
      <c r="E2768" s="43">
        <v>0.08</v>
      </c>
      <c r="F2768" s="44">
        <v>180000</v>
      </c>
      <c r="G2768" s="44">
        <v>180000</v>
      </c>
      <c r="H2768" s="44">
        <v>105307.71</v>
      </c>
      <c r="I2768" s="44">
        <v>114303.79</v>
      </c>
      <c r="J2768" s="68">
        <f t="shared" si="129"/>
        <v>0.5850428333333334</v>
      </c>
      <c r="K2768" s="43">
        <f t="shared" si="130"/>
        <v>0.63502105555555555</v>
      </c>
      <c r="L2768" s="41" t="str">
        <f t="shared" si="131"/>
        <v>AA</v>
      </c>
      <c r="M2768" s="41" t="s">
        <v>915</v>
      </c>
      <c r="N2768" s="41" t="s">
        <v>424</v>
      </c>
      <c r="O2768" s="41" t="s">
        <v>70</v>
      </c>
    </row>
    <row r="2769" spans="1:15">
      <c r="A2769" s="38">
        <v>41243</v>
      </c>
      <c r="B2769" s="38">
        <v>52200</v>
      </c>
      <c r="C2769" s="131">
        <v>360</v>
      </c>
      <c r="D2769" s="39">
        <v>8.5099999999999995E-2</v>
      </c>
      <c r="E2769" s="39">
        <v>7.4400000000000008E-2</v>
      </c>
      <c r="F2769" s="40">
        <v>190000</v>
      </c>
      <c r="G2769" s="40">
        <v>190000</v>
      </c>
      <c r="H2769" s="40">
        <v>86393.31</v>
      </c>
      <c r="I2769" s="40">
        <v>120686.26</v>
      </c>
      <c r="J2769" s="67">
        <f t="shared" si="129"/>
        <v>0.45470163157894733</v>
      </c>
      <c r="K2769" s="39">
        <f t="shared" si="130"/>
        <v>0.63519084210526311</v>
      </c>
      <c r="L2769" s="2" t="str">
        <f t="shared" si="131"/>
        <v>AA</v>
      </c>
      <c r="M2769" s="2" t="s">
        <v>589</v>
      </c>
      <c r="N2769" s="2" t="s">
        <v>438</v>
      </c>
      <c r="O2769" s="2" t="s">
        <v>70</v>
      </c>
    </row>
    <row r="2770" spans="1:15">
      <c r="A2770" s="38">
        <v>41572</v>
      </c>
      <c r="B2770" s="38">
        <v>50703</v>
      </c>
      <c r="C2770" s="131">
        <v>300</v>
      </c>
      <c r="D2770" s="39">
        <v>8.5099999999999995E-2</v>
      </c>
      <c r="E2770" s="39">
        <v>0.08</v>
      </c>
      <c r="F2770" s="40">
        <v>170000</v>
      </c>
      <c r="G2770" s="40">
        <v>170000</v>
      </c>
      <c r="H2770" s="40">
        <v>103434.94</v>
      </c>
      <c r="I2770" s="40">
        <v>107999.99</v>
      </c>
      <c r="J2770" s="67">
        <f t="shared" si="129"/>
        <v>0.60844082352941176</v>
      </c>
      <c r="K2770" s="39">
        <f t="shared" si="130"/>
        <v>0.63529405882352941</v>
      </c>
      <c r="L2770" s="2" t="str">
        <f t="shared" si="131"/>
        <v>AA</v>
      </c>
      <c r="M2770" s="2" t="s">
        <v>669</v>
      </c>
      <c r="N2770" s="2" t="s">
        <v>430</v>
      </c>
      <c r="O2770" s="2" t="s">
        <v>70</v>
      </c>
    </row>
    <row r="2771" spans="1:15">
      <c r="A2771" s="38">
        <v>41669</v>
      </c>
      <c r="B2771" s="38">
        <v>54453</v>
      </c>
      <c r="C2771" s="131">
        <v>420</v>
      </c>
      <c r="D2771" s="39">
        <v>8.5099999999999995E-2</v>
      </c>
      <c r="E2771" s="39">
        <v>7.4400000000000008E-2</v>
      </c>
      <c r="F2771" s="40">
        <v>170000</v>
      </c>
      <c r="G2771" s="40">
        <v>170000</v>
      </c>
      <c r="H2771" s="40">
        <v>107216.44</v>
      </c>
      <c r="I2771" s="40">
        <v>108000</v>
      </c>
      <c r="J2771" s="67">
        <f t="shared" si="129"/>
        <v>0.63068494117647056</v>
      </c>
      <c r="K2771" s="39">
        <f t="shared" si="130"/>
        <v>0.63529411764705879</v>
      </c>
      <c r="L2771" s="2" t="str">
        <f t="shared" si="131"/>
        <v>AA</v>
      </c>
      <c r="M2771" s="2" t="s">
        <v>1167</v>
      </c>
      <c r="N2771" s="2" t="s">
        <v>423</v>
      </c>
      <c r="O2771" s="2" t="s">
        <v>70</v>
      </c>
    </row>
    <row r="2772" spans="1:15">
      <c r="A2772" s="38">
        <v>41465</v>
      </c>
      <c r="B2772" s="38">
        <v>54098</v>
      </c>
      <c r="C2772" s="131">
        <v>415</v>
      </c>
      <c r="D2772" s="39">
        <v>8.5099999999999995E-2</v>
      </c>
      <c r="E2772" s="39">
        <v>7.5300000000000006E-2</v>
      </c>
      <c r="F2772" s="40">
        <v>165100</v>
      </c>
      <c r="G2772" s="40">
        <v>165100</v>
      </c>
      <c r="H2772" s="40">
        <v>106157.79</v>
      </c>
      <c r="I2772" s="40">
        <v>104899.99</v>
      </c>
      <c r="J2772" s="67">
        <f t="shared" si="129"/>
        <v>0.64299085402786182</v>
      </c>
      <c r="K2772" s="39">
        <f t="shared" si="130"/>
        <v>0.63537244094488188</v>
      </c>
      <c r="L2772" s="2" t="str">
        <f t="shared" si="131"/>
        <v>AA</v>
      </c>
      <c r="M2772" s="2" t="s">
        <v>973</v>
      </c>
      <c r="N2772" s="2" t="s">
        <v>437</v>
      </c>
      <c r="O2772" s="2" t="s">
        <v>70</v>
      </c>
    </row>
    <row r="2773" spans="1:15">
      <c r="A2773" s="42">
        <v>41709</v>
      </c>
      <c r="B2773" s="42">
        <v>54493</v>
      </c>
      <c r="C2773" s="130">
        <v>420</v>
      </c>
      <c r="D2773" s="43">
        <v>8.5099999999999995E-2</v>
      </c>
      <c r="E2773" s="43">
        <v>7.5300000000000006E-2</v>
      </c>
      <c r="F2773" s="44">
        <v>115000</v>
      </c>
      <c r="G2773" s="44">
        <v>115000</v>
      </c>
      <c r="H2773" s="44">
        <v>71835.759999999995</v>
      </c>
      <c r="I2773" s="44">
        <v>73095.66</v>
      </c>
      <c r="J2773" s="68">
        <f t="shared" si="129"/>
        <v>0.62465878260869556</v>
      </c>
      <c r="K2773" s="43">
        <f t="shared" si="130"/>
        <v>0.63561443478260871</v>
      </c>
      <c r="L2773" s="41" t="str">
        <f t="shared" si="131"/>
        <v>AA</v>
      </c>
      <c r="M2773" s="41" t="s">
        <v>888</v>
      </c>
      <c r="N2773" s="41" t="s">
        <v>416</v>
      </c>
      <c r="O2773" s="41" t="s">
        <v>70</v>
      </c>
    </row>
    <row r="2774" spans="1:15">
      <c r="A2774" s="42">
        <v>41445</v>
      </c>
      <c r="B2774" s="42">
        <v>53802</v>
      </c>
      <c r="C2774" s="130">
        <v>406</v>
      </c>
      <c r="D2774" s="43">
        <v>8.5099999999999995E-2</v>
      </c>
      <c r="E2774" s="43">
        <v>7.8100000000000003E-2</v>
      </c>
      <c r="F2774" s="44">
        <v>152000</v>
      </c>
      <c r="G2774" s="44">
        <v>152000</v>
      </c>
      <c r="H2774" s="44">
        <v>92978.880000000005</v>
      </c>
      <c r="I2774" s="44">
        <v>96623.83</v>
      </c>
      <c r="J2774" s="68">
        <f t="shared" si="129"/>
        <v>0.61170315789473684</v>
      </c>
      <c r="K2774" s="43">
        <f t="shared" si="130"/>
        <v>0.63568309210526319</v>
      </c>
      <c r="L2774" s="41" t="str">
        <f t="shared" si="131"/>
        <v>AA</v>
      </c>
      <c r="M2774" s="41" t="s">
        <v>467</v>
      </c>
      <c r="N2774" s="41" t="s">
        <v>425</v>
      </c>
      <c r="O2774" s="41" t="s">
        <v>70</v>
      </c>
    </row>
    <row r="2775" spans="1:15">
      <c r="A2775" s="42">
        <v>41309</v>
      </c>
      <c r="B2775" s="42">
        <v>43620</v>
      </c>
      <c r="C2775" s="130">
        <v>76</v>
      </c>
      <c r="D2775" s="43">
        <v>8.5099999999999995E-2</v>
      </c>
      <c r="E2775" s="43">
        <v>7.5300000000000006E-2</v>
      </c>
      <c r="F2775" s="44">
        <v>140000</v>
      </c>
      <c r="G2775" s="44">
        <v>140000</v>
      </c>
      <c r="H2775" s="44">
        <v>50731.199999999997</v>
      </c>
      <c r="I2775" s="44">
        <v>88999.99</v>
      </c>
      <c r="J2775" s="68">
        <f t="shared" si="129"/>
        <v>0.36236571428571429</v>
      </c>
      <c r="K2775" s="43">
        <f t="shared" si="130"/>
        <v>0.63571421428571429</v>
      </c>
      <c r="L2775" s="41" t="str">
        <f t="shared" si="131"/>
        <v>AA</v>
      </c>
      <c r="M2775" s="41" t="s">
        <v>922</v>
      </c>
      <c r="N2775" s="41" t="s">
        <v>417</v>
      </c>
      <c r="O2775" s="41" t="s">
        <v>70</v>
      </c>
    </row>
    <row r="2776" spans="1:15">
      <c r="A2776" s="42">
        <v>41739</v>
      </c>
      <c r="B2776" s="42">
        <v>47218</v>
      </c>
      <c r="C2776" s="130">
        <v>180</v>
      </c>
      <c r="D2776" s="43">
        <v>8.5099999999999995E-2</v>
      </c>
      <c r="E2776" s="43">
        <v>0.08</v>
      </c>
      <c r="F2776" s="44">
        <v>138000</v>
      </c>
      <c r="G2776" s="44">
        <v>138000</v>
      </c>
      <c r="H2776" s="44">
        <v>87731.68</v>
      </c>
      <c r="I2776" s="44">
        <v>87733.55</v>
      </c>
      <c r="J2776" s="68">
        <f t="shared" si="129"/>
        <v>0.63573681159420281</v>
      </c>
      <c r="K2776" s="43">
        <f t="shared" si="130"/>
        <v>0.63575036231884063</v>
      </c>
      <c r="L2776" s="41" t="str">
        <f t="shared" si="131"/>
        <v>AA</v>
      </c>
      <c r="M2776" s="41" t="s">
        <v>1068</v>
      </c>
      <c r="N2776" s="41" t="s">
        <v>416</v>
      </c>
      <c r="O2776" s="41" t="s">
        <v>70</v>
      </c>
    </row>
    <row r="2777" spans="1:15">
      <c r="A2777" s="42">
        <v>41773</v>
      </c>
      <c r="B2777" s="42">
        <v>52731</v>
      </c>
      <c r="C2777" s="130">
        <v>360</v>
      </c>
      <c r="D2777" s="43">
        <v>8.5099999999999995E-2</v>
      </c>
      <c r="E2777" s="43">
        <v>7.4400000000000008E-2</v>
      </c>
      <c r="F2777" s="44">
        <v>173000</v>
      </c>
      <c r="G2777" s="44">
        <v>173000</v>
      </c>
      <c r="H2777" s="44">
        <v>108131.92</v>
      </c>
      <c r="I2777" s="44">
        <v>109999.99</v>
      </c>
      <c r="J2777" s="68">
        <f t="shared" si="129"/>
        <v>0.62504000000000004</v>
      </c>
      <c r="K2777" s="43">
        <f t="shared" si="130"/>
        <v>0.63583809248554912</v>
      </c>
      <c r="L2777" s="41" t="str">
        <f t="shared" si="131"/>
        <v>AA</v>
      </c>
      <c r="M2777" s="41" t="s">
        <v>457</v>
      </c>
      <c r="N2777" s="41" t="s">
        <v>419</v>
      </c>
      <c r="O2777" s="41" t="s">
        <v>70</v>
      </c>
    </row>
    <row r="2778" spans="1:15">
      <c r="A2778" s="38">
        <v>41647</v>
      </c>
      <c r="B2778" s="38">
        <v>54431</v>
      </c>
      <c r="C2778" s="131">
        <v>420</v>
      </c>
      <c r="D2778" s="39">
        <v>8.5099999999999995E-2</v>
      </c>
      <c r="E2778" s="39">
        <v>0.08</v>
      </c>
      <c r="F2778" s="40">
        <v>195000</v>
      </c>
      <c r="G2778" s="40">
        <v>195000</v>
      </c>
      <c r="H2778" s="40">
        <v>121337.03</v>
      </c>
      <c r="I2778" s="40">
        <v>123999.99</v>
      </c>
      <c r="J2778" s="67">
        <f t="shared" si="129"/>
        <v>0.6222411794871795</v>
      </c>
      <c r="K2778" s="39">
        <f t="shared" si="130"/>
        <v>0.6358973846153847</v>
      </c>
      <c r="L2778" s="2" t="str">
        <f t="shared" si="131"/>
        <v>AA</v>
      </c>
      <c r="M2778" s="2" t="s">
        <v>518</v>
      </c>
      <c r="N2778" s="2" t="s">
        <v>416</v>
      </c>
      <c r="O2778" s="2" t="s">
        <v>70</v>
      </c>
    </row>
    <row r="2779" spans="1:15">
      <c r="A2779" s="42">
        <v>41142</v>
      </c>
      <c r="B2779" s="42">
        <v>53772</v>
      </c>
      <c r="C2779" s="130">
        <v>415</v>
      </c>
      <c r="D2779" s="43">
        <v>8.5099999999999995E-2</v>
      </c>
      <c r="E2779" s="43">
        <v>7.4400000000000008E-2</v>
      </c>
      <c r="F2779" s="44">
        <v>168000</v>
      </c>
      <c r="G2779" s="44">
        <v>168000</v>
      </c>
      <c r="H2779" s="44">
        <v>100305.93</v>
      </c>
      <c r="I2779" s="44">
        <v>106870.77</v>
      </c>
      <c r="J2779" s="68">
        <f t="shared" si="129"/>
        <v>0.59705910714285715</v>
      </c>
      <c r="K2779" s="43">
        <f t="shared" si="130"/>
        <v>0.63613553571428572</v>
      </c>
      <c r="L2779" s="41" t="str">
        <f t="shared" si="131"/>
        <v>AA</v>
      </c>
      <c r="M2779" s="41" t="s">
        <v>531</v>
      </c>
      <c r="N2779" s="41" t="s">
        <v>423</v>
      </c>
      <c r="O2779" s="41" t="s">
        <v>70</v>
      </c>
    </row>
    <row r="2780" spans="1:15">
      <c r="A2780" s="38">
        <v>41386</v>
      </c>
      <c r="B2780" s="38">
        <v>48691</v>
      </c>
      <c r="C2780" s="131">
        <v>240</v>
      </c>
      <c r="D2780" s="39">
        <v>8.5099999999999995E-2</v>
      </c>
      <c r="E2780" s="39">
        <v>7.8100000000000003E-2</v>
      </c>
      <c r="F2780" s="40">
        <v>139000</v>
      </c>
      <c r="G2780" s="40">
        <v>139000</v>
      </c>
      <c r="H2780" s="40">
        <v>81298.63</v>
      </c>
      <c r="I2780" s="40">
        <v>88427</v>
      </c>
      <c r="J2780" s="67">
        <f t="shared" si="129"/>
        <v>0.58488223021582741</v>
      </c>
      <c r="K2780" s="39">
        <f t="shared" si="130"/>
        <v>0.63616546762589932</v>
      </c>
      <c r="L2780" s="2" t="str">
        <f t="shared" si="131"/>
        <v>AA</v>
      </c>
      <c r="M2780" s="2" t="s">
        <v>467</v>
      </c>
      <c r="N2780" s="2" t="s">
        <v>425</v>
      </c>
      <c r="O2780" s="2" t="s">
        <v>70</v>
      </c>
    </row>
    <row r="2781" spans="1:15">
      <c r="A2781" s="38">
        <v>41522</v>
      </c>
      <c r="B2781" s="38">
        <v>49069</v>
      </c>
      <c r="C2781" s="131">
        <v>248</v>
      </c>
      <c r="D2781" s="39">
        <v>8.5099999999999995E-2</v>
      </c>
      <c r="E2781" s="39">
        <v>7.4400000000000008E-2</v>
      </c>
      <c r="F2781" s="40">
        <v>105000</v>
      </c>
      <c r="G2781" s="40">
        <v>105000</v>
      </c>
      <c r="H2781" s="40">
        <v>63013.16</v>
      </c>
      <c r="I2781" s="40">
        <v>66799.990000000005</v>
      </c>
      <c r="J2781" s="67">
        <f t="shared" si="129"/>
        <v>0.6001253333333334</v>
      </c>
      <c r="K2781" s="39">
        <f t="shared" si="130"/>
        <v>0.63619038095238101</v>
      </c>
      <c r="L2781" s="2" t="str">
        <f t="shared" si="131"/>
        <v>AA</v>
      </c>
      <c r="M2781" s="2" t="s">
        <v>858</v>
      </c>
      <c r="N2781" s="2" t="s">
        <v>417</v>
      </c>
      <c r="O2781" s="2" t="s">
        <v>70</v>
      </c>
    </row>
    <row r="2782" spans="1:15">
      <c r="A2782" s="42">
        <v>41558</v>
      </c>
      <c r="B2782" s="42">
        <v>53397</v>
      </c>
      <c r="C2782" s="130">
        <v>389</v>
      </c>
      <c r="D2782" s="43">
        <v>8.5099999999999995E-2</v>
      </c>
      <c r="E2782" s="43">
        <v>0.08</v>
      </c>
      <c r="F2782" s="44">
        <v>197000</v>
      </c>
      <c r="G2782" s="44">
        <v>197000</v>
      </c>
      <c r="H2782" s="44">
        <v>121581.71</v>
      </c>
      <c r="I2782" s="44">
        <v>125330.87</v>
      </c>
      <c r="J2782" s="68">
        <f t="shared" si="129"/>
        <v>0.61716604060913705</v>
      </c>
      <c r="K2782" s="43">
        <f t="shared" si="130"/>
        <v>0.63619730964467003</v>
      </c>
      <c r="L2782" s="41" t="str">
        <f t="shared" si="131"/>
        <v>AA</v>
      </c>
      <c r="M2782" s="41" t="s">
        <v>548</v>
      </c>
      <c r="N2782" s="41" t="s">
        <v>433</v>
      </c>
      <c r="O2782" s="41" t="s">
        <v>70</v>
      </c>
    </row>
    <row r="2783" spans="1:15">
      <c r="A2783" s="42">
        <v>41108</v>
      </c>
      <c r="B2783" s="42">
        <v>51853</v>
      </c>
      <c r="C2783" s="130">
        <v>353</v>
      </c>
      <c r="D2783" s="43">
        <v>8.5099999999999995E-2</v>
      </c>
      <c r="E2783" s="43">
        <v>7.5300000000000006E-2</v>
      </c>
      <c r="F2783" s="44">
        <v>150000</v>
      </c>
      <c r="G2783" s="44">
        <v>150000</v>
      </c>
      <c r="H2783" s="44">
        <v>88138.92</v>
      </c>
      <c r="I2783" s="44">
        <v>95440.45</v>
      </c>
      <c r="J2783" s="68">
        <f t="shared" si="129"/>
        <v>0.58759280000000003</v>
      </c>
      <c r="K2783" s="43">
        <f t="shared" si="130"/>
        <v>0.63626966666666662</v>
      </c>
      <c r="L2783" s="41" t="str">
        <f t="shared" si="131"/>
        <v>AA</v>
      </c>
      <c r="M2783" s="41" t="s">
        <v>531</v>
      </c>
      <c r="N2783" s="41" t="s">
        <v>423</v>
      </c>
      <c r="O2783" s="41" t="s">
        <v>70</v>
      </c>
    </row>
    <row r="2784" spans="1:15">
      <c r="A2784" s="38">
        <v>41487</v>
      </c>
      <c r="B2784" s="38">
        <v>43983</v>
      </c>
      <c r="C2784" s="131">
        <v>82</v>
      </c>
      <c r="D2784" s="39">
        <v>8.5099999999999995E-2</v>
      </c>
      <c r="E2784" s="39">
        <v>0.08</v>
      </c>
      <c r="F2784" s="40">
        <v>110000</v>
      </c>
      <c r="G2784" s="40">
        <v>110000</v>
      </c>
      <c r="H2784" s="40">
        <v>49772.73</v>
      </c>
      <c r="I2784" s="40">
        <v>69999.990000000005</v>
      </c>
      <c r="J2784" s="67">
        <f t="shared" si="129"/>
        <v>0.45247936363636365</v>
      </c>
      <c r="K2784" s="39">
        <f t="shared" si="130"/>
        <v>0.63636354545454554</v>
      </c>
      <c r="L2784" s="2" t="str">
        <f t="shared" si="131"/>
        <v>AA</v>
      </c>
      <c r="M2784" s="2" t="s">
        <v>548</v>
      </c>
      <c r="N2784" s="2" t="s">
        <v>433</v>
      </c>
      <c r="O2784" s="2" t="s">
        <v>70</v>
      </c>
    </row>
    <row r="2785" spans="1:15">
      <c r="A2785" s="42">
        <v>41635</v>
      </c>
      <c r="B2785" s="42">
        <v>44435</v>
      </c>
      <c r="C2785" s="130">
        <v>92</v>
      </c>
      <c r="D2785" s="43">
        <v>8.5099999999999995E-2</v>
      </c>
      <c r="E2785" s="43">
        <v>7.4400000000000008E-2</v>
      </c>
      <c r="F2785" s="44">
        <v>110000</v>
      </c>
      <c r="G2785" s="44">
        <v>110000</v>
      </c>
      <c r="H2785" s="44">
        <v>60021.98</v>
      </c>
      <c r="I2785" s="44">
        <v>69999.990000000005</v>
      </c>
      <c r="J2785" s="68">
        <f t="shared" si="129"/>
        <v>0.54565436363636366</v>
      </c>
      <c r="K2785" s="43">
        <f t="shared" si="130"/>
        <v>0.63636354545454554</v>
      </c>
      <c r="L2785" s="41" t="str">
        <f t="shared" si="131"/>
        <v>AA</v>
      </c>
      <c r="M2785" s="41" t="s">
        <v>956</v>
      </c>
      <c r="N2785" s="41" t="s">
        <v>418</v>
      </c>
      <c r="O2785" s="41" t="s">
        <v>70</v>
      </c>
    </row>
    <row r="2786" spans="1:15">
      <c r="A2786" s="38">
        <v>41310</v>
      </c>
      <c r="B2786" s="38">
        <v>52753</v>
      </c>
      <c r="C2786" s="131">
        <v>376</v>
      </c>
      <c r="D2786" s="39">
        <v>8.5099999999999995E-2</v>
      </c>
      <c r="E2786" s="39">
        <v>0.08</v>
      </c>
      <c r="F2786" s="40">
        <v>110000</v>
      </c>
      <c r="G2786" s="40">
        <v>110000</v>
      </c>
      <c r="H2786" s="40">
        <v>66385.06</v>
      </c>
      <c r="I2786" s="40">
        <v>69999.990000000005</v>
      </c>
      <c r="J2786" s="67">
        <f t="shared" si="129"/>
        <v>0.60350054545454546</v>
      </c>
      <c r="K2786" s="39">
        <f t="shared" si="130"/>
        <v>0.63636354545454554</v>
      </c>
      <c r="L2786" s="2" t="str">
        <f t="shared" si="131"/>
        <v>AA</v>
      </c>
      <c r="M2786" s="2" t="s">
        <v>489</v>
      </c>
      <c r="N2786" s="2" t="s">
        <v>415</v>
      </c>
      <c r="O2786" s="2" t="s">
        <v>70</v>
      </c>
    </row>
    <row r="2787" spans="1:15">
      <c r="A2787" s="38">
        <v>41150</v>
      </c>
      <c r="B2787" s="38">
        <v>50281</v>
      </c>
      <c r="C2787" s="131">
        <v>300</v>
      </c>
      <c r="D2787" s="39">
        <v>8.5099999999999995E-2</v>
      </c>
      <c r="E2787" s="39">
        <v>7.5300000000000006E-2</v>
      </c>
      <c r="F2787" s="40">
        <v>110000</v>
      </c>
      <c r="G2787" s="40">
        <v>110000</v>
      </c>
      <c r="H2787" s="40">
        <v>65649.45</v>
      </c>
      <c r="I2787" s="40">
        <v>70000</v>
      </c>
      <c r="J2787" s="67">
        <f t="shared" si="129"/>
        <v>0.59681318181818177</v>
      </c>
      <c r="K2787" s="39">
        <f t="shared" si="130"/>
        <v>0.63636363636363635</v>
      </c>
      <c r="L2787" s="2" t="str">
        <f t="shared" si="131"/>
        <v>AA</v>
      </c>
      <c r="M2787" s="2" t="s">
        <v>552</v>
      </c>
      <c r="N2787" s="2" t="s">
        <v>416</v>
      </c>
      <c r="O2787" s="2" t="s">
        <v>70</v>
      </c>
    </row>
    <row r="2788" spans="1:15">
      <c r="A2788" s="38">
        <v>41610</v>
      </c>
      <c r="B2788" s="38">
        <v>54394</v>
      </c>
      <c r="C2788" s="131">
        <v>420</v>
      </c>
      <c r="D2788" s="39">
        <v>8.5099999999999995E-2</v>
      </c>
      <c r="E2788" s="39">
        <v>7.5300000000000006E-2</v>
      </c>
      <c r="F2788" s="40">
        <v>125700</v>
      </c>
      <c r="G2788" s="40">
        <v>125700</v>
      </c>
      <c r="H2788" s="40">
        <v>78155.460000000006</v>
      </c>
      <c r="I2788" s="40">
        <v>79999.990000000005</v>
      </c>
      <c r="J2788" s="67">
        <f t="shared" si="129"/>
        <v>0.62176181384248219</v>
      </c>
      <c r="K2788" s="39">
        <f t="shared" si="130"/>
        <v>0.63643587907716792</v>
      </c>
      <c r="L2788" s="2" t="str">
        <f t="shared" si="131"/>
        <v>AA</v>
      </c>
      <c r="M2788" s="2" t="s">
        <v>1347</v>
      </c>
      <c r="N2788" s="2" t="s">
        <v>438</v>
      </c>
      <c r="O2788" s="2" t="s">
        <v>70</v>
      </c>
    </row>
    <row r="2789" spans="1:15">
      <c r="A2789" s="38">
        <v>41249</v>
      </c>
      <c r="B2789" s="38">
        <v>44901</v>
      </c>
      <c r="C2789" s="131">
        <v>120</v>
      </c>
      <c r="D2789" s="39">
        <v>8.5099999999999995E-2</v>
      </c>
      <c r="E2789" s="39">
        <v>7.4400000000000008E-2</v>
      </c>
      <c r="F2789" s="40">
        <v>165000</v>
      </c>
      <c r="G2789" s="40">
        <v>165000</v>
      </c>
      <c r="H2789" s="40">
        <v>83297.95</v>
      </c>
      <c r="I2789" s="40">
        <v>105033.52</v>
      </c>
      <c r="J2789" s="67">
        <f t="shared" si="129"/>
        <v>0.50483606060606057</v>
      </c>
      <c r="K2789" s="39">
        <f t="shared" si="130"/>
        <v>0.63656678787878795</v>
      </c>
      <c r="L2789" s="2" t="str">
        <f t="shared" si="131"/>
        <v>AA</v>
      </c>
      <c r="M2789" s="2" t="s">
        <v>467</v>
      </c>
      <c r="N2789" s="2" t="s">
        <v>425</v>
      </c>
      <c r="O2789" s="2" t="s">
        <v>70</v>
      </c>
    </row>
    <row r="2790" spans="1:15">
      <c r="A2790" s="38">
        <v>41654</v>
      </c>
      <c r="B2790" s="38">
        <v>52611</v>
      </c>
      <c r="C2790" s="131">
        <v>360</v>
      </c>
      <c r="D2790" s="39">
        <v>8.5099999999999995E-2</v>
      </c>
      <c r="E2790" s="39">
        <v>7.5300000000000006E-2</v>
      </c>
      <c r="F2790" s="40">
        <v>194400</v>
      </c>
      <c r="G2790" s="40">
        <v>194400</v>
      </c>
      <c r="H2790" s="40">
        <v>120496.12</v>
      </c>
      <c r="I2790" s="40">
        <v>123759.99</v>
      </c>
      <c r="J2790" s="67">
        <f t="shared" si="129"/>
        <v>0.61983600823045271</v>
      </c>
      <c r="K2790" s="39">
        <f t="shared" si="130"/>
        <v>0.63662546296296296</v>
      </c>
      <c r="L2790" s="2" t="str">
        <f t="shared" si="131"/>
        <v>AA</v>
      </c>
      <c r="M2790" s="2" t="s">
        <v>716</v>
      </c>
      <c r="N2790" s="2" t="s">
        <v>417</v>
      </c>
      <c r="O2790" s="2" t="s">
        <v>70</v>
      </c>
    </row>
    <row r="2791" spans="1:15">
      <c r="A2791" s="38">
        <v>41753</v>
      </c>
      <c r="B2791" s="38">
        <v>49058</v>
      </c>
      <c r="C2791" s="131">
        <v>240</v>
      </c>
      <c r="D2791" s="39">
        <v>8.5099999999999995E-2</v>
      </c>
      <c r="E2791" s="39">
        <v>0.08</v>
      </c>
      <c r="F2791" s="40">
        <v>170000</v>
      </c>
      <c r="G2791" s="40">
        <v>170000</v>
      </c>
      <c r="H2791" s="40">
        <v>104567.65</v>
      </c>
      <c r="I2791" s="40">
        <v>108233.69</v>
      </c>
      <c r="J2791" s="67">
        <f t="shared" si="129"/>
        <v>0.61510382352941173</v>
      </c>
      <c r="K2791" s="39">
        <f t="shared" si="130"/>
        <v>0.63666876470588241</v>
      </c>
      <c r="L2791" s="2" t="str">
        <f t="shared" si="131"/>
        <v>AA</v>
      </c>
      <c r="M2791" s="2" t="s">
        <v>482</v>
      </c>
      <c r="N2791" s="2" t="s">
        <v>422</v>
      </c>
      <c r="O2791" s="2" t="s">
        <v>70</v>
      </c>
    </row>
    <row r="2792" spans="1:15">
      <c r="A2792" s="42">
        <v>41564</v>
      </c>
      <c r="B2792" s="42">
        <v>52521</v>
      </c>
      <c r="C2792" s="130">
        <v>360</v>
      </c>
      <c r="D2792" s="43">
        <v>8.5099999999999995E-2</v>
      </c>
      <c r="E2792" s="43">
        <v>0.08</v>
      </c>
      <c r="F2792" s="44">
        <v>190000</v>
      </c>
      <c r="G2792" s="44">
        <v>190000</v>
      </c>
      <c r="H2792" s="44">
        <v>116900.35</v>
      </c>
      <c r="I2792" s="44">
        <v>120980.49</v>
      </c>
      <c r="J2792" s="68">
        <f t="shared" si="129"/>
        <v>0.61526500000000006</v>
      </c>
      <c r="K2792" s="43">
        <f t="shared" si="130"/>
        <v>0.63673942105263159</v>
      </c>
      <c r="L2792" s="41" t="str">
        <f t="shared" si="131"/>
        <v>AA</v>
      </c>
      <c r="M2792" s="41" t="s">
        <v>564</v>
      </c>
      <c r="N2792" s="41" t="s">
        <v>417</v>
      </c>
      <c r="O2792" s="41" t="s">
        <v>70</v>
      </c>
    </row>
    <row r="2793" spans="1:15">
      <c r="A2793" s="38">
        <v>41192</v>
      </c>
      <c r="B2793" s="38">
        <v>50293</v>
      </c>
      <c r="C2793" s="131">
        <v>299</v>
      </c>
      <c r="D2793" s="39">
        <v>8.5099999999999995E-2</v>
      </c>
      <c r="E2793" s="39">
        <v>7.5300000000000006E-2</v>
      </c>
      <c r="F2793" s="40">
        <v>106000</v>
      </c>
      <c r="G2793" s="40">
        <v>106000</v>
      </c>
      <c r="H2793" s="40">
        <v>61900.97</v>
      </c>
      <c r="I2793" s="40">
        <v>67499.990000000005</v>
      </c>
      <c r="J2793" s="67">
        <f t="shared" si="129"/>
        <v>0.58397141509433959</v>
      </c>
      <c r="K2793" s="39">
        <f t="shared" si="130"/>
        <v>0.63679235849056604</v>
      </c>
      <c r="L2793" s="2" t="str">
        <f t="shared" si="131"/>
        <v>AA</v>
      </c>
      <c r="M2793" s="2" t="s">
        <v>544</v>
      </c>
      <c r="N2793" s="2" t="s">
        <v>419</v>
      </c>
      <c r="O2793" s="2" t="s">
        <v>70</v>
      </c>
    </row>
    <row r="2794" spans="1:15">
      <c r="A2794" s="38">
        <v>41499</v>
      </c>
      <c r="B2794" s="38">
        <v>54283</v>
      </c>
      <c r="C2794" s="131">
        <v>420</v>
      </c>
      <c r="D2794" s="39">
        <v>8.5099999999999995E-2</v>
      </c>
      <c r="E2794" s="39">
        <v>7.5300000000000006E-2</v>
      </c>
      <c r="F2794" s="40">
        <v>153000</v>
      </c>
      <c r="G2794" s="40">
        <v>153000</v>
      </c>
      <c r="H2794" s="40">
        <v>94462.53</v>
      </c>
      <c r="I2794" s="40">
        <v>97466.69</v>
      </c>
      <c r="J2794" s="67">
        <f t="shared" si="129"/>
        <v>0.61740215686274513</v>
      </c>
      <c r="K2794" s="39">
        <f t="shared" si="130"/>
        <v>0.63703718954248367</v>
      </c>
      <c r="L2794" s="2" t="str">
        <f t="shared" si="131"/>
        <v>AA</v>
      </c>
      <c r="M2794" s="2" t="s">
        <v>467</v>
      </c>
      <c r="N2794" s="2" t="s">
        <v>425</v>
      </c>
      <c r="O2794" s="2" t="s">
        <v>70</v>
      </c>
    </row>
    <row r="2795" spans="1:15">
      <c r="A2795" s="42">
        <v>41579</v>
      </c>
      <c r="B2795" s="42">
        <v>54363</v>
      </c>
      <c r="C2795" s="130">
        <v>420</v>
      </c>
      <c r="D2795" s="43">
        <v>8.5099999999999995E-2</v>
      </c>
      <c r="E2795" s="43">
        <v>7.5300000000000006E-2</v>
      </c>
      <c r="F2795" s="44">
        <v>182000</v>
      </c>
      <c r="G2795" s="44">
        <v>182000</v>
      </c>
      <c r="H2795" s="44">
        <v>68468.86</v>
      </c>
      <c r="I2795" s="44">
        <v>115999.99</v>
      </c>
      <c r="J2795" s="68">
        <f t="shared" si="129"/>
        <v>0.37620252747252747</v>
      </c>
      <c r="K2795" s="43">
        <f t="shared" si="130"/>
        <v>0.63736258241758248</v>
      </c>
      <c r="L2795" s="41" t="str">
        <f t="shared" si="131"/>
        <v>AA</v>
      </c>
      <c r="M2795" s="41" t="s">
        <v>459</v>
      </c>
      <c r="N2795" s="41" t="s">
        <v>417</v>
      </c>
      <c r="O2795" s="41" t="s">
        <v>70</v>
      </c>
    </row>
    <row r="2796" spans="1:15">
      <c r="A2796" s="42">
        <v>41383</v>
      </c>
      <c r="B2796" s="42">
        <v>52340</v>
      </c>
      <c r="C2796" s="130">
        <v>360</v>
      </c>
      <c r="D2796" s="43">
        <v>8.5099999999999995E-2</v>
      </c>
      <c r="E2796" s="43">
        <v>0.08</v>
      </c>
      <c r="F2796" s="44">
        <v>190000</v>
      </c>
      <c r="G2796" s="44">
        <v>190000</v>
      </c>
      <c r="H2796" s="44">
        <v>115039.21</v>
      </c>
      <c r="I2796" s="44">
        <v>121122.76</v>
      </c>
      <c r="J2796" s="68">
        <f t="shared" si="129"/>
        <v>0.60546952631578954</v>
      </c>
      <c r="K2796" s="43">
        <f t="shared" si="130"/>
        <v>0.63748821052631577</v>
      </c>
      <c r="L2796" s="41" t="str">
        <f t="shared" si="131"/>
        <v>AA</v>
      </c>
      <c r="M2796" s="41" t="s">
        <v>564</v>
      </c>
      <c r="N2796" s="41" t="s">
        <v>417</v>
      </c>
      <c r="O2796" s="41" t="s">
        <v>70</v>
      </c>
    </row>
    <row r="2797" spans="1:15">
      <c r="A2797" s="42">
        <v>41117</v>
      </c>
      <c r="B2797" s="42">
        <v>48422</v>
      </c>
      <c r="C2797" s="130">
        <v>240</v>
      </c>
      <c r="D2797" s="43">
        <v>8.5099999999999995E-2</v>
      </c>
      <c r="E2797" s="43">
        <v>0.08</v>
      </c>
      <c r="F2797" s="44">
        <v>200000</v>
      </c>
      <c r="G2797" s="44">
        <v>200000</v>
      </c>
      <c r="H2797" s="44">
        <v>112430.9</v>
      </c>
      <c r="I2797" s="44">
        <v>127499.99</v>
      </c>
      <c r="J2797" s="68">
        <f t="shared" si="129"/>
        <v>0.5621545</v>
      </c>
      <c r="K2797" s="43">
        <f t="shared" si="130"/>
        <v>0.63749995000000004</v>
      </c>
      <c r="L2797" s="41" t="str">
        <f t="shared" si="131"/>
        <v>AA</v>
      </c>
      <c r="M2797" s="41" t="s">
        <v>564</v>
      </c>
      <c r="N2797" s="41" t="s">
        <v>417</v>
      </c>
      <c r="O2797" s="41" t="s">
        <v>70</v>
      </c>
    </row>
    <row r="2798" spans="1:15">
      <c r="A2798" s="38">
        <v>41753</v>
      </c>
      <c r="B2798" s="38">
        <v>52711</v>
      </c>
      <c r="C2798" s="131">
        <v>360</v>
      </c>
      <c r="D2798" s="39">
        <v>8.5099999999999995E-2</v>
      </c>
      <c r="E2798" s="39">
        <v>8.14E-2</v>
      </c>
      <c r="F2798" s="40">
        <v>149000</v>
      </c>
      <c r="G2798" s="40">
        <v>149000</v>
      </c>
      <c r="H2798" s="40">
        <v>93106.76</v>
      </c>
      <c r="I2798" s="40">
        <v>94999.99</v>
      </c>
      <c r="J2798" s="67">
        <f t="shared" si="129"/>
        <v>0.62487758389261738</v>
      </c>
      <c r="K2798" s="39">
        <f t="shared" si="130"/>
        <v>0.63758382550335579</v>
      </c>
      <c r="L2798" s="2" t="str">
        <f t="shared" si="131"/>
        <v>AA</v>
      </c>
      <c r="M2798" s="2" t="s">
        <v>633</v>
      </c>
      <c r="N2798" s="2" t="s">
        <v>422</v>
      </c>
      <c r="O2798" s="2" t="s">
        <v>70</v>
      </c>
    </row>
    <row r="2799" spans="1:15">
      <c r="A2799" s="38">
        <v>41108</v>
      </c>
      <c r="B2799" s="38">
        <v>48840</v>
      </c>
      <c r="C2799" s="131">
        <v>254</v>
      </c>
      <c r="D2799" s="39">
        <v>8.5099999999999995E-2</v>
      </c>
      <c r="E2799" s="39">
        <v>8.5099999999999995E-2</v>
      </c>
      <c r="F2799" s="40">
        <v>199149.02</v>
      </c>
      <c r="G2799" s="40">
        <v>199149.02</v>
      </c>
      <c r="H2799" s="40">
        <v>127104.16</v>
      </c>
      <c r="I2799" s="40">
        <v>127010.81</v>
      </c>
      <c r="J2799" s="67">
        <f t="shared" si="129"/>
        <v>0.63823643219534809</v>
      </c>
      <c r="K2799" s="39">
        <f t="shared" si="130"/>
        <v>0.63776768773454173</v>
      </c>
      <c r="L2799" s="2" t="str">
        <f t="shared" si="131"/>
        <v>AA</v>
      </c>
      <c r="M2799" s="2" t="s">
        <v>566</v>
      </c>
      <c r="N2799" s="2" t="s">
        <v>420</v>
      </c>
      <c r="O2799" s="2" t="s">
        <v>70</v>
      </c>
    </row>
    <row r="2800" spans="1:15">
      <c r="A2800" s="42">
        <v>41262</v>
      </c>
      <c r="B2800" s="42">
        <v>54045</v>
      </c>
      <c r="C2800" s="130">
        <v>420</v>
      </c>
      <c r="D2800" s="43">
        <v>8.5099999999999995E-2</v>
      </c>
      <c r="E2800" s="43">
        <v>7.5300000000000006E-2</v>
      </c>
      <c r="F2800" s="44">
        <v>97000</v>
      </c>
      <c r="G2800" s="44">
        <v>97000</v>
      </c>
      <c r="H2800" s="44">
        <v>59940.52</v>
      </c>
      <c r="I2800" s="44">
        <v>61910</v>
      </c>
      <c r="J2800" s="68">
        <f t="shared" si="129"/>
        <v>0.61794350515463914</v>
      </c>
      <c r="K2800" s="43">
        <f t="shared" si="130"/>
        <v>0.63824742268041235</v>
      </c>
      <c r="L2800" s="41" t="str">
        <f t="shared" si="131"/>
        <v>AA</v>
      </c>
      <c r="M2800" s="41" t="s">
        <v>797</v>
      </c>
      <c r="N2800" s="41" t="s">
        <v>416</v>
      </c>
      <c r="O2800" s="41" t="s">
        <v>70</v>
      </c>
    </row>
    <row r="2801" spans="1:15">
      <c r="A2801" s="38">
        <v>41576</v>
      </c>
      <c r="B2801" s="38">
        <v>46506</v>
      </c>
      <c r="C2801" s="131">
        <v>162</v>
      </c>
      <c r="D2801" s="39">
        <v>8.5099999999999995E-2</v>
      </c>
      <c r="E2801" s="39">
        <v>7.4400000000000008E-2</v>
      </c>
      <c r="F2801" s="40">
        <v>188000</v>
      </c>
      <c r="G2801" s="40">
        <v>188000</v>
      </c>
      <c r="H2801" s="40">
        <v>109411.66</v>
      </c>
      <c r="I2801" s="40">
        <v>119999.99</v>
      </c>
      <c r="J2801" s="67">
        <f t="shared" si="129"/>
        <v>0.58197691489361703</v>
      </c>
      <c r="K2801" s="39">
        <f t="shared" si="130"/>
        <v>0.63829781914893624</v>
      </c>
      <c r="L2801" s="2" t="str">
        <f t="shared" si="131"/>
        <v>AA</v>
      </c>
      <c r="M2801" s="2" t="s">
        <v>525</v>
      </c>
      <c r="N2801" s="2" t="s">
        <v>430</v>
      </c>
      <c r="O2801" s="2" t="s">
        <v>70</v>
      </c>
    </row>
    <row r="2802" spans="1:15">
      <c r="A2802" s="42">
        <v>41723</v>
      </c>
      <c r="B2802" s="42">
        <v>54507</v>
      </c>
      <c r="C2802" s="130">
        <v>420</v>
      </c>
      <c r="D2802" s="43">
        <v>8.5099999999999995E-2</v>
      </c>
      <c r="E2802" s="43">
        <v>7.5300000000000006E-2</v>
      </c>
      <c r="F2802" s="44">
        <v>188000</v>
      </c>
      <c r="G2802" s="44">
        <v>188000</v>
      </c>
      <c r="H2802" s="44">
        <v>118541.86</v>
      </c>
      <c r="I2802" s="44">
        <v>119999.99</v>
      </c>
      <c r="J2802" s="68">
        <f t="shared" si="129"/>
        <v>0.63054180851063835</v>
      </c>
      <c r="K2802" s="43">
        <f t="shared" si="130"/>
        <v>0.63829781914893624</v>
      </c>
      <c r="L2802" s="41" t="str">
        <f t="shared" si="131"/>
        <v>AA</v>
      </c>
      <c r="M2802" s="41" t="s">
        <v>467</v>
      </c>
      <c r="N2802" s="41" t="s">
        <v>425</v>
      </c>
      <c r="O2802" s="41" t="s">
        <v>70</v>
      </c>
    </row>
    <row r="2803" spans="1:15">
      <c r="A2803" s="42">
        <v>41079</v>
      </c>
      <c r="B2803" s="42">
        <v>52036</v>
      </c>
      <c r="C2803" s="130">
        <v>360</v>
      </c>
      <c r="D2803" s="43">
        <v>8.5099999999999995E-2</v>
      </c>
      <c r="E2803" s="43">
        <v>7.5300000000000006E-2</v>
      </c>
      <c r="F2803" s="44">
        <v>147250</v>
      </c>
      <c r="G2803" s="44">
        <v>147250</v>
      </c>
      <c r="H2803" s="44">
        <v>70747.13</v>
      </c>
      <c r="I2803" s="44">
        <v>93999.96</v>
      </c>
      <c r="J2803" s="68">
        <f t="shared" si="129"/>
        <v>0.48045589134125638</v>
      </c>
      <c r="K2803" s="43">
        <f t="shared" si="130"/>
        <v>0.63836984719864176</v>
      </c>
      <c r="L2803" s="41" t="str">
        <f t="shared" si="131"/>
        <v>AA</v>
      </c>
      <c r="M2803" s="41" t="s">
        <v>738</v>
      </c>
      <c r="N2803" s="41" t="s">
        <v>422</v>
      </c>
      <c r="O2803" s="41" t="s">
        <v>70</v>
      </c>
    </row>
    <row r="2804" spans="1:15">
      <c r="A2804" s="42">
        <v>41415</v>
      </c>
      <c r="B2804" s="42">
        <v>50000</v>
      </c>
      <c r="C2804" s="130">
        <v>282</v>
      </c>
      <c r="D2804" s="43">
        <v>8.5099999999999995E-2</v>
      </c>
      <c r="E2804" s="43">
        <v>7.5300000000000006E-2</v>
      </c>
      <c r="F2804" s="44">
        <v>130000</v>
      </c>
      <c r="G2804" s="44">
        <v>130000</v>
      </c>
      <c r="H2804" s="44">
        <v>77724.69</v>
      </c>
      <c r="I2804" s="44">
        <v>82999.990000000005</v>
      </c>
      <c r="J2804" s="68">
        <f t="shared" si="129"/>
        <v>0.59788223076923075</v>
      </c>
      <c r="K2804" s="43">
        <f t="shared" si="130"/>
        <v>0.63846146153846162</v>
      </c>
      <c r="L2804" s="41" t="str">
        <f t="shared" si="131"/>
        <v>AA</v>
      </c>
      <c r="M2804" s="41" t="s">
        <v>785</v>
      </c>
      <c r="N2804" s="41" t="s">
        <v>423</v>
      </c>
      <c r="O2804" s="41" t="s">
        <v>70</v>
      </c>
    </row>
    <row r="2805" spans="1:15">
      <c r="A2805" s="42">
        <v>41437</v>
      </c>
      <c r="B2805" s="42">
        <v>54221</v>
      </c>
      <c r="C2805" s="130">
        <v>420</v>
      </c>
      <c r="D2805" s="43">
        <v>8.5099999999999995E-2</v>
      </c>
      <c r="E2805" s="43">
        <v>0.08</v>
      </c>
      <c r="F2805" s="44">
        <v>130000</v>
      </c>
      <c r="G2805" s="44">
        <v>130000</v>
      </c>
      <c r="H2805" s="44">
        <v>81212.2</v>
      </c>
      <c r="I2805" s="44">
        <v>83000</v>
      </c>
      <c r="J2805" s="68">
        <f t="shared" si="129"/>
        <v>0.62470923076923079</v>
      </c>
      <c r="K2805" s="43">
        <f t="shared" si="130"/>
        <v>0.63846153846153841</v>
      </c>
      <c r="L2805" s="41" t="str">
        <f t="shared" si="131"/>
        <v>AA</v>
      </c>
      <c r="M2805" s="41" t="s">
        <v>1257</v>
      </c>
      <c r="N2805" s="41" t="s">
        <v>424</v>
      </c>
      <c r="O2805" s="41" t="s">
        <v>70</v>
      </c>
    </row>
    <row r="2806" spans="1:15">
      <c r="A2806" s="42">
        <v>41094</v>
      </c>
      <c r="B2806" s="42">
        <v>50652</v>
      </c>
      <c r="C2806" s="130">
        <v>314</v>
      </c>
      <c r="D2806" s="43">
        <v>8.5099999999999995E-2</v>
      </c>
      <c r="E2806" s="43">
        <v>7.4400000000000008E-2</v>
      </c>
      <c r="F2806" s="44">
        <v>200000</v>
      </c>
      <c r="G2806" s="44">
        <v>200000</v>
      </c>
      <c r="H2806" s="44">
        <v>119051.78</v>
      </c>
      <c r="I2806" s="44">
        <v>127723.04</v>
      </c>
      <c r="J2806" s="68">
        <f t="shared" si="129"/>
        <v>0.59525890000000004</v>
      </c>
      <c r="K2806" s="43">
        <f t="shared" si="130"/>
        <v>0.63861519999999994</v>
      </c>
      <c r="L2806" s="41" t="str">
        <f t="shared" si="131"/>
        <v>AA</v>
      </c>
      <c r="M2806" s="41" t="s">
        <v>549</v>
      </c>
      <c r="N2806" s="41" t="s">
        <v>427</v>
      </c>
      <c r="O2806" s="41" t="s">
        <v>70</v>
      </c>
    </row>
    <row r="2807" spans="1:15">
      <c r="A2807" s="42">
        <v>41487</v>
      </c>
      <c r="B2807" s="42">
        <v>46966</v>
      </c>
      <c r="C2807" s="130">
        <v>180</v>
      </c>
      <c r="D2807" s="43">
        <v>8.5099999999999995E-2</v>
      </c>
      <c r="E2807" s="43">
        <v>7.8100000000000003E-2</v>
      </c>
      <c r="F2807" s="44">
        <v>180000</v>
      </c>
      <c r="G2807" s="44">
        <v>180000</v>
      </c>
      <c r="H2807" s="44">
        <v>104690.58</v>
      </c>
      <c r="I2807" s="44">
        <v>114999.99</v>
      </c>
      <c r="J2807" s="68">
        <f t="shared" si="129"/>
        <v>0.58161433333333334</v>
      </c>
      <c r="K2807" s="43">
        <f t="shared" si="130"/>
        <v>0.63888883333333335</v>
      </c>
      <c r="L2807" s="41" t="str">
        <f t="shared" si="131"/>
        <v>AA</v>
      </c>
      <c r="M2807" s="41" t="s">
        <v>622</v>
      </c>
      <c r="N2807" s="41" t="s">
        <v>421</v>
      </c>
      <c r="O2807" s="41" t="s">
        <v>70</v>
      </c>
    </row>
    <row r="2808" spans="1:15">
      <c r="A2808" s="38">
        <v>41411</v>
      </c>
      <c r="B2808" s="38">
        <v>48716</v>
      </c>
      <c r="C2808" s="131">
        <v>240</v>
      </c>
      <c r="D2808" s="39">
        <v>8.5099999999999995E-2</v>
      </c>
      <c r="E2808" s="39">
        <v>7.4400000000000008E-2</v>
      </c>
      <c r="F2808" s="40">
        <v>180000</v>
      </c>
      <c r="G2808" s="40">
        <v>180000</v>
      </c>
      <c r="H2808" s="40">
        <v>106222.07</v>
      </c>
      <c r="I2808" s="40">
        <v>114999.99</v>
      </c>
      <c r="J2808" s="67">
        <f t="shared" si="129"/>
        <v>0.59012261111111119</v>
      </c>
      <c r="K2808" s="39">
        <f t="shared" si="130"/>
        <v>0.63888883333333335</v>
      </c>
      <c r="L2808" s="2" t="str">
        <f t="shared" si="131"/>
        <v>AA</v>
      </c>
      <c r="M2808" s="2" t="s">
        <v>633</v>
      </c>
      <c r="N2808" s="2" t="s">
        <v>422</v>
      </c>
      <c r="O2808" s="2" t="s">
        <v>70</v>
      </c>
    </row>
    <row r="2809" spans="1:15">
      <c r="A2809" s="38">
        <v>41411</v>
      </c>
      <c r="B2809" s="38">
        <v>50542</v>
      </c>
      <c r="C2809" s="131">
        <v>300</v>
      </c>
      <c r="D2809" s="39">
        <v>8.5099999999999995E-2</v>
      </c>
      <c r="E2809" s="39">
        <v>7.5300000000000006E-2</v>
      </c>
      <c r="F2809" s="40">
        <v>180000</v>
      </c>
      <c r="G2809" s="40">
        <v>180000</v>
      </c>
      <c r="H2809" s="40">
        <v>116413.96</v>
      </c>
      <c r="I2809" s="40">
        <v>114999.99</v>
      </c>
      <c r="J2809" s="67">
        <f t="shared" si="129"/>
        <v>0.64674422222222228</v>
      </c>
      <c r="K2809" s="39">
        <f t="shared" si="130"/>
        <v>0.63888883333333335</v>
      </c>
      <c r="L2809" s="2" t="str">
        <f t="shared" si="131"/>
        <v>AA</v>
      </c>
      <c r="M2809" s="2" t="s">
        <v>634</v>
      </c>
      <c r="N2809" s="2" t="s">
        <v>421</v>
      </c>
      <c r="O2809" s="2" t="s">
        <v>70</v>
      </c>
    </row>
    <row r="2810" spans="1:15">
      <c r="A2810" s="38">
        <v>41542</v>
      </c>
      <c r="B2810" s="38">
        <v>50673</v>
      </c>
      <c r="C2810" s="131">
        <v>300</v>
      </c>
      <c r="D2810" s="39">
        <v>8.5099999999999995E-2</v>
      </c>
      <c r="E2810" s="39">
        <v>0.08</v>
      </c>
      <c r="F2810" s="40">
        <v>180000</v>
      </c>
      <c r="G2810" s="40">
        <v>180000</v>
      </c>
      <c r="H2810" s="40">
        <v>109812.57</v>
      </c>
      <c r="I2810" s="40">
        <v>114999.99</v>
      </c>
      <c r="J2810" s="67">
        <f t="shared" si="129"/>
        <v>0.61006983333333342</v>
      </c>
      <c r="K2810" s="39">
        <f t="shared" si="130"/>
        <v>0.63888883333333335</v>
      </c>
      <c r="L2810" s="2" t="str">
        <f t="shared" si="131"/>
        <v>AA</v>
      </c>
      <c r="M2810" s="2" t="s">
        <v>629</v>
      </c>
      <c r="N2810" s="2" t="s">
        <v>417</v>
      </c>
      <c r="O2810" s="2" t="s">
        <v>70</v>
      </c>
    </row>
    <row r="2811" spans="1:15">
      <c r="A2811" s="42">
        <v>41383</v>
      </c>
      <c r="B2811" s="42">
        <v>46862</v>
      </c>
      <c r="C2811" s="130">
        <v>180</v>
      </c>
      <c r="D2811" s="43">
        <v>8.5099999999999995E-2</v>
      </c>
      <c r="E2811" s="43">
        <v>7.8100000000000003E-2</v>
      </c>
      <c r="F2811" s="44">
        <v>141204</v>
      </c>
      <c r="G2811" s="44">
        <v>141204</v>
      </c>
      <c r="H2811" s="44">
        <v>81657.64</v>
      </c>
      <c r="I2811" s="44">
        <v>90232.79</v>
      </c>
      <c r="J2811" s="68">
        <f t="shared" si="129"/>
        <v>0.57829551570777027</v>
      </c>
      <c r="K2811" s="43">
        <f t="shared" si="130"/>
        <v>0.63902431942437887</v>
      </c>
      <c r="L2811" s="41" t="str">
        <f t="shared" si="131"/>
        <v>AA</v>
      </c>
      <c r="M2811" s="41" t="s">
        <v>467</v>
      </c>
      <c r="N2811" s="41" t="s">
        <v>425</v>
      </c>
      <c r="O2811" s="41" t="s">
        <v>70</v>
      </c>
    </row>
    <row r="2812" spans="1:15">
      <c r="A2812" s="38">
        <v>41751</v>
      </c>
      <c r="B2812" s="38">
        <v>54535</v>
      </c>
      <c r="C2812" s="131">
        <v>420</v>
      </c>
      <c r="D2812" s="39">
        <v>8.5099999999999995E-2</v>
      </c>
      <c r="E2812" s="39">
        <v>0.08</v>
      </c>
      <c r="F2812" s="40">
        <v>165000</v>
      </c>
      <c r="G2812" s="40">
        <v>165000</v>
      </c>
      <c r="H2812" s="40">
        <v>103792.23</v>
      </c>
      <c r="I2812" s="40">
        <v>105445.99</v>
      </c>
      <c r="J2812" s="67">
        <f t="shared" si="129"/>
        <v>0.6290438181818182</v>
      </c>
      <c r="K2812" s="39">
        <f t="shared" si="130"/>
        <v>0.63906660606060606</v>
      </c>
      <c r="L2812" s="2" t="str">
        <f t="shared" si="131"/>
        <v>AA</v>
      </c>
      <c r="M2812" s="2" t="s">
        <v>458</v>
      </c>
      <c r="N2812" s="2" t="s">
        <v>423</v>
      </c>
      <c r="O2812" s="2" t="s">
        <v>70</v>
      </c>
    </row>
    <row r="2813" spans="1:15">
      <c r="A2813" s="42">
        <v>41256</v>
      </c>
      <c r="B2813" s="42">
        <v>44970</v>
      </c>
      <c r="C2813" s="130">
        <v>122</v>
      </c>
      <c r="D2813" s="43">
        <v>8.5099999999999995E-2</v>
      </c>
      <c r="E2813" s="43">
        <v>7.5300000000000006E-2</v>
      </c>
      <c r="F2813" s="44">
        <v>194000</v>
      </c>
      <c r="G2813" s="44">
        <v>194000</v>
      </c>
      <c r="H2813" s="44">
        <v>68350.73</v>
      </c>
      <c r="I2813" s="44">
        <v>123999.99</v>
      </c>
      <c r="J2813" s="68">
        <f t="shared" si="129"/>
        <v>0.35232335051546387</v>
      </c>
      <c r="K2813" s="43">
        <f t="shared" si="130"/>
        <v>0.639175206185567</v>
      </c>
      <c r="L2813" s="41" t="str">
        <f t="shared" si="131"/>
        <v>AA</v>
      </c>
      <c r="M2813" s="41" t="s">
        <v>735</v>
      </c>
      <c r="N2813" s="41" t="s">
        <v>421</v>
      </c>
      <c r="O2813" s="41" t="s">
        <v>70</v>
      </c>
    </row>
    <row r="2814" spans="1:15">
      <c r="A2814" s="38">
        <v>41129</v>
      </c>
      <c r="B2814" s="38">
        <v>53912</v>
      </c>
      <c r="C2814" s="131">
        <v>420</v>
      </c>
      <c r="D2814" s="39">
        <v>8.5099999999999995E-2</v>
      </c>
      <c r="E2814" s="39">
        <v>0.08</v>
      </c>
      <c r="F2814" s="40">
        <v>140000</v>
      </c>
      <c r="G2814" s="40">
        <v>140000</v>
      </c>
      <c r="H2814" s="40">
        <v>84098.33</v>
      </c>
      <c r="I2814" s="40">
        <v>89487.74</v>
      </c>
      <c r="J2814" s="67">
        <f t="shared" si="129"/>
        <v>0.60070235714285714</v>
      </c>
      <c r="K2814" s="39">
        <f t="shared" si="130"/>
        <v>0.63919814285714294</v>
      </c>
      <c r="L2814" s="2" t="str">
        <f t="shared" si="131"/>
        <v>AA</v>
      </c>
      <c r="M2814" s="2" t="s">
        <v>1369</v>
      </c>
      <c r="N2814" s="2" t="s">
        <v>417</v>
      </c>
      <c r="O2814" s="2" t="s">
        <v>70</v>
      </c>
    </row>
    <row r="2815" spans="1:15">
      <c r="A2815" s="38">
        <v>41191</v>
      </c>
      <c r="B2815" s="38">
        <v>53974</v>
      </c>
      <c r="C2815" s="131">
        <v>420</v>
      </c>
      <c r="D2815" s="39">
        <v>8.5099999999999995E-2</v>
      </c>
      <c r="E2815" s="39">
        <v>7.5300000000000006E-2</v>
      </c>
      <c r="F2815" s="40">
        <v>145000</v>
      </c>
      <c r="G2815" s="40">
        <v>145000</v>
      </c>
      <c r="H2815" s="40">
        <v>78819.78</v>
      </c>
      <c r="I2815" s="40">
        <v>92699.99</v>
      </c>
      <c r="J2815" s="67">
        <f t="shared" si="129"/>
        <v>0.54358468965517237</v>
      </c>
      <c r="K2815" s="39">
        <f t="shared" si="130"/>
        <v>0.63931027586206901</v>
      </c>
      <c r="L2815" s="2" t="str">
        <f t="shared" si="131"/>
        <v>AA</v>
      </c>
      <c r="M2815" s="2" t="s">
        <v>732</v>
      </c>
      <c r="N2815" s="2" t="s">
        <v>424</v>
      </c>
      <c r="O2815" s="2" t="s">
        <v>70</v>
      </c>
    </row>
    <row r="2816" spans="1:15">
      <c r="A2816" s="38">
        <v>41430</v>
      </c>
      <c r="B2816" s="38">
        <v>50561</v>
      </c>
      <c r="C2816" s="131">
        <v>300</v>
      </c>
      <c r="D2816" s="39">
        <v>8.5099999999999995E-2</v>
      </c>
      <c r="E2816" s="39">
        <v>7.5300000000000006E-2</v>
      </c>
      <c r="F2816" s="40">
        <v>178000</v>
      </c>
      <c r="G2816" s="40">
        <v>178000</v>
      </c>
      <c r="H2816" s="40">
        <v>107597.6</v>
      </c>
      <c r="I2816" s="40">
        <v>113799.99</v>
      </c>
      <c r="J2816" s="67">
        <f t="shared" si="129"/>
        <v>0.60448089887640455</v>
      </c>
      <c r="K2816" s="39">
        <f t="shared" si="130"/>
        <v>0.63932578651685401</v>
      </c>
      <c r="L2816" s="2" t="str">
        <f t="shared" si="131"/>
        <v>AA</v>
      </c>
      <c r="M2816" s="2" t="s">
        <v>481</v>
      </c>
      <c r="N2816" s="2" t="s">
        <v>417</v>
      </c>
      <c r="O2816" s="2" t="s">
        <v>70</v>
      </c>
    </row>
    <row r="2817" spans="1:15">
      <c r="A2817" s="42">
        <v>41514</v>
      </c>
      <c r="B2817" s="42">
        <v>52471</v>
      </c>
      <c r="C2817" s="130">
        <v>360</v>
      </c>
      <c r="D2817" s="43">
        <v>8.5099999999999995E-2</v>
      </c>
      <c r="E2817" s="43">
        <v>0.08</v>
      </c>
      <c r="F2817" s="44">
        <v>195000</v>
      </c>
      <c r="G2817" s="44">
        <v>195000</v>
      </c>
      <c r="H2817" s="44">
        <v>119849.09</v>
      </c>
      <c r="I2817" s="44">
        <v>124699.99</v>
      </c>
      <c r="J2817" s="68">
        <f t="shared" si="129"/>
        <v>0.61461071794871791</v>
      </c>
      <c r="K2817" s="43">
        <f t="shared" si="130"/>
        <v>0.63948712820512821</v>
      </c>
      <c r="L2817" s="41" t="str">
        <f t="shared" si="131"/>
        <v>AA</v>
      </c>
      <c r="M2817" s="41" t="s">
        <v>564</v>
      </c>
      <c r="N2817" s="41" t="s">
        <v>417</v>
      </c>
      <c r="O2817" s="41" t="s">
        <v>70</v>
      </c>
    </row>
    <row r="2818" spans="1:15">
      <c r="A2818" s="38">
        <v>41164</v>
      </c>
      <c r="B2818" s="38">
        <v>47738</v>
      </c>
      <c r="C2818" s="131">
        <v>216</v>
      </c>
      <c r="D2818" s="39">
        <v>8.5099999999999995E-2</v>
      </c>
      <c r="E2818" s="39">
        <v>7.5300000000000006E-2</v>
      </c>
      <c r="F2818" s="40">
        <v>172000</v>
      </c>
      <c r="G2818" s="40">
        <v>172000</v>
      </c>
      <c r="H2818" s="40">
        <v>96374.51</v>
      </c>
      <c r="I2818" s="40">
        <v>109999.99</v>
      </c>
      <c r="J2818" s="67">
        <f t="shared" si="129"/>
        <v>0.56031691860465116</v>
      </c>
      <c r="K2818" s="39">
        <f t="shared" si="130"/>
        <v>0.63953482558139541</v>
      </c>
      <c r="L2818" s="2" t="str">
        <f t="shared" si="131"/>
        <v>AA</v>
      </c>
      <c r="M2818" s="2" t="s">
        <v>505</v>
      </c>
      <c r="N2818" s="2" t="s">
        <v>424</v>
      </c>
      <c r="O2818" s="2" t="s">
        <v>70</v>
      </c>
    </row>
    <row r="2819" spans="1:15">
      <c r="A2819" s="42">
        <v>41226</v>
      </c>
      <c r="B2819" s="42">
        <v>50357</v>
      </c>
      <c r="C2819" s="130">
        <v>300</v>
      </c>
      <c r="D2819" s="43">
        <v>8.5099999999999995E-2</v>
      </c>
      <c r="E2819" s="43">
        <v>8.5099999999999995E-2</v>
      </c>
      <c r="F2819" s="44">
        <v>178000</v>
      </c>
      <c r="G2819" s="44">
        <v>178000</v>
      </c>
      <c r="H2819" s="44">
        <v>104935.89</v>
      </c>
      <c r="I2819" s="44">
        <v>113876.92</v>
      </c>
      <c r="J2819" s="68">
        <f t="shared" ref="J2819:J2882" si="132">H2819/G2819</f>
        <v>0.58952747191011234</v>
      </c>
      <c r="K2819" s="43">
        <f t="shared" ref="K2819:K2882" si="133">I2819/G2819</f>
        <v>0.63975797752808983</v>
      </c>
      <c r="L2819" s="41" t="str">
        <f t="shared" ref="L2819:L2882" si="134">IF(J2819&lt;=65%,"AA",IF(J2819&lt;=75%,"A",IF(J2819&lt;=85%,"B","C")))</f>
        <v>AA</v>
      </c>
      <c r="M2819" s="41" t="s">
        <v>595</v>
      </c>
      <c r="N2819" s="41" t="s">
        <v>423</v>
      </c>
      <c r="O2819" s="41" t="s">
        <v>70</v>
      </c>
    </row>
    <row r="2820" spans="1:15">
      <c r="A2820" s="38">
        <v>41390</v>
      </c>
      <c r="B2820" s="38">
        <v>45042</v>
      </c>
      <c r="C2820" s="131">
        <v>120</v>
      </c>
      <c r="D2820" s="39">
        <v>8.5099999999999995E-2</v>
      </c>
      <c r="E2820" s="39">
        <v>7.5300000000000006E-2</v>
      </c>
      <c r="F2820" s="40">
        <v>133000</v>
      </c>
      <c r="G2820" s="40">
        <v>133000</v>
      </c>
      <c r="H2820" s="40">
        <v>70362.61</v>
      </c>
      <c r="I2820" s="40">
        <v>85099.99</v>
      </c>
      <c r="J2820" s="67">
        <f t="shared" si="132"/>
        <v>0.52904218045112783</v>
      </c>
      <c r="K2820" s="39">
        <f t="shared" si="133"/>
        <v>0.63984954887218048</v>
      </c>
      <c r="L2820" s="2" t="str">
        <f t="shared" si="134"/>
        <v>AA</v>
      </c>
      <c r="M2820" s="2" t="s">
        <v>1309</v>
      </c>
      <c r="N2820" s="2" t="s">
        <v>422</v>
      </c>
      <c r="O2820" s="2" t="s">
        <v>70</v>
      </c>
    </row>
    <row r="2821" spans="1:15">
      <c r="A2821" s="38">
        <v>41177</v>
      </c>
      <c r="B2821" s="38">
        <v>52134</v>
      </c>
      <c r="C2821" s="131">
        <v>360</v>
      </c>
      <c r="D2821" s="39">
        <v>8.5099999999999995E-2</v>
      </c>
      <c r="E2821" s="39">
        <v>0.08</v>
      </c>
      <c r="F2821" s="40">
        <v>125000</v>
      </c>
      <c r="G2821" s="40">
        <v>125000</v>
      </c>
      <c r="H2821" s="40">
        <v>76735.87</v>
      </c>
      <c r="I2821" s="40">
        <v>79999.78</v>
      </c>
      <c r="J2821" s="67">
        <f t="shared" si="132"/>
        <v>0.61388695999999998</v>
      </c>
      <c r="K2821" s="39">
        <f t="shared" si="133"/>
        <v>0.63999823999999994</v>
      </c>
      <c r="L2821" s="2" t="str">
        <f t="shared" si="134"/>
        <v>AA</v>
      </c>
      <c r="M2821" s="2" t="s">
        <v>828</v>
      </c>
      <c r="N2821" s="2" t="s">
        <v>429</v>
      </c>
      <c r="O2821" s="2" t="s">
        <v>70</v>
      </c>
    </row>
    <row r="2822" spans="1:15">
      <c r="A2822" s="42">
        <v>41085</v>
      </c>
      <c r="B2822" s="42">
        <v>52042</v>
      </c>
      <c r="C2822" s="130">
        <v>360</v>
      </c>
      <c r="D2822" s="43">
        <v>8.5099999999999995E-2</v>
      </c>
      <c r="E2822" s="43">
        <v>0.08</v>
      </c>
      <c r="F2822" s="44">
        <v>125000</v>
      </c>
      <c r="G2822" s="44">
        <v>125000</v>
      </c>
      <c r="H2822" s="44">
        <v>73846.77</v>
      </c>
      <c r="I2822" s="44">
        <v>79999.990000000005</v>
      </c>
      <c r="J2822" s="68">
        <f t="shared" si="132"/>
        <v>0.59077416000000005</v>
      </c>
      <c r="K2822" s="43">
        <f t="shared" si="133"/>
        <v>0.63999992000000006</v>
      </c>
      <c r="L2822" s="41" t="str">
        <f t="shared" si="134"/>
        <v>AA</v>
      </c>
      <c r="M2822" s="41" t="s">
        <v>593</v>
      </c>
      <c r="N2822" s="41" t="s">
        <v>427</v>
      </c>
      <c r="O2822" s="41" t="s">
        <v>70</v>
      </c>
    </row>
    <row r="2823" spans="1:15">
      <c r="A2823" s="38">
        <v>41499</v>
      </c>
      <c r="B2823" s="38">
        <v>54283</v>
      </c>
      <c r="C2823" s="131">
        <v>420</v>
      </c>
      <c r="D2823" s="39">
        <v>8.5099999999999995E-2</v>
      </c>
      <c r="E2823" s="39">
        <v>7.5300000000000006E-2</v>
      </c>
      <c r="F2823" s="40">
        <v>125000</v>
      </c>
      <c r="G2823" s="40">
        <v>125000</v>
      </c>
      <c r="H2823" s="40">
        <v>77534.2</v>
      </c>
      <c r="I2823" s="40">
        <v>79999.990000000005</v>
      </c>
      <c r="J2823" s="67">
        <f t="shared" si="132"/>
        <v>0.62027359999999998</v>
      </c>
      <c r="K2823" s="39">
        <f t="shared" si="133"/>
        <v>0.63999992000000006</v>
      </c>
      <c r="L2823" s="2" t="str">
        <f t="shared" si="134"/>
        <v>AA</v>
      </c>
      <c r="M2823" s="2" t="s">
        <v>687</v>
      </c>
      <c r="N2823" s="2" t="s">
        <v>417</v>
      </c>
      <c r="O2823" s="2" t="s">
        <v>70</v>
      </c>
    </row>
    <row r="2824" spans="1:15">
      <c r="A2824" s="38">
        <v>41513</v>
      </c>
      <c r="B2824" s="38">
        <v>54297</v>
      </c>
      <c r="C2824" s="131">
        <v>420</v>
      </c>
      <c r="D2824" s="39">
        <v>8.5099999999999995E-2</v>
      </c>
      <c r="E2824" s="39">
        <v>0.08</v>
      </c>
      <c r="F2824" s="40">
        <v>200000</v>
      </c>
      <c r="G2824" s="40">
        <v>200000</v>
      </c>
      <c r="H2824" s="40">
        <v>124277.74</v>
      </c>
      <c r="I2824" s="40">
        <v>127999.99</v>
      </c>
      <c r="J2824" s="67">
        <f t="shared" si="132"/>
        <v>0.62138870000000002</v>
      </c>
      <c r="K2824" s="39">
        <f t="shared" si="133"/>
        <v>0.63999994999999998</v>
      </c>
      <c r="L2824" s="2" t="str">
        <f t="shared" si="134"/>
        <v>AA</v>
      </c>
      <c r="M2824" s="2" t="s">
        <v>554</v>
      </c>
      <c r="N2824" s="2" t="s">
        <v>417</v>
      </c>
      <c r="O2824" s="2" t="s">
        <v>70</v>
      </c>
    </row>
    <row r="2825" spans="1:15">
      <c r="A2825" s="42">
        <v>41563</v>
      </c>
      <c r="B2825" s="42">
        <v>54347</v>
      </c>
      <c r="C2825" s="130">
        <v>420</v>
      </c>
      <c r="D2825" s="43">
        <v>8.5099999999999995E-2</v>
      </c>
      <c r="E2825" s="43">
        <v>7.5300000000000006E-2</v>
      </c>
      <c r="F2825" s="44">
        <v>180000</v>
      </c>
      <c r="G2825" s="44">
        <v>180000</v>
      </c>
      <c r="H2825" s="44">
        <v>112114.81</v>
      </c>
      <c r="I2825" s="44">
        <v>115217.09</v>
      </c>
      <c r="J2825" s="68">
        <f t="shared" si="132"/>
        <v>0.62286005555555557</v>
      </c>
      <c r="K2825" s="43">
        <f t="shared" si="133"/>
        <v>0.64009494444444448</v>
      </c>
      <c r="L2825" s="41" t="str">
        <f t="shared" si="134"/>
        <v>AA</v>
      </c>
      <c r="M2825" s="41" t="s">
        <v>531</v>
      </c>
      <c r="N2825" s="41" t="s">
        <v>423</v>
      </c>
      <c r="O2825" s="41" t="s">
        <v>70</v>
      </c>
    </row>
    <row r="2826" spans="1:15">
      <c r="A2826" s="42">
        <v>41135</v>
      </c>
      <c r="B2826" s="42">
        <v>50266</v>
      </c>
      <c r="C2826" s="130">
        <v>300</v>
      </c>
      <c r="D2826" s="43">
        <v>8.5099999999999995E-2</v>
      </c>
      <c r="E2826" s="43">
        <v>7.5300000000000006E-2</v>
      </c>
      <c r="F2826" s="44">
        <v>145000</v>
      </c>
      <c r="G2826" s="44">
        <v>145000</v>
      </c>
      <c r="H2826" s="44">
        <v>84567.74</v>
      </c>
      <c r="I2826" s="44">
        <v>92828.72</v>
      </c>
      <c r="J2826" s="68">
        <f t="shared" si="132"/>
        <v>0.58322579310344835</v>
      </c>
      <c r="K2826" s="43">
        <f t="shared" si="133"/>
        <v>0.64019806896551723</v>
      </c>
      <c r="L2826" s="41" t="str">
        <f t="shared" si="134"/>
        <v>AA</v>
      </c>
      <c r="M2826" s="41" t="s">
        <v>732</v>
      </c>
      <c r="N2826" s="41" t="s">
        <v>424</v>
      </c>
      <c r="O2826" s="41" t="s">
        <v>70</v>
      </c>
    </row>
    <row r="2827" spans="1:15">
      <c r="A2827" s="42">
        <v>41312</v>
      </c>
      <c r="B2827" s="42">
        <v>52269</v>
      </c>
      <c r="C2827" s="130">
        <v>360</v>
      </c>
      <c r="D2827" s="43">
        <v>8.5099999999999995E-2</v>
      </c>
      <c r="E2827" s="43">
        <v>0.08</v>
      </c>
      <c r="F2827" s="44">
        <v>128040</v>
      </c>
      <c r="G2827" s="44">
        <v>128040</v>
      </c>
      <c r="H2827" s="44">
        <v>77522.67</v>
      </c>
      <c r="I2827" s="44">
        <v>81975.899999999994</v>
      </c>
      <c r="J2827" s="68">
        <f t="shared" si="132"/>
        <v>0.60545665417057171</v>
      </c>
      <c r="K2827" s="43">
        <f t="shared" si="133"/>
        <v>0.6402366447985004</v>
      </c>
      <c r="L2827" s="41" t="str">
        <f t="shared" si="134"/>
        <v>AA</v>
      </c>
      <c r="M2827" s="41" t="s">
        <v>334</v>
      </c>
      <c r="N2827" s="41" t="s">
        <v>426</v>
      </c>
      <c r="O2827" s="41" t="s">
        <v>70</v>
      </c>
    </row>
    <row r="2828" spans="1:15">
      <c r="A2828" s="38">
        <v>41474</v>
      </c>
      <c r="B2828" s="38">
        <v>54258</v>
      </c>
      <c r="C2828" s="131">
        <v>420</v>
      </c>
      <c r="D2828" s="39">
        <v>8.5099999999999995E-2</v>
      </c>
      <c r="E2828" s="39">
        <v>7.5300000000000006E-2</v>
      </c>
      <c r="F2828" s="40">
        <v>175000</v>
      </c>
      <c r="G2828" s="40">
        <v>175000</v>
      </c>
      <c r="H2828" s="40">
        <v>108215.96</v>
      </c>
      <c r="I2828" s="40">
        <v>112047.09</v>
      </c>
      <c r="J2828" s="67">
        <f t="shared" si="132"/>
        <v>0.61837691428571429</v>
      </c>
      <c r="K2828" s="39">
        <f t="shared" si="133"/>
        <v>0.64026908571428565</v>
      </c>
      <c r="L2828" s="2" t="str">
        <f t="shared" si="134"/>
        <v>AA</v>
      </c>
      <c r="M2828" s="2" t="s">
        <v>476</v>
      </c>
      <c r="N2828" s="2" t="s">
        <v>421</v>
      </c>
      <c r="O2828" s="2" t="s">
        <v>70</v>
      </c>
    </row>
    <row r="2829" spans="1:15">
      <c r="A2829" s="42">
        <v>41123</v>
      </c>
      <c r="B2829" s="42">
        <v>53388</v>
      </c>
      <c r="C2829" s="130">
        <v>403</v>
      </c>
      <c r="D2829" s="43">
        <v>8.5099999999999995E-2</v>
      </c>
      <c r="E2829" s="43">
        <v>7.8100000000000003E-2</v>
      </c>
      <c r="F2829" s="44">
        <v>112000</v>
      </c>
      <c r="G2829" s="44">
        <v>112000</v>
      </c>
      <c r="H2829" s="44">
        <v>68055.72</v>
      </c>
      <c r="I2829" s="44">
        <v>71715</v>
      </c>
      <c r="J2829" s="68">
        <f t="shared" si="132"/>
        <v>0.60764035714285713</v>
      </c>
      <c r="K2829" s="43">
        <f t="shared" si="133"/>
        <v>0.64031249999999995</v>
      </c>
      <c r="L2829" s="41" t="str">
        <f t="shared" si="134"/>
        <v>AA</v>
      </c>
      <c r="M2829" s="41" t="s">
        <v>303</v>
      </c>
      <c r="N2829" s="41" t="s">
        <v>424</v>
      </c>
      <c r="O2829" s="41" t="s">
        <v>70</v>
      </c>
    </row>
    <row r="2830" spans="1:15">
      <c r="A2830" s="38">
        <v>41654</v>
      </c>
      <c r="B2830" s="38">
        <v>47133</v>
      </c>
      <c r="C2830" s="131">
        <v>180</v>
      </c>
      <c r="D2830" s="39">
        <v>8.5099999999999995E-2</v>
      </c>
      <c r="E2830" s="39">
        <v>7.5300000000000006E-2</v>
      </c>
      <c r="F2830" s="40">
        <v>156651.88</v>
      </c>
      <c r="G2830" s="40">
        <v>156651.88</v>
      </c>
      <c r="H2830" s="40">
        <v>96076.4</v>
      </c>
      <c r="I2830" s="40">
        <v>100360.94</v>
      </c>
      <c r="J2830" s="67">
        <f t="shared" si="132"/>
        <v>0.61331150318783278</v>
      </c>
      <c r="K2830" s="39">
        <f t="shared" si="133"/>
        <v>0.64066221228880238</v>
      </c>
      <c r="L2830" s="2" t="str">
        <f t="shared" si="134"/>
        <v>AA</v>
      </c>
      <c r="M2830" s="2" t="s">
        <v>467</v>
      </c>
      <c r="N2830" s="2" t="s">
        <v>425</v>
      </c>
      <c r="O2830" s="2" t="s">
        <v>70</v>
      </c>
    </row>
    <row r="2831" spans="1:15">
      <c r="A2831" s="38">
        <v>41234</v>
      </c>
      <c r="B2831" s="38">
        <v>50365</v>
      </c>
      <c r="C2831" s="131">
        <v>300</v>
      </c>
      <c r="D2831" s="39">
        <v>8.5099999999999995E-2</v>
      </c>
      <c r="E2831" s="39">
        <v>0.08</v>
      </c>
      <c r="F2831" s="40">
        <v>165000</v>
      </c>
      <c r="G2831" s="40">
        <v>165000</v>
      </c>
      <c r="H2831" s="40">
        <v>97332.82</v>
      </c>
      <c r="I2831" s="40">
        <v>105716.69</v>
      </c>
      <c r="J2831" s="67">
        <f t="shared" si="132"/>
        <v>0.58989587878787886</v>
      </c>
      <c r="K2831" s="39">
        <f t="shared" si="133"/>
        <v>0.64070721212121218</v>
      </c>
      <c r="L2831" s="2" t="str">
        <f t="shared" si="134"/>
        <v>AA</v>
      </c>
      <c r="M2831" s="2" t="s">
        <v>467</v>
      </c>
      <c r="N2831" s="2" t="s">
        <v>425</v>
      </c>
      <c r="O2831" s="2" t="s">
        <v>70</v>
      </c>
    </row>
    <row r="2832" spans="1:15">
      <c r="A2832" s="38">
        <v>41759</v>
      </c>
      <c r="B2832" s="38">
        <v>54543</v>
      </c>
      <c r="C2832" s="131">
        <v>420</v>
      </c>
      <c r="D2832" s="39">
        <v>8.5099999999999995E-2</v>
      </c>
      <c r="E2832" s="39">
        <v>8.14E-2</v>
      </c>
      <c r="F2832" s="40">
        <v>156000</v>
      </c>
      <c r="G2832" s="40">
        <v>156000</v>
      </c>
      <c r="H2832" s="40">
        <v>98396.75</v>
      </c>
      <c r="I2832" s="40">
        <v>99999.99</v>
      </c>
      <c r="J2832" s="67">
        <f t="shared" si="132"/>
        <v>0.63074839743589739</v>
      </c>
      <c r="K2832" s="39">
        <f t="shared" si="133"/>
        <v>0.64102557692307693</v>
      </c>
      <c r="L2832" s="2" t="str">
        <f t="shared" si="134"/>
        <v>AA</v>
      </c>
      <c r="M2832" s="2" t="s">
        <v>495</v>
      </c>
      <c r="N2832" s="2" t="s">
        <v>424</v>
      </c>
      <c r="O2832" s="2" t="s">
        <v>70</v>
      </c>
    </row>
    <row r="2833" spans="1:15">
      <c r="A2833" s="38">
        <v>41390</v>
      </c>
      <c r="B2833" s="38">
        <v>54143</v>
      </c>
      <c r="C2833" s="131">
        <v>419</v>
      </c>
      <c r="D2833" s="39">
        <v>8.5099999999999995E-2</v>
      </c>
      <c r="E2833" s="39">
        <v>0.08</v>
      </c>
      <c r="F2833" s="40">
        <v>195000</v>
      </c>
      <c r="G2833" s="40">
        <v>195000</v>
      </c>
      <c r="H2833" s="40">
        <v>119859.23</v>
      </c>
      <c r="I2833" s="40">
        <v>124999.99</v>
      </c>
      <c r="J2833" s="67">
        <f t="shared" si="132"/>
        <v>0.61466271794871796</v>
      </c>
      <c r="K2833" s="39">
        <f t="shared" si="133"/>
        <v>0.64102558974358981</v>
      </c>
      <c r="L2833" s="2" t="str">
        <f t="shared" si="134"/>
        <v>AA</v>
      </c>
      <c r="M2833" s="2" t="s">
        <v>564</v>
      </c>
      <c r="N2833" s="2" t="s">
        <v>417</v>
      </c>
      <c r="O2833" s="2" t="s">
        <v>70</v>
      </c>
    </row>
    <row r="2834" spans="1:15">
      <c r="A2834" s="38">
        <v>41649</v>
      </c>
      <c r="B2834" s="38">
        <v>54433</v>
      </c>
      <c r="C2834" s="131">
        <v>420</v>
      </c>
      <c r="D2834" s="39">
        <v>8.5099999999999995E-2</v>
      </c>
      <c r="E2834" s="39">
        <v>7.5300000000000006E-2</v>
      </c>
      <c r="F2834" s="40">
        <v>195000</v>
      </c>
      <c r="G2834" s="40">
        <v>195000</v>
      </c>
      <c r="H2834" s="40">
        <v>122297.16</v>
      </c>
      <c r="I2834" s="40">
        <v>124999.99</v>
      </c>
      <c r="J2834" s="67">
        <f t="shared" si="132"/>
        <v>0.62716492307692306</v>
      </c>
      <c r="K2834" s="39">
        <f t="shared" si="133"/>
        <v>0.64102558974358981</v>
      </c>
      <c r="L2834" s="2" t="str">
        <f t="shared" si="134"/>
        <v>AA</v>
      </c>
      <c r="M2834" s="2" t="s">
        <v>643</v>
      </c>
      <c r="N2834" s="2" t="s">
        <v>417</v>
      </c>
      <c r="O2834" s="2" t="s">
        <v>70</v>
      </c>
    </row>
    <row r="2835" spans="1:15">
      <c r="A2835" s="38">
        <v>41607</v>
      </c>
      <c r="B2835" s="38">
        <v>47936</v>
      </c>
      <c r="C2835" s="131">
        <v>208</v>
      </c>
      <c r="D2835" s="39">
        <v>8.5099999999999995E-2</v>
      </c>
      <c r="E2835" s="39">
        <v>7.5300000000000006E-2</v>
      </c>
      <c r="F2835" s="40">
        <v>157545</v>
      </c>
      <c r="G2835" s="40">
        <v>157545</v>
      </c>
      <c r="H2835" s="40">
        <v>94730.95</v>
      </c>
      <c r="I2835" s="40">
        <v>100999.99</v>
      </c>
      <c r="J2835" s="67">
        <f t="shared" si="132"/>
        <v>0.60129455076327398</v>
      </c>
      <c r="K2835" s="39">
        <f t="shared" si="133"/>
        <v>0.64108661017487067</v>
      </c>
      <c r="L2835" s="2" t="str">
        <f t="shared" si="134"/>
        <v>AA</v>
      </c>
      <c r="M2835" s="2" t="s">
        <v>732</v>
      </c>
      <c r="N2835" s="2" t="s">
        <v>424</v>
      </c>
      <c r="O2835" s="2" t="s">
        <v>70</v>
      </c>
    </row>
    <row r="2836" spans="1:15">
      <c r="A2836" s="38">
        <v>41131</v>
      </c>
      <c r="B2836" s="38">
        <v>48436</v>
      </c>
      <c r="C2836" s="131">
        <v>240</v>
      </c>
      <c r="D2836" s="39">
        <v>8.5099999999999995E-2</v>
      </c>
      <c r="E2836" s="39">
        <v>0.08</v>
      </c>
      <c r="F2836" s="40">
        <v>170000</v>
      </c>
      <c r="G2836" s="40">
        <v>170000</v>
      </c>
      <c r="H2836" s="40">
        <v>96504.58</v>
      </c>
      <c r="I2836" s="40">
        <v>108999.99</v>
      </c>
      <c r="J2836" s="67">
        <f t="shared" si="132"/>
        <v>0.56767400000000001</v>
      </c>
      <c r="K2836" s="39">
        <f t="shared" si="133"/>
        <v>0.64117641176470597</v>
      </c>
      <c r="L2836" s="2" t="str">
        <f t="shared" si="134"/>
        <v>AA</v>
      </c>
      <c r="M2836" s="2" t="s">
        <v>774</v>
      </c>
      <c r="N2836" s="2" t="s">
        <v>421</v>
      </c>
      <c r="O2836" s="2" t="s">
        <v>70</v>
      </c>
    </row>
    <row r="2837" spans="1:15">
      <c r="A2837" s="42">
        <v>41668</v>
      </c>
      <c r="B2837" s="42">
        <v>48973</v>
      </c>
      <c r="C2837" s="130">
        <v>240</v>
      </c>
      <c r="D2837" s="43">
        <v>8.5099999999999995E-2</v>
      </c>
      <c r="E2837" s="43">
        <v>0.08</v>
      </c>
      <c r="F2837" s="44">
        <v>100000</v>
      </c>
      <c r="G2837" s="44">
        <v>100000</v>
      </c>
      <c r="H2837" s="44">
        <v>62854.03</v>
      </c>
      <c r="I2837" s="44">
        <v>64123</v>
      </c>
      <c r="J2837" s="68">
        <f t="shared" si="132"/>
        <v>0.62854029999999994</v>
      </c>
      <c r="K2837" s="43">
        <f t="shared" si="133"/>
        <v>0.64122999999999997</v>
      </c>
      <c r="L2837" s="41" t="str">
        <f t="shared" si="134"/>
        <v>AA</v>
      </c>
      <c r="M2837" s="41" t="s">
        <v>606</v>
      </c>
      <c r="N2837" s="41" t="s">
        <v>417</v>
      </c>
      <c r="O2837" s="41" t="s">
        <v>70</v>
      </c>
    </row>
    <row r="2838" spans="1:15">
      <c r="A2838" s="42">
        <v>41393</v>
      </c>
      <c r="B2838" s="42">
        <v>48698</v>
      </c>
      <c r="C2838" s="130">
        <v>240</v>
      </c>
      <c r="D2838" s="43">
        <v>8.5099999999999995E-2</v>
      </c>
      <c r="E2838" s="43">
        <v>0.08</v>
      </c>
      <c r="F2838" s="44">
        <v>160000</v>
      </c>
      <c r="G2838" s="44">
        <v>160000</v>
      </c>
      <c r="H2838" s="44">
        <v>99879.42</v>
      </c>
      <c r="I2838" s="44">
        <v>102600</v>
      </c>
      <c r="J2838" s="68">
        <f t="shared" si="132"/>
        <v>0.62424637500000002</v>
      </c>
      <c r="K2838" s="43">
        <f t="shared" si="133"/>
        <v>0.64124999999999999</v>
      </c>
      <c r="L2838" s="41" t="str">
        <f t="shared" si="134"/>
        <v>AA</v>
      </c>
      <c r="M2838" s="41" t="s">
        <v>161</v>
      </c>
      <c r="N2838" s="41" t="s">
        <v>416</v>
      </c>
      <c r="O2838" s="41" t="s">
        <v>70</v>
      </c>
    </row>
    <row r="2839" spans="1:15">
      <c r="A2839" s="42">
        <v>41463</v>
      </c>
      <c r="B2839" s="42">
        <v>46942</v>
      </c>
      <c r="C2839" s="130">
        <v>180</v>
      </c>
      <c r="D2839" s="43">
        <v>8.5099999999999995E-2</v>
      </c>
      <c r="E2839" s="43">
        <v>7.5300000000000006E-2</v>
      </c>
      <c r="F2839" s="44">
        <v>200000</v>
      </c>
      <c r="G2839" s="44">
        <v>200000</v>
      </c>
      <c r="H2839" s="44">
        <v>116183.03999999999</v>
      </c>
      <c r="I2839" s="44">
        <v>128317.42</v>
      </c>
      <c r="J2839" s="68">
        <f t="shared" si="132"/>
        <v>0.58091519999999996</v>
      </c>
      <c r="K2839" s="43">
        <f t="shared" si="133"/>
        <v>0.64158709999999997</v>
      </c>
      <c r="L2839" s="41" t="str">
        <f t="shared" si="134"/>
        <v>AA</v>
      </c>
      <c r="M2839" s="41" t="s">
        <v>776</v>
      </c>
      <c r="N2839" s="41" t="s">
        <v>422</v>
      </c>
      <c r="O2839" s="41" t="s">
        <v>70</v>
      </c>
    </row>
    <row r="2840" spans="1:15">
      <c r="A2840" s="38">
        <v>41789</v>
      </c>
      <c r="B2840" s="38">
        <v>54573</v>
      </c>
      <c r="C2840" s="131">
        <v>420</v>
      </c>
      <c r="D2840" s="39">
        <v>8.5099999999999995E-2</v>
      </c>
      <c r="E2840" s="39">
        <v>7.6799999999999993E-2</v>
      </c>
      <c r="F2840" s="40">
        <v>173000</v>
      </c>
      <c r="G2840" s="40">
        <v>173000</v>
      </c>
      <c r="H2840" s="40">
        <v>109411.35</v>
      </c>
      <c r="I2840" s="40">
        <v>110999.99</v>
      </c>
      <c r="J2840" s="67">
        <f t="shared" si="132"/>
        <v>0.63243554913294797</v>
      </c>
      <c r="K2840" s="39">
        <f t="shared" si="133"/>
        <v>0.64161843930635842</v>
      </c>
      <c r="L2840" s="2" t="str">
        <f t="shared" si="134"/>
        <v>AA</v>
      </c>
      <c r="M2840" s="2" t="s">
        <v>752</v>
      </c>
      <c r="N2840" s="2" t="s">
        <v>418</v>
      </c>
      <c r="O2840" s="2" t="s">
        <v>70</v>
      </c>
    </row>
    <row r="2841" spans="1:15">
      <c r="A2841" s="38">
        <v>41705</v>
      </c>
      <c r="B2841" s="38">
        <v>54489</v>
      </c>
      <c r="C2841" s="131">
        <v>420</v>
      </c>
      <c r="D2841" s="39">
        <v>8.5099999999999995E-2</v>
      </c>
      <c r="E2841" s="39">
        <v>7.4400000000000008E-2</v>
      </c>
      <c r="F2841" s="40">
        <v>179000</v>
      </c>
      <c r="G2841" s="40">
        <v>179000</v>
      </c>
      <c r="H2841" s="40">
        <v>112929.16</v>
      </c>
      <c r="I2841" s="40">
        <v>114851.79</v>
      </c>
      <c r="J2841" s="67">
        <f t="shared" si="132"/>
        <v>0.63088916201117318</v>
      </c>
      <c r="K2841" s="39">
        <f t="shared" si="133"/>
        <v>0.64163011173184359</v>
      </c>
      <c r="L2841" s="2" t="str">
        <f t="shared" si="134"/>
        <v>AA</v>
      </c>
      <c r="M2841" s="2" t="s">
        <v>505</v>
      </c>
      <c r="N2841" s="2" t="s">
        <v>424</v>
      </c>
      <c r="O2841" s="2" t="s">
        <v>70</v>
      </c>
    </row>
    <row r="2842" spans="1:15">
      <c r="A2842" s="42">
        <v>41529</v>
      </c>
      <c r="B2842" s="42">
        <v>54313</v>
      </c>
      <c r="C2842" s="130">
        <v>420</v>
      </c>
      <c r="D2842" s="43">
        <v>8.5099999999999995E-2</v>
      </c>
      <c r="E2842" s="43">
        <v>7.5300000000000006E-2</v>
      </c>
      <c r="F2842" s="44">
        <v>190000</v>
      </c>
      <c r="G2842" s="44">
        <v>190000</v>
      </c>
      <c r="H2842" s="44">
        <v>118318.67</v>
      </c>
      <c r="I2842" s="44">
        <v>121910.47</v>
      </c>
      <c r="J2842" s="68">
        <f t="shared" si="132"/>
        <v>0.62272984210526316</v>
      </c>
      <c r="K2842" s="43">
        <f t="shared" si="133"/>
        <v>0.64163405263157891</v>
      </c>
      <c r="L2842" s="41" t="str">
        <f t="shared" si="134"/>
        <v>AA</v>
      </c>
      <c r="M2842" s="41" t="s">
        <v>457</v>
      </c>
      <c r="N2842" s="41" t="s">
        <v>419</v>
      </c>
      <c r="O2842" s="41" t="s">
        <v>70</v>
      </c>
    </row>
    <row r="2843" spans="1:15">
      <c r="A2843" s="38">
        <v>41087</v>
      </c>
      <c r="B2843" s="38">
        <v>47934</v>
      </c>
      <c r="C2843" s="131">
        <v>225</v>
      </c>
      <c r="D2843" s="39">
        <v>8.5099999999999995E-2</v>
      </c>
      <c r="E2843" s="39">
        <v>8.5099999999999995E-2</v>
      </c>
      <c r="F2843" s="40">
        <v>118717.67</v>
      </c>
      <c r="G2843" s="40">
        <v>118717.67</v>
      </c>
      <c r="H2843" s="40">
        <v>67218.070000000007</v>
      </c>
      <c r="I2843" s="40">
        <v>76201.64</v>
      </c>
      <c r="J2843" s="67">
        <f t="shared" si="132"/>
        <v>0.56620105499038187</v>
      </c>
      <c r="K2843" s="39">
        <f t="shared" si="133"/>
        <v>0.64187277260411191</v>
      </c>
      <c r="L2843" s="2" t="str">
        <f t="shared" si="134"/>
        <v>AA</v>
      </c>
      <c r="M2843" s="2" t="s">
        <v>1179</v>
      </c>
      <c r="N2843" s="2" t="s">
        <v>431</v>
      </c>
      <c r="O2843" s="2" t="s">
        <v>70</v>
      </c>
    </row>
    <row r="2844" spans="1:15">
      <c r="A2844" s="42">
        <v>41451</v>
      </c>
      <c r="B2844" s="42">
        <v>48756</v>
      </c>
      <c r="C2844" s="130">
        <v>240</v>
      </c>
      <c r="D2844" s="43">
        <v>8.5099999999999995E-2</v>
      </c>
      <c r="E2844" s="43">
        <v>0.08</v>
      </c>
      <c r="F2844" s="44">
        <v>148000</v>
      </c>
      <c r="G2844" s="44">
        <v>148000</v>
      </c>
      <c r="H2844" s="44">
        <v>88138.95</v>
      </c>
      <c r="I2844" s="44">
        <v>94999.99</v>
      </c>
      <c r="J2844" s="68">
        <f t="shared" si="132"/>
        <v>0.59553344594594593</v>
      </c>
      <c r="K2844" s="43">
        <f t="shared" si="133"/>
        <v>0.64189182432432434</v>
      </c>
      <c r="L2844" s="41" t="str">
        <f t="shared" si="134"/>
        <v>AA</v>
      </c>
      <c r="M2844" s="41" t="s">
        <v>564</v>
      </c>
      <c r="N2844" s="41" t="s">
        <v>417</v>
      </c>
      <c r="O2844" s="41" t="s">
        <v>70</v>
      </c>
    </row>
    <row r="2845" spans="1:15">
      <c r="A2845" s="42">
        <v>41738</v>
      </c>
      <c r="B2845" s="42">
        <v>48953</v>
      </c>
      <c r="C2845" s="130">
        <v>237</v>
      </c>
      <c r="D2845" s="43">
        <v>8.5099999999999995E-2</v>
      </c>
      <c r="E2845" s="43">
        <v>7.4400000000000008E-2</v>
      </c>
      <c r="F2845" s="44">
        <v>186941</v>
      </c>
      <c r="G2845" s="44">
        <v>186941</v>
      </c>
      <c r="H2845" s="44">
        <v>115860.31</v>
      </c>
      <c r="I2845" s="44">
        <v>119999.99</v>
      </c>
      <c r="J2845" s="68">
        <f t="shared" si="132"/>
        <v>0.61976939248212004</v>
      </c>
      <c r="K2845" s="43">
        <f t="shared" si="133"/>
        <v>0.64191370539368042</v>
      </c>
      <c r="L2845" s="41" t="str">
        <f t="shared" si="134"/>
        <v>AA</v>
      </c>
      <c r="M2845" s="41" t="s">
        <v>1204</v>
      </c>
      <c r="N2845" s="41" t="s">
        <v>418</v>
      </c>
      <c r="O2845" s="41" t="s">
        <v>70</v>
      </c>
    </row>
    <row r="2846" spans="1:15">
      <c r="A2846" s="38">
        <v>41408</v>
      </c>
      <c r="B2846" s="38">
        <v>52365</v>
      </c>
      <c r="C2846" s="131">
        <v>360</v>
      </c>
      <c r="D2846" s="39">
        <v>8.5099999999999995E-2</v>
      </c>
      <c r="E2846" s="39">
        <v>7.5300000000000006E-2</v>
      </c>
      <c r="F2846" s="40">
        <v>162000</v>
      </c>
      <c r="G2846" s="40">
        <v>162000</v>
      </c>
      <c r="H2846" s="40">
        <v>99128.45</v>
      </c>
      <c r="I2846" s="40">
        <v>103999.99</v>
      </c>
      <c r="J2846" s="67">
        <f t="shared" si="132"/>
        <v>0.61190401234567904</v>
      </c>
      <c r="K2846" s="39">
        <f t="shared" si="133"/>
        <v>0.64197524691358032</v>
      </c>
      <c r="L2846" s="2" t="str">
        <f t="shared" si="134"/>
        <v>AA</v>
      </c>
      <c r="M2846" s="2" t="s">
        <v>453</v>
      </c>
      <c r="N2846" s="2" t="s">
        <v>418</v>
      </c>
      <c r="O2846" s="2" t="s">
        <v>70</v>
      </c>
    </row>
    <row r="2847" spans="1:15">
      <c r="A2847" s="42">
        <v>41575</v>
      </c>
      <c r="B2847" s="42">
        <v>54359</v>
      </c>
      <c r="C2847" s="130">
        <v>420</v>
      </c>
      <c r="D2847" s="43">
        <v>8.5099999999999995E-2</v>
      </c>
      <c r="E2847" s="43">
        <v>7.5300000000000006E-2</v>
      </c>
      <c r="F2847" s="44">
        <v>164000</v>
      </c>
      <c r="G2847" s="44">
        <v>164000</v>
      </c>
      <c r="H2847" s="44">
        <v>102949.11</v>
      </c>
      <c r="I2847" s="44">
        <v>105299.99</v>
      </c>
      <c r="J2847" s="68">
        <f t="shared" si="132"/>
        <v>0.62773847560975615</v>
      </c>
      <c r="K2847" s="43">
        <f t="shared" si="133"/>
        <v>0.64207310975609755</v>
      </c>
      <c r="L2847" s="41" t="str">
        <f t="shared" si="134"/>
        <v>AA</v>
      </c>
      <c r="M2847" s="41" t="s">
        <v>619</v>
      </c>
      <c r="N2847" s="41" t="s">
        <v>427</v>
      </c>
      <c r="O2847" s="41" t="s">
        <v>70</v>
      </c>
    </row>
    <row r="2848" spans="1:15">
      <c r="A2848" s="42">
        <v>41677</v>
      </c>
      <c r="B2848" s="42">
        <v>54461</v>
      </c>
      <c r="C2848" s="130">
        <v>420</v>
      </c>
      <c r="D2848" s="43">
        <v>8.5099999999999995E-2</v>
      </c>
      <c r="E2848" s="43">
        <v>7.5300000000000006E-2</v>
      </c>
      <c r="F2848" s="44">
        <v>165000</v>
      </c>
      <c r="G2848" s="44">
        <v>165000</v>
      </c>
      <c r="H2848" s="44">
        <v>103916.83</v>
      </c>
      <c r="I2848" s="44">
        <v>105945.07</v>
      </c>
      <c r="J2848" s="68">
        <f t="shared" si="132"/>
        <v>0.62979896969696969</v>
      </c>
      <c r="K2848" s="43">
        <f t="shared" si="133"/>
        <v>0.64209133333333335</v>
      </c>
      <c r="L2848" s="41" t="str">
        <f t="shared" si="134"/>
        <v>AA</v>
      </c>
      <c r="M2848" s="41" t="s">
        <v>454</v>
      </c>
      <c r="N2848" s="41" t="s">
        <v>416</v>
      </c>
      <c r="O2848" s="41" t="s">
        <v>70</v>
      </c>
    </row>
    <row r="2849" spans="1:15">
      <c r="A2849" s="38">
        <v>41348</v>
      </c>
      <c r="B2849" s="38">
        <v>52611</v>
      </c>
      <c r="C2849" s="131">
        <v>370</v>
      </c>
      <c r="D2849" s="39">
        <v>8.5099999999999995E-2</v>
      </c>
      <c r="E2849" s="39">
        <v>7.5300000000000006E-2</v>
      </c>
      <c r="F2849" s="40">
        <v>190000</v>
      </c>
      <c r="G2849" s="40">
        <v>190000</v>
      </c>
      <c r="H2849" s="40">
        <v>86850.85</v>
      </c>
      <c r="I2849" s="40">
        <v>121999.99</v>
      </c>
      <c r="J2849" s="67">
        <f t="shared" si="132"/>
        <v>0.45710973684210532</v>
      </c>
      <c r="K2849" s="39">
        <f t="shared" si="133"/>
        <v>0.64210521052631586</v>
      </c>
      <c r="L2849" s="2" t="str">
        <f t="shared" si="134"/>
        <v>AA</v>
      </c>
      <c r="M2849" s="2" t="s">
        <v>538</v>
      </c>
      <c r="N2849" s="2" t="s">
        <v>417</v>
      </c>
      <c r="O2849" s="2" t="s">
        <v>70</v>
      </c>
    </row>
    <row r="2850" spans="1:15">
      <c r="A2850" s="38">
        <v>41303</v>
      </c>
      <c r="B2850" s="38">
        <v>53841</v>
      </c>
      <c r="C2850" s="131">
        <v>412</v>
      </c>
      <c r="D2850" s="39">
        <v>8.5099999999999995E-2</v>
      </c>
      <c r="E2850" s="39">
        <v>0.08</v>
      </c>
      <c r="F2850" s="40">
        <v>107444</v>
      </c>
      <c r="G2850" s="40">
        <v>107444</v>
      </c>
      <c r="H2850" s="40">
        <v>65615.86</v>
      </c>
      <c r="I2850" s="40">
        <v>68999.990000000005</v>
      </c>
      <c r="J2850" s="67">
        <f t="shared" si="132"/>
        <v>0.61069822419120656</v>
      </c>
      <c r="K2850" s="39">
        <f t="shared" si="133"/>
        <v>0.64219491083727342</v>
      </c>
      <c r="L2850" s="2" t="str">
        <f t="shared" si="134"/>
        <v>AA</v>
      </c>
      <c r="M2850" s="2" t="s">
        <v>556</v>
      </c>
      <c r="N2850" s="2" t="s">
        <v>427</v>
      </c>
      <c r="O2850" s="2" t="s">
        <v>70</v>
      </c>
    </row>
    <row r="2851" spans="1:15">
      <c r="A2851" s="38">
        <v>41089</v>
      </c>
      <c r="B2851" s="38">
        <v>52046</v>
      </c>
      <c r="C2851" s="131">
        <v>360</v>
      </c>
      <c r="D2851" s="39">
        <v>8.5099999999999995E-2</v>
      </c>
      <c r="E2851" s="39">
        <v>8.5099999999999995E-2</v>
      </c>
      <c r="F2851" s="40">
        <v>175000</v>
      </c>
      <c r="G2851" s="40">
        <v>175000</v>
      </c>
      <c r="H2851" s="40">
        <v>104321.46</v>
      </c>
      <c r="I2851" s="40">
        <v>112410.89</v>
      </c>
      <c r="J2851" s="67">
        <f t="shared" si="132"/>
        <v>0.59612262857142861</v>
      </c>
      <c r="K2851" s="39">
        <f t="shared" si="133"/>
        <v>0.64234794285714281</v>
      </c>
      <c r="L2851" s="2" t="str">
        <f t="shared" si="134"/>
        <v>AA</v>
      </c>
      <c r="M2851" s="2" t="s">
        <v>457</v>
      </c>
      <c r="N2851" s="2" t="s">
        <v>419</v>
      </c>
      <c r="O2851" s="2" t="s">
        <v>70</v>
      </c>
    </row>
    <row r="2852" spans="1:15">
      <c r="A2852" s="38">
        <v>41589</v>
      </c>
      <c r="B2852" s="38">
        <v>54373</v>
      </c>
      <c r="C2852" s="131">
        <v>420</v>
      </c>
      <c r="D2852" s="39">
        <v>8.5099999999999995E-2</v>
      </c>
      <c r="E2852" s="39">
        <v>7.4400000000000008E-2</v>
      </c>
      <c r="F2852" s="40">
        <v>160000</v>
      </c>
      <c r="G2852" s="40">
        <v>160000</v>
      </c>
      <c r="H2852" s="40">
        <v>100239.1</v>
      </c>
      <c r="I2852" s="40">
        <v>102802.43</v>
      </c>
      <c r="J2852" s="67">
        <f t="shared" si="132"/>
        <v>0.62649437500000005</v>
      </c>
      <c r="K2852" s="39">
        <f t="shared" si="133"/>
        <v>0.64251518749999992</v>
      </c>
      <c r="L2852" s="2" t="str">
        <f t="shared" si="134"/>
        <v>AA</v>
      </c>
      <c r="M2852" s="2" t="s">
        <v>467</v>
      </c>
      <c r="N2852" s="2" t="s">
        <v>425</v>
      </c>
      <c r="O2852" s="2" t="s">
        <v>70</v>
      </c>
    </row>
    <row r="2853" spans="1:15">
      <c r="A2853" s="42">
        <v>41680</v>
      </c>
      <c r="B2853" s="42">
        <v>54464</v>
      </c>
      <c r="C2853" s="130">
        <v>420</v>
      </c>
      <c r="D2853" s="43">
        <v>8.5099999999999995E-2</v>
      </c>
      <c r="E2853" s="43">
        <v>7.5300000000000006E-2</v>
      </c>
      <c r="F2853" s="44">
        <v>122000</v>
      </c>
      <c r="G2853" s="44">
        <v>122000</v>
      </c>
      <c r="H2853" s="44">
        <v>77922.48</v>
      </c>
      <c r="I2853" s="44">
        <v>78393.16</v>
      </c>
      <c r="J2853" s="68">
        <f t="shared" si="132"/>
        <v>0.63870885245901632</v>
      </c>
      <c r="K2853" s="43">
        <f t="shared" si="133"/>
        <v>0.64256688524590166</v>
      </c>
      <c r="L2853" s="41" t="str">
        <f t="shared" si="134"/>
        <v>AA</v>
      </c>
      <c r="M2853" s="41" t="s">
        <v>881</v>
      </c>
      <c r="N2853" s="41" t="s">
        <v>421</v>
      </c>
      <c r="O2853" s="41" t="s">
        <v>70</v>
      </c>
    </row>
    <row r="2854" spans="1:15">
      <c r="A2854" s="38">
        <v>41115</v>
      </c>
      <c r="B2854" s="38">
        <v>53898</v>
      </c>
      <c r="C2854" s="131">
        <v>420</v>
      </c>
      <c r="D2854" s="39">
        <v>8.5099999999999995E-2</v>
      </c>
      <c r="E2854" s="39">
        <v>0.08</v>
      </c>
      <c r="F2854" s="40">
        <v>191700</v>
      </c>
      <c r="G2854" s="40">
        <v>191700</v>
      </c>
      <c r="H2854" s="40">
        <v>115577.96</v>
      </c>
      <c r="I2854" s="40">
        <v>123202.99</v>
      </c>
      <c r="J2854" s="67">
        <f t="shared" si="132"/>
        <v>0.60291058946270215</v>
      </c>
      <c r="K2854" s="39">
        <f t="shared" si="133"/>
        <v>0.64268643714136675</v>
      </c>
      <c r="L2854" s="2" t="str">
        <f t="shared" si="134"/>
        <v>AA</v>
      </c>
      <c r="M2854" s="2" t="s">
        <v>495</v>
      </c>
      <c r="N2854" s="2" t="s">
        <v>424</v>
      </c>
      <c r="O2854" s="2" t="s">
        <v>70</v>
      </c>
    </row>
    <row r="2855" spans="1:15">
      <c r="A2855" s="38">
        <v>41121</v>
      </c>
      <c r="B2855" s="38">
        <v>53296</v>
      </c>
      <c r="C2855" s="131">
        <v>400</v>
      </c>
      <c r="D2855" s="39">
        <v>8.5099999999999995E-2</v>
      </c>
      <c r="E2855" s="39">
        <v>7.5300000000000006E-2</v>
      </c>
      <c r="F2855" s="40">
        <v>101117</v>
      </c>
      <c r="G2855" s="40">
        <v>101117</v>
      </c>
      <c r="H2855" s="40">
        <v>60914.45</v>
      </c>
      <c r="I2855" s="40">
        <v>64999.99</v>
      </c>
      <c r="J2855" s="67">
        <f t="shared" si="132"/>
        <v>0.6024155186566057</v>
      </c>
      <c r="K2855" s="39">
        <f t="shared" si="133"/>
        <v>0.64281960501201574</v>
      </c>
      <c r="L2855" s="2" t="str">
        <f t="shared" si="134"/>
        <v>AA</v>
      </c>
      <c r="M2855" s="2" t="s">
        <v>466</v>
      </c>
      <c r="N2855" s="2" t="s">
        <v>421</v>
      </c>
      <c r="O2855" s="2" t="s">
        <v>70</v>
      </c>
    </row>
    <row r="2856" spans="1:15">
      <c r="A2856" s="38">
        <v>41396</v>
      </c>
      <c r="B2856" s="38">
        <v>50527</v>
      </c>
      <c r="C2856" s="131">
        <v>300</v>
      </c>
      <c r="D2856" s="39">
        <v>8.5099999999999995E-2</v>
      </c>
      <c r="E2856" s="39">
        <v>0.08</v>
      </c>
      <c r="F2856" s="40">
        <v>170000</v>
      </c>
      <c r="G2856" s="40">
        <v>170000</v>
      </c>
      <c r="H2856" s="40">
        <v>102889.34</v>
      </c>
      <c r="I2856" s="40">
        <v>109281.93</v>
      </c>
      <c r="J2856" s="67">
        <f t="shared" si="132"/>
        <v>0.60523141176470585</v>
      </c>
      <c r="K2856" s="39">
        <f t="shared" si="133"/>
        <v>0.64283488235294117</v>
      </c>
      <c r="L2856" s="2" t="str">
        <f t="shared" si="134"/>
        <v>AA</v>
      </c>
      <c r="M2856" s="2" t="s">
        <v>633</v>
      </c>
      <c r="N2856" s="2" t="s">
        <v>422</v>
      </c>
      <c r="O2856" s="2" t="s">
        <v>70</v>
      </c>
    </row>
    <row r="2857" spans="1:15">
      <c r="A2857" s="38">
        <v>41676</v>
      </c>
      <c r="B2857" s="38">
        <v>54460</v>
      </c>
      <c r="C2857" s="131">
        <v>420</v>
      </c>
      <c r="D2857" s="39">
        <v>8.5099999999999995E-2</v>
      </c>
      <c r="E2857" s="39">
        <v>8.5099999999999995E-2</v>
      </c>
      <c r="F2857" s="40">
        <v>126000</v>
      </c>
      <c r="G2857" s="40">
        <v>126000</v>
      </c>
      <c r="H2857" s="40">
        <v>78921.91</v>
      </c>
      <c r="I2857" s="40">
        <v>80999.98</v>
      </c>
      <c r="J2857" s="67">
        <f t="shared" si="132"/>
        <v>0.6263643650793651</v>
      </c>
      <c r="K2857" s="39">
        <f t="shared" si="133"/>
        <v>0.64285698412698411</v>
      </c>
      <c r="L2857" s="2" t="str">
        <f t="shared" si="134"/>
        <v>AA</v>
      </c>
      <c r="M2857" s="2" t="s">
        <v>757</v>
      </c>
      <c r="N2857" s="2" t="s">
        <v>439</v>
      </c>
      <c r="O2857" s="2" t="s">
        <v>70</v>
      </c>
    </row>
    <row r="2858" spans="1:15">
      <c r="A2858" s="38">
        <v>41311</v>
      </c>
      <c r="B2858" s="38">
        <v>46789</v>
      </c>
      <c r="C2858" s="131">
        <v>180</v>
      </c>
      <c r="D2858" s="39">
        <v>8.5099999999999995E-2</v>
      </c>
      <c r="E2858" s="39">
        <v>7.4400000000000008E-2</v>
      </c>
      <c r="F2858" s="40">
        <v>140000</v>
      </c>
      <c r="G2858" s="40">
        <v>140000</v>
      </c>
      <c r="H2858" s="40">
        <v>78954.53</v>
      </c>
      <c r="I2858" s="40">
        <v>89999.99</v>
      </c>
      <c r="J2858" s="67">
        <f t="shared" si="132"/>
        <v>0.56396092857142854</v>
      </c>
      <c r="K2858" s="39">
        <f t="shared" si="133"/>
        <v>0.64285707142857151</v>
      </c>
      <c r="L2858" s="2" t="str">
        <f t="shared" si="134"/>
        <v>AA</v>
      </c>
      <c r="M2858" s="2" t="s">
        <v>467</v>
      </c>
      <c r="N2858" s="2" t="s">
        <v>425</v>
      </c>
      <c r="O2858" s="2" t="s">
        <v>70</v>
      </c>
    </row>
    <row r="2859" spans="1:15">
      <c r="A2859" s="38">
        <v>41480</v>
      </c>
      <c r="B2859" s="38">
        <v>48785</v>
      </c>
      <c r="C2859" s="131">
        <v>240</v>
      </c>
      <c r="D2859" s="39">
        <v>8.5099999999999995E-2</v>
      </c>
      <c r="E2859" s="39">
        <v>8.5099999999999995E-2</v>
      </c>
      <c r="F2859" s="40">
        <v>140000</v>
      </c>
      <c r="G2859" s="40">
        <v>140000</v>
      </c>
      <c r="H2859" s="40">
        <v>83931.1</v>
      </c>
      <c r="I2859" s="40">
        <v>89999.99</v>
      </c>
      <c r="J2859" s="67">
        <f t="shared" si="132"/>
        <v>0.59950785714285715</v>
      </c>
      <c r="K2859" s="39">
        <f t="shared" si="133"/>
        <v>0.64285707142857151</v>
      </c>
      <c r="L2859" s="2" t="str">
        <f t="shared" si="134"/>
        <v>AA</v>
      </c>
      <c r="M2859" s="2" t="s">
        <v>1062</v>
      </c>
      <c r="N2859" s="2" t="s">
        <v>415</v>
      </c>
      <c r="O2859" s="2" t="s">
        <v>70</v>
      </c>
    </row>
    <row r="2860" spans="1:15">
      <c r="A2860" s="42">
        <v>41529</v>
      </c>
      <c r="B2860" s="42">
        <v>52486</v>
      </c>
      <c r="C2860" s="130">
        <v>360</v>
      </c>
      <c r="D2860" s="43">
        <v>8.5099999999999995E-2</v>
      </c>
      <c r="E2860" s="43">
        <v>7.4400000000000008E-2</v>
      </c>
      <c r="F2860" s="44">
        <v>140000</v>
      </c>
      <c r="G2860" s="44">
        <v>140000</v>
      </c>
      <c r="H2860" s="44">
        <v>86736.28</v>
      </c>
      <c r="I2860" s="44">
        <v>89999.99</v>
      </c>
      <c r="J2860" s="68">
        <f t="shared" si="132"/>
        <v>0.61954485714285712</v>
      </c>
      <c r="K2860" s="43">
        <f t="shared" si="133"/>
        <v>0.64285707142857151</v>
      </c>
      <c r="L2860" s="41" t="str">
        <f t="shared" si="134"/>
        <v>AA</v>
      </c>
      <c r="M2860" s="41" t="s">
        <v>495</v>
      </c>
      <c r="N2860" s="41" t="s">
        <v>424</v>
      </c>
      <c r="O2860" s="41" t="s">
        <v>70</v>
      </c>
    </row>
    <row r="2861" spans="1:15">
      <c r="A2861" s="38">
        <v>41106</v>
      </c>
      <c r="B2861" s="38">
        <v>52063</v>
      </c>
      <c r="C2861" s="131">
        <v>360</v>
      </c>
      <c r="D2861" s="39">
        <v>8.5099999999999995E-2</v>
      </c>
      <c r="E2861" s="39">
        <v>0.08</v>
      </c>
      <c r="F2861" s="40">
        <v>140000</v>
      </c>
      <c r="G2861" s="40">
        <v>140000</v>
      </c>
      <c r="H2861" s="40">
        <v>83279.520000000004</v>
      </c>
      <c r="I2861" s="40">
        <v>89999.99</v>
      </c>
      <c r="J2861" s="67">
        <f t="shared" si="132"/>
        <v>0.59485371428571432</v>
      </c>
      <c r="K2861" s="39">
        <f t="shared" si="133"/>
        <v>0.64285707142857151</v>
      </c>
      <c r="L2861" s="2" t="str">
        <f t="shared" si="134"/>
        <v>AA</v>
      </c>
      <c r="M2861" s="2" t="s">
        <v>633</v>
      </c>
      <c r="N2861" s="2" t="s">
        <v>422</v>
      </c>
      <c r="O2861" s="2" t="s">
        <v>70</v>
      </c>
    </row>
    <row r="2862" spans="1:15">
      <c r="A2862" s="38">
        <v>41089</v>
      </c>
      <c r="B2862" s="38">
        <v>52046</v>
      </c>
      <c r="C2862" s="131">
        <v>360</v>
      </c>
      <c r="D2862" s="39">
        <v>8.5099999999999995E-2</v>
      </c>
      <c r="E2862" s="39">
        <v>0.08</v>
      </c>
      <c r="F2862" s="40">
        <v>140000</v>
      </c>
      <c r="G2862" s="40">
        <v>140000</v>
      </c>
      <c r="H2862" s="40">
        <v>83017.33</v>
      </c>
      <c r="I2862" s="40">
        <v>89999.99</v>
      </c>
      <c r="J2862" s="67">
        <f t="shared" si="132"/>
        <v>0.59298092857142859</v>
      </c>
      <c r="K2862" s="39">
        <f t="shared" si="133"/>
        <v>0.64285707142857151</v>
      </c>
      <c r="L2862" s="2" t="str">
        <f t="shared" si="134"/>
        <v>AA</v>
      </c>
      <c r="M2862" s="2" t="s">
        <v>454</v>
      </c>
      <c r="N2862" s="2" t="s">
        <v>416</v>
      </c>
      <c r="O2862" s="2" t="s">
        <v>70</v>
      </c>
    </row>
    <row r="2863" spans="1:15">
      <c r="A2863" s="42">
        <v>41680</v>
      </c>
      <c r="B2863" s="42">
        <v>53337</v>
      </c>
      <c r="C2863" s="130">
        <v>383</v>
      </c>
      <c r="D2863" s="43">
        <v>8.5099999999999995E-2</v>
      </c>
      <c r="E2863" s="43">
        <v>7.5300000000000006E-2</v>
      </c>
      <c r="F2863" s="44">
        <v>140000</v>
      </c>
      <c r="G2863" s="44">
        <v>140000</v>
      </c>
      <c r="H2863" s="44">
        <v>87945.99</v>
      </c>
      <c r="I2863" s="44">
        <v>89999.99</v>
      </c>
      <c r="J2863" s="68">
        <f t="shared" si="132"/>
        <v>0.62818564285714285</v>
      </c>
      <c r="K2863" s="43">
        <f t="shared" si="133"/>
        <v>0.64285707142857151</v>
      </c>
      <c r="L2863" s="41" t="str">
        <f t="shared" si="134"/>
        <v>AA</v>
      </c>
      <c r="M2863" s="41" t="s">
        <v>256</v>
      </c>
      <c r="N2863" s="41" t="s">
        <v>417</v>
      </c>
      <c r="O2863" s="41" t="s">
        <v>70</v>
      </c>
    </row>
    <row r="2864" spans="1:15">
      <c r="A2864" s="38">
        <v>41733</v>
      </c>
      <c r="B2864" s="38">
        <v>54517</v>
      </c>
      <c r="C2864" s="131">
        <v>420</v>
      </c>
      <c r="D2864" s="39">
        <v>8.5099999999999995E-2</v>
      </c>
      <c r="E2864" s="39">
        <v>7.4400000000000008E-2</v>
      </c>
      <c r="F2864" s="40">
        <v>140000</v>
      </c>
      <c r="G2864" s="40">
        <v>140000</v>
      </c>
      <c r="H2864" s="40">
        <v>88566.43</v>
      </c>
      <c r="I2864" s="40">
        <v>89999.99</v>
      </c>
      <c r="J2864" s="67">
        <f t="shared" si="132"/>
        <v>0.63261735714285705</v>
      </c>
      <c r="K2864" s="39">
        <f t="shared" si="133"/>
        <v>0.64285707142857151</v>
      </c>
      <c r="L2864" s="2" t="str">
        <f t="shared" si="134"/>
        <v>AA</v>
      </c>
      <c r="M2864" s="2" t="s">
        <v>565</v>
      </c>
      <c r="N2864" s="2" t="s">
        <v>432</v>
      </c>
      <c r="O2864" s="2" t="s">
        <v>70</v>
      </c>
    </row>
    <row r="2865" spans="1:15">
      <c r="A2865" s="38">
        <v>41457</v>
      </c>
      <c r="B2865" s="38">
        <v>54241</v>
      </c>
      <c r="C2865" s="131">
        <v>420</v>
      </c>
      <c r="D2865" s="39">
        <v>8.5099999999999995E-2</v>
      </c>
      <c r="E2865" s="39">
        <v>7.8100000000000003E-2</v>
      </c>
      <c r="F2865" s="40">
        <v>140000</v>
      </c>
      <c r="G2865" s="40">
        <v>140000</v>
      </c>
      <c r="H2865" s="40">
        <v>91292.57</v>
      </c>
      <c r="I2865" s="40">
        <v>89999.99</v>
      </c>
      <c r="J2865" s="67">
        <f t="shared" si="132"/>
        <v>0.65208978571428577</v>
      </c>
      <c r="K2865" s="39">
        <f t="shared" si="133"/>
        <v>0.64285707142857151</v>
      </c>
      <c r="L2865" s="2" t="str">
        <f t="shared" si="134"/>
        <v>A</v>
      </c>
      <c r="M2865" s="2" t="s">
        <v>1627</v>
      </c>
      <c r="N2865" s="2" t="s">
        <v>429</v>
      </c>
      <c r="O2865" s="2" t="s">
        <v>70</v>
      </c>
    </row>
    <row r="2866" spans="1:15">
      <c r="A2866" s="38">
        <v>41526</v>
      </c>
      <c r="B2866" s="38">
        <v>52483</v>
      </c>
      <c r="C2866" s="131">
        <v>360</v>
      </c>
      <c r="D2866" s="39">
        <v>8.5099999999999995E-2</v>
      </c>
      <c r="E2866" s="39">
        <v>7.4400000000000008E-2</v>
      </c>
      <c r="F2866" s="40">
        <v>140000</v>
      </c>
      <c r="G2866" s="40">
        <v>140000</v>
      </c>
      <c r="H2866" s="40">
        <v>88003.78</v>
      </c>
      <c r="I2866" s="40">
        <v>90000</v>
      </c>
      <c r="J2866" s="67">
        <f t="shared" si="132"/>
        <v>0.62859842857142856</v>
      </c>
      <c r="K2866" s="39">
        <f t="shared" si="133"/>
        <v>0.6428571428571429</v>
      </c>
      <c r="L2866" s="2" t="str">
        <f t="shared" si="134"/>
        <v>AA</v>
      </c>
      <c r="M2866" s="2" t="s">
        <v>985</v>
      </c>
      <c r="N2866" s="2" t="s">
        <v>417</v>
      </c>
      <c r="O2866" s="2" t="s">
        <v>70</v>
      </c>
    </row>
    <row r="2867" spans="1:15">
      <c r="A2867" s="38">
        <v>41579</v>
      </c>
      <c r="B2867" s="38">
        <v>53267</v>
      </c>
      <c r="C2867" s="131">
        <v>384</v>
      </c>
      <c r="D2867" s="39">
        <v>8.5099999999999995E-2</v>
      </c>
      <c r="E2867" s="39">
        <v>0.08</v>
      </c>
      <c r="F2867" s="40">
        <v>180000</v>
      </c>
      <c r="G2867" s="40">
        <v>180000</v>
      </c>
      <c r="H2867" s="40">
        <v>112417.7</v>
      </c>
      <c r="I2867" s="40">
        <v>115749.99</v>
      </c>
      <c r="J2867" s="67">
        <f t="shared" si="132"/>
        <v>0.62454277777777778</v>
      </c>
      <c r="K2867" s="39">
        <f t="shared" si="133"/>
        <v>0.6430555</v>
      </c>
      <c r="L2867" s="2" t="str">
        <f t="shared" si="134"/>
        <v>AA</v>
      </c>
      <c r="M2867" s="2" t="s">
        <v>518</v>
      </c>
      <c r="N2867" s="2" t="s">
        <v>416</v>
      </c>
      <c r="O2867" s="2" t="s">
        <v>70</v>
      </c>
    </row>
    <row r="2868" spans="1:15">
      <c r="A2868" s="42">
        <v>41568</v>
      </c>
      <c r="B2868" s="42">
        <v>54352</v>
      </c>
      <c r="C2868" s="130">
        <v>420</v>
      </c>
      <c r="D2868" s="43">
        <v>8.5099999999999995E-2</v>
      </c>
      <c r="E2868" s="43">
        <v>0.08</v>
      </c>
      <c r="F2868" s="44">
        <v>180000</v>
      </c>
      <c r="G2868" s="44">
        <v>180000</v>
      </c>
      <c r="H2868" s="44">
        <v>112580.34</v>
      </c>
      <c r="I2868" s="44">
        <v>115770.12</v>
      </c>
      <c r="J2868" s="68">
        <f t="shared" si="132"/>
        <v>0.62544633333333333</v>
      </c>
      <c r="K2868" s="43">
        <f t="shared" si="133"/>
        <v>0.64316733333333331</v>
      </c>
      <c r="L2868" s="41" t="str">
        <f t="shared" si="134"/>
        <v>AA</v>
      </c>
      <c r="M2868" s="41" t="s">
        <v>1132</v>
      </c>
      <c r="N2868" s="41" t="s">
        <v>416</v>
      </c>
      <c r="O2868" s="41" t="s">
        <v>70</v>
      </c>
    </row>
    <row r="2869" spans="1:15">
      <c r="A2869" s="38">
        <v>41149</v>
      </c>
      <c r="B2869" s="38">
        <v>45958</v>
      </c>
      <c r="C2869" s="131">
        <v>158</v>
      </c>
      <c r="D2869" s="39">
        <v>8.5099999999999995E-2</v>
      </c>
      <c r="E2869" s="39">
        <v>7.5300000000000006E-2</v>
      </c>
      <c r="F2869" s="40">
        <v>158800</v>
      </c>
      <c r="G2869" s="40">
        <v>158800</v>
      </c>
      <c r="H2869" s="40">
        <v>78144.08</v>
      </c>
      <c r="I2869" s="40">
        <v>102138.16</v>
      </c>
      <c r="J2869" s="67">
        <f t="shared" si="132"/>
        <v>0.49209118387909323</v>
      </c>
      <c r="K2869" s="39">
        <f t="shared" si="133"/>
        <v>0.64318740554156173</v>
      </c>
      <c r="L2869" s="2" t="str">
        <f t="shared" si="134"/>
        <v>AA</v>
      </c>
      <c r="M2869" s="2" t="s">
        <v>719</v>
      </c>
      <c r="N2869" s="2" t="s">
        <v>422</v>
      </c>
      <c r="O2869" s="2" t="s">
        <v>70</v>
      </c>
    </row>
    <row r="2870" spans="1:15">
      <c r="A2870" s="42">
        <v>41628</v>
      </c>
      <c r="B2870" s="42">
        <v>52585</v>
      </c>
      <c r="C2870" s="130">
        <v>360</v>
      </c>
      <c r="D2870" s="43">
        <v>8.5099999999999995E-2</v>
      </c>
      <c r="E2870" s="43">
        <v>7.8100000000000003E-2</v>
      </c>
      <c r="F2870" s="44">
        <v>170000</v>
      </c>
      <c r="G2870" s="44">
        <v>170000</v>
      </c>
      <c r="H2870" s="44">
        <v>106154.37</v>
      </c>
      <c r="I2870" s="44">
        <v>109353</v>
      </c>
      <c r="J2870" s="68">
        <f t="shared" si="132"/>
        <v>0.62443747058823529</v>
      </c>
      <c r="K2870" s="43">
        <f t="shared" si="133"/>
        <v>0.64325294117647058</v>
      </c>
      <c r="L2870" s="41" t="str">
        <f t="shared" si="134"/>
        <v>AA</v>
      </c>
      <c r="M2870" s="41" t="s">
        <v>454</v>
      </c>
      <c r="N2870" s="41" t="s">
        <v>416</v>
      </c>
      <c r="O2870" s="41" t="s">
        <v>70</v>
      </c>
    </row>
    <row r="2871" spans="1:15">
      <c r="A2871" s="38">
        <v>41621</v>
      </c>
      <c r="B2871" s="38">
        <v>48195</v>
      </c>
      <c r="C2871" s="131">
        <v>216</v>
      </c>
      <c r="D2871" s="39">
        <v>8.5099999999999995E-2</v>
      </c>
      <c r="E2871" s="39">
        <v>7.5300000000000006E-2</v>
      </c>
      <c r="F2871" s="40">
        <v>171000</v>
      </c>
      <c r="G2871" s="40">
        <v>171000</v>
      </c>
      <c r="H2871" s="40">
        <v>74876.39</v>
      </c>
      <c r="I2871" s="40">
        <v>109999.99</v>
      </c>
      <c r="J2871" s="67">
        <f t="shared" si="132"/>
        <v>0.43787362573099414</v>
      </c>
      <c r="K2871" s="39">
        <f t="shared" si="133"/>
        <v>0.64327479532163745</v>
      </c>
      <c r="L2871" s="2" t="str">
        <f t="shared" si="134"/>
        <v>AA</v>
      </c>
      <c r="M2871" s="2" t="s">
        <v>467</v>
      </c>
      <c r="N2871" s="2" t="s">
        <v>425</v>
      </c>
      <c r="O2871" s="2" t="s">
        <v>70</v>
      </c>
    </row>
    <row r="2872" spans="1:15">
      <c r="A2872" s="38">
        <v>41172</v>
      </c>
      <c r="B2872" s="38">
        <v>50303</v>
      </c>
      <c r="C2872" s="131">
        <v>300</v>
      </c>
      <c r="D2872" s="39">
        <v>8.5099999999999995E-2</v>
      </c>
      <c r="E2872" s="39">
        <v>0.08</v>
      </c>
      <c r="F2872" s="40">
        <v>133550</v>
      </c>
      <c r="G2872" s="40">
        <v>133550</v>
      </c>
      <c r="H2872" s="40">
        <v>78554.37</v>
      </c>
      <c r="I2872" s="40">
        <v>85914.06</v>
      </c>
      <c r="J2872" s="67">
        <f t="shared" si="132"/>
        <v>0.58820194683639082</v>
      </c>
      <c r="K2872" s="39">
        <f t="shared" si="133"/>
        <v>0.64331007113440652</v>
      </c>
      <c r="L2872" s="2" t="str">
        <f t="shared" si="134"/>
        <v>AA</v>
      </c>
      <c r="M2872" s="2" t="s">
        <v>489</v>
      </c>
      <c r="N2872" s="2" t="s">
        <v>415</v>
      </c>
      <c r="O2872" s="2" t="s">
        <v>70</v>
      </c>
    </row>
    <row r="2873" spans="1:15">
      <c r="A2873" s="38">
        <v>41771</v>
      </c>
      <c r="B2873" s="38">
        <v>49076</v>
      </c>
      <c r="C2873" s="131">
        <v>240</v>
      </c>
      <c r="D2873" s="39">
        <v>8.5099999999999995E-2</v>
      </c>
      <c r="E2873" s="39">
        <v>7.6799999999999993E-2</v>
      </c>
      <c r="F2873" s="40">
        <v>115000</v>
      </c>
      <c r="G2873" s="40">
        <v>115000</v>
      </c>
      <c r="H2873" s="40">
        <v>71769.66</v>
      </c>
      <c r="I2873" s="40">
        <v>73999.990000000005</v>
      </c>
      <c r="J2873" s="67">
        <f t="shared" si="132"/>
        <v>0.62408400000000008</v>
      </c>
      <c r="K2873" s="39">
        <f t="shared" si="133"/>
        <v>0.64347817391304352</v>
      </c>
      <c r="L2873" s="2" t="str">
        <f t="shared" si="134"/>
        <v>AA</v>
      </c>
      <c r="M2873" s="2" t="s">
        <v>762</v>
      </c>
      <c r="N2873" s="2" t="s">
        <v>417</v>
      </c>
      <c r="O2873" s="2" t="s">
        <v>70</v>
      </c>
    </row>
    <row r="2874" spans="1:15">
      <c r="A2874" s="38">
        <v>41485</v>
      </c>
      <c r="B2874" s="38">
        <v>54269</v>
      </c>
      <c r="C2874" s="131">
        <v>420</v>
      </c>
      <c r="D2874" s="39">
        <v>8.5099999999999995E-2</v>
      </c>
      <c r="E2874" s="39">
        <v>0.08</v>
      </c>
      <c r="F2874" s="40">
        <v>195000</v>
      </c>
      <c r="G2874" s="40">
        <v>195000</v>
      </c>
      <c r="H2874" s="40">
        <v>121217.77</v>
      </c>
      <c r="I2874" s="40">
        <v>125527.15</v>
      </c>
      <c r="J2874" s="67">
        <f t="shared" si="132"/>
        <v>0.62162958974358973</v>
      </c>
      <c r="K2874" s="39">
        <f t="shared" si="133"/>
        <v>0.64372897435897436</v>
      </c>
      <c r="L2874" s="2" t="str">
        <f t="shared" si="134"/>
        <v>AA</v>
      </c>
      <c r="M2874" s="2" t="s">
        <v>805</v>
      </c>
      <c r="N2874" s="2" t="s">
        <v>422</v>
      </c>
      <c r="O2874" s="2" t="s">
        <v>70</v>
      </c>
    </row>
    <row r="2875" spans="1:15">
      <c r="A2875" s="42">
        <v>41186</v>
      </c>
      <c r="B2875" s="42">
        <v>51990</v>
      </c>
      <c r="C2875" s="130">
        <v>355</v>
      </c>
      <c r="D2875" s="43">
        <v>8.5099999999999995E-2</v>
      </c>
      <c r="E2875" s="43">
        <v>7.5300000000000006E-2</v>
      </c>
      <c r="F2875" s="44">
        <v>120000</v>
      </c>
      <c r="G2875" s="44">
        <v>120000</v>
      </c>
      <c r="H2875" s="44">
        <v>75565.600000000006</v>
      </c>
      <c r="I2875" s="44">
        <v>77275</v>
      </c>
      <c r="J2875" s="68">
        <f t="shared" si="132"/>
        <v>0.62971333333333335</v>
      </c>
      <c r="K2875" s="43">
        <f t="shared" si="133"/>
        <v>0.6439583333333333</v>
      </c>
      <c r="L2875" s="41" t="str">
        <f t="shared" si="134"/>
        <v>AA</v>
      </c>
      <c r="M2875" s="41" t="s">
        <v>1413</v>
      </c>
      <c r="N2875" s="41" t="s">
        <v>421</v>
      </c>
      <c r="O2875" s="41" t="s">
        <v>70</v>
      </c>
    </row>
    <row r="2876" spans="1:15">
      <c r="A2876" s="38">
        <v>41169</v>
      </c>
      <c r="B2876" s="38">
        <v>49812</v>
      </c>
      <c r="C2876" s="131">
        <v>284</v>
      </c>
      <c r="D2876" s="39">
        <v>8.5099999999999995E-2</v>
      </c>
      <c r="E2876" s="39">
        <v>0.08</v>
      </c>
      <c r="F2876" s="40">
        <v>132500</v>
      </c>
      <c r="G2876" s="40">
        <v>132500</v>
      </c>
      <c r="H2876" s="40">
        <v>84481.07</v>
      </c>
      <c r="I2876" s="40">
        <v>85329.82</v>
      </c>
      <c r="J2876" s="67">
        <f t="shared" si="132"/>
        <v>0.63759298113207552</v>
      </c>
      <c r="K2876" s="39">
        <f t="shared" si="133"/>
        <v>0.64399864150943398</v>
      </c>
      <c r="L2876" s="2" t="str">
        <f t="shared" si="134"/>
        <v>AA</v>
      </c>
      <c r="M2876" s="2" t="s">
        <v>475</v>
      </c>
      <c r="N2876" s="2" t="s">
        <v>427</v>
      </c>
      <c r="O2876" s="2" t="s">
        <v>70</v>
      </c>
    </row>
    <row r="2877" spans="1:15">
      <c r="A2877" s="42">
        <v>41075</v>
      </c>
      <c r="B2877" s="42">
        <v>46553</v>
      </c>
      <c r="C2877" s="130">
        <v>180</v>
      </c>
      <c r="D2877" s="43">
        <v>8.5099999999999995E-2</v>
      </c>
      <c r="E2877" s="43">
        <v>0.08</v>
      </c>
      <c r="F2877" s="44">
        <v>200000</v>
      </c>
      <c r="G2877" s="44">
        <v>200000</v>
      </c>
      <c r="H2877" s="44">
        <v>107258.35</v>
      </c>
      <c r="I2877" s="44">
        <v>128799.99</v>
      </c>
      <c r="J2877" s="68">
        <f t="shared" si="132"/>
        <v>0.53629175000000007</v>
      </c>
      <c r="K2877" s="43">
        <f t="shared" si="133"/>
        <v>0.64399994999999999</v>
      </c>
      <c r="L2877" s="41" t="str">
        <f t="shared" si="134"/>
        <v>AA</v>
      </c>
      <c r="M2877" s="41" t="s">
        <v>694</v>
      </c>
      <c r="N2877" s="41" t="s">
        <v>416</v>
      </c>
      <c r="O2877" s="41" t="s">
        <v>70</v>
      </c>
    </row>
    <row r="2878" spans="1:15">
      <c r="A2878" s="38">
        <v>41331</v>
      </c>
      <c r="B2878" s="38">
        <v>54114</v>
      </c>
      <c r="C2878" s="131">
        <v>420</v>
      </c>
      <c r="D2878" s="39">
        <v>8.5099999999999995E-2</v>
      </c>
      <c r="E2878" s="39">
        <v>7.5300000000000006E-2</v>
      </c>
      <c r="F2878" s="40">
        <v>188000</v>
      </c>
      <c r="G2878" s="40">
        <v>188000</v>
      </c>
      <c r="H2878" s="40">
        <v>115929.49</v>
      </c>
      <c r="I2878" s="40">
        <v>121072.08</v>
      </c>
      <c r="J2878" s="67">
        <f t="shared" si="132"/>
        <v>0.61664622340425534</v>
      </c>
      <c r="K2878" s="39">
        <f t="shared" si="133"/>
        <v>0.64400042553191494</v>
      </c>
      <c r="L2878" s="2" t="str">
        <f t="shared" si="134"/>
        <v>AA</v>
      </c>
      <c r="M2878" s="2" t="s">
        <v>453</v>
      </c>
      <c r="N2878" s="2" t="s">
        <v>418</v>
      </c>
      <c r="O2878" s="2" t="s">
        <v>70</v>
      </c>
    </row>
    <row r="2879" spans="1:15">
      <c r="A2879" s="42">
        <v>41445</v>
      </c>
      <c r="B2879" s="42">
        <v>54229</v>
      </c>
      <c r="C2879" s="130">
        <v>420</v>
      </c>
      <c r="D2879" s="43">
        <v>8.5099999999999995E-2</v>
      </c>
      <c r="E2879" s="43">
        <v>7.5300000000000006E-2</v>
      </c>
      <c r="F2879" s="44">
        <v>130000</v>
      </c>
      <c r="G2879" s="44">
        <v>130000</v>
      </c>
      <c r="H2879" s="44">
        <v>80705.95</v>
      </c>
      <c r="I2879" s="44">
        <v>83725.649999999994</v>
      </c>
      <c r="J2879" s="68">
        <f t="shared" si="132"/>
        <v>0.62081500000000001</v>
      </c>
      <c r="K2879" s="43">
        <f t="shared" si="133"/>
        <v>0.64404346153846148</v>
      </c>
      <c r="L2879" s="41" t="str">
        <f t="shared" si="134"/>
        <v>AA</v>
      </c>
      <c r="M2879" s="41" t="s">
        <v>1278</v>
      </c>
      <c r="N2879" s="41" t="s">
        <v>417</v>
      </c>
      <c r="O2879" s="41" t="s">
        <v>70</v>
      </c>
    </row>
    <row r="2880" spans="1:15">
      <c r="A2880" s="42">
        <v>41676</v>
      </c>
      <c r="B2880" s="42">
        <v>52633</v>
      </c>
      <c r="C2880" s="130">
        <v>360</v>
      </c>
      <c r="D2880" s="43">
        <v>8.5099999999999995E-2</v>
      </c>
      <c r="E2880" s="43">
        <v>7.4400000000000008E-2</v>
      </c>
      <c r="F2880" s="44">
        <v>118000</v>
      </c>
      <c r="G2880" s="44">
        <v>118000</v>
      </c>
      <c r="H2880" s="44">
        <v>74125.149999999994</v>
      </c>
      <c r="I2880" s="44">
        <v>75999.83</v>
      </c>
      <c r="J2880" s="68">
        <f t="shared" si="132"/>
        <v>0.62817923728813552</v>
      </c>
      <c r="K2880" s="43">
        <f t="shared" si="133"/>
        <v>0.6440663559322034</v>
      </c>
      <c r="L2880" s="41" t="str">
        <f t="shared" si="134"/>
        <v>AA</v>
      </c>
      <c r="M2880" s="41" t="s">
        <v>911</v>
      </c>
      <c r="N2880" s="41" t="s">
        <v>415</v>
      </c>
      <c r="O2880" s="41" t="s">
        <v>70</v>
      </c>
    </row>
    <row r="2881" spans="1:15">
      <c r="A2881" s="42">
        <v>41572</v>
      </c>
      <c r="B2881" s="42">
        <v>54356</v>
      </c>
      <c r="C2881" s="130">
        <v>420</v>
      </c>
      <c r="D2881" s="43">
        <v>8.5099999999999995E-2</v>
      </c>
      <c r="E2881" s="43">
        <v>7.5300000000000006E-2</v>
      </c>
      <c r="F2881" s="44">
        <v>130000</v>
      </c>
      <c r="G2881" s="44">
        <v>130000</v>
      </c>
      <c r="H2881" s="44">
        <v>81481.289999999994</v>
      </c>
      <c r="I2881" s="44">
        <v>83734.3</v>
      </c>
      <c r="J2881" s="68">
        <f t="shared" si="132"/>
        <v>0.62677915384615379</v>
      </c>
      <c r="K2881" s="43">
        <f t="shared" si="133"/>
        <v>0.64411000000000007</v>
      </c>
      <c r="L2881" s="41" t="str">
        <f t="shared" si="134"/>
        <v>AA</v>
      </c>
      <c r="M2881" s="41" t="s">
        <v>470</v>
      </c>
      <c r="N2881" s="41" t="s">
        <v>424</v>
      </c>
      <c r="O2881" s="41" t="s">
        <v>70</v>
      </c>
    </row>
    <row r="2882" spans="1:15">
      <c r="A2882" s="42">
        <v>41570</v>
      </c>
      <c r="B2882" s="42">
        <v>52527</v>
      </c>
      <c r="C2882" s="130">
        <v>360</v>
      </c>
      <c r="D2882" s="43">
        <v>8.5099999999999995E-2</v>
      </c>
      <c r="E2882" s="43">
        <v>0.08</v>
      </c>
      <c r="F2882" s="44">
        <v>200000</v>
      </c>
      <c r="G2882" s="44">
        <v>200000</v>
      </c>
      <c r="H2882" s="44">
        <v>127399.22</v>
      </c>
      <c r="I2882" s="44">
        <v>128850</v>
      </c>
      <c r="J2882" s="68">
        <f t="shared" si="132"/>
        <v>0.63699609999999995</v>
      </c>
      <c r="K2882" s="43">
        <f t="shared" si="133"/>
        <v>0.64424999999999999</v>
      </c>
      <c r="L2882" s="41" t="str">
        <f t="shared" si="134"/>
        <v>AA</v>
      </c>
      <c r="M2882" s="41" t="s">
        <v>783</v>
      </c>
      <c r="N2882" s="41" t="s">
        <v>416</v>
      </c>
      <c r="O2882" s="41" t="s">
        <v>70</v>
      </c>
    </row>
    <row r="2883" spans="1:15">
      <c r="A2883" s="42">
        <v>41233</v>
      </c>
      <c r="B2883" s="42">
        <v>54016</v>
      </c>
      <c r="C2883" s="130">
        <v>420</v>
      </c>
      <c r="D2883" s="43">
        <v>8.5099999999999995E-2</v>
      </c>
      <c r="E2883" s="43">
        <v>0.08</v>
      </c>
      <c r="F2883" s="44">
        <v>145000</v>
      </c>
      <c r="G2883" s="44">
        <v>145000</v>
      </c>
      <c r="H2883" s="44">
        <v>88483.99</v>
      </c>
      <c r="I2883" s="44">
        <v>93429.99</v>
      </c>
      <c r="J2883" s="68">
        <f t="shared" ref="J2883:J2946" si="135">H2883/G2883</f>
        <v>0.6102344137931035</v>
      </c>
      <c r="K2883" s="43">
        <f t="shared" ref="K2883:K2946" si="136">I2883/G2883</f>
        <v>0.64434475862068974</v>
      </c>
      <c r="L2883" s="41" t="str">
        <f t="shared" ref="L2883:L2946" si="137">IF(J2883&lt;=65%,"AA",IF(J2883&lt;=75%,"A",IF(J2883&lt;=85%,"B","C")))</f>
        <v>AA</v>
      </c>
      <c r="M2883" s="41" t="s">
        <v>531</v>
      </c>
      <c r="N2883" s="41" t="s">
        <v>423</v>
      </c>
      <c r="O2883" s="41" t="s">
        <v>70</v>
      </c>
    </row>
    <row r="2884" spans="1:15">
      <c r="A2884" s="42">
        <v>41389</v>
      </c>
      <c r="B2884" s="42">
        <v>50520</v>
      </c>
      <c r="C2884" s="130">
        <v>300</v>
      </c>
      <c r="D2884" s="43">
        <v>8.5099999999999995E-2</v>
      </c>
      <c r="E2884" s="43">
        <v>0.08</v>
      </c>
      <c r="F2884" s="44">
        <v>153000</v>
      </c>
      <c r="G2884" s="44">
        <v>153000</v>
      </c>
      <c r="H2884" s="44">
        <v>92534.63</v>
      </c>
      <c r="I2884" s="44">
        <v>98605.25</v>
      </c>
      <c r="J2884" s="68">
        <f t="shared" si="135"/>
        <v>0.60480150326797388</v>
      </c>
      <c r="K2884" s="43">
        <f t="shared" si="136"/>
        <v>0.64447875816993461</v>
      </c>
      <c r="L2884" s="41" t="str">
        <f t="shared" si="137"/>
        <v>AA</v>
      </c>
      <c r="M2884" s="41" t="s">
        <v>461</v>
      </c>
      <c r="N2884" s="41" t="s">
        <v>416</v>
      </c>
      <c r="O2884" s="41" t="s">
        <v>70</v>
      </c>
    </row>
    <row r="2885" spans="1:15">
      <c r="A2885" s="38">
        <v>41171</v>
      </c>
      <c r="B2885" s="38">
        <v>53954</v>
      </c>
      <c r="C2885" s="131">
        <v>420</v>
      </c>
      <c r="D2885" s="39">
        <v>8.5099999999999995E-2</v>
      </c>
      <c r="E2885" s="39">
        <v>0.08</v>
      </c>
      <c r="F2885" s="40">
        <v>170585</v>
      </c>
      <c r="G2885" s="40">
        <v>170585</v>
      </c>
      <c r="H2885" s="40">
        <v>103588.83</v>
      </c>
      <c r="I2885" s="40">
        <v>109999.99</v>
      </c>
      <c r="J2885" s="67">
        <f t="shared" si="135"/>
        <v>0.60725638244863267</v>
      </c>
      <c r="K2885" s="39">
        <f t="shared" si="136"/>
        <v>0.64483975730574206</v>
      </c>
      <c r="L2885" s="2" t="str">
        <f t="shared" si="137"/>
        <v>AA</v>
      </c>
      <c r="M2885" s="2" t="s">
        <v>887</v>
      </c>
      <c r="N2885" s="2" t="s">
        <v>432</v>
      </c>
      <c r="O2885" s="2" t="s">
        <v>70</v>
      </c>
    </row>
    <row r="2886" spans="1:15">
      <c r="A2886" s="38">
        <v>41442</v>
      </c>
      <c r="B2886" s="38">
        <v>54226</v>
      </c>
      <c r="C2886" s="131">
        <v>420</v>
      </c>
      <c r="D2886" s="39">
        <v>8.5099999999999995E-2</v>
      </c>
      <c r="E2886" s="39">
        <v>7.5300000000000006E-2</v>
      </c>
      <c r="F2886" s="40">
        <v>140000</v>
      </c>
      <c r="G2886" s="40">
        <v>140000</v>
      </c>
      <c r="H2886" s="40">
        <v>87019.95</v>
      </c>
      <c r="I2886" s="40">
        <v>90284.63</v>
      </c>
      <c r="J2886" s="67">
        <f t="shared" si="135"/>
        <v>0.62157107142857138</v>
      </c>
      <c r="K2886" s="39">
        <f t="shared" si="136"/>
        <v>0.64489021428571436</v>
      </c>
      <c r="L2886" s="2" t="str">
        <f t="shared" si="137"/>
        <v>AA</v>
      </c>
      <c r="M2886" s="2" t="s">
        <v>735</v>
      </c>
      <c r="N2886" s="2" t="s">
        <v>421</v>
      </c>
      <c r="O2886" s="2" t="s">
        <v>70</v>
      </c>
    </row>
    <row r="2887" spans="1:15">
      <c r="A2887" s="38">
        <v>41605</v>
      </c>
      <c r="B2887" s="38">
        <v>50736</v>
      </c>
      <c r="C2887" s="131">
        <v>300</v>
      </c>
      <c r="D2887" s="39">
        <v>8.5099999999999995E-2</v>
      </c>
      <c r="E2887" s="39">
        <v>7.4400000000000008E-2</v>
      </c>
      <c r="F2887" s="40">
        <v>173000</v>
      </c>
      <c r="G2887" s="40">
        <v>173000</v>
      </c>
      <c r="H2887" s="40">
        <v>107233</v>
      </c>
      <c r="I2887" s="40">
        <v>111609.26</v>
      </c>
      <c r="J2887" s="67">
        <f t="shared" si="135"/>
        <v>0.6198439306358382</v>
      </c>
      <c r="K2887" s="39">
        <f t="shared" si="136"/>
        <v>0.64514023121387276</v>
      </c>
      <c r="L2887" s="2" t="str">
        <f t="shared" si="137"/>
        <v>AA</v>
      </c>
      <c r="M2887" s="2" t="s">
        <v>491</v>
      </c>
      <c r="N2887" s="2" t="s">
        <v>416</v>
      </c>
      <c r="O2887" s="2" t="s">
        <v>70</v>
      </c>
    </row>
    <row r="2888" spans="1:15">
      <c r="A2888" s="42">
        <v>41334</v>
      </c>
      <c r="B2888" s="42">
        <v>44986</v>
      </c>
      <c r="C2888" s="130">
        <v>120</v>
      </c>
      <c r="D2888" s="43">
        <v>8.5099999999999995E-2</v>
      </c>
      <c r="E2888" s="43">
        <v>7.5300000000000006E-2</v>
      </c>
      <c r="F2888" s="44">
        <v>139500</v>
      </c>
      <c r="G2888" s="44">
        <v>139500</v>
      </c>
      <c r="H2888" s="44">
        <v>73618.73</v>
      </c>
      <c r="I2888" s="44">
        <v>89999.99</v>
      </c>
      <c r="J2888" s="68">
        <f t="shared" si="135"/>
        <v>0.52773283154121864</v>
      </c>
      <c r="K2888" s="43">
        <f t="shared" si="136"/>
        <v>0.64516121863799292</v>
      </c>
      <c r="L2888" s="41" t="str">
        <f t="shared" si="137"/>
        <v>AA</v>
      </c>
      <c r="M2888" s="41" t="s">
        <v>495</v>
      </c>
      <c r="N2888" s="41" t="s">
        <v>424</v>
      </c>
      <c r="O2888" s="41" t="s">
        <v>70</v>
      </c>
    </row>
    <row r="2889" spans="1:15">
      <c r="A2889" s="38">
        <v>41535</v>
      </c>
      <c r="B2889" s="38">
        <v>46709</v>
      </c>
      <c r="C2889" s="131">
        <v>170</v>
      </c>
      <c r="D2889" s="39">
        <v>8.5099999999999995E-2</v>
      </c>
      <c r="E2889" s="39">
        <v>0.08</v>
      </c>
      <c r="F2889" s="40">
        <v>155000</v>
      </c>
      <c r="G2889" s="40">
        <v>155000</v>
      </c>
      <c r="H2889" s="40">
        <v>67355.990000000005</v>
      </c>
      <c r="I2889" s="40">
        <v>99999.99</v>
      </c>
      <c r="J2889" s="67">
        <f t="shared" si="135"/>
        <v>0.43455477419354843</v>
      </c>
      <c r="K2889" s="39">
        <f t="shared" si="136"/>
        <v>0.64516122580645163</v>
      </c>
      <c r="L2889" s="2" t="str">
        <f t="shared" si="137"/>
        <v>AA</v>
      </c>
      <c r="M2889" s="2" t="s">
        <v>1193</v>
      </c>
      <c r="N2889" s="2" t="s">
        <v>424</v>
      </c>
      <c r="O2889" s="2" t="s">
        <v>70</v>
      </c>
    </row>
    <row r="2890" spans="1:15">
      <c r="A2890" s="38">
        <v>41150</v>
      </c>
      <c r="B2890" s="38">
        <v>50281</v>
      </c>
      <c r="C2890" s="131">
        <v>300</v>
      </c>
      <c r="D2890" s="39">
        <v>8.5099999999999995E-2</v>
      </c>
      <c r="E2890" s="39">
        <v>0.08</v>
      </c>
      <c r="F2890" s="40">
        <v>155000</v>
      </c>
      <c r="G2890" s="40">
        <v>155000</v>
      </c>
      <c r="H2890" s="40">
        <v>91118.87</v>
      </c>
      <c r="I2890" s="40">
        <v>99999.99</v>
      </c>
      <c r="J2890" s="67">
        <f t="shared" si="135"/>
        <v>0.58786367741935486</v>
      </c>
      <c r="K2890" s="39">
        <f t="shared" si="136"/>
        <v>0.64516122580645163</v>
      </c>
      <c r="L2890" s="2" t="str">
        <f t="shared" si="137"/>
        <v>AA</v>
      </c>
      <c r="M2890" s="2" t="s">
        <v>1143</v>
      </c>
      <c r="N2890" s="2" t="s">
        <v>427</v>
      </c>
      <c r="O2890" s="2" t="s">
        <v>70</v>
      </c>
    </row>
    <row r="2891" spans="1:15">
      <c r="A2891" s="38">
        <v>41137</v>
      </c>
      <c r="B2891" s="38">
        <v>52094</v>
      </c>
      <c r="C2891" s="131">
        <v>360</v>
      </c>
      <c r="D2891" s="39">
        <v>8.5099999999999995E-2</v>
      </c>
      <c r="E2891" s="39">
        <v>0.08</v>
      </c>
      <c r="F2891" s="40">
        <v>155000</v>
      </c>
      <c r="G2891" s="40">
        <v>155000</v>
      </c>
      <c r="H2891" s="40">
        <v>92795.81</v>
      </c>
      <c r="I2891" s="40">
        <v>99999.99</v>
      </c>
      <c r="J2891" s="67">
        <f t="shared" si="135"/>
        <v>0.59868264516129033</v>
      </c>
      <c r="K2891" s="39">
        <f t="shared" si="136"/>
        <v>0.64516122580645163</v>
      </c>
      <c r="L2891" s="2" t="str">
        <f t="shared" si="137"/>
        <v>AA</v>
      </c>
      <c r="M2891" s="2" t="s">
        <v>475</v>
      </c>
      <c r="N2891" s="2" t="s">
        <v>427</v>
      </c>
      <c r="O2891" s="2" t="s">
        <v>70</v>
      </c>
    </row>
    <row r="2892" spans="1:15">
      <c r="A2892" s="42">
        <v>41100</v>
      </c>
      <c r="B2892" s="42">
        <v>53883</v>
      </c>
      <c r="C2892" s="130">
        <v>420</v>
      </c>
      <c r="D2892" s="43">
        <v>8.5099999999999995E-2</v>
      </c>
      <c r="E2892" s="43">
        <v>7.5300000000000006E-2</v>
      </c>
      <c r="F2892" s="44">
        <v>155000</v>
      </c>
      <c r="G2892" s="44">
        <v>155000</v>
      </c>
      <c r="H2892" s="44">
        <v>93727.52</v>
      </c>
      <c r="I2892" s="44">
        <v>99999.99</v>
      </c>
      <c r="J2892" s="68">
        <f t="shared" si="135"/>
        <v>0.60469367741935487</v>
      </c>
      <c r="K2892" s="43">
        <f t="shared" si="136"/>
        <v>0.64516122580645163</v>
      </c>
      <c r="L2892" s="41" t="str">
        <f t="shared" si="137"/>
        <v>AA</v>
      </c>
      <c r="M2892" s="41" t="s">
        <v>472</v>
      </c>
      <c r="N2892" s="41" t="s">
        <v>426</v>
      </c>
      <c r="O2892" s="41" t="s">
        <v>70</v>
      </c>
    </row>
    <row r="2893" spans="1:15">
      <c r="A2893" s="38">
        <v>41474</v>
      </c>
      <c r="B2893" s="38">
        <v>54258</v>
      </c>
      <c r="C2893" s="131">
        <v>420</v>
      </c>
      <c r="D2893" s="39">
        <v>8.5099999999999995E-2</v>
      </c>
      <c r="E2893" s="39">
        <v>7.5300000000000006E-2</v>
      </c>
      <c r="F2893" s="40">
        <v>155000</v>
      </c>
      <c r="G2893" s="40">
        <v>155000</v>
      </c>
      <c r="H2893" s="40">
        <v>96580.71</v>
      </c>
      <c r="I2893" s="40">
        <v>99999.99</v>
      </c>
      <c r="J2893" s="67">
        <f t="shared" si="135"/>
        <v>0.62310135483870976</v>
      </c>
      <c r="K2893" s="39">
        <f t="shared" si="136"/>
        <v>0.64516122580645163</v>
      </c>
      <c r="L2893" s="2" t="str">
        <f t="shared" si="137"/>
        <v>AA</v>
      </c>
      <c r="M2893" s="2" t="s">
        <v>710</v>
      </c>
      <c r="N2893" s="2" t="s">
        <v>421</v>
      </c>
      <c r="O2893" s="2" t="s">
        <v>70</v>
      </c>
    </row>
    <row r="2894" spans="1:15">
      <c r="A2894" s="38">
        <v>41460</v>
      </c>
      <c r="B2894" s="38">
        <v>54244</v>
      </c>
      <c r="C2894" s="131">
        <v>420</v>
      </c>
      <c r="D2894" s="39">
        <v>8.5099999999999995E-2</v>
      </c>
      <c r="E2894" s="39">
        <v>0.08</v>
      </c>
      <c r="F2894" s="40">
        <v>155000</v>
      </c>
      <c r="G2894" s="40">
        <v>155000</v>
      </c>
      <c r="H2894" s="40">
        <v>96714.67</v>
      </c>
      <c r="I2894" s="40">
        <v>99999.99</v>
      </c>
      <c r="J2894" s="67">
        <f t="shared" si="135"/>
        <v>0.62396561290322583</v>
      </c>
      <c r="K2894" s="39">
        <f t="shared" si="136"/>
        <v>0.64516122580645163</v>
      </c>
      <c r="L2894" s="2" t="str">
        <f t="shared" si="137"/>
        <v>AA</v>
      </c>
      <c r="M2894" s="2" t="s">
        <v>454</v>
      </c>
      <c r="N2894" s="2" t="s">
        <v>416</v>
      </c>
      <c r="O2894" s="2" t="s">
        <v>70</v>
      </c>
    </row>
    <row r="2895" spans="1:15">
      <c r="A2895" s="42">
        <v>41355</v>
      </c>
      <c r="B2895" s="42">
        <v>54139</v>
      </c>
      <c r="C2895" s="130">
        <v>420</v>
      </c>
      <c r="D2895" s="43">
        <v>8.5099999999999995E-2</v>
      </c>
      <c r="E2895" s="43">
        <v>7.5300000000000006E-2</v>
      </c>
      <c r="F2895" s="44">
        <v>160000</v>
      </c>
      <c r="G2895" s="44">
        <v>160000</v>
      </c>
      <c r="H2895" s="44">
        <v>102564.29</v>
      </c>
      <c r="I2895" s="44">
        <v>103236.92</v>
      </c>
      <c r="J2895" s="68">
        <f t="shared" si="135"/>
        <v>0.64102681249999993</v>
      </c>
      <c r="K2895" s="43">
        <f t="shared" si="136"/>
        <v>0.64523074999999996</v>
      </c>
      <c r="L2895" s="41" t="str">
        <f t="shared" si="137"/>
        <v>AA</v>
      </c>
      <c r="M2895" s="41" t="s">
        <v>584</v>
      </c>
      <c r="N2895" s="41" t="s">
        <v>417</v>
      </c>
      <c r="O2895" s="41" t="s">
        <v>70</v>
      </c>
    </row>
    <row r="2896" spans="1:15">
      <c r="A2896" s="42">
        <v>41677</v>
      </c>
      <c r="B2896" s="42">
        <v>50808</v>
      </c>
      <c r="C2896" s="130">
        <v>300</v>
      </c>
      <c r="D2896" s="43">
        <v>8.5099999999999995E-2</v>
      </c>
      <c r="E2896" s="43">
        <v>8.5099999999999995E-2</v>
      </c>
      <c r="F2896" s="44">
        <v>180000</v>
      </c>
      <c r="G2896" s="44">
        <v>180000</v>
      </c>
      <c r="H2896" s="44">
        <v>112587.13</v>
      </c>
      <c r="I2896" s="44">
        <v>116144.8</v>
      </c>
      <c r="J2896" s="68">
        <f t="shared" si="135"/>
        <v>0.62548405555555553</v>
      </c>
      <c r="K2896" s="43">
        <f t="shared" si="136"/>
        <v>0.64524888888888887</v>
      </c>
      <c r="L2896" s="41" t="str">
        <f t="shared" si="137"/>
        <v>AA</v>
      </c>
      <c r="M2896" s="41" t="s">
        <v>255</v>
      </c>
      <c r="N2896" s="41" t="s">
        <v>433</v>
      </c>
      <c r="O2896" s="41" t="s">
        <v>70</v>
      </c>
    </row>
    <row r="2897" spans="1:15">
      <c r="A2897" s="38">
        <v>41745</v>
      </c>
      <c r="B2897" s="38">
        <v>52703</v>
      </c>
      <c r="C2897" s="131">
        <v>360</v>
      </c>
      <c r="D2897" s="39">
        <v>8.5099999999999995E-2</v>
      </c>
      <c r="E2897" s="39">
        <v>0.08</v>
      </c>
      <c r="F2897" s="40">
        <v>180000</v>
      </c>
      <c r="G2897" s="40">
        <v>180000</v>
      </c>
      <c r="H2897" s="40">
        <v>113833.35</v>
      </c>
      <c r="I2897" s="40">
        <v>116169.99</v>
      </c>
      <c r="J2897" s="67">
        <f t="shared" si="135"/>
        <v>0.63240750000000001</v>
      </c>
      <c r="K2897" s="39">
        <f t="shared" si="136"/>
        <v>0.64538883333333341</v>
      </c>
      <c r="L2897" s="2" t="str">
        <f t="shared" si="137"/>
        <v>AA</v>
      </c>
      <c r="M2897" s="2" t="s">
        <v>527</v>
      </c>
      <c r="N2897" s="2" t="s">
        <v>419</v>
      </c>
      <c r="O2897" s="2" t="s">
        <v>70</v>
      </c>
    </row>
    <row r="2898" spans="1:15">
      <c r="A2898" s="42">
        <v>41116</v>
      </c>
      <c r="B2898" s="42">
        <v>45499</v>
      </c>
      <c r="C2898" s="130">
        <v>144</v>
      </c>
      <c r="D2898" s="43">
        <v>8.5099999999999995E-2</v>
      </c>
      <c r="E2898" s="43">
        <v>7.4400000000000008E-2</v>
      </c>
      <c r="F2898" s="44">
        <v>150000</v>
      </c>
      <c r="G2898" s="44">
        <v>150000</v>
      </c>
      <c r="H2898" s="44">
        <v>72264.83</v>
      </c>
      <c r="I2898" s="44">
        <v>96823.84</v>
      </c>
      <c r="J2898" s="68">
        <f t="shared" si="135"/>
        <v>0.48176553333333333</v>
      </c>
      <c r="K2898" s="43">
        <f t="shared" si="136"/>
        <v>0.64549226666666659</v>
      </c>
      <c r="L2898" s="41" t="str">
        <f t="shared" si="137"/>
        <v>AA</v>
      </c>
      <c r="M2898" s="41" t="s">
        <v>724</v>
      </c>
      <c r="N2898" s="41" t="s">
        <v>424</v>
      </c>
      <c r="O2898" s="41" t="s">
        <v>70</v>
      </c>
    </row>
    <row r="2899" spans="1:15">
      <c r="A2899" s="42">
        <v>41130</v>
      </c>
      <c r="B2899" s="42">
        <v>46792</v>
      </c>
      <c r="C2899" s="130">
        <v>186</v>
      </c>
      <c r="D2899" s="43">
        <v>8.5099999999999995E-2</v>
      </c>
      <c r="E2899" s="43">
        <v>7.4400000000000008E-2</v>
      </c>
      <c r="F2899" s="44">
        <v>131000</v>
      </c>
      <c r="G2899" s="44">
        <v>131000</v>
      </c>
      <c r="H2899" s="44">
        <v>52565.48</v>
      </c>
      <c r="I2899" s="44">
        <v>84559.99</v>
      </c>
      <c r="J2899" s="68">
        <f t="shared" si="135"/>
        <v>0.40126320610687027</v>
      </c>
      <c r="K2899" s="43">
        <f t="shared" si="136"/>
        <v>0.64549610687022907</v>
      </c>
      <c r="L2899" s="41" t="str">
        <f t="shared" si="137"/>
        <v>AA</v>
      </c>
      <c r="M2899" s="41" t="s">
        <v>818</v>
      </c>
      <c r="N2899" s="41" t="s">
        <v>424</v>
      </c>
      <c r="O2899" s="41" t="s">
        <v>70</v>
      </c>
    </row>
    <row r="2900" spans="1:15">
      <c r="A2900" s="38">
        <v>41473</v>
      </c>
      <c r="B2900" s="38">
        <v>54196</v>
      </c>
      <c r="C2900" s="131">
        <v>418</v>
      </c>
      <c r="D2900" s="39">
        <v>8.5099999999999995E-2</v>
      </c>
      <c r="E2900" s="39">
        <v>7.5300000000000006E-2</v>
      </c>
      <c r="F2900" s="40">
        <v>170000</v>
      </c>
      <c r="G2900" s="40">
        <v>170000</v>
      </c>
      <c r="H2900" s="40">
        <v>106070.68</v>
      </c>
      <c r="I2900" s="40">
        <v>109764.99</v>
      </c>
      <c r="J2900" s="67">
        <f t="shared" si="135"/>
        <v>0.62394517647058823</v>
      </c>
      <c r="K2900" s="39">
        <f t="shared" si="136"/>
        <v>0.64567641176470592</v>
      </c>
      <c r="L2900" s="2" t="str">
        <f t="shared" si="137"/>
        <v>AA</v>
      </c>
      <c r="M2900" s="2" t="s">
        <v>450</v>
      </c>
      <c r="N2900" s="2" t="s">
        <v>417</v>
      </c>
      <c r="O2900" s="2" t="s">
        <v>70</v>
      </c>
    </row>
    <row r="2901" spans="1:15">
      <c r="A2901" s="38">
        <v>41366</v>
      </c>
      <c r="B2901" s="38">
        <v>54150</v>
      </c>
      <c r="C2901" s="131">
        <v>420</v>
      </c>
      <c r="D2901" s="39">
        <v>8.5099999999999995E-2</v>
      </c>
      <c r="E2901" s="39">
        <v>7.5300000000000006E-2</v>
      </c>
      <c r="F2901" s="40">
        <v>90500</v>
      </c>
      <c r="G2901" s="40">
        <v>90500</v>
      </c>
      <c r="H2901" s="40">
        <v>56747.5</v>
      </c>
      <c r="I2901" s="40">
        <v>58442.97</v>
      </c>
      <c r="J2901" s="67">
        <f t="shared" si="135"/>
        <v>0.6270441988950276</v>
      </c>
      <c r="K2901" s="39">
        <f t="shared" si="136"/>
        <v>0.64577867403314915</v>
      </c>
      <c r="L2901" s="2" t="str">
        <f t="shared" si="137"/>
        <v>AA</v>
      </c>
      <c r="M2901" s="2" t="s">
        <v>1155</v>
      </c>
      <c r="N2901" s="2" t="s">
        <v>435</v>
      </c>
      <c r="O2901" s="2" t="s">
        <v>70</v>
      </c>
    </row>
    <row r="2902" spans="1:15">
      <c r="A2902" s="42">
        <v>41257</v>
      </c>
      <c r="B2902" s="42">
        <v>51939</v>
      </c>
      <c r="C2902" s="130">
        <v>351</v>
      </c>
      <c r="D2902" s="43">
        <v>8.5099999999999995E-2</v>
      </c>
      <c r="E2902" s="43">
        <v>7.4400000000000008E-2</v>
      </c>
      <c r="F2902" s="44">
        <v>178000</v>
      </c>
      <c r="G2902" s="44">
        <v>178000</v>
      </c>
      <c r="H2902" s="44">
        <v>107778.5</v>
      </c>
      <c r="I2902" s="44">
        <v>114999.99</v>
      </c>
      <c r="J2902" s="68">
        <f t="shared" si="135"/>
        <v>0.605497191011236</v>
      </c>
      <c r="K2902" s="43">
        <f t="shared" si="136"/>
        <v>0.64606735955056183</v>
      </c>
      <c r="L2902" s="41" t="str">
        <f t="shared" si="137"/>
        <v>AA</v>
      </c>
      <c r="M2902" s="41" t="s">
        <v>713</v>
      </c>
      <c r="N2902" s="41" t="s">
        <v>418</v>
      </c>
      <c r="O2902" s="41" t="s">
        <v>70</v>
      </c>
    </row>
    <row r="2903" spans="1:15">
      <c r="A2903" s="42">
        <v>41073</v>
      </c>
      <c r="B2903" s="42">
        <v>52030</v>
      </c>
      <c r="C2903" s="130">
        <v>360</v>
      </c>
      <c r="D2903" s="43">
        <v>8.5099999999999995E-2</v>
      </c>
      <c r="E2903" s="43">
        <v>0.08</v>
      </c>
      <c r="F2903" s="44">
        <v>130000</v>
      </c>
      <c r="G2903" s="44">
        <v>130000</v>
      </c>
      <c r="H2903" s="44">
        <v>80996.11</v>
      </c>
      <c r="I2903" s="44">
        <v>84000</v>
      </c>
      <c r="J2903" s="68">
        <f t="shared" si="135"/>
        <v>0.62304700000000002</v>
      </c>
      <c r="K2903" s="43">
        <f t="shared" si="136"/>
        <v>0.64615384615384619</v>
      </c>
      <c r="L2903" s="41" t="str">
        <f t="shared" si="137"/>
        <v>AA</v>
      </c>
      <c r="M2903" s="41" t="s">
        <v>1436</v>
      </c>
      <c r="N2903" s="41" t="s">
        <v>421</v>
      </c>
      <c r="O2903" s="41" t="s">
        <v>70</v>
      </c>
    </row>
    <row r="2904" spans="1:15">
      <c r="A2904" s="38">
        <v>41430</v>
      </c>
      <c r="B2904" s="38">
        <v>54214</v>
      </c>
      <c r="C2904" s="131">
        <v>420</v>
      </c>
      <c r="D2904" s="39">
        <v>8.5099999999999995E-2</v>
      </c>
      <c r="E2904" s="39">
        <v>0.08</v>
      </c>
      <c r="F2904" s="40">
        <v>147000</v>
      </c>
      <c r="G2904" s="40">
        <v>147000</v>
      </c>
      <c r="H2904" s="40">
        <v>91650</v>
      </c>
      <c r="I2904" s="40">
        <v>94999.99</v>
      </c>
      <c r="J2904" s="67">
        <f t="shared" si="135"/>
        <v>0.62346938775510208</v>
      </c>
      <c r="K2904" s="39">
        <f t="shared" si="136"/>
        <v>0.64625843537414973</v>
      </c>
      <c r="L2904" s="2" t="str">
        <f t="shared" si="137"/>
        <v>AA</v>
      </c>
      <c r="M2904" s="2" t="s">
        <v>889</v>
      </c>
      <c r="N2904" s="2" t="s">
        <v>416</v>
      </c>
      <c r="O2904" s="2" t="s">
        <v>70</v>
      </c>
    </row>
    <row r="2905" spans="1:15">
      <c r="A2905" s="38">
        <v>41649</v>
      </c>
      <c r="B2905" s="38">
        <v>54433</v>
      </c>
      <c r="C2905" s="131">
        <v>420</v>
      </c>
      <c r="D2905" s="39">
        <v>8.5099999999999995E-2</v>
      </c>
      <c r="E2905" s="39">
        <v>0.08</v>
      </c>
      <c r="F2905" s="40">
        <v>181000</v>
      </c>
      <c r="G2905" s="40">
        <v>181000</v>
      </c>
      <c r="H2905" s="40">
        <v>114470.06</v>
      </c>
      <c r="I2905" s="40">
        <v>116999.99</v>
      </c>
      <c r="J2905" s="67">
        <f t="shared" si="135"/>
        <v>0.63243127071823202</v>
      </c>
      <c r="K2905" s="39">
        <f t="shared" si="136"/>
        <v>0.64640878453038675</v>
      </c>
      <c r="L2905" s="2" t="str">
        <f t="shared" si="137"/>
        <v>AA</v>
      </c>
      <c r="M2905" s="2" t="s">
        <v>607</v>
      </c>
      <c r="N2905" s="2" t="s">
        <v>433</v>
      </c>
      <c r="O2905" s="2" t="s">
        <v>70</v>
      </c>
    </row>
    <row r="2906" spans="1:15">
      <c r="A2906" s="42">
        <v>41758</v>
      </c>
      <c r="B2906" s="42">
        <v>54146</v>
      </c>
      <c r="C2906" s="130">
        <v>407</v>
      </c>
      <c r="D2906" s="43">
        <v>8.5099999999999995E-2</v>
      </c>
      <c r="E2906" s="43">
        <v>8.14E-2</v>
      </c>
      <c r="F2906" s="44">
        <v>200000</v>
      </c>
      <c r="G2906" s="44">
        <v>200000</v>
      </c>
      <c r="H2906" s="44">
        <v>127216.18</v>
      </c>
      <c r="I2906" s="44">
        <v>129295.79</v>
      </c>
      <c r="J2906" s="68">
        <f t="shared" si="135"/>
        <v>0.63608089999999995</v>
      </c>
      <c r="K2906" s="43">
        <f t="shared" si="136"/>
        <v>0.64647895</v>
      </c>
      <c r="L2906" s="41" t="str">
        <f t="shared" si="137"/>
        <v>AA</v>
      </c>
      <c r="M2906" s="41" t="s">
        <v>601</v>
      </c>
      <c r="N2906" s="41" t="s">
        <v>435</v>
      </c>
      <c r="O2906" s="41" t="s">
        <v>70</v>
      </c>
    </row>
    <row r="2907" spans="1:15">
      <c r="A2907" s="38">
        <v>41537</v>
      </c>
      <c r="B2907" s="38">
        <v>54321</v>
      </c>
      <c r="C2907" s="131">
        <v>420</v>
      </c>
      <c r="D2907" s="39">
        <v>8.5099999999999995E-2</v>
      </c>
      <c r="E2907" s="39">
        <v>0.08</v>
      </c>
      <c r="F2907" s="40">
        <v>170000</v>
      </c>
      <c r="G2907" s="40">
        <v>170000</v>
      </c>
      <c r="H2907" s="40">
        <v>106703.47</v>
      </c>
      <c r="I2907" s="40">
        <v>109939.99</v>
      </c>
      <c r="J2907" s="67">
        <f t="shared" si="135"/>
        <v>0.62766747058823535</v>
      </c>
      <c r="K2907" s="39">
        <f t="shared" si="136"/>
        <v>0.64670582352941175</v>
      </c>
      <c r="L2907" s="2" t="str">
        <f t="shared" si="137"/>
        <v>AA</v>
      </c>
      <c r="M2907" s="2" t="s">
        <v>495</v>
      </c>
      <c r="N2907" s="2" t="s">
        <v>424</v>
      </c>
      <c r="O2907" s="2" t="s">
        <v>70</v>
      </c>
    </row>
    <row r="2908" spans="1:15">
      <c r="A2908" s="42">
        <v>41509</v>
      </c>
      <c r="B2908" s="42">
        <v>50336</v>
      </c>
      <c r="C2908" s="130">
        <v>290</v>
      </c>
      <c r="D2908" s="43">
        <v>8.5099999999999995E-2</v>
      </c>
      <c r="E2908" s="43">
        <v>0.08</v>
      </c>
      <c r="F2908" s="44">
        <v>167000</v>
      </c>
      <c r="G2908" s="44">
        <v>167000</v>
      </c>
      <c r="H2908" s="44">
        <v>102806.85</v>
      </c>
      <c r="I2908" s="44">
        <v>107999.99</v>
      </c>
      <c r="J2908" s="68">
        <f t="shared" si="135"/>
        <v>0.61560988023952101</v>
      </c>
      <c r="K2908" s="43">
        <f t="shared" si="136"/>
        <v>0.64670652694610786</v>
      </c>
      <c r="L2908" s="41" t="str">
        <f t="shared" si="137"/>
        <v>AA</v>
      </c>
      <c r="M2908" s="41" t="s">
        <v>867</v>
      </c>
      <c r="N2908" s="41" t="s">
        <v>424</v>
      </c>
      <c r="O2908" s="41" t="s">
        <v>70</v>
      </c>
    </row>
    <row r="2909" spans="1:15">
      <c r="A2909" s="42">
        <v>41208</v>
      </c>
      <c r="B2909" s="42">
        <v>46199</v>
      </c>
      <c r="C2909" s="130">
        <v>164</v>
      </c>
      <c r="D2909" s="43">
        <v>8.5099999999999995E-2</v>
      </c>
      <c r="E2909" s="43">
        <v>0.08</v>
      </c>
      <c r="F2909" s="44">
        <v>177000</v>
      </c>
      <c r="G2909" s="44">
        <v>177000</v>
      </c>
      <c r="H2909" s="44">
        <v>96092.74</v>
      </c>
      <c r="I2909" s="44">
        <v>114476.11</v>
      </c>
      <c r="J2909" s="68">
        <f t="shared" si="135"/>
        <v>0.54289683615819218</v>
      </c>
      <c r="K2909" s="43">
        <f t="shared" si="136"/>
        <v>0.6467576836158192</v>
      </c>
      <c r="L2909" s="41" t="str">
        <f t="shared" si="137"/>
        <v>AA</v>
      </c>
      <c r="M2909" s="41" t="s">
        <v>531</v>
      </c>
      <c r="N2909" s="41" t="s">
        <v>423</v>
      </c>
      <c r="O2909" s="41" t="s">
        <v>70</v>
      </c>
    </row>
    <row r="2910" spans="1:15">
      <c r="A2910" s="42">
        <v>41663</v>
      </c>
      <c r="B2910" s="42">
        <v>54447</v>
      </c>
      <c r="C2910" s="130">
        <v>420</v>
      </c>
      <c r="D2910" s="43">
        <v>8.5099999999999995E-2</v>
      </c>
      <c r="E2910" s="43">
        <v>0.08</v>
      </c>
      <c r="F2910" s="44">
        <v>190000</v>
      </c>
      <c r="G2910" s="44">
        <v>190000</v>
      </c>
      <c r="H2910" s="44">
        <v>120242.23</v>
      </c>
      <c r="I2910" s="44">
        <v>122927.83</v>
      </c>
      <c r="J2910" s="68">
        <f t="shared" si="135"/>
        <v>0.63285384210526319</v>
      </c>
      <c r="K2910" s="43">
        <f t="shared" si="136"/>
        <v>0.64698857894736839</v>
      </c>
      <c r="L2910" s="41" t="str">
        <f t="shared" si="137"/>
        <v>AA</v>
      </c>
      <c r="M2910" s="41" t="s">
        <v>539</v>
      </c>
      <c r="N2910" s="41" t="s">
        <v>429</v>
      </c>
      <c r="O2910" s="41" t="s">
        <v>70</v>
      </c>
    </row>
    <row r="2911" spans="1:15">
      <c r="A2911" s="38">
        <v>41746</v>
      </c>
      <c r="B2911" s="38">
        <v>54530</v>
      </c>
      <c r="C2911" s="131">
        <v>420</v>
      </c>
      <c r="D2911" s="39">
        <v>8.5099999999999995E-2</v>
      </c>
      <c r="E2911" s="39">
        <v>7.4400000000000008E-2</v>
      </c>
      <c r="F2911" s="40">
        <v>85000</v>
      </c>
      <c r="G2911" s="40">
        <v>85000</v>
      </c>
      <c r="H2911" s="40">
        <v>54108.01</v>
      </c>
      <c r="I2911" s="40">
        <v>54999.99</v>
      </c>
      <c r="J2911" s="67">
        <f t="shared" si="135"/>
        <v>0.63656482352941179</v>
      </c>
      <c r="K2911" s="39">
        <f t="shared" si="136"/>
        <v>0.64705870588235292</v>
      </c>
      <c r="L2911" s="2" t="str">
        <f t="shared" si="137"/>
        <v>AA</v>
      </c>
      <c r="M2911" s="2" t="s">
        <v>545</v>
      </c>
      <c r="N2911" s="2" t="s">
        <v>421</v>
      </c>
      <c r="O2911" s="2" t="s">
        <v>70</v>
      </c>
    </row>
    <row r="2912" spans="1:15">
      <c r="A2912" s="42">
        <v>41263</v>
      </c>
      <c r="B2912" s="42">
        <v>53924</v>
      </c>
      <c r="C2912" s="130">
        <v>416</v>
      </c>
      <c r="D2912" s="43">
        <v>8.5099999999999995E-2</v>
      </c>
      <c r="E2912" s="43">
        <v>0.08</v>
      </c>
      <c r="F2912" s="44">
        <v>136000</v>
      </c>
      <c r="G2912" s="44">
        <v>136000</v>
      </c>
      <c r="H2912" s="44">
        <v>83500</v>
      </c>
      <c r="I2912" s="44">
        <v>87999.99</v>
      </c>
      <c r="J2912" s="68">
        <f t="shared" si="135"/>
        <v>0.61397058823529416</v>
      </c>
      <c r="K2912" s="43">
        <f t="shared" si="136"/>
        <v>0.64705875000000002</v>
      </c>
      <c r="L2912" s="41" t="str">
        <f t="shared" si="137"/>
        <v>AA</v>
      </c>
      <c r="M2912" s="41" t="s">
        <v>472</v>
      </c>
      <c r="N2912" s="41" t="s">
        <v>426</v>
      </c>
      <c r="O2912" s="41" t="s">
        <v>70</v>
      </c>
    </row>
    <row r="2913" spans="1:15">
      <c r="A2913" s="38">
        <v>41541</v>
      </c>
      <c r="B2913" s="38">
        <v>45193</v>
      </c>
      <c r="C2913" s="131">
        <v>120</v>
      </c>
      <c r="D2913" s="39">
        <v>8.5099999999999995E-2</v>
      </c>
      <c r="E2913" s="39">
        <v>0.08</v>
      </c>
      <c r="F2913" s="40">
        <v>170000</v>
      </c>
      <c r="G2913" s="40">
        <v>170000</v>
      </c>
      <c r="H2913" s="40">
        <v>87727.84</v>
      </c>
      <c r="I2913" s="40">
        <v>109999.99</v>
      </c>
      <c r="J2913" s="67">
        <f t="shared" si="135"/>
        <v>0.51604611764705877</v>
      </c>
      <c r="K2913" s="39">
        <f t="shared" si="136"/>
        <v>0.64705876470588242</v>
      </c>
      <c r="L2913" s="2" t="str">
        <f t="shared" si="137"/>
        <v>AA</v>
      </c>
      <c r="M2913" s="2" t="s">
        <v>622</v>
      </c>
      <c r="N2913" s="2" t="s">
        <v>421</v>
      </c>
      <c r="O2913" s="2" t="s">
        <v>70</v>
      </c>
    </row>
    <row r="2914" spans="1:15">
      <c r="A2914" s="38">
        <v>41247</v>
      </c>
      <c r="B2914" s="38">
        <v>48552</v>
      </c>
      <c r="C2914" s="131">
        <v>240</v>
      </c>
      <c r="D2914" s="39">
        <v>8.5099999999999995E-2</v>
      </c>
      <c r="E2914" s="39">
        <v>7.4400000000000008E-2</v>
      </c>
      <c r="F2914" s="40">
        <v>170000</v>
      </c>
      <c r="G2914" s="40">
        <v>170000</v>
      </c>
      <c r="H2914" s="40">
        <v>99339.16</v>
      </c>
      <c r="I2914" s="40">
        <v>109999.99</v>
      </c>
      <c r="J2914" s="67">
        <f t="shared" si="135"/>
        <v>0.58434799999999998</v>
      </c>
      <c r="K2914" s="39">
        <f t="shared" si="136"/>
        <v>0.64705876470588242</v>
      </c>
      <c r="L2914" s="2" t="str">
        <f t="shared" si="137"/>
        <v>AA</v>
      </c>
      <c r="M2914" s="2" t="s">
        <v>743</v>
      </c>
      <c r="N2914" s="2" t="s">
        <v>416</v>
      </c>
      <c r="O2914" s="2" t="s">
        <v>70</v>
      </c>
    </row>
    <row r="2915" spans="1:15">
      <c r="A2915" s="38">
        <v>41628</v>
      </c>
      <c r="B2915" s="38">
        <v>50759</v>
      </c>
      <c r="C2915" s="131">
        <v>300</v>
      </c>
      <c r="D2915" s="39">
        <v>8.5099999999999995E-2</v>
      </c>
      <c r="E2915" s="39">
        <v>0.08</v>
      </c>
      <c r="F2915" s="40">
        <v>170000</v>
      </c>
      <c r="G2915" s="40">
        <v>170000</v>
      </c>
      <c r="H2915" s="40">
        <v>105921.21</v>
      </c>
      <c r="I2915" s="40">
        <v>109999.99</v>
      </c>
      <c r="J2915" s="67">
        <f t="shared" si="135"/>
        <v>0.62306594117647063</v>
      </c>
      <c r="K2915" s="39">
        <f t="shared" si="136"/>
        <v>0.64705876470588242</v>
      </c>
      <c r="L2915" s="2" t="str">
        <f t="shared" si="137"/>
        <v>AA</v>
      </c>
      <c r="M2915" s="2" t="s">
        <v>1034</v>
      </c>
      <c r="N2915" s="2" t="s">
        <v>424</v>
      </c>
      <c r="O2915" s="2" t="s">
        <v>70</v>
      </c>
    </row>
    <row r="2916" spans="1:15">
      <c r="A2916" s="38">
        <v>41163</v>
      </c>
      <c r="B2916" s="38">
        <v>52120</v>
      </c>
      <c r="C2916" s="131">
        <v>360</v>
      </c>
      <c r="D2916" s="39">
        <v>8.5099999999999995E-2</v>
      </c>
      <c r="E2916" s="39">
        <v>7.4400000000000008E-2</v>
      </c>
      <c r="F2916" s="40">
        <v>170000</v>
      </c>
      <c r="G2916" s="40">
        <v>170000</v>
      </c>
      <c r="H2916" s="40">
        <v>102411.23</v>
      </c>
      <c r="I2916" s="40">
        <v>109999.99</v>
      </c>
      <c r="J2916" s="67">
        <f t="shared" si="135"/>
        <v>0.60241899999999993</v>
      </c>
      <c r="K2916" s="39">
        <f t="shared" si="136"/>
        <v>0.64705876470588242</v>
      </c>
      <c r="L2916" s="2" t="str">
        <f t="shared" si="137"/>
        <v>AA</v>
      </c>
      <c r="M2916" s="2" t="s">
        <v>467</v>
      </c>
      <c r="N2916" s="2" t="s">
        <v>425</v>
      </c>
      <c r="O2916" s="2" t="s">
        <v>70</v>
      </c>
    </row>
    <row r="2917" spans="1:15">
      <c r="A2917" s="42">
        <v>41254</v>
      </c>
      <c r="B2917" s="42">
        <v>52211</v>
      </c>
      <c r="C2917" s="130">
        <v>360</v>
      </c>
      <c r="D2917" s="43">
        <v>8.5099999999999995E-2</v>
      </c>
      <c r="E2917" s="43">
        <v>0.08</v>
      </c>
      <c r="F2917" s="44">
        <v>170000</v>
      </c>
      <c r="G2917" s="44">
        <v>170000</v>
      </c>
      <c r="H2917" s="44">
        <v>103340.77</v>
      </c>
      <c r="I2917" s="44">
        <v>109999.99</v>
      </c>
      <c r="J2917" s="68">
        <f t="shared" si="135"/>
        <v>0.60788688235294119</v>
      </c>
      <c r="K2917" s="43">
        <f t="shared" si="136"/>
        <v>0.64705876470588242</v>
      </c>
      <c r="L2917" s="41" t="str">
        <f t="shared" si="137"/>
        <v>AA</v>
      </c>
      <c r="M2917" s="41" t="s">
        <v>550</v>
      </c>
      <c r="N2917" s="41" t="s">
        <v>421</v>
      </c>
      <c r="O2917" s="41" t="s">
        <v>70</v>
      </c>
    </row>
    <row r="2918" spans="1:15">
      <c r="A2918" s="42">
        <v>41173</v>
      </c>
      <c r="B2918" s="42">
        <v>53956</v>
      </c>
      <c r="C2918" s="130">
        <v>420</v>
      </c>
      <c r="D2918" s="43">
        <v>8.5099999999999995E-2</v>
      </c>
      <c r="E2918" s="43">
        <v>0.08</v>
      </c>
      <c r="F2918" s="44">
        <v>170000</v>
      </c>
      <c r="G2918" s="44">
        <v>170000</v>
      </c>
      <c r="H2918" s="44">
        <v>103601.77</v>
      </c>
      <c r="I2918" s="44">
        <v>109999.99</v>
      </c>
      <c r="J2918" s="68">
        <f t="shared" si="135"/>
        <v>0.60942217647058827</v>
      </c>
      <c r="K2918" s="43">
        <f t="shared" si="136"/>
        <v>0.64705876470588242</v>
      </c>
      <c r="L2918" s="41" t="str">
        <f t="shared" si="137"/>
        <v>AA</v>
      </c>
      <c r="M2918" s="41" t="s">
        <v>586</v>
      </c>
      <c r="N2918" s="41" t="s">
        <v>416</v>
      </c>
      <c r="O2918" s="41" t="s">
        <v>70</v>
      </c>
    </row>
    <row r="2919" spans="1:15">
      <c r="A2919" s="42">
        <v>41599</v>
      </c>
      <c r="B2919" s="42">
        <v>54383</v>
      </c>
      <c r="C2919" s="130">
        <v>420</v>
      </c>
      <c r="D2919" s="43">
        <v>8.5099999999999995E-2</v>
      </c>
      <c r="E2919" s="43">
        <v>0.08</v>
      </c>
      <c r="F2919" s="44">
        <v>170000</v>
      </c>
      <c r="G2919" s="44">
        <v>170000</v>
      </c>
      <c r="H2919" s="44">
        <v>107165.75</v>
      </c>
      <c r="I2919" s="44">
        <v>109999.99</v>
      </c>
      <c r="J2919" s="68">
        <f t="shared" si="135"/>
        <v>0.6303867647058824</v>
      </c>
      <c r="K2919" s="43">
        <f t="shared" si="136"/>
        <v>0.64705876470588242</v>
      </c>
      <c r="L2919" s="41" t="str">
        <f t="shared" si="137"/>
        <v>AA</v>
      </c>
      <c r="M2919" s="41" t="s">
        <v>496</v>
      </c>
      <c r="N2919" s="41" t="s">
        <v>417</v>
      </c>
      <c r="O2919" s="41" t="s">
        <v>70</v>
      </c>
    </row>
    <row r="2920" spans="1:15">
      <c r="A2920" s="38">
        <v>41241</v>
      </c>
      <c r="B2920" s="38">
        <v>51254</v>
      </c>
      <c r="C2920" s="131">
        <v>329</v>
      </c>
      <c r="D2920" s="39">
        <v>8.5099999999999995E-2</v>
      </c>
      <c r="E2920" s="39">
        <v>7.5300000000000006E-2</v>
      </c>
      <c r="F2920" s="40">
        <v>170000</v>
      </c>
      <c r="G2920" s="40">
        <v>170000</v>
      </c>
      <c r="H2920" s="40">
        <v>108785.34</v>
      </c>
      <c r="I2920" s="40">
        <v>110000</v>
      </c>
      <c r="J2920" s="67">
        <f t="shared" si="135"/>
        <v>0.63991376470588235</v>
      </c>
      <c r="K2920" s="39">
        <f t="shared" si="136"/>
        <v>0.6470588235294118</v>
      </c>
      <c r="L2920" s="2" t="str">
        <f t="shared" si="137"/>
        <v>AA</v>
      </c>
      <c r="M2920" s="2" t="s">
        <v>555</v>
      </c>
      <c r="N2920" s="2" t="s">
        <v>434</v>
      </c>
      <c r="O2920" s="2" t="s">
        <v>70</v>
      </c>
    </row>
    <row r="2921" spans="1:15">
      <c r="A2921" s="42">
        <v>41170</v>
      </c>
      <c r="B2921" s="42">
        <v>52827</v>
      </c>
      <c r="C2921" s="130">
        <v>383</v>
      </c>
      <c r="D2921" s="43">
        <v>8.5099999999999995E-2</v>
      </c>
      <c r="E2921" s="43">
        <v>7.5300000000000006E-2</v>
      </c>
      <c r="F2921" s="44">
        <v>169000</v>
      </c>
      <c r="G2921" s="44">
        <v>169000</v>
      </c>
      <c r="H2921" s="44">
        <v>103103.56</v>
      </c>
      <c r="I2921" s="44">
        <v>109376.62</v>
      </c>
      <c r="J2921" s="68">
        <f t="shared" si="135"/>
        <v>0.61008023668639055</v>
      </c>
      <c r="K2921" s="43">
        <f t="shared" si="136"/>
        <v>0.64719893491124258</v>
      </c>
      <c r="L2921" s="41" t="str">
        <f t="shared" si="137"/>
        <v>AA</v>
      </c>
      <c r="M2921" s="41" t="s">
        <v>601</v>
      </c>
      <c r="N2921" s="41" t="s">
        <v>435</v>
      </c>
      <c r="O2921" s="41" t="s">
        <v>70</v>
      </c>
    </row>
    <row r="2922" spans="1:15">
      <c r="A2922" s="42">
        <v>41659</v>
      </c>
      <c r="B2922" s="42">
        <v>47138</v>
      </c>
      <c r="C2922" s="130">
        <v>180</v>
      </c>
      <c r="D2922" s="43">
        <v>8.5099999999999995E-2</v>
      </c>
      <c r="E2922" s="43">
        <v>0.08</v>
      </c>
      <c r="F2922" s="44">
        <v>97000</v>
      </c>
      <c r="G2922" s="44">
        <v>97000</v>
      </c>
      <c r="H2922" s="44">
        <v>62283.55</v>
      </c>
      <c r="I2922" s="44">
        <v>62790</v>
      </c>
      <c r="J2922" s="68">
        <f t="shared" si="135"/>
        <v>0.64209845360824747</v>
      </c>
      <c r="K2922" s="43">
        <f t="shared" si="136"/>
        <v>0.64731958762886599</v>
      </c>
      <c r="L2922" s="41" t="str">
        <f t="shared" si="137"/>
        <v>AA</v>
      </c>
      <c r="M2922" s="41" t="s">
        <v>699</v>
      </c>
      <c r="N2922" s="41" t="s">
        <v>421</v>
      </c>
      <c r="O2922" s="41" t="s">
        <v>70</v>
      </c>
    </row>
    <row r="2923" spans="1:15">
      <c r="A2923" s="38">
        <v>41102</v>
      </c>
      <c r="B2923" s="38">
        <v>51482</v>
      </c>
      <c r="C2923" s="131">
        <v>341</v>
      </c>
      <c r="D2923" s="39">
        <v>8.5099999999999995E-2</v>
      </c>
      <c r="E2923" s="39">
        <v>0.08</v>
      </c>
      <c r="F2923" s="40">
        <v>191500</v>
      </c>
      <c r="G2923" s="40">
        <v>191500</v>
      </c>
      <c r="H2923" s="40">
        <v>57508.32</v>
      </c>
      <c r="I2923" s="40">
        <v>123999.99</v>
      </c>
      <c r="J2923" s="67">
        <f t="shared" si="135"/>
        <v>0.30030454308093996</v>
      </c>
      <c r="K2923" s="39">
        <f t="shared" si="136"/>
        <v>0.64751953002610974</v>
      </c>
      <c r="L2923" s="2" t="str">
        <f t="shared" si="137"/>
        <v>AA</v>
      </c>
      <c r="M2923" s="2" t="s">
        <v>532</v>
      </c>
      <c r="N2923" s="2" t="s">
        <v>417</v>
      </c>
      <c r="O2923" s="2" t="s">
        <v>70</v>
      </c>
    </row>
    <row r="2924" spans="1:15">
      <c r="A2924" s="38">
        <v>41779</v>
      </c>
      <c r="B2924" s="38">
        <v>53651</v>
      </c>
      <c r="C2924" s="131">
        <v>390</v>
      </c>
      <c r="D2924" s="39">
        <v>8.5099999999999995E-2</v>
      </c>
      <c r="E2924" s="39">
        <v>7.6799999999999993E-2</v>
      </c>
      <c r="F2924" s="40">
        <v>122000</v>
      </c>
      <c r="G2924" s="40">
        <v>122000</v>
      </c>
      <c r="H2924" s="40">
        <v>77797.75</v>
      </c>
      <c r="I2924" s="40">
        <v>78999.990000000005</v>
      </c>
      <c r="J2924" s="67">
        <f t="shared" si="135"/>
        <v>0.63768647540983603</v>
      </c>
      <c r="K2924" s="39">
        <f t="shared" si="136"/>
        <v>0.6475409016393443</v>
      </c>
      <c r="L2924" s="2" t="str">
        <f t="shared" si="137"/>
        <v>AA</v>
      </c>
      <c r="M2924" s="2" t="s">
        <v>1158</v>
      </c>
      <c r="N2924" s="2" t="s">
        <v>421</v>
      </c>
      <c r="O2924" s="2" t="s">
        <v>70</v>
      </c>
    </row>
    <row r="2925" spans="1:15">
      <c r="A2925" s="38">
        <v>41619</v>
      </c>
      <c r="B2925" s="38">
        <v>48924</v>
      </c>
      <c r="C2925" s="131">
        <v>240</v>
      </c>
      <c r="D2925" s="39">
        <v>8.5099999999999995E-2</v>
      </c>
      <c r="E2925" s="39">
        <v>7.5300000000000006E-2</v>
      </c>
      <c r="F2925" s="40">
        <v>90000</v>
      </c>
      <c r="G2925" s="40">
        <v>90000</v>
      </c>
      <c r="H2925" s="40">
        <v>55474.77</v>
      </c>
      <c r="I2925" s="40">
        <v>58280.59</v>
      </c>
      <c r="J2925" s="67">
        <f t="shared" si="135"/>
        <v>0.61638633333333326</v>
      </c>
      <c r="K2925" s="39">
        <f t="shared" si="136"/>
        <v>0.64756211111111106</v>
      </c>
      <c r="L2925" s="2" t="str">
        <f t="shared" si="137"/>
        <v>AA</v>
      </c>
      <c r="M2925" s="2" t="s">
        <v>1315</v>
      </c>
      <c r="N2925" s="2" t="s">
        <v>417</v>
      </c>
      <c r="O2925" s="2" t="s">
        <v>70</v>
      </c>
    </row>
    <row r="2926" spans="1:15">
      <c r="A2926" s="42">
        <v>41488</v>
      </c>
      <c r="B2926" s="42">
        <v>52445</v>
      </c>
      <c r="C2926" s="130">
        <v>360</v>
      </c>
      <c r="D2926" s="43">
        <v>8.5099999999999995E-2</v>
      </c>
      <c r="E2926" s="43">
        <v>0.08</v>
      </c>
      <c r="F2926" s="44">
        <v>127189.64</v>
      </c>
      <c r="G2926" s="44">
        <v>127189.64</v>
      </c>
      <c r="H2926" s="44">
        <v>82443.56</v>
      </c>
      <c r="I2926" s="44">
        <v>82369.36</v>
      </c>
      <c r="J2926" s="68">
        <f t="shared" si="135"/>
        <v>0.64819398812670592</v>
      </c>
      <c r="K2926" s="43">
        <f t="shared" si="136"/>
        <v>0.64761060727902053</v>
      </c>
      <c r="L2926" s="41" t="str">
        <f t="shared" si="137"/>
        <v>AA</v>
      </c>
      <c r="M2926" s="41" t="s">
        <v>689</v>
      </c>
      <c r="N2926" s="41" t="s">
        <v>424</v>
      </c>
      <c r="O2926" s="41" t="s">
        <v>70</v>
      </c>
    </row>
    <row r="2927" spans="1:15">
      <c r="A2927" s="38">
        <v>41535</v>
      </c>
      <c r="B2927" s="38">
        <v>48840</v>
      </c>
      <c r="C2927" s="131">
        <v>240</v>
      </c>
      <c r="D2927" s="39">
        <v>8.5099999999999995E-2</v>
      </c>
      <c r="E2927" s="39">
        <v>0.08</v>
      </c>
      <c r="F2927" s="40">
        <v>125000</v>
      </c>
      <c r="G2927" s="40">
        <v>125000</v>
      </c>
      <c r="H2927" s="40">
        <v>76188.600000000006</v>
      </c>
      <c r="I2927" s="40">
        <v>80999.990000000005</v>
      </c>
      <c r="J2927" s="67">
        <f t="shared" si="135"/>
        <v>0.60950880000000007</v>
      </c>
      <c r="K2927" s="39">
        <f t="shared" si="136"/>
        <v>0.64799992000000006</v>
      </c>
      <c r="L2927" s="2" t="str">
        <f t="shared" si="137"/>
        <v>AA</v>
      </c>
      <c r="M2927" s="2" t="s">
        <v>533</v>
      </c>
      <c r="N2927" s="2" t="s">
        <v>424</v>
      </c>
      <c r="O2927" s="2" t="s">
        <v>70</v>
      </c>
    </row>
    <row r="2928" spans="1:15">
      <c r="A2928" s="38">
        <v>41288</v>
      </c>
      <c r="B2928" s="38">
        <v>50419</v>
      </c>
      <c r="C2928" s="131">
        <v>300</v>
      </c>
      <c r="D2928" s="39">
        <v>8.5099999999999995E-2</v>
      </c>
      <c r="E2928" s="39">
        <v>0.08</v>
      </c>
      <c r="F2928" s="40">
        <v>139000</v>
      </c>
      <c r="G2928" s="40">
        <v>139000</v>
      </c>
      <c r="H2928" s="40">
        <v>83576.34</v>
      </c>
      <c r="I2928" s="40">
        <v>90071.99</v>
      </c>
      <c r="J2928" s="67">
        <f t="shared" si="135"/>
        <v>0.60126863309352518</v>
      </c>
      <c r="K2928" s="39">
        <f t="shared" si="136"/>
        <v>0.64799992805755402</v>
      </c>
      <c r="L2928" s="2" t="str">
        <f t="shared" si="137"/>
        <v>AA</v>
      </c>
      <c r="M2928" s="2" t="s">
        <v>713</v>
      </c>
      <c r="N2928" s="2" t="s">
        <v>418</v>
      </c>
      <c r="O2928" s="2" t="s">
        <v>70</v>
      </c>
    </row>
    <row r="2929" spans="1:15">
      <c r="A2929" s="42">
        <v>41537</v>
      </c>
      <c r="B2929" s="42">
        <v>52494</v>
      </c>
      <c r="C2929" s="130">
        <v>360</v>
      </c>
      <c r="D2929" s="43">
        <v>8.5099999999999995E-2</v>
      </c>
      <c r="E2929" s="43">
        <v>7.5300000000000006E-2</v>
      </c>
      <c r="F2929" s="44">
        <v>175000</v>
      </c>
      <c r="G2929" s="44">
        <v>175000</v>
      </c>
      <c r="H2929" s="44">
        <v>109308.03</v>
      </c>
      <c r="I2929" s="44">
        <v>113418.48</v>
      </c>
      <c r="J2929" s="68">
        <f t="shared" si="135"/>
        <v>0.62461731428571432</v>
      </c>
      <c r="K2929" s="43">
        <f t="shared" si="136"/>
        <v>0.64810559999999995</v>
      </c>
      <c r="L2929" s="41" t="str">
        <f t="shared" si="137"/>
        <v>AA</v>
      </c>
      <c r="M2929" s="41" t="s">
        <v>554</v>
      </c>
      <c r="N2929" s="41" t="s">
        <v>417</v>
      </c>
      <c r="O2929" s="41" t="s">
        <v>70</v>
      </c>
    </row>
    <row r="2930" spans="1:15">
      <c r="A2930" s="42">
        <v>41431</v>
      </c>
      <c r="B2930" s="42">
        <v>48736</v>
      </c>
      <c r="C2930" s="130">
        <v>240</v>
      </c>
      <c r="D2930" s="43">
        <v>8.5099999999999995E-2</v>
      </c>
      <c r="E2930" s="43">
        <v>0.08</v>
      </c>
      <c r="F2930" s="44">
        <v>145000</v>
      </c>
      <c r="G2930" s="44">
        <v>145000</v>
      </c>
      <c r="H2930" s="44">
        <v>95904.97</v>
      </c>
      <c r="I2930" s="44">
        <v>93999.99</v>
      </c>
      <c r="J2930" s="68">
        <f t="shared" si="135"/>
        <v>0.66141358620689661</v>
      </c>
      <c r="K2930" s="43">
        <f t="shared" si="136"/>
        <v>0.64827579310344829</v>
      </c>
      <c r="L2930" s="41" t="str">
        <f t="shared" si="137"/>
        <v>A</v>
      </c>
      <c r="M2930" s="41" t="s">
        <v>721</v>
      </c>
      <c r="N2930" s="41" t="s">
        <v>417</v>
      </c>
      <c r="O2930" s="41" t="s">
        <v>70</v>
      </c>
    </row>
    <row r="2931" spans="1:15">
      <c r="A2931" s="38">
        <v>41739</v>
      </c>
      <c r="B2931" s="38">
        <v>54523</v>
      </c>
      <c r="C2931" s="131">
        <v>420</v>
      </c>
      <c r="D2931" s="39">
        <v>8.5099999999999995E-2</v>
      </c>
      <c r="E2931" s="39">
        <v>7.5300000000000006E-2</v>
      </c>
      <c r="F2931" s="40">
        <v>185000</v>
      </c>
      <c r="G2931" s="40">
        <v>185000</v>
      </c>
      <c r="H2931" s="40">
        <v>118000.72</v>
      </c>
      <c r="I2931" s="40">
        <v>119960.83</v>
      </c>
      <c r="J2931" s="67">
        <f t="shared" si="135"/>
        <v>0.63784172972972975</v>
      </c>
      <c r="K2931" s="39">
        <f t="shared" si="136"/>
        <v>0.64843691891891897</v>
      </c>
      <c r="L2931" s="2" t="str">
        <f t="shared" si="137"/>
        <v>AA</v>
      </c>
      <c r="M2931" s="2" t="s">
        <v>633</v>
      </c>
      <c r="N2931" s="2" t="s">
        <v>422</v>
      </c>
      <c r="O2931" s="2" t="s">
        <v>70</v>
      </c>
    </row>
    <row r="2932" spans="1:15">
      <c r="A2932" s="38">
        <v>41227</v>
      </c>
      <c r="B2932" s="38">
        <v>50358</v>
      </c>
      <c r="C2932" s="131">
        <v>300</v>
      </c>
      <c r="D2932" s="39">
        <v>8.5099999999999995E-2</v>
      </c>
      <c r="E2932" s="39">
        <v>0.08</v>
      </c>
      <c r="F2932" s="40">
        <v>156400</v>
      </c>
      <c r="G2932" s="40">
        <v>156400</v>
      </c>
      <c r="H2932" s="40">
        <v>100192.83</v>
      </c>
      <c r="I2932" s="40">
        <v>101424.68</v>
      </c>
      <c r="J2932" s="67">
        <f t="shared" si="135"/>
        <v>0.64061911764705881</v>
      </c>
      <c r="K2932" s="39">
        <f t="shared" si="136"/>
        <v>0.64849539641943732</v>
      </c>
      <c r="L2932" s="2" t="str">
        <f t="shared" si="137"/>
        <v>AA</v>
      </c>
      <c r="M2932" s="2" t="s">
        <v>482</v>
      </c>
      <c r="N2932" s="2" t="s">
        <v>422</v>
      </c>
      <c r="O2932" s="2" t="s">
        <v>70</v>
      </c>
    </row>
    <row r="2933" spans="1:15">
      <c r="A2933" s="38">
        <v>41149</v>
      </c>
      <c r="B2933" s="38">
        <v>50280</v>
      </c>
      <c r="C2933" s="131">
        <v>300</v>
      </c>
      <c r="D2933" s="39">
        <v>8.5099999999999995E-2</v>
      </c>
      <c r="E2933" s="39">
        <v>8.5099999999999995E-2</v>
      </c>
      <c r="F2933" s="40">
        <v>74000</v>
      </c>
      <c r="G2933" s="40">
        <v>74000</v>
      </c>
      <c r="H2933" s="40">
        <v>43706.58</v>
      </c>
      <c r="I2933" s="40">
        <v>47999.99</v>
      </c>
      <c r="J2933" s="67">
        <f t="shared" si="135"/>
        <v>0.59062945945945944</v>
      </c>
      <c r="K2933" s="39">
        <f t="shared" si="136"/>
        <v>0.64864851351351349</v>
      </c>
      <c r="L2933" s="2" t="str">
        <f t="shared" si="137"/>
        <v>AA</v>
      </c>
      <c r="M2933" s="2" t="s">
        <v>457</v>
      </c>
      <c r="N2933" s="2" t="s">
        <v>419</v>
      </c>
      <c r="O2933" s="2" t="s">
        <v>70</v>
      </c>
    </row>
    <row r="2934" spans="1:15">
      <c r="A2934" s="42">
        <v>41543</v>
      </c>
      <c r="B2934" s="42">
        <v>44161</v>
      </c>
      <c r="C2934" s="130">
        <v>86</v>
      </c>
      <c r="D2934" s="43">
        <v>8.5099999999999995E-2</v>
      </c>
      <c r="E2934" s="43">
        <v>7.5300000000000006E-2</v>
      </c>
      <c r="F2934" s="44">
        <v>185000</v>
      </c>
      <c r="G2934" s="44">
        <v>185000</v>
      </c>
      <c r="H2934" s="44">
        <v>63867.18</v>
      </c>
      <c r="I2934" s="44">
        <v>119999.99</v>
      </c>
      <c r="J2934" s="68">
        <f t="shared" si="135"/>
        <v>0.34522799999999998</v>
      </c>
      <c r="K2934" s="43">
        <f t="shared" si="136"/>
        <v>0.64864859459459467</v>
      </c>
      <c r="L2934" s="41" t="str">
        <f t="shared" si="137"/>
        <v>AA</v>
      </c>
      <c r="M2934" s="41" t="s">
        <v>555</v>
      </c>
      <c r="N2934" s="41" t="s">
        <v>434</v>
      </c>
      <c r="O2934" s="41" t="s">
        <v>70</v>
      </c>
    </row>
    <row r="2935" spans="1:15">
      <c r="A2935" s="42">
        <v>41778</v>
      </c>
      <c r="B2935" s="42">
        <v>45035</v>
      </c>
      <c r="C2935" s="130">
        <v>107</v>
      </c>
      <c r="D2935" s="43">
        <v>8.5099999999999995E-2</v>
      </c>
      <c r="E2935" s="43">
        <v>7.6799999999999993E-2</v>
      </c>
      <c r="F2935" s="44">
        <v>185000</v>
      </c>
      <c r="G2935" s="44">
        <v>185000</v>
      </c>
      <c r="H2935" s="44">
        <v>89516.18</v>
      </c>
      <c r="I2935" s="44">
        <v>119999.99</v>
      </c>
      <c r="J2935" s="68">
        <f t="shared" si="135"/>
        <v>0.48387124324324321</v>
      </c>
      <c r="K2935" s="43">
        <f t="shared" si="136"/>
        <v>0.64864859459459467</v>
      </c>
      <c r="L2935" s="41" t="str">
        <f t="shared" si="137"/>
        <v>AA</v>
      </c>
      <c r="M2935" s="41" t="s">
        <v>554</v>
      </c>
      <c r="N2935" s="41" t="s">
        <v>417</v>
      </c>
      <c r="O2935" s="41" t="s">
        <v>70</v>
      </c>
    </row>
    <row r="2936" spans="1:15">
      <c r="A2936" s="42">
        <v>41719</v>
      </c>
      <c r="B2936" s="42">
        <v>52677</v>
      </c>
      <c r="C2936" s="130">
        <v>360</v>
      </c>
      <c r="D2936" s="43">
        <v>8.5099999999999995E-2</v>
      </c>
      <c r="E2936" s="43">
        <v>7.4400000000000008E-2</v>
      </c>
      <c r="F2936" s="44">
        <v>185000</v>
      </c>
      <c r="G2936" s="44">
        <v>185000</v>
      </c>
      <c r="H2936" s="44">
        <v>117269.16</v>
      </c>
      <c r="I2936" s="44">
        <v>119999.99</v>
      </c>
      <c r="J2936" s="68">
        <f t="shared" si="135"/>
        <v>0.63388735135135132</v>
      </c>
      <c r="K2936" s="43">
        <f t="shared" si="136"/>
        <v>0.64864859459459467</v>
      </c>
      <c r="L2936" s="41" t="str">
        <f t="shared" si="137"/>
        <v>AA</v>
      </c>
      <c r="M2936" s="41" t="s">
        <v>586</v>
      </c>
      <c r="N2936" s="41" t="s">
        <v>416</v>
      </c>
      <c r="O2936" s="41" t="s">
        <v>70</v>
      </c>
    </row>
    <row r="2937" spans="1:15">
      <c r="A2937" s="42">
        <v>41481</v>
      </c>
      <c r="B2937" s="42">
        <v>52438</v>
      </c>
      <c r="C2937" s="130">
        <v>360</v>
      </c>
      <c r="D2937" s="43">
        <v>8.5099999999999995E-2</v>
      </c>
      <c r="E2937" s="43">
        <v>7.5300000000000006E-2</v>
      </c>
      <c r="F2937" s="44">
        <v>185000</v>
      </c>
      <c r="G2937" s="44">
        <v>185000</v>
      </c>
      <c r="H2937" s="44">
        <v>119671.61</v>
      </c>
      <c r="I2937" s="44">
        <v>119999.99</v>
      </c>
      <c r="J2937" s="68">
        <f t="shared" si="135"/>
        <v>0.64687356756756753</v>
      </c>
      <c r="K2937" s="43">
        <f t="shared" si="136"/>
        <v>0.64864859459459467</v>
      </c>
      <c r="L2937" s="41" t="str">
        <f t="shared" si="137"/>
        <v>AA</v>
      </c>
      <c r="M2937" s="41" t="s">
        <v>634</v>
      </c>
      <c r="N2937" s="41" t="s">
        <v>421</v>
      </c>
      <c r="O2937" s="41" t="s">
        <v>70</v>
      </c>
    </row>
    <row r="2938" spans="1:15">
      <c r="A2938" s="38">
        <v>41631</v>
      </c>
      <c r="B2938" s="38">
        <v>45283</v>
      </c>
      <c r="C2938" s="131">
        <v>120</v>
      </c>
      <c r="D2938" s="39">
        <v>8.5099999999999995E-2</v>
      </c>
      <c r="E2938" s="39">
        <v>0.08</v>
      </c>
      <c r="F2938" s="40">
        <v>116311.78</v>
      </c>
      <c r="G2938" s="40">
        <v>116311.78</v>
      </c>
      <c r="H2938" s="40">
        <v>68482.03</v>
      </c>
      <c r="I2938" s="40">
        <v>75454</v>
      </c>
      <c r="J2938" s="67">
        <f t="shared" si="135"/>
        <v>0.58877982952371632</v>
      </c>
      <c r="K2938" s="39">
        <f t="shared" si="136"/>
        <v>0.64872190933712814</v>
      </c>
      <c r="L2938" s="2" t="str">
        <f t="shared" si="137"/>
        <v>AA</v>
      </c>
      <c r="M2938" s="2" t="s">
        <v>724</v>
      </c>
      <c r="N2938" s="2" t="s">
        <v>424</v>
      </c>
      <c r="O2938" s="2" t="s">
        <v>70</v>
      </c>
    </row>
    <row r="2939" spans="1:15">
      <c r="A2939" s="42">
        <v>41103</v>
      </c>
      <c r="B2939" s="42">
        <v>52060</v>
      </c>
      <c r="C2939" s="130">
        <v>360</v>
      </c>
      <c r="D2939" s="43">
        <v>8.5099999999999995E-2</v>
      </c>
      <c r="E2939" s="43">
        <v>0.08</v>
      </c>
      <c r="F2939" s="44">
        <v>198500</v>
      </c>
      <c r="G2939" s="44">
        <v>198500</v>
      </c>
      <c r="H2939" s="44">
        <v>119179.68</v>
      </c>
      <c r="I2939" s="44">
        <v>128786.3</v>
      </c>
      <c r="J2939" s="68">
        <f t="shared" si="135"/>
        <v>0.60040141057934504</v>
      </c>
      <c r="K2939" s="43">
        <f t="shared" si="136"/>
        <v>0.64879748110831237</v>
      </c>
      <c r="L2939" s="41" t="str">
        <f t="shared" si="137"/>
        <v>AA</v>
      </c>
      <c r="M2939" s="41" t="s">
        <v>1308</v>
      </c>
      <c r="N2939" s="41" t="s">
        <v>422</v>
      </c>
      <c r="O2939" s="41" t="s">
        <v>70</v>
      </c>
    </row>
    <row r="2940" spans="1:15">
      <c r="A2940" s="42">
        <v>41459</v>
      </c>
      <c r="B2940" s="42">
        <v>44259</v>
      </c>
      <c r="C2940" s="130">
        <v>92</v>
      </c>
      <c r="D2940" s="43">
        <v>8.5099999999999995E-2</v>
      </c>
      <c r="E2940" s="43">
        <v>0.08</v>
      </c>
      <c r="F2940" s="44">
        <v>139000</v>
      </c>
      <c r="G2940" s="44">
        <v>139000</v>
      </c>
      <c r="H2940" s="44">
        <v>72535.259999999995</v>
      </c>
      <c r="I2940" s="44">
        <v>90213.440000000002</v>
      </c>
      <c r="J2940" s="68">
        <f t="shared" si="135"/>
        <v>0.52183640287769784</v>
      </c>
      <c r="K2940" s="43">
        <f t="shared" si="136"/>
        <v>0.64901755395683458</v>
      </c>
      <c r="L2940" s="41" t="str">
        <f t="shared" si="137"/>
        <v>AA</v>
      </c>
      <c r="M2940" s="41" t="s">
        <v>467</v>
      </c>
      <c r="N2940" s="41" t="s">
        <v>425</v>
      </c>
      <c r="O2940" s="41" t="s">
        <v>70</v>
      </c>
    </row>
    <row r="2941" spans="1:15">
      <c r="A2941" s="38">
        <v>41605</v>
      </c>
      <c r="B2941" s="38">
        <v>54389</v>
      </c>
      <c r="C2941" s="131">
        <v>420</v>
      </c>
      <c r="D2941" s="39">
        <v>8.5099999999999995E-2</v>
      </c>
      <c r="E2941" s="39">
        <v>0.08</v>
      </c>
      <c r="F2941" s="40">
        <v>185000</v>
      </c>
      <c r="G2941" s="40">
        <v>185000</v>
      </c>
      <c r="H2941" s="40">
        <v>117137.91</v>
      </c>
      <c r="I2941" s="40">
        <v>120119.02</v>
      </c>
      <c r="J2941" s="67">
        <f t="shared" si="135"/>
        <v>0.63317789189189189</v>
      </c>
      <c r="K2941" s="39">
        <f t="shared" si="136"/>
        <v>0.64929199999999998</v>
      </c>
      <c r="L2941" s="2" t="str">
        <f t="shared" si="137"/>
        <v>AA</v>
      </c>
      <c r="M2941" s="2" t="s">
        <v>495</v>
      </c>
      <c r="N2941" s="2" t="s">
        <v>424</v>
      </c>
      <c r="O2941" s="2" t="s">
        <v>70</v>
      </c>
    </row>
    <row r="2942" spans="1:15">
      <c r="A2942" s="42">
        <v>41624</v>
      </c>
      <c r="B2942" s="42">
        <v>52581</v>
      </c>
      <c r="C2942" s="130">
        <v>360</v>
      </c>
      <c r="D2942" s="43">
        <v>8.5099999999999995E-2</v>
      </c>
      <c r="E2942" s="43">
        <v>0.08</v>
      </c>
      <c r="F2942" s="44">
        <v>154000</v>
      </c>
      <c r="G2942" s="44">
        <v>154000</v>
      </c>
      <c r="H2942" s="44">
        <v>97127.09</v>
      </c>
      <c r="I2942" s="44">
        <v>99999.99</v>
      </c>
      <c r="J2942" s="68">
        <f t="shared" si="135"/>
        <v>0.63069538961038962</v>
      </c>
      <c r="K2942" s="43">
        <f t="shared" si="136"/>
        <v>0.64935058441558446</v>
      </c>
      <c r="L2942" s="41" t="str">
        <f t="shared" si="137"/>
        <v>AA</v>
      </c>
      <c r="M2942" s="41" t="s">
        <v>671</v>
      </c>
      <c r="N2942" s="41" t="s">
        <v>420</v>
      </c>
      <c r="O2942" s="41" t="s">
        <v>70</v>
      </c>
    </row>
    <row r="2943" spans="1:15">
      <c r="A2943" s="42">
        <v>41227</v>
      </c>
      <c r="B2943" s="42">
        <v>54010</v>
      </c>
      <c r="C2943" s="130">
        <v>420</v>
      </c>
      <c r="D2943" s="43">
        <v>8.5099999999999995E-2</v>
      </c>
      <c r="E2943" s="43">
        <v>7.8100000000000003E-2</v>
      </c>
      <c r="F2943" s="44">
        <v>97000</v>
      </c>
      <c r="G2943" s="44">
        <v>97000</v>
      </c>
      <c r="H2943" s="44">
        <v>45097.120000000003</v>
      </c>
      <c r="I2943" s="44">
        <v>62999.99</v>
      </c>
      <c r="J2943" s="68">
        <f t="shared" si="135"/>
        <v>0.46491876288659795</v>
      </c>
      <c r="K2943" s="43">
        <f t="shared" si="136"/>
        <v>0.64948443298969072</v>
      </c>
      <c r="L2943" s="41" t="str">
        <f t="shared" si="137"/>
        <v>AA</v>
      </c>
      <c r="M2943" s="41" t="s">
        <v>545</v>
      </c>
      <c r="N2943" s="41" t="s">
        <v>421</v>
      </c>
      <c r="O2943" s="41" t="s">
        <v>70</v>
      </c>
    </row>
    <row r="2944" spans="1:15">
      <c r="A2944" s="42">
        <v>41114</v>
      </c>
      <c r="B2944" s="42">
        <v>52071</v>
      </c>
      <c r="C2944" s="130">
        <v>360</v>
      </c>
      <c r="D2944" s="43">
        <v>8.5099999999999995E-2</v>
      </c>
      <c r="E2944" s="43">
        <v>7.5300000000000006E-2</v>
      </c>
      <c r="F2944" s="44">
        <v>137000</v>
      </c>
      <c r="G2944" s="44">
        <v>137000</v>
      </c>
      <c r="H2944" s="44">
        <v>82305.149999999994</v>
      </c>
      <c r="I2944" s="44">
        <v>88999.99</v>
      </c>
      <c r="J2944" s="68">
        <f t="shared" si="135"/>
        <v>0.60076751824817509</v>
      </c>
      <c r="K2944" s="43">
        <f t="shared" si="136"/>
        <v>0.64963496350364969</v>
      </c>
      <c r="L2944" s="41" t="str">
        <f t="shared" si="137"/>
        <v>AA</v>
      </c>
      <c r="M2944" s="41" t="s">
        <v>552</v>
      </c>
      <c r="N2944" s="41" t="s">
        <v>416</v>
      </c>
      <c r="O2944" s="41" t="s">
        <v>70</v>
      </c>
    </row>
    <row r="2945" spans="1:15">
      <c r="A2945" s="38">
        <v>41677</v>
      </c>
      <c r="B2945" s="38">
        <v>51781</v>
      </c>
      <c r="C2945" s="131">
        <v>332</v>
      </c>
      <c r="D2945" s="39">
        <v>8.5099999999999995E-2</v>
      </c>
      <c r="E2945" s="39">
        <v>0.08</v>
      </c>
      <c r="F2945" s="40">
        <v>155000</v>
      </c>
      <c r="G2945" s="40">
        <v>155000</v>
      </c>
      <c r="H2945" s="40">
        <v>98005.61</v>
      </c>
      <c r="I2945" s="40">
        <v>100699.99</v>
      </c>
      <c r="J2945" s="67">
        <f t="shared" si="135"/>
        <v>0.63229425806451611</v>
      </c>
      <c r="K2945" s="39">
        <f t="shared" si="136"/>
        <v>0.6496773548387097</v>
      </c>
      <c r="L2945" s="2" t="str">
        <f t="shared" si="137"/>
        <v>AA</v>
      </c>
      <c r="M2945" s="2" t="s">
        <v>1041</v>
      </c>
      <c r="N2945" s="2" t="s">
        <v>416</v>
      </c>
      <c r="O2945" s="2" t="s">
        <v>70</v>
      </c>
    </row>
    <row r="2946" spans="1:15">
      <c r="A2946" s="38">
        <v>41493</v>
      </c>
      <c r="B2946" s="38">
        <v>48798</v>
      </c>
      <c r="C2946" s="131">
        <v>240</v>
      </c>
      <c r="D2946" s="39">
        <v>8.5099999999999995E-2</v>
      </c>
      <c r="E2946" s="39">
        <v>7.4400000000000008E-2</v>
      </c>
      <c r="F2946" s="40">
        <v>150000</v>
      </c>
      <c r="G2946" s="40">
        <v>150000</v>
      </c>
      <c r="H2946" s="40">
        <v>91343.95</v>
      </c>
      <c r="I2946" s="40">
        <v>97466.66</v>
      </c>
      <c r="J2946" s="67">
        <f t="shared" si="135"/>
        <v>0.60895966666666668</v>
      </c>
      <c r="K2946" s="39">
        <f t="shared" si="136"/>
        <v>0.64977773333333333</v>
      </c>
      <c r="L2946" s="2" t="str">
        <f t="shared" si="137"/>
        <v>AA</v>
      </c>
      <c r="M2946" s="2" t="s">
        <v>467</v>
      </c>
      <c r="N2946" s="2" t="s">
        <v>425</v>
      </c>
      <c r="O2946" s="2" t="s">
        <v>70</v>
      </c>
    </row>
    <row r="2947" spans="1:15">
      <c r="A2947" s="42">
        <v>41654</v>
      </c>
      <c r="B2947" s="42">
        <v>52611</v>
      </c>
      <c r="C2947" s="130">
        <v>360</v>
      </c>
      <c r="D2947" s="43">
        <v>8.5099999999999995E-2</v>
      </c>
      <c r="E2947" s="43">
        <v>0.08</v>
      </c>
      <c r="F2947" s="44">
        <v>174000</v>
      </c>
      <c r="G2947" s="44">
        <v>174000</v>
      </c>
      <c r="H2947" s="44">
        <v>110085.25</v>
      </c>
      <c r="I2947" s="44">
        <v>113067.14</v>
      </c>
      <c r="J2947" s="68">
        <f t="shared" ref="J2947:J3010" si="138">H2947/G2947</f>
        <v>0.63267385057471259</v>
      </c>
      <c r="K2947" s="43">
        <f t="shared" ref="K2947:K3010" si="139">I2947/G2947</f>
        <v>0.64981114942528739</v>
      </c>
      <c r="L2947" s="41" t="str">
        <f t="shared" ref="L2947:L3010" si="140">IF(J2947&lt;=65%,"AA",IF(J2947&lt;=75%,"A",IF(J2947&lt;=85%,"B","C")))</f>
        <v>AA</v>
      </c>
      <c r="M2947" s="41" t="s">
        <v>538</v>
      </c>
      <c r="N2947" s="41" t="s">
        <v>417</v>
      </c>
      <c r="O2947" s="41" t="s">
        <v>70</v>
      </c>
    </row>
    <row r="2948" spans="1:15">
      <c r="A2948" s="42">
        <v>41474</v>
      </c>
      <c r="B2948" s="42">
        <v>48718</v>
      </c>
      <c r="C2948" s="130">
        <v>238</v>
      </c>
      <c r="D2948" s="43">
        <v>8.5099999999999995E-2</v>
      </c>
      <c r="E2948" s="43">
        <v>7.8100000000000003E-2</v>
      </c>
      <c r="F2948" s="44">
        <v>158000</v>
      </c>
      <c r="G2948" s="44">
        <v>158000</v>
      </c>
      <c r="H2948" s="44">
        <v>95581.66</v>
      </c>
      <c r="I2948" s="44">
        <v>102675.05</v>
      </c>
      <c r="J2948" s="68">
        <f t="shared" si="138"/>
        <v>0.60494721518987349</v>
      </c>
      <c r="K2948" s="43">
        <f t="shared" si="139"/>
        <v>0.64984208860759496</v>
      </c>
      <c r="L2948" s="41" t="str">
        <f t="shared" si="140"/>
        <v>AA</v>
      </c>
      <c r="M2948" s="41" t="s">
        <v>970</v>
      </c>
      <c r="N2948" s="41" t="s">
        <v>427</v>
      </c>
      <c r="O2948" s="41" t="s">
        <v>70</v>
      </c>
    </row>
    <row r="2949" spans="1:15">
      <c r="A2949" s="42">
        <v>41192</v>
      </c>
      <c r="B2949" s="42">
        <v>52149</v>
      </c>
      <c r="C2949" s="130">
        <v>360</v>
      </c>
      <c r="D2949" s="43">
        <v>8.5099999999999995E-2</v>
      </c>
      <c r="E2949" s="43">
        <v>0.08</v>
      </c>
      <c r="F2949" s="44">
        <v>100000</v>
      </c>
      <c r="G2949" s="44">
        <v>100000</v>
      </c>
      <c r="H2949" s="44">
        <v>62805.99</v>
      </c>
      <c r="I2949" s="44">
        <v>64998.32</v>
      </c>
      <c r="J2949" s="68">
        <f t="shared" si="138"/>
        <v>0.6280599</v>
      </c>
      <c r="K2949" s="43">
        <f t="shared" si="139"/>
        <v>0.64998319999999998</v>
      </c>
      <c r="L2949" s="41" t="str">
        <f t="shared" si="140"/>
        <v>AA</v>
      </c>
      <c r="M2949" s="41" t="s">
        <v>1283</v>
      </c>
      <c r="N2949" s="41" t="s">
        <v>416</v>
      </c>
      <c r="O2949" s="41" t="s">
        <v>70</v>
      </c>
    </row>
    <row r="2950" spans="1:15">
      <c r="A2950" s="38">
        <v>41708</v>
      </c>
      <c r="B2950" s="38">
        <v>52666</v>
      </c>
      <c r="C2950" s="131">
        <v>360</v>
      </c>
      <c r="D2950" s="39">
        <v>8.5099999999999995E-2</v>
      </c>
      <c r="E2950" s="39">
        <v>0.08</v>
      </c>
      <c r="F2950" s="40">
        <v>100000</v>
      </c>
      <c r="G2950" s="40">
        <v>100000</v>
      </c>
      <c r="H2950" s="40">
        <v>63567.15</v>
      </c>
      <c r="I2950" s="40">
        <v>64999.99</v>
      </c>
      <c r="J2950" s="67">
        <f t="shared" si="138"/>
        <v>0.63567150000000006</v>
      </c>
      <c r="K2950" s="39">
        <f t="shared" si="139"/>
        <v>0.64999989999999996</v>
      </c>
      <c r="L2950" s="2" t="str">
        <f t="shared" si="140"/>
        <v>AA</v>
      </c>
      <c r="M2950" s="2" t="s">
        <v>746</v>
      </c>
      <c r="N2950" s="2" t="s">
        <v>417</v>
      </c>
      <c r="O2950" s="2" t="s">
        <v>70</v>
      </c>
    </row>
    <row r="2951" spans="1:15">
      <c r="A2951" s="38">
        <v>41494</v>
      </c>
      <c r="B2951" s="38">
        <v>53274</v>
      </c>
      <c r="C2951" s="131">
        <v>387</v>
      </c>
      <c r="D2951" s="39">
        <v>8.5099999999999995E-2</v>
      </c>
      <c r="E2951" s="39">
        <v>0.08</v>
      </c>
      <c r="F2951" s="40">
        <v>100000</v>
      </c>
      <c r="G2951" s="40">
        <v>100000</v>
      </c>
      <c r="H2951" s="40">
        <v>62701.81</v>
      </c>
      <c r="I2951" s="40">
        <v>64999.99</v>
      </c>
      <c r="J2951" s="67">
        <f t="shared" si="138"/>
        <v>0.62701810000000002</v>
      </c>
      <c r="K2951" s="39">
        <f t="shared" si="139"/>
        <v>0.64999989999999996</v>
      </c>
      <c r="L2951" s="2" t="str">
        <f t="shared" si="140"/>
        <v>AA</v>
      </c>
      <c r="M2951" s="2" t="s">
        <v>882</v>
      </c>
      <c r="N2951" s="2" t="s">
        <v>416</v>
      </c>
      <c r="O2951" s="2" t="s">
        <v>70</v>
      </c>
    </row>
    <row r="2952" spans="1:15">
      <c r="A2952" s="38">
        <v>41088</v>
      </c>
      <c r="B2952" s="38">
        <v>49488</v>
      </c>
      <c r="C2952" s="131">
        <v>276</v>
      </c>
      <c r="D2952" s="39">
        <v>8.5099999999999995E-2</v>
      </c>
      <c r="E2952" s="39">
        <v>0.08</v>
      </c>
      <c r="F2952" s="40">
        <v>140000</v>
      </c>
      <c r="G2952" s="40">
        <v>140000</v>
      </c>
      <c r="H2952" s="40">
        <v>81394.05</v>
      </c>
      <c r="I2952" s="40">
        <v>90999.99</v>
      </c>
      <c r="J2952" s="67">
        <f t="shared" si="138"/>
        <v>0.58138607142857146</v>
      </c>
      <c r="K2952" s="39">
        <f t="shared" si="139"/>
        <v>0.64999992857142863</v>
      </c>
      <c r="L2952" s="2" t="str">
        <f t="shared" si="140"/>
        <v>AA</v>
      </c>
      <c r="M2952" s="2" t="s">
        <v>552</v>
      </c>
      <c r="N2952" s="2" t="s">
        <v>416</v>
      </c>
      <c r="O2952" s="2" t="s">
        <v>70</v>
      </c>
    </row>
    <row r="2953" spans="1:15">
      <c r="A2953" s="42">
        <v>41555</v>
      </c>
      <c r="B2953" s="42">
        <v>54339</v>
      </c>
      <c r="C2953" s="130">
        <v>420</v>
      </c>
      <c r="D2953" s="43">
        <v>8.5099999999999995E-2</v>
      </c>
      <c r="E2953" s="43">
        <v>0.08</v>
      </c>
      <c r="F2953" s="44">
        <v>140000</v>
      </c>
      <c r="G2953" s="44">
        <v>140000</v>
      </c>
      <c r="H2953" s="44">
        <v>88517.9</v>
      </c>
      <c r="I2953" s="44">
        <v>90999.99</v>
      </c>
      <c r="J2953" s="68">
        <f t="shared" si="138"/>
        <v>0.63227071428571424</v>
      </c>
      <c r="K2953" s="43">
        <f t="shared" si="139"/>
        <v>0.64999992857142863</v>
      </c>
      <c r="L2953" s="41" t="str">
        <f t="shared" si="140"/>
        <v>AA</v>
      </c>
      <c r="M2953" s="41" t="s">
        <v>1242</v>
      </c>
      <c r="N2953" s="41" t="s">
        <v>417</v>
      </c>
      <c r="O2953" s="41" t="s">
        <v>70</v>
      </c>
    </row>
    <row r="2954" spans="1:15">
      <c r="A2954" s="38">
        <v>41226</v>
      </c>
      <c r="B2954" s="38">
        <v>54009</v>
      </c>
      <c r="C2954" s="131">
        <v>420</v>
      </c>
      <c r="D2954" s="39">
        <v>8.5099999999999995E-2</v>
      </c>
      <c r="E2954" s="39">
        <v>0.08</v>
      </c>
      <c r="F2954" s="40">
        <v>160000</v>
      </c>
      <c r="G2954" s="40">
        <v>160000</v>
      </c>
      <c r="H2954" s="40">
        <v>98536.91</v>
      </c>
      <c r="I2954" s="40">
        <v>103999.99</v>
      </c>
      <c r="J2954" s="67">
        <f t="shared" si="138"/>
        <v>0.61585568749999997</v>
      </c>
      <c r="K2954" s="39">
        <f t="shared" si="139"/>
        <v>0.64999993750000007</v>
      </c>
      <c r="L2954" s="2" t="str">
        <f t="shared" si="140"/>
        <v>AA</v>
      </c>
      <c r="M2954" s="2" t="s">
        <v>454</v>
      </c>
      <c r="N2954" s="2" t="s">
        <v>416</v>
      </c>
      <c r="O2954" s="2" t="s">
        <v>70</v>
      </c>
    </row>
    <row r="2955" spans="1:15">
      <c r="A2955" s="42">
        <v>41696</v>
      </c>
      <c r="B2955" s="42">
        <v>47175</v>
      </c>
      <c r="C2955" s="130">
        <v>180</v>
      </c>
      <c r="D2955" s="43">
        <v>8.5099999999999995E-2</v>
      </c>
      <c r="E2955" s="43">
        <v>0.08</v>
      </c>
      <c r="F2955" s="44">
        <v>180000</v>
      </c>
      <c r="G2955" s="44">
        <v>180000</v>
      </c>
      <c r="H2955" s="44">
        <v>110165.87</v>
      </c>
      <c r="I2955" s="44">
        <v>116999.99</v>
      </c>
      <c r="J2955" s="68">
        <f t="shared" si="138"/>
        <v>0.61203261111111107</v>
      </c>
      <c r="K2955" s="43">
        <f t="shared" si="139"/>
        <v>0.64999994444444442</v>
      </c>
      <c r="L2955" s="41" t="str">
        <f t="shared" si="140"/>
        <v>AA</v>
      </c>
      <c r="M2955" s="41" t="s">
        <v>754</v>
      </c>
      <c r="N2955" s="41" t="s">
        <v>422</v>
      </c>
      <c r="O2955" s="41" t="s">
        <v>70</v>
      </c>
    </row>
    <row r="2956" spans="1:15">
      <c r="A2956" s="38">
        <v>41596</v>
      </c>
      <c r="B2956" s="38">
        <v>52553</v>
      </c>
      <c r="C2956" s="131">
        <v>360</v>
      </c>
      <c r="D2956" s="39">
        <v>8.5099999999999995E-2</v>
      </c>
      <c r="E2956" s="39">
        <v>0.08</v>
      </c>
      <c r="F2956" s="40">
        <v>180000</v>
      </c>
      <c r="G2956" s="40">
        <v>180000</v>
      </c>
      <c r="H2956" s="40">
        <v>113406.59</v>
      </c>
      <c r="I2956" s="40">
        <v>116999.99</v>
      </c>
      <c r="J2956" s="67">
        <f t="shared" si="138"/>
        <v>0.63003661111111109</v>
      </c>
      <c r="K2956" s="39">
        <f t="shared" si="139"/>
        <v>0.64999994444444442</v>
      </c>
      <c r="L2956" s="2" t="str">
        <f t="shared" si="140"/>
        <v>AA</v>
      </c>
      <c r="M2956" s="2" t="s">
        <v>1198</v>
      </c>
      <c r="N2956" s="2" t="s">
        <v>421</v>
      </c>
      <c r="O2956" s="2" t="s">
        <v>70</v>
      </c>
    </row>
    <row r="2957" spans="1:15">
      <c r="A2957" s="38">
        <v>41192</v>
      </c>
      <c r="B2957" s="38">
        <v>44630</v>
      </c>
      <c r="C2957" s="131">
        <v>113</v>
      </c>
      <c r="D2957" s="39">
        <v>8.5099999999999995E-2</v>
      </c>
      <c r="E2957" s="39">
        <v>7.5300000000000006E-2</v>
      </c>
      <c r="F2957" s="40">
        <v>200000</v>
      </c>
      <c r="G2957" s="40">
        <v>200000</v>
      </c>
      <c r="H2957" s="40">
        <v>73349.77</v>
      </c>
      <c r="I2957" s="40">
        <v>129999.99</v>
      </c>
      <c r="J2957" s="67">
        <f t="shared" si="138"/>
        <v>0.36674885000000002</v>
      </c>
      <c r="K2957" s="39">
        <f t="shared" si="139"/>
        <v>0.64999994999999999</v>
      </c>
      <c r="L2957" s="2" t="str">
        <f t="shared" si="140"/>
        <v>AA</v>
      </c>
      <c r="M2957" s="2" t="s">
        <v>466</v>
      </c>
      <c r="N2957" s="2" t="s">
        <v>421</v>
      </c>
      <c r="O2957" s="2" t="s">
        <v>70</v>
      </c>
    </row>
    <row r="2958" spans="1:15">
      <c r="A2958" s="38">
        <v>41205</v>
      </c>
      <c r="B2958" s="38">
        <v>46683</v>
      </c>
      <c r="C2958" s="131">
        <v>180</v>
      </c>
      <c r="D2958" s="39">
        <v>8.5099999999999995E-2</v>
      </c>
      <c r="E2958" s="39">
        <v>7.8100000000000003E-2</v>
      </c>
      <c r="F2958" s="40">
        <v>200000</v>
      </c>
      <c r="G2958" s="40">
        <v>200000</v>
      </c>
      <c r="H2958" s="40">
        <v>111101.75</v>
      </c>
      <c r="I2958" s="40">
        <v>129999.99</v>
      </c>
      <c r="J2958" s="67">
        <f t="shared" si="138"/>
        <v>0.55550875</v>
      </c>
      <c r="K2958" s="39">
        <f t="shared" si="139"/>
        <v>0.64999994999999999</v>
      </c>
      <c r="L2958" s="2" t="str">
        <f t="shared" si="140"/>
        <v>AA</v>
      </c>
      <c r="M2958" s="2" t="s">
        <v>518</v>
      </c>
      <c r="N2958" s="2" t="s">
        <v>416</v>
      </c>
      <c r="O2958" s="2" t="s">
        <v>70</v>
      </c>
    </row>
    <row r="2959" spans="1:15">
      <c r="A2959" s="38">
        <v>41485</v>
      </c>
      <c r="B2959" s="38">
        <v>50616</v>
      </c>
      <c r="C2959" s="131">
        <v>300</v>
      </c>
      <c r="D2959" s="39">
        <v>8.5099999999999995E-2</v>
      </c>
      <c r="E2959" s="39">
        <v>7.5300000000000006E-2</v>
      </c>
      <c r="F2959" s="40">
        <v>200000</v>
      </c>
      <c r="G2959" s="40">
        <v>200000</v>
      </c>
      <c r="H2959" s="40">
        <v>123164.91</v>
      </c>
      <c r="I2959" s="40">
        <v>129999.99</v>
      </c>
      <c r="J2959" s="67">
        <f t="shared" si="138"/>
        <v>0.61582455000000003</v>
      </c>
      <c r="K2959" s="39">
        <f t="shared" si="139"/>
        <v>0.64999994999999999</v>
      </c>
      <c r="L2959" s="2" t="str">
        <f t="shared" si="140"/>
        <v>AA</v>
      </c>
      <c r="M2959" s="2" t="s">
        <v>505</v>
      </c>
      <c r="N2959" s="2" t="s">
        <v>424</v>
      </c>
      <c r="O2959" s="2" t="s">
        <v>70</v>
      </c>
    </row>
    <row r="2960" spans="1:15">
      <c r="A2960" s="42">
        <v>41488</v>
      </c>
      <c r="B2960" s="42">
        <v>50619</v>
      </c>
      <c r="C2960" s="130">
        <v>300</v>
      </c>
      <c r="D2960" s="43">
        <v>8.5099999999999995E-2</v>
      </c>
      <c r="E2960" s="43">
        <v>0.08</v>
      </c>
      <c r="F2960" s="44">
        <v>200000</v>
      </c>
      <c r="G2960" s="44">
        <v>200000</v>
      </c>
      <c r="H2960" s="44">
        <v>123682.14</v>
      </c>
      <c r="I2960" s="44">
        <v>129999.99</v>
      </c>
      <c r="J2960" s="68">
        <f t="shared" si="138"/>
        <v>0.61841069999999998</v>
      </c>
      <c r="K2960" s="43">
        <f t="shared" si="139"/>
        <v>0.64999994999999999</v>
      </c>
      <c r="L2960" s="41" t="str">
        <f t="shared" si="140"/>
        <v>AA</v>
      </c>
      <c r="M2960" s="41" t="s">
        <v>1071</v>
      </c>
      <c r="N2960" s="41" t="s">
        <v>421</v>
      </c>
      <c r="O2960" s="41" t="s">
        <v>70</v>
      </c>
    </row>
    <row r="2961" spans="1:15">
      <c r="A2961" s="42">
        <v>41470</v>
      </c>
      <c r="B2961" s="42">
        <v>51667</v>
      </c>
      <c r="C2961" s="130">
        <v>335</v>
      </c>
      <c r="D2961" s="43">
        <v>8.5099999999999995E-2</v>
      </c>
      <c r="E2961" s="43">
        <v>7.4400000000000008E-2</v>
      </c>
      <c r="F2961" s="44">
        <v>200000</v>
      </c>
      <c r="G2961" s="44">
        <v>200000</v>
      </c>
      <c r="H2961" s="44">
        <v>124173.86</v>
      </c>
      <c r="I2961" s="44">
        <v>129999.99</v>
      </c>
      <c r="J2961" s="68">
        <f t="shared" si="138"/>
        <v>0.62086929999999996</v>
      </c>
      <c r="K2961" s="43">
        <f t="shared" si="139"/>
        <v>0.64999994999999999</v>
      </c>
      <c r="L2961" s="41" t="str">
        <f t="shared" si="140"/>
        <v>AA</v>
      </c>
      <c r="M2961" s="41" t="s">
        <v>466</v>
      </c>
      <c r="N2961" s="41" t="s">
        <v>421</v>
      </c>
      <c r="O2961" s="41" t="s">
        <v>70</v>
      </c>
    </row>
    <row r="2962" spans="1:15">
      <c r="A2962" s="42">
        <v>41071</v>
      </c>
      <c r="B2962" s="42">
        <v>51693</v>
      </c>
      <c r="C2962" s="130">
        <v>349</v>
      </c>
      <c r="D2962" s="43">
        <v>8.5099999999999995E-2</v>
      </c>
      <c r="E2962" s="43">
        <v>0.08</v>
      </c>
      <c r="F2962" s="44">
        <v>200000</v>
      </c>
      <c r="G2962" s="44">
        <v>200000</v>
      </c>
      <c r="H2962" s="44">
        <v>96573.15</v>
      </c>
      <c r="I2962" s="44">
        <v>129999.99</v>
      </c>
      <c r="J2962" s="68">
        <f t="shared" si="138"/>
        <v>0.48286574999999998</v>
      </c>
      <c r="K2962" s="43">
        <f t="shared" si="139"/>
        <v>0.64999994999999999</v>
      </c>
      <c r="L2962" s="41" t="str">
        <f t="shared" si="140"/>
        <v>AA</v>
      </c>
      <c r="M2962" s="41" t="s">
        <v>566</v>
      </c>
      <c r="N2962" s="41" t="s">
        <v>420</v>
      </c>
      <c r="O2962" s="41" t="s">
        <v>70</v>
      </c>
    </row>
    <row r="2963" spans="1:15">
      <c r="A2963" s="42">
        <v>41542</v>
      </c>
      <c r="B2963" s="42">
        <v>52499</v>
      </c>
      <c r="C2963" s="130">
        <v>360</v>
      </c>
      <c r="D2963" s="43">
        <v>8.5099999999999995E-2</v>
      </c>
      <c r="E2963" s="43">
        <v>7.4400000000000008E-2</v>
      </c>
      <c r="F2963" s="44">
        <v>200000</v>
      </c>
      <c r="G2963" s="44">
        <v>200000</v>
      </c>
      <c r="H2963" s="44">
        <v>127934.53</v>
      </c>
      <c r="I2963" s="44">
        <v>129999.99</v>
      </c>
      <c r="J2963" s="68">
        <f t="shared" si="138"/>
        <v>0.63967264999999995</v>
      </c>
      <c r="K2963" s="43">
        <f t="shared" si="139"/>
        <v>0.64999994999999999</v>
      </c>
      <c r="L2963" s="41" t="str">
        <f t="shared" si="140"/>
        <v>AA</v>
      </c>
      <c r="M2963" s="41" t="s">
        <v>538</v>
      </c>
      <c r="N2963" s="41" t="s">
        <v>417</v>
      </c>
      <c r="O2963" s="41" t="s">
        <v>70</v>
      </c>
    </row>
    <row r="2964" spans="1:15">
      <c r="A2964" s="38">
        <v>41240</v>
      </c>
      <c r="B2964" s="38">
        <v>52197</v>
      </c>
      <c r="C2964" s="131">
        <v>360</v>
      </c>
      <c r="D2964" s="39">
        <v>8.5099999999999995E-2</v>
      </c>
      <c r="E2964" s="39">
        <v>7.5300000000000006E-2</v>
      </c>
      <c r="F2964" s="40">
        <v>200000</v>
      </c>
      <c r="G2964" s="40">
        <v>200000</v>
      </c>
      <c r="H2964" s="40">
        <v>121754.02</v>
      </c>
      <c r="I2964" s="40">
        <v>129999.99</v>
      </c>
      <c r="J2964" s="67">
        <f t="shared" si="138"/>
        <v>0.60877009999999998</v>
      </c>
      <c r="K2964" s="39">
        <f t="shared" si="139"/>
        <v>0.64999994999999999</v>
      </c>
      <c r="L2964" s="2" t="str">
        <f t="shared" si="140"/>
        <v>AA</v>
      </c>
      <c r="M2964" s="2" t="s">
        <v>554</v>
      </c>
      <c r="N2964" s="2" t="s">
        <v>417</v>
      </c>
      <c r="O2964" s="2" t="s">
        <v>70</v>
      </c>
    </row>
    <row r="2965" spans="1:15">
      <c r="A2965" s="42">
        <v>41418</v>
      </c>
      <c r="B2965" s="42">
        <v>52375</v>
      </c>
      <c r="C2965" s="130">
        <v>360</v>
      </c>
      <c r="D2965" s="43">
        <v>8.5099999999999995E-2</v>
      </c>
      <c r="E2965" s="43">
        <v>7.5300000000000006E-2</v>
      </c>
      <c r="F2965" s="44">
        <v>200000</v>
      </c>
      <c r="G2965" s="44">
        <v>200000</v>
      </c>
      <c r="H2965" s="44">
        <v>123852.41</v>
      </c>
      <c r="I2965" s="44">
        <v>129999.99</v>
      </c>
      <c r="J2965" s="68">
        <f t="shared" si="138"/>
        <v>0.61926205000000001</v>
      </c>
      <c r="K2965" s="43">
        <f t="shared" si="139"/>
        <v>0.64999994999999999</v>
      </c>
      <c r="L2965" s="41" t="str">
        <f t="shared" si="140"/>
        <v>AA</v>
      </c>
      <c r="M2965" s="41" t="s">
        <v>497</v>
      </c>
      <c r="N2965" s="41" t="s">
        <v>417</v>
      </c>
      <c r="O2965" s="41" t="s">
        <v>70</v>
      </c>
    </row>
    <row r="2966" spans="1:15">
      <c r="A2966" s="42">
        <v>41271</v>
      </c>
      <c r="B2966" s="42">
        <v>52228</v>
      </c>
      <c r="C2966" s="130">
        <v>360</v>
      </c>
      <c r="D2966" s="43">
        <v>8.5099999999999995E-2</v>
      </c>
      <c r="E2966" s="43">
        <v>0.08</v>
      </c>
      <c r="F2966" s="44">
        <v>200000</v>
      </c>
      <c r="G2966" s="44">
        <v>200000</v>
      </c>
      <c r="H2966" s="44">
        <v>122021.09</v>
      </c>
      <c r="I2966" s="44">
        <v>129999.99</v>
      </c>
      <c r="J2966" s="68">
        <f t="shared" si="138"/>
        <v>0.61010544999999994</v>
      </c>
      <c r="K2966" s="43">
        <f t="shared" si="139"/>
        <v>0.64999994999999999</v>
      </c>
      <c r="L2966" s="41" t="str">
        <f t="shared" si="140"/>
        <v>AA</v>
      </c>
      <c r="M2966" s="41" t="s">
        <v>497</v>
      </c>
      <c r="N2966" s="41" t="s">
        <v>417</v>
      </c>
      <c r="O2966" s="41" t="s">
        <v>70</v>
      </c>
    </row>
    <row r="2967" spans="1:15">
      <c r="A2967" s="38">
        <v>41408</v>
      </c>
      <c r="B2967" s="38">
        <v>54192</v>
      </c>
      <c r="C2967" s="131">
        <v>420</v>
      </c>
      <c r="D2967" s="39">
        <v>8.5099999999999995E-2</v>
      </c>
      <c r="E2967" s="39">
        <v>7.4400000000000008E-2</v>
      </c>
      <c r="F2967" s="40">
        <v>200000</v>
      </c>
      <c r="G2967" s="40">
        <v>200000</v>
      </c>
      <c r="H2967" s="40">
        <v>125003.66</v>
      </c>
      <c r="I2967" s="40">
        <v>129999.99</v>
      </c>
      <c r="J2967" s="67">
        <f t="shared" si="138"/>
        <v>0.62501830000000003</v>
      </c>
      <c r="K2967" s="39">
        <f t="shared" si="139"/>
        <v>0.64999994999999999</v>
      </c>
      <c r="L2967" s="2" t="str">
        <f t="shared" si="140"/>
        <v>AA</v>
      </c>
      <c r="M2967" s="2" t="s">
        <v>695</v>
      </c>
      <c r="N2967" s="2" t="s">
        <v>416</v>
      </c>
      <c r="O2967" s="2" t="s">
        <v>70</v>
      </c>
    </row>
    <row r="2968" spans="1:15">
      <c r="A2968" s="42">
        <v>41103</v>
      </c>
      <c r="B2968" s="42">
        <v>45851</v>
      </c>
      <c r="C2968" s="130">
        <v>156</v>
      </c>
      <c r="D2968" s="43">
        <v>8.5099999999999995E-2</v>
      </c>
      <c r="E2968" s="43">
        <v>7.8100000000000003E-2</v>
      </c>
      <c r="F2968" s="44">
        <v>100000</v>
      </c>
      <c r="G2968" s="44">
        <v>100000</v>
      </c>
      <c r="H2968" s="44">
        <v>54019.61</v>
      </c>
      <c r="I2968" s="44">
        <v>65000</v>
      </c>
      <c r="J2968" s="68">
        <f t="shared" si="138"/>
        <v>0.54019609999999996</v>
      </c>
      <c r="K2968" s="43">
        <f t="shared" si="139"/>
        <v>0.65</v>
      </c>
      <c r="L2968" s="41" t="str">
        <f t="shared" si="140"/>
        <v>AA</v>
      </c>
      <c r="M2968" s="41" t="s">
        <v>1042</v>
      </c>
      <c r="N2968" s="41" t="s">
        <v>417</v>
      </c>
      <c r="O2968" s="41" t="s">
        <v>70</v>
      </c>
    </row>
    <row r="2969" spans="1:15">
      <c r="A2969" s="42">
        <v>41277</v>
      </c>
      <c r="B2969" s="42">
        <v>50408</v>
      </c>
      <c r="C2969" s="130">
        <v>300</v>
      </c>
      <c r="D2969" s="43">
        <v>8.5099999999999995E-2</v>
      </c>
      <c r="E2969" s="43">
        <v>0.08</v>
      </c>
      <c r="F2969" s="44">
        <v>200000</v>
      </c>
      <c r="G2969" s="44">
        <v>200000</v>
      </c>
      <c r="H2969" s="44">
        <v>125332.71</v>
      </c>
      <c r="I2969" s="44">
        <v>130000</v>
      </c>
      <c r="J2969" s="68">
        <f t="shared" si="138"/>
        <v>0.62666355000000007</v>
      </c>
      <c r="K2969" s="43">
        <f t="shared" si="139"/>
        <v>0.65</v>
      </c>
      <c r="L2969" s="41" t="str">
        <f t="shared" si="140"/>
        <v>AA</v>
      </c>
      <c r="M2969" s="41" t="s">
        <v>567</v>
      </c>
      <c r="N2969" s="41" t="s">
        <v>417</v>
      </c>
      <c r="O2969" s="41" t="s">
        <v>70</v>
      </c>
    </row>
    <row r="2970" spans="1:15">
      <c r="A2970" s="38">
        <v>41213</v>
      </c>
      <c r="B2970" s="38">
        <v>53996</v>
      </c>
      <c r="C2970" s="131">
        <v>420</v>
      </c>
      <c r="D2970" s="39">
        <v>8.5099999999999995E-2</v>
      </c>
      <c r="E2970" s="39">
        <v>7.5300000000000006E-2</v>
      </c>
      <c r="F2970" s="40">
        <v>195000</v>
      </c>
      <c r="G2970" s="40">
        <v>195000</v>
      </c>
      <c r="H2970" s="40">
        <v>119568.17</v>
      </c>
      <c r="I2970" s="40">
        <v>126754.39</v>
      </c>
      <c r="J2970" s="67">
        <f t="shared" si="138"/>
        <v>0.61317010256410254</v>
      </c>
      <c r="K2970" s="39">
        <f t="shared" si="139"/>
        <v>0.65002251282051282</v>
      </c>
      <c r="L2970" s="2" t="str">
        <f t="shared" si="140"/>
        <v>AA</v>
      </c>
      <c r="M2970" s="2" t="s">
        <v>568</v>
      </c>
      <c r="N2970" s="2" t="s">
        <v>417</v>
      </c>
      <c r="O2970" s="2" t="s">
        <v>70</v>
      </c>
    </row>
    <row r="2971" spans="1:15">
      <c r="A2971" s="38">
        <v>41138</v>
      </c>
      <c r="B2971" s="38">
        <v>53921</v>
      </c>
      <c r="C2971" s="131">
        <v>420</v>
      </c>
      <c r="D2971" s="39">
        <v>8.5099999999999995E-2</v>
      </c>
      <c r="E2971" s="39">
        <v>0.08</v>
      </c>
      <c r="F2971" s="40">
        <v>190000</v>
      </c>
      <c r="G2971" s="40">
        <v>190000</v>
      </c>
      <c r="H2971" s="40">
        <v>102857.09</v>
      </c>
      <c r="I2971" s="40">
        <v>123571.99</v>
      </c>
      <c r="J2971" s="67">
        <f t="shared" si="138"/>
        <v>0.54135310526315783</v>
      </c>
      <c r="K2971" s="39">
        <f t="shared" si="139"/>
        <v>0.65037889473684218</v>
      </c>
      <c r="L2971" s="2" t="str">
        <f t="shared" si="140"/>
        <v>AA</v>
      </c>
      <c r="M2971" s="2" t="s">
        <v>586</v>
      </c>
      <c r="N2971" s="2" t="s">
        <v>416</v>
      </c>
      <c r="O2971" s="2" t="s">
        <v>70</v>
      </c>
    </row>
    <row r="2972" spans="1:15">
      <c r="A2972" s="42">
        <v>41453</v>
      </c>
      <c r="B2972" s="42">
        <v>54237</v>
      </c>
      <c r="C2972" s="130">
        <v>420</v>
      </c>
      <c r="D2972" s="43">
        <v>8.5099999999999995E-2</v>
      </c>
      <c r="E2972" s="43">
        <v>0.08</v>
      </c>
      <c r="F2972" s="44">
        <v>179500</v>
      </c>
      <c r="G2972" s="44">
        <v>179500</v>
      </c>
      <c r="H2972" s="44">
        <v>81839.350000000006</v>
      </c>
      <c r="I2972" s="44">
        <v>116753.01</v>
      </c>
      <c r="J2972" s="68">
        <f t="shared" si="138"/>
        <v>0.4559295264623956</v>
      </c>
      <c r="K2972" s="43">
        <f t="shared" si="139"/>
        <v>0.65043459610027854</v>
      </c>
      <c r="L2972" s="41" t="str">
        <f t="shared" si="140"/>
        <v>AA</v>
      </c>
      <c r="M2972" s="41" t="s">
        <v>256</v>
      </c>
      <c r="N2972" s="41" t="s">
        <v>417</v>
      </c>
      <c r="O2972" s="41" t="s">
        <v>70</v>
      </c>
    </row>
    <row r="2973" spans="1:15">
      <c r="A2973" s="38">
        <v>41463</v>
      </c>
      <c r="B2973" s="38">
        <v>52055</v>
      </c>
      <c r="C2973" s="131">
        <v>348</v>
      </c>
      <c r="D2973" s="39">
        <v>8.5099999999999995E-2</v>
      </c>
      <c r="E2973" s="39">
        <v>0.08</v>
      </c>
      <c r="F2973" s="40">
        <v>160000</v>
      </c>
      <c r="G2973" s="40">
        <v>160000</v>
      </c>
      <c r="H2973" s="40">
        <v>99657.13</v>
      </c>
      <c r="I2973" s="40">
        <v>104151.56</v>
      </c>
      <c r="J2973" s="67">
        <f t="shared" si="138"/>
        <v>0.62285706250000006</v>
      </c>
      <c r="K2973" s="39">
        <f t="shared" si="139"/>
        <v>0.65094724999999998</v>
      </c>
      <c r="L2973" s="2" t="str">
        <f t="shared" si="140"/>
        <v>AA</v>
      </c>
      <c r="M2973" s="2" t="s">
        <v>1313</v>
      </c>
      <c r="N2973" s="2" t="s">
        <v>421</v>
      </c>
      <c r="O2973" s="2" t="s">
        <v>70</v>
      </c>
    </row>
    <row r="2974" spans="1:15">
      <c r="A2974" s="38">
        <v>41653</v>
      </c>
      <c r="B2974" s="38">
        <v>46217</v>
      </c>
      <c r="C2974" s="131">
        <v>150</v>
      </c>
      <c r="D2974" s="39">
        <v>8.5099999999999995E-2</v>
      </c>
      <c r="E2974" s="39">
        <v>7.4400000000000008E-2</v>
      </c>
      <c r="F2974" s="40">
        <v>175000</v>
      </c>
      <c r="G2974" s="40">
        <v>175000</v>
      </c>
      <c r="H2974" s="40">
        <v>105130.75</v>
      </c>
      <c r="I2974" s="40">
        <v>113950.99</v>
      </c>
      <c r="J2974" s="67">
        <f t="shared" si="138"/>
        <v>0.60074714285714281</v>
      </c>
      <c r="K2974" s="39">
        <f t="shared" si="139"/>
        <v>0.6511485142857143</v>
      </c>
      <c r="L2974" s="2" t="str">
        <f t="shared" si="140"/>
        <v>AA</v>
      </c>
      <c r="M2974" s="2" t="s">
        <v>763</v>
      </c>
      <c r="N2974" s="2" t="s">
        <v>431</v>
      </c>
      <c r="O2974" s="2" t="s">
        <v>70</v>
      </c>
    </row>
    <row r="2975" spans="1:15">
      <c r="A2975" s="38">
        <v>41458</v>
      </c>
      <c r="B2975" s="38">
        <v>50589</v>
      </c>
      <c r="C2975" s="131">
        <v>300</v>
      </c>
      <c r="D2975" s="39">
        <v>8.5099999999999995E-2</v>
      </c>
      <c r="E2975" s="39">
        <v>7.5300000000000006E-2</v>
      </c>
      <c r="F2975" s="40">
        <v>161200</v>
      </c>
      <c r="G2975" s="40">
        <v>161200</v>
      </c>
      <c r="H2975" s="40">
        <v>99586.42</v>
      </c>
      <c r="I2975" s="40">
        <v>104999.99</v>
      </c>
      <c r="J2975" s="67">
        <f t="shared" si="138"/>
        <v>0.61778176178660049</v>
      </c>
      <c r="K2975" s="39">
        <f t="shared" si="139"/>
        <v>0.6513647022332506</v>
      </c>
      <c r="L2975" s="2" t="str">
        <f t="shared" si="140"/>
        <v>AA</v>
      </c>
      <c r="M2975" s="2" t="s">
        <v>475</v>
      </c>
      <c r="N2975" s="2" t="s">
        <v>427</v>
      </c>
      <c r="O2975" s="2" t="s">
        <v>70</v>
      </c>
    </row>
    <row r="2976" spans="1:15">
      <c r="A2976" s="38">
        <v>41180</v>
      </c>
      <c r="B2976" s="38">
        <v>53963</v>
      </c>
      <c r="C2976" s="131">
        <v>420</v>
      </c>
      <c r="D2976" s="39">
        <v>8.5099999999999995E-2</v>
      </c>
      <c r="E2976" s="39">
        <v>7.5300000000000006E-2</v>
      </c>
      <c r="F2976" s="40">
        <v>199000</v>
      </c>
      <c r="G2976" s="40">
        <v>199000</v>
      </c>
      <c r="H2976" s="40">
        <v>122105.28</v>
      </c>
      <c r="I2976" s="40">
        <v>129649.99</v>
      </c>
      <c r="J2976" s="67">
        <f t="shared" si="138"/>
        <v>0.61359437185929644</v>
      </c>
      <c r="K2976" s="39">
        <f t="shared" si="139"/>
        <v>0.65150748743718601</v>
      </c>
      <c r="L2976" s="2" t="str">
        <f t="shared" si="140"/>
        <v>AA</v>
      </c>
      <c r="M2976" s="2" t="s">
        <v>564</v>
      </c>
      <c r="N2976" s="2" t="s">
        <v>417</v>
      </c>
      <c r="O2976" s="2" t="s">
        <v>70</v>
      </c>
    </row>
    <row r="2977" spans="1:15">
      <c r="A2977" s="38">
        <v>41108</v>
      </c>
      <c r="B2977" s="38">
        <v>53891</v>
      </c>
      <c r="C2977" s="131">
        <v>420</v>
      </c>
      <c r="D2977" s="39">
        <v>8.5099999999999995E-2</v>
      </c>
      <c r="E2977" s="39">
        <v>0.08</v>
      </c>
      <c r="F2977" s="40">
        <v>135000</v>
      </c>
      <c r="G2977" s="40">
        <v>135000</v>
      </c>
      <c r="H2977" s="40">
        <v>82513.25</v>
      </c>
      <c r="I2977" s="40">
        <v>87999.99</v>
      </c>
      <c r="J2977" s="67">
        <f t="shared" si="138"/>
        <v>0.61120925925925929</v>
      </c>
      <c r="K2977" s="39">
        <f t="shared" si="139"/>
        <v>0.65185177777777781</v>
      </c>
      <c r="L2977" s="2" t="str">
        <f t="shared" si="140"/>
        <v>AA</v>
      </c>
      <c r="M2977" s="2" t="s">
        <v>461</v>
      </c>
      <c r="N2977" s="2" t="s">
        <v>416</v>
      </c>
      <c r="O2977" s="2" t="s">
        <v>70</v>
      </c>
    </row>
    <row r="2978" spans="1:15">
      <c r="A2978" s="38">
        <v>41687</v>
      </c>
      <c r="B2978" s="38">
        <v>54471</v>
      </c>
      <c r="C2978" s="131">
        <v>420</v>
      </c>
      <c r="D2978" s="39">
        <v>8.5099999999999995E-2</v>
      </c>
      <c r="E2978" s="39">
        <v>0.08</v>
      </c>
      <c r="F2978" s="40">
        <v>135000</v>
      </c>
      <c r="G2978" s="40">
        <v>135000</v>
      </c>
      <c r="H2978" s="40">
        <v>87474.84</v>
      </c>
      <c r="I2978" s="40">
        <v>88000</v>
      </c>
      <c r="J2978" s="67">
        <f t="shared" si="138"/>
        <v>0.64796177777777775</v>
      </c>
      <c r="K2978" s="39">
        <f t="shared" si="139"/>
        <v>0.6518518518518519</v>
      </c>
      <c r="L2978" s="2" t="str">
        <f t="shared" si="140"/>
        <v>AA</v>
      </c>
      <c r="M2978" s="2" t="s">
        <v>542</v>
      </c>
      <c r="N2978" s="2" t="s">
        <v>417</v>
      </c>
      <c r="O2978" s="2" t="s">
        <v>70</v>
      </c>
    </row>
    <row r="2979" spans="1:15">
      <c r="A2979" s="38">
        <v>41519</v>
      </c>
      <c r="B2979" s="38">
        <v>54303</v>
      </c>
      <c r="C2979" s="131">
        <v>420</v>
      </c>
      <c r="D2979" s="39">
        <v>8.5099999999999995E-2</v>
      </c>
      <c r="E2979" s="39">
        <v>7.4400000000000008E-2</v>
      </c>
      <c r="F2979" s="40">
        <v>189598.02</v>
      </c>
      <c r="G2979" s="40">
        <v>189598.02</v>
      </c>
      <c r="H2979" s="40">
        <v>121641.25</v>
      </c>
      <c r="I2979" s="40">
        <v>123598.02</v>
      </c>
      <c r="J2979" s="67">
        <f t="shared" si="138"/>
        <v>0.64157447424820158</v>
      </c>
      <c r="K2979" s="39">
        <f t="shared" si="139"/>
        <v>0.65189509890451391</v>
      </c>
      <c r="L2979" s="2" t="str">
        <f t="shared" si="140"/>
        <v>AA</v>
      </c>
      <c r="M2979" s="2" t="s">
        <v>245</v>
      </c>
      <c r="N2979" s="2" t="s">
        <v>417</v>
      </c>
      <c r="O2979" s="2" t="s">
        <v>70</v>
      </c>
    </row>
    <row r="2980" spans="1:15">
      <c r="A2980" s="42">
        <v>41529</v>
      </c>
      <c r="B2980" s="42">
        <v>47008</v>
      </c>
      <c r="C2980" s="130">
        <v>180</v>
      </c>
      <c r="D2980" s="43">
        <v>8.5099999999999995E-2</v>
      </c>
      <c r="E2980" s="43">
        <v>7.5300000000000006E-2</v>
      </c>
      <c r="F2980" s="44">
        <v>200000</v>
      </c>
      <c r="G2980" s="44">
        <v>200000</v>
      </c>
      <c r="H2980" s="44">
        <v>127320.81</v>
      </c>
      <c r="I2980" s="44">
        <v>130397.91</v>
      </c>
      <c r="J2980" s="68">
        <f t="shared" si="138"/>
        <v>0.63660404999999998</v>
      </c>
      <c r="K2980" s="43">
        <f t="shared" si="139"/>
        <v>0.65198955000000003</v>
      </c>
      <c r="L2980" s="41" t="str">
        <f t="shared" si="140"/>
        <v>AA</v>
      </c>
      <c r="M2980" s="41" t="s">
        <v>841</v>
      </c>
      <c r="N2980" s="41" t="s">
        <v>422</v>
      </c>
      <c r="O2980" s="41" t="s">
        <v>70</v>
      </c>
    </row>
    <row r="2981" spans="1:15">
      <c r="A2981" s="42">
        <v>41418</v>
      </c>
      <c r="B2981" s="42">
        <v>45985</v>
      </c>
      <c r="C2981" s="130">
        <v>150</v>
      </c>
      <c r="D2981" s="43">
        <v>8.5099999999999995E-2</v>
      </c>
      <c r="E2981" s="43">
        <v>7.4400000000000008E-2</v>
      </c>
      <c r="F2981" s="44">
        <v>196300</v>
      </c>
      <c r="G2981" s="44">
        <v>196300</v>
      </c>
      <c r="H2981" s="44">
        <v>111400.59</v>
      </c>
      <c r="I2981" s="44">
        <v>127999.99</v>
      </c>
      <c r="J2981" s="68">
        <f t="shared" si="138"/>
        <v>0.56750173204279164</v>
      </c>
      <c r="K2981" s="43">
        <f t="shared" si="139"/>
        <v>0.65206311767702496</v>
      </c>
      <c r="L2981" s="41" t="str">
        <f t="shared" si="140"/>
        <v>AA</v>
      </c>
      <c r="M2981" s="41" t="s">
        <v>609</v>
      </c>
      <c r="N2981" s="41" t="s">
        <v>428</v>
      </c>
      <c r="O2981" s="41" t="s">
        <v>70</v>
      </c>
    </row>
    <row r="2982" spans="1:15">
      <c r="A2982" s="42">
        <v>41746</v>
      </c>
      <c r="B2982" s="42">
        <v>54530</v>
      </c>
      <c r="C2982" s="130">
        <v>420</v>
      </c>
      <c r="D2982" s="43">
        <v>8.5099999999999995E-2</v>
      </c>
      <c r="E2982" s="43">
        <v>0.08</v>
      </c>
      <c r="F2982" s="44">
        <v>110000</v>
      </c>
      <c r="G2982" s="44">
        <v>110000</v>
      </c>
      <c r="H2982" s="44">
        <v>70768.92</v>
      </c>
      <c r="I2982" s="44">
        <v>71728.66</v>
      </c>
      <c r="J2982" s="68">
        <f t="shared" si="138"/>
        <v>0.64335381818181814</v>
      </c>
      <c r="K2982" s="43">
        <f t="shared" si="139"/>
        <v>0.65207872727272731</v>
      </c>
      <c r="L2982" s="41" t="str">
        <f t="shared" si="140"/>
        <v>AA</v>
      </c>
      <c r="M2982" s="41" t="s">
        <v>961</v>
      </c>
      <c r="N2982" s="41" t="s">
        <v>417</v>
      </c>
      <c r="O2982" s="41" t="s">
        <v>70</v>
      </c>
    </row>
    <row r="2983" spans="1:15">
      <c r="A2983" s="42">
        <v>41360</v>
      </c>
      <c r="B2983" s="42">
        <v>50006</v>
      </c>
      <c r="C2983" s="130">
        <v>284</v>
      </c>
      <c r="D2983" s="43">
        <v>8.5099999999999995E-2</v>
      </c>
      <c r="E2983" s="43">
        <v>7.8100000000000003E-2</v>
      </c>
      <c r="F2983" s="44">
        <v>115000</v>
      </c>
      <c r="G2983" s="44">
        <v>115000</v>
      </c>
      <c r="H2983" s="44">
        <v>68428.509999999995</v>
      </c>
      <c r="I2983" s="44">
        <v>75000</v>
      </c>
      <c r="J2983" s="68">
        <f t="shared" si="138"/>
        <v>0.5950305217391304</v>
      </c>
      <c r="K2983" s="43">
        <f t="shared" si="139"/>
        <v>0.65217391304347827</v>
      </c>
      <c r="L2983" s="41" t="str">
        <f t="shared" si="140"/>
        <v>AA</v>
      </c>
      <c r="M2983" s="41" t="s">
        <v>602</v>
      </c>
      <c r="N2983" s="41" t="s">
        <v>421</v>
      </c>
      <c r="O2983" s="41" t="s">
        <v>70</v>
      </c>
    </row>
    <row r="2984" spans="1:15">
      <c r="A2984" s="42">
        <v>41376</v>
      </c>
      <c r="B2984" s="42">
        <v>50507</v>
      </c>
      <c r="C2984" s="130">
        <v>300</v>
      </c>
      <c r="D2984" s="43">
        <v>8.5099999999999995E-2</v>
      </c>
      <c r="E2984" s="43">
        <v>0.08</v>
      </c>
      <c r="F2984" s="44">
        <v>180000</v>
      </c>
      <c r="G2984" s="44">
        <v>180000</v>
      </c>
      <c r="H2984" s="44">
        <v>110087.37</v>
      </c>
      <c r="I2984" s="44">
        <v>117399.99</v>
      </c>
      <c r="J2984" s="68">
        <f t="shared" si="138"/>
        <v>0.61159649999999999</v>
      </c>
      <c r="K2984" s="43">
        <f t="shared" si="139"/>
        <v>0.65222216666666666</v>
      </c>
      <c r="L2984" s="41" t="str">
        <f t="shared" si="140"/>
        <v>AA</v>
      </c>
      <c r="M2984" s="41" t="s">
        <v>1313</v>
      </c>
      <c r="N2984" s="41" t="s">
        <v>421</v>
      </c>
      <c r="O2984" s="41" t="s">
        <v>70</v>
      </c>
    </row>
    <row r="2985" spans="1:15">
      <c r="A2985" s="38">
        <v>41323</v>
      </c>
      <c r="B2985" s="38">
        <v>46801</v>
      </c>
      <c r="C2985" s="131">
        <v>180</v>
      </c>
      <c r="D2985" s="39">
        <v>8.5099999999999995E-2</v>
      </c>
      <c r="E2985" s="39">
        <v>7.5300000000000006E-2</v>
      </c>
      <c r="F2985" s="40">
        <v>190000</v>
      </c>
      <c r="G2985" s="40">
        <v>190000</v>
      </c>
      <c r="H2985" s="40">
        <v>108756.3</v>
      </c>
      <c r="I2985" s="40">
        <v>123924.99</v>
      </c>
      <c r="J2985" s="67">
        <f t="shared" si="138"/>
        <v>0.57240157894736843</v>
      </c>
      <c r="K2985" s="39">
        <f t="shared" si="139"/>
        <v>0.65223678947368424</v>
      </c>
      <c r="L2985" s="2" t="str">
        <f t="shared" si="140"/>
        <v>AA</v>
      </c>
      <c r="M2985" s="2" t="s">
        <v>665</v>
      </c>
      <c r="N2985" s="2" t="s">
        <v>417</v>
      </c>
      <c r="O2985" s="2" t="s">
        <v>70</v>
      </c>
    </row>
    <row r="2986" spans="1:15">
      <c r="A2986" s="38">
        <v>41103</v>
      </c>
      <c r="B2986" s="38">
        <v>46581</v>
      </c>
      <c r="C2986" s="131">
        <v>180</v>
      </c>
      <c r="D2986" s="39">
        <v>8.5099999999999995E-2</v>
      </c>
      <c r="E2986" s="39">
        <v>0.08</v>
      </c>
      <c r="F2986" s="40">
        <v>185500</v>
      </c>
      <c r="G2986" s="40">
        <v>185500</v>
      </c>
      <c r="H2986" s="40">
        <v>101443.67</v>
      </c>
      <c r="I2986" s="40">
        <v>120999.99</v>
      </c>
      <c r="J2986" s="67">
        <f t="shared" si="138"/>
        <v>0.54686614555256063</v>
      </c>
      <c r="K2986" s="39">
        <f t="shared" si="139"/>
        <v>0.65229105121293807</v>
      </c>
      <c r="L2986" s="2" t="str">
        <f t="shared" si="140"/>
        <v>AA</v>
      </c>
      <c r="M2986" s="2" t="s">
        <v>495</v>
      </c>
      <c r="N2986" s="2" t="s">
        <v>424</v>
      </c>
      <c r="O2986" s="2" t="s">
        <v>70</v>
      </c>
    </row>
    <row r="2987" spans="1:15">
      <c r="A2987" s="42">
        <v>41344</v>
      </c>
      <c r="B2987" s="42">
        <v>51693</v>
      </c>
      <c r="C2987" s="130">
        <v>340</v>
      </c>
      <c r="D2987" s="43">
        <v>8.5099999999999995E-2</v>
      </c>
      <c r="E2987" s="43">
        <v>7.4400000000000008E-2</v>
      </c>
      <c r="F2987" s="44">
        <v>127000</v>
      </c>
      <c r="G2987" s="44">
        <v>127000</v>
      </c>
      <c r="H2987" s="44">
        <v>78217.69</v>
      </c>
      <c r="I2987" s="44">
        <v>82847.41</v>
      </c>
      <c r="J2987" s="68">
        <f t="shared" si="138"/>
        <v>0.61588732283464565</v>
      </c>
      <c r="K2987" s="43">
        <f t="shared" si="139"/>
        <v>0.6523418110236221</v>
      </c>
      <c r="L2987" s="41" t="str">
        <f t="shared" si="140"/>
        <v>AA</v>
      </c>
      <c r="M2987" s="41" t="s">
        <v>467</v>
      </c>
      <c r="N2987" s="41" t="s">
        <v>425</v>
      </c>
      <c r="O2987" s="41" t="s">
        <v>70</v>
      </c>
    </row>
    <row r="2988" spans="1:15">
      <c r="A2988" s="38">
        <v>41561</v>
      </c>
      <c r="B2988" s="38">
        <v>50692</v>
      </c>
      <c r="C2988" s="131">
        <v>300</v>
      </c>
      <c r="D2988" s="39">
        <v>8.5099999999999995E-2</v>
      </c>
      <c r="E2988" s="39">
        <v>7.5300000000000006E-2</v>
      </c>
      <c r="F2988" s="40">
        <v>117100</v>
      </c>
      <c r="G2988" s="40">
        <v>117100</v>
      </c>
      <c r="H2988" s="40">
        <v>31666.68</v>
      </c>
      <c r="I2988" s="40">
        <v>76414.8</v>
      </c>
      <c r="J2988" s="67">
        <f t="shared" si="138"/>
        <v>0.27042425277540566</v>
      </c>
      <c r="K2988" s="39">
        <f t="shared" si="139"/>
        <v>0.65256020495303158</v>
      </c>
      <c r="L2988" s="2" t="str">
        <f t="shared" si="140"/>
        <v>AA</v>
      </c>
      <c r="M2988" s="2" t="s">
        <v>475</v>
      </c>
      <c r="N2988" s="2" t="s">
        <v>427</v>
      </c>
      <c r="O2988" s="2" t="s">
        <v>70</v>
      </c>
    </row>
    <row r="2989" spans="1:15">
      <c r="A2989" s="42">
        <v>41124</v>
      </c>
      <c r="B2989" s="42">
        <v>50255</v>
      </c>
      <c r="C2989" s="130">
        <v>300</v>
      </c>
      <c r="D2989" s="43">
        <v>8.5099999999999995E-2</v>
      </c>
      <c r="E2989" s="43">
        <v>0.08</v>
      </c>
      <c r="F2989" s="44">
        <v>167000</v>
      </c>
      <c r="G2989" s="44">
        <v>167000</v>
      </c>
      <c r="H2989" s="44">
        <v>74520.929999999993</v>
      </c>
      <c r="I2989" s="44">
        <v>108999.99</v>
      </c>
      <c r="J2989" s="68">
        <f t="shared" si="138"/>
        <v>0.44623311377245506</v>
      </c>
      <c r="K2989" s="43">
        <f t="shared" si="139"/>
        <v>0.65269455089820361</v>
      </c>
      <c r="L2989" s="41" t="str">
        <f t="shared" si="140"/>
        <v>AA</v>
      </c>
      <c r="M2989" s="41" t="s">
        <v>495</v>
      </c>
      <c r="N2989" s="41" t="s">
        <v>424</v>
      </c>
      <c r="O2989" s="41" t="s">
        <v>70</v>
      </c>
    </row>
    <row r="2990" spans="1:15">
      <c r="A2990" s="38">
        <v>41387</v>
      </c>
      <c r="B2990" s="38">
        <v>52344</v>
      </c>
      <c r="C2990" s="131">
        <v>360</v>
      </c>
      <c r="D2990" s="39">
        <v>8.5099999999999995E-2</v>
      </c>
      <c r="E2990" s="39">
        <v>0.08</v>
      </c>
      <c r="F2990" s="40">
        <v>140000</v>
      </c>
      <c r="G2990" s="40">
        <v>140000</v>
      </c>
      <c r="H2990" s="40">
        <v>88278.68</v>
      </c>
      <c r="I2990" s="40">
        <v>91379.94</v>
      </c>
      <c r="J2990" s="67">
        <f t="shared" si="138"/>
        <v>0.63056199999999996</v>
      </c>
      <c r="K2990" s="39">
        <f t="shared" si="139"/>
        <v>0.65271385714285712</v>
      </c>
      <c r="L2990" s="2" t="str">
        <f t="shared" si="140"/>
        <v>AA</v>
      </c>
      <c r="M2990" s="2" t="s">
        <v>304</v>
      </c>
      <c r="N2990" s="2" t="s">
        <v>421</v>
      </c>
      <c r="O2990" s="2" t="s">
        <v>70</v>
      </c>
    </row>
    <row r="2991" spans="1:15">
      <c r="A2991" s="42">
        <v>41442</v>
      </c>
      <c r="B2991" s="42">
        <v>50634</v>
      </c>
      <c r="C2991" s="130">
        <v>302</v>
      </c>
      <c r="D2991" s="43">
        <v>8.5099999999999995E-2</v>
      </c>
      <c r="E2991" s="43">
        <v>0.08</v>
      </c>
      <c r="F2991" s="44">
        <v>145000</v>
      </c>
      <c r="G2991" s="44">
        <v>145000</v>
      </c>
      <c r="H2991" s="44">
        <v>89457.49</v>
      </c>
      <c r="I2991" s="44">
        <v>94648.99</v>
      </c>
      <c r="J2991" s="68">
        <f t="shared" si="138"/>
        <v>0.61694820689655172</v>
      </c>
      <c r="K2991" s="43">
        <f t="shared" si="139"/>
        <v>0.65275165517241385</v>
      </c>
      <c r="L2991" s="41" t="str">
        <f t="shared" si="140"/>
        <v>AA</v>
      </c>
      <c r="M2991" s="41" t="s">
        <v>1152</v>
      </c>
      <c r="N2991" s="41" t="s">
        <v>417</v>
      </c>
      <c r="O2991" s="41" t="s">
        <v>70</v>
      </c>
    </row>
    <row r="2992" spans="1:15">
      <c r="A2992" s="42">
        <v>41437</v>
      </c>
      <c r="B2992" s="42">
        <v>54221</v>
      </c>
      <c r="C2992" s="130">
        <v>420</v>
      </c>
      <c r="D2992" s="43">
        <v>8.5099999999999995E-2</v>
      </c>
      <c r="E2992" s="43">
        <v>7.4400000000000008E-2</v>
      </c>
      <c r="F2992" s="44">
        <v>168000</v>
      </c>
      <c r="G2992" s="44">
        <v>168000</v>
      </c>
      <c r="H2992" s="44">
        <v>105690.86</v>
      </c>
      <c r="I2992" s="44">
        <v>109674.68</v>
      </c>
      <c r="J2992" s="68">
        <f t="shared" si="138"/>
        <v>0.62911226190476188</v>
      </c>
      <c r="K2992" s="43">
        <f t="shared" si="139"/>
        <v>0.65282547619047615</v>
      </c>
      <c r="L2992" s="41" t="str">
        <f t="shared" si="140"/>
        <v>AA</v>
      </c>
      <c r="M2992" s="41" t="s">
        <v>724</v>
      </c>
      <c r="N2992" s="41" t="s">
        <v>424</v>
      </c>
      <c r="O2992" s="41" t="s">
        <v>70</v>
      </c>
    </row>
    <row r="2993" spans="1:15">
      <c r="A2993" s="42">
        <v>41233</v>
      </c>
      <c r="B2993" s="42">
        <v>49725</v>
      </c>
      <c r="C2993" s="130">
        <v>279</v>
      </c>
      <c r="D2993" s="43">
        <v>8.5099999999999995E-2</v>
      </c>
      <c r="E2993" s="43">
        <v>7.5300000000000006E-2</v>
      </c>
      <c r="F2993" s="44">
        <v>183000</v>
      </c>
      <c r="G2993" s="44">
        <v>183000</v>
      </c>
      <c r="H2993" s="44">
        <v>109231.19</v>
      </c>
      <c r="I2993" s="44">
        <v>119476.54</v>
      </c>
      <c r="J2993" s="68">
        <f t="shared" si="138"/>
        <v>0.59689174863387984</v>
      </c>
      <c r="K2993" s="43">
        <f t="shared" si="139"/>
        <v>0.65287726775956278</v>
      </c>
      <c r="L2993" s="41" t="str">
        <f t="shared" si="140"/>
        <v>AA</v>
      </c>
      <c r="M2993" s="41" t="s">
        <v>986</v>
      </c>
      <c r="N2993" s="41" t="s">
        <v>422</v>
      </c>
      <c r="O2993" s="41" t="s">
        <v>70</v>
      </c>
    </row>
    <row r="2994" spans="1:15">
      <c r="A2994" s="42">
        <v>41558</v>
      </c>
      <c r="B2994" s="42">
        <v>54342</v>
      </c>
      <c r="C2994" s="130">
        <v>420</v>
      </c>
      <c r="D2994" s="43">
        <v>8.5099999999999995E-2</v>
      </c>
      <c r="E2994" s="43">
        <v>7.5300000000000006E-2</v>
      </c>
      <c r="F2994" s="44">
        <v>130000</v>
      </c>
      <c r="G2994" s="44">
        <v>130000</v>
      </c>
      <c r="H2994" s="44">
        <v>82620.11</v>
      </c>
      <c r="I2994" s="44">
        <v>84899.99</v>
      </c>
      <c r="J2994" s="68">
        <f t="shared" si="138"/>
        <v>0.63553930769230771</v>
      </c>
      <c r="K2994" s="43">
        <f t="shared" si="139"/>
        <v>0.6530768461538462</v>
      </c>
      <c r="L2994" s="41" t="str">
        <f t="shared" si="140"/>
        <v>AA</v>
      </c>
      <c r="M2994" s="41" t="s">
        <v>236</v>
      </c>
      <c r="N2994" s="41" t="s">
        <v>417</v>
      </c>
      <c r="O2994" s="41" t="s">
        <v>70</v>
      </c>
    </row>
    <row r="2995" spans="1:15">
      <c r="A2995" s="38">
        <v>41088</v>
      </c>
      <c r="B2995" s="38">
        <v>44740</v>
      </c>
      <c r="C2995" s="131">
        <v>120</v>
      </c>
      <c r="D2995" s="39">
        <v>8.5099999999999995E-2</v>
      </c>
      <c r="E2995" s="39">
        <v>0.08</v>
      </c>
      <c r="F2995" s="40">
        <v>153100</v>
      </c>
      <c r="G2995" s="40">
        <v>153100</v>
      </c>
      <c r="H2995" s="40">
        <v>87673.05</v>
      </c>
      <c r="I2995" s="40">
        <v>100000</v>
      </c>
      <c r="J2995" s="67">
        <f t="shared" si="138"/>
        <v>0.57265218811234486</v>
      </c>
      <c r="K2995" s="39">
        <f t="shared" si="139"/>
        <v>0.6531678641410843</v>
      </c>
      <c r="L2995" s="2" t="str">
        <f t="shared" si="140"/>
        <v>AA</v>
      </c>
      <c r="M2995" s="2" t="s">
        <v>922</v>
      </c>
      <c r="N2995" s="2" t="s">
        <v>417</v>
      </c>
      <c r="O2995" s="2" t="s">
        <v>70</v>
      </c>
    </row>
    <row r="2996" spans="1:15">
      <c r="A2996" s="42">
        <v>41597</v>
      </c>
      <c r="B2996" s="42">
        <v>52554</v>
      </c>
      <c r="C2996" s="130">
        <v>360</v>
      </c>
      <c r="D2996" s="43">
        <v>8.5099999999999995E-2</v>
      </c>
      <c r="E2996" s="43">
        <v>7.5300000000000006E-2</v>
      </c>
      <c r="F2996" s="44">
        <v>131500</v>
      </c>
      <c r="G2996" s="44">
        <v>131500</v>
      </c>
      <c r="H2996" s="44">
        <v>83197.929999999993</v>
      </c>
      <c r="I2996" s="44">
        <v>85909.5</v>
      </c>
      <c r="J2996" s="68">
        <f t="shared" si="138"/>
        <v>0.63268387832699613</v>
      </c>
      <c r="K2996" s="43">
        <f t="shared" si="139"/>
        <v>0.65330418250950573</v>
      </c>
      <c r="L2996" s="41" t="str">
        <f t="shared" si="140"/>
        <v>AA</v>
      </c>
      <c r="M2996" s="41" t="s">
        <v>594</v>
      </c>
      <c r="N2996" s="41" t="s">
        <v>419</v>
      </c>
      <c r="O2996" s="41" t="s">
        <v>70</v>
      </c>
    </row>
    <row r="2997" spans="1:15">
      <c r="A2997" s="42">
        <v>41305</v>
      </c>
      <c r="B2997" s="42">
        <v>53327</v>
      </c>
      <c r="C2997" s="130">
        <v>395</v>
      </c>
      <c r="D2997" s="43">
        <v>8.5099999999999995E-2</v>
      </c>
      <c r="E2997" s="43">
        <v>7.5300000000000006E-2</v>
      </c>
      <c r="F2997" s="44">
        <v>75000</v>
      </c>
      <c r="G2997" s="44">
        <v>75000</v>
      </c>
      <c r="H2997" s="44">
        <v>46390.02</v>
      </c>
      <c r="I2997" s="44">
        <v>48999.99</v>
      </c>
      <c r="J2997" s="68">
        <f t="shared" si="138"/>
        <v>0.61853359999999991</v>
      </c>
      <c r="K2997" s="43">
        <f t="shared" si="139"/>
        <v>0.65333319999999995</v>
      </c>
      <c r="L2997" s="41" t="str">
        <f t="shared" si="140"/>
        <v>AA</v>
      </c>
      <c r="M2997" s="41" t="s">
        <v>790</v>
      </c>
      <c r="N2997" s="41" t="s">
        <v>416</v>
      </c>
      <c r="O2997" s="41" t="s">
        <v>70</v>
      </c>
    </row>
    <row r="2998" spans="1:15">
      <c r="A2998" s="38">
        <v>41488</v>
      </c>
      <c r="B2998" s="38">
        <v>52445</v>
      </c>
      <c r="C2998" s="131">
        <v>360</v>
      </c>
      <c r="D2998" s="39">
        <v>8.5099999999999995E-2</v>
      </c>
      <c r="E2998" s="39">
        <v>0.08</v>
      </c>
      <c r="F2998" s="40">
        <v>50600</v>
      </c>
      <c r="G2998" s="40">
        <v>50600</v>
      </c>
      <c r="H2998" s="40">
        <v>31788.799999999999</v>
      </c>
      <c r="I2998" s="40">
        <v>33061.910000000003</v>
      </c>
      <c r="J2998" s="67">
        <f t="shared" si="138"/>
        <v>0.62823715415019765</v>
      </c>
      <c r="K2998" s="39">
        <f t="shared" si="139"/>
        <v>0.65339743083003965</v>
      </c>
      <c r="L2998" s="2" t="str">
        <f t="shared" si="140"/>
        <v>AA</v>
      </c>
      <c r="M2998" s="2" t="s">
        <v>1159</v>
      </c>
      <c r="N2998" s="2" t="s">
        <v>431</v>
      </c>
      <c r="O2998" s="2" t="s">
        <v>70</v>
      </c>
    </row>
    <row r="2999" spans="1:15">
      <c r="A2999" s="42">
        <v>41325</v>
      </c>
      <c r="B2999" s="42">
        <v>46803</v>
      </c>
      <c r="C2999" s="130">
        <v>180</v>
      </c>
      <c r="D2999" s="43">
        <v>8.5099999999999995E-2</v>
      </c>
      <c r="E2999" s="43">
        <v>7.8100000000000003E-2</v>
      </c>
      <c r="F2999" s="44">
        <v>153000</v>
      </c>
      <c r="G2999" s="44">
        <v>153000</v>
      </c>
      <c r="H2999" s="44">
        <v>87738.84</v>
      </c>
      <c r="I2999" s="44">
        <v>99999.99</v>
      </c>
      <c r="J2999" s="68">
        <f t="shared" si="138"/>
        <v>0.57345647058823523</v>
      </c>
      <c r="K2999" s="43">
        <f t="shared" si="139"/>
        <v>0.65359470588235302</v>
      </c>
      <c r="L2999" s="41" t="str">
        <f t="shared" si="140"/>
        <v>AA</v>
      </c>
      <c r="M2999" s="41" t="s">
        <v>545</v>
      </c>
      <c r="N2999" s="41" t="s">
        <v>421</v>
      </c>
      <c r="O2999" s="41" t="s">
        <v>70</v>
      </c>
    </row>
    <row r="3000" spans="1:15">
      <c r="A3000" s="42">
        <v>41458</v>
      </c>
      <c r="B3000" s="42">
        <v>48763</v>
      </c>
      <c r="C3000" s="130">
        <v>240</v>
      </c>
      <c r="D3000" s="43">
        <v>8.5099999999999995E-2</v>
      </c>
      <c r="E3000" s="43">
        <v>7.5300000000000006E-2</v>
      </c>
      <c r="F3000" s="44">
        <v>153000</v>
      </c>
      <c r="G3000" s="44">
        <v>153000</v>
      </c>
      <c r="H3000" s="44">
        <v>93324.69</v>
      </c>
      <c r="I3000" s="44">
        <v>99999.99</v>
      </c>
      <c r="J3000" s="68">
        <f t="shared" si="138"/>
        <v>0.60996529411764711</v>
      </c>
      <c r="K3000" s="43">
        <f t="shared" si="139"/>
        <v>0.65359470588235302</v>
      </c>
      <c r="L3000" s="41" t="str">
        <f t="shared" si="140"/>
        <v>AA</v>
      </c>
      <c r="M3000" s="41" t="s">
        <v>676</v>
      </c>
      <c r="N3000" s="41" t="s">
        <v>422</v>
      </c>
      <c r="O3000" s="41" t="s">
        <v>70</v>
      </c>
    </row>
    <row r="3001" spans="1:15">
      <c r="A3001" s="38">
        <v>41683</v>
      </c>
      <c r="B3001" s="38">
        <v>48988</v>
      </c>
      <c r="C3001" s="131">
        <v>240</v>
      </c>
      <c r="D3001" s="39">
        <v>8.5099999999999995E-2</v>
      </c>
      <c r="E3001" s="39">
        <v>0.08</v>
      </c>
      <c r="F3001" s="40">
        <v>130000</v>
      </c>
      <c r="G3001" s="40">
        <v>130000</v>
      </c>
      <c r="H3001" s="40">
        <v>81534.759999999995</v>
      </c>
      <c r="I3001" s="40">
        <v>84999.99</v>
      </c>
      <c r="J3001" s="67">
        <f t="shared" si="138"/>
        <v>0.62719046153846147</v>
      </c>
      <c r="K3001" s="39">
        <f t="shared" si="139"/>
        <v>0.65384607692307695</v>
      </c>
      <c r="L3001" s="2" t="str">
        <f t="shared" si="140"/>
        <v>AA</v>
      </c>
      <c r="M3001" s="2" t="s">
        <v>461</v>
      </c>
      <c r="N3001" s="2" t="s">
        <v>416</v>
      </c>
      <c r="O3001" s="2" t="s">
        <v>70</v>
      </c>
    </row>
    <row r="3002" spans="1:15">
      <c r="A3002" s="42">
        <v>41352</v>
      </c>
      <c r="B3002" s="42">
        <v>54045</v>
      </c>
      <c r="C3002" s="130">
        <v>417</v>
      </c>
      <c r="D3002" s="43">
        <v>8.5099999999999995E-2</v>
      </c>
      <c r="E3002" s="43">
        <v>0.08</v>
      </c>
      <c r="F3002" s="44">
        <v>130000</v>
      </c>
      <c r="G3002" s="44">
        <v>130000</v>
      </c>
      <c r="H3002" s="44">
        <v>81242.2</v>
      </c>
      <c r="I3002" s="44">
        <v>84999.99</v>
      </c>
      <c r="J3002" s="68">
        <f t="shared" si="138"/>
        <v>0.62493999999999994</v>
      </c>
      <c r="K3002" s="43">
        <f t="shared" si="139"/>
        <v>0.65384607692307695</v>
      </c>
      <c r="L3002" s="41" t="str">
        <f t="shared" si="140"/>
        <v>AA</v>
      </c>
      <c r="M3002" s="41" t="s">
        <v>948</v>
      </c>
      <c r="N3002" s="41" t="s">
        <v>419</v>
      </c>
      <c r="O3002" s="41" t="s">
        <v>70</v>
      </c>
    </row>
    <row r="3003" spans="1:15">
      <c r="A3003" s="38">
        <v>41383</v>
      </c>
      <c r="B3003" s="38">
        <v>54167</v>
      </c>
      <c r="C3003" s="131">
        <v>420</v>
      </c>
      <c r="D3003" s="39">
        <v>8.5099999999999995E-2</v>
      </c>
      <c r="E3003" s="39">
        <v>7.8100000000000003E-2</v>
      </c>
      <c r="F3003" s="40">
        <v>182000</v>
      </c>
      <c r="G3003" s="40">
        <v>182000</v>
      </c>
      <c r="H3003" s="40">
        <v>114071.34</v>
      </c>
      <c r="I3003" s="40">
        <v>118999.99</v>
      </c>
      <c r="J3003" s="67">
        <f t="shared" si="138"/>
        <v>0.62676560439560436</v>
      </c>
      <c r="K3003" s="39">
        <f t="shared" si="139"/>
        <v>0.6538460989010989</v>
      </c>
      <c r="L3003" s="2" t="str">
        <f t="shared" si="140"/>
        <v>AA</v>
      </c>
      <c r="M3003" s="2" t="s">
        <v>555</v>
      </c>
      <c r="N3003" s="2" t="s">
        <v>434</v>
      </c>
      <c r="O3003" s="2" t="s">
        <v>70</v>
      </c>
    </row>
    <row r="3004" spans="1:15">
      <c r="A3004" s="42">
        <v>41124</v>
      </c>
      <c r="B3004" s="42">
        <v>47820</v>
      </c>
      <c r="C3004" s="130">
        <v>220</v>
      </c>
      <c r="D3004" s="43">
        <v>8.5099999999999995E-2</v>
      </c>
      <c r="E3004" s="43">
        <v>7.4400000000000008E-2</v>
      </c>
      <c r="F3004" s="44">
        <v>100700</v>
      </c>
      <c r="G3004" s="44">
        <v>100700</v>
      </c>
      <c r="H3004" s="44">
        <v>57633.1</v>
      </c>
      <c r="I3004" s="44">
        <v>65843.62</v>
      </c>
      <c r="J3004" s="68">
        <f t="shared" si="138"/>
        <v>0.57232472691161862</v>
      </c>
      <c r="K3004" s="43">
        <f t="shared" si="139"/>
        <v>0.65385918570009927</v>
      </c>
      <c r="L3004" s="41" t="str">
        <f t="shared" si="140"/>
        <v>AA</v>
      </c>
      <c r="M3004" s="41" t="s">
        <v>589</v>
      </c>
      <c r="N3004" s="41" t="s">
        <v>438</v>
      </c>
      <c r="O3004" s="41" t="s">
        <v>70</v>
      </c>
    </row>
    <row r="3005" spans="1:15">
      <c r="A3005" s="38">
        <v>41281</v>
      </c>
      <c r="B3005" s="38">
        <v>50412</v>
      </c>
      <c r="C3005" s="131">
        <v>300</v>
      </c>
      <c r="D3005" s="39">
        <v>8.5099999999999995E-2</v>
      </c>
      <c r="E3005" s="39">
        <v>0.08</v>
      </c>
      <c r="F3005" s="40">
        <v>185000</v>
      </c>
      <c r="G3005" s="40">
        <v>185000</v>
      </c>
      <c r="H3005" s="40">
        <v>112388.84</v>
      </c>
      <c r="I3005" s="40">
        <v>120999.99</v>
      </c>
      <c r="J3005" s="67">
        <f t="shared" si="138"/>
        <v>0.60750724324324323</v>
      </c>
      <c r="K3005" s="39">
        <f t="shared" si="139"/>
        <v>0.65405400000000002</v>
      </c>
      <c r="L3005" s="2" t="str">
        <f t="shared" si="140"/>
        <v>AA</v>
      </c>
      <c r="M3005" s="2" t="s">
        <v>716</v>
      </c>
      <c r="N3005" s="2" t="s">
        <v>417</v>
      </c>
      <c r="O3005" s="2" t="s">
        <v>70</v>
      </c>
    </row>
    <row r="3006" spans="1:15">
      <c r="A3006" s="38">
        <v>41698</v>
      </c>
      <c r="B3006" s="38">
        <v>50829</v>
      </c>
      <c r="C3006" s="131">
        <v>300</v>
      </c>
      <c r="D3006" s="39">
        <v>8.5099999999999995E-2</v>
      </c>
      <c r="E3006" s="39">
        <v>8.5099999999999995E-2</v>
      </c>
      <c r="F3006" s="40">
        <v>103681.03</v>
      </c>
      <c r="G3006" s="40">
        <v>103681.03</v>
      </c>
      <c r="H3006" s="40">
        <v>65653.88</v>
      </c>
      <c r="I3006" s="40">
        <v>67823.990000000005</v>
      </c>
      <c r="J3006" s="67">
        <f t="shared" si="138"/>
        <v>0.63322943454554803</v>
      </c>
      <c r="K3006" s="39">
        <f t="shared" si="139"/>
        <v>0.65416007151935129</v>
      </c>
      <c r="L3006" s="2" t="str">
        <f t="shared" si="140"/>
        <v>AA</v>
      </c>
      <c r="M3006" s="2" t="s">
        <v>446</v>
      </c>
      <c r="N3006" s="2" t="s">
        <v>415</v>
      </c>
      <c r="O3006" s="2" t="s">
        <v>70</v>
      </c>
    </row>
    <row r="3007" spans="1:15">
      <c r="A3007" s="42">
        <v>41526</v>
      </c>
      <c r="B3007" s="42">
        <v>47005</v>
      </c>
      <c r="C3007" s="130">
        <v>180</v>
      </c>
      <c r="D3007" s="43">
        <v>8.5099999999999995E-2</v>
      </c>
      <c r="E3007" s="43">
        <v>8.5099999999999995E-2</v>
      </c>
      <c r="F3007" s="44">
        <v>186000</v>
      </c>
      <c r="G3007" s="44">
        <v>186000</v>
      </c>
      <c r="H3007" s="44">
        <v>111530.37</v>
      </c>
      <c r="I3007" s="44">
        <v>121688.81</v>
      </c>
      <c r="J3007" s="68">
        <f t="shared" si="138"/>
        <v>0.59962564516129024</v>
      </c>
      <c r="K3007" s="43">
        <f t="shared" si="139"/>
        <v>0.6542409139784946</v>
      </c>
      <c r="L3007" s="41" t="str">
        <f t="shared" si="140"/>
        <v>AA</v>
      </c>
      <c r="M3007" s="41" t="s">
        <v>467</v>
      </c>
      <c r="N3007" s="41" t="s">
        <v>425</v>
      </c>
      <c r="O3007" s="41" t="s">
        <v>70</v>
      </c>
    </row>
    <row r="3008" spans="1:15">
      <c r="A3008" s="38">
        <v>41561</v>
      </c>
      <c r="B3008" s="38">
        <v>47040</v>
      </c>
      <c r="C3008" s="131">
        <v>180</v>
      </c>
      <c r="D3008" s="39">
        <v>8.5099999999999995E-2</v>
      </c>
      <c r="E3008" s="39">
        <v>0.08</v>
      </c>
      <c r="F3008" s="40">
        <v>108000</v>
      </c>
      <c r="G3008" s="40">
        <v>108000</v>
      </c>
      <c r="H3008" s="40">
        <v>65140.04</v>
      </c>
      <c r="I3008" s="40">
        <v>70667.08</v>
      </c>
      <c r="J3008" s="67">
        <f t="shared" si="138"/>
        <v>0.60314851851851847</v>
      </c>
      <c r="K3008" s="39">
        <f t="shared" si="139"/>
        <v>0.65432481481481486</v>
      </c>
      <c r="L3008" s="2" t="str">
        <f t="shared" si="140"/>
        <v>AA</v>
      </c>
      <c r="M3008" s="2" t="s">
        <v>1012</v>
      </c>
      <c r="N3008" s="2" t="s">
        <v>421</v>
      </c>
      <c r="O3008" s="2" t="s">
        <v>70</v>
      </c>
    </row>
    <row r="3009" spans="1:15">
      <c r="A3009" s="42">
        <v>41394</v>
      </c>
      <c r="B3009" s="42">
        <v>54178</v>
      </c>
      <c r="C3009" s="130">
        <v>420</v>
      </c>
      <c r="D3009" s="43">
        <v>8.5099999999999995E-2</v>
      </c>
      <c r="E3009" s="43">
        <v>0.08</v>
      </c>
      <c r="F3009" s="44">
        <v>200000</v>
      </c>
      <c r="G3009" s="44">
        <v>200000</v>
      </c>
      <c r="H3009" s="44">
        <v>125461.57</v>
      </c>
      <c r="I3009" s="44">
        <v>130899.99</v>
      </c>
      <c r="J3009" s="68">
        <f t="shared" si="138"/>
        <v>0.62730785</v>
      </c>
      <c r="K3009" s="43">
        <f t="shared" si="139"/>
        <v>0.65449995000000005</v>
      </c>
      <c r="L3009" s="41" t="str">
        <f t="shared" si="140"/>
        <v>AA</v>
      </c>
      <c r="M3009" s="41" t="s">
        <v>463</v>
      </c>
      <c r="N3009" s="41" t="s">
        <v>422</v>
      </c>
      <c r="O3009" s="41" t="s">
        <v>70</v>
      </c>
    </row>
    <row r="3010" spans="1:15">
      <c r="A3010" s="38">
        <v>41460</v>
      </c>
      <c r="B3010" s="38">
        <v>45112</v>
      </c>
      <c r="C3010" s="131">
        <v>120</v>
      </c>
      <c r="D3010" s="39">
        <v>8.5099999999999995E-2</v>
      </c>
      <c r="E3010" s="39">
        <v>0.08</v>
      </c>
      <c r="F3010" s="40">
        <v>98000</v>
      </c>
      <c r="G3010" s="40">
        <v>98000</v>
      </c>
      <c r="H3010" s="40">
        <v>54644.88</v>
      </c>
      <c r="I3010" s="40">
        <v>64143.19</v>
      </c>
      <c r="J3010" s="67">
        <f t="shared" si="138"/>
        <v>0.55760081632653058</v>
      </c>
      <c r="K3010" s="39">
        <f t="shared" si="139"/>
        <v>0.65452234693877553</v>
      </c>
      <c r="L3010" s="2" t="str">
        <f t="shared" si="140"/>
        <v>AA</v>
      </c>
      <c r="M3010" s="2" t="s">
        <v>1545</v>
      </c>
      <c r="N3010" s="2" t="s">
        <v>416</v>
      </c>
      <c r="O3010" s="2" t="s">
        <v>70</v>
      </c>
    </row>
    <row r="3011" spans="1:15">
      <c r="A3011" s="42">
        <v>41340</v>
      </c>
      <c r="B3011" s="42">
        <v>52116</v>
      </c>
      <c r="C3011" s="130">
        <v>354</v>
      </c>
      <c r="D3011" s="43">
        <v>8.5099999999999995E-2</v>
      </c>
      <c r="E3011" s="43">
        <v>7.4400000000000008E-2</v>
      </c>
      <c r="F3011" s="44">
        <v>137500</v>
      </c>
      <c r="G3011" s="44">
        <v>137500</v>
      </c>
      <c r="H3011" s="44">
        <v>86534.43</v>
      </c>
      <c r="I3011" s="44">
        <v>90000</v>
      </c>
      <c r="J3011" s="68">
        <f t="shared" ref="J3011:J3074" si="141">H3011/G3011</f>
        <v>0.62934130909090902</v>
      </c>
      <c r="K3011" s="43">
        <f t="shared" ref="K3011:K3074" si="142">I3011/G3011</f>
        <v>0.65454545454545454</v>
      </c>
      <c r="L3011" s="41" t="str">
        <f t="shared" ref="L3011:L3074" si="143">IF(J3011&lt;=65%,"AA",IF(J3011&lt;=75%,"A",IF(J3011&lt;=85%,"B","C")))</f>
        <v>AA</v>
      </c>
      <c r="M3011" s="41" t="s">
        <v>900</v>
      </c>
      <c r="N3011" s="41" t="s">
        <v>427</v>
      </c>
      <c r="O3011" s="41" t="s">
        <v>70</v>
      </c>
    </row>
    <row r="3012" spans="1:15">
      <c r="A3012" s="42">
        <v>41337</v>
      </c>
      <c r="B3012" s="42">
        <v>52294</v>
      </c>
      <c r="C3012" s="130">
        <v>360</v>
      </c>
      <c r="D3012" s="43">
        <v>8.5099999999999995E-2</v>
      </c>
      <c r="E3012" s="43">
        <v>0.08</v>
      </c>
      <c r="F3012" s="44">
        <v>174100</v>
      </c>
      <c r="G3012" s="44">
        <v>174100</v>
      </c>
      <c r="H3012" s="44">
        <v>108075.09</v>
      </c>
      <c r="I3012" s="44">
        <v>113999.99</v>
      </c>
      <c r="J3012" s="68">
        <f t="shared" si="141"/>
        <v>0.6207644457208501</v>
      </c>
      <c r="K3012" s="43">
        <f t="shared" si="142"/>
        <v>0.65479603676048248</v>
      </c>
      <c r="L3012" s="41" t="str">
        <f t="shared" si="143"/>
        <v>AA</v>
      </c>
      <c r="M3012" s="41" t="s">
        <v>545</v>
      </c>
      <c r="N3012" s="41" t="s">
        <v>421</v>
      </c>
      <c r="O3012" s="41" t="s">
        <v>70</v>
      </c>
    </row>
    <row r="3013" spans="1:15">
      <c r="A3013" s="42">
        <v>41124</v>
      </c>
      <c r="B3013" s="42">
        <v>49343</v>
      </c>
      <c r="C3013" s="130">
        <v>270</v>
      </c>
      <c r="D3013" s="43">
        <v>8.5099999999999995E-2</v>
      </c>
      <c r="E3013" s="43">
        <v>0.08</v>
      </c>
      <c r="F3013" s="44">
        <v>155000</v>
      </c>
      <c r="G3013" s="44">
        <v>155000</v>
      </c>
      <c r="H3013" s="44">
        <v>94862.99</v>
      </c>
      <c r="I3013" s="44">
        <v>101500</v>
      </c>
      <c r="J3013" s="68">
        <f t="shared" si="141"/>
        <v>0.61201929032258073</v>
      </c>
      <c r="K3013" s="43">
        <f t="shared" si="142"/>
        <v>0.65483870967741931</v>
      </c>
      <c r="L3013" s="41" t="str">
        <f t="shared" si="143"/>
        <v>AA</v>
      </c>
      <c r="M3013" s="41" t="s">
        <v>574</v>
      </c>
      <c r="N3013" s="41" t="s">
        <v>424</v>
      </c>
      <c r="O3013" s="41" t="s">
        <v>70</v>
      </c>
    </row>
    <row r="3014" spans="1:15">
      <c r="A3014" s="42">
        <v>41285</v>
      </c>
      <c r="B3014" s="42">
        <v>48193</v>
      </c>
      <c r="C3014" s="130">
        <v>227</v>
      </c>
      <c r="D3014" s="43">
        <v>8.5099999999999995E-2</v>
      </c>
      <c r="E3014" s="43">
        <v>0.08</v>
      </c>
      <c r="F3014" s="44">
        <v>113000</v>
      </c>
      <c r="G3014" s="44">
        <v>113000</v>
      </c>
      <c r="H3014" s="44">
        <v>66687.06</v>
      </c>
      <c r="I3014" s="44">
        <v>73999.990000000005</v>
      </c>
      <c r="J3014" s="68">
        <f t="shared" si="141"/>
        <v>0.59015097345132739</v>
      </c>
      <c r="K3014" s="43">
        <f t="shared" si="142"/>
        <v>0.65486716814159296</v>
      </c>
      <c r="L3014" s="41" t="str">
        <f t="shared" si="143"/>
        <v>AA</v>
      </c>
      <c r="M3014" s="41" t="s">
        <v>633</v>
      </c>
      <c r="N3014" s="41" t="s">
        <v>422</v>
      </c>
      <c r="O3014" s="41" t="s">
        <v>70</v>
      </c>
    </row>
    <row r="3015" spans="1:15">
      <c r="A3015" s="42">
        <v>41612</v>
      </c>
      <c r="B3015" s="42">
        <v>48917</v>
      </c>
      <c r="C3015" s="130">
        <v>240</v>
      </c>
      <c r="D3015" s="43">
        <v>8.5099999999999995E-2</v>
      </c>
      <c r="E3015" s="43">
        <v>7.5300000000000006E-2</v>
      </c>
      <c r="F3015" s="44">
        <v>152672</v>
      </c>
      <c r="G3015" s="44">
        <v>152672</v>
      </c>
      <c r="H3015" s="44">
        <v>95184.05</v>
      </c>
      <c r="I3015" s="44">
        <v>99999.99</v>
      </c>
      <c r="J3015" s="68">
        <f t="shared" si="141"/>
        <v>0.62345452997275208</v>
      </c>
      <c r="K3015" s="43">
        <f t="shared" si="142"/>
        <v>0.65499888650178162</v>
      </c>
      <c r="L3015" s="41" t="str">
        <f t="shared" si="143"/>
        <v>AA</v>
      </c>
      <c r="M3015" s="41" t="s">
        <v>565</v>
      </c>
      <c r="N3015" s="41" t="s">
        <v>432</v>
      </c>
      <c r="O3015" s="41" t="s">
        <v>70</v>
      </c>
    </row>
    <row r="3016" spans="1:15">
      <c r="A3016" s="38">
        <v>41673</v>
      </c>
      <c r="B3016" s="38">
        <v>54457</v>
      </c>
      <c r="C3016" s="131">
        <v>420</v>
      </c>
      <c r="D3016" s="39">
        <v>8.5099999999999995E-2</v>
      </c>
      <c r="E3016" s="39">
        <v>0.08</v>
      </c>
      <c r="F3016" s="40">
        <v>200000</v>
      </c>
      <c r="G3016" s="40">
        <v>200000</v>
      </c>
      <c r="H3016" s="40">
        <v>113673.68</v>
      </c>
      <c r="I3016" s="40">
        <v>130999.99</v>
      </c>
      <c r="J3016" s="67">
        <f t="shared" si="141"/>
        <v>0.5683684</v>
      </c>
      <c r="K3016" s="39">
        <f t="shared" si="142"/>
        <v>0.65499995</v>
      </c>
      <c r="L3016" s="2" t="str">
        <f t="shared" si="143"/>
        <v>AA</v>
      </c>
      <c r="M3016" s="2" t="s">
        <v>700</v>
      </c>
      <c r="N3016" s="2" t="s">
        <v>421</v>
      </c>
      <c r="O3016" s="2" t="s">
        <v>70</v>
      </c>
    </row>
    <row r="3017" spans="1:15">
      <c r="A3017" s="42">
        <v>41099</v>
      </c>
      <c r="B3017" s="42">
        <v>52056</v>
      </c>
      <c r="C3017" s="130">
        <v>360</v>
      </c>
      <c r="D3017" s="43">
        <v>8.5099999999999995E-2</v>
      </c>
      <c r="E3017" s="43">
        <v>0.08</v>
      </c>
      <c r="F3017" s="44">
        <v>150000</v>
      </c>
      <c r="G3017" s="44">
        <v>150000</v>
      </c>
      <c r="H3017" s="44">
        <v>90942.91</v>
      </c>
      <c r="I3017" s="44">
        <v>98285.14</v>
      </c>
      <c r="J3017" s="68">
        <f t="shared" si="141"/>
        <v>0.60628606666666673</v>
      </c>
      <c r="K3017" s="43">
        <f t="shared" si="142"/>
        <v>0.65523426666666662</v>
      </c>
      <c r="L3017" s="41" t="str">
        <f t="shared" si="143"/>
        <v>AA</v>
      </c>
      <c r="M3017" s="41" t="s">
        <v>555</v>
      </c>
      <c r="N3017" s="41" t="s">
        <v>434</v>
      </c>
      <c r="O3017" s="41" t="s">
        <v>70</v>
      </c>
    </row>
    <row r="3018" spans="1:15">
      <c r="A3018" s="38">
        <v>41355</v>
      </c>
      <c r="B3018" s="38">
        <v>50486</v>
      </c>
      <c r="C3018" s="131">
        <v>300</v>
      </c>
      <c r="D3018" s="39">
        <v>8.5099999999999995E-2</v>
      </c>
      <c r="E3018" s="39">
        <v>0.08</v>
      </c>
      <c r="F3018" s="40">
        <v>190000</v>
      </c>
      <c r="G3018" s="40">
        <v>190000</v>
      </c>
      <c r="H3018" s="40">
        <v>116345.76</v>
      </c>
      <c r="I3018" s="40">
        <v>124499.99</v>
      </c>
      <c r="J3018" s="67">
        <f t="shared" si="141"/>
        <v>0.61234610526315791</v>
      </c>
      <c r="K3018" s="39">
        <f t="shared" si="142"/>
        <v>0.6552631052631579</v>
      </c>
      <c r="L3018" s="2" t="str">
        <f t="shared" si="143"/>
        <v>AA</v>
      </c>
      <c r="M3018" s="2" t="s">
        <v>633</v>
      </c>
      <c r="N3018" s="2" t="s">
        <v>422</v>
      </c>
      <c r="O3018" s="2" t="s">
        <v>70</v>
      </c>
    </row>
    <row r="3019" spans="1:15">
      <c r="A3019" s="42">
        <v>41631</v>
      </c>
      <c r="B3019" s="42">
        <v>51828</v>
      </c>
      <c r="C3019" s="130">
        <v>335</v>
      </c>
      <c r="D3019" s="43">
        <v>8.5099999999999995E-2</v>
      </c>
      <c r="E3019" s="43">
        <v>7.4400000000000008E-2</v>
      </c>
      <c r="F3019" s="44">
        <v>128000</v>
      </c>
      <c r="G3019" s="44">
        <v>128000</v>
      </c>
      <c r="H3019" s="44">
        <v>81172.75</v>
      </c>
      <c r="I3019" s="44">
        <v>83877.539999999994</v>
      </c>
      <c r="J3019" s="68">
        <f t="shared" si="141"/>
        <v>0.63416210937499995</v>
      </c>
      <c r="K3019" s="43">
        <f t="shared" si="142"/>
        <v>0.65529328124999997</v>
      </c>
      <c r="L3019" s="41" t="str">
        <f t="shared" si="143"/>
        <v>AA</v>
      </c>
      <c r="M3019" s="41" t="s">
        <v>1019</v>
      </c>
      <c r="N3019" s="41" t="s">
        <v>427</v>
      </c>
      <c r="O3019" s="41" t="s">
        <v>70</v>
      </c>
    </row>
    <row r="3020" spans="1:15">
      <c r="A3020" s="42">
        <v>41740</v>
      </c>
      <c r="B3020" s="42">
        <v>51816</v>
      </c>
      <c r="C3020" s="130">
        <v>331</v>
      </c>
      <c r="D3020" s="43">
        <v>8.5099999999999995E-2</v>
      </c>
      <c r="E3020" s="43">
        <v>0.08</v>
      </c>
      <c r="F3020" s="44">
        <v>130000</v>
      </c>
      <c r="G3020" s="44">
        <v>130000</v>
      </c>
      <c r="H3020" s="44">
        <v>83276.3</v>
      </c>
      <c r="I3020" s="44">
        <v>85199.99</v>
      </c>
      <c r="J3020" s="68">
        <f t="shared" si="141"/>
        <v>0.64058692307692311</v>
      </c>
      <c r="K3020" s="43">
        <f t="shared" si="142"/>
        <v>0.65538453846153855</v>
      </c>
      <c r="L3020" s="41" t="str">
        <f t="shared" si="143"/>
        <v>AA</v>
      </c>
      <c r="M3020" s="41" t="s">
        <v>1121</v>
      </c>
      <c r="N3020" s="41" t="s">
        <v>424</v>
      </c>
      <c r="O3020" s="41" t="s">
        <v>70</v>
      </c>
    </row>
    <row r="3021" spans="1:15">
      <c r="A3021" s="38">
        <v>41372</v>
      </c>
      <c r="B3021" s="38">
        <v>54156</v>
      </c>
      <c r="C3021" s="131">
        <v>420</v>
      </c>
      <c r="D3021" s="39">
        <v>8.5099999999999995E-2</v>
      </c>
      <c r="E3021" s="39">
        <v>7.5300000000000006E-2</v>
      </c>
      <c r="F3021" s="40">
        <v>169000</v>
      </c>
      <c r="G3021" s="40">
        <v>169000</v>
      </c>
      <c r="H3021" s="40">
        <v>106226.35</v>
      </c>
      <c r="I3021" s="40">
        <v>110760.99</v>
      </c>
      <c r="J3021" s="67">
        <f t="shared" si="141"/>
        <v>0.62855828402366865</v>
      </c>
      <c r="K3021" s="39">
        <f t="shared" si="142"/>
        <v>0.65539047337278111</v>
      </c>
      <c r="L3021" s="2" t="str">
        <f t="shared" si="143"/>
        <v>AA</v>
      </c>
      <c r="M3021" s="2" t="s">
        <v>489</v>
      </c>
      <c r="N3021" s="2" t="s">
        <v>415</v>
      </c>
      <c r="O3021" s="2" t="s">
        <v>70</v>
      </c>
    </row>
    <row r="3022" spans="1:15">
      <c r="A3022" s="42">
        <v>41656</v>
      </c>
      <c r="B3022" s="42">
        <v>51549</v>
      </c>
      <c r="C3022" s="130">
        <v>325</v>
      </c>
      <c r="D3022" s="43">
        <v>8.5099999999999995E-2</v>
      </c>
      <c r="E3022" s="43">
        <v>0.08</v>
      </c>
      <c r="F3022" s="44">
        <v>140000</v>
      </c>
      <c r="G3022" s="44">
        <v>140000</v>
      </c>
      <c r="H3022" s="44">
        <v>88963.55</v>
      </c>
      <c r="I3022" s="44">
        <v>91763.75</v>
      </c>
      <c r="J3022" s="68">
        <f t="shared" si="141"/>
        <v>0.63545392857142857</v>
      </c>
      <c r="K3022" s="43">
        <f t="shared" si="142"/>
        <v>0.65545535714285719</v>
      </c>
      <c r="L3022" s="41" t="str">
        <f t="shared" si="143"/>
        <v>AA</v>
      </c>
      <c r="M3022" s="41" t="s">
        <v>598</v>
      </c>
      <c r="N3022" s="41" t="s">
        <v>424</v>
      </c>
      <c r="O3022" s="41" t="s">
        <v>70</v>
      </c>
    </row>
    <row r="3023" spans="1:15">
      <c r="A3023" s="38">
        <v>41507</v>
      </c>
      <c r="B3023" s="38">
        <v>48478</v>
      </c>
      <c r="C3023" s="131">
        <v>229</v>
      </c>
      <c r="D3023" s="39">
        <v>8.5099999999999995E-2</v>
      </c>
      <c r="E3023" s="39">
        <v>0.08</v>
      </c>
      <c r="F3023" s="40">
        <v>119000</v>
      </c>
      <c r="G3023" s="40">
        <v>119000</v>
      </c>
      <c r="H3023" s="40">
        <v>72836.11</v>
      </c>
      <c r="I3023" s="40">
        <v>77999.990000000005</v>
      </c>
      <c r="J3023" s="67">
        <f t="shared" si="141"/>
        <v>0.61206815126050418</v>
      </c>
      <c r="K3023" s="39">
        <f t="shared" si="142"/>
        <v>0.65546210084033618</v>
      </c>
      <c r="L3023" s="2" t="str">
        <f t="shared" si="143"/>
        <v>AA</v>
      </c>
      <c r="M3023" s="2" t="s">
        <v>805</v>
      </c>
      <c r="N3023" s="2" t="s">
        <v>422</v>
      </c>
      <c r="O3023" s="2" t="s">
        <v>70</v>
      </c>
    </row>
    <row r="3024" spans="1:15">
      <c r="A3024" s="38">
        <v>41233</v>
      </c>
      <c r="B3024" s="38">
        <v>52190</v>
      </c>
      <c r="C3024" s="131">
        <v>360</v>
      </c>
      <c r="D3024" s="39">
        <v>8.5099999999999995E-2</v>
      </c>
      <c r="E3024" s="39">
        <v>7.8100000000000003E-2</v>
      </c>
      <c r="F3024" s="40">
        <v>180000</v>
      </c>
      <c r="G3024" s="40">
        <v>180000</v>
      </c>
      <c r="H3024" s="40">
        <v>110476.38</v>
      </c>
      <c r="I3024" s="40">
        <v>117999.99</v>
      </c>
      <c r="J3024" s="67">
        <f t="shared" si="141"/>
        <v>0.61375766666666665</v>
      </c>
      <c r="K3024" s="39">
        <f t="shared" si="142"/>
        <v>0.65555550000000007</v>
      </c>
      <c r="L3024" s="2" t="str">
        <f t="shared" si="143"/>
        <v>AA</v>
      </c>
      <c r="M3024" s="2" t="s">
        <v>790</v>
      </c>
      <c r="N3024" s="2" t="s">
        <v>416</v>
      </c>
      <c r="O3024" s="2" t="s">
        <v>70</v>
      </c>
    </row>
    <row r="3025" spans="1:15">
      <c r="A3025" s="42">
        <v>41673</v>
      </c>
      <c r="B3025" s="42">
        <v>52630</v>
      </c>
      <c r="C3025" s="130">
        <v>360</v>
      </c>
      <c r="D3025" s="43">
        <v>8.5099999999999995E-2</v>
      </c>
      <c r="E3025" s="43">
        <v>0.08</v>
      </c>
      <c r="F3025" s="44">
        <v>180000</v>
      </c>
      <c r="G3025" s="44">
        <v>180000</v>
      </c>
      <c r="H3025" s="44">
        <v>115171.04</v>
      </c>
      <c r="I3025" s="44">
        <v>117999.99</v>
      </c>
      <c r="J3025" s="68">
        <f t="shared" si="141"/>
        <v>0.63983911111111103</v>
      </c>
      <c r="K3025" s="43">
        <f t="shared" si="142"/>
        <v>0.65555550000000007</v>
      </c>
      <c r="L3025" s="41" t="str">
        <f t="shared" si="143"/>
        <v>AA</v>
      </c>
      <c r="M3025" s="41" t="s">
        <v>1044</v>
      </c>
      <c r="N3025" s="41" t="s">
        <v>417</v>
      </c>
      <c r="O3025" s="41" t="s">
        <v>70</v>
      </c>
    </row>
    <row r="3026" spans="1:15">
      <c r="A3026" s="42">
        <v>41459</v>
      </c>
      <c r="B3026" s="42">
        <v>54243</v>
      </c>
      <c r="C3026" s="130">
        <v>420</v>
      </c>
      <c r="D3026" s="43">
        <v>8.5099999999999995E-2</v>
      </c>
      <c r="E3026" s="43">
        <v>8.5099999999999995E-2</v>
      </c>
      <c r="F3026" s="44">
        <v>137286</v>
      </c>
      <c r="G3026" s="44">
        <v>137286</v>
      </c>
      <c r="H3026" s="44">
        <v>91632.08</v>
      </c>
      <c r="I3026" s="44">
        <v>89999.99</v>
      </c>
      <c r="J3026" s="68">
        <f t="shared" si="141"/>
        <v>0.66745392829567474</v>
      </c>
      <c r="K3026" s="43">
        <f t="shared" si="142"/>
        <v>0.65556568040441132</v>
      </c>
      <c r="L3026" s="41" t="str">
        <f t="shared" si="143"/>
        <v>A</v>
      </c>
      <c r="M3026" s="41" t="s">
        <v>973</v>
      </c>
      <c r="N3026" s="41" t="s">
        <v>437</v>
      </c>
      <c r="O3026" s="41" t="s">
        <v>70</v>
      </c>
    </row>
    <row r="3027" spans="1:15">
      <c r="A3027" s="38">
        <v>41733</v>
      </c>
      <c r="B3027" s="38">
        <v>50864</v>
      </c>
      <c r="C3027" s="131">
        <v>300</v>
      </c>
      <c r="D3027" s="39">
        <v>8.5099999999999995E-2</v>
      </c>
      <c r="E3027" s="39">
        <v>7.5300000000000006E-2</v>
      </c>
      <c r="F3027" s="40">
        <v>200000</v>
      </c>
      <c r="G3027" s="40">
        <v>200000</v>
      </c>
      <c r="H3027" s="40">
        <v>127783.44</v>
      </c>
      <c r="I3027" s="40">
        <v>131125.99</v>
      </c>
      <c r="J3027" s="67">
        <f t="shared" si="141"/>
        <v>0.63891719999999996</v>
      </c>
      <c r="K3027" s="39">
        <f t="shared" si="142"/>
        <v>0.65562994999999991</v>
      </c>
      <c r="L3027" s="2" t="str">
        <f t="shared" si="143"/>
        <v>AA</v>
      </c>
      <c r="M3027" s="2" t="s">
        <v>895</v>
      </c>
      <c r="N3027" s="2" t="s">
        <v>421</v>
      </c>
      <c r="O3027" s="2" t="s">
        <v>70</v>
      </c>
    </row>
    <row r="3028" spans="1:15">
      <c r="A3028" s="42">
        <v>41086</v>
      </c>
      <c r="B3028" s="42">
        <v>51892</v>
      </c>
      <c r="C3028" s="130">
        <v>355</v>
      </c>
      <c r="D3028" s="43">
        <v>8.5099999999999995E-2</v>
      </c>
      <c r="E3028" s="43">
        <v>7.4400000000000008E-2</v>
      </c>
      <c r="F3028" s="44">
        <v>196400</v>
      </c>
      <c r="G3028" s="44">
        <v>196400</v>
      </c>
      <c r="H3028" s="44">
        <v>128721.21</v>
      </c>
      <c r="I3028" s="44">
        <v>128801.24</v>
      </c>
      <c r="J3028" s="68">
        <f t="shared" si="141"/>
        <v>0.65540330957230142</v>
      </c>
      <c r="K3028" s="43">
        <f t="shared" si="142"/>
        <v>0.65581079429735234</v>
      </c>
      <c r="L3028" s="41" t="str">
        <f t="shared" si="143"/>
        <v>A</v>
      </c>
      <c r="M3028" s="41" t="s">
        <v>713</v>
      </c>
      <c r="N3028" s="41" t="s">
        <v>418</v>
      </c>
      <c r="O3028" s="41" t="s">
        <v>70</v>
      </c>
    </row>
    <row r="3029" spans="1:15">
      <c r="A3029" s="42">
        <v>41663</v>
      </c>
      <c r="B3029" s="42">
        <v>45893</v>
      </c>
      <c r="C3029" s="130">
        <v>139</v>
      </c>
      <c r="D3029" s="43">
        <v>8.5099999999999995E-2</v>
      </c>
      <c r="E3029" s="43">
        <v>7.5300000000000006E-2</v>
      </c>
      <c r="F3029" s="44">
        <v>150000</v>
      </c>
      <c r="G3029" s="44">
        <v>150000</v>
      </c>
      <c r="H3029" s="44">
        <v>69928.81</v>
      </c>
      <c r="I3029" s="44">
        <v>98383.99</v>
      </c>
      <c r="J3029" s="68">
        <f t="shared" si="141"/>
        <v>0.46619206666666663</v>
      </c>
      <c r="K3029" s="43">
        <f t="shared" si="142"/>
        <v>0.6558932666666667</v>
      </c>
      <c r="L3029" s="41" t="str">
        <f t="shared" si="143"/>
        <v>AA</v>
      </c>
      <c r="M3029" s="41" t="s">
        <v>1083</v>
      </c>
      <c r="N3029" s="41" t="s">
        <v>416</v>
      </c>
      <c r="O3029" s="41" t="s">
        <v>70</v>
      </c>
    </row>
    <row r="3030" spans="1:15">
      <c r="A3030" s="38">
        <v>41465</v>
      </c>
      <c r="B3030" s="38">
        <v>54249</v>
      </c>
      <c r="C3030" s="131">
        <v>420</v>
      </c>
      <c r="D3030" s="39">
        <v>8.5099999999999995E-2</v>
      </c>
      <c r="E3030" s="39">
        <v>7.5300000000000006E-2</v>
      </c>
      <c r="F3030" s="40">
        <v>134036</v>
      </c>
      <c r="G3030" s="40">
        <v>134036</v>
      </c>
      <c r="H3030" s="40">
        <v>84953.49</v>
      </c>
      <c r="I3030" s="40">
        <v>87945.99</v>
      </c>
      <c r="J3030" s="67">
        <f t="shared" si="141"/>
        <v>0.6338109910770241</v>
      </c>
      <c r="K3030" s="39">
        <f t="shared" si="142"/>
        <v>0.65613708257483072</v>
      </c>
      <c r="L3030" s="2" t="str">
        <f t="shared" si="143"/>
        <v>AA</v>
      </c>
      <c r="M3030" s="2" t="s">
        <v>1182</v>
      </c>
      <c r="N3030" s="2" t="s">
        <v>416</v>
      </c>
      <c r="O3030" s="2" t="s">
        <v>70</v>
      </c>
    </row>
    <row r="3031" spans="1:15">
      <c r="A3031" s="42">
        <v>41389</v>
      </c>
      <c r="B3031" s="42">
        <v>54173</v>
      </c>
      <c r="C3031" s="130">
        <v>420</v>
      </c>
      <c r="D3031" s="43">
        <v>8.5099999999999995E-2</v>
      </c>
      <c r="E3031" s="43">
        <v>0.08</v>
      </c>
      <c r="F3031" s="44">
        <v>168868</v>
      </c>
      <c r="G3031" s="44">
        <v>168868</v>
      </c>
      <c r="H3031" s="44">
        <v>106324.55</v>
      </c>
      <c r="I3031" s="44">
        <v>110802.1</v>
      </c>
      <c r="J3031" s="68">
        <f t="shared" si="141"/>
        <v>0.62963113200843268</v>
      </c>
      <c r="K3031" s="43">
        <f t="shared" si="142"/>
        <v>0.65614622071677287</v>
      </c>
      <c r="L3031" s="41" t="str">
        <f t="shared" si="143"/>
        <v>AA</v>
      </c>
      <c r="M3031" s="41" t="s">
        <v>924</v>
      </c>
      <c r="N3031" s="41" t="s">
        <v>424</v>
      </c>
      <c r="O3031" s="41" t="s">
        <v>70</v>
      </c>
    </row>
    <row r="3032" spans="1:15">
      <c r="A3032" s="38">
        <v>41394</v>
      </c>
      <c r="B3032" s="38">
        <v>52351</v>
      </c>
      <c r="C3032" s="131">
        <v>360</v>
      </c>
      <c r="D3032" s="39">
        <v>8.5099999999999995E-2</v>
      </c>
      <c r="E3032" s="39">
        <v>7.8100000000000003E-2</v>
      </c>
      <c r="F3032" s="40">
        <v>152400</v>
      </c>
      <c r="G3032" s="40">
        <v>152400</v>
      </c>
      <c r="H3032" s="40">
        <v>94964.83</v>
      </c>
      <c r="I3032" s="40">
        <v>99999.99</v>
      </c>
      <c r="J3032" s="67">
        <f t="shared" si="141"/>
        <v>0.6231288057742782</v>
      </c>
      <c r="K3032" s="39">
        <f t="shared" si="142"/>
        <v>0.65616791338582681</v>
      </c>
      <c r="L3032" s="2" t="str">
        <f t="shared" si="143"/>
        <v>AA</v>
      </c>
      <c r="M3032" s="2" t="s">
        <v>602</v>
      </c>
      <c r="N3032" s="2" t="s">
        <v>421</v>
      </c>
      <c r="O3032" s="2" t="s">
        <v>70</v>
      </c>
    </row>
    <row r="3033" spans="1:15">
      <c r="A3033" s="42">
        <v>41078</v>
      </c>
      <c r="B3033" s="42">
        <v>50209</v>
      </c>
      <c r="C3033" s="130">
        <v>300</v>
      </c>
      <c r="D3033" s="43">
        <v>8.5099999999999995E-2</v>
      </c>
      <c r="E3033" s="43">
        <v>0.08</v>
      </c>
      <c r="F3033" s="44">
        <v>160000</v>
      </c>
      <c r="G3033" s="44">
        <v>160000</v>
      </c>
      <c r="H3033" s="44">
        <v>94989.57</v>
      </c>
      <c r="I3033" s="44">
        <v>104999.99</v>
      </c>
      <c r="J3033" s="68">
        <f t="shared" si="141"/>
        <v>0.59368481250000005</v>
      </c>
      <c r="K3033" s="43">
        <f t="shared" si="142"/>
        <v>0.65624993750000005</v>
      </c>
      <c r="L3033" s="41" t="str">
        <f t="shared" si="143"/>
        <v>AA</v>
      </c>
      <c r="M3033" s="41" t="s">
        <v>489</v>
      </c>
      <c r="N3033" s="41" t="s">
        <v>415</v>
      </c>
      <c r="O3033" s="41" t="s">
        <v>70</v>
      </c>
    </row>
    <row r="3034" spans="1:15">
      <c r="A3034" s="42">
        <v>41499</v>
      </c>
      <c r="B3034" s="42">
        <v>52303</v>
      </c>
      <c r="C3034" s="130">
        <v>355</v>
      </c>
      <c r="D3034" s="43">
        <v>8.5099999999999995E-2</v>
      </c>
      <c r="E3034" s="43">
        <v>0.08</v>
      </c>
      <c r="F3034" s="44">
        <v>160000</v>
      </c>
      <c r="G3034" s="44">
        <v>160000</v>
      </c>
      <c r="H3034" s="44">
        <v>100932.05</v>
      </c>
      <c r="I3034" s="44">
        <v>104999.99</v>
      </c>
      <c r="J3034" s="68">
        <f t="shared" si="141"/>
        <v>0.63082531250000007</v>
      </c>
      <c r="K3034" s="43">
        <f t="shared" si="142"/>
        <v>0.65624993750000005</v>
      </c>
      <c r="L3034" s="41" t="str">
        <f t="shared" si="143"/>
        <v>AA</v>
      </c>
      <c r="M3034" s="41" t="s">
        <v>454</v>
      </c>
      <c r="N3034" s="41" t="s">
        <v>416</v>
      </c>
      <c r="O3034" s="41" t="s">
        <v>70</v>
      </c>
    </row>
    <row r="3035" spans="1:15">
      <c r="A3035" s="38">
        <v>41493</v>
      </c>
      <c r="B3035" s="38">
        <v>48798</v>
      </c>
      <c r="C3035" s="131">
        <v>240</v>
      </c>
      <c r="D3035" s="39">
        <v>8.5099999999999995E-2</v>
      </c>
      <c r="E3035" s="39">
        <v>7.4400000000000008E-2</v>
      </c>
      <c r="F3035" s="40">
        <v>185600</v>
      </c>
      <c r="G3035" s="40">
        <v>185600</v>
      </c>
      <c r="H3035" s="40">
        <v>114159.59</v>
      </c>
      <c r="I3035" s="40">
        <v>121811.55</v>
      </c>
      <c r="J3035" s="67">
        <f t="shared" si="141"/>
        <v>0.61508399784482759</v>
      </c>
      <c r="K3035" s="39">
        <f t="shared" si="142"/>
        <v>0.65631223060344834</v>
      </c>
      <c r="L3035" s="2" t="str">
        <f t="shared" si="143"/>
        <v>AA</v>
      </c>
      <c r="M3035" s="2" t="s">
        <v>475</v>
      </c>
      <c r="N3035" s="2" t="s">
        <v>427</v>
      </c>
      <c r="O3035" s="2" t="s">
        <v>70</v>
      </c>
    </row>
    <row r="3036" spans="1:15">
      <c r="A3036" s="38">
        <v>41088</v>
      </c>
      <c r="B3036" s="38">
        <v>53871</v>
      </c>
      <c r="C3036" s="131">
        <v>420</v>
      </c>
      <c r="D3036" s="39">
        <v>8.5099999999999995E-2</v>
      </c>
      <c r="E3036" s="39">
        <v>0.08</v>
      </c>
      <c r="F3036" s="40">
        <v>90000</v>
      </c>
      <c r="G3036" s="40">
        <v>90000</v>
      </c>
      <c r="H3036" s="40">
        <v>55209.74</v>
      </c>
      <c r="I3036" s="40">
        <v>59073.95</v>
      </c>
      <c r="J3036" s="67">
        <f t="shared" si="141"/>
        <v>0.61344155555555557</v>
      </c>
      <c r="K3036" s="39">
        <f t="shared" si="142"/>
        <v>0.65637722222222217</v>
      </c>
      <c r="L3036" s="2" t="str">
        <f t="shared" si="143"/>
        <v>AA</v>
      </c>
      <c r="M3036" s="2" t="s">
        <v>1089</v>
      </c>
      <c r="N3036" s="2" t="s">
        <v>435</v>
      </c>
      <c r="O3036" s="2" t="s">
        <v>70</v>
      </c>
    </row>
    <row r="3037" spans="1:15">
      <c r="A3037" s="38">
        <v>41536</v>
      </c>
      <c r="B3037" s="38">
        <v>52493</v>
      </c>
      <c r="C3037" s="131">
        <v>360</v>
      </c>
      <c r="D3037" s="39">
        <v>8.5099999999999995E-2</v>
      </c>
      <c r="E3037" s="39">
        <v>0.08</v>
      </c>
      <c r="F3037" s="40">
        <v>195000</v>
      </c>
      <c r="G3037" s="40">
        <v>195000</v>
      </c>
      <c r="H3037" s="40">
        <v>123304.51</v>
      </c>
      <c r="I3037" s="40">
        <v>127999.99</v>
      </c>
      <c r="J3037" s="67">
        <f t="shared" si="141"/>
        <v>0.63233082051282052</v>
      </c>
      <c r="K3037" s="39">
        <f t="shared" si="142"/>
        <v>0.65641020512820514</v>
      </c>
      <c r="L3037" s="2" t="str">
        <f t="shared" si="143"/>
        <v>AA</v>
      </c>
      <c r="M3037" s="2" t="s">
        <v>981</v>
      </c>
      <c r="N3037" s="2" t="s">
        <v>419</v>
      </c>
      <c r="O3037" s="2" t="s">
        <v>70</v>
      </c>
    </row>
    <row r="3038" spans="1:15">
      <c r="A3038" s="42">
        <v>41773</v>
      </c>
      <c r="B3038" s="42">
        <v>51484</v>
      </c>
      <c r="C3038" s="130">
        <v>319</v>
      </c>
      <c r="D3038" s="43">
        <v>8.5099999999999995E-2</v>
      </c>
      <c r="E3038" s="43">
        <v>8.5099999999999995E-2</v>
      </c>
      <c r="F3038" s="44">
        <v>158000</v>
      </c>
      <c r="G3038" s="44">
        <v>158000</v>
      </c>
      <c r="H3038" s="44">
        <v>101635.4</v>
      </c>
      <c r="I3038" s="44">
        <v>103731.55</v>
      </c>
      <c r="J3038" s="68">
        <f t="shared" si="141"/>
        <v>0.64326202531645571</v>
      </c>
      <c r="K3038" s="43">
        <f t="shared" si="142"/>
        <v>0.65652879746835446</v>
      </c>
      <c r="L3038" s="41" t="str">
        <f t="shared" si="143"/>
        <v>AA</v>
      </c>
      <c r="M3038" s="41" t="s">
        <v>551</v>
      </c>
      <c r="N3038" s="41" t="s">
        <v>421</v>
      </c>
      <c r="O3038" s="41" t="s">
        <v>70</v>
      </c>
    </row>
    <row r="3039" spans="1:15">
      <c r="A3039" s="38">
        <v>41211</v>
      </c>
      <c r="B3039" s="38">
        <v>52168</v>
      </c>
      <c r="C3039" s="131">
        <v>360</v>
      </c>
      <c r="D3039" s="39">
        <v>8.5099999999999995E-2</v>
      </c>
      <c r="E3039" s="39">
        <v>7.8100000000000003E-2</v>
      </c>
      <c r="F3039" s="40">
        <v>170167.83</v>
      </c>
      <c r="G3039" s="40">
        <v>170167.83</v>
      </c>
      <c r="H3039" s="40">
        <v>107147.64</v>
      </c>
      <c r="I3039" s="40">
        <v>111733.86</v>
      </c>
      <c r="J3039" s="67">
        <f t="shared" si="141"/>
        <v>0.62965861408704571</v>
      </c>
      <c r="K3039" s="39">
        <f t="shared" si="142"/>
        <v>0.65660977165895584</v>
      </c>
      <c r="L3039" s="2" t="str">
        <f t="shared" si="143"/>
        <v>AA</v>
      </c>
      <c r="M3039" s="2" t="s">
        <v>495</v>
      </c>
      <c r="N3039" s="2" t="s">
        <v>424</v>
      </c>
      <c r="O3039" s="2" t="s">
        <v>70</v>
      </c>
    </row>
    <row r="3040" spans="1:15">
      <c r="A3040" s="42">
        <v>41081</v>
      </c>
      <c r="B3040" s="42">
        <v>52038</v>
      </c>
      <c r="C3040" s="130">
        <v>360</v>
      </c>
      <c r="D3040" s="43">
        <v>8.5099999999999995E-2</v>
      </c>
      <c r="E3040" s="43">
        <v>0.08</v>
      </c>
      <c r="F3040" s="44">
        <v>150000</v>
      </c>
      <c r="G3040" s="44">
        <v>150000</v>
      </c>
      <c r="H3040" s="44">
        <v>76441.47</v>
      </c>
      <c r="I3040" s="44">
        <v>98500</v>
      </c>
      <c r="J3040" s="68">
        <f t="shared" si="141"/>
        <v>0.5096098</v>
      </c>
      <c r="K3040" s="43">
        <f t="shared" si="142"/>
        <v>0.65666666666666662</v>
      </c>
      <c r="L3040" s="41" t="str">
        <f t="shared" si="143"/>
        <v>AA</v>
      </c>
      <c r="M3040" s="41" t="s">
        <v>1290</v>
      </c>
      <c r="N3040" s="41" t="s">
        <v>416</v>
      </c>
      <c r="O3040" s="41" t="s">
        <v>70</v>
      </c>
    </row>
    <row r="3041" spans="1:15">
      <c r="A3041" s="42">
        <v>41127</v>
      </c>
      <c r="B3041" s="42">
        <v>44779</v>
      </c>
      <c r="C3041" s="130">
        <v>120</v>
      </c>
      <c r="D3041" s="43">
        <v>8.5099999999999995E-2</v>
      </c>
      <c r="E3041" s="43">
        <v>0.08</v>
      </c>
      <c r="F3041" s="44">
        <v>167500</v>
      </c>
      <c r="G3041" s="44">
        <v>167500</v>
      </c>
      <c r="H3041" s="44">
        <v>83549.649999999994</v>
      </c>
      <c r="I3041" s="44">
        <v>109999.99</v>
      </c>
      <c r="J3041" s="68">
        <f t="shared" si="141"/>
        <v>0.49880388059701491</v>
      </c>
      <c r="K3041" s="43">
        <f t="shared" si="142"/>
        <v>0.65671635820895524</v>
      </c>
      <c r="L3041" s="41" t="str">
        <f t="shared" si="143"/>
        <v>AA</v>
      </c>
      <c r="M3041" s="41" t="s">
        <v>463</v>
      </c>
      <c r="N3041" s="41" t="s">
        <v>422</v>
      </c>
      <c r="O3041" s="41" t="s">
        <v>70</v>
      </c>
    </row>
    <row r="3042" spans="1:15">
      <c r="A3042" s="38">
        <v>41214</v>
      </c>
      <c r="B3042" s="38">
        <v>50345</v>
      </c>
      <c r="C3042" s="131">
        <v>300</v>
      </c>
      <c r="D3042" s="39">
        <v>8.5099999999999995E-2</v>
      </c>
      <c r="E3042" s="39">
        <v>7.5300000000000006E-2</v>
      </c>
      <c r="F3042" s="40">
        <v>167500</v>
      </c>
      <c r="G3042" s="40">
        <v>167500</v>
      </c>
      <c r="H3042" s="40">
        <v>101260.31</v>
      </c>
      <c r="I3042" s="40">
        <v>109999.99</v>
      </c>
      <c r="J3042" s="67">
        <f t="shared" si="141"/>
        <v>0.60453916417910447</v>
      </c>
      <c r="K3042" s="39">
        <f t="shared" si="142"/>
        <v>0.65671635820895524</v>
      </c>
      <c r="L3042" s="2" t="str">
        <f t="shared" si="143"/>
        <v>AA</v>
      </c>
      <c r="M3042" s="2" t="s">
        <v>464</v>
      </c>
      <c r="N3042" s="2" t="s">
        <v>424</v>
      </c>
      <c r="O3042" s="2" t="s">
        <v>70</v>
      </c>
    </row>
    <row r="3043" spans="1:15">
      <c r="A3043" s="38">
        <v>41187</v>
      </c>
      <c r="B3043" s="38">
        <v>53970</v>
      </c>
      <c r="C3043" s="131">
        <v>420</v>
      </c>
      <c r="D3043" s="39">
        <v>8.5099999999999995E-2</v>
      </c>
      <c r="E3043" s="39">
        <v>8.5099999999999995E-2</v>
      </c>
      <c r="F3043" s="40">
        <v>170000</v>
      </c>
      <c r="G3043" s="40">
        <v>170000</v>
      </c>
      <c r="H3043" s="40">
        <v>105566.92</v>
      </c>
      <c r="I3043" s="40">
        <v>111657.82</v>
      </c>
      <c r="J3043" s="67">
        <f t="shared" si="141"/>
        <v>0.62098188235294116</v>
      </c>
      <c r="K3043" s="39">
        <f t="shared" si="142"/>
        <v>0.65681070588235302</v>
      </c>
      <c r="L3043" s="2" t="str">
        <f t="shared" si="143"/>
        <v>AA</v>
      </c>
      <c r="M3043" s="2" t="s">
        <v>588</v>
      </c>
      <c r="N3043" s="2" t="s">
        <v>417</v>
      </c>
      <c r="O3043" s="2" t="s">
        <v>70</v>
      </c>
    </row>
    <row r="3044" spans="1:15">
      <c r="A3044" s="38">
        <v>41522</v>
      </c>
      <c r="B3044" s="38">
        <v>50349</v>
      </c>
      <c r="C3044" s="131">
        <v>290</v>
      </c>
      <c r="D3044" s="39">
        <v>8.5099999999999995E-2</v>
      </c>
      <c r="E3044" s="39">
        <v>7.8100000000000003E-2</v>
      </c>
      <c r="F3044" s="40">
        <v>121000</v>
      </c>
      <c r="G3044" s="40">
        <v>121000</v>
      </c>
      <c r="H3044" s="40">
        <v>75781.649999999994</v>
      </c>
      <c r="I3044" s="40">
        <v>79491.27</v>
      </c>
      <c r="J3044" s="67">
        <f t="shared" si="141"/>
        <v>0.62629462809917347</v>
      </c>
      <c r="K3044" s="39">
        <f t="shared" si="142"/>
        <v>0.65695264462809921</v>
      </c>
      <c r="L3044" s="2" t="str">
        <f t="shared" si="143"/>
        <v>AA</v>
      </c>
      <c r="M3044" s="2" t="s">
        <v>461</v>
      </c>
      <c r="N3044" s="2" t="s">
        <v>416</v>
      </c>
      <c r="O3044" s="2" t="s">
        <v>70</v>
      </c>
    </row>
    <row r="3045" spans="1:15">
      <c r="A3045" s="38">
        <v>41120</v>
      </c>
      <c r="B3045" s="38">
        <v>52077</v>
      </c>
      <c r="C3045" s="131">
        <v>360</v>
      </c>
      <c r="D3045" s="39">
        <v>8.5099999999999995E-2</v>
      </c>
      <c r="E3045" s="39">
        <v>0.08</v>
      </c>
      <c r="F3045" s="40">
        <v>146300</v>
      </c>
      <c r="G3045" s="40">
        <v>146300</v>
      </c>
      <c r="H3045" s="40">
        <v>93035.32</v>
      </c>
      <c r="I3045" s="40">
        <v>96121.19</v>
      </c>
      <c r="J3045" s="67">
        <f t="shared" si="141"/>
        <v>0.63592153110047855</v>
      </c>
      <c r="K3045" s="39">
        <f t="shared" si="142"/>
        <v>0.65701428571428577</v>
      </c>
      <c r="L3045" s="2" t="str">
        <f t="shared" si="143"/>
        <v>AA</v>
      </c>
      <c r="M3045" s="2" t="s">
        <v>493</v>
      </c>
      <c r="N3045" s="2" t="s">
        <v>427</v>
      </c>
      <c r="O3045" s="2" t="s">
        <v>70</v>
      </c>
    </row>
    <row r="3046" spans="1:15">
      <c r="A3046" s="38">
        <v>41436</v>
      </c>
      <c r="B3046" s="38">
        <v>54220</v>
      </c>
      <c r="C3046" s="131">
        <v>420</v>
      </c>
      <c r="D3046" s="39">
        <v>8.5099999999999995E-2</v>
      </c>
      <c r="E3046" s="39">
        <v>7.5300000000000006E-2</v>
      </c>
      <c r="F3046" s="40">
        <v>194000</v>
      </c>
      <c r="G3046" s="40">
        <v>194000</v>
      </c>
      <c r="H3046" s="40">
        <v>122940.33</v>
      </c>
      <c r="I3046" s="40">
        <v>127486.69</v>
      </c>
      <c r="J3046" s="67">
        <f t="shared" si="141"/>
        <v>0.63371304123711336</v>
      </c>
      <c r="K3046" s="39">
        <f t="shared" si="142"/>
        <v>0.6571478865979381</v>
      </c>
      <c r="L3046" s="2" t="str">
        <f t="shared" si="143"/>
        <v>AA</v>
      </c>
      <c r="M3046" s="2" t="s">
        <v>531</v>
      </c>
      <c r="N3046" s="2" t="s">
        <v>423</v>
      </c>
      <c r="O3046" s="2" t="s">
        <v>70</v>
      </c>
    </row>
    <row r="3047" spans="1:15">
      <c r="A3047" s="42">
        <v>41444</v>
      </c>
      <c r="B3047" s="42">
        <v>45096</v>
      </c>
      <c r="C3047" s="130">
        <v>120</v>
      </c>
      <c r="D3047" s="43">
        <v>8.5099999999999995E-2</v>
      </c>
      <c r="E3047" s="43">
        <v>0.08</v>
      </c>
      <c r="F3047" s="44">
        <v>178000</v>
      </c>
      <c r="G3047" s="44">
        <v>178000</v>
      </c>
      <c r="H3047" s="44">
        <v>98665.23</v>
      </c>
      <c r="I3047" s="44">
        <v>116999.99</v>
      </c>
      <c r="J3047" s="68">
        <f t="shared" si="141"/>
        <v>0.55429904494382021</v>
      </c>
      <c r="K3047" s="43">
        <f t="shared" si="142"/>
        <v>0.65730331460674163</v>
      </c>
      <c r="L3047" s="41" t="str">
        <f t="shared" si="143"/>
        <v>AA</v>
      </c>
      <c r="M3047" s="41" t="s">
        <v>838</v>
      </c>
      <c r="N3047" s="41" t="s">
        <v>420</v>
      </c>
      <c r="O3047" s="41" t="s">
        <v>70</v>
      </c>
    </row>
    <row r="3048" spans="1:15">
      <c r="A3048" s="38">
        <v>41612</v>
      </c>
      <c r="B3048" s="38">
        <v>54396</v>
      </c>
      <c r="C3048" s="131">
        <v>420</v>
      </c>
      <c r="D3048" s="39">
        <v>8.5099999999999995E-2</v>
      </c>
      <c r="E3048" s="39">
        <v>0.08</v>
      </c>
      <c r="F3048" s="40">
        <v>200000</v>
      </c>
      <c r="G3048" s="40">
        <v>200000</v>
      </c>
      <c r="H3048" s="40">
        <v>128476.86</v>
      </c>
      <c r="I3048" s="40">
        <v>131499.99</v>
      </c>
      <c r="J3048" s="67">
        <f t="shared" si="141"/>
        <v>0.64238430000000002</v>
      </c>
      <c r="K3048" s="39">
        <f t="shared" si="142"/>
        <v>0.65749994999999994</v>
      </c>
      <c r="L3048" s="2" t="str">
        <f t="shared" si="143"/>
        <v>AA</v>
      </c>
      <c r="M3048" s="2" t="s">
        <v>599</v>
      </c>
      <c r="N3048" s="2" t="s">
        <v>421</v>
      </c>
      <c r="O3048" s="2" t="s">
        <v>70</v>
      </c>
    </row>
    <row r="3049" spans="1:15">
      <c r="A3049" s="42">
        <v>41768</v>
      </c>
      <c r="B3049" s="42">
        <v>54552</v>
      </c>
      <c r="C3049" s="130">
        <v>420</v>
      </c>
      <c r="D3049" s="43">
        <v>8.5099999999999995E-2</v>
      </c>
      <c r="E3049" s="43">
        <v>7.6799999999999993E-2</v>
      </c>
      <c r="F3049" s="44">
        <v>186610</v>
      </c>
      <c r="G3049" s="44">
        <v>186610</v>
      </c>
      <c r="H3049" s="44">
        <v>120943.17</v>
      </c>
      <c r="I3049" s="44">
        <v>122705.86</v>
      </c>
      <c r="J3049" s="68">
        <f t="shared" si="141"/>
        <v>0.64810658592787096</v>
      </c>
      <c r="K3049" s="43">
        <f t="shared" si="142"/>
        <v>0.65755243556079523</v>
      </c>
      <c r="L3049" s="41" t="str">
        <f t="shared" si="143"/>
        <v>AA</v>
      </c>
      <c r="M3049" s="41" t="s">
        <v>448</v>
      </c>
      <c r="N3049" s="41" t="s">
        <v>417</v>
      </c>
      <c r="O3049" s="41" t="s">
        <v>70</v>
      </c>
    </row>
    <row r="3050" spans="1:15">
      <c r="A3050" s="38">
        <v>41703</v>
      </c>
      <c r="B3050" s="38">
        <v>54487</v>
      </c>
      <c r="C3050" s="131">
        <v>420</v>
      </c>
      <c r="D3050" s="39">
        <v>8.5099999999999995E-2</v>
      </c>
      <c r="E3050" s="39">
        <v>0.08</v>
      </c>
      <c r="F3050" s="40">
        <v>176950</v>
      </c>
      <c r="G3050" s="40">
        <v>176950</v>
      </c>
      <c r="H3050" s="40">
        <v>114473.7</v>
      </c>
      <c r="I3050" s="40">
        <v>116370.38</v>
      </c>
      <c r="J3050" s="67">
        <f t="shared" si="141"/>
        <v>0.64692681548460018</v>
      </c>
      <c r="K3050" s="39">
        <f t="shared" si="142"/>
        <v>0.65764554959027977</v>
      </c>
      <c r="L3050" s="2" t="str">
        <f t="shared" si="143"/>
        <v>AA</v>
      </c>
      <c r="M3050" s="2" t="s">
        <v>463</v>
      </c>
      <c r="N3050" s="2" t="s">
        <v>422</v>
      </c>
      <c r="O3050" s="2" t="s">
        <v>70</v>
      </c>
    </row>
    <row r="3051" spans="1:15">
      <c r="A3051" s="38">
        <v>41387</v>
      </c>
      <c r="B3051" s="38">
        <v>49910</v>
      </c>
      <c r="C3051" s="131">
        <v>280</v>
      </c>
      <c r="D3051" s="39">
        <v>8.5099999999999995E-2</v>
      </c>
      <c r="E3051" s="39">
        <v>8.5099999999999995E-2</v>
      </c>
      <c r="F3051" s="40">
        <v>125150</v>
      </c>
      <c r="G3051" s="40">
        <v>125150</v>
      </c>
      <c r="H3051" s="40">
        <v>77929.570000000007</v>
      </c>
      <c r="I3051" s="40">
        <v>82321.039999999994</v>
      </c>
      <c r="J3051" s="67">
        <f t="shared" si="141"/>
        <v>0.62268933280063932</v>
      </c>
      <c r="K3051" s="39">
        <f t="shared" si="142"/>
        <v>0.6577789852177387</v>
      </c>
      <c r="L3051" s="2" t="str">
        <f t="shared" si="143"/>
        <v>AA</v>
      </c>
      <c r="M3051" s="2" t="s">
        <v>566</v>
      </c>
      <c r="N3051" s="2" t="s">
        <v>420</v>
      </c>
      <c r="O3051" s="2" t="s">
        <v>70</v>
      </c>
    </row>
    <row r="3052" spans="1:15">
      <c r="A3052" s="42">
        <v>41243</v>
      </c>
      <c r="B3052" s="42">
        <v>54026</v>
      </c>
      <c r="C3052" s="130">
        <v>420</v>
      </c>
      <c r="D3052" s="43">
        <v>8.5099999999999995E-2</v>
      </c>
      <c r="E3052" s="43">
        <v>0.08</v>
      </c>
      <c r="F3052" s="44">
        <v>94000</v>
      </c>
      <c r="G3052" s="44">
        <v>94000</v>
      </c>
      <c r="H3052" s="44">
        <v>59561.11</v>
      </c>
      <c r="I3052" s="44">
        <v>61833.84</v>
      </c>
      <c r="J3052" s="68">
        <f t="shared" si="141"/>
        <v>0.633628829787234</v>
      </c>
      <c r="K3052" s="43">
        <f t="shared" si="142"/>
        <v>0.65780680851063822</v>
      </c>
      <c r="L3052" s="41" t="str">
        <f t="shared" si="143"/>
        <v>AA</v>
      </c>
      <c r="M3052" s="41" t="s">
        <v>564</v>
      </c>
      <c r="N3052" s="41" t="s">
        <v>417</v>
      </c>
      <c r="O3052" s="41" t="s">
        <v>70</v>
      </c>
    </row>
    <row r="3053" spans="1:15">
      <c r="A3053" s="42">
        <v>41284</v>
      </c>
      <c r="B3053" s="42">
        <v>54067</v>
      </c>
      <c r="C3053" s="130">
        <v>420</v>
      </c>
      <c r="D3053" s="43">
        <v>8.5099999999999995E-2</v>
      </c>
      <c r="E3053" s="43">
        <v>7.4400000000000008E-2</v>
      </c>
      <c r="F3053" s="44">
        <v>97000</v>
      </c>
      <c r="G3053" s="44">
        <v>97000</v>
      </c>
      <c r="H3053" s="44">
        <v>60721.79</v>
      </c>
      <c r="I3053" s="44">
        <v>63815.16</v>
      </c>
      <c r="J3053" s="68">
        <f t="shared" si="141"/>
        <v>0.62599783505154638</v>
      </c>
      <c r="K3053" s="43">
        <f t="shared" si="142"/>
        <v>0.65788824742268048</v>
      </c>
      <c r="L3053" s="41" t="str">
        <f t="shared" si="143"/>
        <v>AA</v>
      </c>
      <c r="M3053" s="41" t="s">
        <v>314</v>
      </c>
      <c r="N3053" s="41" t="s">
        <v>427</v>
      </c>
      <c r="O3053" s="41" t="s">
        <v>70</v>
      </c>
    </row>
    <row r="3054" spans="1:15">
      <c r="A3054" s="42">
        <v>41298</v>
      </c>
      <c r="B3054" s="42">
        <v>48603</v>
      </c>
      <c r="C3054" s="130">
        <v>240</v>
      </c>
      <c r="D3054" s="43">
        <v>8.5099999999999995E-2</v>
      </c>
      <c r="E3054" s="43">
        <v>0.08</v>
      </c>
      <c r="F3054" s="44">
        <v>152000</v>
      </c>
      <c r="G3054" s="44">
        <v>152000</v>
      </c>
      <c r="H3054" s="44">
        <v>90642.04</v>
      </c>
      <c r="I3054" s="44">
        <v>99999.99</v>
      </c>
      <c r="J3054" s="68">
        <f t="shared" si="141"/>
        <v>0.59632921052631571</v>
      </c>
      <c r="K3054" s="43">
        <f t="shared" si="142"/>
        <v>0.65789467105263166</v>
      </c>
      <c r="L3054" s="41" t="str">
        <f t="shared" si="143"/>
        <v>AA</v>
      </c>
      <c r="M3054" s="41" t="s">
        <v>1004</v>
      </c>
      <c r="N3054" s="41" t="s">
        <v>427</v>
      </c>
      <c r="O3054" s="41" t="s">
        <v>70</v>
      </c>
    </row>
    <row r="3055" spans="1:15">
      <c r="A3055" s="38">
        <v>41534</v>
      </c>
      <c r="B3055" s="38">
        <v>54318</v>
      </c>
      <c r="C3055" s="131">
        <v>420</v>
      </c>
      <c r="D3055" s="39">
        <v>8.5099999999999995E-2</v>
      </c>
      <c r="E3055" s="39">
        <v>0.08</v>
      </c>
      <c r="F3055" s="40">
        <v>152000</v>
      </c>
      <c r="G3055" s="40">
        <v>152000</v>
      </c>
      <c r="H3055" s="40">
        <v>97060.94</v>
      </c>
      <c r="I3055" s="40">
        <v>99999.99</v>
      </c>
      <c r="J3055" s="67">
        <f t="shared" si="141"/>
        <v>0.63855881578947371</v>
      </c>
      <c r="K3055" s="39">
        <f t="shared" si="142"/>
        <v>0.65789467105263166</v>
      </c>
      <c r="L3055" s="2" t="str">
        <f t="shared" si="143"/>
        <v>AA</v>
      </c>
      <c r="M3055" s="2" t="s">
        <v>549</v>
      </c>
      <c r="N3055" s="2" t="s">
        <v>427</v>
      </c>
      <c r="O3055" s="2" t="s">
        <v>70</v>
      </c>
    </row>
    <row r="3056" spans="1:15">
      <c r="A3056" s="38">
        <v>41669</v>
      </c>
      <c r="B3056" s="38">
        <v>54453</v>
      </c>
      <c r="C3056" s="131">
        <v>420</v>
      </c>
      <c r="D3056" s="39">
        <v>8.5099999999999995E-2</v>
      </c>
      <c r="E3056" s="39">
        <v>0.08</v>
      </c>
      <c r="F3056" s="40">
        <v>190000</v>
      </c>
      <c r="G3056" s="40">
        <v>190000</v>
      </c>
      <c r="H3056" s="40">
        <v>122233.86</v>
      </c>
      <c r="I3056" s="40">
        <v>124999.99</v>
      </c>
      <c r="J3056" s="67">
        <f t="shared" si="141"/>
        <v>0.64333610526315788</v>
      </c>
      <c r="K3056" s="39">
        <f t="shared" si="142"/>
        <v>0.65789468421052633</v>
      </c>
      <c r="L3056" s="2" t="str">
        <f t="shared" si="143"/>
        <v>AA</v>
      </c>
      <c r="M3056" s="2" t="s">
        <v>602</v>
      </c>
      <c r="N3056" s="2" t="s">
        <v>421</v>
      </c>
      <c r="O3056" s="2" t="s">
        <v>70</v>
      </c>
    </row>
    <row r="3057" spans="1:15">
      <c r="A3057" s="38">
        <v>41121</v>
      </c>
      <c r="B3057" s="38">
        <v>52231</v>
      </c>
      <c r="C3057" s="131">
        <v>365</v>
      </c>
      <c r="D3057" s="39">
        <v>8.5099999999999995E-2</v>
      </c>
      <c r="E3057" s="39">
        <v>0.08</v>
      </c>
      <c r="F3057" s="40">
        <v>193000</v>
      </c>
      <c r="G3057" s="40">
        <v>193000</v>
      </c>
      <c r="H3057" s="40">
        <v>117463.96</v>
      </c>
      <c r="I3057" s="40">
        <v>126986.51</v>
      </c>
      <c r="J3057" s="67">
        <f t="shared" si="141"/>
        <v>0.60862155440414512</v>
      </c>
      <c r="K3057" s="39">
        <f t="shared" si="142"/>
        <v>0.65796119170984457</v>
      </c>
      <c r="L3057" s="2" t="str">
        <f t="shared" si="143"/>
        <v>AA</v>
      </c>
      <c r="M3057" s="2" t="s">
        <v>536</v>
      </c>
      <c r="N3057" s="2" t="s">
        <v>423</v>
      </c>
      <c r="O3057" s="2" t="s">
        <v>70</v>
      </c>
    </row>
    <row r="3058" spans="1:15">
      <c r="A3058" s="38">
        <v>41088</v>
      </c>
      <c r="B3058" s="38">
        <v>52045</v>
      </c>
      <c r="C3058" s="131">
        <v>360</v>
      </c>
      <c r="D3058" s="39">
        <v>8.5099999999999995E-2</v>
      </c>
      <c r="E3058" s="39">
        <v>0.08</v>
      </c>
      <c r="F3058" s="40">
        <v>86300</v>
      </c>
      <c r="G3058" s="40">
        <v>86300</v>
      </c>
      <c r="H3058" s="40">
        <v>52341.67</v>
      </c>
      <c r="I3058" s="40">
        <v>56784.27</v>
      </c>
      <c r="J3058" s="67">
        <f t="shared" si="141"/>
        <v>0.60650834298957124</v>
      </c>
      <c r="K3058" s="39">
        <f t="shared" si="142"/>
        <v>0.65798690614136723</v>
      </c>
      <c r="L3058" s="2" t="str">
        <f t="shared" si="143"/>
        <v>AA</v>
      </c>
      <c r="M3058" s="2" t="s">
        <v>549</v>
      </c>
      <c r="N3058" s="2" t="s">
        <v>427</v>
      </c>
      <c r="O3058" s="2" t="s">
        <v>70</v>
      </c>
    </row>
    <row r="3059" spans="1:15">
      <c r="A3059" s="38">
        <v>41165</v>
      </c>
      <c r="B3059" s="38">
        <v>53948</v>
      </c>
      <c r="C3059" s="131">
        <v>420</v>
      </c>
      <c r="D3059" s="39">
        <v>8.5099999999999995E-2</v>
      </c>
      <c r="E3059" s="39">
        <v>7.5300000000000006E-2</v>
      </c>
      <c r="F3059" s="40">
        <v>157000</v>
      </c>
      <c r="G3059" s="40">
        <v>157000</v>
      </c>
      <c r="H3059" s="40">
        <v>99144.97</v>
      </c>
      <c r="I3059" s="40">
        <v>103327.8</v>
      </c>
      <c r="J3059" s="67">
        <f t="shared" si="141"/>
        <v>0.63149662420382169</v>
      </c>
      <c r="K3059" s="39">
        <f t="shared" si="142"/>
        <v>0.65813885350318468</v>
      </c>
      <c r="L3059" s="2" t="str">
        <f t="shared" si="143"/>
        <v>AA</v>
      </c>
      <c r="M3059" s="2" t="s">
        <v>653</v>
      </c>
      <c r="N3059" s="2" t="s">
        <v>421</v>
      </c>
      <c r="O3059" s="2" t="s">
        <v>70</v>
      </c>
    </row>
    <row r="3060" spans="1:15">
      <c r="A3060" s="38">
        <v>41418</v>
      </c>
      <c r="B3060" s="38">
        <v>52375</v>
      </c>
      <c r="C3060" s="131">
        <v>360</v>
      </c>
      <c r="D3060" s="39">
        <v>8.5099999999999995E-2</v>
      </c>
      <c r="E3060" s="39">
        <v>0.08</v>
      </c>
      <c r="F3060" s="40">
        <v>190500</v>
      </c>
      <c r="G3060" s="40">
        <v>190500</v>
      </c>
      <c r="H3060" s="40">
        <v>119453.31</v>
      </c>
      <c r="I3060" s="40">
        <v>125382.48</v>
      </c>
      <c r="J3060" s="67">
        <f t="shared" si="141"/>
        <v>0.62705149606299215</v>
      </c>
      <c r="K3060" s="39">
        <f t="shared" si="142"/>
        <v>0.65817574803149603</v>
      </c>
      <c r="L3060" s="2" t="str">
        <f t="shared" si="143"/>
        <v>AA</v>
      </c>
      <c r="M3060" s="2" t="s">
        <v>446</v>
      </c>
      <c r="N3060" s="2" t="s">
        <v>415</v>
      </c>
      <c r="O3060" s="2" t="s">
        <v>70</v>
      </c>
    </row>
    <row r="3061" spans="1:15">
      <c r="A3061" s="42">
        <v>41544</v>
      </c>
      <c r="B3061" s="42">
        <v>54266</v>
      </c>
      <c r="C3061" s="130">
        <v>418</v>
      </c>
      <c r="D3061" s="43">
        <v>8.5099999999999995E-2</v>
      </c>
      <c r="E3061" s="43">
        <v>7.8100000000000003E-2</v>
      </c>
      <c r="F3061" s="44">
        <v>194964</v>
      </c>
      <c r="G3061" s="44">
        <v>194964</v>
      </c>
      <c r="H3061" s="44">
        <v>124575.9</v>
      </c>
      <c r="I3061" s="44">
        <v>128327.42</v>
      </c>
      <c r="J3061" s="68">
        <f t="shared" si="141"/>
        <v>0.63896873268911181</v>
      </c>
      <c r="K3061" s="43">
        <f t="shared" si="142"/>
        <v>0.65821084918241313</v>
      </c>
      <c r="L3061" s="41" t="str">
        <f t="shared" si="143"/>
        <v>AA</v>
      </c>
      <c r="M3061" s="41" t="s">
        <v>539</v>
      </c>
      <c r="N3061" s="41" t="s">
        <v>429</v>
      </c>
      <c r="O3061" s="41" t="s">
        <v>70</v>
      </c>
    </row>
    <row r="3062" spans="1:15">
      <c r="A3062" s="42">
        <v>41506</v>
      </c>
      <c r="B3062" s="42">
        <v>46985</v>
      </c>
      <c r="C3062" s="130">
        <v>180</v>
      </c>
      <c r="D3062" s="43">
        <v>8.5099999999999995E-2</v>
      </c>
      <c r="E3062" s="43">
        <v>0.08</v>
      </c>
      <c r="F3062" s="44">
        <v>145000</v>
      </c>
      <c r="G3062" s="44">
        <v>145000</v>
      </c>
      <c r="H3062" s="44">
        <v>86958.74</v>
      </c>
      <c r="I3062" s="44">
        <v>95454.03</v>
      </c>
      <c r="J3062" s="68">
        <f t="shared" si="141"/>
        <v>0.5997154482758621</v>
      </c>
      <c r="K3062" s="43">
        <f t="shared" si="142"/>
        <v>0.65830365517241374</v>
      </c>
      <c r="L3062" s="41" t="str">
        <f t="shared" si="143"/>
        <v>AA</v>
      </c>
      <c r="M3062" s="41" t="s">
        <v>862</v>
      </c>
      <c r="N3062" s="41" t="s">
        <v>417</v>
      </c>
      <c r="O3062" s="41" t="s">
        <v>70</v>
      </c>
    </row>
    <row r="3063" spans="1:15">
      <c r="A3063" s="38">
        <v>41312</v>
      </c>
      <c r="B3063" s="38">
        <v>46790</v>
      </c>
      <c r="C3063" s="131">
        <v>180</v>
      </c>
      <c r="D3063" s="39">
        <v>8.5099999999999995E-2</v>
      </c>
      <c r="E3063" s="39">
        <v>7.4400000000000008E-2</v>
      </c>
      <c r="F3063" s="40">
        <v>165000</v>
      </c>
      <c r="G3063" s="40">
        <v>165000</v>
      </c>
      <c r="H3063" s="40">
        <v>95266.73</v>
      </c>
      <c r="I3063" s="40">
        <v>108622.95</v>
      </c>
      <c r="J3063" s="67">
        <f t="shared" si="141"/>
        <v>0.57737412121212117</v>
      </c>
      <c r="K3063" s="39">
        <f t="shared" si="142"/>
        <v>0.65832090909090912</v>
      </c>
      <c r="L3063" s="2" t="str">
        <f t="shared" si="143"/>
        <v>AA</v>
      </c>
      <c r="M3063" s="2" t="s">
        <v>467</v>
      </c>
      <c r="N3063" s="2" t="s">
        <v>425</v>
      </c>
      <c r="O3063" s="2" t="s">
        <v>70</v>
      </c>
    </row>
    <row r="3064" spans="1:15">
      <c r="A3064" s="42">
        <v>41684</v>
      </c>
      <c r="B3064" s="42">
        <v>54468</v>
      </c>
      <c r="C3064" s="130">
        <v>420</v>
      </c>
      <c r="D3064" s="43">
        <v>8.5099999999999995E-2</v>
      </c>
      <c r="E3064" s="43">
        <v>0.08</v>
      </c>
      <c r="F3064" s="44">
        <v>65000</v>
      </c>
      <c r="G3064" s="44">
        <v>65000</v>
      </c>
      <c r="H3064" s="44">
        <v>41934.17</v>
      </c>
      <c r="I3064" s="44">
        <v>42791.91</v>
      </c>
      <c r="J3064" s="68">
        <f t="shared" si="141"/>
        <v>0.64514107692307687</v>
      </c>
      <c r="K3064" s="43">
        <f t="shared" si="142"/>
        <v>0.65833707692307697</v>
      </c>
      <c r="L3064" s="41" t="str">
        <f t="shared" si="143"/>
        <v>AA</v>
      </c>
      <c r="M3064" s="41" t="s">
        <v>669</v>
      </c>
      <c r="N3064" s="41" t="s">
        <v>430</v>
      </c>
      <c r="O3064" s="41" t="s">
        <v>70</v>
      </c>
    </row>
    <row r="3065" spans="1:15">
      <c r="A3065" s="42">
        <v>41383</v>
      </c>
      <c r="B3065" s="42">
        <v>46679</v>
      </c>
      <c r="C3065" s="130">
        <v>174</v>
      </c>
      <c r="D3065" s="43">
        <v>8.5099999999999995E-2</v>
      </c>
      <c r="E3065" s="43">
        <v>7.5300000000000006E-2</v>
      </c>
      <c r="F3065" s="44">
        <v>93845</v>
      </c>
      <c r="G3065" s="44">
        <v>93845</v>
      </c>
      <c r="H3065" s="44">
        <v>54622.41</v>
      </c>
      <c r="I3065" s="44">
        <v>61799.99</v>
      </c>
      <c r="J3065" s="68">
        <f t="shared" si="141"/>
        <v>0.58204923011348508</v>
      </c>
      <c r="K3065" s="43">
        <f t="shared" si="142"/>
        <v>0.65853258031861051</v>
      </c>
      <c r="L3065" s="41" t="str">
        <f t="shared" si="143"/>
        <v>AA</v>
      </c>
      <c r="M3065" s="41" t="s">
        <v>1006</v>
      </c>
      <c r="N3065" s="41" t="s">
        <v>424</v>
      </c>
      <c r="O3065" s="41" t="s">
        <v>70</v>
      </c>
    </row>
    <row r="3066" spans="1:15">
      <c r="A3066" s="42">
        <v>41360</v>
      </c>
      <c r="B3066" s="42">
        <v>46018</v>
      </c>
      <c r="C3066" s="130">
        <v>153</v>
      </c>
      <c r="D3066" s="43">
        <v>8.5099999999999995E-2</v>
      </c>
      <c r="E3066" s="43">
        <v>8.5099999999999995E-2</v>
      </c>
      <c r="F3066" s="44">
        <v>103000</v>
      </c>
      <c r="G3066" s="44">
        <v>103000</v>
      </c>
      <c r="H3066" s="44">
        <v>66396.009999999995</v>
      </c>
      <c r="I3066" s="44">
        <v>67840.38</v>
      </c>
      <c r="J3066" s="68">
        <f t="shared" si="141"/>
        <v>0.64462145631067957</v>
      </c>
      <c r="K3066" s="43">
        <f t="shared" si="142"/>
        <v>0.65864446601941751</v>
      </c>
      <c r="L3066" s="41" t="str">
        <f t="shared" si="143"/>
        <v>AA</v>
      </c>
      <c r="M3066" s="41" t="s">
        <v>625</v>
      </c>
      <c r="N3066" s="41" t="s">
        <v>419</v>
      </c>
      <c r="O3066" s="41" t="s">
        <v>70</v>
      </c>
    </row>
    <row r="3067" spans="1:15">
      <c r="A3067" s="42">
        <v>41416</v>
      </c>
      <c r="B3067" s="42">
        <v>52373</v>
      </c>
      <c r="C3067" s="130">
        <v>360</v>
      </c>
      <c r="D3067" s="43">
        <v>8.5099999999999995E-2</v>
      </c>
      <c r="E3067" s="43">
        <v>7.5300000000000006E-2</v>
      </c>
      <c r="F3067" s="44">
        <v>167000</v>
      </c>
      <c r="G3067" s="44">
        <v>167000</v>
      </c>
      <c r="H3067" s="44">
        <v>104832.55</v>
      </c>
      <c r="I3067" s="44">
        <v>109999.99</v>
      </c>
      <c r="J3067" s="68">
        <f t="shared" si="141"/>
        <v>0.62773982035928144</v>
      </c>
      <c r="K3067" s="43">
        <f t="shared" si="142"/>
        <v>0.65868257485029946</v>
      </c>
      <c r="L3067" s="41" t="str">
        <f t="shared" si="143"/>
        <v>AA</v>
      </c>
      <c r="M3067" s="41" t="s">
        <v>495</v>
      </c>
      <c r="N3067" s="41" t="s">
        <v>424</v>
      </c>
      <c r="O3067" s="41" t="s">
        <v>70</v>
      </c>
    </row>
    <row r="3068" spans="1:15">
      <c r="A3068" s="42">
        <v>41387</v>
      </c>
      <c r="B3068" s="42">
        <v>50640</v>
      </c>
      <c r="C3068" s="130">
        <v>304</v>
      </c>
      <c r="D3068" s="43">
        <v>8.5099999999999995E-2</v>
      </c>
      <c r="E3068" s="43">
        <v>0.08</v>
      </c>
      <c r="F3068" s="44">
        <v>91500</v>
      </c>
      <c r="G3068" s="44">
        <v>91500</v>
      </c>
      <c r="H3068" s="44">
        <v>58091.519999999997</v>
      </c>
      <c r="I3068" s="44">
        <v>60294.9</v>
      </c>
      <c r="J3068" s="68">
        <f t="shared" si="141"/>
        <v>0.63488</v>
      </c>
      <c r="K3068" s="43">
        <f t="shared" si="142"/>
        <v>0.6589606557377049</v>
      </c>
      <c r="L3068" s="41" t="str">
        <f t="shared" si="143"/>
        <v>AA</v>
      </c>
      <c r="M3068" s="41" t="s">
        <v>830</v>
      </c>
      <c r="N3068" s="41" t="s">
        <v>437</v>
      </c>
      <c r="O3068" s="41" t="s">
        <v>70</v>
      </c>
    </row>
    <row r="3069" spans="1:15">
      <c r="A3069" s="38">
        <v>41453</v>
      </c>
      <c r="B3069" s="38">
        <v>54237</v>
      </c>
      <c r="C3069" s="131">
        <v>420</v>
      </c>
      <c r="D3069" s="39">
        <v>8.5099999999999995E-2</v>
      </c>
      <c r="E3069" s="39">
        <v>0.08</v>
      </c>
      <c r="F3069" s="40">
        <v>190000</v>
      </c>
      <c r="G3069" s="40">
        <v>190000</v>
      </c>
      <c r="H3069" s="40">
        <v>116645.89</v>
      </c>
      <c r="I3069" s="40">
        <v>125255.54</v>
      </c>
      <c r="J3069" s="67">
        <f t="shared" si="141"/>
        <v>0.61392573684210527</v>
      </c>
      <c r="K3069" s="39">
        <f t="shared" si="142"/>
        <v>0.65923968421052626</v>
      </c>
      <c r="L3069" s="2" t="str">
        <f t="shared" si="143"/>
        <v>AA</v>
      </c>
      <c r="M3069" s="2" t="s">
        <v>542</v>
      </c>
      <c r="N3069" s="2" t="s">
        <v>417</v>
      </c>
      <c r="O3069" s="2" t="s">
        <v>70</v>
      </c>
    </row>
    <row r="3070" spans="1:15">
      <c r="A3070" s="42">
        <v>41212</v>
      </c>
      <c r="B3070" s="42">
        <v>46751</v>
      </c>
      <c r="C3070" s="130">
        <v>182</v>
      </c>
      <c r="D3070" s="43">
        <v>8.5099999999999995E-2</v>
      </c>
      <c r="E3070" s="43">
        <v>0.08</v>
      </c>
      <c r="F3070" s="44">
        <v>135000</v>
      </c>
      <c r="G3070" s="44">
        <v>135000</v>
      </c>
      <c r="H3070" s="44">
        <v>55717.25</v>
      </c>
      <c r="I3070" s="44">
        <v>88999.64</v>
      </c>
      <c r="J3070" s="68">
        <f t="shared" si="141"/>
        <v>0.41272037037037035</v>
      </c>
      <c r="K3070" s="43">
        <f t="shared" si="142"/>
        <v>0.65925659259259262</v>
      </c>
      <c r="L3070" s="41" t="str">
        <f t="shared" si="143"/>
        <v>AA</v>
      </c>
      <c r="M3070" s="41" t="s">
        <v>584</v>
      </c>
      <c r="N3070" s="41" t="s">
        <v>417</v>
      </c>
      <c r="O3070" s="41" t="s">
        <v>70</v>
      </c>
    </row>
    <row r="3071" spans="1:15">
      <c r="A3071" s="42">
        <v>41528</v>
      </c>
      <c r="B3071" s="42">
        <v>50659</v>
      </c>
      <c r="C3071" s="130">
        <v>300</v>
      </c>
      <c r="D3071" s="43">
        <v>8.5099999999999995E-2</v>
      </c>
      <c r="E3071" s="43">
        <v>7.4400000000000008E-2</v>
      </c>
      <c r="F3071" s="44">
        <v>110000</v>
      </c>
      <c r="G3071" s="44">
        <v>110000</v>
      </c>
      <c r="H3071" s="44">
        <v>69258.210000000006</v>
      </c>
      <c r="I3071" s="44">
        <v>72534.720000000001</v>
      </c>
      <c r="J3071" s="68">
        <f t="shared" si="141"/>
        <v>0.62962009090909099</v>
      </c>
      <c r="K3071" s="43">
        <f t="shared" si="142"/>
        <v>0.65940654545454547</v>
      </c>
      <c r="L3071" s="41" t="str">
        <f t="shared" si="143"/>
        <v>AA</v>
      </c>
      <c r="M3071" s="41" t="s">
        <v>1017</v>
      </c>
      <c r="N3071" s="41" t="s">
        <v>421</v>
      </c>
      <c r="O3071" s="41" t="s">
        <v>70</v>
      </c>
    </row>
    <row r="3072" spans="1:15">
      <c r="A3072" s="38">
        <v>41691</v>
      </c>
      <c r="B3072" s="38">
        <v>54475</v>
      </c>
      <c r="C3072" s="131">
        <v>420</v>
      </c>
      <c r="D3072" s="39">
        <v>8.5099999999999995E-2</v>
      </c>
      <c r="E3072" s="39">
        <v>0.08</v>
      </c>
      <c r="F3072" s="40">
        <v>138000</v>
      </c>
      <c r="G3072" s="40">
        <v>138000</v>
      </c>
      <c r="H3072" s="40">
        <v>89110.89</v>
      </c>
      <c r="I3072" s="40">
        <v>90999.99</v>
      </c>
      <c r="J3072" s="67">
        <f t="shared" si="141"/>
        <v>0.6457310869565217</v>
      </c>
      <c r="K3072" s="39">
        <f t="shared" si="142"/>
        <v>0.65942021739130441</v>
      </c>
      <c r="L3072" s="2" t="str">
        <f t="shared" si="143"/>
        <v>AA</v>
      </c>
      <c r="M3072" s="2" t="s">
        <v>547</v>
      </c>
      <c r="N3072" s="2" t="s">
        <v>417</v>
      </c>
      <c r="O3072" s="2" t="s">
        <v>70</v>
      </c>
    </row>
    <row r="3073" spans="1:15">
      <c r="A3073" s="38">
        <v>41381</v>
      </c>
      <c r="B3073" s="38">
        <v>50512</v>
      </c>
      <c r="C3073" s="131">
        <v>300</v>
      </c>
      <c r="D3073" s="39">
        <v>8.5099999999999995E-2</v>
      </c>
      <c r="E3073" s="39">
        <v>0.08</v>
      </c>
      <c r="F3073" s="40">
        <v>90000</v>
      </c>
      <c r="G3073" s="40">
        <v>90000</v>
      </c>
      <c r="H3073" s="40">
        <v>56638.62</v>
      </c>
      <c r="I3073" s="40">
        <v>59353.13</v>
      </c>
      <c r="J3073" s="67">
        <f t="shared" si="141"/>
        <v>0.62931800000000004</v>
      </c>
      <c r="K3073" s="39">
        <f t="shared" si="142"/>
        <v>0.65947922222222222</v>
      </c>
      <c r="L3073" s="2" t="str">
        <f t="shared" si="143"/>
        <v>AA</v>
      </c>
      <c r="M3073" s="2" t="s">
        <v>1247</v>
      </c>
      <c r="N3073" s="2" t="s">
        <v>435</v>
      </c>
      <c r="O3073" s="2" t="s">
        <v>70</v>
      </c>
    </row>
    <row r="3074" spans="1:15">
      <c r="A3074" s="38">
        <v>41312</v>
      </c>
      <c r="B3074" s="38">
        <v>54095</v>
      </c>
      <c r="C3074" s="131">
        <v>420</v>
      </c>
      <c r="D3074" s="39">
        <v>8.5099999999999995E-2</v>
      </c>
      <c r="E3074" s="39">
        <v>7.5300000000000006E-2</v>
      </c>
      <c r="F3074" s="40">
        <v>150000</v>
      </c>
      <c r="G3074" s="40">
        <v>150000</v>
      </c>
      <c r="H3074" s="40">
        <v>94512.49</v>
      </c>
      <c r="I3074" s="40">
        <v>98934.94</v>
      </c>
      <c r="J3074" s="67">
        <f t="shared" si="141"/>
        <v>0.6300832666666667</v>
      </c>
      <c r="K3074" s="39">
        <f t="shared" si="142"/>
        <v>0.65956626666666673</v>
      </c>
      <c r="L3074" s="2" t="str">
        <f t="shared" si="143"/>
        <v>AA</v>
      </c>
      <c r="M3074" s="2" t="s">
        <v>919</v>
      </c>
      <c r="N3074" s="2" t="s">
        <v>422</v>
      </c>
      <c r="O3074" s="2" t="s">
        <v>70</v>
      </c>
    </row>
    <row r="3075" spans="1:15">
      <c r="A3075" s="38">
        <v>41085</v>
      </c>
      <c r="B3075" s="38">
        <v>49424</v>
      </c>
      <c r="C3075" s="131">
        <v>274</v>
      </c>
      <c r="D3075" s="39">
        <v>8.5099999999999995E-2</v>
      </c>
      <c r="E3075" s="39">
        <v>0.08</v>
      </c>
      <c r="F3075" s="40">
        <v>94000</v>
      </c>
      <c r="G3075" s="40">
        <v>94000</v>
      </c>
      <c r="H3075" s="40">
        <v>49675.89</v>
      </c>
      <c r="I3075" s="40">
        <v>61999.99</v>
      </c>
      <c r="J3075" s="67">
        <f t="shared" ref="J3075:J3138" si="144">H3075/G3075</f>
        <v>0.52846691489361697</v>
      </c>
      <c r="K3075" s="39">
        <f t="shared" ref="K3075:K3138" si="145">I3075/G3075</f>
        <v>0.65957436170212769</v>
      </c>
      <c r="L3075" s="2" t="str">
        <f t="shared" ref="L3075:L3138" si="146">IF(J3075&lt;=65%,"AA",IF(J3075&lt;=75%,"A",IF(J3075&lt;=85%,"B","C")))</f>
        <v>AA</v>
      </c>
      <c r="M3075" s="2" t="s">
        <v>633</v>
      </c>
      <c r="N3075" s="2" t="s">
        <v>422</v>
      </c>
      <c r="O3075" s="2" t="s">
        <v>70</v>
      </c>
    </row>
    <row r="3076" spans="1:15">
      <c r="A3076" s="42">
        <v>41523</v>
      </c>
      <c r="B3076" s="42">
        <v>52480</v>
      </c>
      <c r="C3076" s="130">
        <v>360</v>
      </c>
      <c r="D3076" s="43">
        <v>8.5099999999999995E-2</v>
      </c>
      <c r="E3076" s="43">
        <v>0.08</v>
      </c>
      <c r="F3076" s="44">
        <v>189800</v>
      </c>
      <c r="G3076" s="44">
        <v>189800</v>
      </c>
      <c r="H3076" s="44">
        <v>120703.52</v>
      </c>
      <c r="I3076" s="44">
        <v>125195.87</v>
      </c>
      <c r="J3076" s="68">
        <f t="shared" si="144"/>
        <v>0.63595110642781882</v>
      </c>
      <c r="K3076" s="43">
        <f t="shared" si="145"/>
        <v>0.65961996838777659</v>
      </c>
      <c r="L3076" s="41" t="str">
        <f t="shared" si="146"/>
        <v>AA</v>
      </c>
      <c r="M3076" s="41" t="s">
        <v>651</v>
      </c>
      <c r="N3076" s="41" t="s">
        <v>417</v>
      </c>
      <c r="O3076" s="41" t="s">
        <v>70</v>
      </c>
    </row>
    <row r="3077" spans="1:15">
      <c r="A3077" s="38">
        <v>41225</v>
      </c>
      <c r="B3077" s="38">
        <v>50172</v>
      </c>
      <c r="C3077" s="131">
        <v>294</v>
      </c>
      <c r="D3077" s="39">
        <v>8.5099999999999995E-2</v>
      </c>
      <c r="E3077" s="39">
        <v>7.5300000000000006E-2</v>
      </c>
      <c r="F3077" s="40">
        <v>144000</v>
      </c>
      <c r="G3077" s="40">
        <v>144000</v>
      </c>
      <c r="H3077" s="40">
        <v>87305</v>
      </c>
      <c r="I3077" s="40">
        <v>94999.99</v>
      </c>
      <c r="J3077" s="67">
        <f t="shared" si="144"/>
        <v>0.60628472222222218</v>
      </c>
      <c r="K3077" s="39">
        <f t="shared" si="145"/>
        <v>0.65972215277777779</v>
      </c>
      <c r="L3077" s="2" t="str">
        <f t="shared" si="146"/>
        <v>AA</v>
      </c>
      <c r="M3077" s="2" t="s">
        <v>454</v>
      </c>
      <c r="N3077" s="2" t="s">
        <v>416</v>
      </c>
      <c r="O3077" s="2" t="s">
        <v>70</v>
      </c>
    </row>
    <row r="3078" spans="1:15">
      <c r="A3078" s="42">
        <v>41130</v>
      </c>
      <c r="B3078" s="42">
        <v>46608</v>
      </c>
      <c r="C3078" s="130">
        <v>180</v>
      </c>
      <c r="D3078" s="43">
        <v>8.5099999999999995E-2</v>
      </c>
      <c r="E3078" s="43">
        <v>0.08</v>
      </c>
      <c r="F3078" s="44">
        <v>121250</v>
      </c>
      <c r="G3078" s="44">
        <v>121250</v>
      </c>
      <c r="H3078" s="44">
        <v>67491.27</v>
      </c>
      <c r="I3078" s="44">
        <v>79992</v>
      </c>
      <c r="J3078" s="68">
        <f t="shared" si="144"/>
        <v>0.55662903092783511</v>
      </c>
      <c r="K3078" s="43">
        <f t="shared" si="145"/>
        <v>0.65972783505154642</v>
      </c>
      <c r="L3078" s="41" t="str">
        <f t="shared" si="146"/>
        <v>AA</v>
      </c>
      <c r="M3078" s="41" t="s">
        <v>877</v>
      </c>
      <c r="N3078" s="41" t="s">
        <v>418</v>
      </c>
      <c r="O3078" s="41" t="s">
        <v>70</v>
      </c>
    </row>
    <row r="3079" spans="1:15">
      <c r="A3079" s="38">
        <v>41145</v>
      </c>
      <c r="B3079" s="38">
        <v>51921</v>
      </c>
      <c r="C3079" s="131">
        <v>354</v>
      </c>
      <c r="D3079" s="39">
        <v>8.5099999999999995E-2</v>
      </c>
      <c r="E3079" s="39">
        <v>0.08</v>
      </c>
      <c r="F3079" s="40">
        <v>190000</v>
      </c>
      <c r="G3079" s="40">
        <v>190000</v>
      </c>
      <c r="H3079" s="40">
        <v>116090.36</v>
      </c>
      <c r="I3079" s="40">
        <v>125371.5</v>
      </c>
      <c r="J3079" s="67">
        <f t="shared" si="144"/>
        <v>0.61100189473684208</v>
      </c>
      <c r="K3079" s="39">
        <f t="shared" si="145"/>
        <v>0.65985000000000005</v>
      </c>
      <c r="L3079" s="2" t="str">
        <f t="shared" si="146"/>
        <v>AA</v>
      </c>
      <c r="M3079" s="2" t="s">
        <v>1008</v>
      </c>
      <c r="N3079" s="2" t="s">
        <v>423</v>
      </c>
      <c r="O3079" s="2" t="s">
        <v>70</v>
      </c>
    </row>
    <row r="3080" spans="1:15">
      <c r="A3080" s="42">
        <v>41443</v>
      </c>
      <c r="B3080" s="42">
        <v>50331</v>
      </c>
      <c r="C3080" s="130">
        <v>292</v>
      </c>
      <c r="D3080" s="43">
        <v>8.5099999999999995E-2</v>
      </c>
      <c r="E3080" s="43">
        <v>7.8100000000000003E-2</v>
      </c>
      <c r="F3080" s="44">
        <v>86500</v>
      </c>
      <c r="G3080" s="44">
        <v>86500</v>
      </c>
      <c r="H3080" s="44">
        <v>53835.11</v>
      </c>
      <c r="I3080" s="44">
        <v>57084.34</v>
      </c>
      <c r="J3080" s="68">
        <f t="shared" si="144"/>
        <v>0.62237121387283234</v>
      </c>
      <c r="K3080" s="43">
        <f t="shared" si="145"/>
        <v>0.6599345664739884</v>
      </c>
      <c r="L3080" s="41" t="str">
        <f t="shared" si="146"/>
        <v>AA</v>
      </c>
      <c r="M3080" s="41" t="s">
        <v>601</v>
      </c>
      <c r="N3080" s="41" t="s">
        <v>435</v>
      </c>
      <c r="O3080" s="41" t="s">
        <v>70</v>
      </c>
    </row>
    <row r="3081" spans="1:15">
      <c r="A3081" s="42">
        <v>41339</v>
      </c>
      <c r="B3081" s="42">
        <v>54123</v>
      </c>
      <c r="C3081" s="130">
        <v>420</v>
      </c>
      <c r="D3081" s="43">
        <v>8.5099999999999995E-2</v>
      </c>
      <c r="E3081" s="43">
        <v>7.5300000000000006E-2</v>
      </c>
      <c r="F3081" s="44">
        <v>150000</v>
      </c>
      <c r="G3081" s="44">
        <v>150000</v>
      </c>
      <c r="H3081" s="44">
        <v>94703.83</v>
      </c>
      <c r="I3081" s="44">
        <v>98999.99</v>
      </c>
      <c r="J3081" s="68">
        <f t="shared" si="144"/>
        <v>0.63135886666666663</v>
      </c>
      <c r="K3081" s="43">
        <f t="shared" si="145"/>
        <v>0.6599999333333334</v>
      </c>
      <c r="L3081" s="41" t="str">
        <f t="shared" si="146"/>
        <v>AA</v>
      </c>
      <c r="M3081" s="41" t="s">
        <v>626</v>
      </c>
      <c r="N3081" s="41" t="s">
        <v>421</v>
      </c>
      <c r="O3081" s="41" t="s">
        <v>70</v>
      </c>
    </row>
    <row r="3082" spans="1:15">
      <c r="A3082" s="42">
        <v>41704</v>
      </c>
      <c r="B3082" s="42">
        <v>54488</v>
      </c>
      <c r="C3082" s="130">
        <v>420</v>
      </c>
      <c r="D3082" s="43">
        <v>8.5099999999999995E-2</v>
      </c>
      <c r="E3082" s="43">
        <v>0.08</v>
      </c>
      <c r="F3082" s="44">
        <v>175000</v>
      </c>
      <c r="G3082" s="44">
        <v>175000</v>
      </c>
      <c r="H3082" s="44">
        <v>113497.76</v>
      </c>
      <c r="I3082" s="44">
        <v>115517.07</v>
      </c>
      <c r="J3082" s="68">
        <f t="shared" si="144"/>
        <v>0.64855862857142854</v>
      </c>
      <c r="K3082" s="43">
        <f t="shared" si="145"/>
        <v>0.66009754285714295</v>
      </c>
      <c r="L3082" s="41" t="str">
        <f t="shared" si="146"/>
        <v>AA</v>
      </c>
      <c r="M3082" s="41" t="s">
        <v>1314</v>
      </c>
      <c r="N3082" s="41" t="s">
        <v>420</v>
      </c>
      <c r="O3082" s="41" t="s">
        <v>70</v>
      </c>
    </row>
    <row r="3083" spans="1:15">
      <c r="A3083" s="38">
        <v>41367</v>
      </c>
      <c r="B3083" s="38">
        <v>54151</v>
      </c>
      <c r="C3083" s="131">
        <v>420</v>
      </c>
      <c r="D3083" s="39">
        <v>8.5099999999999995E-2</v>
      </c>
      <c r="E3083" s="39">
        <v>0.08</v>
      </c>
      <c r="F3083" s="40">
        <v>190001</v>
      </c>
      <c r="G3083" s="40">
        <v>190001</v>
      </c>
      <c r="H3083" s="40">
        <v>94780.49</v>
      </c>
      <c r="I3083" s="40">
        <v>125443.65</v>
      </c>
      <c r="J3083" s="67">
        <f t="shared" si="144"/>
        <v>0.49884205872600673</v>
      </c>
      <c r="K3083" s="39">
        <f t="shared" si="145"/>
        <v>0.66022626196704226</v>
      </c>
      <c r="L3083" s="2" t="str">
        <f t="shared" si="146"/>
        <v>AA</v>
      </c>
      <c r="M3083" s="2" t="s">
        <v>563</v>
      </c>
      <c r="N3083" s="2" t="s">
        <v>436</v>
      </c>
      <c r="O3083" s="2" t="s">
        <v>70</v>
      </c>
    </row>
    <row r="3084" spans="1:15">
      <c r="A3084" s="42">
        <v>41080</v>
      </c>
      <c r="B3084" s="42">
        <v>52037</v>
      </c>
      <c r="C3084" s="130">
        <v>360</v>
      </c>
      <c r="D3084" s="43">
        <v>8.5099999999999995E-2</v>
      </c>
      <c r="E3084" s="43">
        <v>0.08</v>
      </c>
      <c r="F3084" s="44">
        <v>140000</v>
      </c>
      <c r="G3084" s="44">
        <v>140000</v>
      </c>
      <c r="H3084" s="44">
        <v>85285.4</v>
      </c>
      <c r="I3084" s="44">
        <v>92469.4</v>
      </c>
      <c r="J3084" s="68">
        <f t="shared" si="144"/>
        <v>0.60918142857142854</v>
      </c>
      <c r="K3084" s="43">
        <f t="shared" si="145"/>
        <v>0.6604957142857143</v>
      </c>
      <c r="L3084" s="41" t="str">
        <f t="shared" si="146"/>
        <v>AA</v>
      </c>
      <c r="M3084" s="41" t="s">
        <v>1032</v>
      </c>
      <c r="N3084" s="41" t="s">
        <v>428</v>
      </c>
      <c r="O3084" s="41" t="s">
        <v>70</v>
      </c>
    </row>
    <row r="3085" spans="1:15">
      <c r="A3085" s="38">
        <v>41526</v>
      </c>
      <c r="B3085" s="38">
        <v>51783</v>
      </c>
      <c r="C3085" s="131">
        <v>337</v>
      </c>
      <c r="D3085" s="39">
        <v>8.5099999999999995E-2</v>
      </c>
      <c r="E3085" s="39">
        <v>7.5300000000000006E-2</v>
      </c>
      <c r="F3085" s="40">
        <v>190000</v>
      </c>
      <c r="G3085" s="40">
        <v>190000</v>
      </c>
      <c r="H3085" s="40">
        <v>120592.43</v>
      </c>
      <c r="I3085" s="40">
        <v>125499.99</v>
      </c>
      <c r="J3085" s="67">
        <f t="shared" si="144"/>
        <v>0.63469699999999996</v>
      </c>
      <c r="K3085" s="39">
        <f t="shared" si="145"/>
        <v>0.66052626315789476</v>
      </c>
      <c r="L3085" s="2" t="str">
        <f t="shared" si="146"/>
        <v>AA</v>
      </c>
      <c r="M3085" s="2" t="s">
        <v>531</v>
      </c>
      <c r="N3085" s="2" t="s">
        <v>423</v>
      </c>
      <c r="O3085" s="2" t="s">
        <v>70</v>
      </c>
    </row>
    <row r="3086" spans="1:15">
      <c r="A3086" s="42">
        <v>41204</v>
      </c>
      <c r="B3086" s="42">
        <v>50335</v>
      </c>
      <c r="C3086" s="130">
        <v>300</v>
      </c>
      <c r="D3086" s="43">
        <v>8.5099999999999995E-2</v>
      </c>
      <c r="E3086" s="43">
        <v>0.08</v>
      </c>
      <c r="F3086" s="44">
        <v>165000</v>
      </c>
      <c r="G3086" s="44">
        <v>165000</v>
      </c>
      <c r="H3086" s="44">
        <v>100021.35</v>
      </c>
      <c r="I3086" s="44">
        <v>108999.99</v>
      </c>
      <c r="J3086" s="68">
        <f t="shared" si="144"/>
        <v>0.60619000000000001</v>
      </c>
      <c r="K3086" s="43">
        <f t="shared" si="145"/>
        <v>0.66060600000000003</v>
      </c>
      <c r="L3086" s="41" t="str">
        <f t="shared" si="146"/>
        <v>AA</v>
      </c>
      <c r="M3086" s="41" t="s">
        <v>466</v>
      </c>
      <c r="N3086" s="41" t="s">
        <v>421</v>
      </c>
      <c r="O3086" s="41" t="s">
        <v>70</v>
      </c>
    </row>
    <row r="3087" spans="1:15">
      <c r="A3087" s="42">
        <v>41436</v>
      </c>
      <c r="B3087" s="42">
        <v>54220</v>
      </c>
      <c r="C3087" s="130">
        <v>420</v>
      </c>
      <c r="D3087" s="43">
        <v>8.5099999999999995E-2</v>
      </c>
      <c r="E3087" s="43">
        <v>0.08</v>
      </c>
      <c r="F3087" s="44">
        <v>170000</v>
      </c>
      <c r="G3087" s="44">
        <v>170000</v>
      </c>
      <c r="H3087" s="44">
        <v>108319.95</v>
      </c>
      <c r="I3087" s="44">
        <v>112325.71</v>
      </c>
      <c r="J3087" s="68">
        <f t="shared" si="144"/>
        <v>0.63717617647058822</v>
      </c>
      <c r="K3087" s="43">
        <f t="shared" si="145"/>
        <v>0.66073947058823534</v>
      </c>
      <c r="L3087" s="41" t="str">
        <f t="shared" si="146"/>
        <v>AA</v>
      </c>
      <c r="M3087" s="41" t="s">
        <v>634</v>
      </c>
      <c r="N3087" s="41" t="s">
        <v>421</v>
      </c>
      <c r="O3087" s="41" t="s">
        <v>70</v>
      </c>
    </row>
    <row r="3088" spans="1:15">
      <c r="A3088" s="38">
        <v>41372</v>
      </c>
      <c r="B3088" s="38">
        <v>52786</v>
      </c>
      <c r="C3088" s="131">
        <v>375</v>
      </c>
      <c r="D3088" s="39">
        <v>8.5099999999999995E-2</v>
      </c>
      <c r="E3088" s="39">
        <v>7.4400000000000008E-2</v>
      </c>
      <c r="F3088" s="40">
        <v>166500</v>
      </c>
      <c r="G3088" s="40">
        <v>166500</v>
      </c>
      <c r="H3088" s="40">
        <v>104813.03</v>
      </c>
      <c r="I3088" s="40">
        <v>110015.08</v>
      </c>
      <c r="J3088" s="67">
        <f t="shared" si="144"/>
        <v>0.62950768768768772</v>
      </c>
      <c r="K3088" s="39">
        <f t="shared" si="145"/>
        <v>0.66075123123123125</v>
      </c>
      <c r="L3088" s="2" t="str">
        <f t="shared" si="146"/>
        <v>AA</v>
      </c>
      <c r="M3088" s="2" t="s">
        <v>593</v>
      </c>
      <c r="N3088" s="2" t="s">
        <v>427</v>
      </c>
      <c r="O3088" s="2" t="s">
        <v>70</v>
      </c>
    </row>
    <row r="3089" spans="1:15">
      <c r="A3089" s="38">
        <v>41360</v>
      </c>
      <c r="B3089" s="38">
        <v>46839</v>
      </c>
      <c r="C3089" s="131">
        <v>180</v>
      </c>
      <c r="D3089" s="39">
        <v>8.5099999999999995E-2</v>
      </c>
      <c r="E3089" s="39">
        <v>7.5300000000000006E-2</v>
      </c>
      <c r="F3089" s="40">
        <v>171000</v>
      </c>
      <c r="G3089" s="40">
        <v>171000</v>
      </c>
      <c r="H3089" s="40">
        <v>99816.59</v>
      </c>
      <c r="I3089" s="40">
        <v>112999.99</v>
      </c>
      <c r="J3089" s="67">
        <f t="shared" si="144"/>
        <v>0.58372274853801165</v>
      </c>
      <c r="K3089" s="39">
        <f t="shared" si="145"/>
        <v>0.66081865497076031</v>
      </c>
      <c r="L3089" s="2" t="str">
        <f t="shared" si="146"/>
        <v>AA</v>
      </c>
      <c r="M3089" s="2" t="s">
        <v>505</v>
      </c>
      <c r="N3089" s="2" t="s">
        <v>424</v>
      </c>
      <c r="O3089" s="2" t="s">
        <v>70</v>
      </c>
    </row>
    <row r="3090" spans="1:15">
      <c r="A3090" s="38">
        <v>41152</v>
      </c>
      <c r="B3090" s="38">
        <v>53935</v>
      </c>
      <c r="C3090" s="131">
        <v>420</v>
      </c>
      <c r="D3090" s="39">
        <v>8.5099999999999995E-2</v>
      </c>
      <c r="E3090" s="39">
        <v>0.08</v>
      </c>
      <c r="F3090" s="40">
        <v>175000</v>
      </c>
      <c r="G3090" s="40">
        <v>175000</v>
      </c>
      <c r="H3090" s="40">
        <v>108536.01</v>
      </c>
      <c r="I3090" s="40">
        <v>115647.99</v>
      </c>
      <c r="J3090" s="67">
        <f t="shared" si="144"/>
        <v>0.62020577142857136</v>
      </c>
      <c r="K3090" s="39">
        <f t="shared" si="145"/>
        <v>0.66084565714285715</v>
      </c>
      <c r="L3090" s="2" t="str">
        <f t="shared" si="146"/>
        <v>AA</v>
      </c>
      <c r="M3090" s="2" t="s">
        <v>542</v>
      </c>
      <c r="N3090" s="2" t="s">
        <v>417</v>
      </c>
      <c r="O3090" s="2" t="s">
        <v>70</v>
      </c>
    </row>
    <row r="3091" spans="1:15">
      <c r="A3091" s="38">
        <v>41787</v>
      </c>
      <c r="B3091" s="38">
        <v>50918</v>
      </c>
      <c r="C3091" s="131">
        <v>300</v>
      </c>
      <c r="D3091" s="39">
        <v>8.5099999999999995E-2</v>
      </c>
      <c r="E3091" s="39">
        <v>0.08</v>
      </c>
      <c r="F3091" s="40">
        <v>175000</v>
      </c>
      <c r="G3091" s="40">
        <v>175000</v>
      </c>
      <c r="H3091" s="40">
        <v>113059.73</v>
      </c>
      <c r="I3091" s="40">
        <v>115686.15</v>
      </c>
      <c r="J3091" s="67">
        <f t="shared" si="144"/>
        <v>0.64605559999999995</v>
      </c>
      <c r="K3091" s="39">
        <f t="shared" si="145"/>
        <v>0.6610637142857142</v>
      </c>
      <c r="L3091" s="2" t="str">
        <f t="shared" si="146"/>
        <v>AA</v>
      </c>
      <c r="M3091" s="2" t="s">
        <v>487</v>
      </c>
      <c r="N3091" s="2" t="s">
        <v>417</v>
      </c>
      <c r="O3091" s="2" t="s">
        <v>70</v>
      </c>
    </row>
    <row r="3092" spans="1:15">
      <c r="A3092" s="38">
        <v>41656</v>
      </c>
      <c r="B3092" s="38">
        <v>54440</v>
      </c>
      <c r="C3092" s="131">
        <v>420</v>
      </c>
      <c r="D3092" s="39">
        <v>8.5099999999999995E-2</v>
      </c>
      <c r="E3092" s="39">
        <v>7.4400000000000008E-2</v>
      </c>
      <c r="F3092" s="40">
        <v>121000</v>
      </c>
      <c r="G3092" s="40">
        <v>121000</v>
      </c>
      <c r="H3092" s="40">
        <v>78286.67</v>
      </c>
      <c r="I3092" s="40">
        <v>79999.990000000005</v>
      </c>
      <c r="J3092" s="67">
        <f t="shared" si="144"/>
        <v>0.6469972727272727</v>
      </c>
      <c r="K3092" s="39">
        <f t="shared" si="145"/>
        <v>0.66115694214876042</v>
      </c>
      <c r="L3092" s="2" t="str">
        <f t="shared" si="146"/>
        <v>AA</v>
      </c>
      <c r="M3092" s="2" t="s">
        <v>1255</v>
      </c>
      <c r="N3092" s="2" t="s">
        <v>417</v>
      </c>
      <c r="O3092" s="2" t="s">
        <v>70</v>
      </c>
    </row>
    <row r="3093" spans="1:15">
      <c r="A3093" s="38">
        <v>41145</v>
      </c>
      <c r="B3093" s="38">
        <v>51037</v>
      </c>
      <c r="C3093" s="131">
        <v>325</v>
      </c>
      <c r="D3093" s="39">
        <v>8.5099999999999995E-2</v>
      </c>
      <c r="E3093" s="39">
        <v>7.4400000000000008E-2</v>
      </c>
      <c r="F3093" s="40">
        <v>169999</v>
      </c>
      <c r="G3093" s="40">
        <v>169999</v>
      </c>
      <c r="H3093" s="40">
        <v>103233.19</v>
      </c>
      <c r="I3093" s="40">
        <v>112413.62</v>
      </c>
      <c r="J3093" s="67">
        <f t="shared" si="144"/>
        <v>0.60725763092724072</v>
      </c>
      <c r="K3093" s="39">
        <f t="shared" si="145"/>
        <v>0.66126047800281174</v>
      </c>
      <c r="L3093" s="2" t="str">
        <f t="shared" si="146"/>
        <v>AA</v>
      </c>
      <c r="M3093" s="2" t="s">
        <v>703</v>
      </c>
      <c r="N3093" s="2" t="s">
        <v>437</v>
      </c>
      <c r="O3093" s="2" t="s">
        <v>70</v>
      </c>
    </row>
    <row r="3094" spans="1:15">
      <c r="A3094" s="38">
        <v>41213</v>
      </c>
      <c r="B3094" s="38">
        <v>53996</v>
      </c>
      <c r="C3094" s="131">
        <v>420</v>
      </c>
      <c r="D3094" s="39">
        <v>8.5099999999999995E-2</v>
      </c>
      <c r="E3094" s="39">
        <v>7.4400000000000008E-2</v>
      </c>
      <c r="F3094" s="40">
        <v>190000</v>
      </c>
      <c r="G3094" s="40">
        <v>190000</v>
      </c>
      <c r="H3094" s="40">
        <v>118542.38</v>
      </c>
      <c r="I3094" s="40">
        <v>125666.82</v>
      </c>
      <c r="J3094" s="67">
        <f t="shared" si="144"/>
        <v>0.6239072631578948</v>
      </c>
      <c r="K3094" s="39">
        <f t="shared" si="145"/>
        <v>0.66140431578947367</v>
      </c>
      <c r="L3094" s="2" t="str">
        <f t="shared" si="146"/>
        <v>AA</v>
      </c>
      <c r="M3094" s="2" t="s">
        <v>732</v>
      </c>
      <c r="N3094" s="2" t="s">
        <v>424</v>
      </c>
      <c r="O3094" s="2" t="s">
        <v>70</v>
      </c>
    </row>
    <row r="3095" spans="1:15">
      <c r="A3095" s="42">
        <v>41759</v>
      </c>
      <c r="B3095" s="42">
        <v>52717</v>
      </c>
      <c r="C3095" s="130">
        <v>360</v>
      </c>
      <c r="D3095" s="43">
        <v>8.5099999999999995E-2</v>
      </c>
      <c r="E3095" s="43">
        <v>7.6799999999999993E-2</v>
      </c>
      <c r="F3095" s="44">
        <v>173301</v>
      </c>
      <c r="G3095" s="44">
        <v>173301</v>
      </c>
      <c r="H3095" s="44">
        <v>112335.33</v>
      </c>
      <c r="I3095" s="44">
        <v>114629.65</v>
      </c>
      <c r="J3095" s="68">
        <f t="shared" si="144"/>
        <v>0.6482093582841415</v>
      </c>
      <c r="K3095" s="43">
        <f t="shared" si="145"/>
        <v>0.66144828939244438</v>
      </c>
      <c r="L3095" s="41" t="str">
        <f t="shared" si="146"/>
        <v>AA</v>
      </c>
      <c r="M3095" s="41" t="s">
        <v>495</v>
      </c>
      <c r="N3095" s="41" t="s">
        <v>424</v>
      </c>
      <c r="O3095" s="41" t="s">
        <v>70</v>
      </c>
    </row>
    <row r="3096" spans="1:15">
      <c r="A3096" s="38">
        <v>41401</v>
      </c>
      <c r="B3096" s="38">
        <v>54185</v>
      </c>
      <c r="C3096" s="131">
        <v>420</v>
      </c>
      <c r="D3096" s="39">
        <v>8.5099999999999995E-2</v>
      </c>
      <c r="E3096" s="39">
        <v>7.5300000000000006E-2</v>
      </c>
      <c r="F3096" s="40">
        <v>132000</v>
      </c>
      <c r="G3096" s="40">
        <v>132000</v>
      </c>
      <c r="H3096" s="40">
        <v>84062.720000000001</v>
      </c>
      <c r="I3096" s="40">
        <v>87334.53</v>
      </c>
      <c r="J3096" s="67">
        <f t="shared" si="144"/>
        <v>0.63683878787878789</v>
      </c>
      <c r="K3096" s="39">
        <f t="shared" si="145"/>
        <v>0.66162522727272721</v>
      </c>
      <c r="L3096" s="2" t="str">
        <f t="shared" si="146"/>
        <v>AA</v>
      </c>
      <c r="M3096" s="2" t="s">
        <v>730</v>
      </c>
      <c r="N3096" s="2" t="s">
        <v>423</v>
      </c>
      <c r="O3096" s="2" t="s">
        <v>70</v>
      </c>
    </row>
    <row r="3097" spans="1:15">
      <c r="A3097" s="38">
        <v>41255</v>
      </c>
      <c r="B3097" s="38">
        <v>54038</v>
      </c>
      <c r="C3097" s="131">
        <v>420</v>
      </c>
      <c r="D3097" s="39">
        <v>8.5099999999999995E-2</v>
      </c>
      <c r="E3097" s="39">
        <v>7.8100000000000003E-2</v>
      </c>
      <c r="F3097" s="40">
        <v>191500</v>
      </c>
      <c r="G3097" s="40">
        <v>191500</v>
      </c>
      <c r="H3097" s="40">
        <v>127153.83</v>
      </c>
      <c r="I3097" s="40">
        <v>126714.09</v>
      </c>
      <c r="J3097" s="67">
        <f t="shared" si="144"/>
        <v>0.66398866840731074</v>
      </c>
      <c r="K3097" s="39">
        <f t="shared" si="145"/>
        <v>0.66169237597911224</v>
      </c>
      <c r="L3097" s="2" t="str">
        <f t="shared" si="146"/>
        <v>A</v>
      </c>
      <c r="M3097" s="2" t="s">
        <v>633</v>
      </c>
      <c r="N3097" s="2" t="s">
        <v>422</v>
      </c>
      <c r="O3097" s="2" t="s">
        <v>70</v>
      </c>
    </row>
    <row r="3098" spans="1:15">
      <c r="A3098" s="38">
        <v>41761</v>
      </c>
      <c r="B3098" s="38">
        <v>53115</v>
      </c>
      <c r="C3098" s="131">
        <v>373</v>
      </c>
      <c r="D3098" s="39">
        <v>8.5099999999999995E-2</v>
      </c>
      <c r="E3098" s="39">
        <v>8.14E-2</v>
      </c>
      <c r="F3098" s="40">
        <v>170000</v>
      </c>
      <c r="G3098" s="40">
        <v>170000</v>
      </c>
      <c r="H3098" s="40">
        <v>110854.69</v>
      </c>
      <c r="I3098" s="40">
        <v>112499.99</v>
      </c>
      <c r="J3098" s="67">
        <f t="shared" si="144"/>
        <v>0.65208641176470594</v>
      </c>
      <c r="K3098" s="39">
        <f t="shared" si="145"/>
        <v>0.66176464705882354</v>
      </c>
      <c r="L3098" s="2" t="str">
        <f t="shared" si="146"/>
        <v>A</v>
      </c>
      <c r="M3098" s="2" t="s">
        <v>470</v>
      </c>
      <c r="N3098" s="2" t="s">
        <v>424</v>
      </c>
      <c r="O3098" s="2" t="s">
        <v>70</v>
      </c>
    </row>
    <row r="3099" spans="1:15">
      <c r="A3099" s="42">
        <v>41374</v>
      </c>
      <c r="B3099" s="42">
        <v>54158</v>
      </c>
      <c r="C3099" s="130">
        <v>420</v>
      </c>
      <c r="D3099" s="43">
        <v>8.5099999999999995E-2</v>
      </c>
      <c r="E3099" s="43">
        <v>7.5300000000000006E-2</v>
      </c>
      <c r="F3099" s="44">
        <v>200000</v>
      </c>
      <c r="G3099" s="44">
        <v>200000</v>
      </c>
      <c r="H3099" s="44">
        <v>126913.82</v>
      </c>
      <c r="I3099" s="44">
        <v>132375.67999999999</v>
      </c>
      <c r="J3099" s="68">
        <f t="shared" si="144"/>
        <v>0.6345691</v>
      </c>
      <c r="K3099" s="43">
        <f t="shared" si="145"/>
        <v>0.66187839999999998</v>
      </c>
      <c r="L3099" s="41" t="str">
        <f t="shared" si="146"/>
        <v>AA</v>
      </c>
      <c r="M3099" s="41" t="s">
        <v>922</v>
      </c>
      <c r="N3099" s="41" t="s">
        <v>417</v>
      </c>
      <c r="O3099" s="41" t="s">
        <v>70</v>
      </c>
    </row>
    <row r="3100" spans="1:15">
      <c r="A3100" s="42">
        <v>41380</v>
      </c>
      <c r="B3100" s="42">
        <v>48685</v>
      </c>
      <c r="C3100" s="130">
        <v>240</v>
      </c>
      <c r="D3100" s="43">
        <v>8.5099999999999995E-2</v>
      </c>
      <c r="E3100" s="43">
        <v>0.08</v>
      </c>
      <c r="F3100" s="44">
        <v>170000</v>
      </c>
      <c r="G3100" s="44">
        <v>170000</v>
      </c>
      <c r="H3100" s="44">
        <v>103478.57</v>
      </c>
      <c r="I3100" s="44">
        <v>112525.1</v>
      </c>
      <c r="J3100" s="68">
        <f t="shared" si="144"/>
        <v>0.60869747058823531</v>
      </c>
      <c r="K3100" s="43">
        <f t="shared" si="145"/>
        <v>0.66191235294117645</v>
      </c>
      <c r="L3100" s="41" t="str">
        <f t="shared" si="146"/>
        <v>AA</v>
      </c>
      <c r="M3100" s="41" t="s">
        <v>555</v>
      </c>
      <c r="N3100" s="41" t="s">
        <v>434</v>
      </c>
      <c r="O3100" s="41" t="s">
        <v>70</v>
      </c>
    </row>
    <row r="3101" spans="1:15">
      <c r="A3101" s="38">
        <v>41485</v>
      </c>
      <c r="B3101" s="38">
        <v>53995</v>
      </c>
      <c r="C3101" s="131">
        <v>411</v>
      </c>
      <c r="D3101" s="39">
        <v>8.5099999999999995E-2</v>
      </c>
      <c r="E3101" s="39">
        <v>8.5099999999999995E-2</v>
      </c>
      <c r="F3101" s="40">
        <v>145000</v>
      </c>
      <c r="G3101" s="40">
        <v>145000</v>
      </c>
      <c r="H3101" s="40">
        <v>92593.09</v>
      </c>
      <c r="I3101" s="40">
        <v>95984.09</v>
      </c>
      <c r="J3101" s="67">
        <f t="shared" si="144"/>
        <v>0.63857303448275859</v>
      </c>
      <c r="K3101" s="39">
        <f t="shared" si="145"/>
        <v>0.66195924137931028</v>
      </c>
      <c r="L3101" s="2" t="str">
        <f t="shared" si="146"/>
        <v>AA</v>
      </c>
      <c r="M3101" s="2" t="s">
        <v>831</v>
      </c>
      <c r="N3101" s="2" t="s">
        <v>417</v>
      </c>
      <c r="O3101" s="2" t="s">
        <v>70</v>
      </c>
    </row>
    <row r="3102" spans="1:15">
      <c r="A3102" s="38">
        <v>41304</v>
      </c>
      <c r="B3102" s="38">
        <v>48943</v>
      </c>
      <c r="C3102" s="131">
        <v>251</v>
      </c>
      <c r="D3102" s="39">
        <v>8.5099999999999995E-2</v>
      </c>
      <c r="E3102" s="39">
        <v>8.5099999999999995E-2</v>
      </c>
      <c r="F3102" s="40">
        <v>150000</v>
      </c>
      <c r="G3102" s="40">
        <v>150000</v>
      </c>
      <c r="H3102" s="40">
        <v>91187.63</v>
      </c>
      <c r="I3102" s="40">
        <v>99299.99</v>
      </c>
      <c r="J3102" s="67">
        <f t="shared" si="144"/>
        <v>0.60791753333333332</v>
      </c>
      <c r="K3102" s="39">
        <f t="shared" si="145"/>
        <v>0.6619999333333334</v>
      </c>
      <c r="L3102" s="2" t="str">
        <f t="shared" si="146"/>
        <v>AA</v>
      </c>
      <c r="M3102" s="2" t="s">
        <v>258</v>
      </c>
      <c r="N3102" s="2" t="s">
        <v>434</v>
      </c>
      <c r="O3102" s="2" t="s">
        <v>70</v>
      </c>
    </row>
    <row r="3103" spans="1:15">
      <c r="A3103" s="38">
        <v>41085</v>
      </c>
      <c r="B3103" s="38">
        <v>44737</v>
      </c>
      <c r="C3103" s="131">
        <v>120</v>
      </c>
      <c r="D3103" s="39">
        <v>8.5099999999999995E-2</v>
      </c>
      <c r="E3103" s="39">
        <v>8.5099999999999995E-2</v>
      </c>
      <c r="F3103" s="40">
        <v>107000</v>
      </c>
      <c r="G3103" s="40">
        <v>107000</v>
      </c>
      <c r="H3103" s="40">
        <v>59213.83</v>
      </c>
      <c r="I3103" s="40">
        <v>70847.350000000006</v>
      </c>
      <c r="J3103" s="67">
        <f t="shared" si="144"/>
        <v>0.55340028037383182</v>
      </c>
      <c r="K3103" s="39">
        <f t="shared" si="145"/>
        <v>0.66212476635514028</v>
      </c>
      <c r="L3103" s="2" t="str">
        <f t="shared" si="146"/>
        <v>AA</v>
      </c>
      <c r="M3103" s="2" t="s">
        <v>757</v>
      </c>
      <c r="N3103" s="2" t="s">
        <v>439</v>
      </c>
      <c r="O3103" s="2" t="s">
        <v>70</v>
      </c>
    </row>
    <row r="3104" spans="1:15">
      <c r="A3104" s="42">
        <v>41498</v>
      </c>
      <c r="B3104" s="42">
        <v>54282</v>
      </c>
      <c r="C3104" s="130">
        <v>420</v>
      </c>
      <c r="D3104" s="43">
        <v>8.5099999999999995E-2</v>
      </c>
      <c r="E3104" s="43">
        <v>0.08</v>
      </c>
      <c r="F3104" s="44">
        <v>118395</v>
      </c>
      <c r="G3104" s="44">
        <v>118395</v>
      </c>
      <c r="H3104" s="44">
        <v>77923.16</v>
      </c>
      <c r="I3104" s="44">
        <v>78395</v>
      </c>
      <c r="J3104" s="68">
        <f t="shared" si="144"/>
        <v>0.65816259132564725</v>
      </c>
      <c r="K3104" s="43">
        <f t="shared" si="145"/>
        <v>0.66214789475906921</v>
      </c>
      <c r="L3104" s="41" t="str">
        <f t="shared" si="146"/>
        <v>A</v>
      </c>
      <c r="M3104" s="41" t="s">
        <v>473</v>
      </c>
      <c r="N3104" s="41" t="s">
        <v>421</v>
      </c>
      <c r="O3104" s="41" t="s">
        <v>70</v>
      </c>
    </row>
    <row r="3105" spans="1:15">
      <c r="A3105" s="38">
        <v>41621</v>
      </c>
      <c r="B3105" s="38">
        <v>54405</v>
      </c>
      <c r="C3105" s="131">
        <v>420</v>
      </c>
      <c r="D3105" s="39">
        <v>8.5099999999999995E-2</v>
      </c>
      <c r="E3105" s="39">
        <v>0.08</v>
      </c>
      <c r="F3105" s="40">
        <v>112077</v>
      </c>
      <c r="G3105" s="40">
        <v>112077</v>
      </c>
      <c r="H3105" s="40">
        <v>72516.92</v>
      </c>
      <c r="I3105" s="40">
        <v>74222.14</v>
      </c>
      <c r="J3105" s="67">
        <f t="shared" si="144"/>
        <v>0.64702766847792137</v>
      </c>
      <c r="K3105" s="39">
        <f t="shared" si="145"/>
        <v>0.66224238693041393</v>
      </c>
      <c r="L3105" s="2" t="str">
        <f t="shared" si="146"/>
        <v>AA</v>
      </c>
      <c r="M3105" s="2" t="s">
        <v>478</v>
      </c>
      <c r="N3105" s="2" t="s">
        <v>428</v>
      </c>
      <c r="O3105" s="2" t="s">
        <v>70</v>
      </c>
    </row>
    <row r="3106" spans="1:15">
      <c r="A3106" s="38">
        <v>41746</v>
      </c>
      <c r="B3106" s="38">
        <v>47469</v>
      </c>
      <c r="C3106" s="131">
        <v>188</v>
      </c>
      <c r="D3106" s="39">
        <v>8.5099999999999995E-2</v>
      </c>
      <c r="E3106" s="39">
        <v>7.4400000000000008E-2</v>
      </c>
      <c r="F3106" s="40">
        <v>151000</v>
      </c>
      <c r="G3106" s="40">
        <v>151000</v>
      </c>
      <c r="H3106" s="40">
        <v>95428.98</v>
      </c>
      <c r="I3106" s="40">
        <v>99999.99</v>
      </c>
      <c r="J3106" s="67">
        <f t="shared" si="144"/>
        <v>0.63197999999999999</v>
      </c>
      <c r="K3106" s="39">
        <f t="shared" si="145"/>
        <v>0.66225158940397355</v>
      </c>
      <c r="L3106" s="2" t="str">
        <f t="shared" si="146"/>
        <v>AA</v>
      </c>
      <c r="M3106" s="2" t="s">
        <v>629</v>
      </c>
      <c r="N3106" s="2" t="s">
        <v>417</v>
      </c>
      <c r="O3106" s="2" t="s">
        <v>70</v>
      </c>
    </row>
    <row r="3107" spans="1:15">
      <c r="A3107" s="42">
        <v>41479</v>
      </c>
      <c r="B3107" s="42">
        <v>54263</v>
      </c>
      <c r="C3107" s="130">
        <v>420</v>
      </c>
      <c r="D3107" s="43">
        <v>8.5099999999999995E-2</v>
      </c>
      <c r="E3107" s="43">
        <v>7.5300000000000006E-2</v>
      </c>
      <c r="F3107" s="44">
        <v>159000</v>
      </c>
      <c r="G3107" s="44">
        <v>159000</v>
      </c>
      <c r="H3107" s="44">
        <v>102828.05</v>
      </c>
      <c r="I3107" s="44">
        <v>105335.38</v>
      </c>
      <c r="J3107" s="68">
        <f t="shared" si="144"/>
        <v>0.64671729559748425</v>
      </c>
      <c r="K3107" s="43">
        <f t="shared" si="145"/>
        <v>0.66248666666666667</v>
      </c>
      <c r="L3107" s="41" t="str">
        <f t="shared" si="146"/>
        <v>AA</v>
      </c>
      <c r="M3107" s="41" t="s">
        <v>739</v>
      </c>
      <c r="N3107" s="41" t="s">
        <v>422</v>
      </c>
      <c r="O3107" s="41" t="s">
        <v>70</v>
      </c>
    </row>
    <row r="3108" spans="1:15">
      <c r="A3108" s="38">
        <v>41298</v>
      </c>
      <c r="B3108" s="38">
        <v>44950</v>
      </c>
      <c r="C3108" s="131">
        <v>120</v>
      </c>
      <c r="D3108" s="39">
        <v>8.5099999999999995E-2</v>
      </c>
      <c r="E3108" s="39">
        <v>0.08</v>
      </c>
      <c r="F3108" s="40">
        <v>80000</v>
      </c>
      <c r="G3108" s="40">
        <v>80000</v>
      </c>
      <c r="H3108" s="40">
        <v>42467.64</v>
      </c>
      <c r="I3108" s="40">
        <v>52999.99</v>
      </c>
      <c r="J3108" s="67">
        <f t="shared" si="144"/>
        <v>0.53084549999999997</v>
      </c>
      <c r="K3108" s="39">
        <f t="shared" si="145"/>
        <v>0.66249987499999996</v>
      </c>
      <c r="L3108" s="2" t="str">
        <f t="shared" si="146"/>
        <v>AA</v>
      </c>
      <c r="M3108" s="2" t="s">
        <v>982</v>
      </c>
      <c r="N3108" s="2" t="s">
        <v>421</v>
      </c>
      <c r="O3108" s="2" t="s">
        <v>70</v>
      </c>
    </row>
    <row r="3109" spans="1:15">
      <c r="A3109" s="42">
        <v>41388</v>
      </c>
      <c r="B3109" s="42">
        <v>50519</v>
      </c>
      <c r="C3109" s="130">
        <v>300</v>
      </c>
      <c r="D3109" s="43">
        <v>8.5099999999999995E-2</v>
      </c>
      <c r="E3109" s="43">
        <v>7.5300000000000006E-2</v>
      </c>
      <c r="F3109" s="44">
        <v>181128</v>
      </c>
      <c r="G3109" s="44">
        <v>181128</v>
      </c>
      <c r="H3109" s="44">
        <v>112508.67</v>
      </c>
      <c r="I3109" s="44">
        <v>119999.99</v>
      </c>
      <c r="J3109" s="68">
        <f t="shared" si="144"/>
        <v>0.62115559162581158</v>
      </c>
      <c r="K3109" s="43">
        <f t="shared" si="145"/>
        <v>0.66251485137582267</v>
      </c>
      <c r="L3109" s="41" t="str">
        <f t="shared" si="146"/>
        <v>AA</v>
      </c>
      <c r="M3109" s="41" t="s">
        <v>787</v>
      </c>
      <c r="N3109" s="41" t="s">
        <v>422</v>
      </c>
      <c r="O3109" s="41" t="s">
        <v>70</v>
      </c>
    </row>
    <row r="3110" spans="1:15">
      <c r="A3110" s="38">
        <v>41683</v>
      </c>
      <c r="B3110" s="38">
        <v>49687</v>
      </c>
      <c r="C3110" s="131">
        <v>263</v>
      </c>
      <c r="D3110" s="39">
        <v>8.5099999999999995E-2</v>
      </c>
      <c r="E3110" s="39">
        <v>7.5300000000000006E-2</v>
      </c>
      <c r="F3110" s="40">
        <v>162000</v>
      </c>
      <c r="G3110" s="40">
        <v>162000</v>
      </c>
      <c r="H3110" s="40">
        <v>103424.22</v>
      </c>
      <c r="I3110" s="40">
        <v>107328.08</v>
      </c>
      <c r="J3110" s="67">
        <f t="shared" si="144"/>
        <v>0.63842111111111111</v>
      </c>
      <c r="K3110" s="39">
        <f t="shared" si="145"/>
        <v>0.662519012345679</v>
      </c>
      <c r="L3110" s="2" t="str">
        <f t="shared" si="146"/>
        <v>AA</v>
      </c>
      <c r="M3110" s="2" t="s">
        <v>1392</v>
      </c>
      <c r="N3110" s="2" t="s">
        <v>419</v>
      </c>
      <c r="O3110" s="2" t="s">
        <v>70</v>
      </c>
    </row>
    <row r="3111" spans="1:15">
      <c r="A3111" s="38">
        <v>41737</v>
      </c>
      <c r="B3111" s="38">
        <v>52695</v>
      </c>
      <c r="C3111" s="131">
        <v>360</v>
      </c>
      <c r="D3111" s="39">
        <v>8.5099999999999995E-2</v>
      </c>
      <c r="E3111" s="39">
        <v>8.5099999999999995E-2</v>
      </c>
      <c r="F3111" s="40">
        <v>182700</v>
      </c>
      <c r="G3111" s="40">
        <v>182700</v>
      </c>
      <c r="H3111" s="40">
        <v>119185.44</v>
      </c>
      <c r="I3111" s="40">
        <v>121053.37</v>
      </c>
      <c r="J3111" s="67">
        <f t="shared" si="144"/>
        <v>0.65235599343185546</v>
      </c>
      <c r="K3111" s="39">
        <f t="shared" si="145"/>
        <v>0.66258002189381493</v>
      </c>
      <c r="L3111" s="2" t="str">
        <f t="shared" si="146"/>
        <v>A</v>
      </c>
      <c r="M3111" s="2" t="s">
        <v>554</v>
      </c>
      <c r="N3111" s="2" t="s">
        <v>417</v>
      </c>
      <c r="O3111" s="2" t="s">
        <v>70</v>
      </c>
    </row>
    <row r="3112" spans="1:15">
      <c r="A3112" s="38">
        <v>41662</v>
      </c>
      <c r="B3112" s="38">
        <v>54446</v>
      </c>
      <c r="C3112" s="131">
        <v>420</v>
      </c>
      <c r="D3112" s="39">
        <v>8.5099999999999995E-2</v>
      </c>
      <c r="E3112" s="39">
        <v>0.08</v>
      </c>
      <c r="F3112" s="40">
        <v>150000</v>
      </c>
      <c r="G3112" s="40">
        <v>150000</v>
      </c>
      <c r="H3112" s="40">
        <v>97876.68</v>
      </c>
      <c r="I3112" s="40">
        <v>99399.99</v>
      </c>
      <c r="J3112" s="67">
        <f t="shared" si="144"/>
        <v>0.65251119999999996</v>
      </c>
      <c r="K3112" s="39">
        <f t="shared" si="145"/>
        <v>0.66266659999999999</v>
      </c>
      <c r="L3112" s="2" t="str">
        <f t="shared" si="146"/>
        <v>A</v>
      </c>
      <c r="M3112" s="2" t="s">
        <v>159</v>
      </c>
      <c r="N3112" s="2" t="s">
        <v>424</v>
      </c>
      <c r="O3112" s="2" t="s">
        <v>70</v>
      </c>
    </row>
    <row r="3113" spans="1:15">
      <c r="A3113" s="38">
        <v>41151</v>
      </c>
      <c r="B3113" s="38">
        <v>52108</v>
      </c>
      <c r="C3113" s="131">
        <v>360</v>
      </c>
      <c r="D3113" s="39">
        <v>8.5099999999999995E-2</v>
      </c>
      <c r="E3113" s="39">
        <v>7.4400000000000008E-2</v>
      </c>
      <c r="F3113" s="40">
        <v>150000</v>
      </c>
      <c r="G3113" s="40">
        <v>150000</v>
      </c>
      <c r="H3113" s="40">
        <v>94112.61</v>
      </c>
      <c r="I3113" s="40">
        <v>99400</v>
      </c>
      <c r="J3113" s="67">
        <f t="shared" si="144"/>
        <v>0.62741740000000001</v>
      </c>
      <c r="K3113" s="39">
        <f t="shared" si="145"/>
        <v>0.66266666666666663</v>
      </c>
      <c r="L3113" s="2" t="str">
        <f t="shared" si="146"/>
        <v>AA</v>
      </c>
      <c r="M3113" s="2" t="s">
        <v>518</v>
      </c>
      <c r="N3113" s="2" t="s">
        <v>416</v>
      </c>
      <c r="O3113" s="2" t="s">
        <v>70</v>
      </c>
    </row>
    <row r="3114" spans="1:15">
      <c r="A3114" s="42">
        <v>41528</v>
      </c>
      <c r="B3114" s="42">
        <v>54312</v>
      </c>
      <c r="C3114" s="130">
        <v>420</v>
      </c>
      <c r="D3114" s="43">
        <v>8.5099999999999995E-2</v>
      </c>
      <c r="E3114" s="43">
        <v>7.5300000000000006E-2</v>
      </c>
      <c r="F3114" s="44">
        <v>191100</v>
      </c>
      <c r="G3114" s="44">
        <v>191100</v>
      </c>
      <c r="H3114" s="44">
        <v>122994.02</v>
      </c>
      <c r="I3114" s="44">
        <v>126646.39</v>
      </c>
      <c r="J3114" s="68">
        <f t="shared" si="144"/>
        <v>0.64361077969649405</v>
      </c>
      <c r="K3114" s="43">
        <f t="shared" si="145"/>
        <v>0.66272312925170063</v>
      </c>
      <c r="L3114" s="41" t="str">
        <f t="shared" si="146"/>
        <v>AA</v>
      </c>
      <c r="M3114" s="41" t="s">
        <v>489</v>
      </c>
      <c r="N3114" s="41" t="s">
        <v>415</v>
      </c>
      <c r="O3114" s="41" t="s">
        <v>70</v>
      </c>
    </row>
    <row r="3115" spans="1:15">
      <c r="A3115" s="38">
        <v>41403</v>
      </c>
      <c r="B3115" s="38">
        <v>52360</v>
      </c>
      <c r="C3115" s="131">
        <v>360</v>
      </c>
      <c r="D3115" s="39">
        <v>8.5099999999999995E-2</v>
      </c>
      <c r="E3115" s="39">
        <v>7.5300000000000006E-2</v>
      </c>
      <c r="F3115" s="40">
        <v>176538</v>
      </c>
      <c r="G3115" s="40">
        <v>176538</v>
      </c>
      <c r="H3115" s="40">
        <v>111530.2</v>
      </c>
      <c r="I3115" s="40">
        <v>116999.99</v>
      </c>
      <c r="J3115" s="67">
        <f t="shared" si="144"/>
        <v>0.63176313314980348</v>
      </c>
      <c r="K3115" s="39">
        <f t="shared" si="145"/>
        <v>0.66274677406564031</v>
      </c>
      <c r="L3115" s="2" t="str">
        <f t="shared" si="146"/>
        <v>AA</v>
      </c>
      <c r="M3115" s="2" t="s">
        <v>613</v>
      </c>
      <c r="N3115" s="2" t="s">
        <v>417</v>
      </c>
      <c r="O3115" s="2" t="s">
        <v>70</v>
      </c>
    </row>
    <row r="3116" spans="1:15">
      <c r="A3116" s="42">
        <v>41390</v>
      </c>
      <c r="B3116" s="42">
        <v>54174</v>
      </c>
      <c r="C3116" s="130">
        <v>420</v>
      </c>
      <c r="D3116" s="43">
        <v>8.5099999999999995E-2</v>
      </c>
      <c r="E3116" s="43">
        <v>0.08</v>
      </c>
      <c r="F3116" s="44">
        <v>89000</v>
      </c>
      <c r="G3116" s="44">
        <v>89000</v>
      </c>
      <c r="H3116" s="44">
        <v>56581.04</v>
      </c>
      <c r="I3116" s="44">
        <v>58999.99</v>
      </c>
      <c r="J3116" s="68">
        <f t="shared" si="144"/>
        <v>0.63574202247191014</v>
      </c>
      <c r="K3116" s="43">
        <f t="shared" si="145"/>
        <v>0.66292123595505614</v>
      </c>
      <c r="L3116" s="41" t="str">
        <f t="shared" si="146"/>
        <v>AA</v>
      </c>
      <c r="M3116" s="41" t="s">
        <v>755</v>
      </c>
      <c r="N3116" s="41" t="s">
        <v>424</v>
      </c>
      <c r="O3116" s="41" t="s">
        <v>70</v>
      </c>
    </row>
    <row r="3117" spans="1:15">
      <c r="A3117" s="42">
        <v>41122</v>
      </c>
      <c r="B3117" s="42">
        <v>52994</v>
      </c>
      <c r="C3117" s="130">
        <v>390</v>
      </c>
      <c r="D3117" s="43">
        <v>8.5099999999999995E-2</v>
      </c>
      <c r="E3117" s="43">
        <v>0.08</v>
      </c>
      <c r="F3117" s="44">
        <v>182500</v>
      </c>
      <c r="G3117" s="44">
        <v>182500</v>
      </c>
      <c r="H3117" s="44">
        <v>112996.44</v>
      </c>
      <c r="I3117" s="44">
        <v>120999.99</v>
      </c>
      <c r="J3117" s="68">
        <f t="shared" si="144"/>
        <v>0.61915857534246577</v>
      </c>
      <c r="K3117" s="43">
        <f t="shared" si="145"/>
        <v>0.66301364383561645</v>
      </c>
      <c r="L3117" s="41" t="str">
        <f t="shared" si="146"/>
        <v>AA</v>
      </c>
      <c r="M3117" s="41" t="s">
        <v>589</v>
      </c>
      <c r="N3117" s="41" t="s">
        <v>438</v>
      </c>
      <c r="O3117" s="41" t="s">
        <v>70</v>
      </c>
    </row>
    <row r="3118" spans="1:15">
      <c r="A3118" s="38">
        <v>41334</v>
      </c>
      <c r="B3118" s="38">
        <v>50465</v>
      </c>
      <c r="C3118" s="131">
        <v>300</v>
      </c>
      <c r="D3118" s="39">
        <v>8.5099999999999995E-2</v>
      </c>
      <c r="E3118" s="39">
        <v>7.4400000000000008E-2</v>
      </c>
      <c r="F3118" s="40">
        <v>184000</v>
      </c>
      <c r="G3118" s="40">
        <v>184000</v>
      </c>
      <c r="H3118" s="40">
        <v>114372.88</v>
      </c>
      <c r="I3118" s="40">
        <v>122009.13</v>
      </c>
      <c r="J3118" s="67">
        <f t="shared" si="144"/>
        <v>0.62159173913043486</v>
      </c>
      <c r="K3118" s="39">
        <f t="shared" si="145"/>
        <v>0.66309309782608694</v>
      </c>
      <c r="L3118" s="2" t="str">
        <f t="shared" si="146"/>
        <v>AA</v>
      </c>
      <c r="M3118" s="2" t="s">
        <v>633</v>
      </c>
      <c r="N3118" s="2" t="s">
        <v>422</v>
      </c>
      <c r="O3118" s="2" t="s">
        <v>70</v>
      </c>
    </row>
    <row r="3119" spans="1:15">
      <c r="A3119" s="42">
        <v>41148</v>
      </c>
      <c r="B3119" s="42">
        <v>52105</v>
      </c>
      <c r="C3119" s="130">
        <v>360</v>
      </c>
      <c r="D3119" s="43">
        <v>8.5099999999999995E-2</v>
      </c>
      <c r="E3119" s="43">
        <v>7.5300000000000006E-2</v>
      </c>
      <c r="F3119" s="44">
        <v>195000</v>
      </c>
      <c r="G3119" s="44">
        <v>195000</v>
      </c>
      <c r="H3119" s="44">
        <v>120027.92</v>
      </c>
      <c r="I3119" s="44">
        <v>129321.68</v>
      </c>
      <c r="J3119" s="68">
        <f t="shared" si="144"/>
        <v>0.61552779487179488</v>
      </c>
      <c r="K3119" s="43">
        <f t="shared" si="145"/>
        <v>0.66318810256410254</v>
      </c>
      <c r="L3119" s="41" t="str">
        <f t="shared" si="146"/>
        <v>AA</v>
      </c>
      <c r="M3119" s="41" t="s">
        <v>559</v>
      </c>
      <c r="N3119" s="41" t="s">
        <v>417</v>
      </c>
      <c r="O3119" s="41" t="s">
        <v>70</v>
      </c>
    </row>
    <row r="3120" spans="1:15">
      <c r="A3120" s="42">
        <v>41423</v>
      </c>
      <c r="B3120" s="42">
        <v>54207</v>
      </c>
      <c r="C3120" s="130">
        <v>420</v>
      </c>
      <c r="D3120" s="43">
        <v>8.5099999999999995E-2</v>
      </c>
      <c r="E3120" s="43">
        <v>7.5300000000000006E-2</v>
      </c>
      <c r="F3120" s="44">
        <v>193000</v>
      </c>
      <c r="G3120" s="44">
        <v>193000</v>
      </c>
      <c r="H3120" s="44">
        <v>123105.38</v>
      </c>
      <c r="I3120" s="44">
        <v>127999.99</v>
      </c>
      <c r="J3120" s="68">
        <f t="shared" si="144"/>
        <v>0.63785170984455963</v>
      </c>
      <c r="K3120" s="43">
        <f t="shared" si="145"/>
        <v>0.66321238341968913</v>
      </c>
      <c r="L3120" s="41" t="str">
        <f t="shared" si="146"/>
        <v>AA</v>
      </c>
      <c r="M3120" s="41" t="s">
        <v>538</v>
      </c>
      <c r="N3120" s="41" t="s">
        <v>417</v>
      </c>
      <c r="O3120" s="41" t="s">
        <v>70</v>
      </c>
    </row>
    <row r="3121" spans="1:15">
      <c r="A3121" s="38">
        <v>41263</v>
      </c>
      <c r="B3121" s="38">
        <v>54046</v>
      </c>
      <c r="C3121" s="131">
        <v>420</v>
      </c>
      <c r="D3121" s="39">
        <v>8.5099999999999995E-2</v>
      </c>
      <c r="E3121" s="39">
        <v>7.4400000000000008E-2</v>
      </c>
      <c r="F3121" s="40">
        <v>170000</v>
      </c>
      <c r="G3121" s="40">
        <v>170000</v>
      </c>
      <c r="H3121" s="40">
        <v>107072.79</v>
      </c>
      <c r="I3121" s="40">
        <v>112771.76</v>
      </c>
      <c r="J3121" s="67">
        <f t="shared" si="144"/>
        <v>0.62983994117647057</v>
      </c>
      <c r="K3121" s="39">
        <f t="shared" si="145"/>
        <v>0.66336329411764705</v>
      </c>
      <c r="L3121" s="2" t="str">
        <f t="shared" si="146"/>
        <v>AA</v>
      </c>
      <c r="M3121" s="2" t="s">
        <v>966</v>
      </c>
      <c r="N3121" s="2" t="s">
        <v>416</v>
      </c>
      <c r="O3121" s="2" t="s">
        <v>70</v>
      </c>
    </row>
    <row r="3122" spans="1:15">
      <c r="A3122" s="38">
        <v>41691</v>
      </c>
      <c r="B3122" s="38">
        <v>48996</v>
      </c>
      <c r="C3122" s="131">
        <v>240</v>
      </c>
      <c r="D3122" s="39">
        <v>8.5099999999999995E-2</v>
      </c>
      <c r="E3122" s="39">
        <v>0.08</v>
      </c>
      <c r="F3122" s="40">
        <v>150000</v>
      </c>
      <c r="G3122" s="40">
        <v>150000</v>
      </c>
      <c r="H3122" s="40">
        <v>98218.35</v>
      </c>
      <c r="I3122" s="40">
        <v>99512.39</v>
      </c>
      <c r="J3122" s="67">
        <f t="shared" si="144"/>
        <v>0.65478900000000007</v>
      </c>
      <c r="K3122" s="39">
        <f t="shared" si="145"/>
        <v>0.66341593333333337</v>
      </c>
      <c r="L3122" s="2" t="str">
        <f t="shared" si="146"/>
        <v>A</v>
      </c>
      <c r="M3122" s="2" t="s">
        <v>546</v>
      </c>
      <c r="N3122" s="2" t="s">
        <v>416</v>
      </c>
      <c r="O3122" s="2" t="s">
        <v>70</v>
      </c>
    </row>
    <row r="3123" spans="1:15">
      <c r="A3123" s="38">
        <v>41746</v>
      </c>
      <c r="B3123" s="38">
        <v>54530</v>
      </c>
      <c r="C3123" s="131">
        <v>420</v>
      </c>
      <c r="D3123" s="39">
        <v>8.5099999999999995E-2</v>
      </c>
      <c r="E3123" s="39">
        <v>0.08</v>
      </c>
      <c r="F3123" s="40">
        <v>110000</v>
      </c>
      <c r="G3123" s="40">
        <v>110000</v>
      </c>
      <c r="H3123" s="40">
        <v>71816.160000000003</v>
      </c>
      <c r="I3123" s="40">
        <v>72999.990000000005</v>
      </c>
      <c r="J3123" s="67">
        <f t="shared" si="144"/>
        <v>0.6528741818181818</v>
      </c>
      <c r="K3123" s="39">
        <f t="shared" si="145"/>
        <v>0.66363627272727277</v>
      </c>
      <c r="L3123" s="2" t="str">
        <f t="shared" si="146"/>
        <v>A</v>
      </c>
      <c r="M3123" s="2" t="s">
        <v>262</v>
      </c>
      <c r="N3123" s="2" t="s">
        <v>416</v>
      </c>
      <c r="O3123" s="2" t="s">
        <v>70</v>
      </c>
    </row>
    <row r="3124" spans="1:15">
      <c r="A3124" s="38">
        <v>41689</v>
      </c>
      <c r="B3124" s="38">
        <v>54473</v>
      </c>
      <c r="C3124" s="131">
        <v>420</v>
      </c>
      <c r="D3124" s="39">
        <v>8.5099999999999995E-2</v>
      </c>
      <c r="E3124" s="39">
        <v>0.08</v>
      </c>
      <c r="F3124" s="40">
        <v>134858</v>
      </c>
      <c r="G3124" s="40">
        <v>134858</v>
      </c>
      <c r="H3124" s="40">
        <v>87680.86</v>
      </c>
      <c r="I3124" s="40">
        <v>89499.99</v>
      </c>
      <c r="J3124" s="67">
        <f t="shared" si="144"/>
        <v>0.65017173619659197</v>
      </c>
      <c r="K3124" s="39">
        <f t="shared" si="145"/>
        <v>0.66366096190066592</v>
      </c>
      <c r="L3124" s="2" t="str">
        <f t="shared" si="146"/>
        <v>A</v>
      </c>
      <c r="M3124" s="2" t="s">
        <v>609</v>
      </c>
      <c r="N3124" s="2" t="s">
        <v>428</v>
      </c>
      <c r="O3124" s="2" t="s">
        <v>70</v>
      </c>
    </row>
    <row r="3125" spans="1:15">
      <c r="A3125" s="42">
        <v>41348</v>
      </c>
      <c r="B3125" s="42">
        <v>54132</v>
      </c>
      <c r="C3125" s="130">
        <v>420</v>
      </c>
      <c r="D3125" s="43">
        <v>8.5099999999999995E-2</v>
      </c>
      <c r="E3125" s="43">
        <v>7.4400000000000008E-2</v>
      </c>
      <c r="F3125" s="44">
        <v>195882</v>
      </c>
      <c r="G3125" s="44">
        <v>195882</v>
      </c>
      <c r="H3125" s="44">
        <v>124425.67</v>
      </c>
      <c r="I3125" s="44">
        <v>129999.99</v>
      </c>
      <c r="J3125" s="68">
        <f t="shared" si="144"/>
        <v>0.63520726764072244</v>
      </c>
      <c r="K3125" s="43">
        <f t="shared" si="145"/>
        <v>0.66366480840506026</v>
      </c>
      <c r="L3125" s="41" t="str">
        <f t="shared" si="146"/>
        <v>AA</v>
      </c>
      <c r="M3125" s="41" t="s">
        <v>703</v>
      </c>
      <c r="N3125" s="41" t="s">
        <v>437</v>
      </c>
      <c r="O3125" s="41" t="s">
        <v>70</v>
      </c>
    </row>
    <row r="3126" spans="1:15">
      <c r="A3126" s="42">
        <v>41619</v>
      </c>
      <c r="B3126" s="42">
        <v>54403</v>
      </c>
      <c r="C3126" s="130">
        <v>420</v>
      </c>
      <c r="D3126" s="43">
        <v>8.5099999999999995E-2</v>
      </c>
      <c r="E3126" s="43">
        <v>7.5300000000000006E-2</v>
      </c>
      <c r="F3126" s="44">
        <v>180000</v>
      </c>
      <c r="G3126" s="44">
        <v>180000</v>
      </c>
      <c r="H3126" s="44">
        <v>116720.54</v>
      </c>
      <c r="I3126" s="44">
        <v>119465.47</v>
      </c>
      <c r="J3126" s="68">
        <f t="shared" si="144"/>
        <v>0.64844744444444435</v>
      </c>
      <c r="K3126" s="43">
        <f t="shared" si="145"/>
        <v>0.66369705555555558</v>
      </c>
      <c r="L3126" s="41" t="str">
        <f t="shared" si="146"/>
        <v>AA</v>
      </c>
      <c r="M3126" s="41" t="s">
        <v>531</v>
      </c>
      <c r="N3126" s="41" t="s">
        <v>423</v>
      </c>
      <c r="O3126" s="41" t="s">
        <v>70</v>
      </c>
    </row>
    <row r="3127" spans="1:15">
      <c r="A3127" s="42">
        <v>41491</v>
      </c>
      <c r="B3127" s="42">
        <v>46970</v>
      </c>
      <c r="C3127" s="130">
        <v>180</v>
      </c>
      <c r="D3127" s="43">
        <v>8.5099999999999995E-2</v>
      </c>
      <c r="E3127" s="43">
        <v>0.08</v>
      </c>
      <c r="F3127" s="44">
        <v>185000</v>
      </c>
      <c r="G3127" s="44">
        <v>185000</v>
      </c>
      <c r="H3127" s="44">
        <v>111970.91</v>
      </c>
      <c r="I3127" s="44">
        <v>122793.62</v>
      </c>
      <c r="J3127" s="68">
        <f t="shared" si="144"/>
        <v>0.60524816216216215</v>
      </c>
      <c r="K3127" s="43">
        <f t="shared" si="145"/>
        <v>0.66374929729729726</v>
      </c>
      <c r="L3127" s="41" t="str">
        <f t="shared" si="146"/>
        <v>AA</v>
      </c>
      <c r="M3127" s="41" t="s">
        <v>701</v>
      </c>
      <c r="N3127" s="41" t="s">
        <v>417</v>
      </c>
      <c r="O3127" s="41" t="s">
        <v>70</v>
      </c>
    </row>
    <row r="3128" spans="1:15">
      <c r="A3128" s="42">
        <v>41778</v>
      </c>
      <c r="B3128" s="42">
        <v>54562</v>
      </c>
      <c r="C3128" s="130">
        <v>420</v>
      </c>
      <c r="D3128" s="43">
        <v>8.5099999999999995E-2</v>
      </c>
      <c r="E3128" s="43">
        <v>7.8100000000000003E-2</v>
      </c>
      <c r="F3128" s="44">
        <v>195000</v>
      </c>
      <c r="G3128" s="44">
        <v>195000</v>
      </c>
      <c r="H3128" s="44">
        <v>127627.44</v>
      </c>
      <c r="I3128" s="44">
        <v>129437.68</v>
      </c>
      <c r="J3128" s="68">
        <f t="shared" si="144"/>
        <v>0.65449969230769234</v>
      </c>
      <c r="K3128" s="43">
        <f t="shared" si="145"/>
        <v>0.66378297435897438</v>
      </c>
      <c r="L3128" s="41" t="str">
        <f t="shared" si="146"/>
        <v>A</v>
      </c>
      <c r="M3128" s="41" t="s">
        <v>586</v>
      </c>
      <c r="N3128" s="41" t="s">
        <v>416</v>
      </c>
      <c r="O3128" s="41" t="s">
        <v>70</v>
      </c>
    </row>
    <row r="3129" spans="1:15">
      <c r="A3129" s="42">
        <v>41446</v>
      </c>
      <c r="B3129" s="42">
        <v>54230</v>
      </c>
      <c r="C3129" s="130">
        <v>420</v>
      </c>
      <c r="D3129" s="43">
        <v>8.5099999999999995E-2</v>
      </c>
      <c r="E3129" s="43">
        <v>7.5300000000000006E-2</v>
      </c>
      <c r="F3129" s="44">
        <v>116000</v>
      </c>
      <c r="G3129" s="44">
        <v>116000</v>
      </c>
      <c r="H3129" s="44">
        <v>75386.710000000006</v>
      </c>
      <c r="I3129" s="44">
        <v>76999.37</v>
      </c>
      <c r="J3129" s="68">
        <f t="shared" si="144"/>
        <v>0.64988543103448282</v>
      </c>
      <c r="K3129" s="43">
        <f t="shared" si="145"/>
        <v>0.66378767241379311</v>
      </c>
      <c r="L3129" s="41" t="str">
        <f t="shared" si="146"/>
        <v>AA</v>
      </c>
      <c r="M3129" s="41" t="s">
        <v>1144</v>
      </c>
      <c r="N3129" s="41" t="s">
        <v>421</v>
      </c>
      <c r="O3129" s="41" t="s">
        <v>70</v>
      </c>
    </row>
    <row r="3130" spans="1:15">
      <c r="A3130" s="38">
        <v>41522</v>
      </c>
      <c r="B3130" s="38">
        <v>52814</v>
      </c>
      <c r="C3130" s="131">
        <v>371</v>
      </c>
      <c r="D3130" s="39">
        <v>8.5099999999999995E-2</v>
      </c>
      <c r="E3130" s="39">
        <v>0.08</v>
      </c>
      <c r="F3130" s="40">
        <v>97000</v>
      </c>
      <c r="G3130" s="40">
        <v>97000</v>
      </c>
      <c r="H3130" s="40">
        <v>62838.79</v>
      </c>
      <c r="I3130" s="40">
        <v>64400</v>
      </c>
      <c r="J3130" s="67">
        <f t="shared" si="144"/>
        <v>0.64782257731958759</v>
      </c>
      <c r="K3130" s="39">
        <f t="shared" si="145"/>
        <v>0.66391752577319585</v>
      </c>
      <c r="L3130" s="2" t="str">
        <f t="shared" si="146"/>
        <v>AA</v>
      </c>
      <c r="M3130" s="2" t="s">
        <v>565</v>
      </c>
      <c r="N3130" s="2" t="s">
        <v>432</v>
      </c>
      <c r="O3130" s="2" t="s">
        <v>70</v>
      </c>
    </row>
    <row r="3131" spans="1:15">
      <c r="A3131" s="38">
        <v>41479</v>
      </c>
      <c r="B3131" s="38">
        <v>54263</v>
      </c>
      <c r="C3131" s="131">
        <v>420</v>
      </c>
      <c r="D3131" s="39">
        <v>8.5099999999999995E-2</v>
      </c>
      <c r="E3131" s="39">
        <v>7.5300000000000006E-2</v>
      </c>
      <c r="F3131" s="40">
        <v>160000</v>
      </c>
      <c r="G3131" s="40">
        <v>160000</v>
      </c>
      <c r="H3131" s="40">
        <v>102605.62</v>
      </c>
      <c r="I3131" s="40">
        <v>106241.35</v>
      </c>
      <c r="J3131" s="67">
        <f t="shared" si="144"/>
        <v>0.64128512500000001</v>
      </c>
      <c r="K3131" s="39">
        <f t="shared" si="145"/>
        <v>0.66400843750000005</v>
      </c>
      <c r="L3131" s="2" t="str">
        <f t="shared" si="146"/>
        <v>AA</v>
      </c>
      <c r="M3131" s="2" t="s">
        <v>160</v>
      </c>
      <c r="N3131" s="2" t="s">
        <v>423</v>
      </c>
      <c r="O3131" s="2" t="s">
        <v>70</v>
      </c>
    </row>
    <row r="3132" spans="1:15">
      <c r="A3132" s="42">
        <v>41295</v>
      </c>
      <c r="B3132" s="42">
        <v>49877</v>
      </c>
      <c r="C3132" s="130">
        <v>282</v>
      </c>
      <c r="D3132" s="43">
        <v>8.5099999999999995E-2</v>
      </c>
      <c r="E3132" s="43">
        <v>0.08</v>
      </c>
      <c r="F3132" s="44">
        <v>98000</v>
      </c>
      <c r="G3132" s="44">
        <v>98000</v>
      </c>
      <c r="H3132" s="44">
        <v>60005.34</v>
      </c>
      <c r="I3132" s="44">
        <v>65075.09</v>
      </c>
      <c r="J3132" s="68">
        <f t="shared" si="144"/>
        <v>0.61229938775510195</v>
      </c>
      <c r="K3132" s="43">
        <f t="shared" si="145"/>
        <v>0.66403153061224485</v>
      </c>
      <c r="L3132" s="41" t="str">
        <f t="shared" si="146"/>
        <v>AA</v>
      </c>
      <c r="M3132" s="41" t="s">
        <v>505</v>
      </c>
      <c r="N3132" s="41" t="s">
        <v>424</v>
      </c>
      <c r="O3132" s="41" t="s">
        <v>70</v>
      </c>
    </row>
    <row r="3133" spans="1:15">
      <c r="A3133" s="42">
        <v>41404</v>
      </c>
      <c r="B3133" s="42">
        <v>51053</v>
      </c>
      <c r="C3133" s="130">
        <v>317</v>
      </c>
      <c r="D3133" s="43">
        <v>8.5099999999999995E-2</v>
      </c>
      <c r="E3133" s="43">
        <v>8.5099999999999995E-2</v>
      </c>
      <c r="F3133" s="44">
        <v>150000</v>
      </c>
      <c r="G3133" s="44">
        <v>150000</v>
      </c>
      <c r="H3133" s="44">
        <v>94008.52</v>
      </c>
      <c r="I3133" s="44">
        <v>99608.52</v>
      </c>
      <c r="J3133" s="68">
        <f t="shared" si="144"/>
        <v>0.62672346666666667</v>
      </c>
      <c r="K3133" s="43">
        <f t="shared" si="145"/>
        <v>0.6640568</v>
      </c>
      <c r="L3133" s="41" t="str">
        <f t="shared" si="146"/>
        <v>AA</v>
      </c>
      <c r="M3133" s="41" t="s">
        <v>746</v>
      </c>
      <c r="N3133" s="41" t="s">
        <v>417</v>
      </c>
      <c r="O3133" s="41" t="s">
        <v>70</v>
      </c>
    </row>
    <row r="3134" spans="1:15">
      <c r="A3134" s="38">
        <v>41647</v>
      </c>
      <c r="B3134" s="38">
        <v>50778</v>
      </c>
      <c r="C3134" s="131">
        <v>300</v>
      </c>
      <c r="D3134" s="39">
        <v>8.5099999999999995E-2</v>
      </c>
      <c r="E3134" s="39">
        <v>7.4400000000000008E-2</v>
      </c>
      <c r="F3134" s="40">
        <v>140391</v>
      </c>
      <c r="G3134" s="40">
        <v>140391</v>
      </c>
      <c r="H3134" s="40">
        <v>90068.29</v>
      </c>
      <c r="I3134" s="40">
        <v>93231.39</v>
      </c>
      <c r="J3134" s="67">
        <f t="shared" si="144"/>
        <v>0.64155316223974468</v>
      </c>
      <c r="K3134" s="39">
        <f t="shared" si="145"/>
        <v>0.6640838087911618</v>
      </c>
      <c r="L3134" s="2" t="str">
        <f t="shared" si="146"/>
        <v>AA</v>
      </c>
      <c r="M3134" s="2" t="s">
        <v>1238</v>
      </c>
      <c r="N3134" s="2" t="s">
        <v>416</v>
      </c>
      <c r="O3134" s="2" t="s">
        <v>70</v>
      </c>
    </row>
    <row r="3135" spans="1:15">
      <c r="A3135" s="38">
        <v>41495</v>
      </c>
      <c r="B3135" s="38">
        <v>50626</v>
      </c>
      <c r="C3135" s="131">
        <v>300</v>
      </c>
      <c r="D3135" s="39">
        <v>8.5099999999999995E-2</v>
      </c>
      <c r="E3135" s="39">
        <v>7.5300000000000006E-2</v>
      </c>
      <c r="F3135" s="40">
        <v>150000</v>
      </c>
      <c r="G3135" s="40">
        <v>150000</v>
      </c>
      <c r="H3135" s="40">
        <v>94761.02</v>
      </c>
      <c r="I3135" s="40">
        <v>99618.74</v>
      </c>
      <c r="J3135" s="67">
        <f t="shared" si="144"/>
        <v>0.63174013333333334</v>
      </c>
      <c r="K3135" s="39">
        <f t="shared" si="145"/>
        <v>0.66412493333333333</v>
      </c>
      <c r="L3135" s="2" t="str">
        <f t="shared" si="146"/>
        <v>AA</v>
      </c>
      <c r="M3135" s="2" t="s">
        <v>505</v>
      </c>
      <c r="N3135" s="2" t="s">
        <v>424</v>
      </c>
      <c r="O3135" s="2" t="s">
        <v>70</v>
      </c>
    </row>
    <row r="3136" spans="1:15">
      <c r="A3136" s="42">
        <v>41110</v>
      </c>
      <c r="B3136" s="42">
        <v>48599</v>
      </c>
      <c r="C3136" s="130">
        <v>246</v>
      </c>
      <c r="D3136" s="43">
        <v>8.5099999999999995E-2</v>
      </c>
      <c r="E3136" s="43">
        <v>7.4400000000000008E-2</v>
      </c>
      <c r="F3136" s="44">
        <v>149801</v>
      </c>
      <c r="G3136" s="44">
        <v>149801</v>
      </c>
      <c r="H3136" s="44">
        <v>98615.18</v>
      </c>
      <c r="I3136" s="44">
        <v>99500</v>
      </c>
      <c r="J3136" s="68">
        <f t="shared" si="144"/>
        <v>0.65830788846536403</v>
      </c>
      <c r="K3136" s="43">
        <f t="shared" si="145"/>
        <v>0.66421452460263952</v>
      </c>
      <c r="L3136" s="41" t="str">
        <f t="shared" si="146"/>
        <v>A</v>
      </c>
      <c r="M3136" s="41" t="s">
        <v>566</v>
      </c>
      <c r="N3136" s="41" t="s">
        <v>420</v>
      </c>
      <c r="O3136" s="41" t="s">
        <v>70</v>
      </c>
    </row>
    <row r="3137" spans="1:15">
      <c r="A3137" s="38">
        <v>41506</v>
      </c>
      <c r="B3137" s="38">
        <v>48811</v>
      </c>
      <c r="C3137" s="131">
        <v>240</v>
      </c>
      <c r="D3137" s="39">
        <v>8.5099999999999995E-2</v>
      </c>
      <c r="E3137" s="39">
        <v>7.5300000000000006E-2</v>
      </c>
      <c r="F3137" s="40">
        <v>158080</v>
      </c>
      <c r="G3137" s="40">
        <v>158080</v>
      </c>
      <c r="H3137" s="40">
        <v>98303.360000000001</v>
      </c>
      <c r="I3137" s="40">
        <v>104999.99</v>
      </c>
      <c r="J3137" s="67">
        <f t="shared" si="144"/>
        <v>0.62185829959514172</v>
      </c>
      <c r="K3137" s="39">
        <f t="shared" si="145"/>
        <v>0.6642205845141701</v>
      </c>
      <c r="L3137" s="2" t="str">
        <f t="shared" si="146"/>
        <v>AA</v>
      </c>
      <c r="M3137" s="2" t="s">
        <v>706</v>
      </c>
      <c r="N3137" s="2" t="s">
        <v>424</v>
      </c>
      <c r="O3137" s="2" t="s">
        <v>70</v>
      </c>
    </row>
    <row r="3138" spans="1:15">
      <c r="A3138" s="42">
        <v>41276</v>
      </c>
      <c r="B3138" s="42">
        <v>52111</v>
      </c>
      <c r="C3138" s="130">
        <v>356</v>
      </c>
      <c r="D3138" s="43">
        <v>8.5099999999999995E-2</v>
      </c>
      <c r="E3138" s="43">
        <v>0.08</v>
      </c>
      <c r="F3138" s="44">
        <v>155000</v>
      </c>
      <c r="G3138" s="44">
        <v>155000</v>
      </c>
      <c r="H3138" s="44">
        <v>96949.45</v>
      </c>
      <c r="I3138" s="44">
        <v>102999.99</v>
      </c>
      <c r="J3138" s="68">
        <f t="shared" si="144"/>
        <v>0.62548032258064512</v>
      </c>
      <c r="K3138" s="43">
        <f t="shared" si="145"/>
        <v>0.6645160645161291</v>
      </c>
      <c r="L3138" s="41" t="str">
        <f t="shared" si="146"/>
        <v>AA</v>
      </c>
      <c r="M3138" s="41" t="s">
        <v>609</v>
      </c>
      <c r="N3138" s="41" t="s">
        <v>428</v>
      </c>
      <c r="O3138" s="41" t="s">
        <v>70</v>
      </c>
    </row>
    <row r="3139" spans="1:15">
      <c r="A3139" s="42">
        <v>41663</v>
      </c>
      <c r="B3139" s="42">
        <v>49880</v>
      </c>
      <c r="C3139" s="130">
        <v>270</v>
      </c>
      <c r="D3139" s="43">
        <v>8.5099999999999995E-2</v>
      </c>
      <c r="E3139" s="43">
        <v>7.5300000000000006E-2</v>
      </c>
      <c r="F3139" s="44">
        <v>156500</v>
      </c>
      <c r="G3139" s="44">
        <v>156500</v>
      </c>
      <c r="H3139" s="44">
        <v>99929.56</v>
      </c>
      <c r="I3139" s="44">
        <v>103999.99</v>
      </c>
      <c r="J3139" s="68">
        <f t="shared" ref="J3139:J3202" si="147">H3139/G3139</f>
        <v>0.63852753993610223</v>
      </c>
      <c r="K3139" s="43">
        <f t="shared" ref="K3139:K3202" si="148">I3139/G3139</f>
        <v>0.66453667731629396</v>
      </c>
      <c r="L3139" s="41" t="str">
        <f t="shared" ref="L3139:L3202" si="149">IF(J3139&lt;=65%,"AA",IF(J3139&lt;=75%,"A",IF(J3139&lt;=85%,"B","C")))</f>
        <v>AA</v>
      </c>
      <c r="M3139" s="41" t="s">
        <v>600</v>
      </c>
      <c r="N3139" s="41" t="s">
        <v>416</v>
      </c>
      <c r="O3139" s="41" t="s">
        <v>70</v>
      </c>
    </row>
    <row r="3140" spans="1:15">
      <c r="A3140" s="38">
        <v>41611</v>
      </c>
      <c r="B3140" s="38">
        <v>54395</v>
      </c>
      <c r="C3140" s="131">
        <v>420</v>
      </c>
      <c r="D3140" s="39">
        <v>8.5099999999999995E-2</v>
      </c>
      <c r="E3140" s="39">
        <v>0.08</v>
      </c>
      <c r="F3140" s="40">
        <v>144000</v>
      </c>
      <c r="G3140" s="40">
        <v>144000</v>
      </c>
      <c r="H3140" s="40">
        <v>93556.18</v>
      </c>
      <c r="I3140" s="40">
        <v>95707.05</v>
      </c>
      <c r="J3140" s="67">
        <f t="shared" si="147"/>
        <v>0.64969569444444442</v>
      </c>
      <c r="K3140" s="39">
        <f t="shared" si="148"/>
        <v>0.66463229166666671</v>
      </c>
      <c r="L3140" s="2" t="str">
        <f t="shared" si="149"/>
        <v>AA</v>
      </c>
      <c r="M3140" s="2" t="s">
        <v>487</v>
      </c>
      <c r="N3140" s="2" t="s">
        <v>417</v>
      </c>
      <c r="O3140" s="2" t="s">
        <v>70</v>
      </c>
    </row>
    <row r="3141" spans="1:15">
      <c r="A3141" s="42">
        <v>41284</v>
      </c>
      <c r="B3141" s="42">
        <v>48589</v>
      </c>
      <c r="C3141" s="130">
        <v>240</v>
      </c>
      <c r="D3141" s="43">
        <v>8.5099999999999995E-2</v>
      </c>
      <c r="E3141" s="43">
        <v>7.4400000000000008E-2</v>
      </c>
      <c r="F3141" s="44">
        <v>170000</v>
      </c>
      <c r="G3141" s="44">
        <v>170000</v>
      </c>
      <c r="H3141" s="44">
        <v>102430.39999999999</v>
      </c>
      <c r="I3141" s="44">
        <v>112999.99</v>
      </c>
      <c r="J3141" s="68">
        <f t="shared" si="147"/>
        <v>0.60253176470588232</v>
      </c>
      <c r="K3141" s="43">
        <f t="shared" si="148"/>
        <v>0.66470582352941177</v>
      </c>
      <c r="L3141" s="41" t="str">
        <f t="shared" si="149"/>
        <v>AA</v>
      </c>
      <c r="M3141" s="41" t="s">
        <v>458</v>
      </c>
      <c r="N3141" s="41" t="s">
        <v>423</v>
      </c>
      <c r="O3141" s="41" t="s">
        <v>70</v>
      </c>
    </row>
    <row r="3142" spans="1:15">
      <c r="A3142" s="38">
        <v>41383</v>
      </c>
      <c r="B3142" s="38">
        <v>54167</v>
      </c>
      <c r="C3142" s="131">
        <v>420</v>
      </c>
      <c r="D3142" s="39">
        <v>8.5099999999999995E-2</v>
      </c>
      <c r="E3142" s="39">
        <v>7.4400000000000008E-2</v>
      </c>
      <c r="F3142" s="40">
        <v>140000</v>
      </c>
      <c r="G3142" s="40">
        <v>140000</v>
      </c>
      <c r="H3142" s="40">
        <v>90474.48</v>
      </c>
      <c r="I3142" s="40">
        <v>93062.02</v>
      </c>
      <c r="J3142" s="67">
        <f t="shared" si="147"/>
        <v>0.64624628571428566</v>
      </c>
      <c r="K3142" s="39">
        <f t="shared" si="148"/>
        <v>0.66472871428571434</v>
      </c>
      <c r="L3142" s="2" t="str">
        <f t="shared" si="149"/>
        <v>AA</v>
      </c>
      <c r="M3142" s="2" t="s">
        <v>962</v>
      </c>
      <c r="N3142" s="2" t="s">
        <v>417</v>
      </c>
      <c r="O3142" s="2" t="s">
        <v>70</v>
      </c>
    </row>
    <row r="3143" spans="1:15">
      <c r="A3143" s="38">
        <v>41526</v>
      </c>
      <c r="B3143" s="38">
        <v>47005</v>
      </c>
      <c r="C3143" s="131">
        <v>180</v>
      </c>
      <c r="D3143" s="39">
        <v>8.5099999999999995E-2</v>
      </c>
      <c r="E3143" s="39">
        <v>0.08</v>
      </c>
      <c r="F3143" s="40">
        <v>173000</v>
      </c>
      <c r="G3143" s="40">
        <v>173000</v>
      </c>
      <c r="H3143" s="40">
        <v>105399.96</v>
      </c>
      <c r="I3143" s="40">
        <v>114999.99</v>
      </c>
      <c r="J3143" s="67">
        <f t="shared" si="147"/>
        <v>0.60924832369942206</v>
      </c>
      <c r="K3143" s="39">
        <f t="shared" si="148"/>
        <v>0.66473982658959541</v>
      </c>
      <c r="L3143" s="2" t="str">
        <f t="shared" si="149"/>
        <v>AA</v>
      </c>
      <c r="M3143" s="2" t="s">
        <v>829</v>
      </c>
      <c r="N3143" s="2" t="s">
        <v>422</v>
      </c>
      <c r="O3143" s="2" t="s">
        <v>70</v>
      </c>
    </row>
    <row r="3144" spans="1:15">
      <c r="A3144" s="42">
        <v>41141</v>
      </c>
      <c r="B3144" s="42">
        <v>53924</v>
      </c>
      <c r="C3144" s="130">
        <v>420</v>
      </c>
      <c r="D3144" s="43">
        <v>8.5099999999999995E-2</v>
      </c>
      <c r="E3144" s="43">
        <v>0.08</v>
      </c>
      <c r="F3144" s="44">
        <v>130000</v>
      </c>
      <c r="G3144" s="44">
        <v>130000</v>
      </c>
      <c r="H3144" s="44">
        <v>81219.08</v>
      </c>
      <c r="I3144" s="44">
        <v>86417.88</v>
      </c>
      <c r="J3144" s="68">
        <f t="shared" si="147"/>
        <v>0.62476215384615386</v>
      </c>
      <c r="K3144" s="43">
        <f t="shared" si="148"/>
        <v>0.66475292307692313</v>
      </c>
      <c r="L3144" s="41" t="str">
        <f t="shared" si="149"/>
        <v>AA</v>
      </c>
      <c r="M3144" s="41" t="s">
        <v>586</v>
      </c>
      <c r="N3144" s="41" t="s">
        <v>416</v>
      </c>
      <c r="O3144" s="41" t="s">
        <v>70</v>
      </c>
    </row>
    <row r="3145" spans="1:15">
      <c r="A3145" s="38">
        <v>41401</v>
      </c>
      <c r="B3145" s="38">
        <v>54185</v>
      </c>
      <c r="C3145" s="131">
        <v>420</v>
      </c>
      <c r="D3145" s="39">
        <v>8.5099999999999995E-2</v>
      </c>
      <c r="E3145" s="39">
        <v>0.08</v>
      </c>
      <c r="F3145" s="40">
        <v>190000</v>
      </c>
      <c r="G3145" s="40">
        <v>190000</v>
      </c>
      <c r="H3145" s="40">
        <v>121571.63</v>
      </c>
      <c r="I3145" s="40">
        <v>126303.52</v>
      </c>
      <c r="J3145" s="67">
        <f t="shared" si="147"/>
        <v>0.63985068421052638</v>
      </c>
      <c r="K3145" s="39">
        <f t="shared" si="148"/>
        <v>0.66475536842105265</v>
      </c>
      <c r="L3145" s="2" t="str">
        <f t="shared" si="149"/>
        <v>AA</v>
      </c>
      <c r="M3145" s="2" t="s">
        <v>482</v>
      </c>
      <c r="N3145" s="2" t="s">
        <v>422</v>
      </c>
      <c r="O3145" s="2" t="s">
        <v>70</v>
      </c>
    </row>
    <row r="3146" spans="1:15">
      <c r="A3146" s="42">
        <v>41453</v>
      </c>
      <c r="B3146" s="42">
        <v>52045</v>
      </c>
      <c r="C3146" s="130">
        <v>348</v>
      </c>
      <c r="D3146" s="43">
        <v>8.5099999999999995E-2</v>
      </c>
      <c r="E3146" s="43">
        <v>8.5099999999999995E-2</v>
      </c>
      <c r="F3146" s="44">
        <v>176000</v>
      </c>
      <c r="G3146" s="44">
        <v>176000</v>
      </c>
      <c r="H3146" s="44">
        <v>118494.66</v>
      </c>
      <c r="I3146" s="44">
        <v>116999.99</v>
      </c>
      <c r="J3146" s="68">
        <f t="shared" si="147"/>
        <v>0.67326511363636365</v>
      </c>
      <c r="K3146" s="43">
        <f t="shared" si="148"/>
        <v>0.66477267045454547</v>
      </c>
      <c r="L3146" s="41" t="str">
        <f t="shared" si="149"/>
        <v>A</v>
      </c>
      <c r="M3146" s="41" t="s">
        <v>462</v>
      </c>
      <c r="N3146" s="41" t="s">
        <v>419</v>
      </c>
      <c r="O3146" s="41" t="s">
        <v>70</v>
      </c>
    </row>
    <row r="3147" spans="1:15">
      <c r="A3147" s="42">
        <v>41387</v>
      </c>
      <c r="B3147" s="42">
        <v>54171</v>
      </c>
      <c r="C3147" s="130">
        <v>420</v>
      </c>
      <c r="D3147" s="43">
        <v>8.5099999999999995E-2</v>
      </c>
      <c r="E3147" s="43">
        <v>0.08</v>
      </c>
      <c r="F3147" s="44">
        <v>181100</v>
      </c>
      <c r="G3147" s="44">
        <v>181100</v>
      </c>
      <c r="H3147" s="44">
        <v>115499.72</v>
      </c>
      <c r="I3147" s="44">
        <v>120456.41</v>
      </c>
      <c r="J3147" s="68">
        <f t="shared" si="147"/>
        <v>0.63776764218663717</v>
      </c>
      <c r="K3147" s="43">
        <f t="shared" si="148"/>
        <v>0.66513754831584759</v>
      </c>
      <c r="L3147" s="41" t="str">
        <f t="shared" si="149"/>
        <v>AA</v>
      </c>
      <c r="M3147" s="41" t="s">
        <v>495</v>
      </c>
      <c r="N3147" s="41" t="s">
        <v>424</v>
      </c>
      <c r="O3147" s="41" t="s">
        <v>70</v>
      </c>
    </row>
    <row r="3148" spans="1:15">
      <c r="A3148" s="42">
        <v>41465</v>
      </c>
      <c r="B3148" s="42">
        <v>45483</v>
      </c>
      <c r="C3148" s="130">
        <v>132</v>
      </c>
      <c r="D3148" s="43">
        <v>8.5099999999999995E-2</v>
      </c>
      <c r="E3148" s="43">
        <v>8.5099999999999995E-2</v>
      </c>
      <c r="F3148" s="44">
        <v>86000</v>
      </c>
      <c r="G3148" s="44">
        <v>86000</v>
      </c>
      <c r="H3148" s="44">
        <v>49569.69</v>
      </c>
      <c r="I3148" s="44">
        <v>57213.14</v>
      </c>
      <c r="J3148" s="68">
        <f t="shared" si="147"/>
        <v>0.57639174418604655</v>
      </c>
      <c r="K3148" s="43">
        <f t="shared" si="148"/>
        <v>0.66526906976744182</v>
      </c>
      <c r="L3148" s="41" t="str">
        <f t="shared" si="149"/>
        <v>AA</v>
      </c>
      <c r="M3148" s="41" t="s">
        <v>241</v>
      </c>
      <c r="N3148" s="41" t="s">
        <v>434</v>
      </c>
      <c r="O3148" s="41" t="s">
        <v>70</v>
      </c>
    </row>
    <row r="3149" spans="1:15">
      <c r="A3149" s="42">
        <v>41101</v>
      </c>
      <c r="B3149" s="42">
        <v>45911</v>
      </c>
      <c r="C3149" s="130">
        <v>158</v>
      </c>
      <c r="D3149" s="43">
        <v>8.5099999999999995E-2</v>
      </c>
      <c r="E3149" s="43">
        <v>7.5300000000000006E-2</v>
      </c>
      <c r="F3149" s="44">
        <v>130000</v>
      </c>
      <c r="G3149" s="44">
        <v>130000</v>
      </c>
      <c r="H3149" s="44">
        <v>64209.8</v>
      </c>
      <c r="I3149" s="44">
        <v>86499.99</v>
      </c>
      <c r="J3149" s="68">
        <f t="shared" si="147"/>
        <v>0.49392153846153847</v>
      </c>
      <c r="K3149" s="43">
        <f t="shared" si="148"/>
        <v>0.66538453846153855</v>
      </c>
      <c r="L3149" s="41" t="str">
        <f t="shared" si="149"/>
        <v>AA</v>
      </c>
      <c r="M3149" s="41" t="s">
        <v>505</v>
      </c>
      <c r="N3149" s="41" t="s">
        <v>424</v>
      </c>
      <c r="O3149" s="41" t="s">
        <v>70</v>
      </c>
    </row>
    <row r="3150" spans="1:15">
      <c r="A3150" s="38">
        <v>41450</v>
      </c>
      <c r="B3150" s="38">
        <v>54234</v>
      </c>
      <c r="C3150" s="131">
        <v>420</v>
      </c>
      <c r="D3150" s="39">
        <v>8.5099999999999995E-2</v>
      </c>
      <c r="E3150" s="39">
        <v>0.08</v>
      </c>
      <c r="F3150" s="40">
        <v>200000</v>
      </c>
      <c r="G3150" s="40">
        <v>200000</v>
      </c>
      <c r="H3150" s="40">
        <v>128365.48</v>
      </c>
      <c r="I3150" s="40">
        <v>133102.79</v>
      </c>
      <c r="J3150" s="67">
        <f t="shared" si="147"/>
        <v>0.64182739999999994</v>
      </c>
      <c r="K3150" s="39">
        <f t="shared" si="148"/>
        <v>0.66551395000000002</v>
      </c>
      <c r="L3150" s="2" t="str">
        <f t="shared" si="149"/>
        <v>AA</v>
      </c>
      <c r="M3150" s="2" t="s">
        <v>657</v>
      </c>
      <c r="N3150" s="2" t="s">
        <v>419</v>
      </c>
      <c r="O3150" s="2" t="s">
        <v>70</v>
      </c>
    </row>
    <row r="3151" spans="1:15">
      <c r="A3151" s="38">
        <v>41731</v>
      </c>
      <c r="B3151" s="38">
        <v>52689</v>
      </c>
      <c r="C3151" s="131">
        <v>360</v>
      </c>
      <c r="D3151" s="39">
        <v>8.5099999999999995E-2</v>
      </c>
      <c r="E3151" s="39">
        <v>7.5300000000000006E-2</v>
      </c>
      <c r="F3151" s="40">
        <v>180000</v>
      </c>
      <c r="G3151" s="40">
        <v>180000</v>
      </c>
      <c r="H3151" s="40">
        <v>117743.69</v>
      </c>
      <c r="I3151" s="40">
        <v>119799.99</v>
      </c>
      <c r="J3151" s="67">
        <f t="shared" si="147"/>
        <v>0.65413161111111118</v>
      </c>
      <c r="K3151" s="39">
        <f t="shared" si="148"/>
        <v>0.66555550000000008</v>
      </c>
      <c r="L3151" s="2" t="str">
        <f t="shared" si="149"/>
        <v>A</v>
      </c>
      <c r="M3151" s="2" t="s">
        <v>467</v>
      </c>
      <c r="N3151" s="2" t="s">
        <v>425</v>
      </c>
      <c r="O3151" s="2" t="s">
        <v>70</v>
      </c>
    </row>
    <row r="3152" spans="1:15">
      <c r="A3152" s="38">
        <v>41694</v>
      </c>
      <c r="B3152" s="38">
        <v>51433</v>
      </c>
      <c r="C3152" s="131">
        <v>320</v>
      </c>
      <c r="D3152" s="39">
        <v>8.5099999999999995E-2</v>
      </c>
      <c r="E3152" s="39">
        <v>7.5300000000000006E-2</v>
      </c>
      <c r="F3152" s="40">
        <v>90000</v>
      </c>
      <c r="G3152" s="40">
        <v>90000</v>
      </c>
      <c r="H3152" s="40">
        <v>59517.52</v>
      </c>
      <c r="I3152" s="40">
        <v>59903</v>
      </c>
      <c r="J3152" s="67">
        <f t="shared" si="147"/>
        <v>0.66130577777777777</v>
      </c>
      <c r="K3152" s="39">
        <f t="shared" si="148"/>
        <v>0.6655888888888889</v>
      </c>
      <c r="L3152" s="2" t="str">
        <f t="shared" si="149"/>
        <v>A</v>
      </c>
      <c r="M3152" s="2" t="s">
        <v>411</v>
      </c>
      <c r="N3152" s="2" t="s">
        <v>421</v>
      </c>
      <c r="O3152" s="2" t="s">
        <v>70</v>
      </c>
    </row>
    <row r="3153" spans="1:15">
      <c r="A3153" s="38">
        <v>41176</v>
      </c>
      <c r="B3153" s="38">
        <v>52133</v>
      </c>
      <c r="C3153" s="131">
        <v>360</v>
      </c>
      <c r="D3153" s="39">
        <v>8.5099999999999995E-2</v>
      </c>
      <c r="E3153" s="39">
        <v>0.08</v>
      </c>
      <c r="F3153" s="40">
        <v>160000</v>
      </c>
      <c r="G3153" s="40">
        <v>160000</v>
      </c>
      <c r="H3153" s="40">
        <v>99070.66</v>
      </c>
      <c r="I3153" s="40">
        <v>106503.31</v>
      </c>
      <c r="J3153" s="67">
        <f t="shared" si="147"/>
        <v>0.61919162500000002</v>
      </c>
      <c r="K3153" s="39">
        <f t="shared" si="148"/>
        <v>0.66564568749999997</v>
      </c>
      <c r="L3153" s="2" t="str">
        <f t="shared" si="149"/>
        <v>AA</v>
      </c>
      <c r="M3153" s="2" t="s">
        <v>457</v>
      </c>
      <c r="N3153" s="2" t="s">
        <v>419</v>
      </c>
      <c r="O3153" s="2" t="s">
        <v>70</v>
      </c>
    </row>
    <row r="3154" spans="1:15">
      <c r="A3154" s="42">
        <v>41110</v>
      </c>
      <c r="B3154" s="42">
        <v>51460</v>
      </c>
      <c r="C3154" s="130">
        <v>340</v>
      </c>
      <c r="D3154" s="43">
        <v>8.5099999999999995E-2</v>
      </c>
      <c r="E3154" s="43">
        <v>8.5099999999999995E-2</v>
      </c>
      <c r="F3154" s="44">
        <v>175000</v>
      </c>
      <c r="G3154" s="44">
        <v>175000</v>
      </c>
      <c r="H3154" s="44">
        <v>107161.83</v>
      </c>
      <c r="I3154" s="44">
        <v>116494.76</v>
      </c>
      <c r="J3154" s="68">
        <f t="shared" si="147"/>
        <v>0.61235331428571427</v>
      </c>
      <c r="K3154" s="43">
        <f t="shared" si="148"/>
        <v>0.66568434285714284</v>
      </c>
      <c r="L3154" s="41" t="str">
        <f t="shared" si="149"/>
        <v>AA</v>
      </c>
      <c r="M3154" s="41" t="s">
        <v>983</v>
      </c>
      <c r="N3154" s="41" t="s">
        <v>430</v>
      </c>
      <c r="O3154" s="41" t="s">
        <v>70</v>
      </c>
    </row>
    <row r="3155" spans="1:15">
      <c r="A3155" s="38">
        <v>41109</v>
      </c>
      <c r="B3155" s="38">
        <v>52066</v>
      </c>
      <c r="C3155" s="131">
        <v>360</v>
      </c>
      <c r="D3155" s="39">
        <v>8.5099999999999995E-2</v>
      </c>
      <c r="E3155" s="39">
        <v>7.5300000000000006E-2</v>
      </c>
      <c r="F3155" s="40">
        <v>185000</v>
      </c>
      <c r="G3155" s="40">
        <v>185000</v>
      </c>
      <c r="H3155" s="40">
        <v>113856.24</v>
      </c>
      <c r="I3155" s="40">
        <v>123156.08</v>
      </c>
      <c r="J3155" s="67">
        <f t="shared" si="147"/>
        <v>0.61543913513513515</v>
      </c>
      <c r="K3155" s="39">
        <f t="shared" si="148"/>
        <v>0.66570854054054052</v>
      </c>
      <c r="L3155" s="2" t="str">
        <f t="shared" si="149"/>
        <v>AA</v>
      </c>
      <c r="M3155" s="2" t="s">
        <v>496</v>
      </c>
      <c r="N3155" s="2" t="s">
        <v>417</v>
      </c>
      <c r="O3155" s="2" t="s">
        <v>70</v>
      </c>
    </row>
    <row r="3156" spans="1:15">
      <c r="A3156" s="38">
        <v>41662</v>
      </c>
      <c r="B3156" s="38">
        <v>54446</v>
      </c>
      <c r="C3156" s="131">
        <v>420</v>
      </c>
      <c r="D3156" s="39">
        <v>8.5099999999999995E-2</v>
      </c>
      <c r="E3156" s="39">
        <v>7.5300000000000006E-2</v>
      </c>
      <c r="F3156" s="40">
        <v>108000</v>
      </c>
      <c r="G3156" s="40">
        <v>108000</v>
      </c>
      <c r="H3156" s="40">
        <v>70314.97</v>
      </c>
      <c r="I3156" s="40">
        <v>71899.990000000005</v>
      </c>
      <c r="J3156" s="67">
        <f t="shared" si="147"/>
        <v>0.65106453703703704</v>
      </c>
      <c r="K3156" s="39">
        <f t="shared" si="148"/>
        <v>0.66574064814814815</v>
      </c>
      <c r="L3156" s="2" t="str">
        <f t="shared" si="149"/>
        <v>A</v>
      </c>
      <c r="M3156" s="2" t="s">
        <v>719</v>
      </c>
      <c r="N3156" s="2" t="s">
        <v>422</v>
      </c>
      <c r="O3156" s="2" t="s">
        <v>70</v>
      </c>
    </row>
    <row r="3157" spans="1:15">
      <c r="A3157" s="42">
        <v>41172</v>
      </c>
      <c r="B3157" s="42">
        <v>48477</v>
      </c>
      <c r="C3157" s="130">
        <v>240</v>
      </c>
      <c r="D3157" s="43">
        <v>8.5099999999999995E-2</v>
      </c>
      <c r="E3157" s="43">
        <v>0.08</v>
      </c>
      <c r="F3157" s="44">
        <v>154700</v>
      </c>
      <c r="G3157" s="44">
        <v>154700</v>
      </c>
      <c r="H3157" s="44">
        <v>91662.12</v>
      </c>
      <c r="I3157" s="44">
        <v>102999.99</v>
      </c>
      <c r="J3157" s="68">
        <f t="shared" si="147"/>
        <v>0.59251531997414353</v>
      </c>
      <c r="K3157" s="43">
        <f t="shared" si="148"/>
        <v>0.66580471881060121</v>
      </c>
      <c r="L3157" s="41" t="str">
        <f t="shared" si="149"/>
        <v>AA</v>
      </c>
      <c r="M3157" s="41" t="s">
        <v>495</v>
      </c>
      <c r="N3157" s="41" t="s">
        <v>424</v>
      </c>
      <c r="O3157" s="41" t="s">
        <v>70</v>
      </c>
    </row>
    <row r="3158" spans="1:15">
      <c r="A3158" s="38">
        <v>41213</v>
      </c>
      <c r="B3158" s="38">
        <v>44865</v>
      </c>
      <c r="C3158" s="131">
        <v>120</v>
      </c>
      <c r="D3158" s="39">
        <v>8.5099999999999995E-2</v>
      </c>
      <c r="E3158" s="39">
        <v>7.5300000000000006E-2</v>
      </c>
      <c r="F3158" s="40">
        <v>132800</v>
      </c>
      <c r="G3158" s="40">
        <v>132800</v>
      </c>
      <c r="H3158" s="40">
        <v>85075.13</v>
      </c>
      <c r="I3158" s="40">
        <v>88432.09</v>
      </c>
      <c r="J3158" s="67">
        <f t="shared" si="147"/>
        <v>0.64062597891566264</v>
      </c>
      <c r="K3158" s="39">
        <f t="shared" si="148"/>
        <v>0.66590429216867464</v>
      </c>
      <c r="L3158" s="2" t="str">
        <f t="shared" si="149"/>
        <v>AA</v>
      </c>
      <c r="M3158" s="2" t="s">
        <v>643</v>
      </c>
      <c r="N3158" s="2" t="s">
        <v>417</v>
      </c>
      <c r="O3158" s="2" t="s">
        <v>70</v>
      </c>
    </row>
    <row r="3159" spans="1:15">
      <c r="A3159" s="38">
        <v>41620</v>
      </c>
      <c r="B3159" s="38">
        <v>48925</v>
      </c>
      <c r="C3159" s="131">
        <v>240</v>
      </c>
      <c r="D3159" s="39">
        <v>8.5099999999999995E-2</v>
      </c>
      <c r="E3159" s="39">
        <v>7.5300000000000006E-2</v>
      </c>
      <c r="F3159" s="40">
        <v>145330</v>
      </c>
      <c r="G3159" s="40">
        <v>145330</v>
      </c>
      <c r="H3159" s="40">
        <v>92079.62</v>
      </c>
      <c r="I3159" s="40">
        <v>96786.23</v>
      </c>
      <c r="J3159" s="67">
        <f t="shared" si="147"/>
        <v>0.63358989885089101</v>
      </c>
      <c r="K3159" s="39">
        <f t="shared" si="148"/>
        <v>0.66597557283423925</v>
      </c>
      <c r="L3159" s="2" t="str">
        <f t="shared" si="149"/>
        <v>AA</v>
      </c>
      <c r="M3159" s="2" t="s">
        <v>548</v>
      </c>
      <c r="N3159" s="2" t="s">
        <v>433</v>
      </c>
      <c r="O3159" s="2" t="s">
        <v>70</v>
      </c>
    </row>
    <row r="3160" spans="1:15">
      <c r="A3160" s="42">
        <v>41200</v>
      </c>
      <c r="B3160" s="42">
        <v>53983</v>
      </c>
      <c r="C3160" s="130">
        <v>420</v>
      </c>
      <c r="D3160" s="43">
        <v>8.5099999999999995E-2</v>
      </c>
      <c r="E3160" s="43">
        <v>8.5099999999999995E-2</v>
      </c>
      <c r="F3160" s="44">
        <v>121000</v>
      </c>
      <c r="G3160" s="44">
        <v>121000</v>
      </c>
      <c r="H3160" s="44">
        <v>76140.789999999994</v>
      </c>
      <c r="I3160" s="44">
        <v>80583.429999999993</v>
      </c>
      <c r="J3160" s="68">
        <f t="shared" si="147"/>
        <v>0.62926272727272725</v>
      </c>
      <c r="K3160" s="43">
        <f t="shared" si="148"/>
        <v>0.66597876033057846</v>
      </c>
      <c r="L3160" s="41" t="str">
        <f t="shared" si="149"/>
        <v>AA</v>
      </c>
      <c r="M3160" s="41" t="s">
        <v>503</v>
      </c>
      <c r="N3160" s="41" t="s">
        <v>416</v>
      </c>
      <c r="O3160" s="41" t="s">
        <v>70</v>
      </c>
    </row>
    <row r="3161" spans="1:15">
      <c r="A3161" s="38">
        <v>41691</v>
      </c>
      <c r="B3161" s="38">
        <v>54475</v>
      </c>
      <c r="C3161" s="131">
        <v>420</v>
      </c>
      <c r="D3161" s="39">
        <v>8.5099999999999995E-2</v>
      </c>
      <c r="E3161" s="39">
        <v>0.08</v>
      </c>
      <c r="F3161" s="40">
        <v>150000</v>
      </c>
      <c r="G3161" s="40">
        <v>150000</v>
      </c>
      <c r="H3161" s="40">
        <v>97826.13</v>
      </c>
      <c r="I3161" s="40">
        <v>99899.99</v>
      </c>
      <c r="J3161" s="67">
        <f t="shared" si="147"/>
        <v>0.65217420000000004</v>
      </c>
      <c r="K3161" s="39">
        <f t="shared" si="148"/>
        <v>0.6659999333333334</v>
      </c>
      <c r="L3161" s="2" t="str">
        <f t="shared" si="149"/>
        <v>A</v>
      </c>
      <c r="M3161" s="2" t="s">
        <v>496</v>
      </c>
      <c r="N3161" s="2" t="s">
        <v>417</v>
      </c>
      <c r="O3161" s="2" t="s">
        <v>70</v>
      </c>
    </row>
    <row r="3162" spans="1:15">
      <c r="A3162" s="38">
        <v>41199</v>
      </c>
      <c r="B3162" s="38">
        <v>53982</v>
      </c>
      <c r="C3162" s="131">
        <v>420</v>
      </c>
      <c r="D3162" s="39">
        <v>8.5099999999999995E-2</v>
      </c>
      <c r="E3162" s="39">
        <v>8.5099999999999995E-2</v>
      </c>
      <c r="F3162" s="40">
        <v>64000</v>
      </c>
      <c r="G3162" s="40">
        <v>64000</v>
      </c>
      <c r="H3162" s="40">
        <v>40294.050000000003</v>
      </c>
      <c r="I3162" s="40">
        <v>42655.46</v>
      </c>
      <c r="J3162" s="67">
        <f t="shared" si="147"/>
        <v>0.62959453125000009</v>
      </c>
      <c r="K3162" s="39">
        <f t="shared" si="148"/>
        <v>0.66649156249999997</v>
      </c>
      <c r="L3162" s="2" t="str">
        <f t="shared" si="149"/>
        <v>AA</v>
      </c>
      <c r="M3162" s="2" t="s">
        <v>1166</v>
      </c>
      <c r="N3162" s="2" t="s">
        <v>432</v>
      </c>
      <c r="O3162" s="2" t="s">
        <v>70</v>
      </c>
    </row>
    <row r="3163" spans="1:15">
      <c r="A3163" s="38">
        <v>41096</v>
      </c>
      <c r="B3163" s="38">
        <v>48463</v>
      </c>
      <c r="C3163" s="131">
        <v>242</v>
      </c>
      <c r="D3163" s="39">
        <v>8.5099999999999995E-2</v>
      </c>
      <c r="E3163" s="39">
        <v>0.08</v>
      </c>
      <c r="F3163" s="40">
        <v>105000</v>
      </c>
      <c r="G3163" s="40">
        <v>105000</v>
      </c>
      <c r="H3163" s="40">
        <v>64989.37</v>
      </c>
      <c r="I3163" s="40">
        <v>69996</v>
      </c>
      <c r="J3163" s="67">
        <f t="shared" si="147"/>
        <v>0.61894638095238097</v>
      </c>
      <c r="K3163" s="39">
        <f t="shared" si="148"/>
        <v>0.66662857142857146</v>
      </c>
      <c r="L3163" s="2" t="str">
        <f t="shared" si="149"/>
        <v>AA</v>
      </c>
      <c r="M3163" s="2" t="s">
        <v>659</v>
      </c>
      <c r="N3163" s="2" t="s">
        <v>416</v>
      </c>
      <c r="O3163" s="2" t="s">
        <v>70</v>
      </c>
    </row>
    <row r="3164" spans="1:15">
      <c r="A3164" s="38">
        <v>41423</v>
      </c>
      <c r="B3164" s="38">
        <v>52380</v>
      </c>
      <c r="C3164" s="131">
        <v>360</v>
      </c>
      <c r="D3164" s="39">
        <v>8.5099999999999995E-2</v>
      </c>
      <c r="E3164" s="39">
        <v>0.08</v>
      </c>
      <c r="F3164" s="40">
        <v>90000</v>
      </c>
      <c r="G3164" s="40">
        <v>90000</v>
      </c>
      <c r="H3164" s="40">
        <v>59321.3</v>
      </c>
      <c r="I3164" s="40">
        <v>59999.83</v>
      </c>
      <c r="J3164" s="67">
        <f t="shared" si="147"/>
        <v>0.65912555555555563</v>
      </c>
      <c r="K3164" s="39">
        <f t="shared" si="148"/>
        <v>0.66666477777777777</v>
      </c>
      <c r="L3164" s="2" t="str">
        <f t="shared" si="149"/>
        <v>A</v>
      </c>
      <c r="M3164" s="2" t="s">
        <v>854</v>
      </c>
      <c r="N3164" s="2" t="s">
        <v>417</v>
      </c>
      <c r="O3164" s="2" t="s">
        <v>70</v>
      </c>
    </row>
    <row r="3165" spans="1:15">
      <c r="A3165" s="38">
        <v>41473</v>
      </c>
      <c r="B3165" s="38">
        <v>48778</v>
      </c>
      <c r="C3165" s="131">
        <v>240</v>
      </c>
      <c r="D3165" s="39">
        <v>8.5099999999999995E-2</v>
      </c>
      <c r="E3165" s="39">
        <v>0.08</v>
      </c>
      <c r="F3165" s="40">
        <v>60000</v>
      </c>
      <c r="G3165" s="40">
        <v>60000</v>
      </c>
      <c r="H3165" s="40">
        <v>37292.879999999997</v>
      </c>
      <c r="I3165" s="40">
        <v>39999.99</v>
      </c>
      <c r="J3165" s="67">
        <f t="shared" si="147"/>
        <v>0.62154799999999999</v>
      </c>
      <c r="K3165" s="39">
        <f t="shared" si="148"/>
        <v>0.66666649999999994</v>
      </c>
      <c r="L3165" s="2" t="str">
        <f t="shared" si="149"/>
        <v>AA</v>
      </c>
      <c r="M3165" s="2" t="s">
        <v>834</v>
      </c>
      <c r="N3165" s="2" t="s">
        <v>421</v>
      </c>
      <c r="O3165" s="2" t="s">
        <v>70</v>
      </c>
    </row>
    <row r="3166" spans="1:15">
      <c r="A3166" s="42">
        <v>41374</v>
      </c>
      <c r="B3166" s="42">
        <v>49989</v>
      </c>
      <c r="C3166" s="130">
        <v>283</v>
      </c>
      <c r="D3166" s="43">
        <v>8.5099999999999995E-2</v>
      </c>
      <c r="E3166" s="43">
        <v>7.5300000000000006E-2</v>
      </c>
      <c r="F3166" s="44">
        <v>105000</v>
      </c>
      <c r="G3166" s="44">
        <v>105000</v>
      </c>
      <c r="H3166" s="44">
        <v>65320.43</v>
      </c>
      <c r="I3166" s="44">
        <v>69999.990000000005</v>
      </c>
      <c r="J3166" s="68">
        <f t="shared" si="147"/>
        <v>0.62209933333333334</v>
      </c>
      <c r="K3166" s="43">
        <f t="shared" si="148"/>
        <v>0.66666657142857144</v>
      </c>
      <c r="L3166" s="41" t="str">
        <f t="shared" si="149"/>
        <v>AA</v>
      </c>
      <c r="M3166" s="41" t="s">
        <v>466</v>
      </c>
      <c r="N3166" s="41" t="s">
        <v>421</v>
      </c>
      <c r="O3166" s="41" t="s">
        <v>70</v>
      </c>
    </row>
    <row r="3167" spans="1:15">
      <c r="A3167" s="38">
        <v>41149</v>
      </c>
      <c r="B3167" s="38">
        <v>52106</v>
      </c>
      <c r="C3167" s="131">
        <v>360</v>
      </c>
      <c r="D3167" s="39">
        <v>8.5099999999999995E-2</v>
      </c>
      <c r="E3167" s="39">
        <v>0.08</v>
      </c>
      <c r="F3167" s="40">
        <v>105000</v>
      </c>
      <c r="G3167" s="40">
        <v>105000</v>
      </c>
      <c r="H3167" s="40">
        <v>64916.74</v>
      </c>
      <c r="I3167" s="40">
        <v>69999.990000000005</v>
      </c>
      <c r="J3167" s="67">
        <f t="shared" si="147"/>
        <v>0.61825466666666662</v>
      </c>
      <c r="K3167" s="39">
        <f t="shared" si="148"/>
        <v>0.66666657142857144</v>
      </c>
      <c r="L3167" s="2" t="str">
        <f t="shared" si="149"/>
        <v>AA</v>
      </c>
      <c r="M3167" s="2" t="s">
        <v>473</v>
      </c>
      <c r="N3167" s="2" t="s">
        <v>421</v>
      </c>
      <c r="O3167" s="2" t="s">
        <v>70</v>
      </c>
    </row>
    <row r="3168" spans="1:15">
      <c r="A3168" s="38">
        <v>41606</v>
      </c>
      <c r="B3168" s="38">
        <v>45258</v>
      </c>
      <c r="C3168" s="131">
        <v>120</v>
      </c>
      <c r="D3168" s="39">
        <v>8.5099999999999995E-2</v>
      </c>
      <c r="E3168" s="39">
        <v>0.08</v>
      </c>
      <c r="F3168" s="40">
        <v>108000</v>
      </c>
      <c r="G3168" s="40">
        <v>108000</v>
      </c>
      <c r="H3168" s="40">
        <v>63684.480000000003</v>
      </c>
      <c r="I3168" s="40">
        <v>71999.990000000005</v>
      </c>
      <c r="J3168" s="67">
        <f t="shared" si="147"/>
        <v>0.58967111111111115</v>
      </c>
      <c r="K3168" s="39">
        <f t="shared" si="148"/>
        <v>0.66666657407407415</v>
      </c>
      <c r="L3168" s="2" t="str">
        <f t="shared" si="149"/>
        <v>AA</v>
      </c>
      <c r="M3168" s="2" t="s">
        <v>1008</v>
      </c>
      <c r="N3168" s="2" t="s">
        <v>423</v>
      </c>
      <c r="O3168" s="2" t="s">
        <v>70</v>
      </c>
    </row>
    <row r="3169" spans="1:15">
      <c r="A3169" s="42">
        <v>41404</v>
      </c>
      <c r="B3169" s="42">
        <v>46883</v>
      </c>
      <c r="C3169" s="130">
        <v>180</v>
      </c>
      <c r="D3169" s="43">
        <v>8.5099999999999995E-2</v>
      </c>
      <c r="E3169" s="43">
        <v>7.4400000000000008E-2</v>
      </c>
      <c r="F3169" s="44">
        <v>120000</v>
      </c>
      <c r="G3169" s="44">
        <v>120000</v>
      </c>
      <c r="H3169" s="44">
        <v>71511.149999999994</v>
      </c>
      <c r="I3169" s="44">
        <v>79999.990000000005</v>
      </c>
      <c r="J3169" s="68">
        <f t="shared" si="147"/>
        <v>0.59592624999999999</v>
      </c>
      <c r="K3169" s="43">
        <f t="shared" si="148"/>
        <v>0.6666665833333334</v>
      </c>
      <c r="L3169" s="41" t="str">
        <f t="shared" si="149"/>
        <v>AA</v>
      </c>
      <c r="M3169" s="41" t="s">
        <v>375</v>
      </c>
      <c r="N3169" s="41" t="s">
        <v>427</v>
      </c>
      <c r="O3169" s="41" t="s">
        <v>70</v>
      </c>
    </row>
    <row r="3170" spans="1:15">
      <c r="A3170" s="42">
        <v>41745</v>
      </c>
      <c r="B3170" s="42">
        <v>49050</v>
      </c>
      <c r="C3170" s="130">
        <v>240</v>
      </c>
      <c r="D3170" s="43">
        <v>8.5099999999999995E-2</v>
      </c>
      <c r="E3170" s="43">
        <v>0.08</v>
      </c>
      <c r="F3170" s="44">
        <v>120000</v>
      </c>
      <c r="G3170" s="44">
        <v>120000</v>
      </c>
      <c r="H3170" s="44">
        <v>77275.42</v>
      </c>
      <c r="I3170" s="44">
        <v>79999.990000000005</v>
      </c>
      <c r="J3170" s="68">
        <f t="shared" si="147"/>
        <v>0.64396183333333334</v>
      </c>
      <c r="K3170" s="43">
        <f t="shared" si="148"/>
        <v>0.6666665833333334</v>
      </c>
      <c r="L3170" s="41" t="str">
        <f t="shared" si="149"/>
        <v>AA</v>
      </c>
      <c r="M3170" s="41" t="s">
        <v>474</v>
      </c>
      <c r="N3170" s="41" t="s">
        <v>417</v>
      </c>
      <c r="O3170" s="41" t="s">
        <v>70</v>
      </c>
    </row>
    <row r="3171" spans="1:15">
      <c r="A3171" s="42">
        <v>41717</v>
      </c>
      <c r="B3171" s="42">
        <v>49632</v>
      </c>
      <c r="C3171" s="130">
        <v>260</v>
      </c>
      <c r="D3171" s="43">
        <v>8.5099999999999995E-2</v>
      </c>
      <c r="E3171" s="43">
        <v>0.08</v>
      </c>
      <c r="F3171" s="44">
        <v>120000</v>
      </c>
      <c r="G3171" s="44">
        <v>120000</v>
      </c>
      <c r="H3171" s="44">
        <v>77271.33</v>
      </c>
      <c r="I3171" s="44">
        <v>79999.990000000005</v>
      </c>
      <c r="J3171" s="68">
        <f t="shared" si="147"/>
        <v>0.64392775000000002</v>
      </c>
      <c r="K3171" s="43">
        <f t="shared" si="148"/>
        <v>0.6666665833333334</v>
      </c>
      <c r="L3171" s="41" t="str">
        <f t="shared" si="149"/>
        <v>AA</v>
      </c>
      <c r="M3171" s="41" t="s">
        <v>903</v>
      </c>
      <c r="N3171" s="41" t="s">
        <v>419</v>
      </c>
      <c r="O3171" s="41" t="s">
        <v>70</v>
      </c>
    </row>
    <row r="3172" spans="1:15">
      <c r="A3172" s="42">
        <v>41114</v>
      </c>
      <c r="B3172" s="42">
        <v>52071</v>
      </c>
      <c r="C3172" s="130">
        <v>360</v>
      </c>
      <c r="D3172" s="43">
        <v>8.5099999999999995E-2</v>
      </c>
      <c r="E3172" s="43">
        <v>0.08</v>
      </c>
      <c r="F3172" s="44">
        <v>120000</v>
      </c>
      <c r="G3172" s="44">
        <v>120000</v>
      </c>
      <c r="H3172" s="44">
        <v>73982.17</v>
      </c>
      <c r="I3172" s="44">
        <v>79999.990000000005</v>
      </c>
      <c r="J3172" s="68">
        <f t="shared" si="147"/>
        <v>0.61651808333333336</v>
      </c>
      <c r="K3172" s="43">
        <f t="shared" si="148"/>
        <v>0.6666665833333334</v>
      </c>
      <c r="L3172" s="41" t="str">
        <f t="shared" si="149"/>
        <v>AA</v>
      </c>
      <c r="M3172" s="41" t="s">
        <v>336</v>
      </c>
      <c r="N3172" s="41" t="s">
        <v>416</v>
      </c>
      <c r="O3172" s="41" t="s">
        <v>70</v>
      </c>
    </row>
    <row r="3173" spans="1:15">
      <c r="A3173" s="42">
        <v>41220</v>
      </c>
      <c r="B3173" s="42">
        <v>54003</v>
      </c>
      <c r="C3173" s="130">
        <v>420</v>
      </c>
      <c r="D3173" s="43">
        <v>8.5099999999999995E-2</v>
      </c>
      <c r="E3173" s="43">
        <v>7.4400000000000008E-2</v>
      </c>
      <c r="F3173" s="44">
        <v>120000</v>
      </c>
      <c r="G3173" s="44">
        <v>120000</v>
      </c>
      <c r="H3173" s="44">
        <v>75805.38</v>
      </c>
      <c r="I3173" s="44">
        <v>79999.990000000005</v>
      </c>
      <c r="J3173" s="68">
        <f t="shared" si="147"/>
        <v>0.63171150000000009</v>
      </c>
      <c r="K3173" s="43">
        <f t="shared" si="148"/>
        <v>0.6666665833333334</v>
      </c>
      <c r="L3173" s="41" t="str">
        <f t="shared" si="149"/>
        <v>AA</v>
      </c>
      <c r="M3173" s="41" t="s">
        <v>566</v>
      </c>
      <c r="N3173" s="41" t="s">
        <v>420</v>
      </c>
      <c r="O3173" s="41" t="s">
        <v>70</v>
      </c>
    </row>
    <row r="3174" spans="1:15">
      <c r="A3174" s="42">
        <v>41688</v>
      </c>
      <c r="B3174" s="42">
        <v>54472</v>
      </c>
      <c r="C3174" s="130">
        <v>420</v>
      </c>
      <c r="D3174" s="43">
        <v>8.5099999999999995E-2</v>
      </c>
      <c r="E3174" s="43">
        <v>7.8100000000000003E-2</v>
      </c>
      <c r="F3174" s="44">
        <v>120000</v>
      </c>
      <c r="G3174" s="44">
        <v>120000</v>
      </c>
      <c r="H3174" s="44">
        <v>78419.199999999997</v>
      </c>
      <c r="I3174" s="44">
        <v>79999.990000000005</v>
      </c>
      <c r="J3174" s="68">
        <f t="shared" si="147"/>
        <v>0.65349333333333326</v>
      </c>
      <c r="K3174" s="43">
        <f t="shared" si="148"/>
        <v>0.6666665833333334</v>
      </c>
      <c r="L3174" s="41" t="str">
        <f t="shared" si="149"/>
        <v>A</v>
      </c>
      <c r="M3174" s="41" t="s">
        <v>584</v>
      </c>
      <c r="N3174" s="41" t="s">
        <v>417</v>
      </c>
      <c r="O3174" s="41" t="s">
        <v>70</v>
      </c>
    </row>
    <row r="3175" spans="1:15">
      <c r="A3175" s="38">
        <v>41550</v>
      </c>
      <c r="B3175" s="38">
        <v>54334</v>
      </c>
      <c r="C3175" s="131">
        <v>420</v>
      </c>
      <c r="D3175" s="39">
        <v>8.5099999999999995E-2</v>
      </c>
      <c r="E3175" s="39">
        <v>7.5300000000000006E-2</v>
      </c>
      <c r="F3175" s="40">
        <v>126000</v>
      </c>
      <c r="G3175" s="40">
        <v>126000</v>
      </c>
      <c r="H3175" s="40">
        <v>81809.16</v>
      </c>
      <c r="I3175" s="40">
        <v>83999.99</v>
      </c>
      <c r="J3175" s="67">
        <f t="shared" si="147"/>
        <v>0.64927904761904764</v>
      </c>
      <c r="K3175" s="39">
        <f t="shared" si="148"/>
        <v>0.66666658730158734</v>
      </c>
      <c r="L3175" s="2" t="str">
        <f t="shared" si="149"/>
        <v>AA</v>
      </c>
      <c r="M3175" s="2" t="s">
        <v>1029</v>
      </c>
      <c r="N3175" s="2" t="s">
        <v>417</v>
      </c>
      <c r="O3175" s="2" t="s">
        <v>70</v>
      </c>
    </row>
    <row r="3176" spans="1:15">
      <c r="A3176" s="38">
        <v>41206</v>
      </c>
      <c r="B3176" s="38">
        <v>44858</v>
      </c>
      <c r="C3176" s="131">
        <v>120</v>
      </c>
      <c r="D3176" s="39">
        <v>8.5099999999999995E-2</v>
      </c>
      <c r="E3176" s="39">
        <v>0.08</v>
      </c>
      <c r="F3176" s="40">
        <v>150000</v>
      </c>
      <c r="G3176" s="40">
        <v>150000</v>
      </c>
      <c r="H3176" s="40">
        <v>77592.850000000006</v>
      </c>
      <c r="I3176" s="40">
        <v>99999.99</v>
      </c>
      <c r="J3176" s="67">
        <f t="shared" si="147"/>
        <v>0.51728566666666675</v>
      </c>
      <c r="K3176" s="39">
        <f t="shared" si="148"/>
        <v>0.6666666</v>
      </c>
      <c r="L3176" s="2" t="str">
        <f t="shared" si="149"/>
        <v>AA</v>
      </c>
      <c r="M3176" s="2" t="s">
        <v>665</v>
      </c>
      <c r="N3176" s="2" t="s">
        <v>417</v>
      </c>
      <c r="O3176" s="2" t="s">
        <v>70</v>
      </c>
    </row>
    <row r="3177" spans="1:15">
      <c r="A3177" s="42">
        <v>41137</v>
      </c>
      <c r="B3177" s="42">
        <v>46158</v>
      </c>
      <c r="C3177" s="130">
        <v>165</v>
      </c>
      <c r="D3177" s="43">
        <v>8.5099999999999995E-2</v>
      </c>
      <c r="E3177" s="43">
        <v>7.5300000000000006E-2</v>
      </c>
      <c r="F3177" s="44">
        <v>150000</v>
      </c>
      <c r="G3177" s="44">
        <v>150000</v>
      </c>
      <c r="H3177" s="44">
        <v>82844.960000000006</v>
      </c>
      <c r="I3177" s="44">
        <v>99999.99</v>
      </c>
      <c r="J3177" s="68">
        <f t="shared" si="147"/>
        <v>0.55229973333333338</v>
      </c>
      <c r="K3177" s="43">
        <f t="shared" si="148"/>
        <v>0.6666666</v>
      </c>
      <c r="L3177" s="41" t="str">
        <f t="shared" si="149"/>
        <v>AA</v>
      </c>
      <c r="M3177" s="41" t="s">
        <v>1248</v>
      </c>
      <c r="N3177" s="41" t="s">
        <v>419</v>
      </c>
      <c r="O3177" s="41" t="s">
        <v>70</v>
      </c>
    </row>
    <row r="3178" spans="1:15">
      <c r="A3178" s="42">
        <v>41493</v>
      </c>
      <c r="B3178" s="42">
        <v>46972</v>
      </c>
      <c r="C3178" s="130">
        <v>180</v>
      </c>
      <c r="D3178" s="43">
        <v>8.5099999999999995E-2</v>
      </c>
      <c r="E3178" s="43">
        <v>7.5300000000000006E-2</v>
      </c>
      <c r="F3178" s="44">
        <v>150000</v>
      </c>
      <c r="G3178" s="44">
        <v>150000</v>
      </c>
      <c r="H3178" s="44">
        <v>89103.59</v>
      </c>
      <c r="I3178" s="44">
        <v>99999.99</v>
      </c>
      <c r="J3178" s="68">
        <f t="shared" si="147"/>
        <v>0.59402393333333336</v>
      </c>
      <c r="K3178" s="43">
        <f t="shared" si="148"/>
        <v>0.6666666</v>
      </c>
      <c r="L3178" s="41" t="str">
        <f t="shared" si="149"/>
        <v>AA</v>
      </c>
      <c r="M3178" s="41" t="s">
        <v>408</v>
      </c>
      <c r="N3178" s="41" t="s">
        <v>416</v>
      </c>
      <c r="O3178" s="41" t="s">
        <v>70</v>
      </c>
    </row>
    <row r="3179" spans="1:15">
      <c r="A3179" s="42">
        <v>41527</v>
      </c>
      <c r="B3179" s="42">
        <v>48832</v>
      </c>
      <c r="C3179" s="130">
        <v>240</v>
      </c>
      <c r="D3179" s="43">
        <v>8.5099999999999995E-2</v>
      </c>
      <c r="E3179" s="43">
        <v>0.08</v>
      </c>
      <c r="F3179" s="44">
        <v>150000</v>
      </c>
      <c r="G3179" s="44">
        <v>150000</v>
      </c>
      <c r="H3179" s="44">
        <v>93980.68</v>
      </c>
      <c r="I3179" s="44">
        <v>99999.99</v>
      </c>
      <c r="J3179" s="68">
        <f t="shared" si="147"/>
        <v>0.62653786666666667</v>
      </c>
      <c r="K3179" s="43">
        <f t="shared" si="148"/>
        <v>0.6666666</v>
      </c>
      <c r="L3179" s="41" t="str">
        <f t="shared" si="149"/>
        <v>AA</v>
      </c>
      <c r="M3179" s="41" t="s">
        <v>564</v>
      </c>
      <c r="N3179" s="41" t="s">
        <v>417</v>
      </c>
      <c r="O3179" s="41" t="s">
        <v>70</v>
      </c>
    </row>
    <row r="3180" spans="1:15">
      <c r="A3180" s="42">
        <v>41201</v>
      </c>
      <c r="B3180" s="42">
        <v>50332</v>
      </c>
      <c r="C3180" s="130">
        <v>300</v>
      </c>
      <c r="D3180" s="43">
        <v>8.5099999999999995E-2</v>
      </c>
      <c r="E3180" s="43">
        <v>7.8100000000000003E-2</v>
      </c>
      <c r="F3180" s="44">
        <v>150000</v>
      </c>
      <c r="G3180" s="44">
        <v>150000</v>
      </c>
      <c r="H3180" s="44">
        <v>91720.25</v>
      </c>
      <c r="I3180" s="44">
        <v>99999.99</v>
      </c>
      <c r="J3180" s="68">
        <f t="shared" si="147"/>
        <v>0.61146833333333328</v>
      </c>
      <c r="K3180" s="43">
        <f t="shared" si="148"/>
        <v>0.6666666</v>
      </c>
      <c r="L3180" s="41" t="str">
        <f t="shared" si="149"/>
        <v>AA</v>
      </c>
      <c r="M3180" s="41" t="s">
        <v>762</v>
      </c>
      <c r="N3180" s="41" t="s">
        <v>417</v>
      </c>
      <c r="O3180" s="41" t="s">
        <v>70</v>
      </c>
    </row>
    <row r="3181" spans="1:15">
      <c r="A3181" s="38">
        <v>41225</v>
      </c>
      <c r="B3181" s="38">
        <v>50386</v>
      </c>
      <c r="C3181" s="131">
        <v>301</v>
      </c>
      <c r="D3181" s="39">
        <v>8.5099999999999995E-2</v>
      </c>
      <c r="E3181" s="39">
        <v>7.4400000000000008E-2</v>
      </c>
      <c r="F3181" s="40">
        <v>150000</v>
      </c>
      <c r="G3181" s="40">
        <v>150000</v>
      </c>
      <c r="H3181" s="40">
        <v>92115.69</v>
      </c>
      <c r="I3181" s="40">
        <v>99999.99</v>
      </c>
      <c r="J3181" s="67">
        <f t="shared" si="147"/>
        <v>0.6141046</v>
      </c>
      <c r="K3181" s="39">
        <f t="shared" si="148"/>
        <v>0.6666666</v>
      </c>
      <c r="L3181" s="2" t="str">
        <f t="shared" si="149"/>
        <v>AA</v>
      </c>
      <c r="M3181" s="2" t="s">
        <v>1370</v>
      </c>
      <c r="N3181" s="2" t="s">
        <v>417</v>
      </c>
      <c r="O3181" s="2" t="s">
        <v>70</v>
      </c>
    </row>
    <row r="3182" spans="1:15">
      <c r="A3182" s="38">
        <v>41193</v>
      </c>
      <c r="B3182" s="38">
        <v>52150</v>
      </c>
      <c r="C3182" s="131">
        <v>360</v>
      </c>
      <c r="D3182" s="39">
        <v>8.5099999999999995E-2</v>
      </c>
      <c r="E3182" s="39">
        <v>0.08</v>
      </c>
      <c r="F3182" s="40">
        <v>150000</v>
      </c>
      <c r="G3182" s="40">
        <v>150000</v>
      </c>
      <c r="H3182" s="40">
        <v>93382.29</v>
      </c>
      <c r="I3182" s="40">
        <v>99999.99</v>
      </c>
      <c r="J3182" s="67">
        <f t="shared" si="147"/>
        <v>0.62254860000000001</v>
      </c>
      <c r="K3182" s="39">
        <f t="shared" si="148"/>
        <v>0.6666666</v>
      </c>
      <c r="L3182" s="2" t="str">
        <f t="shared" si="149"/>
        <v>AA</v>
      </c>
      <c r="M3182" s="2" t="s">
        <v>652</v>
      </c>
      <c r="N3182" s="2" t="s">
        <v>417</v>
      </c>
      <c r="O3182" s="2" t="s">
        <v>70</v>
      </c>
    </row>
    <row r="3183" spans="1:15">
      <c r="A3183" s="42">
        <v>41346</v>
      </c>
      <c r="B3183" s="42">
        <v>52303</v>
      </c>
      <c r="C3183" s="130">
        <v>360</v>
      </c>
      <c r="D3183" s="43">
        <v>8.5099999999999995E-2</v>
      </c>
      <c r="E3183" s="43">
        <v>0.08</v>
      </c>
      <c r="F3183" s="44">
        <v>150000</v>
      </c>
      <c r="G3183" s="44">
        <v>150000</v>
      </c>
      <c r="H3183" s="44">
        <v>94792.6</v>
      </c>
      <c r="I3183" s="44">
        <v>99999.99</v>
      </c>
      <c r="J3183" s="68">
        <f t="shared" si="147"/>
        <v>0.63195066666666666</v>
      </c>
      <c r="K3183" s="43">
        <f t="shared" si="148"/>
        <v>0.6666666</v>
      </c>
      <c r="L3183" s="41" t="str">
        <f t="shared" si="149"/>
        <v>AA</v>
      </c>
      <c r="M3183" s="41" t="s">
        <v>604</v>
      </c>
      <c r="N3183" s="41" t="s">
        <v>421</v>
      </c>
      <c r="O3183" s="41" t="s">
        <v>70</v>
      </c>
    </row>
    <row r="3184" spans="1:15">
      <c r="A3184" s="42">
        <v>41394</v>
      </c>
      <c r="B3184" s="42">
        <v>52351</v>
      </c>
      <c r="C3184" s="130">
        <v>360</v>
      </c>
      <c r="D3184" s="43">
        <v>8.5099999999999995E-2</v>
      </c>
      <c r="E3184" s="43">
        <v>0.08</v>
      </c>
      <c r="F3184" s="44">
        <v>150000</v>
      </c>
      <c r="G3184" s="44">
        <v>150000</v>
      </c>
      <c r="H3184" s="44">
        <v>94964.83</v>
      </c>
      <c r="I3184" s="44">
        <v>99999.99</v>
      </c>
      <c r="J3184" s="68">
        <f t="shared" si="147"/>
        <v>0.6330988666666667</v>
      </c>
      <c r="K3184" s="43">
        <f t="shared" si="148"/>
        <v>0.6666666</v>
      </c>
      <c r="L3184" s="41" t="str">
        <f t="shared" si="149"/>
        <v>AA</v>
      </c>
      <c r="M3184" s="41" t="s">
        <v>1130</v>
      </c>
      <c r="N3184" s="41" t="s">
        <v>417</v>
      </c>
      <c r="O3184" s="41" t="s">
        <v>70</v>
      </c>
    </row>
    <row r="3185" spans="1:15">
      <c r="A3185" s="42">
        <v>41135</v>
      </c>
      <c r="B3185" s="42">
        <v>52092</v>
      </c>
      <c r="C3185" s="130">
        <v>360</v>
      </c>
      <c r="D3185" s="43">
        <v>8.5099999999999995E-2</v>
      </c>
      <c r="E3185" s="43">
        <v>0.08</v>
      </c>
      <c r="F3185" s="44">
        <v>150000</v>
      </c>
      <c r="G3185" s="44">
        <v>150000</v>
      </c>
      <c r="H3185" s="44">
        <v>92784.42</v>
      </c>
      <c r="I3185" s="44">
        <v>99999.99</v>
      </c>
      <c r="J3185" s="68">
        <f t="shared" si="147"/>
        <v>0.61856279999999997</v>
      </c>
      <c r="K3185" s="43">
        <f t="shared" si="148"/>
        <v>0.6666666</v>
      </c>
      <c r="L3185" s="41" t="str">
        <f t="shared" si="149"/>
        <v>AA</v>
      </c>
      <c r="M3185" s="41" t="s">
        <v>679</v>
      </c>
      <c r="N3185" s="41" t="s">
        <v>424</v>
      </c>
      <c r="O3185" s="41" t="s">
        <v>70</v>
      </c>
    </row>
    <row r="3186" spans="1:15">
      <c r="A3186" s="42">
        <v>41255</v>
      </c>
      <c r="B3186" s="42">
        <v>52699</v>
      </c>
      <c r="C3186" s="130">
        <v>376</v>
      </c>
      <c r="D3186" s="43">
        <v>8.5099999999999995E-2</v>
      </c>
      <c r="E3186" s="43">
        <v>0.08</v>
      </c>
      <c r="F3186" s="44">
        <v>150000</v>
      </c>
      <c r="G3186" s="44">
        <v>150000</v>
      </c>
      <c r="H3186" s="44">
        <v>94191.65</v>
      </c>
      <c r="I3186" s="44">
        <v>99999.99</v>
      </c>
      <c r="J3186" s="68">
        <f t="shared" si="147"/>
        <v>0.62794433333333333</v>
      </c>
      <c r="K3186" s="43">
        <f t="shared" si="148"/>
        <v>0.6666666</v>
      </c>
      <c r="L3186" s="41" t="str">
        <f t="shared" si="149"/>
        <v>AA</v>
      </c>
      <c r="M3186" s="41" t="s">
        <v>457</v>
      </c>
      <c r="N3186" s="41" t="s">
        <v>419</v>
      </c>
      <c r="O3186" s="41" t="s">
        <v>70</v>
      </c>
    </row>
    <row r="3187" spans="1:15">
      <c r="A3187" s="38">
        <v>41452</v>
      </c>
      <c r="B3187" s="38">
        <v>53170</v>
      </c>
      <c r="C3187" s="131">
        <v>385</v>
      </c>
      <c r="D3187" s="39">
        <v>8.5099999999999995E-2</v>
      </c>
      <c r="E3187" s="39">
        <v>0.08</v>
      </c>
      <c r="F3187" s="40">
        <v>150000</v>
      </c>
      <c r="G3187" s="40">
        <v>150000</v>
      </c>
      <c r="H3187" s="40">
        <v>95989.18</v>
      </c>
      <c r="I3187" s="40">
        <v>99999.99</v>
      </c>
      <c r="J3187" s="67">
        <f t="shared" si="147"/>
        <v>0.63992786666666657</v>
      </c>
      <c r="K3187" s="39">
        <f t="shared" si="148"/>
        <v>0.6666666</v>
      </c>
      <c r="L3187" s="2" t="str">
        <f t="shared" si="149"/>
        <v>AA</v>
      </c>
      <c r="M3187" s="2" t="s">
        <v>762</v>
      </c>
      <c r="N3187" s="2" t="s">
        <v>417</v>
      </c>
      <c r="O3187" s="2" t="s">
        <v>70</v>
      </c>
    </row>
    <row r="3188" spans="1:15">
      <c r="A3188" s="42">
        <v>41113</v>
      </c>
      <c r="B3188" s="42">
        <v>53136</v>
      </c>
      <c r="C3188" s="130">
        <v>395</v>
      </c>
      <c r="D3188" s="43">
        <v>8.5099999999999995E-2</v>
      </c>
      <c r="E3188" s="43">
        <v>0.08</v>
      </c>
      <c r="F3188" s="44">
        <v>150000</v>
      </c>
      <c r="G3188" s="44">
        <v>150000</v>
      </c>
      <c r="H3188" s="44">
        <v>93265.89</v>
      </c>
      <c r="I3188" s="44">
        <v>99999.99</v>
      </c>
      <c r="J3188" s="68">
        <f t="shared" si="147"/>
        <v>0.62177260000000001</v>
      </c>
      <c r="K3188" s="43">
        <f t="shared" si="148"/>
        <v>0.6666666</v>
      </c>
      <c r="L3188" s="41" t="str">
        <f t="shared" si="149"/>
        <v>AA</v>
      </c>
      <c r="M3188" s="41" t="s">
        <v>558</v>
      </c>
      <c r="N3188" s="41" t="s">
        <v>424</v>
      </c>
      <c r="O3188" s="41" t="s">
        <v>70</v>
      </c>
    </row>
    <row r="3189" spans="1:15">
      <c r="A3189" s="42">
        <v>41522</v>
      </c>
      <c r="B3189" s="42">
        <v>54306</v>
      </c>
      <c r="C3189" s="130">
        <v>420</v>
      </c>
      <c r="D3189" s="43">
        <v>8.5099999999999995E-2</v>
      </c>
      <c r="E3189" s="43">
        <v>7.5300000000000006E-2</v>
      </c>
      <c r="F3189" s="44">
        <v>150000</v>
      </c>
      <c r="G3189" s="44">
        <v>150000</v>
      </c>
      <c r="H3189" s="44">
        <v>97164.76</v>
      </c>
      <c r="I3189" s="44">
        <v>99999.99</v>
      </c>
      <c r="J3189" s="68">
        <f t="shared" si="147"/>
        <v>0.64776506666666667</v>
      </c>
      <c r="K3189" s="43">
        <f t="shared" si="148"/>
        <v>0.6666666</v>
      </c>
      <c r="L3189" s="41" t="str">
        <f t="shared" si="149"/>
        <v>AA</v>
      </c>
      <c r="M3189" s="41" t="s">
        <v>630</v>
      </c>
      <c r="N3189" s="41" t="s">
        <v>415</v>
      </c>
      <c r="O3189" s="41" t="s">
        <v>70</v>
      </c>
    </row>
    <row r="3190" spans="1:15">
      <c r="A3190" s="42">
        <v>41382</v>
      </c>
      <c r="B3190" s="42">
        <v>54166</v>
      </c>
      <c r="C3190" s="130">
        <v>420</v>
      </c>
      <c r="D3190" s="43">
        <v>8.5099999999999995E-2</v>
      </c>
      <c r="E3190" s="43">
        <v>7.5300000000000006E-2</v>
      </c>
      <c r="F3190" s="44">
        <v>150000</v>
      </c>
      <c r="G3190" s="44">
        <v>150000</v>
      </c>
      <c r="H3190" s="44">
        <v>95932.45</v>
      </c>
      <c r="I3190" s="44">
        <v>99999.99</v>
      </c>
      <c r="J3190" s="68">
        <f t="shared" si="147"/>
        <v>0.63954966666666668</v>
      </c>
      <c r="K3190" s="43">
        <f t="shared" si="148"/>
        <v>0.6666666</v>
      </c>
      <c r="L3190" s="41" t="str">
        <f t="shared" si="149"/>
        <v>AA</v>
      </c>
      <c r="M3190" s="41" t="s">
        <v>455</v>
      </c>
      <c r="N3190" s="41" t="s">
        <v>421</v>
      </c>
      <c r="O3190" s="41" t="s">
        <v>70</v>
      </c>
    </row>
    <row r="3191" spans="1:15">
      <c r="A3191" s="38">
        <v>41655</v>
      </c>
      <c r="B3191" s="38">
        <v>54439</v>
      </c>
      <c r="C3191" s="131">
        <v>420</v>
      </c>
      <c r="D3191" s="39">
        <v>8.5099999999999995E-2</v>
      </c>
      <c r="E3191" s="39">
        <v>8.5099999999999995E-2</v>
      </c>
      <c r="F3191" s="40">
        <v>150000</v>
      </c>
      <c r="G3191" s="40">
        <v>150000</v>
      </c>
      <c r="H3191" s="40">
        <v>97869.18</v>
      </c>
      <c r="I3191" s="40">
        <v>99999.99</v>
      </c>
      <c r="J3191" s="67">
        <f t="shared" si="147"/>
        <v>0.65246119999999996</v>
      </c>
      <c r="K3191" s="39">
        <f t="shared" si="148"/>
        <v>0.6666666</v>
      </c>
      <c r="L3191" s="2" t="str">
        <f t="shared" si="149"/>
        <v>A</v>
      </c>
      <c r="M3191" s="2" t="s">
        <v>1519</v>
      </c>
      <c r="N3191" s="2" t="s">
        <v>416</v>
      </c>
      <c r="O3191" s="2" t="s">
        <v>70</v>
      </c>
    </row>
    <row r="3192" spans="1:15">
      <c r="A3192" s="38">
        <v>41607</v>
      </c>
      <c r="B3192" s="38">
        <v>47086</v>
      </c>
      <c r="C3192" s="131">
        <v>180</v>
      </c>
      <c r="D3192" s="39">
        <v>8.5099999999999995E-2</v>
      </c>
      <c r="E3192" s="39">
        <v>7.4400000000000008E-2</v>
      </c>
      <c r="F3192" s="40">
        <v>165000</v>
      </c>
      <c r="G3192" s="40">
        <v>165000</v>
      </c>
      <c r="H3192" s="40">
        <v>102459.65</v>
      </c>
      <c r="I3192" s="40">
        <v>109999.99</v>
      </c>
      <c r="J3192" s="67">
        <f t="shared" si="147"/>
        <v>0.62096757575757577</v>
      </c>
      <c r="K3192" s="39">
        <f t="shared" si="148"/>
        <v>0.66666660606060613</v>
      </c>
      <c r="L3192" s="2" t="str">
        <f t="shared" si="149"/>
        <v>AA</v>
      </c>
      <c r="M3192" s="2" t="s">
        <v>1350</v>
      </c>
      <c r="N3192" s="2" t="s">
        <v>434</v>
      </c>
      <c r="O3192" s="2" t="s">
        <v>70</v>
      </c>
    </row>
    <row r="3193" spans="1:15">
      <c r="A3193" s="38">
        <v>41717</v>
      </c>
      <c r="B3193" s="38">
        <v>50210</v>
      </c>
      <c r="C3193" s="131">
        <v>279</v>
      </c>
      <c r="D3193" s="39">
        <v>8.5099999999999995E-2</v>
      </c>
      <c r="E3193" s="39">
        <v>0.08</v>
      </c>
      <c r="F3193" s="40">
        <v>165000</v>
      </c>
      <c r="G3193" s="40">
        <v>165000</v>
      </c>
      <c r="H3193" s="40">
        <v>106566.33</v>
      </c>
      <c r="I3193" s="40">
        <v>109999.99</v>
      </c>
      <c r="J3193" s="67">
        <f t="shared" si="147"/>
        <v>0.64585654545454552</v>
      </c>
      <c r="K3193" s="39">
        <f t="shared" si="148"/>
        <v>0.66666660606060613</v>
      </c>
      <c r="L3193" s="2" t="str">
        <f t="shared" si="149"/>
        <v>AA</v>
      </c>
      <c r="M3193" s="2" t="s">
        <v>555</v>
      </c>
      <c r="N3193" s="2" t="s">
        <v>434</v>
      </c>
      <c r="O3193" s="2" t="s">
        <v>70</v>
      </c>
    </row>
    <row r="3194" spans="1:15">
      <c r="A3194" s="42">
        <v>41493</v>
      </c>
      <c r="B3194" s="42">
        <v>51689</v>
      </c>
      <c r="C3194" s="130">
        <v>335</v>
      </c>
      <c r="D3194" s="43">
        <v>8.5099999999999995E-2</v>
      </c>
      <c r="E3194" s="43">
        <v>7.5300000000000006E-2</v>
      </c>
      <c r="F3194" s="44">
        <v>165000</v>
      </c>
      <c r="G3194" s="44">
        <v>165000</v>
      </c>
      <c r="H3194" s="44">
        <v>105452.31</v>
      </c>
      <c r="I3194" s="44">
        <v>109999.99</v>
      </c>
      <c r="J3194" s="68">
        <f t="shared" si="147"/>
        <v>0.63910490909090911</v>
      </c>
      <c r="K3194" s="43">
        <f t="shared" si="148"/>
        <v>0.66666660606060613</v>
      </c>
      <c r="L3194" s="41" t="str">
        <f t="shared" si="149"/>
        <v>AA</v>
      </c>
      <c r="M3194" s="41" t="s">
        <v>884</v>
      </c>
      <c r="N3194" s="41" t="s">
        <v>421</v>
      </c>
      <c r="O3194" s="41" t="s">
        <v>70</v>
      </c>
    </row>
    <row r="3195" spans="1:15">
      <c r="A3195" s="38">
        <v>41477</v>
      </c>
      <c r="B3195" s="38">
        <v>54261</v>
      </c>
      <c r="C3195" s="131">
        <v>420</v>
      </c>
      <c r="D3195" s="39">
        <v>8.5099999999999995E-2</v>
      </c>
      <c r="E3195" s="39">
        <v>0.08</v>
      </c>
      <c r="F3195" s="40">
        <v>165000</v>
      </c>
      <c r="G3195" s="40">
        <v>165000</v>
      </c>
      <c r="H3195" s="40">
        <v>106287.48</v>
      </c>
      <c r="I3195" s="40">
        <v>109999.99</v>
      </c>
      <c r="J3195" s="67">
        <f t="shared" si="147"/>
        <v>0.64416654545454544</v>
      </c>
      <c r="K3195" s="39">
        <f t="shared" si="148"/>
        <v>0.66666660606060613</v>
      </c>
      <c r="L3195" s="2" t="str">
        <f t="shared" si="149"/>
        <v>AA</v>
      </c>
      <c r="M3195" s="2" t="s">
        <v>357</v>
      </c>
      <c r="N3195" s="2" t="s">
        <v>434</v>
      </c>
      <c r="O3195" s="2" t="s">
        <v>70</v>
      </c>
    </row>
    <row r="3196" spans="1:15">
      <c r="A3196" s="38">
        <v>41647</v>
      </c>
      <c r="B3196" s="38">
        <v>54431</v>
      </c>
      <c r="C3196" s="131">
        <v>420</v>
      </c>
      <c r="D3196" s="39">
        <v>8.5099999999999995E-2</v>
      </c>
      <c r="E3196" s="39">
        <v>0.08</v>
      </c>
      <c r="F3196" s="40">
        <v>171000</v>
      </c>
      <c r="G3196" s="40">
        <v>171000</v>
      </c>
      <c r="H3196" s="40">
        <v>111551.8</v>
      </c>
      <c r="I3196" s="40">
        <v>113999.99</v>
      </c>
      <c r="J3196" s="67">
        <f t="shared" si="147"/>
        <v>0.65234970760233923</v>
      </c>
      <c r="K3196" s="39">
        <f t="shared" si="148"/>
        <v>0.66666660818713452</v>
      </c>
      <c r="L3196" s="2" t="str">
        <f t="shared" si="149"/>
        <v>A</v>
      </c>
      <c r="M3196" s="2" t="s">
        <v>697</v>
      </c>
      <c r="N3196" s="2" t="s">
        <v>417</v>
      </c>
      <c r="O3196" s="2" t="s">
        <v>70</v>
      </c>
    </row>
    <row r="3197" spans="1:15">
      <c r="A3197" s="38">
        <v>41220</v>
      </c>
      <c r="B3197" s="38">
        <v>48920</v>
      </c>
      <c r="C3197" s="131">
        <v>253</v>
      </c>
      <c r="D3197" s="39">
        <v>8.5099999999999995E-2</v>
      </c>
      <c r="E3197" s="39">
        <v>7.5300000000000006E-2</v>
      </c>
      <c r="F3197" s="40">
        <v>180000</v>
      </c>
      <c r="G3197" s="40">
        <v>180000</v>
      </c>
      <c r="H3197" s="40">
        <v>108616.47</v>
      </c>
      <c r="I3197" s="40">
        <v>119999.99</v>
      </c>
      <c r="J3197" s="67">
        <f t="shared" si="147"/>
        <v>0.6034248333333333</v>
      </c>
      <c r="K3197" s="39">
        <f t="shared" si="148"/>
        <v>0.66666661111111114</v>
      </c>
      <c r="L3197" s="2" t="str">
        <f t="shared" si="149"/>
        <v>AA</v>
      </c>
      <c r="M3197" s="2" t="s">
        <v>481</v>
      </c>
      <c r="N3197" s="2" t="s">
        <v>417</v>
      </c>
      <c r="O3197" s="2" t="s">
        <v>70</v>
      </c>
    </row>
    <row r="3198" spans="1:15">
      <c r="A3198" s="38">
        <v>41668</v>
      </c>
      <c r="B3198" s="38">
        <v>50799</v>
      </c>
      <c r="C3198" s="131">
        <v>300</v>
      </c>
      <c r="D3198" s="39">
        <v>8.5099999999999995E-2</v>
      </c>
      <c r="E3198" s="39">
        <v>7.5300000000000006E-2</v>
      </c>
      <c r="F3198" s="40">
        <v>180000</v>
      </c>
      <c r="G3198" s="40">
        <v>180000</v>
      </c>
      <c r="H3198" s="40">
        <v>115949.1</v>
      </c>
      <c r="I3198" s="40">
        <v>119999.99</v>
      </c>
      <c r="J3198" s="67">
        <f t="shared" si="147"/>
        <v>0.64416166666666674</v>
      </c>
      <c r="K3198" s="39">
        <f t="shared" si="148"/>
        <v>0.66666661111111114</v>
      </c>
      <c r="L3198" s="2" t="str">
        <f t="shared" si="149"/>
        <v>AA</v>
      </c>
      <c r="M3198" s="2" t="s">
        <v>1101</v>
      </c>
      <c r="N3198" s="2" t="s">
        <v>423</v>
      </c>
      <c r="O3198" s="2" t="s">
        <v>70</v>
      </c>
    </row>
    <row r="3199" spans="1:15">
      <c r="A3199" s="42">
        <v>41116</v>
      </c>
      <c r="B3199" s="42">
        <v>52073</v>
      </c>
      <c r="C3199" s="130">
        <v>360</v>
      </c>
      <c r="D3199" s="43">
        <v>8.5099999999999995E-2</v>
      </c>
      <c r="E3199" s="43">
        <v>7.5300000000000006E-2</v>
      </c>
      <c r="F3199" s="44">
        <v>180000</v>
      </c>
      <c r="G3199" s="44">
        <v>180000</v>
      </c>
      <c r="H3199" s="44">
        <v>110986.48</v>
      </c>
      <c r="I3199" s="44">
        <v>119999.99</v>
      </c>
      <c r="J3199" s="68">
        <f t="shared" si="147"/>
        <v>0.61659155555555556</v>
      </c>
      <c r="K3199" s="43">
        <f t="shared" si="148"/>
        <v>0.66666661111111114</v>
      </c>
      <c r="L3199" s="41" t="str">
        <f t="shared" si="149"/>
        <v>AA</v>
      </c>
      <c r="M3199" s="41" t="s">
        <v>522</v>
      </c>
      <c r="N3199" s="41" t="s">
        <v>419</v>
      </c>
      <c r="O3199" s="41" t="s">
        <v>70</v>
      </c>
    </row>
    <row r="3200" spans="1:15">
      <c r="A3200" s="38">
        <v>41668</v>
      </c>
      <c r="B3200" s="38">
        <v>52625</v>
      </c>
      <c r="C3200" s="131">
        <v>360</v>
      </c>
      <c r="D3200" s="39">
        <v>8.5099999999999995E-2</v>
      </c>
      <c r="E3200" s="39">
        <v>0.08</v>
      </c>
      <c r="F3200" s="40">
        <v>180000</v>
      </c>
      <c r="G3200" s="40">
        <v>180000</v>
      </c>
      <c r="H3200" s="40">
        <v>116820.55</v>
      </c>
      <c r="I3200" s="40">
        <v>119999.99</v>
      </c>
      <c r="J3200" s="67">
        <f t="shared" si="147"/>
        <v>0.6490030555555556</v>
      </c>
      <c r="K3200" s="39">
        <f t="shared" si="148"/>
        <v>0.66666661111111114</v>
      </c>
      <c r="L3200" s="2" t="str">
        <f t="shared" si="149"/>
        <v>AA</v>
      </c>
      <c r="M3200" s="2" t="s">
        <v>458</v>
      </c>
      <c r="N3200" s="2" t="s">
        <v>423</v>
      </c>
      <c r="O3200" s="2" t="s">
        <v>70</v>
      </c>
    </row>
    <row r="3201" spans="1:15">
      <c r="A3201" s="38">
        <v>41094</v>
      </c>
      <c r="B3201" s="38">
        <v>52051</v>
      </c>
      <c r="C3201" s="131">
        <v>360</v>
      </c>
      <c r="D3201" s="39">
        <v>8.5099999999999995E-2</v>
      </c>
      <c r="E3201" s="39">
        <v>0.08</v>
      </c>
      <c r="F3201" s="40">
        <v>180000</v>
      </c>
      <c r="G3201" s="40">
        <v>180000</v>
      </c>
      <c r="H3201" s="40">
        <v>112522.63</v>
      </c>
      <c r="I3201" s="40">
        <v>119999.99</v>
      </c>
      <c r="J3201" s="67">
        <f t="shared" si="147"/>
        <v>0.62512572222222229</v>
      </c>
      <c r="K3201" s="39">
        <f t="shared" si="148"/>
        <v>0.66666661111111114</v>
      </c>
      <c r="L3201" s="2" t="str">
        <f t="shared" si="149"/>
        <v>AA</v>
      </c>
      <c r="M3201" s="2" t="s">
        <v>588</v>
      </c>
      <c r="N3201" s="2" t="s">
        <v>417</v>
      </c>
      <c r="O3201" s="2" t="s">
        <v>70</v>
      </c>
    </row>
    <row r="3202" spans="1:15">
      <c r="A3202" s="38">
        <v>41386</v>
      </c>
      <c r="B3202" s="38">
        <v>54170</v>
      </c>
      <c r="C3202" s="131">
        <v>420</v>
      </c>
      <c r="D3202" s="39">
        <v>8.5099999999999995E-2</v>
      </c>
      <c r="E3202" s="39">
        <v>0.08</v>
      </c>
      <c r="F3202" s="40">
        <v>180000</v>
      </c>
      <c r="G3202" s="40">
        <v>180000</v>
      </c>
      <c r="H3202" s="40">
        <v>115083.44</v>
      </c>
      <c r="I3202" s="40">
        <v>119999.99</v>
      </c>
      <c r="J3202" s="67">
        <f t="shared" si="147"/>
        <v>0.6393524444444445</v>
      </c>
      <c r="K3202" s="39">
        <f t="shared" si="148"/>
        <v>0.66666661111111114</v>
      </c>
      <c r="L3202" s="2" t="str">
        <f t="shared" si="149"/>
        <v>AA</v>
      </c>
      <c r="M3202" s="2" t="s">
        <v>538</v>
      </c>
      <c r="N3202" s="2" t="s">
        <v>417</v>
      </c>
      <c r="O3202" s="2" t="s">
        <v>70</v>
      </c>
    </row>
    <row r="3203" spans="1:15">
      <c r="A3203" s="38">
        <v>41557</v>
      </c>
      <c r="B3203" s="38">
        <v>50019</v>
      </c>
      <c r="C3203" s="131">
        <v>278</v>
      </c>
      <c r="D3203" s="39">
        <v>8.5099999999999995E-2</v>
      </c>
      <c r="E3203" s="39">
        <v>0.08</v>
      </c>
      <c r="F3203" s="40">
        <v>195000</v>
      </c>
      <c r="G3203" s="40">
        <v>195000</v>
      </c>
      <c r="H3203" s="40">
        <v>123897.66</v>
      </c>
      <c r="I3203" s="40">
        <v>129999.99</v>
      </c>
      <c r="J3203" s="67">
        <f t="shared" ref="J3203:J3266" si="150">H3203/G3203</f>
        <v>0.63537261538461542</v>
      </c>
      <c r="K3203" s="39">
        <f t="shared" ref="K3203:K3266" si="151">I3203/G3203</f>
        <v>0.66666661538461536</v>
      </c>
      <c r="L3203" s="2" t="str">
        <f t="shared" ref="L3203:L3266" si="152">IF(J3203&lt;=65%,"AA",IF(J3203&lt;=75%,"A",IF(J3203&lt;=85%,"B","C")))</f>
        <v>AA</v>
      </c>
      <c r="M3203" s="2" t="s">
        <v>457</v>
      </c>
      <c r="N3203" s="2" t="s">
        <v>419</v>
      </c>
      <c r="O3203" s="2" t="s">
        <v>70</v>
      </c>
    </row>
    <row r="3204" spans="1:15">
      <c r="A3204" s="38">
        <v>41474</v>
      </c>
      <c r="B3204" s="38">
        <v>53285</v>
      </c>
      <c r="C3204" s="131">
        <v>388</v>
      </c>
      <c r="D3204" s="39">
        <v>8.5099999999999995E-2</v>
      </c>
      <c r="E3204" s="39">
        <v>7.4400000000000008E-2</v>
      </c>
      <c r="F3204" s="40">
        <v>195000</v>
      </c>
      <c r="G3204" s="40">
        <v>195000</v>
      </c>
      <c r="H3204" s="40">
        <v>125065.66</v>
      </c>
      <c r="I3204" s="40">
        <v>129999.99</v>
      </c>
      <c r="J3204" s="67">
        <f t="shared" si="150"/>
        <v>0.641362358974359</v>
      </c>
      <c r="K3204" s="39">
        <f t="shared" si="151"/>
        <v>0.66666661538461536</v>
      </c>
      <c r="L3204" s="2" t="str">
        <f t="shared" si="152"/>
        <v>AA</v>
      </c>
      <c r="M3204" s="2" t="s">
        <v>634</v>
      </c>
      <c r="N3204" s="2" t="s">
        <v>421</v>
      </c>
      <c r="O3204" s="2" t="s">
        <v>70</v>
      </c>
    </row>
    <row r="3205" spans="1:15">
      <c r="A3205" s="42">
        <v>41464</v>
      </c>
      <c r="B3205" s="42">
        <v>54248</v>
      </c>
      <c r="C3205" s="130">
        <v>420</v>
      </c>
      <c r="D3205" s="43">
        <v>8.5099999999999995E-2</v>
      </c>
      <c r="E3205" s="43">
        <v>8.5099999999999995E-2</v>
      </c>
      <c r="F3205" s="44">
        <v>195000</v>
      </c>
      <c r="G3205" s="44">
        <v>195000</v>
      </c>
      <c r="H3205" s="44">
        <v>125642.1</v>
      </c>
      <c r="I3205" s="44">
        <v>129999.99</v>
      </c>
      <c r="J3205" s="68">
        <f t="shared" si="150"/>
        <v>0.64431846153846162</v>
      </c>
      <c r="K3205" s="43">
        <f t="shared" si="151"/>
        <v>0.66666661538461536</v>
      </c>
      <c r="L3205" s="41" t="str">
        <f t="shared" si="152"/>
        <v>AA</v>
      </c>
      <c r="M3205" s="41" t="s">
        <v>522</v>
      </c>
      <c r="N3205" s="41" t="s">
        <v>419</v>
      </c>
      <c r="O3205" s="41" t="s">
        <v>70</v>
      </c>
    </row>
    <row r="3206" spans="1:15">
      <c r="A3206" s="38">
        <v>41149</v>
      </c>
      <c r="B3206" s="38">
        <v>46262</v>
      </c>
      <c r="C3206" s="131">
        <v>168</v>
      </c>
      <c r="D3206" s="39">
        <v>8.5099999999999995E-2</v>
      </c>
      <c r="E3206" s="39">
        <v>0.08</v>
      </c>
      <c r="F3206" s="40">
        <v>150000</v>
      </c>
      <c r="G3206" s="40">
        <v>150000</v>
      </c>
      <c r="H3206" s="40">
        <v>91509.119999999995</v>
      </c>
      <c r="I3206" s="40">
        <v>100000</v>
      </c>
      <c r="J3206" s="67">
        <f t="shared" si="150"/>
        <v>0.61006079999999996</v>
      </c>
      <c r="K3206" s="39">
        <f t="shared" si="151"/>
        <v>0.66666666666666663</v>
      </c>
      <c r="L3206" s="2" t="str">
        <f t="shared" si="152"/>
        <v>AA</v>
      </c>
      <c r="M3206" s="2" t="s">
        <v>1249</v>
      </c>
      <c r="N3206" s="2" t="s">
        <v>424</v>
      </c>
      <c r="O3206" s="2" t="s">
        <v>70</v>
      </c>
    </row>
    <row r="3207" spans="1:15">
      <c r="A3207" s="38">
        <v>41512</v>
      </c>
      <c r="B3207" s="38">
        <v>54296</v>
      </c>
      <c r="C3207" s="131">
        <v>420</v>
      </c>
      <c r="D3207" s="39">
        <v>8.5099999999999995E-2</v>
      </c>
      <c r="E3207" s="39">
        <v>7.5300000000000006E-2</v>
      </c>
      <c r="F3207" s="40">
        <v>145000</v>
      </c>
      <c r="G3207" s="40">
        <v>145000</v>
      </c>
      <c r="H3207" s="40">
        <v>93644.92</v>
      </c>
      <c r="I3207" s="40">
        <v>96676.89</v>
      </c>
      <c r="J3207" s="67">
        <f t="shared" si="150"/>
        <v>0.64582703448275858</v>
      </c>
      <c r="K3207" s="39">
        <f t="shared" si="151"/>
        <v>0.66673717241379304</v>
      </c>
      <c r="L3207" s="2" t="str">
        <f t="shared" si="152"/>
        <v>AA</v>
      </c>
      <c r="M3207" s="2" t="s">
        <v>1223</v>
      </c>
      <c r="N3207" s="2" t="s">
        <v>417</v>
      </c>
      <c r="O3207" s="2" t="s">
        <v>70</v>
      </c>
    </row>
    <row r="3208" spans="1:15">
      <c r="A3208" s="42">
        <v>41074</v>
      </c>
      <c r="B3208" s="42">
        <v>52031</v>
      </c>
      <c r="C3208" s="130">
        <v>360</v>
      </c>
      <c r="D3208" s="43">
        <v>8.5099999999999995E-2</v>
      </c>
      <c r="E3208" s="43">
        <v>7.4400000000000008E-2</v>
      </c>
      <c r="F3208" s="44">
        <v>139000</v>
      </c>
      <c r="G3208" s="44">
        <v>139000</v>
      </c>
      <c r="H3208" s="44">
        <v>85482</v>
      </c>
      <c r="I3208" s="44">
        <v>92684.9</v>
      </c>
      <c r="J3208" s="68">
        <f t="shared" si="150"/>
        <v>0.61497841726618707</v>
      </c>
      <c r="K3208" s="43">
        <f t="shared" si="151"/>
        <v>0.66679784172661871</v>
      </c>
      <c r="L3208" s="41" t="str">
        <f t="shared" si="152"/>
        <v>AA</v>
      </c>
      <c r="M3208" s="41" t="s">
        <v>589</v>
      </c>
      <c r="N3208" s="41" t="s">
        <v>438</v>
      </c>
      <c r="O3208" s="41" t="s">
        <v>70</v>
      </c>
    </row>
    <row r="3209" spans="1:15">
      <c r="A3209" s="38">
        <v>41295</v>
      </c>
      <c r="B3209" s="38">
        <v>54078</v>
      </c>
      <c r="C3209" s="131">
        <v>420</v>
      </c>
      <c r="D3209" s="39">
        <v>8.5099999999999995E-2</v>
      </c>
      <c r="E3209" s="39">
        <v>0.08</v>
      </c>
      <c r="F3209" s="40">
        <v>145000</v>
      </c>
      <c r="G3209" s="40">
        <v>145000</v>
      </c>
      <c r="H3209" s="40">
        <v>91995.63</v>
      </c>
      <c r="I3209" s="40">
        <v>96685.84</v>
      </c>
      <c r="J3209" s="67">
        <f t="shared" si="150"/>
        <v>0.63445262068965524</v>
      </c>
      <c r="K3209" s="39">
        <f t="shared" si="151"/>
        <v>0.66679889655172409</v>
      </c>
      <c r="L3209" s="2" t="str">
        <f t="shared" si="152"/>
        <v>AA</v>
      </c>
      <c r="M3209" s="2" t="s">
        <v>550</v>
      </c>
      <c r="N3209" s="2" t="s">
        <v>421</v>
      </c>
      <c r="O3209" s="2" t="s">
        <v>70</v>
      </c>
    </row>
    <row r="3210" spans="1:15">
      <c r="A3210" s="42">
        <v>41239</v>
      </c>
      <c r="B3210" s="42">
        <v>54022</v>
      </c>
      <c r="C3210" s="130">
        <v>420</v>
      </c>
      <c r="D3210" s="43">
        <v>8.5099999999999995E-2</v>
      </c>
      <c r="E3210" s="43">
        <v>7.5300000000000006E-2</v>
      </c>
      <c r="F3210" s="44">
        <v>145000</v>
      </c>
      <c r="G3210" s="44">
        <v>145000</v>
      </c>
      <c r="H3210" s="44">
        <v>91569.65</v>
      </c>
      <c r="I3210" s="44">
        <v>96699.99</v>
      </c>
      <c r="J3210" s="68">
        <f t="shared" si="150"/>
        <v>0.63151482758620681</v>
      </c>
      <c r="K3210" s="43">
        <f t="shared" si="151"/>
        <v>0.66689648275862068</v>
      </c>
      <c r="L3210" s="41" t="str">
        <f t="shared" si="152"/>
        <v>AA</v>
      </c>
      <c r="M3210" s="41" t="s">
        <v>975</v>
      </c>
      <c r="N3210" s="41" t="s">
        <v>417</v>
      </c>
      <c r="O3210" s="41" t="s">
        <v>70</v>
      </c>
    </row>
    <row r="3211" spans="1:15">
      <c r="A3211" s="38">
        <v>41513</v>
      </c>
      <c r="B3211" s="38">
        <v>50644</v>
      </c>
      <c r="C3211" s="131">
        <v>300</v>
      </c>
      <c r="D3211" s="39">
        <v>8.5099999999999995E-2</v>
      </c>
      <c r="E3211" s="39">
        <v>0.08</v>
      </c>
      <c r="F3211" s="40">
        <v>119950</v>
      </c>
      <c r="G3211" s="40">
        <v>119950</v>
      </c>
      <c r="H3211" s="40">
        <v>76142.960000000006</v>
      </c>
      <c r="I3211" s="40">
        <v>79999.990000000005</v>
      </c>
      <c r="J3211" s="67">
        <f t="shared" si="150"/>
        <v>0.63478916215089631</v>
      </c>
      <c r="K3211" s="39">
        <f t="shared" si="151"/>
        <v>0.66694447686536062</v>
      </c>
      <c r="L3211" s="2" t="str">
        <f t="shared" si="152"/>
        <v>AA</v>
      </c>
      <c r="M3211" s="2" t="s">
        <v>635</v>
      </c>
      <c r="N3211" s="2" t="s">
        <v>427</v>
      </c>
      <c r="O3211" s="2" t="s">
        <v>70</v>
      </c>
    </row>
    <row r="3212" spans="1:15">
      <c r="A3212" s="42">
        <v>41339</v>
      </c>
      <c r="B3212" s="42">
        <v>54123</v>
      </c>
      <c r="C3212" s="130">
        <v>420</v>
      </c>
      <c r="D3212" s="43">
        <v>8.5099999999999995E-2</v>
      </c>
      <c r="E3212" s="43">
        <v>7.4400000000000008E-2</v>
      </c>
      <c r="F3212" s="44">
        <v>147000</v>
      </c>
      <c r="G3212" s="44">
        <v>147000</v>
      </c>
      <c r="H3212" s="44">
        <v>93797.86</v>
      </c>
      <c r="I3212" s="44">
        <v>98059.99</v>
      </c>
      <c r="J3212" s="68">
        <f t="shared" si="150"/>
        <v>0.63808068027210885</v>
      </c>
      <c r="K3212" s="43">
        <f t="shared" si="151"/>
        <v>0.66707476190476189</v>
      </c>
      <c r="L3212" s="41" t="str">
        <f t="shared" si="152"/>
        <v>AA</v>
      </c>
      <c r="M3212" s="41" t="s">
        <v>958</v>
      </c>
      <c r="N3212" s="41" t="s">
        <v>416</v>
      </c>
      <c r="O3212" s="41" t="s">
        <v>70</v>
      </c>
    </row>
    <row r="3213" spans="1:15">
      <c r="A3213" s="38">
        <v>41297</v>
      </c>
      <c r="B3213" s="38">
        <v>44035</v>
      </c>
      <c r="C3213" s="131">
        <v>90</v>
      </c>
      <c r="D3213" s="39">
        <v>8.5099999999999995E-2</v>
      </c>
      <c r="E3213" s="39">
        <v>0.08</v>
      </c>
      <c r="F3213" s="40">
        <v>168000</v>
      </c>
      <c r="G3213" s="40">
        <v>168000</v>
      </c>
      <c r="H3213" s="40">
        <v>55726.6</v>
      </c>
      <c r="I3213" s="40">
        <v>112078.03</v>
      </c>
      <c r="J3213" s="67">
        <f t="shared" si="150"/>
        <v>0.33170595238095235</v>
      </c>
      <c r="K3213" s="39">
        <f t="shared" si="151"/>
        <v>0.66713113095238097</v>
      </c>
      <c r="L3213" s="2" t="str">
        <f t="shared" si="152"/>
        <v>AA</v>
      </c>
      <c r="M3213" s="2" t="s">
        <v>716</v>
      </c>
      <c r="N3213" s="2" t="s">
        <v>417</v>
      </c>
      <c r="O3213" s="2" t="s">
        <v>70</v>
      </c>
    </row>
    <row r="3214" spans="1:15">
      <c r="A3214" s="38">
        <v>41423</v>
      </c>
      <c r="B3214" s="38">
        <v>50554</v>
      </c>
      <c r="C3214" s="131">
        <v>300</v>
      </c>
      <c r="D3214" s="39">
        <v>8.5099999999999995E-2</v>
      </c>
      <c r="E3214" s="39">
        <v>8.5099999999999995E-2</v>
      </c>
      <c r="F3214" s="40">
        <v>113315.43</v>
      </c>
      <c r="G3214" s="40">
        <v>113315.43</v>
      </c>
      <c r="H3214" s="40">
        <v>73463.11</v>
      </c>
      <c r="I3214" s="40">
        <v>75600</v>
      </c>
      <c r="J3214" s="67">
        <f t="shared" si="150"/>
        <v>0.64830632509623809</v>
      </c>
      <c r="K3214" s="39">
        <f t="shared" si="151"/>
        <v>0.66716421585303964</v>
      </c>
      <c r="L3214" s="2" t="str">
        <f t="shared" si="152"/>
        <v>AA</v>
      </c>
      <c r="M3214" s="2" t="s">
        <v>753</v>
      </c>
      <c r="N3214" s="2" t="s">
        <v>431</v>
      </c>
      <c r="O3214" s="2" t="s">
        <v>70</v>
      </c>
    </row>
    <row r="3215" spans="1:15">
      <c r="A3215" s="42">
        <v>41718</v>
      </c>
      <c r="B3215" s="42">
        <v>54502</v>
      </c>
      <c r="C3215" s="130">
        <v>420</v>
      </c>
      <c r="D3215" s="43">
        <v>8.5099999999999995E-2</v>
      </c>
      <c r="E3215" s="43">
        <v>8.5099999999999995E-2</v>
      </c>
      <c r="F3215" s="44">
        <v>190000</v>
      </c>
      <c r="G3215" s="44">
        <v>190000</v>
      </c>
      <c r="H3215" s="44">
        <v>124580.3</v>
      </c>
      <c r="I3215" s="44">
        <v>126799.99</v>
      </c>
      <c r="J3215" s="68">
        <f t="shared" si="150"/>
        <v>0.65568578947368428</v>
      </c>
      <c r="K3215" s="43">
        <f t="shared" si="151"/>
        <v>0.66736836842105263</v>
      </c>
      <c r="L3215" s="41" t="str">
        <f t="shared" si="152"/>
        <v>A</v>
      </c>
      <c r="M3215" s="41" t="s">
        <v>614</v>
      </c>
      <c r="N3215" s="41" t="s">
        <v>429</v>
      </c>
      <c r="O3215" s="41" t="s">
        <v>70</v>
      </c>
    </row>
    <row r="3216" spans="1:15">
      <c r="A3216" s="42">
        <v>41619</v>
      </c>
      <c r="B3216" s="42">
        <v>50141</v>
      </c>
      <c r="C3216" s="130">
        <v>280</v>
      </c>
      <c r="D3216" s="43">
        <v>8.5099999999999995E-2</v>
      </c>
      <c r="E3216" s="43">
        <v>7.5300000000000006E-2</v>
      </c>
      <c r="F3216" s="44">
        <v>196000</v>
      </c>
      <c r="G3216" s="44">
        <v>196000</v>
      </c>
      <c r="H3216" s="44">
        <v>125667.77</v>
      </c>
      <c r="I3216" s="44">
        <v>130870.53</v>
      </c>
      <c r="J3216" s="68">
        <f t="shared" si="150"/>
        <v>0.64116209183673467</v>
      </c>
      <c r="K3216" s="43">
        <f t="shared" si="151"/>
        <v>0.66770678571428566</v>
      </c>
      <c r="L3216" s="41" t="str">
        <f t="shared" si="152"/>
        <v>AA</v>
      </c>
      <c r="M3216" s="41" t="s">
        <v>482</v>
      </c>
      <c r="N3216" s="41" t="s">
        <v>422</v>
      </c>
      <c r="O3216" s="41" t="s">
        <v>70</v>
      </c>
    </row>
    <row r="3217" spans="1:15">
      <c r="A3217" s="42">
        <v>41691</v>
      </c>
      <c r="B3217" s="42">
        <v>50822</v>
      </c>
      <c r="C3217" s="130">
        <v>300</v>
      </c>
      <c r="D3217" s="43">
        <v>8.5099999999999995E-2</v>
      </c>
      <c r="E3217" s="43">
        <v>7.5300000000000006E-2</v>
      </c>
      <c r="F3217" s="44">
        <v>170000</v>
      </c>
      <c r="G3217" s="44">
        <v>170000</v>
      </c>
      <c r="H3217" s="44">
        <v>109863.57</v>
      </c>
      <c r="I3217" s="44">
        <v>113523.41</v>
      </c>
      <c r="J3217" s="68">
        <f t="shared" si="150"/>
        <v>0.64625629411764707</v>
      </c>
      <c r="K3217" s="43">
        <f t="shared" si="151"/>
        <v>0.66778476470588233</v>
      </c>
      <c r="L3217" s="41" t="str">
        <f t="shared" si="152"/>
        <v>AA</v>
      </c>
      <c r="M3217" s="41" t="s">
        <v>481</v>
      </c>
      <c r="N3217" s="41" t="s">
        <v>417</v>
      </c>
      <c r="O3217" s="41" t="s">
        <v>70</v>
      </c>
    </row>
    <row r="3218" spans="1:15">
      <c r="A3218" s="38">
        <v>41324</v>
      </c>
      <c r="B3218" s="38">
        <v>52158</v>
      </c>
      <c r="C3218" s="131">
        <v>356</v>
      </c>
      <c r="D3218" s="39">
        <v>8.5099999999999995E-2</v>
      </c>
      <c r="E3218" s="39">
        <v>7.5300000000000006E-2</v>
      </c>
      <c r="F3218" s="40">
        <v>175000</v>
      </c>
      <c r="G3218" s="40">
        <v>175000</v>
      </c>
      <c r="H3218" s="40">
        <v>110259.39</v>
      </c>
      <c r="I3218" s="40">
        <v>116873.73</v>
      </c>
      <c r="J3218" s="67">
        <f t="shared" si="150"/>
        <v>0.6300536571428571</v>
      </c>
      <c r="K3218" s="39">
        <f t="shared" si="151"/>
        <v>0.66784988571428572</v>
      </c>
      <c r="L3218" s="2" t="str">
        <f t="shared" si="152"/>
        <v>AA</v>
      </c>
      <c r="M3218" s="2" t="s">
        <v>451</v>
      </c>
      <c r="N3218" s="2" t="s">
        <v>419</v>
      </c>
      <c r="O3218" s="2" t="s">
        <v>70</v>
      </c>
    </row>
    <row r="3219" spans="1:15">
      <c r="A3219" s="42">
        <v>41579</v>
      </c>
      <c r="B3219" s="42">
        <v>48884</v>
      </c>
      <c r="C3219" s="130">
        <v>240</v>
      </c>
      <c r="D3219" s="43">
        <v>8.5099999999999995E-2</v>
      </c>
      <c r="E3219" s="43">
        <v>7.8100000000000003E-2</v>
      </c>
      <c r="F3219" s="44">
        <v>135000</v>
      </c>
      <c r="G3219" s="44">
        <v>135000</v>
      </c>
      <c r="H3219" s="44">
        <v>85404.88</v>
      </c>
      <c r="I3219" s="44">
        <v>90160.82</v>
      </c>
      <c r="J3219" s="68">
        <f t="shared" si="150"/>
        <v>0.63262874074074082</v>
      </c>
      <c r="K3219" s="43">
        <f t="shared" si="151"/>
        <v>0.66785792592592597</v>
      </c>
      <c r="L3219" s="41" t="str">
        <f t="shared" si="152"/>
        <v>AA</v>
      </c>
      <c r="M3219" s="41" t="s">
        <v>467</v>
      </c>
      <c r="N3219" s="41" t="s">
        <v>425</v>
      </c>
      <c r="O3219" s="41" t="s">
        <v>70</v>
      </c>
    </row>
    <row r="3220" spans="1:15">
      <c r="A3220" s="42">
        <v>41250</v>
      </c>
      <c r="B3220" s="42">
        <v>48555</v>
      </c>
      <c r="C3220" s="130">
        <v>240</v>
      </c>
      <c r="D3220" s="43">
        <v>8.5099999999999995E-2</v>
      </c>
      <c r="E3220" s="43">
        <v>0.08</v>
      </c>
      <c r="F3220" s="44">
        <v>135000</v>
      </c>
      <c r="G3220" s="44">
        <v>135000</v>
      </c>
      <c r="H3220" s="44">
        <v>81462.289999999994</v>
      </c>
      <c r="I3220" s="44">
        <v>90160.82</v>
      </c>
      <c r="J3220" s="68">
        <f t="shared" si="150"/>
        <v>0.60342437037037033</v>
      </c>
      <c r="K3220" s="43">
        <f t="shared" si="151"/>
        <v>0.66785792592592597</v>
      </c>
      <c r="L3220" s="41" t="str">
        <f t="shared" si="152"/>
        <v>AA</v>
      </c>
      <c r="M3220" s="41" t="s">
        <v>467</v>
      </c>
      <c r="N3220" s="41" t="s">
        <v>425</v>
      </c>
      <c r="O3220" s="41" t="s">
        <v>70</v>
      </c>
    </row>
    <row r="3221" spans="1:15">
      <c r="A3221" s="42">
        <v>41572</v>
      </c>
      <c r="B3221" s="42">
        <v>52529</v>
      </c>
      <c r="C3221" s="130">
        <v>360</v>
      </c>
      <c r="D3221" s="43">
        <v>8.5099999999999995E-2</v>
      </c>
      <c r="E3221" s="43">
        <v>0.08</v>
      </c>
      <c r="F3221" s="44">
        <v>200000</v>
      </c>
      <c r="G3221" s="44">
        <v>200000</v>
      </c>
      <c r="H3221" s="44">
        <v>133644.76</v>
      </c>
      <c r="I3221" s="44">
        <v>133579.99</v>
      </c>
      <c r="J3221" s="68">
        <f t="shared" si="150"/>
        <v>0.66822380000000003</v>
      </c>
      <c r="K3221" s="43">
        <f t="shared" si="151"/>
        <v>0.66789994999999991</v>
      </c>
      <c r="L3221" s="41" t="str">
        <f t="shared" si="152"/>
        <v>A</v>
      </c>
      <c r="M3221" s="41" t="s">
        <v>586</v>
      </c>
      <c r="N3221" s="41" t="s">
        <v>416</v>
      </c>
      <c r="O3221" s="41" t="s">
        <v>70</v>
      </c>
    </row>
    <row r="3222" spans="1:15">
      <c r="A3222" s="38">
        <v>41759</v>
      </c>
      <c r="B3222" s="38">
        <v>43860</v>
      </c>
      <c r="C3222" s="131">
        <v>69</v>
      </c>
      <c r="D3222" s="39">
        <v>8.5099999999999995E-2</v>
      </c>
      <c r="E3222" s="39">
        <v>8.14E-2</v>
      </c>
      <c r="F3222" s="40">
        <v>115000</v>
      </c>
      <c r="G3222" s="40">
        <v>115000</v>
      </c>
      <c r="H3222" s="40">
        <v>38426.019999999997</v>
      </c>
      <c r="I3222" s="40">
        <v>76813</v>
      </c>
      <c r="J3222" s="67">
        <f t="shared" si="150"/>
        <v>0.33413930434782607</v>
      </c>
      <c r="K3222" s="39">
        <f t="shared" si="151"/>
        <v>0.66793913043478259</v>
      </c>
      <c r="L3222" s="2" t="str">
        <f t="shared" si="152"/>
        <v>AA</v>
      </c>
      <c r="M3222" s="2" t="s">
        <v>946</v>
      </c>
      <c r="N3222" s="2" t="s">
        <v>435</v>
      </c>
      <c r="O3222" s="2" t="s">
        <v>70</v>
      </c>
    </row>
    <row r="3223" spans="1:15">
      <c r="A3223" s="38">
        <v>41549</v>
      </c>
      <c r="B3223" s="38">
        <v>52506</v>
      </c>
      <c r="C3223" s="131">
        <v>360</v>
      </c>
      <c r="D3223" s="39">
        <v>8.5099999999999995E-2</v>
      </c>
      <c r="E3223" s="39">
        <v>0.08</v>
      </c>
      <c r="F3223" s="40">
        <v>189800</v>
      </c>
      <c r="G3223" s="40">
        <v>189800</v>
      </c>
      <c r="H3223" s="40">
        <v>122580.1</v>
      </c>
      <c r="I3223" s="40">
        <v>126812.95</v>
      </c>
      <c r="J3223" s="67">
        <f t="shared" si="150"/>
        <v>0.64583825079030566</v>
      </c>
      <c r="K3223" s="39">
        <f t="shared" si="151"/>
        <v>0.66813988408851421</v>
      </c>
      <c r="L3223" s="2" t="str">
        <f t="shared" si="152"/>
        <v>AA</v>
      </c>
      <c r="M3223" s="2" t="s">
        <v>651</v>
      </c>
      <c r="N3223" s="2" t="s">
        <v>417</v>
      </c>
      <c r="O3223" s="2" t="s">
        <v>70</v>
      </c>
    </row>
    <row r="3224" spans="1:15">
      <c r="A3224" s="38">
        <v>41131</v>
      </c>
      <c r="B3224" s="38">
        <v>48131</v>
      </c>
      <c r="C3224" s="131">
        <v>230</v>
      </c>
      <c r="D3224" s="39">
        <v>8.5099999999999995E-2</v>
      </c>
      <c r="E3224" s="39">
        <v>7.4400000000000008E-2</v>
      </c>
      <c r="F3224" s="40">
        <v>150000</v>
      </c>
      <c r="G3224" s="40">
        <v>150000</v>
      </c>
      <c r="H3224" s="40">
        <v>91268.74</v>
      </c>
      <c r="I3224" s="40">
        <v>100222.41</v>
      </c>
      <c r="J3224" s="67">
        <f t="shared" si="150"/>
        <v>0.60845826666666669</v>
      </c>
      <c r="K3224" s="39">
        <f t="shared" si="151"/>
        <v>0.6681494</v>
      </c>
      <c r="L3224" s="2" t="str">
        <f t="shared" si="152"/>
        <v>AA</v>
      </c>
      <c r="M3224" s="2" t="s">
        <v>541</v>
      </c>
      <c r="N3224" s="2" t="s">
        <v>422</v>
      </c>
      <c r="O3224" s="2" t="s">
        <v>70</v>
      </c>
    </row>
    <row r="3225" spans="1:15">
      <c r="A3225" s="42">
        <v>41306</v>
      </c>
      <c r="B3225" s="42">
        <v>46784</v>
      </c>
      <c r="C3225" s="130">
        <v>180</v>
      </c>
      <c r="D3225" s="43">
        <v>8.5099999999999995E-2</v>
      </c>
      <c r="E3225" s="43">
        <v>7.4400000000000008E-2</v>
      </c>
      <c r="F3225" s="44">
        <v>152000</v>
      </c>
      <c r="G3225" s="44">
        <v>152000</v>
      </c>
      <c r="H3225" s="44">
        <v>89060.9</v>
      </c>
      <c r="I3225" s="44">
        <v>101567.94</v>
      </c>
      <c r="J3225" s="68">
        <f t="shared" si="150"/>
        <v>0.58592697368421054</v>
      </c>
      <c r="K3225" s="43">
        <f t="shared" si="151"/>
        <v>0.66821013157894737</v>
      </c>
      <c r="L3225" s="41" t="str">
        <f t="shared" si="152"/>
        <v>AA</v>
      </c>
      <c r="M3225" s="41" t="s">
        <v>467</v>
      </c>
      <c r="N3225" s="41" t="s">
        <v>425</v>
      </c>
      <c r="O3225" s="41" t="s">
        <v>70</v>
      </c>
    </row>
    <row r="3226" spans="1:15">
      <c r="A3226" s="38">
        <v>41414</v>
      </c>
      <c r="B3226" s="38">
        <v>52371</v>
      </c>
      <c r="C3226" s="131">
        <v>360</v>
      </c>
      <c r="D3226" s="39">
        <v>8.5099999999999995E-2</v>
      </c>
      <c r="E3226" s="39">
        <v>0.08</v>
      </c>
      <c r="F3226" s="40">
        <v>106000</v>
      </c>
      <c r="G3226" s="40">
        <v>106000</v>
      </c>
      <c r="H3226" s="40">
        <v>67511.45</v>
      </c>
      <c r="I3226" s="40">
        <v>70831.47</v>
      </c>
      <c r="J3226" s="67">
        <f t="shared" si="150"/>
        <v>0.63690047169811315</v>
      </c>
      <c r="K3226" s="39">
        <f t="shared" si="151"/>
        <v>0.66822141509433963</v>
      </c>
      <c r="L3226" s="2" t="str">
        <f t="shared" si="152"/>
        <v>AA</v>
      </c>
      <c r="M3226" s="2" t="s">
        <v>720</v>
      </c>
      <c r="N3226" s="2" t="s">
        <v>417</v>
      </c>
      <c r="O3226" s="2" t="s">
        <v>70</v>
      </c>
    </row>
    <row r="3227" spans="1:15">
      <c r="A3227" s="38">
        <v>41709</v>
      </c>
      <c r="B3227" s="38">
        <v>54493</v>
      </c>
      <c r="C3227" s="131">
        <v>420</v>
      </c>
      <c r="D3227" s="39">
        <v>8.5099999999999995E-2</v>
      </c>
      <c r="E3227" s="39">
        <v>7.5300000000000006E-2</v>
      </c>
      <c r="F3227" s="40">
        <v>200000</v>
      </c>
      <c r="G3227" s="40">
        <v>200000</v>
      </c>
      <c r="H3227" s="40">
        <v>128638.77</v>
      </c>
      <c r="I3227" s="40">
        <v>133689.99</v>
      </c>
      <c r="J3227" s="67">
        <f t="shared" si="150"/>
        <v>0.64319385000000007</v>
      </c>
      <c r="K3227" s="39">
        <f t="shared" si="151"/>
        <v>0.66844994999999996</v>
      </c>
      <c r="L3227" s="2" t="str">
        <f t="shared" si="152"/>
        <v>AA</v>
      </c>
      <c r="M3227" s="2" t="s">
        <v>543</v>
      </c>
      <c r="N3227" s="2" t="s">
        <v>427</v>
      </c>
      <c r="O3227" s="2" t="s">
        <v>70</v>
      </c>
    </row>
    <row r="3228" spans="1:15">
      <c r="A3228" s="42">
        <v>41690</v>
      </c>
      <c r="B3228" s="42">
        <v>52647</v>
      </c>
      <c r="C3228" s="130">
        <v>360</v>
      </c>
      <c r="D3228" s="43">
        <v>8.5099999999999995E-2</v>
      </c>
      <c r="E3228" s="43">
        <v>7.5300000000000006E-2</v>
      </c>
      <c r="F3228" s="44">
        <v>178000</v>
      </c>
      <c r="G3228" s="44">
        <v>178000</v>
      </c>
      <c r="H3228" s="44">
        <v>116061.75999999999</v>
      </c>
      <c r="I3228" s="44">
        <v>118999.99</v>
      </c>
      <c r="J3228" s="68">
        <f t="shared" si="150"/>
        <v>0.65203235955056171</v>
      </c>
      <c r="K3228" s="43">
        <f t="shared" si="151"/>
        <v>0.66853926966292143</v>
      </c>
      <c r="L3228" s="41" t="str">
        <f t="shared" si="152"/>
        <v>A</v>
      </c>
      <c r="M3228" s="41" t="s">
        <v>466</v>
      </c>
      <c r="N3228" s="41" t="s">
        <v>421</v>
      </c>
      <c r="O3228" s="41" t="s">
        <v>70</v>
      </c>
    </row>
    <row r="3229" spans="1:15">
      <c r="A3229" s="42">
        <v>41571</v>
      </c>
      <c r="B3229" s="42">
        <v>50702</v>
      </c>
      <c r="C3229" s="130">
        <v>300</v>
      </c>
      <c r="D3229" s="43">
        <v>8.5099999999999995E-2</v>
      </c>
      <c r="E3229" s="43">
        <v>7.8100000000000003E-2</v>
      </c>
      <c r="F3229" s="44">
        <v>175000</v>
      </c>
      <c r="G3229" s="44">
        <v>175000</v>
      </c>
      <c r="H3229" s="44">
        <v>111947.91</v>
      </c>
      <c r="I3229" s="44">
        <v>116999.99</v>
      </c>
      <c r="J3229" s="68">
        <f t="shared" si="150"/>
        <v>0.63970234285714289</v>
      </c>
      <c r="K3229" s="43">
        <f t="shared" si="151"/>
        <v>0.66857137142857148</v>
      </c>
      <c r="L3229" s="41" t="str">
        <f t="shared" si="152"/>
        <v>AA</v>
      </c>
      <c r="M3229" s="41" t="s">
        <v>757</v>
      </c>
      <c r="N3229" s="41" t="s">
        <v>439</v>
      </c>
      <c r="O3229" s="41" t="s">
        <v>70</v>
      </c>
    </row>
    <row r="3230" spans="1:15">
      <c r="A3230" s="38">
        <v>41368</v>
      </c>
      <c r="B3230" s="38">
        <v>54092</v>
      </c>
      <c r="C3230" s="131">
        <v>418</v>
      </c>
      <c r="D3230" s="39">
        <v>8.5099999999999995E-2</v>
      </c>
      <c r="E3230" s="39">
        <v>7.4400000000000008E-2</v>
      </c>
      <c r="F3230" s="40">
        <v>175000</v>
      </c>
      <c r="G3230" s="40">
        <v>175000</v>
      </c>
      <c r="H3230" s="40">
        <v>112247.74</v>
      </c>
      <c r="I3230" s="40">
        <v>116999.99</v>
      </c>
      <c r="J3230" s="67">
        <f t="shared" si="150"/>
        <v>0.6414156571428572</v>
      </c>
      <c r="K3230" s="39">
        <f t="shared" si="151"/>
        <v>0.66857137142857148</v>
      </c>
      <c r="L3230" s="2" t="str">
        <f t="shared" si="152"/>
        <v>AA</v>
      </c>
      <c r="M3230" s="2" t="s">
        <v>586</v>
      </c>
      <c r="N3230" s="2" t="s">
        <v>416</v>
      </c>
      <c r="O3230" s="2" t="s">
        <v>70</v>
      </c>
    </row>
    <row r="3231" spans="1:15">
      <c r="A3231" s="42">
        <v>41509</v>
      </c>
      <c r="B3231" s="42">
        <v>54293</v>
      </c>
      <c r="C3231" s="130">
        <v>420</v>
      </c>
      <c r="D3231" s="43">
        <v>8.5099999999999995E-2</v>
      </c>
      <c r="E3231" s="43">
        <v>0.08</v>
      </c>
      <c r="F3231" s="44">
        <v>154000</v>
      </c>
      <c r="G3231" s="44">
        <v>154000</v>
      </c>
      <c r="H3231" s="44">
        <v>99692.19</v>
      </c>
      <c r="I3231" s="44">
        <v>102960.93</v>
      </c>
      <c r="J3231" s="68">
        <f t="shared" si="150"/>
        <v>0.64735188311688319</v>
      </c>
      <c r="K3231" s="43">
        <f t="shared" si="151"/>
        <v>0.6685774675324675</v>
      </c>
      <c r="L3231" s="41" t="str">
        <f t="shared" si="152"/>
        <v>AA</v>
      </c>
      <c r="M3231" s="41" t="s">
        <v>540</v>
      </c>
      <c r="N3231" s="41" t="s">
        <v>423</v>
      </c>
      <c r="O3231" s="41" t="s">
        <v>70</v>
      </c>
    </row>
    <row r="3232" spans="1:15">
      <c r="A3232" s="38">
        <v>41605</v>
      </c>
      <c r="B3232" s="38">
        <v>47084</v>
      </c>
      <c r="C3232" s="131">
        <v>180</v>
      </c>
      <c r="D3232" s="39">
        <v>8.5099999999999995E-2</v>
      </c>
      <c r="E3232" s="39">
        <v>7.5300000000000006E-2</v>
      </c>
      <c r="F3232" s="40">
        <v>190000</v>
      </c>
      <c r="G3232" s="40">
        <v>190000</v>
      </c>
      <c r="H3232" s="40">
        <v>117798.17</v>
      </c>
      <c r="I3232" s="40">
        <v>127046.15</v>
      </c>
      <c r="J3232" s="67">
        <f t="shared" si="150"/>
        <v>0.6199903684210526</v>
      </c>
      <c r="K3232" s="39">
        <f t="shared" si="151"/>
        <v>0.66866394736842105</v>
      </c>
      <c r="L3232" s="2" t="str">
        <f t="shared" si="152"/>
        <v>AA</v>
      </c>
      <c r="M3232" s="2" t="s">
        <v>652</v>
      </c>
      <c r="N3232" s="2" t="s">
        <v>417</v>
      </c>
      <c r="O3232" s="2" t="s">
        <v>70</v>
      </c>
    </row>
    <row r="3233" spans="1:15">
      <c r="A3233" s="42">
        <v>41106</v>
      </c>
      <c r="B3233" s="42">
        <v>52063</v>
      </c>
      <c r="C3233" s="130">
        <v>360</v>
      </c>
      <c r="D3233" s="43">
        <v>8.5099999999999995E-2</v>
      </c>
      <c r="E3233" s="43">
        <v>7.4400000000000008E-2</v>
      </c>
      <c r="F3233" s="44">
        <v>165000</v>
      </c>
      <c r="G3233" s="44">
        <v>165000</v>
      </c>
      <c r="H3233" s="44">
        <v>102092.95</v>
      </c>
      <c r="I3233" s="44">
        <v>110331.76</v>
      </c>
      <c r="J3233" s="68">
        <f t="shared" si="150"/>
        <v>0.61874515151515153</v>
      </c>
      <c r="K3233" s="43">
        <f t="shared" si="151"/>
        <v>0.66867733333333335</v>
      </c>
      <c r="L3233" s="41" t="str">
        <f t="shared" si="152"/>
        <v>AA</v>
      </c>
      <c r="M3233" s="41" t="s">
        <v>1012</v>
      </c>
      <c r="N3233" s="41" t="s">
        <v>422</v>
      </c>
      <c r="O3233" s="41" t="s">
        <v>70</v>
      </c>
    </row>
    <row r="3234" spans="1:15">
      <c r="A3234" s="42">
        <v>41696</v>
      </c>
      <c r="B3234" s="42">
        <v>45011</v>
      </c>
      <c r="C3234" s="130">
        <v>109</v>
      </c>
      <c r="D3234" s="43">
        <v>8.5099999999999995E-2</v>
      </c>
      <c r="E3234" s="43">
        <v>7.5300000000000006E-2</v>
      </c>
      <c r="F3234" s="44">
        <v>163000</v>
      </c>
      <c r="G3234" s="44">
        <v>163000</v>
      </c>
      <c r="H3234" s="44">
        <v>79132.05</v>
      </c>
      <c r="I3234" s="44">
        <v>108999.99</v>
      </c>
      <c r="J3234" s="68">
        <f t="shared" si="150"/>
        <v>0.48547269938650306</v>
      </c>
      <c r="K3234" s="43">
        <f t="shared" si="151"/>
        <v>0.6687115950920246</v>
      </c>
      <c r="L3234" s="41" t="str">
        <f t="shared" si="152"/>
        <v>AA</v>
      </c>
      <c r="M3234" s="41" t="s">
        <v>697</v>
      </c>
      <c r="N3234" s="41" t="s">
        <v>417</v>
      </c>
      <c r="O3234" s="41" t="s">
        <v>70</v>
      </c>
    </row>
    <row r="3235" spans="1:15">
      <c r="A3235" s="38">
        <v>41527</v>
      </c>
      <c r="B3235" s="38">
        <v>54311</v>
      </c>
      <c r="C3235" s="131">
        <v>420</v>
      </c>
      <c r="D3235" s="39">
        <v>8.5099999999999995E-2</v>
      </c>
      <c r="E3235" s="39">
        <v>7.5300000000000006E-2</v>
      </c>
      <c r="F3235" s="40">
        <v>152700</v>
      </c>
      <c r="G3235" s="40">
        <v>152700</v>
      </c>
      <c r="H3235" s="40">
        <v>99094.1</v>
      </c>
      <c r="I3235" s="40">
        <v>102115.21</v>
      </c>
      <c r="J3235" s="67">
        <f t="shared" si="150"/>
        <v>0.64894629993451214</v>
      </c>
      <c r="K3235" s="39">
        <f t="shared" si="151"/>
        <v>0.66873091028159792</v>
      </c>
      <c r="L3235" s="2" t="str">
        <f t="shared" si="152"/>
        <v>AA</v>
      </c>
      <c r="M3235" s="2" t="s">
        <v>1636</v>
      </c>
      <c r="N3235" s="2" t="s">
        <v>432</v>
      </c>
      <c r="O3235" s="2" t="s">
        <v>70</v>
      </c>
    </row>
    <row r="3236" spans="1:15">
      <c r="A3236" s="42">
        <v>41431</v>
      </c>
      <c r="B3236" s="42">
        <v>49954</v>
      </c>
      <c r="C3236" s="130">
        <v>280</v>
      </c>
      <c r="D3236" s="43">
        <v>8.5099999999999995E-2</v>
      </c>
      <c r="E3236" s="43">
        <v>8.5099999999999995E-2</v>
      </c>
      <c r="F3236" s="44">
        <v>79000</v>
      </c>
      <c r="G3236" s="44">
        <v>79000</v>
      </c>
      <c r="H3236" s="44">
        <v>51690.6</v>
      </c>
      <c r="I3236" s="44">
        <v>52830</v>
      </c>
      <c r="J3236" s="68">
        <f t="shared" si="150"/>
        <v>0.65431139240506331</v>
      </c>
      <c r="K3236" s="43">
        <f t="shared" si="151"/>
        <v>0.66873417721518991</v>
      </c>
      <c r="L3236" s="41" t="str">
        <f t="shared" si="152"/>
        <v>A</v>
      </c>
      <c r="M3236" s="41" t="s">
        <v>931</v>
      </c>
      <c r="N3236" s="41" t="s">
        <v>438</v>
      </c>
      <c r="O3236" s="41" t="s">
        <v>70</v>
      </c>
    </row>
    <row r="3237" spans="1:15">
      <c r="A3237" s="38">
        <v>41725</v>
      </c>
      <c r="B3237" s="38">
        <v>54509</v>
      </c>
      <c r="C3237" s="131">
        <v>420</v>
      </c>
      <c r="D3237" s="39">
        <v>8.5099999999999995E-2</v>
      </c>
      <c r="E3237" s="39">
        <v>0.08</v>
      </c>
      <c r="F3237" s="40">
        <v>160000</v>
      </c>
      <c r="G3237" s="40">
        <v>160000</v>
      </c>
      <c r="H3237" s="40">
        <v>105121.89</v>
      </c>
      <c r="I3237" s="40">
        <v>106999.99</v>
      </c>
      <c r="J3237" s="67">
        <f t="shared" si="150"/>
        <v>0.65701181249999996</v>
      </c>
      <c r="K3237" s="39">
        <f t="shared" si="151"/>
        <v>0.6687499375</v>
      </c>
      <c r="L3237" s="2" t="str">
        <f t="shared" si="152"/>
        <v>A</v>
      </c>
      <c r="M3237" s="2" t="s">
        <v>701</v>
      </c>
      <c r="N3237" s="2" t="s">
        <v>417</v>
      </c>
      <c r="O3237" s="2" t="s">
        <v>70</v>
      </c>
    </row>
    <row r="3238" spans="1:15">
      <c r="A3238" s="42">
        <v>41249</v>
      </c>
      <c r="B3238" s="42">
        <v>44626</v>
      </c>
      <c r="C3238" s="130">
        <v>111</v>
      </c>
      <c r="D3238" s="43">
        <v>8.5099999999999995E-2</v>
      </c>
      <c r="E3238" s="43">
        <v>0.08</v>
      </c>
      <c r="F3238" s="44">
        <v>98000</v>
      </c>
      <c r="G3238" s="44">
        <v>98000</v>
      </c>
      <c r="H3238" s="44">
        <v>41567.97</v>
      </c>
      <c r="I3238" s="44">
        <v>65561.009999999995</v>
      </c>
      <c r="J3238" s="68">
        <f t="shared" si="150"/>
        <v>0.42416295918367347</v>
      </c>
      <c r="K3238" s="43">
        <f t="shared" si="151"/>
        <v>0.66898989795918362</v>
      </c>
      <c r="L3238" s="41" t="str">
        <f t="shared" si="152"/>
        <v>AA</v>
      </c>
      <c r="M3238" s="41" t="s">
        <v>538</v>
      </c>
      <c r="N3238" s="41" t="s">
        <v>417</v>
      </c>
      <c r="O3238" s="41" t="s">
        <v>70</v>
      </c>
    </row>
    <row r="3239" spans="1:15">
      <c r="A3239" s="38">
        <v>41351</v>
      </c>
      <c r="B3239" s="38">
        <v>48656</v>
      </c>
      <c r="C3239" s="131">
        <v>240</v>
      </c>
      <c r="D3239" s="39">
        <v>8.5099999999999995E-2</v>
      </c>
      <c r="E3239" s="39">
        <v>0.08</v>
      </c>
      <c r="F3239" s="40">
        <v>99977.08</v>
      </c>
      <c r="G3239" s="40">
        <v>99977.08</v>
      </c>
      <c r="H3239" s="40">
        <v>61245.91</v>
      </c>
      <c r="I3239" s="40">
        <v>66899.990000000005</v>
      </c>
      <c r="J3239" s="67">
        <f t="shared" si="150"/>
        <v>0.61259950780718941</v>
      </c>
      <c r="K3239" s="39">
        <f t="shared" si="151"/>
        <v>0.66915326992946789</v>
      </c>
      <c r="L3239" s="2" t="str">
        <f t="shared" si="152"/>
        <v>AA</v>
      </c>
      <c r="M3239" s="2" t="s">
        <v>1409</v>
      </c>
      <c r="N3239" s="2" t="s">
        <v>422</v>
      </c>
      <c r="O3239" s="2" t="s">
        <v>70</v>
      </c>
    </row>
    <row r="3240" spans="1:15">
      <c r="A3240" s="38">
        <v>41417</v>
      </c>
      <c r="B3240" s="38">
        <v>54201</v>
      </c>
      <c r="C3240" s="131">
        <v>420</v>
      </c>
      <c r="D3240" s="39">
        <v>8.5099999999999995E-2</v>
      </c>
      <c r="E3240" s="39">
        <v>7.5300000000000006E-2</v>
      </c>
      <c r="F3240" s="40">
        <v>127000</v>
      </c>
      <c r="G3240" s="40">
        <v>127000</v>
      </c>
      <c r="H3240" s="40">
        <v>81706.240000000005</v>
      </c>
      <c r="I3240" s="40">
        <v>84999.64</v>
      </c>
      <c r="J3240" s="67">
        <f t="shared" si="150"/>
        <v>0.64335622047244101</v>
      </c>
      <c r="K3240" s="39">
        <f t="shared" si="151"/>
        <v>0.66928850393700789</v>
      </c>
      <c r="L3240" s="2" t="str">
        <f t="shared" si="152"/>
        <v>AA</v>
      </c>
      <c r="M3240" s="2" t="s">
        <v>1215</v>
      </c>
      <c r="N3240" s="2" t="s">
        <v>421</v>
      </c>
      <c r="O3240" s="2" t="s">
        <v>70</v>
      </c>
    </row>
    <row r="3241" spans="1:15">
      <c r="A3241" s="42">
        <v>41624</v>
      </c>
      <c r="B3241" s="42">
        <v>52581</v>
      </c>
      <c r="C3241" s="130">
        <v>360</v>
      </c>
      <c r="D3241" s="43">
        <v>8.5099999999999995E-2</v>
      </c>
      <c r="E3241" s="43">
        <v>7.4400000000000008E-2</v>
      </c>
      <c r="F3241" s="44">
        <v>152000</v>
      </c>
      <c r="G3241" s="44">
        <v>152000</v>
      </c>
      <c r="H3241" s="44">
        <v>100165.28</v>
      </c>
      <c r="I3241" s="44">
        <v>101732.27</v>
      </c>
      <c r="J3241" s="68">
        <f t="shared" si="150"/>
        <v>0.65898210526315792</v>
      </c>
      <c r="K3241" s="43">
        <f t="shared" si="151"/>
        <v>0.66929125</v>
      </c>
      <c r="L3241" s="41" t="str">
        <f t="shared" si="152"/>
        <v>A</v>
      </c>
      <c r="M3241" s="41" t="s">
        <v>1291</v>
      </c>
      <c r="N3241" s="41" t="s">
        <v>435</v>
      </c>
      <c r="O3241" s="41" t="s">
        <v>70</v>
      </c>
    </row>
    <row r="3242" spans="1:15">
      <c r="A3242" s="38">
        <v>41691</v>
      </c>
      <c r="B3242" s="38">
        <v>48996</v>
      </c>
      <c r="C3242" s="131">
        <v>240</v>
      </c>
      <c r="D3242" s="39">
        <v>8.5099999999999995E-2</v>
      </c>
      <c r="E3242" s="39">
        <v>0.08</v>
      </c>
      <c r="F3242" s="40">
        <v>127000</v>
      </c>
      <c r="G3242" s="40">
        <v>127000</v>
      </c>
      <c r="H3242" s="40">
        <v>81406.05</v>
      </c>
      <c r="I3242" s="40">
        <v>84999.99</v>
      </c>
      <c r="J3242" s="67">
        <f t="shared" si="150"/>
        <v>0.64099251968503934</v>
      </c>
      <c r="K3242" s="39">
        <f t="shared" si="151"/>
        <v>0.66929125984251969</v>
      </c>
      <c r="L3242" s="2" t="str">
        <f t="shared" si="152"/>
        <v>AA</v>
      </c>
      <c r="M3242" s="2" t="s">
        <v>693</v>
      </c>
      <c r="N3242" s="2" t="s">
        <v>419</v>
      </c>
      <c r="O3242" s="2" t="s">
        <v>70</v>
      </c>
    </row>
    <row r="3243" spans="1:15">
      <c r="A3243" s="38">
        <v>41471</v>
      </c>
      <c r="B3243" s="38">
        <v>48776</v>
      </c>
      <c r="C3243" s="131">
        <v>240</v>
      </c>
      <c r="D3243" s="39">
        <v>8.5099999999999995E-2</v>
      </c>
      <c r="E3243" s="39">
        <v>7.4400000000000008E-2</v>
      </c>
      <c r="F3243" s="40">
        <v>170000</v>
      </c>
      <c r="G3243" s="40">
        <v>170000</v>
      </c>
      <c r="H3243" s="40">
        <v>106074.2</v>
      </c>
      <c r="I3243" s="40">
        <v>113780.82</v>
      </c>
      <c r="J3243" s="67">
        <f t="shared" si="150"/>
        <v>0.62396588235294115</v>
      </c>
      <c r="K3243" s="39">
        <f t="shared" si="151"/>
        <v>0.6692989411764706</v>
      </c>
      <c r="L3243" s="2" t="str">
        <f t="shared" si="152"/>
        <v>AA</v>
      </c>
      <c r="M3243" s="2" t="s">
        <v>475</v>
      </c>
      <c r="N3243" s="2" t="s">
        <v>427</v>
      </c>
      <c r="O3243" s="2" t="s">
        <v>70</v>
      </c>
    </row>
    <row r="3244" spans="1:15">
      <c r="A3244" s="42">
        <v>41514</v>
      </c>
      <c r="B3244" s="42">
        <v>54298</v>
      </c>
      <c r="C3244" s="130">
        <v>420</v>
      </c>
      <c r="D3244" s="43">
        <v>8.5099999999999995E-2</v>
      </c>
      <c r="E3244" s="43">
        <v>0.08</v>
      </c>
      <c r="F3244" s="44">
        <v>176300</v>
      </c>
      <c r="G3244" s="44">
        <v>176300</v>
      </c>
      <c r="H3244" s="44">
        <v>114259.82</v>
      </c>
      <c r="I3244" s="44">
        <v>117999.99</v>
      </c>
      <c r="J3244" s="68">
        <f t="shared" si="150"/>
        <v>0.64809880884855364</v>
      </c>
      <c r="K3244" s="43">
        <f t="shared" si="151"/>
        <v>0.66931361315938742</v>
      </c>
      <c r="L3244" s="41" t="str">
        <f t="shared" si="152"/>
        <v>AA</v>
      </c>
      <c r="M3244" s="41" t="s">
        <v>565</v>
      </c>
      <c r="N3244" s="41" t="s">
        <v>432</v>
      </c>
      <c r="O3244" s="41" t="s">
        <v>70</v>
      </c>
    </row>
    <row r="3245" spans="1:15">
      <c r="A3245" s="42">
        <v>41485</v>
      </c>
      <c r="B3245" s="42">
        <v>46052</v>
      </c>
      <c r="C3245" s="130">
        <v>150</v>
      </c>
      <c r="D3245" s="43">
        <v>8.5099999999999995E-2</v>
      </c>
      <c r="E3245" s="43">
        <v>0.08</v>
      </c>
      <c r="F3245" s="44">
        <v>124000</v>
      </c>
      <c r="G3245" s="44">
        <v>124000</v>
      </c>
      <c r="H3245" s="44">
        <v>73335.16</v>
      </c>
      <c r="I3245" s="44">
        <v>82999.990000000005</v>
      </c>
      <c r="J3245" s="68">
        <f t="shared" si="150"/>
        <v>0.59141258064516133</v>
      </c>
      <c r="K3245" s="43">
        <f t="shared" si="151"/>
        <v>0.66935475806451616</v>
      </c>
      <c r="L3245" s="41" t="str">
        <f t="shared" si="152"/>
        <v>AA</v>
      </c>
      <c r="M3245" s="41" t="s">
        <v>545</v>
      </c>
      <c r="N3245" s="41" t="s">
        <v>421</v>
      </c>
      <c r="O3245" s="41" t="s">
        <v>70</v>
      </c>
    </row>
    <row r="3246" spans="1:15">
      <c r="A3246" s="42">
        <v>41278</v>
      </c>
      <c r="B3246" s="42">
        <v>54061</v>
      </c>
      <c r="C3246" s="130">
        <v>420</v>
      </c>
      <c r="D3246" s="43">
        <v>8.5099999999999995E-2</v>
      </c>
      <c r="E3246" s="43">
        <v>7.5300000000000006E-2</v>
      </c>
      <c r="F3246" s="44">
        <v>136000</v>
      </c>
      <c r="G3246" s="44">
        <v>136000</v>
      </c>
      <c r="H3246" s="44">
        <v>86620.95</v>
      </c>
      <c r="I3246" s="44">
        <v>91033.78</v>
      </c>
      <c r="J3246" s="68">
        <f t="shared" si="150"/>
        <v>0.63691874999999998</v>
      </c>
      <c r="K3246" s="43">
        <f t="shared" si="151"/>
        <v>0.66936602941176471</v>
      </c>
      <c r="L3246" s="41" t="str">
        <f t="shared" si="152"/>
        <v>AA</v>
      </c>
      <c r="M3246" s="41" t="s">
        <v>1244</v>
      </c>
      <c r="N3246" s="41" t="s">
        <v>416</v>
      </c>
      <c r="O3246" s="41" t="s">
        <v>70</v>
      </c>
    </row>
    <row r="3247" spans="1:15">
      <c r="A3247" s="42">
        <v>41100</v>
      </c>
      <c r="B3247" s="42">
        <v>50231</v>
      </c>
      <c r="C3247" s="130">
        <v>300</v>
      </c>
      <c r="D3247" s="43">
        <v>8.5099999999999995E-2</v>
      </c>
      <c r="E3247" s="43">
        <v>0.08</v>
      </c>
      <c r="F3247" s="44">
        <v>160000</v>
      </c>
      <c r="G3247" s="44">
        <v>160000</v>
      </c>
      <c r="H3247" s="44">
        <v>100789.22</v>
      </c>
      <c r="I3247" s="44">
        <v>107111.37</v>
      </c>
      <c r="J3247" s="68">
        <f t="shared" si="150"/>
        <v>0.62993262500000002</v>
      </c>
      <c r="K3247" s="43">
        <f t="shared" si="151"/>
        <v>0.66944606249999994</v>
      </c>
      <c r="L3247" s="41" t="str">
        <f t="shared" si="152"/>
        <v>AA</v>
      </c>
      <c r="M3247" s="41" t="s">
        <v>83</v>
      </c>
      <c r="N3247" s="41" t="s">
        <v>424</v>
      </c>
      <c r="O3247" s="41" t="s">
        <v>70</v>
      </c>
    </row>
    <row r="3248" spans="1:15">
      <c r="A3248" s="38">
        <v>41383</v>
      </c>
      <c r="B3248" s="38">
        <v>52340</v>
      </c>
      <c r="C3248" s="131">
        <v>360</v>
      </c>
      <c r="D3248" s="39">
        <v>8.5099999999999995E-2</v>
      </c>
      <c r="E3248" s="39">
        <v>7.5300000000000006E-2</v>
      </c>
      <c r="F3248" s="40">
        <v>145000</v>
      </c>
      <c r="G3248" s="40">
        <v>145000</v>
      </c>
      <c r="H3248" s="40">
        <v>94013.1</v>
      </c>
      <c r="I3248" s="40">
        <v>97079.46</v>
      </c>
      <c r="J3248" s="67">
        <f t="shared" si="150"/>
        <v>0.64836620689655178</v>
      </c>
      <c r="K3248" s="39">
        <f t="shared" si="151"/>
        <v>0.66951351724137931</v>
      </c>
      <c r="L3248" s="2" t="str">
        <f t="shared" si="152"/>
        <v>AA</v>
      </c>
      <c r="M3248" s="2" t="s">
        <v>476</v>
      </c>
      <c r="N3248" s="2" t="s">
        <v>421</v>
      </c>
      <c r="O3248" s="2" t="s">
        <v>70</v>
      </c>
    </row>
    <row r="3249" spans="1:15">
      <c r="A3249" s="38">
        <v>41656</v>
      </c>
      <c r="B3249" s="38">
        <v>54440</v>
      </c>
      <c r="C3249" s="131">
        <v>420</v>
      </c>
      <c r="D3249" s="39">
        <v>8.5099999999999995E-2</v>
      </c>
      <c r="E3249" s="39">
        <v>0.08</v>
      </c>
      <c r="F3249" s="40">
        <v>197000</v>
      </c>
      <c r="G3249" s="40">
        <v>197000</v>
      </c>
      <c r="H3249" s="40">
        <v>129097.81</v>
      </c>
      <c r="I3249" s="40">
        <v>131923.22</v>
      </c>
      <c r="J3249" s="67">
        <f t="shared" si="150"/>
        <v>0.6553188324873096</v>
      </c>
      <c r="K3249" s="39">
        <f t="shared" si="151"/>
        <v>0.66966101522842636</v>
      </c>
      <c r="L3249" s="2" t="str">
        <f t="shared" si="152"/>
        <v>A</v>
      </c>
      <c r="M3249" s="2" t="s">
        <v>542</v>
      </c>
      <c r="N3249" s="2" t="s">
        <v>417</v>
      </c>
      <c r="O3249" s="2" t="s">
        <v>70</v>
      </c>
    </row>
    <row r="3250" spans="1:15">
      <c r="A3250" s="42">
        <v>41134</v>
      </c>
      <c r="B3250" s="42">
        <v>49047</v>
      </c>
      <c r="C3250" s="130">
        <v>260</v>
      </c>
      <c r="D3250" s="43">
        <v>8.5099999999999995E-2</v>
      </c>
      <c r="E3250" s="43">
        <v>0.08</v>
      </c>
      <c r="F3250" s="44">
        <v>135000</v>
      </c>
      <c r="G3250" s="44">
        <v>135000</v>
      </c>
      <c r="H3250" s="44">
        <v>80992.11</v>
      </c>
      <c r="I3250" s="44">
        <v>90409.99</v>
      </c>
      <c r="J3250" s="68">
        <f t="shared" si="150"/>
        <v>0.59994155555555551</v>
      </c>
      <c r="K3250" s="43">
        <f t="shared" si="151"/>
        <v>0.6697036296296297</v>
      </c>
      <c r="L3250" s="41" t="str">
        <f t="shared" si="152"/>
        <v>AA</v>
      </c>
      <c r="M3250" s="41" t="s">
        <v>489</v>
      </c>
      <c r="N3250" s="41" t="s">
        <v>415</v>
      </c>
      <c r="O3250" s="41" t="s">
        <v>70</v>
      </c>
    </row>
    <row r="3251" spans="1:15">
      <c r="A3251" s="42">
        <v>41157</v>
      </c>
      <c r="B3251" s="42">
        <v>50288</v>
      </c>
      <c r="C3251" s="130">
        <v>300</v>
      </c>
      <c r="D3251" s="43">
        <v>8.5099999999999995E-2</v>
      </c>
      <c r="E3251" s="43">
        <v>0.08</v>
      </c>
      <c r="F3251" s="44">
        <v>125000</v>
      </c>
      <c r="G3251" s="44">
        <v>125000</v>
      </c>
      <c r="H3251" s="44">
        <v>79437.05</v>
      </c>
      <c r="I3251" s="44">
        <v>83717.88</v>
      </c>
      <c r="J3251" s="68">
        <f t="shared" si="150"/>
        <v>0.63549640000000007</v>
      </c>
      <c r="K3251" s="43">
        <f t="shared" si="151"/>
        <v>0.66974304000000007</v>
      </c>
      <c r="L3251" s="41" t="str">
        <f t="shared" si="152"/>
        <v>AA</v>
      </c>
      <c r="M3251" s="41" t="s">
        <v>1498</v>
      </c>
      <c r="N3251" s="41" t="s">
        <v>424</v>
      </c>
      <c r="O3251" s="41" t="s">
        <v>70</v>
      </c>
    </row>
    <row r="3252" spans="1:15">
      <c r="A3252" s="38">
        <v>41592</v>
      </c>
      <c r="B3252" s="38">
        <v>51758</v>
      </c>
      <c r="C3252" s="131">
        <v>334</v>
      </c>
      <c r="D3252" s="39">
        <v>8.5099999999999995E-2</v>
      </c>
      <c r="E3252" s="39">
        <v>7.8100000000000003E-2</v>
      </c>
      <c r="F3252" s="40">
        <v>97500</v>
      </c>
      <c r="G3252" s="40">
        <v>97500</v>
      </c>
      <c r="H3252" s="40">
        <v>63031.91</v>
      </c>
      <c r="I3252" s="40">
        <v>65299.99</v>
      </c>
      <c r="J3252" s="67">
        <f t="shared" si="150"/>
        <v>0.64648112820512826</v>
      </c>
      <c r="K3252" s="39">
        <f t="shared" si="151"/>
        <v>0.66974348717948717</v>
      </c>
      <c r="L3252" s="2" t="str">
        <f t="shared" si="152"/>
        <v>AA</v>
      </c>
      <c r="M3252" s="2" t="s">
        <v>661</v>
      </c>
      <c r="N3252" s="2" t="s">
        <v>416</v>
      </c>
      <c r="O3252" s="2" t="s">
        <v>70</v>
      </c>
    </row>
    <row r="3253" spans="1:15">
      <c r="A3253" s="42">
        <v>41339</v>
      </c>
      <c r="B3253" s="42">
        <v>44779</v>
      </c>
      <c r="C3253" s="130">
        <v>113</v>
      </c>
      <c r="D3253" s="43">
        <v>8.5099999999999995E-2</v>
      </c>
      <c r="E3253" s="43">
        <v>0.08</v>
      </c>
      <c r="F3253" s="44">
        <v>97000</v>
      </c>
      <c r="G3253" s="44">
        <v>97000</v>
      </c>
      <c r="H3253" s="44">
        <v>52418.51</v>
      </c>
      <c r="I3253" s="44">
        <v>64999.99</v>
      </c>
      <c r="J3253" s="68">
        <f t="shared" si="150"/>
        <v>0.54039701030927834</v>
      </c>
      <c r="K3253" s="43">
        <f t="shared" si="151"/>
        <v>0.67010298969072157</v>
      </c>
      <c r="L3253" s="41" t="str">
        <f t="shared" si="152"/>
        <v>AA</v>
      </c>
      <c r="M3253" s="41" t="s">
        <v>472</v>
      </c>
      <c r="N3253" s="41" t="s">
        <v>426</v>
      </c>
      <c r="O3253" s="41" t="s">
        <v>70</v>
      </c>
    </row>
    <row r="3254" spans="1:15">
      <c r="A3254" s="38">
        <v>41533</v>
      </c>
      <c r="B3254" s="38">
        <v>50511</v>
      </c>
      <c r="C3254" s="131">
        <v>295</v>
      </c>
      <c r="D3254" s="39">
        <v>8.5099999999999995E-2</v>
      </c>
      <c r="E3254" s="39">
        <v>7.4400000000000008E-2</v>
      </c>
      <c r="F3254" s="40">
        <v>191000</v>
      </c>
      <c r="G3254" s="40">
        <v>191000</v>
      </c>
      <c r="H3254" s="40">
        <v>126818.49</v>
      </c>
      <c r="I3254" s="40">
        <v>127999.99</v>
      </c>
      <c r="J3254" s="67">
        <f t="shared" si="150"/>
        <v>0.6639711518324608</v>
      </c>
      <c r="K3254" s="39">
        <f t="shared" si="151"/>
        <v>0.6701570157068063</v>
      </c>
      <c r="L3254" s="2" t="str">
        <f t="shared" si="152"/>
        <v>A</v>
      </c>
      <c r="M3254" s="2" t="s">
        <v>564</v>
      </c>
      <c r="N3254" s="2" t="s">
        <v>417</v>
      </c>
      <c r="O3254" s="2" t="s">
        <v>70</v>
      </c>
    </row>
    <row r="3255" spans="1:15">
      <c r="A3255" s="38">
        <v>41551</v>
      </c>
      <c r="B3255" s="38">
        <v>54335</v>
      </c>
      <c r="C3255" s="131">
        <v>420</v>
      </c>
      <c r="D3255" s="39">
        <v>8.5099999999999995E-2</v>
      </c>
      <c r="E3255" s="39">
        <v>7.5300000000000006E-2</v>
      </c>
      <c r="F3255" s="40">
        <v>192792</v>
      </c>
      <c r="G3255" s="40">
        <v>192792</v>
      </c>
      <c r="H3255" s="40">
        <v>125823.67999999999</v>
      </c>
      <c r="I3255" s="40">
        <v>129237.23</v>
      </c>
      <c r="J3255" s="67">
        <f t="shared" si="150"/>
        <v>0.6526395286111456</v>
      </c>
      <c r="K3255" s="39">
        <f t="shared" si="151"/>
        <v>0.67034539814930083</v>
      </c>
      <c r="L3255" s="2" t="str">
        <f t="shared" si="152"/>
        <v>A</v>
      </c>
      <c r="M3255" s="2" t="s">
        <v>776</v>
      </c>
      <c r="N3255" s="2" t="s">
        <v>422</v>
      </c>
      <c r="O3255" s="2" t="s">
        <v>70</v>
      </c>
    </row>
    <row r="3256" spans="1:15">
      <c r="A3256" s="42">
        <v>41422</v>
      </c>
      <c r="B3256" s="42">
        <v>49610</v>
      </c>
      <c r="C3256" s="130">
        <v>269</v>
      </c>
      <c r="D3256" s="43">
        <v>8.5099999999999995E-2</v>
      </c>
      <c r="E3256" s="43">
        <v>7.4400000000000008E-2</v>
      </c>
      <c r="F3256" s="44">
        <v>179000</v>
      </c>
      <c r="G3256" s="44">
        <v>179000</v>
      </c>
      <c r="H3256" s="44">
        <v>112540.44</v>
      </c>
      <c r="I3256" s="44">
        <v>119999.99</v>
      </c>
      <c r="J3256" s="68">
        <f t="shared" si="150"/>
        <v>0.6287175418994414</v>
      </c>
      <c r="K3256" s="43">
        <f t="shared" si="151"/>
        <v>0.67039100558659226</v>
      </c>
      <c r="L3256" s="41" t="str">
        <f t="shared" si="152"/>
        <v>AA</v>
      </c>
      <c r="M3256" s="41" t="s">
        <v>475</v>
      </c>
      <c r="N3256" s="41" t="s">
        <v>427</v>
      </c>
      <c r="O3256" s="41" t="s">
        <v>70</v>
      </c>
    </row>
    <row r="3257" spans="1:15">
      <c r="A3257" s="42">
        <v>41087</v>
      </c>
      <c r="B3257" s="42">
        <v>53870</v>
      </c>
      <c r="C3257" s="130">
        <v>420</v>
      </c>
      <c r="D3257" s="43">
        <v>8.5099999999999995E-2</v>
      </c>
      <c r="E3257" s="43">
        <v>0.08</v>
      </c>
      <c r="F3257" s="44">
        <v>115000</v>
      </c>
      <c r="G3257" s="44">
        <v>115000</v>
      </c>
      <c r="H3257" s="44">
        <v>75476.710000000006</v>
      </c>
      <c r="I3257" s="44">
        <v>77100</v>
      </c>
      <c r="J3257" s="68">
        <f t="shared" si="150"/>
        <v>0.65631921739130439</v>
      </c>
      <c r="K3257" s="43">
        <f t="shared" si="151"/>
        <v>0.6704347826086956</v>
      </c>
      <c r="L3257" s="41" t="str">
        <f t="shared" si="152"/>
        <v>A</v>
      </c>
      <c r="M3257" s="41" t="s">
        <v>555</v>
      </c>
      <c r="N3257" s="41" t="s">
        <v>434</v>
      </c>
      <c r="O3257" s="41" t="s">
        <v>70</v>
      </c>
    </row>
    <row r="3258" spans="1:15">
      <c r="A3258" s="38">
        <v>41694</v>
      </c>
      <c r="B3258" s="38">
        <v>50276</v>
      </c>
      <c r="C3258" s="131">
        <v>282</v>
      </c>
      <c r="D3258" s="39">
        <v>8.5099999999999995E-2</v>
      </c>
      <c r="E3258" s="39">
        <v>7.5300000000000006E-2</v>
      </c>
      <c r="F3258" s="40">
        <v>155000</v>
      </c>
      <c r="G3258" s="40">
        <v>155000</v>
      </c>
      <c r="H3258" s="40">
        <v>100379.14</v>
      </c>
      <c r="I3258" s="40">
        <v>103922.47</v>
      </c>
      <c r="J3258" s="67">
        <f t="shared" si="150"/>
        <v>0.64760735483870968</v>
      </c>
      <c r="K3258" s="39">
        <f t="shared" si="151"/>
        <v>0.67046754838709677</v>
      </c>
      <c r="L3258" s="2" t="str">
        <f t="shared" si="152"/>
        <v>AA</v>
      </c>
      <c r="M3258" s="2" t="s">
        <v>634</v>
      </c>
      <c r="N3258" s="2" t="s">
        <v>421</v>
      </c>
      <c r="O3258" s="2" t="s">
        <v>70</v>
      </c>
    </row>
    <row r="3259" spans="1:15">
      <c r="A3259" s="38">
        <v>41492</v>
      </c>
      <c r="B3259" s="38">
        <v>49680</v>
      </c>
      <c r="C3259" s="131">
        <v>269</v>
      </c>
      <c r="D3259" s="39">
        <v>8.5099999999999995E-2</v>
      </c>
      <c r="E3259" s="39">
        <v>7.4400000000000008E-2</v>
      </c>
      <c r="F3259" s="40">
        <v>164040</v>
      </c>
      <c r="G3259" s="40">
        <v>164040</v>
      </c>
      <c r="H3259" s="40">
        <v>103865.52</v>
      </c>
      <c r="I3259" s="40">
        <v>109999.99</v>
      </c>
      <c r="J3259" s="67">
        <f t="shared" si="150"/>
        <v>0.633171909290417</v>
      </c>
      <c r="K3259" s="39">
        <f t="shared" si="151"/>
        <v>0.67056809314801269</v>
      </c>
      <c r="L3259" s="2" t="str">
        <f t="shared" si="152"/>
        <v>AA</v>
      </c>
      <c r="M3259" s="2" t="s">
        <v>1375</v>
      </c>
      <c r="N3259" s="2" t="s">
        <v>428</v>
      </c>
      <c r="O3259" s="2" t="s">
        <v>70</v>
      </c>
    </row>
    <row r="3260" spans="1:15">
      <c r="A3260" s="38">
        <v>41697</v>
      </c>
      <c r="B3260" s="38">
        <v>47176</v>
      </c>
      <c r="C3260" s="131">
        <v>180</v>
      </c>
      <c r="D3260" s="39">
        <v>8.5099999999999995E-2</v>
      </c>
      <c r="E3260" s="39">
        <v>0.08</v>
      </c>
      <c r="F3260" s="40">
        <v>177216.02</v>
      </c>
      <c r="G3260" s="40">
        <v>177216.02</v>
      </c>
      <c r="H3260" s="40">
        <v>111938.8</v>
      </c>
      <c r="I3260" s="40">
        <v>118858.79</v>
      </c>
      <c r="J3260" s="67">
        <f t="shared" si="150"/>
        <v>0.63165169830583046</v>
      </c>
      <c r="K3260" s="39">
        <f t="shared" si="151"/>
        <v>0.67070003039228621</v>
      </c>
      <c r="L3260" s="2" t="str">
        <f t="shared" si="152"/>
        <v>AA</v>
      </c>
      <c r="M3260" s="2" t="s">
        <v>614</v>
      </c>
      <c r="N3260" s="2" t="s">
        <v>429</v>
      </c>
      <c r="O3260" s="2" t="s">
        <v>70</v>
      </c>
    </row>
    <row r="3261" spans="1:15">
      <c r="A3261" s="42">
        <v>41163</v>
      </c>
      <c r="B3261" s="42">
        <v>52120</v>
      </c>
      <c r="C3261" s="130">
        <v>360</v>
      </c>
      <c r="D3261" s="43">
        <v>8.5099999999999995E-2</v>
      </c>
      <c r="E3261" s="43">
        <v>0.08</v>
      </c>
      <c r="F3261" s="44">
        <v>149600</v>
      </c>
      <c r="G3261" s="44">
        <v>149600</v>
      </c>
      <c r="H3261" s="44">
        <v>93427.1</v>
      </c>
      <c r="I3261" s="44">
        <v>100349.99</v>
      </c>
      <c r="J3261" s="68">
        <f t="shared" si="150"/>
        <v>0.62451270053475938</v>
      </c>
      <c r="K3261" s="43">
        <f t="shared" si="151"/>
        <v>0.67078870320855621</v>
      </c>
      <c r="L3261" s="41" t="str">
        <f t="shared" si="152"/>
        <v>AA</v>
      </c>
      <c r="M3261" s="41" t="s">
        <v>588</v>
      </c>
      <c r="N3261" s="41" t="s">
        <v>417</v>
      </c>
      <c r="O3261" s="41" t="s">
        <v>70</v>
      </c>
    </row>
    <row r="3262" spans="1:15">
      <c r="A3262" s="42">
        <v>41773</v>
      </c>
      <c r="B3262" s="42">
        <v>51362</v>
      </c>
      <c r="C3262" s="130">
        <v>315</v>
      </c>
      <c r="D3262" s="43">
        <v>8.5099999999999995E-2</v>
      </c>
      <c r="E3262" s="43">
        <v>7.6799999999999993E-2</v>
      </c>
      <c r="F3262" s="44">
        <v>100000</v>
      </c>
      <c r="G3262" s="44">
        <v>100000</v>
      </c>
      <c r="H3262" s="44">
        <v>65719.95</v>
      </c>
      <c r="I3262" s="44">
        <v>67099.990000000005</v>
      </c>
      <c r="J3262" s="68">
        <f t="shared" si="150"/>
        <v>0.65719949999999994</v>
      </c>
      <c r="K3262" s="43">
        <f t="shared" si="151"/>
        <v>0.67099990000000009</v>
      </c>
      <c r="L3262" s="41" t="str">
        <f t="shared" si="152"/>
        <v>A</v>
      </c>
      <c r="M3262" s="41" t="s">
        <v>489</v>
      </c>
      <c r="N3262" s="41" t="s">
        <v>415</v>
      </c>
      <c r="O3262" s="41" t="s">
        <v>70</v>
      </c>
    </row>
    <row r="3263" spans="1:15">
      <c r="A3263" s="38">
        <v>41512</v>
      </c>
      <c r="B3263" s="38">
        <v>54296</v>
      </c>
      <c r="C3263" s="131">
        <v>420</v>
      </c>
      <c r="D3263" s="39">
        <v>8.5099999999999995E-2</v>
      </c>
      <c r="E3263" s="39">
        <v>0.08</v>
      </c>
      <c r="F3263" s="40">
        <v>190752</v>
      </c>
      <c r="G3263" s="40">
        <v>190752</v>
      </c>
      <c r="H3263" s="40">
        <v>123985.60000000001</v>
      </c>
      <c r="I3263" s="40">
        <v>127999.99</v>
      </c>
      <c r="J3263" s="67">
        <f t="shared" si="150"/>
        <v>0.64998322429122635</v>
      </c>
      <c r="K3263" s="39">
        <f t="shared" si="151"/>
        <v>0.67102829852373769</v>
      </c>
      <c r="L3263" s="2" t="str">
        <f t="shared" si="152"/>
        <v>AA</v>
      </c>
      <c r="M3263" s="2" t="s">
        <v>495</v>
      </c>
      <c r="N3263" s="2" t="s">
        <v>424</v>
      </c>
      <c r="O3263" s="2" t="s">
        <v>70</v>
      </c>
    </row>
    <row r="3264" spans="1:15">
      <c r="A3264" s="38">
        <v>41187</v>
      </c>
      <c r="B3264" s="38">
        <v>53970</v>
      </c>
      <c r="C3264" s="131">
        <v>420</v>
      </c>
      <c r="D3264" s="39">
        <v>8.5099999999999995E-2</v>
      </c>
      <c r="E3264" s="39">
        <v>7.8100000000000003E-2</v>
      </c>
      <c r="F3264" s="40">
        <v>152000</v>
      </c>
      <c r="G3264" s="40">
        <v>152000</v>
      </c>
      <c r="H3264" s="40">
        <v>96436.08</v>
      </c>
      <c r="I3264" s="40">
        <v>101999.99</v>
      </c>
      <c r="J3264" s="67">
        <f t="shared" si="150"/>
        <v>0.63444789473684216</v>
      </c>
      <c r="K3264" s="39">
        <f t="shared" si="151"/>
        <v>0.6710525657894737</v>
      </c>
      <c r="L3264" s="2" t="str">
        <f t="shared" si="152"/>
        <v>AA</v>
      </c>
      <c r="M3264" s="2" t="s">
        <v>476</v>
      </c>
      <c r="N3264" s="2" t="s">
        <v>421</v>
      </c>
      <c r="O3264" s="2" t="s">
        <v>70</v>
      </c>
    </row>
    <row r="3265" spans="1:15">
      <c r="A3265" s="38">
        <v>41170</v>
      </c>
      <c r="B3265" s="38">
        <v>44334</v>
      </c>
      <c r="C3265" s="131">
        <v>104</v>
      </c>
      <c r="D3265" s="39">
        <v>8.5099999999999995E-2</v>
      </c>
      <c r="E3265" s="39">
        <v>7.5300000000000006E-2</v>
      </c>
      <c r="F3265" s="40">
        <v>149000</v>
      </c>
      <c r="G3265" s="40">
        <v>149000</v>
      </c>
      <c r="H3265" s="40">
        <v>62882.37</v>
      </c>
      <c r="I3265" s="40">
        <v>99999.99</v>
      </c>
      <c r="J3265" s="67">
        <f t="shared" si="150"/>
        <v>0.42202932885906042</v>
      </c>
      <c r="K3265" s="39">
        <f t="shared" si="151"/>
        <v>0.67114087248322152</v>
      </c>
      <c r="L3265" s="2" t="str">
        <f t="shared" si="152"/>
        <v>AA</v>
      </c>
      <c r="M3265" s="2" t="s">
        <v>632</v>
      </c>
      <c r="N3265" s="2" t="s">
        <v>424</v>
      </c>
      <c r="O3265" s="2" t="s">
        <v>70</v>
      </c>
    </row>
    <row r="3266" spans="1:15">
      <c r="A3266" s="42">
        <v>41295</v>
      </c>
      <c r="B3266" s="42">
        <v>46773</v>
      </c>
      <c r="C3266" s="130">
        <v>180</v>
      </c>
      <c r="D3266" s="43">
        <v>8.5099999999999995E-2</v>
      </c>
      <c r="E3266" s="43">
        <v>0.08</v>
      </c>
      <c r="F3266" s="44">
        <v>177900</v>
      </c>
      <c r="G3266" s="44">
        <v>177900</v>
      </c>
      <c r="H3266" s="44">
        <v>104063.9</v>
      </c>
      <c r="I3266" s="44">
        <v>119422.39</v>
      </c>
      <c r="J3266" s="68">
        <f t="shared" si="150"/>
        <v>0.58495727937043285</v>
      </c>
      <c r="K3266" s="43">
        <f t="shared" si="151"/>
        <v>0.67128943226531756</v>
      </c>
      <c r="L3266" s="41" t="str">
        <f t="shared" si="152"/>
        <v>AA</v>
      </c>
      <c r="M3266" s="41" t="s">
        <v>609</v>
      </c>
      <c r="N3266" s="41" t="s">
        <v>428</v>
      </c>
      <c r="O3266" s="41" t="s">
        <v>70</v>
      </c>
    </row>
    <row r="3267" spans="1:15">
      <c r="A3267" s="42">
        <v>41078</v>
      </c>
      <c r="B3267" s="42">
        <v>46252</v>
      </c>
      <c r="C3267" s="130">
        <v>170</v>
      </c>
      <c r="D3267" s="43">
        <v>8.5099999999999995E-2</v>
      </c>
      <c r="E3267" s="43">
        <v>0.08</v>
      </c>
      <c r="F3267" s="44">
        <v>186200</v>
      </c>
      <c r="G3267" s="44">
        <v>186200</v>
      </c>
      <c r="H3267" s="44">
        <v>87726.51</v>
      </c>
      <c r="I3267" s="44">
        <v>124999.99</v>
      </c>
      <c r="J3267" s="68">
        <f t="shared" ref="J3267:J3330" si="153">H3267/G3267</f>
        <v>0.4711412996777658</v>
      </c>
      <c r="K3267" s="43">
        <f t="shared" ref="K3267:K3330" si="154">I3267/G3267</f>
        <v>0.67132110633727182</v>
      </c>
      <c r="L3267" s="41" t="str">
        <f t="shared" ref="L3267:L3330" si="155">IF(J3267&lt;=65%,"AA",IF(J3267&lt;=75%,"A",IF(J3267&lt;=85%,"B","C")))</f>
        <v>AA</v>
      </c>
      <c r="M3267" s="41" t="s">
        <v>649</v>
      </c>
      <c r="N3267" s="41" t="s">
        <v>417</v>
      </c>
      <c r="O3267" s="41" t="s">
        <v>70</v>
      </c>
    </row>
    <row r="3268" spans="1:15">
      <c r="A3268" s="42">
        <v>41698</v>
      </c>
      <c r="B3268" s="42">
        <v>52655</v>
      </c>
      <c r="C3268" s="130">
        <v>360</v>
      </c>
      <c r="D3268" s="43">
        <v>8.5099999999999995E-2</v>
      </c>
      <c r="E3268" s="43">
        <v>8.5099999999999995E-2</v>
      </c>
      <c r="F3268" s="44">
        <v>190600</v>
      </c>
      <c r="G3268" s="44">
        <v>190600</v>
      </c>
      <c r="H3268" s="44">
        <v>124761.47</v>
      </c>
      <c r="I3268" s="44">
        <v>127999.99</v>
      </c>
      <c r="J3268" s="68">
        <f t="shared" si="153"/>
        <v>0.65457224554039872</v>
      </c>
      <c r="K3268" s="43">
        <f t="shared" si="154"/>
        <v>0.67156343126967477</v>
      </c>
      <c r="L3268" s="41" t="str">
        <f t="shared" si="155"/>
        <v>A</v>
      </c>
      <c r="M3268" s="41" t="s">
        <v>539</v>
      </c>
      <c r="N3268" s="41" t="s">
        <v>429</v>
      </c>
      <c r="O3268" s="41" t="s">
        <v>70</v>
      </c>
    </row>
    <row r="3269" spans="1:15">
      <c r="A3269" s="42">
        <v>41502</v>
      </c>
      <c r="B3269" s="42">
        <v>54286</v>
      </c>
      <c r="C3269" s="130">
        <v>420</v>
      </c>
      <c r="D3269" s="43">
        <v>8.5099999999999995E-2</v>
      </c>
      <c r="E3269" s="43">
        <v>7.4400000000000008E-2</v>
      </c>
      <c r="F3269" s="44">
        <v>186000</v>
      </c>
      <c r="G3269" s="44">
        <v>186000</v>
      </c>
      <c r="H3269" s="44">
        <v>121072.47</v>
      </c>
      <c r="I3269" s="44">
        <v>124986.75</v>
      </c>
      <c r="J3269" s="68">
        <f t="shared" si="153"/>
        <v>0.65092725806451612</v>
      </c>
      <c r="K3269" s="43">
        <f t="shared" si="154"/>
        <v>0.67197177419354837</v>
      </c>
      <c r="L3269" s="41" t="str">
        <f t="shared" si="155"/>
        <v>A</v>
      </c>
      <c r="M3269" s="41" t="s">
        <v>467</v>
      </c>
      <c r="N3269" s="41" t="s">
        <v>425</v>
      </c>
      <c r="O3269" s="41" t="s">
        <v>70</v>
      </c>
    </row>
    <row r="3270" spans="1:15">
      <c r="A3270" s="42">
        <v>41348</v>
      </c>
      <c r="B3270" s="42">
        <v>54132</v>
      </c>
      <c r="C3270" s="130">
        <v>420</v>
      </c>
      <c r="D3270" s="43">
        <v>8.5099999999999995E-2</v>
      </c>
      <c r="E3270" s="43">
        <v>0.08</v>
      </c>
      <c r="F3270" s="44">
        <v>175000</v>
      </c>
      <c r="G3270" s="44">
        <v>175000</v>
      </c>
      <c r="H3270" s="44">
        <v>113406.45</v>
      </c>
      <c r="I3270" s="44">
        <v>117598.6</v>
      </c>
      <c r="J3270" s="68">
        <f t="shared" si="153"/>
        <v>0.64803685714285708</v>
      </c>
      <c r="K3270" s="43">
        <f t="shared" si="154"/>
        <v>0.67199200000000003</v>
      </c>
      <c r="L3270" s="41" t="str">
        <f t="shared" si="155"/>
        <v>AA</v>
      </c>
      <c r="M3270" s="41" t="s">
        <v>563</v>
      </c>
      <c r="N3270" s="41" t="s">
        <v>436</v>
      </c>
      <c r="O3270" s="41" t="s">
        <v>70</v>
      </c>
    </row>
    <row r="3271" spans="1:15">
      <c r="A3271" s="38">
        <v>41184</v>
      </c>
      <c r="B3271" s="38">
        <v>53967</v>
      </c>
      <c r="C3271" s="131">
        <v>420</v>
      </c>
      <c r="D3271" s="39">
        <v>8.5099999999999995E-2</v>
      </c>
      <c r="E3271" s="39">
        <v>0.08</v>
      </c>
      <c r="F3271" s="40">
        <v>146100</v>
      </c>
      <c r="G3271" s="40">
        <v>146100</v>
      </c>
      <c r="H3271" s="40">
        <v>92764.22</v>
      </c>
      <c r="I3271" s="40">
        <v>98181.84</v>
      </c>
      <c r="J3271" s="67">
        <f t="shared" si="153"/>
        <v>0.63493648186173857</v>
      </c>
      <c r="K3271" s="39">
        <f t="shared" si="154"/>
        <v>0.67201806981519507</v>
      </c>
      <c r="L3271" s="2" t="str">
        <f t="shared" si="155"/>
        <v>AA</v>
      </c>
      <c r="M3271" s="2" t="s">
        <v>531</v>
      </c>
      <c r="N3271" s="2" t="s">
        <v>423</v>
      </c>
      <c r="O3271" s="2" t="s">
        <v>70</v>
      </c>
    </row>
    <row r="3272" spans="1:15">
      <c r="A3272" s="42">
        <v>41311</v>
      </c>
      <c r="B3272" s="42">
        <v>53211</v>
      </c>
      <c r="C3272" s="130">
        <v>391</v>
      </c>
      <c r="D3272" s="43">
        <v>8.5099999999999995E-2</v>
      </c>
      <c r="E3272" s="43">
        <v>7.4400000000000008E-2</v>
      </c>
      <c r="F3272" s="44">
        <v>155000</v>
      </c>
      <c r="G3272" s="44">
        <v>155000</v>
      </c>
      <c r="H3272" s="44">
        <v>98954.69</v>
      </c>
      <c r="I3272" s="44">
        <v>104172.67</v>
      </c>
      <c r="J3272" s="68">
        <f t="shared" si="153"/>
        <v>0.63841735483870965</v>
      </c>
      <c r="K3272" s="43">
        <f t="shared" si="154"/>
        <v>0.67208174193548387</v>
      </c>
      <c r="L3272" s="41" t="str">
        <f t="shared" si="155"/>
        <v>AA</v>
      </c>
      <c r="M3272" s="41" t="s">
        <v>496</v>
      </c>
      <c r="N3272" s="41" t="s">
        <v>417</v>
      </c>
      <c r="O3272" s="41" t="s">
        <v>70</v>
      </c>
    </row>
    <row r="3273" spans="1:15">
      <c r="A3273" s="38">
        <v>41262</v>
      </c>
      <c r="B3273" s="38">
        <v>48567</v>
      </c>
      <c r="C3273" s="131">
        <v>240</v>
      </c>
      <c r="D3273" s="39">
        <v>8.5099999999999995E-2</v>
      </c>
      <c r="E3273" s="39">
        <v>7.4400000000000008E-2</v>
      </c>
      <c r="F3273" s="40">
        <v>148000</v>
      </c>
      <c r="G3273" s="40">
        <v>148000</v>
      </c>
      <c r="H3273" s="40">
        <v>89727.89</v>
      </c>
      <c r="I3273" s="40">
        <v>99468.54</v>
      </c>
      <c r="J3273" s="67">
        <f t="shared" si="153"/>
        <v>0.60626952702702708</v>
      </c>
      <c r="K3273" s="39">
        <f t="shared" si="154"/>
        <v>0.67208472972972966</v>
      </c>
      <c r="L3273" s="2" t="str">
        <f t="shared" si="155"/>
        <v>AA</v>
      </c>
      <c r="M3273" s="2" t="s">
        <v>475</v>
      </c>
      <c r="N3273" s="2" t="s">
        <v>427</v>
      </c>
      <c r="O3273" s="2" t="s">
        <v>70</v>
      </c>
    </row>
    <row r="3274" spans="1:15">
      <c r="A3274" s="38">
        <v>41087</v>
      </c>
      <c r="B3274" s="38">
        <v>45470</v>
      </c>
      <c r="C3274" s="131">
        <v>144</v>
      </c>
      <c r="D3274" s="39">
        <v>8.5099999999999995E-2</v>
      </c>
      <c r="E3274" s="39">
        <v>7.4400000000000008E-2</v>
      </c>
      <c r="F3274" s="40">
        <v>180000</v>
      </c>
      <c r="G3274" s="40">
        <v>180000</v>
      </c>
      <c r="H3274" s="40">
        <v>74019.59</v>
      </c>
      <c r="I3274" s="40">
        <v>120999.99</v>
      </c>
      <c r="J3274" s="67">
        <f t="shared" si="153"/>
        <v>0.41121994444444443</v>
      </c>
      <c r="K3274" s="39">
        <f t="shared" si="154"/>
        <v>0.67222216666666668</v>
      </c>
      <c r="L3274" s="2" t="str">
        <f t="shared" si="155"/>
        <v>AA</v>
      </c>
      <c r="M3274" s="2" t="s">
        <v>1171</v>
      </c>
      <c r="N3274" s="2" t="s">
        <v>423</v>
      </c>
      <c r="O3274" s="2" t="s">
        <v>70</v>
      </c>
    </row>
    <row r="3275" spans="1:15">
      <c r="A3275" s="42">
        <v>41682</v>
      </c>
      <c r="B3275" s="42">
        <v>54466</v>
      </c>
      <c r="C3275" s="130">
        <v>420</v>
      </c>
      <c r="D3275" s="43">
        <v>8.5099999999999995E-2</v>
      </c>
      <c r="E3275" s="43">
        <v>7.4400000000000008E-2</v>
      </c>
      <c r="F3275" s="44">
        <v>178000</v>
      </c>
      <c r="G3275" s="44">
        <v>178000</v>
      </c>
      <c r="H3275" s="44">
        <v>117298.34</v>
      </c>
      <c r="I3275" s="44">
        <v>119699.99</v>
      </c>
      <c r="J3275" s="68">
        <f t="shared" si="153"/>
        <v>0.65897943820224714</v>
      </c>
      <c r="K3275" s="43">
        <f t="shared" si="154"/>
        <v>0.67247185393258435</v>
      </c>
      <c r="L3275" s="41" t="str">
        <f t="shared" si="155"/>
        <v>A</v>
      </c>
      <c r="M3275" s="41" t="s">
        <v>594</v>
      </c>
      <c r="N3275" s="41" t="s">
        <v>419</v>
      </c>
      <c r="O3275" s="41" t="s">
        <v>70</v>
      </c>
    </row>
    <row r="3276" spans="1:15">
      <c r="A3276" s="38">
        <v>41528</v>
      </c>
      <c r="B3276" s="38">
        <v>51846</v>
      </c>
      <c r="C3276" s="131">
        <v>339</v>
      </c>
      <c r="D3276" s="39">
        <v>8.5099999999999995E-2</v>
      </c>
      <c r="E3276" s="39">
        <v>0.08</v>
      </c>
      <c r="F3276" s="40">
        <v>148688</v>
      </c>
      <c r="G3276" s="40">
        <v>148688</v>
      </c>
      <c r="H3276" s="40">
        <v>96140.44</v>
      </c>
      <c r="I3276" s="40">
        <v>99999.99</v>
      </c>
      <c r="J3276" s="67">
        <f t="shared" si="153"/>
        <v>0.64659178951899277</v>
      </c>
      <c r="K3276" s="39">
        <f t="shared" si="154"/>
        <v>0.67254916334875714</v>
      </c>
      <c r="L3276" s="2" t="str">
        <f t="shared" si="155"/>
        <v>AA</v>
      </c>
      <c r="M3276" s="2" t="s">
        <v>1314</v>
      </c>
      <c r="N3276" s="2" t="s">
        <v>420</v>
      </c>
      <c r="O3276" s="2" t="s">
        <v>70</v>
      </c>
    </row>
    <row r="3277" spans="1:15">
      <c r="A3277" s="42">
        <v>41179</v>
      </c>
      <c r="B3277" s="42">
        <v>53962</v>
      </c>
      <c r="C3277" s="130">
        <v>420</v>
      </c>
      <c r="D3277" s="43">
        <v>8.5099999999999995E-2</v>
      </c>
      <c r="E3277" s="43">
        <v>0.08</v>
      </c>
      <c r="F3277" s="44">
        <v>169500</v>
      </c>
      <c r="G3277" s="44">
        <v>169500</v>
      </c>
      <c r="H3277" s="44">
        <v>108276.35</v>
      </c>
      <c r="I3277" s="44">
        <v>114000</v>
      </c>
      <c r="J3277" s="68">
        <f t="shared" si="153"/>
        <v>0.63879852507374635</v>
      </c>
      <c r="K3277" s="43">
        <f t="shared" si="154"/>
        <v>0.67256637168141598</v>
      </c>
      <c r="L3277" s="41" t="str">
        <f t="shared" si="155"/>
        <v>AA</v>
      </c>
      <c r="M3277" s="41" t="s">
        <v>497</v>
      </c>
      <c r="N3277" s="41" t="s">
        <v>417</v>
      </c>
      <c r="O3277" s="41" t="s">
        <v>70</v>
      </c>
    </row>
    <row r="3278" spans="1:15">
      <c r="A3278" s="42">
        <v>41304</v>
      </c>
      <c r="B3278" s="42">
        <v>48609</v>
      </c>
      <c r="C3278" s="130">
        <v>240</v>
      </c>
      <c r="D3278" s="43">
        <v>8.5099999999999995E-2</v>
      </c>
      <c r="E3278" s="43">
        <v>7.4400000000000008E-2</v>
      </c>
      <c r="F3278" s="44">
        <v>190300</v>
      </c>
      <c r="G3278" s="44">
        <v>190300</v>
      </c>
      <c r="H3278" s="44">
        <v>115990.39</v>
      </c>
      <c r="I3278" s="44">
        <v>128000.62</v>
      </c>
      <c r="J3278" s="68">
        <f t="shared" si="153"/>
        <v>0.60951334734629536</v>
      </c>
      <c r="K3278" s="43">
        <f t="shared" si="154"/>
        <v>0.67262543352601156</v>
      </c>
      <c r="L3278" s="41" t="str">
        <f t="shared" si="155"/>
        <v>AA</v>
      </c>
      <c r="M3278" s="41" t="s">
        <v>601</v>
      </c>
      <c r="N3278" s="41" t="s">
        <v>435</v>
      </c>
      <c r="O3278" s="41" t="s">
        <v>70</v>
      </c>
    </row>
    <row r="3279" spans="1:15">
      <c r="A3279" s="38">
        <v>41479</v>
      </c>
      <c r="B3279" s="38">
        <v>48784</v>
      </c>
      <c r="C3279" s="131">
        <v>240</v>
      </c>
      <c r="D3279" s="39">
        <v>8.5099999999999995E-2</v>
      </c>
      <c r="E3279" s="39">
        <v>7.5300000000000006E-2</v>
      </c>
      <c r="F3279" s="40">
        <v>110000</v>
      </c>
      <c r="G3279" s="40">
        <v>110000</v>
      </c>
      <c r="H3279" s="40">
        <v>68935.259999999995</v>
      </c>
      <c r="I3279" s="40">
        <v>73999.990000000005</v>
      </c>
      <c r="J3279" s="67">
        <f t="shared" si="153"/>
        <v>0.62668418181818175</v>
      </c>
      <c r="K3279" s="39">
        <f t="shared" si="154"/>
        <v>0.67272718181818192</v>
      </c>
      <c r="L3279" s="2" t="str">
        <f t="shared" si="155"/>
        <v>AA</v>
      </c>
      <c r="M3279" s="2" t="s">
        <v>1071</v>
      </c>
      <c r="N3279" s="2" t="s">
        <v>421</v>
      </c>
      <c r="O3279" s="2" t="s">
        <v>70</v>
      </c>
    </row>
    <row r="3280" spans="1:15">
      <c r="A3280" s="42">
        <v>41166</v>
      </c>
      <c r="B3280" s="42">
        <v>48805</v>
      </c>
      <c r="C3280" s="130">
        <v>251</v>
      </c>
      <c r="D3280" s="43">
        <v>8.5099999999999995E-2</v>
      </c>
      <c r="E3280" s="43">
        <v>0.08</v>
      </c>
      <c r="F3280" s="44">
        <v>160000</v>
      </c>
      <c r="G3280" s="44">
        <v>160000</v>
      </c>
      <c r="H3280" s="44">
        <v>96368.02</v>
      </c>
      <c r="I3280" s="44">
        <v>107637.78</v>
      </c>
      <c r="J3280" s="68">
        <f t="shared" si="153"/>
        <v>0.60230012500000008</v>
      </c>
      <c r="K3280" s="43">
        <f t="shared" si="154"/>
        <v>0.67273612500000002</v>
      </c>
      <c r="L3280" s="41" t="str">
        <f t="shared" si="155"/>
        <v>AA</v>
      </c>
      <c r="M3280" s="41" t="s">
        <v>588</v>
      </c>
      <c r="N3280" s="41" t="s">
        <v>417</v>
      </c>
      <c r="O3280" s="41" t="s">
        <v>70</v>
      </c>
    </row>
    <row r="3281" spans="1:15">
      <c r="A3281" s="38">
        <v>41674</v>
      </c>
      <c r="B3281" s="38">
        <v>53574</v>
      </c>
      <c r="C3281" s="131">
        <v>391</v>
      </c>
      <c r="D3281" s="39">
        <v>8.5099999999999995E-2</v>
      </c>
      <c r="E3281" s="39">
        <v>7.8100000000000003E-2</v>
      </c>
      <c r="F3281" s="40">
        <v>188000</v>
      </c>
      <c r="G3281" s="40">
        <v>188000</v>
      </c>
      <c r="H3281" s="40">
        <v>123834.68</v>
      </c>
      <c r="I3281" s="40">
        <v>126488.21</v>
      </c>
      <c r="J3281" s="67">
        <f t="shared" si="153"/>
        <v>0.65869510638297868</v>
      </c>
      <c r="K3281" s="39">
        <f t="shared" si="154"/>
        <v>0.67280962765957453</v>
      </c>
      <c r="L3281" s="2" t="str">
        <f t="shared" si="155"/>
        <v>A</v>
      </c>
      <c r="M3281" s="2" t="s">
        <v>150</v>
      </c>
      <c r="N3281" s="2" t="s">
        <v>422</v>
      </c>
      <c r="O3281" s="2" t="s">
        <v>70</v>
      </c>
    </row>
    <row r="3282" spans="1:15">
      <c r="A3282" s="38">
        <v>41495</v>
      </c>
      <c r="B3282" s="38">
        <v>52452</v>
      </c>
      <c r="C3282" s="131">
        <v>360</v>
      </c>
      <c r="D3282" s="39">
        <v>8.5099999999999995E-2</v>
      </c>
      <c r="E3282" s="39">
        <v>7.4400000000000008E-2</v>
      </c>
      <c r="F3282" s="40">
        <v>133000</v>
      </c>
      <c r="G3282" s="40">
        <v>133000</v>
      </c>
      <c r="H3282" s="40">
        <v>89296.14</v>
      </c>
      <c r="I3282" s="40">
        <v>89499.99</v>
      </c>
      <c r="J3282" s="67">
        <f t="shared" si="153"/>
        <v>0.67139954887218045</v>
      </c>
      <c r="K3282" s="39">
        <f t="shared" si="154"/>
        <v>0.67293225563909775</v>
      </c>
      <c r="L3282" s="2" t="str">
        <f t="shared" si="155"/>
        <v>A</v>
      </c>
      <c r="M3282" s="2" t="s">
        <v>505</v>
      </c>
      <c r="N3282" s="2" t="s">
        <v>424</v>
      </c>
      <c r="O3282" s="2" t="s">
        <v>70</v>
      </c>
    </row>
    <row r="3283" spans="1:15">
      <c r="A3283" s="38">
        <v>41354</v>
      </c>
      <c r="B3283" s="38">
        <v>50181</v>
      </c>
      <c r="C3283" s="131">
        <v>290</v>
      </c>
      <c r="D3283" s="39">
        <v>8.5099999999999995E-2</v>
      </c>
      <c r="E3283" s="39">
        <v>0.08</v>
      </c>
      <c r="F3283" s="40">
        <v>163085</v>
      </c>
      <c r="G3283" s="40">
        <v>163085</v>
      </c>
      <c r="H3283" s="40">
        <v>102233.57</v>
      </c>
      <c r="I3283" s="40">
        <v>109748.22</v>
      </c>
      <c r="J3283" s="67">
        <f t="shared" si="153"/>
        <v>0.62687291902995379</v>
      </c>
      <c r="K3283" s="39">
        <f t="shared" si="154"/>
        <v>0.67295103780237298</v>
      </c>
      <c r="L3283" s="2" t="str">
        <f t="shared" si="155"/>
        <v>AA</v>
      </c>
      <c r="M3283" s="2" t="s">
        <v>519</v>
      </c>
      <c r="N3283" s="2" t="s">
        <v>417</v>
      </c>
      <c r="O3283" s="2" t="s">
        <v>70</v>
      </c>
    </row>
    <row r="3284" spans="1:15">
      <c r="A3284" s="38">
        <v>41403</v>
      </c>
      <c r="B3284" s="38">
        <v>54187</v>
      </c>
      <c r="C3284" s="131">
        <v>420</v>
      </c>
      <c r="D3284" s="39">
        <v>8.5099999999999995E-2</v>
      </c>
      <c r="E3284" s="39">
        <v>7.5300000000000006E-2</v>
      </c>
      <c r="F3284" s="40">
        <v>146000</v>
      </c>
      <c r="G3284" s="40">
        <v>146000</v>
      </c>
      <c r="H3284" s="40">
        <v>94495.33</v>
      </c>
      <c r="I3284" s="40">
        <v>98262.67</v>
      </c>
      <c r="J3284" s="67">
        <f t="shared" si="153"/>
        <v>0.64722828767123286</v>
      </c>
      <c r="K3284" s="39">
        <f t="shared" si="154"/>
        <v>0.67303198630136984</v>
      </c>
      <c r="L3284" s="2" t="str">
        <f t="shared" si="155"/>
        <v>AA</v>
      </c>
      <c r="M3284" s="2" t="s">
        <v>701</v>
      </c>
      <c r="N3284" s="2" t="s">
        <v>417</v>
      </c>
      <c r="O3284" s="2" t="s">
        <v>70</v>
      </c>
    </row>
    <row r="3285" spans="1:15">
      <c r="A3285" s="42">
        <v>41179</v>
      </c>
      <c r="B3285" s="42">
        <v>52136</v>
      </c>
      <c r="C3285" s="130">
        <v>360</v>
      </c>
      <c r="D3285" s="43">
        <v>8.5099999999999995E-2</v>
      </c>
      <c r="E3285" s="43">
        <v>0.08</v>
      </c>
      <c r="F3285" s="44">
        <v>156000</v>
      </c>
      <c r="G3285" s="44">
        <v>156000</v>
      </c>
      <c r="H3285" s="44">
        <v>97742.41</v>
      </c>
      <c r="I3285" s="44">
        <v>104993.93</v>
      </c>
      <c r="J3285" s="68">
        <f t="shared" si="153"/>
        <v>0.62655391025641027</v>
      </c>
      <c r="K3285" s="43">
        <f t="shared" si="154"/>
        <v>0.67303801282051279</v>
      </c>
      <c r="L3285" s="41" t="str">
        <f t="shared" si="155"/>
        <v>AA</v>
      </c>
      <c r="M3285" s="41" t="s">
        <v>746</v>
      </c>
      <c r="N3285" s="41" t="s">
        <v>417</v>
      </c>
      <c r="O3285" s="41" t="s">
        <v>70</v>
      </c>
    </row>
    <row r="3286" spans="1:15">
      <c r="A3286" s="42">
        <v>41358</v>
      </c>
      <c r="B3286" s="42">
        <v>47143</v>
      </c>
      <c r="C3286" s="130">
        <v>190</v>
      </c>
      <c r="D3286" s="43">
        <v>8.5099999999999995E-2</v>
      </c>
      <c r="E3286" s="43">
        <v>8.5099999999999995E-2</v>
      </c>
      <c r="F3286" s="44">
        <v>130000</v>
      </c>
      <c r="G3286" s="44">
        <v>130000</v>
      </c>
      <c r="H3286" s="44">
        <v>77893.919999999998</v>
      </c>
      <c r="I3286" s="44">
        <v>87494.99</v>
      </c>
      <c r="J3286" s="68">
        <f t="shared" si="153"/>
        <v>0.59918399999999994</v>
      </c>
      <c r="K3286" s="43">
        <f t="shared" si="154"/>
        <v>0.67303838461538468</v>
      </c>
      <c r="L3286" s="41" t="str">
        <f t="shared" si="155"/>
        <v>AA</v>
      </c>
      <c r="M3286" s="41" t="s">
        <v>625</v>
      </c>
      <c r="N3286" s="41" t="s">
        <v>419</v>
      </c>
      <c r="O3286" s="41" t="s">
        <v>70</v>
      </c>
    </row>
    <row r="3287" spans="1:15">
      <c r="A3287" s="38">
        <v>41086</v>
      </c>
      <c r="B3287" s="38">
        <v>49274</v>
      </c>
      <c r="C3287" s="131">
        <v>269</v>
      </c>
      <c r="D3287" s="39">
        <v>8.5099999999999995E-2</v>
      </c>
      <c r="E3287" s="39">
        <v>7.5300000000000006E-2</v>
      </c>
      <c r="F3287" s="40">
        <v>142000</v>
      </c>
      <c r="G3287" s="40">
        <v>142000</v>
      </c>
      <c r="H3287" s="40">
        <v>85826.78</v>
      </c>
      <c r="I3287" s="40">
        <v>95571.88</v>
      </c>
      <c r="J3287" s="67">
        <f t="shared" si="153"/>
        <v>0.60441394366197188</v>
      </c>
      <c r="K3287" s="39">
        <f t="shared" si="154"/>
        <v>0.67304140845070426</v>
      </c>
      <c r="L3287" s="2" t="str">
        <f t="shared" si="155"/>
        <v>AA</v>
      </c>
      <c r="M3287" s="2" t="s">
        <v>632</v>
      </c>
      <c r="N3287" s="2" t="s">
        <v>424</v>
      </c>
      <c r="O3287" s="2" t="s">
        <v>70</v>
      </c>
    </row>
    <row r="3288" spans="1:15">
      <c r="A3288" s="38">
        <v>41096</v>
      </c>
      <c r="B3288" s="38">
        <v>50227</v>
      </c>
      <c r="C3288" s="131">
        <v>300</v>
      </c>
      <c r="D3288" s="39">
        <v>8.5099999999999995E-2</v>
      </c>
      <c r="E3288" s="39">
        <v>0.08</v>
      </c>
      <c r="F3288" s="40">
        <v>104000</v>
      </c>
      <c r="G3288" s="40">
        <v>104000</v>
      </c>
      <c r="H3288" s="40">
        <v>63523.55</v>
      </c>
      <c r="I3288" s="40">
        <v>69999.990000000005</v>
      </c>
      <c r="J3288" s="67">
        <f t="shared" si="153"/>
        <v>0.61080336538461544</v>
      </c>
      <c r="K3288" s="39">
        <f t="shared" si="154"/>
        <v>0.67307682692307702</v>
      </c>
      <c r="L3288" s="2" t="str">
        <f t="shared" si="155"/>
        <v>AA</v>
      </c>
      <c r="M3288" s="2" t="s">
        <v>1398</v>
      </c>
      <c r="N3288" s="2" t="s">
        <v>417</v>
      </c>
      <c r="O3288" s="2" t="s">
        <v>70</v>
      </c>
    </row>
    <row r="3289" spans="1:15">
      <c r="A3289" s="42">
        <v>41590</v>
      </c>
      <c r="B3289" s="42">
        <v>42928</v>
      </c>
      <c r="C3289" s="130">
        <v>44</v>
      </c>
      <c r="D3289" s="43">
        <v>8.5099999999999995E-2</v>
      </c>
      <c r="E3289" s="43">
        <v>0.08</v>
      </c>
      <c r="F3289" s="44">
        <v>150000</v>
      </c>
      <c r="G3289" s="44">
        <v>150000</v>
      </c>
      <c r="H3289" s="44">
        <v>37203.85</v>
      </c>
      <c r="I3289" s="44">
        <v>100966.94</v>
      </c>
      <c r="J3289" s="68">
        <f t="shared" si="153"/>
        <v>0.24802566666666664</v>
      </c>
      <c r="K3289" s="43">
        <f t="shared" si="154"/>
        <v>0.67311293333333333</v>
      </c>
      <c r="L3289" s="41" t="str">
        <f t="shared" si="155"/>
        <v>AA</v>
      </c>
      <c r="M3289" s="41" t="s">
        <v>1586</v>
      </c>
      <c r="N3289" s="41" t="s">
        <v>417</v>
      </c>
      <c r="O3289" s="41" t="s">
        <v>70</v>
      </c>
    </row>
    <row r="3290" spans="1:15">
      <c r="A3290" s="42">
        <v>41383</v>
      </c>
      <c r="B3290" s="42">
        <v>52340</v>
      </c>
      <c r="C3290" s="130">
        <v>360</v>
      </c>
      <c r="D3290" s="43">
        <v>8.5099999999999995E-2</v>
      </c>
      <c r="E3290" s="43">
        <v>7.4400000000000008E-2</v>
      </c>
      <c r="F3290" s="44">
        <v>145000</v>
      </c>
      <c r="G3290" s="44">
        <v>145000</v>
      </c>
      <c r="H3290" s="44">
        <v>92721.31</v>
      </c>
      <c r="I3290" s="44">
        <v>97624.53</v>
      </c>
      <c r="J3290" s="68">
        <f t="shared" si="153"/>
        <v>0.63945731034482756</v>
      </c>
      <c r="K3290" s="43">
        <f t="shared" si="154"/>
        <v>0.67327262068965521</v>
      </c>
      <c r="L3290" s="41" t="str">
        <f t="shared" si="155"/>
        <v>AA</v>
      </c>
      <c r="M3290" s="41" t="s">
        <v>464</v>
      </c>
      <c r="N3290" s="41" t="s">
        <v>424</v>
      </c>
      <c r="O3290" s="41" t="s">
        <v>70</v>
      </c>
    </row>
    <row r="3291" spans="1:15">
      <c r="A3291" s="42">
        <v>41428</v>
      </c>
      <c r="B3291" s="42">
        <v>54212</v>
      </c>
      <c r="C3291" s="130">
        <v>420</v>
      </c>
      <c r="D3291" s="43">
        <v>8.5099999999999995E-2</v>
      </c>
      <c r="E3291" s="43">
        <v>0.08</v>
      </c>
      <c r="F3291" s="44">
        <v>150000</v>
      </c>
      <c r="G3291" s="44">
        <v>150000</v>
      </c>
      <c r="H3291" s="44">
        <v>97474.81</v>
      </c>
      <c r="I3291" s="44">
        <v>100999.99</v>
      </c>
      <c r="J3291" s="68">
        <f t="shared" si="153"/>
        <v>0.6498320666666666</v>
      </c>
      <c r="K3291" s="43">
        <f t="shared" si="154"/>
        <v>0.67333326666666671</v>
      </c>
      <c r="L3291" s="41" t="str">
        <f t="shared" si="155"/>
        <v>AA</v>
      </c>
      <c r="M3291" s="41" t="s">
        <v>878</v>
      </c>
      <c r="N3291" s="41" t="s">
        <v>417</v>
      </c>
      <c r="O3291" s="41" t="s">
        <v>70</v>
      </c>
    </row>
    <row r="3292" spans="1:15">
      <c r="A3292" s="38">
        <v>41464</v>
      </c>
      <c r="B3292" s="38">
        <v>54248</v>
      </c>
      <c r="C3292" s="131">
        <v>420</v>
      </c>
      <c r="D3292" s="39">
        <v>8.5099999999999995E-2</v>
      </c>
      <c r="E3292" s="39">
        <v>0.08</v>
      </c>
      <c r="F3292" s="40">
        <v>150000</v>
      </c>
      <c r="G3292" s="40">
        <v>150000</v>
      </c>
      <c r="H3292" s="40">
        <v>97614.24</v>
      </c>
      <c r="I3292" s="40">
        <v>100999.99</v>
      </c>
      <c r="J3292" s="67">
        <f t="shared" si="153"/>
        <v>0.65076160000000005</v>
      </c>
      <c r="K3292" s="39">
        <f t="shared" si="154"/>
        <v>0.67333326666666671</v>
      </c>
      <c r="L3292" s="2" t="str">
        <f t="shared" si="155"/>
        <v>A</v>
      </c>
      <c r="M3292" s="2" t="s">
        <v>248</v>
      </c>
      <c r="N3292" s="2" t="s">
        <v>416</v>
      </c>
      <c r="O3292" s="2" t="s">
        <v>70</v>
      </c>
    </row>
    <row r="3293" spans="1:15">
      <c r="A3293" s="38">
        <v>41092</v>
      </c>
      <c r="B3293" s="38">
        <v>45871</v>
      </c>
      <c r="C3293" s="131">
        <v>157</v>
      </c>
      <c r="D3293" s="39">
        <v>8.5099999999999995E-2</v>
      </c>
      <c r="E3293" s="39">
        <v>7.5300000000000006E-2</v>
      </c>
      <c r="F3293" s="40">
        <v>178800</v>
      </c>
      <c r="G3293" s="40">
        <v>178800</v>
      </c>
      <c r="H3293" s="40">
        <v>91438.85</v>
      </c>
      <c r="I3293" s="40">
        <v>120422.09</v>
      </c>
      <c r="J3293" s="67">
        <f t="shared" si="153"/>
        <v>0.51140296420581655</v>
      </c>
      <c r="K3293" s="39">
        <f t="shared" si="154"/>
        <v>0.67350162192393737</v>
      </c>
      <c r="L3293" s="2" t="str">
        <f t="shared" si="155"/>
        <v>AA</v>
      </c>
      <c r="M3293" s="2" t="s">
        <v>495</v>
      </c>
      <c r="N3293" s="2" t="s">
        <v>424</v>
      </c>
      <c r="O3293" s="2" t="s">
        <v>70</v>
      </c>
    </row>
    <row r="3294" spans="1:15">
      <c r="A3294" s="42">
        <v>41229</v>
      </c>
      <c r="B3294" s="42">
        <v>54012</v>
      </c>
      <c r="C3294" s="130">
        <v>420</v>
      </c>
      <c r="D3294" s="43">
        <v>8.5099999999999995E-2</v>
      </c>
      <c r="E3294" s="43">
        <v>0.08</v>
      </c>
      <c r="F3294" s="44">
        <v>155000</v>
      </c>
      <c r="G3294" s="44">
        <v>155000</v>
      </c>
      <c r="H3294" s="44">
        <v>98883.3</v>
      </c>
      <c r="I3294" s="44">
        <v>104394.21</v>
      </c>
      <c r="J3294" s="68">
        <f t="shared" si="153"/>
        <v>0.63795677419354846</v>
      </c>
      <c r="K3294" s="43">
        <f t="shared" si="154"/>
        <v>0.67351103225806452</v>
      </c>
      <c r="L3294" s="41" t="str">
        <f t="shared" si="155"/>
        <v>AA</v>
      </c>
      <c r="M3294" s="41" t="s">
        <v>973</v>
      </c>
      <c r="N3294" s="41" t="s">
        <v>437</v>
      </c>
      <c r="O3294" s="41" t="s">
        <v>70</v>
      </c>
    </row>
    <row r="3295" spans="1:15">
      <c r="A3295" s="42">
        <v>41509</v>
      </c>
      <c r="B3295" s="42">
        <v>52162</v>
      </c>
      <c r="C3295" s="130">
        <v>350</v>
      </c>
      <c r="D3295" s="43">
        <v>8.5099999999999995E-2</v>
      </c>
      <c r="E3295" s="43">
        <v>7.8100000000000003E-2</v>
      </c>
      <c r="F3295" s="44">
        <v>180000</v>
      </c>
      <c r="G3295" s="44">
        <v>180000</v>
      </c>
      <c r="H3295" s="44">
        <v>116336.4</v>
      </c>
      <c r="I3295" s="44">
        <v>121233.25</v>
      </c>
      <c r="J3295" s="68">
        <f t="shared" si="153"/>
        <v>0.6463133333333333</v>
      </c>
      <c r="K3295" s="43">
        <f t="shared" si="154"/>
        <v>0.67351805555555555</v>
      </c>
      <c r="L3295" s="41" t="str">
        <f t="shared" si="155"/>
        <v>AA</v>
      </c>
      <c r="M3295" s="41" t="s">
        <v>629</v>
      </c>
      <c r="N3295" s="41" t="s">
        <v>417</v>
      </c>
      <c r="O3295" s="41" t="s">
        <v>70</v>
      </c>
    </row>
    <row r="3296" spans="1:15">
      <c r="A3296" s="42">
        <v>41222</v>
      </c>
      <c r="B3296" s="42">
        <v>48861</v>
      </c>
      <c r="C3296" s="130">
        <v>251</v>
      </c>
      <c r="D3296" s="43">
        <v>8.5099999999999995E-2</v>
      </c>
      <c r="E3296" s="43">
        <v>0.08</v>
      </c>
      <c r="F3296" s="44">
        <v>193000</v>
      </c>
      <c r="G3296" s="44">
        <v>193000</v>
      </c>
      <c r="H3296" s="44">
        <v>109037.69</v>
      </c>
      <c r="I3296" s="44">
        <v>129999.99</v>
      </c>
      <c r="J3296" s="68">
        <f t="shared" si="153"/>
        <v>0.56496212435233162</v>
      </c>
      <c r="K3296" s="43">
        <f t="shared" si="154"/>
        <v>0.6735750777202073</v>
      </c>
      <c r="L3296" s="41" t="str">
        <f t="shared" si="155"/>
        <v>AA</v>
      </c>
      <c r="M3296" s="41" t="s">
        <v>470</v>
      </c>
      <c r="N3296" s="41" t="s">
        <v>424</v>
      </c>
      <c r="O3296" s="41" t="s">
        <v>70</v>
      </c>
    </row>
    <row r="3297" spans="1:15">
      <c r="A3297" s="42">
        <v>41508</v>
      </c>
      <c r="B3297" s="42">
        <v>54292</v>
      </c>
      <c r="C3297" s="130">
        <v>420</v>
      </c>
      <c r="D3297" s="43">
        <v>8.5099999999999995E-2</v>
      </c>
      <c r="E3297" s="43">
        <v>0.08</v>
      </c>
      <c r="F3297" s="44">
        <v>130000</v>
      </c>
      <c r="G3297" s="44">
        <v>130000</v>
      </c>
      <c r="H3297" s="44">
        <v>77476.05</v>
      </c>
      <c r="I3297" s="44">
        <v>87573.2</v>
      </c>
      <c r="J3297" s="68">
        <f t="shared" si="153"/>
        <v>0.59596961538461546</v>
      </c>
      <c r="K3297" s="43">
        <f t="shared" si="154"/>
        <v>0.67364000000000002</v>
      </c>
      <c r="L3297" s="41" t="str">
        <f t="shared" si="155"/>
        <v>AA</v>
      </c>
      <c r="M3297" s="41" t="s">
        <v>1249</v>
      </c>
      <c r="N3297" s="41" t="s">
        <v>424</v>
      </c>
      <c r="O3297" s="41" t="s">
        <v>70</v>
      </c>
    </row>
    <row r="3298" spans="1:15">
      <c r="A3298" s="42">
        <v>41592</v>
      </c>
      <c r="B3298" s="42">
        <v>51727</v>
      </c>
      <c r="C3298" s="130">
        <v>333</v>
      </c>
      <c r="D3298" s="43">
        <v>8.5099999999999995E-2</v>
      </c>
      <c r="E3298" s="43">
        <v>7.5300000000000006E-2</v>
      </c>
      <c r="F3298" s="44">
        <v>145000</v>
      </c>
      <c r="G3298" s="44">
        <v>145000</v>
      </c>
      <c r="H3298" s="44">
        <v>94275.47</v>
      </c>
      <c r="I3298" s="44">
        <v>97681.600000000006</v>
      </c>
      <c r="J3298" s="68">
        <f t="shared" si="153"/>
        <v>0.65017565517241382</v>
      </c>
      <c r="K3298" s="43">
        <f t="shared" si="154"/>
        <v>0.67366620689655177</v>
      </c>
      <c r="L3298" s="41" t="str">
        <f t="shared" si="155"/>
        <v>A</v>
      </c>
      <c r="M3298" s="41" t="s">
        <v>466</v>
      </c>
      <c r="N3298" s="41" t="s">
        <v>421</v>
      </c>
      <c r="O3298" s="41" t="s">
        <v>70</v>
      </c>
    </row>
    <row r="3299" spans="1:15">
      <c r="A3299" s="38">
        <v>41360</v>
      </c>
      <c r="B3299" s="38">
        <v>50491</v>
      </c>
      <c r="C3299" s="131">
        <v>300</v>
      </c>
      <c r="D3299" s="39">
        <v>8.5099999999999995E-2</v>
      </c>
      <c r="E3299" s="39">
        <v>7.4400000000000008E-2</v>
      </c>
      <c r="F3299" s="40">
        <v>190000</v>
      </c>
      <c r="G3299" s="40">
        <v>190000</v>
      </c>
      <c r="H3299" s="40">
        <v>123347.42</v>
      </c>
      <c r="I3299" s="40">
        <v>128000</v>
      </c>
      <c r="J3299" s="67">
        <f t="shared" si="153"/>
        <v>0.64919694736842104</v>
      </c>
      <c r="K3299" s="39">
        <f t="shared" si="154"/>
        <v>0.67368421052631577</v>
      </c>
      <c r="L3299" s="2" t="str">
        <f t="shared" si="155"/>
        <v>AA</v>
      </c>
      <c r="M3299" s="2" t="s">
        <v>1387</v>
      </c>
      <c r="N3299" s="2" t="s">
        <v>421</v>
      </c>
      <c r="O3299" s="2" t="s">
        <v>70</v>
      </c>
    </row>
    <row r="3300" spans="1:15">
      <c r="A3300" s="42">
        <v>41087</v>
      </c>
      <c r="B3300" s="42">
        <v>52044</v>
      </c>
      <c r="C3300" s="130">
        <v>360</v>
      </c>
      <c r="D3300" s="43">
        <v>8.5099999999999995E-2</v>
      </c>
      <c r="E3300" s="43">
        <v>0.08</v>
      </c>
      <c r="F3300" s="44">
        <v>141000</v>
      </c>
      <c r="G3300" s="44">
        <v>141000</v>
      </c>
      <c r="H3300" s="44">
        <v>87948.62</v>
      </c>
      <c r="I3300" s="44">
        <v>94999.99</v>
      </c>
      <c r="J3300" s="68">
        <f t="shared" si="153"/>
        <v>0.62374907801418433</v>
      </c>
      <c r="K3300" s="43">
        <f t="shared" si="154"/>
        <v>0.67375879432624119</v>
      </c>
      <c r="L3300" s="41" t="str">
        <f t="shared" si="155"/>
        <v>AA</v>
      </c>
      <c r="M3300" s="41" t="s">
        <v>625</v>
      </c>
      <c r="N3300" s="41" t="s">
        <v>419</v>
      </c>
      <c r="O3300" s="41" t="s">
        <v>70</v>
      </c>
    </row>
    <row r="3301" spans="1:15">
      <c r="A3301" s="38">
        <v>41645</v>
      </c>
      <c r="B3301" s="38">
        <v>52268</v>
      </c>
      <c r="C3301" s="131">
        <v>349</v>
      </c>
      <c r="D3301" s="39">
        <v>8.5099999999999995E-2</v>
      </c>
      <c r="E3301" s="39">
        <v>0.08</v>
      </c>
      <c r="F3301" s="40">
        <v>167000</v>
      </c>
      <c r="G3301" s="40">
        <v>167000</v>
      </c>
      <c r="H3301" s="40">
        <v>109453.11</v>
      </c>
      <c r="I3301" s="40">
        <v>112545.76</v>
      </c>
      <c r="J3301" s="67">
        <f t="shared" si="153"/>
        <v>0.65540784431137722</v>
      </c>
      <c r="K3301" s="39">
        <f t="shared" si="154"/>
        <v>0.6739267065868263</v>
      </c>
      <c r="L3301" s="2" t="str">
        <f t="shared" si="155"/>
        <v>A</v>
      </c>
      <c r="M3301" s="2" t="s">
        <v>959</v>
      </c>
      <c r="N3301" s="2" t="s">
        <v>416</v>
      </c>
      <c r="O3301" s="2" t="s">
        <v>70</v>
      </c>
    </row>
    <row r="3302" spans="1:15">
      <c r="A3302" s="38">
        <v>41103</v>
      </c>
      <c r="B3302" s="38">
        <v>50722</v>
      </c>
      <c r="C3302" s="131">
        <v>316</v>
      </c>
      <c r="D3302" s="39">
        <v>8.5099999999999995E-2</v>
      </c>
      <c r="E3302" s="39">
        <v>7.4400000000000008E-2</v>
      </c>
      <c r="F3302" s="40">
        <v>147000</v>
      </c>
      <c r="G3302" s="40">
        <v>147000</v>
      </c>
      <c r="H3302" s="40">
        <v>90507.03</v>
      </c>
      <c r="I3302" s="40">
        <v>99099.99</v>
      </c>
      <c r="J3302" s="67">
        <f t="shared" si="153"/>
        <v>0.61569408163265305</v>
      </c>
      <c r="K3302" s="39">
        <f t="shared" si="154"/>
        <v>0.67414959183673473</v>
      </c>
      <c r="L3302" s="2" t="str">
        <f t="shared" si="155"/>
        <v>AA</v>
      </c>
      <c r="M3302" s="2" t="s">
        <v>461</v>
      </c>
      <c r="N3302" s="2" t="s">
        <v>416</v>
      </c>
      <c r="O3302" s="2" t="s">
        <v>70</v>
      </c>
    </row>
    <row r="3303" spans="1:15">
      <c r="A3303" s="38">
        <v>41508</v>
      </c>
      <c r="B3303" s="38">
        <v>46987</v>
      </c>
      <c r="C3303" s="131">
        <v>180</v>
      </c>
      <c r="D3303" s="39">
        <v>8.5099999999999995E-2</v>
      </c>
      <c r="E3303" s="39">
        <v>7.4400000000000008E-2</v>
      </c>
      <c r="F3303" s="40">
        <v>178000</v>
      </c>
      <c r="G3303" s="40">
        <v>178000</v>
      </c>
      <c r="H3303" s="40">
        <v>109288.57</v>
      </c>
      <c r="I3303" s="40">
        <v>119999.99</v>
      </c>
      <c r="J3303" s="67">
        <f t="shared" si="153"/>
        <v>0.61398073033707867</v>
      </c>
      <c r="K3303" s="39">
        <f t="shared" si="154"/>
        <v>0.67415724719101122</v>
      </c>
      <c r="L3303" s="2" t="str">
        <f t="shared" si="155"/>
        <v>AA</v>
      </c>
      <c r="M3303" s="2" t="s">
        <v>595</v>
      </c>
      <c r="N3303" s="2" t="s">
        <v>423</v>
      </c>
      <c r="O3303" s="2" t="s">
        <v>70</v>
      </c>
    </row>
    <row r="3304" spans="1:15">
      <c r="A3304" s="38">
        <v>41473</v>
      </c>
      <c r="B3304" s="38">
        <v>48778</v>
      </c>
      <c r="C3304" s="131">
        <v>240</v>
      </c>
      <c r="D3304" s="39">
        <v>8.5099999999999995E-2</v>
      </c>
      <c r="E3304" s="39">
        <v>7.8100000000000003E-2</v>
      </c>
      <c r="F3304" s="40">
        <v>160000</v>
      </c>
      <c r="G3304" s="40">
        <v>160000</v>
      </c>
      <c r="H3304" s="40">
        <v>100569.41</v>
      </c>
      <c r="I3304" s="40">
        <v>107870.01</v>
      </c>
      <c r="J3304" s="67">
        <f t="shared" si="153"/>
        <v>0.62855881250000001</v>
      </c>
      <c r="K3304" s="39">
        <f t="shared" si="154"/>
        <v>0.6741875625</v>
      </c>
      <c r="L3304" s="2" t="str">
        <f t="shared" si="155"/>
        <v>AA</v>
      </c>
      <c r="M3304" s="2" t="s">
        <v>681</v>
      </c>
      <c r="N3304" s="2" t="s">
        <v>434</v>
      </c>
      <c r="O3304" s="2" t="s">
        <v>70</v>
      </c>
    </row>
    <row r="3305" spans="1:15">
      <c r="A3305" s="42">
        <v>41487</v>
      </c>
      <c r="B3305" s="42">
        <v>48945</v>
      </c>
      <c r="C3305" s="130">
        <v>245</v>
      </c>
      <c r="D3305" s="43">
        <v>8.5099999999999995E-2</v>
      </c>
      <c r="E3305" s="43">
        <v>0.08</v>
      </c>
      <c r="F3305" s="44">
        <v>175000</v>
      </c>
      <c r="G3305" s="44">
        <v>175000</v>
      </c>
      <c r="H3305" s="44">
        <v>110578.71</v>
      </c>
      <c r="I3305" s="44">
        <v>117999.99</v>
      </c>
      <c r="J3305" s="68">
        <f t="shared" si="153"/>
        <v>0.63187834285714284</v>
      </c>
      <c r="K3305" s="43">
        <f t="shared" si="154"/>
        <v>0.67428565714285715</v>
      </c>
      <c r="L3305" s="41" t="str">
        <f t="shared" si="155"/>
        <v>AA</v>
      </c>
      <c r="M3305" s="41" t="s">
        <v>458</v>
      </c>
      <c r="N3305" s="41" t="s">
        <v>423</v>
      </c>
      <c r="O3305" s="41" t="s">
        <v>70</v>
      </c>
    </row>
    <row r="3306" spans="1:15">
      <c r="A3306" s="42">
        <v>41199</v>
      </c>
      <c r="B3306" s="42">
        <v>53982</v>
      </c>
      <c r="C3306" s="130">
        <v>420</v>
      </c>
      <c r="D3306" s="43">
        <v>8.5099999999999995E-2</v>
      </c>
      <c r="E3306" s="43">
        <v>0.08</v>
      </c>
      <c r="F3306" s="44">
        <v>148300</v>
      </c>
      <c r="G3306" s="44">
        <v>148300</v>
      </c>
      <c r="H3306" s="44">
        <v>94463.97</v>
      </c>
      <c r="I3306" s="44">
        <v>99999.99</v>
      </c>
      <c r="J3306" s="68">
        <f t="shared" si="153"/>
        <v>0.63697889413351316</v>
      </c>
      <c r="K3306" s="43">
        <f t="shared" si="154"/>
        <v>0.6743087660148348</v>
      </c>
      <c r="L3306" s="41" t="str">
        <f t="shared" si="155"/>
        <v>AA</v>
      </c>
      <c r="M3306" s="41" t="s">
        <v>1465</v>
      </c>
      <c r="N3306" s="41" t="s">
        <v>416</v>
      </c>
      <c r="O3306" s="41" t="s">
        <v>70</v>
      </c>
    </row>
    <row r="3307" spans="1:15">
      <c r="A3307" s="38">
        <v>41137</v>
      </c>
      <c r="B3307" s="38">
        <v>50786</v>
      </c>
      <c r="C3307" s="131">
        <v>317</v>
      </c>
      <c r="D3307" s="39">
        <v>8.5099999999999995E-2</v>
      </c>
      <c r="E3307" s="39">
        <v>0.08</v>
      </c>
      <c r="F3307" s="40">
        <v>185000</v>
      </c>
      <c r="G3307" s="40">
        <v>185000</v>
      </c>
      <c r="H3307" s="40">
        <v>114362.49</v>
      </c>
      <c r="I3307" s="40">
        <v>124776.66</v>
      </c>
      <c r="J3307" s="67">
        <f t="shared" si="153"/>
        <v>0.61817562162162165</v>
      </c>
      <c r="K3307" s="39">
        <f t="shared" si="154"/>
        <v>0.67446843243243249</v>
      </c>
      <c r="L3307" s="2" t="str">
        <f t="shared" si="155"/>
        <v>AA</v>
      </c>
      <c r="M3307" s="2" t="s">
        <v>451</v>
      </c>
      <c r="N3307" s="2" t="s">
        <v>419</v>
      </c>
      <c r="O3307" s="2" t="s">
        <v>70</v>
      </c>
    </row>
    <row r="3308" spans="1:15">
      <c r="A3308" s="42">
        <v>41751</v>
      </c>
      <c r="B3308" s="42">
        <v>52709</v>
      </c>
      <c r="C3308" s="130">
        <v>360</v>
      </c>
      <c r="D3308" s="43">
        <v>8.5099999999999995E-2</v>
      </c>
      <c r="E3308" s="43">
        <v>7.6799999999999993E-2</v>
      </c>
      <c r="F3308" s="44">
        <v>185000</v>
      </c>
      <c r="G3308" s="44">
        <v>185000</v>
      </c>
      <c r="H3308" s="44">
        <v>122344.84</v>
      </c>
      <c r="I3308" s="44">
        <v>124799.18</v>
      </c>
      <c r="J3308" s="68">
        <f t="shared" si="153"/>
        <v>0.66132345945945947</v>
      </c>
      <c r="K3308" s="43">
        <f t="shared" si="154"/>
        <v>0.67459016216216217</v>
      </c>
      <c r="L3308" s="41" t="str">
        <f t="shared" si="155"/>
        <v>A</v>
      </c>
      <c r="M3308" s="41" t="s">
        <v>450</v>
      </c>
      <c r="N3308" s="41" t="s">
        <v>417</v>
      </c>
      <c r="O3308" s="41" t="s">
        <v>70</v>
      </c>
    </row>
    <row r="3309" spans="1:15">
      <c r="A3309" s="42">
        <v>41542</v>
      </c>
      <c r="B3309" s="42">
        <v>52499</v>
      </c>
      <c r="C3309" s="130">
        <v>360</v>
      </c>
      <c r="D3309" s="43">
        <v>8.5099999999999995E-2</v>
      </c>
      <c r="E3309" s="43">
        <v>0.08</v>
      </c>
      <c r="F3309" s="44">
        <v>126000</v>
      </c>
      <c r="G3309" s="44">
        <v>126000</v>
      </c>
      <c r="H3309" s="44">
        <v>81975.56</v>
      </c>
      <c r="I3309" s="44">
        <v>84999.99</v>
      </c>
      <c r="J3309" s="68">
        <f t="shared" si="153"/>
        <v>0.65059968253968248</v>
      </c>
      <c r="K3309" s="43">
        <f t="shared" si="154"/>
        <v>0.67460309523809525</v>
      </c>
      <c r="L3309" s="41" t="str">
        <f t="shared" si="155"/>
        <v>A</v>
      </c>
      <c r="M3309" s="41" t="s">
        <v>1029</v>
      </c>
      <c r="N3309" s="41" t="s">
        <v>417</v>
      </c>
      <c r="O3309" s="41" t="s">
        <v>70</v>
      </c>
    </row>
    <row r="3310" spans="1:15">
      <c r="A3310" s="38">
        <v>41606</v>
      </c>
      <c r="B3310" s="38">
        <v>45258</v>
      </c>
      <c r="C3310" s="131">
        <v>120</v>
      </c>
      <c r="D3310" s="39">
        <v>8.5099999999999995E-2</v>
      </c>
      <c r="E3310" s="39">
        <v>7.4400000000000008E-2</v>
      </c>
      <c r="F3310" s="40">
        <v>185276.65</v>
      </c>
      <c r="G3310" s="40">
        <v>185276.65</v>
      </c>
      <c r="H3310" s="40">
        <v>110563.19</v>
      </c>
      <c r="I3310" s="40">
        <v>124999.99</v>
      </c>
      <c r="J3310" s="67">
        <f t="shared" si="153"/>
        <v>0.59674648694263421</v>
      </c>
      <c r="K3310" s="39">
        <f t="shared" si="154"/>
        <v>0.67466672135965333</v>
      </c>
      <c r="L3310" s="2" t="str">
        <f t="shared" si="155"/>
        <v>AA</v>
      </c>
      <c r="M3310" s="2" t="s">
        <v>467</v>
      </c>
      <c r="N3310" s="2" t="s">
        <v>425</v>
      </c>
      <c r="O3310" s="2" t="s">
        <v>70</v>
      </c>
    </row>
    <row r="3311" spans="1:15">
      <c r="A3311" s="38">
        <v>41387</v>
      </c>
      <c r="B3311" s="38">
        <v>45953</v>
      </c>
      <c r="C3311" s="131">
        <v>150</v>
      </c>
      <c r="D3311" s="39">
        <v>8.5099999999999995E-2</v>
      </c>
      <c r="E3311" s="39">
        <v>0.08</v>
      </c>
      <c r="F3311" s="40">
        <v>180000</v>
      </c>
      <c r="G3311" s="40">
        <v>180000</v>
      </c>
      <c r="H3311" s="40">
        <v>104890.96</v>
      </c>
      <c r="I3311" s="40">
        <v>121441.92</v>
      </c>
      <c r="J3311" s="67">
        <f t="shared" si="153"/>
        <v>0.58272755555555555</v>
      </c>
      <c r="K3311" s="39">
        <f t="shared" si="154"/>
        <v>0.67467733333333335</v>
      </c>
      <c r="L3311" s="2" t="str">
        <f t="shared" si="155"/>
        <v>AA</v>
      </c>
      <c r="M3311" s="2" t="s">
        <v>481</v>
      </c>
      <c r="N3311" s="2" t="s">
        <v>417</v>
      </c>
      <c r="O3311" s="2" t="s">
        <v>70</v>
      </c>
    </row>
    <row r="3312" spans="1:15">
      <c r="A3312" s="42">
        <v>41708</v>
      </c>
      <c r="B3312" s="42">
        <v>54492</v>
      </c>
      <c r="C3312" s="130">
        <v>420</v>
      </c>
      <c r="D3312" s="43">
        <v>8.5099999999999995E-2</v>
      </c>
      <c r="E3312" s="43">
        <v>0.08</v>
      </c>
      <c r="F3312" s="44">
        <v>173400</v>
      </c>
      <c r="G3312" s="44">
        <v>173400</v>
      </c>
      <c r="H3312" s="44">
        <v>114933.68</v>
      </c>
      <c r="I3312" s="44">
        <v>116999.99</v>
      </c>
      <c r="J3312" s="68">
        <f t="shared" si="153"/>
        <v>0.66282399077277965</v>
      </c>
      <c r="K3312" s="43">
        <f t="shared" si="154"/>
        <v>0.67474042675893886</v>
      </c>
      <c r="L3312" s="41" t="str">
        <f t="shared" si="155"/>
        <v>A</v>
      </c>
      <c r="M3312" s="41" t="s">
        <v>886</v>
      </c>
      <c r="N3312" s="41" t="s">
        <v>427</v>
      </c>
      <c r="O3312" s="41" t="s">
        <v>70</v>
      </c>
    </row>
    <row r="3313" spans="1:15">
      <c r="A3313" s="42">
        <v>41773</v>
      </c>
      <c r="B3313" s="42">
        <v>49078</v>
      </c>
      <c r="C3313" s="130">
        <v>240</v>
      </c>
      <c r="D3313" s="43">
        <v>8.5099999999999995E-2</v>
      </c>
      <c r="E3313" s="43">
        <v>7.8100000000000003E-2</v>
      </c>
      <c r="F3313" s="44">
        <v>155000</v>
      </c>
      <c r="G3313" s="44">
        <v>155000</v>
      </c>
      <c r="H3313" s="44">
        <v>101535.49</v>
      </c>
      <c r="I3313" s="44">
        <v>104624.97</v>
      </c>
      <c r="J3313" s="68">
        <f t="shared" si="153"/>
        <v>0.6550676774193549</v>
      </c>
      <c r="K3313" s="43">
        <f t="shared" si="154"/>
        <v>0.67499980645161295</v>
      </c>
      <c r="L3313" s="41" t="str">
        <f t="shared" si="155"/>
        <v>A</v>
      </c>
      <c r="M3313" s="41" t="s">
        <v>548</v>
      </c>
      <c r="N3313" s="41" t="s">
        <v>433</v>
      </c>
      <c r="O3313" s="41" t="s">
        <v>70</v>
      </c>
    </row>
    <row r="3314" spans="1:15">
      <c r="A3314" s="38">
        <v>41113</v>
      </c>
      <c r="B3314" s="38">
        <v>47353</v>
      </c>
      <c r="C3314" s="131">
        <v>205</v>
      </c>
      <c r="D3314" s="39">
        <v>8.5099999999999995E-2</v>
      </c>
      <c r="E3314" s="39">
        <v>0.08</v>
      </c>
      <c r="F3314" s="40">
        <v>160000</v>
      </c>
      <c r="G3314" s="40">
        <v>160000</v>
      </c>
      <c r="H3314" s="40">
        <v>92792.97</v>
      </c>
      <c r="I3314" s="40">
        <v>107999.99</v>
      </c>
      <c r="J3314" s="67">
        <f t="shared" si="153"/>
        <v>0.57995606249999998</v>
      </c>
      <c r="K3314" s="39">
        <f t="shared" si="154"/>
        <v>0.67499993749999998</v>
      </c>
      <c r="L3314" s="2" t="str">
        <f t="shared" si="155"/>
        <v>AA</v>
      </c>
      <c r="M3314" s="2" t="s">
        <v>584</v>
      </c>
      <c r="N3314" s="2" t="s">
        <v>422</v>
      </c>
      <c r="O3314" s="2" t="s">
        <v>70</v>
      </c>
    </row>
    <row r="3315" spans="1:15">
      <c r="A3315" s="38">
        <v>41684</v>
      </c>
      <c r="B3315" s="38">
        <v>52641</v>
      </c>
      <c r="C3315" s="131">
        <v>360</v>
      </c>
      <c r="D3315" s="39">
        <v>8.5099999999999995E-2</v>
      </c>
      <c r="E3315" s="39">
        <v>7.4400000000000008E-2</v>
      </c>
      <c r="F3315" s="40">
        <v>160000</v>
      </c>
      <c r="G3315" s="40">
        <v>160000</v>
      </c>
      <c r="H3315" s="40">
        <v>105318.34</v>
      </c>
      <c r="I3315" s="40">
        <v>107999.99</v>
      </c>
      <c r="J3315" s="67">
        <f t="shared" si="153"/>
        <v>0.65823962499999999</v>
      </c>
      <c r="K3315" s="39">
        <f t="shared" si="154"/>
        <v>0.67499993749999998</v>
      </c>
      <c r="L3315" s="2" t="str">
        <f t="shared" si="155"/>
        <v>A</v>
      </c>
      <c r="M3315" s="2" t="s">
        <v>779</v>
      </c>
      <c r="N3315" s="2" t="s">
        <v>416</v>
      </c>
      <c r="O3315" s="2" t="s">
        <v>70</v>
      </c>
    </row>
    <row r="3316" spans="1:15">
      <c r="A3316" s="38">
        <v>41584</v>
      </c>
      <c r="B3316" s="38">
        <v>54368</v>
      </c>
      <c r="C3316" s="131">
        <v>420</v>
      </c>
      <c r="D3316" s="39">
        <v>8.5099999999999995E-2</v>
      </c>
      <c r="E3316" s="39">
        <v>0.08</v>
      </c>
      <c r="F3316" s="40">
        <v>160000</v>
      </c>
      <c r="G3316" s="40">
        <v>160000</v>
      </c>
      <c r="H3316" s="40">
        <v>105267.97</v>
      </c>
      <c r="I3316" s="40">
        <v>107999.99</v>
      </c>
      <c r="J3316" s="67">
        <f t="shared" si="153"/>
        <v>0.65792481250000001</v>
      </c>
      <c r="K3316" s="39">
        <f t="shared" si="154"/>
        <v>0.67499993749999998</v>
      </c>
      <c r="L3316" s="2" t="str">
        <f t="shared" si="155"/>
        <v>A</v>
      </c>
      <c r="M3316" s="2" t="s">
        <v>991</v>
      </c>
      <c r="N3316" s="2" t="s">
        <v>421</v>
      </c>
      <c r="O3316" s="2" t="s">
        <v>70</v>
      </c>
    </row>
    <row r="3317" spans="1:15">
      <c r="A3317" s="42">
        <v>41659</v>
      </c>
      <c r="B3317" s="42">
        <v>54443</v>
      </c>
      <c r="C3317" s="130">
        <v>420</v>
      </c>
      <c r="D3317" s="43">
        <v>8.5099999999999995E-2</v>
      </c>
      <c r="E3317" s="43">
        <v>0.08</v>
      </c>
      <c r="F3317" s="44">
        <v>192000</v>
      </c>
      <c r="G3317" s="44">
        <v>192000</v>
      </c>
      <c r="H3317" s="44">
        <v>126847.98</v>
      </c>
      <c r="I3317" s="44">
        <v>129599.99</v>
      </c>
      <c r="J3317" s="68">
        <f t="shared" si="153"/>
        <v>0.6606665625</v>
      </c>
      <c r="K3317" s="43">
        <f t="shared" si="154"/>
        <v>0.67499994791666673</v>
      </c>
      <c r="L3317" s="41" t="str">
        <f t="shared" si="155"/>
        <v>A</v>
      </c>
      <c r="M3317" s="41" t="s">
        <v>548</v>
      </c>
      <c r="N3317" s="41" t="s">
        <v>433</v>
      </c>
      <c r="O3317" s="41" t="s">
        <v>70</v>
      </c>
    </row>
    <row r="3318" spans="1:15">
      <c r="A3318" s="42">
        <v>41736</v>
      </c>
      <c r="B3318" s="42">
        <v>49041</v>
      </c>
      <c r="C3318" s="130">
        <v>240</v>
      </c>
      <c r="D3318" s="43">
        <v>8.5099999999999995E-2</v>
      </c>
      <c r="E3318" s="43">
        <v>7.5300000000000006E-2</v>
      </c>
      <c r="F3318" s="44">
        <v>200000</v>
      </c>
      <c r="G3318" s="44">
        <v>200000</v>
      </c>
      <c r="H3318" s="44">
        <v>130524.75</v>
      </c>
      <c r="I3318" s="44">
        <v>134999.99</v>
      </c>
      <c r="J3318" s="68">
        <f t="shared" si="153"/>
        <v>0.65262374999999995</v>
      </c>
      <c r="K3318" s="43">
        <f t="shared" si="154"/>
        <v>0.6749999499999999</v>
      </c>
      <c r="L3318" s="41" t="str">
        <f t="shared" si="155"/>
        <v>A</v>
      </c>
      <c r="M3318" s="41" t="s">
        <v>647</v>
      </c>
      <c r="N3318" s="41" t="s">
        <v>421</v>
      </c>
      <c r="O3318" s="41" t="s">
        <v>70</v>
      </c>
    </row>
    <row r="3319" spans="1:15">
      <c r="A3319" s="38">
        <v>41515</v>
      </c>
      <c r="B3319" s="38">
        <v>52472</v>
      </c>
      <c r="C3319" s="131">
        <v>360</v>
      </c>
      <c r="D3319" s="39">
        <v>8.5099999999999995E-2</v>
      </c>
      <c r="E3319" s="39">
        <v>7.5300000000000006E-2</v>
      </c>
      <c r="F3319" s="40">
        <v>200000</v>
      </c>
      <c r="G3319" s="40">
        <v>200000</v>
      </c>
      <c r="H3319" s="40">
        <v>130164.37</v>
      </c>
      <c r="I3319" s="40">
        <v>134999.99</v>
      </c>
      <c r="J3319" s="67">
        <f t="shared" si="153"/>
        <v>0.65082184999999992</v>
      </c>
      <c r="K3319" s="39">
        <f t="shared" si="154"/>
        <v>0.6749999499999999</v>
      </c>
      <c r="L3319" s="2" t="str">
        <f t="shared" si="155"/>
        <v>A</v>
      </c>
      <c r="M3319" s="2" t="s">
        <v>634</v>
      </c>
      <c r="N3319" s="2" t="s">
        <v>421</v>
      </c>
      <c r="O3319" s="2" t="s">
        <v>70</v>
      </c>
    </row>
    <row r="3320" spans="1:15">
      <c r="A3320" s="42">
        <v>41634</v>
      </c>
      <c r="B3320" s="42">
        <v>54418</v>
      </c>
      <c r="C3320" s="130">
        <v>420</v>
      </c>
      <c r="D3320" s="43">
        <v>8.5099999999999995E-2</v>
      </c>
      <c r="E3320" s="43">
        <v>8.5099999999999995E-2</v>
      </c>
      <c r="F3320" s="44">
        <v>157000</v>
      </c>
      <c r="G3320" s="44">
        <v>157000</v>
      </c>
      <c r="H3320" s="44">
        <v>99546.8</v>
      </c>
      <c r="I3320" s="44">
        <v>105999.99</v>
      </c>
      <c r="J3320" s="68">
        <f t="shared" si="153"/>
        <v>0.63405605095541406</v>
      </c>
      <c r="K3320" s="43">
        <f t="shared" si="154"/>
        <v>0.67515917197452235</v>
      </c>
      <c r="L3320" s="41" t="str">
        <f t="shared" si="155"/>
        <v>AA</v>
      </c>
      <c r="M3320" s="41" t="s">
        <v>81</v>
      </c>
      <c r="N3320" s="41" t="s">
        <v>422</v>
      </c>
      <c r="O3320" s="41" t="s">
        <v>70</v>
      </c>
    </row>
    <row r="3321" spans="1:15">
      <c r="A3321" s="42">
        <v>41569</v>
      </c>
      <c r="B3321" s="42">
        <v>51004</v>
      </c>
      <c r="C3321" s="130">
        <v>310</v>
      </c>
      <c r="D3321" s="43">
        <v>8.5099999999999995E-2</v>
      </c>
      <c r="E3321" s="43">
        <v>0.08</v>
      </c>
      <c r="F3321" s="44">
        <v>188000</v>
      </c>
      <c r="G3321" s="44">
        <v>188000</v>
      </c>
      <c r="H3321" s="44">
        <v>121817.22</v>
      </c>
      <c r="I3321" s="44">
        <v>126999.99</v>
      </c>
      <c r="J3321" s="68">
        <f t="shared" si="153"/>
        <v>0.64796393617021275</v>
      </c>
      <c r="K3321" s="43">
        <f t="shared" si="154"/>
        <v>0.67553186170212765</v>
      </c>
      <c r="L3321" s="41" t="str">
        <f t="shared" si="155"/>
        <v>AA</v>
      </c>
      <c r="M3321" s="41" t="s">
        <v>538</v>
      </c>
      <c r="N3321" s="41" t="s">
        <v>417</v>
      </c>
      <c r="O3321" s="41" t="s">
        <v>70</v>
      </c>
    </row>
    <row r="3322" spans="1:15">
      <c r="A3322" s="42">
        <v>41519</v>
      </c>
      <c r="B3322" s="42">
        <v>52476</v>
      </c>
      <c r="C3322" s="130">
        <v>360</v>
      </c>
      <c r="D3322" s="43">
        <v>8.5099999999999995E-2</v>
      </c>
      <c r="E3322" s="43">
        <v>7.5300000000000006E-2</v>
      </c>
      <c r="F3322" s="44">
        <v>148000</v>
      </c>
      <c r="G3322" s="44">
        <v>148000</v>
      </c>
      <c r="H3322" s="44">
        <v>96431.41</v>
      </c>
      <c r="I3322" s="44">
        <v>99999.99</v>
      </c>
      <c r="J3322" s="68">
        <f t="shared" si="153"/>
        <v>0.65156358108108114</v>
      </c>
      <c r="K3322" s="43">
        <f t="shared" si="154"/>
        <v>0.67567560810810812</v>
      </c>
      <c r="L3322" s="41" t="str">
        <f t="shared" si="155"/>
        <v>A</v>
      </c>
      <c r="M3322" s="41" t="s">
        <v>634</v>
      </c>
      <c r="N3322" s="41" t="s">
        <v>421</v>
      </c>
      <c r="O3322" s="41" t="s">
        <v>70</v>
      </c>
    </row>
    <row r="3323" spans="1:15">
      <c r="A3323" s="38">
        <v>41446</v>
      </c>
      <c r="B3323" s="38">
        <v>54230</v>
      </c>
      <c r="C3323" s="131">
        <v>420</v>
      </c>
      <c r="D3323" s="39">
        <v>8.5099999999999995E-2</v>
      </c>
      <c r="E3323" s="39">
        <v>7.5300000000000006E-2</v>
      </c>
      <c r="F3323" s="40">
        <v>185000</v>
      </c>
      <c r="G3323" s="40">
        <v>185000</v>
      </c>
      <c r="H3323" s="40">
        <v>120440.42</v>
      </c>
      <c r="I3323" s="40">
        <v>124999.99</v>
      </c>
      <c r="J3323" s="67">
        <f t="shared" si="153"/>
        <v>0.6510292972972973</v>
      </c>
      <c r="K3323" s="39">
        <f t="shared" si="154"/>
        <v>0.67567562162162165</v>
      </c>
      <c r="L3323" s="2" t="str">
        <f t="shared" si="155"/>
        <v>A</v>
      </c>
      <c r="M3323" s="2" t="s">
        <v>665</v>
      </c>
      <c r="N3323" s="2" t="s">
        <v>417</v>
      </c>
      <c r="O3323" s="2" t="s">
        <v>70</v>
      </c>
    </row>
    <row r="3324" spans="1:15">
      <c r="A3324" s="42">
        <v>41219</v>
      </c>
      <c r="B3324" s="42">
        <v>54002</v>
      </c>
      <c r="C3324" s="130">
        <v>420</v>
      </c>
      <c r="D3324" s="43">
        <v>8.5099999999999995E-2</v>
      </c>
      <c r="E3324" s="43">
        <v>7.8100000000000003E-2</v>
      </c>
      <c r="F3324" s="44">
        <v>185000</v>
      </c>
      <c r="G3324" s="44">
        <v>185000</v>
      </c>
      <c r="H3324" s="44">
        <v>121078.63</v>
      </c>
      <c r="I3324" s="44">
        <v>125000</v>
      </c>
      <c r="J3324" s="68">
        <f t="shared" si="153"/>
        <v>0.6544790810810811</v>
      </c>
      <c r="K3324" s="43">
        <f t="shared" si="154"/>
        <v>0.67567567567567566</v>
      </c>
      <c r="L3324" s="41" t="str">
        <f t="shared" si="155"/>
        <v>A</v>
      </c>
      <c r="M3324" s="41" t="s">
        <v>1114</v>
      </c>
      <c r="N3324" s="41" t="s">
        <v>427</v>
      </c>
      <c r="O3324" s="41" t="s">
        <v>70</v>
      </c>
    </row>
    <row r="3325" spans="1:15">
      <c r="A3325" s="38">
        <v>41361</v>
      </c>
      <c r="B3325" s="38">
        <v>50492</v>
      </c>
      <c r="C3325" s="131">
        <v>300</v>
      </c>
      <c r="D3325" s="39">
        <v>8.5099999999999995E-2</v>
      </c>
      <c r="E3325" s="39">
        <v>7.5300000000000006E-2</v>
      </c>
      <c r="F3325" s="40">
        <v>177500</v>
      </c>
      <c r="G3325" s="40">
        <v>177500</v>
      </c>
      <c r="H3325" s="40">
        <v>112099.99</v>
      </c>
      <c r="I3325" s="40">
        <v>119999.99</v>
      </c>
      <c r="J3325" s="67">
        <f t="shared" si="153"/>
        <v>0.63154923943661978</v>
      </c>
      <c r="K3325" s="39">
        <f t="shared" si="154"/>
        <v>0.67605628169014087</v>
      </c>
      <c r="L3325" s="2" t="str">
        <f t="shared" si="155"/>
        <v>AA</v>
      </c>
      <c r="M3325" s="2" t="s">
        <v>466</v>
      </c>
      <c r="N3325" s="2" t="s">
        <v>421</v>
      </c>
      <c r="O3325" s="2" t="s">
        <v>70</v>
      </c>
    </row>
    <row r="3326" spans="1:15">
      <c r="A3326" s="42">
        <v>41481</v>
      </c>
      <c r="B3326" s="42">
        <v>52988</v>
      </c>
      <c r="C3326" s="130">
        <v>378</v>
      </c>
      <c r="D3326" s="43">
        <v>8.5099999999999995E-2</v>
      </c>
      <c r="E3326" s="43">
        <v>7.4400000000000008E-2</v>
      </c>
      <c r="F3326" s="44">
        <v>185153.75</v>
      </c>
      <c r="G3326" s="44">
        <v>185153.75</v>
      </c>
      <c r="H3326" s="44">
        <v>123874.38</v>
      </c>
      <c r="I3326" s="44">
        <v>125193.75</v>
      </c>
      <c r="J3326" s="68">
        <f t="shared" si="153"/>
        <v>0.66903522072871868</v>
      </c>
      <c r="K3326" s="43">
        <f t="shared" si="154"/>
        <v>0.67616102833455982</v>
      </c>
      <c r="L3326" s="41" t="str">
        <f t="shared" si="155"/>
        <v>A</v>
      </c>
      <c r="M3326" s="41" t="s">
        <v>883</v>
      </c>
      <c r="N3326" s="41" t="s">
        <v>417</v>
      </c>
      <c r="O3326" s="41" t="s">
        <v>70</v>
      </c>
    </row>
    <row r="3327" spans="1:15">
      <c r="A3327" s="42">
        <v>41449</v>
      </c>
      <c r="B3327" s="42">
        <v>54233</v>
      </c>
      <c r="C3327" s="130">
        <v>420</v>
      </c>
      <c r="D3327" s="43">
        <v>8.5099999999999995E-2</v>
      </c>
      <c r="E3327" s="43">
        <v>7.5300000000000006E-2</v>
      </c>
      <c r="F3327" s="44">
        <v>190000</v>
      </c>
      <c r="G3327" s="44">
        <v>190000</v>
      </c>
      <c r="H3327" s="44">
        <v>123798.82</v>
      </c>
      <c r="I3327" s="44">
        <v>128484.63</v>
      </c>
      <c r="J3327" s="68">
        <f t="shared" si="153"/>
        <v>0.65157273684210526</v>
      </c>
      <c r="K3327" s="43">
        <f t="shared" si="154"/>
        <v>0.67623489473684217</v>
      </c>
      <c r="L3327" s="41" t="str">
        <f t="shared" si="155"/>
        <v>A</v>
      </c>
      <c r="M3327" s="41" t="s">
        <v>634</v>
      </c>
      <c r="N3327" s="41" t="s">
        <v>421</v>
      </c>
      <c r="O3327" s="41" t="s">
        <v>70</v>
      </c>
    </row>
    <row r="3328" spans="1:15">
      <c r="A3328" s="42">
        <v>41394</v>
      </c>
      <c r="B3328" s="42">
        <v>50525</v>
      </c>
      <c r="C3328" s="130">
        <v>300</v>
      </c>
      <c r="D3328" s="43">
        <v>8.5099999999999995E-2</v>
      </c>
      <c r="E3328" s="43">
        <v>8.5099999999999995E-2</v>
      </c>
      <c r="F3328" s="44">
        <v>117800</v>
      </c>
      <c r="G3328" s="44">
        <v>117800</v>
      </c>
      <c r="H3328" s="44">
        <v>53781.18</v>
      </c>
      <c r="I3328" s="44">
        <v>79669.899999999994</v>
      </c>
      <c r="J3328" s="68">
        <f t="shared" si="153"/>
        <v>0.456546519524618</v>
      </c>
      <c r="K3328" s="43">
        <f t="shared" si="154"/>
        <v>0.6763149405772495</v>
      </c>
      <c r="L3328" s="41" t="str">
        <f t="shared" si="155"/>
        <v>AA</v>
      </c>
      <c r="M3328" s="41" t="s">
        <v>830</v>
      </c>
      <c r="N3328" s="41" t="s">
        <v>437</v>
      </c>
      <c r="O3328" s="41" t="s">
        <v>70</v>
      </c>
    </row>
    <row r="3329" spans="1:15">
      <c r="A3329" s="42">
        <v>41436</v>
      </c>
      <c r="B3329" s="42">
        <v>54220</v>
      </c>
      <c r="C3329" s="130">
        <v>420</v>
      </c>
      <c r="D3329" s="43">
        <v>8.5099999999999995E-2</v>
      </c>
      <c r="E3329" s="43">
        <v>7.8100000000000003E-2</v>
      </c>
      <c r="F3329" s="44">
        <v>148000</v>
      </c>
      <c r="G3329" s="44">
        <v>148000</v>
      </c>
      <c r="H3329" s="44">
        <v>99342.67</v>
      </c>
      <c r="I3329" s="44">
        <v>100100</v>
      </c>
      <c r="J3329" s="68">
        <f t="shared" si="153"/>
        <v>0.67123425675675674</v>
      </c>
      <c r="K3329" s="43">
        <f t="shared" si="154"/>
        <v>0.67635135135135138</v>
      </c>
      <c r="L3329" s="41" t="str">
        <f t="shared" si="155"/>
        <v>A</v>
      </c>
      <c r="M3329" s="41" t="s">
        <v>509</v>
      </c>
      <c r="N3329" s="41" t="s">
        <v>430</v>
      </c>
      <c r="O3329" s="41" t="s">
        <v>70</v>
      </c>
    </row>
    <row r="3330" spans="1:15">
      <c r="A3330" s="38">
        <v>41719</v>
      </c>
      <c r="B3330" s="38">
        <v>44521</v>
      </c>
      <c r="C3330" s="131">
        <v>92</v>
      </c>
      <c r="D3330" s="39">
        <v>8.5099999999999995E-2</v>
      </c>
      <c r="E3330" s="39">
        <v>8.5099999999999995E-2</v>
      </c>
      <c r="F3330" s="40">
        <v>144000</v>
      </c>
      <c r="G3330" s="40">
        <v>144000</v>
      </c>
      <c r="H3330" s="40">
        <v>86487.77</v>
      </c>
      <c r="I3330" s="40">
        <v>97410.11</v>
      </c>
      <c r="J3330" s="67">
        <f t="shared" si="153"/>
        <v>0.60060951388888895</v>
      </c>
      <c r="K3330" s="39">
        <f t="shared" si="154"/>
        <v>0.67645909722222219</v>
      </c>
      <c r="L3330" s="2" t="str">
        <f t="shared" si="155"/>
        <v>AA</v>
      </c>
      <c r="M3330" s="2" t="s">
        <v>463</v>
      </c>
      <c r="N3330" s="2" t="s">
        <v>422</v>
      </c>
      <c r="O3330" s="2" t="s">
        <v>70</v>
      </c>
    </row>
    <row r="3331" spans="1:15">
      <c r="A3331" s="42">
        <v>41451</v>
      </c>
      <c r="B3331" s="42">
        <v>48756</v>
      </c>
      <c r="C3331" s="130">
        <v>240</v>
      </c>
      <c r="D3331" s="43">
        <v>8.5099999999999995E-2</v>
      </c>
      <c r="E3331" s="43">
        <v>0.08</v>
      </c>
      <c r="F3331" s="44">
        <v>170000</v>
      </c>
      <c r="G3331" s="44">
        <v>170000</v>
      </c>
      <c r="H3331" s="44">
        <v>114432.67</v>
      </c>
      <c r="I3331" s="44">
        <v>114999.99</v>
      </c>
      <c r="J3331" s="68">
        <f t="shared" ref="J3331:J3394" si="156">H3331/G3331</f>
        <v>0.67313335294117649</v>
      </c>
      <c r="K3331" s="43">
        <f t="shared" ref="K3331:K3394" si="157">I3331/G3331</f>
        <v>0.67647052941176478</v>
      </c>
      <c r="L3331" s="41" t="str">
        <f t="shared" ref="L3331:L3394" si="158">IF(J3331&lt;=65%,"AA",IF(J3331&lt;=75%,"A",IF(J3331&lt;=85%,"B","C")))</f>
        <v>A</v>
      </c>
      <c r="M3331" s="41" t="s">
        <v>1404</v>
      </c>
      <c r="N3331" s="41" t="s">
        <v>421</v>
      </c>
      <c r="O3331" s="41" t="s">
        <v>70</v>
      </c>
    </row>
    <row r="3332" spans="1:15">
      <c r="A3332" s="42">
        <v>41093</v>
      </c>
      <c r="B3332" s="42">
        <v>52050</v>
      </c>
      <c r="C3332" s="130">
        <v>360</v>
      </c>
      <c r="D3332" s="43">
        <v>8.5099999999999995E-2</v>
      </c>
      <c r="E3332" s="43">
        <v>0.08</v>
      </c>
      <c r="F3332" s="44">
        <v>170000</v>
      </c>
      <c r="G3332" s="44">
        <v>170000</v>
      </c>
      <c r="H3332" s="44">
        <v>106509.56</v>
      </c>
      <c r="I3332" s="44">
        <v>114999.99</v>
      </c>
      <c r="J3332" s="68">
        <f t="shared" si="156"/>
        <v>0.6265268235294118</v>
      </c>
      <c r="K3332" s="43">
        <f t="shared" si="157"/>
        <v>0.67647052941176478</v>
      </c>
      <c r="L3332" s="41" t="str">
        <f t="shared" si="158"/>
        <v>AA</v>
      </c>
      <c r="M3332" s="41" t="s">
        <v>754</v>
      </c>
      <c r="N3332" s="41" t="s">
        <v>422</v>
      </c>
      <c r="O3332" s="41" t="s">
        <v>70</v>
      </c>
    </row>
    <row r="3333" spans="1:15">
      <c r="A3333" s="38">
        <v>41516</v>
      </c>
      <c r="B3333" s="38">
        <v>50800</v>
      </c>
      <c r="C3333" s="131">
        <v>305</v>
      </c>
      <c r="D3333" s="39">
        <v>8.5099999999999995E-2</v>
      </c>
      <c r="E3333" s="39">
        <v>0.08</v>
      </c>
      <c r="F3333" s="40">
        <v>181000</v>
      </c>
      <c r="G3333" s="40">
        <v>181000</v>
      </c>
      <c r="H3333" s="40">
        <v>116485.03</v>
      </c>
      <c r="I3333" s="40">
        <v>122448.23</v>
      </c>
      <c r="J3333" s="67">
        <f t="shared" si="156"/>
        <v>0.64356370165745858</v>
      </c>
      <c r="K3333" s="39">
        <f t="shared" si="157"/>
        <v>0.67650955801104973</v>
      </c>
      <c r="L3333" s="2" t="str">
        <f t="shared" si="158"/>
        <v>AA</v>
      </c>
      <c r="M3333" s="2" t="s">
        <v>564</v>
      </c>
      <c r="N3333" s="2" t="s">
        <v>417</v>
      </c>
      <c r="O3333" s="2" t="s">
        <v>70</v>
      </c>
    </row>
    <row r="3334" spans="1:15">
      <c r="A3334" s="38">
        <v>41712</v>
      </c>
      <c r="B3334" s="38">
        <v>52670</v>
      </c>
      <c r="C3334" s="131">
        <v>360</v>
      </c>
      <c r="D3334" s="39">
        <v>8.5099999999999995E-2</v>
      </c>
      <c r="E3334" s="39">
        <v>7.4400000000000008E-2</v>
      </c>
      <c r="F3334" s="40">
        <v>192155</v>
      </c>
      <c r="G3334" s="40">
        <v>192155</v>
      </c>
      <c r="H3334" s="40">
        <v>127290.49</v>
      </c>
      <c r="I3334" s="40">
        <v>129999.99</v>
      </c>
      <c r="J3334" s="67">
        <f t="shared" si="156"/>
        <v>0.66243652259894359</v>
      </c>
      <c r="K3334" s="39">
        <f t="shared" si="157"/>
        <v>0.67653711847206688</v>
      </c>
      <c r="L3334" s="2" t="str">
        <f t="shared" si="158"/>
        <v>A</v>
      </c>
      <c r="M3334" s="2" t="s">
        <v>937</v>
      </c>
      <c r="N3334" s="2" t="s">
        <v>429</v>
      </c>
      <c r="O3334" s="2" t="s">
        <v>70</v>
      </c>
    </row>
    <row r="3335" spans="1:15">
      <c r="A3335" s="38">
        <v>41387</v>
      </c>
      <c r="B3335" s="38">
        <v>54171</v>
      </c>
      <c r="C3335" s="131">
        <v>420</v>
      </c>
      <c r="D3335" s="39">
        <v>8.5099999999999995E-2</v>
      </c>
      <c r="E3335" s="39">
        <v>0.08</v>
      </c>
      <c r="F3335" s="40">
        <v>140000</v>
      </c>
      <c r="G3335" s="40">
        <v>140000</v>
      </c>
      <c r="H3335" s="40">
        <v>90823.64</v>
      </c>
      <c r="I3335" s="40">
        <v>94721.21</v>
      </c>
      <c r="J3335" s="67">
        <f t="shared" si="156"/>
        <v>0.64874028571428566</v>
      </c>
      <c r="K3335" s="39">
        <f t="shared" si="157"/>
        <v>0.67658007142857146</v>
      </c>
      <c r="L3335" s="2" t="str">
        <f t="shared" si="158"/>
        <v>AA</v>
      </c>
      <c r="M3335" s="2" t="s">
        <v>664</v>
      </c>
      <c r="N3335" s="2" t="s">
        <v>416</v>
      </c>
      <c r="O3335" s="2" t="s">
        <v>70</v>
      </c>
    </row>
    <row r="3336" spans="1:15">
      <c r="A3336" s="38">
        <v>41533</v>
      </c>
      <c r="B3336" s="38">
        <v>53037</v>
      </c>
      <c r="C3336" s="131">
        <v>378</v>
      </c>
      <c r="D3336" s="39">
        <v>8.5099999999999995E-2</v>
      </c>
      <c r="E3336" s="39">
        <v>0.08</v>
      </c>
      <c r="F3336" s="40">
        <v>177000</v>
      </c>
      <c r="G3336" s="40">
        <v>177000</v>
      </c>
      <c r="H3336" s="40">
        <v>115751.67999999999</v>
      </c>
      <c r="I3336" s="40">
        <v>119755.91</v>
      </c>
      <c r="J3336" s="67">
        <f t="shared" si="156"/>
        <v>0.65396429378531074</v>
      </c>
      <c r="K3336" s="39">
        <f t="shared" si="157"/>
        <v>0.67658706214689268</v>
      </c>
      <c r="L3336" s="2" t="str">
        <f t="shared" si="158"/>
        <v>A</v>
      </c>
      <c r="M3336" s="2" t="s">
        <v>531</v>
      </c>
      <c r="N3336" s="2" t="s">
        <v>423</v>
      </c>
      <c r="O3336" s="2" t="s">
        <v>70</v>
      </c>
    </row>
    <row r="3337" spans="1:15">
      <c r="A3337" s="42">
        <v>41522</v>
      </c>
      <c r="B3337" s="42">
        <v>44321</v>
      </c>
      <c r="C3337" s="130">
        <v>92</v>
      </c>
      <c r="D3337" s="43">
        <v>8.5099999999999995E-2</v>
      </c>
      <c r="E3337" s="43">
        <v>7.4400000000000008E-2</v>
      </c>
      <c r="F3337" s="44">
        <v>130000</v>
      </c>
      <c r="G3337" s="44">
        <v>130000</v>
      </c>
      <c r="H3337" s="44">
        <v>72684.86</v>
      </c>
      <c r="I3337" s="44">
        <v>87999.99</v>
      </c>
      <c r="J3337" s="68">
        <f t="shared" si="156"/>
        <v>0.55911430769230774</v>
      </c>
      <c r="K3337" s="43">
        <f t="shared" si="157"/>
        <v>0.67692300000000005</v>
      </c>
      <c r="L3337" s="41" t="str">
        <f t="shared" si="158"/>
        <v>AA</v>
      </c>
      <c r="M3337" s="41" t="s">
        <v>595</v>
      </c>
      <c r="N3337" s="41" t="s">
        <v>423</v>
      </c>
      <c r="O3337" s="41" t="s">
        <v>70</v>
      </c>
    </row>
    <row r="3338" spans="1:15">
      <c r="A3338" s="38">
        <v>41208</v>
      </c>
      <c r="B3338" s="38">
        <v>47933</v>
      </c>
      <c r="C3338" s="131">
        <v>221</v>
      </c>
      <c r="D3338" s="39">
        <v>8.5099999999999995E-2</v>
      </c>
      <c r="E3338" s="39">
        <v>0.08</v>
      </c>
      <c r="F3338" s="40">
        <v>195000</v>
      </c>
      <c r="G3338" s="40">
        <v>195000</v>
      </c>
      <c r="H3338" s="40">
        <v>106073.88</v>
      </c>
      <c r="I3338" s="40">
        <v>131999.99</v>
      </c>
      <c r="J3338" s="67">
        <f t="shared" si="156"/>
        <v>0.54396861538461538</v>
      </c>
      <c r="K3338" s="39">
        <f t="shared" si="157"/>
        <v>0.67692302564102558</v>
      </c>
      <c r="L3338" s="2" t="str">
        <f t="shared" si="158"/>
        <v>AA</v>
      </c>
      <c r="M3338" s="2" t="s">
        <v>643</v>
      </c>
      <c r="N3338" s="2" t="s">
        <v>417</v>
      </c>
      <c r="O3338" s="2" t="s">
        <v>70</v>
      </c>
    </row>
    <row r="3339" spans="1:15">
      <c r="A3339" s="38">
        <v>41733</v>
      </c>
      <c r="B3339" s="38">
        <v>50864</v>
      </c>
      <c r="C3339" s="131">
        <v>300</v>
      </c>
      <c r="D3339" s="39">
        <v>8.5099999999999995E-2</v>
      </c>
      <c r="E3339" s="39">
        <v>7.5300000000000006E-2</v>
      </c>
      <c r="F3339" s="40">
        <v>146000</v>
      </c>
      <c r="G3339" s="40">
        <v>146000</v>
      </c>
      <c r="H3339" s="40">
        <v>96324.17</v>
      </c>
      <c r="I3339" s="40">
        <v>98843.77</v>
      </c>
      <c r="J3339" s="67">
        <f t="shared" si="156"/>
        <v>0.65975458904109585</v>
      </c>
      <c r="K3339" s="39">
        <f t="shared" si="157"/>
        <v>0.67701212328767124</v>
      </c>
      <c r="L3339" s="2" t="str">
        <f t="shared" si="158"/>
        <v>A</v>
      </c>
      <c r="M3339" s="2" t="s">
        <v>453</v>
      </c>
      <c r="N3339" s="2" t="s">
        <v>418</v>
      </c>
      <c r="O3339" s="2" t="s">
        <v>70</v>
      </c>
    </row>
    <row r="3340" spans="1:15">
      <c r="A3340" s="38">
        <v>41389</v>
      </c>
      <c r="B3340" s="38">
        <v>45041</v>
      </c>
      <c r="C3340" s="131">
        <v>120</v>
      </c>
      <c r="D3340" s="39">
        <v>8.5099999999999995E-2</v>
      </c>
      <c r="E3340" s="39">
        <v>7.4400000000000008E-2</v>
      </c>
      <c r="F3340" s="40">
        <v>165000</v>
      </c>
      <c r="G3340" s="40">
        <v>165000</v>
      </c>
      <c r="H3340" s="40">
        <v>92425.01</v>
      </c>
      <c r="I3340" s="40">
        <v>111709.81</v>
      </c>
      <c r="J3340" s="67">
        <f t="shared" si="156"/>
        <v>0.56015157575757568</v>
      </c>
      <c r="K3340" s="39">
        <f t="shared" si="157"/>
        <v>0.67702915151515153</v>
      </c>
      <c r="L3340" s="2" t="str">
        <f t="shared" si="158"/>
        <v>AA</v>
      </c>
      <c r="M3340" s="2" t="s">
        <v>467</v>
      </c>
      <c r="N3340" s="2" t="s">
        <v>425</v>
      </c>
      <c r="O3340" s="2" t="s">
        <v>70</v>
      </c>
    </row>
    <row r="3341" spans="1:15">
      <c r="A3341" s="42">
        <v>41575</v>
      </c>
      <c r="B3341" s="42">
        <v>54359</v>
      </c>
      <c r="C3341" s="130">
        <v>420</v>
      </c>
      <c r="D3341" s="43">
        <v>8.5099999999999995E-2</v>
      </c>
      <c r="E3341" s="43">
        <v>7.5300000000000006E-2</v>
      </c>
      <c r="F3341" s="44">
        <v>170000</v>
      </c>
      <c r="G3341" s="44">
        <v>170000</v>
      </c>
      <c r="H3341" s="44">
        <v>111965.55</v>
      </c>
      <c r="I3341" s="44">
        <v>115099.99</v>
      </c>
      <c r="J3341" s="68">
        <f t="shared" si="156"/>
        <v>0.65862088235294114</v>
      </c>
      <c r="K3341" s="43">
        <f t="shared" si="157"/>
        <v>0.67705876470588233</v>
      </c>
      <c r="L3341" s="41" t="str">
        <f t="shared" si="158"/>
        <v>A</v>
      </c>
      <c r="M3341" s="41" t="s">
        <v>634</v>
      </c>
      <c r="N3341" s="41" t="s">
        <v>421</v>
      </c>
      <c r="O3341" s="41" t="s">
        <v>70</v>
      </c>
    </row>
    <row r="3342" spans="1:15">
      <c r="A3342" s="42">
        <v>41584</v>
      </c>
      <c r="B3342" s="42">
        <v>52541</v>
      </c>
      <c r="C3342" s="130">
        <v>360</v>
      </c>
      <c r="D3342" s="43">
        <v>8.5099999999999995E-2</v>
      </c>
      <c r="E3342" s="43">
        <v>0.08</v>
      </c>
      <c r="F3342" s="44">
        <v>192000</v>
      </c>
      <c r="G3342" s="44">
        <v>192000</v>
      </c>
      <c r="H3342" s="44">
        <v>125931.89</v>
      </c>
      <c r="I3342" s="44">
        <v>129999.99</v>
      </c>
      <c r="J3342" s="68">
        <f t="shared" si="156"/>
        <v>0.65589526041666668</v>
      </c>
      <c r="K3342" s="43">
        <f t="shared" si="157"/>
        <v>0.67708328125000006</v>
      </c>
      <c r="L3342" s="41" t="str">
        <f t="shared" si="158"/>
        <v>A</v>
      </c>
      <c r="M3342" s="41" t="s">
        <v>495</v>
      </c>
      <c r="N3342" s="41" t="s">
        <v>424</v>
      </c>
      <c r="O3342" s="41" t="s">
        <v>70</v>
      </c>
    </row>
    <row r="3343" spans="1:15">
      <c r="A3343" s="42">
        <v>41463</v>
      </c>
      <c r="B3343" s="42">
        <v>52420</v>
      </c>
      <c r="C3343" s="130">
        <v>360</v>
      </c>
      <c r="D3343" s="43">
        <v>8.5099999999999995E-2</v>
      </c>
      <c r="E3343" s="43">
        <v>0.08</v>
      </c>
      <c r="F3343" s="44">
        <v>192000</v>
      </c>
      <c r="G3343" s="44">
        <v>192000</v>
      </c>
      <c r="H3343" s="44">
        <v>128236.36</v>
      </c>
      <c r="I3343" s="44">
        <v>130000</v>
      </c>
      <c r="J3343" s="68">
        <f t="shared" si="156"/>
        <v>0.66789770833333328</v>
      </c>
      <c r="K3343" s="43">
        <f t="shared" si="157"/>
        <v>0.67708333333333337</v>
      </c>
      <c r="L3343" s="41" t="str">
        <f t="shared" si="158"/>
        <v>A</v>
      </c>
      <c r="M3343" s="41" t="s">
        <v>972</v>
      </c>
      <c r="N3343" s="41" t="s">
        <v>424</v>
      </c>
      <c r="O3343" s="41" t="s">
        <v>70</v>
      </c>
    </row>
    <row r="3344" spans="1:15">
      <c r="A3344" s="42">
        <v>41548</v>
      </c>
      <c r="B3344" s="42">
        <v>50679</v>
      </c>
      <c r="C3344" s="130">
        <v>300</v>
      </c>
      <c r="D3344" s="43">
        <v>8.5099999999999995E-2</v>
      </c>
      <c r="E3344" s="43">
        <v>7.5300000000000006E-2</v>
      </c>
      <c r="F3344" s="44">
        <v>119615</v>
      </c>
      <c r="G3344" s="44">
        <v>119615</v>
      </c>
      <c r="H3344" s="44">
        <v>77547.509999999995</v>
      </c>
      <c r="I3344" s="44">
        <v>80999.990000000005</v>
      </c>
      <c r="J3344" s="68">
        <f t="shared" si="156"/>
        <v>0.648309242151904</v>
      </c>
      <c r="K3344" s="43">
        <f t="shared" si="157"/>
        <v>0.67717251180871973</v>
      </c>
      <c r="L3344" s="41" t="str">
        <f t="shared" si="158"/>
        <v>AA</v>
      </c>
      <c r="M3344" s="41" t="s">
        <v>402</v>
      </c>
      <c r="N3344" s="41" t="s">
        <v>428</v>
      </c>
      <c r="O3344" s="41" t="s">
        <v>70</v>
      </c>
    </row>
    <row r="3345" spans="1:15">
      <c r="A3345" s="38">
        <v>41325</v>
      </c>
      <c r="B3345" s="38">
        <v>44977</v>
      </c>
      <c r="C3345" s="131">
        <v>120</v>
      </c>
      <c r="D3345" s="39">
        <v>8.5099999999999995E-2</v>
      </c>
      <c r="E3345" s="39">
        <v>7.4400000000000008E-2</v>
      </c>
      <c r="F3345" s="40">
        <v>152000</v>
      </c>
      <c r="G3345" s="40">
        <v>152000</v>
      </c>
      <c r="H3345" s="40">
        <v>83396.2</v>
      </c>
      <c r="I3345" s="40">
        <v>102947.59</v>
      </c>
      <c r="J3345" s="67">
        <f t="shared" si="156"/>
        <v>0.54865921052631572</v>
      </c>
      <c r="K3345" s="39">
        <f t="shared" si="157"/>
        <v>0.67728677631578948</v>
      </c>
      <c r="L3345" s="2" t="str">
        <f t="shared" si="158"/>
        <v>AA</v>
      </c>
      <c r="M3345" s="2" t="s">
        <v>467</v>
      </c>
      <c r="N3345" s="2" t="s">
        <v>425</v>
      </c>
      <c r="O3345" s="2" t="s">
        <v>70</v>
      </c>
    </row>
    <row r="3346" spans="1:15">
      <c r="A3346" s="42">
        <v>41675</v>
      </c>
      <c r="B3346" s="42">
        <v>45327</v>
      </c>
      <c r="C3346" s="130">
        <v>120</v>
      </c>
      <c r="D3346" s="43">
        <v>8.5099999999999995E-2</v>
      </c>
      <c r="E3346" s="43">
        <v>7.8100000000000003E-2</v>
      </c>
      <c r="F3346" s="44">
        <v>155000</v>
      </c>
      <c r="G3346" s="44">
        <v>155000</v>
      </c>
      <c r="H3346" s="44">
        <v>95499.23</v>
      </c>
      <c r="I3346" s="44">
        <v>104999.99</v>
      </c>
      <c r="J3346" s="68">
        <f t="shared" si="156"/>
        <v>0.616124064516129</v>
      </c>
      <c r="K3346" s="43">
        <f t="shared" si="157"/>
        <v>0.67741929032258064</v>
      </c>
      <c r="L3346" s="41" t="str">
        <f t="shared" si="158"/>
        <v>AA</v>
      </c>
      <c r="M3346" s="41" t="s">
        <v>586</v>
      </c>
      <c r="N3346" s="41" t="s">
        <v>416</v>
      </c>
      <c r="O3346" s="41" t="s">
        <v>70</v>
      </c>
    </row>
    <row r="3347" spans="1:15">
      <c r="A3347" s="42">
        <v>41081</v>
      </c>
      <c r="B3347" s="42">
        <v>52038</v>
      </c>
      <c r="C3347" s="130">
        <v>360</v>
      </c>
      <c r="D3347" s="43">
        <v>8.5099999999999995E-2</v>
      </c>
      <c r="E3347" s="43">
        <v>7.5300000000000006E-2</v>
      </c>
      <c r="F3347" s="44">
        <v>175000</v>
      </c>
      <c r="G3347" s="44">
        <v>175000</v>
      </c>
      <c r="H3347" s="44">
        <v>109303.97</v>
      </c>
      <c r="I3347" s="44">
        <v>118576.99</v>
      </c>
      <c r="J3347" s="68">
        <f t="shared" si="156"/>
        <v>0.62459411428571432</v>
      </c>
      <c r="K3347" s="43">
        <f t="shared" si="157"/>
        <v>0.67758280000000004</v>
      </c>
      <c r="L3347" s="41" t="str">
        <f t="shared" si="158"/>
        <v>AA</v>
      </c>
      <c r="M3347" s="41" t="s">
        <v>634</v>
      </c>
      <c r="N3347" s="41" t="s">
        <v>421</v>
      </c>
      <c r="O3347" s="41" t="s">
        <v>70</v>
      </c>
    </row>
    <row r="3348" spans="1:15">
      <c r="A3348" s="42">
        <v>41480</v>
      </c>
      <c r="B3348" s="42">
        <v>50611</v>
      </c>
      <c r="C3348" s="130">
        <v>300</v>
      </c>
      <c r="D3348" s="43">
        <v>8.5099999999999995E-2</v>
      </c>
      <c r="E3348" s="43">
        <v>7.4400000000000008E-2</v>
      </c>
      <c r="F3348" s="44">
        <v>152000</v>
      </c>
      <c r="G3348" s="44">
        <v>152000</v>
      </c>
      <c r="H3348" s="44">
        <v>72952.679999999993</v>
      </c>
      <c r="I3348" s="44">
        <v>102999.99</v>
      </c>
      <c r="J3348" s="68">
        <f t="shared" si="156"/>
        <v>0.47995184210526309</v>
      </c>
      <c r="K3348" s="43">
        <f t="shared" si="157"/>
        <v>0.67763151315789472</v>
      </c>
      <c r="L3348" s="41" t="str">
        <f t="shared" si="158"/>
        <v>AA</v>
      </c>
      <c r="M3348" s="41" t="s">
        <v>472</v>
      </c>
      <c r="N3348" s="41" t="s">
        <v>426</v>
      </c>
      <c r="O3348" s="41" t="s">
        <v>70</v>
      </c>
    </row>
    <row r="3349" spans="1:15">
      <c r="A3349" s="38">
        <v>41506</v>
      </c>
      <c r="B3349" s="38">
        <v>54290</v>
      </c>
      <c r="C3349" s="131">
        <v>420</v>
      </c>
      <c r="D3349" s="39">
        <v>8.5099999999999995E-2</v>
      </c>
      <c r="E3349" s="39">
        <v>7.5300000000000006E-2</v>
      </c>
      <c r="F3349" s="40">
        <v>120000</v>
      </c>
      <c r="G3349" s="40">
        <v>120000</v>
      </c>
      <c r="H3349" s="40">
        <v>78769.289999999994</v>
      </c>
      <c r="I3349" s="40">
        <v>81318.81</v>
      </c>
      <c r="J3349" s="67">
        <f t="shared" si="156"/>
        <v>0.65641074999999993</v>
      </c>
      <c r="K3349" s="39">
        <f t="shared" si="157"/>
        <v>0.67765675000000003</v>
      </c>
      <c r="L3349" s="2" t="str">
        <f t="shared" si="158"/>
        <v>A</v>
      </c>
      <c r="M3349" s="2" t="s">
        <v>584</v>
      </c>
      <c r="N3349" s="2" t="s">
        <v>417</v>
      </c>
      <c r="O3349" s="2" t="s">
        <v>70</v>
      </c>
    </row>
    <row r="3350" spans="1:15">
      <c r="A3350" s="38">
        <v>41089</v>
      </c>
      <c r="B3350" s="38">
        <v>52046</v>
      </c>
      <c r="C3350" s="131">
        <v>360</v>
      </c>
      <c r="D3350" s="39">
        <v>8.5099999999999995E-2</v>
      </c>
      <c r="E3350" s="39">
        <v>7.5300000000000006E-2</v>
      </c>
      <c r="F3350" s="40">
        <v>178000</v>
      </c>
      <c r="G3350" s="40">
        <v>178000</v>
      </c>
      <c r="H3350" s="40">
        <v>119755.42</v>
      </c>
      <c r="I3350" s="40">
        <v>120625</v>
      </c>
      <c r="J3350" s="67">
        <f t="shared" si="156"/>
        <v>0.67278325842696629</v>
      </c>
      <c r="K3350" s="39">
        <f t="shared" si="157"/>
        <v>0.6776685393258427</v>
      </c>
      <c r="L3350" s="2" t="str">
        <f t="shared" si="158"/>
        <v>A</v>
      </c>
      <c r="M3350" s="2" t="s">
        <v>570</v>
      </c>
      <c r="N3350" s="2" t="s">
        <v>422</v>
      </c>
      <c r="O3350" s="2" t="s">
        <v>70</v>
      </c>
    </row>
    <row r="3351" spans="1:15">
      <c r="A3351" s="38">
        <v>41459</v>
      </c>
      <c r="B3351" s="38">
        <v>48764</v>
      </c>
      <c r="C3351" s="131">
        <v>240</v>
      </c>
      <c r="D3351" s="39">
        <v>8.5099999999999995E-2</v>
      </c>
      <c r="E3351" s="39">
        <v>7.5300000000000006E-2</v>
      </c>
      <c r="F3351" s="40">
        <v>180000</v>
      </c>
      <c r="G3351" s="40">
        <v>180000</v>
      </c>
      <c r="H3351" s="40">
        <v>120437.45</v>
      </c>
      <c r="I3351" s="40">
        <v>121999.99</v>
      </c>
      <c r="J3351" s="67">
        <f t="shared" si="156"/>
        <v>0.66909694444444445</v>
      </c>
      <c r="K3351" s="39">
        <f t="shared" si="157"/>
        <v>0.67777772222222221</v>
      </c>
      <c r="L3351" s="2" t="str">
        <f t="shared" si="158"/>
        <v>A</v>
      </c>
      <c r="M3351" s="2" t="s">
        <v>523</v>
      </c>
      <c r="N3351" s="2" t="s">
        <v>423</v>
      </c>
      <c r="O3351" s="2" t="s">
        <v>70</v>
      </c>
    </row>
    <row r="3352" spans="1:15">
      <c r="A3352" s="38">
        <v>41404</v>
      </c>
      <c r="B3352" s="38">
        <v>46883</v>
      </c>
      <c r="C3352" s="131">
        <v>180</v>
      </c>
      <c r="D3352" s="39">
        <v>8.5099999999999995E-2</v>
      </c>
      <c r="E3352" s="39">
        <v>0.08</v>
      </c>
      <c r="F3352" s="40">
        <v>147000</v>
      </c>
      <c r="G3352" s="40">
        <v>147000</v>
      </c>
      <c r="H3352" s="40">
        <v>98258.58</v>
      </c>
      <c r="I3352" s="40">
        <v>99638.19</v>
      </c>
      <c r="J3352" s="67">
        <f t="shared" si="156"/>
        <v>0.66842571428571429</v>
      </c>
      <c r="K3352" s="39">
        <f t="shared" si="157"/>
        <v>0.67781081632653062</v>
      </c>
      <c r="L3352" s="2" t="str">
        <f t="shared" si="158"/>
        <v>A</v>
      </c>
      <c r="M3352" s="2" t="s">
        <v>739</v>
      </c>
      <c r="N3352" s="2" t="s">
        <v>422</v>
      </c>
      <c r="O3352" s="2" t="s">
        <v>70</v>
      </c>
    </row>
    <row r="3353" spans="1:15">
      <c r="A3353" s="38">
        <v>41771</v>
      </c>
      <c r="B3353" s="38">
        <v>49076</v>
      </c>
      <c r="C3353" s="131">
        <v>240</v>
      </c>
      <c r="D3353" s="39">
        <v>8.5099999999999995E-2</v>
      </c>
      <c r="E3353" s="39">
        <v>7.5300000000000006E-2</v>
      </c>
      <c r="F3353" s="40">
        <v>140000</v>
      </c>
      <c r="G3353" s="40">
        <v>140000</v>
      </c>
      <c r="H3353" s="40">
        <v>92071.12</v>
      </c>
      <c r="I3353" s="40">
        <v>94932.36</v>
      </c>
      <c r="J3353" s="67">
        <f t="shared" si="156"/>
        <v>0.65765085714285709</v>
      </c>
      <c r="K3353" s="39">
        <f t="shared" si="157"/>
        <v>0.6780882857142857</v>
      </c>
      <c r="L3353" s="2" t="str">
        <f t="shared" si="158"/>
        <v>A</v>
      </c>
      <c r="M3353" s="2" t="s">
        <v>978</v>
      </c>
      <c r="N3353" s="2" t="s">
        <v>422</v>
      </c>
      <c r="O3353" s="2" t="s">
        <v>70</v>
      </c>
    </row>
    <row r="3354" spans="1:15">
      <c r="A3354" s="38">
        <v>41449</v>
      </c>
      <c r="B3354" s="38">
        <v>52406</v>
      </c>
      <c r="C3354" s="131">
        <v>360</v>
      </c>
      <c r="D3354" s="39">
        <v>8.5099999999999995E-2</v>
      </c>
      <c r="E3354" s="39">
        <v>0.08</v>
      </c>
      <c r="F3354" s="40">
        <v>176000</v>
      </c>
      <c r="G3354" s="40">
        <v>176000</v>
      </c>
      <c r="H3354" s="40">
        <v>114037.5</v>
      </c>
      <c r="I3354" s="40">
        <v>119345.41</v>
      </c>
      <c r="J3354" s="67">
        <f t="shared" si="156"/>
        <v>0.64794034090909092</v>
      </c>
      <c r="K3354" s="39">
        <f t="shared" si="157"/>
        <v>0.67809892045454545</v>
      </c>
      <c r="L3354" s="2" t="str">
        <f t="shared" si="158"/>
        <v>AA</v>
      </c>
      <c r="M3354" s="2" t="s">
        <v>462</v>
      </c>
      <c r="N3354" s="2" t="s">
        <v>419</v>
      </c>
      <c r="O3354" s="2" t="s">
        <v>70</v>
      </c>
    </row>
    <row r="3355" spans="1:15">
      <c r="A3355" s="42">
        <v>41127</v>
      </c>
      <c r="B3355" s="42">
        <v>47063</v>
      </c>
      <c r="C3355" s="130">
        <v>195</v>
      </c>
      <c r="D3355" s="43">
        <v>8.5099999999999995E-2</v>
      </c>
      <c r="E3355" s="43">
        <v>0.08</v>
      </c>
      <c r="F3355" s="44">
        <v>158000</v>
      </c>
      <c r="G3355" s="44">
        <v>158000</v>
      </c>
      <c r="H3355" s="44">
        <v>82410.75</v>
      </c>
      <c r="I3355" s="44">
        <v>107149.15</v>
      </c>
      <c r="J3355" s="68">
        <f t="shared" si="156"/>
        <v>0.52158702531645573</v>
      </c>
      <c r="K3355" s="43">
        <f t="shared" si="157"/>
        <v>0.67815917721518981</v>
      </c>
      <c r="L3355" s="41" t="str">
        <f t="shared" si="158"/>
        <v>AA</v>
      </c>
      <c r="M3355" s="41" t="s">
        <v>616</v>
      </c>
      <c r="N3355" s="41" t="s">
        <v>424</v>
      </c>
      <c r="O3355" s="41" t="s">
        <v>70</v>
      </c>
    </row>
    <row r="3356" spans="1:15">
      <c r="A3356" s="38">
        <v>41711</v>
      </c>
      <c r="B3356" s="38">
        <v>52669</v>
      </c>
      <c r="C3356" s="131">
        <v>360</v>
      </c>
      <c r="D3356" s="39">
        <v>8.5099999999999995E-2</v>
      </c>
      <c r="E3356" s="39">
        <v>0.08</v>
      </c>
      <c r="F3356" s="40">
        <v>115000</v>
      </c>
      <c r="G3356" s="40">
        <v>115000</v>
      </c>
      <c r="H3356" s="40">
        <v>76345.509999999995</v>
      </c>
      <c r="I3356" s="40">
        <v>77999.990000000005</v>
      </c>
      <c r="J3356" s="67">
        <f t="shared" si="156"/>
        <v>0.66387399999999996</v>
      </c>
      <c r="K3356" s="39">
        <f t="shared" si="157"/>
        <v>0.67826078260869571</v>
      </c>
      <c r="L3356" s="2" t="str">
        <f t="shared" si="158"/>
        <v>A</v>
      </c>
      <c r="M3356" s="2" t="s">
        <v>785</v>
      </c>
      <c r="N3356" s="2" t="s">
        <v>423</v>
      </c>
      <c r="O3356" s="2" t="s">
        <v>70</v>
      </c>
    </row>
    <row r="3357" spans="1:15">
      <c r="A3357" s="38">
        <v>41697</v>
      </c>
      <c r="B3357" s="38">
        <v>50828</v>
      </c>
      <c r="C3357" s="131">
        <v>300</v>
      </c>
      <c r="D3357" s="39">
        <v>8.5099999999999995E-2</v>
      </c>
      <c r="E3357" s="39">
        <v>0.08</v>
      </c>
      <c r="F3357" s="40">
        <v>115000</v>
      </c>
      <c r="G3357" s="40">
        <v>115000</v>
      </c>
      <c r="H3357" s="40">
        <v>76820.350000000006</v>
      </c>
      <c r="I3357" s="40">
        <v>78000</v>
      </c>
      <c r="J3357" s="67">
        <f t="shared" si="156"/>
        <v>0.66800304347826089</v>
      </c>
      <c r="K3357" s="39">
        <f t="shared" si="157"/>
        <v>0.67826086956521736</v>
      </c>
      <c r="L3357" s="2" t="str">
        <f t="shared" si="158"/>
        <v>A</v>
      </c>
      <c r="M3357" s="2" t="s">
        <v>1427</v>
      </c>
      <c r="N3357" s="2" t="s">
        <v>417</v>
      </c>
      <c r="O3357" s="2" t="s">
        <v>70</v>
      </c>
    </row>
    <row r="3358" spans="1:15">
      <c r="A3358" s="38">
        <v>41257</v>
      </c>
      <c r="B3358" s="38">
        <v>48562</v>
      </c>
      <c r="C3358" s="131">
        <v>240</v>
      </c>
      <c r="D3358" s="39">
        <v>8.5099999999999995E-2</v>
      </c>
      <c r="E3358" s="39">
        <v>0.08</v>
      </c>
      <c r="F3358" s="40">
        <v>133400</v>
      </c>
      <c r="G3358" s="40">
        <v>133400</v>
      </c>
      <c r="H3358" s="40">
        <v>65622.98</v>
      </c>
      <c r="I3358" s="40">
        <v>90480.46</v>
      </c>
      <c r="J3358" s="67">
        <f t="shared" si="156"/>
        <v>0.49192638680659667</v>
      </c>
      <c r="K3358" s="39">
        <f t="shared" si="157"/>
        <v>0.67826431784107954</v>
      </c>
      <c r="L3358" s="2" t="str">
        <f t="shared" si="158"/>
        <v>AA</v>
      </c>
      <c r="M3358" s="2" t="s">
        <v>475</v>
      </c>
      <c r="N3358" s="2" t="s">
        <v>427</v>
      </c>
      <c r="O3358" s="2" t="s">
        <v>70</v>
      </c>
    </row>
    <row r="3359" spans="1:15">
      <c r="A3359" s="38">
        <v>41737</v>
      </c>
      <c r="B3359" s="38">
        <v>52695</v>
      </c>
      <c r="C3359" s="131">
        <v>360</v>
      </c>
      <c r="D3359" s="39">
        <v>8.5099999999999995E-2</v>
      </c>
      <c r="E3359" s="39">
        <v>0.08</v>
      </c>
      <c r="F3359" s="40">
        <v>199000</v>
      </c>
      <c r="G3359" s="40">
        <v>199000</v>
      </c>
      <c r="H3359" s="40">
        <v>132311.29999999999</v>
      </c>
      <c r="I3359" s="40">
        <v>134999.99</v>
      </c>
      <c r="J3359" s="67">
        <f t="shared" si="156"/>
        <v>0.66488090452261306</v>
      </c>
      <c r="K3359" s="39">
        <f t="shared" si="157"/>
        <v>0.67839190954773865</v>
      </c>
      <c r="L3359" s="2" t="str">
        <f t="shared" si="158"/>
        <v>A</v>
      </c>
      <c r="M3359" s="2" t="s">
        <v>814</v>
      </c>
      <c r="N3359" s="2" t="s">
        <v>416</v>
      </c>
      <c r="O3359" s="2" t="s">
        <v>70</v>
      </c>
    </row>
    <row r="3360" spans="1:15">
      <c r="A3360" s="42">
        <v>41108</v>
      </c>
      <c r="B3360" s="42">
        <v>49783</v>
      </c>
      <c r="C3360" s="130">
        <v>285</v>
      </c>
      <c r="D3360" s="43">
        <v>8.5099999999999995E-2</v>
      </c>
      <c r="E3360" s="43">
        <v>7.5300000000000006E-2</v>
      </c>
      <c r="F3360" s="44">
        <v>140000</v>
      </c>
      <c r="G3360" s="44">
        <v>140000</v>
      </c>
      <c r="H3360" s="44">
        <v>87744.4</v>
      </c>
      <c r="I3360" s="44">
        <v>95000</v>
      </c>
      <c r="J3360" s="68">
        <f t="shared" si="156"/>
        <v>0.62674571428571424</v>
      </c>
      <c r="K3360" s="43">
        <f t="shared" si="157"/>
        <v>0.6785714285714286</v>
      </c>
      <c r="L3360" s="41" t="str">
        <f t="shared" si="158"/>
        <v>AA</v>
      </c>
      <c r="M3360" s="41" t="s">
        <v>523</v>
      </c>
      <c r="N3360" s="41" t="s">
        <v>423</v>
      </c>
      <c r="O3360" s="41" t="s">
        <v>70</v>
      </c>
    </row>
    <row r="3361" spans="1:15">
      <c r="A3361" s="38">
        <v>41649</v>
      </c>
      <c r="B3361" s="38">
        <v>54433</v>
      </c>
      <c r="C3361" s="131">
        <v>420</v>
      </c>
      <c r="D3361" s="39">
        <v>8.5099999999999995E-2</v>
      </c>
      <c r="E3361" s="39">
        <v>0.08</v>
      </c>
      <c r="F3361" s="40">
        <v>140000</v>
      </c>
      <c r="G3361" s="40">
        <v>140000</v>
      </c>
      <c r="H3361" s="40">
        <v>94311.37</v>
      </c>
      <c r="I3361" s="40">
        <v>95000</v>
      </c>
      <c r="J3361" s="67">
        <f t="shared" si="156"/>
        <v>0.67365264285714277</v>
      </c>
      <c r="K3361" s="39">
        <f t="shared" si="157"/>
        <v>0.6785714285714286</v>
      </c>
      <c r="L3361" s="2" t="str">
        <f t="shared" si="158"/>
        <v>A</v>
      </c>
      <c r="M3361" s="2" t="s">
        <v>783</v>
      </c>
      <c r="N3361" s="2" t="s">
        <v>416</v>
      </c>
      <c r="O3361" s="2" t="s">
        <v>70</v>
      </c>
    </row>
    <row r="3362" spans="1:15">
      <c r="A3362" s="42">
        <v>41667</v>
      </c>
      <c r="B3362" s="42">
        <v>52624</v>
      </c>
      <c r="C3362" s="130">
        <v>360</v>
      </c>
      <c r="D3362" s="43">
        <v>8.5099999999999995E-2</v>
      </c>
      <c r="E3362" s="43">
        <v>0.08</v>
      </c>
      <c r="F3362" s="44">
        <v>102500</v>
      </c>
      <c r="G3362" s="44">
        <v>102500</v>
      </c>
      <c r="H3362" s="44">
        <v>67696.960000000006</v>
      </c>
      <c r="I3362" s="44">
        <v>69561.210000000006</v>
      </c>
      <c r="J3362" s="68">
        <f t="shared" si="156"/>
        <v>0.66045814634146349</v>
      </c>
      <c r="K3362" s="43">
        <f t="shared" si="157"/>
        <v>0.67864595121951221</v>
      </c>
      <c r="L3362" s="41" t="str">
        <f t="shared" si="158"/>
        <v>A</v>
      </c>
      <c r="M3362" s="41" t="s">
        <v>671</v>
      </c>
      <c r="N3362" s="41" t="s">
        <v>420</v>
      </c>
      <c r="O3362" s="41" t="s">
        <v>70</v>
      </c>
    </row>
    <row r="3363" spans="1:15">
      <c r="A3363" s="42">
        <v>41519</v>
      </c>
      <c r="B3363" s="42">
        <v>54241</v>
      </c>
      <c r="C3363" s="130">
        <v>418</v>
      </c>
      <c r="D3363" s="43">
        <v>8.5099999999999995E-2</v>
      </c>
      <c r="E3363" s="43">
        <v>0.08</v>
      </c>
      <c r="F3363" s="44">
        <v>121000</v>
      </c>
      <c r="G3363" s="44">
        <v>121000</v>
      </c>
      <c r="H3363" s="44">
        <v>79752.41</v>
      </c>
      <c r="I3363" s="44">
        <v>82140.86</v>
      </c>
      <c r="J3363" s="68">
        <f t="shared" si="156"/>
        <v>0.65911082644628105</v>
      </c>
      <c r="K3363" s="43">
        <f t="shared" si="157"/>
        <v>0.67885008264462809</v>
      </c>
      <c r="L3363" s="41" t="str">
        <f t="shared" si="158"/>
        <v>A</v>
      </c>
      <c r="M3363" s="41" t="s">
        <v>461</v>
      </c>
      <c r="N3363" s="41" t="s">
        <v>416</v>
      </c>
      <c r="O3363" s="41" t="s">
        <v>70</v>
      </c>
    </row>
    <row r="3364" spans="1:15">
      <c r="A3364" s="38">
        <v>41659</v>
      </c>
      <c r="B3364" s="38">
        <v>50759</v>
      </c>
      <c r="C3364" s="131">
        <v>299</v>
      </c>
      <c r="D3364" s="39">
        <v>8.5099999999999995E-2</v>
      </c>
      <c r="E3364" s="39">
        <v>7.5300000000000006E-2</v>
      </c>
      <c r="F3364" s="40">
        <v>81000</v>
      </c>
      <c r="G3364" s="40">
        <v>81000</v>
      </c>
      <c r="H3364" s="40">
        <v>53139.32</v>
      </c>
      <c r="I3364" s="40">
        <v>54999.99</v>
      </c>
      <c r="J3364" s="67">
        <f t="shared" si="156"/>
        <v>0.65604098765432095</v>
      </c>
      <c r="K3364" s="39">
        <f t="shared" si="157"/>
        <v>0.67901222222222224</v>
      </c>
      <c r="L3364" s="2" t="str">
        <f t="shared" si="158"/>
        <v>A</v>
      </c>
      <c r="M3364" s="2" t="s">
        <v>358</v>
      </c>
      <c r="N3364" s="2" t="s">
        <v>424</v>
      </c>
      <c r="O3364" s="2" t="s">
        <v>70</v>
      </c>
    </row>
    <row r="3365" spans="1:15">
      <c r="A3365" s="42">
        <v>41331</v>
      </c>
      <c r="B3365" s="42">
        <v>44983</v>
      </c>
      <c r="C3365" s="130">
        <v>120</v>
      </c>
      <c r="D3365" s="43">
        <v>8.5099999999999995E-2</v>
      </c>
      <c r="E3365" s="43">
        <v>7.5300000000000006E-2</v>
      </c>
      <c r="F3365" s="44">
        <v>162000</v>
      </c>
      <c r="G3365" s="44">
        <v>162000</v>
      </c>
      <c r="H3365" s="44">
        <v>90088.97</v>
      </c>
      <c r="I3365" s="44">
        <v>109999.99</v>
      </c>
      <c r="J3365" s="68">
        <f t="shared" si="156"/>
        <v>0.55610475308641971</v>
      </c>
      <c r="K3365" s="43">
        <f t="shared" si="157"/>
        <v>0.6790122839506173</v>
      </c>
      <c r="L3365" s="41" t="str">
        <f t="shared" si="158"/>
        <v>AA</v>
      </c>
      <c r="M3365" s="41" t="s">
        <v>522</v>
      </c>
      <c r="N3365" s="41" t="s">
        <v>419</v>
      </c>
      <c r="O3365" s="41" t="s">
        <v>70</v>
      </c>
    </row>
    <row r="3366" spans="1:15">
      <c r="A3366" s="38">
        <v>41390</v>
      </c>
      <c r="B3366" s="38">
        <v>50521</v>
      </c>
      <c r="C3366" s="131">
        <v>300</v>
      </c>
      <c r="D3366" s="39">
        <v>8.5099999999999995E-2</v>
      </c>
      <c r="E3366" s="39">
        <v>7.4400000000000008E-2</v>
      </c>
      <c r="F3366" s="40">
        <v>162000</v>
      </c>
      <c r="G3366" s="40">
        <v>162000</v>
      </c>
      <c r="H3366" s="40">
        <v>103163.82</v>
      </c>
      <c r="I3366" s="40">
        <v>109999.99</v>
      </c>
      <c r="J3366" s="67">
        <f t="shared" si="156"/>
        <v>0.63681370370370372</v>
      </c>
      <c r="K3366" s="39">
        <f t="shared" si="157"/>
        <v>0.6790122839506173</v>
      </c>
      <c r="L3366" s="2" t="str">
        <f t="shared" si="158"/>
        <v>AA</v>
      </c>
      <c r="M3366" s="2" t="s">
        <v>619</v>
      </c>
      <c r="N3366" s="2" t="s">
        <v>427</v>
      </c>
      <c r="O3366" s="2" t="s">
        <v>70</v>
      </c>
    </row>
    <row r="3367" spans="1:15">
      <c r="A3367" s="42">
        <v>41227</v>
      </c>
      <c r="B3367" s="42">
        <v>51331</v>
      </c>
      <c r="C3367" s="130">
        <v>332</v>
      </c>
      <c r="D3367" s="43">
        <v>8.5099999999999995E-2</v>
      </c>
      <c r="E3367" s="43">
        <v>0.08</v>
      </c>
      <c r="F3367" s="44">
        <v>175000</v>
      </c>
      <c r="G3367" s="44">
        <v>175000</v>
      </c>
      <c r="H3367" s="44">
        <v>106570.97</v>
      </c>
      <c r="I3367" s="44">
        <v>118831.85</v>
      </c>
      <c r="J3367" s="68">
        <f t="shared" si="156"/>
        <v>0.60897697142857143</v>
      </c>
      <c r="K3367" s="43">
        <f t="shared" si="157"/>
        <v>0.67903914285714284</v>
      </c>
      <c r="L3367" s="41" t="str">
        <f t="shared" si="158"/>
        <v>AA</v>
      </c>
      <c r="M3367" s="41" t="s">
        <v>774</v>
      </c>
      <c r="N3367" s="41" t="s">
        <v>421</v>
      </c>
      <c r="O3367" s="41" t="s">
        <v>70</v>
      </c>
    </row>
    <row r="3368" spans="1:15">
      <c r="A3368" s="38">
        <v>41148</v>
      </c>
      <c r="B3368" s="38">
        <v>53931</v>
      </c>
      <c r="C3368" s="131">
        <v>420</v>
      </c>
      <c r="D3368" s="39">
        <v>8.5099999999999995E-2</v>
      </c>
      <c r="E3368" s="39">
        <v>7.5300000000000006E-2</v>
      </c>
      <c r="F3368" s="40">
        <v>174000</v>
      </c>
      <c r="G3368" s="40">
        <v>174000</v>
      </c>
      <c r="H3368" s="40">
        <v>111086.6</v>
      </c>
      <c r="I3368" s="40">
        <v>118156.76</v>
      </c>
      <c r="J3368" s="67">
        <f t="shared" si="156"/>
        <v>0.63842873563218394</v>
      </c>
      <c r="K3368" s="39">
        <f t="shared" si="157"/>
        <v>0.67906183908045969</v>
      </c>
      <c r="L3368" s="2" t="str">
        <f t="shared" si="158"/>
        <v>AA</v>
      </c>
      <c r="M3368" s="2" t="s">
        <v>643</v>
      </c>
      <c r="N3368" s="2" t="s">
        <v>417</v>
      </c>
      <c r="O3368" s="2" t="s">
        <v>70</v>
      </c>
    </row>
    <row r="3369" spans="1:15">
      <c r="A3369" s="38">
        <v>41208</v>
      </c>
      <c r="B3369" s="38">
        <v>46686</v>
      </c>
      <c r="C3369" s="131">
        <v>180</v>
      </c>
      <c r="D3369" s="39">
        <v>8.5099999999999995E-2</v>
      </c>
      <c r="E3369" s="39">
        <v>7.5300000000000006E-2</v>
      </c>
      <c r="F3369" s="40">
        <v>152000</v>
      </c>
      <c r="G3369" s="40">
        <v>152000</v>
      </c>
      <c r="H3369" s="40">
        <v>88243.520000000004</v>
      </c>
      <c r="I3369" s="40">
        <v>103239.73</v>
      </c>
      <c r="J3369" s="67">
        <f t="shared" si="156"/>
        <v>0.5805494736842105</v>
      </c>
      <c r="K3369" s="39">
        <f t="shared" si="157"/>
        <v>0.67920875000000003</v>
      </c>
      <c r="L3369" s="2" t="str">
        <f t="shared" si="158"/>
        <v>AA</v>
      </c>
      <c r="M3369" s="2" t="s">
        <v>467</v>
      </c>
      <c r="N3369" s="2" t="s">
        <v>425</v>
      </c>
      <c r="O3369" s="2" t="s">
        <v>70</v>
      </c>
    </row>
    <row r="3370" spans="1:15">
      <c r="A3370" s="38">
        <v>41514</v>
      </c>
      <c r="B3370" s="38">
        <v>54298</v>
      </c>
      <c r="C3370" s="131">
        <v>420</v>
      </c>
      <c r="D3370" s="39">
        <v>8.5099999999999995E-2</v>
      </c>
      <c r="E3370" s="39">
        <v>0.08</v>
      </c>
      <c r="F3370" s="40">
        <v>195100</v>
      </c>
      <c r="G3370" s="40">
        <v>195100</v>
      </c>
      <c r="H3370" s="40">
        <v>128323.35</v>
      </c>
      <c r="I3370" s="40">
        <v>132523.92000000001</v>
      </c>
      <c r="J3370" s="67">
        <f t="shared" si="156"/>
        <v>0.65773116350589445</v>
      </c>
      <c r="K3370" s="39">
        <f t="shared" si="157"/>
        <v>0.67926150691952847</v>
      </c>
      <c r="L3370" s="2" t="str">
        <f t="shared" si="158"/>
        <v>A</v>
      </c>
      <c r="M3370" s="2" t="s">
        <v>495</v>
      </c>
      <c r="N3370" s="2" t="s">
        <v>424</v>
      </c>
      <c r="O3370" s="2" t="s">
        <v>70</v>
      </c>
    </row>
    <row r="3371" spans="1:15">
      <c r="A3371" s="38">
        <v>41109</v>
      </c>
      <c r="B3371" s="38">
        <v>53892</v>
      </c>
      <c r="C3371" s="131">
        <v>420</v>
      </c>
      <c r="D3371" s="39">
        <v>8.5099999999999995E-2</v>
      </c>
      <c r="E3371" s="39">
        <v>0.08</v>
      </c>
      <c r="F3371" s="40">
        <v>146000</v>
      </c>
      <c r="G3371" s="40">
        <v>146000</v>
      </c>
      <c r="H3371" s="40">
        <v>92931.87</v>
      </c>
      <c r="I3371" s="40">
        <v>99189.759999999995</v>
      </c>
      <c r="J3371" s="67">
        <f t="shared" si="156"/>
        <v>0.63651965753424655</v>
      </c>
      <c r="K3371" s="39">
        <f t="shared" si="157"/>
        <v>0.6793819178082191</v>
      </c>
      <c r="L3371" s="2" t="str">
        <f t="shared" si="158"/>
        <v>AA</v>
      </c>
      <c r="M3371" s="2" t="s">
        <v>532</v>
      </c>
      <c r="N3371" s="2" t="s">
        <v>417</v>
      </c>
      <c r="O3371" s="2" t="s">
        <v>70</v>
      </c>
    </row>
    <row r="3372" spans="1:15">
      <c r="A3372" s="38">
        <v>41394</v>
      </c>
      <c r="B3372" s="38">
        <v>51134</v>
      </c>
      <c r="C3372" s="131">
        <v>320</v>
      </c>
      <c r="D3372" s="39">
        <v>8.5099999999999995E-2</v>
      </c>
      <c r="E3372" s="39">
        <v>0.08</v>
      </c>
      <c r="F3372" s="40">
        <v>110350</v>
      </c>
      <c r="G3372" s="40">
        <v>110350</v>
      </c>
      <c r="H3372" s="40">
        <v>70645.75</v>
      </c>
      <c r="I3372" s="40">
        <v>74999.990000000005</v>
      </c>
      <c r="J3372" s="67">
        <f t="shared" si="156"/>
        <v>0.64019710013593112</v>
      </c>
      <c r="K3372" s="39">
        <f t="shared" si="157"/>
        <v>0.67965555052106941</v>
      </c>
      <c r="L3372" s="2" t="str">
        <f t="shared" si="158"/>
        <v>AA</v>
      </c>
      <c r="M3372" s="2" t="s">
        <v>1183</v>
      </c>
      <c r="N3372" s="2" t="s">
        <v>428</v>
      </c>
      <c r="O3372" s="2" t="s">
        <v>70</v>
      </c>
    </row>
    <row r="3373" spans="1:15">
      <c r="A3373" s="38">
        <v>41263</v>
      </c>
      <c r="B3373" s="38">
        <v>49268</v>
      </c>
      <c r="C3373" s="131">
        <v>263</v>
      </c>
      <c r="D3373" s="39">
        <v>8.5099999999999995E-2</v>
      </c>
      <c r="E3373" s="39">
        <v>7.4400000000000008E-2</v>
      </c>
      <c r="F3373" s="40">
        <v>170000</v>
      </c>
      <c r="G3373" s="40">
        <v>170000</v>
      </c>
      <c r="H3373" s="40">
        <v>106150.61</v>
      </c>
      <c r="I3373" s="40">
        <v>115551.83</v>
      </c>
      <c r="J3373" s="67">
        <f t="shared" si="156"/>
        <v>0.62441535294117645</v>
      </c>
      <c r="K3373" s="39">
        <f t="shared" si="157"/>
        <v>0.67971664705882351</v>
      </c>
      <c r="L3373" s="2" t="str">
        <f t="shared" si="158"/>
        <v>AA</v>
      </c>
      <c r="M3373" s="2" t="s">
        <v>549</v>
      </c>
      <c r="N3373" s="2" t="s">
        <v>427</v>
      </c>
      <c r="O3373" s="2" t="s">
        <v>70</v>
      </c>
    </row>
    <row r="3374" spans="1:15">
      <c r="A3374" s="42">
        <v>41443</v>
      </c>
      <c r="B3374" s="42">
        <v>51670</v>
      </c>
      <c r="C3374" s="130">
        <v>336</v>
      </c>
      <c r="D3374" s="43">
        <v>8.5099999999999995E-2</v>
      </c>
      <c r="E3374" s="43">
        <v>7.5300000000000006E-2</v>
      </c>
      <c r="F3374" s="44">
        <v>196300</v>
      </c>
      <c r="G3374" s="44">
        <v>196300</v>
      </c>
      <c r="H3374" s="44">
        <v>126751.32</v>
      </c>
      <c r="I3374" s="44">
        <v>133468.45000000001</v>
      </c>
      <c r="J3374" s="68">
        <f t="shared" si="156"/>
        <v>0.64570208863983702</v>
      </c>
      <c r="K3374" s="43">
        <f t="shared" si="157"/>
        <v>0.6799207845134998</v>
      </c>
      <c r="L3374" s="41" t="str">
        <f t="shared" si="158"/>
        <v>AA</v>
      </c>
      <c r="M3374" s="41" t="s">
        <v>609</v>
      </c>
      <c r="N3374" s="41" t="s">
        <v>428</v>
      </c>
      <c r="O3374" s="41" t="s">
        <v>70</v>
      </c>
    </row>
    <row r="3375" spans="1:15">
      <c r="A3375" s="42">
        <v>41108</v>
      </c>
      <c r="B3375" s="42">
        <v>52065</v>
      </c>
      <c r="C3375" s="130">
        <v>360</v>
      </c>
      <c r="D3375" s="43">
        <v>8.5099999999999995E-2</v>
      </c>
      <c r="E3375" s="43">
        <v>8.5099999999999995E-2</v>
      </c>
      <c r="F3375" s="44">
        <v>195287.71</v>
      </c>
      <c r="G3375" s="44">
        <v>195287.71</v>
      </c>
      <c r="H3375" s="44">
        <v>132884.4</v>
      </c>
      <c r="I3375" s="44">
        <v>132786.88</v>
      </c>
      <c r="J3375" s="68">
        <f t="shared" si="156"/>
        <v>0.6804544945506299</v>
      </c>
      <c r="K3375" s="43">
        <f t="shared" si="157"/>
        <v>0.67995512876872799</v>
      </c>
      <c r="L3375" s="41" t="str">
        <f t="shared" si="158"/>
        <v>A</v>
      </c>
      <c r="M3375" s="41" t="s">
        <v>566</v>
      </c>
      <c r="N3375" s="41" t="s">
        <v>420</v>
      </c>
      <c r="O3375" s="41" t="s">
        <v>70</v>
      </c>
    </row>
    <row r="3376" spans="1:15">
      <c r="A3376" s="38">
        <v>41305</v>
      </c>
      <c r="B3376" s="38">
        <v>48913</v>
      </c>
      <c r="C3376" s="131">
        <v>250</v>
      </c>
      <c r="D3376" s="39">
        <v>8.5099999999999995E-2</v>
      </c>
      <c r="E3376" s="39">
        <v>0.08</v>
      </c>
      <c r="F3376" s="40">
        <v>125000</v>
      </c>
      <c r="G3376" s="40">
        <v>125000</v>
      </c>
      <c r="H3376" s="40">
        <v>77325.64</v>
      </c>
      <c r="I3376" s="40">
        <v>84999.99</v>
      </c>
      <c r="J3376" s="67">
        <f t="shared" si="156"/>
        <v>0.61860512000000001</v>
      </c>
      <c r="K3376" s="39">
        <f t="shared" si="157"/>
        <v>0.67999992000000009</v>
      </c>
      <c r="L3376" s="2" t="str">
        <f t="shared" si="158"/>
        <v>AA</v>
      </c>
      <c r="M3376" s="2" t="s">
        <v>1106</v>
      </c>
      <c r="N3376" s="2" t="s">
        <v>429</v>
      </c>
      <c r="O3376" s="2" t="s">
        <v>70</v>
      </c>
    </row>
    <row r="3377" spans="1:15">
      <c r="A3377" s="38">
        <v>41726</v>
      </c>
      <c r="B3377" s="38">
        <v>52684</v>
      </c>
      <c r="C3377" s="131">
        <v>360</v>
      </c>
      <c r="D3377" s="39">
        <v>8.5099999999999995E-2</v>
      </c>
      <c r="E3377" s="39">
        <v>0.08</v>
      </c>
      <c r="F3377" s="40">
        <v>125000</v>
      </c>
      <c r="G3377" s="40">
        <v>125000</v>
      </c>
      <c r="H3377" s="40">
        <v>83087.39</v>
      </c>
      <c r="I3377" s="40">
        <v>84999.99</v>
      </c>
      <c r="J3377" s="67">
        <f t="shared" si="156"/>
        <v>0.66469911999999998</v>
      </c>
      <c r="K3377" s="39">
        <f t="shared" si="157"/>
        <v>0.67999992000000009</v>
      </c>
      <c r="L3377" s="2" t="str">
        <f t="shared" si="158"/>
        <v>A</v>
      </c>
      <c r="M3377" s="2" t="s">
        <v>567</v>
      </c>
      <c r="N3377" s="2" t="s">
        <v>417</v>
      </c>
      <c r="O3377" s="2" t="s">
        <v>70</v>
      </c>
    </row>
    <row r="3378" spans="1:15">
      <c r="A3378" s="42">
        <v>41110</v>
      </c>
      <c r="B3378" s="42">
        <v>52067</v>
      </c>
      <c r="C3378" s="130">
        <v>360</v>
      </c>
      <c r="D3378" s="43">
        <v>8.5099999999999995E-2</v>
      </c>
      <c r="E3378" s="43">
        <v>0.08</v>
      </c>
      <c r="F3378" s="44">
        <v>125000</v>
      </c>
      <c r="G3378" s="44">
        <v>125000</v>
      </c>
      <c r="H3378" s="44">
        <v>78625.2</v>
      </c>
      <c r="I3378" s="44">
        <v>84999.99</v>
      </c>
      <c r="J3378" s="68">
        <f t="shared" si="156"/>
        <v>0.62900159999999994</v>
      </c>
      <c r="K3378" s="43">
        <f t="shared" si="157"/>
        <v>0.67999992000000009</v>
      </c>
      <c r="L3378" s="41" t="str">
        <f t="shared" si="158"/>
        <v>AA</v>
      </c>
      <c r="M3378" s="41" t="s">
        <v>631</v>
      </c>
      <c r="N3378" s="41" t="s">
        <v>424</v>
      </c>
      <c r="O3378" s="41" t="s">
        <v>70</v>
      </c>
    </row>
    <row r="3379" spans="1:15">
      <c r="A3379" s="42">
        <v>41592</v>
      </c>
      <c r="B3379" s="42">
        <v>54131</v>
      </c>
      <c r="C3379" s="130">
        <v>412</v>
      </c>
      <c r="D3379" s="43">
        <v>8.5099999999999995E-2</v>
      </c>
      <c r="E3379" s="43">
        <v>7.5300000000000006E-2</v>
      </c>
      <c r="F3379" s="44">
        <v>125000</v>
      </c>
      <c r="G3379" s="44">
        <v>125000</v>
      </c>
      <c r="H3379" s="44">
        <v>56813.74</v>
      </c>
      <c r="I3379" s="44">
        <v>84999.99</v>
      </c>
      <c r="J3379" s="68">
        <f t="shared" si="156"/>
        <v>0.45450991999999996</v>
      </c>
      <c r="K3379" s="43">
        <f t="shared" si="157"/>
        <v>0.67999992000000009</v>
      </c>
      <c r="L3379" s="41" t="str">
        <f t="shared" si="158"/>
        <v>AA</v>
      </c>
      <c r="M3379" s="41" t="s">
        <v>1206</v>
      </c>
      <c r="N3379" s="41" t="s">
        <v>424</v>
      </c>
      <c r="O3379" s="41" t="s">
        <v>70</v>
      </c>
    </row>
    <row r="3380" spans="1:15">
      <c r="A3380" s="38">
        <v>41169</v>
      </c>
      <c r="B3380" s="38">
        <v>52126</v>
      </c>
      <c r="C3380" s="131">
        <v>360</v>
      </c>
      <c r="D3380" s="39">
        <v>8.5099999999999995E-2</v>
      </c>
      <c r="E3380" s="39">
        <v>0.08</v>
      </c>
      <c r="F3380" s="40">
        <v>150000</v>
      </c>
      <c r="G3380" s="40">
        <v>150000</v>
      </c>
      <c r="H3380" s="40">
        <v>94921.72</v>
      </c>
      <c r="I3380" s="40">
        <v>101999.99</v>
      </c>
      <c r="J3380" s="67">
        <f t="shared" si="156"/>
        <v>0.63281146666666666</v>
      </c>
      <c r="K3380" s="39">
        <f t="shared" si="157"/>
        <v>0.67999993333333342</v>
      </c>
      <c r="L3380" s="2" t="str">
        <f t="shared" si="158"/>
        <v>AA</v>
      </c>
      <c r="M3380" s="2" t="s">
        <v>461</v>
      </c>
      <c r="N3380" s="2" t="s">
        <v>416</v>
      </c>
      <c r="O3380" s="2" t="s">
        <v>70</v>
      </c>
    </row>
    <row r="3381" spans="1:15">
      <c r="A3381" s="42">
        <v>41505</v>
      </c>
      <c r="B3381" s="42">
        <v>52462</v>
      </c>
      <c r="C3381" s="130">
        <v>360</v>
      </c>
      <c r="D3381" s="43">
        <v>8.5099999999999995E-2</v>
      </c>
      <c r="E3381" s="43">
        <v>0.08</v>
      </c>
      <c r="F3381" s="44">
        <v>175000</v>
      </c>
      <c r="G3381" s="44">
        <v>175000</v>
      </c>
      <c r="H3381" s="44">
        <v>114360.89</v>
      </c>
      <c r="I3381" s="44">
        <v>118999.99</v>
      </c>
      <c r="J3381" s="68">
        <f t="shared" si="156"/>
        <v>0.65349080000000004</v>
      </c>
      <c r="K3381" s="43">
        <f t="shared" si="157"/>
        <v>0.67999994285714294</v>
      </c>
      <c r="L3381" s="41" t="str">
        <f t="shared" si="158"/>
        <v>A</v>
      </c>
      <c r="M3381" s="41" t="s">
        <v>457</v>
      </c>
      <c r="N3381" s="41" t="s">
        <v>419</v>
      </c>
      <c r="O3381" s="41" t="s">
        <v>70</v>
      </c>
    </row>
    <row r="3382" spans="1:15">
      <c r="A3382" s="38">
        <v>41124</v>
      </c>
      <c r="B3382" s="38">
        <v>52081</v>
      </c>
      <c r="C3382" s="131">
        <v>360</v>
      </c>
      <c r="D3382" s="39">
        <v>8.5099999999999995E-2</v>
      </c>
      <c r="E3382" s="39">
        <v>7.5300000000000006E-2</v>
      </c>
      <c r="F3382" s="40">
        <v>114000</v>
      </c>
      <c r="G3382" s="40">
        <v>114000</v>
      </c>
      <c r="H3382" s="40">
        <v>71911.22</v>
      </c>
      <c r="I3382" s="40">
        <v>77525.98</v>
      </c>
      <c r="J3382" s="67">
        <f t="shared" si="156"/>
        <v>0.63080017543859646</v>
      </c>
      <c r="K3382" s="39">
        <f t="shared" si="157"/>
        <v>0.68005245614035081</v>
      </c>
      <c r="L3382" s="2" t="str">
        <f t="shared" si="158"/>
        <v>AA</v>
      </c>
      <c r="M3382" s="2" t="s">
        <v>699</v>
      </c>
      <c r="N3382" s="2" t="s">
        <v>421</v>
      </c>
      <c r="O3382" s="2" t="s">
        <v>70</v>
      </c>
    </row>
    <row r="3383" spans="1:15">
      <c r="A3383" s="38">
        <v>41169</v>
      </c>
      <c r="B3383" s="38">
        <v>52126</v>
      </c>
      <c r="C3383" s="131">
        <v>360</v>
      </c>
      <c r="D3383" s="39">
        <v>8.5099999999999995E-2</v>
      </c>
      <c r="E3383" s="39">
        <v>0.08</v>
      </c>
      <c r="F3383" s="40">
        <v>167000</v>
      </c>
      <c r="G3383" s="40">
        <v>167000</v>
      </c>
      <c r="H3383" s="40">
        <v>105706.81</v>
      </c>
      <c r="I3383" s="40">
        <v>113589.3</v>
      </c>
      <c r="J3383" s="67">
        <f t="shared" si="156"/>
        <v>0.63297491017964069</v>
      </c>
      <c r="K3383" s="39">
        <f t="shared" si="157"/>
        <v>0.68017544910179639</v>
      </c>
      <c r="L3383" s="2" t="str">
        <f t="shared" si="158"/>
        <v>AA</v>
      </c>
      <c r="M3383" s="2" t="s">
        <v>586</v>
      </c>
      <c r="N3383" s="2" t="s">
        <v>416</v>
      </c>
      <c r="O3383" s="2" t="s">
        <v>70</v>
      </c>
    </row>
    <row r="3384" spans="1:15">
      <c r="A3384" s="42">
        <v>41621</v>
      </c>
      <c r="B3384" s="42">
        <v>54405</v>
      </c>
      <c r="C3384" s="130">
        <v>420</v>
      </c>
      <c r="D3384" s="43">
        <v>8.5099999999999995E-2</v>
      </c>
      <c r="E3384" s="43">
        <v>0.08</v>
      </c>
      <c r="F3384" s="44">
        <v>195000</v>
      </c>
      <c r="G3384" s="44">
        <v>195000</v>
      </c>
      <c r="H3384" s="44">
        <v>129590.98</v>
      </c>
      <c r="I3384" s="44">
        <v>132638.41</v>
      </c>
      <c r="J3384" s="68">
        <f t="shared" si="156"/>
        <v>0.66456912820512815</v>
      </c>
      <c r="K3384" s="43">
        <f t="shared" si="157"/>
        <v>0.68019697435897442</v>
      </c>
      <c r="L3384" s="41" t="str">
        <f t="shared" si="158"/>
        <v>A</v>
      </c>
      <c r="M3384" s="41" t="s">
        <v>564</v>
      </c>
      <c r="N3384" s="41" t="s">
        <v>417</v>
      </c>
      <c r="O3384" s="41" t="s">
        <v>70</v>
      </c>
    </row>
    <row r="3385" spans="1:15">
      <c r="A3385" s="42">
        <v>41438</v>
      </c>
      <c r="B3385" s="42">
        <v>50569</v>
      </c>
      <c r="C3385" s="130">
        <v>300</v>
      </c>
      <c r="D3385" s="43">
        <v>8.5099999999999995E-2</v>
      </c>
      <c r="E3385" s="43">
        <v>7.8100000000000003E-2</v>
      </c>
      <c r="F3385" s="44">
        <v>197000</v>
      </c>
      <c r="G3385" s="44">
        <v>197000</v>
      </c>
      <c r="H3385" s="44">
        <v>126646.09</v>
      </c>
      <c r="I3385" s="44">
        <v>133999.99</v>
      </c>
      <c r="J3385" s="68">
        <f t="shared" si="156"/>
        <v>0.64287355329949236</v>
      </c>
      <c r="K3385" s="43">
        <f t="shared" si="157"/>
        <v>0.68020299492385783</v>
      </c>
      <c r="L3385" s="41" t="str">
        <f t="shared" si="158"/>
        <v>AA</v>
      </c>
      <c r="M3385" s="41" t="s">
        <v>971</v>
      </c>
      <c r="N3385" s="41" t="s">
        <v>437</v>
      </c>
      <c r="O3385" s="41" t="s">
        <v>70</v>
      </c>
    </row>
    <row r="3386" spans="1:15">
      <c r="A3386" s="42">
        <v>41305</v>
      </c>
      <c r="B3386" s="42">
        <v>46691</v>
      </c>
      <c r="C3386" s="130">
        <v>177</v>
      </c>
      <c r="D3386" s="43">
        <v>8.5099999999999995E-2</v>
      </c>
      <c r="E3386" s="43">
        <v>7.5300000000000006E-2</v>
      </c>
      <c r="F3386" s="44">
        <v>147000</v>
      </c>
      <c r="G3386" s="44">
        <v>147000</v>
      </c>
      <c r="H3386" s="44">
        <v>86811.56</v>
      </c>
      <c r="I3386" s="44">
        <v>99999.99</v>
      </c>
      <c r="J3386" s="68">
        <f t="shared" si="156"/>
        <v>0.59055482993197272</v>
      </c>
      <c r="K3386" s="43">
        <f t="shared" si="157"/>
        <v>0.68027204081632653</v>
      </c>
      <c r="L3386" s="41" t="str">
        <f t="shared" si="158"/>
        <v>AA</v>
      </c>
      <c r="M3386" s="41" t="s">
        <v>495</v>
      </c>
      <c r="N3386" s="41" t="s">
        <v>424</v>
      </c>
      <c r="O3386" s="41" t="s">
        <v>70</v>
      </c>
    </row>
    <row r="3387" spans="1:15">
      <c r="A3387" s="38">
        <v>41628</v>
      </c>
      <c r="B3387" s="38">
        <v>54412</v>
      </c>
      <c r="C3387" s="131">
        <v>420</v>
      </c>
      <c r="D3387" s="39">
        <v>8.5099999999999995E-2</v>
      </c>
      <c r="E3387" s="39">
        <v>7.8100000000000003E-2</v>
      </c>
      <c r="F3387" s="40">
        <v>190000</v>
      </c>
      <c r="G3387" s="40">
        <v>190000</v>
      </c>
      <c r="H3387" s="40">
        <v>126198.72</v>
      </c>
      <c r="I3387" s="40">
        <v>129256.78</v>
      </c>
      <c r="J3387" s="67">
        <f t="shared" si="156"/>
        <v>0.66420378947368419</v>
      </c>
      <c r="K3387" s="39">
        <f t="shared" si="157"/>
        <v>0.68029884210526315</v>
      </c>
      <c r="L3387" s="2" t="str">
        <f t="shared" si="158"/>
        <v>A</v>
      </c>
      <c r="M3387" s="2" t="s">
        <v>862</v>
      </c>
      <c r="N3387" s="2" t="s">
        <v>417</v>
      </c>
      <c r="O3387" s="2" t="s">
        <v>70</v>
      </c>
    </row>
    <row r="3388" spans="1:15">
      <c r="A3388" s="38">
        <v>41583</v>
      </c>
      <c r="B3388" s="38">
        <v>52540</v>
      </c>
      <c r="C3388" s="131">
        <v>360</v>
      </c>
      <c r="D3388" s="39">
        <v>8.5099999999999995E-2</v>
      </c>
      <c r="E3388" s="39">
        <v>0.08</v>
      </c>
      <c r="F3388" s="40">
        <v>151344</v>
      </c>
      <c r="G3388" s="40">
        <v>151344</v>
      </c>
      <c r="H3388" s="40">
        <v>99867.85</v>
      </c>
      <c r="I3388" s="40">
        <v>102970.34</v>
      </c>
      <c r="J3388" s="67">
        <f t="shared" si="156"/>
        <v>0.65987320276984884</v>
      </c>
      <c r="K3388" s="39">
        <f t="shared" si="157"/>
        <v>0.68037279310709375</v>
      </c>
      <c r="L3388" s="2" t="str">
        <f t="shared" si="158"/>
        <v>A</v>
      </c>
      <c r="M3388" s="2" t="s">
        <v>489</v>
      </c>
      <c r="N3388" s="2" t="s">
        <v>415</v>
      </c>
      <c r="O3388" s="2" t="s">
        <v>70</v>
      </c>
    </row>
    <row r="3389" spans="1:15">
      <c r="A3389" s="42">
        <v>41746</v>
      </c>
      <c r="B3389" s="42">
        <v>54530</v>
      </c>
      <c r="C3389" s="130">
        <v>420</v>
      </c>
      <c r="D3389" s="43">
        <v>8.5099999999999995E-2</v>
      </c>
      <c r="E3389" s="43">
        <v>0.08</v>
      </c>
      <c r="F3389" s="44">
        <v>170000</v>
      </c>
      <c r="G3389" s="44">
        <v>170000</v>
      </c>
      <c r="H3389" s="44">
        <v>113802.08</v>
      </c>
      <c r="I3389" s="44">
        <v>115678.13</v>
      </c>
      <c r="J3389" s="68">
        <f t="shared" si="156"/>
        <v>0.66942400000000002</v>
      </c>
      <c r="K3389" s="43">
        <f t="shared" si="157"/>
        <v>0.68045958823529418</v>
      </c>
      <c r="L3389" s="41" t="str">
        <f t="shared" si="158"/>
        <v>A</v>
      </c>
      <c r="M3389" s="41" t="s">
        <v>525</v>
      </c>
      <c r="N3389" s="41" t="s">
        <v>430</v>
      </c>
      <c r="O3389" s="41" t="s">
        <v>70</v>
      </c>
    </row>
    <row r="3390" spans="1:15">
      <c r="A3390" s="38">
        <v>41191</v>
      </c>
      <c r="B3390" s="38">
        <v>52148</v>
      </c>
      <c r="C3390" s="131">
        <v>360</v>
      </c>
      <c r="D3390" s="39">
        <v>8.5099999999999995E-2</v>
      </c>
      <c r="E3390" s="39">
        <v>0.08</v>
      </c>
      <c r="F3390" s="40">
        <v>192000</v>
      </c>
      <c r="G3390" s="40">
        <v>192000</v>
      </c>
      <c r="H3390" s="40">
        <v>121987.15</v>
      </c>
      <c r="I3390" s="40">
        <v>130669.69</v>
      </c>
      <c r="J3390" s="67">
        <f t="shared" si="156"/>
        <v>0.6353497395833333</v>
      </c>
      <c r="K3390" s="39">
        <f t="shared" si="157"/>
        <v>0.68057130208333338</v>
      </c>
      <c r="L3390" s="2" t="str">
        <f t="shared" si="158"/>
        <v>AA</v>
      </c>
      <c r="M3390" s="2" t="s">
        <v>467</v>
      </c>
      <c r="N3390" s="2" t="s">
        <v>425</v>
      </c>
      <c r="O3390" s="2" t="s">
        <v>70</v>
      </c>
    </row>
    <row r="3391" spans="1:15">
      <c r="A3391" s="38">
        <v>41737</v>
      </c>
      <c r="B3391" s="38">
        <v>54521</v>
      </c>
      <c r="C3391" s="131">
        <v>420</v>
      </c>
      <c r="D3391" s="39">
        <v>8.5099999999999995E-2</v>
      </c>
      <c r="E3391" s="39">
        <v>0.08</v>
      </c>
      <c r="F3391" s="40">
        <v>148000</v>
      </c>
      <c r="G3391" s="40">
        <v>148000</v>
      </c>
      <c r="H3391" s="40">
        <v>100002.57</v>
      </c>
      <c r="I3391" s="40">
        <v>100737.5</v>
      </c>
      <c r="J3391" s="67">
        <f t="shared" si="156"/>
        <v>0.67569304054054058</v>
      </c>
      <c r="K3391" s="39">
        <f t="shared" si="157"/>
        <v>0.68065878378378375</v>
      </c>
      <c r="L3391" s="2" t="str">
        <f t="shared" si="158"/>
        <v>A</v>
      </c>
      <c r="M3391" s="2" t="s">
        <v>904</v>
      </c>
      <c r="N3391" s="2" t="s">
        <v>435</v>
      </c>
      <c r="O3391" s="2" t="s">
        <v>70</v>
      </c>
    </row>
    <row r="3392" spans="1:15">
      <c r="A3392" s="38">
        <v>41302</v>
      </c>
      <c r="B3392" s="38">
        <v>50433</v>
      </c>
      <c r="C3392" s="131">
        <v>300</v>
      </c>
      <c r="D3392" s="39">
        <v>8.5099999999999995E-2</v>
      </c>
      <c r="E3392" s="39">
        <v>7.5300000000000006E-2</v>
      </c>
      <c r="F3392" s="40">
        <v>179800</v>
      </c>
      <c r="G3392" s="40">
        <v>179800</v>
      </c>
      <c r="H3392" s="40">
        <v>113562.84</v>
      </c>
      <c r="I3392" s="40">
        <v>122448.99</v>
      </c>
      <c r="J3392" s="67">
        <f t="shared" si="156"/>
        <v>0.63160645161290319</v>
      </c>
      <c r="K3392" s="39">
        <f t="shared" si="157"/>
        <v>0.68102886540600671</v>
      </c>
      <c r="L3392" s="2" t="str">
        <f t="shared" si="158"/>
        <v>AA</v>
      </c>
      <c r="M3392" s="2" t="s">
        <v>495</v>
      </c>
      <c r="N3392" s="2" t="s">
        <v>424</v>
      </c>
      <c r="O3392" s="2" t="s">
        <v>70</v>
      </c>
    </row>
    <row r="3393" spans="1:15">
      <c r="A3393" s="38">
        <v>41178</v>
      </c>
      <c r="B3393" s="38">
        <v>45652</v>
      </c>
      <c r="C3393" s="131">
        <v>147</v>
      </c>
      <c r="D3393" s="39">
        <v>8.5099999999999995E-2</v>
      </c>
      <c r="E3393" s="39">
        <v>7.5300000000000006E-2</v>
      </c>
      <c r="F3393" s="40">
        <v>166000</v>
      </c>
      <c r="G3393" s="40">
        <v>166000</v>
      </c>
      <c r="H3393" s="40">
        <v>87774.37</v>
      </c>
      <c r="I3393" s="40">
        <v>113100.44</v>
      </c>
      <c r="J3393" s="67">
        <f t="shared" si="156"/>
        <v>0.5287612650602409</v>
      </c>
      <c r="K3393" s="39">
        <f t="shared" si="157"/>
        <v>0.68132795180722894</v>
      </c>
      <c r="L3393" s="2" t="str">
        <f t="shared" si="158"/>
        <v>AA</v>
      </c>
      <c r="M3393" s="2" t="s">
        <v>643</v>
      </c>
      <c r="N3393" s="2" t="s">
        <v>417</v>
      </c>
      <c r="O3393" s="2" t="s">
        <v>70</v>
      </c>
    </row>
    <row r="3394" spans="1:15">
      <c r="A3394" s="42">
        <v>41761</v>
      </c>
      <c r="B3394" s="42">
        <v>52719</v>
      </c>
      <c r="C3394" s="130">
        <v>360</v>
      </c>
      <c r="D3394" s="43">
        <v>8.5099999999999995E-2</v>
      </c>
      <c r="E3394" s="43">
        <v>7.8100000000000003E-2</v>
      </c>
      <c r="F3394" s="44">
        <v>194400</v>
      </c>
      <c r="G3394" s="44">
        <v>194400</v>
      </c>
      <c r="H3394" s="44">
        <v>131641.48000000001</v>
      </c>
      <c r="I3394" s="44">
        <v>132453.14000000001</v>
      </c>
      <c r="J3394" s="68">
        <f t="shared" si="156"/>
        <v>0.67716810699588481</v>
      </c>
      <c r="K3394" s="43">
        <f t="shared" si="157"/>
        <v>0.68134331275720172</v>
      </c>
      <c r="L3394" s="41" t="str">
        <f t="shared" si="158"/>
        <v>A</v>
      </c>
      <c r="M3394" s="41" t="s">
        <v>837</v>
      </c>
      <c r="N3394" s="41" t="s">
        <v>437</v>
      </c>
      <c r="O3394" s="41" t="s">
        <v>70</v>
      </c>
    </row>
    <row r="3395" spans="1:15">
      <c r="A3395" s="38">
        <v>41227</v>
      </c>
      <c r="B3395" s="38">
        <v>52184</v>
      </c>
      <c r="C3395" s="131">
        <v>360</v>
      </c>
      <c r="D3395" s="39">
        <v>8.5099999999999995E-2</v>
      </c>
      <c r="E3395" s="39">
        <v>7.5300000000000006E-2</v>
      </c>
      <c r="F3395" s="40">
        <v>170000</v>
      </c>
      <c r="G3395" s="40">
        <v>170000</v>
      </c>
      <c r="H3395" s="40">
        <v>111419.74</v>
      </c>
      <c r="I3395" s="40">
        <v>115885.06</v>
      </c>
      <c r="J3395" s="67">
        <f t="shared" ref="J3395:J3458" si="159">H3395/G3395</f>
        <v>0.65541023529411768</v>
      </c>
      <c r="K3395" s="39">
        <f t="shared" ref="K3395:K3458" si="160">I3395/G3395</f>
        <v>0.68167682352941172</v>
      </c>
      <c r="L3395" s="2" t="str">
        <f t="shared" ref="L3395:L3458" si="161">IF(J3395&lt;=65%,"AA",IF(J3395&lt;=75%,"A",IF(J3395&lt;=85%,"B","C")))</f>
        <v>A</v>
      </c>
      <c r="M3395" s="2" t="s">
        <v>92</v>
      </c>
      <c r="N3395" s="2" t="s">
        <v>435</v>
      </c>
      <c r="O3395" s="2" t="s">
        <v>70</v>
      </c>
    </row>
    <row r="3396" spans="1:15">
      <c r="A3396" s="38">
        <v>41408</v>
      </c>
      <c r="B3396" s="38">
        <v>47313</v>
      </c>
      <c r="C3396" s="131">
        <v>194</v>
      </c>
      <c r="D3396" s="39">
        <v>8.5099999999999995E-2</v>
      </c>
      <c r="E3396" s="39">
        <v>7.4400000000000008E-2</v>
      </c>
      <c r="F3396" s="40">
        <v>110000</v>
      </c>
      <c r="G3396" s="40">
        <v>110000</v>
      </c>
      <c r="H3396" s="40">
        <v>65759.61</v>
      </c>
      <c r="I3396" s="40">
        <v>74999.990000000005</v>
      </c>
      <c r="J3396" s="67">
        <f t="shared" si="159"/>
        <v>0.59781463636363641</v>
      </c>
      <c r="K3396" s="39">
        <f t="shared" si="160"/>
        <v>0.68181809090909096</v>
      </c>
      <c r="L3396" s="2" t="str">
        <f t="shared" si="161"/>
        <v>AA</v>
      </c>
      <c r="M3396" s="2" t="s">
        <v>166</v>
      </c>
      <c r="N3396" s="2" t="s">
        <v>418</v>
      </c>
      <c r="O3396" s="2" t="s">
        <v>70</v>
      </c>
    </row>
    <row r="3397" spans="1:15">
      <c r="A3397" s="42">
        <v>41409</v>
      </c>
      <c r="B3397" s="42">
        <v>50540</v>
      </c>
      <c r="C3397" s="130">
        <v>300</v>
      </c>
      <c r="D3397" s="43">
        <v>8.5099999999999995E-2</v>
      </c>
      <c r="E3397" s="43">
        <v>0.08</v>
      </c>
      <c r="F3397" s="44">
        <v>200000</v>
      </c>
      <c r="G3397" s="44">
        <v>200000</v>
      </c>
      <c r="H3397" s="44">
        <v>128434.43</v>
      </c>
      <c r="I3397" s="44">
        <v>136378.9</v>
      </c>
      <c r="J3397" s="68">
        <f t="shared" si="159"/>
        <v>0.64217214999999994</v>
      </c>
      <c r="K3397" s="43">
        <f t="shared" si="160"/>
        <v>0.68189449999999996</v>
      </c>
      <c r="L3397" s="41" t="str">
        <f t="shared" si="161"/>
        <v>AA</v>
      </c>
      <c r="M3397" s="41" t="s">
        <v>549</v>
      </c>
      <c r="N3397" s="41" t="s">
        <v>427</v>
      </c>
      <c r="O3397" s="41" t="s">
        <v>70</v>
      </c>
    </row>
    <row r="3398" spans="1:15">
      <c r="A3398" s="42">
        <v>41423</v>
      </c>
      <c r="B3398" s="42">
        <v>54207</v>
      </c>
      <c r="C3398" s="130">
        <v>420</v>
      </c>
      <c r="D3398" s="43">
        <v>8.5099999999999995E-2</v>
      </c>
      <c r="E3398" s="43">
        <v>0.08</v>
      </c>
      <c r="F3398" s="44">
        <v>170000</v>
      </c>
      <c r="G3398" s="44">
        <v>170000</v>
      </c>
      <c r="H3398" s="44">
        <v>113253.42</v>
      </c>
      <c r="I3398" s="44">
        <v>115936</v>
      </c>
      <c r="J3398" s="68">
        <f t="shared" si="159"/>
        <v>0.66619658823529415</v>
      </c>
      <c r="K3398" s="43">
        <f t="shared" si="160"/>
        <v>0.6819764705882353</v>
      </c>
      <c r="L3398" s="41" t="str">
        <f t="shared" si="161"/>
        <v>A</v>
      </c>
      <c r="M3398" s="41" t="s">
        <v>1050</v>
      </c>
      <c r="N3398" s="41" t="s">
        <v>427</v>
      </c>
      <c r="O3398" s="41" t="s">
        <v>70</v>
      </c>
    </row>
    <row r="3399" spans="1:15">
      <c r="A3399" s="38">
        <v>41151</v>
      </c>
      <c r="B3399" s="38">
        <v>48943</v>
      </c>
      <c r="C3399" s="131">
        <v>256</v>
      </c>
      <c r="D3399" s="39">
        <v>8.5099999999999995E-2</v>
      </c>
      <c r="E3399" s="39">
        <v>7.4400000000000008E-2</v>
      </c>
      <c r="F3399" s="40">
        <v>146600</v>
      </c>
      <c r="G3399" s="40">
        <v>146600</v>
      </c>
      <c r="H3399" s="40">
        <v>96096.85</v>
      </c>
      <c r="I3399" s="40">
        <v>100000</v>
      </c>
      <c r="J3399" s="67">
        <f t="shared" si="159"/>
        <v>0.6555037517053206</v>
      </c>
      <c r="K3399" s="39">
        <f t="shared" si="160"/>
        <v>0.68212824010914053</v>
      </c>
      <c r="L3399" s="2" t="str">
        <f t="shared" si="161"/>
        <v>A</v>
      </c>
      <c r="M3399" s="2" t="s">
        <v>475</v>
      </c>
      <c r="N3399" s="2" t="s">
        <v>427</v>
      </c>
      <c r="O3399" s="2" t="s">
        <v>70</v>
      </c>
    </row>
    <row r="3400" spans="1:15">
      <c r="A3400" s="38">
        <v>41676</v>
      </c>
      <c r="B3400" s="38">
        <v>54460</v>
      </c>
      <c r="C3400" s="131">
        <v>420</v>
      </c>
      <c r="D3400" s="39">
        <v>8.5099999999999995E-2</v>
      </c>
      <c r="E3400" s="39">
        <v>7.4400000000000008E-2</v>
      </c>
      <c r="F3400" s="40">
        <v>133000</v>
      </c>
      <c r="G3400" s="40">
        <v>133000</v>
      </c>
      <c r="H3400" s="40">
        <v>88937.59</v>
      </c>
      <c r="I3400" s="40">
        <v>90741.73</v>
      </c>
      <c r="J3400" s="67">
        <f t="shared" si="159"/>
        <v>0.66870368421052628</v>
      </c>
      <c r="K3400" s="39">
        <f t="shared" si="160"/>
        <v>0.6822686466165413</v>
      </c>
      <c r="L3400" s="2" t="str">
        <f t="shared" si="161"/>
        <v>A</v>
      </c>
      <c r="M3400" s="2" t="s">
        <v>584</v>
      </c>
      <c r="N3400" s="2" t="s">
        <v>417</v>
      </c>
      <c r="O3400" s="2" t="s">
        <v>70</v>
      </c>
    </row>
    <row r="3401" spans="1:15">
      <c r="A3401" s="42">
        <v>41554</v>
      </c>
      <c r="B3401" s="42">
        <v>54338</v>
      </c>
      <c r="C3401" s="130">
        <v>420</v>
      </c>
      <c r="D3401" s="43">
        <v>8.5099999999999995E-2</v>
      </c>
      <c r="E3401" s="43">
        <v>8.5099999999999995E-2</v>
      </c>
      <c r="F3401" s="44">
        <v>119606.6</v>
      </c>
      <c r="G3401" s="44">
        <v>119606.6</v>
      </c>
      <c r="H3401" s="44">
        <v>79485.23</v>
      </c>
      <c r="I3401" s="44">
        <v>81606.59</v>
      </c>
      <c r="J3401" s="68">
        <f t="shared" si="159"/>
        <v>0.66455555128228705</v>
      </c>
      <c r="K3401" s="43">
        <f t="shared" si="160"/>
        <v>0.68229169627763009</v>
      </c>
      <c r="L3401" s="41" t="str">
        <f t="shared" si="161"/>
        <v>A</v>
      </c>
      <c r="M3401" s="41" t="s">
        <v>1386</v>
      </c>
      <c r="N3401" s="41" t="s">
        <v>416</v>
      </c>
      <c r="O3401" s="41" t="s">
        <v>70</v>
      </c>
    </row>
    <row r="3402" spans="1:15">
      <c r="A3402" s="42">
        <v>41584</v>
      </c>
      <c r="B3402" s="42">
        <v>54368</v>
      </c>
      <c r="C3402" s="130">
        <v>420</v>
      </c>
      <c r="D3402" s="43">
        <v>8.5099999999999995E-2</v>
      </c>
      <c r="E3402" s="43">
        <v>7.4400000000000008E-2</v>
      </c>
      <c r="F3402" s="44">
        <v>200000</v>
      </c>
      <c r="G3402" s="44">
        <v>200000</v>
      </c>
      <c r="H3402" s="44">
        <v>133006.57999999999</v>
      </c>
      <c r="I3402" s="44">
        <v>136458.51999999999</v>
      </c>
      <c r="J3402" s="68">
        <f t="shared" si="159"/>
        <v>0.66503289999999993</v>
      </c>
      <c r="K3402" s="43">
        <f t="shared" si="160"/>
        <v>0.68229259999999992</v>
      </c>
      <c r="L3402" s="41" t="str">
        <f t="shared" si="161"/>
        <v>A</v>
      </c>
      <c r="M3402" s="41" t="s">
        <v>753</v>
      </c>
      <c r="N3402" s="41" t="s">
        <v>431</v>
      </c>
      <c r="O3402" s="41" t="s">
        <v>70</v>
      </c>
    </row>
    <row r="3403" spans="1:15">
      <c r="A3403" s="38">
        <v>41166</v>
      </c>
      <c r="B3403" s="38">
        <v>52123</v>
      </c>
      <c r="C3403" s="131">
        <v>360</v>
      </c>
      <c r="D3403" s="39">
        <v>8.5099999999999995E-2</v>
      </c>
      <c r="E3403" s="39">
        <v>7.5300000000000006E-2</v>
      </c>
      <c r="F3403" s="40">
        <v>167000</v>
      </c>
      <c r="G3403" s="40">
        <v>167000</v>
      </c>
      <c r="H3403" s="40">
        <v>106093.18</v>
      </c>
      <c r="I3403" s="40">
        <v>113999.99</v>
      </c>
      <c r="J3403" s="67">
        <f t="shared" si="159"/>
        <v>0.63528850299401196</v>
      </c>
      <c r="K3403" s="39">
        <f t="shared" si="160"/>
        <v>0.68263467065868266</v>
      </c>
      <c r="L3403" s="2" t="str">
        <f t="shared" si="161"/>
        <v>AA</v>
      </c>
      <c r="M3403" s="2" t="s">
        <v>719</v>
      </c>
      <c r="N3403" s="2" t="s">
        <v>422</v>
      </c>
      <c r="O3403" s="2" t="s">
        <v>70</v>
      </c>
    </row>
    <row r="3404" spans="1:15">
      <c r="A3404" s="42">
        <v>41590</v>
      </c>
      <c r="B3404" s="42">
        <v>48895</v>
      </c>
      <c r="C3404" s="130">
        <v>240</v>
      </c>
      <c r="D3404" s="43">
        <v>8.5099999999999995E-2</v>
      </c>
      <c r="E3404" s="43">
        <v>8.5099999999999995E-2</v>
      </c>
      <c r="F3404" s="44">
        <v>170000</v>
      </c>
      <c r="G3404" s="44">
        <v>170000</v>
      </c>
      <c r="H3404" s="44">
        <v>112550.14</v>
      </c>
      <c r="I3404" s="44">
        <v>116055.3</v>
      </c>
      <c r="J3404" s="68">
        <f t="shared" si="159"/>
        <v>0.66205964705882347</v>
      </c>
      <c r="K3404" s="43">
        <f t="shared" si="160"/>
        <v>0.68267823529411764</v>
      </c>
      <c r="L3404" s="41" t="str">
        <f t="shared" si="161"/>
        <v>A</v>
      </c>
      <c r="M3404" s="41" t="s">
        <v>566</v>
      </c>
      <c r="N3404" s="41" t="s">
        <v>420</v>
      </c>
      <c r="O3404" s="41" t="s">
        <v>70</v>
      </c>
    </row>
    <row r="3405" spans="1:15">
      <c r="A3405" s="42">
        <v>41108</v>
      </c>
      <c r="B3405" s="42">
        <v>53891</v>
      </c>
      <c r="C3405" s="130">
        <v>420</v>
      </c>
      <c r="D3405" s="43">
        <v>8.5099999999999995E-2</v>
      </c>
      <c r="E3405" s="43">
        <v>7.5300000000000006E-2</v>
      </c>
      <c r="F3405" s="44">
        <v>186000</v>
      </c>
      <c r="G3405" s="44">
        <v>186000</v>
      </c>
      <c r="H3405" s="44">
        <v>119081.52</v>
      </c>
      <c r="I3405" s="44">
        <v>126999.99</v>
      </c>
      <c r="J3405" s="68">
        <f t="shared" si="159"/>
        <v>0.64022322580645163</v>
      </c>
      <c r="K3405" s="43">
        <f t="shared" si="160"/>
        <v>0.68279564516129032</v>
      </c>
      <c r="L3405" s="41" t="str">
        <f t="shared" si="161"/>
        <v>AA</v>
      </c>
      <c r="M3405" s="41" t="s">
        <v>495</v>
      </c>
      <c r="N3405" s="41" t="s">
        <v>424</v>
      </c>
      <c r="O3405" s="41" t="s">
        <v>70</v>
      </c>
    </row>
    <row r="3406" spans="1:15">
      <c r="A3406" s="38">
        <v>41479</v>
      </c>
      <c r="B3406" s="38">
        <v>54263</v>
      </c>
      <c r="C3406" s="131">
        <v>420</v>
      </c>
      <c r="D3406" s="39">
        <v>8.5099999999999995E-2</v>
      </c>
      <c r="E3406" s="39">
        <v>7.5300000000000006E-2</v>
      </c>
      <c r="F3406" s="40">
        <v>183000</v>
      </c>
      <c r="G3406" s="40">
        <v>183000</v>
      </c>
      <c r="H3406" s="40">
        <v>120722.35</v>
      </c>
      <c r="I3406" s="40">
        <v>124999.99</v>
      </c>
      <c r="J3406" s="67">
        <f t="shared" si="159"/>
        <v>0.65968497267759563</v>
      </c>
      <c r="K3406" s="39">
        <f t="shared" si="160"/>
        <v>0.68306005464480879</v>
      </c>
      <c r="L3406" s="2" t="str">
        <f t="shared" si="161"/>
        <v>A</v>
      </c>
      <c r="M3406" s="2" t="s">
        <v>586</v>
      </c>
      <c r="N3406" s="2" t="s">
        <v>416</v>
      </c>
      <c r="O3406" s="2" t="s">
        <v>70</v>
      </c>
    </row>
    <row r="3407" spans="1:15">
      <c r="A3407" s="38">
        <v>41234</v>
      </c>
      <c r="B3407" s="38">
        <v>52191</v>
      </c>
      <c r="C3407" s="131">
        <v>360</v>
      </c>
      <c r="D3407" s="39">
        <v>8.5099999999999995E-2</v>
      </c>
      <c r="E3407" s="39">
        <v>0.08</v>
      </c>
      <c r="F3407" s="40">
        <v>120000</v>
      </c>
      <c r="G3407" s="40">
        <v>120000</v>
      </c>
      <c r="H3407" s="40">
        <v>76713.509999999995</v>
      </c>
      <c r="I3407" s="40">
        <v>81973.03</v>
      </c>
      <c r="J3407" s="67">
        <f t="shared" si="159"/>
        <v>0.63927924999999997</v>
      </c>
      <c r="K3407" s="39">
        <f t="shared" si="160"/>
        <v>0.68310858333333335</v>
      </c>
      <c r="L3407" s="2" t="str">
        <f t="shared" si="161"/>
        <v>AA</v>
      </c>
      <c r="M3407" s="2" t="s">
        <v>475</v>
      </c>
      <c r="N3407" s="2" t="s">
        <v>427</v>
      </c>
      <c r="O3407" s="2" t="s">
        <v>70</v>
      </c>
    </row>
    <row r="3408" spans="1:15">
      <c r="A3408" s="42">
        <v>41246</v>
      </c>
      <c r="B3408" s="42">
        <v>48551</v>
      </c>
      <c r="C3408" s="130">
        <v>240</v>
      </c>
      <c r="D3408" s="43">
        <v>8.5099999999999995E-2</v>
      </c>
      <c r="E3408" s="43">
        <v>7.5300000000000006E-2</v>
      </c>
      <c r="F3408" s="44">
        <v>99000</v>
      </c>
      <c r="G3408" s="44">
        <v>99000</v>
      </c>
      <c r="H3408" s="44">
        <v>40523.21</v>
      </c>
      <c r="I3408" s="44">
        <v>67627.839999999997</v>
      </c>
      <c r="J3408" s="68">
        <f t="shared" si="159"/>
        <v>0.40932535353535354</v>
      </c>
      <c r="K3408" s="43">
        <f t="shared" si="160"/>
        <v>0.68310949494949491</v>
      </c>
      <c r="L3408" s="41" t="str">
        <f t="shared" si="161"/>
        <v>AA</v>
      </c>
      <c r="M3408" s="41" t="s">
        <v>757</v>
      </c>
      <c r="N3408" s="41" t="s">
        <v>439</v>
      </c>
      <c r="O3408" s="41" t="s">
        <v>70</v>
      </c>
    </row>
    <row r="3409" spans="1:15">
      <c r="A3409" s="38">
        <v>41130</v>
      </c>
      <c r="B3409" s="38">
        <v>50261</v>
      </c>
      <c r="C3409" s="131">
        <v>300</v>
      </c>
      <c r="D3409" s="39">
        <v>8.5099999999999995E-2</v>
      </c>
      <c r="E3409" s="39">
        <v>0.08</v>
      </c>
      <c r="F3409" s="40">
        <v>142000</v>
      </c>
      <c r="G3409" s="40">
        <v>142000</v>
      </c>
      <c r="H3409" s="40">
        <v>88386.63</v>
      </c>
      <c r="I3409" s="40">
        <v>97012.31</v>
      </c>
      <c r="J3409" s="67">
        <f t="shared" si="159"/>
        <v>0.62244105633802815</v>
      </c>
      <c r="K3409" s="39">
        <f t="shared" si="160"/>
        <v>0.68318528169014081</v>
      </c>
      <c r="L3409" s="2" t="str">
        <f t="shared" si="161"/>
        <v>AA</v>
      </c>
      <c r="M3409" s="2" t="s">
        <v>632</v>
      </c>
      <c r="N3409" s="2" t="s">
        <v>424</v>
      </c>
      <c r="O3409" s="2" t="s">
        <v>70</v>
      </c>
    </row>
    <row r="3410" spans="1:15">
      <c r="A3410" s="38">
        <v>41278</v>
      </c>
      <c r="B3410" s="38">
        <v>48583</v>
      </c>
      <c r="C3410" s="131">
        <v>240</v>
      </c>
      <c r="D3410" s="39">
        <v>8.5099999999999995E-2</v>
      </c>
      <c r="E3410" s="39">
        <v>0.08</v>
      </c>
      <c r="F3410" s="40">
        <v>120000</v>
      </c>
      <c r="G3410" s="40">
        <v>120000</v>
      </c>
      <c r="H3410" s="40">
        <v>74400.25</v>
      </c>
      <c r="I3410" s="40">
        <v>81999.990000000005</v>
      </c>
      <c r="J3410" s="67">
        <f t="shared" si="159"/>
        <v>0.62000208333333329</v>
      </c>
      <c r="K3410" s="39">
        <f t="shared" si="160"/>
        <v>0.68333325</v>
      </c>
      <c r="L3410" s="2" t="str">
        <f t="shared" si="161"/>
        <v>AA</v>
      </c>
      <c r="M3410" s="2" t="s">
        <v>519</v>
      </c>
      <c r="N3410" s="2" t="s">
        <v>417</v>
      </c>
      <c r="O3410" s="2" t="s">
        <v>70</v>
      </c>
    </row>
    <row r="3411" spans="1:15">
      <c r="A3411" s="38">
        <v>41499</v>
      </c>
      <c r="B3411" s="38">
        <v>52456</v>
      </c>
      <c r="C3411" s="131">
        <v>360</v>
      </c>
      <c r="D3411" s="39">
        <v>8.5099999999999995E-2</v>
      </c>
      <c r="E3411" s="39">
        <v>7.5300000000000006E-2</v>
      </c>
      <c r="F3411" s="40">
        <v>180000</v>
      </c>
      <c r="G3411" s="40">
        <v>180000</v>
      </c>
      <c r="H3411" s="40">
        <v>118374.21</v>
      </c>
      <c r="I3411" s="40">
        <v>122999.99</v>
      </c>
      <c r="J3411" s="67">
        <f t="shared" si="159"/>
        <v>0.65763450000000001</v>
      </c>
      <c r="K3411" s="39">
        <f t="shared" si="160"/>
        <v>0.68333327777777786</v>
      </c>
      <c r="L3411" s="2" t="str">
        <f t="shared" si="161"/>
        <v>A</v>
      </c>
      <c r="M3411" s="2" t="s">
        <v>554</v>
      </c>
      <c r="N3411" s="2" t="s">
        <v>417</v>
      </c>
      <c r="O3411" s="2" t="s">
        <v>70</v>
      </c>
    </row>
    <row r="3412" spans="1:15">
      <c r="A3412" s="38">
        <v>41725</v>
      </c>
      <c r="B3412" s="38">
        <v>50856</v>
      </c>
      <c r="C3412" s="131">
        <v>300</v>
      </c>
      <c r="D3412" s="39">
        <v>8.5099999999999995E-2</v>
      </c>
      <c r="E3412" s="39">
        <v>0.08</v>
      </c>
      <c r="F3412" s="40">
        <v>166000</v>
      </c>
      <c r="G3412" s="40">
        <v>166000</v>
      </c>
      <c r="H3412" s="40">
        <v>109760.3</v>
      </c>
      <c r="I3412" s="40">
        <v>113433.36</v>
      </c>
      <c r="J3412" s="67">
        <f t="shared" si="159"/>
        <v>0.66120662650602413</v>
      </c>
      <c r="K3412" s="39">
        <f t="shared" si="160"/>
        <v>0.68333349397590359</v>
      </c>
      <c r="L3412" s="2" t="str">
        <f t="shared" si="161"/>
        <v>A</v>
      </c>
      <c r="M3412" s="2" t="s">
        <v>463</v>
      </c>
      <c r="N3412" s="2" t="s">
        <v>422</v>
      </c>
      <c r="O3412" s="2" t="s">
        <v>70</v>
      </c>
    </row>
    <row r="3413" spans="1:15">
      <c r="A3413" s="42">
        <v>41751</v>
      </c>
      <c r="B3413" s="42">
        <v>54535</v>
      </c>
      <c r="C3413" s="130">
        <v>420</v>
      </c>
      <c r="D3413" s="43">
        <v>8.5099999999999995E-2</v>
      </c>
      <c r="E3413" s="43">
        <v>7.4400000000000008E-2</v>
      </c>
      <c r="F3413" s="44">
        <v>160000</v>
      </c>
      <c r="G3413" s="44">
        <v>160000</v>
      </c>
      <c r="H3413" s="44">
        <v>107620.39</v>
      </c>
      <c r="I3413" s="44">
        <v>109335.15</v>
      </c>
      <c r="J3413" s="68">
        <f t="shared" si="159"/>
        <v>0.67262743749999998</v>
      </c>
      <c r="K3413" s="43">
        <f t="shared" si="160"/>
        <v>0.68334468749999999</v>
      </c>
      <c r="L3413" s="41" t="str">
        <f t="shared" si="161"/>
        <v>A</v>
      </c>
      <c r="M3413" s="41" t="s">
        <v>509</v>
      </c>
      <c r="N3413" s="41" t="s">
        <v>430</v>
      </c>
      <c r="O3413" s="41" t="s">
        <v>70</v>
      </c>
    </row>
    <row r="3414" spans="1:15">
      <c r="A3414" s="38">
        <v>41304</v>
      </c>
      <c r="B3414" s="38">
        <v>54087</v>
      </c>
      <c r="C3414" s="131">
        <v>420</v>
      </c>
      <c r="D3414" s="39">
        <v>8.5099999999999995E-2</v>
      </c>
      <c r="E3414" s="39">
        <v>7.4400000000000008E-2</v>
      </c>
      <c r="F3414" s="40">
        <v>188800</v>
      </c>
      <c r="G3414" s="40">
        <v>188800</v>
      </c>
      <c r="H3414" s="40">
        <v>123138.93</v>
      </c>
      <c r="I3414" s="40">
        <v>129049.99</v>
      </c>
      <c r="J3414" s="67">
        <f t="shared" si="159"/>
        <v>0.65221890889830503</v>
      </c>
      <c r="K3414" s="39">
        <f t="shared" si="160"/>
        <v>0.68352748940677965</v>
      </c>
      <c r="L3414" s="2" t="str">
        <f t="shared" si="161"/>
        <v>A</v>
      </c>
      <c r="M3414" s="2" t="s">
        <v>601</v>
      </c>
      <c r="N3414" s="2" t="s">
        <v>435</v>
      </c>
      <c r="O3414" s="2" t="s">
        <v>70</v>
      </c>
    </row>
    <row r="3415" spans="1:15">
      <c r="A3415" s="38">
        <v>41557</v>
      </c>
      <c r="B3415" s="38">
        <v>52514</v>
      </c>
      <c r="C3415" s="131">
        <v>360</v>
      </c>
      <c r="D3415" s="39">
        <v>8.5099999999999995E-2</v>
      </c>
      <c r="E3415" s="39">
        <v>7.5300000000000006E-2</v>
      </c>
      <c r="F3415" s="40">
        <v>176000</v>
      </c>
      <c r="G3415" s="40">
        <v>176000</v>
      </c>
      <c r="H3415" s="40">
        <v>116252.59</v>
      </c>
      <c r="I3415" s="40">
        <v>120310.48</v>
      </c>
      <c r="J3415" s="67">
        <f t="shared" si="159"/>
        <v>0.6605260795454545</v>
      </c>
      <c r="K3415" s="39">
        <f t="shared" si="160"/>
        <v>0.68358227272727268</v>
      </c>
      <c r="L3415" s="2" t="str">
        <f t="shared" si="161"/>
        <v>A</v>
      </c>
      <c r="M3415" s="2" t="s">
        <v>903</v>
      </c>
      <c r="N3415" s="2" t="s">
        <v>419</v>
      </c>
      <c r="O3415" s="2" t="s">
        <v>70</v>
      </c>
    </row>
    <row r="3416" spans="1:15">
      <c r="A3416" s="38">
        <v>41689</v>
      </c>
      <c r="B3416" s="38">
        <v>54473</v>
      </c>
      <c r="C3416" s="131">
        <v>420</v>
      </c>
      <c r="D3416" s="39">
        <v>8.5099999999999995E-2</v>
      </c>
      <c r="E3416" s="39">
        <v>0.08</v>
      </c>
      <c r="F3416" s="40">
        <v>182840</v>
      </c>
      <c r="G3416" s="40">
        <v>182840</v>
      </c>
      <c r="H3416" s="40">
        <v>122459.33</v>
      </c>
      <c r="I3416" s="40">
        <v>124999.99</v>
      </c>
      <c r="J3416" s="67">
        <f t="shared" si="159"/>
        <v>0.66976225114854515</v>
      </c>
      <c r="K3416" s="39">
        <f t="shared" si="160"/>
        <v>0.68365778823014656</v>
      </c>
      <c r="L3416" s="2" t="str">
        <f t="shared" si="161"/>
        <v>A</v>
      </c>
      <c r="M3416" s="2" t="s">
        <v>470</v>
      </c>
      <c r="N3416" s="2" t="s">
        <v>424</v>
      </c>
      <c r="O3416" s="2" t="s">
        <v>70</v>
      </c>
    </row>
    <row r="3417" spans="1:15">
      <c r="A3417" s="42">
        <v>41533</v>
      </c>
      <c r="B3417" s="42">
        <v>53647</v>
      </c>
      <c r="C3417" s="130">
        <v>398</v>
      </c>
      <c r="D3417" s="43">
        <v>8.5099999999999995E-2</v>
      </c>
      <c r="E3417" s="43">
        <v>7.5300000000000006E-2</v>
      </c>
      <c r="F3417" s="44">
        <v>190000</v>
      </c>
      <c r="G3417" s="44">
        <v>190000</v>
      </c>
      <c r="H3417" s="44">
        <v>125870.49</v>
      </c>
      <c r="I3417" s="44">
        <v>129918.38</v>
      </c>
      <c r="J3417" s="68">
        <f t="shared" si="159"/>
        <v>0.66247626315789476</v>
      </c>
      <c r="K3417" s="43">
        <f t="shared" si="160"/>
        <v>0.6837809473684211</v>
      </c>
      <c r="L3417" s="41" t="str">
        <f t="shared" si="161"/>
        <v>A</v>
      </c>
      <c r="M3417" s="41" t="s">
        <v>1176</v>
      </c>
      <c r="N3417" s="41" t="s">
        <v>422</v>
      </c>
      <c r="O3417" s="41" t="s">
        <v>70</v>
      </c>
    </row>
    <row r="3418" spans="1:15">
      <c r="A3418" s="38">
        <v>41584</v>
      </c>
      <c r="B3418" s="38">
        <v>54368</v>
      </c>
      <c r="C3418" s="131">
        <v>420</v>
      </c>
      <c r="D3418" s="39">
        <v>8.5099999999999995E-2</v>
      </c>
      <c r="E3418" s="39">
        <v>0.08</v>
      </c>
      <c r="F3418" s="40">
        <v>160865.5</v>
      </c>
      <c r="G3418" s="40">
        <v>160865.5</v>
      </c>
      <c r="H3418" s="40">
        <v>108698.82</v>
      </c>
      <c r="I3418" s="40">
        <v>110000</v>
      </c>
      <c r="J3418" s="67">
        <f t="shared" si="159"/>
        <v>0.67571244300362732</v>
      </c>
      <c r="K3418" s="39">
        <f t="shared" si="160"/>
        <v>0.68380106362147264</v>
      </c>
      <c r="L3418" s="2" t="str">
        <f t="shared" si="161"/>
        <v>A</v>
      </c>
      <c r="M3418" s="2" t="s">
        <v>1465</v>
      </c>
      <c r="N3418" s="2" t="s">
        <v>416</v>
      </c>
      <c r="O3418" s="2" t="s">
        <v>70</v>
      </c>
    </row>
    <row r="3419" spans="1:15">
      <c r="A3419" s="42">
        <v>41403</v>
      </c>
      <c r="B3419" s="42">
        <v>54187</v>
      </c>
      <c r="C3419" s="130">
        <v>420</v>
      </c>
      <c r="D3419" s="43">
        <v>8.5099999999999995E-2</v>
      </c>
      <c r="E3419" s="43">
        <v>7.5300000000000006E-2</v>
      </c>
      <c r="F3419" s="44">
        <v>198000</v>
      </c>
      <c r="G3419" s="44">
        <v>198000</v>
      </c>
      <c r="H3419" s="44">
        <v>130208.62</v>
      </c>
      <c r="I3419" s="44">
        <v>135399.99</v>
      </c>
      <c r="J3419" s="68">
        <f t="shared" si="159"/>
        <v>0.65761929292929289</v>
      </c>
      <c r="K3419" s="43">
        <f t="shared" si="160"/>
        <v>0.68383833333333333</v>
      </c>
      <c r="L3419" s="41" t="str">
        <f t="shared" si="161"/>
        <v>A</v>
      </c>
      <c r="M3419" s="41" t="s">
        <v>564</v>
      </c>
      <c r="N3419" s="41" t="s">
        <v>417</v>
      </c>
      <c r="O3419" s="41" t="s">
        <v>70</v>
      </c>
    </row>
    <row r="3420" spans="1:15">
      <c r="A3420" s="42">
        <v>41394</v>
      </c>
      <c r="B3420" s="42">
        <v>52534</v>
      </c>
      <c r="C3420" s="130">
        <v>366</v>
      </c>
      <c r="D3420" s="43">
        <v>8.5099999999999995E-2</v>
      </c>
      <c r="E3420" s="43">
        <v>8.5099999999999995E-2</v>
      </c>
      <c r="F3420" s="44">
        <v>193000</v>
      </c>
      <c r="G3420" s="44">
        <v>193000</v>
      </c>
      <c r="H3420" s="44">
        <v>125888.96000000001</v>
      </c>
      <c r="I3420" s="44">
        <v>131999.99</v>
      </c>
      <c r="J3420" s="68">
        <f t="shared" si="159"/>
        <v>0.65227440414507776</v>
      </c>
      <c r="K3420" s="43">
        <f t="shared" si="160"/>
        <v>0.68393777202072537</v>
      </c>
      <c r="L3420" s="41" t="str">
        <f t="shared" si="161"/>
        <v>A</v>
      </c>
      <c r="M3420" s="41" t="s">
        <v>564</v>
      </c>
      <c r="N3420" s="41" t="s">
        <v>417</v>
      </c>
      <c r="O3420" s="41" t="s">
        <v>70</v>
      </c>
    </row>
    <row r="3421" spans="1:15">
      <c r="A3421" s="42">
        <v>41369</v>
      </c>
      <c r="B3421" s="42">
        <v>45021</v>
      </c>
      <c r="C3421" s="130">
        <v>120</v>
      </c>
      <c r="D3421" s="43">
        <v>8.5099999999999995E-2</v>
      </c>
      <c r="E3421" s="43">
        <v>7.4400000000000008E-2</v>
      </c>
      <c r="F3421" s="44">
        <v>95000</v>
      </c>
      <c r="G3421" s="44">
        <v>95000</v>
      </c>
      <c r="H3421" s="44">
        <v>53795.64</v>
      </c>
      <c r="I3421" s="44">
        <v>64999.99</v>
      </c>
      <c r="J3421" s="68">
        <f t="shared" si="159"/>
        <v>0.56626989473684208</v>
      </c>
      <c r="K3421" s="43">
        <f t="shared" si="160"/>
        <v>0.68421042105263152</v>
      </c>
      <c r="L3421" s="41" t="str">
        <f t="shared" si="161"/>
        <v>AA</v>
      </c>
      <c r="M3421" s="41" t="s">
        <v>1300</v>
      </c>
      <c r="N3421" s="41" t="s">
        <v>417</v>
      </c>
      <c r="O3421" s="41" t="s">
        <v>70</v>
      </c>
    </row>
    <row r="3422" spans="1:15">
      <c r="A3422" s="42">
        <v>41474</v>
      </c>
      <c r="B3422" s="42">
        <v>49359</v>
      </c>
      <c r="C3422" s="130">
        <v>259</v>
      </c>
      <c r="D3422" s="43">
        <v>8.5099999999999995E-2</v>
      </c>
      <c r="E3422" s="43">
        <v>0.08</v>
      </c>
      <c r="F3422" s="44">
        <v>190000</v>
      </c>
      <c r="G3422" s="44">
        <v>190000</v>
      </c>
      <c r="H3422" s="44">
        <v>66898.039999999994</v>
      </c>
      <c r="I3422" s="44">
        <v>129999.99</v>
      </c>
      <c r="J3422" s="68">
        <f t="shared" si="159"/>
        <v>0.35209494736842101</v>
      </c>
      <c r="K3422" s="43">
        <f t="shared" si="160"/>
        <v>0.68421047368421051</v>
      </c>
      <c r="L3422" s="41" t="str">
        <f t="shared" si="161"/>
        <v>AA</v>
      </c>
      <c r="M3422" s="41" t="s">
        <v>956</v>
      </c>
      <c r="N3422" s="41" t="s">
        <v>418</v>
      </c>
      <c r="O3422" s="41" t="s">
        <v>70</v>
      </c>
    </row>
    <row r="3423" spans="1:15">
      <c r="A3423" s="38">
        <v>41477</v>
      </c>
      <c r="B3423" s="38">
        <v>50608</v>
      </c>
      <c r="C3423" s="131">
        <v>300</v>
      </c>
      <c r="D3423" s="39">
        <v>8.5099999999999995E-2</v>
      </c>
      <c r="E3423" s="39">
        <v>7.4400000000000008E-2</v>
      </c>
      <c r="F3423" s="40">
        <v>190000</v>
      </c>
      <c r="G3423" s="40">
        <v>190000</v>
      </c>
      <c r="H3423" s="40">
        <v>123239.37</v>
      </c>
      <c r="I3423" s="40">
        <v>129999.99</v>
      </c>
      <c r="J3423" s="67">
        <f t="shared" si="159"/>
        <v>0.64862826315789468</v>
      </c>
      <c r="K3423" s="39">
        <f t="shared" si="160"/>
        <v>0.68421047368421051</v>
      </c>
      <c r="L3423" s="2" t="str">
        <f t="shared" si="161"/>
        <v>AA</v>
      </c>
      <c r="M3423" s="2" t="s">
        <v>479</v>
      </c>
      <c r="N3423" s="2" t="s">
        <v>421</v>
      </c>
      <c r="O3423" s="2" t="s">
        <v>70</v>
      </c>
    </row>
    <row r="3424" spans="1:15">
      <c r="A3424" s="38">
        <v>41718</v>
      </c>
      <c r="B3424" s="38">
        <v>50849</v>
      </c>
      <c r="C3424" s="131">
        <v>300</v>
      </c>
      <c r="D3424" s="39">
        <v>8.5099999999999995E-2</v>
      </c>
      <c r="E3424" s="39">
        <v>7.5300000000000006E-2</v>
      </c>
      <c r="F3424" s="40">
        <v>190000</v>
      </c>
      <c r="G3424" s="40">
        <v>190000</v>
      </c>
      <c r="H3424" s="40">
        <v>126356.55</v>
      </c>
      <c r="I3424" s="40">
        <v>129999.99</v>
      </c>
      <c r="J3424" s="67">
        <f t="shared" si="159"/>
        <v>0.66503447368421054</v>
      </c>
      <c r="K3424" s="39">
        <f t="shared" si="160"/>
        <v>0.68421047368421051</v>
      </c>
      <c r="L3424" s="2" t="str">
        <f t="shared" si="161"/>
        <v>A</v>
      </c>
      <c r="M3424" s="2" t="s">
        <v>564</v>
      </c>
      <c r="N3424" s="2" t="s">
        <v>417</v>
      </c>
      <c r="O3424" s="2" t="s">
        <v>70</v>
      </c>
    </row>
    <row r="3425" spans="1:15">
      <c r="A3425" s="38">
        <v>41354</v>
      </c>
      <c r="B3425" s="38">
        <v>52311</v>
      </c>
      <c r="C3425" s="131">
        <v>360</v>
      </c>
      <c r="D3425" s="39">
        <v>8.5099999999999995E-2</v>
      </c>
      <c r="E3425" s="39">
        <v>0.08</v>
      </c>
      <c r="F3425" s="40">
        <v>190000</v>
      </c>
      <c r="G3425" s="40">
        <v>190000</v>
      </c>
      <c r="H3425" s="40">
        <v>123121.73</v>
      </c>
      <c r="I3425" s="40">
        <v>129999.99</v>
      </c>
      <c r="J3425" s="67">
        <f t="shared" si="159"/>
        <v>0.64800910526315791</v>
      </c>
      <c r="K3425" s="39">
        <f t="shared" si="160"/>
        <v>0.68421047368421051</v>
      </c>
      <c r="L3425" s="2" t="str">
        <f t="shared" si="161"/>
        <v>AA</v>
      </c>
      <c r="M3425" s="2" t="s">
        <v>474</v>
      </c>
      <c r="N3425" s="2" t="s">
        <v>417</v>
      </c>
      <c r="O3425" s="2" t="s">
        <v>70</v>
      </c>
    </row>
    <row r="3426" spans="1:15">
      <c r="A3426" s="38">
        <v>41320</v>
      </c>
      <c r="B3426" s="38">
        <v>54103</v>
      </c>
      <c r="C3426" s="131">
        <v>420</v>
      </c>
      <c r="D3426" s="39">
        <v>8.5099999999999995E-2</v>
      </c>
      <c r="E3426" s="39">
        <v>7.5300000000000006E-2</v>
      </c>
      <c r="F3426" s="40">
        <v>190000</v>
      </c>
      <c r="G3426" s="40">
        <v>190000</v>
      </c>
      <c r="H3426" s="40">
        <v>124111.08</v>
      </c>
      <c r="I3426" s="40">
        <v>129999.99</v>
      </c>
      <c r="J3426" s="67">
        <f t="shared" si="159"/>
        <v>0.65321621052631584</v>
      </c>
      <c r="K3426" s="39">
        <f t="shared" si="160"/>
        <v>0.68421047368421051</v>
      </c>
      <c r="L3426" s="2" t="str">
        <f t="shared" si="161"/>
        <v>A</v>
      </c>
      <c r="M3426" s="2" t="s">
        <v>470</v>
      </c>
      <c r="N3426" s="2" t="s">
        <v>424</v>
      </c>
      <c r="O3426" s="2" t="s">
        <v>70</v>
      </c>
    </row>
    <row r="3427" spans="1:15">
      <c r="A3427" s="38">
        <v>41771</v>
      </c>
      <c r="B3427" s="38">
        <v>54555</v>
      </c>
      <c r="C3427" s="131">
        <v>420</v>
      </c>
      <c r="D3427" s="39">
        <v>8.5099999999999995E-2</v>
      </c>
      <c r="E3427" s="39">
        <v>8.14E-2</v>
      </c>
      <c r="F3427" s="40">
        <v>190000</v>
      </c>
      <c r="G3427" s="40">
        <v>190000</v>
      </c>
      <c r="H3427" s="40">
        <v>128178.07</v>
      </c>
      <c r="I3427" s="40">
        <v>129999.99</v>
      </c>
      <c r="J3427" s="67">
        <f t="shared" si="159"/>
        <v>0.67462142105263156</v>
      </c>
      <c r="K3427" s="39">
        <f t="shared" si="160"/>
        <v>0.68421047368421051</v>
      </c>
      <c r="L3427" s="2" t="str">
        <f t="shared" si="161"/>
        <v>A</v>
      </c>
      <c r="M3427" s="2" t="s">
        <v>542</v>
      </c>
      <c r="N3427" s="2" t="s">
        <v>417</v>
      </c>
      <c r="O3427" s="2" t="s">
        <v>70</v>
      </c>
    </row>
    <row r="3428" spans="1:15">
      <c r="A3428" s="38">
        <v>41759</v>
      </c>
      <c r="B3428" s="38">
        <v>54543</v>
      </c>
      <c r="C3428" s="131">
        <v>420</v>
      </c>
      <c r="D3428" s="39">
        <v>8.5099999999999995E-2</v>
      </c>
      <c r="E3428" s="39">
        <v>8.5099999999999995E-2</v>
      </c>
      <c r="F3428" s="40">
        <v>190000</v>
      </c>
      <c r="G3428" s="40">
        <v>190000</v>
      </c>
      <c r="H3428" s="40">
        <v>128490.23</v>
      </c>
      <c r="I3428" s="40">
        <v>129999.99</v>
      </c>
      <c r="J3428" s="67">
        <f t="shared" si="159"/>
        <v>0.67626436842105264</v>
      </c>
      <c r="K3428" s="39">
        <f t="shared" si="160"/>
        <v>0.68421047368421051</v>
      </c>
      <c r="L3428" s="2" t="str">
        <f t="shared" si="161"/>
        <v>A</v>
      </c>
      <c r="M3428" s="2" t="s">
        <v>602</v>
      </c>
      <c r="N3428" s="2" t="s">
        <v>421</v>
      </c>
      <c r="O3428" s="2" t="s">
        <v>70</v>
      </c>
    </row>
    <row r="3429" spans="1:15">
      <c r="A3429" s="42">
        <v>41089</v>
      </c>
      <c r="B3429" s="42">
        <v>53872</v>
      </c>
      <c r="C3429" s="130">
        <v>420</v>
      </c>
      <c r="D3429" s="43">
        <v>8.5099999999999995E-2</v>
      </c>
      <c r="E3429" s="43">
        <v>0.08</v>
      </c>
      <c r="F3429" s="44">
        <v>140000</v>
      </c>
      <c r="G3429" s="44">
        <v>140000</v>
      </c>
      <c r="H3429" s="44">
        <v>89596.41</v>
      </c>
      <c r="I3429" s="44">
        <v>95799.99</v>
      </c>
      <c r="J3429" s="68">
        <f t="shared" si="159"/>
        <v>0.63997435714285722</v>
      </c>
      <c r="K3429" s="43">
        <f t="shared" si="160"/>
        <v>0.68428564285714288</v>
      </c>
      <c r="L3429" s="41" t="str">
        <f t="shared" si="161"/>
        <v>AA</v>
      </c>
      <c r="M3429" s="41" t="s">
        <v>570</v>
      </c>
      <c r="N3429" s="41" t="s">
        <v>422</v>
      </c>
      <c r="O3429" s="41" t="s">
        <v>70</v>
      </c>
    </row>
    <row r="3430" spans="1:15">
      <c r="A3430" s="42">
        <v>41075</v>
      </c>
      <c r="B3430" s="42">
        <v>49780</v>
      </c>
      <c r="C3430" s="130">
        <v>286</v>
      </c>
      <c r="D3430" s="43">
        <v>8.5099999999999995E-2</v>
      </c>
      <c r="E3430" s="43">
        <v>0.08</v>
      </c>
      <c r="F3430" s="44">
        <v>150000</v>
      </c>
      <c r="G3430" s="44">
        <v>150000</v>
      </c>
      <c r="H3430" s="44">
        <v>94134.04</v>
      </c>
      <c r="I3430" s="44">
        <v>102649.47</v>
      </c>
      <c r="J3430" s="68">
        <f t="shared" si="159"/>
        <v>0.62756026666666664</v>
      </c>
      <c r="K3430" s="43">
        <f t="shared" si="160"/>
        <v>0.68432979999999999</v>
      </c>
      <c r="L3430" s="41" t="str">
        <f t="shared" si="161"/>
        <v>AA</v>
      </c>
      <c r="M3430" s="41" t="s">
        <v>555</v>
      </c>
      <c r="N3430" s="41" t="s">
        <v>434</v>
      </c>
      <c r="O3430" s="41" t="s">
        <v>70</v>
      </c>
    </row>
    <row r="3431" spans="1:15">
      <c r="A3431" s="42">
        <v>41152</v>
      </c>
      <c r="B3431" s="42">
        <v>53935</v>
      </c>
      <c r="C3431" s="130">
        <v>420</v>
      </c>
      <c r="D3431" s="43">
        <v>8.5099999999999995E-2</v>
      </c>
      <c r="E3431" s="43">
        <v>0.08</v>
      </c>
      <c r="F3431" s="44">
        <v>168000</v>
      </c>
      <c r="G3431" s="44">
        <v>168000</v>
      </c>
      <c r="H3431" s="44">
        <v>107927.9</v>
      </c>
      <c r="I3431" s="44">
        <v>114999.99</v>
      </c>
      <c r="J3431" s="68">
        <f t="shared" si="159"/>
        <v>0.6424279761904762</v>
      </c>
      <c r="K3431" s="43">
        <f t="shared" si="160"/>
        <v>0.68452374999999999</v>
      </c>
      <c r="L3431" s="41" t="str">
        <f t="shared" si="161"/>
        <v>AA</v>
      </c>
      <c r="M3431" s="41" t="s">
        <v>549</v>
      </c>
      <c r="N3431" s="41" t="s">
        <v>427</v>
      </c>
      <c r="O3431" s="41" t="s">
        <v>70</v>
      </c>
    </row>
    <row r="3432" spans="1:15">
      <c r="A3432" s="38">
        <v>41348</v>
      </c>
      <c r="B3432" s="38">
        <v>53585</v>
      </c>
      <c r="C3432" s="131">
        <v>402</v>
      </c>
      <c r="D3432" s="39">
        <v>8.5099999999999995E-2</v>
      </c>
      <c r="E3432" s="39">
        <v>7.4400000000000008E-2</v>
      </c>
      <c r="F3432" s="40">
        <v>159200</v>
      </c>
      <c r="G3432" s="40">
        <v>159200</v>
      </c>
      <c r="H3432" s="40">
        <v>104056.27</v>
      </c>
      <c r="I3432" s="40">
        <v>108999.99</v>
      </c>
      <c r="J3432" s="67">
        <f t="shared" si="159"/>
        <v>0.65361978643216079</v>
      </c>
      <c r="K3432" s="39">
        <f t="shared" si="160"/>
        <v>0.68467330402010051</v>
      </c>
      <c r="L3432" s="2" t="str">
        <f t="shared" si="161"/>
        <v>A</v>
      </c>
      <c r="M3432" s="2" t="s">
        <v>464</v>
      </c>
      <c r="N3432" s="2" t="s">
        <v>424</v>
      </c>
      <c r="O3432" s="2" t="s">
        <v>70</v>
      </c>
    </row>
    <row r="3433" spans="1:15">
      <c r="A3433" s="38">
        <v>41186</v>
      </c>
      <c r="B3433" s="38">
        <v>50743</v>
      </c>
      <c r="C3433" s="131">
        <v>314</v>
      </c>
      <c r="D3433" s="39">
        <v>8.5099999999999995E-2</v>
      </c>
      <c r="E3433" s="39">
        <v>7.5300000000000006E-2</v>
      </c>
      <c r="F3433" s="40">
        <v>170000</v>
      </c>
      <c r="G3433" s="40">
        <v>170000</v>
      </c>
      <c r="H3433" s="40">
        <v>101999.17</v>
      </c>
      <c r="I3433" s="40">
        <v>116426.24000000001</v>
      </c>
      <c r="J3433" s="67">
        <f t="shared" si="159"/>
        <v>0.59999511764705882</v>
      </c>
      <c r="K3433" s="39">
        <f t="shared" si="160"/>
        <v>0.68486023529411766</v>
      </c>
      <c r="L3433" s="2" t="str">
        <f t="shared" si="161"/>
        <v>AA</v>
      </c>
      <c r="M3433" s="2" t="s">
        <v>586</v>
      </c>
      <c r="N3433" s="2" t="s">
        <v>416</v>
      </c>
      <c r="O3433" s="2" t="s">
        <v>70</v>
      </c>
    </row>
    <row r="3434" spans="1:15">
      <c r="A3434" s="38">
        <v>41173</v>
      </c>
      <c r="B3434" s="38">
        <v>48996</v>
      </c>
      <c r="C3434" s="131">
        <v>257</v>
      </c>
      <c r="D3434" s="39">
        <v>8.5099999999999995E-2</v>
      </c>
      <c r="E3434" s="39">
        <v>7.5300000000000006E-2</v>
      </c>
      <c r="F3434" s="40">
        <v>130000</v>
      </c>
      <c r="G3434" s="40">
        <v>130000</v>
      </c>
      <c r="H3434" s="40">
        <v>79930.559999999998</v>
      </c>
      <c r="I3434" s="40">
        <v>89048.27</v>
      </c>
      <c r="J3434" s="67">
        <f t="shared" si="159"/>
        <v>0.61485046153846157</v>
      </c>
      <c r="K3434" s="39">
        <f t="shared" si="160"/>
        <v>0.68498669230769238</v>
      </c>
      <c r="L3434" s="2" t="str">
        <f t="shared" si="161"/>
        <v>AA</v>
      </c>
      <c r="M3434" s="2" t="s">
        <v>1525</v>
      </c>
      <c r="N3434" s="2" t="s">
        <v>416</v>
      </c>
      <c r="O3434" s="2" t="s">
        <v>70</v>
      </c>
    </row>
    <row r="3435" spans="1:15">
      <c r="A3435" s="38">
        <v>41243</v>
      </c>
      <c r="B3435" s="38">
        <v>50800</v>
      </c>
      <c r="C3435" s="131">
        <v>314</v>
      </c>
      <c r="D3435" s="39">
        <v>8.5099999999999995E-2</v>
      </c>
      <c r="E3435" s="39">
        <v>0.08</v>
      </c>
      <c r="F3435" s="40">
        <v>150000</v>
      </c>
      <c r="G3435" s="40">
        <v>150000</v>
      </c>
      <c r="H3435" s="40">
        <v>94112.92</v>
      </c>
      <c r="I3435" s="40">
        <v>102767.38</v>
      </c>
      <c r="J3435" s="67">
        <f t="shared" si="159"/>
        <v>0.6274194666666667</v>
      </c>
      <c r="K3435" s="39">
        <f t="shared" si="160"/>
        <v>0.68511586666666668</v>
      </c>
      <c r="L3435" s="2" t="str">
        <f t="shared" si="161"/>
        <v>AA</v>
      </c>
      <c r="M3435" s="2" t="s">
        <v>457</v>
      </c>
      <c r="N3435" s="2" t="s">
        <v>419</v>
      </c>
      <c r="O3435" s="2" t="s">
        <v>70</v>
      </c>
    </row>
    <row r="3436" spans="1:15">
      <c r="A3436" s="42">
        <v>41306</v>
      </c>
      <c r="B3436" s="42">
        <v>54089</v>
      </c>
      <c r="C3436" s="130">
        <v>420</v>
      </c>
      <c r="D3436" s="43">
        <v>8.5099999999999995E-2</v>
      </c>
      <c r="E3436" s="43">
        <v>8.5099999999999995E-2</v>
      </c>
      <c r="F3436" s="44">
        <v>151000</v>
      </c>
      <c r="G3436" s="44">
        <v>151000</v>
      </c>
      <c r="H3436" s="44">
        <v>98674.91</v>
      </c>
      <c r="I3436" s="44">
        <v>103460.46</v>
      </c>
      <c r="J3436" s="68">
        <f t="shared" si="159"/>
        <v>0.65347622516556292</v>
      </c>
      <c r="K3436" s="43">
        <f t="shared" si="160"/>
        <v>0.68516860927152323</v>
      </c>
      <c r="L3436" s="41" t="str">
        <f t="shared" si="161"/>
        <v>A</v>
      </c>
      <c r="M3436" s="41" t="s">
        <v>900</v>
      </c>
      <c r="N3436" s="41" t="s">
        <v>427</v>
      </c>
      <c r="O3436" s="41" t="s">
        <v>70</v>
      </c>
    </row>
    <row r="3437" spans="1:15">
      <c r="A3437" s="42">
        <v>41523</v>
      </c>
      <c r="B3437" s="42">
        <v>52480</v>
      </c>
      <c r="C3437" s="130">
        <v>360</v>
      </c>
      <c r="D3437" s="43">
        <v>8.5099999999999995E-2</v>
      </c>
      <c r="E3437" s="43">
        <v>0.08</v>
      </c>
      <c r="F3437" s="44">
        <v>186900</v>
      </c>
      <c r="G3437" s="44">
        <v>186900</v>
      </c>
      <c r="H3437" s="44">
        <v>123487.21</v>
      </c>
      <c r="I3437" s="44">
        <v>128083.16</v>
      </c>
      <c r="J3437" s="68">
        <f t="shared" si="159"/>
        <v>0.66071273408239706</v>
      </c>
      <c r="K3437" s="43">
        <f t="shared" si="160"/>
        <v>0.68530315676832532</v>
      </c>
      <c r="L3437" s="41" t="str">
        <f t="shared" si="161"/>
        <v>A</v>
      </c>
      <c r="M3437" s="41" t="s">
        <v>651</v>
      </c>
      <c r="N3437" s="41" t="s">
        <v>417</v>
      </c>
      <c r="O3437" s="41" t="s">
        <v>70</v>
      </c>
    </row>
    <row r="3438" spans="1:15">
      <c r="A3438" s="42">
        <v>41540</v>
      </c>
      <c r="B3438" s="42">
        <v>50214</v>
      </c>
      <c r="C3438" s="130">
        <v>285</v>
      </c>
      <c r="D3438" s="43">
        <v>8.5099999999999995E-2</v>
      </c>
      <c r="E3438" s="43">
        <v>0.08</v>
      </c>
      <c r="F3438" s="44">
        <v>170000</v>
      </c>
      <c r="G3438" s="44">
        <v>170000</v>
      </c>
      <c r="H3438" s="44">
        <v>115007.3</v>
      </c>
      <c r="I3438" s="44">
        <v>116513.53</v>
      </c>
      <c r="J3438" s="68">
        <f t="shared" si="159"/>
        <v>0.67651352941176468</v>
      </c>
      <c r="K3438" s="43">
        <f t="shared" si="160"/>
        <v>0.68537370588235291</v>
      </c>
      <c r="L3438" s="41" t="str">
        <f t="shared" si="161"/>
        <v>A</v>
      </c>
      <c r="M3438" s="41" t="s">
        <v>652</v>
      </c>
      <c r="N3438" s="41" t="s">
        <v>417</v>
      </c>
      <c r="O3438" s="41" t="s">
        <v>70</v>
      </c>
    </row>
    <row r="3439" spans="1:15">
      <c r="A3439" s="38">
        <v>41192</v>
      </c>
      <c r="B3439" s="38">
        <v>53975</v>
      </c>
      <c r="C3439" s="131">
        <v>420</v>
      </c>
      <c r="D3439" s="39">
        <v>8.5099999999999995E-2</v>
      </c>
      <c r="E3439" s="39">
        <v>7.5300000000000006E-2</v>
      </c>
      <c r="F3439" s="40">
        <v>185000</v>
      </c>
      <c r="G3439" s="40">
        <v>185000</v>
      </c>
      <c r="H3439" s="40">
        <v>119734.39</v>
      </c>
      <c r="I3439" s="40">
        <v>126797.99</v>
      </c>
      <c r="J3439" s="67">
        <f t="shared" si="159"/>
        <v>0.64721291891891897</v>
      </c>
      <c r="K3439" s="39">
        <f t="shared" si="160"/>
        <v>0.68539454054054061</v>
      </c>
      <c r="L3439" s="2" t="str">
        <f t="shared" si="161"/>
        <v>AA</v>
      </c>
      <c r="M3439" s="2" t="s">
        <v>697</v>
      </c>
      <c r="N3439" s="2" t="s">
        <v>417</v>
      </c>
      <c r="O3439" s="2" t="s">
        <v>70</v>
      </c>
    </row>
    <row r="3440" spans="1:15">
      <c r="A3440" s="38">
        <v>41411</v>
      </c>
      <c r="B3440" s="38">
        <v>54195</v>
      </c>
      <c r="C3440" s="131">
        <v>420</v>
      </c>
      <c r="D3440" s="39">
        <v>8.5099999999999995E-2</v>
      </c>
      <c r="E3440" s="39">
        <v>7.4400000000000008E-2</v>
      </c>
      <c r="F3440" s="40">
        <v>131000</v>
      </c>
      <c r="G3440" s="40">
        <v>131000</v>
      </c>
      <c r="H3440" s="40">
        <v>86344.27</v>
      </c>
      <c r="I3440" s="40">
        <v>89799.99</v>
      </c>
      <c r="J3440" s="67">
        <f t="shared" si="159"/>
        <v>0.65911656488549619</v>
      </c>
      <c r="K3440" s="39">
        <f t="shared" si="160"/>
        <v>0.68549610687022899</v>
      </c>
      <c r="L3440" s="2" t="str">
        <f t="shared" si="161"/>
        <v>A</v>
      </c>
      <c r="M3440" s="2" t="s">
        <v>347</v>
      </c>
      <c r="N3440" s="2" t="s">
        <v>427</v>
      </c>
      <c r="O3440" s="2" t="s">
        <v>70</v>
      </c>
    </row>
    <row r="3441" spans="1:15">
      <c r="A3441" s="42">
        <v>41102</v>
      </c>
      <c r="B3441" s="42">
        <v>52059</v>
      </c>
      <c r="C3441" s="130">
        <v>360</v>
      </c>
      <c r="D3441" s="43">
        <v>8.5099999999999995E-2</v>
      </c>
      <c r="E3441" s="43">
        <v>0.08</v>
      </c>
      <c r="F3441" s="44">
        <v>198000</v>
      </c>
      <c r="G3441" s="44">
        <v>198000</v>
      </c>
      <c r="H3441" s="44">
        <v>125524.48</v>
      </c>
      <c r="I3441" s="44">
        <v>135737.76999999999</v>
      </c>
      <c r="J3441" s="68">
        <f t="shared" si="159"/>
        <v>0.63396202020202019</v>
      </c>
      <c r="K3441" s="43">
        <f t="shared" si="160"/>
        <v>0.68554429292929286</v>
      </c>
      <c r="L3441" s="41" t="str">
        <f t="shared" si="161"/>
        <v>AA</v>
      </c>
      <c r="M3441" s="41" t="s">
        <v>542</v>
      </c>
      <c r="N3441" s="41" t="s">
        <v>417</v>
      </c>
      <c r="O3441" s="41" t="s">
        <v>70</v>
      </c>
    </row>
    <row r="3442" spans="1:15">
      <c r="A3442" s="42">
        <v>41635</v>
      </c>
      <c r="B3442" s="42">
        <v>52592</v>
      </c>
      <c r="C3442" s="130">
        <v>360</v>
      </c>
      <c r="D3442" s="43">
        <v>8.5099999999999995E-2</v>
      </c>
      <c r="E3442" s="43">
        <v>7.5300000000000006E-2</v>
      </c>
      <c r="F3442" s="44">
        <v>175000</v>
      </c>
      <c r="G3442" s="44">
        <v>175000</v>
      </c>
      <c r="H3442" s="44">
        <v>116579.1</v>
      </c>
      <c r="I3442" s="44">
        <v>119999.99</v>
      </c>
      <c r="J3442" s="68">
        <f t="shared" si="159"/>
        <v>0.66616628571428571</v>
      </c>
      <c r="K3442" s="43">
        <f t="shared" si="160"/>
        <v>0.68571422857142861</v>
      </c>
      <c r="L3442" s="41" t="str">
        <f t="shared" si="161"/>
        <v>A</v>
      </c>
      <c r="M3442" s="41" t="s">
        <v>457</v>
      </c>
      <c r="N3442" s="41" t="s">
        <v>419</v>
      </c>
      <c r="O3442" s="41" t="s">
        <v>70</v>
      </c>
    </row>
    <row r="3443" spans="1:15">
      <c r="A3443" s="42">
        <v>41348</v>
      </c>
      <c r="B3443" s="42">
        <v>54132</v>
      </c>
      <c r="C3443" s="130">
        <v>420</v>
      </c>
      <c r="D3443" s="43">
        <v>8.5099999999999995E-2</v>
      </c>
      <c r="E3443" s="43">
        <v>7.8100000000000003E-2</v>
      </c>
      <c r="F3443" s="44">
        <v>175000</v>
      </c>
      <c r="G3443" s="44">
        <v>175000</v>
      </c>
      <c r="H3443" s="44">
        <v>114854.44</v>
      </c>
      <c r="I3443" s="44">
        <v>119999.99</v>
      </c>
      <c r="J3443" s="68">
        <f t="shared" si="159"/>
        <v>0.65631108571428576</v>
      </c>
      <c r="K3443" s="43">
        <f t="shared" si="160"/>
        <v>0.68571422857142861</v>
      </c>
      <c r="L3443" s="41" t="str">
        <f t="shared" si="161"/>
        <v>A</v>
      </c>
      <c r="M3443" s="41" t="s">
        <v>525</v>
      </c>
      <c r="N3443" s="41" t="s">
        <v>430</v>
      </c>
      <c r="O3443" s="41" t="s">
        <v>70</v>
      </c>
    </row>
    <row r="3444" spans="1:15">
      <c r="A3444" s="38">
        <v>41093</v>
      </c>
      <c r="B3444" s="38">
        <v>53876</v>
      </c>
      <c r="C3444" s="131">
        <v>420</v>
      </c>
      <c r="D3444" s="39">
        <v>8.5099999999999995E-2</v>
      </c>
      <c r="E3444" s="39">
        <v>0.08</v>
      </c>
      <c r="F3444" s="40">
        <v>175000</v>
      </c>
      <c r="G3444" s="40">
        <v>175000</v>
      </c>
      <c r="H3444" s="40">
        <v>112633.2</v>
      </c>
      <c r="I3444" s="40">
        <v>119999.99</v>
      </c>
      <c r="J3444" s="67">
        <f t="shared" si="159"/>
        <v>0.6436182857142857</v>
      </c>
      <c r="K3444" s="39">
        <f t="shared" si="160"/>
        <v>0.68571422857142861</v>
      </c>
      <c r="L3444" s="2" t="str">
        <f t="shared" si="161"/>
        <v>AA</v>
      </c>
      <c r="M3444" s="2" t="s">
        <v>527</v>
      </c>
      <c r="N3444" s="2" t="s">
        <v>419</v>
      </c>
      <c r="O3444" s="2" t="s">
        <v>70</v>
      </c>
    </row>
    <row r="3445" spans="1:15">
      <c r="A3445" s="38">
        <v>41421</v>
      </c>
      <c r="B3445" s="38">
        <v>54205</v>
      </c>
      <c r="C3445" s="131">
        <v>420</v>
      </c>
      <c r="D3445" s="39">
        <v>8.5099999999999995E-2</v>
      </c>
      <c r="E3445" s="39">
        <v>0.08</v>
      </c>
      <c r="F3445" s="40">
        <v>175000</v>
      </c>
      <c r="G3445" s="40">
        <v>175000</v>
      </c>
      <c r="H3445" s="40">
        <v>115423.56</v>
      </c>
      <c r="I3445" s="40">
        <v>119999.99</v>
      </c>
      <c r="J3445" s="67">
        <f t="shared" si="159"/>
        <v>0.65956320000000002</v>
      </c>
      <c r="K3445" s="39">
        <f t="shared" si="160"/>
        <v>0.68571422857142861</v>
      </c>
      <c r="L3445" s="2" t="str">
        <f t="shared" si="161"/>
        <v>A</v>
      </c>
      <c r="M3445" s="2" t="s">
        <v>531</v>
      </c>
      <c r="N3445" s="2" t="s">
        <v>423</v>
      </c>
      <c r="O3445" s="2" t="s">
        <v>70</v>
      </c>
    </row>
    <row r="3446" spans="1:15">
      <c r="A3446" s="38">
        <v>41465</v>
      </c>
      <c r="B3446" s="38">
        <v>52422</v>
      </c>
      <c r="C3446" s="131">
        <v>360</v>
      </c>
      <c r="D3446" s="39">
        <v>8.5099999999999995E-2</v>
      </c>
      <c r="E3446" s="39">
        <v>0.08</v>
      </c>
      <c r="F3446" s="40">
        <v>184589</v>
      </c>
      <c r="G3446" s="40">
        <v>184589</v>
      </c>
      <c r="H3446" s="40">
        <v>113815.24</v>
      </c>
      <c r="I3446" s="40">
        <v>126588.99</v>
      </c>
      <c r="J3446" s="67">
        <f t="shared" si="159"/>
        <v>0.6165873372736187</v>
      </c>
      <c r="K3446" s="39">
        <f t="shared" si="160"/>
        <v>0.68578837308832052</v>
      </c>
      <c r="L3446" s="2" t="str">
        <f t="shared" si="161"/>
        <v>AA</v>
      </c>
      <c r="M3446" s="2" t="s">
        <v>489</v>
      </c>
      <c r="N3446" s="2" t="s">
        <v>415</v>
      </c>
      <c r="O3446" s="2" t="s">
        <v>70</v>
      </c>
    </row>
    <row r="3447" spans="1:15">
      <c r="A3447" s="42">
        <v>41211</v>
      </c>
      <c r="B3447" s="42">
        <v>46689</v>
      </c>
      <c r="C3447" s="130">
        <v>180</v>
      </c>
      <c r="D3447" s="43">
        <v>8.5099999999999995E-2</v>
      </c>
      <c r="E3447" s="43">
        <v>7.4400000000000008E-2</v>
      </c>
      <c r="F3447" s="44">
        <v>189530</v>
      </c>
      <c r="G3447" s="44">
        <v>189530</v>
      </c>
      <c r="H3447" s="44">
        <v>45075.55</v>
      </c>
      <c r="I3447" s="44">
        <v>129999.99</v>
      </c>
      <c r="J3447" s="68">
        <f t="shared" si="159"/>
        <v>0.2378280483300797</v>
      </c>
      <c r="K3447" s="43">
        <f t="shared" si="160"/>
        <v>0.68590719147364532</v>
      </c>
      <c r="L3447" s="41" t="str">
        <f t="shared" si="161"/>
        <v>AA</v>
      </c>
      <c r="M3447" s="41" t="s">
        <v>475</v>
      </c>
      <c r="N3447" s="41" t="s">
        <v>427</v>
      </c>
      <c r="O3447" s="41" t="s">
        <v>70</v>
      </c>
    </row>
    <row r="3448" spans="1:15">
      <c r="A3448" s="38">
        <v>41696</v>
      </c>
      <c r="B3448" s="38">
        <v>52653</v>
      </c>
      <c r="C3448" s="131">
        <v>360</v>
      </c>
      <c r="D3448" s="39">
        <v>8.5099999999999995E-2</v>
      </c>
      <c r="E3448" s="39">
        <v>0.08</v>
      </c>
      <c r="F3448" s="40">
        <v>150000</v>
      </c>
      <c r="G3448" s="40">
        <v>150000</v>
      </c>
      <c r="H3448" s="40">
        <v>100322.82</v>
      </c>
      <c r="I3448" s="40">
        <v>102886.99</v>
      </c>
      <c r="J3448" s="67">
        <f t="shared" si="159"/>
        <v>0.66881880000000005</v>
      </c>
      <c r="K3448" s="39">
        <f t="shared" si="160"/>
        <v>0.68591326666666674</v>
      </c>
      <c r="L3448" s="2" t="str">
        <f t="shared" si="161"/>
        <v>A</v>
      </c>
      <c r="M3448" s="2" t="s">
        <v>1213</v>
      </c>
      <c r="N3448" s="2" t="s">
        <v>424</v>
      </c>
      <c r="O3448" s="2" t="s">
        <v>70</v>
      </c>
    </row>
    <row r="3449" spans="1:15">
      <c r="A3449" s="38">
        <v>41361</v>
      </c>
      <c r="B3449" s="38">
        <v>54145</v>
      </c>
      <c r="C3449" s="131">
        <v>420</v>
      </c>
      <c r="D3449" s="39">
        <v>8.5099999999999995E-2</v>
      </c>
      <c r="E3449" s="39">
        <v>7.5300000000000006E-2</v>
      </c>
      <c r="F3449" s="40">
        <v>187000</v>
      </c>
      <c r="G3449" s="40">
        <v>187000</v>
      </c>
      <c r="H3449" s="40">
        <v>128271.22</v>
      </c>
      <c r="I3449" s="40">
        <v>128266.17</v>
      </c>
      <c r="J3449" s="67">
        <f t="shared" si="159"/>
        <v>0.68594235294117645</v>
      </c>
      <c r="K3449" s="39">
        <f t="shared" si="160"/>
        <v>0.68591534759358286</v>
      </c>
      <c r="L3449" s="2" t="str">
        <f t="shared" si="161"/>
        <v>A</v>
      </c>
      <c r="M3449" s="2" t="s">
        <v>936</v>
      </c>
      <c r="N3449" s="2" t="s">
        <v>421</v>
      </c>
      <c r="O3449" s="2" t="s">
        <v>70</v>
      </c>
    </row>
    <row r="3450" spans="1:15">
      <c r="A3450" s="42">
        <v>41291</v>
      </c>
      <c r="B3450" s="42">
        <v>52126</v>
      </c>
      <c r="C3450" s="130">
        <v>356</v>
      </c>
      <c r="D3450" s="43">
        <v>8.5099999999999995E-2</v>
      </c>
      <c r="E3450" s="43">
        <v>0.08</v>
      </c>
      <c r="F3450" s="44">
        <v>150000</v>
      </c>
      <c r="G3450" s="44">
        <v>150000</v>
      </c>
      <c r="H3450" s="44">
        <v>96837.36</v>
      </c>
      <c r="I3450" s="44">
        <v>102899.99</v>
      </c>
      <c r="J3450" s="68">
        <f t="shared" si="159"/>
        <v>0.6455824</v>
      </c>
      <c r="K3450" s="43">
        <f t="shared" si="160"/>
        <v>0.68599993333333342</v>
      </c>
      <c r="L3450" s="41" t="str">
        <f t="shared" si="161"/>
        <v>AA</v>
      </c>
      <c r="M3450" s="41" t="s">
        <v>1348</v>
      </c>
      <c r="N3450" s="41" t="s">
        <v>427</v>
      </c>
      <c r="O3450" s="41" t="s">
        <v>70</v>
      </c>
    </row>
    <row r="3451" spans="1:15">
      <c r="A3451" s="38">
        <v>41152</v>
      </c>
      <c r="B3451" s="38">
        <v>43496</v>
      </c>
      <c r="C3451" s="131">
        <v>77</v>
      </c>
      <c r="D3451" s="39">
        <v>8.5099999999999995E-2</v>
      </c>
      <c r="E3451" s="39">
        <v>7.4400000000000008E-2</v>
      </c>
      <c r="F3451" s="40">
        <v>135000</v>
      </c>
      <c r="G3451" s="40">
        <v>135000</v>
      </c>
      <c r="H3451" s="40">
        <v>55047.54</v>
      </c>
      <c r="I3451" s="40">
        <v>92620.19</v>
      </c>
      <c r="J3451" s="67">
        <f t="shared" si="159"/>
        <v>0.40775955555555554</v>
      </c>
      <c r="K3451" s="39">
        <f t="shared" si="160"/>
        <v>0.68607548148148145</v>
      </c>
      <c r="L3451" s="2" t="str">
        <f t="shared" si="161"/>
        <v>AA</v>
      </c>
      <c r="M3451" s="2" t="s">
        <v>522</v>
      </c>
      <c r="N3451" s="2" t="s">
        <v>419</v>
      </c>
      <c r="O3451" s="2" t="s">
        <v>70</v>
      </c>
    </row>
    <row r="3452" spans="1:15">
      <c r="A3452" s="38">
        <v>41180</v>
      </c>
      <c r="B3452" s="38">
        <v>50949</v>
      </c>
      <c r="C3452" s="131">
        <v>321</v>
      </c>
      <c r="D3452" s="39">
        <v>8.5099999999999995E-2</v>
      </c>
      <c r="E3452" s="39">
        <v>7.5300000000000006E-2</v>
      </c>
      <c r="F3452" s="40">
        <v>185000</v>
      </c>
      <c r="G3452" s="40">
        <v>185000</v>
      </c>
      <c r="H3452" s="40">
        <v>116814.88</v>
      </c>
      <c r="I3452" s="40">
        <v>126930.72</v>
      </c>
      <c r="J3452" s="67">
        <f t="shared" si="159"/>
        <v>0.63143178378378384</v>
      </c>
      <c r="K3452" s="39">
        <f t="shared" si="160"/>
        <v>0.68611200000000006</v>
      </c>
      <c r="L3452" s="2" t="str">
        <f t="shared" si="161"/>
        <v>AA</v>
      </c>
      <c r="M3452" s="2" t="s">
        <v>582</v>
      </c>
      <c r="N3452" s="2" t="s">
        <v>422</v>
      </c>
      <c r="O3452" s="2" t="s">
        <v>70</v>
      </c>
    </row>
    <row r="3453" spans="1:15">
      <c r="A3453" s="42">
        <v>41512</v>
      </c>
      <c r="B3453" s="42">
        <v>54296</v>
      </c>
      <c r="C3453" s="130">
        <v>420</v>
      </c>
      <c r="D3453" s="43">
        <v>8.5099999999999995E-2</v>
      </c>
      <c r="E3453" s="43">
        <v>7.5300000000000006E-2</v>
      </c>
      <c r="F3453" s="44">
        <v>145000</v>
      </c>
      <c r="G3453" s="44">
        <v>145000</v>
      </c>
      <c r="H3453" s="44">
        <v>96879.53</v>
      </c>
      <c r="I3453" s="44">
        <v>99488.98</v>
      </c>
      <c r="J3453" s="68">
        <f t="shared" si="159"/>
        <v>0.66813468965517242</v>
      </c>
      <c r="K3453" s="43">
        <f t="shared" si="160"/>
        <v>0.6861308965517241</v>
      </c>
      <c r="L3453" s="41" t="str">
        <f t="shared" si="161"/>
        <v>A</v>
      </c>
      <c r="M3453" s="41" t="s">
        <v>1223</v>
      </c>
      <c r="N3453" s="41" t="s">
        <v>417</v>
      </c>
      <c r="O3453" s="41" t="s">
        <v>70</v>
      </c>
    </row>
    <row r="3454" spans="1:15">
      <c r="A3454" s="38">
        <v>41687</v>
      </c>
      <c r="B3454" s="38">
        <v>54471</v>
      </c>
      <c r="C3454" s="131">
        <v>420</v>
      </c>
      <c r="D3454" s="39">
        <v>8.5099999999999995E-2</v>
      </c>
      <c r="E3454" s="39">
        <v>7.5300000000000006E-2</v>
      </c>
      <c r="F3454" s="40">
        <v>115000</v>
      </c>
      <c r="G3454" s="40">
        <v>115000</v>
      </c>
      <c r="H3454" s="40">
        <v>78477.279999999999</v>
      </c>
      <c r="I3454" s="40">
        <v>78912.72</v>
      </c>
      <c r="J3454" s="67">
        <f t="shared" si="159"/>
        <v>0.68241113043478263</v>
      </c>
      <c r="K3454" s="39">
        <f t="shared" si="160"/>
        <v>0.68619756521739128</v>
      </c>
      <c r="L3454" s="2" t="str">
        <f t="shared" si="161"/>
        <v>A</v>
      </c>
      <c r="M3454" s="2" t="s">
        <v>653</v>
      </c>
      <c r="N3454" s="2" t="s">
        <v>421</v>
      </c>
      <c r="O3454" s="2" t="s">
        <v>70</v>
      </c>
    </row>
    <row r="3455" spans="1:15">
      <c r="A3455" s="38">
        <v>41190</v>
      </c>
      <c r="B3455" s="38">
        <v>50321</v>
      </c>
      <c r="C3455" s="131">
        <v>300</v>
      </c>
      <c r="D3455" s="39">
        <v>8.5099999999999995E-2</v>
      </c>
      <c r="E3455" s="39">
        <v>0.08</v>
      </c>
      <c r="F3455" s="40">
        <v>160000</v>
      </c>
      <c r="G3455" s="40">
        <v>160000</v>
      </c>
      <c r="H3455" s="40">
        <v>100810.94</v>
      </c>
      <c r="I3455" s="40">
        <v>109799.99</v>
      </c>
      <c r="J3455" s="67">
        <f t="shared" si="159"/>
        <v>0.63006837500000001</v>
      </c>
      <c r="K3455" s="39">
        <f t="shared" si="160"/>
        <v>0.68624993750000007</v>
      </c>
      <c r="L3455" s="2" t="str">
        <f t="shared" si="161"/>
        <v>AA</v>
      </c>
      <c r="M3455" s="2" t="s">
        <v>1607</v>
      </c>
      <c r="N3455" s="2" t="s">
        <v>427</v>
      </c>
      <c r="O3455" s="2" t="s">
        <v>70</v>
      </c>
    </row>
    <row r="3456" spans="1:15">
      <c r="A3456" s="42">
        <v>41474</v>
      </c>
      <c r="B3456" s="42">
        <v>50605</v>
      </c>
      <c r="C3456" s="130">
        <v>300</v>
      </c>
      <c r="D3456" s="43">
        <v>8.5099999999999995E-2</v>
      </c>
      <c r="E3456" s="43">
        <v>7.4400000000000008E-2</v>
      </c>
      <c r="F3456" s="44">
        <v>145369</v>
      </c>
      <c r="G3456" s="44">
        <v>145369</v>
      </c>
      <c r="H3456" s="44">
        <v>94528</v>
      </c>
      <c r="I3456" s="44">
        <v>99759.84</v>
      </c>
      <c r="J3456" s="68">
        <f t="shared" si="159"/>
        <v>0.65026243559493424</v>
      </c>
      <c r="K3456" s="43">
        <f t="shared" si="160"/>
        <v>0.68625250225288748</v>
      </c>
      <c r="L3456" s="41" t="str">
        <f t="shared" si="161"/>
        <v>A</v>
      </c>
      <c r="M3456" s="41" t="s">
        <v>758</v>
      </c>
      <c r="N3456" s="41" t="s">
        <v>418</v>
      </c>
      <c r="O3456" s="41" t="s">
        <v>70</v>
      </c>
    </row>
    <row r="3457" spans="1:15">
      <c r="A3457" s="38">
        <v>41375</v>
      </c>
      <c r="B3457" s="38">
        <v>46945</v>
      </c>
      <c r="C3457" s="131">
        <v>183</v>
      </c>
      <c r="D3457" s="39">
        <v>8.5099999999999995E-2</v>
      </c>
      <c r="E3457" s="39">
        <v>0.08</v>
      </c>
      <c r="F3457" s="40">
        <v>125312.85</v>
      </c>
      <c r="G3457" s="40">
        <v>125312.85</v>
      </c>
      <c r="H3457" s="40">
        <v>61427.78</v>
      </c>
      <c r="I3457" s="40">
        <v>86010.19</v>
      </c>
      <c r="J3457" s="67">
        <f t="shared" si="159"/>
        <v>0.4901953790054252</v>
      </c>
      <c r="K3457" s="39">
        <f t="shared" si="160"/>
        <v>0.68636368895927269</v>
      </c>
      <c r="L3457" s="2" t="str">
        <f t="shared" si="161"/>
        <v>AA</v>
      </c>
      <c r="M3457" s="2" t="s">
        <v>682</v>
      </c>
      <c r="N3457" s="2" t="s">
        <v>417</v>
      </c>
      <c r="O3457" s="2" t="s">
        <v>70</v>
      </c>
    </row>
    <row r="3458" spans="1:15">
      <c r="A3458" s="38">
        <v>41333</v>
      </c>
      <c r="B3458" s="38">
        <v>54116</v>
      </c>
      <c r="C3458" s="131">
        <v>420</v>
      </c>
      <c r="D3458" s="39">
        <v>8.5099999999999995E-2</v>
      </c>
      <c r="E3458" s="39">
        <v>7.4400000000000008E-2</v>
      </c>
      <c r="F3458" s="40">
        <v>93100</v>
      </c>
      <c r="G3458" s="40">
        <v>93100</v>
      </c>
      <c r="H3458" s="40">
        <v>60988.55</v>
      </c>
      <c r="I3458" s="40">
        <v>63939.02</v>
      </c>
      <c r="J3458" s="67">
        <f t="shared" si="159"/>
        <v>0.65508646616541355</v>
      </c>
      <c r="K3458" s="39">
        <f t="shared" si="160"/>
        <v>0.68677787325456496</v>
      </c>
      <c r="L3458" s="2" t="str">
        <f t="shared" si="161"/>
        <v>A</v>
      </c>
      <c r="M3458" s="2" t="s">
        <v>595</v>
      </c>
      <c r="N3458" s="2" t="s">
        <v>423</v>
      </c>
      <c r="O3458" s="2" t="s">
        <v>70</v>
      </c>
    </row>
    <row r="3459" spans="1:15">
      <c r="A3459" s="38">
        <v>41368</v>
      </c>
      <c r="B3459" s="38">
        <v>47456</v>
      </c>
      <c r="C3459" s="131">
        <v>200</v>
      </c>
      <c r="D3459" s="39">
        <v>8.5099999999999995E-2</v>
      </c>
      <c r="E3459" s="39">
        <v>7.4400000000000008E-2</v>
      </c>
      <c r="F3459" s="40">
        <v>183445.02</v>
      </c>
      <c r="G3459" s="40">
        <v>183445.02</v>
      </c>
      <c r="H3459" s="40">
        <v>113581.45</v>
      </c>
      <c r="I3459" s="40">
        <v>125999.99</v>
      </c>
      <c r="J3459" s="67">
        <f t="shared" ref="J3459:J3522" si="162">H3459/G3459</f>
        <v>0.61915799077020461</v>
      </c>
      <c r="K3459" s="39">
        <f t="shared" ref="K3459:K3522" si="163">I3459/G3459</f>
        <v>0.68685424112358029</v>
      </c>
      <c r="L3459" s="2" t="str">
        <f t="shared" ref="L3459:L3522" si="164">IF(J3459&lt;=65%,"AA",IF(J3459&lt;=75%,"A",IF(J3459&lt;=85%,"B","C")))</f>
        <v>AA</v>
      </c>
      <c r="M3459" s="2" t="s">
        <v>472</v>
      </c>
      <c r="N3459" s="2" t="s">
        <v>426</v>
      </c>
      <c r="O3459" s="2" t="s">
        <v>70</v>
      </c>
    </row>
    <row r="3460" spans="1:15">
      <c r="A3460" s="38">
        <v>41677</v>
      </c>
      <c r="B3460" s="38">
        <v>54461</v>
      </c>
      <c r="C3460" s="131">
        <v>420</v>
      </c>
      <c r="D3460" s="39">
        <v>8.5099999999999995E-2</v>
      </c>
      <c r="E3460" s="39">
        <v>8.5099999999999995E-2</v>
      </c>
      <c r="F3460" s="40">
        <v>155000</v>
      </c>
      <c r="G3460" s="40">
        <v>155000</v>
      </c>
      <c r="H3460" s="40">
        <v>104425.94</v>
      </c>
      <c r="I3460" s="40">
        <v>106464.05</v>
      </c>
      <c r="J3460" s="67">
        <f t="shared" si="162"/>
        <v>0.67371574193548389</v>
      </c>
      <c r="K3460" s="39">
        <f t="shared" si="163"/>
        <v>0.68686483870967741</v>
      </c>
      <c r="L3460" s="2" t="str">
        <f t="shared" si="164"/>
        <v>A</v>
      </c>
      <c r="M3460" s="2" t="s">
        <v>505</v>
      </c>
      <c r="N3460" s="2" t="s">
        <v>424</v>
      </c>
      <c r="O3460" s="2" t="s">
        <v>70</v>
      </c>
    </row>
    <row r="3461" spans="1:15">
      <c r="A3461" s="38">
        <v>41436</v>
      </c>
      <c r="B3461" s="38">
        <v>52393</v>
      </c>
      <c r="C3461" s="131">
        <v>360</v>
      </c>
      <c r="D3461" s="39">
        <v>8.5099999999999995E-2</v>
      </c>
      <c r="E3461" s="39">
        <v>0.08</v>
      </c>
      <c r="F3461" s="40">
        <v>160000</v>
      </c>
      <c r="G3461" s="40">
        <v>160000</v>
      </c>
      <c r="H3461" s="40">
        <v>110070.26</v>
      </c>
      <c r="I3461" s="40">
        <v>109927.7</v>
      </c>
      <c r="J3461" s="67">
        <f t="shared" si="162"/>
        <v>0.68793912499999998</v>
      </c>
      <c r="K3461" s="39">
        <f t="shared" si="163"/>
        <v>0.68704812500000001</v>
      </c>
      <c r="L3461" s="2" t="str">
        <f t="shared" si="164"/>
        <v>A</v>
      </c>
      <c r="M3461" s="2" t="s">
        <v>791</v>
      </c>
      <c r="N3461" s="2" t="s">
        <v>416</v>
      </c>
      <c r="O3461" s="2" t="s">
        <v>70</v>
      </c>
    </row>
    <row r="3462" spans="1:15">
      <c r="A3462" s="42">
        <v>41359</v>
      </c>
      <c r="B3462" s="42">
        <v>53961</v>
      </c>
      <c r="C3462" s="130">
        <v>414</v>
      </c>
      <c r="D3462" s="43">
        <v>8.5099999999999995E-2</v>
      </c>
      <c r="E3462" s="43">
        <v>0.08</v>
      </c>
      <c r="F3462" s="44">
        <v>200000</v>
      </c>
      <c r="G3462" s="44">
        <v>200000</v>
      </c>
      <c r="H3462" s="44">
        <v>131379.10999999999</v>
      </c>
      <c r="I3462" s="44">
        <v>137454.95000000001</v>
      </c>
      <c r="J3462" s="68">
        <f t="shared" si="162"/>
        <v>0.65689554999999988</v>
      </c>
      <c r="K3462" s="43">
        <f t="shared" si="163"/>
        <v>0.68727475000000005</v>
      </c>
      <c r="L3462" s="41" t="str">
        <f t="shared" si="164"/>
        <v>A</v>
      </c>
      <c r="M3462" s="41" t="s">
        <v>542</v>
      </c>
      <c r="N3462" s="41" t="s">
        <v>417</v>
      </c>
      <c r="O3462" s="41" t="s">
        <v>70</v>
      </c>
    </row>
    <row r="3463" spans="1:15">
      <c r="A3463" s="42">
        <v>41478</v>
      </c>
      <c r="B3463" s="42">
        <v>48783</v>
      </c>
      <c r="C3463" s="130">
        <v>240</v>
      </c>
      <c r="D3463" s="43">
        <v>8.5099999999999995E-2</v>
      </c>
      <c r="E3463" s="43">
        <v>0.08</v>
      </c>
      <c r="F3463" s="44">
        <v>104999.75</v>
      </c>
      <c r="G3463" s="44">
        <v>104999.75</v>
      </c>
      <c r="H3463" s="44">
        <v>67265.33</v>
      </c>
      <c r="I3463" s="44">
        <v>72184.399999999994</v>
      </c>
      <c r="J3463" s="68">
        <f t="shared" si="162"/>
        <v>0.64062371577075183</v>
      </c>
      <c r="K3463" s="43">
        <f t="shared" si="163"/>
        <v>0.68747211302884048</v>
      </c>
      <c r="L3463" s="41" t="str">
        <f t="shared" si="164"/>
        <v>AA</v>
      </c>
      <c r="M3463" s="41" t="s">
        <v>682</v>
      </c>
      <c r="N3463" s="41" t="s">
        <v>417</v>
      </c>
      <c r="O3463" s="41" t="s">
        <v>70</v>
      </c>
    </row>
    <row r="3464" spans="1:15">
      <c r="A3464" s="42">
        <v>41355</v>
      </c>
      <c r="B3464" s="42">
        <v>54139</v>
      </c>
      <c r="C3464" s="130">
        <v>420</v>
      </c>
      <c r="D3464" s="43">
        <v>8.5099999999999995E-2</v>
      </c>
      <c r="E3464" s="43">
        <v>0.08</v>
      </c>
      <c r="F3464" s="44">
        <v>190386</v>
      </c>
      <c r="G3464" s="44">
        <v>190386</v>
      </c>
      <c r="H3464" s="44">
        <v>125209.64</v>
      </c>
      <c r="I3464" s="44">
        <v>130888.52</v>
      </c>
      <c r="J3464" s="68">
        <f t="shared" si="162"/>
        <v>0.65766201296313809</v>
      </c>
      <c r="K3464" s="43">
        <f t="shared" si="163"/>
        <v>0.68749025663651742</v>
      </c>
      <c r="L3464" s="41" t="str">
        <f t="shared" si="164"/>
        <v>A</v>
      </c>
      <c r="M3464" s="41" t="s">
        <v>739</v>
      </c>
      <c r="N3464" s="41" t="s">
        <v>422</v>
      </c>
      <c r="O3464" s="41" t="s">
        <v>70</v>
      </c>
    </row>
    <row r="3465" spans="1:15">
      <c r="A3465" s="42">
        <v>41773</v>
      </c>
      <c r="B3465" s="42">
        <v>54557</v>
      </c>
      <c r="C3465" s="130">
        <v>420</v>
      </c>
      <c r="D3465" s="43">
        <v>8.5099999999999995E-2</v>
      </c>
      <c r="E3465" s="43">
        <v>8.14E-2</v>
      </c>
      <c r="F3465" s="44">
        <v>128000</v>
      </c>
      <c r="G3465" s="44">
        <v>128000</v>
      </c>
      <c r="H3465" s="44">
        <v>86820.99</v>
      </c>
      <c r="I3465" s="44">
        <v>87999.99</v>
      </c>
      <c r="J3465" s="68">
        <f t="shared" si="162"/>
        <v>0.67828898437500007</v>
      </c>
      <c r="K3465" s="43">
        <f t="shared" si="163"/>
        <v>0.68749992187500009</v>
      </c>
      <c r="L3465" s="41" t="str">
        <f t="shared" si="164"/>
        <v>A</v>
      </c>
      <c r="M3465" s="41" t="s">
        <v>89</v>
      </c>
      <c r="N3465" s="41" t="s">
        <v>435</v>
      </c>
      <c r="O3465" s="41" t="s">
        <v>70</v>
      </c>
    </row>
    <row r="3466" spans="1:15">
      <c r="A3466" s="38">
        <v>41180</v>
      </c>
      <c r="B3466" s="38">
        <v>46658</v>
      </c>
      <c r="C3466" s="131">
        <v>180</v>
      </c>
      <c r="D3466" s="39">
        <v>8.5099999999999995E-2</v>
      </c>
      <c r="E3466" s="39">
        <v>7.8100000000000003E-2</v>
      </c>
      <c r="F3466" s="40">
        <v>160000</v>
      </c>
      <c r="G3466" s="40">
        <v>160000</v>
      </c>
      <c r="H3466" s="40">
        <v>93372.53</v>
      </c>
      <c r="I3466" s="40">
        <v>109999.99</v>
      </c>
      <c r="J3466" s="67">
        <f t="shared" si="162"/>
        <v>0.58357831250000003</v>
      </c>
      <c r="K3466" s="39">
        <f t="shared" si="163"/>
        <v>0.68749993750000005</v>
      </c>
      <c r="L3466" s="2" t="str">
        <f t="shared" si="164"/>
        <v>AA</v>
      </c>
      <c r="M3466" s="2" t="s">
        <v>564</v>
      </c>
      <c r="N3466" s="2" t="s">
        <v>417</v>
      </c>
      <c r="O3466" s="2" t="s">
        <v>70</v>
      </c>
    </row>
    <row r="3467" spans="1:15">
      <c r="A3467" s="42">
        <v>41451</v>
      </c>
      <c r="B3467" s="42">
        <v>53019</v>
      </c>
      <c r="C3467" s="130">
        <v>380</v>
      </c>
      <c r="D3467" s="43">
        <v>8.5099999999999995E-2</v>
      </c>
      <c r="E3467" s="43">
        <v>7.5300000000000006E-2</v>
      </c>
      <c r="F3467" s="44">
        <v>160000</v>
      </c>
      <c r="G3467" s="44">
        <v>160000</v>
      </c>
      <c r="H3467" s="44">
        <v>105463.52</v>
      </c>
      <c r="I3467" s="44">
        <v>109999.99</v>
      </c>
      <c r="J3467" s="68">
        <f t="shared" si="162"/>
        <v>0.65914700000000004</v>
      </c>
      <c r="K3467" s="43">
        <f t="shared" si="163"/>
        <v>0.68749993750000005</v>
      </c>
      <c r="L3467" s="41" t="str">
        <f t="shared" si="164"/>
        <v>A</v>
      </c>
      <c r="M3467" s="41" t="s">
        <v>476</v>
      </c>
      <c r="N3467" s="41" t="s">
        <v>421</v>
      </c>
      <c r="O3467" s="41" t="s">
        <v>70</v>
      </c>
    </row>
    <row r="3468" spans="1:15">
      <c r="A3468" s="38">
        <v>41157</v>
      </c>
      <c r="B3468" s="38">
        <v>53940</v>
      </c>
      <c r="C3468" s="131">
        <v>420</v>
      </c>
      <c r="D3468" s="39">
        <v>8.5099999999999995E-2</v>
      </c>
      <c r="E3468" s="39">
        <v>0.08</v>
      </c>
      <c r="F3468" s="40">
        <v>160000</v>
      </c>
      <c r="G3468" s="40">
        <v>160000</v>
      </c>
      <c r="H3468" s="40">
        <v>103733.09</v>
      </c>
      <c r="I3468" s="40">
        <v>109999.99</v>
      </c>
      <c r="J3468" s="67">
        <f t="shared" si="162"/>
        <v>0.64833181249999994</v>
      </c>
      <c r="K3468" s="39">
        <f t="shared" si="163"/>
        <v>0.68749993750000005</v>
      </c>
      <c r="L3468" s="2" t="str">
        <f t="shared" si="164"/>
        <v>AA</v>
      </c>
      <c r="M3468" s="2" t="s">
        <v>776</v>
      </c>
      <c r="N3468" s="2" t="s">
        <v>422</v>
      </c>
      <c r="O3468" s="2" t="s">
        <v>70</v>
      </c>
    </row>
    <row r="3469" spans="1:15">
      <c r="A3469" s="38">
        <v>41523</v>
      </c>
      <c r="B3469" s="38">
        <v>54307</v>
      </c>
      <c r="C3469" s="131">
        <v>420</v>
      </c>
      <c r="D3469" s="39">
        <v>8.5099999999999995E-2</v>
      </c>
      <c r="E3469" s="39">
        <v>0.08</v>
      </c>
      <c r="F3469" s="40">
        <v>160000</v>
      </c>
      <c r="G3469" s="40">
        <v>160000</v>
      </c>
      <c r="H3469" s="40">
        <v>106801.39</v>
      </c>
      <c r="I3469" s="40">
        <v>109999.99</v>
      </c>
      <c r="J3469" s="67">
        <f t="shared" si="162"/>
        <v>0.66750868750000003</v>
      </c>
      <c r="K3469" s="39">
        <f t="shared" si="163"/>
        <v>0.68749993750000005</v>
      </c>
      <c r="L3469" s="2" t="str">
        <f t="shared" si="164"/>
        <v>A</v>
      </c>
      <c r="M3469" s="2" t="s">
        <v>542</v>
      </c>
      <c r="N3469" s="2" t="s">
        <v>417</v>
      </c>
      <c r="O3469" s="2" t="s">
        <v>70</v>
      </c>
    </row>
    <row r="3470" spans="1:15">
      <c r="A3470" s="38">
        <v>41086</v>
      </c>
      <c r="B3470" s="38">
        <v>52043</v>
      </c>
      <c r="C3470" s="131">
        <v>360</v>
      </c>
      <c r="D3470" s="39">
        <v>8.5099999999999995E-2</v>
      </c>
      <c r="E3470" s="39">
        <v>0.08</v>
      </c>
      <c r="F3470" s="40">
        <v>80000</v>
      </c>
      <c r="G3470" s="40">
        <v>80000</v>
      </c>
      <c r="H3470" s="40">
        <v>51710.8</v>
      </c>
      <c r="I3470" s="40">
        <v>55000</v>
      </c>
      <c r="J3470" s="67">
        <f t="shared" si="162"/>
        <v>0.64638499999999999</v>
      </c>
      <c r="K3470" s="39">
        <f t="shared" si="163"/>
        <v>0.6875</v>
      </c>
      <c r="L3470" s="2" t="str">
        <f t="shared" si="164"/>
        <v>AA</v>
      </c>
      <c r="M3470" s="2" t="s">
        <v>1554</v>
      </c>
      <c r="N3470" s="2" t="s">
        <v>421</v>
      </c>
      <c r="O3470" s="2" t="s">
        <v>70</v>
      </c>
    </row>
    <row r="3471" spans="1:15">
      <c r="A3471" s="42">
        <v>41716</v>
      </c>
      <c r="B3471" s="42">
        <v>52674</v>
      </c>
      <c r="C3471" s="130">
        <v>360</v>
      </c>
      <c r="D3471" s="43">
        <v>8.5099999999999995E-2</v>
      </c>
      <c r="E3471" s="43">
        <v>0.08</v>
      </c>
      <c r="F3471" s="44">
        <v>160000</v>
      </c>
      <c r="G3471" s="44">
        <v>160000</v>
      </c>
      <c r="H3471" s="44">
        <v>108759.76</v>
      </c>
      <c r="I3471" s="44">
        <v>110000</v>
      </c>
      <c r="J3471" s="68">
        <f t="shared" si="162"/>
        <v>0.67974849999999998</v>
      </c>
      <c r="K3471" s="43">
        <f t="shared" si="163"/>
        <v>0.6875</v>
      </c>
      <c r="L3471" s="41" t="str">
        <f t="shared" si="164"/>
        <v>A</v>
      </c>
      <c r="M3471" s="41" t="s">
        <v>1073</v>
      </c>
      <c r="N3471" s="41" t="s">
        <v>417</v>
      </c>
      <c r="O3471" s="41" t="s">
        <v>70</v>
      </c>
    </row>
    <row r="3472" spans="1:15">
      <c r="A3472" s="38">
        <v>41323</v>
      </c>
      <c r="B3472" s="38">
        <v>51092</v>
      </c>
      <c r="C3472" s="131">
        <v>321</v>
      </c>
      <c r="D3472" s="39">
        <v>8.5099999999999995E-2</v>
      </c>
      <c r="E3472" s="39">
        <v>7.5300000000000006E-2</v>
      </c>
      <c r="F3472" s="40">
        <v>191170</v>
      </c>
      <c r="G3472" s="40">
        <v>191170</v>
      </c>
      <c r="H3472" s="40">
        <v>126006.2</v>
      </c>
      <c r="I3472" s="40">
        <v>131443.04999999999</v>
      </c>
      <c r="J3472" s="67">
        <f t="shared" si="162"/>
        <v>0.65913166291782177</v>
      </c>
      <c r="K3472" s="39">
        <f t="shared" si="163"/>
        <v>0.68757153319035402</v>
      </c>
      <c r="L3472" s="2" t="str">
        <f t="shared" si="164"/>
        <v>A</v>
      </c>
      <c r="M3472" s="2" t="s">
        <v>1200</v>
      </c>
      <c r="N3472" s="2" t="s">
        <v>422</v>
      </c>
      <c r="O3472" s="2" t="s">
        <v>70</v>
      </c>
    </row>
    <row r="3473" spans="1:15">
      <c r="A3473" s="38">
        <v>41535</v>
      </c>
      <c r="B3473" s="38">
        <v>54319</v>
      </c>
      <c r="C3473" s="131">
        <v>420</v>
      </c>
      <c r="D3473" s="39">
        <v>8.5099999999999995E-2</v>
      </c>
      <c r="E3473" s="39">
        <v>0.08</v>
      </c>
      <c r="F3473" s="40">
        <v>174000</v>
      </c>
      <c r="G3473" s="40">
        <v>174000</v>
      </c>
      <c r="H3473" s="40">
        <v>116202.88</v>
      </c>
      <c r="I3473" s="40">
        <v>119646.48</v>
      </c>
      <c r="J3473" s="67">
        <f t="shared" si="162"/>
        <v>0.66783264367816098</v>
      </c>
      <c r="K3473" s="39">
        <f t="shared" si="163"/>
        <v>0.68762344827586208</v>
      </c>
      <c r="L3473" s="2" t="str">
        <f t="shared" si="164"/>
        <v>A</v>
      </c>
      <c r="M3473" s="2" t="s">
        <v>466</v>
      </c>
      <c r="N3473" s="2" t="s">
        <v>421</v>
      </c>
      <c r="O3473" s="2" t="s">
        <v>70</v>
      </c>
    </row>
    <row r="3474" spans="1:15">
      <c r="A3474" s="42">
        <v>41579</v>
      </c>
      <c r="B3474" s="42">
        <v>52171</v>
      </c>
      <c r="C3474" s="130">
        <v>348</v>
      </c>
      <c r="D3474" s="43">
        <v>8.5099999999999995E-2</v>
      </c>
      <c r="E3474" s="43">
        <v>7.4400000000000008E-2</v>
      </c>
      <c r="F3474" s="44">
        <v>135000</v>
      </c>
      <c r="G3474" s="44">
        <v>135000</v>
      </c>
      <c r="H3474" s="44">
        <v>89782.46</v>
      </c>
      <c r="I3474" s="44">
        <v>92849.99</v>
      </c>
      <c r="J3474" s="68">
        <f t="shared" si="162"/>
        <v>0.66505525925925935</v>
      </c>
      <c r="K3474" s="43">
        <f t="shared" si="163"/>
        <v>0.68777770370370372</v>
      </c>
      <c r="L3474" s="41" t="str">
        <f t="shared" si="164"/>
        <v>A</v>
      </c>
      <c r="M3474" s="41" t="s">
        <v>601</v>
      </c>
      <c r="N3474" s="41" t="s">
        <v>435</v>
      </c>
      <c r="O3474" s="41" t="s">
        <v>70</v>
      </c>
    </row>
    <row r="3475" spans="1:15">
      <c r="A3475" s="38">
        <v>41617</v>
      </c>
      <c r="B3475" s="38">
        <v>52574</v>
      </c>
      <c r="C3475" s="131">
        <v>360</v>
      </c>
      <c r="D3475" s="39">
        <v>8.5099999999999995E-2</v>
      </c>
      <c r="E3475" s="39">
        <v>0.08</v>
      </c>
      <c r="F3475" s="40">
        <v>173000</v>
      </c>
      <c r="G3475" s="40">
        <v>173000</v>
      </c>
      <c r="H3475" s="40">
        <v>115577.65</v>
      </c>
      <c r="I3475" s="40">
        <v>118999.99</v>
      </c>
      <c r="J3475" s="67">
        <f t="shared" si="162"/>
        <v>0.668078901734104</v>
      </c>
      <c r="K3475" s="39">
        <f t="shared" si="163"/>
        <v>0.68786121387283239</v>
      </c>
      <c r="L3475" s="2" t="str">
        <f t="shared" si="164"/>
        <v>A</v>
      </c>
      <c r="M3475" s="2" t="s">
        <v>565</v>
      </c>
      <c r="N3475" s="2" t="s">
        <v>432</v>
      </c>
      <c r="O3475" s="2" t="s">
        <v>70</v>
      </c>
    </row>
    <row r="3476" spans="1:15">
      <c r="A3476" s="42">
        <v>41681</v>
      </c>
      <c r="B3476" s="42">
        <v>54465</v>
      </c>
      <c r="C3476" s="130">
        <v>420</v>
      </c>
      <c r="D3476" s="43">
        <v>8.5099999999999995E-2</v>
      </c>
      <c r="E3476" s="43">
        <v>7.4400000000000008E-2</v>
      </c>
      <c r="F3476" s="44">
        <v>89836</v>
      </c>
      <c r="G3476" s="44">
        <v>89836</v>
      </c>
      <c r="H3476" s="44">
        <v>60586.27</v>
      </c>
      <c r="I3476" s="44">
        <v>61799.99</v>
      </c>
      <c r="J3476" s="68">
        <f t="shared" si="162"/>
        <v>0.67440970212387008</v>
      </c>
      <c r="K3476" s="43">
        <f t="shared" si="163"/>
        <v>0.68792009884678751</v>
      </c>
      <c r="L3476" s="41" t="str">
        <f t="shared" si="164"/>
        <v>A</v>
      </c>
      <c r="M3476" s="41" t="s">
        <v>1506</v>
      </c>
      <c r="N3476" s="41" t="s">
        <v>418</v>
      </c>
      <c r="O3476" s="41" t="s">
        <v>70</v>
      </c>
    </row>
    <row r="3477" spans="1:15">
      <c r="A3477" s="42">
        <v>41351</v>
      </c>
      <c r="B3477" s="42">
        <v>48656</v>
      </c>
      <c r="C3477" s="130">
        <v>240</v>
      </c>
      <c r="D3477" s="43">
        <v>8.5099999999999995E-2</v>
      </c>
      <c r="E3477" s="43">
        <v>0.08</v>
      </c>
      <c r="F3477" s="44">
        <v>174500</v>
      </c>
      <c r="G3477" s="44">
        <v>174500</v>
      </c>
      <c r="H3477" s="44">
        <v>109919.27</v>
      </c>
      <c r="I3477" s="44">
        <v>120066.77</v>
      </c>
      <c r="J3477" s="68">
        <f t="shared" si="162"/>
        <v>0.6299098567335244</v>
      </c>
      <c r="K3477" s="43">
        <f t="shared" si="163"/>
        <v>0.68806171919770776</v>
      </c>
      <c r="L3477" s="41" t="str">
        <f t="shared" si="164"/>
        <v>AA</v>
      </c>
      <c r="M3477" s="41" t="s">
        <v>634</v>
      </c>
      <c r="N3477" s="41" t="s">
        <v>421</v>
      </c>
      <c r="O3477" s="41" t="s">
        <v>70</v>
      </c>
    </row>
    <row r="3478" spans="1:15">
      <c r="A3478" s="42">
        <v>41407</v>
      </c>
      <c r="B3478" s="42">
        <v>45059</v>
      </c>
      <c r="C3478" s="130">
        <v>120</v>
      </c>
      <c r="D3478" s="43">
        <v>8.5099999999999995E-2</v>
      </c>
      <c r="E3478" s="43">
        <v>0.08</v>
      </c>
      <c r="F3478" s="44">
        <v>130000</v>
      </c>
      <c r="G3478" s="44">
        <v>130000</v>
      </c>
      <c r="H3478" s="44">
        <v>79189.740000000005</v>
      </c>
      <c r="I3478" s="44">
        <v>89462.13</v>
      </c>
      <c r="J3478" s="68">
        <f t="shared" si="162"/>
        <v>0.60915184615384621</v>
      </c>
      <c r="K3478" s="43">
        <f t="shared" si="163"/>
        <v>0.68817023076923078</v>
      </c>
      <c r="L3478" s="41" t="str">
        <f t="shared" si="164"/>
        <v>AA</v>
      </c>
      <c r="M3478" s="41" t="s">
        <v>790</v>
      </c>
      <c r="N3478" s="41" t="s">
        <v>416</v>
      </c>
      <c r="O3478" s="41" t="s">
        <v>70</v>
      </c>
    </row>
    <row r="3479" spans="1:15">
      <c r="A3479" s="38">
        <v>41115</v>
      </c>
      <c r="B3479" s="38">
        <v>53898</v>
      </c>
      <c r="C3479" s="131">
        <v>420</v>
      </c>
      <c r="D3479" s="39">
        <v>8.5099999999999995E-2</v>
      </c>
      <c r="E3479" s="39">
        <v>7.5300000000000006E-2</v>
      </c>
      <c r="F3479" s="40">
        <v>165000</v>
      </c>
      <c r="G3479" s="40">
        <v>165000</v>
      </c>
      <c r="H3479" s="40">
        <v>106888.06</v>
      </c>
      <c r="I3479" s="40">
        <v>113557.83</v>
      </c>
      <c r="J3479" s="67">
        <f t="shared" si="162"/>
        <v>0.64780642424242418</v>
      </c>
      <c r="K3479" s="39">
        <f t="shared" si="163"/>
        <v>0.68822927272727275</v>
      </c>
      <c r="L3479" s="2" t="str">
        <f t="shared" si="164"/>
        <v>AA</v>
      </c>
      <c r="M3479" s="2" t="s">
        <v>1015</v>
      </c>
      <c r="N3479" s="2" t="s">
        <v>417</v>
      </c>
      <c r="O3479" s="2" t="s">
        <v>70</v>
      </c>
    </row>
    <row r="3480" spans="1:15">
      <c r="A3480" s="38">
        <v>41138</v>
      </c>
      <c r="B3480" s="38">
        <v>53921</v>
      </c>
      <c r="C3480" s="131">
        <v>420</v>
      </c>
      <c r="D3480" s="39">
        <v>8.5099999999999995E-2</v>
      </c>
      <c r="E3480" s="39">
        <v>7.5300000000000006E-2</v>
      </c>
      <c r="F3480" s="40">
        <v>85000</v>
      </c>
      <c r="G3480" s="40">
        <v>85000</v>
      </c>
      <c r="H3480" s="40">
        <v>55167.78</v>
      </c>
      <c r="I3480" s="40">
        <v>58499.99</v>
      </c>
      <c r="J3480" s="67">
        <f t="shared" si="162"/>
        <v>0.64903270588235296</v>
      </c>
      <c r="K3480" s="39">
        <f t="shared" si="163"/>
        <v>0.68823517647058818</v>
      </c>
      <c r="L3480" s="2" t="str">
        <f t="shared" si="164"/>
        <v>AA</v>
      </c>
      <c r="M3480" s="2" t="s">
        <v>1320</v>
      </c>
      <c r="N3480" s="2" t="s">
        <v>416</v>
      </c>
      <c r="O3480" s="2" t="s">
        <v>70</v>
      </c>
    </row>
    <row r="3481" spans="1:15">
      <c r="A3481" s="38">
        <v>41303</v>
      </c>
      <c r="B3481" s="38">
        <v>49672</v>
      </c>
      <c r="C3481" s="131">
        <v>275</v>
      </c>
      <c r="D3481" s="39">
        <v>8.5099999999999995E-2</v>
      </c>
      <c r="E3481" s="39">
        <v>7.5300000000000006E-2</v>
      </c>
      <c r="F3481" s="40">
        <v>170000</v>
      </c>
      <c r="G3481" s="40">
        <v>170000</v>
      </c>
      <c r="H3481" s="40">
        <v>107690.23</v>
      </c>
      <c r="I3481" s="40">
        <v>116999.99</v>
      </c>
      <c r="J3481" s="67">
        <f t="shared" si="162"/>
        <v>0.63347194117647054</v>
      </c>
      <c r="K3481" s="39">
        <f t="shared" si="163"/>
        <v>0.68823523529411768</v>
      </c>
      <c r="L3481" s="2" t="str">
        <f t="shared" si="164"/>
        <v>AA</v>
      </c>
      <c r="M3481" s="2" t="s">
        <v>482</v>
      </c>
      <c r="N3481" s="2" t="s">
        <v>422</v>
      </c>
      <c r="O3481" s="2" t="s">
        <v>70</v>
      </c>
    </row>
    <row r="3482" spans="1:15">
      <c r="A3482" s="38">
        <v>41515</v>
      </c>
      <c r="B3482" s="38">
        <v>54299</v>
      </c>
      <c r="C3482" s="131">
        <v>420</v>
      </c>
      <c r="D3482" s="39">
        <v>8.5099999999999995E-2</v>
      </c>
      <c r="E3482" s="39">
        <v>0.08</v>
      </c>
      <c r="F3482" s="40">
        <v>170000</v>
      </c>
      <c r="G3482" s="40">
        <v>170000</v>
      </c>
      <c r="H3482" s="40">
        <v>113357.43</v>
      </c>
      <c r="I3482" s="40">
        <v>116999.99</v>
      </c>
      <c r="J3482" s="67">
        <f t="shared" si="162"/>
        <v>0.66680841176470584</v>
      </c>
      <c r="K3482" s="39">
        <f t="shared" si="163"/>
        <v>0.68823523529411768</v>
      </c>
      <c r="L3482" s="2" t="str">
        <f t="shared" si="164"/>
        <v>A</v>
      </c>
      <c r="M3482" s="2" t="s">
        <v>977</v>
      </c>
      <c r="N3482" s="2" t="s">
        <v>416</v>
      </c>
      <c r="O3482" s="2" t="s">
        <v>70</v>
      </c>
    </row>
    <row r="3483" spans="1:15">
      <c r="A3483" s="38">
        <v>41339</v>
      </c>
      <c r="B3483" s="38">
        <v>52296</v>
      </c>
      <c r="C3483" s="131">
        <v>360</v>
      </c>
      <c r="D3483" s="39">
        <v>8.5099999999999995E-2</v>
      </c>
      <c r="E3483" s="39">
        <v>7.5300000000000006E-2</v>
      </c>
      <c r="F3483" s="40">
        <v>154000</v>
      </c>
      <c r="G3483" s="40">
        <v>154000</v>
      </c>
      <c r="H3483" s="40">
        <v>100423.62</v>
      </c>
      <c r="I3483" s="40">
        <v>105999.99</v>
      </c>
      <c r="J3483" s="67">
        <f t="shared" si="162"/>
        <v>0.6521014285714285</v>
      </c>
      <c r="K3483" s="39">
        <f t="shared" si="163"/>
        <v>0.68831162337662344</v>
      </c>
      <c r="L3483" s="2" t="str">
        <f t="shared" si="164"/>
        <v>A</v>
      </c>
      <c r="M3483" s="2" t="s">
        <v>977</v>
      </c>
      <c r="N3483" s="2" t="s">
        <v>416</v>
      </c>
      <c r="O3483" s="2" t="s">
        <v>70</v>
      </c>
    </row>
    <row r="3484" spans="1:15">
      <c r="A3484" s="42">
        <v>41535</v>
      </c>
      <c r="B3484" s="42">
        <v>54319</v>
      </c>
      <c r="C3484" s="130">
        <v>420</v>
      </c>
      <c r="D3484" s="43">
        <v>8.5099999999999995E-2</v>
      </c>
      <c r="E3484" s="43">
        <v>8.5099999999999995E-2</v>
      </c>
      <c r="F3484" s="44">
        <v>186500</v>
      </c>
      <c r="G3484" s="44">
        <v>186500</v>
      </c>
      <c r="H3484" s="44">
        <v>126768.6</v>
      </c>
      <c r="I3484" s="44">
        <v>128374.86</v>
      </c>
      <c r="J3484" s="68">
        <f t="shared" si="162"/>
        <v>0.6797243967828418</v>
      </c>
      <c r="K3484" s="43">
        <f t="shared" si="163"/>
        <v>0.68833705093833786</v>
      </c>
      <c r="L3484" s="41" t="str">
        <f t="shared" si="164"/>
        <v>A</v>
      </c>
      <c r="M3484" s="41" t="s">
        <v>601</v>
      </c>
      <c r="N3484" s="41" t="s">
        <v>435</v>
      </c>
      <c r="O3484" s="41" t="s">
        <v>70</v>
      </c>
    </row>
    <row r="3485" spans="1:15">
      <c r="A3485" s="38">
        <v>41374</v>
      </c>
      <c r="B3485" s="38">
        <v>48679</v>
      </c>
      <c r="C3485" s="131">
        <v>240</v>
      </c>
      <c r="D3485" s="39">
        <v>8.5099999999999995E-2</v>
      </c>
      <c r="E3485" s="39">
        <v>7.5300000000000006E-2</v>
      </c>
      <c r="F3485" s="40">
        <v>163000</v>
      </c>
      <c r="G3485" s="40">
        <v>163000</v>
      </c>
      <c r="H3485" s="40">
        <v>103121.98</v>
      </c>
      <c r="I3485" s="40">
        <v>112199.99</v>
      </c>
      <c r="J3485" s="67">
        <f t="shared" si="162"/>
        <v>0.63265018404907969</v>
      </c>
      <c r="K3485" s="39">
        <f t="shared" si="163"/>
        <v>0.6883434969325154</v>
      </c>
      <c r="L3485" s="2" t="str">
        <f t="shared" si="164"/>
        <v>AA</v>
      </c>
      <c r="M3485" s="2" t="s">
        <v>677</v>
      </c>
      <c r="N3485" s="2" t="s">
        <v>421</v>
      </c>
      <c r="O3485" s="2" t="s">
        <v>70</v>
      </c>
    </row>
    <row r="3486" spans="1:15">
      <c r="A3486" s="42">
        <v>41508</v>
      </c>
      <c r="B3486" s="42">
        <v>54292</v>
      </c>
      <c r="C3486" s="130">
        <v>420</v>
      </c>
      <c r="D3486" s="43">
        <v>8.5099999999999995E-2</v>
      </c>
      <c r="E3486" s="43">
        <v>0.08</v>
      </c>
      <c r="F3486" s="44">
        <v>138000</v>
      </c>
      <c r="G3486" s="44">
        <v>138000</v>
      </c>
      <c r="H3486" s="44">
        <v>91995.91</v>
      </c>
      <c r="I3486" s="44">
        <v>94999.99</v>
      </c>
      <c r="J3486" s="68">
        <f t="shared" si="162"/>
        <v>0.66663702898550725</v>
      </c>
      <c r="K3486" s="43">
        <f t="shared" si="163"/>
        <v>0.68840572463768124</v>
      </c>
      <c r="L3486" s="41" t="str">
        <f t="shared" si="164"/>
        <v>A</v>
      </c>
      <c r="M3486" s="41" t="s">
        <v>520</v>
      </c>
      <c r="N3486" s="41" t="s">
        <v>429</v>
      </c>
      <c r="O3486" s="41" t="s">
        <v>70</v>
      </c>
    </row>
    <row r="3487" spans="1:15">
      <c r="A3487" s="38">
        <v>41095</v>
      </c>
      <c r="B3487" s="38">
        <v>50226</v>
      </c>
      <c r="C3487" s="131">
        <v>300</v>
      </c>
      <c r="D3487" s="39">
        <v>8.5099999999999995E-2</v>
      </c>
      <c r="E3487" s="39">
        <v>0.08</v>
      </c>
      <c r="F3487" s="40">
        <v>117500</v>
      </c>
      <c r="G3487" s="40">
        <v>117500</v>
      </c>
      <c r="H3487" s="40">
        <v>78713.679999999993</v>
      </c>
      <c r="I3487" s="40">
        <v>80889.899999999994</v>
      </c>
      <c r="J3487" s="67">
        <f t="shared" si="162"/>
        <v>0.66990365957446807</v>
      </c>
      <c r="K3487" s="39">
        <f t="shared" si="163"/>
        <v>0.68842468085106379</v>
      </c>
      <c r="L3487" s="2" t="str">
        <f t="shared" si="164"/>
        <v>A</v>
      </c>
      <c r="M3487" s="2" t="s">
        <v>854</v>
      </c>
      <c r="N3487" s="2" t="s">
        <v>417</v>
      </c>
      <c r="O3487" s="2" t="s">
        <v>70</v>
      </c>
    </row>
    <row r="3488" spans="1:15">
      <c r="A3488" s="38">
        <v>41698</v>
      </c>
      <c r="B3488" s="38">
        <v>49003</v>
      </c>
      <c r="C3488" s="131">
        <v>240</v>
      </c>
      <c r="D3488" s="39">
        <v>8.5099999999999995E-2</v>
      </c>
      <c r="E3488" s="39">
        <v>0.08</v>
      </c>
      <c r="F3488" s="40">
        <v>190000</v>
      </c>
      <c r="G3488" s="40">
        <v>190000</v>
      </c>
      <c r="H3488" s="40">
        <v>129156.08</v>
      </c>
      <c r="I3488" s="40">
        <v>130823.99</v>
      </c>
      <c r="J3488" s="67">
        <f t="shared" si="162"/>
        <v>0.67976884210526312</v>
      </c>
      <c r="K3488" s="39">
        <f t="shared" si="163"/>
        <v>0.6885473157894737</v>
      </c>
      <c r="L3488" s="2" t="str">
        <f t="shared" si="164"/>
        <v>A</v>
      </c>
      <c r="M3488" s="2" t="s">
        <v>740</v>
      </c>
      <c r="N3488" s="2" t="s">
        <v>417</v>
      </c>
      <c r="O3488" s="2" t="s">
        <v>70</v>
      </c>
    </row>
    <row r="3489" spans="1:15">
      <c r="A3489" s="42">
        <v>41627</v>
      </c>
      <c r="B3489" s="42">
        <v>50363</v>
      </c>
      <c r="C3489" s="130">
        <v>287</v>
      </c>
      <c r="D3489" s="43">
        <v>8.5099999999999995E-2</v>
      </c>
      <c r="E3489" s="43">
        <v>7.8100000000000003E-2</v>
      </c>
      <c r="F3489" s="44">
        <v>132000</v>
      </c>
      <c r="G3489" s="44">
        <v>132000</v>
      </c>
      <c r="H3489" s="44">
        <v>87303.85</v>
      </c>
      <c r="I3489" s="44">
        <v>90892.62</v>
      </c>
      <c r="J3489" s="68">
        <f t="shared" si="162"/>
        <v>0.66139280303030312</v>
      </c>
      <c r="K3489" s="43">
        <f t="shared" si="163"/>
        <v>0.68858045454545447</v>
      </c>
      <c r="L3489" s="41" t="str">
        <f t="shared" si="164"/>
        <v>A</v>
      </c>
      <c r="M3489" s="41" t="s">
        <v>472</v>
      </c>
      <c r="N3489" s="41" t="s">
        <v>426</v>
      </c>
      <c r="O3489" s="41" t="s">
        <v>70</v>
      </c>
    </row>
    <row r="3490" spans="1:15">
      <c r="A3490" s="42">
        <v>41486</v>
      </c>
      <c r="B3490" s="42">
        <v>54270</v>
      </c>
      <c r="C3490" s="130">
        <v>420</v>
      </c>
      <c r="D3490" s="43">
        <v>8.5099999999999995E-2</v>
      </c>
      <c r="E3490" s="43">
        <v>0.08</v>
      </c>
      <c r="F3490" s="44">
        <v>137961</v>
      </c>
      <c r="G3490" s="44">
        <v>137961</v>
      </c>
      <c r="H3490" s="44">
        <v>92118.82</v>
      </c>
      <c r="I3490" s="44">
        <v>94999.99</v>
      </c>
      <c r="J3490" s="68">
        <f t="shared" si="162"/>
        <v>0.66771638361565955</v>
      </c>
      <c r="K3490" s="43">
        <f t="shared" si="163"/>
        <v>0.68860032907850777</v>
      </c>
      <c r="L3490" s="41" t="str">
        <f t="shared" si="164"/>
        <v>A</v>
      </c>
      <c r="M3490" s="41" t="s">
        <v>565</v>
      </c>
      <c r="N3490" s="41" t="s">
        <v>432</v>
      </c>
      <c r="O3490" s="41" t="s">
        <v>70</v>
      </c>
    </row>
    <row r="3491" spans="1:15">
      <c r="A3491" s="42">
        <v>41407</v>
      </c>
      <c r="B3491" s="42">
        <v>54191</v>
      </c>
      <c r="C3491" s="130">
        <v>420</v>
      </c>
      <c r="D3491" s="43">
        <v>8.5099999999999995E-2</v>
      </c>
      <c r="E3491" s="43">
        <v>7.4400000000000008E-2</v>
      </c>
      <c r="F3491" s="44">
        <v>72600</v>
      </c>
      <c r="G3491" s="44">
        <v>72600</v>
      </c>
      <c r="H3491" s="44">
        <v>48755.27</v>
      </c>
      <c r="I3491" s="44">
        <v>50000</v>
      </c>
      <c r="J3491" s="68">
        <f t="shared" si="162"/>
        <v>0.67156019283746549</v>
      </c>
      <c r="K3491" s="43">
        <f t="shared" si="163"/>
        <v>0.68870523415977958</v>
      </c>
      <c r="L3491" s="41" t="str">
        <f t="shared" si="164"/>
        <v>A</v>
      </c>
      <c r="M3491" s="41" t="s">
        <v>1046</v>
      </c>
      <c r="N3491" s="41" t="s">
        <v>440</v>
      </c>
      <c r="O3491" s="41" t="s">
        <v>70</v>
      </c>
    </row>
    <row r="3492" spans="1:15">
      <c r="A3492" s="38">
        <v>41691</v>
      </c>
      <c r="B3492" s="38">
        <v>52648</v>
      </c>
      <c r="C3492" s="131">
        <v>360</v>
      </c>
      <c r="D3492" s="39">
        <v>8.5099999999999995E-2</v>
      </c>
      <c r="E3492" s="39">
        <v>0.08</v>
      </c>
      <c r="F3492" s="40">
        <v>196000</v>
      </c>
      <c r="G3492" s="40">
        <v>196000</v>
      </c>
      <c r="H3492" s="40">
        <v>131548.32999999999</v>
      </c>
      <c r="I3492" s="40">
        <v>134996.53</v>
      </c>
      <c r="J3492" s="67">
        <f t="shared" si="162"/>
        <v>0.67116494897959178</v>
      </c>
      <c r="K3492" s="39">
        <f t="shared" si="163"/>
        <v>0.68875780612244897</v>
      </c>
      <c r="L3492" s="2" t="str">
        <f t="shared" si="164"/>
        <v>A</v>
      </c>
      <c r="M3492" s="2" t="s">
        <v>925</v>
      </c>
      <c r="N3492" s="2" t="s">
        <v>424</v>
      </c>
      <c r="O3492" s="2" t="s">
        <v>70</v>
      </c>
    </row>
    <row r="3493" spans="1:15">
      <c r="A3493" s="38">
        <v>41169</v>
      </c>
      <c r="B3493" s="38">
        <v>53344</v>
      </c>
      <c r="C3493" s="131">
        <v>400</v>
      </c>
      <c r="D3493" s="39">
        <v>8.5099999999999995E-2</v>
      </c>
      <c r="E3493" s="39">
        <v>0.08</v>
      </c>
      <c r="F3493" s="40">
        <v>165500</v>
      </c>
      <c r="G3493" s="40">
        <v>165500</v>
      </c>
      <c r="H3493" s="40">
        <v>110664.86</v>
      </c>
      <c r="I3493" s="40">
        <v>114000</v>
      </c>
      <c r="J3493" s="67">
        <f t="shared" si="162"/>
        <v>0.66866984894259818</v>
      </c>
      <c r="K3493" s="39">
        <f t="shared" si="163"/>
        <v>0.68882175226586106</v>
      </c>
      <c r="L3493" s="2" t="str">
        <f t="shared" si="164"/>
        <v>A</v>
      </c>
      <c r="M3493" s="2" t="s">
        <v>564</v>
      </c>
      <c r="N3493" s="2" t="s">
        <v>417</v>
      </c>
      <c r="O3493" s="2" t="s">
        <v>70</v>
      </c>
    </row>
    <row r="3494" spans="1:15">
      <c r="A3494" s="42">
        <v>41248</v>
      </c>
      <c r="B3494" s="42">
        <v>48553</v>
      </c>
      <c r="C3494" s="130">
        <v>240</v>
      </c>
      <c r="D3494" s="43">
        <v>8.5099999999999995E-2</v>
      </c>
      <c r="E3494" s="43">
        <v>8.5099999999999995E-2</v>
      </c>
      <c r="F3494" s="44">
        <v>165000</v>
      </c>
      <c r="G3494" s="44">
        <v>165000</v>
      </c>
      <c r="H3494" s="44">
        <v>112584.61</v>
      </c>
      <c r="I3494" s="44">
        <v>113657.98</v>
      </c>
      <c r="J3494" s="68">
        <f t="shared" si="162"/>
        <v>0.68233096969696971</v>
      </c>
      <c r="K3494" s="43">
        <f t="shared" si="163"/>
        <v>0.68883624242424235</v>
      </c>
      <c r="L3494" s="41" t="str">
        <f t="shared" si="164"/>
        <v>A</v>
      </c>
      <c r="M3494" s="41" t="s">
        <v>564</v>
      </c>
      <c r="N3494" s="41" t="s">
        <v>417</v>
      </c>
      <c r="O3494" s="41" t="s">
        <v>70</v>
      </c>
    </row>
    <row r="3495" spans="1:15">
      <c r="A3495" s="38">
        <v>41170</v>
      </c>
      <c r="B3495" s="38">
        <v>49113</v>
      </c>
      <c r="C3495" s="131">
        <v>261</v>
      </c>
      <c r="D3495" s="39">
        <v>8.5099999999999995E-2</v>
      </c>
      <c r="E3495" s="39">
        <v>0.08</v>
      </c>
      <c r="F3495" s="40">
        <v>135000</v>
      </c>
      <c r="G3495" s="40">
        <v>135000</v>
      </c>
      <c r="H3495" s="40">
        <v>83697.259999999995</v>
      </c>
      <c r="I3495" s="40">
        <v>92999.99</v>
      </c>
      <c r="J3495" s="67">
        <f t="shared" si="162"/>
        <v>0.6199797037037037</v>
      </c>
      <c r="K3495" s="39">
        <f t="shared" si="163"/>
        <v>0.6888888148148149</v>
      </c>
      <c r="L3495" s="2" t="str">
        <f t="shared" si="164"/>
        <v>AA</v>
      </c>
      <c r="M3495" s="2" t="s">
        <v>489</v>
      </c>
      <c r="N3495" s="2" t="s">
        <v>415</v>
      </c>
      <c r="O3495" s="2" t="s">
        <v>70</v>
      </c>
    </row>
    <row r="3496" spans="1:15">
      <c r="A3496" s="38">
        <v>41290</v>
      </c>
      <c r="B3496" s="38">
        <v>54073</v>
      </c>
      <c r="C3496" s="131">
        <v>420</v>
      </c>
      <c r="D3496" s="39">
        <v>8.5099999999999995E-2</v>
      </c>
      <c r="E3496" s="39">
        <v>7.5300000000000006E-2</v>
      </c>
      <c r="F3496" s="40">
        <v>135000</v>
      </c>
      <c r="G3496" s="40">
        <v>135000</v>
      </c>
      <c r="H3496" s="40">
        <v>88540.69</v>
      </c>
      <c r="I3496" s="40">
        <v>92999.99</v>
      </c>
      <c r="J3496" s="67">
        <f t="shared" si="162"/>
        <v>0.65585696296296303</v>
      </c>
      <c r="K3496" s="39">
        <f t="shared" si="163"/>
        <v>0.6888888148148149</v>
      </c>
      <c r="L3496" s="2" t="str">
        <f t="shared" si="164"/>
        <v>A</v>
      </c>
      <c r="M3496" s="2" t="s">
        <v>121</v>
      </c>
      <c r="N3496" s="2" t="s">
        <v>426</v>
      </c>
      <c r="O3496" s="2" t="s">
        <v>70</v>
      </c>
    </row>
    <row r="3497" spans="1:15">
      <c r="A3497" s="38">
        <v>41211</v>
      </c>
      <c r="B3497" s="38">
        <v>46567</v>
      </c>
      <c r="C3497" s="131">
        <v>176</v>
      </c>
      <c r="D3497" s="39">
        <v>8.5099999999999995E-2</v>
      </c>
      <c r="E3497" s="39">
        <v>0.08</v>
      </c>
      <c r="F3497" s="40">
        <v>150000</v>
      </c>
      <c r="G3497" s="40">
        <v>150000</v>
      </c>
      <c r="H3497" s="40">
        <v>87994.87</v>
      </c>
      <c r="I3497" s="40">
        <v>103341.25</v>
      </c>
      <c r="J3497" s="67">
        <f t="shared" si="162"/>
        <v>0.58663246666666669</v>
      </c>
      <c r="K3497" s="39">
        <f t="shared" si="163"/>
        <v>0.68894166666666667</v>
      </c>
      <c r="L3497" s="2" t="str">
        <f t="shared" si="164"/>
        <v>AA</v>
      </c>
      <c r="M3497" s="2" t="s">
        <v>1545</v>
      </c>
      <c r="N3497" s="2" t="s">
        <v>416</v>
      </c>
      <c r="O3497" s="2" t="s">
        <v>70</v>
      </c>
    </row>
    <row r="3498" spans="1:15">
      <c r="A3498" s="42">
        <v>41614</v>
      </c>
      <c r="B3498" s="42">
        <v>49101</v>
      </c>
      <c r="C3498" s="130">
        <v>246</v>
      </c>
      <c r="D3498" s="43">
        <v>8.5099999999999995E-2</v>
      </c>
      <c r="E3498" s="43">
        <v>0.08</v>
      </c>
      <c r="F3498" s="44">
        <v>145000</v>
      </c>
      <c r="G3498" s="44">
        <v>145000</v>
      </c>
      <c r="H3498" s="44">
        <v>95283.839999999997</v>
      </c>
      <c r="I3498" s="44">
        <v>99999.28</v>
      </c>
      <c r="J3498" s="68">
        <f t="shared" si="162"/>
        <v>0.65712993103448269</v>
      </c>
      <c r="K3498" s="43">
        <f t="shared" si="163"/>
        <v>0.68965020689655177</v>
      </c>
      <c r="L3498" s="41" t="str">
        <f t="shared" si="164"/>
        <v>A</v>
      </c>
      <c r="M3498" s="41" t="s">
        <v>758</v>
      </c>
      <c r="N3498" s="41" t="s">
        <v>418</v>
      </c>
      <c r="O3498" s="41" t="s">
        <v>70</v>
      </c>
    </row>
    <row r="3499" spans="1:15">
      <c r="A3499" s="38">
        <v>41129</v>
      </c>
      <c r="B3499" s="38">
        <v>44781</v>
      </c>
      <c r="C3499" s="131">
        <v>120</v>
      </c>
      <c r="D3499" s="39">
        <v>8.5099999999999995E-2</v>
      </c>
      <c r="E3499" s="39">
        <v>0.08</v>
      </c>
      <c r="F3499" s="40">
        <v>87000</v>
      </c>
      <c r="G3499" s="40">
        <v>87000</v>
      </c>
      <c r="H3499" s="40">
        <v>45562.77</v>
      </c>
      <c r="I3499" s="40">
        <v>59999.99</v>
      </c>
      <c r="J3499" s="67">
        <f t="shared" si="162"/>
        <v>0.52371000000000001</v>
      </c>
      <c r="K3499" s="39">
        <f t="shared" si="163"/>
        <v>0.68965505747126432</v>
      </c>
      <c r="L3499" s="2" t="str">
        <f t="shared" si="164"/>
        <v>AA</v>
      </c>
      <c r="M3499" s="2" t="s">
        <v>1285</v>
      </c>
      <c r="N3499" s="2" t="s">
        <v>416</v>
      </c>
      <c r="O3499" s="2" t="s">
        <v>70</v>
      </c>
    </row>
    <row r="3500" spans="1:15">
      <c r="A3500" s="42">
        <v>41676</v>
      </c>
      <c r="B3500" s="42">
        <v>47155</v>
      </c>
      <c r="C3500" s="130">
        <v>180</v>
      </c>
      <c r="D3500" s="43">
        <v>8.5099999999999995E-2</v>
      </c>
      <c r="E3500" s="43">
        <v>7.4400000000000008E-2</v>
      </c>
      <c r="F3500" s="44">
        <v>145000</v>
      </c>
      <c r="G3500" s="44">
        <v>145000</v>
      </c>
      <c r="H3500" s="44">
        <v>94184.11</v>
      </c>
      <c r="I3500" s="44">
        <v>99999.99</v>
      </c>
      <c r="J3500" s="68">
        <f t="shared" si="162"/>
        <v>0.64954558620689651</v>
      </c>
      <c r="K3500" s="43">
        <f t="shared" si="163"/>
        <v>0.68965510344827585</v>
      </c>
      <c r="L3500" s="41" t="str">
        <f t="shared" si="164"/>
        <v>AA</v>
      </c>
      <c r="M3500" s="41" t="s">
        <v>802</v>
      </c>
      <c r="N3500" s="41" t="s">
        <v>416</v>
      </c>
      <c r="O3500" s="41" t="s">
        <v>70</v>
      </c>
    </row>
    <row r="3501" spans="1:15">
      <c r="A3501" s="38">
        <v>41319</v>
      </c>
      <c r="B3501" s="38">
        <v>50450</v>
      </c>
      <c r="C3501" s="131">
        <v>300</v>
      </c>
      <c r="D3501" s="39">
        <v>8.5099999999999995E-2</v>
      </c>
      <c r="E3501" s="39">
        <v>7.4400000000000008E-2</v>
      </c>
      <c r="F3501" s="40">
        <v>145000</v>
      </c>
      <c r="G3501" s="40">
        <v>145000</v>
      </c>
      <c r="H3501" s="40">
        <v>93124.74</v>
      </c>
      <c r="I3501" s="40">
        <v>99999.99</v>
      </c>
      <c r="J3501" s="67">
        <f t="shared" si="162"/>
        <v>0.64223958620689658</v>
      </c>
      <c r="K3501" s="39">
        <f t="shared" si="163"/>
        <v>0.68965510344827585</v>
      </c>
      <c r="L3501" s="2" t="str">
        <f t="shared" si="164"/>
        <v>AA</v>
      </c>
      <c r="M3501" s="2" t="s">
        <v>491</v>
      </c>
      <c r="N3501" s="2" t="s">
        <v>416</v>
      </c>
      <c r="O3501" s="2" t="s">
        <v>70</v>
      </c>
    </row>
    <row r="3502" spans="1:15">
      <c r="A3502" s="42">
        <v>41394</v>
      </c>
      <c r="B3502" s="42">
        <v>52351</v>
      </c>
      <c r="C3502" s="130">
        <v>360</v>
      </c>
      <c r="D3502" s="43">
        <v>8.5099999999999995E-2</v>
      </c>
      <c r="E3502" s="43">
        <v>7.5300000000000006E-2</v>
      </c>
      <c r="F3502" s="44">
        <v>145000</v>
      </c>
      <c r="G3502" s="44">
        <v>145000</v>
      </c>
      <c r="H3502" s="44">
        <v>94964.83</v>
      </c>
      <c r="I3502" s="44">
        <v>99999.99</v>
      </c>
      <c r="J3502" s="68">
        <f t="shared" si="162"/>
        <v>0.65492986206896553</v>
      </c>
      <c r="K3502" s="43">
        <f t="shared" si="163"/>
        <v>0.68965510344827585</v>
      </c>
      <c r="L3502" s="41" t="str">
        <f t="shared" si="164"/>
        <v>A</v>
      </c>
      <c r="M3502" s="41" t="s">
        <v>797</v>
      </c>
      <c r="N3502" s="41" t="s">
        <v>416</v>
      </c>
      <c r="O3502" s="41" t="s">
        <v>70</v>
      </c>
    </row>
    <row r="3503" spans="1:15">
      <c r="A3503" s="42">
        <v>41729</v>
      </c>
      <c r="B3503" s="42">
        <v>52687</v>
      </c>
      <c r="C3503" s="130">
        <v>360</v>
      </c>
      <c r="D3503" s="43">
        <v>8.5099999999999995E-2</v>
      </c>
      <c r="E3503" s="43">
        <v>0.08</v>
      </c>
      <c r="F3503" s="44">
        <v>145000</v>
      </c>
      <c r="G3503" s="44">
        <v>145000</v>
      </c>
      <c r="H3503" s="44">
        <v>97700.62</v>
      </c>
      <c r="I3503" s="44">
        <v>99999.99</v>
      </c>
      <c r="J3503" s="68">
        <f t="shared" si="162"/>
        <v>0.67379737931034478</v>
      </c>
      <c r="K3503" s="43">
        <f t="shared" si="163"/>
        <v>0.68965510344827585</v>
      </c>
      <c r="L3503" s="41" t="str">
        <f t="shared" si="164"/>
        <v>A</v>
      </c>
      <c r="M3503" s="41" t="s">
        <v>700</v>
      </c>
      <c r="N3503" s="41" t="s">
        <v>421</v>
      </c>
      <c r="O3503" s="41" t="s">
        <v>70</v>
      </c>
    </row>
    <row r="3504" spans="1:15">
      <c r="A3504" s="42">
        <v>41212</v>
      </c>
      <c r="B3504" s="42">
        <v>52169</v>
      </c>
      <c r="C3504" s="130">
        <v>360</v>
      </c>
      <c r="D3504" s="43">
        <v>8.5099999999999995E-2</v>
      </c>
      <c r="E3504" s="43">
        <v>0.08</v>
      </c>
      <c r="F3504" s="44">
        <v>116000</v>
      </c>
      <c r="G3504" s="44">
        <v>116000</v>
      </c>
      <c r="H3504" s="44">
        <v>75744.800000000003</v>
      </c>
      <c r="I3504" s="44">
        <v>80000</v>
      </c>
      <c r="J3504" s="68">
        <f t="shared" si="162"/>
        <v>0.65297241379310345</v>
      </c>
      <c r="K3504" s="43">
        <f t="shared" si="163"/>
        <v>0.68965517241379315</v>
      </c>
      <c r="L3504" s="41" t="str">
        <f t="shared" si="164"/>
        <v>A</v>
      </c>
      <c r="M3504" s="41" t="s">
        <v>1252</v>
      </c>
      <c r="N3504" s="41" t="s">
        <v>417</v>
      </c>
      <c r="O3504" s="41" t="s">
        <v>70</v>
      </c>
    </row>
    <row r="3505" spans="1:15">
      <c r="A3505" s="38">
        <v>41390</v>
      </c>
      <c r="B3505" s="38">
        <v>48695</v>
      </c>
      <c r="C3505" s="131">
        <v>240</v>
      </c>
      <c r="D3505" s="39">
        <v>8.5099999999999995E-2</v>
      </c>
      <c r="E3505" s="39">
        <v>7.5300000000000006E-2</v>
      </c>
      <c r="F3505" s="40">
        <v>190000</v>
      </c>
      <c r="G3505" s="40">
        <v>190000</v>
      </c>
      <c r="H3505" s="40">
        <v>129347.3</v>
      </c>
      <c r="I3505" s="40">
        <v>131041.95</v>
      </c>
      <c r="J3505" s="67">
        <f t="shared" si="162"/>
        <v>0.68077526315789472</v>
      </c>
      <c r="K3505" s="39">
        <f t="shared" si="163"/>
        <v>0.68969447368421055</v>
      </c>
      <c r="L3505" s="2" t="str">
        <f t="shared" si="164"/>
        <v>A</v>
      </c>
      <c r="M3505" s="2" t="s">
        <v>703</v>
      </c>
      <c r="N3505" s="2" t="s">
        <v>437</v>
      </c>
      <c r="O3505" s="2" t="s">
        <v>70</v>
      </c>
    </row>
    <row r="3506" spans="1:15">
      <c r="A3506" s="42">
        <v>41586</v>
      </c>
      <c r="B3506" s="42">
        <v>54370</v>
      </c>
      <c r="C3506" s="130">
        <v>420</v>
      </c>
      <c r="D3506" s="43">
        <v>8.5099999999999995E-2</v>
      </c>
      <c r="E3506" s="43">
        <v>7.5300000000000006E-2</v>
      </c>
      <c r="F3506" s="44">
        <v>180000</v>
      </c>
      <c r="G3506" s="44">
        <v>180000</v>
      </c>
      <c r="H3506" s="44">
        <v>120969.08</v>
      </c>
      <c r="I3506" s="44">
        <v>124163.71</v>
      </c>
      <c r="J3506" s="68">
        <f t="shared" si="162"/>
        <v>0.67205044444444451</v>
      </c>
      <c r="K3506" s="43">
        <f t="shared" si="163"/>
        <v>0.68979838888888889</v>
      </c>
      <c r="L3506" s="41" t="str">
        <f t="shared" si="164"/>
        <v>A</v>
      </c>
      <c r="M3506" s="41" t="s">
        <v>457</v>
      </c>
      <c r="N3506" s="41" t="s">
        <v>419</v>
      </c>
      <c r="O3506" s="41" t="s">
        <v>70</v>
      </c>
    </row>
    <row r="3507" spans="1:15">
      <c r="A3507" s="42">
        <v>41382</v>
      </c>
      <c r="B3507" s="42">
        <v>52339</v>
      </c>
      <c r="C3507" s="130">
        <v>360</v>
      </c>
      <c r="D3507" s="43">
        <v>8.5099999999999995E-2</v>
      </c>
      <c r="E3507" s="43">
        <v>0.08</v>
      </c>
      <c r="F3507" s="44">
        <v>194000</v>
      </c>
      <c r="G3507" s="44">
        <v>194000</v>
      </c>
      <c r="H3507" s="44">
        <v>127221</v>
      </c>
      <c r="I3507" s="44">
        <v>133845.09</v>
      </c>
      <c r="J3507" s="68">
        <f t="shared" si="162"/>
        <v>0.65577835051546396</v>
      </c>
      <c r="K3507" s="43">
        <f t="shared" si="163"/>
        <v>0.68992314432989688</v>
      </c>
      <c r="L3507" s="41" t="str">
        <f t="shared" si="164"/>
        <v>A</v>
      </c>
      <c r="M3507" s="41" t="s">
        <v>657</v>
      </c>
      <c r="N3507" s="41" t="s">
        <v>419</v>
      </c>
      <c r="O3507" s="41" t="s">
        <v>70</v>
      </c>
    </row>
    <row r="3508" spans="1:15">
      <c r="A3508" s="42">
        <v>41078</v>
      </c>
      <c r="B3508" s="42">
        <v>52035</v>
      </c>
      <c r="C3508" s="130">
        <v>360</v>
      </c>
      <c r="D3508" s="43">
        <v>8.5099999999999995E-2</v>
      </c>
      <c r="E3508" s="43">
        <v>7.4400000000000008E-2</v>
      </c>
      <c r="F3508" s="44">
        <v>100000</v>
      </c>
      <c r="G3508" s="44">
        <v>100000</v>
      </c>
      <c r="H3508" s="44">
        <v>51194.67</v>
      </c>
      <c r="I3508" s="44">
        <v>68999.990000000005</v>
      </c>
      <c r="J3508" s="68">
        <f t="shared" si="162"/>
        <v>0.51194669999999998</v>
      </c>
      <c r="K3508" s="43">
        <f t="shared" si="163"/>
        <v>0.6899999</v>
      </c>
      <c r="L3508" s="41" t="str">
        <f t="shared" si="164"/>
        <v>AA</v>
      </c>
      <c r="M3508" s="41" t="s">
        <v>677</v>
      </c>
      <c r="N3508" s="41" t="s">
        <v>421</v>
      </c>
      <c r="O3508" s="41" t="s">
        <v>70</v>
      </c>
    </row>
    <row r="3509" spans="1:15">
      <c r="A3509" s="38">
        <v>41708</v>
      </c>
      <c r="B3509" s="38">
        <v>49013</v>
      </c>
      <c r="C3509" s="131">
        <v>240</v>
      </c>
      <c r="D3509" s="39">
        <v>8.5099999999999995E-2</v>
      </c>
      <c r="E3509" s="39">
        <v>7.4400000000000008E-2</v>
      </c>
      <c r="F3509" s="40">
        <v>200000</v>
      </c>
      <c r="G3509" s="40">
        <v>200000</v>
      </c>
      <c r="H3509" s="40">
        <v>132840.59</v>
      </c>
      <c r="I3509" s="40">
        <v>137999.99</v>
      </c>
      <c r="J3509" s="67">
        <f t="shared" si="162"/>
        <v>0.66420294999999996</v>
      </c>
      <c r="K3509" s="39">
        <f t="shared" si="163"/>
        <v>0.68999994999999992</v>
      </c>
      <c r="L3509" s="2" t="str">
        <f t="shared" si="164"/>
        <v>A</v>
      </c>
      <c r="M3509" s="2" t="s">
        <v>542</v>
      </c>
      <c r="N3509" s="2" t="s">
        <v>417</v>
      </c>
      <c r="O3509" s="2" t="s">
        <v>70</v>
      </c>
    </row>
    <row r="3510" spans="1:15">
      <c r="A3510" s="42">
        <v>41614</v>
      </c>
      <c r="B3510" s="42">
        <v>50745</v>
      </c>
      <c r="C3510" s="130">
        <v>300</v>
      </c>
      <c r="D3510" s="43">
        <v>8.5099999999999995E-2</v>
      </c>
      <c r="E3510" s="43">
        <v>0.08</v>
      </c>
      <c r="F3510" s="44">
        <v>200000</v>
      </c>
      <c r="G3510" s="44">
        <v>200000</v>
      </c>
      <c r="H3510" s="44">
        <v>132915.82999999999</v>
      </c>
      <c r="I3510" s="44">
        <v>137999.99</v>
      </c>
      <c r="J3510" s="68">
        <f t="shared" si="162"/>
        <v>0.6645791499999999</v>
      </c>
      <c r="K3510" s="43">
        <f t="shared" si="163"/>
        <v>0.68999994999999992</v>
      </c>
      <c r="L3510" s="41" t="str">
        <f t="shared" si="164"/>
        <v>A</v>
      </c>
      <c r="M3510" s="41" t="s">
        <v>564</v>
      </c>
      <c r="N3510" s="41" t="s">
        <v>417</v>
      </c>
      <c r="O3510" s="41" t="s">
        <v>70</v>
      </c>
    </row>
    <row r="3511" spans="1:15">
      <c r="A3511" s="38">
        <v>41348</v>
      </c>
      <c r="B3511" s="38">
        <v>54132</v>
      </c>
      <c r="C3511" s="131">
        <v>420</v>
      </c>
      <c r="D3511" s="39">
        <v>8.5099999999999995E-2</v>
      </c>
      <c r="E3511" s="39">
        <v>7.5300000000000006E-2</v>
      </c>
      <c r="F3511" s="40">
        <v>165000</v>
      </c>
      <c r="G3511" s="40">
        <v>165000</v>
      </c>
      <c r="H3511" s="40">
        <v>108975.64</v>
      </c>
      <c r="I3511" s="40">
        <v>113857.64</v>
      </c>
      <c r="J3511" s="67">
        <f t="shared" si="162"/>
        <v>0.66045842424242429</v>
      </c>
      <c r="K3511" s="39">
        <f t="shared" si="163"/>
        <v>0.69004630303030301</v>
      </c>
      <c r="L3511" s="2" t="str">
        <f t="shared" si="164"/>
        <v>A</v>
      </c>
      <c r="M3511" s="2" t="s">
        <v>675</v>
      </c>
      <c r="N3511" s="2" t="s">
        <v>421</v>
      </c>
      <c r="O3511" s="2" t="s">
        <v>70</v>
      </c>
    </row>
    <row r="3512" spans="1:15">
      <c r="A3512" s="38">
        <v>41295</v>
      </c>
      <c r="B3512" s="38">
        <v>53833</v>
      </c>
      <c r="C3512" s="131">
        <v>412</v>
      </c>
      <c r="D3512" s="39">
        <v>8.5099999999999995E-2</v>
      </c>
      <c r="E3512" s="39">
        <v>8.5099999999999995E-2</v>
      </c>
      <c r="F3512" s="40">
        <v>181000</v>
      </c>
      <c r="G3512" s="40">
        <v>181000</v>
      </c>
      <c r="H3512" s="40">
        <v>118744.46</v>
      </c>
      <c r="I3512" s="40">
        <v>124951.67999999999</v>
      </c>
      <c r="J3512" s="67">
        <f t="shared" si="162"/>
        <v>0.6560467403314918</v>
      </c>
      <c r="K3512" s="39">
        <f t="shared" si="163"/>
        <v>0.69034077348066292</v>
      </c>
      <c r="L3512" s="2" t="str">
        <f t="shared" si="164"/>
        <v>A</v>
      </c>
      <c r="M3512" s="2" t="s">
        <v>589</v>
      </c>
      <c r="N3512" s="2" t="s">
        <v>438</v>
      </c>
      <c r="O3512" s="2" t="s">
        <v>70</v>
      </c>
    </row>
    <row r="3513" spans="1:15">
      <c r="A3513" s="42">
        <v>41108</v>
      </c>
      <c r="B3513" s="42">
        <v>52065</v>
      </c>
      <c r="C3513" s="130">
        <v>360</v>
      </c>
      <c r="D3513" s="43">
        <v>8.5099999999999995E-2</v>
      </c>
      <c r="E3513" s="43">
        <v>8.5099999999999995E-2</v>
      </c>
      <c r="F3513" s="44">
        <v>191000</v>
      </c>
      <c r="G3513" s="44">
        <v>191000</v>
      </c>
      <c r="H3513" s="44">
        <v>128359.6</v>
      </c>
      <c r="I3513" s="44">
        <v>131861.38</v>
      </c>
      <c r="J3513" s="68">
        <f t="shared" si="162"/>
        <v>0.67203979057591623</v>
      </c>
      <c r="K3513" s="43">
        <f t="shared" si="163"/>
        <v>0.69037371727748698</v>
      </c>
      <c r="L3513" s="41" t="str">
        <f t="shared" si="164"/>
        <v>A</v>
      </c>
      <c r="M3513" s="41" t="s">
        <v>651</v>
      </c>
      <c r="N3513" s="41" t="s">
        <v>417</v>
      </c>
      <c r="O3513" s="41" t="s">
        <v>70</v>
      </c>
    </row>
    <row r="3514" spans="1:15">
      <c r="A3514" s="42">
        <v>41163</v>
      </c>
      <c r="B3514" s="42">
        <v>53946</v>
      </c>
      <c r="C3514" s="130">
        <v>420</v>
      </c>
      <c r="D3514" s="43">
        <v>8.5099999999999995E-2</v>
      </c>
      <c r="E3514" s="43">
        <v>7.5300000000000006E-2</v>
      </c>
      <c r="F3514" s="44">
        <v>160000</v>
      </c>
      <c r="G3514" s="44">
        <v>160000</v>
      </c>
      <c r="H3514" s="44">
        <v>104161.75</v>
      </c>
      <c r="I3514" s="44">
        <v>110499.99</v>
      </c>
      <c r="J3514" s="68">
        <f t="shared" si="162"/>
        <v>0.65101093750000005</v>
      </c>
      <c r="K3514" s="43">
        <f t="shared" si="163"/>
        <v>0.69062493749999998</v>
      </c>
      <c r="L3514" s="41" t="str">
        <f t="shared" si="164"/>
        <v>A</v>
      </c>
      <c r="M3514" s="41" t="s">
        <v>634</v>
      </c>
      <c r="N3514" s="41" t="s">
        <v>421</v>
      </c>
      <c r="O3514" s="41" t="s">
        <v>70</v>
      </c>
    </row>
    <row r="3515" spans="1:15">
      <c r="A3515" s="38">
        <v>41096</v>
      </c>
      <c r="B3515" s="38">
        <v>52053</v>
      </c>
      <c r="C3515" s="131">
        <v>360</v>
      </c>
      <c r="D3515" s="39">
        <v>8.5099999999999995E-2</v>
      </c>
      <c r="E3515" s="39">
        <v>0.08</v>
      </c>
      <c r="F3515" s="40">
        <v>195000</v>
      </c>
      <c r="G3515" s="40">
        <v>195000</v>
      </c>
      <c r="H3515" s="40">
        <v>124605.47</v>
      </c>
      <c r="I3515" s="40">
        <v>134691.57</v>
      </c>
      <c r="J3515" s="67">
        <f t="shared" si="162"/>
        <v>0.63900241025641025</v>
      </c>
      <c r="K3515" s="39">
        <f t="shared" si="163"/>
        <v>0.69072600000000006</v>
      </c>
      <c r="L3515" s="2" t="str">
        <f t="shared" si="164"/>
        <v>AA</v>
      </c>
      <c r="M3515" s="2" t="s">
        <v>517</v>
      </c>
      <c r="N3515" s="2" t="s">
        <v>417</v>
      </c>
      <c r="O3515" s="2" t="s">
        <v>70</v>
      </c>
    </row>
    <row r="3516" spans="1:15">
      <c r="A3516" s="38">
        <v>41572</v>
      </c>
      <c r="B3516" s="38">
        <v>52529</v>
      </c>
      <c r="C3516" s="131">
        <v>360</v>
      </c>
      <c r="D3516" s="39">
        <v>8.5099999999999995E-2</v>
      </c>
      <c r="E3516" s="39">
        <v>0.08</v>
      </c>
      <c r="F3516" s="40">
        <v>152000</v>
      </c>
      <c r="G3516" s="40">
        <v>152000</v>
      </c>
      <c r="H3516" s="40">
        <v>101422.19</v>
      </c>
      <c r="I3516" s="40">
        <v>104999.95</v>
      </c>
      <c r="J3516" s="67">
        <f t="shared" si="162"/>
        <v>0.66725124999999996</v>
      </c>
      <c r="K3516" s="39">
        <f t="shared" si="163"/>
        <v>0.69078914473684205</v>
      </c>
      <c r="L3516" s="2" t="str">
        <f t="shared" si="164"/>
        <v>A</v>
      </c>
      <c r="M3516" s="2" t="s">
        <v>732</v>
      </c>
      <c r="N3516" s="2" t="s">
        <v>424</v>
      </c>
      <c r="O3516" s="2" t="s">
        <v>70</v>
      </c>
    </row>
    <row r="3517" spans="1:15">
      <c r="A3517" s="38">
        <v>41236</v>
      </c>
      <c r="B3517" s="38">
        <v>52193</v>
      </c>
      <c r="C3517" s="131">
        <v>360</v>
      </c>
      <c r="D3517" s="39">
        <v>8.5099999999999995E-2</v>
      </c>
      <c r="E3517" s="39">
        <v>7.8100000000000003E-2</v>
      </c>
      <c r="F3517" s="40">
        <v>175000</v>
      </c>
      <c r="G3517" s="40">
        <v>175000</v>
      </c>
      <c r="H3517" s="40">
        <v>116189.63</v>
      </c>
      <c r="I3517" s="40">
        <v>120900</v>
      </c>
      <c r="J3517" s="67">
        <f t="shared" si="162"/>
        <v>0.66394074285714288</v>
      </c>
      <c r="K3517" s="39">
        <f t="shared" si="163"/>
        <v>0.69085714285714284</v>
      </c>
      <c r="L3517" s="2" t="str">
        <f t="shared" si="164"/>
        <v>A</v>
      </c>
      <c r="M3517" s="2" t="s">
        <v>1419</v>
      </c>
      <c r="N3517" s="2" t="s">
        <v>417</v>
      </c>
      <c r="O3517" s="2" t="s">
        <v>70</v>
      </c>
    </row>
    <row r="3518" spans="1:15">
      <c r="A3518" s="38">
        <v>41135</v>
      </c>
      <c r="B3518" s="38">
        <v>53918</v>
      </c>
      <c r="C3518" s="131">
        <v>420</v>
      </c>
      <c r="D3518" s="39">
        <v>8.5099999999999995E-2</v>
      </c>
      <c r="E3518" s="39">
        <v>7.5300000000000006E-2</v>
      </c>
      <c r="F3518" s="40">
        <v>197000</v>
      </c>
      <c r="G3518" s="40">
        <v>197000</v>
      </c>
      <c r="H3518" s="40">
        <v>127916.31</v>
      </c>
      <c r="I3518" s="40">
        <v>136099.99</v>
      </c>
      <c r="J3518" s="67">
        <f t="shared" si="162"/>
        <v>0.64932137055837558</v>
      </c>
      <c r="K3518" s="39">
        <f t="shared" si="163"/>
        <v>0.69086289340101514</v>
      </c>
      <c r="L3518" s="2" t="str">
        <f t="shared" si="164"/>
        <v>AA</v>
      </c>
      <c r="M3518" s="2" t="s">
        <v>601</v>
      </c>
      <c r="N3518" s="2" t="s">
        <v>435</v>
      </c>
      <c r="O3518" s="2" t="s">
        <v>70</v>
      </c>
    </row>
    <row r="3519" spans="1:15">
      <c r="A3519" s="42">
        <v>41325</v>
      </c>
      <c r="B3519" s="42">
        <v>48630</v>
      </c>
      <c r="C3519" s="130">
        <v>240</v>
      </c>
      <c r="D3519" s="43">
        <v>8.5099999999999995E-2</v>
      </c>
      <c r="E3519" s="43">
        <v>0.08</v>
      </c>
      <c r="F3519" s="44">
        <v>159193</v>
      </c>
      <c r="G3519" s="44">
        <v>159193</v>
      </c>
      <c r="H3519" s="44">
        <v>100214.26</v>
      </c>
      <c r="I3519" s="44">
        <v>109999.99</v>
      </c>
      <c r="J3519" s="68">
        <f t="shared" si="162"/>
        <v>0.62951423743506307</v>
      </c>
      <c r="K3519" s="43">
        <f t="shared" si="163"/>
        <v>0.69098509356567184</v>
      </c>
      <c r="L3519" s="41" t="str">
        <f t="shared" si="164"/>
        <v>AA</v>
      </c>
      <c r="M3519" s="41" t="s">
        <v>619</v>
      </c>
      <c r="N3519" s="41" t="s">
        <v>427</v>
      </c>
      <c r="O3519" s="41" t="s">
        <v>70</v>
      </c>
    </row>
    <row r="3520" spans="1:15">
      <c r="A3520" s="42">
        <v>41417</v>
      </c>
      <c r="B3520" s="42">
        <v>54201</v>
      </c>
      <c r="C3520" s="130">
        <v>420</v>
      </c>
      <c r="D3520" s="43">
        <v>8.5099999999999995E-2</v>
      </c>
      <c r="E3520" s="43">
        <v>7.5300000000000006E-2</v>
      </c>
      <c r="F3520" s="44">
        <v>180000</v>
      </c>
      <c r="G3520" s="44">
        <v>180000</v>
      </c>
      <c r="H3520" s="44">
        <v>119566.01</v>
      </c>
      <c r="I3520" s="44">
        <v>124385.42</v>
      </c>
      <c r="J3520" s="68">
        <f t="shared" si="162"/>
        <v>0.66425561111111109</v>
      </c>
      <c r="K3520" s="43">
        <f t="shared" si="163"/>
        <v>0.69103011111111112</v>
      </c>
      <c r="L3520" s="41" t="str">
        <f t="shared" si="164"/>
        <v>A</v>
      </c>
      <c r="M3520" s="41" t="s">
        <v>857</v>
      </c>
      <c r="N3520" s="41" t="s">
        <v>416</v>
      </c>
      <c r="O3520" s="41" t="s">
        <v>70</v>
      </c>
    </row>
    <row r="3521" spans="1:15">
      <c r="A3521" s="38">
        <v>41695</v>
      </c>
      <c r="B3521" s="38">
        <v>54479</v>
      </c>
      <c r="C3521" s="131">
        <v>420</v>
      </c>
      <c r="D3521" s="39">
        <v>8.5099999999999995E-2</v>
      </c>
      <c r="E3521" s="39">
        <v>7.5300000000000006E-2</v>
      </c>
      <c r="F3521" s="40">
        <v>180000</v>
      </c>
      <c r="G3521" s="40">
        <v>180000</v>
      </c>
      <c r="H3521" s="40">
        <v>121959.64</v>
      </c>
      <c r="I3521" s="40">
        <v>124399.99</v>
      </c>
      <c r="J3521" s="67">
        <f t="shared" si="162"/>
        <v>0.67755355555555552</v>
      </c>
      <c r="K3521" s="39">
        <f t="shared" si="163"/>
        <v>0.69111105555555563</v>
      </c>
      <c r="L3521" s="2" t="str">
        <f t="shared" si="164"/>
        <v>A</v>
      </c>
      <c r="M3521" s="2" t="s">
        <v>481</v>
      </c>
      <c r="N3521" s="2" t="s">
        <v>417</v>
      </c>
      <c r="O3521" s="2" t="s">
        <v>70</v>
      </c>
    </row>
    <row r="3522" spans="1:15">
      <c r="A3522" s="38">
        <v>41236</v>
      </c>
      <c r="B3522" s="38">
        <v>54019</v>
      </c>
      <c r="C3522" s="131">
        <v>420</v>
      </c>
      <c r="D3522" s="39">
        <v>8.5099999999999995E-2</v>
      </c>
      <c r="E3522" s="39">
        <v>7.5300000000000006E-2</v>
      </c>
      <c r="F3522" s="40">
        <v>151997.26999999999</v>
      </c>
      <c r="G3522" s="40">
        <v>151997.26999999999</v>
      </c>
      <c r="H3522" s="40">
        <v>100950.01</v>
      </c>
      <c r="I3522" s="40">
        <v>105051.55</v>
      </c>
      <c r="J3522" s="67">
        <f t="shared" si="162"/>
        <v>0.66415673123602814</v>
      </c>
      <c r="K3522" s="39">
        <f t="shared" si="163"/>
        <v>0.6911410316777401</v>
      </c>
      <c r="L3522" s="2" t="str">
        <f t="shared" si="164"/>
        <v>A</v>
      </c>
      <c r="M3522" s="2" t="s">
        <v>1036</v>
      </c>
      <c r="N3522" s="2" t="s">
        <v>424</v>
      </c>
      <c r="O3522" s="2" t="s">
        <v>70</v>
      </c>
    </row>
    <row r="3523" spans="1:15">
      <c r="A3523" s="42">
        <v>41261</v>
      </c>
      <c r="B3523" s="42">
        <v>54044</v>
      </c>
      <c r="C3523" s="130">
        <v>420</v>
      </c>
      <c r="D3523" s="43">
        <v>8.5099999999999995E-2</v>
      </c>
      <c r="E3523" s="43">
        <v>7.4400000000000008E-2</v>
      </c>
      <c r="F3523" s="44">
        <v>195000</v>
      </c>
      <c r="G3523" s="44">
        <v>195000</v>
      </c>
      <c r="H3523" s="44">
        <v>105626.2</v>
      </c>
      <c r="I3523" s="44">
        <v>134781.69</v>
      </c>
      <c r="J3523" s="68">
        <f t="shared" ref="J3523:J3586" si="165">H3523/G3523</f>
        <v>0.54167282051282051</v>
      </c>
      <c r="K3523" s="43">
        <f t="shared" ref="K3523:K3586" si="166">I3523/G3523</f>
        <v>0.69118815384615384</v>
      </c>
      <c r="L3523" s="41" t="str">
        <f t="shared" ref="L3523:L3586" si="167">IF(J3523&lt;=65%,"AA",IF(J3523&lt;=75%,"A",IF(J3523&lt;=85%,"B","C")))</f>
        <v>AA</v>
      </c>
      <c r="M3523" s="41" t="s">
        <v>716</v>
      </c>
      <c r="N3523" s="41" t="s">
        <v>417</v>
      </c>
      <c r="O3523" s="41" t="s">
        <v>70</v>
      </c>
    </row>
    <row r="3524" spans="1:15">
      <c r="A3524" s="38">
        <v>41330</v>
      </c>
      <c r="B3524" s="38">
        <v>49393</v>
      </c>
      <c r="C3524" s="131">
        <v>265</v>
      </c>
      <c r="D3524" s="39">
        <v>8.5099999999999995E-2</v>
      </c>
      <c r="E3524" s="39">
        <v>7.5300000000000006E-2</v>
      </c>
      <c r="F3524" s="40">
        <v>125000</v>
      </c>
      <c r="G3524" s="40">
        <v>125000</v>
      </c>
      <c r="H3524" s="40">
        <v>85682.48</v>
      </c>
      <c r="I3524" s="40">
        <v>86400</v>
      </c>
      <c r="J3524" s="67">
        <f t="shared" si="165"/>
        <v>0.68545983999999993</v>
      </c>
      <c r="K3524" s="39">
        <f t="shared" si="166"/>
        <v>0.69120000000000004</v>
      </c>
      <c r="L3524" s="2" t="str">
        <f t="shared" si="167"/>
        <v>A</v>
      </c>
      <c r="M3524" s="2" t="s">
        <v>532</v>
      </c>
      <c r="N3524" s="2" t="s">
        <v>417</v>
      </c>
      <c r="O3524" s="2" t="s">
        <v>70</v>
      </c>
    </row>
    <row r="3525" spans="1:15">
      <c r="A3525" s="42">
        <v>41358</v>
      </c>
      <c r="B3525" s="42">
        <v>48663</v>
      </c>
      <c r="C3525" s="130">
        <v>240</v>
      </c>
      <c r="D3525" s="43">
        <v>8.5099999999999995E-2</v>
      </c>
      <c r="E3525" s="43">
        <v>7.5300000000000006E-2</v>
      </c>
      <c r="F3525" s="44">
        <v>108000</v>
      </c>
      <c r="G3525" s="44">
        <v>108000</v>
      </c>
      <c r="H3525" s="44">
        <v>71035.960000000006</v>
      </c>
      <c r="I3525" s="44">
        <v>74656.02</v>
      </c>
      <c r="J3525" s="68">
        <f t="shared" si="165"/>
        <v>0.65774037037037048</v>
      </c>
      <c r="K3525" s="43">
        <f t="shared" si="166"/>
        <v>0.69125944444444454</v>
      </c>
      <c r="L3525" s="41" t="str">
        <f t="shared" si="167"/>
        <v>A</v>
      </c>
      <c r="M3525" s="41" t="s">
        <v>689</v>
      </c>
      <c r="N3525" s="41" t="s">
        <v>424</v>
      </c>
      <c r="O3525" s="41" t="s">
        <v>70</v>
      </c>
    </row>
    <row r="3526" spans="1:15">
      <c r="A3526" s="42">
        <v>41516</v>
      </c>
      <c r="B3526" s="42">
        <v>52077</v>
      </c>
      <c r="C3526" s="130">
        <v>347</v>
      </c>
      <c r="D3526" s="43">
        <v>8.5099999999999995E-2</v>
      </c>
      <c r="E3526" s="43">
        <v>0.08</v>
      </c>
      <c r="F3526" s="44">
        <v>200000</v>
      </c>
      <c r="G3526" s="44">
        <v>200000</v>
      </c>
      <c r="H3526" s="44">
        <v>133005.92000000001</v>
      </c>
      <c r="I3526" s="44">
        <v>138259.95000000001</v>
      </c>
      <c r="J3526" s="68">
        <f t="shared" si="165"/>
        <v>0.66502960000000011</v>
      </c>
      <c r="K3526" s="43">
        <f t="shared" si="166"/>
        <v>0.6912997500000001</v>
      </c>
      <c r="L3526" s="41" t="str">
        <f t="shared" si="167"/>
        <v>A</v>
      </c>
      <c r="M3526" s="41" t="s">
        <v>495</v>
      </c>
      <c r="N3526" s="41" t="s">
        <v>424</v>
      </c>
      <c r="O3526" s="41" t="s">
        <v>70</v>
      </c>
    </row>
    <row r="3527" spans="1:15">
      <c r="A3527" s="38">
        <v>41487</v>
      </c>
      <c r="B3527" s="38">
        <v>52444</v>
      </c>
      <c r="C3527" s="131">
        <v>360</v>
      </c>
      <c r="D3527" s="39">
        <v>8.5099999999999995E-2</v>
      </c>
      <c r="E3527" s="39">
        <v>7.5300000000000006E-2</v>
      </c>
      <c r="F3527" s="40">
        <v>162000</v>
      </c>
      <c r="G3527" s="40">
        <v>162000</v>
      </c>
      <c r="H3527" s="40">
        <v>107606.86</v>
      </c>
      <c r="I3527" s="40">
        <v>111999.99</v>
      </c>
      <c r="J3527" s="67">
        <f t="shared" si="165"/>
        <v>0.66423987654320993</v>
      </c>
      <c r="K3527" s="39">
        <f t="shared" si="166"/>
        <v>0.69135796296296304</v>
      </c>
      <c r="L3527" s="2" t="str">
        <f t="shared" si="167"/>
        <v>A</v>
      </c>
      <c r="M3527" s="2" t="s">
        <v>210</v>
      </c>
      <c r="N3527" s="2" t="s">
        <v>422</v>
      </c>
      <c r="O3527" s="2" t="s">
        <v>70</v>
      </c>
    </row>
    <row r="3528" spans="1:15">
      <c r="A3528" s="38">
        <v>41606</v>
      </c>
      <c r="B3528" s="38">
        <v>54024</v>
      </c>
      <c r="C3528" s="131">
        <v>408</v>
      </c>
      <c r="D3528" s="39">
        <v>8.5099999999999995E-2</v>
      </c>
      <c r="E3528" s="39">
        <v>7.5300000000000006E-2</v>
      </c>
      <c r="F3528" s="40">
        <v>170805.54</v>
      </c>
      <c r="G3528" s="40">
        <v>170805.54</v>
      </c>
      <c r="H3528" s="40">
        <v>114966.72</v>
      </c>
      <c r="I3528" s="40">
        <v>118111.99</v>
      </c>
      <c r="J3528" s="67">
        <f t="shared" si="165"/>
        <v>0.67308542802534388</v>
      </c>
      <c r="K3528" s="39">
        <f t="shared" si="166"/>
        <v>0.69149976048786244</v>
      </c>
      <c r="L3528" s="2" t="str">
        <f t="shared" si="167"/>
        <v>A</v>
      </c>
      <c r="M3528" s="2" t="s">
        <v>453</v>
      </c>
      <c r="N3528" s="2" t="s">
        <v>418</v>
      </c>
      <c r="O3528" s="2" t="s">
        <v>70</v>
      </c>
    </row>
    <row r="3529" spans="1:15">
      <c r="A3529" s="42">
        <v>41130</v>
      </c>
      <c r="B3529" s="42">
        <v>51175</v>
      </c>
      <c r="C3529" s="130">
        <v>330</v>
      </c>
      <c r="D3529" s="43">
        <v>8.5099999999999995E-2</v>
      </c>
      <c r="E3529" s="43">
        <v>7.4400000000000008E-2</v>
      </c>
      <c r="F3529" s="44">
        <v>173526</v>
      </c>
      <c r="G3529" s="44">
        <v>173526</v>
      </c>
      <c r="H3529" s="44">
        <v>114112.94</v>
      </c>
      <c r="I3529" s="44">
        <v>120000</v>
      </c>
      <c r="J3529" s="68">
        <f t="shared" si="165"/>
        <v>0.65761292255915538</v>
      </c>
      <c r="K3529" s="43">
        <f t="shared" si="166"/>
        <v>0.69153902008920853</v>
      </c>
      <c r="L3529" s="41" t="str">
        <f t="shared" si="167"/>
        <v>A</v>
      </c>
      <c r="M3529" s="41" t="s">
        <v>1205</v>
      </c>
      <c r="N3529" s="41" t="s">
        <v>428</v>
      </c>
      <c r="O3529" s="41" t="s">
        <v>70</v>
      </c>
    </row>
    <row r="3530" spans="1:15">
      <c r="A3530" s="42">
        <v>41725</v>
      </c>
      <c r="B3530" s="42">
        <v>52074</v>
      </c>
      <c r="C3530" s="130">
        <v>340</v>
      </c>
      <c r="D3530" s="43">
        <v>8.5099999999999995E-2</v>
      </c>
      <c r="E3530" s="43">
        <v>0.08</v>
      </c>
      <c r="F3530" s="44">
        <v>199000</v>
      </c>
      <c r="G3530" s="44">
        <v>199000</v>
      </c>
      <c r="H3530" s="44">
        <v>135079.87</v>
      </c>
      <c r="I3530" s="44">
        <v>137619.14000000001</v>
      </c>
      <c r="J3530" s="68">
        <f t="shared" si="165"/>
        <v>0.67879331658291453</v>
      </c>
      <c r="K3530" s="43">
        <f t="shared" si="166"/>
        <v>0.69155346733668344</v>
      </c>
      <c r="L3530" s="41" t="str">
        <f t="shared" si="167"/>
        <v>A</v>
      </c>
      <c r="M3530" s="41" t="s">
        <v>548</v>
      </c>
      <c r="N3530" s="41" t="s">
        <v>433</v>
      </c>
      <c r="O3530" s="41" t="s">
        <v>70</v>
      </c>
    </row>
    <row r="3531" spans="1:15">
      <c r="A3531" s="38">
        <v>41717</v>
      </c>
      <c r="B3531" s="38">
        <v>54501</v>
      </c>
      <c r="C3531" s="131">
        <v>420</v>
      </c>
      <c r="D3531" s="39">
        <v>8.5099999999999995E-2</v>
      </c>
      <c r="E3531" s="39">
        <v>0.08</v>
      </c>
      <c r="F3531" s="40">
        <v>155300</v>
      </c>
      <c r="G3531" s="40">
        <v>155300</v>
      </c>
      <c r="H3531" s="40">
        <v>105480.56</v>
      </c>
      <c r="I3531" s="40">
        <v>107405.75</v>
      </c>
      <c r="J3531" s="67">
        <f t="shared" si="165"/>
        <v>0.67920515132002579</v>
      </c>
      <c r="K3531" s="39">
        <f t="shared" si="166"/>
        <v>0.69160173857050866</v>
      </c>
      <c r="L3531" s="2" t="str">
        <f t="shared" si="167"/>
        <v>A</v>
      </c>
      <c r="M3531" s="2" t="s">
        <v>689</v>
      </c>
      <c r="N3531" s="2" t="s">
        <v>424</v>
      </c>
      <c r="O3531" s="2" t="s">
        <v>70</v>
      </c>
    </row>
    <row r="3532" spans="1:15">
      <c r="A3532" s="38">
        <v>41158</v>
      </c>
      <c r="B3532" s="38">
        <v>46849</v>
      </c>
      <c r="C3532" s="131">
        <v>187</v>
      </c>
      <c r="D3532" s="39">
        <v>8.5099999999999995E-2</v>
      </c>
      <c r="E3532" s="39">
        <v>7.5300000000000006E-2</v>
      </c>
      <c r="F3532" s="40">
        <v>167000</v>
      </c>
      <c r="G3532" s="40">
        <v>167000</v>
      </c>
      <c r="H3532" s="40">
        <v>90248.55</v>
      </c>
      <c r="I3532" s="40">
        <v>115499.99</v>
      </c>
      <c r="J3532" s="67">
        <f t="shared" si="165"/>
        <v>0.54041047904191619</v>
      </c>
      <c r="K3532" s="39">
        <f t="shared" si="166"/>
        <v>0.69161670658682639</v>
      </c>
      <c r="L3532" s="2" t="str">
        <f t="shared" si="167"/>
        <v>AA</v>
      </c>
      <c r="M3532" s="2" t="s">
        <v>497</v>
      </c>
      <c r="N3532" s="2" t="s">
        <v>417</v>
      </c>
      <c r="O3532" s="2" t="s">
        <v>70</v>
      </c>
    </row>
    <row r="3533" spans="1:15">
      <c r="A3533" s="38">
        <v>41730</v>
      </c>
      <c r="B3533" s="38">
        <v>52688</v>
      </c>
      <c r="C3533" s="131">
        <v>360</v>
      </c>
      <c r="D3533" s="39">
        <v>8.5099999999999995E-2</v>
      </c>
      <c r="E3533" s="39">
        <v>7.5300000000000006E-2</v>
      </c>
      <c r="F3533" s="40">
        <v>190853</v>
      </c>
      <c r="G3533" s="40">
        <v>190853</v>
      </c>
      <c r="H3533" s="40">
        <v>129314.12</v>
      </c>
      <c r="I3533" s="40">
        <v>131999.99</v>
      </c>
      <c r="J3533" s="67">
        <f t="shared" si="165"/>
        <v>0.67755874940399152</v>
      </c>
      <c r="K3533" s="39">
        <f t="shared" si="166"/>
        <v>0.69163172703599096</v>
      </c>
      <c r="L3533" s="2" t="str">
        <f t="shared" si="167"/>
        <v>A</v>
      </c>
      <c r="M3533" s="2" t="s">
        <v>1278</v>
      </c>
      <c r="N3533" s="2" t="s">
        <v>417</v>
      </c>
      <c r="O3533" s="2" t="s">
        <v>70</v>
      </c>
    </row>
    <row r="3534" spans="1:15">
      <c r="A3534" s="38">
        <v>41361</v>
      </c>
      <c r="B3534" s="38">
        <v>52318</v>
      </c>
      <c r="C3534" s="131">
        <v>360</v>
      </c>
      <c r="D3534" s="39">
        <v>8.5099999999999995E-2</v>
      </c>
      <c r="E3534" s="39">
        <v>0.08</v>
      </c>
      <c r="F3534" s="40">
        <v>188000</v>
      </c>
      <c r="G3534" s="40">
        <v>188000</v>
      </c>
      <c r="H3534" s="40">
        <v>123166.51</v>
      </c>
      <c r="I3534" s="40">
        <v>130051.42</v>
      </c>
      <c r="J3534" s="67">
        <f t="shared" si="165"/>
        <v>0.65514101063829788</v>
      </c>
      <c r="K3534" s="39">
        <f t="shared" si="166"/>
        <v>0.69176287234042555</v>
      </c>
      <c r="L3534" s="2" t="str">
        <f t="shared" si="167"/>
        <v>A</v>
      </c>
      <c r="M3534" s="2" t="s">
        <v>482</v>
      </c>
      <c r="N3534" s="2" t="s">
        <v>422</v>
      </c>
      <c r="O3534" s="2" t="s">
        <v>70</v>
      </c>
    </row>
    <row r="3535" spans="1:15">
      <c r="A3535" s="38">
        <v>41786</v>
      </c>
      <c r="B3535" s="38">
        <v>50917</v>
      </c>
      <c r="C3535" s="131">
        <v>300</v>
      </c>
      <c r="D3535" s="39">
        <v>8.5099999999999995E-2</v>
      </c>
      <c r="E3535" s="39">
        <v>8.14E-2</v>
      </c>
      <c r="F3535" s="40">
        <v>185000</v>
      </c>
      <c r="G3535" s="40">
        <v>185000</v>
      </c>
      <c r="H3535" s="40">
        <v>126001.85</v>
      </c>
      <c r="I3535" s="40">
        <v>127999.99</v>
      </c>
      <c r="J3535" s="67">
        <f t="shared" si="165"/>
        <v>0.68109108108108107</v>
      </c>
      <c r="K3535" s="39">
        <f t="shared" si="166"/>
        <v>0.69189183783783792</v>
      </c>
      <c r="L3535" s="2" t="str">
        <f t="shared" si="167"/>
        <v>A</v>
      </c>
      <c r="M3535" s="2" t="s">
        <v>568</v>
      </c>
      <c r="N3535" s="2" t="s">
        <v>417</v>
      </c>
      <c r="O3535" s="2" t="s">
        <v>70</v>
      </c>
    </row>
    <row r="3536" spans="1:15">
      <c r="A3536" s="42">
        <v>41598</v>
      </c>
      <c r="B3536" s="42">
        <v>54382</v>
      </c>
      <c r="C3536" s="130">
        <v>420</v>
      </c>
      <c r="D3536" s="43">
        <v>8.5099999999999995E-2</v>
      </c>
      <c r="E3536" s="43">
        <v>7.8100000000000003E-2</v>
      </c>
      <c r="F3536" s="44">
        <v>185000</v>
      </c>
      <c r="G3536" s="44">
        <v>185000</v>
      </c>
      <c r="H3536" s="44">
        <v>124767.28</v>
      </c>
      <c r="I3536" s="44">
        <v>127999.99</v>
      </c>
      <c r="J3536" s="68">
        <f t="shared" si="165"/>
        <v>0.67441772972972969</v>
      </c>
      <c r="K3536" s="43">
        <f t="shared" si="166"/>
        <v>0.69189183783783792</v>
      </c>
      <c r="L3536" s="41" t="str">
        <f t="shared" si="167"/>
        <v>A</v>
      </c>
      <c r="M3536" s="41" t="s">
        <v>602</v>
      </c>
      <c r="N3536" s="41" t="s">
        <v>421</v>
      </c>
      <c r="O3536" s="41" t="s">
        <v>70</v>
      </c>
    </row>
    <row r="3537" spans="1:15">
      <c r="A3537" s="42">
        <v>41450</v>
      </c>
      <c r="B3537" s="42">
        <v>51526</v>
      </c>
      <c r="C3537" s="130">
        <v>331</v>
      </c>
      <c r="D3537" s="43">
        <v>8.5099999999999995E-2</v>
      </c>
      <c r="E3537" s="43">
        <v>7.4400000000000008E-2</v>
      </c>
      <c r="F3537" s="44">
        <v>199450</v>
      </c>
      <c r="G3537" s="44">
        <v>199450</v>
      </c>
      <c r="H3537" s="44">
        <v>131304.93</v>
      </c>
      <c r="I3537" s="44">
        <v>137999.99</v>
      </c>
      <c r="J3537" s="68">
        <f t="shared" si="165"/>
        <v>0.65833507144647774</v>
      </c>
      <c r="K3537" s="43">
        <f t="shared" si="166"/>
        <v>0.69190268237653541</v>
      </c>
      <c r="L3537" s="41" t="str">
        <f t="shared" si="167"/>
        <v>A</v>
      </c>
      <c r="M3537" s="41" t="s">
        <v>703</v>
      </c>
      <c r="N3537" s="41" t="s">
        <v>437</v>
      </c>
      <c r="O3537" s="41" t="s">
        <v>70</v>
      </c>
    </row>
    <row r="3538" spans="1:15">
      <c r="A3538" s="42">
        <v>41659</v>
      </c>
      <c r="B3538" s="42">
        <v>52616</v>
      </c>
      <c r="C3538" s="130">
        <v>360</v>
      </c>
      <c r="D3538" s="43">
        <v>8.5099999999999995E-2</v>
      </c>
      <c r="E3538" s="43">
        <v>7.5300000000000006E-2</v>
      </c>
      <c r="F3538" s="44">
        <v>200000</v>
      </c>
      <c r="G3538" s="44">
        <v>200000</v>
      </c>
      <c r="H3538" s="44">
        <v>134725.99</v>
      </c>
      <c r="I3538" s="44">
        <v>138382.38</v>
      </c>
      <c r="J3538" s="68">
        <f t="shared" si="165"/>
        <v>0.67362994999999992</v>
      </c>
      <c r="K3538" s="43">
        <f t="shared" si="166"/>
        <v>0.69191190000000002</v>
      </c>
      <c r="L3538" s="41" t="str">
        <f t="shared" si="167"/>
        <v>A</v>
      </c>
      <c r="M3538" s="41" t="s">
        <v>497</v>
      </c>
      <c r="N3538" s="41" t="s">
        <v>417</v>
      </c>
      <c r="O3538" s="41" t="s">
        <v>70</v>
      </c>
    </row>
    <row r="3539" spans="1:15">
      <c r="A3539" s="42">
        <v>41285</v>
      </c>
      <c r="B3539" s="42">
        <v>50416</v>
      </c>
      <c r="C3539" s="130">
        <v>300</v>
      </c>
      <c r="D3539" s="43">
        <v>8.5099999999999995E-2</v>
      </c>
      <c r="E3539" s="43">
        <v>8.5099999999999995E-2</v>
      </c>
      <c r="F3539" s="44">
        <v>139000</v>
      </c>
      <c r="G3539" s="44">
        <v>139000</v>
      </c>
      <c r="H3539" s="44">
        <v>93264.81</v>
      </c>
      <c r="I3539" s="44">
        <v>96177.22</v>
      </c>
      <c r="J3539" s="68">
        <f t="shared" si="165"/>
        <v>0.67096985611510784</v>
      </c>
      <c r="K3539" s="43">
        <f t="shared" si="166"/>
        <v>0.69192244604316544</v>
      </c>
      <c r="L3539" s="41" t="str">
        <f t="shared" si="167"/>
        <v>A</v>
      </c>
      <c r="M3539" s="41" t="s">
        <v>467</v>
      </c>
      <c r="N3539" s="41" t="s">
        <v>425</v>
      </c>
      <c r="O3539" s="41" t="s">
        <v>70</v>
      </c>
    </row>
    <row r="3540" spans="1:15">
      <c r="A3540" s="38">
        <v>41227</v>
      </c>
      <c r="B3540" s="38">
        <v>54010</v>
      </c>
      <c r="C3540" s="131">
        <v>420</v>
      </c>
      <c r="D3540" s="39">
        <v>8.5099999999999995E-2</v>
      </c>
      <c r="E3540" s="39">
        <v>0.08</v>
      </c>
      <c r="F3540" s="40">
        <v>126000</v>
      </c>
      <c r="G3540" s="40">
        <v>126000</v>
      </c>
      <c r="H3540" s="40">
        <v>82585.63</v>
      </c>
      <c r="I3540" s="40">
        <v>87199.99</v>
      </c>
      <c r="J3540" s="67">
        <f t="shared" si="165"/>
        <v>0.65544150793650802</v>
      </c>
      <c r="K3540" s="39">
        <f t="shared" si="166"/>
        <v>0.69206341269841276</v>
      </c>
      <c r="L3540" s="2" t="str">
        <f t="shared" si="167"/>
        <v>A</v>
      </c>
      <c r="M3540" s="2" t="s">
        <v>785</v>
      </c>
      <c r="N3540" s="2" t="s">
        <v>423</v>
      </c>
      <c r="O3540" s="2" t="s">
        <v>70</v>
      </c>
    </row>
    <row r="3541" spans="1:15">
      <c r="A3541" s="38">
        <v>41289</v>
      </c>
      <c r="B3541" s="38">
        <v>50571</v>
      </c>
      <c r="C3541" s="131">
        <v>305</v>
      </c>
      <c r="D3541" s="39">
        <v>8.5099999999999995E-2</v>
      </c>
      <c r="E3541" s="39">
        <v>7.4400000000000008E-2</v>
      </c>
      <c r="F3541" s="40">
        <v>162400.49</v>
      </c>
      <c r="G3541" s="40">
        <v>162400.49</v>
      </c>
      <c r="H3541" s="40">
        <v>107418.45</v>
      </c>
      <c r="I3541" s="40">
        <v>112400.49</v>
      </c>
      <c r="J3541" s="67">
        <f t="shared" si="165"/>
        <v>0.6614416619063157</v>
      </c>
      <c r="K3541" s="39">
        <f t="shared" si="166"/>
        <v>0.69211915555180903</v>
      </c>
      <c r="L3541" s="2" t="str">
        <f t="shared" si="167"/>
        <v>A</v>
      </c>
      <c r="M3541" s="2" t="s">
        <v>1267</v>
      </c>
      <c r="N3541" s="2" t="s">
        <v>422</v>
      </c>
      <c r="O3541" s="2" t="s">
        <v>70</v>
      </c>
    </row>
    <row r="3542" spans="1:15">
      <c r="A3542" s="38">
        <v>41618</v>
      </c>
      <c r="B3542" s="38">
        <v>52575</v>
      </c>
      <c r="C3542" s="131">
        <v>360</v>
      </c>
      <c r="D3542" s="39">
        <v>8.5099999999999995E-2</v>
      </c>
      <c r="E3542" s="39">
        <v>0.08</v>
      </c>
      <c r="F3542" s="40">
        <v>145710</v>
      </c>
      <c r="G3542" s="40">
        <v>145710</v>
      </c>
      <c r="H3542" s="40">
        <v>99718.3</v>
      </c>
      <c r="I3542" s="40">
        <v>100865.54</v>
      </c>
      <c r="J3542" s="67">
        <f t="shared" si="165"/>
        <v>0.68436140278635649</v>
      </c>
      <c r="K3542" s="39">
        <f t="shared" si="166"/>
        <v>0.69223485004460916</v>
      </c>
      <c r="L3542" s="2" t="str">
        <f t="shared" si="167"/>
        <v>A</v>
      </c>
      <c r="M3542" s="2" t="s">
        <v>540</v>
      </c>
      <c r="N3542" s="2" t="s">
        <v>423</v>
      </c>
      <c r="O3542" s="2" t="s">
        <v>70</v>
      </c>
    </row>
    <row r="3543" spans="1:15">
      <c r="A3543" s="42">
        <v>41368</v>
      </c>
      <c r="B3543" s="42">
        <v>51748</v>
      </c>
      <c r="C3543" s="130">
        <v>341</v>
      </c>
      <c r="D3543" s="43">
        <v>8.5099999999999995E-2</v>
      </c>
      <c r="E3543" s="43">
        <v>0.08</v>
      </c>
      <c r="F3543" s="44">
        <v>117000</v>
      </c>
      <c r="G3543" s="44">
        <v>117000</v>
      </c>
      <c r="H3543" s="44">
        <v>76737.759999999995</v>
      </c>
      <c r="I3543" s="44">
        <v>80999.990000000005</v>
      </c>
      <c r="J3543" s="68">
        <f t="shared" si="165"/>
        <v>0.6558782905982905</v>
      </c>
      <c r="K3543" s="43">
        <f t="shared" si="166"/>
        <v>0.69230760683760684</v>
      </c>
      <c r="L3543" s="41" t="str">
        <f t="shared" si="167"/>
        <v>A</v>
      </c>
      <c r="M3543" s="41" t="s">
        <v>1602</v>
      </c>
      <c r="N3543" s="41" t="s">
        <v>419</v>
      </c>
      <c r="O3543" s="41" t="s">
        <v>70</v>
      </c>
    </row>
    <row r="3544" spans="1:15">
      <c r="A3544" s="38">
        <v>41341</v>
      </c>
      <c r="B3544" s="38">
        <v>46820</v>
      </c>
      <c r="C3544" s="131">
        <v>180</v>
      </c>
      <c r="D3544" s="39">
        <v>8.5099999999999995E-2</v>
      </c>
      <c r="E3544" s="39">
        <v>0.08</v>
      </c>
      <c r="F3544" s="40">
        <v>130000</v>
      </c>
      <c r="G3544" s="40">
        <v>130000</v>
      </c>
      <c r="H3544" s="40">
        <v>79465.990000000005</v>
      </c>
      <c r="I3544" s="40">
        <v>89999.99</v>
      </c>
      <c r="J3544" s="67">
        <f t="shared" si="165"/>
        <v>0.61127684615384614</v>
      </c>
      <c r="K3544" s="39">
        <f t="shared" si="166"/>
        <v>0.69230761538461538</v>
      </c>
      <c r="L3544" s="2" t="str">
        <f t="shared" si="167"/>
        <v>AA</v>
      </c>
      <c r="M3544" s="2" t="s">
        <v>754</v>
      </c>
      <c r="N3544" s="2" t="s">
        <v>422</v>
      </c>
      <c r="O3544" s="2" t="s">
        <v>70</v>
      </c>
    </row>
    <row r="3545" spans="1:15">
      <c r="A3545" s="42">
        <v>41124</v>
      </c>
      <c r="B3545" s="42">
        <v>48429</v>
      </c>
      <c r="C3545" s="130">
        <v>240</v>
      </c>
      <c r="D3545" s="43">
        <v>8.5099999999999995E-2</v>
      </c>
      <c r="E3545" s="43">
        <v>7.4400000000000008E-2</v>
      </c>
      <c r="F3545" s="44">
        <v>130000</v>
      </c>
      <c r="G3545" s="44">
        <v>130000</v>
      </c>
      <c r="H3545" s="44">
        <v>79811.48</v>
      </c>
      <c r="I3545" s="44">
        <v>89999.99</v>
      </c>
      <c r="J3545" s="68">
        <f t="shared" si="165"/>
        <v>0.61393446153846154</v>
      </c>
      <c r="K3545" s="43">
        <f t="shared" si="166"/>
        <v>0.69230761538461538</v>
      </c>
      <c r="L3545" s="41" t="str">
        <f t="shared" si="167"/>
        <v>AA</v>
      </c>
      <c r="M3545" s="41" t="s">
        <v>312</v>
      </c>
      <c r="N3545" s="41" t="s">
        <v>429</v>
      </c>
      <c r="O3545" s="41" t="s">
        <v>70</v>
      </c>
    </row>
    <row r="3546" spans="1:15">
      <c r="A3546" s="38">
        <v>41733</v>
      </c>
      <c r="B3546" s="38">
        <v>49038</v>
      </c>
      <c r="C3546" s="131">
        <v>240</v>
      </c>
      <c r="D3546" s="39">
        <v>8.5099999999999995E-2</v>
      </c>
      <c r="E3546" s="39">
        <v>0.08</v>
      </c>
      <c r="F3546" s="40">
        <v>130000</v>
      </c>
      <c r="G3546" s="40">
        <v>130000</v>
      </c>
      <c r="H3546" s="40">
        <v>86952.79</v>
      </c>
      <c r="I3546" s="40">
        <v>89999.99</v>
      </c>
      <c r="J3546" s="67">
        <f t="shared" si="165"/>
        <v>0.66886761538461537</v>
      </c>
      <c r="K3546" s="39">
        <f t="shared" si="166"/>
        <v>0.69230761538461538</v>
      </c>
      <c r="L3546" s="2" t="str">
        <f t="shared" si="167"/>
        <v>A</v>
      </c>
      <c r="M3546" s="2" t="s">
        <v>586</v>
      </c>
      <c r="N3546" s="2" t="s">
        <v>416</v>
      </c>
      <c r="O3546" s="2" t="s">
        <v>70</v>
      </c>
    </row>
    <row r="3547" spans="1:15">
      <c r="A3547" s="42">
        <v>41288</v>
      </c>
      <c r="B3547" s="42">
        <v>50753</v>
      </c>
      <c r="C3547" s="130">
        <v>311</v>
      </c>
      <c r="D3547" s="43">
        <v>8.5099999999999995E-2</v>
      </c>
      <c r="E3547" s="43">
        <v>7.4400000000000008E-2</v>
      </c>
      <c r="F3547" s="44">
        <v>130000</v>
      </c>
      <c r="G3547" s="44">
        <v>130000</v>
      </c>
      <c r="H3547" s="44">
        <v>83777.3</v>
      </c>
      <c r="I3547" s="44">
        <v>89999.99</v>
      </c>
      <c r="J3547" s="68">
        <f t="shared" si="165"/>
        <v>0.64444076923076921</v>
      </c>
      <c r="K3547" s="43">
        <f t="shared" si="166"/>
        <v>0.69230761538461538</v>
      </c>
      <c r="L3547" s="41" t="str">
        <f t="shared" si="167"/>
        <v>AA</v>
      </c>
      <c r="M3547" s="41" t="s">
        <v>518</v>
      </c>
      <c r="N3547" s="41" t="s">
        <v>416</v>
      </c>
      <c r="O3547" s="41" t="s">
        <v>70</v>
      </c>
    </row>
    <row r="3548" spans="1:15">
      <c r="A3548" s="38">
        <v>41521</v>
      </c>
      <c r="B3548" s="38">
        <v>52478</v>
      </c>
      <c r="C3548" s="131">
        <v>360</v>
      </c>
      <c r="D3548" s="39">
        <v>8.5099999999999995E-2</v>
      </c>
      <c r="E3548" s="39">
        <v>0.08</v>
      </c>
      <c r="F3548" s="40">
        <v>130000</v>
      </c>
      <c r="G3548" s="40">
        <v>130000</v>
      </c>
      <c r="H3548" s="40">
        <v>90058.92</v>
      </c>
      <c r="I3548" s="40">
        <v>89999.99</v>
      </c>
      <c r="J3548" s="67">
        <f t="shared" si="165"/>
        <v>0.69276092307692305</v>
      </c>
      <c r="K3548" s="39">
        <f t="shared" si="166"/>
        <v>0.69230761538461538</v>
      </c>
      <c r="L3548" s="2" t="str">
        <f t="shared" si="167"/>
        <v>A</v>
      </c>
      <c r="M3548" s="2" t="s">
        <v>470</v>
      </c>
      <c r="N3548" s="2" t="s">
        <v>424</v>
      </c>
      <c r="O3548" s="2" t="s">
        <v>70</v>
      </c>
    </row>
    <row r="3549" spans="1:15">
      <c r="A3549" s="38">
        <v>41304</v>
      </c>
      <c r="B3549" s="38">
        <v>52534</v>
      </c>
      <c r="C3549" s="131">
        <v>369</v>
      </c>
      <c r="D3549" s="39">
        <v>8.5099999999999995E-2</v>
      </c>
      <c r="E3549" s="39">
        <v>7.4400000000000008E-2</v>
      </c>
      <c r="F3549" s="40">
        <v>130000</v>
      </c>
      <c r="G3549" s="40">
        <v>130000</v>
      </c>
      <c r="H3549" s="40">
        <v>84862.61</v>
      </c>
      <c r="I3549" s="40">
        <v>89999.99</v>
      </c>
      <c r="J3549" s="67">
        <f t="shared" si="165"/>
        <v>0.6527893076923077</v>
      </c>
      <c r="K3549" s="39">
        <f t="shared" si="166"/>
        <v>0.69230761538461538</v>
      </c>
      <c r="L3549" s="2" t="str">
        <f t="shared" si="167"/>
        <v>A</v>
      </c>
      <c r="M3549" s="2" t="s">
        <v>459</v>
      </c>
      <c r="N3549" s="2" t="s">
        <v>417</v>
      </c>
      <c r="O3549" s="2" t="s">
        <v>70</v>
      </c>
    </row>
    <row r="3550" spans="1:15">
      <c r="A3550" s="42">
        <v>41243</v>
      </c>
      <c r="B3550" s="42">
        <v>54026</v>
      </c>
      <c r="C3550" s="130">
        <v>420</v>
      </c>
      <c r="D3550" s="43">
        <v>8.5099999999999995E-2</v>
      </c>
      <c r="E3550" s="43">
        <v>7.5300000000000006E-2</v>
      </c>
      <c r="F3550" s="44">
        <v>130000</v>
      </c>
      <c r="G3550" s="44">
        <v>130000</v>
      </c>
      <c r="H3550" s="44">
        <v>85462.92</v>
      </c>
      <c r="I3550" s="44">
        <v>89999.99</v>
      </c>
      <c r="J3550" s="68">
        <f t="shared" si="165"/>
        <v>0.65740707692307687</v>
      </c>
      <c r="K3550" s="43">
        <f t="shared" si="166"/>
        <v>0.69230761538461538</v>
      </c>
      <c r="L3550" s="41" t="str">
        <f t="shared" si="167"/>
        <v>A</v>
      </c>
      <c r="M3550" s="41" t="s">
        <v>855</v>
      </c>
      <c r="N3550" s="41" t="s">
        <v>421</v>
      </c>
      <c r="O3550" s="41" t="s">
        <v>70</v>
      </c>
    </row>
    <row r="3551" spans="1:15">
      <c r="A3551" s="38">
        <v>41421</v>
      </c>
      <c r="B3551" s="38">
        <v>54205</v>
      </c>
      <c r="C3551" s="131">
        <v>420</v>
      </c>
      <c r="D3551" s="39">
        <v>8.5099999999999995E-2</v>
      </c>
      <c r="E3551" s="39">
        <v>0.08</v>
      </c>
      <c r="F3551" s="40">
        <v>130000</v>
      </c>
      <c r="G3551" s="40">
        <v>130000</v>
      </c>
      <c r="H3551" s="40">
        <v>86567.75</v>
      </c>
      <c r="I3551" s="40">
        <v>89999.99</v>
      </c>
      <c r="J3551" s="67">
        <f t="shared" si="165"/>
        <v>0.66590576923076927</v>
      </c>
      <c r="K3551" s="39">
        <f t="shared" si="166"/>
        <v>0.69230761538461538</v>
      </c>
      <c r="L3551" s="2" t="str">
        <f t="shared" si="167"/>
        <v>A</v>
      </c>
      <c r="M3551" s="2" t="s">
        <v>944</v>
      </c>
      <c r="N3551" s="2" t="s">
        <v>421</v>
      </c>
      <c r="O3551" s="2" t="s">
        <v>70</v>
      </c>
    </row>
    <row r="3552" spans="1:15">
      <c r="A3552" s="38">
        <v>41491</v>
      </c>
      <c r="B3552" s="38">
        <v>54275</v>
      </c>
      <c r="C3552" s="131">
        <v>420</v>
      </c>
      <c r="D3552" s="39">
        <v>8.5099999999999995E-2</v>
      </c>
      <c r="E3552" s="39">
        <v>7.5300000000000006E-2</v>
      </c>
      <c r="F3552" s="40">
        <v>195000</v>
      </c>
      <c r="G3552" s="40">
        <v>195000</v>
      </c>
      <c r="H3552" s="40">
        <v>130891.02</v>
      </c>
      <c r="I3552" s="40">
        <v>134999.99</v>
      </c>
      <c r="J3552" s="67">
        <f t="shared" si="165"/>
        <v>0.67123600000000005</v>
      </c>
      <c r="K3552" s="39">
        <f t="shared" si="166"/>
        <v>0.69230764102564102</v>
      </c>
      <c r="L3552" s="2" t="str">
        <f t="shared" si="167"/>
        <v>A</v>
      </c>
      <c r="M3552" s="2" t="s">
        <v>462</v>
      </c>
      <c r="N3552" s="2" t="s">
        <v>419</v>
      </c>
      <c r="O3552" s="2" t="s">
        <v>70</v>
      </c>
    </row>
    <row r="3553" spans="1:15">
      <c r="A3553" s="38">
        <v>41373</v>
      </c>
      <c r="B3553" s="38">
        <v>46852</v>
      </c>
      <c r="C3553" s="131">
        <v>180</v>
      </c>
      <c r="D3553" s="39">
        <v>8.5099999999999995E-2</v>
      </c>
      <c r="E3553" s="39">
        <v>7.5300000000000006E-2</v>
      </c>
      <c r="F3553" s="40">
        <v>139000</v>
      </c>
      <c r="G3553" s="40">
        <v>139000</v>
      </c>
      <c r="H3553" s="40">
        <v>85527.24</v>
      </c>
      <c r="I3553" s="40">
        <v>96234.73</v>
      </c>
      <c r="J3553" s="67">
        <f t="shared" si="165"/>
        <v>0.61530388489208632</v>
      </c>
      <c r="K3553" s="39">
        <f t="shared" si="166"/>
        <v>0.69233618705035971</v>
      </c>
      <c r="L3553" s="2" t="str">
        <f t="shared" si="167"/>
        <v>AA</v>
      </c>
      <c r="M3553" s="2" t="s">
        <v>467</v>
      </c>
      <c r="N3553" s="2" t="s">
        <v>425</v>
      </c>
      <c r="O3553" s="2" t="s">
        <v>70</v>
      </c>
    </row>
    <row r="3554" spans="1:15">
      <c r="A3554" s="38">
        <v>41379</v>
      </c>
      <c r="B3554" s="38">
        <v>52032</v>
      </c>
      <c r="C3554" s="131">
        <v>350</v>
      </c>
      <c r="D3554" s="39">
        <v>8.5099999999999995E-2</v>
      </c>
      <c r="E3554" s="39">
        <v>7.4400000000000008E-2</v>
      </c>
      <c r="F3554" s="40">
        <v>165000</v>
      </c>
      <c r="G3554" s="40">
        <v>165000</v>
      </c>
      <c r="H3554" s="40">
        <v>87466.35</v>
      </c>
      <c r="I3554" s="40">
        <v>114235.71</v>
      </c>
      <c r="J3554" s="67">
        <f t="shared" si="165"/>
        <v>0.53009909090909091</v>
      </c>
      <c r="K3554" s="39">
        <f t="shared" si="166"/>
        <v>0.69233763636363643</v>
      </c>
      <c r="L3554" s="2" t="str">
        <f t="shared" si="167"/>
        <v>AA</v>
      </c>
      <c r="M3554" s="2" t="s">
        <v>475</v>
      </c>
      <c r="N3554" s="2" t="s">
        <v>427</v>
      </c>
      <c r="O3554" s="2" t="s">
        <v>70</v>
      </c>
    </row>
    <row r="3555" spans="1:15">
      <c r="A3555" s="38">
        <v>41331</v>
      </c>
      <c r="B3555" s="38">
        <v>50462</v>
      </c>
      <c r="C3555" s="131">
        <v>300</v>
      </c>
      <c r="D3555" s="39">
        <v>8.5099999999999995E-2</v>
      </c>
      <c r="E3555" s="39">
        <v>7.8100000000000003E-2</v>
      </c>
      <c r="F3555" s="40">
        <v>124981.25</v>
      </c>
      <c r="G3555" s="40">
        <v>124981.25</v>
      </c>
      <c r="H3555" s="40">
        <v>82034.47</v>
      </c>
      <c r="I3555" s="40">
        <v>86536.89</v>
      </c>
      <c r="J3555" s="67">
        <f t="shared" si="165"/>
        <v>0.65637421613241986</v>
      </c>
      <c r="K3555" s="39">
        <f t="shared" si="166"/>
        <v>0.69239897984697707</v>
      </c>
      <c r="L3555" s="2" t="str">
        <f t="shared" si="167"/>
        <v>A</v>
      </c>
      <c r="M3555" s="2" t="s">
        <v>1036</v>
      </c>
      <c r="N3555" s="2" t="s">
        <v>424</v>
      </c>
      <c r="O3555" s="2" t="s">
        <v>70</v>
      </c>
    </row>
    <row r="3556" spans="1:15">
      <c r="A3556" s="38">
        <v>41571</v>
      </c>
      <c r="B3556" s="38">
        <v>48876</v>
      </c>
      <c r="C3556" s="131">
        <v>240</v>
      </c>
      <c r="D3556" s="39">
        <v>8.5099999999999995E-2</v>
      </c>
      <c r="E3556" s="39">
        <v>0.08</v>
      </c>
      <c r="F3556" s="40">
        <v>90000</v>
      </c>
      <c r="G3556" s="40">
        <v>90000</v>
      </c>
      <c r="H3556" s="40">
        <v>61205.42</v>
      </c>
      <c r="I3556" s="40">
        <v>62321.37</v>
      </c>
      <c r="J3556" s="67">
        <f t="shared" si="165"/>
        <v>0.68006022222222218</v>
      </c>
      <c r="K3556" s="39">
        <f t="shared" si="166"/>
        <v>0.6924596666666667</v>
      </c>
      <c r="L3556" s="2" t="str">
        <f t="shared" si="167"/>
        <v>A</v>
      </c>
      <c r="M3556" s="2" t="s">
        <v>1173</v>
      </c>
      <c r="N3556" s="2" t="s">
        <v>424</v>
      </c>
      <c r="O3556" s="2" t="s">
        <v>70</v>
      </c>
    </row>
    <row r="3557" spans="1:15">
      <c r="A3557" s="38">
        <v>41446</v>
      </c>
      <c r="B3557" s="38">
        <v>54230</v>
      </c>
      <c r="C3557" s="131">
        <v>420</v>
      </c>
      <c r="D3557" s="39">
        <v>8.5099999999999995E-2</v>
      </c>
      <c r="E3557" s="39">
        <v>7.8100000000000003E-2</v>
      </c>
      <c r="F3557" s="40">
        <v>165000</v>
      </c>
      <c r="G3557" s="40">
        <v>165000</v>
      </c>
      <c r="H3557" s="40">
        <v>110091.99</v>
      </c>
      <c r="I3557" s="40">
        <v>114259.84</v>
      </c>
      <c r="J3557" s="67">
        <f t="shared" si="165"/>
        <v>0.66722418181818188</v>
      </c>
      <c r="K3557" s="39">
        <f t="shared" si="166"/>
        <v>0.69248387878787876</v>
      </c>
      <c r="L3557" s="2" t="str">
        <f t="shared" si="167"/>
        <v>A</v>
      </c>
      <c r="M3557" s="2" t="s">
        <v>589</v>
      </c>
      <c r="N3557" s="2" t="s">
        <v>438</v>
      </c>
      <c r="O3557" s="2" t="s">
        <v>70</v>
      </c>
    </row>
    <row r="3558" spans="1:15">
      <c r="A3558" s="42">
        <v>41519</v>
      </c>
      <c r="B3558" s="42">
        <v>46998</v>
      </c>
      <c r="C3558" s="130">
        <v>180</v>
      </c>
      <c r="D3558" s="43">
        <v>8.5099999999999995E-2</v>
      </c>
      <c r="E3558" s="43">
        <v>7.5300000000000006E-2</v>
      </c>
      <c r="F3558" s="44">
        <v>89000</v>
      </c>
      <c r="G3558" s="44">
        <v>89000</v>
      </c>
      <c r="H3558" s="44">
        <v>56499.06</v>
      </c>
      <c r="I3558" s="44">
        <v>61633.57</v>
      </c>
      <c r="J3558" s="68">
        <f t="shared" si="165"/>
        <v>0.63482089887640447</v>
      </c>
      <c r="K3558" s="43">
        <f t="shared" si="166"/>
        <v>0.69251202247191013</v>
      </c>
      <c r="L3558" s="41" t="str">
        <f t="shared" si="167"/>
        <v>AA</v>
      </c>
      <c r="M3558" s="41" t="s">
        <v>735</v>
      </c>
      <c r="N3558" s="41" t="s">
        <v>421</v>
      </c>
      <c r="O3558" s="41" t="s">
        <v>70</v>
      </c>
    </row>
    <row r="3559" spans="1:15">
      <c r="A3559" s="38">
        <v>41655</v>
      </c>
      <c r="B3559" s="38">
        <v>50817</v>
      </c>
      <c r="C3559" s="131">
        <v>301</v>
      </c>
      <c r="D3559" s="39">
        <v>8.5099999999999995E-2</v>
      </c>
      <c r="E3559" s="39">
        <v>0.08</v>
      </c>
      <c r="F3559" s="40">
        <v>195000</v>
      </c>
      <c r="G3559" s="40">
        <v>195000</v>
      </c>
      <c r="H3559" s="40">
        <v>130500.61</v>
      </c>
      <c r="I3559" s="40">
        <v>135039.93</v>
      </c>
      <c r="J3559" s="67">
        <f t="shared" si="165"/>
        <v>0.66923389743589745</v>
      </c>
      <c r="K3559" s="39">
        <f t="shared" si="166"/>
        <v>0.69251246153846147</v>
      </c>
      <c r="L3559" s="2" t="str">
        <f t="shared" si="167"/>
        <v>A</v>
      </c>
      <c r="M3559" s="2" t="s">
        <v>457</v>
      </c>
      <c r="N3559" s="2" t="s">
        <v>419</v>
      </c>
      <c r="O3559" s="2" t="s">
        <v>70</v>
      </c>
    </row>
    <row r="3560" spans="1:15">
      <c r="A3560" s="42">
        <v>41277</v>
      </c>
      <c r="B3560" s="42">
        <v>54060</v>
      </c>
      <c r="C3560" s="130">
        <v>420</v>
      </c>
      <c r="D3560" s="43">
        <v>8.5099999999999995E-2</v>
      </c>
      <c r="E3560" s="43">
        <v>7.5300000000000006E-2</v>
      </c>
      <c r="F3560" s="44">
        <v>135000</v>
      </c>
      <c r="G3560" s="44">
        <v>135000</v>
      </c>
      <c r="H3560" s="44">
        <v>88980.02</v>
      </c>
      <c r="I3560" s="44">
        <v>93500.68</v>
      </c>
      <c r="J3560" s="68">
        <f t="shared" si="165"/>
        <v>0.65911125925925929</v>
      </c>
      <c r="K3560" s="43">
        <f t="shared" si="166"/>
        <v>0.69259762962962956</v>
      </c>
      <c r="L3560" s="41" t="str">
        <f t="shared" si="167"/>
        <v>A</v>
      </c>
      <c r="M3560" s="41" t="s">
        <v>1144</v>
      </c>
      <c r="N3560" s="41" t="s">
        <v>421</v>
      </c>
      <c r="O3560" s="41" t="s">
        <v>70</v>
      </c>
    </row>
    <row r="3561" spans="1:15">
      <c r="A3561" s="38">
        <v>41667</v>
      </c>
      <c r="B3561" s="38">
        <v>48972</v>
      </c>
      <c r="C3561" s="131">
        <v>240</v>
      </c>
      <c r="D3561" s="39">
        <v>8.5099999999999995E-2</v>
      </c>
      <c r="E3561" s="39">
        <v>7.4400000000000008E-2</v>
      </c>
      <c r="F3561" s="40">
        <v>150000</v>
      </c>
      <c r="G3561" s="40">
        <v>150000</v>
      </c>
      <c r="H3561" s="40">
        <v>99229.24</v>
      </c>
      <c r="I3561" s="40">
        <v>103899.99</v>
      </c>
      <c r="J3561" s="67">
        <f t="shared" si="165"/>
        <v>0.66152826666666675</v>
      </c>
      <c r="K3561" s="39">
        <f t="shared" si="166"/>
        <v>0.69266660000000002</v>
      </c>
      <c r="L3561" s="2" t="str">
        <f t="shared" si="167"/>
        <v>A</v>
      </c>
      <c r="M3561" s="2" t="s">
        <v>467</v>
      </c>
      <c r="N3561" s="2" t="s">
        <v>425</v>
      </c>
      <c r="O3561" s="2" t="s">
        <v>70</v>
      </c>
    </row>
    <row r="3562" spans="1:15">
      <c r="A3562" s="38">
        <v>41589</v>
      </c>
      <c r="B3562" s="38">
        <v>54373</v>
      </c>
      <c r="C3562" s="131">
        <v>420</v>
      </c>
      <c r="D3562" s="39">
        <v>8.5099999999999995E-2</v>
      </c>
      <c r="E3562" s="39">
        <v>7.4400000000000008E-2</v>
      </c>
      <c r="F3562" s="40">
        <v>173242</v>
      </c>
      <c r="G3562" s="40">
        <v>173242</v>
      </c>
      <c r="H3562" s="40">
        <v>117007.81</v>
      </c>
      <c r="I3562" s="40">
        <v>119999.99</v>
      </c>
      <c r="J3562" s="67">
        <f t="shared" si="165"/>
        <v>0.67540094203484147</v>
      </c>
      <c r="K3562" s="39">
        <f t="shared" si="166"/>
        <v>0.69267261980351191</v>
      </c>
      <c r="L3562" s="2" t="str">
        <f t="shared" si="167"/>
        <v>A</v>
      </c>
      <c r="M3562" s="2" t="s">
        <v>973</v>
      </c>
      <c r="N3562" s="2" t="s">
        <v>437</v>
      </c>
      <c r="O3562" s="2" t="s">
        <v>70</v>
      </c>
    </row>
    <row r="3563" spans="1:15">
      <c r="A3563" s="38">
        <v>41285</v>
      </c>
      <c r="B3563" s="38">
        <v>45849</v>
      </c>
      <c r="C3563" s="131">
        <v>150</v>
      </c>
      <c r="D3563" s="39">
        <v>8.5099999999999995E-2</v>
      </c>
      <c r="E3563" s="39">
        <v>8.5099999999999995E-2</v>
      </c>
      <c r="F3563" s="40">
        <v>139000</v>
      </c>
      <c r="G3563" s="40">
        <v>139000</v>
      </c>
      <c r="H3563" s="40">
        <v>81270.429999999993</v>
      </c>
      <c r="I3563" s="40">
        <v>96283.57</v>
      </c>
      <c r="J3563" s="67">
        <f t="shared" si="165"/>
        <v>0.58467935251798553</v>
      </c>
      <c r="K3563" s="39">
        <f t="shared" si="166"/>
        <v>0.69268755395683457</v>
      </c>
      <c r="L3563" s="2" t="str">
        <f t="shared" si="167"/>
        <v>AA</v>
      </c>
      <c r="M3563" s="2" t="s">
        <v>467</v>
      </c>
      <c r="N3563" s="2" t="s">
        <v>425</v>
      </c>
      <c r="O3563" s="2" t="s">
        <v>70</v>
      </c>
    </row>
    <row r="3564" spans="1:15">
      <c r="A3564" s="38">
        <v>41498</v>
      </c>
      <c r="B3564" s="38">
        <v>54282</v>
      </c>
      <c r="C3564" s="131">
        <v>420</v>
      </c>
      <c r="D3564" s="39">
        <v>8.5099999999999995E-2</v>
      </c>
      <c r="E3564" s="39">
        <v>0.08</v>
      </c>
      <c r="F3564" s="40">
        <v>160700</v>
      </c>
      <c r="G3564" s="40">
        <v>160700</v>
      </c>
      <c r="H3564" s="40">
        <v>109077.16</v>
      </c>
      <c r="I3564" s="40">
        <v>111316.08</v>
      </c>
      <c r="J3564" s="67">
        <f t="shared" si="165"/>
        <v>0.67876266334785318</v>
      </c>
      <c r="K3564" s="39">
        <f t="shared" si="166"/>
        <v>0.69269495955196014</v>
      </c>
      <c r="L3564" s="2" t="str">
        <f t="shared" si="167"/>
        <v>A</v>
      </c>
      <c r="M3564" s="2" t="s">
        <v>746</v>
      </c>
      <c r="N3564" s="2" t="s">
        <v>417</v>
      </c>
      <c r="O3564" s="2" t="s">
        <v>70</v>
      </c>
    </row>
    <row r="3565" spans="1:15">
      <c r="A3565" s="38">
        <v>41572</v>
      </c>
      <c r="B3565" s="38">
        <v>52376</v>
      </c>
      <c r="C3565" s="131">
        <v>355</v>
      </c>
      <c r="D3565" s="39">
        <v>8.5099999999999995E-2</v>
      </c>
      <c r="E3565" s="39">
        <v>7.4400000000000008E-2</v>
      </c>
      <c r="F3565" s="40">
        <v>179000</v>
      </c>
      <c r="G3565" s="40">
        <v>179000</v>
      </c>
      <c r="H3565" s="40">
        <v>120068.29</v>
      </c>
      <c r="I3565" s="40">
        <v>123999.99</v>
      </c>
      <c r="J3565" s="67">
        <f t="shared" si="165"/>
        <v>0.67077256983240219</v>
      </c>
      <c r="K3565" s="39">
        <f t="shared" si="166"/>
        <v>0.69273737430167603</v>
      </c>
      <c r="L3565" s="2" t="str">
        <f t="shared" si="167"/>
        <v>A</v>
      </c>
      <c r="M3565" s="2" t="s">
        <v>735</v>
      </c>
      <c r="N3565" s="2" t="s">
        <v>421</v>
      </c>
      <c r="O3565" s="2" t="s">
        <v>70</v>
      </c>
    </row>
    <row r="3566" spans="1:15">
      <c r="A3566" s="42">
        <v>41662</v>
      </c>
      <c r="B3566" s="42">
        <v>54446</v>
      </c>
      <c r="C3566" s="130">
        <v>420</v>
      </c>
      <c r="D3566" s="43">
        <v>8.5099999999999995E-2</v>
      </c>
      <c r="E3566" s="43">
        <v>0.08</v>
      </c>
      <c r="F3566" s="44">
        <v>180000</v>
      </c>
      <c r="G3566" s="44">
        <v>180000</v>
      </c>
      <c r="H3566" s="44">
        <v>121951.03999999999</v>
      </c>
      <c r="I3566" s="44">
        <v>124699.99</v>
      </c>
      <c r="J3566" s="68">
        <f t="shared" si="165"/>
        <v>0.67750577777777776</v>
      </c>
      <c r="K3566" s="43">
        <f t="shared" si="166"/>
        <v>0.69277772222222223</v>
      </c>
      <c r="L3566" s="41" t="str">
        <f t="shared" si="167"/>
        <v>A</v>
      </c>
      <c r="M3566" s="41" t="s">
        <v>657</v>
      </c>
      <c r="N3566" s="41" t="s">
        <v>419</v>
      </c>
      <c r="O3566" s="41" t="s">
        <v>70</v>
      </c>
    </row>
    <row r="3567" spans="1:15">
      <c r="A3567" s="42">
        <v>41429</v>
      </c>
      <c r="B3567" s="42">
        <v>50560</v>
      </c>
      <c r="C3567" s="130">
        <v>300</v>
      </c>
      <c r="D3567" s="43">
        <v>8.5099999999999995E-2</v>
      </c>
      <c r="E3567" s="43">
        <v>7.5300000000000006E-2</v>
      </c>
      <c r="F3567" s="44">
        <v>72866</v>
      </c>
      <c r="G3567" s="44">
        <v>72866</v>
      </c>
      <c r="H3567" s="44">
        <v>47716.480000000003</v>
      </c>
      <c r="I3567" s="44">
        <v>50481.3</v>
      </c>
      <c r="J3567" s="68">
        <f t="shared" si="165"/>
        <v>0.65485246891554361</v>
      </c>
      <c r="K3567" s="43">
        <f t="shared" si="166"/>
        <v>0.69279636593198479</v>
      </c>
      <c r="L3567" s="41" t="str">
        <f t="shared" si="167"/>
        <v>A</v>
      </c>
      <c r="M3567" s="41" t="s">
        <v>593</v>
      </c>
      <c r="N3567" s="41" t="s">
        <v>427</v>
      </c>
      <c r="O3567" s="41" t="s">
        <v>70</v>
      </c>
    </row>
    <row r="3568" spans="1:15">
      <c r="A3568" s="38">
        <v>41676</v>
      </c>
      <c r="B3568" s="38">
        <v>48981</v>
      </c>
      <c r="C3568" s="131">
        <v>240</v>
      </c>
      <c r="D3568" s="39">
        <v>8.5099999999999995E-2</v>
      </c>
      <c r="E3568" s="39">
        <v>0.08</v>
      </c>
      <c r="F3568" s="40">
        <v>127300</v>
      </c>
      <c r="G3568" s="40">
        <v>127300</v>
      </c>
      <c r="H3568" s="40">
        <v>87134.45</v>
      </c>
      <c r="I3568" s="40">
        <v>88199.99</v>
      </c>
      <c r="J3568" s="67">
        <f t="shared" si="165"/>
        <v>0.6844811468970935</v>
      </c>
      <c r="K3568" s="39">
        <f t="shared" si="166"/>
        <v>0.69285145326001574</v>
      </c>
      <c r="L3568" s="2" t="str">
        <f t="shared" si="167"/>
        <v>A</v>
      </c>
      <c r="M3568" s="2" t="s">
        <v>539</v>
      </c>
      <c r="N3568" s="2" t="s">
        <v>429</v>
      </c>
      <c r="O3568" s="2" t="s">
        <v>70</v>
      </c>
    </row>
    <row r="3569" spans="1:15">
      <c r="A3569" s="38">
        <v>41572</v>
      </c>
      <c r="B3569" s="38">
        <v>54356</v>
      </c>
      <c r="C3569" s="131">
        <v>420</v>
      </c>
      <c r="D3569" s="39">
        <v>8.5099999999999995E-2</v>
      </c>
      <c r="E3569" s="39">
        <v>0.08</v>
      </c>
      <c r="F3569" s="40">
        <v>140000</v>
      </c>
      <c r="G3569" s="40">
        <v>140000</v>
      </c>
      <c r="H3569" s="40">
        <v>94389.98</v>
      </c>
      <c r="I3569" s="40">
        <v>96999.99</v>
      </c>
      <c r="J3569" s="67">
        <f t="shared" si="165"/>
        <v>0.67421414285714287</v>
      </c>
      <c r="K3569" s="39">
        <f t="shared" si="166"/>
        <v>0.69285707142857145</v>
      </c>
      <c r="L3569" s="2" t="str">
        <f t="shared" si="167"/>
        <v>A</v>
      </c>
      <c r="M3569" s="2" t="s">
        <v>1234</v>
      </c>
      <c r="N3569" s="2" t="s">
        <v>423</v>
      </c>
      <c r="O3569" s="2" t="s">
        <v>70</v>
      </c>
    </row>
    <row r="3570" spans="1:15">
      <c r="A3570" s="42">
        <v>41767</v>
      </c>
      <c r="B3570" s="42">
        <v>52420</v>
      </c>
      <c r="C3570" s="130">
        <v>350</v>
      </c>
      <c r="D3570" s="43">
        <v>8.5099999999999995E-2</v>
      </c>
      <c r="E3570" s="43">
        <v>8.5099999999999995E-2</v>
      </c>
      <c r="F3570" s="44">
        <v>150000</v>
      </c>
      <c r="G3570" s="44">
        <v>150000</v>
      </c>
      <c r="H3570" s="44">
        <v>102062.82</v>
      </c>
      <c r="I3570" s="44">
        <v>103934.89</v>
      </c>
      <c r="J3570" s="68">
        <f t="shared" si="165"/>
        <v>0.6804188000000001</v>
      </c>
      <c r="K3570" s="43">
        <f t="shared" si="166"/>
        <v>0.69289926666666668</v>
      </c>
      <c r="L3570" s="41" t="str">
        <f t="shared" si="167"/>
        <v>A</v>
      </c>
      <c r="M3570" s="41" t="s">
        <v>467</v>
      </c>
      <c r="N3570" s="41" t="s">
        <v>425</v>
      </c>
      <c r="O3570" s="41" t="s">
        <v>70</v>
      </c>
    </row>
    <row r="3571" spans="1:15">
      <c r="A3571" s="42">
        <v>41782</v>
      </c>
      <c r="B3571" s="42">
        <v>54566</v>
      </c>
      <c r="C3571" s="130">
        <v>420</v>
      </c>
      <c r="D3571" s="43">
        <v>8.5099999999999995E-2</v>
      </c>
      <c r="E3571" s="43">
        <v>7.6799999999999993E-2</v>
      </c>
      <c r="F3571" s="44">
        <v>185755.77</v>
      </c>
      <c r="G3571" s="44">
        <v>185755.77</v>
      </c>
      <c r="H3571" s="44">
        <v>126881.25</v>
      </c>
      <c r="I3571" s="44">
        <v>128733.52</v>
      </c>
      <c r="J3571" s="68">
        <f t="shared" si="165"/>
        <v>0.68305415223440979</v>
      </c>
      <c r="K3571" s="43">
        <f t="shared" si="166"/>
        <v>0.69302568636225947</v>
      </c>
      <c r="L3571" s="41" t="str">
        <f t="shared" si="167"/>
        <v>A</v>
      </c>
      <c r="M3571" s="41" t="s">
        <v>564</v>
      </c>
      <c r="N3571" s="41" t="s">
        <v>417</v>
      </c>
      <c r="O3571" s="41" t="s">
        <v>70</v>
      </c>
    </row>
    <row r="3572" spans="1:15">
      <c r="A3572" s="38">
        <v>41521</v>
      </c>
      <c r="B3572" s="38">
        <v>50652</v>
      </c>
      <c r="C3572" s="131">
        <v>300</v>
      </c>
      <c r="D3572" s="39">
        <v>8.5099999999999995E-2</v>
      </c>
      <c r="E3572" s="39">
        <v>7.4400000000000008E-2</v>
      </c>
      <c r="F3572" s="40">
        <v>101000</v>
      </c>
      <c r="G3572" s="40">
        <v>101000</v>
      </c>
      <c r="H3572" s="40">
        <v>66865.509999999995</v>
      </c>
      <c r="I3572" s="40">
        <v>69999.990000000005</v>
      </c>
      <c r="J3572" s="67">
        <f t="shared" si="165"/>
        <v>0.66203475247524746</v>
      </c>
      <c r="K3572" s="39">
        <f t="shared" si="166"/>
        <v>0.69306920792079219</v>
      </c>
      <c r="L3572" s="2" t="str">
        <f t="shared" si="167"/>
        <v>A</v>
      </c>
      <c r="M3572" s="2" t="s">
        <v>530</v>
      </c>
      <c r="N3572" s="2" t="s">
        <v>427</v>
      </c>
      <c r="O3572" s="2" t="s">
        <v>70</v>
      </c>
    </row>
    <row r="3573" spans="1:15">
      <c r="A3573" s="38">
        <v>41394</v>
      </c>
      <c r="B3573" s="38">
        <v>54178</v>
      </c>
      <c r="C3573" s="131">
        <v>420</v>
      </c>
      <c r="D3573" s="39">
        <v>8.5099999999999995E-2</v>
      </c>
      <c r="E3573" s="39">
        <v>7.5300000000000006E-2</v>
      </c>
      <c r="F3573" s="40">
        <v>168000</v>
      </c>
      <c r="G3573" s="40">
        <v>168000</v>
      </c>
      <c r="H3573" s="40">
        <v>111937.31</v>
      </c>
      <c r="I3573" s="40">
        <v>116462.08</v>
      </c>
      <c r="J3573" s="67">
        <f t="shared" si="165"/>
        <v>0.66629351190476194</v>
      </c>
      <c r="K3573" s="39">
        <f t="shared" si="166"/>
        <v>0.69322666666666666</v>
      </c>
      <c r="L3573" s="2" t="str">
        <f t="shared" si="167"/>
        <v>A</v>
      </c>
      <c r="M3573" s="2" t="s">
        <v>934</v>
      </c>
      <c r="N3573" s="2" t="s">
        <v>416</v>
      </c>
      <c r="O3573" s="2" t="s">
        <v>70</v>
      </c>
    </row>
    <row r="3574" spans="1:15">
      <c r="A3574" s="38">
        <v>41691</v>
      </c>
      <c r="B3574" s="38">
        <v>50822</v>
      </c>
      <c r="C3574" s="131">
        <v>300</v>
      </c>
      <c r="D3574" s="39">
        <v>8.5099999999999995E-2</v>
      </c>
      <c r="E3574" s="39">
        <v>0.08</v>
      </c>
      <c r="F3574" s="40">
        <v>158000</v>
      </c>
      <c r="G3574" s="40">
        <v>158000</v>
      </c>
      <c r="H3574" s="40">
        <v>106012.27</v>
      </c>
      <c r="I3574" s="40">
        <v>109543.76</v>
      </c>
      <c r="J3574" s="67">
        <f t="shared" si="165"/>
        <v>0.67096373417721522</v>
      </c>
      <c r="K3574" s="39">
        <f t="shared" si="166"/>
        <v>0.69331493670886069</v>
      </c>
      <c r="L3574" s="2" t="str">
        <f t="shared" si="167"/>
        <v>A</v>
      </c>
      <c r="M3574" s="2" t="s">
        <v>652</v>
      </c>
      <c r="N3574" s="2" t="s">
        <v>417</v>
      </c>
      <c r="O3574" s="2" t="s">
        <v>70</v>
      </c>
    </row>
    <row r="3575" spans="1:15">
      <c r="A3575" s="42">
        <v>41568</v>
      </c>
      <c r="B3575" s="42">
        <v>49755</v>
      </c>
      <c r="C3575" s="130">
        <v>269</v>
      </c>
      <c r="D3575" s="43">
        <v>8.5099999999999995E-2</v>
      </c>
      <c r="E3575" s="43">
        <v>0.08</v>
      </c>
      <c r="F3575" s="44">
        <v>75000</v>
      </c>
      <c r="G3575" s="44">
        <v>75000</v>
      </c>
      <c r="H3575" s="44">
        <v>49447</v>
      </c>
      <c r="I3575" s="44">
        <v>51999.99</v>
      </c>
      <c r="J3575" s="68">
        <f t="shared" si="165"/>
        <v>0.65929333333333329</v>
      </c>
      <c r="K3575" s="43">
        <f t="shared" si="166"/>
        <v>0.69333319999999998</v>
      </c>
      <c r="L3575" s="41" t="str">
        <f t="shared" si="167"/>
        <v>A</v>
      </c>
      <c r="M3575" s="41" t="s">
        <v>1199</v>
      </c>
      <c r="N3575" s="41" t="s">
        <v>416</v>
      </c>
      <c r="O3575" s="41" t="s">
        <v>70</v>
      </c>
    </row>
    <row r="3576" spans="1:15">
      <c r="A3576" s="38">
        <v>41635</v>
      </c>
      <c r="B3576" s="38">
        <v>45500</v>
      </c>
      <c r="C3576" s="131">
        <v>127</v>
      </c>
      <c r="D3576" s="39">
        <v>8.5099999999999995E-2</v>
      </c>
      <c r="E3576" s="39">
        <v>7.8100000000000003E-2</v>
      </c>
      <c r="F3576" s="40">
        <v>150000</v>
      </c>
      <c r="G3576" s="40">
        <v>150000</v>
      </c>
      <c r="H3576" s="40">
        <v>94564.6</v>
      </c>
      <c r="I3576" s="40">
        <v>103999.99</v>
      </c>
      <c r="J3576" s="67">
        <f t="shared" si="165"/>
        <v>0.63043066666666669</v>
      </c>
      <c r="K3576" s="39">
        <f t="shared" si="166"/>
        <v>0.69333326666666673</v>
      </c>
      <c r="L3576" s="2" t="str">
        <f t="shared" si="167"/>
        <v>AA</v>
      </c>
      <c r="M3576" s="2" t="s">
        <v>1145</v>
      </c>
      <c r="N3576" s="2" t="s">
        <v>437</v>
      </c>
      <c r="O3576" s="2" t="s">
        <v>70</v>
      </c>
    </row>
    <row r="3577" spans="1:15">
      <c r="A3577" s="42">
        <v>41347</v>
      </c>
      <c r="B3577" s="42">
        <v>54131</v>
      </c>
      <c r="C3577" s="130">
        <v>420</v>
      </c>
      <c r="D3577" s="43">
        <v>8.5099999999999995E-2</v>
      </c>
      <c r="E3577" s="43">
        <v>7.5300000000000006E-2</v>
      </c>
      <c r="F3577" s="44">
        <v>150000</v>
      </c>
      <c r="G3577" s="44">
        <v>150000</v>
      </c>
      <c r="H3577" s="44">
        <v>99501.41</v>
      </c>
      <c r="I3577" s="44">
        <v>103999.99</v>
      </c>
      <c r="J3577" s="68">
        <f t="shared" si="165"/>
        <v>0.66334273333333338</v>
      </c>
      <c r="K3577" s="43">
        <f t="shared" si="166"/>
        <v>0.69333326666666673</v>
      </c>
      <c r="L3577" s="41" t="str">
        <f t="shared" si="167"/>
        <v>A</v>
      </c>
      <c r="M3577" s="41" t="s">
        <v>554</v>
      </c>
      <c r="N3577" s="41" t="s">
        <v>417</v>
      </c>
      <c r="O3577" s="41" t="s">
        <v>70</v>
      </c>
    </row>
    <row r="3578" spans="1:15">
      <c r="A3578" s="38">
        <v>41393</v>
      </c>
      <c r="B3578" s="38">
        <v>54177</v>
      </c>
      <c r="C3578" s="131">
        <v>420</v>
      </c>
      <c r="D3578" s="39">
        <v>8.5099999999999995E-2</v>
      </c>
      <c r="E3578" s="39">
        <v>8.5099999999999995E-2</v>
      </c>
      <c r="F3578" s="40">
        <v>150000</v>
      </c>
      <c r="G3578" s="40">
        <v>150000</v>
      </c>
      <c r="H3578" s="40">
        <v>99773.41</v>
      </c>
      <c r="I3578" s="40">
        <v>103999.99</v>
      </c>
      <c r="J3578" s="67">
        <f t="shared" si="165"/>
        <v>0.66515606666666671</v>
      </c>
      <c r="K3578" s="39">
        <f t="shared" si="166"/>
        <v>0.69333326666666673</v>
      </c>
      <c r="L3578" s="2" t="str">
        <f t="shared" si="167"/>
        <v>A</v>
      </c>
      <c r="M3578" s="2" t="s">
        <v>457</v>
      </c>
      <c r="N3578" s="2" t="s">
        <v>419</v>
      </c>
      <c r="O3578" s="2" t="s">
        <v>70</v>
      </c>
    </row>
    <row r="3579" spans="1:15">
      <c r="A3579" s="42">
        <v>41166</v>
      </c>
      <c r="B3579" s="42">
        <v>53949</v>
      </c>
      <c r="C3579" s="130">
        <v>420</v>
      </c>
      <c r="D3579" s="43">
        <v>8.5099999999999995E-2</v>
      </c>
      <c r="E3579" s="43">
        <v>7.8100000000000003E-2</v>
      </c>
      <c r="F3579" s="44">
        <v>170878</v>
      </c>
      <c r="G3579" s="44">
        <v>170878</v>
      </c>
      <c r="H3579" s="44">
        <v>111649.44</v>
      </c>
      <c r="I3579" s="44">
        <v>118490.05</v>
      </c>
      <c r="J3579" s="68">
        <f t="shared" si="165"/>
        <v>0.65338686080127339</v>
      </c>
      <c r="K3579" s="43">
        <f t="shared" si="166"/>
        <v>0.69341898898629428</v>
      </c>
      <c r="L3579" s="41" t="str">
        <f t="shared" si="167"/>
        <v>A</v>
      </c>
      <c r="M3579" s="41" t="s">
        <v>694</v>
      </c>
      <c r="N3579" s="41" t="s">
        <v>416</v>
      </c>
      <c r="O3579" s="41" t="s">
        <v>70</v>
      </c>
    </row>
    <row r="3580" spans="1:15">
      <c r="A3580" s="42">
        <v>41221</v>
      </c>
      <c r="B3580" s="42">
        <v>50990</v>
      </c>
      <c r="C3580" s="130">
        <v>321</v>
      </c>
      <c r="D3580" s="43">
        <v>8.5099999999999995E-2</v>
      </c>
      <c r="E3580" s="43">
        <v>7.5300000000000006E-2</v>
      </c>
      <c r="F3580" s="44">
        <v>137000</v>
      </c>
      <c r="G3580" s="44">
        <v>137000</v>
      </c>
      <c r="H3580" s="44">
        <v>88061.45</v>
      </c>
      <c r="I3580" s="44">
        <v>94999.99</v>
      </c>
      <c r="J3580" s="68">
        <f t="shared" si="165"/>
        <v>0.64278430656934304</v>
      </c>
      <c r="K3580" s="43">
        <f t="shared" si="166"/>
        <v>0.69343058394160584</v>
      </c>
      <c r="L3580" s="41" t="str">
        <f t="shared" si="167"/>
        <v>AA</v>
      </c>
      <c r="M3580" s="41" t="s">
        <v>584</v>
      </c>
      <c r="N3580" s="41" t="s">
        <v>417</v>
      </c>
      <c r="O3580" s="41" t="s">
        <v>70</v>
      </c>
    </row>
    <row r="3581" spans="1:15">
      <c r="A3581" s="38">
        <v>41128</v>
      </c>
      <c r="B3581" s="38">
        <v>49132</v>
      </c>
      <c r="C3581" s="131">
        <v>263</v>
      </c>
      <c r="D3581" s="39">
        <v>8.5099999999999995E-2</v>
      </c>
      <c r="E3581" s="39">
        <v>0.08</v>
      </c>
      <c r="F3581" s="40">
        <v>175000</v>
      </c>
      <c r="G3581" s="40">
        <v>175000</v>
      </c>
      <c r="H3581" s="40">
        <v>101415.77</v>
      </c>
      <c r="I3581" s="40">
        <v>121360.58</v>
      </c>
      <c r="J3581" s="67">
        <f t="shared" si="165"/>
        <v>0.57951868571428578</v>
      </c>
      <c r="K3581" s="39">
        <f t="shared" si="166"/>
        <v>0.69348902857142858</v>
      </c>
      <c r="L3581" s="2" t="str">
        <f t="shared" si="167"/>
        <v>AA</v>
      </c>
      <c r="M3581" s="2" t="s">
        <v>454</v>
      </c>
      <c r="N3581" s="2" t="s">
        <v>416</v>
      </c>
      <c r="O3581" s="2" t="s">
        <v>70</v>
      </c>
    </row>
    <row r="3582" spans="1:15">
      <c r="A3582" s="42">
        <v>41144</v>
      </c>
      <c r="B3582" s="42">
        <v>53927</v>
      </c>
      <c r="C3582" s="130">
        <v>420</v>
      </c>
      <c r="D3582" s="43">
        <v>8.5099999999999995E-2</v>
      </c>
      <c r="E3582" s="43">
        <v>0.08</v>
      </c>
      <c r="F3582" s="44">
        <v>195000</v>
      </c>
      <c r="G3582" s="44">
        <v>195000</v>
      </c>
      <c r="H3582" s="44">
        <v>127058.61</v>
      </c>
      <c r="I3582" s="44">
        <v>135230.79999999999</v>
      </c>
      <c r="J3582" s="68">
        <f t="shared" si="165"/>
        <v>0.65158261538461537</v>
      </c>
      <c r="K3582" s="43">
        <f t="shared" si="166"/>
        <v>0.69349128205128197</v>
      </c>
      <c r="L3582" s="41" t="str">
        <f t="shared" si="167"/>
        <v>A</v>
      </c>
      <c r="M3582" s="41" t="s">
        <v>559</v>
      </c>
      <c r="N3582" s="41" t="s">
        <v>417</v>
      </c>
      <c r="O3582" s="41" t="s">
        <v>70</v>
      </c>
    </row>
    <row r="3583" spans="1:15">
      <c r="A3583" s="38">
        <v>41732</v>
      </c>
      <c r="B3583" s="38">
        <v>54516</v>
      </c>
      <c r="C3583" s="131">
        <v>420</v>
      </c>
      <c r="D3583" s="39">
        <v>8.5099999999999995E-2</v>
      </c>
      <c r="E3583" s="39">
        <v>7.5300000000000006E-2</v>
      </c>
      <c r="F3583" s="40">
        <v>195000</v>
      </c>
      <c r="G3583" s="40">
        <v>195000</v>
      </c>
      <c r="H3583" s="40">
        <v>133122.57999999999</v>
      </c>
      <c r="I3583" s="40">
        <v>135258.87</v>
      </c>
      <c r="J3583" s="67">
        <f t="shared" si="165"/>
        <v>0.68267989743589741</v>
      </c>
      <c r="K3583" s="39">
        <f t="shared" si="166"/>
        <v>0.69363523076923073</v>
      </c>
      <c r="L3583" s="2" t="str">
        <f t="shared" si="167"/>
        <v>A</v>
      </c>
      <c r="M3583" s="2" t="s">
        <v>495</v>
      </c>
      <c r="N3583" s="2" t="s">
        <v>424</v>
      </c>
      <c r="O3583" s="2" t="s">
        <v>70</v>
      </c>
    </row>
    <row r="3584" spans="1:15">
      <c r="A3584" s="42">
        <v>41592</v>
      </c>
      <c r="B3584" s="42">
        <v>49809</v>
      </c>
      <c r="C3584" s="130">
        <v>270</v>
      </c>
      <c r="D3584" s="43">
        <v>8.5099999999999995E-2</v>
      </c>
      <c r="E3584" s="43">
        <v>0.08</v>
      </c>
      <c r="F3584" s="44">
        <v>173000</v>
      </c>
      <c r="G3584" s="44">
        <v>173000</v>
      </c>
      <c r="H3584" s="44">
        <v>114544.87</v>
      </c>
      <c r="I3584" s="44">
        <v>119999.99</v>
      </c>
      <c r="J3584" s="68">
        <f t="shared" si="165"/>
        <v>0.66210907514450867</v>
      </c>
      <c r="K3584" s="43">
        <f t="shared" si="166"/>
        <v>0.69364156069364169</v>
      </c>
      <c r="L3584" s="41" t="str">
        <f t="shared" si="167"/>
        <v>A</v>
      </c>
      <c r="M3584" s="41" t="s">
        <v>572</v>
      </c>
      <c r="N3584" s="41" t="s">
        <v>417</v>
      </c>
      <c r="O3584" s="41" t="s">
        <v>70</v>
      </c>
    </row>
    <row r="3585" spans="1:15">
      <c r="A3585" s="42">
        <v>41656</v>
      </c>
      <c r="B3585" s="42">
        <v>54440</v>
      </c>
      <c r="C3585" s="130">
        <v>420</v>
      </c>
      <c r="D3585" s="43">
        <v>8.5099999999999995E-2</v>
      </c>
      <c r="E3585" s="43">
        <v>0.08</v>
      </c>
      <c r="F3585" s="44">
        <v>158000</v>
      </c>
      <c r="G3585" s="44">
        <v>158000</v>
      </c>
      <c r="H3585" s="44">
        <v>107253.94</v>
      </c>
      <c r="I3585" s="44">
        <v>109601.25</v>
      </c>
      <c r="J3585" s="68">
        <f t="shared" si="165"/>
        <v>0.67882240506329117</v>
      </c>
      <c r="K3585" s="43">
        <f t="shared" si="166"/>
        <v>0.69367879746835448</v>
      </c>
      <c r="L3585" s="41" t="str">
        <f t="shared" si="167"/>
        <v>A</v>
      </c>
      <c r="M3585" s="41" t="s">
        <v>540</v>
      </c>
      <c r="N3585" s="41" t="s">
        <v>423</v>
      </c>
      <c r="O3585" s="41" t="s">
        <v>70</v>
      </c>
    </row>
    <row r="3586" spans="1:15">
      <c r="A3586" s="38">
        <v>41093</v>
      </c>
      <c r="B3586" s="38">
        <v>52050</v>
      </c>
      <c r="C3586" s="131">
        <v>360</v>
      </c>
      <c r="D3586" s="39">
        <v>8.5099999999999995E-2</v>
      </c>
      <c r="E3586" s="39">
        <v>0.08</v>
      </c>
      <c r="F3586" s="40">
        <v>158573.20000000001</v>
      </c>
      <c r="G3586" s="40">
        <v>158573.20000000001</v>
      </c>
      <c r="H3586" s="40">
        <v>91539.09</v>
      </c>
      <c r="I3586" s="40">
        <v>109999.99</v>
      </c>
      <c r="J3586" s="67">
        <f t="shared" si="165"/>
        <v>0.57726709179104663</v>
      </c>
      <c r="K3586" s="39">
        <f t="shared" si="166"/>
        <v>0.69368588134691112</v>
      </c>
      <c r="L3586" s="2" t="str">
        <f t="shared" si="167"/>
        <v>AA</v>
      </c>
      <c r="M3586" s="2" t="s">
        <v>1183</v>
      </c>
      <c r="N3586" s="2" t="s">
        <v>428</v>
      </c>
      <c r="O3586" s="2" t="s">
        <v>70</v>
      </c>
    </row>
    <row r="3587" spans="1:15">
      <c r="A3587" s="38">
        <v>41200</v>
      </c>
      <c r="B3587" s="38">
        <v>52157</v>
      </c>
      <c r="C3587" s="131">
        <v>360</v>
      </c>
      <c r="D3587" s="39">
        <v>8.5099999999999995E-2</v>
      </c>
      <c r="E3587" s="39">
        <v>7.4400000000000008E-2</v>
      </c>
      <c r="F3587" s="40">
        <v>135000</v>
      </c>
      <c r="G3587" s="40">
        <v>135000</v>
      </c>
      <c r="H3587" s="40">
        <v>87441.82</v>
      </c>
      <c r="I3587" s="40">
        <v>93656.43</v>
      </c>
      <c r="J3587" s="67">
        <f t="shared" ref="J3587:J3650" si="168">H3587/G3587</f>
        <v>0.64771718518518528</v>
      </c>
      <c r="K3587" s="39">
        <f t="shared" ref="K3587:K3650" si="169">I3587/G3587</f>
        <v>0.69375133333333328</v>
      </c>
      <c r="L3587" s="2" t="str">
        <f t="shared" ref="L3587:L3650" si="170">IF(J3587&lt;=65%,"AA",IF(J3587&lt;=75%,"A",IF(J3587&lt;=85%,"B","C")))</f>
        <v>AA</v>
      </c>
      <c r="M3587" s="2" t="s">
        <v>1118</v>
      </c>
      <c r="N3587" s="2" t="s">
        <v>416</v>
      </c>
      <c r="O3587" s="2" t="s">
        <v>70</v>
      </c>
    </row>
    <row r="3588" spans="1:15">
      <c r="A3588" s="42">
        <v>41248</v>
      </c>
      <c r="B3588" s="42">
        <v>52205</v>
      </c>
      <c r="C3588" s="130">
        <v>360</v>
      </c>
      <c r="D3588" s="43">
        <v>8.5099999999999995E-2</v>
      </c>
      <c r="E3588" s="43">
        <v>0.08</v>
      </c>
      <c r="F3588" s="44">
        <v>151676</v>
      </c>
      <c r="G3588" s="44">
        <v>151676</v>
      </c>
      <c r="H3588" s="44">
        <v>98844.94</v>
      </c>
      <c r="I3588" s="44">
        <v>105234.99</v>
      </c>
      <c r="J3588" s="68">
        <f t="shared" si="168"/>
        <v>0.65168477544239034</v>
      </c>
      <c r="K3588" s="43">
        <f t="shared" si="169"/>
        <v>0.69381438065349832</v>
      </c>
      <c r="L3588" s="41" t="str">
        <f t="shared" si="170"/>
        <v>A</v>
      </c>
      <c r="M3588" s="41" t="s">
        <v>509</v>
      </c>
      <c r="N3588" s="41" t="s">
        <v>430</v>
      </c>
      <c r="O3588" s="41" t="s">
        <v>70</v>
      </c>
    </row>
    <row r="3589" spans="1:15">
      <c r="A3589" s="38">
        <v>41647</v>
      </c>
      <c r="B3589" s="38">
        <v>52604</v>
      </c>
      <c r="C3589" s="131">
        <v>360</v>
      </c>
      <c r="D3589" s="39">
        <v>8.5099999999999995E-2</v>
      </c>
      <c r="E3589" s="39">
        <v>7.5300000000000006E-2</v>
      </c>
      <c r="F3589" s="40">
        <v>125000</v>
      </c>
      <c r="G3589" s="40">
        <v>125000</v>
      </c>
      <c r="H3589" s="40">
        <v>84415.1</v>
      </c>
      <c r="I3589" s="40">
        <v>86727.63</v>
      </c>
      <c r="J3589" s="67">
        <f t="shared" si="168"/>
        <v>0.67532080000000005</v>
      </c>
      <c r="K3589" s="39">
        <f t="shared" si="169"/>
        <v>0.69382104</v>
      </c>
      <c r="L3589" s="2" t="str">
        <f t="shared" si="170"/>
        <v>A</v>
      </c>
      <c r="M3589" s="2" t="s">
        <v>724</v>
      </c>
      <c r="N3589" s="2" t="s">
        <v>424</v>
      </c>
      <c r="O3589" s="2" t="s">
        <v>70</v>
      </c>
    </row>
    <row r="3590" spans="1:15">
      <c r="A3590" s="42">
        <v>41597</v>
      </c>
      <c r="B3590" s="42">
        <v>50728</v>
      </c>
      <c r="C3590" s="130">
        <v>300</v>
      </c>
      <c r="D3590" s="43">
        <v>8.5099999999999995E-2</v>
      </c>
      <c r="E3590" s="43">
        <v>7.5300000000000006E-2</v>
      </c>
      <c r="F3590" s="44">
        <v>184000</v>
      </c>
      <c r="G3590" s="44">
        <v>184000</v>
      </c>
      <c r="H3590" s="44">
        <v>122597.68</v>
      </c>
      <c r="I3590" s="44">
        <v>127699.99</v>
      </c>
      <c r="J3590" s="68">
        <f t="shared" si="168"/>
        <v>0.66629173913043471</v>
      </c>
      <c r="K3590" s="43">
        <f t="shared" si="169"/>
        <v>0.69402168478260873</v>
      </c>
      <c r="L3590" s="41" t="str">
        <f t="shared" si="170"/>
        <v>A</v>
      </c>
      <c r="M3590" s="41" t="s">
        <v>482</v>
      </c>
      <c r="N3590" s="41" t="s">
        <v>422</v>
      </c>
      <c r="O3590" s="41" t="s">
        <v>70</v>
      </c>
    </row>
    <row r="3591" spans="1:15">
      <c r="A3591" s="38">
        <v>41429</v>
      </c>
      <c r="B3591" s="38">
        <v>54213</v>
      </c>
      <c r="C3591" s="131">
        <v>420</v>
      </c>
      <c r="D3591" s="39">
        <v>8.5099999999999995E-2</v>
      </c>
      <c r="E3591" s="39">
        <v>7.4400000000000008E-2</v>
      </c>
      <c r="F3591" s="40">
        <v>164034.57</v>
      </c>
      <c r="G3591" s="40">
        <v>164034.57</v>
      </c>
      <c r="H3591" s="40">
        <v>112296.45</v>
      </c>
      <c r="I3591" s="40">
        <v>113844.67</v>
      </c>
      <c r="J3591" s="67">
        <f t="shared" si="168"/>
        <v>0.68459014462622114</v>
      </c>
      <c r="K3591" s="39">
        <f t="shared" si="169"/>
        <v>0.69402852093921419</v>
      </c>
      <c r="L3591" s="2" t="str">
        <f t="shared" si="170"/>
        <v>A</v>
      </c>
      <c r="M3591" s="2" t="s">
        <v>353</v>
      </c>
      <c r="N3591" s="2" t="s">
        <v>428</v>
      </c>
      <c r="O3591" s="2" t="s">
        <v>70</v>
      </c>
    </row>
    <row r="3592" spans="1:15">
      <c r="A3592" s="38">
        <v>41344</v>
      </c>
      <c r="B3592" s="38">
        <v>48193</v>
      </c>
      <c r="C3592" s="131">
        <v>225</v>
      </c>
      <c r="D3592" s="39">
        <v>8.5099999999999995E-2</v>
      </c>
      <c r="E3592" s="39">
        <v>0.08</v>
      </c>
      <c r="F3592" s="40">
        <v>170000</v>
      </c>
      <c r="G3592" s="40">
        <v>170000</v>
      </c>
      <c r="H3592" s="40">
        <v>107286.72</v>
      </c>
      <c r="I3592" s="40">
        <v>117999.99</v>
      </c>
      <c r="J3592" s="67">
        <f t="shared" si="168"/>
        <v>0.63109835294117644</v>
      </c>
      <c r="K3592" s="39">
        <f t="shared" si="169"/>
        <v>0.69411758823529413</v>
      </c>
      <c r="L3592" s="2" t="str">
        <f t="shared" si="170"/>
        <v>AA</v>
      </c>
      <c r="M3592" s="2" t="s">
        <v>497</v>
      </c>
      <c r="N3592" s="2" t="s">
        <v>417</v>
      </c>
      <c r="O3592" s="2" t="s">
        <v>70</v>
      </c>
    </row>
    <row r="3593" spans="1:15">
      <c r="A3593" s="38">
        <v>41624</v>
      </c>
      <c r="B3593" s="38">
        <v>54408</v>
      </c>
      <c r="C3593" s="131">
        <v>420</v>
      </c>
      <c r="D3593" s="39">
        <v>8.5099999999999995E-2</v>
      </c>
      <c r="E3593" s="39">
        <v>7.5300000000000006E-2</v>
      </c>
      <c r="F3593" s="40">
        <v>180000</v>
      </c>
      <c r="G3593" s="40">
        <v>180000</v>
      </c>
      <c r="H3593" s="40">
        <v>122068.75</v>
      </c>
      <c r="I3593" s="40">
        <v>124959.99</v>
      </c>
      <c r="J3593" s="67">
        <f t="shared" si="168"/>
        <v>0.67815972222222221</v>
      </c>
      <c r="K3593" s="39">
        <f t="shared" si="169"/>
        <v>0.6942221666666667</v>
      </c>
      <c r="L3593" s="2" t="str">
        <f t="shared" si="170"/>
        <v>A</v>
      </c>
      <c r="M3593" s="2" t="s">
        <v>461</v>
      </c>
      <c r="N3593" s="2" t="s">
        <v>416</v>
      </c>
      <c r="O3593" s="2" t="s">
        <v>70</v>
      </c>
    </row>
    <row r="3594" spans="1:15">
      <c r="A3594" s="42">
        <v>41738</v>
      </c>
      <c r="B3594" s="42">
        <v>52087</v>
      </c>
      <c r="C3594" s="130">
        <v>340</v>
      </c>
      <c r="D3594" s="43">
        <v>8.5099999999999995E-2</v>
      </c>
      <c r="E3594" s="43">
        <v>0.08</v>
      </c>
      <c r="F3594" s="44">
        <v>108000</v>
      </c>
      <c r="G3594" s="44">
        <v>108000</v>
      </c>
      <c r="H3594" s="44">
        <v>73375.16</v>
      </c>
      <c r="I3594" s="44">
        <v>74999.990000000005</v>
      </c>
      <c r="J3594" s="68">
        <f t="shared" si="168"/>
        <v>0.67939962962962963</v>
      </c>
      <c r="K3594" s="43">
        <f t="shared" si="169"/>
        <v>0.69444435185185194</v>
      </c>
      <c r="L3594" s="41" t="str">
        <f t="shared" si="170"/>
        <v>A</v>
      </c>
      <c r="M3594" s="41" t="s">
        <v>777</v>
      </c>
      <c r="N3594" s="41" t="s">
        <v>415</v>
      </c>
      <c r="O3594" s="41" t="s">
        <v>70</v>
      </c>
    </row>
    <row r="3595" spans="1:15">
      <c r="A3595" s="42">
        <v>41270</v>
      </c>
      <c r="B3595" s="42">
        <v>52227</v>
      </c>
      <c r="C3595" s="130">
        <v>360</v>
      </c>
      <c r="D3595" s="43">
        <v>8.5099999999999995E-2</v>
      </c>
      <c r="E3595" s="43">
        <v>7.4400000000000008E-2</v>
      </c>
      <c r="F3595" s="44">
        <v>180000</v>
      </c>
      <c r="G3595" s="44">
        <v>180000</v>
      </c>
      <c r="H3595" s="44">
        <v>117688.61</v>
      </c>
      <c r="I3595" s="44">
        <v>124999.99</v>
      </c>
      <c r="J3595" s="68">
        <f t="shared" si="168"/>
        <v>0.65382561111111115</v>
      </c>
      <c r="K3595" s="43">
        <f t="shared" si="169"/>
        <v>0.69444438888888893</v>
      </c>
      <c r="L3595" s="41" t="str">
        <f t="shared" si="170"/>
        <v>A</v>
      </c>
      <c r="M3595" s="41" t="s">
        <v>133</v>
      </c>
      <c r="N3595" s="41" t="s">
        <v>421</v>
      </c>
      <c r="O3595" s="41" t="s">
        <v>70</v>
      </c>
    </row>
    <row r="3596" spans="1:15">
      <c r="A3596" s="38">
        <v>41310</v>
      </c>
      <c r="B3596" s="38">
        <v>54093</v>
      </c>
      <c r="C3596" s="131">
        <v>420</v>
      </c>
      <c r="D3596" s="39">
        <v>8.5099999999999995E-2</v>
      </c>
      <c r="E3596" s="39">
        <v>7.5300000000000006E-2</v>
      </c>
      <c r="F3596" s="40">
        <v>180000</v>
      </c>
      <c r="G3596" s="40">
        <v>180000</v>
      </c>
      <c r="H3596" s="40">
        <v>119389.12</v>
      </c>
      <c r="I3596" s="40">
        <v>124999.99</v>
      </c>
      <c r="J3596" s="67">
        <f t="shared" si="168"/>
        <v>0.66327288888888891</v>
      </c>
      <c r="K3596" s="39">
        <f t="shared" si="169"/>
        <v>0.69444438888888893</v>
      </c>
      <c r="L3596" s="2" t="str">
        <f t="shared" si="170"/>
        <v>A</v>
      </c>
      <c r="M3596" s="2" t="s">
        <v>681</v>
      </c>
      <c r="N3596" s="2" t="s">
        <v>434</v>
      </c>
      <c r="O3596" s="2" t="s">
        <v>70</v>
      </c>
    </row>
    <row r="3597" spans="1:15">
      <c r="A3597" s="42">
        <v>41689</v>
      </c>
      <c r="B3597" s="42">
        <v>50820</v>
      </c>
      <c r="C3597" s="130">
        <v>300</v>
      </c>
      <c r="D3597" s="43">
        <v>8.5099999999999995E-2</v>
      </c>
      <c r="E3597" s="43">
        <v>7.5300000000000006E-2</v>
      </c>
      <c r="F3597" s="44">
        <v>165000</v>
      </c>
      <c r="G3597" s="44">
        <v>165000</v>
      </c>
      <c r="H3597" s="44">
        <v>110945.46</v>
      </c>
      <c r="I3597" s="44">
        <v>114589.99</v>
      </c>
      <c r="J3597" s="68">
        <f t="shared" si="168"/>
        <v>0.67239672727272726</v>
      </c>
      <c r="K3597" s="43">
        <f t="shared" si="169"/>
        <v>0.69448478787878787</v>
      </c>
      <c r="L3597" s="41" t="str">
        <f t="shared" si="170"/>
        <v>A</v>
      </c>
      <c r="M3597" s="41" t="s">
        <v>828</v>
      </c>
      <c r="N3597" s="41" t="s">
        <v>429</v>
      </c>
      <c r="O3597" s="41" t="s">
        <v>70</v>
      </c>
    </row>
    <row r="3598" spans="1:15">
      <c r="A3598" s="38">
        <v>41305</v>
      </c>
      <c r="B3598" s="38">
        <v>54088</v>
      </c>
      <c r="C3598" s="131">
        <v>420</v>
      </c>
      <c r="D3598" s="39">
        <v>8.5099999999999995E-2</v>
      </c>
      <c r="E3598" s="39">
        <v>7.5300000000000006E-2</v>
      </c>
      <c r="F3598" s="40">
        <v>169300</v>
      </c>
      <c r="G3598" s="40">
        <v>169300</v>
      </c>
      <c r="H3598" s="40">
        <v>111781.91</v>
      </c>
      <c r="I3598" s="40">
        <v>117599.01</v>
      </c>
      <c r="J3598" s="67">
        <f t="shared" si="168"/>
        <v>0.66025936207914948</v>
      </c>
      <c r="K3598" s="39">
        <f t="shared" si="169"/>
        <v>0.69461907855877136</v>
      </c>
      <c r="L3598" s="2" t="str">
        <f t="shared" si="170"/>
        <v>A</v>
      </c>
      <c r="M3598" s="2" t="s">
        <v>637</v>
      </c>
      <c r="N3598" s="2" t="s">
        <v>417</v>
      </c>
      <c r="O3598" s="2" t="s">
        <v>70</v>
      </c>
    </row>
    <row r="3599" spans="1:15">
      <c r="A3599" s="38">
        <v>41270</v>
      </c>
      <c r="B3599" s="38">
        <v>50828</v>
      </c>
      <c r="C3599" s="131">
        <v>314</v>
      </c>
      <c r="D3599" s="39">
        <v>8.5099999999999995E-2</v>
      </c>
      <c r="E3599" s="39">
        <v>0.08</v>
      </c>
      <c r="F3599" s="40">
        <v>200000</v>
      </c>
      <c r="G3599" s="40">
        <v>200000</v>
      </c>
      <c r="H3599" s="40">
        <v>129089.67</v>
      </c>
      <c r="I3599" s="40">
        <v>138999.99</v>
      </c>
      <c r="J3599" s="67">
        <f t="shared" si="168"/>
        <v>0.64544835</v>
      </c>
      <c r="K3599" s="39">
        <f t="shared" si="169"/>
        <v>0.69499994999999992</v>
      </c>
      <c r="L3599" s="2" t="str">
        <f t="shared" si="170"/>
        <v>AA</v>
      </c>
      <c r="M3599" s="2" t="s">
        <v>454</v>
      </c>
      <c r="N3599" s="2" t="s">
        <v>416</v>
      </c>
      <c r="O3599" s="2" t="s">
        <v>70</v>
      </c>
    </row>
    <row r="3600" spans="1:15">
      <c r="A3600" s="42">
        <v>41484</v>
      </c>
      <c r="B3600" s="42">
        <v>54268</v>
      </c>
      <c r="C3600" s="130">
        <v>420</v>
      </c>
      <c r="D3600" s="43">
        <v>8.5099999999999995E-2</v>
      </c>
      <c r="E3600" s="43">
        <v>0.08</v>
      </c>
      <c r="F3600" s="44">
        <v>200000</v>
      </c>
      <c r="G3600" s="44">
        <v>200000</v>
      </c>
      <c r="H3600" s="44">
        <v>134353.74</v>
      </c>
      <c r="I3600" s="44">
        <v>138999.99</v>
      </c>
      <c r="J3600" s="68">
        <f t="shared" si="168"/>
        <v>0.6717687</v>
      </c>
      <c r="K3600" s="43">
        <f t="shared" si="169"/>
        <v>0.69499994999999992</v>
      </c>
      <c r="L3600" s="41" t="str">
        <f t="shared" si="170"/>
        <v>A</v>
      </c>
      <c r="M3600" s="41" t="s">
        <v>1098</v>
      </c>
      <c r="N3600" s="41" t="s">
        <v>419</v>
      </c>
      <c r="O3600" s="41" t="s">
        <v>70</v>
      </c>
    </row>
    <row r="3601" spans="1:15">
      <c r="A3601" s="38">
        <v>41527</v>
      </c>
      <c r="B3601" s="38">
        <v>54311</v>
      </c>
      <c r="C3601" s="131">
        <v>420</v>
      </c>
      <c r="D3601" s="39">
        <v>8.5099999999999995E-2</v>
      </c>
      <c r="E3601" s="39">
        <v>7.5300000000000006E-2</v>
      </c>
      <c r="F3601" s="40">
        <v>150000</v>
      </c>
      <c r="G3601" s="40">
        <v>150000</v>
      </c>
      <c r="H3601" s="40">
        <v>101170.96</v>
      </c>
      <c r="I3601" s="40">
        <v>104255.31</v>
      </c>
      <c r="J3601" s="67">
        <f t="shared" si="168"/>
        <v>0.67447306666666673</v>
      </c>
      <c r="K3601" s="39">
        <f t="shared" si="169"/>
        <v>0.69503539999999997</v>
      </c>
      <c r="L3601" s="2" t="str">
        <f t="shared" si="170"/>
        <v>A</v>
      </c>
      <c r="M3601" s="2" t="s">
        <v>619</v>
      </c>
      <c r="N3601" s="2" t="s">
        <v>427</v>
      </c>
      <c r="O3601" s="2" t="s">
        <v>70</v>
      </c>
    </row>
    <row r="3602" spans="1:15">
      <c r="A3602" s="42">
        <v>41423</v>
      </c>
      <c r="B3602" s="42">
        <v>46902</v>
      </c>
      <c r="C3602" s="130">
        <v>180</v>
      </c>
      <c r="D3602" s="43">
        <v>8.5099999999999995E-2</v>
      </c>
      <c r="E3602" s="43">
        <v>0.08</v>
      </c>
      <c r="F3602" s="44">
        <v>130000</v>
      </c>
      <c r="G3602" s="44">
        <v>130000</v>
      </c>
      <c r="H3602" s="44">
        <v>82798.64</v>
      </c>
      <c r="I3602" s="44">
        <v>90363.99</v>
      </c>
      <c r="J3602" s="68">
        <f t="shared" si="168"/>
        <v>0.63691261538461541</v>
      </c>
      <c r="K3602" s="43">
        <f t="shared" si="169"/>
        <v>0.69510761538461541</v>
      </c>
      <c r="L3602" s="41" t="str">
        <f t="shared" si="170"/>
        <v>AA</v>
      </c>
      <c r="M3602" s="41" t="s">
        <v>858</v>
      </c>
      <c r="N3602" s="41" t="s">
        <v>417</v>
      </c>
      <c r="O3602" s="41" t="s">
        <v>70</v>
      </c>
    </row>
    <row r="3603" spans="1:15">
      <c r="A3603" s="42">
        <v>41627</v>
      </c>
      <c r="B3603" s="42">
        <v>52401</v>
      </c>
      <c r="C3603" s="130">
        <v>354</v>
      </c>
      <c r="D3603" s="43">
        <v>8.5099999999999995E-2</v>
      </c>
      <c r="E3603" s="43">
        <v>7.4400000000000008E-2</v>
      </c>
      <c r="F3603" s="44">
        <v>156651.88</v>
      </c>
      <c r="G3603" s="44">
        <v>156651.88</v>
      </c>
      <c r="H3603" s="44">
        <v>105602.9</v>
      </c>
      <c r="I3603" s="44">
        <v>108890.74</v>
      </c>
      <c r="J3603" s="68">
        <f t="shared" si="168"/>
        <v>0.67412468972603456</v>
      </c>
      <c r="K3603" s="43">
        <f t="shared" si="169"/>
        <v>0.69511288342023092</v>
      </c>
      <c r="L3603" s="41" t="str">
        <f t="shared" si="170"/>
        <v>A</v>
      </c>
      <c r="M3603" s="41" t="s">
        <v>467</v>
      </c>
      <c r="N3603" s="41" t="s">
        <v>425</v>
      </c>
      <c r="O3603" s="41" t="s">
        <v>70</v>
      </c>
    </row>
    <row r="3604" spans="1:15">
      <c r="A3604" s="38">
        <v>41691</v>
      </c>
      <c r="B3604" s="38">
        <v>48996</v>
      </c>
      <c r="C3604" s="131">
        <v>240</v>
      </c>
      <c r="D3604" s="39">
        <v>8.5099999999999995E-2</v>
      </c>
      <c r="E3604" s="39">
        <v>0.08</v>
      </c>
      <c r="F3604" s="40">
        <v>168273.45</v>
      </c>
      <c r="G3604" s="40">
        <v>168273.45</v>
      </c>
      <c r="H3604" s="40">
        <v>112053.05</v>
      </c>
      <c r="I3604" s="40">
        <v>116999.99</v>
      </c>
      <c r="J3604" s="67">
        <f t="shared" si="168"/>
        <v>0.66589857164038646</v>
      </c>
      <c r="K3604" s="39">
        <f t="shared" si="169"/>
        <v>0.69529679221529006</v>
      </c>
      <c r="L3604" s="2" t="str">
        <f t="shared" si="170"/>
        <v>A</v>
      </c>
      <c r="M3604" s="2" t="s">
        <v>697</v>
      </c>
      <c r="N3604" s="2" t="s">
        <v>417</v>
      </c>
      <c r="O3604" s="2" t="s">
        <v>70</v>
      </c>
    </row>
    <row r="3605" spans="1:15">
      <c r="A3605" s="38">
        <v>41375</v>
      </c>
      <c r="B3605" s="38">
        <v>54159</v>
      </c>
      <c r="C3605" s="131">
        <v>420</v>
      </c>
      <c r="D3605" s="39">
        <v>8.5099999999999995E-2</v>
      </c>
      <c r="E3605" s="39">
        <v>0.08</v>
      </c>
      <c r="F3605" s="40">
        <v>117700</v>
      </c>
      <c r="G3605" s="40">
        <v>117700</v>
      </c>
      <c r="H3605" s="40">
        <v>79629.460000000006</v>
      </c>
      <c r="I3605" s="40">
        <v>81836.61</v>
      </c>
      <c r="J3605" s="67">
        <f t="shared" si="168"/>
        <v>0.67654596431605785</v>
      </c>
      <c r="K3605" s="39">
        <f t="shared" si="169"/>
        <v>0.69529830076465593</v>
      </c>
      <c r="L3605" s="2" t="str">
        <f t="shared" si="170"/>
        <v>A</v>
      </c>
      <c r="M3605" s="2" t="s">
        <v>191</v>
      </c>
      <c r="N3605" s="2" t="s">
        <v>435</v>
      </c>
      <c r="O3605" s="2" t="s">
        <v>70</v>
      </c>
    </row>
    <row r="3606" spans="1:15">
      <c r="A3606" s="42">
        <v>41400</v>
      </c>
      <c r="B3606" s="42">
        <v>54184</v>
      </c>
      <c r="C3606" s="130">
        <v>420</v>
      </c>
      <c r="D3606" s="43">
        <v>8.5099999999999995E-2</v>
      </c>
      <c r="E3606" s="43">
        <v>0.08</v>
      </c>
      <c r="F3606" s="44">
        <v>171000</v>
      </c>
      <c r="G3606" s="44">
        <v>171000</v>
      </c>
      <c r="H3606" s="44">
        <v>114312.87</v>
      </c>
      <c r="I3606" s="44">
        <v>118899.99</v>
      </c>
      <c r="J3606" s="68">
        <f t="shared" si="168"/>
        <v>0.66849631578947366</v>
      </c>
      <c r="K3606" s="43">
        <f t="shared" si="169"/>
        <v>0.69532157894736846</v>
      </c>
      <c r="L3606" s="41" t="str">
        <f t="shared" si="170"/>
        <v>A</v>
      </c>
      <c r="M3606" s="41" t="s">
        <v>887</v>
      </c>
      <c r="N3606" s="41" t="s">
        <v>432</v>
      </c>
      <c r="O3606" s="41" t="s">
        <v>70</v>
      </c>
    </row>
    <row r="3607" spans="1:15">
      <c r="A3607" s="38">
        <v>41138</v>
      </c>
      <c r="B3607" s="38">
        <v>53921</v>
      </c>
      <c r="C3607" s="131">
        <v>420</v>
      </c>
      <c r="D3607" s="39">
        <v>8.5099999999999995E-2</v>
      </c>
      <c r="E3607" s="39">
        <v>7.5300000000000006E-2</v>
      </c>
      <c r="F3607" s="40">
        <v>145000</v>
      </c>
      <c r="G3607" s="40">
        <v>145000</v>
      </c>
      <c r="H3607" s="40">
        <v>94771.21</v>
      </c>
      <c r="I3607" s="40">
        <v>100840.3</v>
      </c>
      <c r="J3607" s="67">
        <f t="shared" si="168"/>
        <v>0.65359455172413794</v>
      </c>
      <c r="K3607" s="39">
        <f t="shared" si="169"/>
        <v>0.69545034482758628</v>
      </c>
      <c r="L3607" s="2" t="str">
        <f t="shared" si="170"/>
        <v>A</v>
      </c>
      <c r="M3607" s="2" t="s">
        <v>622</v>
      </c>
      <c r="N3607" s="2" t="s">
        <v>421</v>
      </c>
      <c r="O3607" s="2" t="s">
        <v>70</v>
      </c>
    </row>
    <row r="3608" spans="1:15">
      <c r="A3608" s="42">
        <v>41243</v>
      </c>
      <c r="B3608" s="42">
        <v>54026</v>
      </c>
      <c r="C3608" s="130">
        <v>420</v>
      </c>
      <c r="D3608" s="43">
        <v>8.5099999999999995E-2</v>
      </c>
      <c r="E3608" s="43">
        <v>0.08</v>
      </c>
      <c r="F3608" s="44">
        <v>172519</v>
      </c>
      <c r="G3608" s="44">
        <v>172519</v>
      </c>
      <c r="H3608" s="44">
        <v>113566.71</v>
      </c>
      <c r="I3608" s="44">
        <v>119999.99</v>
      </c>
      <c r="J3608" s="68">
        <f t="shared" si="168"/>
        <v>0.65828523235121927</v>
      </c>
      <c r="K3608" s="43">
        <f t="shared" si="169"/>
        <v>0.69557550182878414</v>
      </c>
      <c r="L3608" s="41" t="str">
        <f t="shared" si="170"/>
        <v>A</v>
      </c>
      <c r="M3608" s="41" t="s">
        <v>565</v>
      </c>
      <c r="N3608" s="41" t="s">
        <v>432</v>
      </c>
      <c r="O3608" s="41" t="s">
        <v>70</v>
      </c>
    </row>
    <row r="3609" spans="1:15">
      <c r="A3609" s="38">
        <v>41299</v>
      </c>
      <c r="B3609" s="38">
        <v>54082</v>
      </c>
      <c r="C3609" s="131">
        <v>420</v>
      </c>
      <c r="D3609" s="39">
        <v>8.5099999999999995E-2</v>
      </c>
      <c r="E3609" s="39">
        <v>0.08</v>
      </c>
      <c r="F3609" s="40">
        <v>160000</v>
      </c>
      <c r="G3609" s="40">
        <v>160000</v>
      </c>
      <c r="H3609" s="40">
        <v>105993.15</v>
      </c>
      <c r="I3609" s="40">
        <v>111296.62</v>
      </c>
      <c r="J3609" s="67">
        <f t="shared" si="168"/>
        <v>0.66245718749999993</v>
      </c>
      <c r="K3609" s="39">
        <f t="shared" si="169"/>
        <v>0.69560387499999998</v>
      </c>
      <c r="L3609" s="2" t="str">
        <f t="shared" si="170"/>
        <v>A</v>
      </c>
      <c r="M3609" s="2" t="s">
        <v>1044</v>
      </c>
      <c r="N3609" s="2" t="s">
        <v>417</v>
      </c>
      <c r="O3609" s="2" t="s">
        <v>70</v>
      </c>
    </row>
    <row r="3610" spans="1:15">
      <c r="A3610" s="38">
        <v>41513</v>
      </c>
      <c r="B3610" s="38">
        <v>54297</v>
      </c>
      <c r="C3610" s="131">
        <v>420</v>
      </c>
      <c r="D3610" s="39">
        <v>8.5099999999999995E-2</v>
      </c>
      <c r="E3610" s="39">
        <v>0.08</v>
      </c>
      <c r="F3610" s="40">
        <v>115000</v>
      </c>
      <c r="G3610" s="40">
        <v>115000</v>
      </c>
      <c r="H3610" s="40">
        <v>77526.92</v>
      </c>
      <c r="I3610" s="40">
        <v>79999.990000000005</v>
      </c>
      <c r="J3610" s="67">
        <f t="shared" si="168"/>
        <v>0.67414713043478258</v>
      </c>
      <c r="K3610" s="39">
        <f t="shared" si="169"/>
        <v>0.69565208695652181</v>
      </c>
      <c r="L3610" s="2" t="str">
        <f t="shared" si="170"/>
        <v>A</v>
      </c>
      <c r="M3610" s="2" t="s">
        <v>1366</v>
      </c>
      <c r="N3610" s="2" t="s">
        <v>424</v>
      </c>
      <c r="O3610" s="2" t="s">
        <v>70</v>
      </c>
    </row>
    <row r="3611" spans="1:15">
      <c r="A3611" s="38">
        <v>41380</v>
      </c>
      <c r="B3611" s="38">
        <v>54164</v>
      </c>
      <c r="C3611" s="131">
        <v>420</v>
      </c>
      <c r="D3611" s="39">
        <v>8.5099999999999995E-2</v>
      </c>
      <c r="E3611" s="39">
        <v>7.5300000000000006E-2</v>
      </c>
      <c r="F3611" s="40">
        <v>165000</v>
      </c>
      <c r="G3611" s="40">
        <v>165000</v>
      </c>
      <c r="H3611" s="40">
        <v>110123.98</v>
      </c>
      <c r="I3611" s="40">
        <v>114799.99</v>
      </c>
      <c r="J3611" s="67">
        <f t="shared" si="168"/>
        <v>0.66741806060606057</v>
      </c>
      <c r="K3611" s="39">
        <f t="shared" si="169"/>
        <v>0.69575751515151518</v>
      </c>
      <c r="L3611" s="2" t="str">
        <f t="shared" si="170"/>
        <v>A</v>
      </c>
      <c r="M3611" s="2" t="s">
        <v>497</v>
      </c>
      <c r="N3611" s="2" t="s">
        <v>417</v>
      </c>
      <c r="O3611" s="2" t="s">
        <v>70</v>
      </c>
    </row>
    <row r="3612" spans="1:15">
      <c r="A3612" s="42">
        <v>41731</v>
      </c>
      <c r="B3612" s="42">
        <v>47210</v>
      </c>
      <c r="C3612" s="130">
        <v>180</v>
      </c>
      <c r="D3612" s="43">
        <v>8.5099999999999995E-2</v>
      </c>
      <c r="E3612" s="43">
        <v>0.08</v>
      </c>
      <c r="F3612" s="44">
        <v>200000</v>
      </c>
      <c r="G3612" s="44">
        <v>200000</v>
      </c>
      <c r="H3612" s="44">
        <v>132741.37</v>
      </c>
      <c r="I3612" s="44">
        <v>139160.85999999999</v>
      </c>
      <c r="J3612" s="68">
        <f t="shared" si="168"/>
        <v>0.66370684999999996</v>
      </c>
      <c r="K3612" s="43">
        <f t="shared" si="169"/>
        <v>0.69580429999999993</v>
      </c>
      <c r="L3612" s="41" t="str">
        <f t="shared" si="170"/>
        <v>A</v>
      </c>
      <c r="M3612" s="41" t="s">
        <v>539</v>
      </c>
      <c r="N3612" s="41" t="s">
        <v>429</v>
      </c>
      <c r="O3612" s="41" t="s">
        <v>70</v>
      </c>
    </row>
    <row r="3613" spans="1:15">
      <c r="A3613" s="42">
        <v>41102</v>
      </c>
      <c r="B3613" s="42">
        <v>51603</v>
      </c>
      <c r="C3613" s="130">
        <v>345</v>
      </c>
      <c r="D3613" s="43">
        <v>8.5099999999999995E-2</v>
      </c>
      <c r="E3613" s="43">
        <v>0.08</v>
      </c>
      <c r="F3613" s="44">
        <v>175000</v>
      </c>
      <c r="G3613" s="44">
        <v>175000</v>
      </c>
      <c r="H3613" s="44">
        <v>112152.73</v>
      </c>
      <c r="I3613" s="44">
        <v>121776.09</v>
      </c>
      <c r="J3613" s="68">
        <f t="shared" si="168"/>
        <v>0.6408727428571428</v>
      </c>
      <c r="K3613" s="43">
        <f t="shared" si="169"/>
        <v>0.69586337142857135</v>
      </c>
      <c r="L3613" s="41" t="str">
        <f t="shared" si="170"/>
        <v>AA</v>
      </c>
      <c r="M3613" s="41" t="s">
        <v>564</v>
      </c>
      <c r="N3613" s="41" t="s">
        <v>417</v>
      </c>
      <c r="O3613" s="41" t="s">
        <v>70</v>
      </c>
    </row>
    <row r="3614" spans="1:15">
      <c r="A3614" s="42">
        <v>41225</v>
      </c>
      <c r="B3614" s="42">
        <v>52182</v>
      </c>
      <c r="C3614" s="130">
        <v>360</v>
      </c>
      <c r="D3614" s="43">
        <v>8.5099999999999995E-2</v>
      </c>
      <c r="E3614" s="43">
        <v>0.08</v>
      </c>
      <c r="F3614" s="44">
        <v>158060.45000000001</v>
      </c>
      <c r="G3614" s="44">
        <v>158060.45000000001</v>
      </c>
      <c r="H3614" s="44">
        <v>102960.07</v>
      </c>
      <c r="I3614" s="44">
        <v>109999.99</v>
      </c>
      <c r="J3614" s="68">
        <f t="shared" si="168"/>
        <v>0.65139679154399477</v>
      </c>
      <c r="K3614" s="43">
        <f t="shared" si="169"/>
        <v>0.69593620668548017</v>
      </c>
      <c r="L3614" s="41" t="str">
        <f t="shared" si="170"/>
        <v>A</v>
      </c>
      <c r="M3614" s="41" t="s">
        <v>1100</v>
      </c>
      <c r="N3614" s="41" t="s">
        <v>437</v>
      </c>
      <c r="O3614" s="41" t="s">
        <v>70</v>
      </c>
    </row>
    <row r="3615" spans="1:15">
      <c r="A3615" s="42">
        <v>41680</v>
      </c>
      <c r="B3615" s="42">
        <v>50811</v>
      </c>
      <c r="C3615" s="130">
        <v>300</v>
      </c>
      <c r="D3615" s="43">
        <v>8.5099999999999995E-2</v>
      </c>
      <c r="E3615" s="43">
        <v>8.5099999999999995E-2</v>
      </c>
      <c r="F3615" s="44">
        <v>148000</v>
      </c>
      <c r="G3615" s="44">
        <v>148000</v>
      </c>
      <c r="H3615" s="44">
        <v>103227.14</v>
      </c>
      <c r="I3615" s="44">
        <v>103000</v>
      </c>
      <c r="J3615" s="68">
        <f t="shared" si="168"/>
        <v>0.69748067567567562</v>
      </c>
      <c r="K3615" s="43">
        <f t="shared" si="169"/>
        <v>0.69594594594594594</v>
      </c>
      <c r="L3615" s="41" t="str">
        <f t="shared" si="170"/>
        <v>A</v>
      </c>
      <c r="M3615" s="41" t="s">
        <v>542</v>
      </c>
      <c r="N3615" s="41" t="s">
        <v>417</v>
      </c>
      <c r="O3615" s="41" t="s">
        <v>70</v>
      </c>
    </row>
    <row r="3616" spans="1:15">
      <c r="A3616" s="38">
        <v>41472</v>
      </c>
      <c r="B3616" s="38">
        <v>45124</v>
      </c>
      <c r="C3616" s="131">
        <v>120</v>
      </c>
      <c r="D3616" s="39">
        <v>8.5099999999999995E-2</v>
      </c>
      <c r="E3616" s="39">
        <v>0.08</v>
      </c>
      <c r="F3616" s="40">
        <v>162900</v>
      </c>
      <c r="G3616" s="40">
        <v>162900</v>
      </c>
      <c r="H3616" s="40">
        <v>104831.3</v>
      </c>
      <c r="I3616" s="40">
        <v>113374.61</v>
      </c>
      <c r="J3616" s="67">
        <f t="shared" si="168"/>
        <v>0.64353161448741558</v>
      </c>
      <c r="K3616" s="39">
        <f t="shared" si="169"/>
        <v>0.6959767341927563</v>
      </c>
      <c r="L3616" s="2" t="str">
        <f t="shared" si="170"/>
        <v>AA</v>
      </c>
      <c r="M3616" s="2" t="s">
        <v>727</v>
      </c>
      <c r="N3616" s="2" t="s">
        <v>415</v>
      </c>
      <c r="O3616" s="2" t="s">
        <v>70</v>
      </c>
    </row>
    <row r="3617" spans="1:15">
      <c r="A3617" s="38">
        <v>41396</v>
      </c>
      <c r="B3617" s="38">
        <v>54180</v>
      </c>
      <c r="C3617" s="131">
        <v>420</v>
      </c>
      <c r="D3617" s="39">
        <v>8.5099999999999995E-2</v>
      </c>
      <c r="E3617" s="39">
        <v>0.08</v>
      </c>
      <c r="F3617" s="40">
        <v>115000</v>
      </c>
      <c r="G3617" s="40">
        <v>115000</v>
      </c>
      <c r="H3617" s="40">
        <v>76971.66</v>
      </c>
      <c r="I3617" s="40">
        <v>80037.8</v>
      </c>
      <c r="J3617" s="67">
        <f t="shared" si="168"/>
        <v>0.66931878260869571</v>
      </c>
      <c r="K3617" s="39">
        <f t="shared" si="169"/>
        <v>0.69598086956521743</v>
      </c>
      <c r="L3617" s="2" t="str">
        <f t="shared" si="170"/>
        <v>A</v>
      </c>
      <c r="M3617" s="2" t="s">
        <v>876</v>
      </c>
      <c r="N3617" s="2" t="s">
        <v>420</v>
      </c>
      <c r="O3617" s="2" t="s">
        <v>70</v>
      </c>
    </row>
    <row r="3618" spans="1:15">
      <c r="A3618" s="38">
        <v>41666</v>
      </c>
      <c r="B3618" s="38">
        <v>52623</v>
      </c>
      <c r="C3618" s="131">
        <v>360</v>
      </c>
      <c r="D3618" s="39">
        <v>8.5099999999999995E-2</v>
      </c>
      <c r="E3618" s="39">
        <v>0.08</v>
      </c>
      <c r="F3618" s="40">
        <v>125000</v>
      </c>
      <c r="G3618" s="40">
        <v>125000</v>
      </c>
      <c r="H3618" s="40">
        <v>84724.1</v>
      </c>
      <c r="I3618" s="40">
        <v>86999.99</v>
      </c>
      <c r="J3618" s="67">
        <f t="shared" si="168"/>
        <v>0.67779280000000008</v>
      </c>
      <c r="K3618" s="39">
        <f t="shared" si="169"/>
        <v>0.69599991999999999</v>
      </c>
      <c r="L3618" s="2" t="str">
        <f t="shared" si="170"/>
        <v>A</v>
      </c>
      <c r="M3618" s="2" t="s">
        <v>633</v>
      </c>
      <c r="N3618" s="2" t="s">
        <v>422</v>
      </c>
      <c r="O3618" s="2" t="s">
        <v>70</v>
      </c>
    </row>
    <row r="3619" spans="1:15">
      <c r="A3619" s="42">
        <v>41446</v>
      </c>
      <c r="B3619" s="42">
        <v>54230</v>
      </c>
      <c r="C3619" s="130">
        <v>420</v>
      </c>
      <c r="D3619" s="43">
        <v>8.5099999999999995E-2</v>
      </c>
      <c r="E3619" s="43">
        <v>7.4400000000000008E-2</v>
      </c>
      <c r="F3619" s="44">
        <v>160000</v>
      </c>
      <c r="G3619" s="44">
        <v>160000</v>
      </c>
      <c r="H3619" s="44">
        <v>110619.97</v>
      </c>
      <c r="I3619" s="44">
        <v>111373.06</v>
      </c>
      <c r="J3619" s="68">
        <f t="shared" si="168"/>
        <v>0.69137481249999999</v>
      </c>
      <c r="K3619" s="43">
        <f t="shared" si="169"/>
        <v>0.69608162500000004</v>
      </c>
      <c r="L3619" s="41" t="str">
        <f t="shared" si="170"/>
        <v>A</v>
      </c>
      <c r="M3619" s="41" t="s">
        <v>584</v>
      </c>
      <c r="N3619" s="41" t="s">
        <v>417</v>
      </c>
      <c r="O3619" s="41" t="s">
        <v>70</v>
      </c>
    </row>
    <row r="3620" spans="1:15">
      <c r="A3620" s="38">
        <v>41201</v>
      </c>
      <c r="B3620" s="38">
        <v>50483</v>
      </c>
      <c r="C3620" s="131">
        <v>305</v>
      </c>
      <c r="D3620" s="39">
        <v>8.5099999999999995E-2</v>
      </c>
      <c r="E3620" s="39">
        <v>0.08</v>
      </c>
      <c r="F3620" s="40">
        <v>200000</v>
      </c>
      <c r="G3620" s="40">
        <v>200000</v>
      </c>
      <c r="H3620" s="40">
        <v>127905.33</v>
      </c>
      <c r="I3620" s="40">
        <v>139217.03</v>
      </c>
      <c r="J3620" s="67">
        <f t="shared" si="168"/>
        <v>0.63952664999999997</v>
      </c>
      <c r="K3620" s="39">
        <f t="shared" si="169"/>
        <v>0.69608515000000004</v>
      </c>
      <c r="L3620" s="2" t="str">
        <f t="shared" si="170"/>
        <v>AA</v>
      </c>
      <c r="M3620" s="2" t="s">
        <v>693</v>
      </c>
      <c r="N3620" s="2" t="s">
        <v>419</v>
      </c>
      <c r="O3620" s="2" t="s">
        <v>70</v>
      </c>
    </row>
    <row r="3621" spans="1:15">
      <c r="A3621" s="42">
        <v>41596</v>
      </c>
      <c r="B3621" s="42">
        <v>50727</v>
      </c>
      <c r="C3621" s="130">
        <v>300</v>
      </c>
      <c r="D3621" s="43">
        <v>8.5099999999999995E-2</v>
      </c>
      <c r="E3621" s="43">
        <v>0.08</v>
      </c>
      <c r="F3621" s="44">
        <v>181000</v>
      </c>
      <c r="G3621" s="44">
        <v>181000</v>
      </c>
      <c r="H3621" s="44">
        <v>121072.43</v>
      </c>
      <c r="I3621" s="44">
        <v>125999.99</v>
      </c>
      <c r="J3621" s="68">
        <f t="shared" si="168"/>
        <v>0.66890845303867397</v>
      </c>
      <c r="K3621" s="43">
        <f t="shared" si="169"/>
        <v>0.69613254143646408</v>
      </c>
      <c r="L3621" s="41" t="str">
        <f t="shared" si="170"/>
        <v>A</v>
      </c>
      <c r="M3621" s="41" t="s">
        <v>531</v>
      </c>
      <c r="N3621" s="41" t="s">
        <v>423</v>
      </c>
      <c r="O3621" s="41" t="s">
        <v>70</v>
      </c>
    </row>
    <row r="3622" spans="1:15">
      <c r="A3622" s="38">
        <v>41648</v>
      </c>
      <c r="B3622" s="38">
        <v>51995</v>
      </c>
      <c r="C3622" s="131">
        <v>340</v>
      </c>
      <c r="D3622" s="39">
        <v>8.5099999999999995E-2</v>
      </c>
      <c r="E3622" s="39">
        <v>7.5300000000000006E-2</v>
      </c>
      <c r="F3622" s="40">
        <v>176000</v>
      </c>
      <c r="G3622" s="40">
        <v>176000</v>
      </c>
      <c r="H3622" s="40">
        <v>118996.25</v>
      </c>
      <c r="I3622" s="40">
        <v>122528.25</v>
      </c>
      <c r="J3622" s="67">
        <f t="shared" si="168"/>
        <v>0.67611505681818185</v>
      </c>
      <c r="K3622" s="39">
        <f t="shared" si="169"/>
        <v>0.69618323863636367</v>
      </c>
      <c r="L3622" s="2" t="str">
        <f t="shared" si="170"/>
        <v>A</v>
      </c>
      <c r="M3622" s="2" t="s">
        <v>1278</v>
      </c>
      <c r="N3622" s="2" t="s">
        <v>417</v>
      </c>
      <c r="O3622" s="2" t="s">
        <v>70</v>
      </c>
    </row>
    <row r="3623" spans="1:15">
      <c r="A3623" s="38">
        <v>41359</v>
      </c>
      <c r="B3623" s="38">
        <v>52316</v>
      </c>
      <c r="C3623" s="131">
        <v>360</v>
      </c>
      <c r="D3623" s="39">
        <v>8.5099999999999995E-2</v>
      </c>
      <c r="E3623" s="39">
        <v>0.08</v>
      </c>
      <c r="F3623" s="40">
        <v>158000</v>
      </c>
      <c r="G3623" s="40">
        <v>158000</v>
      </c>
      <c r="H3623" s="40">
        <v>104522.43</v>
      </c>
      <c r="I3623" s="40">
        <v>109999.99</v>
      </c>
      <c r="J3623" s="67">
        <f t="shared" si="168"/>
        <v>0.66153436708860758</v>
      </c>
      <c r="K3623" s="39">
        <f t="shared" si="169"/>
        <v>0.69620246835443045</v>
      </c>
      <c r="L3623" s="2" t="str">
        <f t="shared" si="170"/>
        <v>A</v>
      </c>
      <c r="M3623" s="2" t="s">
        <v>884</v>
      </c>
      <c r="N3623" s="2" t="s">
        <v>421</v>
      </c>
      <c r="O3623" s="2" t="s">
        <v>70</v>
      </c>
    </row>
    <row r="3624" spans="1:15">
      <c r="A3624" s="38">
        <v>41647</v>
      </c>
      <c r="B3624" s="38">
        <v>54431</v>
      </c>
      <c r="C3624" s="131">
        <v>420</v>
      </c>
      <c r="D3624" s="39">
        <v>8.5099999999999995E-2</v>
      </c>
      <c r="E3624" s="39">
        <v>7.5300000000000006E-2</v>
      </c>
      <c r="F3624" s="40">
        <v>158000</v>
      </c>
      <c r="G3624" s="40">
        <v>158000</v>
      </c>
      <c r="H3624" s="40">
        <v>107637.66</v>
      </c>
      <c r="I3624" s="40">
        <v>109999.99</v>
      </c>
      <c r="J3624" s="67">
        <f t="shared" si="168"/>
        <v>0.68125101265822785</v>
      </c>
      <c r="K3624" s="39">
        <f t="shared" si="169"/>
        <v>0.69620246835443045</v>
      </c>
      <c r="L3624" s="2" t="str">
        <f t="shared" si="170"/>
        <v>A</v>
      </c>
      <c r="M3624" s="2" t="s">
        <v>505</v>
      </c>
      <c r="N3624" s="2" t="s">
        <v>424</v>
      </c>
      <c r="O3624" s="2" t="s">
        <v>70</v>
      </c>
    </row>
    <row r="3625" spans="1:15">
      <c r="A3625" s="38">
        <v>41390</v>
      </c>
      <c r="B3625" s="38">
        <v>50521</v>
      </c>
      <c r="C3625" s="131">
        <v>300</v>
      </c>
      <c r="D3625" s="39">
        <v>8.5099999999999995E-2</v>
      </c>
      <c r="E3625" s="39">
        <v>7.4400000000000008E-2</v>
      </c>
      <c r="F3625" s="40">
        <v>158000</v>
      </c>
      <c r="G3625" s="40">
        <v>158000</v>
      </c>
      <c r="H3625" s="40">
        <v>109017.71</v>
      </c>
      <c r="I3625" s="40">
        <v>110000</v>
      </c>
      <c r="J3625" s="67">
        <f t="shared" si="168"/>
        <v>0.68998550632911393</v>
      </c>
      <c r="K3625" s="39">
        <f t="shared" si="169"/>
        <v>0.69620253164556967</v>
      </c>
      <c r="L3625" s="2" t="str">
        <f t="shared" si="170"/>
        <v>A</v>
      </c>
      <c r="M3625" s="2" t="s">
        <v>637</v>
      </c>
      <c r="N3625" s="2" t="s">
        <v>417</v>
      </c>
      <c r="O3625" s="2" t="s">
        <v>70</v>
      </c>
    </row>
    <row r="3626" spans="1:15">
      <c r="A3626" s="38">
        <v>41254</v>
      </c>
      <c r="B3626" s="38">
        <v>54037</v>
      </c>
      <c r="C3626" s="131">
        <v>420</v>
      </c>
      <c r="D3626" s="39">
        <v>8.5099999999999995E-2</v>
      </c>
      <c r="E3626" s="39">
        <v>7.8100000000000003E-2</v>
      </c>
      <c r="F3626" s="40">
        <v>168000</v>
      </c>
      <c r="G3626" s="40">
        <v>168000</v>
      </c>
      <c r="H3626" s="40">
        <v>111135.75</v>
      </c>
      <c r="I3626" s="40">
        <v>116999.99</v>
      </c>
      <c r="J3626" s="67">
        <f t="shared" si="168"/>
        <v>0.66152232142857148</v>
      </c>
      <c r="K3626" s="39">
        <f t="shared" si="169"/>
        <v>0.69642851190476196</v>
      </c>
      <c r="L3626" s="2" t="str">
        <f t="shared" si="170"/>
        <v>A</v>
      </c>
      <c r="M3626" s="2" t="s">
        <v>959</v>
      </c>
      <c r="N3626" s="2" t="s">
        <v>416</v>
      </c>
      <c r="O3626" s="2" t="s">
        <v>70</v>
      </c>
    </row>
    <row r="3627" spans="1:15">
      <c r="A3627" s="38">
        <v>41120</v>
      </c>
      <c r="B3627" s="38">
        <v>52077</v>
      </c>
      <c r="C3627" s="131">
        <v>360</v>
      </c>
      <c r="D3627" s="39">
        <v>8.5099999999999995E-2</v>
      </c>
      <c r="E3627" s="39">
        <v>7.5300000000000006E-2</v>
      </c>
      <c r="F3627" s="40">
        <v>194000</v>
      </c>
      <c r="G3627" s="40">
        <v>194000</v>
      </c>
      <c r="H3627" s="40">
        <v>132690.66</v>
      </c>
      <c r="I3627" s="40">
        <v>135113.03</v>
      </c>
      <c r="J3627" s="67">
        <f t="shared" si="168"/>
        <v>0.68397247422680418</v>
      </c>
      <c r="K3627" s="39">
        <f t="shared" si="169"/>
        <v>0.69645891752577316</v>
      </c>
      <c r="L3627" s="2" t="str">
        <f t="shared" si="170"/>
        <v>A</v>
      </c>
      <c r="M3627" s="2" t="s">
        <v>475</v>
      </c>
      <c r="N3627" s="2" t="s">
        <v>427</v>
      </c>
      <c r="O3627" s="2" t="s">
        <v>70</v>
      </c>
    </row>
    <row r="3628" spans="1:15">
      <c r="A3628" s="38">
        <v>41716</v>
      </c>
      <c r="B3628" s="38">
        <v>49021</v>
      </c>
      <c r="C3628" s="131">
        <v>240</v>
      </c>
      <c r="D3628" s="39">
        <v>8.5099999999999995E-2</v>
      </c>
      <c r="E3628" s="39">
        <v>0.08</v>
      </c>
      <c r="F3628" s="40">
        <v>145000</v>
      </c>
      <c r="G3628" s="40">
        <v>145000</v>
      </c>
      <c r="H3628" s="40">
        <v>100070.96</v>
      </c>
      <c r="I3628" s="40">
        <v>101000</v>
      </c>
      <c r="J3628" s="67">
        <f t="shared" si="168"/>
        <v>0.69014455172413802</v>
      </c>
      <c r="K3628" s="39">
        <f t="shared" si="169"/>
        <v>0.69655172413793098</v>
      </c>
      <c r="L3628" s="2" t="str">
        <f t="shared" si="170"/>
        <v>A</v>
      </c>
      <c r="M3628" s="2" t="s">
        <v>461</v>
      </c>
      <c r="N3628" s="2" t="s">
        <v>416</v>
      </c>
      <c r="O3628" s="2" t="s">
        <v>70</v>
      </c>
    </row>
    <row r="3629" spans="1:15">
      <c r="A3629" s="42">
        <v>41255</v>
      </c>
      <c r="B3629" s="42">
        <v>54038</v>
      </c>
      <c r="C3629" s="130">
        <v>420</v>
      </c>
      <c r="D3629" s="43">
        <v>8.5099999999999995E-2</v>
      </c>
      <c r="E3629" s="43">
        <v>7.5300000000000006E-2</v>
      </c>
      <c r="F3629" s="44">
        <v>122905.86</v>
      </c>
      <c r="G3629" s="44">
        <v>122905.86</v>
      </c>
      <c r="H3629" s="44">
        <v>82923.02</v>
      </c>
      <c r="I3629" s="44">
        <v>85620</v>
      </c>
      <c r="J3629" s="68">
        <f t="shared" si="168"/>
        <v>0.67468727691258989</v>
      </c>
      <c r="K3629" s="43">
        <f t="shared" si="169"/>
        <v>0.69663073835535583</v>
      </c>
      <c r="L3629" s="41" t="str">
        <f t="shared" si="170"/>
        <v>A</v>
      </c>
      <c r="M3629" s="41" t="s">
        <v>1031</v>
      </c>
      <c r="N3629" s="41" t="s">
        <v>422</v>
      </c>
      <c r="O3629" s="41" t="s">
        <v>70</v>
      </c>
    </row>
    <row r="3630" spans="1:15">
      <c r="A3630" s="38">
        <v>41570</v>
      </c>
      <c r="B3630" s="38">
        <v>52527</v>
      </c>
      <c r="C3630" s="131">
        <v>360</v>
      </c>
      <c r="D3630" s="39">
        <v>8.5099999999999995E-2</v>
      </c>
      <c r="E3630" s="39">
        <v>0.08</v>
      </c>
      <c r="F3630" s="40">
        <v>150000</v>
      </c>
      <c r="G3630" s="40">
        <v>150000</v>
      </c>
      <c r="H3630" s="40">
        <v>104491.59</v>
      </c>
      <c r="I3630" s="40">
        <v>104499.99</v>
      </c>
      <c r="J3630" s="67">
        <f t="shared" si="168"/>
        <v>0.69661059999999997</v>
      </c>
      <c r="K3630" s="39">
        <f t="shared" si="169"/>
        <v>0.69666660000000002</v>
      </c>
      <c r="L3630" s="2" t="str">
        <f t="shared" si="170"/>
        <v>A</v>
      </c>
      <c r="M3630" s="2" t="s">
        <v>873</v>
      </c>
      <c r="N3630" s="2" t="s">
        <v>417</v>
      </c>
      <c r="O3630" s="2" t="s">
        <v>70</v>
      </c>
    </row>
    <row r="3631" spans="1:15">
      <c r="A3631" s="42">
        <v>41733</v>
      </c>
      <c r="B3631" s="42">
        <v>53908</v>
      </c>
      <c r="C3631" s="130">
        <v>400</v>
      </c>
      <c r="D3631" s="43">
        <v>8.5099999999999995E-2</v>
      </c>
      <c r="E3631" s="43">
        <v>0.08</v>
      </c>
      <c r="F3631" s="44">
        <v>157831</v>
      </c>
      <c r="G3631" s="44">
        <v>157831</v>
      </c>
      <c r="H3631" s="44">
        <v>108082.53</v>
      </c>
      <c r="I3631" s="44">
        <v>109965.59</v>
      </c>
      <c r="J3631" s="68">
        <f t="shared" si="168"/>
        <v>0.68479912057834014</v>
      </c>
      <c r="K3631" s="43">
        <f t="shared" si="169"/>
        <v>0.69672998333660685</v>
      </c>
      <c r="L3631" s="41" t="str">
        <f t="shared" si="170"/>
        <v>A</v>
      </c>
      <c r="M3631" s="41" t="s">
        <v>234</v>
      </c>
      <c r="N3631" s="41" t="s">
        <v>423</v>
      </c>
      <c r="O3631" s="41" t="s">
        <v>70</v>
      </c>
    </row>
    <row r="3632" spans="1:15">
      <c r="A3632" s="38">
        <v>41369</v>
      </c>
      <c r="B3632" s="38">
        <v>54153</v>
      </c>
      <c r="C3632" s="131">
        <v>420</v>
      </c>
      <c r="D3632" s="39">
        <v>8.5099999999999995E-2</v>
      </c>
      <c r="E3632" s="39">
        <v>0.08</v>
      </c>
      <c r="F3632" s="40">
        <v>198000</v>
      </c>
      <c r="G3632" s="40">
        <v>198000</v>
      </c>
      <c r="H3632" s="40">
        <v>132430.56</v>
      </c>
      <c r="I3632" s="40">
        <v>137959.99</v>
      </c>
      <c r="J3632" s="67">
        <f t="shared" si="168"/>
        <v>0.66884121212121206</v>
      </c>
      <c r="K3632" s="39">
        <f t="shared" si="169"/>
        <v>0.69676762626262623</v>
      </c>
      <c r="L3632" s="2" t="str">
        <f t="shared" si="170"/>
        <v>A</v>
      </c>
      <c r="M3632" s="2" t="s">
        <v>542</v>
      </c>
      <c r="N3632" s="2" t="s">
        <v>417</v>
      </c>
      <c r="O3632" s="2" t="s">
        <v>70</v>
      </c>
    </row>
    <row r="3633" spans="1:15">
      <c r="A3633" s="42">
        <v>41576</v>
      </c>
      <c r="B3633" s="42">
        <v>52533</v>
      </c>
      <c r="C3633" s="130">
        <v>360</v>
      </c>
      <c r="D3633" s="43">
        <v>8.5099999999999995E-2</v>
      </c>
      <c r="E3633" s="43">
        <v>0.08</v>
      </c>
      <c r="F3633" s="44">
        <v>165000</v>
      </c>
      <c r="G3633" s="44">
        <v>165000</v>
      </c>
      <c r="H3633" s="44">
        <v>111150.1</v>
      </c>
      <c r="I3633" s="44">
        <v>114999.99</v>
      </c>
      <c r="J3633" s="68">
        <f t="shared" si="168"/>
        <v>0.67363696969696973</v>
      </c>
      <c r="K3633" s="43">
        <f t="shared" si="169"/>
        <v>0.6969696363636364</v>
      </c>
      <c r="L3633" s="41" t="str">
        <f t="shared" si="170"/>
        <v>A</v>
      </c>
      <c r="M3633" s="41" t="s">
        <v>497</v>
      </c>
      <c r="N3633" s="41" t="s">
        <v>417</v>
      </c>
      <c r="O3633" s="41" t="s">
        <v>70</v>
      </c>
    </row>
    <row r="3634" spans="1:15">
      <c r="A3634" s="38">
        <v>41169</v>
      </c>
      <c r="B3634" s="38">
        <v>49234</v>
      </c>
      <c r="C3634" s="131">
        <v>265</v>
      </c>
      <c r="D3634" s="39">
        <v>8.5099999999999995E-2</v>
      </c>
      <c r="E3634" s="39">
        <v>0.08</v>
      </c>
      <c r="F3634" s="40">
        <v>175000</v>
      </c>
      <c r="G3634" s="40">
        <v>175000</v>
      </c>
      <c r="H3634" s="40">
        <v>102945.81</v>
      </c>
      <c r="I3634" s="40">
        <v>121999.99</v>
      </c>
      <c r="J3634" s="67">
        <f t="shared" si="168"/>
        <v>0.58826177142857139</v>
      </c>
      <c r="K3634" s="39">
        <f t="shared" si="169"/>
        <v>0.69714280000000006</v>
      </c>
      <c r="L3634" s="2" t="str">
        <f t="shared" si="170"/>
        <v>AA</v>
      </c>
      <c r="M3634" s="2" t="s">
        <v>690</v>
      </c>
      <c r="N3634" s="2" t="s">
        <v>417</v>
      </c>
      <c r="O3634" s="2" t="s">
        <v>70</v>
      </c>
    </row>
    <row r="3635" spans="1:15">
      <c r="A3635" s="42">
        <v>41290</v>
      </c>
      <c r="B3635" s="42">
        <v>54073</v>
      </c>
      <c r="C3635" s="130">
        <v>420</v>
      </c>
      <c r="D3635" s="43">
        <v>8.5099999999999995E-2</v>
      </c>
      <c r="E3635" s="43">
        <v>7.4400000000000008E-2</v>
      </c>
      <c r="F3635" s="44">
        <v>107000</v>
      </c>
      <c r="G3635" s="44">
        <v>107000</v>
      </c>
      <c r="H3635" s="44">
        <v>71022.990000000005</v>
      </c>
      <c r="I3635" s="44">
        <v>74599.990000000005</v>
      </c>
      <c r="J3635" s="68">
        <f t="shared" si="168"/>
        <v>0.66376626168224306</v>
      </c>
      <c r="K3635" s="43">
        <f t="shared" si="169"/>
        <v>0.69719616822429908</v>
      </c>
      <c r="L3635" s="41" t="str">
        <f t="shared" si="170"/>
        <v>A</v>
      </c>
      <c r="M3635" s="41" t="s">
        <v>486</v>
      </c>
      <c r="N3635" s="41" t="s">
        <v>417</v>
      </c>
      <c r="O3635" s="41" t="s">
        <v>70</v>
      </c>
    </row>
    <row r="3636" spans="1:15">
      <c r="A3636" s="38">
        <v>41248</v>
      </c>
      <c r="B3636" s="38">
        <v>52205</v>
      </c>
      <c r="C3636" s="131">
        <v>360</v>
      </c>
      <c r="D3636" s="39">
        <v>8.5099999999999995E-2</v>
      </c>
      <c r="E3636" s="39">
        <v>0.08</v>
      </c>
      <c r="F3636" s="40">
        <v>117000</v>
      </c>
      <c r="G3636" s="40">
        <v>117000</v>
      </c>
      <c r="H3636" s="40">
        <v>76689.490000000005</v>
      </c>
      <c r="I3636" s="40">
        <v>81597.75</v>
      </c>
      <c r="J3636" s="67">
        <f t="shared" si="168"/>
        <v>0.65546572649572654</v>
      </c>
      <c r="K3636" s="39">
        <f t="shared" si="169"/>
        <v>0.69741666666666668</v>
      </c>
      <c r="L3636" s="2" t="str">
        <f t="shared" si="170"/>
        <v>A</v>
      </c>
      <c r="M3636" s="2" t="s">
        <v>1120</v>
      </c>
      <c r="N3636" s="2" t="s">
        <v>415</v>
      </c>
      <c r="O3636" s="2" t="s">
        <v>70</v>
      </c>
    </row>
    <row r="3637" spans="1:15">
      <c r="A3637" s="42">
        <v>41752</v>
      </c>
      <c r="B3637" s="42">
        <v>54536</v>
      </c>
      <c r="C3637" s="130">
        <v>420</v>
      </c>
      <c r="D3637" s="43">
        <v>8.5099999999999995E-2</v>
      </c>
      <c r="E3637" s="43">
        <v>7.6799999999999993E-2</v>
      </c>
      <c r="F3637" s="44">
        <v>174000</v>
      </c>
      <c r="G3637" s="44">
        <v>174000</v>
      </c>
      <c r="H3637" s="44">
        <v>119428.73</v>
      </c>
      <c r="I3637" s="44">
        <v>121382.21</v>
      </c>
      <c r="J3637" s="68">
        <f t="shared" si="168"/>
        <v>0.68637201149425286</v>
      </c>
      <c r="K3637" s="43">
        <f t="shared" si="169"/>
        <v>0.69759890804597702</v>
      </c>
      <c r="L3637" s="41" t="str">
        <f t="shared" si="170"/>
        <v>A</v>
      </c>
      <c r="M3637" s="41" t="s">
        <v>564</v>
      </c>
      <c r="N3637" s="41" t="s">
        <v>417</v>
      </c>
      <c r="O3637" s="41" t="s">
        <v>70</v>
      </c>
    </row>
    <row r="3638" spans="1:15">
      <c r="A3638" s="38">
        <v>41522</v>
      </c>
      <c r="B3638" s="38">
        <v>47001</v>
      </c>
      <c r="C3638" s="131">
        <v>180</v>
      </c>
      <c r="D3638" s="39">
        <v>8.5099999999999995E-2</v>
      </c>
      <c r="E3638" s="39">
        <v>7.5300000000000006E-2</v>
      </c>
      <c r="F3638" s="40">
        <v>167000</v>
      </c>
      <c r="G3638" s="40">
        <v>167000</v>
      </c>
      <c r="H3638" s="40">
        <v>106850.15</v>
      </c>
      <c r="I3638" s="40">
        <v>116499.99</v>
      </c>
      <c r="J3638" s="67">
        <f t="shared" si="168"/>
        <v>0.63982125748502994</v>
      </c>
      <c r="K3638" s="39">
        <f t="shared" si="169"/>
        <v>0.69760473053892214</v>
      </c>
      <c r="L3638" s="2" t="str">
        <f t="shared" si="170"/>
        <v>AA</v>
      </c>
      <c r="M3638" s="2" t="s">
        <v>602</v>
      </c>
      <c r="N3638" s="2" t="s">
        <v>421</v>
      </c>
      <c r="O3638" s="2" t="s">
        <v>70</v>
      </c>
    </row>
    <row r="3639" spans="1:15">
      <c r="A3639" s="38">
        <v>41746</v>
      </c>
      <c r="B3639" s="38">
        <v>54530</v>
      </c>
      <c r="C3639" s="131">
        <v>420</v>
      </c>
      <c r="D3639" s="39">
        <v>8.5099999999999995E-2</v>
      </c>
      <c r="E3639" s="39">
        <v>7.4400000000000008E-2</v>
      </c>
      <c r="F3639" s="40">
        <v>172000</v>
      </c>
      <c r="G3639" s="40">
        <v>172000</v>
      </c>
      <c r="H3639" s="40">
        <v>119782.24</v>
      </c>
      <c r="I3639" s="40">
        <v>120000</v>
      </c>
      <c r="J3639" s="67">
        <f t="shared" si="168"/>
        <v>0.69640837209302331</v>
      </c>
      <c r="K3639" s="39">
        <f t="shared" si="169"/>
        <v>0.69767441860465118</v>
      </c>
      <c r="L3639" s="2" t="str">
        <f t="shared" si="170"/>
        <v>A</v>
      </c>
      <c r="M3639" s="2" t="s">
        <v>550</v>
      </c>
      <c r="N3639" s="2" t="s">
        <v>421</v>
      </c>
      <c r="O3639" s="2" t="s">
        <v>70</v>
      </c>
    </row>
    <row r="3640" spans="1:15">
      <c r="A3640" s="38">
        <v>41449</v>
      </c>
      <c r="B3640" s="38">
        <v>50580</v>
      </c>
      <c r="C3640" s="131">
        <v>300</v>
      </c>
      <c r="D3640" s="39">
        <v>8.5099999999999995E-2</v>
      </c>
      <c r="E3640" s="39">
        <v>7.5300000000000006E-2</v>
      </c>
      <c r="F3640" s="40">
        <v>180000</v>
      </c>
      <c r="G3640" s="40">
        <v>180000</v>
      </c>
      <c r="H3640" s="40">
        <v>118621.57</v>
      </c>
      <c r="I3640" s="40">
        <v>125616.26</v>
      </c>
      <c r="J3640" s="67">
        <f t="shared" si="168"/>
        <v>0.65900872222222229</v>
      </c>
      <c r="K3640" s="39">
        <f t="shared" si="169"/>
        <v>0.69786811111111113</v>
      </c>
      <c r="L3640" s="2" t="str">
        <f t="shared" si="170"/>
        <v>A</v>
      </c>
      <c r="M3640" s="2" t="s">
        <v>999</v>
      </c>
      <c r="N3640" s="2" t="s">
        <v>427</v>
      </c>
      <c r="O3640" s="2" t="s">
        <v>70</v>
      </c>
    </row>
    <row r="3641" spans="1:15">
      <c r="A3641" s="42">
        <v>41673</v>
      </c>
      <c r="B3641" s="42">
        <v>48978</v>
      </c>
      <c r="C3641" s="130">
        <v>240</v>
      </c>
      <c r="D3641" s="43">
        <v>8.5099999999999995E-2</v>
      </c>
      <c r="E3641" s="43">
        <v>0.08</v>
      </c>
      <c r="F3641" s="44">
        <v>142400</v>
      </c>
      <c r="G3641" s="44">
        <v>142400</v>
      </c>
      <c r="H3641" s="44">
        <v>98273.3</v>
      </c>
      <c r="I3641" s="44">
        <v>99399.99</v>
      </c>
      <c r="J3641" s="68">
        <f t="shared" si="168"/>
        <v>0.690121488764045</v>
      </c>
      <c r="K3641" s="43">
        <f t="shared" si="169"/>
        <v>0.69803363764044946</v>
      </c>
      <c r="L3641" s="41" t="str">
        <f t="shared" si="170"/>
        <v>A</v>
      </c>
      <c r="M3641" s="41" t="s">
        <v>601</v>
      </c>
      <c r="N3641" s="41" t="s">
        <v>435</v>
      </c>
      <c r="O3641" s="41" t="s">
        <v>70</v>
      </c>
    </row>
    <row r="3642" spans="1:15">
      <c r="A3642" s="38">
        <v>41093</v>
      </c>
      <c r="B3642" s="38">
        <v>42158</v>
      </c>
      <c r="C3642" s="131">
        <v>35</v>
      </c>
      <c r="D3642" s="39">
        <v>8.5099999999999995E-2</v>
      </c>
      <c r="E3642" s="39">
        <v>7.4400000000000008E-2</v>
      </c>
      <c r="F3642" s="40">
        <v>175000</v>
      </c>
      <c r="G3642" s="40">
        <v>175000</v>
      </c>
      <c r="H3642" s="40">
        <v>32988.300000000003</v>
      </c>
      <c r="I3642" s="40">
        <v>122204.97</v>
      </c>
      <c r="J3642" s="67">
        <f t="shared" si="168"/>
        <v>0.18850457142857144</v>
      </c>
      <c r="K3642" s="39">
        <f t="shared" si="169"/>
        <v>0.69831411428571433</v>
      </c>
      <c r="L3642" s="2" t="str">
        <f t="shared" si="170"/>
        <v>AA</v>
      </c>
      <c r="M3642" s="2" t="s">
        <v>966</v>
      </c>
      <c r="N3642" s="2" t="s">
        <v>416</v>
      </c>
      <c r="O3642" s="2" t="s">
        <v>70</v>
      </c>
    </row>
    <row r="3643" spans="1:15">
      <c r="A3643" s="42">
        <v>41072</v>
      </c>
      <c r="B3643" s="42">
        <v>52029</v>
      </c>
      <c r="C3643" s="130">
        <v>360</v>
      </c>
      <c r="D3643" s="43">
        <v>8.5099999999999995E-2</v>
      </c>
      <c r="E3643" s="43">
        <v>7.5300000000000006E-2</v>
      </c>
      <c r="F3643" s="44">
        <v>175000</v>
      </c>
      <c r="G3643" s="44">
        <v>175000</v>
      </c>
      <c r="H3643" s="44">
        <v>112699.04</v>
      </c>
      <c r="I3643" s="44">
        <v>122224.57</v>
      </c>
      <c r="J3643" s="68">
        <f t="shared" si="168"/>
        <v>0.6439945142857143</v>
      </c>
      <c r="K3643" s="43">
        <f t="shared" si="169"/>
        <v>0.69842611428571433</v>
      </c>
      <c r="L3643" s="41" t="str">
        <f t="shared" si="170"/>
        <v>AA</v>
      </c>
      <c r="M3643" s="41" t="s">
        <v>544</v>
      </c>
      <c r="N3643" s="41" t="s">
        <v>419</v>
      </c>
      <c r="O3643" s="41" t="s">
        <v>70</v>
      </c>
    </row>
    <row r="3644" spans="1:15">
      <c r="A3644" s="38">
        <v>41298</v>
      </c>
      <c r="B3644" s="38">
        <v>54081</v>
      </c>
      <c r="C3644" s="131">
        <v>420</v>
      </c>
      <c r="D3644" s="39">
        <v>8.5099999999999995E-2</v>
      </c>
      <c r="E3644" s="39">
        <v>7.5300000000000006E-2</v>
      </c>
      <c r="F3644" s="40">
        <v>140000</v>
      </c>
      <c r="G3644" s="40">
        <v>140000</v>
      </c>
      <c r="H3644" s="40">
        <v>93035.81</v>
      </c>
      <c r="I3644" s="40">
        <v>97779.99</v>
      </c>
      <c r="J3644" s="67">
        <f t="shared" si="168"/>
        <v>0.66454150000000001</v>
      </c>
      <c r="K3644" s="39">
        <f t="shared" si="169"/>
        <v>0.69842850000000001</v>
      </c>
      <c r="L3644" s="2" t="str">
        <f t="shared" si="170"/>
        <v>A</v>
      </c>
      <c r="M3644" s="2" t="s">
        <v>947</v>
      </c>
      <c r="N3644" s="2" t="s">
        <v>421</v>
      </c>
      <c r="O3644" s="2" t="s">
        <v>70</v>
      </c>
    </row>
    <row r="3645" spans="1:15">
      <c r="A3645" s="38">
        <v>41697</v>
      </c>
      <c r="B3645" s="38">
        <v>52654</v>
      </c>
      <c r="C3645" s="131">
        <v>360</v>
      </c>
      <c r="D3645" s="39">
        <v>8.5099999999999995E-2</v>
      </c>
      <c r="E3645" s="39">
        <v>7.5300000000000006E-2</v>
      </c>
      <c r="F3645" s="40">
        <v>189000</v>
      </c>
      <c r="G3645" s="40">
        <v>189000</v>
      </c>
      <c r="H3645" s="40">
        <v>129413.31</v>
      </c>
      <c r="I3645" s="40">
        <v>132013.46</v>
      </c>
      <c r="J3645" s="67">
        <f t="shared" si="168"/>
        <v>0.68472650793650791</v>
      </c>
      <c r="K3645" s="39">
        <f t="shared" si="169"/>
        <v>0.6984839153439153</v>
      </c>
      <c r="L3645" s="2" t="str">
        <f t="shared" si="170"/>
        <v>A</v>
      </c>
      <c r="M3645" s="2" t="s">
        <v>482</v>
      </c>
      <c r="N3645" s="2" t="s">
        <v>422</v>
      </c>
      <c r="O3645" s="2" t="s">
        <v>70</v>
      </c>
    </row>
    <row r="3646" spans="1:15">
      <c r="A3646" s="42">
        <v>41394</v>
      </c>
      <c r="B3646" s="42">
        <v>48699</v>
      </c>
      <c r="C3646" s="130">
        <v>240</v>
      </c>
      <c r="D3646" s="43">
        <v>8.5099999999999995E-2</v>
      </c>
      <c r="E3646" s="43">
        <v>7.4400000000000008E-2</v>
      </c>
      <c r="F3646" s="44">
        <v>198500</v>
      </c>
      <c r="G3646" s="44">
        <v>198500</v>
      </c>
      <c r="H3646" s="44">
        <v>134508.21</v>
      </c>
      <c r="I3646" s="44">
        <v>138650</v>
      </c>
      <c r="J3646" s="68">
        <f t="shared" si="168"/>
        <v>0.67762322418136012</v>
      </c>
      <c r="K3646" s="43">
        <f t="shared" si="169"/>
        <v>0.69848866498740558</v>
      </c>
      <c r="L3646" s="41" t="str">
        <f t="shared" si="170"/>
        <v>A</v>
      </c>
      <c r="M3646" s="41" t="s">
        <v>454</v>
      </c>
      <c r="N3646" s="41" t="s">
        <v>416</v>
      </c>
      <c r="O3646" s="41" t="s">
        <v>70</v>
      </c>
    </row>
    <row r="3647" spans="1:15">
      <c r="A3647" s="38">
        <v>41589</v>
      </c>
      <c r="B3647" s="38">
        <v>48894</v>
      </c>
      <c r="C3647" s="131">
        <v>240</v>
      </c>
      <c r="D3647" s="39">
        <v>8.5099999999999995E-2</v>
      </c>
      <c r="E3647" s="39">
        <v>0.08</v>
      </c>
      <c r="F3647" s="40">
        <v>114506</v>
      </c>
      <c r="G3647" s="40">
        <v>114506</v>
      </c>
      <c r="H3647" s="40">
        <v>75846.36</v>
      </c>
      <c r="I3647" s="40">
        <v>79999.990000000005</v>
      </c>
      <c r="J3647" s="67">
        <f t="shared" si="168"/>
        <v>0.66237891464202747</v>
      </c>
      <c r="K3647" s="39">
        <f t="shared" si="169"/>
        <v>0.69865325834454095</v>
      </c>
      <c r="L3647" s="2" t="str">
        <f t="shared" si="170"/>
        <v>A</v>
      </c>
      <c r="M3647" s="2" t="s">
        <v>811</v>
      </c>
      <c r="N3647" s="2" t="s">
        <v>422</v>
      </c>
      <c r="O3647" s="2" t="s">
        <v>70</v>
      </c>
    </row>
    <row r="3648" spans="1:15">
      <c r="A3648" s="38">
        <v>41561</v>
      </c>
      <c r="B3648" s="38">
        <v>52518</v>
      </c>
      <c r="C3648" s="131">
        <v>360</v>
      </c>
      <c r="D3648" s="39">
        <v>8.5099999999999995E-2</v>
      </c>
      <c r="E3648" s="39">
        <v>8.5099999999999995E-2</v>
      </c>
      <c r="F3648" s="40">
        <v>186000</v>
      </c>
      <c r="G3648" s="40">
        <v>186000</v>
      </c>
      <c r="H3648" s="40">
        <v>125630</v>
      </c>
      <c r="I3648" s="40">
        <v>129972.42</v>
      </c>
      <c r="J3648" s="67">
        <f t="shared" si="168"/>
        <v>0.67543010752688171</v>
      </c>
      <c r="K3648" s="39">
        <f t="shared" si="169"/>
        <v>0.69877645161290325</v>
      </c>
      <c r="L3648" s="2" t="str">
        <f t="shared" si="170"/>
        <v>A</v>
      </c>
      <c r="M3648" s="2" t="s">
        <v>467</v>
      </c>
      <c r="N3648" s="2" t="s">
        <v>425</v>
      </c>
      <c r="O3648" s="2" t="s">
        <v>70</v>
      </c>
    </row>
    <row r="3649" spans="1:15">
      <c r="A3649" s="38">
        <v>41367</v>
      </c>
      <c r="B3649" s="38">
        <v>54151</v>
      </c>
      <c r="C3649" s="131">
        <v>420</v>
      </c>
      <c r="D3649" s="39">
        <v>8.5099999999999995E-2</v>
      </c>
      <c r="E3649" s="39">
        <v>7.5300000000000006E-2</v>
      </c>
      <c r="F3649" s="40">
        <v>130000</v>
      </c>
      <c r="G3649" s="40">
        <v>130000</v>
      </c>
      <c r="H3649" s="40">
        <v>87237.63</v>
      </c>
      <c r="I3649" s="40">
        <v>90847.31</v>
      </c>
      <c r="J3649" s="67">
        <f t="shared" si="168"/>
        <v>0.67105869230769233</v>
      </c>
      <c r="K3649" s="39">
        <f t="shared" si="169"/>
        <v>0.69882546153846148</v>
      </c>
      <c r="L3649" s="2" t="str">
        <f t="shared" si="170"/>
        <v>A</v>
      </c>
      <c r="M3649" s="2" t="s">
        <v>946</v>
      </c>
      <c r="N3649" s="2" t="s">
        <v>435</v>
      </c>
      <c r="O3649" s="2" t="s">
        <v>70</v>
      </c>
    </row>
    <row r="3650" spans="1:15">
      <c r="A3650" s="38">
        <v>41628</v>
      </c>
      <c r="B3650" s="38">
        <v>48933</v>
      </c>
      <c r="C3650" s="131">
        <v>240</v>
      </c>
      <c r="D3650" s="39">
        <v>8.5099999999999995E-2</v>
      </c>
      <c r="E3650" s="39">
        <v>0.08</v>
      </c>
      <c r="F3650" s="40">
        <v>186000</v>
      </c>
      <c r="G3650" s="40">
        <v>186000</v>
      </c>
      <c r="H3650" s="40">
        <v>123652.92</v>
      </c>
      <c r="I3650" s="40">
        <v>129999.99</v>
      </c>
      <c r="J3650" s="67">
        <f t="shared" si="168"/>
        <v>0.66480064516129034</v>
      </c>
      <c r="K3650" s="39">
        <f t="shared" si="169"/>
        <v>0.69892467741935482</v>
      </c>
      <c r="L3650" s="2" t="str">
        <f t="shared" si="170"/>
        <v>A</v>
      </c>
      <c r="M3650" s="2" t="s">
        <v>475</v>
      </c>
      <c r="N3650" s="2" t="s">
        <v>427</v>
      </c>
      <c r="O3650" s="2" t="s">
        <v>70</v>
      </c>
    </row>
    <row r="3651" spans="1:15">
      <c r="A3651" s="42">
        <v>41383</v>
      </c>
      <c r="B3651" s="42">
        <v>53801</v>
      </c>
      <c r="C3651" s="130">
        <v>408</v>
      </c>
      <c r="D3651" s="43">
        <v>8.5099999999999995E-2</v>
      </c>
      <c r="E3651" s="43">
        <v>7.4400000000000008E-2</v>
      </c>
      <c r="F3651" s="44">
        <v>186000</v>
      </c>
      <c r="G3651" s="44">
        <v>186000</v>
      </c>
      <c r="H3651" s="44">
        <v>124413.63</v>
      </c>
      <c r="I3651" s="44">
        <v>129999.99</v>
      </c>
      <c r="J3651" s="68">
        <f t="shared" ref="J3651:J3714" si="171">H3651/G3651</f>
        <v>0.66889048387096772</v>
      </c>
      <c r="K3651" s="43">
        <f t="shared" ref="K3651:K3714" si="172">I3651/G3651</f>
        <v>0.69892467741935482</v>
      </c>
      <c r="L3651" s="41" t="str">
        <f t="shared" ref="L3651:L3714" si="173">IF(J3651&lt;=65%,"AA",IF(J3651&lt;=75%,"A",IF(J3651&lt;=85%,"B","C")))</f>
        <v>A</v>
      </c>
      <c r="M3651" s="41" t="s">
        <v>531</v>
      </c>
      <c r="N3651" s="41" t="s">
        <v>423</v>
      </c>
      <c r="O3651" s="41" t="s">
        <v>70</v>
      </c>
    </row>
    <row r="3652" spans="1:15">
      <c r="A3652" s="42">
        <v>41711</v>
      </c>
      <c r="B3652" s="42">
        <v>52669</v>
      </c>
      <c r="C3652" s="130">
        <v>360</v>
      </c>
      <c r="D3652" s="43">
        <v>8.5099999999999995E-2</v>
      </c>
      <c r="E3652" s="43">
        <v>7.5300000000000006E-2</v>
      </c>
      <c r="F3652" s="44">
        <v>121600</v>
      </c>
      <c r="G3652" s="44">
        <v>121600</v>
      </c>
      <c r="H3652" s="44">
        <v>83196.960000000006</v>
      </c>
      <c r="I3652" s="44">
        <v>84999.99</v>
      </c>
      <c r="J3652" s="68">
        <f t="shared" si="171"/>
        <v>0.68418552631578955</v>
      </c>
      <c r="K3652" s="43">
        <f t="shared" si="172"/>
        <v>0.69901307565789483</v>
      </c>
      <c r="L3652" s="41" t="str">
        <f t="shared" si="173"/>
        <v>A</v>
      </c>
      <c r="M3652" s="41" t="s">
        <v>1196</v>
      </c>
      <c r="N3652" s="41" t="s">
        <v>416</v>
      </c>
      <c r="O3652" s="41" t="s">
        <v>70</v>
      </c>
    </row>
    <row r="3653" spans="1:15">
      <c r="A3653" s="42">
        <v>41176</v>
      </c>
      <c r="B3653" s="42">
        <v>53959</v>
      </c>
      <c r="C3653" s="130">
        <v>420</v>
      </c>
      <c r="D3653" s="43">
        <v>8.5099999999999995E-2</v>
      </c>
      <c r="E3653" s="43">
        <v>7.5300000000000006E-2</v>
      </c>
      <c r="F3653" s="44">
        <v>114000</v>
      </c>
      <c r="G3653" s="44">
        <v>114000</v>
      </c>
      <c r="H3653" s="44">
        <v>75062.41</v>
      </c>
      <c r="I3653" s="44">
        <v>79698.16</v>
      </c>
      <c r="J3653" s="68">
        <f t="shared" si="171"/>
        <v>0.65844219298245621</v>
      </c>
      <c r="K3653" s="43">
        <f t="shared" si="172"/>
        <v>0.69910666666666665</v>
      </c>
      <c r="L3653" s="41" t="str">
        <f t="shared" si="173"/>
        <v>A</v>
      </c>
      <c r="M3653" s="41" t="s">
        <v>673</v>
      </c>
      <c r="N3653" s="41" t="s">
        <v>435</v>
      </c>
      <c r="O3653" s="41" t="s">
        <v>70</v>
      </c>
    </row>
    <row r="3654" spans="1:15">
      <c r="A3654" s="42">
        <v>41235</v>
      </c>
      <c r="B3654" s="42">
        <v>52192</v>
      </c>
      <c r="C3654" s="130">
        <v>360</v>
      </c>
      <c r="D3654" s="43">
        <v>8.5099999999999995E-2</v>
      </c>
      <c r="E3654" s="43">
        <v>7.8100000000000003E-2</v>
      </c>
      <c r="F3654" s="44">
        <v>188334</v>
      </c>
      <c r="G3654" s="44">
        <v>188334</v>
      </c>
      <c r="H3654" s="44">
        <v>123159.8</v>
      </c>
      <c r="I3654" s="44">
        <v>131665.99</v>
      </c>
      <c r="J3654" s="68">
        <f t="shared" si="171"/>
        <v>0.65394352586362525</v>
      </c>
      <c r="K3654" s="43">
        <f t="shared" si="172"/>
        <v>0.69910897660539251</v>
      </c>
      <c r="L3654" s="41" t="str">
        <f t="shared" si="173"/>
        <v>A</v>
      </c>
      <c r="M3654" s="41" t="s">
        <v>475</v>
      </c>
      <c r="N3654" s="41" t="s">
        <v>427</v>
      </c>
      <c r="O3654" s="41" t="s">
        <v>70</v>
      </c>
    </row>
    <row r="3655" spans="1:15">
      <c r="A3655" s="42">
        <v>41389</v>
      </c>
      <c r="B3655" s="42">
        <v>54173</v>
      </c>
      <c r="C3655" s="130">
        <v>420</v>
      </c>
      <c r="D3655" s="43">
        <v>8.5099999999999995E-2</v>
      </c>
      <c r="E3655" s="43">
        <v>7.5300000000000006E-2</v>
      </c>
      <c r="F3655" s="44">
        <v>150000</v>
      </c>
      <c r="G3655" s="44">
        <v>150000</v>
      </c>
      <c r="H3655" s="44">
        <v>49301.23</v>
      </c>
      <c r="I3655" s="44">
        <v>104866.36</v>
      </c>
      <c r="J3655" s="68">
        <f t="shared" si="171"/>
        <v>0.32867486666666668</v>
      </c>
      <c r="K3655" s="43">
        <f t="shared" si="172"/>
        <v>0.69910906666666672</v>
      </c>
      <c r="L3655" s="41" t="str">
        <f t="shared" si="173"/>
        <v>AA</v>
      </c>
      <c r="M3655" s="41" t="s">
        <v>470</v>
      </c>
      <c r="N3655" s="41" t="s">
        <v>424</v>
      </c>
      <c r="O3655" s="41" t="s">
        <v>70</v>
      </c>
    </row>
    <row r="3656" spans="1:15">
      <c r="A3656" s="42">
        <v>41227</v>
      </c>
      <c r="B3656" s="42">
        <v>52184</v>
      </c>
      <c r="C3656" s="130">
        <v>360</v>
      </c>
      <c r="D3656" s="43">
        <v>8.5099999999999995E-2</v>
      </c>
      <c r="E3656" s="43">
        <v>7.5300000000000006E-2</v>
      </c>
      <c r="F3656" s="44">
        <v>113000</v>
      </c>
      <c r="G3656" s="44">
        <v>113000</v>
      </c>
      <c r="H3656" s="44">
        <v>35423.300000000003</v>
      </c>
      <c r="I3656" s="44">
        <v>78999.990000000005</v>
      </c>
      <c r="J3656" s="68">
        <f t="shared" si="171"/>
        <v>0.31348053097345135</v>
      </c>
      <c r="K3656" s="43">
        <f t="shared" si="172"/>
        <v>0.69911495575221239</v>
      </c>
      <c r="L3656" s="41" t="str">
        <f t="shared" si="173"/>
        <v>AA</v>
      </c>
      <c r="M3656" s="41" t="s">
        <v>602</v>
      </c>
      <c r="N3656" s="41" t="s">
        <v>421</v>
      </c>
      <c r="O3656" s="41" t="s">
        <v>70</v>
      </c>
    </row>
    <row r="3657" spans="1:15">
      <c r="A3657" s="38">
        <v>41250</v>
      </c>
      <c r="B3657" s="38">
        <v>50381</v>
      </c>
      <c r="C3657" s="131">
        <v>300</v>
      </c>
      <c r="D3657" s="39">
        <v>8.5099999999999995E-2</v>
      </c>
      <c r="E3657" s="39">
        <v>7.8100000000000003E-2</v>
      </c>
      <c r="F3657" s="40">
        <v>152000</v>
      </c>
      <c r="G3657" s="40">
        <v>152000</v>
      </c>
      <c r="H3657" s="40">
        <v>98345.1</v>
      </c>
      <c r="I3657" s="40">
        <v>106270.07</v>
      </c>
      <c r="J3657" s="67">
        <f t="shared" si="171"/>
        <v>0.64700723684210526</v>
      </c>
      <c r="K3657" s="39">
        <f t="shared" si="172"/>
        <v>0.69914519736842107</v>
      </c>
      <c r="L3657" s="2" t="str">
        <f t="shared" si="173"/>
        <v>AA</v>
      </c>
      <c r="M3657" s="2" t="s">
        <v>467</v>
      </c>
      <c r="N3657" s="2" t="s">
        <v>425</v>
      </c>
      <c r="O3657" s="2" t="s">
        <v>70</v>
      </c>
    </row>
    <row r="3658" spans="1:15">
      <c r="A3658" s="38">
        <v>41400</v>
      </c>
      <c r="B3658" s="38">
        <v>45783</v>
      </c>
      <c r="C3658" s="131">
        <v>144</v>
      </c>
      <c r="D3658" s="39">
        <v>8.5099999999999995E-2</v>
      </c>
      <c r="E3658" s="39">
        <v>7.5300000000000006E-2</v>
      </c>
      <c r="F3658" s="40">
        <v>156000</v>
      </c>
      <c r="G3658" s="40">
        <v>156000</v>
      </c>
      <c r="H3658" s="40">
        <v>94316.9</v>
      </c>
      <c r="I3658" s="40">
        <v>109073.24</v>
      </c>
      <c r="J3658" s="67">
        <f t="shared" si="171"/>
        <v>0.60459551282051283</v>
      </c>
      <c r="K3658" s="39">
        <f t="shared" si="172"/>
        <v>0.69918743589743593</v>
      </c>
      <c r="L3658" s="2" t="str">
        <f t="shared" si="173"/>
        <v>AA</v>
      </c>
      <c r="M3658" s="2" t="s">
        <v>567</v>
      </c>
      <c r="N3658" s="2" t="s">
        <v>417</v>
      </c>
      <c r="O3658" s="2" t="s">
        <v>70</v>
      </c>
    </row>
    <row r="3659" spans="1:15">
      <c r="A3659" s="42">
        <v>41551</v>
      </c>
      <c r="B3659" s="42">
        <v>54335</v>
      </c>
      <c r="C3659" s="130">
        <v>420</v>
      </c>
      <c r="D3659" s="43">
        <v>8.5099999999999995E-2</v>
      </c>
      <c r="E3659" s="43">
        <v>7.5300000000000006E-2</v>
      </c>
      <c r="F3659" s="44">
        <v>200000</v>
      </c>
      <c r="G3659" s="44">
        <v>200000</v>
      </c>
      <c r="H3659" s="44">
        <v>136274.26</v>
      </c>
      <c r="I3659" s="44">
        <v>139838.18</v>
      </c>
      <c r="J3659" s="68">
        <f t="shared" si="171"/>
        <v>0.68137130000000001</v>
      </c>
      <c r="K3659" s="43">
        <f t="shared" si="172"/>
        <v>0.69919089999999995</v>
      </c>
      <c r="L3659" s="41" t="str">
        <f t="shared" si="173"/>
        <v>A</v>
      </c>
      <c r="M3659" s="41" t="s">
        <v>895</v>
      </c>
      <c r="N3659" s="41" t="s">
        <v>421</v>
      </c>
      <c r="O3659" s="41" t="s">
        <v>70</v>
      </c>
    </row>
    <row r="3660" spans="1:15">
      <c r="A3660" s="42">
        <v>41452</v>
      </c>
      <c r="B3660" s="42">
        <v>48757</v>
      </c>
      <c r="C3660" s="130">
        <v>240</v>
      </c>
      <c r="D3660" s="43">
        <v>8.5099999999999995E-2</v>
      </c>
      <c r="E3660" s="43">
        <v>7.4400000000000008E-2</v>
      </c>
      <c r="F3660" s="44">
        <v>185900</v>
      </c>
      <c r="G3660" s="44">
        <v>185900</v>
      </c>
      <c r="H3660" s="44">
        <v>120667.13</v>
      </c>
      <c r="I3660" s="44">
        <v>129999.99</v>
      </c>
      <c r="J3660" s="68">
        <f t="shared" si="171"/>
        <v>0.64909698762775692</v>
      </c>
      <c r="K3660" s="43">
        <f t="shared" si="172"/>
        <v>0.69930064550833781</v>
      </c>
      <c r="L3660" s="41" t="str">
        <f t="shared" si="173"/>
        <v>AA</v>
      </c>
      <c r="M3660" s="41" t="s">
        <v>364</v>
      </c>
      <c r="N3660" s="41" t="s">
        <v>429</v>
      </c>
      <c r="O3660" s="41" t="s">
        <v>70</v>
      </c>
    </row>
    <row r="3661" spans="1:15">
      <c r="A3661" s="38">
        <v>41088</v>
      </c>
      <c r="B3661" s="38">
        <v>52045</v>
      </c>
      <c r="C3661" s="131">
        <v>360</v>
      </c>
      <c r="D3661" s="39">
        <v>8.5099999999999995E-2</v>
      </c>
      <c r="E3661" s="39">
        <v>0.08</v>
      </c>
      <c r="F3661" s="40">
        <v>141520</v>
      </c>
      <c r="G3661" s="40">
        <v>141520</v>
      </c>
      <c r="H3661" s="40">
        <v>91223.11</v>
      </c>
      <c r="I3661" s="40">
        <v>98965.95</v>
      </c>
      <c r="J3661" s="67">
        <f t="shared" si="171"/>
        <v>0.64459518089316004</v>
      </c>
      <c r="K3661" s="39">
        <f t="shared" si="172"/>
        <v>0.69930716506500845</v>
      </c>
      <c r="L3661" s="2" t="str">
        <f t="shared" si="173"/>
        <v>AA</v>
      </c>
      <c r="M3661" s="2" t="s">
        <v>619</v>
      </c>
      <c r="N3661" s="2" t="s">
        <v>427</v>
      </c>
      <c r="O3661" s="2" t="s">
        <v>70</v>
      </c>
    </row>
    <row r="3662" spans="1:15">
      <c r="A3662" s="38">
        <v>41698</v>
      </c>
      <c r="B3662" s="38">
        <v>54176</v>
      </c>
      <c r="C3662" s="131">
        <v>410</v>
      </c>
      <c r="D3662" s="39">
        <v>8.5099999999999995E-2</v>
      </c>
      <c r="E3662" s="39">
        <v>0.08</v>
      </c>
      <c r="F3662" s="40">
        <v>180000</v>
      </c>
      <c r="G3662" s="40">
        <v>180000</v>
      </c>
      <c r="H3662" s="40">
        <v>123204.62</v>
      </c>
      <c r="I3662" s="40">
        <v>125875.43</v>
      </c>
      <c r="J3662" s="67">
        <f t="shared" si="171"/>
        <v>0.68447011111111111</v>
      </c>
      <c r="K3662" s="39">
        <f t="shared" si="172"/>
        <v>0.69930794444444444</v>
      </c>
      <c r="L3662" s="2" t="str">
        <f t="shared" si="173"/>
        <v>A</v>
      </c>
      <c r="M3662" s="2" t="s">
        <v>786</v>
      </c>
      <c r="N3662" s="2" t="s">
        <v>416</v>
      </c>
      <c r="O3662" s="2" t="s">
        <v>70</v>
      </c>
    </row>
    <row r="3663" spans="1:15">
      <c r="A3663" s="42">
        <v>41428</v>
      </c>
      <c r="B3663" s="42">
        <v>52385</v>
      </c>
      <c r="C3663" s="130">
        <v>360</v>
      </c>
      <c r="D3663" s="43">
        <v>8.5099999999999995E-2</v>
      </c>
      <c r="E3663" s="43">
        <v>0.08</v>
      </c>
      <c r="F3663" s="44">
        <v>170000</v>
      </c>
      <c r="G3663" s="44">
        <v>170000</v>
      </c>
      <c r="H3663" s="44">
        <v>113642.21</v>
      </c>
      <c r="I3663" s="44">
        <v>118886.44</v>
      </c>
      <c r="J3663" s="68">
        <f t="shared" si="171"/>
        <v>0.66848358823529419</v>
      </c>
      <c r="K3663" s="43">
        <f t="shared" si="172"/>
        <v>0.69933200000000006</v>
      </c>
      <c r="L3663" s="41" t="str">
        <f t="shared" si="173"/>
        <v>A</v>
      </c>
      <c r="M3663" s="41" t="s">
        <v>564</v>
      </c>
      <c r="N3663" s="41" t="s">
        <v>417</v>
      </c>
      <c r="O3663" s="41" t="s">
        <v>70</v>
      </c>
    </row>
    <row r="3664" spans="1:15">
      <c r="A3664" s="42">
        <v>41493</v>
      </c>
      <c r="B3664" s="42">
        <v>54277</v>
      </c>
      <c r="C3664" s="130">
        <v>420</v>
      </c>
      <c r="D3664" s="43">
        <v>8.5099999999999995E-2</v>
      </c>
      <c r="E3664" s="43">
        <v>0.08</v>
      </c>
      <c r="F3664" s="44">
        <v>193000</v>
      </c>
      <c r="G3664" s="44">
        <v>193000</v>
      </c>
      <c r="H3664" s="44">
        <v>130900.98</v>
      </c>
      <c r="I3664" s="44">
        <v>134999.99</v>
      </c>
      <c r="J3664" s="68">
        <f t="shared" si="171"/>
        <v>0.67824341968911916</v>
      </c>
      <c r="K3664" s="43">
        <f t="shared" si="172"/>
        <v>0.69948181347150251</v>
      </c>
      <c r="L3664" s="41" t="str">
        <f t="shared" si="173"/>
        <v>A</v>
      </c>
      <c r="M3664" s="41" t="s">
        <v>665</v>
      </c>
      <c r="N3664" s="41" t="s">
        <v>417</v>
      </c>
      <c r="O3664" s="41" t="s">
        <v>70</v>
      </c>
    </row>
    <row r="3665" spans="1:15">
      <c r="A3665" s="42">
        <v>41144</v>
      </c>
      <c r="B3665" s="42">
        <v>52101</v>
      </c>
      <c r="C3665" s="130">
        <v>360</v>
      </c>
      <c r="D3665" s="43">
        <v>8.5099999999999995E-2</v>
      </c>
      <c r="E3665" s="43">
        <v>0.08</v>
      </c>
      <c r="F3665" s="44">
        <v>100000</v>
      </c>
      <c r="G3665" s="44">
        <v>100000</v>
      </c>
      <c r="H3665" s="44">
        <v>64880.22</v>
      </c>
      <c r="I3665" s="44">
        <v>69948.240000000005</v>
      </c>
      <c r="J3665" s="68">
        <f t="shared" si="171"/>
        <v>0.6488022</v>
      </c>
      <c r="K3665" s="43">
        <f t="shared" si="172"/>
        <v>0.69948240000000006</v>
      </c>
      <c r="L3665" s="41" t="str">
        <f t="shared" si="173"/>
        <v>AA</v>
      </c>
      <c r="M3665" s="41" t="s">
        <v>961</v>
      </c>
      <c r="N3665" s="41" t="s">
        <v>417</v>
      </c>
      <c r="O3665" s="41" t="s">
        <v>70</v>
      </c>
    </row>
    <row r="3666" spans="1:15">
      <c r="A3666" s="42">
        <v>41085</v>
      </c>
      <c r="B3666" s="42">
        <v>52042</v>
      </c>
      <c r="C3666" s="130">
        <v>360</v>
      </c>
      <c r="D3666" s="43">
        <v>8.5099999999999995E-2</v>
      </c>
      <c r="E3666" s="43">
        <v>7.5300000000000006E-2</v>
      </c>
      <c r="F3666" s="44">
        <v>200000</v>
      </c>
      <c r="G3666" s="44">
        <v>200000</v>
      </c>
      <c r="H3666" s="44">
        <v>104804.29</v>
      </c>
      <c r="I3666" s="44">
        <v>139903.82</v>
      </c>
      <c r="J3666" s="68">
        <f t="shared" si="171"/>
        <v>0.52402145</v>
      </c>
      <c r="K3666" s="43">
        <f t="shared" si="172"/>
        <v>0.69951910000000006</v>
      </c>
      <c r="L3666" s="41" t="str">
        <f t="shared" si="173"/>
        <v>AA</v>
      </c>
      <c r="M3666" s="41" t="s">
        <v>463</v>
      </c>
      <c r="N3666" s="41" t="s">
        <v>422</v>
      </c>
      <c r="O3666" s="41" t="s">
        <v>70</v>
      </c>
    </row>
    <row r="3667" spans="1:15">
      <c r="A3667" s="42">
        <v>41445</v>
      </c>
      <c r="B3667" s="42">
        <v>52402</v>
      </c>
      <c r="C3667" s="130">
        <v>360</v>
      </c>
      <c r="D3667" s="43">
        <v>8.5099999999999995E-2</v>
      </c>
      <c r="E3667" s="43">
        <v>0.08</v>
      </c>
      <c r="F3667" s="44">
        <v>110000</v>
      </c>
      <c r="G3667" s="44">
        <v>110000</v>
      </c>
      <c r="H3667" s="44">
        <v>73558.38</v>
      </c>
      <c r="I3667" s="44">
        <v>76949.990000000005</v>
      </c>
      <c r="J3667" s="68">
        <f t="shared" si="171"/>
        <v>0.6687125454545455</v>
      </c>
      <c r="K3667" s="43">
        <f t="shared" si="172"/>
        <v>0.69954536363636366</v>
      </c>
      <c r="L3667" s="41" t="str">
        <f t="shared" si="173"/>
        <v>A</v>
      </c>
      <c r="M3667" s="41" t="s">
        <v>1530</v>
      </c>
      <c r="N3667" s="41" t="s">
        <v>424</v>
      </c>
      <c r="O3667" s="41" t="s">
        <v>70</v>
      </c>
    </row>
    <row r="3668" spans="1:15">
      <c r="A3668" s="42">
        <v>41158</v>
      </c>
      <c r="B3668" s="42">
        <v>46118</v>
      </c>
      <c r="C3668" s="130">
        <v>163</v>
      </c>
      <c r="D3668" s="43">
        <v>8.5099999999999995E-2</v>
      </c>
      <c r="E3668" s="43">
        <v>8.5099999999999995E-2</v>
      </c>
      <c r="F3668" s="44">
        <v>94240</v>
      </c>
      <c r="G3668" s="44">
        <v>94240</v>
      </c>
      <c r="H3668" s="44">
        <v>46246.9</v>
      </c>
      <c r="I3668" s="44">
        <v>65927.990000000005</v>
      </c>
      <c r="J3668" s="68">
        <f t="shared" si="171"/>
        <v>0.49073535653650258</v>
      </c>
      <c r="K3668" s="43">
        <f t="shared" si="172"/>
        <v>0.69957544567062824</v>
      </c>
      <c r="L3668" s="41" t="str">
        <f t="shared" si="173"/>
        <v>AA</v>
      </c>
      <c r="M3668" s="41" t="s">
        <v>671</v>
      </c>
      <c r="N3668" s="41" t="s">
        <v>420</v>
      </c>
      <c r="O3668" s="41" t="s">
        <v>70</v>
      </c>
    </row>
    <row r="3669" spans="1:15">
      <c r="A3669" s="38">
        <v>41761</v>
      </c>
      <c r="B3669" s="38">
        <v>52719</v>
      </c>
      <c r="C3669" s="131">
        <v>360</v>
      </c>
      <c r="D3669" s="39">
        <v>8.5099999999999995E-2</v>
      </c>
      <c r="E3669" s="39">
        <v>8.14E-2</v>
      </c>
      <c r="F3669" s="40">
        <v>102000</v>
      </c>
      <c r="G3669" s="40">
        <v>102000</v>
      </c>
      <c r="H3669" s="40">
        <v>70093.59</v>
      </c>
      <c r="I3669" s="40">
        <v>71365.259999999995</v>
      </c>
      <c r="J3669" s="67">
        <f t="shared" si="171"/>
        <v>0.68719205882352941</v>
      </c>
      <c r="K3669" s="39">
        <f t="shared" si="172"/>
        <v>0.69965941176470581</v>
      </c>
      <c r="L3669" s="2" t="str">
        <f t="shared" si="173"/>
        <v>A</v>
      </c>
      <c r="M3669" s="2" t="s">
        <v>1181</v>
      </c>
      <c r="N3669" s="2" t="s">
        <v>424</v>
      </c>
      <c r="O3669" s="2" t="s">
        <v>70</v>
      </c>
    </row>
    <row r="3670" spans="1:15">
      <c r="A3670" s="38">
        <v>41530</v>
      </c>
      <c r="B3670" s="38">
        <v>50661</v>
      </c>
      <c r="C3670" s="131">
        <v>300</v>
      </c>
      <c r="D3670" s="39">
        <v>8.5099999999999995E-2</v>
      </c>
      <c r="E3670" s="39">
        <v>7.5300000000000006E-2</v>
      </c>
      <c r="F3670" s="40">
        <v>136820</v>
      </c>
      <c r="G3670" s="40">
        <v>136820</v>
      </c>
      <c r="H3670" s="40">
        <v>92240.15</v>
      </c>
      <c r="I3670" s="40">
        <v>95729.01</v>
      </c>
      <c r="J3670" s="67">
        <f t="shared" si="171"/>
        <v>0.67417153924864781</v>
      </c>
      <c r="K3670" s="39">
        <f t="shared" si="172"/>
        <v>0.69967117380499921</v>
      </c>
      <c r="L3670" s="2" t="str">
        <f t="shared" si="173"/>
        <v>A</v>
      </c>
      <c r="M3670" s="2" t="s">
        <v>1127</v>
      </c>
      <c r="N3670" s="2" t="s">
        <v>417</v>
      </c>
      <c r="O3670" s="2" t="s">
        <v>70</v>
      </c>
    </row>
    <row r="3671" spans="1:15">
      <c r="A3671" s="42">
        <v>41570</v>
      </c>
      <c r="B3671" s="42">
        <v>51614</v>
      </c>
      <c r="C3671" s="130">
        <v>330</v>
      </c>
      <c r="D3671" s="43">
        <v>8.5099999999999995E-2</v>
      </c>
      <c r="E3671" s="43">
        <v>7.8100000000000003E-2</v>
      </c>
      <c r="F3671" s="44">
        <v>150000</v>
      </c>
      <c r="G3671" s="44">
        <v>150000</v>
      </c>
      <c r="H3671" s="44">
        <v>100984.97</v>
      </c>
      <c r="I3671" s="44">
        <v>104965.9</v>
      </c>
      <c r="J3671" s="68">
        <f t="shared" si="171"/>
        <v>0.67323313333333334</v>
      </c>
      <c r="K3671" s="43">
        <f t="shared" si="172"/>
        <v>0.6997726666666666</v>
      </c>
      <c r="L3671" s="41" t="str">
        <f t="shared" si="173"/>
        <v>A</v>
      </c>
      <c r="M3671" s="41" t="s">
        <v>467</v>
      </c>
      <c r="N3671" s="41" t="s">
        <v>425</v>
      </c>
      <c r="O3671" s="41" t="s">
        <v>70</v>
      </c>
    </row>
    <row r="3672" spans="1:15">
      <c r="A3672" s="38">
        <v>41144</v>
      </c>
      <c r="B3672" s="38">
        <v>53927</v>
      </c>
      <c r="C3672" s="131">
        <v>420</v>
      </c>
      <c r="D3672" s="39">
        <v>8.5099999999999995E-2</v>
      </c>
      <c r="E3672" s="39">
        <v>0.08</v>
      </c>
      <c r="F3672" s="40">
        <v>130000</v>
      </c>
      <c r="G3672" s="40">
        <v>130000</v>
      </c>
      <c r="H3672" s="40">
        <v>88306.15</v>
      </c>
      <c r="I3672" s="40">
        <v>90975.28</v>
      </c>
      <c r="J3672" s="67">
        <f t="shared" si="171"/>
        <v>0.67927807692307685</v>
      </c>
      <c r="K3672" s="39">
        <f t="shared" si="172"/>
        <v>0.69980984615384612</v>
      </c>
      <c r="L3672" s="2" t="str">
        <f t="shared" si="173"/>
        <v>A</v>
      </c>
      <c r="M3672" s="2" t="s">
        <v>554</v>
      </c>
      <c r="N3672" s="2" t="s">
        <v>417</v>
      </c>
      <c r="O3672" s="2" t="s">
        <v>70</v>
      </c>
    </row>
    <row r="3673" spans="1:15">
      <c r="A3673" s="38">
        <v>41739</v>
      </c>
      <c r="B3673" s="38">
        <v>52697</v>
      </c>
      <c r="C3673" s="131">
        <v>360</v>
      </c>
      <c r="D3673" s="39">
        <v>8.5099999999999995E-2</v>
      </c>
      <c r="E3673" s="39">
        <v>7.5300000000000006E-2</v>
      </c>
      <c r="F3673" s="40">
        <v>185000</v>
      </c>
      <c r="G3673" s="40">
        <v>185000</v>
      </c>
      <c r="H3673" s="40">
        <v>126849.7</v>
      </c>
      <c r="I3673" s="40">
        <v>129481.22</v>
      </c>
      <c r="J3673" s="67">
        <f t="shared" si="171"/>
        <v>0.68567405405405402</v>
      </c>
      <c r="K3673" s="39">
        <f t="shared" si="172"/>
        <v>0.69989848648648645</v>
      </c>
      <c r="L3673" s="2" t="str">
        <f t="shared" si="173"/>
        <v>A</v>
      </c>
      <c r="M3673" s="2" t="s">
        <v>633</v>
      </c>
      <c r="N3673" s="2" t="s">
        <v>422</v>
      </c>
      <c r="O3673" s="2" t="s">
        <v>70</v>
      </c>
    </row>
    <row r="3674" spans="1:15">
      <c r="A3674" s="38">
        <v>41172</v>
      </c>
      <c r="B3674" s="38">
        <v>48477</v>
      </c>
      <c r="C3674" s="131">
        <v>240</v>
      </c>
      <c r="D3674" s="39">
        <v>8.5099999999999995E-2</v>
      </c>
      <c r="E3674" s="39">
        <v>0.08</v>
      </c>
      <c r="F3674" s="40">
        <v>140000.15</v>
      </c>
      <c r="G3674" s="40">
        <v>140000.15</v>
      </c>
      <c r="H3674" s="40">
        <v>87285.96</v>
      </c>
      <c r="I3674" s="40">
        <v>97999.99</v>
      </c>
      <c r="J3674" s="67">
        <f t="shared" si="171"/>
        <v>0.62347047485306273</v>
      </c>
      <c r="K3674" s="39">
        <f t="shared" si="172"/>
        <v>0.69999917857230876</v>
      </c>
      <c r="L3674" s="2" t="str">
        <f t="shared" si="173"/>
        <v>AA</v>
      </c>
      <c r="M3674" s="2" t="s">
        <v>531</v>
      </c>
      <c r="N3674" s="2" t="s">
        <v>423</v>
      </c>
      <c r="O3674" s="2" t="s">
        <v>70</v>
      </c>
    </row>
    <row r="3675" spans="1:15">
      <c r="A3675" s="42">
        <v>41687</v>
      </c>
      <c r="B3675" s="42">
        <v>48992</v>
      </c>
      <c r="C3675" s="130">
        <v>240</v>
      </c>
      <c r="D3675" s="43">
        <v>8.5099999999999995E-2</v>
      </c>
      <c r="E3675" s="43">
        <v>7.8100000000000003E-2</v>
      </c>
      <c r="F3675" s="44">
        <v>85000</v>
      </c>
      <c r="G3675" s="44">
        <v>85000</v>
      </c>
      <c r="H3675" s="44">
        <v>58758.38</v>
      </c>
      <c r="I3675" s="44">
        <v>59499.99</v>
      </c>
      <c r="J3675" s="68">
        <f t="shared" si="171"/>
        <v>0.69127505882352935</v>
      </c>
      <c r="K3675" s="43">
        <f t="shared" si="172"/>
        <v>0.69999988235294119</v>
      </c>
      <c r="L3675" s="41" t="str">
        <f t="shared" si="173"/>
        <v>A</v>
      </c>
      <c r="M3675" s="41" t="s">
        <v>1464</v>
      </c>
      <c r="N3675" s="41" t="s">
        <v>430</v>
      </c>
      <c r="O3675" s="41" t="s">
        <v>70</v>
      </c>
    </row>
    <row r="3676" spans="1:15">
      <c r="A3676" s="38">
        <v>41740</v>
      </c>
      <c r="B3676" s="38">
        <v>54524</v>
      </c>
      <c r="C3676" s="131">
        <v>420</v>
      </c>
      <c r="D3676" s="39">
        <v>8.5099999999999995E-2</v>
      </c>
      <c r="E3676" s="39">
        <v>7.4400000000000008E-2</v>
      </c>
      <c r="F3676" s="40">
        <v>90000</v>
      </c>
      <c r="G3676" s="40">
        <v>90000</v>
      </c>
      <c r="H3676" s="40">
        <v>61982.559999999998</v>
      </c>
      <c r="I3676" s="40">
        <v>62999.99</v>
      </c>
      <c r="J3676" s="67">
        <f t="shared" si="171"/>
        <v>0.68869511111111104</v>
      </c>
      <c r="K3676" s="39">
        <f t="shared" si="172"/>
        <v>0.69999988888888887</v>
      </c>
      <c r="L3676" s="2" t="str">
        <f t="shared" si="173"/>
        <v>A</v>
      </c>
      <c r="M3676" s="2" t="s">
        <v>622</v>
      </c>
      <c r="N3676" s="2" t="s">
        <v>421</v>
      </c>
      <c r="O3676" s="2" t="s">
        <v>70</v>
      </c>
    </row>
    <row r="3677" spans="1:15">
      <c r="A3677" s="38">
        <v>41290</v>
      </c>
      <c r="B3677" s="38">
        <v>50421</v>
      </c>
      <c r="C3677" s="131">
        <v>300</v>
      </c>
      <c r="D3677" s="39">
        <v>8.5099999999999995E-2</v>
      </c>
      <c r="E3677" s="39">
        <v>0.08</v>
      </c>
      <c r="F3677" s="40">
        <v>100000</v>
      </c>
      <c r="G3677" s="40">
        <v>100000</v>
      </c>
      <c r="H3677" s="40">
        <v>64960.65</v>
      </c>
      <c r="I3677" s="40">
        <v>69999.990000000005</v>
      </c>
      <c r="J3677" s="67">
        <f t="shared" si="171"/>
        <v>0.64960649999999998</v>
      </c>
      <c r="K3677" s="39">
        <f t="shared" si="172"/>
        <v>0.69999990000000001</v>
      </c>
      <c r="L3677" s="2" t="str">
        <f t="shared" si="173"/>
        <v>AA</v>
      </c>
      <c r="M3677" s="2" t="s">
        <v>519</v>
      </c>
      <c r="N3677" s="2" t="s">
        <v>417</v>
      </c>
      <c r="O3677" s="2" t="s">
        <v>70</v>
      </c>
    </row>
    <row r="3678" spans="1:15">
      <c r="A3678" s="38">
        <v>41689</v>
      </c>
      <c r="B3678" s="38">
        <v>52646</v>
      </c>
      <c r="C3678" s="131">
        <v>360</v>
      </c>
      <c r="D3678" s="39">
        <v>8.5099999999999995E-2</v>
      </c>
      <c r="E3678" s="39">
        <v>7.5300000000000006E-2</v>
      </c>
      <c r="F3678" s="40">
        <v>100000</v>
      </c>
      <c r="G3678" s="40">
        <v>100000</v>
      </c>
      <c r="H3678" s="40">
        <v>68242.399999999994</v>
      </c>
      <c r="I3678" s="40">
        <v>69999.990000000005</v>
      </c>
      <c r="J3678" s="67">
        <f t="shared" si="171"/>
        <v>0.68242399999999992</v>
      </c>
      <c r="K3678" s="39">
        <f t="shared" si="172"/>
        <v>0.69999990000000001</v>
      </c>
      <c r="L3678" s="2" t="str">
        <f t="shared" si="173"/>
        <v>A</v>
      </c>
      <c r="M3678" s="2" t="s">
        <v>472</v>
      </c>
      <c r="N3678" s="2" t="s">
        <v>426</v>
      </c>
      <c r="O3678" s="2" t="s">
        <v>70</v>
      </c>
    </row>
    <row r="3679" spans="1:15">
      <c r="A3679" s="42">
        <v>41127</v>
      </c>
      <c r="B3679" s="42">
        <v>53910</v>
      </c>
      <c r="C3679" s="130">
        <v>420</v>
      </c>
      <c r="D3679" s="43">
        <v>8.5099999999999995E-2</v>
      </c>
      <c r="E3679" s="43">
        <v>7.5300000000000006E-2</v>
      </c>
      <c r="F3679" s="44">
        <v>100000</v>
      </c>
      <c r="G3679" s="44">
        <v>100000</v>
      </c>
      <c r="H3679" s="44">
        <v>66455.509999999995</v>
      </c>
      <c r="I3679" s="44">
        <v>69999.990000000005</v>
      </c>
      <c r="J3679" s="68">
        <f t="shared" si="171"/>
        <v>0.66455509999999995</v>
      </c>
      <c r="K3679" s="43">
        <f t="shared" si="172"/>
        <v>0.69999990000000001</v>
      </c>
      <c r="L3679" s="41" t="str">
        <f t="shared" si="173"/>
        <v>A</v>
      </c>
      <c r="M3679" s="41" t="s">
        <v>217</v>
      </c>
      <c r="N3679" s="41" t="s">
        <v>421</v>
      </c>
      <c r="O3679" s="41" t="s">
        <v>70</v>
      </c>
    </row>
    <row r="3680" spans="1:15">
      <c r="A3680" s="38">
        <v>41682</v>
      </c>
      <c r="B3680" s="38">
        <v>54466</v>
      </c>
      <c r="C3680" s="131">
        <v>420</v>
      </c>
      <c r="D3680" s="39">
        <v>8.5099999999999995E-2</v>
      </c>
      <c r="E3680" s="39">
        <v>8.5099999999999995E-2</v>
      </c>
      <c r="F3680" s="40">
        <v>100000</v>
      </c>
      <c r="G3680" s="40">
        <v>100000</v>
      </c>
      <c r="H3680" s="40">
        <v>68595.53</v>
      </c>
      <c r="I3680" s="40">
        <v>69999.990000000005</v>
      </c>
      <c r="J3680" s="67">
        <f t="shared" si="171"/>
        <v>0.68595529999999993</v>
      </c>
      <c r="K3680" s="39">
        <f t="shared" si="172"/>
        <v>0.69999990000000001</v>
      </c>
      <c r="L3680" s="2" t="str">
        <f t="shared" si="173"/>
        <v>A</v>
      </c>
      <c r="M3680" s="2" t="s">
        <v>840</v>
      </c>
      <c r="N3680" s="2" t="s">
        <v>428</v>
      </c>
      <c r="O3680" s="2" t="s">
        <v>70</v>
      </c>
    </row>
    <row r="3681" spans="1:15">
      <c r="A3681" s="38">
        <v>41698</v>
      </c>
      <c r="B3681" s="38">
        <v>49003</v>
      </c>
      <c r="C3681" s="131">
        <v>240</v>
      </c>
      <c r="D3681" s="39">
        <v>8.5099999999999995E-2</v>
      </c>
      <c r="E3681" s="39">
        <v>0.08</v>
      </c>
      <c r="F3681" s="40">
        <v>130000</v>
      </c>
      <c r="G3681" s="40">
        <v>130000</v>
      </c>
      <c r="H3681" s="40">
        <v>89839.77</v>
      </c>
      <c r="I3681" s="40">
        <v>90999.99</v>
      </c>
      <c r="J3681" s="67">
        <f t="shared" si="171"/>
        <v>0.69107515384615392</v>
      </c>
      <c r="K3681" s="39">
        <f t="shared" si="172"/>
        <v>0.69999992307692316</v>
      </c>
      <c r="L3681" s="2" t="str">
        <f t="shared" si="173"/>
        <v>A</v>
      </c>
      <c r="M3681" s="2" t="s">
        <v>476</v>
      </c>
      <c r="N3681" s="2" t="s">
        <v>421</v>
      </c>
      <c r="O3681" s="2" t="s">
        <v>70</v>
      </c>
    </row>
    <row r="3682" spans="1:15">
      <c r="A3682" s="38">
        <v>41435</v>
      </c>
      <c r="B3682" s="38">
        <v>46914</v>
      </c>
      <c r="C3682" s="131">
        <v>180</v>
      </c>
      <c r="D3682" s="39">
        <v>8.5099999999999995E-2</v>
      </c>
      <c r="E3682" s="39">
        <v>7.4400000000000008E-2</v>
      </c>
      <c r="F3682" s="40">
        <v>145000</v>
      </c>
      <c r="G3682" s="40">
        <v>145000</v>
      </c>
      <c r="H3682" s="40">
        <v>91299.83</v>
      </c>
      <c r="I3682" s="40">
        <v>101499.99</v>
      </c>
      <c r="J3682" s="67">
        <f t="shared" si="171"/>
        <v>0.62965400000000005</v>
      </c>
      <c r="K3682" s="39">
        <f t="shared" si="172"/>
        <v>0.69999993103448277</v>
      </c>
      <c r="L3682" s="2" t="str">
        <f t="shared" si="173"/>
        <v>AA</v>
      </c>
      <c r="M3682" s="2" t="s">
        <v>464</v>
      </c>
      <c r="N3682" s="2" t="s">
        <v>424</v>
      </c>
      <c r="O3682" s="2" t="s">
        <v>70</v>
      </c>
    </row>
    <row r="3683" spans="1:15">
      <c r="A3683" s="38">
        <v>41173</v>
      </c>
      <c r="B3683" s="38">
        <v>46651</v>
      </c>
      <c r="C3683" s="131">
        <v>180</v>
      </c>
      <c r="D3683" s="39">
        <v>8.5099999999999995E-2</v>
      </c>
      <c r="E3683" s="39">
        <v>8.5099999999999995E-2</v>
      </c>
      <c r="F3683" s="40">
        <v>150000</v>
      </c>
      <c r="G3683" s="40">
        <v>150000</v>
      </c>
      <c r="H3683" s="40">
        <v>89130.47</v>
      </c>
      <c r="I3683" s="40">
        <v>104999.99</v>
      </c>
      <c r="J3683" s="67">
        <f t="shared" si="171"/>
        <v>0.5942031333333333</v>
      </c>
      <c r="K3683" s="39">
        <f t="shared" si="172"/>
        <v>0.69999993333333332</v>
      </c>
      <c r="L3683" s="2" t="str">
        <f t="shared" si="173"/>
        <v>AA</v>
      </c>
      <c r="M3683" s="2" t="s">
        <v>1217</v>
      </c>
      <c r="N3683" s="2" t="s">
        <v>416</v>
      </c>
      <c r="O3683" s="2" t="s">
        <v>70</v>
      </c>
    </row>
    <row r="3684" spans="1:15">
      <c r="A3684" s="38">
        <v>41550</v>
      </c>
      <c r="B3684" s="38">
        <v>50102</v>
      </c>
      <c r="C3684" s="131">
        <v>281</v>
      </c>
      <c r="D3684" s="39">
        <v>8.5099999999999995E-2</v>
      </c>
      <c r="E3684" s="39">
        <v>7.4400000000000008E-2</v>
      </c>
      <c r="F3684" s="40">
        <v>150000</v>
      </c>
      <c r="G3684" s="40">
        <v>150000</v>
      </c>
      <c r="H3684" s="40">
        <v>100265.84</v>
      </c>
      <c r="I3684" s="40">
        <v>104999.99</v>
      </c>
      <c r="J3684" s="67">
        <f t="shared" si="171"/>
        <v>0.66843893333333326</v>
      </c>
      <c r="K3684" s="39">
        <f t="shared" si="172"/>
        <v>0.69999993333333332</v>
      </c>
      <c r="L3684" s="2" t="str">
        <f t="shared" si="173"/>
        <v>A</v>
      </c>
      <c r="M3684" s="2" t="s">
        <v>1092</v>
      </c>
      <c r="N3684" s="2" t="s">
        <v>416</v>
      </c>
      <c r="O3684" s="2" t="s">
        <v>70</v>
      </c>
    </row>
    <row r="3685" spans="1:15">
      <c r="A3685" s="38">
        <v>41285</v>
      </c>
      <c r="B3685" s="38">
        <v>50416</v>
      </c>
      <c r="C3685" s="131">
        <v>300</v>
      </c>
      <c r="D3685" s="39">
        <v>8.5099999999999995E-2</v>
      </c>
      <c r="E3685" s="39">
        <v>0.08</v>
      </c>
      <c r="F3685" s="40">
        <v>150000</v>
      </c>
      <c r="G3685" s="40">
        <v>150000</v>
      </c>
      <c r="H3685" s="40">
        <v>97465.65</v>
      </c>
      <c r="I3685" s="40">
        <v>104999.99</v>
      </c>
      <c r="J3685" s="67">
        <f t="shared" si="171"/>
        <v>0.64977099999999999</v>
      </c>
      <c r="K3685" s="39">
        <f t="shared" si="172"/>
        <v>0.69999993333333332</v>
      </c>
      <c r="L3685" s="2" t="str">
        <f t="shared" si="173"/>
        <v>AA</v>
      </c>
      <c r="M3685" s="2" t="s">
        <v>495</v>
      </c>
      <c r="N3685" s="2" t="s">
        <v>424</v>
      </c>
      <c r="O3685" s="2" t="s">
        <v>70</v>
      </c>
    </row>
    <row r="3686" spans="1:15">
      <c r="A3686" s="42">
        <v>41072</v>
      </c>
      <c r="B3686" s="42">
        <v>52029</v>
      </c>
      <c r="C3686" s="130">
        <v>360</v>
      </c>
      <c r="D3686" s="43">
        <v>8.5099999999999995E-2</v>
      </c>
      <c r="E3686" s="43">
        <v>7.4400000000000008E-2</v>
      </c>
      <c r="F3686" s="44">
        <v>150000</v>
      </c>
      <c r="G3686" s="44">
        <v>150000</v>
      </c>
      <c r="H3686" s="44">
        <v>96816.9</v>
      </c>
      <c r="I3686" s="44">
        <v>104999.99</v>
      </c>
      <c r="J3686" s="68">
        <f t="shared" si="171"/>
        <v>0.64544599999999996</v>
      </c>
      <c r="K3686" s="43">
        <f t="shared" si="172"/>
        <v>0.69999993333333332</v>
      </c>
      <c r="L3686" s="41" t="str">
        <f t="shared" si="173"/>
        <v>AA</v>
      </c>
      <c r="M3686" s="41" t="s">
        <v>569</v>
      </c>
      <c r="N3686" s="41" t="s">
        <v>426</v>
      </c>
      <c r="O3686" s="41" t="s">
        <v>70</v>
      </c>
    </row>
    <row r="3687" spans="1:15">
      <c r="A3687" s="38">
        <v>41674</v>
      </c>
      <c r="B3687" s="38">
        <v>54458</v>
      </c>
      <c r="C3687" s="131">
        <v>420</v>
      </c>
      <c r="D3687" s="39">
        <v>8.5099999999999995E-2</v>
      </c>
      <c r="E3687" s="39">
        <v>7.4400000000000008E-2</v>
      </c>
      <c r="F3687" s="40">
        <v>150000</v>
      </c>
      <c r="G3687" s="40">
        <v>150000</v>
      </c>
      <c r="H3687" s="40">
        <v>103070.24</v>
      </c>
      <c r="I3687" s="40">
        <v>104999.99</v>
      </c>
      <c r="J3687" s="67">
        <f t="shared" si="171"/>
        <v>0.68713493333333342</v>
      </c>
      <c r="K3687" s="39">
        <f t="shared" si="172"/>
        <v>0.69999993333333332</v>
      </c>
      <c r="L3687" s="2" t="str">
        <f t="shared" si="173"/>
        <v>A</v>
      </c>
      <c r="M3687" s="2" t="s">
        <v>793</v>
      </c>
      <c r="N3687" s="2" t="s">
        <v>416</v>
      </c>
      <c r="O3687" s="2" t="s">
        <v>70</v>
      </c>
    </row>
    <row r="3688" spans="1:15">
      <c r="A3688" s="42">
        <v>41109</v>
      </c>
      <c r="B3688" s="42">
        <v>52066</v>
      </c>
      <c r="C3688" s="130">
        <v>360</v>
      </c>
      <c r="D3688" s="43">
        <v>8.5099999999999995E-2</v>
      </c>
      <c r="E3688" s="43">
        <v>7.5300000000000006E-2</v>
      </c>
      <c r="F3688" s="44">
        <v>170000</v>
      </c>
      <c r="G3688" s="44">
        <v>170000</v>
      </c>
      <c r="H3688" s="44">
        <v>110014.12</v>
      </c>
      <c r="I3688" s="44">
        <v>118999.99</v>
      </c>
      <c r="J3688" s="68">
        <f t="shared" si="171"/>
        <v>0.64714188235294112</v>
      </c>
      <c r="K3688" s="43">
        <f t="shared" si="172"/>
        <v>0.69999994117647057</v>
      </c>
      <c r="L3688" s="41" t="str">
        <f t="shared" si="173"/>
        <v>AA</v>
      </c>
      <c r="M3688" s="41" t="s">
        <v>716</v>
      </c>
      <c r="N3688" s="41" t="s">
        <v>417</v>
      </c>
      <c r="O3688" s="41" t="s">
        <v>70</v>
      </c>
    </row>
    <row r="3689" spans="1:15">
      <c r="A3689" s="42">
        <v>41600</v>
      </c>
      <c r="B3689" s="42">
        <v>54384</v>
      </c>
      <c r="C3689" s="130">
        <v>420</v>
      </c>
      <c r="D3689" s="43">
        <v>8.5099999999999995E-2</v>
      </c>
      <c r="E3689" s="43">
        <v>0.08</v>
      </c>
      <c r="F3689" s="44">
        <v>170000</v>
      </c>
      <c r="G3689" s="44">
        <v>170000</v>
      </c>
      <c r="H3689" s="44">
        <v>115961.35</v>
      </c>
      <c r="I3689" s="44">
        <v>118999.99</v>
      </c>
      <c r="J3689" s="68">
        <f t="shared" si="171"/>
        <v>0.68212558823529412</v>
      </c>
      <c r="K3689" s="43">
        <f t="shared" si="172"/>
        <v>0.69999994117647057</v>
      </c>
      <c r="L3689" s="41" t="str">
        <f t="shared" si="173"/>
        <v>A</v>
      </c>
      <c r="M3689" s="41" t="s">
        <v>588</v>
      </c>
      <c r="N3689" s="41" t="s">
        <v>417</v>
      </c>
      <c r="O3689" s="41" t="s">
        <v>70</v>
      </c>
    </row>
    <row r="3690" spans="1:15">
      <c r="A3690" s="38">
        <v>41197</v>
      </c>
      <c r="B3690" s="38">
        <v>48898</v>
      </c>
      <c r="C3690" s="131">
        <v>253</v>
      </c>
      <c r="D3690" s="39">
        <v>8.5099999999999995E-2</v>
      </c>
      <c r="E3690" s="39">
        <v>7.4400000000000008E-2</v>
      </c>
      <c r="F3690" s="40">
        <v>180000</v>
      </c>
      <c r="G3690" s="40">
        <v>180000</v>
      </c>
      <c r="H3690" s="40">
        <v>113477.33</v>
      </c>
      <c r="I3690" s="40">
        <v>125999.99</v>
      </c>
      <c r="J3690" s="67">
        <f t="shared" si="171"/>
        <v>0.63042961111111107</v>
      </c>
      <c r="K3690" s="39">
        <f t="shared" si="172"/>
        <v>0.69999994444444447</v>
      </c>
      <c r="L3690" s="2" t="str">
        <f t="shared" si="173"/>
        <v>AA</v>
      </c>
      <c r="M3690" s="2" t="s">
        <v>793</v>
      </c>
      <c r="N3690" s="2" t="s">
        <v>416</v>
      </c>
      <c r="O3690" s="2" t="s">
        <v>70</v>
      </c>
    </row>
    <row r="3691" spans="1:15">
      <c r="A3691" s="42">
        <v>41302</v>
      </c>
      <c r="B3691" s="42">
        <v>54085</v>
      </c>
      <c r="C3691" s="130">
        <v>420</v>
      </c>
      <c r="D3691" s="43">
        <v>8.5099999999999995E-2</v>
      </c>
      <c r="E3691" s="43">
        <v>0.08</v>
      </c>
      <c r="F3691" s="44">
        <v>180000</v>
      </c>
      <c r="G3691" s="44">
        <v>180000</v>
      </c>
      <c r="H3691" s="44">
        <v>119883.79</v>
      </c>
      <c r="I3691" s="44">
        <v>125999.99</v>
      </c>
      <c r="J3691" s="68">
        <f t="shared" si="171"/>
        <v>0.66602105555555557</v>
      </c>
      <c r="K3691" s="43">
        <f t="shared" si="172"/>
        <v>0.69999994444444447</v>
      </c>
      <c r="L3691" s="41" t="str">
        <f t="shared" si="173"/>
        <v>A</v>
      </c>
      <c r="M3691" s="41" t="s">
        <v>697</v>
      </c>
      <c r="N3691" s="41" t="s">
        <v>417</v>
      </c>
      <c r="O3691" s="41" t="s">
        <v>70</v>
      </c>
    </row>
    <row r="3692" spans="1:15">
      <c r="A3692" s="38">
        <v>41296</v>
      </c>
      <c r="B3692" s="38">
        <v>46774</v>
      </c>
      <c r="C3692" s="131">
        <v>180</v>
      </c>
      <c r="D3692" s="39">
        <v>8.5099999999999995E-2</v>
      </c>
      <c r="E3692" s="39">
        <v>7.4400000000000008E-2</v>
      </c>
      <c r="F3692" s="40">
        <v>200000</v>
      </c>
      <c r="G3692" s="40">
        <v>200000</v>
      </c>
      <c r="H3692" s="40">
        <v>122035.41</v>
      </c>
      <c r="I3692" s="40">
        <v>139999.99</v>
      </c>
      <c r="J3692" s="67">
        <f t="shared" si="171"/>
        <v>0.61017705</v>
      </c>
      <c r="K3692" s="39">
        <f t="shared" si="172"/>
        <v>0.69999994999999993</v>
      </c>
      <c r="L3692" s="2" t="str">
        <f t="shared" si="173"/>
        <v>AA</v>
      </c>
      <c r="M3692" s="2" t="s">
        <v>1196</v>
      </c>
      <c r="N3692" s="2" t="s">
        <v>416</v>
      </c>
      <c r="O3692" s="2" t="s">
        <v>70</v>
      </c>
    </row>
    <row r="3693" spans="1:15">
      <c r="A3693" s="38">
        <v>41688</v>
      </c>
      <c r="B3693" s="38">
        <v>48993</v>
      </c>
      <c r="C3693" s="131">
        <v>240</v>
      </c>
      <c r="D3693" s="39">
        <v>8.5099999999999995E-2</v>
      </c>
      <c r="E3693" s="39">
        <v>7.8100000000000003E-2</v>
      </c>
      <c r="F3693" s="40">
        <v>200000</v>
      </c>
      <c r="G3693" s="40">
        <v>200000</v>
      </c>
      <c r="H3693" s="40">
        <v>134220.04999999999</v>
      </c>
      <c r="I3693" s="40">
        <v>139999.99</v>
      </c>
      <c r="J3693" s="67">
        <f t="shared" si="171"/>
        <v>0.67110024999999995</v>
      </c>
      <c r="K3693" s="39">
        <f t="shared" si="172"/>
        <v>0.69999994999999993</v>
      </c>
      <c r="L3693" s="2" t="str">
        <f t="shared" si="173"/>
        <v>A</v>
      </c>
      <c r="M3693" s="2" t="s">
        <v>566</v>
      </c>
      <c r="N3693" s="2" t="s">
        <v>420</v>
      </c>
      <c r="O3693" s="2" t="s">
        <v>70</v>
      </c>
    </row>
    <row r="3694" spans="1:15">
      <c r="A3694" s="38">
        <v>41247</v>
      </c>
      <c r="B3694" s="38">
        <v>50378</v>
      </c>
      <c r="C3694" s="131">
        <v>300</v>
      </c>
      <c r="D3694" s="39">
        <v>8.5099999999999995E-2</v>
      </c>
      <c r="E3694" s="39">
        <v>7.4400000000000008E-2</v>
      </c>
      <c r="F3694" s="40">
        <v>200000</v>
      </c>
      <c r="G3694" s="40">
        <v>200000</v>
      </c>
      <c r="H3694" s="40">
        <v>129376.32000000001</v>
      </c>
      <c r="I3694" s="40">
        <v>139999.99</v>
      </c>
      <c r="J3694" s="67">
        <f t="shared" si="171"/>
        <v>0.64688160000000006</v>
      </c>
      <c r="K3694" s="39">
        <f t="shared" si="172"/>
        <v>0.69999994999999993</v>
      </c>
      <c r="L3694" s="2" t="str">
        <f t="shared" si="173"/>
        <v>AA</v>
      </c>
      <c r="M3694" s="2" t="s">
        <v>496</v>
      </c>
      <c r="N3694" s="2" t="s">
        <v>417</v>
      </c>
      <c r="O3694" s="2" t="s">
        <v>70</v>
      </c>
    </row>
    <row r="3695" spans="1:15">
      <c r="A3695" s="38">
        <v>41425</v>
      </c>
      <c r="B3695" s="38">
        <v>51166</v>
      </c>
      <c r="C3695" s="131">
        <v>320</v>
      </c>
      <c r="D3695" s="39">
        <v>8.5099999999999995E-2</v>
      </c>
      <c r="E3695" s="39">
        <v>0.08</v>
      </c>
      <c r="F3695" s="40">
        <v>200000</v>
      </c>
      <c r="G3695" s="40">
        <v>200000</v>
      </c>
      <c r="H3695" s="40">
        <v>132216.82</v>
      </c>
      <c r="I3695" s="40">
        <v>139999.99</v>
      </c>
      <c r="J3695" s="67">
        <f t="shared" si="171"/>
        <v>0.66108410000000006</v>
      </c>
      <c r="K3695" s="39">
        <f t="shared" si="172"/>
        <v>0.69999994999999993</v>
      </c>
      <c r="L3695" s="2" t="str">
        <f t="shared" si="173"/>
        <v>A</v>
      </c>
      <c r="M3695" s="2" t="s">
        <v>522</v>
      </c>
      <c r="N3695" s="2" t="s">
        <v>419</v>
      </c>
      <c r="O3695" s="2" t="s">
        <v>70</v>
      </c>
    </row>
    <row r="3696" spans="1:15">
      <c r="A3696" s="38">
        <v>41697</v>
      </c>
      <c r="B3696" s="38">
        <v>52654</v>
      </c>
      <c r="C3696" s="131">
        <v>360</v>
      </c>
      <c r="D3696" s="39">
        <v>8.5099999999999995E-2</v>
      </c>
      <c r="E3696" s="39">
        <v>0.08</v>
      </c>
      <c r="F3696" s="40">
        <v>200000</v>
      </c>
      <c r="G3696" s="40">
        <v>200000</v>
      </c>
      <c r="H3696" s="40">
        <v>136536.79999999999</v>
      </c>
      <c r="I3696" s="40">
        <v>139999.99</v>
      </c>
      <c r="J3696" s="67">
        <f t="shared" si="171"/>
        <v>0.68268399999999996</v>
      </c>
      <c r="K3696" s="39">
        <f t="shared" si="172"/>
        <v>0.69999994999999993</v>
      </c>
      <c r="L3696" s="2" t="str">
        <f t="shared" si="173"/>
        <v>A</v>
      </c>
      <c r="M3696" s="2" t="s">
        <v>746</v>
      </c>
      <c r="N3696" s="2" t="s">
        <v>417</v>
      </c>
      <c r="O3696" s="2" t="s">
        <v>70</v>
      </c>
    </row>
    <row r="3697" spans="1:15">
      <c r="A3697" s="38">
        <v>41726</v>
      </c>
      <c r="B3697" s="38">
        <v>53355</v>
      </c>
      <c r="C3697" s="131">
        <v>382</v>
      </c>
      <c r="D3697" s="39">
        <v>8.5099999999999995E-2</v>
      </c>
      <c r="E3697" s="39">
        <v>0.08</v>
      </c>
      <c r="F3697" s="40">
        <v>200000</v>
      </c>
      <c r="G3697" s="40">
        <v>200000</v>
      </c>
      <c r="H3697" s="40">
        <v>137097.21</v>
      </c>
      <c r="I3697" s="40">
        <v>139999.99</v>
      </c>
      <c r="J3697" s="67">
        <f t="shared" si="171"/>
        <v>0.68548604999999996</v>
      </c>
      <c r="K3697" s="39">
        <f t="shared" si="172"/>
        <v>0.69999994999999993</v>
      </c>
      <c r="L3697" s="2" t="str">
        <f t="shared" si="173"/>
        <v>A</v>
      </c>
      <c r="M3697" s="2" t="s">
        <v>857</v>
      </c>
      <c r="N3697" s="2" t="s">
        <v>416</v>
      </c>
      <c r="O3697" s="2" t="s">
        <v>70</v>
      </c>
    </row>
    <row r="3698" spans="1:15">
      <c r="A3698" s="42">
        <v>41331</v>
      </c>
      <c r="B3698" s="42">
        <v>53292</v>
      </c>
      <c r="C3698" s="130">
        <v>393</v>
      </c>
      <c r="D3698" s="43">
        <v>8.5099999999999995E-2</v>
      </c>
      <c r="E3698" s="43">
        <v>7.4400000000000008E-2</v>
      </c>
      <c r="F3698" s="44">
        <v>200000</v>
      </c>
      <c r="G3698" s="44">
        <v>200000</v>
      </c>
      <c r="H3698" s="44">
        <v>133030.60999999999</v>
      </c>
      <c r="I3698" s="44">
        <v>139999.99</v>
      </c>
      <c r="J3698" s="68">
        <f t="shared" si="171"/>
        <v>0.66515304999999991</v>
      </c>
      <c r="K3698" s="43">
        <f t="shared" si="172"/>
        <v>0.69999994999999993</v>
      </c>
      <c r="L3698" s="41" t="str">
        <f t="shared" si="173"/>
        <v>A</v>
      </c>
      <c r="M3698" s="41" t="s">
        <v>586</v>
      </c>
      <c r="N3698" s="41" t="s">
        <v>416</v>
      </c>
      <c r="O3698" s="41" t="s">
        <v>70</v>
      </c>
    </row>
    <row r="3699" spans="1:15">
      <c r="A3699" s="42">
        <v>41621</v>
      </c>
      <c r="B3699" s="42">
        <v>53613</v>
      </c>
      <c r="C3699" s="130">
        <v>394</v>
      </c>
      <c r="D3699" s="43">
        <v>8.5099999999999995E-2</v>
      </c>
      <c r="E3699" s="43">
        <v>7.5300000000000006E-2</v>
      </c>
      <c r="F3699" s="44">
        <v>200000</v>
      </c>
      <c r="G3699" s="44">
        <v>200000</v>
      </c>
      <c r="H3699" s="44">
        <v>136473.32</v>
      </c>
      <c r="I3699" s="44">
        <v>139999.99</v>
      </c>
      <c r="J3699" s="68">
        <f t="shared" si="171"/>
        <v>0.68236660000000005</v>
      </c>
      <c r="K3699" s="43">
        <f t="shared" si="172"/>
        <v>0.69999994999999993</v>
      </c>
      <c r="L3699" s="41" t="str">
        <f t="shared" si="173"/>
        <v>A</v>
      </c>
      <c r="M3699" s="41" t="s">
        <v>668</v>
      </c>
      <c r="N3699" s="41" t="s">
        <v>422</v>
      </c>
      <c r="O3699" s="41" t="s">
        <v>70</v>
      </c>
    </row>
    <row r="3700" spans="1:15">
      <c r="A3700" s="42">
        <v>41575</v>
      </c>
      <c r="B3700" s="42">
        <v>54359</v>
      </c>
      <c r="C3700" s="130">
        <v>420</v>
      </c>
      <c r="D3700" s="43">
        <v>8.5099999999999995E-2</v>
      </c>
      <c r="E3700" s="43">
        <v>7.4400000000000008E-2</v>
      </c>
      <c r="F3700" s="44">
        <v>200000</v>
      </c>
      <c r="G3700" s="44">
        <v>200000</v>
      </c>
      <c r="H3700" s="44">
        <v>136669.09</v>
      </c>
      <c r="I3700" s="44">
        <v>139999.99</v>
      </c>
      <c r="J3700" s="68">
        <f t="shared" si="171"/>
        <v>0.68334545000000002</v>
      </c>
      <c r="K3700" s="43">
        <f t="shared" si="172"/>
        <v>0.69999994999999993</v>
      </c>
      <c r="L3700" s="41" t="str">
        <f t="shared" si="173"/>
        <v>A</v>
      </c>
      <c r="M3700" s="41" t="s">
        <v>475</v>
      </c>
      <c r="N3700" s="41" t="s">
        <v>427</v>
      </c>
      <c r="O3700" s="41" t="s">
        <v>70</v>
      </c>
    </row>
    <row r="3701" spans="1:15">
      <c r="A3701" s="42">
        <v>41169</v>
      </c>
      <c r="B3701" s="42">
        <v>53952</v>
      </c>
      <c r="C3701" s="130">
        <v>420</v>
      </c>
      <c r="D3701" s="43">
        <v>8.5099999999999995E-2</v>
      </c>
      <c r="E3701" s="43">
        <v>7.5300000000000006E-2</v>
      </c>
      <c r="F3701" s="44">
        <v>200000</v>
      </c>
      <c r="G3701" s="44">
        <v>200000</v>
      </c>
      <c r="H3701" s="44">
        <v>47777.96</v>
      </c>
      <c r="I3701" s="44">
        <v>139999.99</v>
      </c>
      <c r="J3701" s="68">
        <f t="shared" si="171"/>
        <v>0.23888979999999999</v>
      </c>
      <c r="K3701" s="43">
        <f t="shared" si="172"/>
        <v>0.69999994999999993</v>
      </c>
      <c r="L3701" s="41" t="str">
        <f t="shared" si="173"/>
        <v>AA</v>
      </c>
      <c r="M3701" s="41" t="s">
        <v>476</v>
      </c>
      <c r="N3701" s="41" t="s">
        <v>421</v>
      </c>
      <c r="O3701" s="41" t="s">
        <v>70</v>
      </c>
    </row>
    <row r="3702" spans="1:15">
      <c r="A3702" s="38">
        <v>41242</v>
      </c>
      <c r="B3702" s="38">
        <v>54025</v>
      </c>
      <c r="C3702" s="131">
        <v>420</v>
      </c>
      <c r="D3702" s="39">
        <v>8.5099999999999995E-2</v>
      </c>
      <c r="E3702" s="39">
        <v>7.5300000000000006E-2</v>
      </c>
      <c r="F3702" s="40">
        <v>200000</v>
      </c>
      <c r="G3702" s="40">
        <v>200000</v>
      </c>
      <c r="H3702" s="40">
        <v>132618.65</v>
      </c>
      <c r="I3702" s="40">
        <v>139999.99</v>
      </c>
      <c r="J3702" s="67">
        <f t="shared" si="171"/>
        <v>0.66309324999999997</v>
      </c>
      <c r="K3702" s="39">
        <f t="shared" si="172"/>
        <v>0.69999994999999993</v>
      </c>
      <c r="L3702" s="2" t="str">
        <f t="shared" si="173"/>
        <v>A</v>
      </c>
      <c r="M3702" s="2" t="s">
        <v>1573</v>
      </c>
      <c r="N3702" s="2" t="s">
        <v>422</v>
      </c>
      <c r="O3702" s="2" t="s">
        <v>70</v>
      </c>
    </row>
    <row r="3703" spans="1:15">
      <c r="A3703" s="42">
        <v>41471</v>
      </c>
      <c r="B3703" s="42">
        <v>54255</v>
      </c>
      <c r="C3703" s="130">
        <v>420</v>
      </c>
      <c r="D3703" s="43">
        <v>8.5099999999999995E-2</v>
      </c>
      <c r="E3703" s="43">
        <v>7.8100000000000003E-2</v>
      </c>
      <c r="F3703" s="44">
        <v>200000</v>
      </c>
      <c r="G3703" s="44">
        <v>200000</v>
      </c>
      <c r="H3703" s="44">
        <v>135310.67000000001</v>
      </c>
      <c r="I3703" s="44">
        <v>139999.99</v>
      </c>
      <c r="J3703" s="68">
        <f t="shared" si="171"/>
        <v>0.67655335000000005</v>
      </c>
      <c r="K3703" s="43">
        <f t="shared" si="172"/>
        <v>0.69999994999999993</v>
      </c>
      <c r="L3703" s="41" t="str">
        <f t="shared" si="173"/>
        <v>A</v>
      </c>
      <c r="M3703" s="41" t="s">
        <v>565</v>
      </c>
      <c r="N3703" s="41" t="s">
        <v>432</v>
      </c>
      <c r="O3703" s="41" t="s">
        <v>70</v>
      </c>
    </row>
    <row r="3704" spans="1:15">
      <c r="A3704" s="42">
        <v>41451</v>
      </c>
      <c r="B3704" s="42">
        <v>54235</v>
      </c>
      <c r="C3704" s="130">
        <v>420</v>
      </c>
      <c r="D3704" s="43">
        <v>8.5099999999999995E-2</v>
      </c>
      <c r="E3704" s="43">
        <v>0.08</v>
      </c>
      <c r="F3704" s="44">
        <v>200000</v>
      </c>
      <c r="G3704" s="44">
        <v>200000</v>
      </c>
      <c r="H3704" s="44">
        <v>134934.35999999999</v>
      </c>
      <c r="I3704" s="44">
        <v>139999.99</v>
      </c>
      <c r="J3704" s="68">
        <f t="shared" si="171"/>
        <v>0.67467179999999993</v>
      </c>
      <c r="K3704" s="43">
        <f t="shared" si="172"/>
        <v>0.69999994999999993</v>
      </c>
      <c r="L3704" s="41" t="str">
        <f t="shared" si="173"/>
        <v>A</v>
      </c>
      <c r="M3704" s="41" t="s">
        <v>457</v>
      </c>
      <c r="N3704" s="41" t="s">
        <v>419</v>
      </c>
      <c r="O3704" s="41" t="s">
        <v>70</v>
      </c>
    </row>
    <row r="3705" spans="1:15">
      <c r="A3705" s="42">
        <v>41488</v>
      </c>
      <c r="B3705" s="42">
        <v>54272</v>
      </c>
      <c r="C3705" s="130">
        <v>420</v>
      </c>
      <c r="D3705" s="43">
        <v>8.5099999999999995E-2</v>
      </c>
      <c r="E3705" s="43">
        <v>0.08</v>
      </c>
      <c r="F3705" s="44">
        <v>200000</v>
      </c>
      <c r="G3705" s="44">
        <v>200000</v>
      </c>
      <c r="H3705" s="44">
        <v>135617.45000000001</v>
      </c>
      <c r="I3705" s="44">
        <v>139999.99</v>
      </c>
      <c r="J3705" s="68">
        <f t="shared" si="171"/>
        <v>0.67808725000000003</v>
      </c>
      <c r="K3705" s="43">
        <f t="shared" si="172"/>
        <v>0.69999994999999993</v>
      </c>
      <c r="L3705" s="41" t="str">
        <f t="shared" si="173"/>
        <v>A</v>
      </c>
      <c r="M3705" s="41" t="s">
        <v>555</v>
      </c>
      <c r="N3705" s="41" t="s">
        <v>434</v>
      </c>
      <c r="O3705" s="41" t="s">
        <v>70</v>
      </c>
    </row>
    <row r="3706" spans="1:15">
      <c r="A3706" s="38">
        <v>41481</v>
      </c>
      <c r="B3706" s="38">
        <v>46960</v>
      </c>
      <c r="C3706" s="131">
        <v>180</v>
      </c>
      <c r="D3706" s="39">
        <v>8.5099999999999995E-2</v>
      </c>
      <c r="E3706" s="39">
        <v>7.5300000000000006E-2</v>
      </c>
      <c r="F3706" s="40">
        <v>139000</v>
      </c>
      <c r="G3706" s="40">
        <v>139000</v>
      </c>
      <c r="H3706" s="40">
        <v>88741.57</v>
      </c>
      <c r="I3706" s="40">
        <v>97316.07</v>
      </c>
      <c r="J3706" s="67">
        <f t="shared" si="171"/>
        <v>0.63842856115107915</v>
      </c>
      <c r="K3706" s="39">
        <f t="shared" si="172"/>
        <v>0.70011561151079138</v>
      </c>
      <c r="L3706" s="2" t="str">
        <f t="shared" si="173"/>
        <v>AA</v>
      </c>
      <c r="M3706" s="2" t="s">
        <v>467</v>
      </c>
      <c r="N3706" s="2" t="s">
        <v>425</v>
      </c>
      <c r="O3706" s="2" t="s">
        <v>70</v>
      </c>
    </row>
    <row r="3707" spans="1:15">
      <c r="A3707" s="42">
        <v>41079</v>
      </c>
      <c r="B3707" s="42">
        <v>52036</v>
      </c>
      <c r="C3707" s="130">
        <v>360</v>
      </c>
      <c r="D3707" s="43">
        <v>8.5099999999999995E-2</v>
      </c>
      <c r="E3707" s="43">
        <v>0.08</v>
      </c>
      <c r="F3707" s="44">
        <v>121000</v>
      </c>
      <c r="G3707" s="44">
        <v>121000</v>
      </c>
      <c r="H3707" s="44">
        <v>80459.850000000006</v>
      </c>
      <c r="I3707" s="44">
        <v>84714.83</v>
      </c>
      <c r="J3707" s="68">
        <f t="shared" si="171"/>
        <v>0.66495743801652896</v>
      </c>
      <c r="K3707" s="43">
        <f t="shared" si="172"/>
        <v>0.70012256198347111</v>
      </c>
      <c r="L3707" s="41" t="str">
        <f t="shared" si="173"/>
        <v>A</v>
      </c>
      <c r="M3707" s="41" t="s">
        <v>1182</v>
      </c>
      <c r="N3707" s="41" t="s">
        <v>416</v>
      </c>
      <c r="O3707" s="41" t="s">
        <v>70</v>
      </c>
    </row>
    <row r="3708" spans="1:15">
      <c r="A3708" s="38">
        <v>41752</v>
      </c>
      <c r="B3708" s="38">
        <v>54536</v>
      </c>
      <c r="C3708" s="131">
        <v>420</v>
      </c>
      <c r="D3708" s="39">
        <v>8.5099999999999995E-2</v>
      </c>
      <c r="E3708" s="39">
        <v>7.4400000000000008E-2</v>
      </c>
      <c r="F3708" s="40">
        <v>138600</v>
      </c>
      <c r="G3708" s="40">
        <v>138600</v>
      </c>
      <c r="H3708" s="40">
        <v>95477.62</v>
      </c>
      <c r="I3708" s="40">
        <v>97039.32</v>
      </c>
      <c r="J3708" s="67">
        <f t="shared" si="171"/>
        <v>0.68887171717171714</v>
      </c>
      <c r="K3708" s="39">
        <f t="shared" si="172"/>
        <v>0.70013939393939395</v>
      </c>
      <c r="L3708" s="2" t="str">
        <f t="shared" si="173"/>
        <v>A</v>
      </c>
      <c r="M3708" s="2" t="s">
        <v>584</v>
      </c>
      <c r="N3708" s="2" t="s">
        <v>417</v>
      </c>
      <c r="O3708" s="2" t="s">
        <v>70</v>
      </c>
    </row>
    <row r="3709" spans="1:15">
      <c r="A3709" s="42">
        <v>41669</v>
      </c>
      <c r="B3709" s="42">
        <v>53722</v>
      </c>
      <c r="C3709" s="130">
        <v>396</v>
      </c>
      <c r="D3709" s="43">
        <v>8.5099999999999995E-2</v>
      </c>
      <c r="E3709" s="43">
        <v>7.5300000000000006E-2</v>
      </c>
      <c r="F3709" s="44">
        <v>150000</v>
      </c>
      <c r="G3709" s="44">
        <v>150000</v>
      </c>
      <c r="H3709" s="44">
        <v>102515.16</v>
      </c>
      <c r="I3709" s="44">
        <v>105037.65</v>
      </c>
      <c r="J3709" s="68">
        <f t="shared" si="171"/>
        <v>0.6834344</v>
      </c>
      <c r="K3709" s="43">
        <f t="shared" si="172"/>
        <v>0.70025099999999996</v>
      </c>
      <c r="L3709" s="41" t="str">
        <f t="shared" si="173"/>
        <v>A</v>
      </c>
      <c r="M3709" s="41" t="s">
        <v>1044</v>
      </c>
      <c r="N3709" s="41" t="s">
        <v>417</v>
      </c>
      <c r="O3709" s="41" t="s">
        <v>70</v>
      </c>
    </row>
    <row r="3710" spans="1:15">
      <c r="A3710" s="38">
        <v>41715</v>
      </c>
      <c r="B3710" s="38">
        <v>51730</v>
      </c>
      <c r="C3710" s="131">
        <v>329</v>
      </c>
      <c r="D3710" s="39">
        <v>8.5099999999999995E-2</v>
      </c>
      <c r="E3710" s="39">
        <v>7.8100000000000003E-2</v>
      </c>
      <c r="F3710" s="40">
        <v>112500</v>
      </c>
      <c r="G3710" s="40">
        <v>112500</v>
      </c>
      <c r="H3710" s="40">
        <v>76837.94</v>
      </c>
      <c r="I3710" s="40">
        <v>78781.98</v>
      </c>
      <c r="J3710" s="67">
        <f t="shared" si="171"/>
        <v>0.68300391111111114</v>
      </c>
      <c r="K3710" s="39">
        <f t="shared" si="172"/>
        <v>0.70028426666666665</v>
      </c>
      <c r="L3710" s="2" t="str">
        <f t="shared" si="173"/>
        <v>A</v>
      </c>
      <c r="M3710" s="2" t="s">
        <v>842</v>
      </c>
      <c r="N3710" s="2" t="s">
        <v>439</v>
      </c>
      <c r="O3710" s="2" t="s">
        <v>70</v>
      </c>
    </row>
    <row r="3711" spans="1:15">
      <c r="A3711" s="38">
        <v>41661</v>
      </c>
      <c r="B3711" s="38">
        <v>54445</v>
      </c>
      <c r="C3711" s="131">
        <v>420</v>
      </c>
      <c r="D3711" s="39">
        <v>8.5099999999999995E-2</v>
      </c>
      <c r="E3711" s="39">
        <v>0.08</v>
      </c>
      <c r="F3711" s="40">
        <v>179200</v>
      </c>
      <c r="G3711" s="40">
        <v>179200</v>
      </c>
      <c r="H3711" s="40">
        <v>123082.18</v>
      </c>
      <c r="I3711" s="40">
        <v>125499.99</v>
      </c>
      <c r="J3711" s="67">
        <f t="shared" si="171"/>
        <v>0.68684252232142851</v>
      </c>
      <c r="K3711" s="39">
        <f t="shared" si="172"/>
        <v>0.70033476562500008</v>
      </c>
      <c r="L3711" s="2" t="str">
        <f t="shared" si="173"/>
        <v>A</v>
      </c>
      <c r="M3711" s="2" t="s">
        <v>1162</v>
      </c>
      <c r="N3711" s="2" t="s">
        <v>439</v>
      </c>
      <c r="O3711" s="2" t="s">
        <v>70</v>
      </c>
    </row>
    <row r="3712" spans="1:15">
      <c r="A3712" s="42">
        <v>41544</v>
      </c>
      <c r="B3712" s="42">
        <v>46595</v>
      </c>
      <c r="C3712" s="130">
        <v>166</v>
      </c>
      <c r="D3712" s="43">
        <v>8.5099999999999995E-2</v>
      </c>
      <c r="E3712" s="43">
        <v>0.08</v>
      </c>
      <c r="F3712" s="44">
        <v>142141</v>
      </c>
      <c r="G3712" s="44">
        <v>142141</v>
      </c>
      <c r="H3712" s="44">
        <v>91114.51</v>
      </c>
      <c r="I3712" s="44">
        <v>99560.67</v>
      </c>
      <c r="J3712" s="68">
        <f t="shared" si="171"/>
        <v>0.64101497808514074</v>
      </c>
      <c r="K3712" s="43">
        <f t="shared" si="172"/>
        <v>0.70043597554540915</v>
      </c>
      <c r="L3712" s="41" t="str">
        <f t="shared" si="173"/>
        <v>AA</v>
      </c>
      <c r="M3712" s="41" t="s">
        <v>753</v>
      </c>
      <c r="N3712" s="41" t="s">
        <v>431</v>
      </c>
      <c r="O3712" s="41" t="s">
        <v>70</v>
      </c>
    </row>
    <row r="3713" spans="1:15">
      <c r="A3713" s="38">
        <v>41149</v>
      </c>
      <c r="B3713" s="38">
        <v>49368</v>
      </c>
      <c r="C3713" s="131">
        <v>270</v>
      </c>
      <c r="D3713" s="39">
        <v>8.5099999999999995E-2</v>
      </c>
      <c r="E3713" s="39">
        <v>7.8100000000000003E-2</v>
      </c>
      <c r="F3713" s="40">
        <v>150000</v>
      </c>
      <c r="G3713" s="40">
        <v>150000</v>
      </c>
      <c r="H3713" s="40">
        <v>94499.1</v>
      </c>
      <c r="I3713" s="40">
        <v>105077.03</v>
      </c>
      <c r="J3713" s="67">
        <f t="shared" si="171"/>
        <v>0.62999400000000005</v>
      </c>
      <c r="K3713" s="39">
        <f t="shared" si="172"/>
        <v>0.70051353333333333</v>
      </c>
      <c r="L3713" s="2" t="str">
        <f t="shared" si="173"/>
        <v>AA</v>
      </c>
      <c r="M3713" s="2" t="s">
        <v>457</v>
      </c>
      <c r="N3713" s="2" t="s">
        <v>419</v>
      </c>
      <c r="O3713" s="2" t="s">
        <v>70</v>
      </c>
    </row>
    <row r="3714" spans="1:15">
      <c r="A3714" s="38">
        <v>41696</v>
      </c>
      <c r="B3714" s="38">
        <v>54480</v>
      </c>
      <c r="C3714" s="131">
        <v>420</v>
      </c>
      <c r="D3714" s="39">
        <v>8.5099999999999995E-2</v>
      </c>
      <c r="E3714" s="39">
        <v>7.5300000000000006E-2</v>
      </c>
      <c r="F3714" s="40">
        <v>136326</v>
      </c>
      <c r="G3714" s="40">
        <v>136326</v>
      </c>
      <c r="H3714" s="40">
        <v>94062.47</v>
      </c>
      <c r="I3714" s="40">
        <v>95499.99</v>
      </c>
      <c r="J3714" s="67">
        <f t="shared" si="171"/>
        <v>0.68998188166600649</v>
      </c>
      <c r="K3714" s="39">
        <f t="shared" si="172"/>
        <v>0.70052660534307476</v>
      </c>
      <c r="L3714" s="2" t="str">
        <f t="shared" si="173"/>
        <v>A</v>
      </c>
      <c r="M3714" s="2" t="s">
        <v>758</v>
      </c>
      <c r="N3714" s="2" t="s">
        <v>418</v>
      </c>
      <c r="O3714" s="2" t="s">
        <v>70</v>
      </c>
    </row>
    <row r="3715" spans="1:15">
      <c r="A3715" s="42">
        <v>41752</v>
      </c>
      <c r="B3715" s="42">
        <v>47231</v>
      </c>
      <c r="C3715" s="130">
        <v>180</v>
      </c>
      <c r="D3715" s="43">
        <v>8.5099999999999995E-2</v>
      </c>
      <c r="E3715" s="43">
        <v>8.14E-2</v>
      </c>
      <c r="F3715" s="44">
        <v>143000</v>
      </c>
      <c r="G3715" s="44">
        <v>143000</v>
      </c>
      <c r="H3715" s="44">
        <v>95375.74</v>
      </c>
      <c r="I3715" s="44">
        <v>100179.79</v>
      </c>
      <c r="J3715" s="68">
        <f t="shared" ref="J3715:J3778" si="174">H3715/G3715</f>
        <v>0.66696321678321679</v>
      </c>
      <c r="K3715" s="43">
        <f t="shared" ref="K3715:K3778" si="175">I3715/G3715</f>
        <v>0.70055797202797199</v>
      </c>
      <c r="L3715" s="41" t="str">
        <f t="shared" ref="L3715:L3778" si="176">IF(J3715&lt;=65%,"AA",IF(J3715&lt;=75%,"A",IF(J3715&lt;=85%,"B","C")))</f>
        <v>A</v>
      </c>
      <c r="M3715" s="41" t="s">
        <v>634</v>
      </c>
      <c r="N3715" s="41" t="s">
        <v>421</v>
      </c>
      <c r="O3715" s="41" t="s">
        <v>70</v>
      </c>
    </row>
    <row r="3716" spans="1:15">
      <c r="A3716" s="38">
        <v>41360</v>
      </c>
      <c r="B3716" s="38">
        <v>54144</v>
      </c>
      <c r="C3716" s="131">
        <v>420</v>
      </c>
      <c r="D3716" s="39">
        <v>8.5099999999999995E-2</v>
      </c>
      <c r="E3716" s="39">
        <v>0.08</v>
      </c>
      <c r="F3716" s="40">
        <v>167000</v>
      </c>
      <c r="G3716" s="40">
        <v>167000</v>
      </c>
      <c r="H3716" s="40">
        <v>111974.39</v>
      </c>
      <c r="I3716" s="40">
        <v>116999.99</v>
      </c>
      <c r="J3716" s="67">
        <f t="shared" si="174"/>
        <v>0.67050532934131735</v>
      </c>
      <c r="K3716" s="39">
        <f t="shared" si="175"/>
        <v>0.70059874251497012</v>
      </c>
      <c r="L3716" s="2" t="str">
        <f t="shared" si="176"/>
        <v>A</v>
      </c>
      <c r="M3716" s="2" t="s">
        <v>511</v>
      </c>
      <c r="N3716" s="2" t="s">
        <v>422</v>
      </c>
      <c r="O3716" s="2" t="s">
        <v>70</v>
      </c>
    </row>
    <row r="3717" spans="1:15">
      <c r="A3717" s="38">
        <v>41278</v>
      </c>
      <c r="B3717" s="38">
        <v>51321</v>
      </c>
      <c r="C3717" s="131">
        <v>330</v>
      </c>
      <c r="D3717" s="39">
        <v>8.5099999999999995E-2</v>
      </c>
      <c r="E3717" s="39">
        <v>0.08</v>
      </c>
      <c r="F3717" s="40">
        <v>157000</v>
      </c>
      <c r="G3717" s="40">
        <v>157000</v>
      </c>
      <c r="H3717" s="40">
        <v>102961.83</v>
      </c>
      <c r="I3717" s="40">
        <v>109999.99</v>
      </c>
      <c r="J3717" s="67">
        <f t="shared" si="174"/>
        <v>0.65580783439490442</v>
      </c>
      <c r="K3717" s="39">
        <f t="shared" si="175"/>
        <v>0.70063687898089178</v>
      </c>
      <c r="L3717" s="2" t="str">
        <f t="shared" si="176"/>
        <v>A</v>
      </c>
      <c r="M3717" s="2" t="s">
        <v>927</v>
      </c>
      <c r="N3717" s="2" t="s">
        <v>419</v>
      </c>
      <c r="O3717" s="2" t="s">
        <v>70</v>
      </c>
    </row>
    <row r="3718" spans="1:15">
      <c r="A3718" s="42">
        <v>41109</v>
      </c>
      <c r="B3718" s="42">
        <v>52066</v>
      </c>
      <c r="C3718" s="130">
        <v>360</v>
      </c>
      <c r="D3718" s="43">
        <v>8.5099999999999995E-2</v>
      </c>
      <c r="E3718" s="43">
        <v>7.5300000000000006E-2</v>
      </c>
      <c r="F3718" s="44">
        <v>157000</v>
      </c>
      <c r="G3718" s="44">
        <v>157000</v>
      </c>
      <c r="H3718" s="44">
        <v>101693.73</v>
      </c>
      <c r="I3718" s="44">
        <v>109999.99</v>
      </c>
      <c r="J3718" s="68">
        <f t="shared" si="174"/>
        <v>0.64773076433121013</v>
      </c>
      <c r="K3718" s="43">
        <f t="shared" si="175"/>
        <v>0.70063687898089178</v>
      </c>
      <c r="L3718" s="41" t="str">
        <f t="shared" si="176"/>
        <v>AA</v>
      </c>
      <c r="M3718" s="41" t="s">
        <v>1289</v>
      </c>
      <c r="N3718" s="41" t="s">
        <v>421</v>
      </c>
      <c r="O3718" s="41" t="s">
        <v>70</v>
      </c>
    </row>
    <row r="3719" spans="1:15">
      <c r="A3719" s="38">
        <v>41422</v>
      </c>
      <c r="B3719" s="38">
        <v>54206</v>
      </c>
      <c r="C3719" s="131">
        <v>420</v>
      </c>
      <c r="D3719" s="39">
        <v>8.5099999999999995E-2</v>
      </c>
      <c r="E3719" s="39">
        <v>0.08</v>
      </c>
      <c r="F3719" s="40">
        <v>105000</v>
      </c>
      <c r="G3719" s="40">
        <v>105000</v>
      </c>
      <c r="H3719" s="40">
        <v>70707.350000000006</v>
      </c>
      <c r="I3719" s="40">
        <v>73570.31</v>
      </c>
      <c r="J3719" s="67">
        <f t="shared" si="174"/>
        <v>0.67340333333333335</v>
      </c>
      <c r="K3719" s="39">
        <f t="shared" si="175"/>
        <v>0.70066961904761904</v>
      </c>
      <c r="L3719" s="2" t="str">
        <f t="shared" si="176"/>
        <v>A</v>
      </c>
      <c r="M3719" s="2" t="s">
        <v>1635</v>
      </c>
      <c r="N3719" s="2" t="s">
        <v>416</v>
      </c>
      <c r="O3719" s="2" t="s">
        <v>70</v>
      </c>
    </row>
    <row r="3720" spans="1:15">
      <c r="A3720" s="42">
        <v>41508</v>
      </c>
      <c r="B3720" s="42">
        <v>54292</v>
      </c>
      <c r="C3720" s="130">
        <v>420</v>
      </c>
      <c r="D3720" s="43">
        <v>8.5099999999999995E-2</v>
      </c>
      <c r="E3720" s="43">
        <v>7.5300000000000006E-2</v>
      </c>
      <c r="F3720" s="44">
        <v>170000</v>
      </c>
      <c r="G3720" s="44">
        <v>170000</v>
      </c>
      <c r="H3720" s="44">
        <v>115740.83</v>
      </c>
      <c r="I3720" s="44">
        <v>119199.99</v>
      </c>
      <c r="J3720" s="68">
        <f t="shared" si="174"/>
        <v>0.68082841176470588</v>
      </c>
      <c r="K3720" s="43">
        <f t="shared" si="175"/>
        <v>0.70117641176470591</v>
      </c>
      <c r="L3720" s="41" t="str">
        <f t="shared" si="176"/>
        <v>A</v>
      </c>
      <c r="M3720" s="41" t="s">
        <v>516</v>
      </c>
      <c r="N3720" s="41" t="s">
        <v>416</v>
      </c>
      <c r="O3720" s="41" t="s">
        <v>70</v>
      </c>
    </row>
    <row r="3721" spans="1:15">
      <c r="A3721" s="38">
        <v>41543</v>
      </c>
      <c r="B3721" s="38">
        <v>54327</v>
      </c>
      <c r="C3721" s="131">
        <v>420</v>
      </c>
      <c r="D3721" s="39">
        <v>8.5099999999999995E-2</v>
      </c>
      <c r="E3721" s="39">
        <v>7.4400000000000008E-2</v>
      </c>
      <c r="F3721" s="40">
        <v>146000</v>
      </c>
      <c r="G3721" s="40">
        <v>146000</v>
      </c>
      <c r="H3721" s="40">
        <v>101560.71</v>
      </c>
      <c r="I3721" s="40">
        <v>102374.63</v>
      </c>
      <c r="J3721" s="67">
        <f t="shared" si="174"/>
        <v>0.69562130136986311</v>
      </c>
      <c r="K3721" s="39">
        <f t="shared" si="175"/>
        <v>0.70119609589041099</v>
      </c>
      <c r="L3721" s="2" t="str">
        <f t="shared" si="176"/>
        <v>A</v>
      </c>
      <c r="M3721" s="2" t="s">
        <v>834</v>
      </c>
      <c r="N3721" s="2" t="s">
        <v>421</v>
      </c>
      <c r="O3721" s="2" t="s">
        <v>70</v>
      </c>
    </row>
    <row r="3722" spans="1:15">
      <c r="A3722" s="38">
        <v>41474</v>
      </c>
      <c r="B3722" s="38">
        <v>54258</v>
      </c>
      <c r="C3722" s="131">
        <v>420</v>
      </c>
      <c r="D3722" s="39">
        <v>8.5099999999999995E-2</v>
      </c>
      <c r="E3722" s="39">
        <v>7.8100000000000003E-2</v>
      </c>
      <c r="F3722" s="40">
        <v>139000</v>
      </c>
      <c r="G3722" s="40">
        <v>139000</v>
      </c>
      <c r="H3722" s="40">
        <v>94133.99</v>
      </c>
      <c r="I3722" s="40">
        <v>97466.63</v>
      </c>
      <c r="J3722" s="67">
        <f t="shared" si="174"/>
        <v>0.67722294964028784</v>
      </c>
      <c r="K3722" s="39">
        <f t="shared" si="175"/>
        <v>0.70119877697841726</v>
      </c>
      <c r="L3722" s="2" t="str">
        <f t="shared" si="176"/>
        <v>A</v>
      </c>
      <c r="M3722" s="2" t="s">
        <v>467</v>
      </c>
      <c r="N3722" s="2" t="s">
        <v>425</v>
      </c>
      <c r="O3722" s="2" t="s">
        <v>70</v>
      </c>
    </row>
    <row r="3723" spans="1:15">
      <c r="A3723" s="38">
        <v>41670</v>
      </c>
      <c r="B3723" s="38">
        <v>52993</v>
      </c>
      <c r="C3723" s="131">
        <v>372</v>
      </c>
      <c r="D3723" s="39">
        <v>8.5099999999999995E-2</v>
      </c>
      <c r="E3723" s="39">
        <v>7.5300000000000006E-2</v>
      </c>
      <c r="F3723" s="40">
        <v>190000</v>
      </c>
      <c r="G3723" s="40">
        <v>190000</v>
      </c>
      <c r="H3723" s="40">
        <v>129746.65</v>
      </c>
      <c r="I3723" s="40">
        <v>133303.23000000001</v>
      </c>
      <c r="J3723" s="67">
        <f t="shared" si="174"/>
        <v>0.68287710526315781</v>
      </c>
      <c r="K3723" s="39">
        <f t="shared" si="175"/>
        <v>0.70159594736842112</v>
      </c>
      <c r="L3723" s="2" t="str">
        <f t="shared" si="176"/>
        <v>A</v>
      </c>
      <c r="M3723" s="2" t="s">
        <v>539</v>
      </c>
      <c r="N3723" s="2" t="s">
        <v>429</v>
      </c>
      <c r="O3723" s="2" t="s">
        <v>70</v>
      </c>
    </row>
    <row r="3724" spans="1:15">
      <c r="A3724" s="42">
        <v>41667</v>
      </c>
      <c r="B3724" s="42">
        <v>54451</v>
      </c>
      <c r="C3724" s="130">
        <v>420</v>
      </c>
      <c r="D3724" s="43">
        <v>8.5099999999999995E-2</v>
      </c>
      <c r="E3724" s="43">
        <v>7.5300000000000006E-2</v>
      </c>
      <c r="F3724" s="44">
        <v>160000</v>
      </c>
      <c r="G3724" s="44">
        <v>160000</v>
      </c>
      <c r="H3724" s="44">
        <v>109843.89</v>
      </c>
      <c r="I3724" s="44">
        <v>112270.54</v>
      </c>
      <c r="J3724" s="68">
        <f t="shared" si="174"/>
        <v>0.68652431250000001</v>
      </c>
      <c r="K3724" s="43">
        <f t="shared" si="175"/>
        <v>0.70169087499999994</v>
      </c>
      <c r="L3724" s="41" t="str">
        <f t="shared" si="176"/>
        <v>A</v>
      </c>
      <c r="M3724" s="41" t="s">
        <v>868</v>
      </c>
      <c r="N3724" s="41" t="s">
        <v>416</v>
      </c>
      <c r="O3724" s="41" t="s">
        <v>70</v>
      </c>
    </row>
    <row r="3725" spans="1:15">
      <c r="A3725" s="38">
        <v>41513</v>
      </c>
      <c r="B3725" s="38">
        <v>50644</v>
      </c>
      <c r="C3725" s="131">
        <v>300</v>
      </c>
      <c r="D3725" s="39">
        <v>8.5099999999999995E-2</v>
      </c>
      <c r="E3725" s="39">
        <v>0.08</v>
      </c>
      <c r="F3725" s="40">
        <v>89547.69</v>
      </c>
      <c r="G3725" s="40">
        <v>89547.69</v>
      </c>
      <c r="H3725" s="40">
        <v>59808.160000000003</v>
      </c>
      <c r="I3725" s="40">
        <v>62837.68</v>
      </c>
      <c r="J3725" s="67">
        <f t="shared" si="174"/>
        <v>0.66789171222618926</v>
      </c>
      <c r="K3725" s="39">
        <f t="shared" si="175"/>
        <v>0.70172307069004236</v>
      </c>
      <c r="L3725" s="2" t="str">
        <f t="shared" si="176"/>
        <v>A</v>
      </c>
      <c r="M3725" s="2" t="s">
        <v>1386</v>
      </c>
      <c r="N3725" s="2" t="s">
        <v>416</v>
      </c>
      <c r="O3725" s="2" t="s">
        <v>70</v>
      </c>
    </row>
    <row r="3726" spans="1:15">
      <c r="A3726" s="42">
        <v>41743</v>
      </c>
      <c r="B3726" s="42">
        <v>52701</v>
      </c>
      <c r="C3726" s="130">
        <v>360</v>
      </c>
      <c r="D3726" s="43">
        <v>8.5099999999999995E-2</v>
      </c>
      <c r="E3726" s="43">
        <v>0.08</v>
      </c>
      <c r="F3726" s="44">
        <v>173500</v>
      </c>
      <c r="G3726" s="44">
        <v>173500</v>
      </c>
      <c r="H3726" s="44">
        <v>119348.46</v>
      </c>
      <c r="I3726" s="44">
        <v>121752.68</v>
      </c>
      <c r="J3726" s="68">
        <f t="shared" si="174"/>
        <v>0.68788737752161389</v>
      </c>
      <c r="K3726" s="43">
        <f t="shared" si="175"/>
        <v>0.701744553314121</v>
      </c>
      <c r="L3726" s="41" t="str">
        <f t="shared" si="176"/>
        <v>A</v>
      </c>
      <c r="M3726" s="41" t="s">
        <v>495</v>
      </c>
      <c r="N3726" s="41" t="s">
        <v>424</v>
      </c>
      <c r="O3726" s="41" t="s">
        <v>70</v>
      </c>
    </row>
    <row r="3727" spans="1:15">
      <c r="A3727" s="38">
        <v>41087</v>
      </c>
      <c r="B3727" s="38">
        <v>52044</v>
      </c>
      <c r="C3727" s="131">
        <v>360</v>
      </c>
      <c r="D3727" s="39">
        <v>8.5099999999999995E-2</v>
      </c>
      <c r="E3727" s="39">
        <v>7.5300000000000006E-2</v>
      </c>
      <c r="F3727" s="40">
        <v>114000</v>
      </c>
      <c r="G3727" s="40">
        <v>114000</v>
      </c>
      <c r="H3727" s="40">
        <v>73800.509999999995</v>
      </c>
      <c r="I3727" s="40">
        <v>79999.990000000005</v>
      </c>
      <c r="J3727" s="67">
        <f t="shared" si="174"/>
        <v>0.64737289473684201</v>
      </c>
      <c r="K3727" s="39">
        <f t="shared" si="175"/>
        <v>0.70175429824561408</v>
      </c>
      <c r="L3727" s="2" t="str">
        <f t="shared" si="176"/>
        <v>AA</v>
      </c>
      <c r="M3727" s="2" t="s">
        <v>1663</v>
      </c>
      <c r="N3727" s="2" t="s">
        <v>416</v>
      </c>
      <c r="O3727" s="2" t="s">
        <v>70</v>
      </c>
    </row>
    <row r="3728" spans="1:15">
      <c r="A3728" s="42">
        <v>41150</v>
      </c>
      <c r="B3728" s="42">
        <v>46628</v>
      </c>
      <c r="C3728" s="130">
        <v>180</v>
      </c>
      <c r="D3728" s="43">
        <v>8.5099999999999995E-2</v>
      </c>
      <c r="E3728" s="43">
        <v>0.08</v>
      </c>
      <c r="F3728" s="44">
        <v>142000</v>
      </c>
      <c r="G3728" s="44">
        <v>142000</v>
      </c>
      <c r="H3728" s="44">
        <v>84104.13</v>
      </c>
      <c r="I3728" s="44">
        <v>99669.64</v>
      </c>
      <c r="J3728" s="68">
        <f t="shared" si="174"/>
        <v>0.59228260563380286</v>
      </c>
      <c r="K3728" s="43">
        <f t="shared" si="175"/>
        <v>0.70189887323943656</v>
      </c>
      <c r="L3728" s="41" t="str">
        <f t="shared" si="176"/>
        <v>AA</v>
      </c>
      <c r="M3728" s="41" t="s">
        <v>509</v>
      </c>
      <c r="N3728" s="41" t="s">
        <v>430</v>
      </c>
      <c r="O3728" s="41" t="s">
        <v>70</v>
      </c>
    </row>
    <row r="3729" spans="1:15">
      <c r="A3729" s="38">
        <v>41372</v>
      </c>
      <c r="B3729" s="38">
        <v>48677</v>
      </c>
      <c r="C3729" s="131">
        <v>240</v>
      </c>
      <c r="D3729" s="39">
        <v>8.5099999999999995E-2</v>
      </c>
      <c r="E3729" s="39">
        <v>7.5300000000000006E-2</v>
      </c>
      <c r="F3729" s="40">
        <v>130000</v>
      </c>
      <c r="G3729" s="40">
        <v>130000</v>
      </c>
      <c r="H3729" s="40">
        <v>83900.14</v>
      </c>
      <c r="I3729" s="40">
        <v>91254.57</v>
      </c>
      <c r="J3729" s="67">
        <f t="shared" si="174"/>
        <v>0.64538569230769227</v>
      </c>
      <c r="K3729" s="39">
        <f t="shared" si="175"/>
        <v>0.70195823076923081</v>
      </c>
      <c r="L3729" s="2" t="str">
        <f t="shared" si="176"/>
        <v>AA</v>
      </c>
      <c r="M3729" s="2" t="s">
        <v>687</v>
      </c>
      <c r="N3729" s="2" t="s">
        <v>417</v>
      </c>
      <c r="O3729" s="2" t="s">
        <v>70</v>
      </c>
    </row>
    <row r="3730" spans="1:15">
      <c r="A3730" s="42">
        <v>41243</v>
      </c>
      <c r="B3730" s="42">
        <v>53416</v>
      </c>
      <c r="C3730" s="130">
        <v>400</v>
      </c>
      <c r="D3730" s="43">
        <v>8.5099999999999995E-2</v>
      </c>
      <c r="E3730" s="43">
        <v>7.5300000000000006E-2</v>
      </c>
      <c r="F3730" s="44">
        <v>150000</v>
      </c>
      <c r="G3730" s="44">
        <v>150000</v>
      </c>
      <c r="H3730" s="44">
        <v>99239.45</v>
      </c>
      <c r="I3730" s="44">
        <v>105296.44</v>
      </c>
      <c r="J3730" s="68">
        <f t="shared" si="174"/>
        <v>0.66159633333333334</v>
      </c>
      <c r="K3730" s="43">
        <f t="shared" si="175"/>
        <v>0.70197626666666668</v>
      </c>
      <c r="L3730" s="41" t="str">
        <f t="shared" si="176"/>
        <v>A</v>
      </c>
      <c r="M3730" s="41" t="s">
        <v>897</v>
      </c>
      <c r="N3730" s="41" t="s">
        <v>417</v>
      </c>
      <c r="O3730" s="41" t="s">
        <v>70</v>
      </c>
    </row>
    <row r="3731" spans="1:15">
      <c r="A3731" s="42">
        <v>41785</v>
      </c>
      <c r="B3731" s="42">
        <v>54569</v>
      </c>
      <c r="C3731" s="130">
        <v>420</v>
      </c>
      <c r="D3731" s="43">
        <v>8.5099999999999995E-2</v>
      </c>
      <c r="E3731" s="43">
        <v>0.08</v>
      </c>
      <c r="F3731" s="44">
        <v>200000</v>
      </c>
      <c r="G3731" s="44">
        <v>200000</v>
      </c>
      <c r="H3731" s="44">
        <v>138474.38</v>
      </c>
      <c r="I3731" s="44">
        <v>140399.99</v>
      </c>
      <c r="J3731" s="68">
        <f t="shared" si="174"/>
        <v>0.69237190000000004</v>
      </c>
      <c r="K3731" s="43">
        <f t="shared" si="175"/>
        <v>0.70199994999999993</v>
      </c>
      <c r="L3731" s="41" t="str">
        <f t="shared" si="176"/>
        <v>A</v>
      </c>
      <c r="M3731" s="41" t="s">
        <v>564</v>
      </c>
      <c r="N3731" s="41" t="s">
        <v>417</v>
      </c>
      <c r="O3731" s="41" t="s">
        <v>70</v>
      </c>
    </row>
    <row r="3732" spans="1:15">
      <c r="A3732" s="42">
        <v>41165</v>
      </c>
      <c r="B3732" s="42">
        <v>53948</v>
      </c>
      <c r="C3732" s="130">
        <v>420</v>
      </c>
      <c r="D3732" s="43">
        <v>8.5099999999999995E-2</v>
      </c>
      <c r="E3732" s="43">
        <v>7.8100000000000003E-2</v>
      </c>
      <c r="F3732" s="44">
        <v>165000</v>
      </c>
      <c r="G3732" s="44">
        <v>165000</v>
      </c>
      <c r="H3732" s="44">
        <v>114326.8</v>
      </c>
      <c r="I3732" s="44">
        <v>115843.72</v>
      </c>
      <c r="J3732" s="68">
        <f t="shared" si="174"/>
        <v>0.69288969696969693</v>
      </c>
      <c r="K3732" s="43">
        <f t="shared" si="175"/>
        <v>0.70208315151515155</v>
      </c>
      <c r="L3732" s="41" t="str">
        <f t="shared" si="176"/>
        <v>A</v>
      </c>
      <c r="M3732" s="41" t="s">
        <v>466</v>
      </c>
      <c r="N3732" s="41" t="s">
        <v>421</v>
      </c>
      <c r="O3732" s="41" t="s">
        <v>70</v>
      </c>
    </row>
    <row r="3733" spans="1:15">
      <c r="A3733" s="42">
        <v>41565</v>
      </c>
      <c r="B3733" s="42">
        <v>54349</v>
      </c>
      <c r="C3733" s="130">
        <v>420</v>
      </c>
      <c r="D3733" s="43">
        <v>8.5099999999999995E-2</v>
      </c>
      <c r="E3733" s="43">
        <v>7.5300000000000006E-2</v>
      </c>
      <c r="F3733" s="44">
        <v>199395</v>
      </c>
      <c r="G3733" s="44">
        <v>199395</v>
      </c>
      <c r="H3733" s="44">
        <v>136231.71</v>
      </c>
      <c r="I3733" s="44">
        <v>139999.99</v>
      </c>
      <c r="J3733" s="68">
        <f t="shared" si="174"/>
        <v>0.68322530655232072</v>
      </c>
      <c r="K3733" s="43">
        <f t="shared" si="175"/>
        <v>0.7021238747210311</v>
      </c>
      <c r="L3733" s="41" t="str">
        <f t="shared" si="176"/>
        <v>A</v>
      </c>
      <c r="M3733" s="41" t="s">
        <v>511</v>
      </c>
      <c r="N3733" s="41" t="s">
        <v>422</v>
      </c>
      <c r="O3733" s="41" t="s">
        <v>70</v>
      </c>
    </row>
    <row r="3734" spans="1:15">
      <c r="A3734" s="42">
        <v>41200</v>
      </c>
      <c r="B3734" s="42">
        <v>52157</v>
      </c>
      <c r="C3734" s="130">
        <v>360</v>
      </c>
      <c r="D3734" s="43">
        <v>8.5099999999999995E-2</v>
      </c>
      <c r="E3734" s="43">
        <v>0.08</v>
      </c>
      <c r="F3734" s="44">
        <v>195000</v>
      </c>
      <c r="G3734" s="44">
        <v>195000</v>
      </c>
      <c r="H3734" s="44">
        <v>127909.17</v>
      </c>
      <c r="I3734" s="44">
        <v>136999.99</v>
      </c>
      <c r="J3734" s="68">
        <f t="shared" si="174"/>
        <v>0.65594446153846153</v>
      </c>
      <c r="K3734" s="43">
        <f t="shared" si="175"/>
        <v>0.70256405128205124</v>
      </c>
      <c r="L3734" s="41" t="str">
        <f t="shared" si="176"/>
        <v>A</v>
      </c>
      <c r="M3734" s="41" t="s">
        <v>665</v>
      </c>
      <c r="N3734" s="41" t="s">
        <v>417</v>
      </c>
      <c r="O3734" s="41" t="s">
        <v>70</v>
      </c>
    </row>
    <row r="3735" spans="1:15">
      <c r="A3735" s="42">
        <v>41773</v>
      </c>
      <c r="B3735" s="42">
        <v>52641</v>
      </c>
      <c r="C3735" s="130">
        <v>357</v>
      </c>
      <c r="D3735" s="43">
        <v>8.5099999999999995E-2</v>
      </c>
      <c r="E3735" s="43">
        <v>8.5099999999999995E-2</v>
      </c>
      <c r="F3735" s="44">
        <v>102196.5</v>
      </c>
      <c r="G3735" s="44">
        <v>102196.5</v>
      </c>
      <c r="H3735" s="44">
        <v>70565.48</v>
      </c>
      <c r="I3735" s="44">
        <v>71799.990000000005</v>
      </c>
      <c r="J3735" s="68">
        <f t="shared" si="174"/>
        <v>0.69048822611341876</v>
      </c>
      <c r="K3735" s="43">
        <f t="shared" si="175"/>
        <v>0.70256799401153669</v>
      </c>
      <c r="L3735" s="41" t="str">
        <f t="shared" si="176"/>
        <v>A</v>
      </c>
      <c r="M3735" s="41" t="s">
        <v>1110</v>
      </c>
      <c r="N3735" s="41" t="s">
        <v>431</v>
      </c>
      <c r="O3735" s="41" t="s">
        <v>70</v>
      </c>
    </row>
    <row r="3736" spans="1:15">
      <c r="A3736" s="38">
        <v>41646</v>
      </c>
      <c r="B3736" s="38">
        <v>52085</v>
      </c>
      <c r="C3736" s="131">
        <v>343</v>
      </c>
      <c r="D3736" s="39">
        <v>8.5099999999999995E-2</v>
      </c>
      <c r="E3736" s="39">
        <v>7.5300000000000006E-2</v>
      </c>
      <c r="F3736" s="40">
        <v>190000</v>
      </c>
      <c r="G3736" s="40">
        <v>190000</v>
      </c>
      <c r="H3736" s="40">
        <v>129838.61</v>
      </c>
      <c r="I3736" s="40">
        <v>133499.99</v>
      </c>
      <c r="J3736" s="67">
        <f t="shared" si="174"/>
        <v>0.68336110526315785</v>
      </c>
      <c r="K3736" s="39">
        <f t="shared" si="175"/>
        <v>0.7026315263157894</v>
      </c>
      <c r="L3736" s="2" t="str">
        <f t="shared" si="176"/>
        <v>A</v>
      </c>
      <c r="M3736" s="2" t="s">
        <v>516</v>
      </c>
      <c r="N3736" s="2" t="s">
        <v>416</v>
      </c>
      <c r="O3736" s="2" t="s">
        <v>70</v>
      </c>
    </row>
    <row r="3737" spans="1:15">
      <c r="A3737" s="42">
        <v>41164</v>
      </c>
      <c r="B3737" s="42">
        <v>53947</v>
      </c>
      <c r="C3737" s="130">
        <v>420</v>
      </c>
      <c r="D3737" s="43">
        <v>8.5099999999999995E-2</v>
      </c>
      <c r="E3737" s="43">
        <v>8.5099999999999995E-2</v>
      </c>
      <c r="F3737" s="44">
        <v>151000</v>
      </c>
      <c r="G3737" s="44">
        <v>151000</v>
      </c>
      <c r="H3737" s="44">
        <v>101994.63</v>
      </c>
      <c r="I3737" s="44">
        <v>106104.62</v>
      </c>
      <c r="J3737" s="68">
        <f t="shared" si="174"/>
        <v>0.67546112582781459</v>
      </c>
      <c r="K3737" s="43">
        <f t="shared" si="175"/>
        <v>0.70267960264900664</v>
      </c>
      <c r="L3737" s="41" t="str">
        <f t="shared" si="176"/>
        <v>A</v>
      </c>
      <c r="M3737" s="41" t="s">
        <v>770</v>
      </c>
      <c r="N3737" s="41" t="s">
        <v>424</v>
      </c>
      <c r="O3737" s="41" t="s">
        <v>70</v>
      </c>
    </row>
    <row r="3738" spans="1:15">
      <c r="A3738" s="38">
        <v>41694</v>
      </c>
      <c r="B3738" s="38">
        <v>54478</v>
      </c>
      <c r="C3738" s="131">
        <v>420</v>
      </c>
      <c r="D3738" s="39">
        <v>8.5099999999999995E-2</v>
      </c>
      <c r="E3738" s="39">
        <v>0.08</v>
      </c>
      <c r="F3738" s="40">
        <v>185000</v>
      </c>
      <c r="G3738" s="40">
        <v>185000</v>
      </c>
      <c r="H3738" s="40">
        <v>127393.37</v>
      </c>
      <c r="I3738" s="40">
        <v>129999.99</v>
      </c>
      <c r="J3738" s="67">
        <f t="shared" si="174"/>
        <v>0.68861281081081083</v>
      </c>
      <c r="K3738" s="39">
        <f t="shared" si="175"/>
        <v>0.70270264864864873</v>
      </c>
      <c r="L3738" s="2" t="str">
        <f t="shared" si="176"/>
        <v>A</v>
      </c>
      <c r="M3738" s="2" t="s">
        <v>584</v>
      </c>
      <c r="N3738" s="2" t="s">
        <v>417</v>
      </c>
      <c r="O3738" s="2" t="s">
        <v>70</v>
      </c>
    </row>
    <row r="3739" spans="1:15">
      <c r="A3739" s="38">
        <v>41495</v>
      </c>
      <c r="B3739" s="38">
        <v>54279</v>
      </c>
      <c r="C3739" s="131">
        <v>420</v>
      </c>
      <c r="D3739" s="39">
        <v>8.5099999999999995E-2</v>
      </c>
      <c r="E3739" s="39">
        <v>0.08</v>
      </c>
      <c r="F3739" s="40">
        <v>185000</v>
      </c>
      <c r="G3739" s="40">
        <v>185000</v>
      </c>
      <c r="H3739" s="40">
        <v>125909.18</v>
      </c>
      <c r="I3739" s="40">
        <v>129999.99</v>
      </c>
      <c r="J3739" s="67">
        <f t="shared" si="174"/>
        <v>0.68059016216216217</v>
      </c>
      <c r="K3739" s="39">
        <f t="shared" si="175"/>
        <v>0.70270264864864873</v>
      </c>
      <c r="L3739" s="2" t="str">
        <f t="shared" si="176"/>
        <v>A</v>
      </c>
      <c r="M3739" s="2" t="s">
        <v>584</v>
      </c>
      <c r="N3739" s="2" t="s">
        <v>417</v>
      </c>
      <c r="O3739" s="2" t="s">
        <v>70</v>
      </c>
    </row>
    <row r="3740" spans="1:15">
      <c r="A3740" s="38">
        <v>41453</v>
      </c>
      <c r="B3740" s="38">
        <v>48758</v>
      </c>
      <c r="C3740" s="131">
        <v>240</v>
      </c>
      <c r="D3740" s="39">
        <v>8.5099999999999995E-2</v>
      </c>
      <c r="E3740" s="39">
        <v>7.5300000000000006E-2</v>
      </c>
      <c r="F3740" s="40">
        <v>200000</v>
      </c>
      <c r="G3740" s="40">
        <v>200000</v>
      </c>
      <c r="H3740" s="40">
        <v>130357.54</v>
      </c>
      <c r="I3740" s="40">
        <v>140554.4</v>
      </c>
      <c r="J3740" s="67">
        <f t="shared" si="174"/>
        <v>0.65178769999999997</v>
      </c>
      <c r="K3740" s="39">
        <f t="shared" si="175"/>
        <v>0.70277199999999995</v>
      </c>
      <c r="L3740" s="2" t="str">
        <f t="shared" si="176"/>
        <v>A</v>
      </c>
      <c r="M3740" s="2" t="s">
        <v>790</v>
      </c>
      <c r="N3740" s="2" t="s">
        <v>416</v>
      </c>
      <c r="O3740" s="2" t="s">
        <v>70</v>
      </c>
    </row>
    <row r="3741" spans="1:15">
      <c r="A3741" s="38">
        <v>41668</v>
      </c>
      <c r="B3741" s="38">
        <v>54452</v>
      </c>
      <c r="C3741" s="131">
        <v>420</v>
      </c>
      <c r="D3741" s="39">
        <v>8.5099999999999995E-2</v>
      </c>
      <c r="E3741" s="39">
        <v>0.08</v>
      </c>
      <c r="F3741" s="40">
        <v>170000</v>
      </c>
      <c r="G3741" s="40">
        <v>170000</v>
      </c>
      <c r="H3741" s="40">
        <v>116938.58</v>
      </c>
      <c r="I3741" s="40">
        <v>119484.47</v>
      </c>
      <c r="J3741" s="67">
        <f t="shared" si="174"/>
        <v>0.68787399999999999</v>
      </c>
      <c r="K3741" s="39">
        <f t="shared" si="175"/>
        <v>0.70284982352941172</v>
      </c>
      <c r="L3741" s="2" t="str">
        <f t="shared" si="176"/>
        <v>A</v>
      </c>
      <c r="M3741" s="2" t="s">
        <v>680</v>
      </c>
      <c r="N3741" s="2" t="s">
        <v>423</v>
      </c>
      <c r="O3741" s="2" t="s">
        <v>70</v>
      </c>
    </row>
    <row r="3742" spans="1:15">
      <c r="A3742" s="38">
        <v>41376</v>
      </c>
      <c r="B3742" s="38">
        <v>54160</v>
      </c>
      <c r="C3742" s="131">
        <v>420</v>
      </c>
      <c r="D3742" s="39">
        <v>8.5099999999999995E-2</v>
      </c>
      <c r="E3742" s="39">
        <v>7.8100000000000003E-2</v>
      </c>
      <c r="F3742" s="40">
        <v>175000</v>
      </c>
      <c r="G3742" s="40">
        <v>175000</v>
      </c>
      <c r="H3742" s="40">
        <v>115623.99</v>
      </c>
      <c r="I3742" s="40">
        <v>122999.99</v>
      </c>
      <c r="J3742" s="67">
        <f t="shared" si="174"/>
        <v>0.66070851428571431</v>
      </c>
      <c r="K3742" s="39">
        <f t="shared" si="175"/>
        <v>0.70285708571428573</v>
      </c>
      <c r="L3742" s="2" t="str">
        <f t="shared" si="176"/>
        <v>A</v>
      </c>
      <c r="M3742" s="2" t="s">
        <v>525</v>
      </c>
      <c r="N3742" s="2" t="s">
        <v>430</v>
      </c>
      <c r="O3742" s="2" t="s">
        <v>70</v>
      </c>
    </row>
    <row r="3743" spans="1:15">
      <c r="A3743" s="42">
        <v>41355</v>
      </c>
      <c r="B3743" s="42">
        <v>54139</v>
      </c>
      <c r="C3743" s="130">
        <v>420</v>
      </c>
      <c r="D3743" s="43">
        <v>8.5099999999999995E-2</v>
      </c>
      <c r="E3743" s="43">
        <v>0.08</v>
      </c>
      <c r="F3743" s="44">
        <v>175000</v>
      </c>
      <c r="G3743" s="44">
        <v>175000</v>
      </c>
      <c r="H3743" s="44">
        <v>117663.35</v>
      </c>
      <c r="I3743" s="44">
        <v>122999.99</v>
      </c>
      <c r="J3743" s="68">
        <f t="shared" si="174"/>
        <v>0.67236200000000002</v>
      </c>
      <c r="K3743" s="43">
        <f t="shared" si="175"/>
        <v>0.70285708571428573</v>
      </c>
      <c r="L3743" s="41" t="str">
        <f t="shared" si="176"/>
        <v>A</v>
      </c>
      <c r="M3743" s="41" t="s">
        <v>466</v>
      </c>
      <c r="N3743" s="41" t="s">
        <v>421</v>
      </c>
      <c r="O3743" s="41" t="s">
        <v>70</v>
      </c>
    </row>
    <row r="3744" spans="1:15">
      <c r="A3744" s="42">
        <v>41264</v>
      </c>
      <c r="B3744" s="42">
        <v>53317</v>
      </c>
      <c r="C3744" s="130">
        <v>396</v>
      </c>
      <c r="D3744" s="43">
        <v>8.5099999999999995E-2</v>
      </c>
      <c r="E3744" s="43">
        <v>0.08</v>
      </c>
      <c r="F3744" s="44">
        <v>120934</v>
      </c>
      <c r="G3744" s="44">
        <v>120934</v>
      </c>
      <c r="H3744" s="44">
        <v>80348.289999999994</v>
      </c>
      <c r="I3744" s="44">
        <v>84999.99</v>
      </c>
      <c r="J3744" s="68">
        <f t="shared" si="174"/>
        <v>0.66439785337456791</v>
      </c>
      <c r="K3744" s="43">
        <f t="shared" si="175"/>
        <v>0.70286263581788422</v>
      </c>
      <c r="L3744" s="41" t="str">
        <f t="shared" si="176"/>
        <v>A</v>
      </c>
      <c r="M3744" s="41" t="s">
        <v>495</v>
      </c>
      <c r="N3744" s="41" t="s">
        <v>424</v>
      </c>
      <c r="O3744" s="41" t="s">
        <v>70</v>
      </c>
    </row>
    <row r="3745" spans="1:15">
      <c r="A3745" s="38">
        <v>41150</v>
      </c>
      <c r="B3745" s="38">
        <v>53933</v>
      </c>
      <c r="C3745" s="131">
        <v>420</v>
      </c>
      <c r="D3745" s="39">
        <v>8.5099999999999995E-2</v>
      </c>
      <c r="E3745" s="39">
        <v>0.08</v>
      </c>
      <c r="F3745" s="40">
        <v>170000</v>
      </c>
      <c r="G3745" s="40">
        <v>170000</v>
      </c>
      <c r="H3745" s="40">
        <v>112336.78</v>
      </c>
      <c r="I3745" s="40">
        <v>119499.99</v>
      </c>
      <c r="J3745" s="67">
        <f t="shared" si="174"/>
        <v>0.66080458823529409</v>
      </c>
      <c r="K3745" s="39">
        <f t="shared" si="175"/>
        <v>0.7029411176470588</v>
      </c>
      <c r="L3745" s="2" t="str">
        <f t="shared" si="176"/>
        <v>A</v>
      </c>
      <c r="M3745" s="2" t="s">
        <v>564</v>
      </c>
      <c r="N3745" s="2" t="s">
        <v>417</v>
      </c>
      <c r="O3745" s="2" t="s">
        <v>70</v>
      </c>
    </row>
    <row r="3746" spans="1:15">
      <c r="A3746" s="42">
        <v>41333</v>
      </c>
      <c r="B3746" s="42">
        <v>54116</v>
      </c>
      <c r="C3746" s="130">
        <v>420</v>
      </c>
      <c r="D3746" s="43">
        <v>8.5099999999999995E-2</v>
      </c>
      <c r="E3746" s="43">
        <v>7.5300000000000006E-2</v>
      </c>
      <c r="F3746" s="44">
        <v>159990</v>
      </c>
      <c r="G3746" s="44">
        <v>159990</v>
      </c>
      <c r="H3746" s="44">
        <v>111600.66</v>
      </c>
      <c r="I3746" s="44">
        <v>112485.25</v>
      </c>
      <c r="J3746" s="68">
        <f t="shared" si="174"/>
        <v>0.69754772173260826</v>
      </c>
      <c r="K3746" s="43">
        <f t="shared" si="175"/>
        <v>0.7030767547971748</v>
      </c>
      <c r="L3746" s="41" t="str">
        <f t="shared" si="176"/>
        <v>A</v>
      </c>
      <c r="M3746" s="41" t="s">
        <v>706</v>
      </c>
      <c r="N3746" s="41" t="s">
        <v>424</v>
      </c>
      <c r="O3746" s="41" t="s">
        <v>70</v>
      </c>
    </row>
    <row r="3747" spans="1:15">
      <c r="A3747" s="42">
        <v>41586</v>
      </c>
      <c r="B3747" s="42">
        <v>52543</v>
      </c>
      <c r="C3747" s="130">
        <v>360</v>
      </c>
      <c r="D3747" s="43">
        <v>8.5099999999999995E-2</v>
      </c>
      <c r="E3747" s="43">
        <v>0.08</v>
      </c>
      <c r="F3747" s="44">
        <v>160000</v>
      </c>
      <c r="G3747" s="44">
        <v>160000</v>
      </c>
      <c r="H3747" s="44">
        <v>108930.99</v>
      </c>
      <c r="I3747" s="44">
        <v>112499.99</v>
      </c>
      <c r="J3747" s="68">
        <f t="shared" si="174"/>
        <v>0.68081868750000007</v>
      </c>
      <c r="K3747" s="43">
        <f t="shared" si="175"/>
        <v>0.70312493750000005</v>
      </c>
      <c r="L3747" s="41" t="str">
        <f t="shared" si="176"/>
        <v>A</v>
      </c>
      <c r="M3747" s="41" t="s">
        <v>461</v>
      </c>
      <c r="N3747" s="41" t="s">
        <v>416</v>
      </c>
      <c r="O3747" s="41" t="s">
        <v>70</v>
      </c>
    </row>
    <row r="3748" spans="1:15">
      <c r="A3748" s="38">
        <v>41099</v>
      </c>
      <c r="B3748" s="38">
        <v>52056</v>
      </c>
      <c r="C3748" s="131">
        <v>360</v>
      </c>
      <c r="D3748" s="39">
        <v>8.5099999999999995E-2</v>
      </c>
      <c r="E3748" s="39">
        <v>0.08</v>
      </c>
      <c r="F3748" s="40">
        <v>175000</v>
      </c>
      <c r="G3748" s="40">
        <v>175000</v>
      </c>
      <c r="H3748" s="40">
        <v>113856.69</v>
      </c>
      <c r="I3748" s="40">
        <v>123048.9</v>
      </c>
      <c r="J3748" s="67">
        <f t="shared" si="174"/>
        <v>0.65060965714285712</v>
      </c>
      <c r="K3748" s="39">
        <f t="shared" si="175"/>
        <v>0.70313657142857144</v>
      </c>
      <c r="L3748" s="2" t="str">
        <f t="shared" si="176"/>
        <v>A</v>
      </c>
      <c r="M3748" s="2" t="s">
        <v>548</v>
      </c>
      <c r="N3748" s="2" t="s">
        <v>433</v>
      </c>
      <c r="O3748" s="2" t="s">
        <v>70</v>
      </c>
    </row>
    <row r="3749" spans="1:15">
      <c r="A3749" s="38">
        <v>41425</v>
      </c>
      <c r="B3749" s="38">
        <v>54209</v>
      </c>
      <c r="C3749" s="131">
        <v>420</v>
      </c>
      <c r="D3749" s="39">
        <v>8.5099999999999995E-2</v>
      </c>
      <c r="E3749" s="39">
        <v>0.08</v>
      </c>
      <c r="F3749" s="40">
        <v>168513</v>
      </c>
      <c r="G3749" s="40">
        <v>168513</v>
      </c>
      <c r="H3749" s="40">
        <v>113791.25</v>
      </c>
      <c r="I3749" s="40">
        <v>118512.99</v>
      </c>
      <c r="J3749" s="67">
        <f t="shared" si="174"/>
        <v>0.67526689335540879</v>
      </c>
      <c r="K3749" s="39">
        <f t="shared" si="175"/>
        <v>0.70328692741806276</v>
      </c>
      <c r="L3749" s="2" t="str">
        <f t="shared" si="176"/>
        <v>A</v>
      </c>
      <c r="M3749" s="2" t="s">
        <v>1096</v>
      </c>
      <c r="N3749" s="2" t="s">
        <v>428</v>
      </c>
      <c r="O3749" s="2" t="s">
        <v>70</v>
      </c>
    </row>
    <row r="3750" spans="1:15">
      <c r="A3750" s="42">
        <v>41304</v>
      </c>
      <c r="B3750" s="42">
        <v>54087</v>
      </c>
      <c r="C3750" s="130">
        <v>420</v>
      </c>
      <c r="D3750" s="43">
        <v>8.5099999999999995E-2</v>
      </c>
      <c r="E3750" s="43">
        <v>7.8100000000000003E-2</v>
      </c>
      <c r="F3750" s="44">
        <v>142176</v>
      </c>
      <c r="G3750" s="44">
        <v>142176</v>
      </c>
      <c r="H3750" s="44">
        <v>95121.98</v>
      </c>
      <c r="I3750" s="44">
        <v>99999.99</v>
      </c>
      <c r="J3750" s="68">
        <f t="shared" si="174"/>
        <v>0.66904386112986713</v>
      </c>
      <c r="K3750" s="43">
        <f t="shared" si="175"/>
        <v>0.70335351958136394</v>
      </c>
      <c r="L3750" s="41" t="str">
        <f t="shared" si="176"/>
        <v>A</v>
      </c>
      <c r="M3750" s="41" t="s">
        <v>492</v>
      </c>
      <c r="N3750" s="41" t="s">
        <v>426</v>
      </c>
      <c r="O3750" s="41" t="s">
        <v>70</v>
      </c>
    </row>
    <row r="3751" spans="1:15">
      <c r="A3751" s="38">
        <v>41121</v>
      </c>
      <c r="B3751" s="38">
        <v>52078</v>
      </c>
      <c r="C3751" s="131">
        <v>360</v>
      </c>
      <c r="D3751" s="39">
        <v>8.5099999999999995E-2</v>
      </c>
      <c r="E3751" s="39">
        <v>0.08</v>
      </c>
      <c r="F3751" s="40">
        <v>161600</v>
      </c>
      <c r="G3751" s="40">
        <v>161600</v>
      </c>
      <c r="H3751" s="40">
        <v>105026.96</v>
      </c>
      <c r="I3751" s="40">
        <v>113687.56</v>
      </c>
      <c r="J3751" s="67">
        <f t="shared" si="174"/>
        <v>0.64991930693069311</v>
      </c>
      <c r="K3751" s="39">
        <f t="shared" si="175"/>
        <v>0.70351212871287128</v>
      </c>
      <c r="L3751" s="2" t="str">
        <f t="shared" si="176"/>
        <v>AA</v>
      </c>
      <c r="M3751" s="2" t="s">
        <v>564</v>
      </c>
      <c r="N3751" s="2" t="s">
        <v>417</v>
      </c>
      <c r="O3751" s="2" t="s">
        <v>70</v>
      </c>
    </row>
    <row r="3752" spans="1:15">
      <c r="A3752" s="38">
        <v>41093</v>
      </c>
      <c r="B3752" s="38">
        <v>53876</v>
      </c>
      <c r="C3752" s="131">
        <v>420</v>
      </c>
      <c r="D3752" s="39">
        <v>8.5099999999999995E-2</v>
      </c>
      <c r="E3752" s="39">
        <v>7.4400000000000008E-2</v>
      </c>
      <c r="F3752" s="40">
        <v>159000</v>
      </c>
      <c r="G3752" s="40">
        <v>159000</v>
      </c>
      <c r="H3752" s="40">
        <v>105174.7</v>
      </c>
      <c r="I3752" s="40">
        <v>111860.88</v>
      </c>
      <c r="J3752" s="67">
        <f t="shared" si="174"/>
        <v>0.66147610062893081</v>
      </c>
      <c r="K3752" s="39">
        <f t="shared" si="175"/>
        <v>0.70352754716981136</v>
      </c>
      <c r="L3752" s="2" t="str">
        <f t="shared" si="176"/>
        <v>A</v>
      </c>
      <c r="M3752" s="2" t="s">
        <v>811</v>
      </c>
      <c r="N3752" s="2" t="s">
        <v>422</v>
      </c>
      <c r="O3752" s="2" t="s">
        <v>70</v>
      </c>
    </row>
    <row r="3753" spans="1:15">
      <c r="A3753" s="38">
        <v>41624</v>
      </c>
      <c r="B3753" s="38">
        <v>48015</v>
      </c>
      <c r="C3753" s="131">
        <v>210</v>
      </c>
      <c r="D3753" s="39">
        <v>8.5099999999999995E-2</v>
      </c>
      <c r="E3753" s="39">
        <v>7.4400000000000008E-2</v>
      </c>
      <c r="F3753" s="40">
        <v>135000</v>
      </c>
      <c r="G3753" s="40">
        <v>135000</v>
      </c>
      <c r="H3753" s="40">
        <v>89614.32</v>
      </c>
      <c r="I3753" s="40">
        <v>94999.99</v>
      </c>
      <c r="J3753" s="67">
        <f t="shared" si="174"/>
        <v>0.66380977777777783</v>
      </c>
      <c r="K3753" s="39">
        <f t="shared" si="175"/>
        <v>0.70370362962962962</v>
      </c>
      <c r="L3753" s="2" t="str">
        <f t="shared" si="176"/>
        <v>A</v>
      </c>
      <c r="M3753" s="2" t="s">
        <v>476</v>
      </c>
      <c r="N3753" s="2" t="s">
        <v>421</v>
      </c>
      <c r="O3753" s="2" t="s">
        <v>70</v>
      </c>
    </row>
    <row r="3754" spans="1:15">
      <c r="A3754" s="38">
        <v>41558</v>
      </c>
      <c r="B3754" s="38">
        <v>51359</v>
      </c>
      <c r="C3754" s="131">
        <v>322</v>
      </c>
      <c r="D3754" s="39">
        <v>8.5099999999999995E-2</v>
      </c>
      <c r="E3754" s="39">
        <v>0.08</v>
      </c>
      <c r="F3754" s="40">
        <v>135000</v>
      </c>
      <c r="G3754" s="40">
        <v>135000</v>
      </c>
      <c r="H3754" s="40">
        <v>91338.42</v>
      </c>
      <c r="I3754" s="40">
        <v>94999.99</v>
      </c>
      <c r="J3754" s="67">
        <f t="shared" si="174"/>
        <v>0.6765808888888889</v>
      </c>
      <c r="K3754" s="39">
        <f t="shared" si="175"/>
        <v>0.70370362962962962</v>
      </c>
      <c r="L3754" s="2" t="str">
        <f t="shared" si="176"/>
        <v>A</v>
      </c>
      <c r="M3754" s="2" t="s">
        <v>694</v>
      </c>
      <c r="N3754" s="2" t="s">
        <v>416</v>
      </c>
      <c r="O3754" s="2" t="s">
        <v>70</v>
      </c>
    </row>
    <row r="3755" spans="1:15">
      <c r="A3755" s="38">
        <v>41192</v>
      </c>
      <c r="B3755" s="38">
        <v>52149</v>
      </c>
      <c r="C3755" s="131">
        <v>360</v>
      </c>
      <c r="D3755" s="39">
        <v>8.5099999999999995E-2</v>
      </c>
      <c r="E3755" s="39">
        <v>7.4400000000000008E-2</v>
      </c>
      <c r="F3755" s="40">
        <v>135000</v>
      </c>
      <c r="G3755" s="40">
        <v>135000</v>
      </c>
      <c r="H3755" s="40">
        <v>88641.99</v>
      </c>
      <c r="I3755" s="40">
        <v>94999.99</v>
      </c>
      <c r="J3755" s="67">
        <f t="shared" si="174"/>
        <v>0.65660733333333332</v>
      </c>
      <c r="K3755" s="39">
        <f t="shared" si="175"/>
        <v>0.70370362962962962</v>
      </c>
      <c r="L3755" s="2" t="str">
        <f t="shared" si="176"/>
        <v>A</v>
      </c>
      <c r="M3755" s="2" t="s">
        <v>475</v>
      </c>
      <c r="N3755" s="2" t="s">
        <v>427</v>
      </c>
      <c r="O3755" s="2" t="s">
        <v>70</v>
      </c>
    </row>
    <row r="3756" spans="1:15">
      <c r="A3756" s="42">
        <v>41472</v>
      </c>
      <c r="B3756" s="42">
        <v>49965</v>
      </c>
      <c r="C3756" s="130">
        <v>279</v>
      </c>
      <c r="D3756" s="43">
        <v>8.5099999999999995E-2</v>
      </c>
      <c r="E3756" s="43">
        <v>7.4400000000000008E-2</v>
      </c>
      <c r="F3756" s="44">
        <v>188000</v>
      </c>
      <c r="G3756" s="44">
        <v>188000</v>
      </c>
      <c r="H3756" s="44">
        <v>124794.25</v>
      </c>
      <c r="I3756" s="44">
        <v>132299.99</v>
      </c>
      <c r="J3756" s="68">
        <f t="shared" si="174"/>
        <v>0.66379920212765953</v>
      </c>
      <c r="K3756" s="43">
        <f t="shared" si="175"/>
        <v>0.70372335106382977</v>
      </c>
      <c r="L3756" s="41" t="str">
        <f t="shared" si="176"/>
        <v>A</v>
      </c>
      <c r="M3756" s="41" t="s">
        <v>586</v>
      </c>
      <c r="N3756" s="41" t="s">
        <v>416</v>
      </c>
      <c r="O3756" s="41" t="s">
        <v>70</v>
      </c>
    </row>
    <row r="3757" spans="1:15">
      <c r="A3757" s="38">
        <v>41163</v>
      </c>
      <c r="B3757" s="38">
        <v>53946</v>
      </c>
      <c r="C3757" s="131">
        <v>420</v>
      </c>
      <c r="D3757" s="39">
        <v>8.5099999999999995E-2</v>
      </c>
      <c r="E3757" s="39">
        <v>7.8100000000000003E-2</v>
      </c>
      <c r="F3757" s="40">
        <v>198905</v>
      </c>
      <c r="G3757" s="40">
        <v>198905</v>
      </c>
      <c r="H3757" s="40">
        <v>131969.53</v>
      </c>
      <c r="I3757" s="40">
        <v>139999.99</v>
      </c>
      <c r="J3757" s="67">
        <f t="shared" si="174"/>
        <v>0.66348020411754349</v>
      </c>
      <c r="K3757" s="39">
        <f t="shared" si="175"/>
        <v>0.703853548176265</v>
      </c>
      <c r="L3757" s="2" t="str">
        <f t="shared" si="176"/>
        <v>A</v>
      </c>
      <c r="M3757" s="2" t="s">
        <v>520</v>
      </c>
      <c r="N3757" s="2" t="s">
        <v>429</v>
      </c>
      <c r="O3757" s="2" t="s">
        <v>70</v>
      </c>
    </row>
    <row r="3758" spans="1:15">
      <c r="A3758" s="38">
        <v>41073</v>
      </c>
      <c r="B3758" s="38">
        <v>52030</v>
      </c>
      <c r="C3758" s="131">
        <v>360</v>
      </c>
      <c r="D3758" s="39">
        <v>8.5099999999999995E-2</v>
      </c>
      <c r="E3758" s="39">
        <v>0.08</v>
      </c>
      <c r="F3758" s="40">
        <v>173607.89</v>
      </c>
      <c r="G3758" s="40">
        <v>173607.89</v>
      </c>
      <c r="H3758" s="40">
        <v>117552.29</v>
      </c>
      <c r="I3758" s="40">
        <v>122202.19</v>
      </c>
      <c r="J3758" s="67">
        <f t="shared" si="174"/>
        <v>0.67711375329773305</v>
      </c>
      <c r="K3758" s="39">
        <f t="shared" si="175"/>
        <v>0.70389767423588867</v>
      </c>
      <c r="L3758" s="2" t="str">
        <f t="shared" si="176"/>
        <v>A</v>
      </c>
      <c r="M3758" s="2" t="s">
        <v>313</v>
      </c>
      <c r="N3758" s="2" t="s">
        <v>424</v>
      </c>
      <c r="O3758" s="2" t="s">
        <v>70</v>
      </c>
    </row>
    <row r="3759" spans="1:15">
      <c r="A3759" s="42">
        <v>41523</v>
      </c>
      <c r="B3759" s="42">
        <v>49740</v>
      </c>
      <c r="C3759" s="130">
        <v>270</v>
      </c>
      <c r="D3759" s="43">
        <v>8.5099999999999995E-2</v>
      </c>
      <c r="E3759" s="43">
        <v>0.08</v>
      </c>
      <c r="F3759" s="44">
        <v>154000</v>
      </c>
      <c r="G3759" s="44">
        <v>154000</v>
      </c>
      <c r="H3759" s="44">
        <v>102823.72</v>
      </c>
      <c r="I3759" s="44">
        <v>108436.36</v>
      </c>
      <c r="J3759" s="68">
        <f t="shared" si="174"/>
        <v>0.66768649350649356</v>
      </c>
      <c r="K3759" s="43">
        <f t="shared" si="175"/>
        <v>0.70413220779220775</v>
      </c>
      <c r="L3759" s="41" t="str">
        <f t="shared" si="176"/>
        <v>A</v>
      </c>
      <c r="M3759" s="41" t="s">
        <v>1634</v>
      </c>
      <c r="N3759" s="41" t="s">
        <v>427</v>
      </c>
      <c r="O3759" s="41" t="s">
        <v>70</v>
      </c>
    </row>
    <row r="3760" spans="1:15">
      <c r="A3760" s="42">
        <v>41372</v>
      </c>
      <c r="B3760" s="42">
        <v>45938</v>
      </c>
      <c r="C3760" s="130">
        <v>150</v>
      </c>
      <c r="D3760" s="43">
        <v>8.5099999999999995E-2</v>
      </c>
      <c r="E3760" s="43">
        <v>0.08</v>
      </c>
      <c r="F3760" s="44">
        <v>150000</v>
      </c>
      <c r="G3760" s="44">
        <v>150000</v>
      </c>
      <c r="H3760" s="44">
        <v>91256.61</v>
      </c>
      <c r="I3760" s="44">
        <v>105634.53</v>
      </c>
      <c r="J3760" s="68">
        <f t="shared" si="174"/>
        <v>0.60837739999999996</v>
      </c>
      <c r="K3760" s="43">
        <f t="shared" si="175"/>
        <v>0.70423020000000003</v>
      </c>
      <c r="L3760" s="41" t="str">
        <f t="shared" si="176"/>
        <v>AA</v>
      </c>
      <c r="M3760" s="41" t="s">
        <v>523</v>
      </c>
      <c r="N3760" s="41" t="s">
        <v>423</v>
      </c>
      <c r="O3760" s="41" t="s">
        <v>70</v>
      </c>
    </row>
    <row r="3761" spans="1:15">
      <c r="A3761" s="42">
        <v>41709</v>
      </c>
      <c r="B3761" s="42">
        <v>49014</v>
      </c>
      <c r="C3761" s="130">
        <v>240</v>
      </c>
      <c r="D3761" s="43">
        <v>8.5099999999999995E-2</v>
      </c>
      <c r="E3761" s="43">
        <v>0.08</v>
      </c>
      <c r="F3761" s="44">
        <v>142448.9</v>
      </c>
      <c r="G3761" s="44">
        <v>142448.9</v>
      </c>
      <c r="H3761" s="44">
        <v>96621.26</v>
      </c>
      <c r="I3761" s="44">
        <v>100330.01</v>
      </c>
      <c r="J3761" s="68">
        <f t="shared" si="174"/>
        <v>0.67828716122062016</v>
      </c>
      <c r="K3761" s="43">
        <f t="shared" si="175"/>
        <v>0.7043228133035776</v>
      </c>
      <c r="L3761" s="41" t="str">
        <f t="shared" si="176"/>
        <v>A</v>
      </c>
      <c r="M3761" s="41" t="s">
        <v>481</v>
      </c>
      <c r="N3761" s="41" t="s">
        <v>417</v>
      </c>
      <c r="O3761" s="41" t="s">
        <v>70</v>
      </c>
    </row>
    <row r="3762" spans="1:15">
      <c r="A3762" s="42">
        <v>41417</v>
      </c>
      <c r="B3762" s="42">
        <v>54201</v>
      </c>
      <c r="C3762" s="130">
        <v>420</v>
      </c>
      <c r="D3762" s="43">
        <v>8.5099999999999995E-2</v>
      </c>
      <c r="E3762" s="43">
        <v>8.5099999999999995E-2</v>
      </c>
      <c r="F3762" s="44">
        <v>89000</v>
      </c>
      <c r="G3762" s="44">
        <v>89000</v>
      </c>
      <c r="H3762" s="44">
        <v>61059.51</v>
      </c>
      <c r="I3762" s="44">
        <v>62685</v>
      </c>
      <c r="J3762" s="68">
        <f t="shared" si="174"/>
        <v>0.68606191011235962</v>
      </c>
      <c r="K3762" s="43">
        <f t="shared" si="175"/>
        <v>0.70432584269662923</v>
      </c>
      <c r="L3762" s="41" t="str">
        <f t="shared" si="176"/>
        <v>A</v>
      </c>
      <c r="M3762" s="41" t="s">
        <v>1407</v>
      </c>
      <c r="N3762" s="41" t="s">
        <v>438</v>
      </c>
      <c r="O3762" s="41" t="s">
        <v>70</v>
      </c>
    </row>
    <row r="3763" spans="1:15">
      <c r="A3763" s="38">
        <v>41207</v>
      </c>
      <c r="B3763" s="38">
        <v>53990</v>
      </c>
      <c r="C3763" s="131">
        <v>420</v>
      </c>
      <c r="D3763" s="39">
        <v>8.5099999999999995E-2</v>
      </c>
      <c r="E3763" s="39">
        <v>8.5099999999999995E-2</v>
      </c>
      <c r="F3763" s="40">
        <v>104000</v>
      </c>
      <c r="G3763" s="40">
        <v>104000</v>
      </c>
      <c r="H3763" s="40">
        <v>70646.210000000006</v>
      </c>
      <c r="I3763" s="40">
        <v>73254.47</v>
      </c>
      <c r="J3763" s="67">
        <f t="shared" si="174"/>
        <v>0.67929048076923082</v>
      </c>
      <c r="K3763" s="39">
        <f t="shared" si="175"/>
        <v>0.70436990384615383</v>
      </c>
      <c r="L3763" s="2" t="str">
        <f t="shared" si="176"/>
        <v>A</v>
      </c>
      <c r="M3763" s="2" t="s">
        <v>483</v>
      </c>
      <c r="N3763" s="2" t="s">
        <v>424</v>
      </c>
      <c r="O3763" s="2" t="s">
        <v>70</v>
      </c>
    </row>
    <row r="3764" spans="1:15">
      <c r="A3764" s="38">
        <v>41240</v>
      </c>
      <c r="B3764" s="38">
        <v>48545</v>
      </c>
      <c r="C3764" s="131">
        <v>240</v>
      </c>
      <c r="D3764" s="39">
        <v>8.5099999999999995E-2</v>
      </c>
      <c r="E3764" s="39">
        <v>0.08</v>
      </c>
      <c r="F3764" s="40">
        <v>140000</v>
      </c>
      <c r="G3764" s="40">
        <v>140000</v>
      </c>
      <c r="H3764" s="40">
        <v>92377.68</v>
      </c>
      <c r="I3764" s="40">
        <v>98626.5</v>
      </c>
      <c r="J3764" s="67">
        <f t="shared" si="174"/>
        <v>0.65984057142857133</v>
      </c>
      <c r="K3764" s="39">
        <f t="shared" si="175"/>
        <v>0.70447499999999996</v>
      </c>
      <c r="L3764" s="2" t="str">
        <f t="shared" si="176"/>
        <v>A</v>
      </c>
      <c r="M3764" s="2" t="s">
        <v>606</v>
      </c>
      <c r="N3764" s="2" t="s">
        <v>417</v>
      </c>
      <c r="O3764" s="2" t="s">
        <v>70</v>
      </c>
    </row>
    <row r="3765" spans="1:15">
      <c r="A3765" s="38">
        <v>41564</v>
      </c>
      <c r="B3765" s="38">
        <v>54348</v>
      </c>
      <c r="C3765" s="131">
        <v>420</v>
      </c>
      <c r="D3765" s="39">
        <v>8.5099999999999995E-2</v>
      </c>
      <c r="E3765" s="39">
        <v>7.5300000000000006E-2</v>
      </c>
      <c r="F3765" s="40">
        <v>200000</v>
      </c>
      <c r="G3765" s="40">
        <v>200000</v>
      </c>
      <c r="H3765" s="40">
        <v>137046.42000000001</v>
      </c>
      <c r="I3765" s="40">
        <v>140896.67000000001</v>
      </c>
      <c r="J3765" s="67">
        <f t="shared" si="174"/>
        <v>0.68523210000000001</v>
      </c>
      <c r="K3765" s="39">
        <f t="shared" si="175"/>
        <v>0.70448335000000006</v>
      </c>
      <c r="L3765" s="2" t="str">
        <f t="shared" si="176"/>
        <v>A</v>
      </c>
      <c r="M3765" s="2" t="s">
        <v>746</v>
      </c>
      <c r="N3765" s="2" t="s">
        <v>417</v>
      </c>
      <c r="O3765" s="2" t="s">
        <v>70</v>
      </c>
    </row>
    <row r="3766" spans="1:15">
      <c r="A3766" s="42">
        <v>41772</v>
      </c>
      <c r="B3766" s="42">
        <v>52730</v>
      </c>
      <c r="C3766" s="130">
        <v>360</v>
      </c>
      <c r="D3766" s="43">
        <v>8.5099999999999995E-2</v>
      </c>
      <c r="E3766" s="43">
        <v>7.5300000000000006E-2</v>
      </c>
      <c r="F3766" s="44">
        <v>184000</v>
      </c>
      <c r="G3766" s="44">
        <v>184000</v>
      </c>
      <c r="H3766" s="44">
        <v>127494.26</v>
      </c>
      <c r="I3766" s="44">
        <v>129648.61</v>
      </c>
      <c r="J3766" s="68">
        <f t="shared" si="174"/>
        <v>0.69290358695652166</v>
      </c>
      <c r="K3766" s="43">
        <f t="shared" si="175"/>
        <v>0.70461201086956526</v>
      </c>
      <c r="L3766" s="41" t="str">
        <f t="shared" si="176"/>
        <v>A</v>
      </c>
      <c r="M3766" s="41" t="s">
        <v>649</v>
      </c>
      <c r="N3766" s="41" t="s">
        <v>417</v>
      </c>
      <c r="O3766" s="41" t="s">
        <v>70</v>
      </c>
    </row>
    <row r="3767" spans="1:15">
      <c r="A3767" s="38">
        <v>41724</v>
      </c>
      <c r="B3767" s="38">
        <v>52043</v>
      </c>
      <c r="C3767" s="131">
        <v>339</v>
      </c>
      <c r="D3767" s="39">
        <v>8.5099999999999995E-2</v>
      </c>
      <c r="E3767" s="39">
        <v>0.08</v>
      </c>
      <c r="F3767" s="40">
        <v>83000</v>
      </c>
      <c r="G3767" s="40">
        <v>83000</v>
      </c>
      <c r="H3767" s="40">
        <v>57094.74</v>
      </c>
      <c r="I3767" s="40">
        <v>58499.99</v>
      </c>
      <c r="J3767" s="67">
        <f t="shared" si="174"/>
        <v>0.68788843373493969</v>
      </c>
      <c r="K3767" s="39">
        <f t="shared" si="175"/>
        <v>0.70481915662650596</v>
      </c>
      <c r="L3767" s="2" t="str">
        <f t="shared" si="176"/>
        <v>A</v>
      </c>
      <c r="M3767" s="2" t="s">
        <v>1548</v>
      </c>
      <c r="N3767" s="2" t="s">
        <v>416</v>
      </c>
      <c r="O3767" s="2" t="s">
        <v>70</v>
      </c>
    </row>
    <row r="3768" spans="1:15">
      <c r="A3768" s="38">
        <v>41505</v>
      </c>
      <c r="B3768" s="38">
        <v>52462</v>
      </c>
      <c r="C3768" s="131">
        <v>360</v>
      </c>
      <c r="D3768" s="39">
        <v>8.5099999999999995E-2</v>
      </c>
      <c r="E3768" s="39">
        <v>7.5300000000000006E-2</v>
      </c>
      <c r="F3768" s="40">
        <v>110000</v>
      </c>
      <c r="G3768" s="40">
        <v>110000</v>
      </c>
      <c r="H3768" s="40">
        <v>76654.070000000007</v>
      </c>
      <c r="I3768" s="40">
        <v>77549.539999999994</v>
      </c>
      <c r="J3768" s="67">
        <f t="shared" si="174"/>
        <v>0.69685518181818185</v>
      </c>
      <c r="K3768" s="39">
        <f t="shared" si="175"/>
        <v>0.70499581818181811</v>
      </c>
      <c r="L3768" s="2" t="str">
        <f t="shared" si="176"/>
        <v>A</v>
      </c>
      <c r="M3768" s="2" t="s">
        <v>1366</v>
      </c>
      <c r="N3768" s="2" t="s">
        <v>424</v>
      </c>
      <c r="O3768" s="2" t="s">
        <v>70</v>
      </c>
    </row>
    <row r="3769" spans="1:15">
      <c r="A3769" s="42">
        <v>41554</v>
      </c>
      <c r="B3769" s="42">
        <v>54338</v>
      </c>
      <c r="C3769" s="130">
        <v>420</v>
      </c>
      <c r="D3769" s="43">
        <v>8.5099999999999995E-2</v>
      </c>
      <c r="E3769" s="43">
        <v>7.4400000000000008E-2</v>
      </c>
      <c r="F3769" s="44">
        <v>156000</v>
      </c>
      <c r="G3769" s="44">
        <v>156000</v>
      </c>
      <c r="H3769" s="44">
        <v>107140.54</v>
      </c>
      <c r="I3769" s="44">
        <v>109999.99</v>
      </c>
      <c r="J3769" s="68">
        <f t="shared" si="174"/>
        <v>0.68679833333333329</v>
      </c>
      <c r="K3769" s="43">
        <f t="shared" si="175"/>
        <v>0.70512814102564103</v>
      </c>
      <c r="L3769" s="41" t="str">
        <f t="shared" si="176"/>
        <v>A</v>
      </c>
      <c r="M3769" s="41" t="s">
        <v>995</v>
      </c>
      <c r="N3769" s="41" t="s">
        <v>423</v>
      </c>
      <c r="O3769" s="41" t="s">
        <v>70</v>
      </c>
    </row>
    <row r="3770" spans="1:15">
      <c r="A3770" s="38">
        <v>41388</v>
      </c>
      <c r="B3770" s="38">
        <v>50519</v>
      </c>
      <c r="C3770" s="131">
        <v>300</v>
      </c>
      <c r="D3770" s="39">
        <v>8.5099999999999995E-2</v>
      </c>
      <c r="E3770" s="39">
        <v>7.5300000000000006E-2</v>
      </c>
      <c r="F3770" s="40">
        <v>190000</v>
      </c>
      <c r="G3770" s="40">
        <v>190000</v>
      </c>
      <c r="H3770" s="40">
        <v>125634.58</v>
      </c>
      <c r="I3770" s="40">
        <v>133999.99</v>
      </c>
      <c r="J3770" s="67">
        <f t="shared" si="174"/>
        <v>0.66123463157894735</v>
      </c>
      <c r="K3770" s="39">
        <f t="shared" si="175"/>
        <v>0.70526310526315783</v>
      </c>
      <c r="L3770" s="2" t="str">
        <f t="shared" si="176"/>
        <v>A</v>
      </c>
      <c r="M3770" s="2" t="s">
        <v>463</v>
      </c>
      <c r="N3770" s="2" t="s">
        <v>422</v>
      </c>
      <c r="O3770" s="2" t="s">
        <v>70</v>
      </c>
    </row>
    <row r="3771" spans="1:15">
      <c r="A3771" s="42">
        <v>41134</v>
      </c>
      <c r="B3771" s="42">
        <v>48712</v>
      </c>
      <c r="C3771" s="130">
        <v>249</v>
      </c>
      <c r="D3771" s="43">
        <v>8.5099999999999995E-2</v>
      </c>
      <c r="E3771" s="43">
        <v>0.08</v>
      </c>
      <c r="F3771" s="44">
        <v>80000</v>
      </c>
      <c r="G3771" s="44">
        <v>80000</v>
      </c>
      <c r="H3771" s="44">
        <v>50255.99</v>
      </c>
      <c r="I3771" s="44">
        <v>56424.18</v>
      </c>
      <c r="J3771" s="68">
        <f t="shared" si="174"/>
        <v>0.62819987499999996</v>
      </c>
      <c r="K3771" s="43">
        <f t="shared" si="175"/>
        <v>0.70530225000000002</v>
      </c>
      <c r="L3771" s="41" t="str">
        <f t="shared" si="176"/>
        <v>AA</v>
      </c>
      <c r="M3771" s="41" t="s">
        <v>901</v>
      </c>
      <c r="N3771" s="41" t="s">
        <v>434</v>
      </c>
      <c r="O3771" s="41" t="s">
        <v>70</v>
      </c>
    </row>
    <row r="3772" spans="1:15">
      <c r="A3772" s="38">
        <v>41256</v>
      </c>
      <c r="B3772" s="38">
        <v>50387</v>
      </c>
      <c r="C3772" s="131">
        <v>300</v>
      </c>
      <c r="D3772" s="39">
        <v>8.5099999999999995E-2</v>
      </c>
      <c r="E3772" s="39">
        <v>0.08</v>
      </c>
      <c r="F3772" s="40">
        <v>120500</v>
      </c>
      <c r="G3772" s="40">
        <v>120500</v>
      </c>
      <c r="H3772" s="40">
        <v>78613.33</v>
      </c>
      <c r="I3772" s="40">
        <v>84999.99</v>
      </c>
      <c r="J3772" s="67">
        <f t="shared" si="174"/>
        <v>0.65239278008298751</v>
      </c>
      <c r="K3772" s="39">
        <f t="shared" si="175"/>
        <v>0.70539410788381751</v>
      </c>
      <c r="L3772" s="2" t="str">
        <f t="shared" si="176"/>
        <v>A</v>
      </c>
      <c r="M3772" s="2" t="s">
        <v>689</v>
      </c>
      <c r="N3772" s="2" t="s">
        <v>424</v>
      </c>
      <c r="O3772" s="2" t="s">
        <v>70</v>
      </c>
    </row>
    <row r="3773" spans="1:15">
      <c r="A3773" s="42">
        <v>41152</v>
      </c>
      <c r="B3773" s="42">
        <v>52109</v>
      </c>
      <c r="C3773" s="130">
        <v>360</v>
      </c>
      <c r="D3773" s="43">
        <v>8.5099999999999995E-2</v>
      </c>
      <c r="E3773" s="43">
        <v>7.5300000000000006E-2</v>
      </c>
      <c r="F3773" s="44">
        <v>130407</v>
      </c>
      <c r="G3773" s="44">
        <v>130407</v>
      </c>
      <c r="H3773" s="44">
        <v>85237.38</v>
      </c>
      <c r="I3773" s="44">
        <v>91999.99</v>
      </c>
      <c r="J3773" s="68">
        <f t="shared" si="174"/>
        <v>0.65362580229588907</v>
      </c>
      <c r="K3773" s="43">
        <f t="shared" si="175"/>
        <v>0.7054835246574187</v>
      </c>
      <c r="L3773" s="41" t="str">
        <f t="shared" si="176"/>
        <v>A</v>
      </c>
      <c r="M3773" s="41" t="s">
        <v>973</v>
      </c>
      <c r="N3773" s="41" t="s">
        <v>437</v>
      </c>
      <c r="O3773" s="41" t="s">
        <v>70</v>
      </c>
    </row>
    <row r="3774" spans="1:15">
      <c r="A3774" s="42">
        <v>41290</v>
      </c>
      <c r="B3774" s="42">
        <v>50421</v>
      </c>
      <c r="C3774" s="130">
        <v>300</v>
      </c>
      <c r="D3774" s="43">
        <v>8.5099999999999995E-2</v>
      </c>
      <c r="E3774" s="43">
        <v>7.4400000000000008E-2</v>
      </c>
      <c r="F3774" s="44">
        <v>145000</v>
      </c>
      <c r="G3774" s="44">
        <v>145000</v>
      </c>
      <c r="H3774" s="44">
        <v>94938.61</v>
      </c>
      <c r="I3774" s="44">
        <v>102303.59</v>
      </c>
      <c r="J3774" s="68">
        <f t="shared" si="174"/>
        <v>0.65474903448275867</v>
      </c>
      <c r="K3774" s="43">
        <f t="shared" si="175"/>
        <v>0.705542</v>
      </c>
      <c r="L3774" s="41" t="str">
        <f t="shared" si="176"/>
        <v>A</v>
      </c>
      <c r="M3774" s="41" t="s">
        <v>475</v>
      </c>
      <c r="N3774" s="41" t="s">
        <v>427</v>
      </c>
      <c r="O3774" s="41" t="s">
        <v>70</v>
      </c>
    </row>
    <row r="3775" spans="1:15">
      <c r="A3775" s="38">
        <v>41089</v>
      </c>
      <c r="B3775" s="38">
        <v>47298</v>
      </c>
      <c r="C3775" s="131">
        <v>204</v>
      </c>
      <c r="D3775" s="39">
        <v>8.5099999999999995E-2</v>
      </c>
      <c r="E3775" s="39">
        <v>7.5300000000000006E-2</v>
      </c>
      <c r="F3775" s="40">
        <v>180000</v>
      </c>
      <c r="G3775" s="40">
        <v>180000</v>
      </c>
      <c r="H3775" s="40">
        <v>108424.3</v>
      </c>
      <c r="I3775" s="40">
        <v>126999.99</v>
      </c>
      <c r="J3775" s="67">
        <f t="shared" si="174"/>
        <v>0.60235722222222221</v>
      </c>
      <c r="K3775" s="39">
        <f t="shared" si="175"/>
        <v>0.7055555</v>
      </c>
      <c r="L3775" s="2" t="str">
        <f t="shared" si="176"/>
        <v>AA</v>
      </c>
      <c r="M3775" s="2" t="s">
        <v>862</v>
      </c>
      <c r="N3775" s="2" t="s">
        <v>417</v>
      </c>
      <c r="O3775" s="2" t="s">
        <v>70</v>
      </c>
    </row>
    <row r="3776" spans="1:15">
      <c r="A3776" s="42">
        <v>41695</v>
      </c>
      <c r="B3776" s="42">
        <v>49000</v>
      </c>
      <c r="C3776" s="130">
        <v>240</v>
      </c>
      <c r="D3776" s="43">
        <v>8.5099999999999995E-2</v>
      </c>
      <c r="E3776" s="43">
        <v>0.08</v>
      </c>
      <c r="F3776" s="44">
        <v>180000</v>
      </c>
      <c r="G3776" s="44">
        <v>180000</v>
      </c>
      <c r="H3776" s="44">
        <v>121774.64</v>
      </c>
      <c r="I3776" s="44">
        <v>126999.99</v>
      </c>
      <c r="J3776" s="68">
        <f t="shared" si="174"/>
        <v>0.67652577777777778</v>
      </c>
      <c r="K3776" s="43">
        <f t="shared" si="175"/>
        <v>0.7055555</v>
      </c>
      <c r="L3776" s="41" t="str">
        <f t="shared" si="176"/>
        <v>A</v>
      </c>
      <c r="M3776" s="41" t="s">
        <v>757</v>
      </c>
      <c r="N3776" s="41" t="s">
        <v>439</v>
      </c>
      <c r="O3776" s="41" t="s">
        <v>70</v>
      </c>
    </row>
    <row r="3777" spans="1:15">
      <c r="A3777" s="42">
        <v>41554</v>
      </c>
      <c r="B3777" s="42">
        <v>54338</v>
      </c>
      <c r="C3777" s="130">
        <v>420</v>
      </c>
      <c r="D3777" s="43">
        <v>8.5099999999999995E-2</v>
      </c>
      <c r="E3777" s="43">
        <v>0.08</v>
      </c>
      <c r="F3777" s="44">
        <v>131698</v>
      </c>
      <c r="G3777" s="44">
        <v>131698</v>
      </c>
      <c r="H3777" s="44">
        <v>90510.36</v>
      </c>
      <c r="I3777" s="44">
        <v>92925.99</v>
      </c>
      <c r="J3777" s="68">
        <f t="shared" si="174"/>
        <v>0.68725690595149513</v>
      </c>
      <c r="K3777" s="43">
        <f t="shared" si="175"/>
        <v>0.70559909793618736</v>
      </c>
      <c r="L3777" s="41" t="str">
        <f t="shared" si="176"/>
        <v>A</v>
      </c>
      <c r="M3777" s="41" t="s">
        <v>565</v>
      </c>
      <c r="N3777" s="41" t="s">
        <v>432</v>
      </c>
      <c r="O3777" s="41" t="s">
        <v>70</v>
      </c>
    </row>
    <row r="3778" spans="1:15">
      <c r="A3778" s="38">
        <v>41233</v>
      </c>
      <c r="B3778" s="38">
        <v>49754</v>
      </c>
      <c r="C3778" s="131">
        <v>280</v>
      </c>
      <c r="D3778" s="39">
        <v>8.5099999999999995E-2</v>
      </c>
      <c r="E3778" s="39">
        <v>0.08</v>
      </c>
      <c r="F3778" s="40">
        <v>142709.82</v>
      </c>
      <c r="G3778" s="40">
        <v>142709.82</v>
      </c>
      <c r="H3778" s="40">
        <v>94656.48</v>
      </c>
      <c r="I3778" s="40">
        <v>100709.82</v>
      </c>
      <c r="J3778" s="67">
        <f t="shared" si="174"/>
        <v>0.66327937348670185</v>
      </c>
      <c r="K3778" s="39">
        <f t="shared" si="175"/>
        <v>0.70569649656905187</v>
      </c>
      <c r="L3778" s="2" t="str">
        <f t="shared" si="176"/>
        <v>A</v>
      </c>
      <c r="M3778" s="2" t="s">
        <v>1043</v>
      </c>
      <c r="N3778" s="2" t="s">
        <v>424</v>
      </c>
      <c r="O3778" s="2" t="s">
        <v>70</v>
      </c>
    </row>
    <row r="3779" spans="1:15">
      <c r="A3779" s="38">
        <v>41642</v>
      </c>
      <c r="B3779" s="38">
        <v>54426</v>
      </c>
      <c r="C3779" s="131">
        <v>420</v>
      </c>
      <c r="D3779" s="39">
        <v>8.5099999999999995E-2</v>
      </c>
      <c r="E3779" s="39">
        <v>7.5300000000000006E-2</v>
      </c>
      <c r="F3779" s="40">
        <v>190000</v>
      </c>
      <c r="G3779" s="40">
        <v>190000</v>
      </c>
      <c r="H3779" s="40">
        <v>131295.51</v>
      </c>
      <c r="I3779" s="40">
        <v>134087.23000000001</v>
      </c>
      <c r="J3779" s="67">
        <f t="shared" ref="J3779:J3842" si="177">H3779/G3779</f>
        <v>0.691029</v>
      </c>
      <c r="K3779" s="39">
        <f t="shared" ref="K3779:K3842" si="178">I3779/G3779</f>
        <v>0.70572226315789477</v>
      </c>
      <c r="L3779" s="2" t="str">
        <f t="shared" ref="L3779:L3842" si="179">IF(J3779&lt;=65%,"AA",IF(J3779&lt;=75%,"A",IF(J3779&lt;=85%,"B","C")))</f>
        <v>A</v>
      </c>
      <c r="M3779" s="2" t="s">
        <v>548</v>
      </c>
      <c r="N3779" s="2" t="s">
        <v>433</v>
      </c>
      <c r="O3779" s="2" t="s">
        <v>70</v>
      </c>
    </row>
    <row r="3780" spans="1:15">
      <c r="A3780" s="38">
        <v>41208</v>
      </c>
      <c r="B3780" s="38">
        <v>53991</v>
      </c>
      <c r="C3780" s="131">
        <v>420</v>
      </c>
      <c r="D3780" s="39">
        <v>8.5099999999999995E-2</v>
      </c>
      <c r="E3780" s="39">
        <v>0.08</v>
      </c>
      <c r="F3780" s="40">
        <v>113359</v>
      </c>
      <c r="G3780" s="40">
        <v>113359</v>
      </c>
      <c r="H3780" s="40">
        <v>75562.460000000006</v>
      </c>
      <c r="I3780" s="40">
        <v>79999.990000000005</v>
      </c>
      <c r="J3780" s="67">
        <f t="shared" si="177"/>
        <v>0.66657662823419406</v>
      </c>
      <c r="K3780" s="39">
        <f t="shared" si="178"/>
        <v>0.70572243932991652</v>
      </c>
      <c r="L3780" s="2" t="str">
        <f t="shared" si="179"/>
        <v>A</v>
      </c>
      <c r="M3780" s="2" t="s">
        <v>671</v>
      </c>
      <c r="N3780" s="2" t="s">
        <v>420</v>
      </c>
      <c r="O3780" s="2" t="s">
        <v>70</v>
      </c>
    </row>
    <row r="3781" spans="1:15">
      <c r="A3781" s="38">
        <v>41495</v>
      </c>
      <c r="B3781" s="38">
        <v>45147</v>
      </c>
      <c r="C3781" s="131">
        <v>120</v>
      </c>
      <c r="D3781" s="39">
        <v>8.5099999999999995E-2</v>
      </c>
      <c r="E3781" s="39">
        <v>0.08</v>
      </c>
      <c r="F3781" s="40">
        <v>170000</v>
      </c>
      <c r="G3781" s="40">
        <v>170000</v>
      </c>
      <c r="H3781" s="40">
        <v>103251.63</v>
      </c>
      <c r="I3781" s="40">
        <v>119999.99</v>
      </c>
      <c r="J3781" s="67">
        <f t="shared" si="177"/>
        <v>0.60736252941176472</v>
      </c>
      <c r="K3781" s="39">
        <f t="shared" si="178"/>
        <v>0.70588229411764714</v>
      </c>
      <c r="L3781" s="2" t="str">
        <f t="shared" si="179"/>
        <v>AA</v>
      </c>
      <c r="M3781" s="2" t="s">
        <v>749</v>
      </c>
      <c r="N3781" s="2" t="s">
        <v>417</v>
      </c>
      <c r="O3781" s="2" t="s">
        <v>70</v>
      </c>
    </row>
    <row r="3782" spans="1:15">
      <c r="A3782" s="38">
        <v>41227</v>
      </c>
      <c r="B3782" s="38">
        <v>49139</v>
      </c>
      <c r="C3782" s="131">
        <v>260</v>
      </c>
      <c r="D3782" s="39">
        <v>8.5099999999999995E-2</v>
      </c>
      <c r="E3782" s="39">
        <v>0.08</v>
      </c>
      <c r="F3782" s="40">
        <v>170000</v>
      </c>
      <c r="G3782" s="40">
        <v>170000</v>
      </c>
      <c r="H3782" s="40">
        <v>108854.13</v>
      </c>
      <c r="I3782" s="40">
        <v>119999.99</v>
      </c>
      <c r="J3782" s="67">
        <f t="shared" si="177"/>
        <v>0.64031841176470594</v>
      </c>
      <c r="K3782" s="39">
        <f t="shared" si="178"/>
        <v>0.70588229411764714</v>
      </c>
      <c r="L3782" s="2" t="str">
        <f t="shared" si="179"/>
        <v>AA</v>
      </c>
      <c r="M3782" s="2" t="s">
        <v>1096</v>
      </c>
      <c r="N3782" s="2" t="s">
        <v>428</v>
      </c>
      <c r="O3782" s="2" t="s">
        <v>70</v>
      </c>
    </row>
    <row r="3783" spans="1:15">
      <c r="A3783" s="42">
        <v>41563</v>
      </c>
      <c r="B3783" s="42">
        <v>51151</v>
      </c>
      <c r="C3783" s="130">
        <v>315</v>
      </c>
      <c r="D3783" s="43">
        <v>8.5099999999999995E-2</v>
      </c>
      <c r="E3783" s="43">
        <v>7.5300000000000006E-2</v>
      </c>
      <c r="F3783" s="44">
        <v>170000</v>
      </c>
      <c r="G3783" s="44">
        <v>170000</v>
      </c>
      <c r="H3783" s="44">
        <v>115226.04</v>
      </c>
      <c r="I3783" s="44">
        <v>119999.99</v>
      </c>
      <c r="J3783" s="68">
        <f t="shared" si="177"/>
        <v>0.67780023529411759</v>
      </c>
      <c r="K3783" s="43">
        <f t="shared" si="178"/>
        <v>0.70588229411764714</v>
      </c>
      <c r="L3783" s="41" t="str">
        <f t="shared" si="179"/>
        <v>A</v>
      </c>
      <c r="M3783" s="41" t="s">
        <v>466</v>
      </c>
      <c r="N3783" s="41" t="s">
        <v>421</v>
      </c>
      <c r="O3783" s="41" t="s">
        <v>70</v>
      </c>
    </row>
    <row r="3784" spans="1:15">
      <c r="A3784" s="38">
        <v>41694</v>
      </c>
      <c r="B3784" s="38">
        <v>51768</v>
      </c>
      <c r="C3784" s="131">
        <v>331</v>
      </c>
      <c r="D3784" s="39">
        <v>8.5099999999999995E-2</v>
      </c>
      <c r="E3784" s="39">
        <v>0.08</v>
      </c>
      <c r="F3784" s="40">
        <v>170000</v>
      </c>
      <c r="G3784" s="40">
        <v>170000</v>
      </c>
      <c r="H3784" s="40">
        <v>116667.83</v>
      </c>
      <c r="I3784" s="40">
        <v>119999.99</v>
      </c>
      <c r="J3784" s="67">
        <f t="shared" si="177"/>
        <v>0.68628135294117643</v>
      </c>
      <c r="K3784" s="39">
        <f t="shared" si="178"/>
        <v>0.70588229411764714</v>
      </c>
      <c r="L3784" s="2" t="str">
        <f t="shared" si="179"/>
        <v>A</v>
      </c>
      <c r="M3784" s="2" t="s">
        <v>555</v>
      </c>
      <c r="N3784" s="2" t="s">
        <v>434</v>
      </c>
      <c r="O3784" s="2" t="s">
        <v>70</v>
      </c>
    </row>
    <row r="3785" spans="1:15">
      <c r="A3785" s="38">
        <v>41501</v>
      </c>
      <c r="B3785" s="38">
        <v>51881</v>
      </c>
      <c r="C3785" s="131">
        <v>341</v>
      </c>
      <c r="D3785" s="39">
        <v>8.5099999999999995E-2</v>
      </c>
      <c r="E3785" s="39">
        <v>0.08</v>
      </c>
      <c r="F3785" s="40">
        <v>170000</v>
      </c>
      <c r="G3785" s="40">
        <v>170000</v>
      </c>
      <c r="H3785" s="40">
        <v>115070.35</v>
      </c>
      <c r="I3785" s="40">
        <v>119999.99</v>
      </c>
      <c r="J3785" s="67">
        <f t="shared" si="177"/>
        <v>0.67688441176470593</v>
      </c>
      <c r="K3785" s="39">
        <f t="shared" si="178"/>
        <v>0.70588229411764714</v>
      </c>
      <c r="L3785" s="2" t="str">
        <f t="shared" si="179"/>
        <v>A</v>
      </c>
      <c r="M3785" s="2" t="s">
        <v>497</v>
      </c>
      <c r="N3785" s="2" t="s">
        <v>417</v>
      </c>
      <c r="O3785" s="2" t="s">
        <v>70</v>
      </c>
    </row>
    <row r="3786" spans="1:15">
      <c r="A3786" s="38">
        <v>41291</v>
      </c>
      <c r="B3786" s="38">
        <v>52248</v>
      </c>
      <c r="C3786" s="131">
        <v>360</v>
      </c>
      <c r="D3786" s="39">
        <v>8.5099999999999995E-2</v>
      </c>
      <c r="E3786" s="39">
        <v>7.5300000000000006E-2</v>
      </c>
      <c r="F3786" s="40">
        <v>170000</v>
      </c>
      <c r="G3786" s="40">
        <v>170000</v>
      </c>
      <c r="H3786" s="40">
        <v>113126.92</v>
      </c>
      <c r="I3786" s="40">
        <v>119999.99</v>
      </c>
      <c r="J3786" s="67">
        <f t="shared" si="177"/>
        <v>0.66545247058823531</v>
      </c>
      <c r="K3786" s="39">
        <f t="shared" si="178"/>
        <v>0.70588229411764714</v>
      </c>
      <c r="L3786" s="2" t="str">
        <f t="shared" si="179"/>
        <v>A</v>
      </c>
      <c r="M3786" s="2" t="s">
        <v>1362</v>
      </c>
      <c r="N3786" s="2" t="s">
        <v>416</v>
      </c>
      <c r="O3786" s="2" t="s">
        <v>70</v>
      </c>
    </row>
    <row r="3787" spans="1:15">
      <c r="A3787" s="42">
        <v>41078</v>
      </c>
      <c r="B3787" s="42">
        <v>52035</v>
      </c>
      <c r="C3787" s="130">
        <v>360</v>
      </c>
      <c r="D3787" s="43">
        <v>8.5099999999999995E-2</v>
      </c>
      <c r="E3787" s="43">
        <v>0.08</v>
      </c>
      <c r="F3787" s="44">
        <v>170000</v>
      </c>
      <c r="G3787" s="44">
        <v>170000</v>
      </c>
      <c r="H3787" s="44">
        <v>111921.14</v>
      </c>
      <c r="I3787" s="44">
        <v>119999.99</v>
      </c>
      <c r="J3787" s="68">
        <f t="shared" si="177"/>
        <v>0.65835964705882355</v>
      </c>
      <c r="K3787" s="43">
        <f t="shared" si="178"/>
        <v>0.70588229411764714</v>
      </c>
      <c r="L3787" s="41" t="str">
        <f t="shared" si="179"/>
        <v>A</v>
      </c>
      <c r="M3787" s="41" t="s">
        <v>564</v>
      </c>
      <c r="N3787" s="41" t="s">
        <v>417</v>
      </c>
      <c r="O3787" s="41" t="s">
        <v>70</v>
      </c>
    </row>
    <row r="3788" spans="1:15">
      <c r="A3788" s="38">
        <v>41323</v>
      </c>
      <c r="B3788" s="38">
        <v>52280</v>
      </c>
      <c r="C3788" s="131">
        <v>360</v>
      </c>
      <c r="D3788" s="39">
        <v>8.5099999999999995E-2</v>
      </c>
      <c r="E3788" s="39">
        <v>0.08</v>
      </c>
      <c r="F3788" s="40">
        <v>170000</v>
      </c>
      <c r="G3788" s="40">
        <v>170000</v>
      </c>
      <c r="H3788" s="40">
        <v>108425.45</v>
      </c>
      <c r="I3788" s="40">
        <v>119999.99</v>
      </c>
      <c r="J3788" s="67">
        <f t="shared" si="177"/>
        <v>0.63779676470588231</v>
      </c>
      <c r="K3788" s="39">
        <f t="shared" si="178"/>
        <v>0.70588229411764714</v>
      </c>
      <c r="L3788" s="2" t="str">
        <f t="shared" si="179"/>
        <v>AA</v>
      </c>
      <c r="M3788" s="2" t="s">
        <v>124</v>
      </c>
      <c r="N3788" s="2" t="s">
        <v>417</v>
      </c>
      <c r="O3788" s="2" t="s">
        <v>70</v>
      </c>
    </row>
    <row r="3789" spans="1:15">
      <c r="A3789" s="42">
        <v>41404</v>
      </c>
      <c r="B3789" s="42">
        <v>53914</v>
      </c>
      <c r="C3789" s="130">
        <v>411</v>
      </c>
      <c r="D3789" s="43">
        <v>8.5099999999999995E-2</v>
      </c>
      <c r="E3789" s="43">
        <v>7.4400000000000008E-2</v>
      </c>
      <c r="F3789" s="44">
        <v>170000</v>
      </c>
      <c r="G3789" s="44">
        <v>170000</v>
      </c>
      <c r="H3789" s="44">
        <v>115206.18</v>
      </c>
      <c r="I3789" s="44">
        <v>119999.99</v>
      </c>
      <c r="J3789" s="68">
        <f t="shared" si="177"/>
        <v>0.67768341176470581</v>
      </c>
      <c r="K3789" s="43">
        <f t="shared" si="178"/>
        <v>0.70588229411764714</v>
      </c>
      <c r="L3789" s="41" t="str">
        <f t="shared" si="179"/>
        <v>A</v>
      </c>
      <c r="M3789" s="41" t="s">
        <v>555</v>
      </c>
      <c r="N3789" s="41" t="s">
        <v>434</v>
      </c>
      <c r="O3789" s="41" t="s">
        <v>70</v>
      </c>
    </row>
    <row r="3790" spans="1:15">
      <c r="A3790" s="42">
        <v>41478</v>
      </c>
      <c r="B3790" s="42">
        <v>54262</v>
      </c>
      <c r="C3790" s="130">
        <v>420</v>
      </c>
      <c r="D3790" s="43">
        <v>8.5099999999999995E-2</v>
      </c>
      <c r="E3790" s="43">
        <v>7.5300000000000006E-2</v>
      </c>
      <c r="F3790" s="44">
        <v>170000</v>
      </c>
      <c r="G3790" s="44">
        <v>170000</v>
      </c>
      <c r="H3790" s="44">
        <v>115929.01</v>
      </c>
      <c r="I3790" s="44">
        <v>119999.99</v>
      </c>
      <c r="J3790" s="68">
        <f t="shared" si="177"/>
        <v>0.68193535294117646</v>
      </c>
      <c r="K3790" s="43">
        <f t="shared" si="178"/>
        <v>0.70588229411764714</v>
      </c>
      <c r="L3790" s="41" t="str">
        <f t="shared" si="179"/>
        <v>A</v>
      </c>
      <c r="M3790" s="41" t="s">
        <v>973</v>
      </c>
      <c r="N3790" s="41" t="s">
        <v>437</v>
      </c>
      <c r="O3790" s="41" t="s">
        <v>70</v>
      </c>
    </row>
    <row r="3791" spans="1:15">
      <c r="A3791" s="42">
        <v>41603</v>
      </c>
      <c r="B3791" s="42">
        <v>54387</v>
      </c>
      <c r="C3791" s="130">
        <v>420</v>
      </c>
      <c r="D3791" s="43">
        <v>8.5099999999999995E-2</v>
      </c>
      <c r="E3791" s="43">
        <v>7.5300000000000006E-2</v>
      </c>
      <c r="F3791" s="44">
        <v>170000</v>
      </c>
      <c r="G3791" s="44">
        <v>170000</v>
      </c>
      <c r="H3791" s="44">
        <v>117040.33</v>
      </c>
      <c r="I3791" s="44">
        <v>119999.99</v>
      </c>
      <c r="J3791" s="68">
        <f t="shared" si="177"/>
        <v>0.68847252941176473</v>
      </c>
      <c r="K3791" s="43">
        <f t="shared" si="178"/>
        <v>0.70588229411764714</v>
      </c>
      <c r="L3791" s="41" t="str">
        <f t="shared" si="179"/>
        <v>A</v>
      </c>
      <c r="M3791" s="41" t="s">
        <v>830</v>
      </c>
      <c r="N3791" s="41" t="s">
        <v>437</v>
      </c>
      <c r="O3791" s="41" t="s">
        <v>70</v>
      </c>
    </row>
    <row r="3792" spans="1:15">
      <c r="A3792" s="42">
        <v>41383</v>
      </c>
      <c r="B3792" s="42">
        <v>54167</v>
      </c>
      <c r="C3792" s="130">
        <v>420</v>
      </c>
      <c r="D3792" s="43">
        <v>8.5099999999999995E-2</v>
      </c>
      <c r="E3792" s="43">
        <v>0.08</v>
      </c>
      <c r="F3792" s="44">
        <v>119000</v>
      </c>
      <c r="G3792" s="44">
        <v>119000</v>
      </c>
      <c r="H3792" s="44">
        <v>81663.63</v>
      </c>
      <c r="I3792" s="44">
        <v>84000</v>
      </c>
      <c r="J3792" s="68">
        <f t="shared" si="177"/>
        <v>0.68624899159663866</v>
      </c>
      <c r="K3792" s="43">
        <f t="shared" si="178"/>
        <v>0.70588235294117652</v>
      </c>
      <c r="L3792" s="41" t="str">
        <f t="shared" si="179"/>
        <v>A</v>
      </c>
      <c r="M3792" s="41" t="s">
        <v>797</v>
      </c>
      <c r="N3792" s="41" t="s">
        <v>416</v>
      </c>
      <c r="O3792" s="41" t="s">
        <v>70</v>
      </c>
    </row>
    <row r="3793" spans="1:15">
      <c r="A3793" s="38">
        <v>41333</v>
      </c>
      <c r="B3793" s="38">
        <v>52290</v>
      </c>
      <c r="C3793" s="131">
        <v>360</v>
      </c>
      <c r="D3793" s="39">
        <v>8.5099999999999995E-2</v>
      </c>
      <c r="E3793" s="39">
        <v>0.08</v>
      </c>
      <c r="F3793" s="40">
        <v>170000</v>
      </c>
      <c r="G3793" s="40">
        <v>170000</v>
      </c>
      <c r="H3793" s="40">
        <v>118463.12</v>
      </c>
      <c r="I3793" s="40">
        <v>120053.11</v>
      </c>
      <c r="J3793" s="67">
        <f t="shared" si="177"/>
        <v>0.6968418823529412</v>
      </c>
      <c r="K3793" s="39">
        <f t="shared" si="178"/>
        <v>0.70619476470588238</v>
      </c>
      <c r="L3793" s="2" t="str">
        <f t="shared" si="179"/>
        <v>A</v>
      </c>
      <c r="M3793" s="2" t="s">
        <v>129</v>
      </c>
      <c r="N3793" s="2" t="s">
        <v>421</v>
      </c>
      <c r="O3793" s="2" t="s">
        <v>70</v>
      </c>
    </row>
    <row r="3794" spans="1:15">
      <c r="A3794" s="42">
        <v>41789</v>
      </c>
      <c r="B3794" s="42">
        <v>51500</v>
      </c>
      <c r="C3794" s="130">
        <v>319</v>
      </c>
      <c r="D3794" s="43">
        <v>8.5099999999999995E-2</v>
      </c>
      <c r="E3794" s="43">
        <v>8.14E-2</v>
      </c>
      <c r="F3794" s="44">
        <v>120000</v>
      </c>
      <c r="G3794" s="44">
        <v>120000</v>
      </c>
      <c r="H3794" s="44">
        <v>82955.539999999994</v>
      </c>
      <c r="I3794" s="44">
        <v>84745.19</v>
      </c>
      <c r="J3794" s="68">
        <f t="shared" si="177"/>
        <v>0.6912961666666666</v>
      </c>
      <c r="K3794" s="43">
        <f t="shared" si="178"/>
        <v>0.70620991666666666</v>
      </c>
      <c r="L3794" s="41" t="str">
        <f t="shared" si="179"/>
        <v>A</v>
      </c>
      <c r="M3794" s="41" t="s">
        <v>184</v>
      </c>
      <c r="N3794" s="41" t="s">
        <v>417</v>
      </c>
      <c r="O3794" s="41" t="s">
        <v>70</v>
      </c>
    </row>
    <row r="3795" spans="1:15">
      <c r="A3795" s="42">
        <v>41540</v>
      </c>
      <c r="B3795" s="42">
        <v>52497</v>
      </c>
      <c r="C3795" s="130">
        <v>360</v>
      </c>
      <c r="D3795" s="43">
        <v>8.5099999999999995E-2</v>
      </c>
      <c r="E3795" s="43">
        <v>0.08</v>
      </c>
      <c r="F3795" s="44">
        <v>177000</v>
      </c>
      <c r="G3795" s="44">
        <v>177000</v>
      </c>
      <c r="H3795" s="44">
        <v>120483.37</v>
      </c>
      <c r="I3795" s="44">
        <v>124999.99</v>
      </c>
      <c r="J3795" s="68">
        <f t="shared" si="177"/>
        <v>0.68069700564971747</v>
      </c>
      <c r="K3795" s="43">
        <f t="shared" si="178"/>
        <v>0.70621463276836161</v>
      </c>
      <c r="L3795" s="41" t="str">
        <f t="shared" si="179"/>
        <v>A</v>
      </c>
      <c r="M3795" s="41" t="s">
        <v>564</v>
      </c>
      <c r="N3795" s="41" t="s">
        <v>417</v>
      </c>
      <c r="O3795" s="41" t="s">
        <v>70</v>
      </c>
    </row>
    <row r="3796" spans="1:15">
      <c r="A3796" s="38">
        <v>41541</v>
      </c>
      <c r="B3796" s="38">
        <v>54325</v>
      </c>
      <c r="C3796" s="131">
        <v>420</v>
      </c>
      <c r="D3796" s="39">
        <v>8.5099999999999995E-2</v>
      </c>
      <c r="E3796" s="39">
        <v>7.4400000000000008E-2</v>
      </c>
      <c r="F3796" s="40">
        <v>177000</v>
      </c>
      <c r="G3796" s="40">
        <v>177000</v>
      </c>
      <c r="H3796" s="40">
        <v>121263.77</v>
      </c>
      <c r="I3796" s="40">
        <v>124999.99</v>
      </c>
      <c r="J3796" s="67">
        <f t="shared" si="177"/>
        <v>0.6851060451977401</v>
      </c>
      <c r="K3796" s="39">
        <f t="shared" si="178"/>
        <v>0.70621463276836161</v>
      </c>
      <c r="L3796" s="2" t="str">
        <f t="shared" si="179"/>
        <v>A</v>
      </c>
      <c r="M3796" s="2" t="s">
        <v>475</v>
      </c>
      <c r="N3796" s="2" t="s">
        <v>427</v>
      </c>
      <c r="O3796" s="2" t="s">
        <v>70</v>
      </c>
    </row>
    <row r="3797" spans="1:15">
      <c r="A3797" s="42">
        <v>41619</v>
      </c>
      <c r="B3797" s="42">
        <v>52576</v>
      </c>
      <c r="C3797" s="130">
        <v>360</v>
      </c>
      <c r="D3797" s="43">
        <v>8.5099999999999995E-2</v>
      </c>
      <c r="E3797" s="43">
        <v>7.4400000000000008E-2</v>
      </c>
      <c r="F3797" s="44">
        <v>90000</v>
      </c>
      <c r="G3797" s="44">
        <v>90000</v>
      </c>
      <c r="H3797" s="44">
        <v>62964.07</v>
      </c>
      <c r="I3797" s="44">
        <v>63570</v>
      </c>
      <c r="J3797" s="68">
        <f t="shared" si="177"/>
        <v>0.69960077777777774</v>
      </c>
      <c r="K3797" s="43">
        <f t="shared" si="178"/>
        <v>0.70633333333333337</v>
      </c>
      <c r="L3797" s="41" t="str">
        <f t="shared" si="179"/>
        <v>A</v>
      </c>
      <c r="M3797" s="41" t="s">
        <v>360</v>
      </c>
      <c r="N3797" s="41" t="s">
        <v>417</v>
      </c>
      <c r="O3797" s="41" t="s">
        <v>70</v>
      </c>
    </row>
    <row r="3798" spans="1:15">
      <c r="A3798" s="42">
        <v>41341</v>
      </c>
      <c r="B3798" s="42">
        <v>50321</v>
      </c>
      <c r="C3798" s="130">
        <v>295</v>
      </c>
      <c r="D3798" s="43">
        <v>8.5099999999999995E-2</v>
      </c>
      <c r="E3798" s="43">
        <v>7.4400000000000008E-2</v>
      </c>
      <c r="F3798" s="44">
        <v>169863</v>
      </c>
      <c r="G3798" s="44">
        <v>169863</v>
      </c>
      <c r="H3798" s="44">
        <v>62285.61</v>
      </c>
      <c r="I3798" s="44">
        <v>119999.99</v>
      </c>
      <c r="J3798" s="68">
        <f t="shared" si="177"/>
        <v>0.36668144328076158</v>
      </c>
      <c r="K3798" s="43">
        <f t="shared" si="178"/>
        <v>0.70645161100416221</v>
      </c>
      <c r="L3798" s="41" t="str">
        <f t="shared" si="179"/>
        <v>AA</v>
      </c>
      <c r="M3798" s="41" t="s">
        <v>475</v>
      </c>
      <c r="N3798" s="41" t="s">
        <v>427</v>
      </c>
      <c r="O3798" s="41" t="s">
        <v>70</v>
      </c>
    </row>
    <row r="3799" spans="1:15">
      <c r="A3799" s="42">
        <v>41596</v>
      </c>
      <c r="B3799" s="42">
        <v>52827</v>
      </c>
      <c r="C3799" s="130">
        <v>369</v>
      </c>
      <c r="D3799" s="43">
        <v>8.5099999999999995E-2</v>
      </c>
      <c r="E3799" s="43">
        <v>0.08</v>
      </c>
      <c r="F3799" s="44">
        <v>119856.64</v>
      </c>
      <c r="G3799" s="44">
        <v>119856.64</v>
      </c>
      <c r="H3799" s="44">
        <v>83011.789999999994</v>
      </c>
      <c r="I3799" s="44">
        <v>84680.69</v>
      </c>
      <c r="J3799" s="68">
        <f t="shared" si="177"/>
        <v>0.69259233364125672</v>
      </c>
      <c r="K3799" s="43">
        <f t="shared" si="178"/>
        <v>0.70651646834084458</v>
      </c>
      <c r="L3799" s="41" t="str">
        <f t="shared" si="179"/>
        <v>A</v>
      </c>
      <c r="M3799" s="41" t="s">
        <v>839</v>
      </c>
      <c r="N3799" s="41" t="s">
        <v>422</v>
      </c>
      <c r="O3799" s="41" t="s">
        <v>70</v>
      </c>
    </row>
    <row r="3800" spans="1:15">
      <c r="A3800" s="38">
        <v>41738</v>
      </c>
      <c r="B3800" s="38">
        <v>53640</v>
      </c>
      <c r="C3800" s="131">
        <v>391</v>
      </c>
      <c r="D3800" s="39">
        <v>8.5099999999999995E-2</v>
      </c>
      <c r="E3800" s="39">
        <v>0.08</v>
      </c>
      <c r="F3800" s="40">
        <v>113000</v>
      </c>
      <c r="G3800" s="40">
        <v>113000</v>
      </c>
      <c r="H3800" s="40">
        <v>78419.570000000007</v>
      </c>
      <c r="I3800" s="40">
        <v>79841.8</v>
      </c>
      <c r="J3800" s="67">
        <f t="shared" si="177"/>
        <v>0.69397849557522129</v>
      </c>
      <c r="K3800" s="39">
        <f t="shared" si="178"/>
        <v>0.70656460176991154</v>
      </c>
      <c r="L3800" s="2" t="str">
        <f t="shared" si="179"/>
        <v>A</v>
      </c>
      <c r="M3800" s="2" t="s">
        <v>178</v>
      </c>
      <c r="N3800" s="2" t="s">
        <v>423</v>
      </c>
      <c r="O3800" s="2" t="s">
        <v>70</v>
      </c>
    </row>
    <row r="3801" spans="1:15">
      <c r="A3801" s="38">
        <v>41467</v>
      </c>
      <c r="B3801" s="38">
        <v>52424</v>
      </c>
      <c r="C3801" s="131">
        <v>360</v>
      </c>
      <c r="D3801" s="39">
        <v>8.5099999999999995E-2</v>
      </c>
      <c r="E3801" s="39">
        <v>7.5300000000000006E-2</v>
      </c>
      <c r="F3801" s="40">
        <v>150000</v>
      </c>
      <c r="G3801" s="40">
        <v>150000</v>
      </c>
      <c r="H3801" s="40">
        <v>105694.25</v>
      </c>
      <c r="I3801" s="40">
        <v>105999.99</v>
      </c>
      <c r="J3801" s="67">
        <f t="shared" si="177"/>
        <v>0.7046283333333333</v>
      </c>
      <c r="K3801" s="39">
        <f t="shared" si="178"/>
        <v>0.70666660000000003</v>
      </c>
      <c r="L3801" s="2" t="str">
        <f t="shared" si="179"/>
        <v>A</v>
      </c>
      <c r="M3801" s="2" t="s">
        <v>92</v>
      </c>
      <c r="N3801" s="2" t="s">
        <v>435</v>
      </c>
      <c r="O3801" s="2" t="s">
        <v>70</v>
      </c>
    </row>
    <row r="3802" spans="1:15">
      <c r="A3802" s="42">
        <v>41173</v>
      </c>
      <c r="B3802" s="42">
        <v>52130</v>
      </c>
      <c r="C3802" s="130">
        <v>360</v>
      </c>
      <c r="D3802" s="43">
        <v>8.5099999999999995E-2</v>
      </c>
      <c r="E3802" s="43">
        <v>7.8100000000000003E-2</v>
      </c>
      <c r="F3802" s="44">
        <v>162730.5</v>
      </c>
      <c r="G3802" s="44">
        <v>162730.5</v>
      </c>
      <c r="H3802" s="44">
        <v>109249.31</v>
      </c>
      <c r="I3802" s="44">
        <v>115000</v>
      </c>
      <c r="J3802" s="68">
        <f t="shared" si="177"/>
        <v>0.67135116035408238</v>
      </c>
      <c r="K3802" s="43">
        <f t="shared" si="178"/>
        <v>0.70668989525626724</v>
      </c>
      <c r="L3802" s="41" t="str">
        <f t="shared" si="179"/>
        <v>A</v>
      </c>
      <c r="M3802" s="41" t="s">
        <v>495</v>
      </c>
      <c r="N3802" s="41" t="s">
        <v>424</v>
      </c>
      <c r="O3802" s="41" t="s">
        <v>70</v>
      </c>
    </row>
    <row r="3803" spans="1:15">
      <c r="A3803" s="38">
        <v>41474</v>
      </c>
      <c r="B3803" s="38">
        <v>54258</v>
      </c>
      <c r="C3803" s="131">
        <v>420</v>
      </c>
      <c r="D3803" s="39">
        <v>8.5099999999999995E-2</v>
      </c>
      <c r="E3803" s="39">
        <v>7.5300000000000006E-2</v>
      </c>
      <c r="F3803" s="40">
        <v>96600</v>
      </c>
      <c r="G3803" s="40">
        <v>96600</v>
      </c>
      <c r="H3803" s="40">
        <v>65934.210000000006</v>
      </c>
      <c r="I3803" s="40">
        <v>68268.460000000006</v>
      </c>
      <c r="J3803" s="67">
        <f t="shared" si="177"/>
        <v>0.68254875776397517</v>
      </c>
      <c r="K3803" s="39">
        <f t="shared" si="178"/>
        <v>0.70671283643892346</v>
      </c>
      <c r="L3803" s="2" t="str">
        <f t="shared" si="179"/>
        <v>A</v>
      </c>
      <c r="M3803" s="2" t="s">
        <v>584</v>
      </c>
      <c r="N3803" s="2" t="s">
        <v>417</v>
      </c>
      <c r="O3803" s="2" t="s">
        <v>70</v>
      </c>
    </row>
    <row r="3804" spans="1:15">
      <c r="A3804" s="38">
        <v>41513</v>
      </c>
      <c r="B3804" s="38">
        <v>48818</v>
      </c>
      <c r="C3804" s="131">
        <v>240</v>
      </c>
      <c r="D3804" s="39">
        <v>8.5099999999999995E-2</v>
      </c>
      <c r="E3804" s="39">
        <v>0.08</v>
      </c>
      <c r="F3804" s="40">
        <v>186000</v>
      </c>
      <c r="G3804" s="40">
        <v>186000</v>
      </c>
      <c r="H3804" s="40">
        <v>123125.97</v>
      </c>
      <c r="I3804" s="40">
        <v>131453.63</v>
      </c>
      <c r="J3804" s="67">
        <f t="shared" si="177"/>
        <v>0.66196758064516126</v>
      </c>
      <c r="K3804" s="39">
        <f t="shared" si="178"/>
        <v>0.70673994623655911</v>
      </c>
      <c r="L3804" s="2" t="str">
        <f t="shared" si="179"/>
        <v>A</v>
      </c>
      <c r="M3804" s="2" t="s">
        <v>467</v>
      </c>
      <c r="N3804" s="2" t="s">
        <v>425</v>
      </c>
      <c r="O3804" s="2" t="s">
        <v>70</v>
      </c>
    </row>
    <row r="3805" spans="1:15">
      <c r="A3805" s="38">
        <v>41297</v>
      </c>
      <c r="B3805" s="38">
        <v>48602</v>
      </c>
      <c r="C3805" s="131">
        <v>240</v>
      </c>
      <c r="D3805" s="39">
        <v>8.5099999999999995E-2</v>
      </c>
      <c r="E3805" s="39">
        <v>7.5300000000000006E-2</v>
      </c>
      <c r="F3805" s="40">
        <v>140000</v>
      </c>
      <c r="G3805" s="40">
        <v>140000</v>
      </c>
      <c r="H3805" s="40">
        <v>55022.46</v>
      </c>
      <c r="I3805" s="40">
        <v>98945.99</v>
      </c>
      <c r="J3805" s="67">
        <f t="shared" si="177"/>
        <v>0.39301757142857141</v>
      </c>
      <c r="K3805" s="39">
        <f t="shared" si="178"/>
        <v>0.70675707142857147</v>
      </c>
      <c r="L3805" s="2" t="str">
        <f t="shared" si="179"/>
        <v>AA</v>
      </c>
      <c r="M3805" s="2" t="s">
        <v>857</v>
      </c>
      <c r="N3805" s="2" t="s">
        <v>416</v>
      </c>
      <c r="O3805" s="2" t="s">
        <v>70</v>
      </c>
    </row>
    <row r="3806" spans="1:15">
      <c r="A3806" s="38">
        <v>41551</v>
      </c>
      <c r="B3806" s="38">
        <v>47030</v>
      </c>
      <c r="C3806" s="131">
        <v>180</v>
      </c>
      <c r="D3806" s="39">
        <v>8.5099999999999995E-2</v>
      </c>
      <c r="E3806" s="39">
        <v>7.8100000000000003E-2</v>
      </c>
      <c r="F3806" s="40">
        <v>186000</v>
      </c>
      <c r="G3806" s="40">
        <v>186000</v>
      </c>
      <c r="H3806" s="40">
        <v>121258.37</v>
      </c>
      <c r="I3806" s="40">
        <v>131464.69</v>
      </c>
      <c r="J3806" s="67">
        <f t="shared" si="177"/>
        <v>0.65192672043010746</v>
      </c>
      <c r="K3806" s="39">
        <f t="shared" si="178"/>
        <v>0.70679940860215051</v>
      </c>
      <c r="L3806" s="2" t="str">
        <f t="shared" si="179"/>
        <v>A</v>
      </c>
      <c r="M3806" s="2" t="s">
        <v>467</v>
      </c>
      <c r="N3806" s="2" t="s">
        <v>425</v>
      </c>
      <c r="O3806" s="2" t="s">
        <v>70</v>
      </c>
    </row>
    <row r="3807" spans="1:15">
      <c r="A3807" s="42">
        <v>41565</v>
      </c>
      <c r="B3807" s="42">
        <v>52522</v>
      </c>
      <c r="C3807" s="130">
        <v>360</v>
      </c>
      <c r="D3807" s="43">
        <v>8.5099999999999995E-2</v>
      </c>
      <c r="E3807" s="43">
        <v>0.08</v>
      </c>
      <c r="F3807" s="44">
        <v>133000</v>
      </c>
      <c r="G3807" s="44">
        <v>133000</v>
      </c>
      <c r="H3807" s="44">
        <v>94060.26</v>
      </c>
      <c r="I3807" s="44">
        <v>94014.7</v>
      </c>
      <c r="J3807" s="68">
        <f t="shared" si="177"/>
        <v>0.70721999999999996</v>
      </c>
      <c r="K3807" s="43">
        <f t="shared" si="178"/>
        <v>0.70687744360902249</v>
      </c>
      <c r="L3807" s="41" t="str">
        <f t="shared" si="179"/>
        <v>A</v>
      </c>
      <c r="M3807" s="41" t="s">
        <v>694</v>
      </c>
      <c r="N3807" s="41" t="s">
        <v>416</v>
      </c>
      <c r="O3807" s="41" t="s">
        <v>70</v>
      </c>
    </row>
    <row r="3808" spans="1:15">
      <c r="A3808" s="42">
        <v>41243</v>
      </c>
      <c r="B3808" s="42">
        <v>49825</v>
      </c>
      <c r="C3808" s="130">
        <v>282</v>
      </c>
      <c r="D3808" s="43">
        <v>8.5099999999999995E-2</v>
      </c>
      <c r="E3808" s="43">
        <v>7.5300000000000006E-2</v>
      </c>
      <c r="F3808" s="44">
        <v>174000</v>
      </c>
      <c r="G3808" s="44">
        <v>174000</v>
      </c>
      <c r="H3808" s="44">
        <v>113117.52</v>
      </c>
      <c r="I3808" s="44">
        <v>122999.99</v>
      </c>
      <c r="J3808" s="68">
        <f t="shared" si="177"/>
        <v>0.65010068965517243</v>
      </c>
      <c r="K3808" s="43">
        <f t="shared" si="178"/>
        <v>0.7068964942528736</v>
      </c>
      <c r="L3808" s="41" t="str">
        <f t="shared" si="179"/>
        <v>A</v>
      </c>
      <c r="M3808" s="41" t="s">
        <v>475</v>
      </c>
      <c r="N3808" s="41" t="s">
        <v>427</v>
      </c>
      <c r="O3808" s="41" t="s">
        <v>70</v>
      </c>
    </row>
    <row r="3809" spans="1:15">
      <c r="A3809" s="42">
        <v>41498</v>
      </c>
      <c r="B3809" s="42">
        <v>50629</v>
      </c>
      <c r="C3809" s="130">
        <v>300</v>
      </c>
      <c r="D3809" s="43">
        <v>8.5099999999999995E-2</v>
      </c>
      <c r="E3809" s="43">
        <v>7.4400000000000008E-2</v>
      </c>
      <c r="F3809" s="44">
        <v>186000</v>
      </c>
      <c r="G3809" s="44">
        <v>186000</v>
      </c>
      <c r="H3809" s="44">
        <v>125072.38</v>
      </c>
      <c r="I3809" s="44">
        <v>131487.38</v>
      </c>
      <c r="J3809" s="68">
        <f t="shared" si="177"/>
        <v>0.67243215053763439</v>
      </c>
      <c r="K3809" s="43">
        <f t="shared" si="178"/>
        <v>0.7069213978494624</v>
      </c>
      <c r="L3809" s="41" t="str">
        <f t="shared" si="179"/>
        <v>A</v>
      </c>
      <c r="M3809" s="41" t="s">
        <v>467</v>
      </c>
      <c r="N3809" s="41" t="s">
        <v>425</v>
      </c>
      <c r="O3809" s="41" t="s">
        <v>70</v>
      </c>
    </row>
    <row r="3810" spans="1:15">
      <c r="A3810" s="42">
        <v>41698</v>
      </c>
      <c r="B3810" s="42">
        <v>44679</v>
      </c>
      <c r="C3810" s="130">
        <v>98</v>
      </c>
      <c r="D3810" s="43">
        <v>8.5099999999999995E-2</v>
      </c>
      <c r="E3810" s="43">
        <v>8.5099999999999995E-2</v>
      </c>
      <c r="F3810" s="44">
        <v>175000</v>
      </c>
      <c r="G3810" s="44">
        <v>175000</v>
      </c>
      <c r="H3810" s="44">
        <v>109527.75</v>
      </c>
      <c r="I3810" s="44">
        <v>123734.45</v>
      </c>
      <c r="J3810" s="68">
        <f t="shared" si="177"/>
        <v>0.62587285714285712</v>
      </c>
      <c r="K3810" s="43">
        <f t="shared" si="178"/>
        <v>0.70705399999999996</v>
      </c>
      <c r="L3810" s="41" t="str">
        <f t="shared" si="179"/>
        <v>AA</v>
      </c>
      <c r="M3810" s="41" t="s">
        <v>457</v>
      </c>
      <c r="N3810" s="41" t="s">
        <v>419</v>
      </c>
      <c r="O3810" s="41" t="s">
        <v>70</v>
      </c>
    </row>
    <row r="3811" spans="1:15">
      <c r="A3811" s="38">
        <v>41662</v>
      </c>
      <c r="B3811" s="38">
        <v>50793</v>
      </c>
      <c r="C3811" s="131">
        <v>300</v>
      </c>
      <c r="D3811" s="39">
        <v>8.5099999999999995E-2</v>
      </c>
      <c r="E3811" s="39">
        <v>7.4400000000000008E-2</v>
      </c>
      <c r="F3811" s="40">
        <v>186000</v>
      </c>
      <c r="G3811" s="40">
        <v>186000</v>
      </c>
      <c r="H3811" s="40">
        <v>127001.27</v>
      </c>
      <c r="I3811" s="40">
        <v>131538.23999999999</v>
      </c>
      <c r="J3811" s="67">
        <f t="shared" si="177"/>
        <v>0.6828025268817205</v>
      </c>
      <c r="K3811" s="39">
        <f t="shared" si="178"/>
        <v>0.70719483870967736</v>
      </c>
      <c r="L3811" s="2" t="str">
        <f t="shared" si="179"/>
        <v>A</v>
      </c>
      <c r="M3811" s="2" t="s">
        <v>489</v>
      </c>
      <c r="N3811" s="2" t="s">
        <v>415</v>
      </c>
      <c r="O3811" s="2" t="s">
        <v>70</v>
      </c>
    </row>
    <row r="3812" spans="1:15">
      <c r="A3812" s="38">
        <v>41597</v>
      </c>
      <c r="B3812" s="38">
        <v>54381</v>
      </c>
      <c r="C3812" s="131">
        <v>420</v>
      </c>
      <c r="D3812" s="39">
        <v>8.5099999999999995E-2</v>
      </c>
      <c r="E3812" s="39">
        <v>0.08</v>
      </c>
      <c r="F3812" s="40">
        <v>139000</v>
      </c>
      <c r="G3812" s="40">
        <v>139000</v>
      </c>
      <c r="H3812" s="40">
        <v>95816.5</v>
      </c>
      <c r="I3812" s="40">
        <v>98330.79</v>
      </c>
      <c r="J3812" s="67">
        <f t="shared" si="177"/>
        <v>0.68932733812949643</v>
      </c>
      <c r="K3812" s="39">
        <f t="shared" si="178"/>
        <v>0.70741575539568335</v>
      </c>
      <c r="L3812" s="2" t="str">
        <f t="shared" si="179"/>
        <v>A</v>
      </c>
      <c r="M3812" s="2" t="s">
        <v>695</v>
      </c>
      <c r="N3812" s="2" t="s">
        <v>416</v>
      </c>
      <c r="O3812" s="2" t="s">
        <v>70</v>
      </c>
    </row>
    <row r="3813" spans="1:15">
      <c r="A3813" s="42">
        <v>41333</v>
      </c>
      <c r="B3813" s="42">
        <v>54116</v>
      </c>
      <c r="C3813" s="130">
        <v>420</v>
      </c>
      <c r="D3813" s="43">
        <v>8.5099999999999995E-2</v>
      </c>
      <c r="E3813" s="43">
        <v>8.5099999999999995E-2</v>
      </c>
      <c r="F3813" s="44">
        <v>106000</v>
      </c>
      <c r="G3813" s="44">
        <v>106000</v>
      </c>
      <c r="H3813" s="44">
        <v>71538.720000000001</v>
      </c>
      <c r="I3813" s="44">
        <v>74999.63</v>
      </c>
      <c r="J3813" s="68">
        <f t="shared" si="177"/>
        <v>0.67489358490566043</v>
      </c>
      <c r="K3813" s="43">
        <f t="shared" si="178"/>
        <v>0.70754367924528305</v>
      </c>
      <c r="L3813" s="41" t="str">
        <f t="shared" si="179"/>
        <v>A</v>
      </c>
      <c r="M3813" s="41" t="s">
        <v>869</v>
      </c>
      <c r="N3813" s="41" t="s">
        <v>416</v>
      </c>
      <c r="O3813" s="41" t="s">
        <v>70</v>
      </c>
    </row>
    <row r="3814" spans="1:15">
      <c r="A3814" s="38">
        <v>41509</v>
      </c>
      <c r="B3814" s="38">
        <v>50640</v>
      </c>
      <c r="C3814" s="131">
        <v>300</v>
      </c>
      <c r="D3814" s="39">
        <v>8.5099999999999995E-2</v>
      </c>
      <c r="E3814" s="39">
        <v>7.5300000000000006E-2</v>
      </c>
      <c r="F3814" s="40">
        <v>183721</v>
      </c>
      <c r="G3814" s="40">
        <v>183721</v>
      </c>
      <c r="H3814" s="40">
        <v>123625.29</v>
      </c>
      <c r="I3814" s="40">
        <v>129999.99</v>
      </c>
      <c r="J3814" s="67">
        <f t="shared" si="177"/>
        <v>0.67289689257080021</v>
      </c>
      <c r="K3814" s="39">
        <f t="shared" si="178"/>
        <v>0.70759461357166575</v>
      </c>
      <c r="L3814" s="2" t="str">
        <f t="shared" si="179"/>
        <v>A</v>
      </c>
      <c r="M3814" s="2" t="s">
        <v>477</v>
      </c>
      <c r="N3814" s="2" t="s">
        <v>422</v>
      </c>
      <c r="O3814" s="2" t="s">
        <v>70</v>
      </c>
    </row>
    <row r="3815" spans="1:15">
      <c r="A3815" s="42">
        <v>41250</v>
      </c>
      <c r="B3815" s="42">
        <v>46363</v>
      </c>
      <c r="C3815" s="130">
        <v>168</v>
      </c>
      <c r="D3815" s="43">
        <v>8.5099999999999995E-2</v>
      </c>
      <c r="E3815" s="43">
        <v>7.4400000000000008E-2</v>
      </c>
      <c r="F3815" s="44">
        <v>165000</v>
      </c>
      <c r="G3815" s="44">
        <v>165000</v>
      </c>
      <c r="H3815" s="44">
        <v>100017.31</v>
      </c>
      <c r="I3815" s="44">
        <v>116762.56</v>
      </c>
      <c r="J3815" s="68">
        <f t="shared" si="177"/>
        <v>0.60616551515151518</v>
      </c>
      <c r="K3815" s="43">
        <f t="shared" si="178"/>
        <v>0.70765187878787872</v>
      </c>
      <c r="L3815" s="41" t="str">
        <f t="shared" si="179"/>
        <v>AA</v>
      </c>
      <c r="M3815" s="41" t="s">
        <v>467</v>
      </c>
      <c r="N3815" s="41" t="s">
        <v>425</v>
      </c>
      <c r="O3815" s="41" t="s">
        <v>70</v>
      </c>
    </row>
    <row r="3816" spans="1:15">
      <c r="A3816" s="42">
        <v>41164</v>
      </c>
      <c r="B3816" s="42">
        <v>52121</v>
      </c>
      <c r="C3816" s="130">
        <v>360</v>
      </c>
      <c r="D3816" s="43">
        <v>8.5099999999999995E-2</v>
      </c>
      <c r="E3816" s="43">
        <v>8.5099999999999995E-2</v>
      </c>
      <c r="F3816" s="44">
        <v>130000</v>
      </c>
      <c r="G3816" s="44">
        <v>130000</v>
      </c>
      <c r="H3816" s="44">
        <v>85594.2</v>
      </c>
      <c r="I3816" s="44">
        <v>91999.99</v>
      </c>
      <c r="J3816" s="68">
        <f t="shared" si="177"/>
        <v>0.65841692307692301</v>
      </c>
      <c r="K3816" s="43">
        <f t="shared" si="178"/>
        <v>0.70769223076923082</v>
      </c>
      <c r="L3816" s="41" t="str">
        <f t="shared" si="179"/>
        <v>A</v>
      </c>
      <c r="M3816" s="41" t="s">
        <v>905</v>
      </c>
      <c r="N3816" s="41" t="s">
        <v>427</v>
      </c>
      <c r="O3816" s="41" t="s">
        <v>70</v>
      </c>
    </row>
    <row r="3817" spans="1:15">
      <c r="A3817" s="38">
        <v>41074</v>
      </c>
      <c r="B3817" s="38">
        <v>52031</v>
      </c>
      <c r="C3817" s="131">
        <v>360</v>
      </c>
      <c r="D3817" s="39">
        <v>8.5099999999999995E-2</v>
      </c>
      <c r="E3817" s="39">
        <v>0.08</v>
      </c>
      <c r="F3817" s="40">
        <v>182000</v>
      </c>
      <c r="G3817" s="40">
        <v>182000</v>
      </c>
      <c r="H3817" s="40">
        <v>118790.35</v>
      </c>
      <c r="I3817" s="40">
        <v>128799.99</v>
      </c>
      <c r="J3817" s="67">
        <f t="shared" si="177"/>
        <v>0.65269423076923083</v>
      </c>
      <c r="K3817" s="39">
        <f t="shared" si="178"/>
        <v>0.70769225274725278</v>
      </c>
      <c r="L3817" s="2" t="str">
        <f t="shared" si="179"/>
        <v>A</v>
      </c>
      <c r="M3817" s="2" t="s">
        <v>651</v>
      </c>
      <c r="N3817" s="2" t="s">
        <v>417</v>
      </c>
      <c r="O3817" s="2" t="s">
        <v>70</v>
      </c>
    </row>
    <row r="3818" spans="1:15">
      <c r="A3818" s="42">
        <v>41775</v>
      </c>
      <c r="B3818" s="42">
        <v>52733</v>
      </c>
      <c r="C3818" s="130">
        <v>360</v>
      </c>
      <c r="D3818" s="43">
        <v>8.5099999999999995E-2</v>
      </c>
      <c r="E3818" s="43">
        <v>7.5300000000000006E-2</v>
      </c>
      <c r="F3818" s="44">
        <v>142000</v>
      </c>
      <c r="G3818" s="44">
        <v>142000</v>
      </c>
      <c r="H3818" s="44">
        <v>98761.98</v>
      </c>
      <c r="I3818" s="44">
        <v>100513.8</v>
      </c>
      <c r="J3818" s="68">
        <f t="shared" si="177"/>
        <v>0.69550690140845073</v>
      </c>
      <c r="K3818" s="43">
        <f t="shared" si="178"/>
        <v>0.70784366197183102</v>
      </c>
      <c r="L3818" s="41" t="str">
        <f t="shared" si="179"/>
        <v>A</v>
      </c>
      <c r="M3818" s="41" t="s">
        <v>453</v>
      </c>
      <c r="N3818" s="41" t="s">
        <v>418</v>
      </c>
      <c r="O3818" s="41" t="s">
        <v>70</v>
      </c>
    </row>
    <row r="3819" spans="1:15">
      <c r="A3819" s="42">
        <v>41145</v>
      </c>
      <c r="B3819" s="42">
        <v>47476</v>
      </c>
      <c r="C3819" s="130">
        <v>208</v>
      </c>
      <c r="D3819" s="43">
        <v>8.5099999999999995E-2</v>
      </c>
      <c r="E3819" s="43">
        <v>0.08</v>
      </c>
      <c r="F3819" s="44">
        <v>140000</v>
      </c>
      <c r="G3819" s="44">
        <v>140000</v>
      </c>
      <c r="H3819" s="44">
        <v>59083.78</v>
      </c>
      <c r="I3819" s="44">
        <v>99121.12</v>
      </c>
      <c r="J3819" s="68">
        <f t="shared" si="177"/>
        <v>0.42202699999999999</v>
      </c>
      <c r="K3819" s="43">
        <f t="shared" si="178"/>
        <v>0.70800799999999997</v>
      </c>
      <c r="L3819" s="41" t="str">
        <f t="shared" si="179"/>
        <v>AA</v>
      </c>
      <c r="M3819" s="41" t="s">
        <v>523</v>
      </c>
      <c r="N3819" s="41" t="s">
        <v>423</v>
      </c>
      <c r="O3819" s="41" t="s">
        <v>70</v>
      </c>
    </row>
    <row r="3820" spans="1:15">
      <c r="A3820" s="38">
        <v>41116</v>
      </c>
      <c r="B3820" s="38">
        <v>52012</v>
      </c>
      <c r="C3820" s="131">
        <v>358</v>
      </c>
      <c r="D3820" s="39">
        <v>8.5099999999999995E-2</v>
      </c>
      <c r="E3820" s="39">
        <v>0.08</v>
      </c>
      <c r="F3820" s="40">
        <v>185000</v>
      </c>
      <c r="G3820" s="40">
        <v>185000</v>
      </c>
      <c r="H3820" s="40">
        <v>104259.28</v>
      </c>
      <c r="I3820" s="40">
        <v>130999.99</v>
      </c>
      <c r="J3820" s="67">
        <f t="shared" si="177"/>
        <v>0.56356367567567567</v>
      </c>
      <c r="K3820" s="39">
        <f t="shared" si="178"/>
        <v>0.70810805405405408</v>
      </c>
      <c r="L3820" s="2" t="str">
        <f t="shared" si="179"/>
        <v>AA</v>
      </c>
      <c r="M3820" s="2" t="s">
        <v>491</v>
      </c>
      <c r="N3820" s="2" t="s">
        <v>416</v>
      </c>
      <c r="O3820" s="2" t="s">
        <v>70</v>
      </c>
    </row>
    <row r="3821" spans="1:15">
      <c r="A3821" s="38">
        <v>41152</v>
      </c>
      <c r="B3821" s="38">
        <v>52109</v>
      </c>
      <c r="C3821" s="131">
        <v>360</v>
      </c>
      <c r="D3821" s="39">
        <v>8.5099999999999995E-2</v>
      </c>
      <c r="E3821" s="39">
        <v>0.08</v>
      </c>
      <c r="F3821" s="40">
        <v>170000</v>
      </c>
      <c r="G3821" s="40">
        <v>170000</v>
      </c>
      <c r="H3821" s="40">
        <v>111537.06</v>
      </c>
      <c r="I3821" s="40">
        <v>120386.4</v>
      </c>
      <c r="J3821" s="67">
        <f t="shared" si="177"/>
        <v>0.65610035294117641</v>
      </c>
      <c r="K3821" s="39">
        <f t="shared" si="178"/>
        <v>0.70815529411764699</v>
      </c>
      <c r="L3821" s="2" t="str">
        <f t="shared" si="179"/>
        <v>A</v>
      </c>
      <c r="M3821" s="2" t="s">
        <v>454</v>
      </c>
      <c r="N3821" s="2" t="s">
        <v>416</v>
      </c>
      <c r="O3821" s="2" t="s">
        <v>70</v>
      </c>
    </row>
    <row r="3822" spans="1:15">
      <c r="A3822" s="38">
        <v>41725</v>
      </c>
      <c r="B3822" s="38">
        <v>51709</v>
      </c>
      <c r="C3822" s="131">
        <v>328</v>
      </c>
      <c r="D3822" s="39">
        <v>8.5099999999999995E-2</v>
      </c>
      <c r="E3822" s="39">
        <v>0.08</v>
      </c>
      <c r="F3822" s="40">
        <v>128500</v>
      </c>
      <c r="G3822" s="40">
        <v>128500</v>
      </c>
      <c r="H3822" s="40">
        <v>88731.57</v>
      </c>
      <c r="I3822" s="40">
        <v>90999.99</v>
      </c>
      <c r="J3822" s="67">
        <f t="shared" si="177"/>
        <v>0.69051805447470826</v>
      </c>
      <c r="K3822" s="39">
        <f t="shared" si="178"/>
        <v>0.70817112840466934</v>
      </c>
      <c r="L3822" s="2" t="str">
        <f t="shared" si="179"/>
        <v>A</v>
      </c>
      <c r="M3822" s="2" t="s">
        <v>486</v>
      </c>
      <c r="N3822" s="2" t="s">
        <v>417</v>
      </c>
      <c r="O3822" s="2" t="s">
        <v>70</v>
      </c>
    </row>
    <row r="3823" spans="1:15">
      <c r="A3823" s="42">
        <v>41484</v>
      </c>
      <c r="B3823" s="42">
        <v>46963</v>
      </c>
      <c r="C3823" s="130">
        <v>180</v>
      </c>
      <c r="D3823" s="43">
        <v>8.5099999999999995E-2</v>
      </c>
      <c r="E3823" s="43">
        <v>8.5099999999999995E-2</v>
      </c>
      <c r="F3823" s="44">
        <v>190000</v>
      </c>
      <c r="G3823" s="44">
        <v>190000</v>
      </c>
      <c r="H3823" s="44">
        <v>129503.76</v>
      </c>
      <c r="I3823" s="44">
        <v>134577</v>
      </c>
      <c r="J3823" s="68">
        <f t="shared" si="177"/>
        <v>0.68159873684210526</v>
      </c>
      <c r="K3823" s="43">
        <f t="shared" si="178"/>
        <v>0.70830000000000004</v>
      </c>
      <c r="L3823" s="41" t="str">
        <f t="shared" si="179"/>
        <v>A</v>
      </c>
      <c r="M3823" s="41" t="s">
        <v>554</v>
      </c>
      <c r="N3823" s="41" t="s">
        <v>417</v>
      </c>
      <c r="O3823" s="41" t="s">
        <v>70</v>
      </c>
    </row>
    <row r="3824" spans="1:15">
      <c r="A3824" s="42">
        <v>41478</v>
      </c>
      <c r="B3824" s="42">
        <v>48783</v>
      </c>
      <c r="C3824" s="130">
        <v>240</v>
      </c>
      <c r="D3824" s="43">
        <v>8.5099999999999995E-2</v>
      </c>
      <c r="E3824" s="43">
        <v>7.4400000000000008E-2</v>
      </c>
      <c r="F3824" s="44">
        <v>120000</v>
      </c>
      <c r="G3824" s="44">
        <v>120000</v>
      </c>
      <c r="H3824" s="44">
        <v>79207.600000000006</v>
      </c>
      <c r="I3824" s="44">
        <v>84999.99</v>
      </c>
      <c r="J3824" s="68">
        <f t="shared" si="177"/>
        <v>0.66006333333333334</v>
      </c>
      <c r="K3824" s="43">
        <f t="shared" si="178"/>
        <v>0.70833325000000003</v>
      </c>
      <c r="L3824" s="41" t="str">
        <f t="shared" si="179"/>
        <v>A</v>
      </c>
      <c r="M3824" s="41" t="s">
        <v>677</v>
      </c>
      <c r="N3824" s="41" t="s">
        <v>421</v>
      </c>
      <c r="O3824" s="41" t="s">
        <v>70</v>
      </c>
    </row>
    <row r="3825" spans="1:15">
      <c r="A3825" s="42">
        <v>41331</v>
      </c>
      <c r="B3825" s="42">
        <v>54114</v>
      </c>
      <c r="C3825" s="130">
        <v>420</v>
      </c>
      <c r="D3825" s="43">
        <v>8.5099999999999995E-2</v>
      </c>
      <c r="E3825" s="43">
        <v>7.5300000000000006E-2</v>
      </c>
      <c r="F3825" s="44">
        <v>120000</v>
      </c>
      <c r="G3825" s="44">
        <v>120000</v>
      </c>
      <c r="H3825" s="44">
        <v>81105.460000000006</v>
      </c>
      <c r="I3825" s="44">
        <v>84999.99</v>
      </c>
      <c r="J3825" s="68">
        <f t="shared" si="177"/>
        <v>0.67587883333333343</v>
      </c>
      <c r="K3825" s="43">
        <f t="shared" si="178"/>
        <v>0.70833325000000003</v>
      </c>
      <c r="L3825" s="41" t="str">
        <f t="shared" si="179"/>
        <v>A</v>
      </c>
      <c r="M3825" s="41" t="s">
        <v>1037</v>
      </c>
      <c r="N3825" s="41" t="s">
        <v>423</v>
      </c>
      <c r="O3825" s="41" t="s">
        <v>70</v>
      </c>
    </row>
    <row r="3826" spans="1:15">
      <c r="A3826" s="42">
        <v>41730</v>
      </c>
      <c r="B3826" s="42">
        <v>54514</v>
      </c>
      <c r="C3826" s="130">
        <v>420</v>
      </c>
      <c r="D3826" s="43">
        <v>8.5099999999999995E-2</v>
      </c>
      <c r="E3826" s="43">
        <v>0.08</v>
      </c>
      <c r="F3826" s="44">
        <v>120000</v>
      </c>
      <c r="G3826" s="44">
        <v>120000</v>
      </c>
      <c r="H3826" s="44">
        <v>83608.990000000005</v>
      </c>
      <c r="I3826" s="44">
        <v>84999.99</v>
      </c>
      <c r="J3826" s="68">
        <f t="shared" si="177"/>
        <v>0.69674158333333336</v>
      </c>
      <c r="K3826" s="43">
        <f t="shared" si="178"/>
        <v>0.70833325000000003</v>
      </c>
      <c r="L3826" s="41" t="str">
        <f t="shared" si="179"/>
        <v>A</v>
      </c>
      <c r="M3826" s="41" t="s">
        <v>1227</v>
      </c>
      <c r="N3826" s="41" t="s">
        <v>434</v>
      </c>
      <c r="O3826" s="41" t="s">
        <v>70</v>
      </c>
    </row>
    <row r="3827" spans="1:15">
      <c r="A3827" s="38">
        <v>41725</v>
      </c>
      <c r="B3827" s="38">
        <v>54509</v>
      </c>
      <c r="C3827" s="131">
        <v>420</v>
      </c>
      <c r="D3827" s="39">
        <v>8.5099999999999995E-2</v>
      </c>
      <c r="E3827" s="39">
        <v>8.5099999999999995E-2</v>
      </c>
      <c r="F3827" s="40">
        <v>120000</v>
      </c>
      <c r="G3827" s="40">
        <v>120000</v>
      </c>
      <c r="H3827" s="40">
        <v>83931.39</v>
      </c>
      <c r="I3827" s="40">
        <v>84999.99</v>
      </c>
      <c r="J3827" s="67">
        <f t="shared" si="177"/>
        <v>0.69942824999999997</v>
      </c>
      <c r="K3827" s="39">
        <f t="shared" si="178"/>
        <v>0.70833325000000003</v>
      </c>
      <c r="L3827" s="2" t="str">
        <f t="shared" si="179"/>
        <v>A</v>
      </c>
      <c r="M3827" s="2" t="s">
        <v>555</v>
      </c>
      <c r="N3827" s="2" t="s">
        <v>434</v>
      </c>
      <c r="O3827" s="2" t="s">
        <v>70</v>
      </c>
    </row>
    <row r="3828" spans="1:15">
      <c r="A3828" s="38">
        <v>41156</v>
      </c>
      <c r="B3828" s="38">
        <v>48461</v>
      </c>
      <c r="C3828" s="131">
        <v>240</v>
      </c>
      <c r="D3828" s="39">
        <v>8.5099999999999995E-2</v>
      </c>
      <c r="E3828" s="39">
        <v>0.08</v>
      </c>
      <c r="F3828" s="40">
        <v>152469</v>
      </c>
      <c r="G3828" s="40">
        <v>152469</v>
      </c>
      <c r="H3828" s="40">
        <v>96167.07</v>
      </c>
      <c r="I3828" s="40">
        <v>107999.99</v>
      </c>
      <c r="J3828" s="67">
        <f t="shared" si="177"/>
        <v>0.63073195206894517</v>
      </c>
      <c r="K3828" s="39">
        <f t="shared" si="178"/>
        <v>0.70834064629531257</v>
      </c>
      <c r="L3828" s="2" t="str">
        <f t="shared" si="179"/>
        <v>AA</v>
      </c>
      <c r="M3828" s="2" t="s">
        <v>554</v>
      </c>
      <c r="N3828" s="2" t="s">
        <v>417</v>
      </c>
      <c r="O3828" s="2" t="s">
        <v>70</v>
      </c>
    </row>
    <row r="3829" spans="1:15">
      <c r="A3829" s="42">
        <v>41348</v>
      </c>
      <c r="B3829" s="42">
        <v>49628</v>
      </c>
      <c r="C3829" s="130">
        <v>272</v>
      </c>
      <c r="D3829" s="43">
        <v>8.5099999999999995E-2</v>
      </c>
      <c r="E3829" s="43">
        <v>0.08</v>
      </c>
      <c r="F3829" s="44">
        <v>115000</v>
      </c>
      <c r="G3829" s="44">
        <v>115000</v>
      </c>
      <c r="H3829" s="44">
        <v>75521.429999999993</v>
      </c>
      <c r="I3829" s="44">
        <v>81465.87</v>
      </c>
      <c r="J3829" s="68">
        <f t="shared" si="177"/>
        <v>0.65670808695652172</v>
      </c>
      <c r="K3829" s="43">
        <f t="shared" si="178"/>
        <v>0.70839886956521736</v>
      </c>
      <c r="L3829" s="41" t="str">
        <f t="shared" si="179"/>
        <v>A</v>
      </c>
      <c r="M3829" s="41" t="s">
        <v>1264</v>
      </c>
      <c r="N3829" s="41" t="s">
        <v>416</v>
      </c>
      <c r="O3829" s="41" t="s">
        <v>70</v>
      </c>
    </row>
    <row r="3830" spans="1:15">
      <c r="A3830" s="42">
        <v>41439</v>
      </c>
      <c r="B3830" s="42">
        <v>45091</v>
      </c>
      <c r="C3830" s="130">
        <v>120</v>
      </c>
      <c r="D3830" s="43">
        <v>8.5099999999999995E-2</v>
      </c>
      <c r="E3830" s="43">
        <v>7.5300000000000006E-2</v>
      </c>
      <c r="F3830" s="44">
        <v>174200</v>
      </c>
      <c r="G3830" s="44">
        <v>174200</v>
      </c>
      <c r="H3830" s="44">
        <v>65306.7</v>
      </c>
      <c r="I3830" s="44">
        <v>123414.92</v>
      </c>
      <c r="J3830" s="68">
        <f t="shared" si="177"/>
        <v>0.37489494833524684</v>
      </c>
      <c r="K3830" s="43">
        <f t="shared" si="178"/>
        <v>0.70846681974741677</v>
      </c>
      <c r="L3830" s="41" t="str">
        <f t="shared" si="179"/>
        <v>AA</v>
      </c>
      <c r="M3830" s="41" t="s">
        <v>453</v>
      </c>
      <c r="N3830" s="41" t="s">
        <v>418</v>
      </c>
      <c r="O3830" s="41" t="s">
        <v>70</v>
      </c>
    </row>
    <row r="3831" spans="1:15">
      <c r="A3831" s="38">
        <v>41458</v>
      </c>
      <c r="B3831" s="38">
        <v>52965</v>
      </c>
      <c r="C3831" s="131">
        <v>378</v>
      </c>
      <c r="D3831" s="39">
        <v>8.5099999999999995E-2</v>
      </c>
      <c r="E3831" s="39">
        <v>7.8100000000000003E-2</v>
      </c>
      <c r="F3831" s="40">
        <v>127000</v>
      </c>
      <c r="G3831" s="40">
        <v>127000</v>
      </c>
      <c r="H3831" s="40">
        <v>67066.58</v>
      </c>
      <c r="I3831" s="40">
        <v>89999.99</v>
      </c>
      <c r="J3831" s="67">
        <f t="shared" si="177"/>
        <v>0.52808330708661422</v>
      </c>
      <c r="K3831" s="39">
        <f t="shared" si="178"/>
        <v>0.70866133858267721</v>
      </c>
      <c r="L3831" s="2" t="str">
        <f t="shared" si="179"/>
        <v>AA</v>
      </c>
      <c r="M3831" s="2" t="s">
        <v>1006</v>
      </c>
      <c r="N3831" s="2" t="s">
        <v>424</v>
      </c>
      <c r="O3831" s="2" t="s">
        <v>70</v>
      </c>
    </row>
    <row r="3832" spans="1:15">
      <c r="A3832" s="38">
        <v>41361</v>
      </c>
      <c r="B3832" s="38">
        <v>52318</v>
      </c>
      <c r="C3832" s="131">
        <v>360</v>
      </c>
      <c r="D3832" s="39">
        <v>8.5099999999999995E-2</v>
      </c>
      <c r="E3832" s="39">
        <v>0.08</v>
      </c>
      <c r="F3832" s="40">
        <v>195000</v>
      </c>
      <c r="G3832" s="40">
        <v>195000</v>
      </c>
      <c r="H3832" s="40">
        <v>130897.1</v>
      </c>
      <c r="I3832" s="40">
        <v>138214.1</v>
      </c>
      <c r="J3832" s="67">
        <f t="shared" si="177"/>
        <v>0.67126717948717951</v>
      </c>
      <c r="K3832" s="39">
        <f t="shared" si="178"/>
        <v>0.70879025641025639</v>
      </c>
      <c r="L3832" s="2" t="str">
        <f t="shared" si="179"/>
        <v>A</v>
      </c>
      <c r="M3832" s="2" t="s">
        <v>665</v>
      </c>
      <c r="N3832" s="2" t="s">
        <v>417</v>
      </c>
      <c r="O3832" s="2" t="s">
        <v>70</v>
      </c>
    </row>
    <row r="3833" spans="1:15">
      <c r="A3833" s="38">
        <v>41628</v>
      </c>
      <c r="B3833" s="38">
        <v>53498</v>
      </c>
      <c r="C3833" s="131">
        <v>390</v>
      </c>
      <c r="D3833" s="39">
        <v>8.5099999999999995E-2</v>
      </c>
      <c r="E3833" s="39">
        <v>0.08</v>
      </c>
      <c r="F3833" s="40">
        <v>158000</v>
      </c>
      <c r="G3833" s="40">
        <v>158000</v>
      </c>
      <c r="H3833" s="40">
        <v>109061.2</v>
      </c>
      <c r="I3833" s="40">
        <v>111999.99</v>
      </c>
      <c r="J3833" s="67">
        <f t="shared" si="177"/>
        <v>0.69026075949367083</v>
      </c>
      <c r="K3833" s="39">
        <f t="shared" si="178"/>
        <v>0.70886069620253167</v>
      </c>
      <c r="L3833" s="2" t="str">
        <f t="shared" si="179"/>
        <v>A</v>
      </c>
      <c r="M3833" s="2" t="s">
        <v>454</v>
      </c>
      <c r="N3833" s="2" t="s">
        <v>416</v>
      </c>
      <c r="O3833" s="2" t="s">
        <v>70</v>
      </c>
    </row>
    <row r="3834" spans="1:15">
      <c r="A3834" s="42">
        <v>41271</v>
      </c>
      <c r="B3834" s="42">
        <v>50402</v>
      </c>
      <c r="C3834" s="130">
        <v>300</v>
      </c>
      <c r="D3834" s="43">
        <v>8.5099999999999995E-2</v>
      </c>
      <c r="E3834" s="43">
        <v>8.5099999999999995E-2</v>
      </c>
      <c r="F3834" s="44">
        <v>143160</v>
      </c>
      <c r="G3834" s="44">
        <v>143160</v>
      </c>
      <c r="H3834" s="44">
        <v>97758.28</v>
      </c>
      <c r="I3834" s="44">
        <v>101522.16</v>
      </c>
      <c r="J3834" s="68">
        <f t="shared" si="177"/>
        <v>0.68286029617211508</v>
      </c>
      <c r="K3834" s="43">
        <f t="shared" si="178"/>
        <v>0.70915171835708302</v>
      </c>
      <c r="L3834" s="41" t="str">
        <f t="shared" si="179"/>
        <v>A</v>
      </c>
      <c r="M3834" s="41" t="s">
        <v>548</v>
      </c>
      <c r="N3834" s="41" t="s">
        <v>433</v>
      </c>
      <c r="O3834" s="41" t="s">
        <v>70</v>
      </c>
    </row>
    <row r="3835" spans="1:15">
      <c r="A3835" s="42">
        <v>41075</v>
      </c>
      <c r="B3835" s="42">
        <v>48380</v>
      </c>
      <c r="C3835" s="130">
        <v>240</v>
      </c>
      <c r="D3835" s="43">
        <v>8.5099999999999995E-2</v>
      </c>
      <c r="E3835" s="43">
        <v>7.4400000000000008E-2</v>
      </c>
      <c r="F3835" s="44">
        <v>141000</v>
      </c>
      <c r="G3835" s="44">
        <v>141000</v>
      </c>
      <c r="H3835" s="44">
        <v>87767.12</v>
      </c>
      <c r="I3835" s="44">
        <v>99999.99</v>
      </c>
      <c r="J3835" s="68">
        <f t="shared" si="177"/>
        <v>0.62246184397163118</v>
      </c>
      <c r="K3835" s="43">
        <f t="shared" si="178"/>
        <v>0.70921978723404255</v>
      </c>
      <c r="L3835" s="41" t="str">
        <f t="shared" si="179"/>
        <v>AA</v>
      </c>
      <c r="M3835" s="41" t="s">
        <v>457</v>
      </c>
      <c r="N3835" s="41" t="s">
        <v>419</v>
      </c>
      <c r="O3835" s="41" t="s">
        <v>70</v>
      </c>
    </row>
    <row r="3836" spans="1:15">
      <c r="A3836" s="42">
        <v>41626</v>
      </c>
      <c r="B3836" s="42">
        <v>51762</v>
      </c>
      <c r="C3836" s="130">
        <v>333</v>
      </c>
      <c r="D3836" s="43">
        <v>8.5099999999999995E-2</v>
      </c>
      <c r="E3836" s="43">
        <v>0.08</v>
      </c>
      <c r="F3836" s="44">
        <v>141000</v>
      </c>
      <c r="G3836" s="44">
        <v>141000</v>
      </c>
      <c r="H3836" s="44">
        <v>96823.06</v>
      </c>
      <c r="I3836" s="44">
        <v>99999.99</v>
      </c>
      <c r="J3836" s="68">
        <f t="shared" si="177"/>
        <v>0.68668836879432626</v>
      </c>
      <c r="K3836" s="43">
        <f t="shared" si="178"/>
        <v>0.70921978723404255</v>
      </c>
      <c r="L3836" s="41" t="str">
        <f t="shared" si="179"/>
        <v>A</v>
      </c>
      <c r="M3836" s="41" t="s">
        <v>601</v>
      </c>
      <c r="N3836" s="41" t="s">
        <v>435</v>
      </c>
      <c r="O3836" s="41" t="s">
        <v>70</v>
      </c>
    </row>
    <row r="3837" spans="1:15">
      <c r="A3837" s="38">
        <v>41635</v>
      </c>
      <c r="B3837" s="38">
        <v>47722</v>
      </c>
      <c r="C3837" s="131">
        <v>200</v>
      </c>
      <c r="D3837" s="39">
        <v>8.5099999999999995E-2</v>
      </c>
      <c r="E3837" s="39">
        <v>0.08</v>
      </c>
      <c r="F3837" s="40">
        <v>149000</v>
      </c>
      <c r="G3837" s="40">
        <v>149000</v>
      </c>
      <c r="H3837" s="40">
        <v>99385.27</v>
      </c>
      <c r="I3837" s="40">
        <v>105709.09</v>
      </c>
      <c r="J3837" s="67">
        <f t="shared" si="177"/>
        <v>0.6670152348993289</v>
      </c>
      <c r="K3837" s="39">
        <f t="shared" si="178"/>
        <v>0.70945697986577183</v>
      </c>
      <c r="L3837" s="2" t="str">
        <f t="shared" si="179"/>
        <v>A</v>
      </c>
      <c r="M3837" s="2" t="s">
        <v>457</v>
      </c>
      <c r="N3837" s="2" t="s">
        <v>419</v>
      </c>
      <c r="O3837" s="2" t="s">
        <v>70</v>
      </c>
    </row>
    <row r="3838" spans="1:15">
      <c r="A3838" s="42">
        <v>41382</v>
      </c>
      <c r="B3838" s="42">
        <v>49783</v>
      </c>
      <c r="C3838" s="130">
        <v>276</v>
      </c>
      <c r="D3838" s="43">
        <v>8.5099999999999995E-2</v>
      </c>
      <c r="E3838" s="43">
        <v>0.08</v>
      </c>
      <c r="F3838" s="44">
        <v>108500</v>
      </c>
      <c r="G3838" s="44">
        <v>108500</v>
      </c>
      <c r="H3838" s="44">
        <v>71743.22</v>
      </c>
      <c r="I3838" s="44">
        <v>76999.990000000005</v>
      </c>
      <c r="J3838" s="68">
        <f t="shared" si="177"/>
        <v>0.66122783410138253</v>
      </c>
      <c r="K3838" s="43">
        <f t="shared" si="178"/>
        <v>0.70967732718894017</v>
      </c>
      <c r="L3838" s="41" t="str">
        <f t="shared" si="179"/>
        <v>A</v>
      </c>
      <c r="M3838" s="41" t="s">
        <v>522</v>
      </c>
      <c r="N3838" s="41" t="s">
        <v>419</v>
      </c>
      <c r="O3838" s="41" t="s">
        <v>70</v>
      </c>
    </row>
    <row r="3839" spans="1:15">
      <c r="A3839" s="42">
        <v>41439</v>
      </c>
      <c r="B3839" s="42">
        <v>44514</v>
      </c>
      <c r="C3839" s="130">
        <v>101</v>
      </c>
      <c r="D3839" s="43">
        <v>8.5099999999999995E-2</v>
      </c>
      <c r="E3839" s="43">
        <v>7.8100000000000003E-2</v>
      </c>
      <c r="F3839" s="44">
        <v>155000</v>
      </c>
      <c r="G3839" s="44">
        <v>155000</v>
      </c>
      <c r="H3839" s="44">
        <v>89337.33</v>
      </c>
      <c r="I3839" s="44">
        <v>109999.99</v>
      </c>
      <c r="J3839" s="68">
        <f t="shared" si="177"/>
        <v>0.57636987096774195</v>
      </c>
      <c r="K3839" s="43">
        <f t="shared" si="178"/>
        <v>0.70967735483870975</v>
      </c>
      <c r="L3839" s="41" t="str">
        <f t="shared" si="179"/>
        <v>AA</v>
      </c>
      <c r="M3839" s="41" t="s">
        <v>633</v>
      </c>
      <c r="N3839" s="41" t="s">
        <v>422</v>
      </c>
      <c r="O3839" s="41" t="s">
        <v>70</v>
      </c>
    </row>
    <row r="3840" spans="1:15">
      <c r="A3840" s="42">
        <v>41184</v>
      </c>
      <c r="B3840" s="42">
        <v>52141</v>
      </c>
      <c r="C3840" s="130">
        <v>360</v>
      </c>
      <c r="D3840" s="43">
        <v>8.5099999999999995E-2</v>
      </c>
      <c r="E3840" s="43">
        <v>7.5300000000000006E-2</v>
      </c>
      <c r="F3840" s="44">
        <v>155000</v>
      </c>
      <c r="G3840" s="44">
        <v>155000</v>
      </c>
      <c r="H3840" s="44">
        <v>102695.58</v>
      </c>
      <c r="I3840" s="44">
        <v>109999.99</v>
      </c>
      <c r="J3840" s="68">
        <f t="shared" si="177"/>
        <v>0.66255212903225813</v>
      </c>
      <c r="K3840" s="43">
        <f t="shared" si="178"/>
        <v>0.70967735483870975</v>
      </c>
      <c r="L3840" s="41" t="str">
        <f t="shared" si="179"/>
        <v>A</v>
      </c>
      <c r="M3840" s="41" t="s">
        <v>476</v>
      </c>
      <c r="N3840" s="41" t="s">
        <v>421</v>
      </c>
      <c r="O3840" s="41" t="s">
        <v>70</v>
      </c>
    </row>
    <row r="3841" spans="1:15">
      <c r="A3841" s="42">
        <v>41435</v>
      </c>
      <c r="B3841" s="42">
        <v>54219</v>
      </c>
      <c r="C3841" s="130">
        <v>420</v>
      </c>
      <c r="D3841" s="43">
        <v>8.5099999999999995E-2</v>
      </c>
      <c r="E3841" s="43">
        <v>0.08</v>
      </c>
      <c r="F3841" s="44">
        <v>155000</v>
      </c>
      <c r="G3841" s="44">
        <v>155000</v>
      </c>
      <c r="H3841" s="44">
        <v>108458.99</v>
      </c>
      <c r="I3841" s="44">
        <v>110000</v>
      </c>
      <c r="J3841" s="68">
        <f t="shared" si="177"/>
        <v>0.69973541935483874</v>
      </c>
      <c r="K3841" s="43">
        <f t="shared" si="178"/>
        <v>0.70967741935483875</v>
      </c>
      <c r="L3841" s="41" t="str">
        <f t="shared" si="179"/>
        <v>A</v>
      </c>
      <c r="M3841" s="41" t="s">
        <v>1509</v>
      </c>
      <c r="N3841" s="41" t="s">
        <v>416</v>
      </c>
      <c r="O3841" s="41" t="s">
        <v>70</v>
      </c>
    </row>
    <row r="3842" spans="1:15">
      <c r="A3842" s="42">
        <v>41568</v>
      </c>
      <c r="B3842" s="42">
        <v>50181</v>
      </c>
      <c r="C3842" s="130">
        <v>283</v>
      </c>
      <c r="D3842" s="43">
        <v>8.5099999999999995E-2</v>
      </c>
      <c r="E3842" s="43">
        <v>7.5300000000000006E-2</v>
      </c>
      <c r="F3842" s="44">
        <v>144000</v>
      </c>
      <c r="G3842" s="44">
        <v>144000</v>
      </c>
      <c r="H3842" s="44">
        <v>81632.039999999994</v>
      </c>
      <c r="I3842" s="44">
        <v>102200</v>
      </c>
      <c r="J3842" s="68">
        <f t="shared" si="177"/>
        <v>0.56688916666666667</v>
      </c>
      <c r="K3842" s="43">
        <f t="shared" si="178"/>
        <v>0.70972222222222225</v>
      </c>
      <c r="L3842" s="41" t="str">
        <f t="shared" si="179"/>
        <v>AA</v>
      </c>
      <c r="M3842" s="41" t="s">
        <v>505</v>
      </c>
      <c r="N3842" s="41" t="s">
        <v>424</v>
      </c>
      <c r="O3842" s="41" t="s">
        <v>70</v>
      </c>
    </row>
    <row r="3843" spans="1:15">
      <c r="A3843" s="42">
        <v>41149</v>
      </c>
      <c r="B3843" s="42">
        <v>48454</v>
      </c>
      <c r="C3843" s="130">
        <v>240</v>
      </c>
      <c r="D3843" s="43">
        <v>8.5099999999999995E-2</v>
      </c>
      <c r="E3843" s="43">
        <v>7.8100000000000003E-2</v>
      </c>
      <c r="F3843" s="44">
        <v>180000</v>
      </c>
      <c r="G3843" s="44">
        <v>180000</v>
      </c>
      <c r="H3843" s="44">
        <v>113119.7</v>
      </c>
      <c r="I3843" s="44">
        <v>127774.67</v>
      </c>
      <c r="J3843" s="68">
        <f t="shared" ref="J3843:J3906" si="180">H3843/G3843</f>
        <v>0.62844277777777779</v>
      </c>
      <c r="K3843" s="43">
        <f t="shared" ref="K3843:K3906" si="181">I3843/G3843</f>
        <v>0.7098592777777778</v>
      </c>
      <c r="L3843" s="41" t="str">
        <f t="shared" ref="L3843:L3906" si="182">IF(J3843&lt;=65%,"AA",IF(J3843&lt;=75%,"A",IF(J3843&lt;=85%,"B","C")))</f>
        <v>AA</v>
      </c>
      <c r="M3843" s="41" t="s">
        <v>559</v>
      </c>
      <c r="N3843" s="41" t="s">
        <v>417</v>
      </c>
      <c r="O3843" s="41" t="s">
        <v>70</v>
      </c>
    </row>
    <row r="3844" spans="1:15">
      <c r="A3844" s="42">
        <v>41646</v>
      </c>
      <c r="B3844" s="42">
        <v>54430</v>
      </c>
      <c r="C3844" s="130">
        <v>420</v>
      </c>
      <c r="D3844" s="43">
        <v>8.5099999999999995E-2</v>
      </c>
      <c r="E3844" s="43">
        <v>7.5300000000000006E-2</v>
      </c>
      <c r="F3844" s="44">
        <v>160000</v>
      </c>
      <c r="G3844" s="44">
        <v>160000</v>
      </c>
      <c r="H3844" s="44">
        <v>111270.64</v>
      </c>
      <c r="I3844" s="44">
        <v>113591.73</v>
      </c>
      <c r="J3844" s="68">
        <f t="shared" si="180"/>
        <v>0.69544150000000005</v>
      </c>
      <c r="K3844" s="43">
        <f t="shared" si="181"/>
        <v>0.70994831250000001</v>
      </c>
      <c r="L3844" s="41" t="str">
        <f t="shared" si="182"/>
        <v>A</v>
      </c>
      <c r="M3844" s="41" t="s">
        <v>282</v>
      </c>
      <c r="N3844" s="41" t="s">
        <v>416</v>
      </c>
      <c r="O3844" s="41" t="s">
        <v>70</v>
      </c>
    </row>
    <row r="3845" spans="1:15">
      <c r="A3845" s="38">
        <v>41556</v>
      </c>
      <c r="B3845" s="38">
        <v>52513</v>
      </c>
      <c r="C3845" s="131">
        <v>360</v>
      </c>
      <c r="D3845" s="39">
        <v>8.5099999999999995E-2</v>
      </c>
      <c r="E3845" s="39">
        <v>7.5300000000000006E-2</v>
      </c>
      <c r="F3845" s="40">
        <v>130000</v>
      </c>
      <c r="G3845" s="40">
        <v>130000</v>
      </c>
      <c r="H3845" s="40">
        <v>89203.79</v>
      </c>
      <c r="I3845" s="40">
        <v>92299.83</v>
      </c>
      <c r="J3845" s="67">
        <f t="shared" si="180"/>
        <v>0.68618299999999999</v>
      </c>
      <c r="K3845" s="39">
        <f t="shared" si="181"/>
        <v>0.7099986923076923</v>
      </c>
      <c r="L3845" s="2" t="str">
        <f t="shared" si="182"/>
        <v>A</v>
      </c>
      <c r="M3845" s="2" t="s">
        <v>453</v>
      </c>
      <c r="N3845" s="2" t="s">
        <v>418</v>
      </c>
      <c r="O3845" s="2" t="s">
        <v>70</v>
      </c>
    </row>
    <row r="3846" spans="1:15">
      <c r="A3846" s="38">
        <v>41075</v>
      </c>
      <c r="B3846" s="38">
        <v>43876</v>
      </c>
      <c r="C3846" s="131">
        <v>92</v>
      </c>
      <c r="D3846" s="39">
        <v>8.5099999999999995E-2</v>
      </c>
      <c r="E3846" s="39">
        <v>7.4400000000000008E-2</v>
      </c>
      <c r="F3846" s="40">
        <v>100000</v>
      </c>
      <c r="G3846" s="40">
        <v>100000</v>
      </c>
      <c r="H3846" s="40">
        <v>46921.96</v>
      </c>
      <c r="I3846" s="40">
        <v>70999.990000000005</v>
      </c>
      <c r="J3846" s="67">
        <f t="shared" si="180"/>
        <v>0.46921960000000001</v>
      </c>
      <c r="K3846" s="39">
        <f t="shared" si="181"/>
        <v>0.70999990000000002</v>
      </c>
      <c r="L3846" s="2" t="str">
        <f t="shared" si="182"/>
        <v>AA</v>
      </c>
      <c r="M3846" s="2" t="s">
        <v>1203</v>
      </c>
      <c r="N3846" s="2" t="s">
        <v>416</v>
      </c>
      <c r="O3846" s="2" t="s">
        <v>70</v>
      </c>
    </row>
    <row r="3847" spans="1:15">
      <c r="A3847" s="42">
        <v>41187</v>
      </c>
      <c r="B3847" s="42">
        <v>50775</v>
      </c>
      <c r="C3847" s="130">
        <v>315</v>
      </c>
      <c r="D3847" s="43">
        <v>8.5099999999999995E-2</v>
      </c>
      <c r="E3847" s="43">
        <v>7.4400000000000008E-2</v>
      </c>
      <c r="F3847" s="44">
        <v>200000</v>
      </c>
      <c r="G3847" s="44">
        <v>200000</v>
      </c>
      <c r="H3847" s="44">
        <v>131064.32000000001</v>
      </c>
      <c r="I3847" s="44">
        <v>141999.99</v>
      </c>
      <c r="J3847" s="68">
        <f t="shared" si="180"/>
        <v>0.65532160000000006</v>
      </c>
      <c r="K3847" s="43">
        <f t="shared" si="181"/>
        <v>0.70999994999999994</v>
      </c>
      <c r="L3847" s="41" t="str">
        <f t="shared" si="182"/>
        <v>A</v>
      </c>
      <c r="M3847" s="41" t="s">
        <v>586</v>
      </c>
      <c r="N3847" s="41" t="s">
        <v>416</v>
      </c>
      <c r="O3847" s="41" t="s">
        <v>70</v>
      </c>
    </row>
    <row r="3848" spans="1:15">
      <c r="A3848" s="38">
        <v>41222</v>
      </c>
      <c r="B3848" s="38">
        <v>54005</v>
      </c>
      <c r="C3848" s="131">
        <v>420</v>
      </c>
      <c r="D3848" s="39">
        <v>8.5099999999999995E-2</v>
      </c>
      <c r="E3848" s="39">
        <v>7.4400000000000008E-2</v>
      </c>
      <c r="F3848" s="40">
        <v>169000</v>
      </c>
      <c r="G3848" s="40">
        <v>169000</v>
      </c>
      <c r="H3848" s="40">
        <v>113661.37</v>
      </c>
      <c r="I3848" s="40">
        <v>119999.99</v>
      </c>
      <c r="J3848" s="67">
        <f t="shared" si="180"/>
        <v>0.67255248520710054</v>
      </c>
      <c r="K3848" s="39">
        <f t="shared" si="181"/>
        <v>0.71005911242603559</v>
      </c>
      <c r="L3848" s="2" t="str">
        <f t="shared" si="182"/>
        <v>A</v>
      </c>
      <c r="M3848" s="2" t="s">
        <v>757</v>
      </c>
      <c r="N3848" s="2" t="s">
        <v>439</v>
      </c>
      <c r="O3848" s="2" t="s">
        <v>70</v>
      </c>
    </row>
    <row r="3849" spans="1:15">
      <c r="A3849" s="42">
        <v>41353</v>
      </c>
      <c r="B3849" s="42">
        <v>52310</v>
      </c>
      <c r="C3849" s="130">
        <v>360</v>
      </c>
      <c r="D3849" s="43">
        <v>8.5099999999999995E-2</v>
      </c>
      <c r="E3849" s="43">
        <v>0.08</v>
      </c>
      <c r="F3849" s="44">
        <v>140800</v>
      </c>
      <c r="G3849" s="44">
        <v>140800</v>
      </c>
      <c r="H3849" s="44">
        <v>94744.54</v>
      </c>
      <c r="I3849" s="44">
        <v>99993.16</v>
      </c>
      <c r="J3849" s="68">
        <f t="shared" si="180"/>
        <v>0.67290156249999999</v>
      </c>
      <c r="K3849" s="43">
        <f t="shared" si="181"/>
        <v>0.71017869318181825</v>
      </c>
      <c r="L3849" s="41" t="str">
        <f t="shared" si="182"/>
        <v>A</v>
      </c>
      <c r="M3849" s="41" t="s">
        <v>549</v>
      </c>
      <c r="N3849" s="41" t="s">
        <v>427</v>
      </c>
      <c r="O3849" s="41" t="s">
        <v>70</v>
      </c>
    </row>
    <row r="3850" spans="1:15">
      <c r="A3850" s="38">
        <v>41688</v>
      </c>
      <c r="B3850" s="38">
        <v>54472</v>
      </c>
      <c r="C3850" s="131">
        <v>420</v>
      </c>
      <c r="D3850" s="39">
        <v>8.5099999999999995E-2</v>
      </c>
      <c r="E3850" s="39">
        <v>7.5300000000000006E-2</v>
      </c>
      <c r="F3850" s="40">
        <v>166152</v>
      </c>
      <c r="G3850" s="40">
        <v>166152</v>
      </c>
      <c r="H3850" s="40">
        <v>115668.24</v>
      </c>
      <c r="I3850" s="40">
        <v>117999.99</v>
      </c>
      <c r="J3850" s="67">
        <f t="shared" si="180"/>
        <v>0.69615917954643947</v>
      </c>
      <c r="K3850" s="39">
        <f t="shared" si="181"/>
        <v>0.71019301603351148</v>
      </c>
      <c r="L3850" s="2" t="str">
        <f t="shared" si="182"/>
        <v>A</v>
      </c>
      <c r="M3850" s="2" t="s">
        <v>827</v>
      </c>
      <c r="N3850" s="2" t="s">
        <v>417</v>
      </c>
      <c r="O3850" s="2" t="s">
        <v>70</v>
      </c>
    </row>
    <row r="3851" spans="1:15">
      <c r="A3851" s="38">
        <v>41737</v>
      </c>
      <c r="B3851" s="38">
        <v>52695</v>
      </c>
      <c r="C3851" s="131">
        <v>360</v>
      </c>
      <c r="D3851" s="39">
        <v>8.5099999999999995E-2</v>
      </c>
      <c r="E3851" s="39">
        <v>7.5300000000000006E-2</v>
      </c>
      <c r="F3851" s="40">
        <v>125000</v>
      </c>
      <c r="G3851" s="40">
        <v>125000</v>
      </c>
      <c r="H3851" s="40">
        <v>87031.43</v>
      </c>
      <c r="I3851" s="40">
        <v>88799.99</v>
      </c>
      <c r="J3851" s="67">
        <f t="shared" si="180"/>
        <v>0.69625143999999994</v>
      </c>
      <c r="K3851" s="39">
        <f t="shared" si="181"/>
        <v>0.71039992000000007</v>
      </c>
      <c r="L3851" s="2" t="str">
        <f t="shared" si="182"/>
        <v>A</v>
      </c>
      <c r="M3851" s="2" t="s">
        <v>1577</v>
      </c>
      <c r="N3851" s="2" t="s">
        <v>417</v>
      </c>
      <c r="O3851" s="2" t="s">
        <v>70</v>
      </c>
    </row>
    <row r="3852" spans="1:15">
      <c r="A3852" s="38">
        <v>41631</v>
      </c>
      <c r="B3852" s="38">
        <v>54415</v>
      </c>
      <c r="C3852" s="131">
        <v>420</v>
      </c>
      <c r="D3852" s="39">
        <v>8.5099999999999995E-2</v>
      </c>
      <c r="E3852" s="39">
        <v>7.5300000000000006E-2</v>
      </c>
      <c r="F3852" s="40">
        <v>168899</v>
      </c>
      <c r="G3852" s="40">
        <v>168899</v>
      </c>
      <c r="H3852" s="40">
        <v>117151.61</v>
      </c>
      <c r="I3852" s="40">
        <v>119999.99</v>
      </c>
      <c r="J3852" s="67">
        <f t="shared" si="180"/>
        <v>0.6936193227905435</v>
      </c>
      <c r="K3852" s="39">
        <f t="shared" si="181"/>
        <v>0.71048372104038515</v>
      </c>
      <c r="L3852" s="2" t="str">
        <f t="shared" si="182"/>
        <v>A</v>
      </c>
      <c r="M3852" s="2" t="s">
        <v>713</v>
      </c>
      <c r="N3852" s="2" t="s">
        <v>418</v>
      </c>
      <c r="O3852" s="2" t="s">
        <v>70</v>
      </c>
    </row>
    <row r="3853" spans="1:15">
      <c r="A3853" s="42">
        <v>41785</v>
      </c>
      <c r="B3853" s="42">
        <v>45438</v>
      </c>
      <c r="C3853" s="130">
        <v>120</v>
      </c>
      <c r="D3853" s="43">
        <v>8.5099999999999995E-2</v>
      </c>
      <c r="E3853" s="43">
        <v>7.6799999999999993E-2</v>
      </c>
      <c r="F3853" s="44">
        <v>190000</v>
      </c>
      <c r="G3853" s="44">
        <v>190000</v>
      </c>
      <c r="H3853" s="44">
        <v>125890.75</v>
      </c>
      <c r="I3853" s="44">
        <v>134999.99</v>
      </c>
      <c r="J3853" s="68">
        <f t="shared" si="180"/>
        <v>0.66258289473684207</v>
      </c>
      <c r="K3853" s="43">
        <f t="shared" si="181"/>
        <v>0.71052626315789469</v>
      </c>
      <c r="L3853" s="41" t="str">
        <f t="shared" si="182"/>
        <v>A</v>
      </c>
      <c r="M3853" s="41" t="s">
        <v>516</v>
      </c>
      <c r="N3853" s="41" t="s">
        <v>416</v>
      </c>
      <c r="O3853" s="41" t="s">
        <v>70</v>
      </c>
    </row>
    <row r="3854" spans="1:15">
      <c r="A3854" s="38">
        <v>41590</v>
      </c>
      <c r="B3854" s="38">
        <v>50721</v>
      </c>
      <c r="C3854" s="131">
        <v>300</v>
      </c>
      <c r="D3854" s="39">
        <v>8.5099999999999995E-2</v>
      </c>
      <c r="E3854" s="39">
        <v>7.5300000000000006E-2</v>
      </c>
      <c r="F3854" s="40">
        <v>190000</v>
      </c>
      <c r="G3854" s="40">
        <v>190000</v>
      </c>
      <c r="H3854" s="40">
        <v>129633.84</v>
      </c>
      <c r="I3854" s="40">
        <v>134999.99</v>
      </c>
      <c r="J3854" s="67">
        <f t="shared" si="180"/>
        <v>0.68228336842105264</v>
      </c>
      <c r="K3854" s="39">
        <f t="shared" si="181"/>
        <v>0.71052626315789469</v>
      </c>
      <c r="L3854" s="2" t="str">
        <f t="shared" si="182"/>
        <v>A</v>
      </c>
      <c r="M3854" s="2" t="s">
        <v>643</v>
      </c>
      <c r="N3854" s="2" t="s">
        <v>417</v>
      </c>
      <c r="O3854" s="2" t="s">
        <v>70</v>
      </c>
    </row>
    <row r="3855" spans="1:15">
      <c r="A3855" s="38">
        <v>41519</v>
      </c>
      <c r="B3855" s="38">
        <v>54303</v>
      </c>
      <c r="C3855" s="131">
        <v>420</v>
      </c>
      <c r="D3855" s="39">
        <v>8.5099999999999995E-2</v>
      </c>
      <c r="E3855" s="39">
        <v>7.5300000000000006E-2</v>
      </c>
      <c r="F3855" s="40">
        <v>177000</v>
      </c>
      <c r="G3855" s="40">
        <v>177000</v>
      </c>
      <c r="H3855" s="40">
        <v>122156.69</v>
      </c>
      <c r="I3855" s="40">
        <v>125790.02</v>
      </c>
      <c r="J3855" s="67">
        <f t="shared" si="180"/>
        <v>0.69015079096045195</v>
      </c>
      <c r="K3855" s="39">
        <f t="shared" si="181"/>
        <v>0.71067807909604519</v>
      </c>
      <c r="L3855" s="2" t="str">
        <f t="shared" si="182"/>
        <v>A</v>
      </c>
      <c r="M3855" s="2" t="s">
        <v>564</v>
      </c>
      <c r="N3855" s="2" t="s">
        <v>417</v>
      </c>
      <c r="O3855" s="2" t="s">
        <v>70</v>
      </c>
    </row>
    <row r="3856" spans="1:15">
      <c r="A3856" s="38">
        <v>41310</v>
      </c>
      <c r="B3856" s="38">
        <v>47396</v>
      </c>
      <c r="C3856" s="131">
        <v>200</v>
      </c>
      <c r="D3856" s="39">
        <v>8.5099999999999995E-2</v>
      </c>
      <c r="E3856" s="39">
        <v>0.08</v>
      </c>
      <c r="F3856" s="40">
        <v>155000</v>
      </c>
      <c r="G3856" s="40">
        <v>155000</v>
      </c>
      <c r="H3856" s="40">
        <v>98216.66</v>
      </c>
      <c r="I3856" s="40">
        <v>110155.74</v>
      </c>
      <c r="J3856" s="67">
        <f t="shared" si="180"/>
        <v>0.63365587096774201</v>
      </c>
      <c r="K3856" s="39">
        <f t="shared" si="181"/>
        <v>0.71068219354838713</v>
      </c>
      <c r="L3856" s="2" t="str">
        <f t="shared" si="182"/>
        <v>AA</v>
      </c>
      <c r="M3856" s="2" t="s">
        <v>946</v>
      </c>
      <c r="N3856" s="2" t="s">
        <v>435</v>
      </c>
      <c r="O3856" s="2" t="s">
        <v>70</v>
      </c>
    </row>
    <row r="3857" spans="1:15">
      <c r="A3857" s="38">
        <v>41327</v>
      </c>
      <c r="B3857" s="38">
        <v>54110</v>
      </c>
      <c r="C3857" s="131">
        <v>420</v>
      </c>
      <c r="D3857" s="39">
        <v>8.5099999999999995E-2</v>
      </c>
      <c r="E3857" s="39">
        <v>0.08</v>
      </c>
      <c r="F3857" s="40">
        <v>170000</v>
      </c>
      <c r="G3857" s="40">
        <v>170000</v>
      </c>
      <c r="H3857" s="40">
        <v>115700.91</v>
      </c>
      <c r="I3857" s="40">
        <v>120833.35</v>
      </c>
      <c r="J3857" s="67">
        <f t="shared" si="180"/>
        <v>0.68059358823529414</v>
      </c>
      <c r="K3857" s="39">
        <f t="shared" si="181"/>
        <v>0.71078441176470597</v>
      </c>
      <c r="L3857" s="2" t="str">
        <f t="shared" si="182"/>
        <v>A</v>
      </c>
      <c r="M3857" s="2" t="s">
        <v>453</v>
      </c>
      <c r="N3857" s="2" t="s">
        <v>418</v>
      </c>
      <c r="O3857" s="2" t="s">
        <v>70</v>
      </c>
    </row>
    <row r="3858" spans="1:15">
      <c r="A3858" s="42">
        <v>41695</v>
      </c>
      <c r="B3858" s="42">
        <v>50826</v>
      </c>
      <c r="C3858" s="130">
        <v>300</v>
      </c>
      <c r="D3858" s="43">
        <v>8.5099999999999995E-2</v>
      </c>
      <c r="E3858" s="43">
        <v>7.5300000000000006E-2</v>
      </c>
      <c r="F3858" s="44">
        <v>188000</v>
      </c>
      <c r="G3858" s="44">
        <v>188000</v>
      </c>
      <c r="H3858" s="44">
        <v>129516.64</v>
      </c>
      <c r="I3858" s="44">
        <v>133673.60000000001</v>
      </c>
      <c r="J3858" s="68">
        <f t="shared" si="180"/>
        <v>0.68891829787234038</v>
      </c>
      <c r="K3858" s="43">
        <f t="shared" si="181"/>
        <v>0.71102978723404253</v>
      </c>
      <c r="L3858" s="41" t="str">
        <f t="shared" si="182"/>
        <v>A</v>
      </c>
      <c r="M3858" s="41" t="s">
        <v>482</v>
      </c>
      <c r="N3858" s="41" t="s">
        <v>422</v>
      </c>
      <c r="O3858" s="41" t="s">
        <v>70</v>
      </c>
    </row>
    <row r="3859" spans="1:15">
      <c r="A3859" s="42">
        <v>41680</v>
      </c>
      <c r="B3859" s="42">
        <v>54464</v>
      </c>
      <c r="C3859" s="130">
        <v>420</v>
      </c>
      <c r="D3859" s="43">
        <v>8.5099999999999995E-2</v>
      </c>
      <c r="E3859" s="43">
        <v>7.5300000000000006E-2</v>
      </c>
      <c r="F3859" s="44">
        <v>180000</v>
      </c>
      <c r="G3859" s="44">
        <v>180000</v>
      </c>
      <c r="H3859" s="44">
        <v>125424.88</v>
      </c>
      <c r="I3859" s="44">
        <v>127991.12</v>
      </c>
      <c r="J3859" s="68">
        <f t="shared" si="180"/>
        <v>0.69680488888888892</v>
      </c>
      <c r="K3859" s="43">
        <f t="shared" si="181"/>
        <v>0.71106177777777779</v>
      </c>
      <c r="L3859" s="41" t="str">
        <f t="shared" si="182"/>
        <v>A</v>
      </c>
      <c r="M3859" s="41" t="s">
        <v>567</v>
      </c>
      <c r="N3859" s="41" t="s">
        <v>417</v>
      </c>
      <c r="O3859" s="41" t="s">
        <v>70</v>
      </c>
    </row>
    <row r="3860" spans="1:15">
      <c r="A3860" s="42">
        <v>41403</v>
      </c>
      <c r="B3860" s="42">
        <v>54187</v>
      </c>
      <c r="C3860" s="130">
        <v>420</v>
      </c>
      <c r="D3860" s="43">
        <v>8.5099999999999995E-2</v>
      </c>
      <c r="E3860" s="43">
        <v>0.08</v>
      </c>
      <c r="F3860" s="44">
        <v>168000</v>
      </c>
      <c r="G3860" s="44">
        <v>168000</v>
      </c>
      <c r="H3860" s="44">
        <v>114881.55</v>
      </c>
      <c r="I3860" s="44">
        <v>119461.78</v>
      </c>
      <c r="J3860" s="68">
        <f t="shared" si="180"/>
        <v>0.68381875000000003</v>
      </c>
      <c r="K3860" s="43">
        <f t="shared" si="181"/>
        <v>0.71108202380952379</v>
      </c>
      <c r="L3860" s="41" t="str">
        <f t="shared" si="182"/>
        <v>A</v>
      </c>
      <c r="M3860" s="41" t="s">
        <v>555</v>
      </c>
      <c r="N3860" s="41" t="s">
        <v>434</v>
      </c>
      <c r="O3860" s="41" t="s">
        <v>70</v>
      </c>
    </row>
    <row r="3861" spans="1:15">
      <c r="A3861" s="38">
        <v>41303</v>
      </c>
      <c r="B3861" s="38">
        <v>54086</v>
      </c>
      <c r="C3861" s="131">
        <v>420</v>
      </c>
      <c r="D3861" s="39">
        <v>8.5099999999999995E-2</v>
      </c>
      <c r="E3861" s="39">
        <v>7.4400000000000008E-2</v>
      </c>
      <c r="F3861" s="40">
        <v>158200</v>
      </c>
      <c r="G3861" s="40">
        <v>158200</v>
      </c>
      <c r="H3861" s="40">
        <v>107113.49</v>
      </c>
      <c r="I3861" s="40">
        <v>112499.99</v>
      </c>
      <c r="J3861" s="67">
        <f t="shared" si="180"/>
        <v>0.67707642225031606</v>
      </c>
      <c r="K3861" s="39">
        <f t="shared" si="181"/>
        <v>0.71112509481668773</v>
      </c>
      <c r="L3861" s="2" t="str">
        <f t="shared" si="182"/>
        <v>A</v>
      </c>
      <c r="M3861" s="2" t="s">
        <v>526</v>
      </c>
      <c r="N3861" s="2" t="s">
        <v>428</v>
      </c>
      <c r="O3861" s="2" t="s">
        <v>70</v>
      </c>
    </row>
    <row r="3862" spans="1:15">
      <c r="A3862" s="42">
        <v>41446</v>
      </c>
      <c r="B3862" s="42">
        <v>48751</v>
      </c>
      <c r="C3862" s="130">
        <v>240</v>
      </c>
      <c r="D3862" s="43">
        <v>8.5099999999999995E-2</v>
      </c>
      <c r="E3862" s="43">
        <v>7.4400000000000008E-2</v>
      </c>
      <c r="F3862" s="44">
        <v>180000</v>
      </c>
      <c r="G3862" s="44">
        <v>180000</v>
      </c>
      <c r="H3862" s="44">
        <v>118733.85</v>
      </c>
      <c r="I3862" s="44">
        <v>128015.83</v>
      </c>
      <c r="J3862" s="68">
        <f t="shared" si="180"/>
        <v>0.65963250000000007</v>
      </c>
      <c r="K3862" s="43">
        <f t="shared" si="181"/>
        <v>0.71119905555555551</v>
      </c>
      <c r="L3862" s="41" t="str">
        <f t="shared" si="182"/>
        <v>A</v>
      </c>
      <c r="M3862" s="41" t="s">
        <v>1300</v>
      </c>
      <c r="N3862" s="41" t="s">
        <v>417</v>
      </c>
      <c r="O3862" s="41" t="s">
        <v>70</v>
      </c>
    </row>
    <row r="3863" spans="1:15">
      <c r="A3863" s="42">
        <v>41626</v>
      </c>
      <c r="B3863" s="42">
        <v>50757</v>
      </c>
      <c r="C3863" s="130">
        <v>300</v>
      </c>
      <c r="D3863" s="43">
        <v>8.5099999999999995E-2</v>
      </c>
      <c r="E3863" s="43">
        <v>0.08</v>
      </c>
      <c r="F3863" s="44">
        <v>110000</v>
      </c>
      <c r="G3863" s="44">
        <v>110000</v>
      </c>
      <c r="H3863" s="44">
        <v>75387.31</v>
      </c>
      <c r="I3863" s="44">
        <v>78237.039999999994</v>
      </c>
      <c r="J3863" s="68">
        <f t="shared" si="180"/>
        <v>0.68533918181818176</v>
      </c>
      <c r="K3863" s="43">
        <f t="shared" si="181"/>
        <v>0.71124581818181809</v>
      </c>
      <c r="L3863" s="41" t="str">
        <f t="shared" si="182"/>
        <v>A</v>
      </c>
      <c r="M3863" s="41" t="s">
        <v>804</v>
      </c>
      <c r="N3863" s="41" t="s">
        <v>428</v>
      </c>
      <c r="O3863" s="41" t="s">
        <v>70</v>
      </c>
    </row>
    <row r="3864" spans="1:15">
      <c r="A3864" s="38">
        <v>41556</v>
      </c>
      <c r="B3864" s="38">
        <v>54340</v>
      </c>
      <c r="C3864" s="131">
        <v>420</v>
      </c>
      <c r="D3864" s="39">
        <v>8.5099999999999995E-2</v>
      </c>
      <c r="E3864" s="39">
        <v>7.5300000000000006E-2</v>
      </c>
      <c r="F3864" s="40">
        <v>133500</v>
      </c>
      <c r="G3864" s="40">
        <v>133500</v>
      </c>
      <c r="H3864" s="40">
        <v>92384.72</v>
      </c>
      <c r="I3864" s="40">
        <v>94962.45</v>
      </c>
      <c r="J3864" s="67">
        <f t="shared" si="180"/>
        <v>0.69202037453183518</v>
      </c>
      <c r="K3864" s="39">
        <f t="shared" si="181"/>
        <v>0.71132921348314604</v>
      </c>
      <c r="L3864" s="2" t="str">
        <f t="shared" si="182"/>
        <v>A</v>
      </c>
      <c r="M3864" s="2" t="s">
        <v>594</v>
      </c>
      <c r="N3864" s="2" t="s">
        <v>419</v>
      </c>
      <c r="O3864" s="2" t="s">
        <v>70</v>
      </c>
    </row>
    <row r="3865" spans="1:15">
      <c r="A3865" s="38">
        <v>41508</v>
      </c>
      <c r="B3865" s="38">
        <v>46987</v>
      </c>
      <c r="C3865" s="131">
        <v>180</v>
      </c>
      <c r="D3865" s="39">
        <v>8.5099999999999995E-2</v>
      </c>
      <c r="E3865" s="39">
        <v>0.08</v>
      </c>
      <c r="F3865" s="40">
        <v>120000</v>
      </c>
      <c r="G3865" s="40">
        <v>120000</v>
      </c>
      <c r="H3865" s="40">
        <v>77759.899999999994</v>
      </c>
      <c r="I3865" s="40">
        <v>85381.09</v>
      </c>
      <c r="J3865" s="67">
        <f t="shared" si="180"/>
        <v>0.64799916666666657</v>
      </c>
      <c r="K3865" s="39">
        <f t="shared" si="181"/>
        <v>0.71150908333333329</v>
      </c>
      <c r="L3865" s="2" t="str">
        <f t="shared" si="182"/>
        <v>AA</v>
      </c>
      <c r="M3865" s="2" t="s">
        <v>1450</v>
      </c>
      <c r="N3865" s="2" t="s">
        <v>434</v>
      </c>
      <c r="O3865" s="2" t="s">
        <v>70</v>
      </c>
    </row>
    <row r="3866" spans="1:15">
      <c r="A3866" s="38">
        <v>41311</v>
      </c>
      <c r="B3866" s="38">
        <v>54094</v>
      </c>
      <c r="C3866" s="131">
        <v>420</v>
      </c>
      <c r="D3866" s="39">
        <v>8.5099999999999995E-2</v>
      </c>
      <c r="E3866" s="39">
        <v>7.5300000000000006E-2</v>
      </c>
      <c r="F3866" s="40">
        <v>149000</v>
      </c>
      <c r="G3866" s="40">
        <v>149000</v>
      </c>
      <c r="H3866" s="40">
        <v>102380</v>
      </c>
      <c r="I3866" s="40">
        <v>106019.47</v>
      </c>
      <c r="J3866" s="67">
        <f t="shared" si="180"/>
        <v>0.68711409395973155</v>
      </c>
      <c r="K3866" s="39">
        <f t="shared" si="181"/>
        <v>0.71154006711409401</v>
      </c>
      <c r="L3866" s="2" t="str">
        <f t="shared" si="182"/>
        <v>A</v>
      </c>
      <c r="M3866" s="2" t="s">
        <v>502</v>
      </c>
      <c r="N3866" s="2" t="s">
        <v>417</v>
      </c>
      <c r="O3866" s="2" t="s">
        <v>70</v>
      </c>
    </row>
    <row r="3867" spans="1:15">
      <c r="A3867" s="38">
        <v>41302</v>
      </c>
      <c r="B3867" s="38">
        <v>54085</v>
      </c>
      <c r="C3867" s="131">
        <v>420</v>
      </c>
      <c r="D3867" s="39">
        <v>8.5099999999999995E-2</v>
      </c>
      <c r="E3867" s="39">
        <v>0.08</v>
      </c>
      <c r="F3867" s="40">
        <v>167877.72</v>
      </c>
      <c r="G3867" s="40">
        <v>167877.72</v>
      </c>
      <c r="H3867" s="40">
        <v>113673.64</v>
      </c>
      <c r="I3867" s="40">
        <v>119473.03</v>
      </c>
      <c r="J3867" s="67">
        <f t="shared" si="180"/>
        <v>0.67712165735870133</v>
      </c>
      <c r="K3867" s="39">
        <f t="shared" si="181"/>
        <v>0.71166697998995931</v>
      </c>
      <c r="L3867" s="2" t="str">
        <f t="shared" si="182"/>
        <v>A</v>
      </c>
      <c r="M3867" s="2" t="s">
        <v>811</v>
      </c>
      <c r="N3867" s="2" t="s">
        <v>422</v>
      </c>
      <c r="O3867" s="2" t="s">
        <v>70</v>
      </c>
    </row>
    <row r="3868" spans="1:15">
      <c r="A3868" s="38">
        <v>41368</v>
      </c>
      <c r="B3868" s="38">
        <v>48673</v>
      </c>
      <c r="C3868" s="131">
        <v>240</v>
      </c>
      <c r="D3868" s="39">
        <v>8.5099999999999995E-2</v>
      </c>
      <c r="E3868" s="39">
        <v>7.5300000000000006E-2</v>
      </c>
      <c r="F3868" s="40">
        <v>147500</v>
      </c>
      <c r="G3868" s="40">
        <v>147500</v>
      </c>
      <c r="H3868" s="40">
        <v>96568.23</v>
      </c>
      <c r="I3868" s="40">
        <v>104999.99</v>
      </c>
      <c r="J3868" s="67">
        <f t="shared" si="180"/>
        <v>0.65469986440677963</v>
      </c>
      <c r="K3868" s="39">
        <f t="shared" si="181"/>
        <v>0.7118643389830509</v>
      </c>
      <c r="L3868" s="2" t="str">
        <f t="shared" si="182"/>
        <v>A</v>
      </c>
      <c r="M3868" s="2" t="s">
        <v>915</v>
      </c>
      <c r="N3868" s="2" t="s">
        <v>424</v>
      </c>
      <c r="O3868" s="2" t="s">
        <v>70</v>
      </c>
    </row>
    <row r="3869" spans="1:15">
      <c r="A3869" s="42">
        <v>41396</v>
      </c>
      <c r="B3869" s="42">
        <v>52353</v>
      </c>
      <c r="C3869" s="130">
        <v>360</v>
      </c>
      <c r="D3869" s="43">
        <v>8.5099999999999995E-2</v>
      </c>
      <c r="E3869" s="43">
        <v>0.08</v>
      </c>
      <c r="F3869" s="44">
        <v>156000</v>
      </c>
      <c r="G3869" s="44">
        <v>156000</v>
      </c>
      <c r="H3869" s="44">
        <v>105874.63</v>
      </c>
      <c r="I3869" s="44">
        <v>111063.52</v>
      </c>
      <c r="J3869" s="68">
        <f t="shared" si="180"/>
        <v>0.67868352564102563</v>
      </c>
      <c r="K3869" s="43">
        <f t="shared" si="181"/>
        <v>0.71194564102564106</v>
      </c>
      <c r="L3869" s="41" t="str">
        <f t="shared" si="182"/>
        <v>A</v>
      </c>
      <c r="M3869" s="41" t="s">
        <v>549</v>
      </c>
      <c r="N3869" s="41" t="s">
        <v>427</v>
      </c>
      <c r="O3869" s="41" t="s">
        <v>70</v>
      </c>
    </row>
    <row r="3870" spans="1:15">
      <c r="A3870" s="42">
        <v>41499</v>
      </c>
      <c r="B3870" s="42">
        <v>54283</v>
      </c>
      <c r="C3870" s="130">
        <v>420</v>
      </c>
      <c r="D3870" s="43">
        <v>8.5099999999999995E-2</v>
      </c>
      <c r="E3870" s="43">
        <v>7.5300000000000006E-2</v>
      </c>
      <c r="F3870" s="44">
        <v>150000</v>
      </c>
      <c r="G3870" s="44">
        <v>150000</v>
      </c>
      <c r="H3870" s="44">
        <v>103527.44</v>
      </c>
      <c r="I3870" s="44">
        <v>106819.94</v>
      </c>
      <c r="J3870" s="68">
        <f t="shared" si="180"/>
        <v>0.69018293333333336</v>
      </c>
      <c r="K3870" s="43">
        <f t="shared" si="181"/>
        <v>0.71213293333333338</v>
      </c>
      <c r="L3870" s="41" t="str">
        <f t="shared" si="182"/>
        <v>A</v>
      </c>
      <c r="M3870" s="41" t="s">
        <v>567</v>
      </c>
      <c r="N3870" s="41" t="s">
        <v>417</v>
      </c>
      <c r="O3870" s="41" t="s">
        <v>70</v>
      </c>
    </row>
    <row r="3871" spans="1:15">
      <c r="A3871" s="38">
        <v>41544</v>
      </c>
      <c r="B3871" s="38">
        <v>51740</v>
      </c>
      <c r="C3871" s="131">
        <v>335</v>
      </c>
      <c r="D3871" s="39">
        <v>8.5099999999999995E-2</v>
      </c>
      <c r="E3871" s="39">
        <v>7.4400000000000008E-2</v>
      </c>
      <c r="F3871" s="40">
        <v>168500</v>
      </c>
      <c r="G3871" s="40">
        <v>168500</v>
      </c>
      <c r="H3871" s="40">
        <v>115272.33</v>
      </c>
      <c r="I3871" s="40">
        <v>119999.99</v>
      </c>
      <c r="J3871" s="67">
        <f t="shared" si="180"/>
        <v>0.68410878338278935</v>
      </c>
      <c r="K3871" s="39">
        <f t="shared" si="181"/>
        <v>0.71216611275964392</v>
      </c>
      <c r="L3871" s="2" t="str">
        <f t="shared" si="182"/>
        <v>A</v>
      </c>
      <c r="M3871" s="2" t="s">
        <v>617</v>
      </c>
      <c r="N3871" s="2" t="s">
        <v>421</v>
      </c>
      <c r="O3871" s="2" t="s">
        <v>70</v>
      </c>
    </row>
    <row r="3872" spans="1:15">
      <c r="A3872" s="42">
        <v>41730</v>
      </c>
      <c r="B3872" s="42">
        <v>54514</v>
      </c>
      <c r="C3872" s="130">
        <v>420</v>
      </c>
      <c r="D3872" s="43">
        <v>8.5099999999999995E-2</v>
      </c>
      <c r="E3872" s="43">
        <v>7.5300000000000006E-2</v>
      </c>
      <c r="F3872" s="44">
        <v>180000</v>
      </c>
      <c r="G3872" s="44">
        <v>180000</v>
      </c>
      <c r="H3872" s="44">
        <v>126105.78</v>
      </c>
      <c r="I3872" s="44">
        <v>128203.75</v>
      </c>
      <c r="J3872" s="68">
        <f t="shared" si="180"/>
        <v>0.70058766666666661</v>
      </c>
      <c r="K3872" s="43">
        <f t="shared" si="181"/>
        <v>0.71224305555555556</v>
      </c>
      <c r="L3872" s="41" t="str">
        <f t="shared" si="182"/>
        <v>A</v>
      </c>
      <c r="M3872" s="41" t="s">
        <v>495</v>
      </c>
      <c r="N3872" s="41" t="s">
        <v>424</v>
      </c>
      <c r="O3872" s="41" t="s">
        <v>70</v>
      </c>
    </row>
    <row r="3873" spans="1:15">
      <c r="A3873" s="42">
        <v>41704</v>
      </c>
      <c r="B3873" s="42">
        <v>54488</v>
      </c>
      <c r="C3873" s="130">
        <v>420</v>
      </c>
      <c r="D3873" s="43">
        <v>8.5099999999999995E-2</v>
      </c>
      <c r="E3873" s="43">
        <v>0.08</v>
      </c>
      <c r="F3873" s="44">
        <v>82000</v>
      </c>
      <c r="G3873" s="44">
        <v>82000</v>
      </c>
      <c r="H3873" s="44">
        <v>57387.06</v>
      </c>
      <c r="I3873" s="44">
        <v>58408</v>
      </c>
      <c r="J3873" s="68">
        <f t="shared" si="180"/>
        <v>0.69984219512195123</v>
      </c>
      <c r="K3873" s="43">
        <f t="shared" si="181"/>
        <v>0.71229268292682923</v>
      </c>
      <c r="L3873" s="41" t="str">
        <f t="shared" si="182"/>
        <v>A</v>
      </c>
      <c r="M3873" s="41" t="s">
        <v>1458</v>
      </c>
      <c r="N3873" s="41" t="s">
        <v>435</v>
      </c>
      <c r="O3873" s="41" t="s">
        <v>70</v>
      </c>
    </row>
    <row r="3874" spans="1:15">
      <c r="A3874" s="38">
        <v>41190</v>
      </c>
      <c r="B3874" s="38">
        <v>45390</v>
      </c>
      <c r="C3874" s="131">
        <v>138</v>
      </c>
      <c r="D3874" s="39">
        <v>8.5099999999999995E-2</v>
      </c>
      <c r="E3874" s="39">
        <v>7.4400000000000008E-2</v>
      </c>
      <c r="F3874" s="40">
        <v>182379</v>
      </c>
      <c r="G3874" s="40">
        <v>182379</v>
      </c>
      <c r="H3874" s="40">
        <v>88215.3</v>
      </c>
      <c r="I3874" s="40">
        <v>129999.99</v>
      </c>
      <c r="J3874" s="67">
        <f t="shared" si="180"/>
        <v>0.48369220140476699</v>
      </c>
      <c r="K3874" s="39">
        <f t="shared" si="181"/>
        <v>0.71280130936127517</v>
      </c>
      <c r="L3874" s="2" t="str">
        <f t="shared" si="182"/>
        <v>AA</v>
      </c>
      <c r="M3874" s="2" t="s">
        <v>475</v>
      </c>
      <c r="N3874" s="2" t="s">
        <v>427</v>
      </c>
      <c r="O3874" s="2" t="s">
        <v>70</v>
      </c>
    </row>
    <row r="3875" spans="1:15">
      <c r="A3875" s="38">
        <v>41173</v>
      </c>
      <c r="B3875" s="38">
        <v>53560</v>
      </c>
      <c r="C3875" s="131">
        <v>407</v>
      </c>
      <c r="D3875" s="39">
        <v>8.5099999999999995E-2</v>
      </c>
      <c r="E3875" s="39">
        <v>0.08</v>
      </c>
      <c r="F3875" s="40">
        <v>130000</v>
      </c>
      <c r="G3875" s="40">
        <v>130000</v>
      </c>
      <c r="H3875" s="40">
        <v>86246.74</v>
      </c>
      <c r="I3875" s="40">
        <v>92677.66</v>
      </c>
      <c r="J3875" s="67">
        <f t="shared" si="180"/>
        <v>0.66343646153846159</v>
      </c>
      <c r="K3875" s="39">
        <f t="shared" si="181"/>
        <v>0.71290507692307692</v>
      </c>
      <c r="L3875" s="2" t="str">
        <f t="shared" si="182"/>
        <v>A</v>
      </c>
      <c r="M3875" s="2" t="s">
        <v>518</v>
      </c>
      <c r="N3875" s="2" t="s">
        <v>416</v>
      </c>
      <c r="O3875" s="2" t="s">
        <v>70</v>
      </c>
    </row>
    <row r="3876" spans="1:15">
      <c r="A3876" s="42">
        <v>41620</v>
      </c>
      <c r="B3876" s="42">
        <v>53033</v>
      </c>
      <c r="C3876" s="130">
        <v>375</v>
      </c>
      <c r="D3876" s="43">
        <v>8.5099999999999995E-2</v>
      </c>
      <c r="E3876" s="43">
        <v>0.08</v>
      </c>
      <c r="F3876" s="44">
        <v>167000</v>
      </c>
      <c r="G3876" s="44">
        <v>167000</v>
      </c>
      <c r="H3876" s="44">
        <v>112380.95</v>
      </c>
      <c r="I3876" s="44">
        <v>119061.82</v>
      </c>
      <c r="J3876" s="68">
        <f t="shared" si="180"/>
        <v>0.67293982035928146</v>
      </c>
      <c r="K3876" s="43">
        <f t="shared" si="181"/>
        <v>0.71294502994011977</v>
      </c>
      <c r="L3876" s="41" t="str">
        <f t="shared" si="182"/>
        <v>A</v>
      </c>
      <c r="M3876" s="41" t="s">
        <v>732</v>
      </c>
      <c r="N3876" s="41" t="s">
        <v>424</v>
      </c>
      <c r="O3876" s="41" t="s">
        <v>70</v>
      </c>
    </row>
    <row r="3877" spans="1:15">
      <c r="A3877" s="38">
        <v>41751</v>
      </c>
      <c r="B3877" s="38">
        <v>47230</v>
      </c>
      <c r="C3877" s="131">
        <v>180</v>
      </c>
      <c r="D3877" s="39">
        <v>8.5099999999999995E-2</v>
      </c>
      <c r="E3877" s="39">
        <v>0.08</v>
      </c>
      <c r="F3877" s="40">
        <v>140000</v>
      </c>
      <c r="G3877" s="40">
        <v>140000</v>
      </c>
      <c r="H3877" s="40">
        <v>95078.8</v>
      </c>
      <c r="I3877" s="40">
        <v>99825.23</v>
      </c>
      <c r="J3877" s="67">
        <f t="shared" si="180"/>
        <v>0.67913428571428569</v>
      </c>
      <c r="K3877" s="39">
        <f t="shared" si="181"/>
        <v>0.7130373571428571</v>
      </c>
      <c r="L3877" s="2" t="str">
        <f t="shared" si="182"/>
        <v>A</v>
      </c>
      <c r="M3877" s="2" t="s">
        <v>835</v>
      </c>
      <c r="N3877" s="2" t="s">
        <v>427</v>
      </c>
      <c r="O3877" s="2" t="s">
        <v>70</v>
      </c>
    </row>
    <row r="3878" spans="1:15">
      <c r="A3878" s="42">
        <v>41109</v>
      </c>
      <c r="B3878" s="42">
        <v>44639</v>
      </c>
      <c r="C3878" s="130">
        <v>116</v>
      </c>
      <c r="D3878" s="43">
        <v>8.5099999999999995E-2</v>
      </c>
      <c r="E3878" s="43">
        <v>7.4400000000000008E-2</v>
      </c>
      <c r="F3878" s="44">
        <v>130000</v>
      </c>
      <c r="G3878" s="44">
        <v>130000</v>
      </c>
      <c r="H3878" s="44">
        <v>56891.31</v>
      </c>
      <c r="I3878" s="44">
        <v>92700</v>
      </c>
      <c r="J3878" s="68">
        <f t="shared" si="180"/>
        <v>0.43762546153846155</v>
      </c>
      <c r="K3878" s="43">
        <f t="shared" si="181"/>
        <v>0.71307692307692305</v>
      </c>
      <c r="L3878" s="41" t="str">
        <f t="shared" si="182"/>
        <v>AA</v>
      </c>
      <c r="M3878" s="41" t="s">
        <v>602</v>
      </c>
      <c r="N3878" s="41" t="s">
        <v>421</v>
      </c>
      <c r="O3878" s="41" t="s">
        <v>70</v>
      </c>
    </row>
    <row r="3879" spans="1:15">
      <c r="A3879" s="42">
        <v>41278</v>
      </c>
      <c r="B3879" s="42">
        <v>54061</v>
      </c>
      <c r="C3879" s="130">
        <v>420</v>
      </c>
      <c r="D3879" s="43">
        <v>8.5099999999999995E-2</v>
      </c>
      <c r="E3879" s="43">
        <v>0.08</v>
      </c>
      <c r="F3879" s="44">
        <v>175000</v>
      </c>
      <c r="G3879" s="44">
        <v>175000</v>
      </c>
      <c r="H3879" s="44">
        <v>118861.31</v>
      </c>
      <c r="I3879" s="44">
        <v>124799.99</v>
      </c>
      <c r="J3879" s="68">
        <f t="shared" si="180"/>
        <v>0.67920748571428569</v>
      </c>
      <c r="K3879" s="43">
        <f t="shared" si="181"/>
        <v>0.71314280000000008</v>
      </c>
      <c r="L3879" s="41" t="str">
        <f t="shared" si="182"/>
        <v>A</v>
      </c>
      <c r="M3879" s="41" t="s">
        <v>457</v>
      </c>
      <c r="N3879" s="41" t="s">
        <v>419</v>
      </c>
      <c r="O3879" s="41" t="s">
        <v>70</v>
      </c>
    </row>
    <row r="3880" spans="1:15">
      <c r="A3880" s="42">
        <v>41450</v>
      </c>
      <c r="B3880" s="42">
        <v>54234</v>
      </c>
      <c r="C3880" s="130">
        <v>420</v>
      </c>
      <c r="D3880" s="43">
        <v>8.5099999999999995E-2</v>
      </c>
      <c r="E3880" s="43">
        <v>7.4400000000000008E-2</v>
      </c>
      <c r="F3880" s="44">
        <v>185000</v>
      </c>
      <c r="G3880" s="44">
        <v>185000</v>
      </c>
      <c r="H3880" s="44">
        <v>127580.58</v>
      </c>
      <c r="I3880" s="44">
        <v>131931.53</v>
      </c>
      <c r="J3880" s="68">
        <f t="shared" si="180"/>
        <v>0.68962475675675672</v>
      </c>
      <c r="K3880" s="43">
        <f t="shared" si="181"/>
        <v>0.71314340540540544</v>
      </c>
      <c r="L3880" s="41" t="str">
        <f t="shared" si="182"/>
        <v>A</v>
      </c>
      <c r="M3880" s="41" t="s">
        <v>977</v>
      </c>
      <c r="N3880" s="41" t="s">
        <v>416</v>
      </c>
      <c r="O3880" s="41" t="s">
        <v>70</v>
      </c>
    </row>
    <row r="3881" spans="1:15">
      <c r="A3881" s="42">
        <v>41726</v>
      </c>
      <c r="B3881" s="42">
        <v>46446</v>
      </c>
      <c r="C3881" s="130">
        <v>155</v>
      </c>
      <c r="D3881" s="43">
        <v>8.5099999999999995E-2</v>
      </c>
      <c r="E3881" s="43">
        <v>7.5300000000000006E-2</v>
      </c>
      <c r="F3881" s="44">
        <v>150000</v>
      </c>
      <c r="G3881" s="44">
        <v>150000</v>
      </c>
      <c r="H3881" s="44">
        <v>100250.34</v>
      </c>
      <c r="I3881" s="44">
        <v>106999.99</v>
      </c>
      <c r="J3881" s="68">
        <f t="shared" si="180"/>
        <v>0.66833560000000003</v>
      </c>
      <c r="K3881" s="43">
        <f t="shared" si="181"/>
        <v>0.71333326666666674</v>
      </c>
      <c r="L3881" s="41" t="str">
        <f t="shared" si="182"/>
        <v>A</v>
      </c>
      <c r="M3881" s="41" t="s">
        <v>523</v>
      </c>
      <c r="N3881" s="41" t="s">
        <v>423</v>
      </c>
      <c r="O3881" s="41" t="s">
        <v>70</v>
      </c>
    </row>
    <row r="3882" spans="1:15">
      <c r="A3882" s="42">
        <v>41235</v>
      </c>
      <c r="B3882" s="42">
        <v>52192</v>
      </c>
      <c r="C3882" s="130">
        <v>360</v>
      </c>
      <c r="D3882" s="43">
        <v>8.5099999999999995E-2</v>
      </c>
      <c r="E3882" s="43">
        <v>7.8100000000000003E-2</v>
      </c>
      <c r="F3882" s="44">
        <v>150000</v>
      </c>
      <c r="G3882" s="44">
        <v>150000</v>
      </c>
      <c r="H3882" s="44">
        <v>100166.62</v>
      </c>
      <c r="I3882" s="44">
        <v>106999.99</v>
      </c>
      <c r="J3882" s="68">
        <f t="shared" si="180"/>
        <v>0.6677774666666666</v>
      </c>
      <c r="K3882" s="43">
        <f t="shared" si="181"/>
        <v>0.71333326666666674</v>
      </c>
      <c r="L3882" s="41" t="str">
        <f t="shared" si="182"/>
        <v>A</v>
      </c>
      <c r="M3882" s="41" t="s">
        <v>475</v>
      </c>
      <c r="N3882" s="41" t="s">
        <v>427</v>
      </c>
      <c r="O3882" s="41" t="s">
        <v>70</v>
      </c>
    </row>
    <row r="3883" spans="1:15">
      <c r="A3883" s="38">
        <v>41345</v>
      </c>
      <c r="B3883" s="38">
        <v>52029</v>
      </c>
      <c r="C3883" s="131">
        <v>351</v>
      </c>
      <c r="D3883" s="39">
        <v>8.5099999999999995E-2</v>
      </c>
      <c r="E3883" s="39">
        <v>7.5300000000000006E-2</v>
      </c>
      <c r="F3883" s="40">
        <v>180000</v>
      </c>
      <c r="G3883" s="40">
        <v>180000</v>
      </c>
      <c r="H3883" s="40">
        <v>124552.03</v>
      </c>
      <c r="I3883" s="40">
        <v>128412.52</v>
      </c>
      <c r="J3883" s="67">
        <f t="shared" si="180"/>
        <v>0.69195572222222224</v>
      </c>
      <c r="K3883" s="39">
        <f t="shared" si="181"/>
        <v>0.71340288888888892</v>
      </c>
      <c r="L3883" s="2" t="str">
        <f t="shared" si="182"/>
        <v>A</v>
      </c>
      <c r="M3883" s="2" t="s">
        <v>847</v>
      </c>
      <c r="N3883" s="2" t="s">
        <v>424</v>
      </c>
      <c r="O3883" s="2" t="s">
        <v>70</v>
      </c>
    </row>
    <row r="3884" spans="1:15">
      <c r="A3884" s="38">
        <v>41730</v>
      </c>
      <c r="B3884" s="38">
        <v>49035</v>
      </c>
      <c r="C3884" s="131">
        <v>240</v>
      </c>
      <c r="D3884" s="39">
        <v>8.5099999999999995E-2</v>
      </c>
      <c r="E3884" s="39">
        <v>0.08</v>
      </c>
      <c r="F3884" s="40">
        <v>95500</v>
      </c>
      <c r="G3884" s="40">
        <v>95500</v>
      </c>
      <c r="H3884" s="40">
        <v>65796.86</v>
      </c>
      <c r="I3884" s="40">
        <v>68132.990000000005</v>
      </c>
      <c r="J3884" s="67">
        <f t="shared" si="180"/>
        <v>0.68897235602094242</v>
      </c>
      <c r="K3884" s="39">
        <f t="shared" si="181"/>
        <v>0.71343445026178021</v>
      </c>
      <c r="L3884" s="2" t="str">
        <f t="shared" si="182"/>
        <v>A</v>
      </c>
      <c r="M3884" s="2" t="s">
        <v>606</v>
      </c>
      <c r="N3884" s="2" t="s">
        <v>417</v>
      </c>
      <c r="O3884" s="2" t="s">
        <v>70</v>
      </c>
    </row>
    <row r="3885" spans="1:15">
      <c r="A3885" s="42">
        <v>41138</v>
      </c>
      <c r="B3885" s="42">
        <v>52095</v>
      </c>
      <c r="C3885" s="130">
        <v>360</v>
      </c>
      <c r="D3885" s="43">
        <v>8.5099999999999995E-2</v>
      </c>
      <c r="E3885" s="43">
        <v>7.8100000000000003E-2</v>
      </c>
      <c r="F3885" s="44">
        <v>154500</v>
      </c>
      <c r="G3885" s="44">
        <v>154500</v>
      </c>
      <c r="H3885" s="44">
        <v>102307.99</v>
      </c>
      <c r="I3885" s="44">
        <v>110270.99</v>
      </c>
      <c r="J3885" s="68">
        <f t="shared" si="180"/>
        <v>0.66218763754045307</v>
      </c>
      <c r="K3885" s="43">
        <f t="shared" si="181"/>
        <v>0.71372809061488673</v>
      </c>
      <c r="L3885" s="41" t="str">
        <f t="shared" si="182"/>
        <v>A</v>
      </c>
      <c r="M3885" s="41" t="s">
        <v>566</v>
      </c>
      <c r="N3885" s="41" t="s">
        <v>420</v>
      </c>
      <c r="O3885" s="41" t="s">
        <v>70</v>
      </c>
    </row>
    <row r="3886" spans="1:15">
      <c r="A3886" s="38">
        <v>41619</v>
      </c>
      <c r="B3886" s="38">
        <v>52546</v>
      </c>
      <c r="C3886" s="131">
        <v>359</v>
      </c>
      <c r="D3886" s="39">
        <v>8.5099999999999995E-2</v>
      </c>
      <c r="E3886" s="39">
        <v>0.08</v>
      </c>
      <c r="F3886" s="40">
        <v>175126</v>
      </c>
      <c r="G3886" s="40">
        <v>175126</v>
      </c>
      <c r="H3886" s="40">
        <v>102002.69</v>
      </c>
      <c r="I3886" s="40">
        <v>124999.99</v>
      </c>
      <c r="J3886" s="67">
        <f t="shared" si="180"/>
        <v>0.5824531480191405</v>
      </c>
      <c r="K3886" s="39">
        <f t="shared" si="181"/>
        <v>0.71377174148898515</v>
      </c>
      <c r="L3886" s="2" t="str">
        <f t="shared" si="182"/>
        <v>AA</v>
      </c>
      <c r="M3886" s="2" t="s">
        <v>489</v>
      </c>
      <c r="N3886" s="2" t="s">
        <v>415</v>
      </c>
      <c r="O3886" s="2" t="s">
        <v>70</v>
      </c>
    </row>
    <row r="3887" spans="1:15">
      <c r="A3887" s="42">
        <v>41571</v>
      </c>
      <c r="B3887" s="42">
        <v>49484</v>
      </c>
      <c r="C3887" s="130">
        <v>260</v>
      </c>
      <c r="D3887" s="43">
        <v>8.5099999999999995E-2</v>
      </c>
      <c r="E3887" s="43">
        <v>7.5300000000000006E-2</v>
      </c>
      <c r="F3887" s="44">
        <v>145000</v>
      </c>
      <c r="G3887" s="44">
        <v>145000</v>
      </c>
      <c r="H3887" s="44">
        <v>98175.09</v>
      </c>
      <c r="I3887" s="44">
        <v>103499.99</v>
      </c>
      <c r="J3887" s="68">
        <f t="shared" si="180"/>
        <v>0.6770695862068965</v>
      </c>
      <c r="K3887" s="43">
        <f t="shared" si="181"/>
        <v>0.71379303448275866</v>
      </c>
      <c r="L3887" s="41" t="str">
        <f t="shared" si="182"/>
        <v>A</v>
      </c>
      <c r="M3887" s="41" t="s">
        <v>1286</v>
      </c>
      <c r="N3887" s="41" t="s">
        <v>421</v>
      </c>
      <c r="O3887" s="41" t="s">
        <v>70</v>
      </c>
    </row>
    <row r="3888" spans="1:15">
      <c r="A3888" s="38">
        <v>41481</v>
      </c>
      <c r="B3888" s="38">
        <v>50612</v>
      </c>
      <c r="C3888" s="131">
        <v>300</v>
      </c>
      <c r="D3888" s="39">
        <v>8.5099999999999995E-2</v>
      </c>
      <c r="E3888" s="39">
        <v>7.5300000000000006E-2</v>
      </c>
      <c r="F3888" s="40">
        <v>181000</v>
      </c>
      <c r="G3888" s="40">
        <v>181000</v>
      </c>
      <c r="H3888" s="40">
        <v>122475.8</v>
      </c>
      <c r="I3888" s="40">
        <v>129198.68</v>
      </c>
      <c r="J3888" s="67">
        <f t="shared" si="180"/>
        <v>0.67666187845303871</v>
      </c>
      <c r="K3888" s="39">
        <f t="shared" si="181"/>
        <v>0.71380486187845305</v>
      </c>
      <c r="L3888" s="2" t="str">
        <f t="shared" si="182"/>
        <v>A</v>
      </c>
      <c r="M3888" s="2" t="s">
        <v>475</v>
      </c>
      <c r="N3888" s="2" t="s">
        <v>427</v>
      </c>
      <c r="O3888" s="2" t="s">
        <v>70</v>
      </c>
    </row>
    <row r="3889" spans="1:15">
      <c r="A3889" s="42">
        <v>41242</v>
      </c>
      <c r="B3889" s="42">
        <v>54025</v>
      </c>
      <c r="C3889" s="130">
        <v>420</v>
      </c>
      <c r="D3889" s="43">
        <v>8.5099999999999995E-2</v>
      </c>
      <c r="E3889" s="43">
        <v>8.5099999999999995E-2</v>
      </c>
      <c r="F3889" s="44">
        <v>160500.26999999999</v>
      </c>
      <c r="G3889" s="44">
        <v>160500.26999999999</v>
      </c>
      <c r="H3889" s="44">
        <v>112531.91</v>
      </c>
      <c r="I3889" s="44">
        <v>114567.67</v>
      </c>
      <c r="J3889" s="68">
        <f t="shared" si="180"/>
        <v>0.70113221616387322</v>
      </c>
      <c r="K3889" s="43">
        <f t="shared" si="181"/>
        <v>0.71381605775491841</v>
      </c>
      <c r="L3889" s="41" t="str">
        <f t="shared" si="182"/>
        <v>A</v>
      </c>
      <c r="M3889" s="41" t="s">
        <v>1487</v>
      </c>
      <c r="N3889" s="41" t="s">
        <v>422</v>
      </c>
      <c r="O3889" s="41" t="s">
        <v>70</v>
      </c>
    </row>
    <row r="3890" spans="1:15">
      <c r="A3890" s="38">
        <v>41074</v>
      </c>
      <c r="B3890" s="38">
        <v>50205</v>
      </c>
      <c r="C3890" s="131">
        <v>300</v>
      </c>
      <c r="D3890" s="39">
        <v>8.5099999999999995E-2</v>
      </c>
      <c r="E3890" s="39">
        <v>0.08</v>
      </c>
      <c r="F3890" s="40">
        <v>152000</v>
      </c>
      <c r="G3890" s="40">
        <v>152000</v>
      </c>
      <c r="H3890" s="40">
        <v>98122.01</v>
      </c>
      <c r="I3890" s="40">
        <v>108503.21</v>
      </c>
      <c r="J3890" s="67">
        <f t="shared" si="180"/>
        <v>0.64553953947368414</v>
      </c>
      <c r="K3890" s="39">
        <f t="shared" si="181"/>
        <v>0.71383690789473686</v>
      </c>
      <c r="L3890" s="2" t="str">
        <f t="shared" si="182"/>
        <v>AA</v>
      </c>
      <c r="M3890" s="2" t="s">
        <v>467</v>
      </c>
      <c r="N3890" s="2" t="s">
        <v>425</v>
      </c>
      <c r="O3890" s="2" t="s">
        <v>70</v>
      </c>
    </row>
    <row r="3891" spans="1:15">
      <c r="A3891" s="42">
        <v>41121</v>
      </c>
      <c r="B3891" s="42">
        <v>48426</v>
      </c>
      <c r="C3891" s="130">
        <v>240</v>
      </c>
      <c r="D3891" s="43">
        <v>8.5099999999999995E-2</v>
      </c>
      <c r="E3891" s="43">
        <v>0.08</v>
      </c>
      <c r="F3891" s="44">
        <v>186000</v>
      </c>
      <c r="G3891" s="44">
        <v>186000</v>
      </c>
      <c r="H3891" s="44">
        <v>116913.63</v>
      </c>
      <c r="I3891" s="44">
        <v>132799.99</v>
      </c>
      <c r="J3891" s="68">
        <f t="shared" si="180"/>
        <v>0.62856790322580647</v>
      </c>
      <c r="K3891" s="43">
        <f t="shared" si="181"/>
        <v>0.713978440860215</v>
      </c>
      <c r="L3891" s="41" t="str">
        <f t="shared" si="182"/>
        <v>AA</v>
      </c>
      <c r="M3891" s="41" t="s">
        <v>862</v>
      </c>
      <c r="N3891" s="41" t="s">
        <v>417</v>
      </c>
      <c r="O3891" s="41" t="s">
        <v>70</v>
      </c>
    </row>
    <row r="3892" spans="1:15">
      <c r="A3892" s="42">
        <v>41240</v>
      </c>
      <c r="B3892" s="42">
        <v>46414</v>
      </c>
      <c r="C3892" s="130">
        <v>170</v>
      </c>
      <c r="D3892" s="43">
        <v>8.5099999999999995E-2</v>
      </c>
      <c r="E3892" s="43">
        <v>7.5300000000000006E-2</v>
      </c>
      <c r="F3892" s="44">
        <v>160000</v>
      </c>
      <c r="G3892" s="44">
        <v>160000</v>
      </c>
      <c r="H3892" s="44">
        <v>91119.08</v>
      </c>
      <c r="I3892" s="44">
        <v>114242.47</v>
      </c>
      <c r="J3892" s="68">
        <f t="shared" si="180"/>
        <v>0.56949424999999998</v>
      </c>
      <c r="K3892" s="43">
        <f t="shared" si="181"/>
        <v>0.71401543749999996</v>
      </c>
      <c r="L3892" s="41" t="str">
        <f t="shared" si="182"/>
        <v>AA</v>
      </c>
      <c r="M3892" s="41" t="s">
        <v>634</v>
      </c>
      <c r="N3892" s="41" t="s">
        <v>421</v>
      </c>
      <c r="O3892" s="41" t="s">
        <v>70</v>
      </c>
    </row>
    <row r="3893" spans="1:15">
      <c r="A3893" s="42">
        <v>41352</v>
      </c>
      <c r="B3893" s="42">
        <v>52219</v>
      </c>
      <c r="C3893" s="130">
        <v>357</v>
      </c>
      <c r="D3893" s="43">
        <v>8.5099999999999995E-2</v>
      </c>
      <c r="E3893" s="43">
        <v>7.5300000000000006E-2</v>
      </c>
      <c r="F3893" s="44">
        <v>146000</v>
      </c>
      <c r="G3893" s="44">
        <v>146000</v>
      </c>
      <c r="H3893" s="44">
        <v>98671.64</v>
      </c>
      <c r="I3893" s="44">
        <v>104255.72</v>
      </c>
      <c r="J3893" s="68">
        <f t="shared" si="180"/>
        <v>0.67583315068493155</v>
      </c>
      <c r="K3893" s="43">
        <f t="shared" si="181"/>
        <v>0.71408027397260276</v>
      </c>
      <c r="L3893" s="41" t="str">
        <f t="shared" si="182"/>
        <v>A</v>
      </c>
      <c r="M3893" s="41" t="s">
        <v>847</v>
      </c>
      <c r="N3893" s="41" t="s">
        <v>424</v>
      </c>
      <c r="O3893" s="41" t="s">
        <v>70</v>
      </c>
    </row>
    <row r="3894" spans="1:15">
      <c r="A3894" s="42">
        <v>41621</v>
      </c>
      <c r="B3894" s="42">
        <v>52578</v>
      </c>
      <c r="C3894" s="130">
        <v>360</v>
      </c>
      <c r="D3894" s="43">
        <v>8.5099999999999995E-2</v>
      </c>
      <c r="E3894" s="43">
        <v>0.08</v>
      </c>
      <c r="F3894" s="44">
        <v>190000</v>
      </c>
      <c r="G3894" s="44">
        <v>190000</v>
      </c>
      <c r="H3894" s="44">
        <v>131800.9</v>
      </c>
      <c r="I3894" s="44">
        <v>135677.34</v>
      </c>
      <c r="J3894" s="68">
        <f t="shared" si="180"/>
        <v>0.69368894736842102</v>
      </c>
      <c r="K3894" s="43">
        <f t="shared" si="181"/>
        <v>0.71409126315789473</v>
      </c>
      <c r="L3894" s="41" t="str">
        <f t="shared" si="182"/>
        <v>A</v>
      </c>
      <c r="M3894" s="41" t="s">
        <v>609</v>
      </c>
      <c r="N3894" s="41" t="s">
        <v>428</v>
      </c>
      <c r="O3894" s="41" t="s">
        <v>70</v>
      </c>
    </row>
    <row r="3895" spans="1:15">
      <c r="A3895" s="38">
        <v>41554</v>
      </c>
      <c r="B3895" s="38">
        <v>52908</v>
      </c>
      <c r="C3895" s="131">
        <v>373</v>
      </c>
      <c r="D3895" s="39">
        <v>8.5099999999999995E-2</v>
      </c>
      <c r="E3895" s="39">
        <v>0.08</v>
      </c>
      <c r="F3895" s="40">
        <v>134000</v>
      </c>
      <c r="G3895" s="40">
        <v>134000</v>
      </c>
      <c r="H3895" s="40">
        <v>92748.97</v>
      </c>
      <c r="I3895" s="40">
        <v>95699.99</v>
      </c>
      <c r="J3895" s="67">
        <f t="shared" si="180"/>
        <v>0.69215649253731348</v>
      </c>
      <c r="K3895" s="39">
        <f t="shared" si="181"/>
        <v>0.71417902985074633</v>
      </c>
      <c r="L3895" s="2" t="str">
        <f t="shared" si="182"/>
        <v>A</v>
      </c>
      <c r="M3895" s="2" t="s">
        <v>1669</v>
      </c>
      <c r="N3895" s="2" t="s">
        <v>417</v>
      </c>
      <c r="O3895" s="2" t="s">
        <v>70</v>
      </c>
    </row>
    <row r="3896" spans="1:15">
      <c r="A3896" s="38">
        <v>41557</v>
      </c>
      <c r="B3896" s="38">
        <v>54341</v>
      </c>
      <c r="C3896" s="131">
        <v>420</v>
      </c>
      <c r="D3896" s="39">
        <v>8.5099999999999995E-2</v>
      </c>
      <c r="E3896" s="39">
        <v>7.5300000000000006E-2</v>
      </c>
      <c r="F3896" s="40">
        <v>98000</v>
      </c>
      <c r="G3896" s="40">
        <v>98000</v>
      </c>
      <c r="H3896" s="40">
        <v>68086.97</v>
      </c>
      <c r="I3896" s="40">
        <v>69999.990000000005</v>
      </c>
      <c r="J3896" s="67">
        <f t="shared" si="180"/>
        <v>0.69476499999999997</v>
      </c>
      <c r="K3896" s="39">
        <f t="shared" si="181"/>
        <v>0.71428561224489806</v>
      </c>
      <c r="L3896" s="2" t="str">
        <f t="shared" si="182"/>
        <v>A</v>
      </c>
      <c r="M3896" s="2" t="s">
        <v>1006</v>
      </c>
      <c r="N3896" s="2" t="s">
        <v>424</v>
      </c>
      <c r="O3896" s="2" t="s">
        <v>70</v>
      </c>
    </row>
    <row r="3897" spans="1:15">
      <c r="A3897" s="42">
        <v>41667</v>
      </c>
      <c r="B3897" s="42">
        <v>53021</v>
      </c>
      <c r="C3897" s="130">
        <v>373</v>
      </c>
      <c r="D3897" s="43">
        <v>8.5099999999999995E-2</v>
      </c>
      <c r="E3897" s="43">
        <v>0.08</v>
      </c>
      <c r="F3897" s="44">
        <v>105000</v>
      </c>
      <c r="G3897" s="44">
        <v>105000</v>
      </c>
      <c r="H3897" s="44">
        <v>73458.899999999994</v>
      </c>
      <c r="I3897" s="44">
        <v>74999.990000000005</v>
      </c>
      <c r="J3897" s="68">
        <f t="shared" si="180"/>
        <v>0.69960857142857136</v>
      </c>
      <c r="K3897" s="43">
        <f t="shared" si="181"/>
        <v>0.71428561904761911</v>
      </c>
      <c r="L3897" s="41" t="str">
        <f t="shared" si="182"/>
        <v>A</v>
      </c>
      <c r="M3897" s="41" t="s">
        <v>1252</v>
      </c>
      <c r="N3897" s="41" t="s">
        <v>417</v>
      </c>
      <c r="O3897" s="41" t="s">
        <v>70</v>
      </c>
    </row>
    <row r="3898" spans="1:15">
      <c r="A3898" s="38">
        <v>41368</v>
      </c>
      <c r="B3898" s="38">
        <v>54152</v>
      </c>
      <c r="C3898" s="131">
        <v>420</v>
      </c>
      <c r="D3898" s="39">
        <v>8.5099999999999995E-2</v>
      </c>
      <c r="E3898" s="39">
        <v>7.4400000000000008E-2</v>
      </c>
      <c r="F3898" s="40">
        <v>105000</v>
      </c>
      <c r="G3898" s="40">
        <v>105000</v>
      </c>
      <c r="H3898" s="40">
        <v>71972.7</v>
      </c>
      <c r="I3898" s="40">
        <v>74999.990000000005</v>
      </c>
      <c r="J3898" s="67">
        <f t="shared" si="180"/>
        <v>0.68545428571428568</v>
      </c>
      <c r="K3898" s="39">
        <f t="shared" si="181"/>
        <v>0.71428561904761911</v>
      </c>
      <c r="L3898" s="2" t="str">
        <f t="shared" si="182"/>
        <v>A</v>
      </c>
      <c r="M3898" s="2" t="s">
        <v>446</v>
      </c>
      <c r="N3898" s="2" t="s">
        <v>415</v>
      </c>
      <c r="O3898" s="2" t="s">
        <v>70</v>
      </c>
    </row>
    <row r="3899" spans="1:15">
      <c r="A3899" s="38">
        <v>41386</v>
      </c>
      <c r="B3899" s="38">
        <v>52984</v>
      </c>
      <c r="C3899" s="131">
        <v>381</v>
      </c>
      <c r="D3899" s="39">
        <v>8.5099999999999995E-2</v>
      </c>
      <c r="E3899" s="39">
        <v>0.08</v>
      </c>
      <c r="F3899" s="40">
        <v>126000</v>
      </c>
      <c r="G3899" s="40">
        <v>126000</v>
      </c>
      <c r="H3899" s="40">
        <v>85825.57</v>
      </c>
      <c r="I3899" s="40">
        <v>89999.99</v>
      </c>
      <c r="J3899" s="67">
        <f t="shared" si="180"/>
        <v>0.68115531746031754</v>
      </c>
      <c r="K3899" s="39">
        <f t="shared" si="181"/>
        <v>0.71428563492063502</v>
      </c>
      <c r="L3899" s="2" t="str">
        <f t="shared" si="182"/>
        <v>A</v>
      </c>
      <c r="M3899" s="2" t="s">
        <v>697</v>
      </c>
      <c r="N3899" s="2" t="s">
        <v>417</v>
      </c>
      <c r="O3899" s="2" t="s">
        <v>70</v>
      </c>
    </row>
    <row r="3900" spans="1:15">
      <c r="A3900" s="42">
        <v>41612</v>
      </c>
      <c r="B3900" s="42">
        <v>44412</v>
      </c>
      <c r="C3900" s="130">
        <v>92</v>
      </c>
      <c r="D3900" s="43">
        <v>8.5099999999999995E-2</v>
      </c>
      <c r="E3900" s="43">
        <v>0.08</v>
      </c>
      <c r="F3900" s="44">
        <v>140000</v>
      </c>
      <c r="G3900" s="44">
        <v>140000</v>
      </c>
      <c r="H3900" s="44">
        <v>85735.37</v>
      </c>
      <c r="I3900" s="44">
        <v>99999.99</v>
      </c>
      <c r="J3900" s="68">
        <f t="shared" si="180"/>
        <v>0.61239549999999998</v>
      </c>
      <c r="K3900" s="43">
        <f t="shared" si="181"/>
        <v>0.71428564285714291</v>
      </c>
      <c r="L3900" s="41" t="str">
        <f t="shared" si="182"/>
        <v>AA</v>
      </c>
      <c r="M3900" s="41" t="s">
        <v>837</v>
      </c>
      <c r="N3900" s="41" t="s">
        <v>437</v>
      </c>
      <c r="O3900" s="41" t="s">
        <v>70</v>
      </c>
    </row>
    <row r="3901" spans="1:15">
      <c r="A3901" s="38">
        <v>41746</v>
      </c>
      <c r="B3901" s="38">
        <v>45094</v>
      </c>
      <c r="C3901" s="131">
        <v>110</v>
      </c>
      <c r="D3901" s="39">
        <v>8.5099999999999995E-2</v>
      </c>
      <c r="E3901" s="39">
        <v>7.4400000000000008E-2</v>
      </c>
      <c r="F3901" s="40">
        <v>140000</v>
      </c>
      <c r="G3901" s="40">
        <v>140000</v>
      </c>
      <c r="H3901" s="40">
        <v>91643</v>
      </c>
      <c r="I3901" s="40">
        <v>99999.99</v>
      </c>
      <c r="J3901" s="67">
        <f t="shared" si="180"/>
        <v>0.65459285714285709</v>
      </c>
      <c r="K3901" s="39">
        <f t="shared" si="181"/>
        <v>0.71428564285714291</v>
      </c>
      <c r="L3901" s="2" t="str">
        <f t="shared" si="182"/>
        <v>A</v>
      </c>
      <c r="M3901" s="2" t="s">
        <v>713</v>
      </c>
      <c r="N3901" s="2" t="s">
        <v>418</v>
      </c>
      <c r="O3901" s="2" t="s">
        <v>70</v>
      </c>
    </row>
    <row r="3902" spans="1:15">
      <c r="A3902" s="42">
        <v>41117</v>
      </c>
      <c r="B3902" s="42">
        <v>44769</v>
      </c>
      <c r="C3902" s="130">
        <v>120</v>
      </c>
      <c r="D3902" s="43">
        <v>8.5099999999999995E-2</v>
      </c>
      <c r="E3902" s="43">
        <v>0.08</v>
      </c>
      <c r="F3902" s="44">
        <v>140000</v>
      </c>
      <c r="G3902" s="44">
        <v>140000</v>
      </c>
      <c r="H3902" s="44">
        <v>75127.839999999997</v>
      </c>
      <c r="I3902" s="44">
        <v>99999.99</v>
      </c>
      <c r="J3902" s="68">
        <f t="shared" si="180"/>
        <v>0.53662742857142853</v>
      </c>
      <c r="K3902" s="43">
        <f t="shared" si="181"/>
        <v>0.71428564285714291</v>
      </c>
      <c r="L3902" s="41" t="str">
        <f t="shared" si="182"/>
        <v>AA</v>
      </c>
      <c r="M3902" s="41" t="s">
        <v>347</v>
      </c>
      <c r="N3902" s="41" t="s">
        <v>427</v>
      </c>
      <c r="O3902" s="41" t="s">
        <v>70</v>
      </c>
    </row>
    <row r="3903" spans="1:15">
      <c r="A3903" s="42">
        <v>41177</v>
      </c>
      <c r="B3903" s="42">
        <v>46259</v>
      </c>
      <c r="C3903" s="130">
        <v>167</v>
      </c>
      <c r="D3903" s="43">
        <v>8.5099999999999995E-2</v>
      </c>
      <c r="E3903" s="43">
        <v>0.08</v>
      </c>
      <c r="F3903" s="44">
        <v>140000</v>
      </c>
      <c r="G3903" s="44">
        <v>140000</v>
      </c>
      <c r="H3903" s="44">
        <v>53409.23</v>
      </c>
      <c r="I3903" s="44">
        <v>99999.99</v>
      </c>
      <c r="J3903" s="68">
        <f t="shared" si="180"/>
        <v>0.38149450000000001</v>
      </c>
      <c r="K3903" s="43">
        <f t="shared" si="181"/>
        <v>0.71428564285714291</v>
      </c>
      <c r="L3903" s="41" t="str">
        <f t="shared" si="182"/>
        <v>AA</v>
      </c>
      <c r="M3903" s="41" t="s">
        <v>740</v>
      </c>
      <c r="N3903" s="41" t="s">
        <v>417</v>
      </c>
      <c r="O3903" s="41" t="s">
        <v>70</v>
      </c>
    </row>
    <row r="3904" spans="1:15">
      <c r="A3904" s="42">
        <v>41428</v>
      </c>
      <c r="B3904" s="42">
        <v>48733</v>
      </c>
      <c r="C3904" s="130">
        <v>240</v>
      </c>
      <c r="D3904" s="43">
        <v>8.5099999999999995E-2</v>
      </c>
      <c r="E3904" s="43">
        <v>7.5300000000000006E-2</v>
      </c>
      <c r="F3904" s="44">
        <v>140000</v>
      </c>
      <c r="G3904" s="44">
        <v>140000</v>
      </c>
      <c r="H3904" s="44">
        <v>74300.83</v>
      </c>
      <c r="I3904" s="44">
        <v>99999.99</v>
      </c>
      <c r="J3904" s="68">
        <f t="shared" si="180"/>
        <v>0.53072021428571425</v>
      </c>
      <c r="K3904" s="43">
        <f t="shared" si="181"/>
        <v>0.71428564285714291</v>
      </c>
      <c r="L3904" s="41" t="str">
        <f t="shared" si="182"/>
        <v>AA</v>
      </c>
      <c r="M3904" s="41" t="s">
        <v>526</v>
      </c>
      <c r="N3904" s="41" t="s">
        <v>428</v>
      </c>
      <c r="O3904" s="41" t="s">
        <v>70</v>
      </c>
    </row>
    <row r="3905" spans="1:15">
      <c r="A3905" s="38">
        <v>41353</v>
      </c>
      <c r="B3905" s="38">
        <v>50484</v>
      </c>
      <c r="C3905" s="131">
        <v>300</v>
      </c>
      <c r="D3905" s="39">
        <v>8.5099999999999995E-2</v>
      </c>
      <c r="E3905" s="39">
        <v>7.4400000000000008E-2</v>
      </c>
      <c r="F3905" s="40">
        <v>140000</v>
      </c>
      <c r="G3905" s="40">
        <v>140000</v>
      </c>
      <c r="H3905" s="40">
        <v>93461.27</v>
      </c>
      <c r="I3905" s="40">
        <v>99999.99</v>
      </c>
      <c r="J3905" s="67">
        <f t="shared" si="180"/>
        <v>0.66758050000000002</v>
      </c>
      <c r="K3905" s="39">
        <f t="shared" si="181"/>
        <v>0.71428564285714291</v>
      </c>
      <c r="L3905" s="2" t="str">
        <f t="shared" si="182"/>
        <v>A</v>
      </c>
      <c r="M3905" s="2" t="s">
        <v>1548</v>
      </c>
      <c r="N3905" s="2" t="s">
        <v>416</v>
      </c>
      <c r="O3905" s="2" t="s">
        <v>70</v>
      </c>
    </row>
    <row r="3906" spans="1:15">
      <c r="A3906" s="42">
        <v>41192</v>
      </c>
      <c r="B3906" s="42">
        <v>50323</v>
      </c>
      <c r="C3906" s="130">
        <v>300</v>
      </c>
      <c r="D3906" s="43">
        <v>8.5099999999999995E-2</v>
      </c>
      <c r="E3906" s="43">
        <v>7.5300000000000006E-2</v>
      </c>
      <c r="F3906" s="44">
        <v>140000</v>
      </c>
      <c r="G3906" s="44">
        <v>140000</v>
      </c>
      <c r="H3906" s="44">
        <v>90032.78</v>
      </c>
      <c r="I3906" s="44">
        <v>99999.99</v>
      </c>
      <c r="J3906" s="68">
        <f t="shared" si="180"/>
        <v>0.64309128571428575</v>
      </c>
      <c r="K3906" s="43">
        <f t="shared" si="181"/>
        <v>0.71428564285714291</v>
      </c>
      <c r="L3906" s="41" t="str">
        <f t="shared" si="182"/>
        <v>AA</v>
      </c>
      <c r="M3906" s="41" t="s">
        <v>475</v>
      </c>
      <c r="N3906" s="41" t="s">
        <v>427</v>
      </c>
      <c r="O3906" s="41" t="s">
        <v>70</v>
      </c>
    </row>
    <row r="3907" spans="1:15">
      <c r="A3907" s="42">
        <v>41456</v>
      </c>
      <c r="B3907" s="42">
        <v>51502</v>
      </c>
      <c r="C3907" s="130">
        <v>330</v>
      </c>
      <c r="D3907" s="43">
        <v>8.5099999999999995E-2</v>
      </c>
      <c r="E3907" s="43">
        <v>0.08</v>
      </c>
      <c r="F3907" s="44">
        <v>140000</v>
      </c>
      <c r="G3907" s="44">
        <v>140000</v>
      </c>
      <c r="H3907" s="44">
        <v>95347.44</v>
      </c>
      <c r="I3907" s="44">
        <v>99999.99</v>
      </c>
      <c r="J3907" s="68">
        <f t="shared" ref="J3907:J3970" si="183">H3907/G3907</f>
        <v>0.68105314285714291</v>
      </c>
      <c r="K3907" s="43">
        <f t="shared" ref="K3907:K3970" si="184">I3907/G3907</f>
        <v>0.71428564285714291</v>
      </c>
      <c r="L3907" s="41" t="str">
        <f t="shared" ref="L3907:L3970" si="185">IF(J3907&lt;=65%,"AA",IF(J3907&lt;=75%,"A",IF(J3907&lt;=85%,"B","C")))</f>
        <v>A</v>
      </c>
      <c r="M3907" s="41" t="s">
        <v>694</v>
      </c>
      <c r="N3907" s="41" t="s">
        <v>416</v>
      </c>
      <c r="O3907" s="41" t="s">
        <v>70</v>
      </c>
    </row>
    <row r="3908" spans="1:15">
      <c r="A3908" s="42">
        <v>41348</v>
      </c>
      <c r="B3908" s="42">
        <v>52855</v>
      </c>
      <c r="C3908" s="130">
        <v>378</v>
      </c>
      <c r="D3908" s="43">
        <v>8.5099999999999995E-2</v>
      </c>
      <c r="E3908" s="43">
        <v>0.08</v>
      </c>
      <c r="F3908" s="44">
        <v>140000</v>
      </c>
      <c r="G3908" s="44">
        <v>140000</v>
      </c>
      <c r="H3908" s="44">
        <v>95097.600000000006</v>
      </c>
      <c r="I3908" s="44">
        <v>99999.99</v>
      </c>
      <c r="J3908" s="68">
        <f t="shared" si="183"/>
        <v>0.67926857142857144</v>
      </c>
      <c r="K3908" s="43">
        <f t="shared" si="184"/>
        <v>0.71428564285714291</v>
      </c>
      <c r="L3908" s="41" t="str">
        <f t="shared" si="185"/>
        <v>A</v>
      </c>
      <c r="M3908" s="41" t="s">
        <v>482</v>
      </c>
      <c r="N3908" s="41" t="s">
        <v>422</v>
      </c>
      <c r="O3908" s="41" t="s">
        <v>70</v>
      </c>
    </row>
    <row r="3909" spans="1:15">
      <c r="A3909" s="42">
        <v>41471</v>
      </c>
      <c r="B3909" s="42">
        <v>54104</v>
      </c>
      <c r="C3909" s="130">
        <v>415</v>
      </c>
      <c r="D3909" s="43">
        <v>8.5099999999999995E-2</v>
      </c>
      <c r="E3909" s="43">
        <v>7.5300000000000006E-2</v>
      </c>
      <c r="F3909" s="44">
        <v>140000</v>
      </c>
      <c r="G3909" s="44">
        <v>140000</v>
      </c>
      <c r="H3909" s="44">
        <v>96595.5</v>
      </c>
      <c r="I3909" s="44">
        <v>99999.99</v>
      </c>
      <c r="J3909" s="68">
        <f t="shared" si="183"/>
        <v>0.68996785714285713</v>
      </c>
      <c r="K3909" s="43">
        <f t="shared" si="184"/>
        <v>0.71428564285714291</v>
      </c>
      <c r="L3909" s="41" t="str">
        <f t="shared" si="185"/>
        <v>A</v>
      </c>
      <c r="M3909" s="41" t="s">
        <v>959</v>
      </c>
      <c r="N3909" s="41" t="s">
        <v>416</v>
      </c>
      <c r="O3909" s="41" t="s">
        <v>70</v>
      </c>
    </row>
    <row r="3910" spans="1:15">
      <c r="A3910" s="38">
        <v>41614</v>
      </c>
      <c r="B3910" s="38">
        <v>54398</v>
      </c>
      <c r="C3910" s="131">
        <v>420</v>
      </c>
      <c r="D3910" s="39">
        <v>8.5099999999999995E-2</v>
      </c>
      <c r="E3910" s="39">
        <v>0.08</v>
      </c>
      <c r="F3910" s="40">
        <v>140000</v>
      </c>
      <c r="G3910" s="40">
        <v>140000</v>
      </c>
      <c r="H3910" s="40">
        <v>97658.03</v>
      </c>
      <c r="I3910" s="40">
        <v>99999.99</v>
      </c>
      <c r="J3910" s="67">
        <f t="shared" si="183"/>
        <v>0.69755735714285716</v>
      </c>
      <c r="K3910" s="39">
        <f t="shared" si="184"/>
        <v>0.71428564285714291</v>
      </c>
      <c r="L3910" s="2" t="str">
        <f t="shared" si="185"/>
        <v>A</v>
      </c>
      <c r="M3910" s="2" t="s">
        <v>468</v>
      </c>
      <c r="N3910" s="2" t="s">
        <v>421</v>
      </c>
      <c r="O3910" s="2" t="s">
        <v>70</v>
      </c>
    </row>
    <row r="3911" spans="1:15">
      <c r="A3911" s="42">
        <v>41667</v>
      </c>
      <c r="B3911" s="42">
        <v>54451</v>
      </c>
      <c r="C3911" s="130">
        <v>420</v>
      </c>
      <c r="D3911" s="43">
        <v>8.5099999999999995E-2</v>
      </c>
      <c r="E3911" s="43">
        <v>0.08</v>
      </c>
      <c r="F3911" s="44">
        <v>140000</v>
      </c>
      <c r="G3911" s="44">
        <v>140000</v>
      </c>
      <c r="H3911" s="44">
        <v>97838.61</v>
      </c>
      <c r="I3911" s="44">
        <v>99999.99</v>
      </c>
      <c r="J3911" s="68">
        <f t="shared" si="183"/>
        <v>0.69884721428571428</v>
      </c>
      <c r="K3911" s="43">
        <f t="shared" si="184"/>
        <v>0.71428564285714291</v>
      </c>
      <c r="L3911" s="41" t="str">
        <f t="shared" si="185"/>
        <v>A</v>
      </c>
      <c r="M3911" s="41" t="s">
        <v>457</v>
      </c>
      <c r="N3911" s="41" t="s">
        <v>419</v>
      </c>
      <c r="O3911" s="41" t="s">
        <v>70</v>
      </c>
    </row>
    <row r="3912" spans="1:15">
      <c r="A3912" s="38">
        <v>41654</v>
      </c>
      <c r="B3912" s="38">
        <v>54438</v>
      </c>
      <c r="C3912" s="131">
        <v>420</v>
      </c>
      <c r="D3912" s="39">
        <v>8.5099999999999995E-2</v>
      </c>
      <c r="E3912" s="39">
        <v>0.08</v>
      </c>
      <c r="F3912" s="40">
        <v>140000</v>
      </c>
      <c r="G3912" s="40">
        <v>140000</v>
      </c>
      <c r="H3912" s="40">
        <v>97881.57</v>
      </c>
      <c r="I3912" s="40">
        <v>99999.99</v>
      </c>
      <c r="J3912" s="67">
        <f t="shared" si="183"/>
        <v>0.69915407142857144</v>
      </c>
      <c r="K3912" s="39">
        <f t="shared" si="184"/>
        <v>0.71428564285714291</v>
      </c>
      <c r="L3912" s="2" t="str">
        <f t="shared" si="185"/>
        <v>A</v>
      </c>
      <c r="M3912" s="2" t="s">
        <v>1042</v>
      </c>
      <c r="N3912" s="2" t="s">
        <v>417</v>
      </c>
      <c r="O3912" s="2" t="s">
        <v>70</v>
      </c>
    </row>
    <row r="3913" spans="1:15">
      <c r="A3913" s="38">
        <v>41414</v>
      </c>
      <c r="B3913" s="38">
        <v>50545</v>
      </c>
      <c r="C3913" s="131">
        <v>300</v>
      </c>
      <c r="D3913" s="39">
        <v>8.5099999999999995E-2</v>
      </c>
      <c r="E3913" s="39">
        <v>7.5300000000000006E-2</v>
      </c>
      <c r="F3913" s="40">
        <v>161000</v>
      </c>
      <c r="G3913" s="40">
        <v>161000</v>
      </c>
      <c r="H3913" s="40">
        <v>108255.72</v>
      </c>
      <c r="I3913" s="40">
        <v>114999.99</v>
      </c>
      <c r="J3913" s="67">
        <f t="shared" si="183"/>
        <v>0.67239577639751558</v>
      </c>
      <c r="K3913" s="39">
        <f t="shared" si="184"/>
        <v>0.71428565217391304</v>
      </c>
      <c r="L3913" s="2" t="str">
        <f t="shared" si="185"/>
        <v>A</v>
      </c>
      <c r="M3913" s="2" t="s">
        <v>470</v>
      </c>
      <c r="N3913" s="2" t="s">
        <v>424</v>
      </c>
      <c r="O3913" s="2" t="s">
        <v>70</v>
      </c>
    </row>
    <row r="3914" spans="1:15">
      <c r="A3914" s="42">
        <v>41397</v>
      </c>
      <c r="B3914" s="42">
        <v>54181</v>
      </c>
      <c r="C3914" s="130">
        <v>420</v>
      </c>
      <c r="D3914" s="43">
        <v>8.5099999999999995E-2</v>
      </c>
      <c r="E3914" s="43">
        <v>7.4400000000000008E-2</v>
      </c>
      <c r="F3914" s="44">
        <v>168000</v>
      </c>
      <c r="G3914" s="44">
        <v>168000</v>
      </c>
      <c r="H3914" s="44">
        <v>115522.22</v>
      </c>
      <c r="I3914" s="44">
        <v>119999.99</v>
      </c>
      <c r="J3914" s="68">
        <f t="shared" si="183"/>
        <v>0.6876322619047619</v>
      </c>
      <c r="K3914" s="43">
        <f t="shared" si="184"/>
        <v>0.71428565476190475</v>
      </c>
      <c r="L3914" s="41" t="str">
        <f t="shared" si="185"/>
        <v>A</v>
      </c>
      <c r="M3914" s="41" t="s">
        <v>538</v>
      </c>
      <c r="N3914" s="41" t="s">
        <v>417</v>
      </c>
      <c r="O3914" s="41" t="s">
        <v>70</v>
      </c>
    </row>
    <row r="3915" spans="1:15">
      <c r="A3915" s="38">
        <v>41248</v>
      </c>
      <c r="B3915" s="38">
        <v>54031</v>
      </c>
      <c r="C3915" s="131">
        <v>420</v>
      </c>
      <c r="D3915" s="39">
        <v>8.5099999999999995E-2</v>
      </c>
      <c r="E3915" s="39">
        <v>7.5300000000000006E-2</v>
      </c>
      <c r="F3915" s="40">
        <v>175000</v>
      </c>
      <c r="G3915" s="40">
        <v>175000</v>
      </c>
      <c r="H3915" s="40">
        <v>118784.35</v>
      </c>
      <c r="I3915" s="40">
        <v>124999.99</v>
      </c>
      <c r="J3915" s="67">
        <f t="shared" si="183"/>
        <v>0.67876771428571436</v>
      </c>
      <c r="K3915" s="39">
        <f t="shared" si="184"/>
        <v>0.71428565714285719</v>
      </c>
      <c r="L3915" s="2" t="str">
        <f t="shared" si="185"/>
        <v>A</v>
      </c>
      <c r="M3915" s="2" t="s">
        <v>676</v>
      </c>
      <c r="N3915" s="2" t="s">
        <v>422</v>
      </c>
      <c r="O3915" s="2" t="s">
        <v>70</v>
      </c>
    </row>
    <row r="3916" spans="1:15">
      <c r="A3916" s="38">
        <v>41744</v>
      </c>
      <c r="B3916" s="38">
        <v>52702</v>
      </c>
      <c r="C3916" s="131">
        <v>360</v>
      </c>
      <c r="D3916" s="39">
        <v>8.5099999999999995E-2</v>
      </c>
      <c r="E3916" s="39">
        <v>7.4400000000000008E-2</v>
      </c>
      <c r="F3916" s="40">
        <v>196000</v>
      </c>
      <c r="G3916" s="40">
        <v>196000</v>
      </c>
      <c r="H3916" s="40">
        <v>137170.38</v>
      </c>
      <c r="I3916" s="40">
        <v>139999.99</v>
      </c>
      <c r="J3916" s="67">
        <f t="shared" si="183"/>
        <v>0.69984887755102043</v>
      </c>
      <c r="K3916" s="39">
        <f t="shared" si="184"/>
        <v>0.71428566326530607</v>
      </c>
      <c r="L3916" s="2" t="str">
        <f t="shared" si="185"/>
        <v>A</v>
      </c>
      <c r="M3916" s="2" t="s">
        <v>790</v>
      </c>
      <c r="N3916" s="2" t="s">
        <v>416</v>
      </c>
      <c r="O3916" s="2" t="s">
        <v>70</v>
      </c>
    </row>
    <row r="3917" spans="1:15">
      <c r="A3917" s="38">
        <v>41249</v>
      </c>
      <c r="B3917" s="38">
        <v>48554</v>
      </c>
      <c r="C3917" s="131">
        <v>240</v>
      </c>
      <c r="D3917" s="39">
        <v>8.5099999999999995E-2</v>
      </c>
      <c r="E3917" s="39">
        <v>8.5099999999999995E-2</v>
      </c>
      <c r="F3917" s="40">
        <v>126000</v>
      </c>
      <c r="G3917" s="40">
        <v>126000</v>
      </c>
      <c r="H3917" s="40">
        <v>57280.4</v>
      </c>
      <c r="I3917" s="40">
        <v>90000</v>
      </c>
      <c r="J3917" s="67">
        <f t="shared" si="183"/>
        <v>0.45460634920634924</v>
      </c>
      <c r="K3917" s="39">
        <f t="shared" si="184"/>
        <v>0.7142857142857143</v>
      </c>
      <c r="L3917" s="2" t="str">
        <f t="shared" si="185"/>
        <v>AA</v>
      </c>
      <c r="M3917" s="2" t="s">
        <v>564</v>
      </c>
      <c r="N3917" s="2" t="s">
        <v>417</v>
      </c>
      <c r="O3917" s="2" t="s">
        <v>70</v>
      </c>
    </row>
    <row r="3918" spans="1:15">
      <c r="A3918" s="38">
        <v>41452</v>
      </c>
      <c r="B3918" s="38">
        <v>54236</v>
      </c>
      <c r="C3918" s="131">
        <v>420</v>
      </c>
      <c r="D3918" s="39">
        <v>8.5099999999999995E-2</v>
      </c>
      <c r="E3918" s="39">
        <v>0.08</v>
      </c>
      <c r="F3918" s="40">
        <v>140000</v>
      </c>
      <c r="G3918" s="40">
        <v>140000</v>
      </c>
      <c r="H3918" s="40">
        <v>97887.33</v>
      </c>
      <c r="I3918" s="40">
        <v>100000</v>
      </c>
      <c r="J3918" s="67">
        <f t="shared" si="183"/>
        <v>0.69919521428571429</v>
      </c>
      <c r="K3918" s="39">
        <f t="shared" si="184"/>
        <v>0.7142857142857143</v>
      </c>
      <c r="L3918" s="2" t="str">
        <f t="shared" si="185"/>
        <v>A</v>
      </c>
      <c r="M3918" s="2" t="s">
        <v>616</v>
      </c>
      <c r="N3918" s="2" t="s">
        <v>424</v>
      </c>
      <c r="O3918" s="2" t="s">
        <v>70</v>
      </c>
    </row>
    <row r="3919" spans="1:15">
      <c r="A3919" s="42">
        <v>41387</v>
      </c>
      <c r="B3919" s="42">
        <v>54171</v>
      </c>
      <c r="C3919" s="130">
        <v>420</v>
      </c>
      <c r="D3919" s="43">
        <v>8.5099999999999995E-2</v>
      </c>
      <c r="E3919" s="43">
        <v>0.08</v>
      </c>
      <c r="F3919" s="44">
        <v>103000</v>
      </c>
      <c r="G3919" s="44">
        <v>103000</v>
      </c>
      <c r="H3919" s="44">
        <v>70555.3</v>
      </c>
      <c r="I3919" s="44">
        <v>73583.08</v>
      </c>
      <c r="J3919" s="68">
        <f t="shared" si="183"/>
        <v>0.68500291262135926</v>
      </c>
      <c r="K3919" s="43">
        <f t="shared" si="184"/>
        <v>0.71439883495145629</v>
      </c>
      <c r="L3919" s="41" t="str">
        <f t="shared" si="185"/>
        <v>A</v>
      </c>
      <c r="M3919" s="41" t="s">
        <v>1397</v>
      </c>
      <c r="N3919" s="41" t="s">
        <v>439</v>
      </c>
      <c r="O3919" s="41" t="s">
        <v>70</v>
      </c>
    </row>
    <row r="3920" spans="1:15">
      <c r="A3920" s="42">
        <v>41367</v>
      </c>
      <c r="B3920" s="42">
        <v>50286</v>
      </c>
      <c r="C3920" s="130">
        <v>293</v>
      </c>
      <c r="D3920" s="43">
        <v>8.5099999999999995E-2</v>
      </c>
      <c r="E3920" s="43">
        <v>0.08</v>
      </c>
      <c r="F3920" s="44">
        <v>200000</v>
      </c>
      <c r="G3920" s="44">
        <v>200000</v>
      </c>
      <c r="H3920" s="44">
        <v>133924.84</v>
      </c>
      <c r="I3920" s="44">
        <v>142879.79</v>
      </c>
      <c r="J3920" s="68">
        <f t="shared" si="183"/>
        <v>0.6696242</v>
      </c>
      <c r="K3920" s="43">
        <f t="shared" si="184"/>
        <v>0.71439895000000009</v>
      </c>
      <c r="L3920" s="41" t="str">
        <f t="shared" si="185"/>
        <v>A</v>
      </c>
      <c r="M3920" s="41" t="s">
        <v>869</v>
      </c>
      <c r="N3920" s="41" t="s">
        <v>416</v>
      </c>
      <c r="O3920" s="41" t="s">
        <v>70</v>
      </c>
    </row>
    <row r="3921" spans="1:15">
      <c r="A3921" s="38">
        <v>41696</v>
      </c>
      <c r="B3921" s="38">
        <v>50827</v>
      </c>
      <c r="C3921" s="131">
        <v>300</v>
      </c>
      <c r="D3921" s="39">
        <v>8.5099999999999995E-2</v>
      </c>
      <c r="E3921" s="39">
        <v>7.5300000000000006E-2</v>
      </c>
      <c r="F3921" s="40">
        <v>194000</v>
      </c>
      <c r="G3921" s="40">
        <v>194000</v>
      </c>
      <c r="H3921" s="40">
        <v>134229.09</v>
      </c>
      <c r="I3921" s="40">
        <v>138612.13</v>
      </c>
      <c r="J3921" s="67">
        <f t="shared" si="183"/>
        <v>0.69190252577319589</v>
      </c>
      <c r="K3921" s="39">
        <f t="shared" si="184"/>
        <v>0.71449551546391754</v>
      </c>
      <c r="L3921" s="2" t="str">
        <f t="shared" si="185"/>
        <v>A</v>
      </c>
      <c r="M3921" s="2" t="s">
        <v>732</v>
      </c>
      <c r="N3921" s="2" t="s">
        <v>424</v>
      </c>
      <c r="O3921" s="2" t="s">
        <v>70</v>
      </c>
    </row>
    <row r="3922" spans="1:15">
      <c r="A3922" s="42">
        <v>41253</v>
      </c>
      <c r="B3922" s="42">
        <v>54036</v>
      </c>
      <c r="C3922" s="130">
        <v>420</v>
      </c>
      <c r="D3922" s="43">
        <v>8.5099999999999995E-2</v>
      </c>
      <c r="E3922" s="43">
        <v>0.08</v>
      </c>
      <c r="F3922" s="44">
        <v>150000</v>
      </c>
      <c r="G3922" s="44">
        <v>150000</v>
      </c>
      <c r="H3922" s="44">
        <v>101745.01</v>
      </c>
      <c r="I3922" s="44">
        <v>107199.99</v>
      </c>
      <c r="J3922" s="68">
        <f t="shared" si="183"/>
        <v>0.67830006666666665</v>
      </c>
      <c r="K3922" s="43">
        <f t="shared" si="184"/>
        <v>0.71466660000000004</v>
      </c>
      <c r="L3922" s="41" t="str">
        <f t="shared" si="185"/>
        <v>A</v>
      </c>
      <c r="M3922" s="41" t="s">
        <v>487</v>
      </c>
      <c r="N3922" s="41" t="s">
        <v>417</v>
      </c>
      <c r="O3922" s="41" t="s">
        <v>70</v>
      </c>
    </row>
    <row r="3923" spans="1:15">
      <c r="A3923" s="42">
        <v>41558</v>
      </c>
      <c r="B3923" s="42">
        <v>50689</v>
      </c>
      <c r="C3923" s="130">
        <v>300</v>
      </c>
      <c r="D3923" s="43">
        <v>8.5099999999999995E-2</v>
      </c>
      <c r="E3923" s="43">
        <v>7.4400000000000008E-2</v>
      </c>
      <c r="F3923" s="44">
        <v>170000</v>
      </c>
      <c r="G3923" s="44">
        <v>170000</v>
      </c>
      <c r="H3923" s="44">
        <v>116370.76</v>
      </c>
      <c r="I3923" s="44">
        <v>121499.99</v>
      </c>
      <c r="J3923" s="68">
        <f t="shared" si="183"/>
        <v>0.6845338823529411</v>
      </c>
      <c r="K3923" s="43">
        <f t="shared" si="184"/>
        <v>0.71470582352941181</v>
      </c>
      <c r="L3923" s="41" t="str">
        <f t="shared" si="185"/>
        <v>A</v>
      </c>
      <c r="M3923" s="41" t="s">
        <v>609</v>
      </c>
      <c r="N3923" s="41" t="s">
        <v>428</v>
      </c>
      <c r="O3923" s="41" t="s">
        <v>70</v>
      </c>
    </row>
    <row r="3924" spans="1:15">
      <c r="A3924" s="42">
        <v>41432</v>
      </c>
      <c r="B3924" s="42">
        <v>54216</v>
      </c>
      <c r="C3924" s="130">
        <v>420</v>
      </c>
      <c r="D3924" s="43">
        <v>8.5099999999999995E-2</v>
      </c>
      <c r="E3924" s="43">
        <v>0.08</v>
      </c>
      <c r="F3924" s="44">
        <v>110000</v>
      </c>
      <c r="G3924" s="44">
        <v>110000</v>
      </c>
      <c r="H3924" s="44">
        <v>75864.75</v>
      </c>
      <c r="I3924" s="44">
        <v>78621.63</v>
      </c>
      <c r="J3924" s="68">
        <f t="shared" si="183"/>
        <v>0.68967954545454546</v>
      </c>
      <c r="K3924" s="43">
        <f t="shared" si="184"/>
        <v>0.71474209090909091</v>
      </c>
      <c r="L3924" s="41" t="str">
        <f t="shared" si="185"/>
        <v>A</v>
      </c>
      <c r="M3924" s="41" t="s">
        <v>1175</v>
      </c>
      <c r="N3924" s="41" t="s">
        <v>417</v>
      </c>
      <c r="O3924" s="41" t="s">
        <v>70</v>
      </c>
    </row>
    <row r="3925" spans="1:15">
      <c r="A3925" s="42">
        <v>41563</v>
      </c>
      <c r="B3925" s="42">
        <v>52520</v>
      </c>
      <c r="C3925" s="130">
        <v>360</v>
      </c>
      <c r="D3925" s="43">
        <v>8.5099999999999995E-2</v>
      </c>
      <c r="E3925" s="43">
        <v>0.08</v>
      </c>
      <c r="F3925" s="44">
        <v>200000</v>
      </c>
      <c r="G3925" s="44">
        <v>200000</v>
      </c>
      <c r="H3925" s="44">
        <v>138234.29999999999</v>
      </c>
      <c r="I3925" s="44">
        <v>142999.99</v>
      </c>
      <c r="J3925" s="68">
        <f t="shared" si="183"/>
        <v>0.69117149999999994</v>
      </c>
      <c r="K3925" s="43">
        <f t="shared" si="184"/>
        <v>0.71499994999999994</v>
      </c>
      <c r="L3925" s="41" t="str">
        <f t="shared" si="185"/>
        <v>A</v>
      </c>
      <c r="M3925" s="41" t="s">
        <v>945</v>
      </c>
      <c r="N3925" s="41" t="s">
        <v>417</v>
      </c>
      <c r="O3925" s="41" t="s">
        <v>70</v>
      </c>
    </row>
    <row r="3926" spans="1:15">
      <c r="A3926" s="42">
        <v>41187</v>
      </c>
      <c r="B3926" s="42">
        <v>48492</v>
      </c>
      <c r="C3926" s="130">
        <v>240</v>
      </c>
      <c r="D3926" s="43">
        <v>8.5099999999999995E-2</v>
      </c>
      <c r="E3926" s="43">
        <v>7.5300000000000006E-2</v>
      </c>
      <c r="F3926" s="44">
        <v>111000</v>
      </c>
      <c r="G3926" s="44">
        <v>111000</v>
      </c>
      <c r="H3926" s="44">
        <v>71025.87</v>
      </c>
      <c r="I3926" s="44">
        <v>79366.44</v>
      </c>
      <c r="J3926" s="68">
        <f t="shared" si="183"/>
        <v>0.63987270270270269</v>
      </c>
      <c r="K3926" s="43">
        <f t="shared" si="184"/>
        <v>0.71501297297297295</v>
      </c>
      <c r="L3926" s="41" t="str">
        <f t="shared" si="185"/>
        <v>AA</v>
      </c>
      <c r="M3926" s="41" t="s">
        <v>495</v>
      </c>
      <c r="N3926" s="41" t="s">
        <v>424</v>
      </c>
      <c r="O3926" s="41" t="s">
        <v>70</v>
      </c>
    </row>
    <row r="3927" spans="1:15">
      <c r="A3927" s="42">
        <v>41666</v>
      </c>
      <c r="B3927" s="42">
        <v>48971</v>
      </c>
      <c r="C3927" s="130">
        <v>240</v>
      </c>
      <c r="D3927" s="43">
        <v>8.5099999999999995E-2</v>
      </c>
      <c r="E3927" s="43">
        <v>7.5300000000000006E-2</v>
      </c>
      <c r="F3927" s="44">
        <v>131016.17</v>
      </c>
      <c r="G3927" s="44">
        <v>131016.17</v>
      </c>
      <c r="H3927" s="44">
        <v>90901.45</v>
      </c>
      <c r="I3927" s="44">
        <v>93703.47</v>
      </c>
      <c r="J3927" s="68">
        <f t="shared" si="183"/>
        <v>0.69381855690026661</v>
      </c>
      <c r="K3927" s="43">
        <f t="shared" si="184"/>
        <v>0.7152053826638346</v>
      </c>
      <c r="L3927" s="41" t="str">
        <f t="shared" si="185"/>
        <v>A</v>
      </c>
      <c r="M3927" s="41" t="s">
        <v>467</v>
      </c>
      <c r="N3927" s="41" t="s">
        <v>425</v>
      </c>
      <c r="O3927" s="41" t="s">
        <v>70</v>
      </c>
    </row>
    <row r="3928" spans="1:15">
      <c r="A3928" s="38">
        <v>41572</v>
      </c>
      <c r="B3928" s="38">
        <v>54356</v>
      </c>
      <c r="C3928" s="131">
        <v>420</v>
      </c>
      <c r="D3928" s="39">
        <v>8.5099999999999995E-2</v>
      </c>
      <c r="E3928" s="39">
        <v>7.5300000000000006E-2</v>
      </c>
      <c r="F3928" s="40">
        <v>200000</v>
      </c>
      <c r="G3928" s="40">
        <v>200000</v>
      </c>
      <c r="H3928" s="40">
        <v>139233.9</v>
      </c>
      <c r="I3928" s="40">
        <v>143083.85999999999</v>
      </c>
      <c r="J3928" s="67">
        <f t="shared" si="183"/>
        <v>0.6961695</v>
      </c>
      <c r="K3928" s="39">
        <f t="shared" si="184"/>
        <v>0.71541929999999998</v>
      </c>
      <c r="L3928" s="2" t="str">
        <f t="shared" si="185"/>
        <v>A</v>
      </c>
      <c r="M3928" s="2" t="s">
        <v>713</v>
      </c>
      <c r="N3928" s="2" t="s">
        <v>418</v>
      </c>
      <c r="O3928" s="2" t="s">
        <v>70</v>
      </c>
    </row>
    <row r="3929" spans="1:15">
      <c r="A3929" s="42">
        <v>41222</v>
      </c>
      <c r="B3929" s="42">
        <v>50353</v>
      </c>
      <c r="C3929" s="130">
        <v>300</v>
      </c>
      <c r="D3929" s="43">
        <v>8.5099999999999995E-2</v>
      </c>
      <c r="E3929" s="43">
        <v>7.5300000000000006E-2</v>
      </c>
      <c r="F3929" s="44">
        <v>185000</v>
      </c>
      <c r="G3929" s="44">
        <v>185000</v>
      </c>
      <c r="H3929" s="44">
        <v>121933.78</v>
      </c>
      <c r="I3929" s="44">
        <v>132364.14000000001</v>
      </c>
      <c r="J3929" s="68">
        <f t="shared" si="183"/>
        <v>0.65910151351351354</v>
      </c>
      <c r="K3929" s="43">
        <f t="shared" si="184"/>
        <v>0.71548183783783792</v>
      </c>
      <c r="L3929" s="41" t="str">
        <f t="shared" si="185"/>
        <v>A</v>
      </c>
      <c r="M3929" s="41" t="s">
        <v>586</v>
      </c>
      <c r="N3929" s="41" t="s">
        <v>416</v>
      </c>
      <c r="O3929" s="41" t="s">
        <v>70</v>
      </c>
    </row>
    <row r="3930" spans="1:15">
      <c r="A3930" s="42">
        <v>41248</v>
      </c>
      <c r="B3930" s="42">
        <v>52205</v>
      </c>
      <c r="C3930" s="130">
        <v>360</v>
      </c>
      <c r="D3930" s="43">
        <v>8.5099999999999995E-2</v>
      </c>
      <c r="E3930" s="43">
        <v>7.8100000000000003E-2</v>
      </c>
      <c r="F3930" s="44">
        <v>152000</v>
      </c>
      <c r="G3930" s="44">
        <v>152000</v>
      </c>
      <c r="H3930" s="44">
        <v>102213.92</v>
      </c>
      <c r="I3930" s="44">
        <v>108755.7</v>
      </c>
      <c r="J3930" s="68">
        <f t="shared" si="183"/>
        <v>0.67245999999999995</v>
      </c>
      <c r="K3930" s="43">
        <f t="shared" si="184"/>
        <v>0.7154980263157894</v>
      </c>
      <c r="L3930" s="41" t="str">
        <f t="shared" si="185"/>
        <v>A</v>
      </c>
      <c r="M3930" s="41" t="s">
        <v>467</v>
      </c>
      <c r="N3930" s="41" t="s">
        <v>425</v>
      </c>
      <c r="O3930" s="41" t="s">
        <v>70</v>
      </c>
    </row>
    <row r="3931" spans="1:15">
      <c r="A3931" s="42">
        <v>41145</v>
      </c>
      <c r="B3931" s="42">
        <v>52102</v>
      </c>
      <c r="C3931" s="130">
        <v>360</v>
      </c>
      <c r="D3931" s="43">
        <v>8.5099999999999995E-2</v>
      </c>
      <c r="E3931" s="43">
        <v>7.5300000000000006E-2</v>
      </c>
      <c r="F3931" s="44">
        <v>150000</v>
      </c>
      <c r="G3931" s="44">
        <v>150000</v>
      </c>
      <c r="H3931" s="44">
        <v>99617.37</v>
      </c>
      <c r="I3931" s="44">
        <v>107351.02</v>
      </c>
      <c r="J3931" s="68">
        <f t="shared" si="183"/>
        <v>0.66411579999999992</v>
      </c>
      <c r="K3931" s="43">
        <f t="shared" si="184"/>
        <v>0.71567346666666665</v>
      </c>
      <c r="L3931" s="41" t="str">
        <f t="shared" si="185"/>
        <v>A</v>
      </c>
      <c r="M3931" s="41" t="s">
        <v>772</v>
      </c>
      <c r="N3931" s="41" t="s">
        <v>417</v>
      </c>
      <c r="O3931" s="41" t="s">
        <v>70</v>
      </c>
    </row>
    <row r="3932" spans="1:15">
      <c r="A3932" s="42">
        <v>41102</v>
      </c>
      <c r="B3932" s="42">
        <v>53885</v>
      </c>
      <c r="C3932" s="130">
        <v>420</v>
      </c>
      <c r="D3932" s="43">
        <v>8.5099999999999995E-2</v>
      </c>
      <c r="E3932" s="43">
        <v>0.08</v>
      </c>
      <c r="F3932" s="44">
        <v>127000</v>
      </c>
      <c r="G3932" s="44">
        <v>127000</v>
      </c>
      <c r="H3932" s="44">
        <v>85189.92</v>
      </c>
      <c r="I3932" s="44">
        <v>90899.99</v>
      </c>
      <c r="J3932" s="68">
        <f t="shared" si="183"/>
        <v>0.67078677165354328</v>
      </c>
      <c r="K3932" s="43">
        <f t="shared" si="184"/>
        <v>0.71574795275590553</v>
      </c>
      <c r="L3932" s="41" t="str">
        <f t="shared" si="185"/>
        <v>A</v>
      </c>
      <c r="M3932" s="41" t="s">
        <v>600</v>
      </c>
      <c r="N3932" s="41" t="s">
        <v>416</v>
      </c>
      <c r="O3932" s="41" t="s">
        <v>70</v>
      </c>
    </row>
    <row r="3933" spans="1:15">
      <c r="A3933" s="38">
        <v>41565</v>
      </c>
      <c r="B3933" s="38">
        <v>54349</v>
      </c>
      <c r="C3933" s="131">
        <v>420</v>
      </c>
      <c r="D3933" s="39">
        <v>8.5099999999999995E-2</v>
      </c>
      <c r="E3933" s="39">
        <v>0.08</v>
      </c>
      <c r="F3933" s="40">
        <v>190000</v>
      </c>
      <c r="G3933" s="40">
        <v>190000</v>
      </c>
      <c r="H3933" s="40">
        <v>132339.44</v>
      </c>
      <c r="I3933" s="40">
        <v>135999.99</v>
      </c>
      <c r="J3933" s="67">
        <f t="shared" si="183"/>
        <v>0.69652336842105267</v>
      </c>
      <c r="K3933" s="39">
        <f t="shared" si="184"/>
        <v>0.71578942105263155</v>
      </c>
      <c r="L3933" s="2" t="str">
        <f t="shared" si="185"/>
        <v>A</v>
      </c>
      <c r="M3933" s="2" t="s">
        <v>466</v>
      </c>
      <c r="N3933" s="2" t="s">
        <v>421</v>
      </c>
      <c r="O3933" s="2" t="s">
        <v>70</v>
      </c>
    </row>
    <row r="3934" spans="1:15">
      <c r="A3934" s="42">
        <v>41659</v>
      </c>
      <c r="B3934" s="42">
        <v>54443</v>
      </c>
      <c r="C3934" s="130">
        <v>420</v>
      </c>
      <c r="D3934" s="43">
        <v>8.5099999999999995E-2</v>
      </c>
      <c r="E3934" s="43">
        <v>8.5099999999999995E-2</v>
      </c>
      <c r="F3934" s="44">
        <v>193000</v>
      </c>
      <c r="G3934" s="44">
        <v>193000</v>
      </c>
      <c r="H3934" s="44">
        <v>135214.07999999999</v>
      </c>
      <c r="I3934" s="44">
        <v>138147.57999999999</v>
      </c>
      <c r="J3934" s="68">
        <f t="shared" si="183"/>
        <v>0.70059108808290149</v>
      </c>
      <c r="K3934" s="43">
        <f t="shared" si="184"/>
        <v>0.71579056994818646</v>
      </c>
      <c r="L3934" s="41" t="str">
        <f t="shared" si="185"/>
        <v>A</v>
      </c>
      <c r="M3934" s="41" t="s">
        <v>454</v>
      </c>
      <c r="N3934" s="41" t="s">
        <v>416</v>
      </c>
      <c r="O3934" s="41" t="s">
        <v>70</v>
      </c>
    </row>
    <row r="3935" spans="1:15">
      <c r="A3935" s="38">
        <v>41263</v>
      </c>
      <c r="B3935" s="38">
        <v>52220</v>
      </c>
      <c r="C3935" s="131">
        <v>360</v>
      </c>
      <c r="D3935" s="39">
        <v>8.5099999999999995E-2</v>
      </c>
      <c r="E3935" s="39">
        <v>7.5300000000000006E-2</v>
      </c>
      <c r="F3935" s="40">
        <v>154200</v>
      </c>
      <c r="G3935" s="40">
        <v>154200</v>
      </c>
      <c r="H3935" s="40">
        <v>103664.64</v>
      </c>
      <c r="I3935" s="40">
        <v>110393.69</v>
      </c>
      <c r="J3935" s="67">
        <f t="shared" si="183"/>
        <v>0.67227392996108948</v>
      </c>
      <c r="K3935" s="39">
        <f t="shared" si="184"/>
        <v>0.71591238651102462</v>
      </c>
      <c r="L3935" s="2" t="str">
        <f t="shared" si="185"/>
        <v>A</v>
      </c>
      <c r="M3935" s="2" t="s">
        <v>716</v>
      </c>
      <c r="N3935" s="2" t="s">
        <v>417</v>
      </c>
      <c r="O3935" s="2" t="s">
        <v>70</v>
      </c>
    </row>
    <row r="3936" spans="1:15">
      <c r="A3936" s="42">
        <v>41341</v>
      </c>
      <c r="B3936" s="42">
        <v>50472</v>
      </c>
      <c r="C3936" s="130">
        <v>300</v>
      </c>
      <c r="D3936" s="43">
        <v>8.5099999999999995E-2</v>
      </c>
      <c r="E3936" s="43">
        <v>0.08</v>
      </c>
      <c r="F3936" s="44">
        <v>126000</v>
      </c>
      <c r="G3936" s="44">
        <v>126000</v>
      </c>
      <c r="H3936" s="44">
        <v>84314.95</v>
      </c>
      <c r="I3936" s="44">
        <v>90220.27</v>
      </c>
      <c r="J3936" s="68">
        <f t="shared" si="183"/>
        <v>0.66916626984126981</v>
      </c>
      <c r="K3936" s="43">
        <f t="shared" si="184"/>
        <v>0.71603388888888897</v>
      </c>
      <c r="L3936" s="41" t="str">
        <f t="shared" si="185"/>
        <v>A</v>
      </c>
      <c r="M3936" s="41" t="s">
        <v>471</v>
      </c>
      <c r="N3936" s="41" t="s">
        <v>424</v>
      </c>
      <c r="O3936" s="41" t="s">
        <v>70</v>
      </c>
    </row>
    <row r="3937" spans="1:15">
      <c r="A3937" s="38">
        <v>41738</v>
      </c>
      <c r="B3937" s="38">
        <v>54522</v>
      </c>
      <c r="C3937" s="131">
        <v>420</v>
      </c>
      <c r="D3937" s="39">
        <v>8.5099999999999995E-2</v>
      </c>
      <c r="E3937" s="39">
        <v>0.08</v>
      </c>
      <c r="F3937" s="40">
        <v>190000</v>
      </c>
      <c r="G3937" s="40">
        <v>190000</v>
      </c>
      <c r="H3937" s="40">
        <v>133877.43</v>
      </c>
      <c r="I3937" s="40">
        <v>136059.99</v>
      </c>
      <c r="J3937" s="67">
        <f t="shared" si="183"/>
        <v>0.70461805263157895</v>
      </c>
      <c r="K3937" s="39">
        <f t="shared" si="184"/>
        <v>0.71610521052631571</v>
      </c>
      <c r="L3937" s="2" t="str">
        <f t="shared" si="185"/>
        <v>A</v>
      </c>
      <c r="M3937" s="2" t="s">
        <v>1182</v>
      </c>
      <c r="N3937" s="2" t="s">
        <v>416</v>
      </c>
      <c r="O3937" s="2" t="s">
        <v>70</v>
      </c>
    </row>
    <row r="3938" spans="1:15">
      <c r="A3938" s="42">
        <v>41285</v>
      </c>
      <c r="B3938" s="42">
        <v>54068</v>
      </c>
      <c r="C3938" s="130">
        <v>420</v>
      </c>
      <c r="D3938" s="43">
        <v>8.5099999999999995E-2</v>
      </c>
      <c r="E3938" s="43">
        <v>0.08</v>
      </c>
      <c r="F3938" s="44">
        <v>198000</v>
      </c>
      <c r="G3938" s="44">
        <v>198000</v>
      </c>
      <c r="H3938" s="44">
        <v>135046.10999999999</v>
      </c>
      <c r="I3938" s="44">
        <v>141811.69</v>
      </c>
      <c r="J3938" s="68">
        <f t="shared" si="183"/>
        <v>0.68205106060606058</v>
      </c>
      <c r="K3938" s="43">
        <f t="shared" si="184"/>
        <v>0.71622065656565659</v>
      </c>
      <c r="L3938" s="41" t="str">
        <f t="shared" si="185"/>
        <v>A</v>
      </c>
      <c r="M3938" s="41" t="s">
        <v>454</v>
      </c>
      <c r="N3938" s="41" t="s">
        <v>416</v>
      </c>
      <c r="O3938" s="41" t="s">
        <v>70</v>
      </c>
    </row>
    <row r="3939" spans="1:15">
      <c r="A3939" s="42">
        <v>41437</v>
      </c>
      <c r="B3939" s="42">
        <v>48681</v>
      </c>
      <c r="C3939" s="130">
        <v>238</v>
      </c>
      <c r="D3939" s="43">
        <v>8.5099999999999995E-2</v>
      </c>
      <c r="E3939" s="43">
        <v>7.4400000000000008E-2</v>
      </c>
      <c r="F3939" s="44">
        <v>194000</v>
      </c>
      <c r="G3939" s="44">
        <v>194000</v>
      </c>
      <c r="H3939" s="44">
        <v>128843.16</v>
      </c>
      <c r="I3939" s="44">
        <v>138999.99</v>
      </c>
      <c r="J3939" s="68">
        <f t="shared" si="183"/>
        <v>0.66414000000000006</v>
      </c>
      <c r="K3939" s="43">
        <f t="shared" si="184"/>
        <v>0.71649479381443293</v>
      </c>
      <c r="L3939" s="41" t="str">
        <f t="shared" si="185"/>
        <v>A</v>
      </c>
      <c r="M3939" s="41" t="s">
        <v>602</v>
      </c>
      <c r="N3939" s="41" t="s">
        <v>421</v>
      </c>
      <c r="O3939" s="41" t="s">
        <v>70</v>
      </c>
    </row>
    <row r="3940" spans="1:15">
      <c r="A3940" s="42">
        <v>41206</v>
      </c>
      <c r="B3940" s="42">
        <v>52010</v>
      </c>
      <c r="C3940" s="130">
        <v>355</v>
      </c>
      <c r="D3940" s="43">
        <v>8.5099999999999995E-2</v>
      </c>
      <c r="E3940" s="43">
        <v>0.08</v>
      </c>
      <c r="F3940" s="44">
        <v>100000</v>
      </c>
      <c r="G3940" s="44">
        <v>100000</v>
      </c>
      <c r="H3940" s="44">
        <v>66771.570000000007</v>
      </c>
      <c r="I3940" s="44">
        <v>71649.990000000005</v>
      </c>
      <c r="J3940" s="68">
        <f t="shared" si="183"/>
        <v>0.66771570000000002</v>
      </c>
      <c r="K3940" s="43">
        <f t="shared" si="184"/>
        <v>0.71649990000000008</v>
      </c>
      <c r="L3940" s="41" t="str">
        <f t="shared" si="185"/>
        <v>A</v>
      </c>
      <c r="M3940" s="41" t="s">
        <v>837</v>
      </c>
      <c r="N3940" s="41" t="s">
        <v>437</v>
      </c>
      <c r="O3940" s="41" t="s">
        <v>70</v>
      </c>
    </row>
    <row r="3941" spans="1:15">
      <c r="A3941" s="38">
        <v>41207</v>
      </c>
      <c r="B3941" s="38">
        <v>53990</v>
      </c>
      <c r="C3941" s="131">
        <v>420</v>
      </c>
      <c r="D3941" s="39">
        <v>8.5099999999999995E-2</v>
      </c>
      <c r="E3941" s="39">
        <v>7.4400000000000008E-2</v>
      </c>
      <c r="F3941" s="40">
        <v>171500</v>
      </c>
      <c r="G3941" s="40">
        <v>171500</v>
      </c>
      <c r="H3941" s="40">
        <v>116136.58</v>
      </c>
      <c r="I3941" s="40">
        <v>122881.59</v>
      </c>
      <c r="J3941" s="67">
        <f t="shared" si="183"/>
        <v>0.6771812244897959</v>
      </c>
      <c r="K3941" s="39">
        <f t="shared" si="184"/>
        <v>0.71651072886297373</v>
      </c>
      <c r="L3941" s="2" t="str">
        <f t="shared" si="185"/>
        <v>A</v>
      </c>
      <c r="M3941" s="2" t="s">
        <v>566</v>
      </c>
      <c r="N3941" s="2" t="s">
        <v>420</v>
      </c>
      <c r="O3941" s="2" t="s">
        <v>70</v>
      </c>
    </row>
    <row r="3942" spans="1:15">
      <c r="A3942" s="42">
        <v>41540</v>
      </c>
      <c r="B3942" s="42">
        <v>54324</v>
      </c>
      <c r="C3942" s="130">
        <v>420</v>
      </c>
      <c r="D3942" s="43">
        <v>8.5099999999999995E-2</v>
      </c>
      <c r="E3942" s="43">
        <v>0.08</v>
      </c>
      <c r="F3942" s="44">
        <v>177224.92</v>
      </c>
      <c r="G3942" s="44">
        <v>177224.92</v>
      </c>
      <c r="H3942" s="44">
        <v>124947.61</v>
      </c>
      <c r="I3942" s="44">
        <v>127000</v>
      </c>
      <c r="J3942" s="68">
        <f t="shared" si="183"/>
        <v>0.70502280379079862</v>
      </c>
      <c r="K3942" s="43">
        <f t="shared" si="184"/>
        <v>0.71660351151519774</v>
      </c>
      <c r="L3942" s="41" t="str">
        <f t="shared" si="185"/>
        <v>A</v>
      </c>
      <c r="M3942" s="41" t="s">
        <v>769</v>
      </c>
      <c r="N3942" s="41" t="s">
        <v>440</v>
      </c>
      <c r="O3942" s="41" t="s">
        <v>70</v>
      </c>
    </row>
    <row r="3943" spans="1:15">
      <c r="A3943" s="38">
        <v>41199</v>
      </c>
      <c r="B3943" s="38">
        <v>50208</v>
      </c>
      <c r="C3943" s="131">
        <v>296</v>
      </c>
      <c r="D3943" s="39">
        <v>8.5099999999999995E-2</v>
      </c>
      <c r="E3943" s="39">
        <v>0.08</v>
      </c>
      <c r="F3943" s="40">
        <v>160000</v>
      </c>
      <c r="G3943" s="40">
        <v>160000</v>
      </c>
      <c r="H3943" s="40">
        <v>110040.94</v>
      </c>
      <c r="I3943" s="40">
        <v>114660</v>
      </c>
      <c r="J3943" s="67">
        <f t="shared" si="183"/>
        <v>0.68775587500000002</v>
      </c>
      <c r="K3943" s="39">
        <f t="shared" si="184"/>
        <v>0.71662499999999996</v>
      </c>
      <c r="L3943" s="2" t="str">
        <f t="shared" si="185"/>
        <v>A</v>
      </c>
      <c r="M3943" s="2" t="s">
        <v>740</v>
      </c>
      <c r="N3943" s="2" t="s">
        <v>417</v>
      </c>
      <c r="O3943" s="2" t="s">
        <v>70</v>
      </c>
    </row>
    <row r="3944" spans="1:15">
      <c r="A3944" s="42">
        <v>41519</v>
      </c>
      <c r="B3944" s="42">
        <v>50650</v>
      </c>
      <c r="C3944" s="130">
        <v>300</v>
      </c>
      <c r="D3944" s="43">
        <v>8.5099999999999995E-2</v>
      </c>
      <c r="E3944" s="43">
        <v>7.5300000000000006E-2</v>
      </c>
      <c r="F3944" s="44">
        <v>100000</v>
      </c>
      <c r="G3944" s="44">
        <v>100000</v>
      </c>
      <c r="H3944" s="44">
        <v>68551.710000000006</v>
      </c>
      <c r="I3944" s="44">
        <v>71664.53</v>
      </c>
      <c r="J3944" s="68">
        <f t="shared" si="183"/>
        <v>0.6855171000000001</v>
      </c>
      <c r="K3944" s="43">
        <f t="shared" si="184"/>
        <v>0.71664530000000004</v>
      </c>
      <c r="L3944" s="41" t="str">
        <f t="shared" si="185"/>
        <v>A</v>
      </c>
      <c r="M3944" s="41" t="s">
        <v>938</v>
      </c>
      <c r="N3944" s="41" t="s">
        <v>417</v>
      </c>
      <c r="O3944" s="41" t="s">
        <v>70</v>
      </c>
    </row>
    <row r="3945" spans="1:15">
      <c r="A3945" s="42">
        <v>41093</v>
      </c>
      <c r="B3945" s="42">
        <v>53876</v>
      </c>
      <c r="C3945" s="130">
        <v>420</v>
      </c>
      <c r="D3945" s="43">
        <v>8.5099999999999995E-2</v>
      </c>
      <c r="E3945" s="43">
        <v>0.08</v>
      </c>
      <c r="F3945" s="44">
        <v>173000</v>
      </c>
      <c r="G3945" s="44">
        <v>173000</v>
      </c>
      <c r="H3945" s="44">
        <v>116216.38</v>
      </c>
      <c r="I3945" s="44">
        <v>123999.99</v>
      </c>
      <c r="J3945" s="68">
        <f t="shared" si="183"/>
        <v>0.67177098265895951</v>
      </c>
      <c r="K3945" s="43">
        <f t="shared" si="184"/>
        <v>0.71676294797687867</v>
      </c>
      <c r="L3945" s="41" t="str">
        <f t="shared" si="185"/>
        <v>A</v>
      </c>
      <c r="M3945" s="41" t="s">
        <v>544</v>
      </c>
      <c r="N3945" s="41" t="s">
        <v>419</v>
      </c>
      <c r="O3945" s="41" t="s">
        <v>70</v>
      </c>
    </row>
    <row r="3946" spans="1:15">
      <c r="A3946" s="38">
        <v>41295</v>
      </c>
      <c r="B3946" s="38">
        <v>54078</v>
      </c>
      <c r="C3946" s="131">
        <v>420</v>
      </c>
      <c r="D3946" s="39">
        <v>8.5099999999999995E-2</v>
      </c>
      <c r="E3946" s="39">
        <v>0.08</v>
      </c>
      <c r="F3946" s="40">
        <v>80000</v>
      </c>
      <c r="G3946" s="40">
        <v>80000</v>
      </c>
      <c r="H3946" s="40">
        <v>54559.87</v>
      </c>
      <c r="I3946" s="40">
        <v>57341.35</v>
      </c>
      <c r="J3946" s="67">
        <f t="shared" si="183"/>
        <v>0.68199837500000005</v>
      </c>
      <c r="K3946" s="39">
        <f t="shared" si="184"/>
        <v>0.71676687500000003</v>
      </c>
      <c r="L3946" s="2" t="str">
        <f t="shared" si="185"/>
        <v>A</v>
      </c>
      <c r="M3946" s="2" t="s">
        <v>797</v>
      </c>
      <c r="N3946" s="2" t="s">
        <v>416</v>
      </c>
      <c r="O3946" s="2" t="s">
        <v>70</v>
      </c>
    </row>
    <row r="3947" spans="1:15">
      <c r="A3947" s="38">
        <v>41627</v>
      </c>
      <c r="B3947" s="38">
        <v>54411</v>
      </c>
      <c r="C3947" s="131">
        <v>420</v>
      </c>
      <c r="D3947" s="39">
        <v>8.5099999999999995E-2</v>
      </c>
      <c r="E3947" s="39">
        <v>7.5300000000000006E-2</v>
      </c>
      <c r="F3947" s="40">
        <v>130000</v>
      </c>
      <c r="G3947" s="40">
        <v>130000</v>
      </c>
      <c r="H3947" s="40">
        <v>90949.7</v>
      </c>
      <c r="I3947" s="40">
        <v>93180.38</v>
      </c>
      <c r="J3947" s="67">
        <f t="shared" si="183"/>
        <v>0.69961307692307695</v>
      </c>
      <c r="K3947" s="39">
        <f t="shared" si="184"/>
        <v>0.71677215384615389</v>
      </c>
      <c r="L3947" s="2" t="str">
        <f t="shared" si="185"/>
        <v>A</v>
      </c>
      <c r="M3947" s="2" t="s">
        <v>913</v>
      </c>
      <c r="N3947" s="2" t="s">
        <v>417</v>
      </c>
      <c r="O3947" s="2" t="s">
        <v>70</v>
      </c>
    </row>
    <row r="3948" spans="1:15">
      <c r="A3948" s="42">
        <v>41481</v>
      </c>
      <c r="B3948" s="42">
        <v>48786</v>
      </c>
      <c r="C3948" s="130">
        <v>240</v>
      </c>
      <c r="D3948" s="43">
        <v>8.5099999999999995E-2</v>
      </c>
      <c r="E3948" s="43">
        <v>0.08</v>
      </c>
      <c r="F3948" s="44">
        <v>130000</v>
      </c>
      <c r="G3948" s="44">
        <v>130000</v>
      </c>
      <c r="H3948" s="44">
        <v>90402.94</v>
      </c>
      <c r="I3948" s="44">
        <v>93192.23</v>
      </c>
      <c r="J3948" s="68">
        <f t="shared" si="183"/>
        <v>0.69540723076923083</v>
      </c>
      <c r="K3948" s="43">
        <f t="shared" si="184"/>
        <v>0.71686330769230766</v>
      </c>
      <c r="L3948" s="41" t="str">
        <f t="shared" si="185"/>
        <v>A</v>
      </c>
      <c r="M3948" s="41" t="s">
        <v>493</v>
      </c>
      <c r="N3948" s="41" t="s">
        <v>427</v>
      </c>
      <c r="O3948" s="41" t="s">
        <v>70</v>
      </c>
    </row>
    <row r="3949" spans="1:15">
      <c r="A3949" s="42">
        <v>41577</v>
      </c>
      <c r="B3949" s="42">
        <v>50920</v>
      </c>
      <c r="C3949" s="130">
        <v>307</v>
      </c>
      <c r="D3949" s="43">
        <v>8.5099999999999995E-2</v>
      </c>
      <c r="E3949" s="43">
        <v>0.08</v>
      </c>
      <c r="F3949" s="44">
        <v>192500</v>
      </c>
      <c r="G3949" s="44">
        <v>192500</v>
      </c>
      <c r="H3949" s="44">
        <v>132172.65</v>
      </c>
      <c r="I3949" s="44">
        <v>137999.99</v>
      </c>
      <c r="J3949" s="68">
        <f t="shared" si="183"/>
        <v>0.68661116883116879</v>
      </c>
      <c r="K3949" s="43">
        <f t="shared" si="184"/>
        <v>0.71688306493506493</v>
      </c>
      <c r="L3949" s="41" t="str">
        <f t="shared" si="185"/>
        <v>A</v>
      </c>
      <c r="M3949" s="41" t="s">
        <v>746</v>
      </c>
      <c r="N3949" s="41" t="s">
        <v>417</v>
      </c>
      <c r="O3949" s="41" t="s">
        <v>70</v>
      </c>
    </row>
    <row r="3950" spans="1:15">
      <c r="A3950" s="38">
        <v>41089</v>
      </c>
      <c r="B3950" s="38">
        <v>51985</v>
      </c>
      <c r="C3950" s="131">
        <v>358</v>
      </c>
      <c r="D3950" s="39">
        <v>8.5099999999999995E-2</v>
      </c>
      <c r="E3950" s="39">
        <v>8.5099999999999995E-2</v>
      </c>
      <c r="F3950" s="40">
        <v>85000</v>
      </c>
      <c r="G3950" s="40">
        <v>85000</v>
      </c>
      <c r="H3950" s="40">
        <v>58608.97</v>
      </c>
      <c r="I3950" s="40">
        <v>60963.040000000001</v>
      </c>
      <c r="J3950" s="67">
        <f t="shared" si="183"/>
        <v>0.68951729411764706</v>
      </c>
      <c r="K3950" s="39">
        <f t="shared" si="184"/>
        <v>0.71721223529411771</v>
      </c>
      <c r="L3950" s="2" t="str">
        <f t="shared" si="185"/>
        <v>A</v>
      </c>
      <c r="M3950" s="2" t="s">
        <v>595</v>
      </c>
      <c r="N3950" s="2" t="s">
        <v>423</v>
      </c>
      <c r="O3950" s="2" t="s">
        <v>70</v>
      </c>
    </row>
    <row r="3951" spans="1:15">
      <c r="A3951" s="42">
        <v>41415</v>
      </c>
      <c r="B3951" s="42">
        <v>47747</v>
      </c>
      <c r="C3951" s="130">
        <v>208</v>
      </c>
      <c r="D3951" s="43">
        <v>8.5099999999999995E-2</v>
      </c>
      <c r="E3951" s="43">
        <v>0.08</v>
      </c>
      <c r="F3951" s="44">
        <v>145000</v>
      </c>
      <c r="G3951" s="44">
        <v>145000</v>
      </c>
      <c r="H3951" s="44">
        <v>79071.28</v>
      </c>
      <c r="I3951" s="44">
        <v>103999.99</v>
      </c>
      <c r="J3951" s="68">
        <f t="shared" si="183"/>
        <v>0.54531917241379313</v>
      </c>
      <c r="K3951" s="43">
        <f t="shared" si="184"/>
        <v>0.71724131034482763</v>
      </c>
      <c r="L3951" s="41" t="str">
        <f t="shared" si="185"/>
        <v>AA</v>
      </c>
      <c r="M3951" s="41" t="s">
        <v>496</v>
      </c>
      <c r="N3951" s="41" t="s">
        <v>417</v>
      </c>
      <c r="O3951" s="41" t="s">
        <v>70</v>
      </c>
    </row>
    <row r="3952" spans="1:15">
      <c r="A3952" s="42">
        <v>41243</v>
      </c>
      <c r="B3952" s="42">
        <v>54026</v>
      </c>
      <c r="C3952" s="130">
        <v>420</v>
      </c>
      <c r="D3952" s="43">
        <v>8.5099999999999995E-2</v>
      </c>
      <c r="E3952" s="43">
        <v>7.4400000000000008E-2</v>
      </c>
      <c r="F3952" s="44">
        <v>153500</v>
      </c>
      <c r="G3952" s="44">
        <v>153500</v>
      </c>
      <c r="H3952" s="44">
        <v>105259.16</v>
      </c>
      <c r="I3952" s="44">
        <v>110101.24</v>
      </c>
      <c r="J3952" s="68">
        <f t="shared" si="183"/>
        <v>0.68572742671009779</v>
      </c>
      <c r="K3952" s="43">
        <f t="shared" si="184"/>
        <v>0.71727192182410426</v>
      </c>
      <c r="L3952" s="41" t="str">
        <f t="shared" si="185"/>
        <v>A</v>
      </c>
      <c r="M3952" s="41" t="s">
        <v>461</v>
      </c>
      <c r="N3952" s="41" t="s">
        <v>416</v>
      </c>
      <c r="O3952" s="41" t="s">
        <v>70</v>
      </c>
    </row>
    <row r="3953" spans="1:15">
      <c r="A3953" s="42">
        <v>41208</v>
      </c>
      <c r="B3953" s="42">
        <v>53991</v>
      </c>
      <c r="C3953" s="130">
        <v>420</v>
      </c>
      <c r="D3953" s="43">
        <v>8.5099999999999995E-2</v>
      </c>
      <c r="E3953" s="43">
        <v>0.08</v>
      </c>
      <c r="F3953" s="44">
        <v>167290</v>
      </c>
      <c r="G3953" s="44">
        <v>167290</v>
      </c>
      <c r="H3953" s="44">
        <v>113343.58</v>
      </c>
      <c r="I3953" s="44">
        <v>119999.99</v>
      </c>
      <c r="J3953" s="68">
        <f t="shared" si="183"/>
        <v>0.67752752704883734</v>
      </c>
      <c r="K3953" s="43">
        <f t="shared" si="184"/>
        <v>0.71731717377009985</v>
      </c>
      <c r="L3953" s="41" t="str">
        <f t="shared" si="185"/>
        <v>A</v>
      </c>
      <c r="M3953" s="41" t="s">
        <v>1186</v>
      </c>
      <c r="N3953" s="41" t="s">
        <v>424</v>
      </c>
      <c r="O3953" s="41" t="s">
        <v>70</v>
      </c>
    </row>
    <row r="3954" spans="1:15">
      <c r="A3954" s="42">
        <v>41486</v>
      </c>
      <c r="B3954" s="42">
        <v>50921</v>
      </c>
      <c r="C3954" s="130">
        <v>310</v>
      </c>
      <c r="D3954" s="43">
        <v>8.5099999999999995E-2</v>
      </c>
      <c r="E3954" s="43">
        <v>0.08</v>
      </c>
      <c r="F3954" s="44">
        <v>120000</v>
      </c>
      <c r="G3954" s="44">
        <v>120000</v>
      </c>
      <c r="H3954" s="44">
        <v>81674.460000000006</v>
      </c>
      <c r="I3954" s="44">
        <v>86084.04</v>
      </c>
      <c r="J3954" s="68">
        <f t="shared" si="183"/>
        <v>0.68062050000000007</v>
      </c>
      <c r="K3954" s="43">
        <f t="shared" si="184"/>
        <v>0.71736699999999998</v>
      </c>
      <c r="L3954" s="41" t="str">
        <f t="shared" si="185"/>
        <v>A</v>
      </c>
      <c r="M3954" s="41" t="s">
        <v>587</v>
      </c>
      <c r="N3954" s="41" t="s">
        <v>421</v>
      </c>
      <c r="O3954" s="41" t="s">
        <v>70</v>
      </c>
    </row>
    <row r="3955" spans="1:15">
      <c r="A3955" s="38">
        <v>41239</v>
      </c>
      <c r="B3955" s="38">
        <v>52957</v>
      </c>
      <c r="C3955" s="131">
        <v>385</v>
      </c>
      <c r="D3955" s="39">
        <v>8.5099999999999995E-2</v>
      </c>
      <c r="E3955" s="39">
        <v>7.8100000000000003E-2</v>
      </c>
      <c r="F3955" s="40">
        <v>152000</v>
      </c>
      <c r="G3955" s="40">
        <v>152000</v>
      </c>
      <c r="H3955" s="40">
        <v>102617.64</v>
      </c>
      <c r="I3955" s="40">
        <v>109046.68</v>
      </c>
      <c r="J3955" s="67">
        <f t="shared" si="183"/>
        <v>0.67511605263157892</v>
      </c>
      <c r="K3955" s="39">
        <f t="shared" si="184"/>
        <v>0.7174123684210526</v>
      </c>
      <c r="L3955" s="2" t="str">
        <f t="shared" si="185"/>
        <v>A</v>
      </c>
      <c r="M3955" s="2" t="s">
        <v>467</v>
      </c>
      <c r="N3955" s="2" t="s">
        <v>425</v>
      </c>
      <c r="O3955" s="2" t="s">
        <v>70</v>
      </c>
    </row>
    <row r="3956" spans="1:15">
      <c r="A3956" s="42">
        <v>41278</v>
      </c>
      <c r="B3956" s="42">
        <v>52235</v>
      </c>
      <c r="C3956" s="130">
        <v>360</v>
      </c>
      <c r="D3956" s="43">
        <v>8.5099999999999995E-2</v>
      </c>
      <c r="E3956" s="43">
        <v>7.5300000000000006E-2</v>
      </c>
      <c r="F3956" s="44">
        <v>160000</v>
      </c>
      <c r="G3956" s="44">
        <v>160000</v>
      </c>
      <c r="H3956" s="44">
        <v>108182.22</v>
      </c>
      <c r="I3956" s="44">
        <v>114795.17</v>
      </c>
      <c r="J3956" s="68">
        <f t="shared" si="183"/>
        <v>0.67613887500000003</v>
      </c>
      <c r="K3956" s="43">
        <f t="shared" si="184"/>
        <v>0.71746981249999997</v>
      </c>
      <c r="L3956" s="41" t="str">
        <f t="shared" si="185"/>
        <v>A</v>
      </c>
      <c r="M3956" s="41" t="s">
        <v>690</v>
      </c>
      <c r="N3956" s="41" t="s">
        <v>417</v>
      </c>
      <c r="O3956" s="41" t="s">
        <v>70</v>
      </c>
    </row>
    <row r="3957" spans="1:15">
      <c r="A3957" s="42">
        <v>41278</v>
      </c>
      <c r="B3957" s="42">
        <v>54061</v>
      </c>
      <c r="C3957" s="130">
        <v>420</v>
      </c>
      <c r="D3957" s="43">
        <v>8.5099999999999995E-2</v>
      </c>
      <c r="E3957" s="43">
        <v>7.5300000000000006E-2</v>
      </c>
      <c r="F3957" s="44">
        <v>121151</v>
      </c>
      <c r="G3957" s="44">
        <v>121151</v>
      </c>
      <c r="H3957" s="44">
        <v>82796.03</v>
      </c>
      <c r="I3957" s="44">
        <v>86932.77</v>
      </c>
      <c r="J3957" s="68">
        <f t="shared" si="183"/>
        <v>0.68341185792936088</v>
      </c>
      <c r="K3957" s="43">
        <f t="shared" si="184"/>
        <v>0.71755718070837227</v>
      </c>
      <c r="L3957" s="41" t="str">
        <f t="shared" si="185"/>
        <v>A</v>
      </c>
      <c r="M3957" s="41" t="s">
        <v>1219</v>
      </c>
      <c r="N3957" s="41" t="s">
        <v>416</v>
      </c>
      <c r="O3957" s="41" t="s">
        <v>70</v>
      </c>
    </row>
    <row r="3958" spans="1:15">
      <c r="A3958" s="38">
        <v>41288</v>
      </c>
      <c r="B3958" s="38">
        <v>54071</v>
      </c>
      <c r="C3958" s="131">
        <v>420</v>
      </c>
      <c r="D3958" s="39">
        <v>8.5099999999999995E-2</v>
      </c>
      <c r="E3958" s="39">
        <v>7.5300000000000006E-2</v>
      </c>
      <c r="F3958" s="40">
        <v>156385</v>
      </c>
      <c r="G3958" s="40">
        <v>156385</v>
      </c>
      <c r="H3958" s="40">
        <v>106820.69</v>
      </c>
      <c r="I3958" s="40">
        <v>112215.76</v>
      </c>
      <c r="J3958" s="67">
        <f t="shared" si="183"/>
        <v>0.68306225021581357</v>
      </c>
      <c r="K3958" s="39">
        <f t="shared" si="184"/>
        <v>0.71756089138983914</v>
      </c>
      <c r="L3958" s="2" t="str">
        <f t="shared" si="185"/>
        <v>A</v>
      </c>
      <c r="M3958" s="2" t="s">
        <v>823</v>
      </c>
      <c r="N3958" s="2" t="s">
        <v>422</v>
      </c>
      <c r="O3958" s="2" t="s">
        <v>70</v>
      </c>
    </row>
    <row r="3959" spans="1:15">
      <c r="A3959" s="42">
        <v>41361</v>
      </c>
      <c r="B3959" s="42">
        <v>54145</v>
      </c>
      <c r="C3959" s="130">
        <v>420</v>
      </c>
      <c r="D3959" s="43">
        <v>8.5099999999999995E-2</v>
      </c>
      <c r="E3959" s="43">
        <v>0.08</v>
      </c>
      <c r="F3959" s="44">
        <v>145000</v>
      </c>
      <c r="G3959" s="44">
        <v>145000</v>
      </c>
      <c r="H3959" s="44">
        <v>99529.98</v>
      </c>
      <c r="I3959" s="44">
        <v>104081.48</v>
      </c>
      <c r="J3959" s="68">
        <f t="shared" si="183"/>
        <v>0.68641365517241382</v>
      </c>
      <c r="K3959" s="43">
        <f t="shared" si="184"/>
        <v>0.71780331034482758</v>
      </c>
      <c r="L3959" s="41" t="str">
        <f t="shared" si="185"/>
        <v>A</v>
      </c>
      <c r="M3959" s="41" t="s">
        <v>903</v>
      </c>
      <c r="N3959" s="41" t="s">
        <v>419</v>
      </c>
      <c r="O3959" s="41" t="s">
        <v>70</v>
      </c>
    </row>
    <row r="3960" spans="1:15">
      <c r="A3960" s="42">
        <v>41572</v>
      </c>
      <c r="B3960" s="42">
        <v>52529</v>
      </c>
      <c r="C3960" s="130">
        <v>360</v>
      </c>
      <c r="D3960" s="43">
        <v>8.5099999999999995E-2</v>
      </c>
      <c r="E3960" s="43">
        <v>7.4400000000000008E-2</v>
      </c>
      <c r="F3960" s="44">
        <v>111600</v>
      </c>
      <c r="G3960" s="44">
        <v>111600</v>
      </c>
      <c r="H3960" s="44">
        <v>77440.289999999994</v>
      </c>
      <c r="I3960" s="44">
        <v>80108.53</v>
      </c>
      <c r="J3960" s="68">
        <f t="shared" si="183"/>
        <v>0.69390940860215045</v>
      </c>
      <c r="K3960" s="43">
        <f t="shared" si="184"/>
        <v>0.71781836917562725</v>
      </c>
      <c r="L3960" s="41" t="str">
        <f t="shared" si="185"/>
        <v>A</v>
      </c>
      <c r="M3960" s="41" t="s">
        <v>453</v>
      </c>
      <c r="N3960" s="41" t="s">
        <v>418</v>
      </c>
      <c r="O3960" s="41" t="s">
        <v>70</v>
      </c>
    </row>
    <row r="3961" spans="1:15">
      <c r="A3961" s="42">
        <v>41191</v>
      </c>
      <c r="B3961" s="42">
        <v>49287</v>
      </c>
      <c r="C3961" s="130">
        <v>266</v>
      </c>
      <c r="D3961" s="43">
        <v>8.5099999999999995E-2</v>
      </c>
      <c r="E3961" s="43">
        <v>7.5300000000000006E-2</v>
      </c>
      <c r="F3961" s="44">
        <v>153220</v>
      </c>
      <c r="G3961" s="44">
        <v>153220</v>
      </c>
      <c r="H3961" s="44">
        <v>99636.68</v>
      </c>
      <c r="I3961" s="44">
        <v>109999.99</v>
      </c>
      <c r="J3961" s="68">
        <f t="shared" si="183"/>
        <v>0.65028508027672627</v>
      </c>
      <c r="K3961" s="43">
        <f t="shared" si="184"/>
        <v>0.71792187703955102</v>
      </c>
      <c r="L3961" s="41" t="str">
        <f t="shared" si="185"/>
        <v>A</v>
      </c>
      <c r="M3961" s="41" t="s">
        <v>476</v>
      </c>
      <c r="N3961" s="41" t="s">
        <v>421</v>
      </c>
      <c r="O3961" s="41" t="s">
        <v>70</v>
      </c>
    </row>
    <row r="3962" spans="1:15">
      <c r="A3962" s="38">
        <v>41515</v>
      </c>
      <c r="B3962" s="38">
        <v>44649</v>
      </c>
      <c r="C3962" s="131">
        <v>103</v>
      </c>
      <c r="D3962" s="39">
        <v>8.5099999999999995E-2</v>
      </c>
      <c r="E3962" s="39">
        <v>7.4400000000000008E-2</v>
      </c>
      <c r="F3962" s="40">
        <v>195000</v>
      </c>
      <c r="G3962" s="40">
        <v>195000</v>
      </c>
      <c r="H3962" s="40">
        <v>110682.57</v>
      </c>
      <c r="I3962" s="40">
        <v>139999.99</v>
      </c>
      <c r="J3962" s="67">
        <f t="shared" si="183"/>
        <v>0.56760292307692306</v>
      </c>
      <c r="K3962" s="39">
        <f t="shared" si="184"/>
        <v>0.71794866666666657</v>
      </c>
      <c r="L3962" s="2" t="str">
        <f t="shared" si="185"/>
        <v>AA</v>
      </c>
      <c r="M3962" s="2" t="s">
        <v>505</v>
      </c>
      <c r="N3962" s="2" t="s">
        <v>424</v>
      </c>
      <c r="O3962" s="2" t="s">
        <v>70</v>
      </c>
    </row>
    <row r="3963" spans="1:15">
      <c r="A3963" s="42">
        <v>41453</v>
      </c>
      <c r="B3963" s="42">
        <v>48515</v>
      </c>
      <c r="C3963" s="130">
        <v>232</v>
      </c>
      <c r="D3963" s="43">
        <v>8.5099999999999995E-2</v>
      </c>
      <c r="E3963" s="43">
        <v>0.08</v>
      </c>
      <c r="F3963" s="44">
        <v>195000</v>
      </c>
      <c r="G3963" s="44">
        <v>195000</v>
      </c>
      <c r="H3963" s="44">
        <v>129437.49</v>
      </c>
      <c r="I3963" s="44">
        <v>139999.99</v>
      </c>
      <c r="J3963" s="68">
        <f t="shared" si="183"/>
        <v>0.66378199999999998</v>
      </c>
      <c r="K3963" s="43">
        <f t="shared" si="184"/>
        <v>0.71794866666666657</v>
      </c>
      <c r="L3963" s="41" t="str">
        <f t="shared" si="185"/>
        <v>A</v>
      </c>
      <c r="M3963" s="41" t="s">
        <v>564</v>
      </c>
      <c r="N3963" s="41" t="s">
        <v>417</v>
      </c>
      <c r="O3963" s="41" t="s">
        <v>70</v>
      </c>
    </row>
    <row r="3964" spans="1:15">
      <c r="A3964" s="42">
        <v>41383</v>
      </c>
      <c r="B3964" s="42">
        <v>50514</v>
      </c>
      <c r="C3964" s="130">
        <v>300</v>
      </c>
      <c r="D3964" s="43">
        <v>8.5099999999999995E-2</v>
      </c>
      <c r="E3964" s="43">
        <v>0.08</v>
      </c>
      <c r="F3964" s="44">
        <v>195000</v>
      </c>
      <c r="G3964" s="44">
        <v>195000</v>
      </c>
      <c r="H3964" s="44">
        <v>131241.79</v>
      </c>
      <c r="I3964" s="44">
        <v>139999.99</v>
      </c>
      <c r="J3964" s="68">
        <f t="shared" si="183"/>
        <v>0.6730348205128206</v>
      </c>
      <c r="K3964" s="43">
        <f t="shared" si="184"/>
        <v>0.71794866666666657</v>
      </c>
      <c r="L3964" s="41" t="str">
        <f t="shared" si="185"/>
        <v>A</v>
      </c>
      <c r="M3964" s="41" t="s">
        <v>564</v>
      </c>
      <c r="N3964" s="41" t="s">
        <v>417</v>
      </c>
      <c r="O3964" s="41" t="s">
        <v>70</v>
      </c>
    </row>
    <row r="3965" spans="1:15">
      <c r="A3965" s="42">
        <v>41078</v>
      </c>
      <c r="B3965" s="42">
        <v>43879</v>
      </c>
      <c r="C3965" s="130">
        <v>92</v>
      </c>
      <c r="D3965" s="43">
        <v>8.5099999999999995E-2</v>
      </c>
      <c r="E3965" s="43">
        <v>0.08</v>
      </c>
      <c r="F3965" s="44">
        <v>128000</v>
      </c>
      <c r="G3965" s="44">
        <v>128000</v>
      </c>
      <c r="H3965" s="44">
        <v>72854.850000000006</v>
      </c>
      <c r="I3965" s="44">
        <v>91900</v>
      </c>
      <c r="J3965" s="68">
        <f t="shared" si="183"/>
        <v>0.56917851562499999</v>
      </c>
      <c r="K3965" s="43">
        <f t="shared" si="184"/>
        <v>0.71796875000000004</v>
      </c>
      <c r="L3965" s="41" t="str">
        <f t="shared" si="185"/>
        <v>AA</v>
      </c>
      <c r="M3965" s="41" t="s">
        <v>564</v>
      </c>
      <c r="N3965" s="41" t="s">
        <v>417</v>
      </c>
      <c r="O3965" s="41" t="s">
        <v>70</v>
      </c>
    </row>
    <row r="3966" spans="1:15">
      <c r="A3966" s="38">
        <v>41528</v>
      </c>
      <c r="B3966" s="38">
        <v>48833</v>
      </c>
      <c r="C3966" s="131">
        <v>240</v>
      </c>
      <c r="D3966" s="39">
        <v>8.5099999999999995E-2</v>
      </c>
      <c r="E3966" s="39">
        <v>0.08</v>
      </c>
      <c r="F3966" s="40">
        <v>177000</v>
      </c>
      <c r="G3966" s="40">
        <v>177000</v>
      </c>
      <c r="H3966" s="40">
        <v>119579.79</v>
      </c>
      <c r="I3966" s="40">
        <v>127139.84</v>
      </c>
      <c r="J3966" s="67">
        <f t="shared" si="183"/>
        <v>0.67559203389830502</v>
      </c>
      <c r="K3966" s="39">
        <f t="shared" si="184"/>
        <v>0.71830418079096048</v>
      </c>
      <c r="L3966" s="2" t="str">
        <f t="shared" si="185"/>
        <v>A</v>
      </c>
      <c r="M3966" s="2" t="s">
        <v>518</v>
      </c>
      <c r="N3966" s="2" t="s">
        <v>416</v>
      </c>
      <c r="O3966" s="2" t="s">
        <v>70</v>
      </c>
    </row>
    <row r="3967" spans="1:15">
      <c r="A3967" s="42">
        <v>41390</v>
      </c>
      <c r="B3967" s="42">
        <v>54174</v>
      </c>
      <c r="C3967" s="130">
        <v>420</v>
      </c>
      <c r="D3967" s="43">
        <v>8.5099999999999995E-2</v>
      </c>
      <c r="E3967" s="43">
        <v>7.5300000000000006E-2</v>
      </c>
      <c r="F3967" s="44">
        <v>142000</v>
      </c>
      <c r="G3967" s="44">
        <v>142000</v>
      </c>
      <c r="H3967" s="44">
        <v>93016.56</v>
      </c>
      <c r="I3967" s="44">
        <v>101999.99</v>
      </c>
      <c r="J3967" s="68">
        <f t="shared" si="183"/>
        <v>0.65504619718309853</v>
      </c>
      <c r="K3967" s="43">
        <f t="shared" si="184"/>
        <v>0.71830978873239437</v>
      </c>
      <c r="L3967" s="41" t="str">
        <f t="shared" si="185"/>
        <v>A</v>
      </c>
      <c r="M3967" s="41" t="s">
        <v>889</v>
      </c>
      <c r="N3967" s="41" t="s">
        <v>416</v>
      </c>
      <c r="O3967" s="41" t="s">
        <v>70</v>
      </c>
    </row>
    <row r="3968" spans="1:15">
      <c r="A3968" s="42">
        <v>41361</v>
      </c>
      <c r="B3968" s="42">
        <v>48576</v>
      </c>
      <c r="C3968" s="130">
        <v>237</v>
      </c>
      <c r="D3968" s="43">
        <v>8.5099999999999995E-2</v>
      </c>
      <c r="E3968" s="43">
        <v>7.4400000000000008E-2</v>
      </c>
      <c r="F3968" s="44">
        <v>174000</v>
      </c>
      <c r="G3968" s="44">
        <v>174000</v>
      </c>
      <c r="H3968" s="44">
        <v>114200.11</v>
      </c>
      <c r="I3968" s="44">
        <v>124999.99</v>
      </c>
      <c r="J3968" s="68">
        <f t="shared" si="183"/>
        <v>0.65632247126436782</v>
      </c>
      <c r="K3968" s="43">
        <f t="shared" si="184"/>
        <v>0.7183907471264368</v>
      </c>
      <c r="L3968" s="41" t="str">
        <f t="shared" si="185"/>
        <v>A</v>
      </c>
      <c r="M3968" s="41" t="s">
        <v>491</v>
      </c>
      <c r="N3968" s="41" t="s">
        <v>416</v>
      </c>
      <c r="O3968" s="41" t="s">
        <v>70</v>
      </c>
    </row>
    <row r="3969" spans="1:15">
      <c r="A3969" s="42">
        <v>41130</v>
      </c>
      <c r="B3969" s="42">
        <v>52087</v>
      </c>
      <c r="C3969" s="130">
        <v>360</v>
      </c>
      <c r="D3969" s="43">
        <v>8.5099999999999995E-2</v>
      </c>
      <c r="E3969" s="43">
        <v>0.08</v>
      </c>
      <c r="F3969" s="44">
        <v>174000</v>
      </c>
      <c r="G3969" s="44">
        <v>174000</v>
      </c>
      <c r="H3969" s="44">
        <v>117044.91</v>
      </c>
      <c r="I3969" s="44">
        <v>125000</v>
      </c>
      <c r="J3969" s="68">
        <f t="shared" si="183"/>
        <v>0.67267189655172421</v>
      </c>
      <c r="K3969" s="43">
        <f t="shared" si="184"/>
        <v>0.7183908045977011</v>
      </c>
      <c r="L3969" s="41" t="str">
        <f t="shared" si="185"/>
        <v>A</v>
      </c>
      <c r="M3969" s="41" t="s">
        <v>537</v>
      </c>
      <c r="N3969" s="41" t="s">
        <v>432</v>
      </c>
      <c r="O3969" s="41" t="s">
        <v>70</v>
      </c>
    </row>
    <row r="3970" spans="1:15">
      <c r="A3970" s="42">
        <v>41428</v>
      </c>
      <c r="B3970" s="42">
        <v>46907</v>
      </c>
      <c r="C3970" s="130">
        <v>180</v>
      </c>
      <c r="D3970" s="43">
        <v>8.5099999999999995E-2</v>
      </c>
      <c r="E3970" s="43">
        <v>0.08</v>
      </c>
      <c r="F3970" s="44">
        <v>158000</v>
      </c>
      <c r="G3970" s="44">
        <v>158000</v>
      </c>
      <c r="H3970" s="44">
        <v>111515.15</v>
      </c>
      <c r="I3970" s="44">
        <v>113509.11</v>
      </c>
      <c r="J3970" s="68">
        <f t="shared" si="183"/>
        <v>0.7057920886075949</v>
      </c>
      <c r="K3970" s="43">
        <f t="shared" si="184"/>
        <v>0.71841208860759498</v>
      </c>
      <c r="L3970" s="41" t="str">
        <f t="shared" si="185"/>
        <v>A</v>
      </c>
      <c r="M3970" s="41" t="s">
        <v>637</v>
      </c>
      <c r="N3970" s="41" t="s">
        <v>417</v>
      </c>
      <c r="O3970" s="41" t="s">
        <v>70</v>
      </c>
    </row>
    <row r="3971" spans="1:15">
      <c r="A3971" s="42">
        <v>41368</v>
      </c>
      <c r="B3971" s="42">
        <v>47242</v>
      </c>
      <c r="C3971" s="130">
        <v>193</v>
      </c>
      <c r="D3971" s="43">
        <v>8.5099999999999995E-2</v>
      </c>
      <c r="E3971" s="43">
        <v>0.08</v>
      </c>
      <c r="F3971" s="44">
        <v>139169</v>
      </c>
      <c r="G3971" s="44">
        <v>139169</v>
      </c>
      <c r="H3971" s="44">
        <v>89741.02</v>
      </c>
      <c r="I3971" s="44">
        <v>99999.99</v>
      </c>
      <c r="J3971" s="68">
        <f t="shared" ref="J3971:J4034" si="186">H3971/G3971</f>
        <v>0.64483484109248468</v>
      </c>
      <c r="K3971" s="43">
        <f t="shared" ref="K3971:K4034" si="187">I3971/G3971</f>
        <v>0.71855075483764352</v>
      </c>
      <c r="L3971" s="41" t="str">
        <f t="shared" ref="L3971:L4034" si="188">IF(J3971&lt;=65%,"AA",IF(J3971&lt;=75%,"A",IF(J3971&lt;=85%,"B","C")))</f>
        <v>AA</v>
      </c>
      <c r="M3971" s="41" t="s">
        <v>609</v>
      </c>
      <c r="N3971" s="41" t="s">
        <v>428</v>
      </c>
      <c r="O3971" s="41" t="s">
        <v>70</v>
      </c>
    </row>
    <row r="3972" spans="1:15">
      <c r="A3972" s="38">
        <v>41452</v>
      </c>
      <c r="B3972" s="38">
        <v>54236</v>
      </c>
      <c r="C3972" s="131">
        <v>420</v>
      </c>
      <c r="D3972" s="39">
        <v>8.5099999999999995E-2</v>
      </c>
      <c r="E3972" s="39">
        <v>7.5300000000000006E-2</v>
      </c>
      <c r="F3972" s="40">
        <v>167000</v>
      </c>
      <c r="G3972" s="40">
        <v>167000</v>
      </c>
      <c r="H3972" s="40">
        <v>115627.7</v>
      </c>
      <c r="I3972" s="40">
        <v>119999.99</v>
      </c>
      <c r="J3972" s="67">
        <f t="shared" si="186"/>
        <v>0.69238143712574851</v>
      </c>
      <c r="K3972" s="39">
        <f t="shared" si="187"/>
        <v>0.71856281437125746</v>
      </c>
      <c r="L3972" s="2" t="str">
        <f t="shared" si="188"/>
        <v>A</v>
      </c>
      <c r="M3972" s="2" t="s">
        <v>464</v>
      </c>
      <c r="N3972" s="2" t="s">
        <v>424</v>
      </c>
      <c r="O3972" s="2" t="s">
        <v>70</v>
      </c>
    </row>
    <row r="3973" spans="1:15">
      <c r="A3973" s="38">
        <v>41262</v>
      </c>
      <c r="B3973" s="38">
        <v>44914</v>
      </c>
      <c r="C3973" s="131">
        <v>120</v>
      </c>
      <c r="D3973" s="39">
        <v>8.5099999999999995E-2</v>
      </c>
      <c r="E3973" s="39">
        <v>7.4400000000000008E-2</v>
      </c>
      <c r="F3973" s="40">
        <v>160000</v>
      </c>
      <c r="G3973" s="40">
        <v>160000</v>
      </c>
      <c r="H3973" s="40">
        <v>91161</v>
      </c>
      <c r="I3973" s="40">
        <v>114999.99</v>
      </c>
      <c r="J3973" s="67">
        <f t="shared" si="186"/>
        <v>0.56975624999999996</v>
      </c>
      <c r="K3973" s="39">
        <f t="shared" si="187"/>
        <v>0.71874993750000005</v>
      </c>
      <c r="L3973" s="2" t="str">
        <f t="shared" si="188"/>
        <v>AA</v>
      </c>
      <c r="M3973" s="2" t="s">
        <v>538</v>
      </c>
      <c r="N3973" s="2" t="s">
        <v>417</v>
      </c>
      <c r="O3973" s="2" t="s">
        <v>70</v>
      </c>
    </row>
    <row r="3974" spans="1:15">
      <c r="A3974" s="42">
        <v>41169</v>
      </c>
      <c r="B3974" s="42">
        <v>52126</v>
      </c>
      <c r="C3974" s="130">
        <v>360</v>
      </c>
      <c r="D3974" s="43">
        <v>8.5099999999999995E-2</v>
      </c>
      <c r="E3974" s="43">
        <v>7.4400000000000008E-2</v>
      </c>
      <c r="F3974" s="44">
        <v>160000</v>
      </c>
      <c r="G3974" s="44">
        <v>160000</v>
      </c>
      <c r="H3974" s="44">
        <v>107019.47</v>
      </c>
      <c r="I3974" s="44">
        <v>114999.99</v>
      </c>
      <c r="J3974" s="68">
        <f t="shared" si="186"/>
        <v>0.66887168750000003</v>
      </c>
      <c r="K3974" s="43">
        <f t="shared" si="187"/>
        <v>0.71874993750000005</v>
      </c>
      <c r="L3974" s="41" t="str">
        <f t="shared" si="188"/>
        <v>A</v>
      </c>
      <c r="M3974" s="41" t="s">
        <v>549</v>
      </c>
      <c r="N3974" s="41" t="s">
        <v>427</v>
      </c>
      <c r="O3974" s="41" t="s">
        <v>70</v>
      </c>
    </row>
    <row r="3975" spans="1:15">
      <c r="A3975" s="38">
        <v>41073</v>
      </c>
      <c r="B3975" s="38">
        <v>46856</v>
      </c>
      <c r="C3975" s="131">
        <v>190</v>
      </c>
      <c r="D3975" s="39">
        <v>8.5099999999999995E-2</v>
      </c>
      <c r="E3975" s="39">
        <v>0.08</v>
      </c>
      <c r="F3975" s="40">
        <v>155000</v>
      </c>
      <c r="G3975" s="40">
        <v>155000</v>
      </c>
      <c r="H3975" s="40">
        <v>105976.17</v>
      </c>
      <c r="I3975" s="40">
        <v>111410.9</v>
      </c>
      <c r="J3975" s="67">
        <f t="shared" si="186"/>
        <v>0.68371722580645156</v>
      </c>
      <c r="K3975" s="39">
        <f t="shared" si="187"/>
        <v>0.71877999999999997</v>
      </c>
      <c r="L3975" s="2" t="str">
        <f t="shared" si="188"/>
        <v>A</v>
      </c>
      <c r="M3975" s="2" t="s">
        <v>457</v>
      </c>
      <c r="N3975" s="2" t="s">
        <v>419</v>
      </c>
      <c r="O3975" s="2" t="s">
        <v>70</v>
      </c>
    </row>
    <row r="3976" spans="1:15">
      <c r="A3976" s="38">
        <v>41625</v>
      </c>
      <c r="B3976" s="38">
        <v>51396</v>
      </c>
      <c r="C3976" s="131">
        <v>321</v>
      </c>
      <c r="D3976" s="39">
        <v>8.5099999999999995E-2</v>
      </c>
      <c r="E3976" s="39">
        <v>0.08</v>
      </c>
      <c r="F3976" s="40">
        <v>138000</v>
      </c>
      <c r="G3976" s="40">
        <v>138000</v>
      </c>
      <c r="H3976" s="40">
        <v>95851.34</v>
      </c>
      <c r="I3976" s="40">
        <v>99192.08</v>
      </c>
      <c r="J3976" s="67">
        <f t="shared" si="186"/>
        <v>0.69457492753623185</v>
      </c>
      <c r="K3976" s="39">
        <f t="shared" si="187"/>
        <v>0.71878318840579714</v>
      </c>
      <c r="L3976" s="2" t="str">
        <f t="shared" si="188"/>
        <v>A</v>
      </c>
      <c r="M3976" s="2" t="s">
        <v>457</v>
      </c>
      <c r="N3976" s="2" t="s">
        <v>419</v>
      </c>
      <c r="O3976" s="2" t="s">
        <v>70</v>
      </c>
    </row>
    <row r="3977" spans="1:15">
      <c r="A3977" s="42">
        <v>41484</v>
      </c>
      <c r="B3977" s="42">
        <v>52441</v>
      </c>
      <c r="C3977" s="130">
        <v>360</v>
      </c>
      <c r="D3977" s="43">
        <v>8.5099999999999995E-2</v>
      </c>
      <c r="E3977" s="43">
        <v>0.08</v>
      </c>
      <c r="F3977" s="44">
        <v>153000</v>
      </c>
      <c r="G3977" s="44">
        <v>153000</v>
      </c>
      <c r="H3977" s="44">
        <v>105486.17</v>
      </c>
      <c r="I3977" s="44">
        <v>109999.99</v>
      </c>
      <c r="J3977" s="68">
        <f t="shared" si="186"/>
        <v>0.68945209150326792</v>
      </c>
      <c r="K3977" s="43">
        <f t="shared" si="187"/>
        <v>0.71895418300653602</v>
      </c>
      <c r="L3977" s="41" t="str">
        <f t="shared" si="188"/>
        <v>A</v>
      </c>
      <c r="M3977" s="41" t="s">
        <v>475</v>
      </c>
      <c r="N3977" s="41" t="s">
        <v>427</v>
      </c>
      <c r="O3977" s="41" t="s">
        <v>70</v>
      </c>
    </row>
    <row r="3978" spans="1:15">
      <c r="A3978" s="42">
        <v>41505</v>
      </c>
      <c r="B3978" s="42">
        <v>51032</v>
      </c>
      <c r="C3978" s="130">
        <v>313</v>
      </c>
      <c r="D3978" s="43">
        <v>8.5099999999999995E-2</v>
      </c>
      <c r="E3978" s="43">
        <v>7.4400000000000008E-2</v>
      </c>
      <c r="F3978" s="44">
        <v>136000</v>
      </c>
      <c r="G3978" s="44">
        <v>136000</v>
      </c>
      <c r="H3978" s="44">
        <v>93254.59</v>
      </c>
      <c r="I3978" s="44">
        <v>97808.05</v>
      </c>
      <c r="J3978" s="68">
        <f t="shared" si="186"/>
        <v>0.6856955147058823</v>
      </c>
      <c r="K3978" s="43">
        <f t="shared" si="187"/>
        <v>0.7191768382352941</v>
      </c>
      <c r="L3978" s="41" t="str">
        <f t="shared" si="188"/>
        <v>A</v>
      </c>
      <c r="M3978" s="41" t="s">
        <v>482</v>
      </c>
      <c r="N3978" s="41" t="s">
        <v>422</v>
      </c>
      <c r="O3978" s="41" t="s">
        <v>70</v>
      </c>
    </row>
    <row r="3979" spans="1:15">
      <c r="A3979" s="38">
        <v>41694</v>
      </c>
      <c r="B3979" s="38">
        <v>48999</v>
      </c>
      <c r="C3979" s="131">
        <v>240</v>
      </c>
      <c r="D3979" s="39">
        <v>8.5099999999999995E-2</v>
      </c>
      <c r="E3979" s="39">
        <v>0.08</v>
      </c>
      <c r="F3979" s="40">
        <v>125000</v>
      </c>
      <c r="G3979" s="40">
        <v>125000</v>
      </c>
      <c r="H3979" s="40">
        <v>86162.17</v>
      </c>
      <c r="I3979" s="40">
        <v>89899.99</v>
      </c>
      <c r="J3979" s="67">
        <f t="shared" si="186"/>
        <v>0.68929735999999997</v>
      </c>
      <c r="K3979" s="39">
        <f t="shared" si="187"/>
        <v>0.71919991999999999</v>
      </c>
      <c r="L3979" s="2" t="str">
        <f t="shared" si="188"/>
        <v>A</v>
      </c>
      <c r="M3979" s="2" t="s">
        <v>577</v>
      </c>
      <c r="N3979" s="2" t="s">
        <v>421</v>
      </c>
      <c r="O3979" s="2" t="s">
        <v>70</v>
      </c>
    </row>
    <row r="3980" spans="1:15">
      <c r="A3980" s="38">
        <v>41663</v>
      </c>
      <c r="B3980" s="38">
        <v>52528</v>
      </c>
      <c r="C3980" s="131">
        <v>357</v>
      </c>
      <c r="D3980" s="39">
        <v>8.5099999999999995E-2</v>
      </c>
      <c r="E3980" s="39">
        <v>7.5300000000000006E-2</v>
      </c>
      <c r="F3980" s="40">
        <v>195000</v>
      </c>
      <c r="G3980" s="40">
        <v>195000</v>
      </c>
      <c r="H3980" s="40">
        <v>136930.19</v>
      </c>
      <c r="I3980" s="40">
        <v>140254.10999999999</v>
      </c>
      <c r="J3980" s="67">
        <f t="shared" si="186"/>
        <v>0.70220610256410254</v>
      </c>
      <c r="K3980" s="39">
        <f t="shared" si="187"/>
        <v>0.71925184615384608</v>
      </c>
      <c r="L3980" s="2" t="str">
        <f t="shared" si="188"/>
        <v>A</v>
      </c>
      <c r="M3980" s="2" t="s">
        <v>633</v>
      </c>
      <c r="N3980" s="2" t="s">
        <v>422</v>
      </c>
      <c r="O3980" s="2" t="s">
        <v>70</v>
      </c>
    </row>
    <row r="3981" spans="1:15">
      <c r="A3981" s="42">
        <v>41467</v>
      </c>
      <c r="B3981" s="42">
        <v>54251</v>
      </c>
      <c r="C3981" s="130">
        <v>420</v>
      </c>
      <c r="D3981" s="43">
        <v>8.5099999999999995E-2</v>
      </c>
      <c r="E3981" s="43">
        <v>0.08</v>
      </c>
      <c r="F3981" s="44">
        <v>135000</v>
      </c>
      <c r="G3981" s="44">
        <v>135000</v>
      </c>
      <c r="H3981" s="44">
        <v>93824.63</v>
      </c>
      <c r="I3981" s="44">
        <v>97118.21</v>
      </c>
      <c r="J3981" s="68">
        <f t="shared" si="186"/>
        <v>0.69499725925925926</v>
      </c>
      <c r="K3981" s="43">
        <f t="shared" si="187"/>
        <v>0.71939414814814817</v>
      </c>
      <c r="L3981" s="41" t="str">
        <f t="shared" si="188"/>
        <v>A</v>
      </c>
      <c r="M3981" s="41" t="s">
        <v>681</v>
      </c>
      <c r="N3981" s="41" t="s">
        <v>434</v>
      </c>
      <c r="O3981" s="41" t="s">
        <v>70</v>
      </c>
    </row>
    <row r="3982" spans="1:15">
      <c r="A3982" s="38">
        <v>41206</v>
      </c>
      <c r="B3982" s="38">
        <v>48511</v>
      </c>
      <c r="C3982" s="131">
        <v>240</v>
      </c>
      <c r="D3982" s="39">
        <v>8.5099999999999995E-2</v>
      </c>
      <c r="E3982" s="39">
        <v>7.5300000000000006E-2</v>
      </c>
      <c r="F3982" s="40">
        <v>125415.51</v>
      </c>
      <c r="G3982" s="40">
        <v>125415.51</v>
      </c>
      <c r="H3982" s="40">
        <v>82928.83</v>
      </c>
      <c r="I3982" s="40">
        <v>90234.45</v>
      </c>
      <c r="J3982" s="67">
        <f t="shared" si="186"/>
        <v>0.66123264977354079</v>
      </c>
      <c r="K3982" s="39">
        <f t="shared" si="187"/>
        <v>0.71948397769940897</v>
      </c>
      <c r="L3982" s="2" t="str">
        <f t="shared" si="188"/>
        <v>A</v>
      </c>
      <c r="M3982" s="2" t="s">
        <v>382</v>
      </c>
      <c r="N3982" s="2" t="s">
        <v>417</v>
      </c>
      <c r="O3982" s="2" t="s">
        <v>70</v>
      </c>
    </row>
    <row r="3983" spans="1:15">
      <c r="A3983" s="42">
        <v>41134</v>
      </c>
      <c r="B3983" s="42">
        <v>50265</v>
      </c>
      <c r="C3983" s="130">
        <v>300</v>
      </c>
      <c r="D3983" s="43">
        <v>8.5099999999999995E-2</v>
      </c>
      <c r="E3983" s="43">
        <v>0.08</v>
      </c>
      <c r="F3983" s="44">
        <v>112400.57</v>
      </c>
      <c r="G3983" s="44">
        <v>112400.57</v>
      </c>
      <c r="H3983" s="44">
        <v>75071.520000000004</v>
      </c>
      <c r="I3983" s="44">
        <v>80874</v>
      </c>
      <c r="J3983" s="68">
        <f t="shared" si="186"/>
        <v>0.66789269840891374</v>
      </c>
      <c r="K3983" s="43">
        <f t="shared" si="187"/>
        <v>0.71951592416301802</v>
      </c>
      <c r="L3983" s="41" t="str">
        <f t="shared" si="188"/>
        <v>A</v>
      </c>
      <c r="M3983" s="41" t="s">
        <v>1051</v>
      </c>
      <c r="N3983" s="41" t="s">
        <v>437</v>
      </c>
      <c r="O3983" s="41" t="s">
        <v>70</v>
      </c>
    </row>
    <row r="3984" spans="1:15">
      <c r="A3984" s="42">
        <v>41319</v>
      </c>
      <c r="B3984" s="42">
        <v>50450</v>
      </c>
      <c r="C3984" s="130">
        <v>300</v>
      </c>
      <c r="D3984" s="43">
        <v>8.5099999999999995E-2</v>
      </c>
      <c r="E3984" s="43">
        <v>0.08</v>
      </c>
      <c r="F3984" s="44">
        <v>135000</v>
      </c>
      <c r="G3984" s="44">
        <v>135000</v>
      </c>
      <c r="H3984" s="44">
        <v>90461.03</v>
      </c>
      <c r="I3984" s="44">
        <v>97139.51</v>
      </c>
      <c r="J3984" s="68">
        <f t="shared" si="186"/>
        <v>0.67008170370370368</v>
      </c>
      <c r="K3984" s="43">
        <f t="shared" si="187"/>
        <v>0.71955192592592587</v>
      </c>
      <c r="L3984" s="41" t="str">
        <f t="shared" si="188"/>
        <v>A</v>
      </c>
      <c r="M3984" s="41" t="s">
        <v>947</v>
      </c>
      <c r="N3984" s="41" t="s">
        <v>421</v>
      </c>
      <c r="O3984" s="41" t="s">
        <v>70</v>
      </c>
    </row>
    <row r="3985" spans="1:15">
      <c r="A3985" s="38">
        <v>41661</v>
      </c>
      <c r="B3985" s="38">
        <v>54445</v>
      </c>
      <c r="C3985" s="131">
        <v>420</v>
      </c>
      <c r="D3985" s="39">
        <v>8.5099999999999995E-2</v>
      </c>
      <c r="E3985" s="39">
        <v>0.08</v>
      </c>
      <c r="F3985" s="40">
        <v>170200</v>
      </c>
      <c r="G3985" s="40">
        <v>170200</v>
      </c>
      <c r="H3985" s="40">
        <v>119847.11</v>
      </c>
      <c r="I3985" s="40">
        <v>122477.33</v>
      </c>
      <c r="J3985" s="67">
        <f t="shared" si="186"/>
        <v>0.70415458284371324</v>
      </c>
      <c r="K3985" s="39">
        <f t="shared" si="187"/>
        <v>0.71960828437132784</v>
      </c>
      <c r="L3985" s="2" t="str">
        <f t="shared" si="188"/>
        <v>A</v>
      </c>
      <c r="M3985" s="2" t="s">
        <v>507</v>
      </c>
      <c r="N3985" s="2" t="s">
        <v>424</v>
      </c>
      <c r="O3985" s="2" t="s">
        <v>70</v>
      </c>
    </row>
    <row r="3986" spans="1:15">
      <c r="A3986" s="42">
        <v>41435</v>
      </c>
      <c r="B3986" s="42">
        <v>52392</v>
      </c>
      <c r="C3986" s="130">
        <v>360</v>
      </c>
      <c r="D3986" s="43">
        <v>8.5099999999999995E-2</v>
      </c>
      <c r="E3986" s="43">
        <v>7.4400000000000008E-2</v>
      </c>
      <c r="F3986" s="44">
        <v>149000</v>
      </c>
      <c r="G3986" s="44">
        <v>149000</v>
      </c>
      <c r="H3986" s="44">
        <v>105045.31</v>
      </c>
      <c r="I3986" s="44">
        <v>107227.08</v>
      </c>
      <c r="J3986" s="68">
        <f t="shared" si="186"/>
        <v>0.70500208053691271</v>
      </c>
      <c r="K3986" s="43">
        <f t="shared" si="187"/>
        <v>0.71964483221476516</v>
      </c>
      <c r="L3986" s="41" t="str">
        <f t="shared" si="188"/>
        <v>A</v>
      </c>
      <c r="M3986" s="41" t="s">
        <v>625</v>
      </c>
      <c r="N3986" s="41" t="s">
        <v>419</v>
      </c>
      <c r="O3986" s="41" t="s">
        <v>70</v>
      </c>
    </row>
    <row r="3987" spans="1:15">
      <c r="A3987" s="38">
        <v>41172</v>
      </c>
      <c r="B3987" s="38">
        <v>50303</v>
      </c>
      <c r="C3987" s="131">
        <v>300</v>
      </c>
      <c r="D3987" s="39">
        <v>8.5099999999999995E-2</v>
      </c>
      <c r="E3987" s="39">
        <v>0.08</v>
      </c>
      <c r="F3987" s="40">
        <v>132000</v>
      </c>
      <c r="G3987" s="40">
        <v>132000</v>
      </c>
      <c r="H3987" s="40">
        <v>86862.11</v>
      </c>
      <c r="I3987" s="40">
        <v>94999.99</v>
      </c>
      <c r="J3987" s="67">
        <f t="shared" si="186"/>
        <v>0.65804628787878783</v>
      </c>
      <c r="K3987" s="39">
        <f t="shared" si="187"/>
        <v>0.71969689393939396</v>
      </c>
      <c r="L3987" s="2" t="str">
        <f t="shared" si="188"/>
        <v>A</v>
      </c>
      <c r="M3987" s="2" t="s">
        <v>462</v>
      </c>
      <c r="N3987" s="2" t="s">
        <v>419</v>
      </c>
      <c r="O3987" s="2" t="s">
        <v>70</v>
      </c>
    </row>
    <row r="3988" spans="1:15">
      <c r="A3988" s="42">
        <v>41331</v>
      </c>
      <c r="B3988" s="42">
        <v>51008</v>
      </c>
      <c r="C3988" s="130">
        <v>318</v>
      </c>
      <c r="D3988" s="43">
        <v>8.5099999999999995E-2</v>
      </c>
      <c r="E3988" s="43">
        <v>0.08</v>
      </c>
      <c r="F3988" s="44">
        <v>169500</v>
      </c>
      <c r="G3988" s="44">
        <v>169500</v>
      </c>
      <c r="H3988" s="44">
        <v>114152.82</v>
      </c>
      <c r="I3988" s="44">
        <v>121999.99</v>
      </c>
      <c r="J3988" s="68">
        <f t="shared" si="186"/>
        <v>0.67346796460176994</v>
      </c>
      <c r="K3988" s="43">
        <f t="shared" si="187"/>
        <v>0.71976395280235994</v>
      </c>
      <c r="L3988" s="41" t="str">
        <f t="shared" si="188"/>
        <v>A</v>
      </c>
      <c r="M3988" s="41" t="s">
        <v>497</v>
      </c>
      <c r="N3988" s="41" t="s">
        <v>417</v>
      </c>
      <c r="O3988" s="41" t="s">
        <v>70</v>
      </c>
    </row>
    <row r="3989" spans="1:15">
      <c r="A3989" s="38">
        <v>41165</v>
      </c>
      <c r="B3989" s="38">
        <v>52122</v>
      </c>
      <c r="C3989" s="131">
        <v>360</v>
      </c>
      <c r="D3989" s="39">
        <v>8.5099999999999995E-2</v>
      </c>
      <c r="E3989" s="39">
        <v>0.08</v>
      </c>
      <c r="F3989" s="40">
        <v>96000</v>
      </c>
      <c r="G3989" s="40">
        <v>96000</v>
      </c>
      <c r="H3989" s="40">
        <v>65304.78</v>
      </c>
      <c r="I3989" s="40">
        <v>69100</v>
      </c>
      <c r="J3989" s="67">
        <f t="shared" si="186"/>
        <v>0.68025812499999994</v>
      </c>
      <c r="K3989" s="39">
        <f t="shared" si="187"/>
        <v>0.71979166666666672</v>
      </c>
      <c r="L3989" s="2" t="str">
        <f t="shared" si="188"/>
        <v>A</v>
      </c>
      <c r="M3989" s="2" t="s">
        <v>94</v>
      </c>
      <c r="N3989" s="2" t="s">
        <v>435</v>
      </c>
      <c r="O3989" s="2" t="s">
        <v>70</v>
      </c>
    </row>
    <row r="3990" spans="1:15">
      <c r="A3990" s="42">
        <v>41222</v>
      </c>
      <c r="B3990" s="42">
        <v>54005</v>
      </c>
      <c r="C3990" s="130">
        <v>420</v>
      </c>
      <c r="D3990" s="43">
        <v>8.5099999999999995E-2</v>
      </c>
      <c r="E3990" s="43">
        <v>7.8100000000000003E-2</v>
      </c>
      <c r="F3990" s="44">
        <v>125000</v>
      </c>
      <c r="G3990" s="44">
        <v>125000</v>
      </c>
      <c r="H3990" s="44">
        <v>85657.73</v>
      </c>
      <c r="I3990" s="44">
        <v>89976.92</v>
      </c>
      <c r="J3990" s="68">
        <f t="shared" si="186"/>
        <v>0.68526184000000001</v>
      </c>
      <c r="K3990" s="43">
        <f t="shared" si="187"/>
        <v>0.71981536000000002</v>
      </c>
      <c r="L3990" s="41" t="str">
        <f t="shared" si="188"/>
        <v>A</v>
      </c>
      <c r="M3990" s="41" t="s">
        <v>681</v>
      </c>
      <c r="N3990" s="41" t="s">
        <v>434</v>
      </c>
      <c r="O3990" s="41" t="s">
        <v>70</v>
      </c>
    </row>
    <row r="3991" spans="1:15">
      <c r="A3991" s="42">
        <v>41513</v>
      </c>
      <c r="B3991" s="42">
        <v>54297</v>
      </c>
      <c r="C3991" s="130">
        <v>420</v>
      </c>
      <c r="D3991" s="43">
        <v>8.5099999999999995E-2</v>
      </c>
      <c r="E3991" s="43">
        <v>0.08</v>
      </c>
      <c r="F3991" s="44">
        <v>200000</v>
      </c>
      <c r="G3991" s="44">
        <v>200000</v>
      </c>
      <c r="H3991" s="44">
        <v>139539.10999999999</v>
      </c>
      <c r="I3991" s="44">
        <v>143990.48000000001</v>
      </c>
      <c r="J3991" s="68">
        <f t="shared" si="186"/>
        <v>0.69769554999999994</v>
      </c>
      <c r="K3991" s="43">
        <f t="shared" si="187"/>
        <v>0.71995240000000005</v>
      </c>
      <c r="L3991" s="41" t="str">
        <f t="shared" si="188"/>
        <v>A</v>
      </c>
      <c r="M3991" s="41" t="s">
        <v>716</v>
      </c>
      <c r="N3991" s="41" t="s">
        <v>417</v>
      </c>
      <c r="O3991" s="41" t="s">
        <v>70</v>
      </c>
    </row>
    <row r="3992" spans="1:15">
      <c r="A3992" s="38">
        <v>41473</v>
      </c>
      <c r="B3992" s="38">
        <v>54257</v>
      </c>
      <c r="C3992" s="131">
        <v>420</v>
      </c>
      <c r="D3992" s="39">
        <v>8.5099999999999995E-2</v>
      </c>
      <c r="E3992" s="39">
        <v>8.5099999999999995E-2</v>
      </c>
      <c r="F3992" s="40">
        <v>55000</v>
      </c>
      <c r="G3992" s="40">
        <v>55000</v>
      </c>
      <c r="H3992" s="40">
        <v>38275.93</v>
      </c>
      <c r="I3992" s="40">
        <v>39599.99</v>
      </c>
      <c r="J3992" s="67">
        <f t="shared" si="186"/>
        <v>0.69592600000000004</v>
      </c>
      <c r="K3992" s="39">
        <f t="shared" si="187"/>
        <v>0.71999981818181813</v>
      </c>
      <c r="L3992" s="2" t="str">
        <f t="shared" si="188"/>
        <v>A</v>
      </c>
      <c r="M3992" s="2" t="s">
        <v>565</v>
      </c>
      <c r="N3992" s="2" t="s">
        <v>432</v>
      </c>
      <c r="O3992" s="2" t="s">
        <v>70</v>
      </c>
    </row>
    <row r="3993" spans="1:15">
      <c r="A3993" s="38">
        <v>41226</v>
      </c>
      <c r="B3993" s="38">
        <v>50357</v>
      </c>
      <c r="C3993" s="131">
        <v>300</v>
      </c>
      <c r="D3993" s="39">
        <v>8.5099999999999995E-2</v>
      </c>
      <c r="E3993" s="39">
        <v>0.08</v>
      </c>
      <c r="F3993" s="40">
        <v>120000</v>
      </c>
      <c r="G3993" s="40">
        <v>120000</v>
      </c>
      <c r="H3993" s="40">
        <v>79616.41</v>
      </c>
      <c r="I3993" s="40">
        <v>86399.99</v>
      </c>
      <c r="J3993" s="67">
        <f t="shared" si="186"/>
        <v>0.66347008333333335</v>
      </c>
      <c r="K3993" s="39">
        <f t="shared" si="187"/>
        <v>0.71999991666666674</v>
      </c>
      <c r="L3993" s="2" t="str">
        <f t="shared" si="188"/>
        <v>A</v>
      </c>
      <c r="M3993" s="2" t="s">
        <v>1104</v>
      </c>
      <c r="N3993" s="2" t="s">
        <v>416</v>
      </c>
      <c r="O3993" s="2" t="s">
        <v>70</v>
      </c>
    </row>
    <row r="3994" spans="1:15">
      <c r="A3994" s="42">
        <v>41493</v>
      </c>
      <c r="B3994" s="42">
        <v>48798</v>
      </c>
      <c r="C3994" s="130">
        <v>240</v>
      </c>
      <c r="D3994" s="43">
        <v>8.5099999999999995E-2</v>
      </c>
      <c r="E3994" s="43">
        <v>7.4400000000000008E-2</v>
      </c>
      <c r="F3994" s="44">
        <v>121000</v>
      </c>
      <c r="G3994" s="44">
        <v>121000</v>
      </c>
      <c r="H3994" s="44">
        <v>81647.360000000001</v>
      </c>
      <c r="I3994" s="44">
        <v>87119.99</v>
      </c>
      <c r="J3994" s="68">
        <f t="shared" si="186"/>
        <v>0.67477157024793388</v>
      </c>
      <c r="K3994" s="43">
        <f t="shared" si="187"/>
        <v>0.71999991735537194</v>
      </c>
      <c r="L3994" s="41" t="str">
        <f t="shared" si="188"/>
        <v>A</v>
      </c>
      <c r="M3994" s="41" t="s">
        <v>207</v>
      </c>
      <c r="N3994" s="41" t="s">
        <v>437</v>
      </c>
      <c r="O3994" s="41" t="s">
        <v>70</v>
      </c>
    </row>
    <row r="3995" spans="1:15">
      <c r="A3995" s="38">
        <v>41313</v>
      </c>
      <c r="B3995" s="38">
        <v>47430</v>
      </c>
      <c r="C3995" s="131">
        <v>201</v>
      </c>
      <c r="D3995" s="39">
        <v>8.5099999999999995E-2</v>
      </c>
      <c r="E3995" s="39">
        <v>7.5300000000000006E-2</v>
      </c>
      <c r="F3995" s="40">
        <v>125000</v>
      </c>
      <c r="G3995" s="40">
        <v>125000</v>
      </c>
      <c r="H3995" s="40">
        <v>64044.29</v>
      </c>
      <c r="I3995" s="40">
        <v>89999.99</v>
      </c>
      <c r="J3995" s="67">
        <f t="shared" si="186"/>
        <v>0.51235432000000003</v>
      </c>
      <c r="K3995" s="39">
        <f t="shared" si="187"/>
        <v>0.71999992000000002</v>
      </c>
      <c r="L3995" s="2" t="str">
        <f t="shared" si="188"/>
        <v>AA</v>
      </c>
      <c r="M3995" s="2" t="s">
        <v>558</v>
      </c>
      <c r="N3995" s="2" t="s">
        <v>424</v>
      </c>
      <c r="O3995" s="2" t="s">
        <v>70</v>
      </c>
    </row>
    <row r="3996" spans="1:15">
      <c r="A3996" s="38">
        <v>41691</v>
      </c>
      <c r="B3996" s="38">
        <v>52648</v>
      </c>
      <c r="C3996" s="131">
        <v>360</v>
      </c>
      <c r="D3996" s="39">
        <v>8.5099999999999995E-2</v>
      </c>
      <c r="E3996" s="39">
        <v>0.08</v>
      </c>
      <c r="F3996" s="40">
        <v>125000</v>
      </c>
      <c r="G3996" s="40">
        <v>125000</v>
      </c>
      <c r="H3996" s="40">
        <v>87701.25</v>
      </c>
      <c r="I3996" s="40">
        <v>89999.99</v>
      </c>
      <c r="J3996" s="67">
        <f t="shared" si="186"/>
        <v>0.70160999999999996</v>
      </c>
      <c r="K3996" s="39">
        <f t="shared" si="187"/>
        <v>0.71999992000000002</v>
      </c>
      <c r="L3996" s="2" t="str">
        <f t="shared" si="188"/>
        <v>A</v>
      </c>
      <c r="M3996" s="2" t="s">
        <v>1308</v>
      </c>
      <c r="N3996" s="2" t="s">
        <v>422</v>
      </c>
      <c r="O3996" s="2" t="s">
        <v>70</v>
      </c>
    </row>
    <row r="3997" spans="1:15">
      <c r="A3997" s="38">
        <v>41710</v>
      </c>
      <c r="B3997" s="38">
        <v>52668</v>
      </c>
      <c r="C3997" s="131">
        <v>360</v>
      </c>
      <c r="D3997" s="39">
        <v>8.5099999999999995E-2</v>
      </c>
      <c r="E3997" s="39">
        <v>7.4400000000000008E-2</v>
      </c>
      <c r="F3997" s="40">
        <v>131036</v>
      </c>
      <c r="G3997" s="40">
        <v>131036</v>
      </c>
      <c r="H3997" s="40">
        <v>92265.98</v>
      </c>
      <c r="I3997" s="40">
        <v>94345.91</v>
      </c>
      <c r="J3997" s="67">
        <f t="shared" si="186"/>
        <v>0.70412695747733445</v>
      </c>
      <c r="K3997" s="39">
        <f t="shared" si="187"/>
        <v>0.71999992368509425</v>
      </c>
      <c r="L3997" s="2" t="str">
        <f t="shared" si="188"/>
        <v>A</v>
      </c>
      <c r="M3997" s="2" t="s">
        <v>472</v>
      </c>
      <c r="N3997" s="2" t="s">
        <v>426</v>
      </c>
      <c r="O3997" s="2" t="s">
        <v>70</v>
      </c>
    </row>
    <row r="3998" spans="1:15">
      <c r="A3998" s="42">
        <v>41736</v>
      </c>
      <c r="B3998" s="42">
        <v>50867</v>
      </c>
      <c r="C3998" s="130">
        <v>300</v>
      </c>
      <c r="D3998" s="43">
        <v>8.5099999999999995E-2</v>
      </c>
      <c r="E3998" s="43">
        <v>7.5300000000000006E-2</v>
      </c>
      <c r="F3998" s="44">
        <v>150000</v>
      </c>
      <c r="G3998" s="44">
        <v>150000</v>
      </c>
      <c r="H3998" s="44">
        <v>105323.79</v>
      </c>
      <c r="I3998" s="44">
        <v>107999.99</v>
      </c>
      <c r="J3998" s="68">
        <f t="shared" si="186"/>
        <v>0.70215859999999997</v>
      </c>
      <c r="K3998" s="43">
        <f t="shared" si="187"/>
        <v>0.71999993333333334</v>
      </c>
      <c r="L3998" s="41" t="str">
        <f t="shared" si="188"/>
        <v>A</v>
      </c>
      <c r="M3998" s="41" t="s">
        <v>697</v>
      </c>
      <c r="N3998" s="41" t="s">
        <v>417</v>
      </c>
      <c r="O3998" s="41" t="s">
        <v>70</v>
      </c>
    </row>
    <row r="3999" spans="1:15">
      <c r="A3999" s="42">
        <v>41500</v>
      </c>
      <c r="B3999" s="42">
        <v>54284</v>
      </c>
      <c r="C3999" s="130">
        <v>420</v>
      </c>
      <c r="D3999" s="43">
        <v>8.5099999999999995E-2</v>
      </c>
      <c r="E3999" s="43">
        <v>0.08</v>
      </c>
      <c r="F3999" s="44">
        <v>150000</v>
      </c>
      <c r="G3999" s="44">
        <v>150000</v>
      </c>
      <c r="H3999" s="44">
        <v>104619.85</v>
      </c>
      <c r="I3999" s="44">
        <v>107999.99</v>
      </c>
      <c r="J3999" s="68">
        <f t="shared" si="186"/>
        <v>0.69746566666666665</v>
      </c>
      <c r="K3999" s="43">
        <f t="shared" si="187"/>
        <v>0.71999993333333334</v>
      </c>
      <c r="L3999" s="41" t="str">
        <f t="shared" si="188"/>
        <v>A</v>
      </c>
      <c r="M3999" s="41" t="s">
        <v>542</v>
      </c>
      <c r="N3999" s="41" t="s">
        <v>417</v>
      </c>
      <c r="O3999" s="41" t="s">
        <v>70</v>
      </c>
    </row>
    <row r="4000" spans="1:15">
      <c r="A4000" s="42">
        <v>41726</v>
      </c>
      <c r="B4000" s="42">
        <v>50857</v>
      </c>
      <c r="C4000" s="130">
        <v>300</v>
      </c>
      <c r="D4000" s="43">
        <v>8.5099999999999995E-2</v>
      </c>
      <c r="E4000" s="43">
        <v>7.8100000000000003E-2</v>
      </c>
      <c r="F4000" s="44">
        <v>165000</v>
      </c>
      <c r="G4000" s="44">
        <v>165000</v>
      </c>
      <c r="H4000" s="44">
        <v>115397.93</v>
      </c>
      <c r="I4000" s="44">
        <v>118799.99</v>
      </c>
      <c r="J4000" s="68">
        <f t="shared" si="186"/>
        <v>0.69938139393939391</v>
      </c>
      <c r="K4000" s="43">
        <f t="shared" si="187"/>
        <v>0.71999993939393947</v>
      </c>
      <c r="L4000" s="41" t="str">
        <f t="shared" si="188"/>
        <v>A</v>
      </c>
      <c r="M4000" s="41" t="s">
        <v>703</v>
      </c>
      <c r="N4000" s="41" t="s">
        <v>437</v>
      </c>
      <c r="O4000" s="41" t="s">
        <v>70</v>
      </c>
    </row>
    <row r="4001" spans="1:15">
      <c r="A4001" s="42">
        <v>41082</v>
      </c>
      <c r="B4001" s="42">
        <v>48387</v>
      </c>
      <c r="C4001" s="130">
        <v>240</v>
      </c>
      <c r="D4001" s="43">
        <v>8.5099999999999995E-2</v>
      </c>
      <c r="E4001" s="43">
        <v>7.4400000000000008E-2</v>
      </c>
      <c r="F4001" s="44">
        <v>75000</v>
      </c>
      <c r="G4001" s="44">
        <v>75000</v>
      </c>
      <c r="H4001" s="44">
        <v>52182.1</v>
      </c>
      <c r="I4001" s="44">
        <v>54000</v>
      </c>
      <c r="J4001" s="68">
        <f t="shared" si="186"/>
        <v>0.69576133333333334</v>
      </c>
      <c r="K4001" s="43">
        <f t="shared" si="187"/>
        <v>0.72</v>
      </c>
      <c r="L4001" s="41" t="str">
        <f t="shared" si="188"/>
        <v>A</v>
      </c>
      <c r="M4001" s="41" t="s">
        <v>632</v>
      </c>
      <c r="N4001" s="41" t="s">
        <v>424</v>
      </c>
      <c r="O4001" s="41" t="s">
        <v>70</v>
      </c>
    </row>
    <row r="4002" spans="1:15">
      <c r="A4002" s="38">
        <v>41320</v>
      </c>
      <c r="B4002" s="38">
        <v>47953</v>
      </c>
      <c r="C4002" s="131">
        <v>218</v>
      </c>
      <c r="D4002" s="39">
        <v>8.5099999999999995E-2</v>
      </c>
      <c r="E4002" s="39">
        <v>7.4400000000000008E-2</v>
      </c>
      <c r="F4002" s="40">
        <v>124985.95</v>
      </c>
      <c r="G4002" s="40">
        <v>124985.95</v>
      </c>
      <c r="H4002" s="40">
        <v>84716.08</v>
      </c>
      <c r="I4002" s="40">
        <v>90000</v>
      </c>
      <c r="J4002" s="67">
        <f t="shared" si="186"/>
        <v>0.67780482526235952</v>
      </c>
      <c r="K4002" s="39">
        <f t="shared" si="187"/>
        <v>0.72008093709732979</v>
      </c>
      <c r="L4002" s="2" t="str">
        <f t="shared" si="188"/>
        <v>A</v>
      </c>
      <c r="M4002" s="2" t="s">
        <v>472</v>
      </c>
      <c r="N4002" s="2" t="s">
        <v>426</v>
      </c>
      <c r="O4002" s="2" t="s">
        <v>70</v>
      </c>
    </row>
    <row r="4003" spans="1:15">
      <c r="A4003" s="38">
        <v>41509</v>
      </c>
      <c r="B4003" s="38">
        <v>54293</v>
      </c>
      <c r="C4003" s="131">
        <v>420</v>
      </c>
      <c r="D4003" s="39">
        <v>8.5099999999999995E-2</v>
      </c>
      <c r="E4003" s="39">
        <v>0.08</v>
      </c>
      <c r="F4003" s="40">
        <v>152200</v>
      </c>
      <c r="G4003" s="40">
        <v>152200</v>
      </c>
      <c r="H4003" s="40">
        <v>106122.98</v>
      </c>
      <c r="I4003" s="40">
        <v>109602.54</v>
      </c>
      <c r="J4003" s="67">
        <f t="shared" si="186"/>
        <v>0.69726005256241785</v>
      </c>
      <c r="K4003" s="39">
        <f t="shared" si="187"/>
        <v>0.72012181340341652</v>
      </c>
      <c r="L4003" s="2" t="str">
        <f t="shared" si="188"/>
        <v>A</v>
      </c>
      <c r="M4003" s="2" t="s">
        <v>453</v>
      </c>
      <c r="N4003" s="2" t="s">
        <v>418</v>
      </c>
      <c r="O4003" s="2" t="s">
        <v>70</v>
      </c>
    </row>
    <row r="4004" spans="1:15">
      <c r="A4004" s="42">
        <v>41401</v>
      </c>
      <c r="B4004" s="42">
        <v>54185</v>
      </c>
      <c r="C4004" s="130">
        <v>420</v>
      </c>
      <c r="D4004" s="43">
        <v>8.5099999999999995E-2</v>
      </c>
      <c r="E4004" s="43">
        <v>0.08</v>
      </c>
      <c r="F4004" s="44">
        <v>188000</v>
      </c>
      <c r="G4004" s="44">
        <v>188000</v>
      </c>
      <c r="H4004" s="44">
        <v>130327.25</v>
      </c>
      <c r="I4004" s="44">
        <v>135399.99</v>
      </c>
      <c r="J4004" s="68">
        <f t="shared" si="186"/>
        <v>0.69323005319148934</v>
      </c>
      <c r="K4004" s="43">
        <f t="shared" si="187"/>
        <v>0.72021271276595744</v>
      </c>
      <c r="L4004" s="41" t="str">
        <f t="shared" si="188"/>
        <v>A</v>
      </c>
      <c r="M4004" s="41" t="s">
        <v>565</v>
      </c>
      <c r="N4004" s="41" t="s">
        <v>432</v>
      </c>
      <c r="O4004" s="41" t="s">
        <v>70</v>
      </c>
    </row>
    <row r="4005" spans="1:15">
      <c r="A4005" s="38">
        <v>41219</v>
      </c>
      <c r="B4005" s="38">
        <v>54002</v>
      </c>
      <c r="C4005" s="131">
        <v>420</v>
      </c>
      <c r="D4005" s="39">
        <v>8.5099999999999995E-2</v>
      </c>
      <c r="E4005" s="39">
        <v>0.08</v>
      </c>
      <c r="F4005" s="40">
        <v>158000</v>
      </c>
      <c r="G4005" s="40">
        <v>158000</v>
      </c>
      <c r="H4005" s="40">
        <v>107771.95</v>
      </c>
      <c r="I4005" s="40">
        <v>113809.9</v>
      </c>
      <c r="J4005" s="67">
        <f t="shared" si="186"/>
        <v>0.68210094936708854</v>
      </c>
      <c r="K4005" s="39">
        <f t="shared" si="187"/>
        <v>0.7203158227848101</v>
      </c>
      <c r="L4005" s="2" t="str">
        <f t="shared" si="188"/>
        <v>A</v>
      </c>
      <c r="M4005" s="2" t="s">
        <v>690</v>
      </c>
      <c r="N4005" s="2" t="s">
        <v>417</v>
      </c>
      <c r="O4005" s="2" t="s">
        <v>70</v>
      </c>
    </row>
    <row r="4006" spans="1:15">
      <c r="A4006" s="42">
        <v>41185</v>
      </c>
      <c r="B4006" s="42">
        <v>53968</v>
      </c>
      <c r="C4006" s="130">
        <v>420</v>
      </c>
      <c r="D4006" s="43">
        <v>8.5099999999999995E-2</v>
      </c>
      <c r="E4006" s="43">
        <v>7.4400000000000008E-2</v>
      </c>
      <c r="F4006" s="44">
        <v>129441</v>
      </c>
      <c r="G4006" s="44">
        <v>129441</v>
      </c>
      <c r="H4006" s="44">
        <v>83405.8</v>
      </c>
      <c r="I4006" s="44">
        <v>93279.99</v>
      </c>
      <c r="J4006" s="68">
        <f t="shared" si="186"/>
        <v>0.64435379825557593</v>
      </c>
      <c r="K4006" s="43">
        <f t="shared" si="187"/>
        <v>0.7206371242496582</v>
      </c>
      <c r="L4006" s="41" t="str">
        <f t="shared" si="188"/>
        <v>AA</v>
      </c>
      <c r="M4006" s="41" t="s">
        <v>538</v>
      </c>
      <c r="N4006" s="41" t="s">
        <v>417</v>
      </c>
      <c r="O4006" s="41" t="s">
        <v>70</v>
      </c>
    </row>
    <row r="4007" spans="1:15">
      <c r="A4007" s="38">
        <v>41753</v>
      </c>
      <c r="B4007" s="38">
        <v>49119</v>
      </c>
      <c r="C4007" s="131">
        <v>242</v>
      </c>
      <c r="D4007" s="39">
        <v>8.5099999999999995E-2</v>
      </c>
      <c r="E4007" s="39">
        <v>8.5099999999999995E-2</v>
      </c>
      <c r="F4007" s="40">
        <v>111000</v>
      </c>
      <c r="G4007" s="40">
        <v>111000</v>
      </c>
      <c r="H4007" s="40">
        <v>68342.84</v>
      </c>
      <c r="I4007" s="40">
        <v>79999.990000000005</v>
      </c>
      <c r="J4007" s="67">
        <f t="shared" si="186"/>
        <v>0.61570126126126123</v>
      </c>
      <c r="K4007" s="39">
        <f t="shared" si="187"/>
        <v>0.72072063063063063</v>
      </c>
      <c r="L4007" s="2" t="str">
        <f t="shared" si="188"/>
        <v>AA</v>
      </c>
      <c r="M4007" s="2" t="s">
        <v>949</v>
      </c>
      <c r="N4007" s="2" t="s">
        <v>424</v>
      </c>
      <c r="O4007" s="2" t="s">
        <v>70</v>
      </c>
    </row>
    <row r="4008" spans="1:15">
      <c r="A4008" s="38">
        <v>41327</v>
      </c>
      <c r="B4008" s="38">
        <v>54110</v>
      </c>
      <c r="C4008" s="131">
        <v>420</v>
      </c>
      <c r="D4008" s="39">
        <v>8.5099999999999995E-2</v>
      </c>
      <c r="E4008" s="39">
        <v>0.08</v>
      </c>
      <c r="F4008" s="40">
        <v>129023</v>
      </c>
      <c r="G4008" s="40">
        <v>129023</v>
      </c>
      <c r="H4008" s="40">
        <v>88740.2</v>
      </c>
      <c r="I4008" s="40">
        <v>92999.99</v>
      </c>
      <c r="J4008" s="67">
        <f t="shared" si="186"/>
        <v>0.68778589863822726</v>
      </c>
      <c r="K4008" s="39">
        <f t="shared" si="187"/>
        <v>0.72080164001767133</v>
      </c>
      <c r="L4008" s="2" t="str">
        <f t="shared" si="188"/>
        <v>A</v>
      </c>
      <c r="M4008" s="2" t="s">
        <v>466</v>
      </c>
      <c r="N4008" s="2" t="s">
        <v>421</v>
      </c>
      <c r="O4008" s="2" t="s">
        <v>70</v>
      </c>
    </row>
    <row r="4009" spans="1:15">
      <c r="A4009" s="38">
        <v>41662</v>
      </c>
      <c r="B4009" s="38">
        <v>48633</v>
      </c>
      <c r="C4009" s="131">
        <v>229</v>
      </c>
      <c r="D4009" s="39">
        <v>8.5099999999999995E-2</v>
      </c>
      <c r="E4009" s="39">
        <v>7.8100000000000003E-2</v>
      </c>
      <c r="F4009" s="40">
        <v>191000</v>
      </c>
      <c r="G4009" s="40">
        <v>191000</v>
      </c>
      <c r="H4009" s="40">
        <v>131090.60999999999</v>
      </c>
      <c r="I4009" s="40">
        <v>137699.99</v>
      </c>
      <c r="J4009" s="67">
        <f t="shared" si="186"/>
        <v>0.68633827225130883</v>
      </c>
      <c r="K4009" s="39">
        <f t="shared" si="187"/>
        <v>0.72094235602094237</v>
      </c>
      <c r="L4009" s="2" t="str">
        <f t="shared" si="188"/>
        <v>A</v>
      </c>
      <c r="M4009" s="2" t="s">
        <v>531</v>
      </c>
      <c r="N4009" s="2" t="s">
        <v>423</v>
      </c>
      <c r="O4009" s="2" t="s">
        <v>70</v>
      </c>
    </row>
    <row r="4010" spans="1:15">
      <c r="A4010" s="42">
        <v>41474</v>
      </c>
      <c r="B4010" s="42">
        <v>52431</v>
      </c>
      <c r="C4010" s="130">
        <v>360</v>
      </c>
      <c r="D4010" s="43">
        <v>8.5099999999999995E-2</v>
      </c>
      <c r="E4010" s="43">
        <v>0.08</v>
      </c>
      <c r="F4010" s="44">
        <v>185000</v>
      </c>
      <c r="G4010" s="44">
        <v>185000</v>
      </c>
      <c r="H4010" s="44">
        <v>127811.12</v>
      </c>
      <c r="I4010" s="44">
        <v>133386.35</v>
      </c>
      <c r="J4010" s="68">
        <f t="shared" si="186"/>
        <v>0.69087091891891894</v>
      </c>
      <c r="K4010" s="43">
        <f t="shared" si="187"/>
        <v>0.72100729729729729</v>
      </c>
      <c r="L4010" s="41" t="str">
        <f t="shared" si="188"/>
        <v>A</v>
      </c>
      <c r="M4010" s="41" t="s">
        <v>568</v>
      </c>
      <c r="N4010" s="41" t="s">
        <v>417</v>
      </c>
      <c r="O4010" s="41" t="s">
        <v>70</v>
      </c>
    </row>
    <row r="4011" spans="1:15">
      <c r="A4011" s="38">
        <v>41136</v>
      </c>
      <c r="B4011" s="38">
        <v>53919</v>
      </c>
      <c r="C4011" s="131">
        <v>420</v>
      </c>
      <c r="D4011" s="39">
        <v>8.5099999999999995E-2</v>
      </c>
      <c r="E4011" s="39">
        <v>0.08</v>
      </c>
      <c r="F4011" s="40">
        <v>150000</v>
      </c>
      <c r="G4011" s="40">
        <v>150000</v>
      </c>
      <c r="H4011" s="40">
        <v>103777.63</v>
      </c>
      <c r="I4011" s="40">
        <v>108155</v>
      </c>
      <c r="J4011" s="67">
        <f t="shared" si="186"/>
        <v>0.69185086666666673</v>
      </c>
      <c r="K4011" s="39">
        <f t="shared" si="187"/>
        <v>0.7210333333333333</v>
      </c>
      <c r="L4011" s="2" t="str">
        <f t="shared" si="188"/>
        <v>A</v>
      </c>
      <c r="M4011" s="2" t="s">
        <v>1172</v>
      </c>
      <c r="N4011" s="2" t="s">
        <v>439</v>
      </c>
      <c r="O4011" s="2" t="s">
        <v>70</v>
      </c>
    </row>
    <row r="4012" spans="1:15">
      <c r="A4012" s="42">
        <v>41170</v>
      </c>
      <c r="B4012" s="42">
        <v>53769</v>
      </c>
      <c r="C4012" s="130">
        <v>414</v>
      </c>
      <c r="D4012" s="43">
        <v>8.5099999999999995E-2</v>
      </c>
      <c r="E4012" s="43">
        <v>7.4400000000000008E-2</v>
      </c>
      <c r="F4012" s="44">
        <v>190000</v>
      </c>
      <c r="G4012" s="44">
        <v>190000</v>
      </c>
      <c r="H4012" s="44">
        <v>128979.07</v>
      </c>
      <c r="I4012" s="44">
        <v>136999.99</v>
      </c>
      <c r="J4012" s="68">
        <f t="shared" si="186"/>
        <v>0.67883721052631585</v>
      </c>
      <c r="K4012" s="43">
        <f t="shared" si="187"/>
        <v>0.72105257894736841</v>
      </c>
      <c r="L4012" s="41" t="str">
        <f t="shared" si="188"/>
        <v>A</v>
      </c>
      <c r="M4012" s="41" t="s">
        <v>467</v>
      </c>
      <c r="N4012" s="41" t="s">
        <v>425</v>
      </c>
      <c r="O4012" s="41" t="s">
        <v>70</v>
      </c>
    </row>
    <row r="4013" spans="1:15">
      <c r="A4013" s="38">
        <v>41353</v>
      </c>
      <c r="B4013" s="38">
        <v>54137</v>
      </c>
      <c r="C4013" s="131">
        <v>420</v>
      </c>
      <c r="D4013" s="39">
        <v>8.5099999999999995E-2</v>
      </c>
      <c r="E4013" s="39">
        <v>0.08</v>
      </c>
      <c r="F4013" s="40">
        <v>190000</v>
      </c>
      <c r="G4013" s="40">
        <v>190000</v>
      </c>
      <c r="H4013" s="40">
        <v>91299.41</v>
      </c>
      <c r="I4013" s="40">
        <v>136999.99</v>
      </c>
      <c r="J4013" s="67">
        <f t="shared" si="186"/>
        <v>0.4805232105263158</v>
      </c>
      <c r="K4013" s="39">
        <f t="shared" si="187"/>
        <v>0.72105257894736841</v>
      </c>
      <c r="L4013" s="2" t="str">
        <f t="shared" si="188"/>
        <v>AA</v>
      </c>
      <c r="M4013" s="2" t="s">
        <v>586</v>
      </c>
      <c r="N4013" s="2" t="s">
        <v>416</v>
      </c>
      <c r="O4013" s="2" t="s">
        <v>70</v>
      </c>
    </row>
    <row r="4014" spans="1:15">
      <c r="A4014" s="42">
        <v>41225</v>
      </c>
      <c r="B4014" s="42">
        <v>50356</v>
      </c>
      <c r="C4014" s="130">
        <v>300</v>
      </c>
      <c r="D4014" s="43">
        <v>8.5099999999999995E-2</v>
      </c>
      <c r="E4014" s="43">
        <v>7.4400000000000008E-2</v>
      </c>
      <c r="F4014" s="44">
        <v>180000</v>
      </c>
      <c r="G4014" s="44">
        <v>180000</v>
      </c>
      <c r="H4014" s="44">
        <v>126131.94</v>
      </c>
      <c r="I4014" s="44">
        <v>129800</v>
      </c>
      <c r="J4014" s="68">
        <f t="shared" si="186"/>
        <v>0.70073300000000005</v>
      </c>
      <c r="K4014" s="43">
        <f t="shared" si="187"/>
        <v>0.72111111111111115</v>
      </c>
      <c r="L4014" s="41" t="str">
        <f t="shared" si="188"/>
        <v>A</v>
      </c>
      <c r="M4014" s="41" t="s">
        <v>942</v>
      </c>
      <c r="N4014" s="41" t="s">
        <v>417</v>
      </c>
      <c r="O4014" s="41" t="s">
        <v>70</v>
      </c>
    </row>
    <row r="4015" spans="1:15">
      <c r="A4015" s="42">
        <v>41101</v>
      </c>
      <c r="B4015" s="42">
        <v>48955</v>
      </c>
      <c r="C4015" s="130">
        <v>258</v>
      </c>
      <c r="D4015" s="43">
        <v>8.5099999999999995E-2</v>
      </c>
      <c r="E4015" s="43">
        <v>0.08</v>
      </c>
      <c r="F4015" s="44">
        <v>160475</v>
      </c>
      <c r="G4015" s="44">
        <v>160475</v>
      </c>
      <c r="H4015" s="44">
        <v>91102.74</v>
      </c>
      <c r="I4015" s="44">
        <v>115728.86</v>
      </c>
      <c r="J4015" s="68">
        <f t="shared" si="186"/>
        <v>0.56770674559900303</v>
      </c>
      <c r="K4015" s="43">
        <f t="shared" si="187"/>
        <v>0.72116441813366572</v>
      </c>
      <c r="L4015" s="41" t="str">
        <f t="shared" si="188"/>
        <v>AA</v>
      </c>
      <c r="M4015" s="41" t="s">
        <v>609</v>
      </c>
      <c r="N4015" s="41" t="s">
        <v>428</v>
      </c>
      <c r="O4015" s="41" t="s">
        <v>70</v>
      </c>
    </row>
    <row r="4016" spans="1:15">
      <c r="A4016" s="42">
        <v>41416</v>
      </c>
      <c r="B4016" s="42">
        <v>54200</v>
      </c>
      <c r="C4016" s="130">
        <v>420</v>
      </c>
      <c r="D4016" s="43">
        <v>8.5099999999999995E-2</v>
      </c>
      <c r="E4016" s="43">
        <v>0.08</v>
      </c>
      <c r="F4016" s="44">
        <v>120000</v>
      </c>
      <c r="G4016" s="44">
        <v>120000</v>
      </c>
      <c r="H4016" s="44">
        <v>83205.36</v>
      </c>
      <c r="I4016" s="44">
        <v>86543.12</v>
      </c>
      <c r="J4016" s="68">
        <f t="shared" si="186"/>
        <v>0.69337800000000005</v>
      </c>
      <c r="K4016" s="43">
        <f t="shared" si="187"/>
        <v>0.72119266666666659</v>
      </c>
      <c r="L4016" s="41" t="str">
        <f t="shared" si="188"/>
        <v>A</v>
      </c>
      <c r="M4016" s="41" t="s">
        <v>1012</v>
      </c>
      <c r="N4016" s="41" t="s">
        <v>416</v>
      </c>
      <c r="O4016" s="41" t="s">
        <v>70</v>
      </c>
    </row>
    <row r="4017" spans="1:15">
      <c r="A4017" s="42">
        <v>41407</v>
      </c>
      <c r="B4017" s="42">
        <v>54191</v>
      </c>
      <c r="C4017" s="130">
        <v>420</v>
      </c>
      <c r="D4017" s="43">
        <v>8.5099999999999995E-2</v>
      </c>
      <c r="E4017" s="43">
        <v>7.5300000000000006E-2</v>
      </c>
      <c r="F4017" s="44">
        <v>152500</v>
      </c>
      <c r="G4017" s="44">
        <v>152500</v>
      </c>
      <c r="H4017" s="44">
        <v>105814.89</v>
      </c>
      <c r="I4017" s="44">
        <v>109999.99</v>
      </c>
      <c r="J4017" s="68">
        <f t="shared" si="186"/>
        <v>0.69386813114754098</v>
      </c>
      <c r="K4017" s="43">
        <f t="shared" si="187"/>
        <v>0.72131140983606556</v>
      </c>
      <c r="L4017" s="41" t="str">
        <f t="shared" si="188"/>
        <v>A</v>
      </c>
      <c r="M4017" s="41" t="s">
        <v>696</v>
      </c>
      <c r="N4017" s="41" t="s">
        <v>424</v>
      </c>
      <c r="O4017" s="41" t="s">
        <v>70</v>
      </c>
    </row>
    <row r="4018" spans="1:15">
      <c r="A4018" s="42">
        <v>41109</v>
      </c>
      <c r="B4018" s="42">
        <v>48414</v>
      </c>
      <c r="C4018" s="130">
        <v>240</v>
      </c>
      <c r="D4018" s="43">
        <v>8.5099999999999995E-2</v>
      </c>
      <c r="E4018" s="43">
        <v>0.08</v>
      </c>
      <c r="F4018" s="44">
        <v>147000</v>
      </c>
      <c r="G4018" s="44">
        <v>147000</v>
      </c>
      <c r="H4018" s="44">
        <v>93454.42</v>
      </c>
      <c r="I4018" s="44">
        <v>106076.1</v>
      </c>
      <c r="J4018" s="68">
        <f t="shared" si="186"/>
        <v>0.63574435374149663</v>
      </c>
      <c r="K4018" s="43">
        <f t="shared" si="187"/>
        <v>0.72160612244897959</v>
      </c>
      <c r="L4018" s="41" t="str">
        <f t="shared" si="188"/>
        <v>AA</v>
      </c>
      <c r="M4018" s="41" t="s">
        <v>611</v>
      </c>
      <c r="N4018" s="41" t="s">
        <v>419</v>
      </c>
      <c r="O4018" s="41" t="s">
        <v>70</v>
      </c>
    </row>
    <row r="4019" spans="1:15">
      <c r="A4019" s="42">
        <v>41425</v>
      </c>
      <c r="B4019" s="42">
        <v>53296</v>
      </c>
      <c r="C4019" s="130">
        <v>390</v>
      </c>
      <c r="D4019" s="43">
        <v>8.5099999999999995E-2</v>
      </c>
      <c r="E4019" s="43">
        <v>0.08</v>
      </c>
      <c r="F4019" s="44">
        <v>120000</v>
      </c>
      <c r="G4019" s="44">
        <v>120000</v>
      </c>
      <c r="H4019" s="44">
        <v>82810.41</v>
      </c>
      <c r="I4019" s="44">
        <v>86596.34</v>
      </c>
      <c r="J4019" s="68">
        <f t="shared" si="186"/>
        <v>0.69008675000000008</v>
      </c>
      <c r="K4019" s="43">
        <f t="shared" si="187"/>
        <v>0.72163616666666663</v>
      </c>
      <c r="L4019" s="41" t="str">
        <f t="shared" si="188"/>
        <v>A</v>
      </c>
      <c r="M4019" s="41" t="s">
        <v>712</v>
      </c>
      <c r="N4019" s="41" t="s">
        <v>416</v>
      </c>
      <c r="O4019" s="41" t="s">
        <v>70</v>
      </c>
    </row>
    <row r="4020" spans="1:15">
      <c r="A4020" s="42">
        <v>41232</v>
      </c>
      <c r="B4020" s="42">
        <v>53162</v>
      </c>
      <c r="C4020" s="130">
        <v>392</v>
      </c>
      <c r="D4020" s="43">
        <v>8.5099999999999995E-2</v>
      </c>
      <c r="E4020" s="43">
        <v>0.08</v>
      </c>
      <c r="F4020" s="44">
        <v>170000</v>
      </c>
      <c r="G4020" s="44">
        <v>170000</v>
      </c>
      <c r="H4020" s="44">
        <v>115555.12</v>
      </c>
      <c r="I4020" s="44">
        <v>122682.14</v>
      </c>
      <c r="J4020" s="68">
        <f t="shared" si="186"/>
        <v>0.67973600000000001</v>
      </c>
      <c r="K4020" s="43">
        <f t="shared" si="187"/>
        <v>0.72165964705882357</v>
      </c>
      <c r="L4020" s="41" t="str">
        <f t="shared" si="188"/>
        <v>A</v>
      </c>
      <c r="M4020" s="41" t="s">
        <v>723</v>
      </c>
      <c r="N4020" s="41" t="s">
        <v>416</v>
      </c>
      <c r="O4020" s="41" t="s">
        <v>70</v>
      </c>
    </row>
    <row r="4021" spans="1:15">
      <c r="A4021" s="42">
        <v>41289</v>
      </c>
      <c r="B4021" s="42">
        <v>54072</v>
      </c>
      <c r="C4021" s="130">
        <v>420</v>
      </c>
      <c r="D4021" s="43">
        <v>8.5099999999999995E-2</v>
      </c>
      <c r="E4021" s="43">
        <v>7.4400000000000008E-2</v>
      </c>
      <c r="F4021" s="44">
        <v>115000</v>
      </c>
      <c r="G4021" s="44">
        <v>115000</v>
      </c>
      <c r="H4021" s="44">
        <v>81395.5</v>
      </c>
      <c r="I4021" s="44">
        <v>83000</v>
      </c>
      <c r="J4021" s="68">
        <f t="shared" si="186"/>
        <v>0.70778695652173917</v>
      </c>
      <c r="K4021" s="43">
        <f t="shared" si="187"/>
        <v>0.72173913043478266</v>
      </c>
      <c r="L4021" s="41" t="str">
        <f t="shared" si="188"/>
        <v>A</v>
      </c>
      <c r="M4021" s="41" t="s">
        <v>552</v>
      </c>
      <c r="N4021" s="41" t="s">
        <v>416</v>
      </c>
      <c r="O4021" s="41" t="s">
        <v>70</v>
      </c>
    </row>
    <row r="4022" spans="1:15">
      <c r="A4022" s="42">
        <v>41683</v>
      </c>
      <c r="B4022" s="42">
        <v>52640</v>
      </c>
      <c r="C4022" s="130">
        <v>360</v>
      </c>
      <c r="D4022" s="43">
        <v>8.5099999999999995E-2</v>
      </c>
      <c r="E4022" s="43">
        <v>7.8100000000000003E-2</v>
      </c>
      <c r="F4022" s="44">
        <v>100000</v>
      </c>
      <c r="G4022" s="44">
        <v>100000</v>
      </c>
      <c r="H4022" s="44">
        <v>70466.09</v>
      </c>
      <c r="I4022" s="44">
        <v>72199.990000000005</v>
      </c>
      <c r="J4022" s="68">
        <f t="shared" si="186"/>
        <v>0.70466089999999992</v>
      </c>
      <c r="K4022" s="43">
        <f t="shared" si="187"/>
        <v>0.72199990000000003</v>
      </c>
      <c r="L4022" s="41" t="str">
        <f t="shared" si="188"/>
        <v>A</v>
      </c>
      <c r="M4022" s="41" t="s">
        <v>617</v>
      </c>
      <c r="N4022" s="41" t="s">
        <v>421</v>
      </c>
      <c r="O4022" s="41" t="s">
        <v>70</v>
      </c>
    </row>
    <row r="4023" spans="1:15">
      <c r="A4023" s="38">
        <v>41213</v>
      </c>
      <c r="B4023" s="38">
        <v>53996</v>
      </c>
      <c r="C4023" s="131">
        <v>420</v>
      </c>
      <c r="D4023" s="39">
        <v>8.5099999999999995E-2</v>
      </c>
      <c r="E4023" s="39">
        <v>7.8100000000000003E-2</v>
      </c>
      <c r="F4023" s="40">
        <v>85500</v>
      </c>
      <c r="G4023" s="40">
        <v>85500</v>
      </c>
      <c r="H4023" s="40">
        <v>58231.71</v>
      </c>
      <c r="I4023" s="40">
        <v>61731.39</v>
      </c>
      <c r="J4023" s="67">
        <f t="shared" si="186"/>
        <v>0.68107263157894737</v>
      </c>
      <c r="K4023" s="39">
        <f t="shared" si="187"/>
        <v>0.72200456140350877</v>
      </c>
      <c r="L4023" s="2" t="str">
        <f t="shared" si="188"/>
        <v>A</v>
      </c>
      <c r="M4023" s="2" t="s">
        <v>595</v>
      </c>
      <c r="N4023" s="2" t="s">
        <v>423</v>
      </c>
      <c r="O4023" s="2" t="s">
        <v>70</v>
      </c>
    </row>
    <row r="4024" spans="1:15">
      <c r="A4024" s="42">
        <v>41346</v>
      </c>
      <c r="B4024" s="42">
        <v>49869</v>
      </c>
      <c r="C4024" s="130">
        <v>280</v>
      </c>
      <c r="D4024" s="43">
        <v>8.5099999999999995E-2</v>
      </c>
      <c r="E4024" s="43">
        <v>7.4400000000000008E-2</v>
      </c>
      <c r="F4024" s="44">
        <v>179890</v>
      </c>
      <c r="G4024" s="44">
        <v>179890</v>
      </c>
      <c r="H4024" s="44">
        <v>91251.05</v>
      </c>
      <c r="I4024" s="44">
        <v>129890</v>
      </c>
      <c r="J4024" s="68">
        <f t="shared" si="186"/>
        <v>0.50726027016510089</v>
      </c>
      <c r="K4024" s="43">
        <f t="shared" si="187"/>
        <v>0.722052365334371</v>
      </c>
      <c r="L4024" s="41" t="str">
        <f t="shared" si="188"/>
        <v>AA</v>
      </c>
      <c r="M4024" s="41" t="s">
        <v>1079</v>
      </c>
      <c r="N4024" s="41" t="s">
        <v>421</v>
      </c>
      <c r="O4024" s="41" t="s">
        <v>70</v>
      </c>
    </row>
    <row r="4025" spans="1:15">
      <c r="A4025" s="42">
        <v>41540</v>
      </c>
      <c r="B4025" s="42">
        <v>45496</v>
      </c>
      <c r="C4025" s="130">
        <v>130</v>
      </c>
      <c r="D4025" s="43">
        <v>8.5099999999999995E-2</v>
      </c>
      <c r="E4025" s="43">
        <v>7.8100000000000003E-2</v>
      </c>
      <c r="F4025" s="44">
        <v>90000</v>
      </c>
      <c r="G4025" s="44">
        <v>90000</v>
      </c>
      <c r="H4025" s="44">
        <v>60000.94</v>
      </c>
      <c r="I4025" s="44">
        <v>64999.99</v>
      </c>
      <c r="J4025" s="68">
        <f t="shared" si="186"/>
        <v>0.66667711111111116</v>
      </c>
      <c r="K4025" s="43">
        <f t="shared" si="187"/>
        <v>0.72222211111111112</v>
      </c>
      <c r="L4025" s="41" t="str">
        <f t="shared" si="188"/>
        <v>A</v>
      </c>
      <c r="M4025" s="41" t="s">
        <v>626</v>
      </c>
      <c r="N4025" s="41" t="s">
        <v>421</v>
      </c>
      <c r="O4025" s="41" t="s">
        <v>70</v>
      </c>
    </row>
    <row r="4026" spans="1:15">
      <c r="A4026" s="38">
        <v>41431</v>
      </c>
      <c r="B4026" s="38">
        <v>50562</v>
      </c>
      <c r="C4026" s="131">
        <v>300</v>
      </c>
      <c r="D4026" s="39">
        <v>8.5099999999999995E-2</v>
      </c>
      <c r="E4026" s="39">
        <v>7.5300000000000006E-2</v>
      </c>
      <c r="F4026" s="40">
        <v>90000</v>
      </c>
      <c r="G4026" s="40">
        <v>90000</v>
      </c>
      <c r="H4026" s="40">
        <v>61398.21</v>
      </c>
      <c r="I4026" s="40">
        <v>64999.99</v>
      </c>
      <c r="J4026" s="67">
        <f t="shared" si="186"/>
        <v>0.68220233333333336</v>
      </c>
      <c r="K4026" s="39">
        <f t="shared" si="187"/>
        <v>0.72222211111111112</v>
      </c>
      <c r="L4026" s="2" t="str">
        <f t="shared" si="188"/>
        <v>A</v>
      </c>
      <c r="M4026" s="2" t="s">
        <v>466</v>
      </c>
      <c r="N4026" s="2" t="s">
        <v>421</v>
      </c>
      <c r="O4026" s="2" t="s">
        <v>70</v>
      </c>
    </row>
    <row r="4027" spans="1:15">
      <c r="A4027" s="38">
        <v>41122</v>
      </c>
      <c r="B4027" s="38">
        <v>52779</v>
      </c>
      <c r="C4027" s="131">
        <v>383</v>
      </c>
      <c r="D4027" s="39">
        <v>8.5099999999999995E-2</v>
      </c>
      <c r="E4027" s="39">
        <v>7.5300000000000006E-2</v>
      </c>
      <c r="F4027" s="40">
        <v>90000</v>
      </c>
      <c r="G4027" s="40">
        <v>90000</v>
      </c>
      <c r="H4027" s="40">
        <v>60608.4</v>
      </c>
      <c r="I4027" s="40">
        <v>64999.99</v>
      </c>
      <c r="J4027" s="67">
        <f t="shared" si="186"/>
        <v>0.67342666666666673</v>
      </c>
      <c r="K4027" s="39">
        <f t="shared" si="187"/>
        <v>0.72222211111111112</v>
      </c>
      <c r="L4027" s="2" t="str">
        <f t="shared" si="188"/>
        <v>A</v>
      </c>
      <c r="M4027" s="2" t="s">
        <v>634</v>
      </c>
      <c r="N4027" s="2" t="s">
        <v>421</v>
      </c>
      <c r="O4027" s="2" t="s">
        <v>70</v>
      </c>
    </row>
    <row r="4028" spans="1:15">
      <c r="A4028" s="38">
        <v>41411</v>
      </c>
      <c r="B4028" s="38">
        <v>54195</v>
      </c>
      <c r="C4028" s="131">
        <v>420</v>
      </c>
      <c r="D4028" s="39">
        <v>8.5099999999999995E-2</v>
      </c>
      <c r="E4028" s="39">
        <v>0.08</v>
      </c>
      <c r="F4028" s="40">
        <v>90000</v>
      </c>
      <c r="G4028" s="40">
        <v>90000</v>
      </c>
      <c r="H4028" s="40">
        <v>62498.59</v>
      </c>
      <c r="I4028" s="40">
        <v>64999.99</v>
      </c>
      <c r="J4028" s="67">
        <f t="shared" si="186"/>
        <v>0.69442877777777778</v>
      </c>
      <c r="K4028" s="39">
        <f t="shared" si="187"/>
        <v>0.72222211111111112</v>
      </c>
      <c r="L4028" s="2" t="str">
        <f t="shared" si="188"/>
        <v>A</v>
      </c>
      <c r="M4028" s="2" t="s">
        <v>952</v>
      </c>
      <c r="N4028" s="2" t="s">
        <v>428</v>
      </c>
      <c r="O4028" s="2" t="s">
        <v>70</v>
      </c>
    </row>
    <row r="4029" spans="1:15">
      <c r="A4029" s="42">
        <v>41499</v>
      </c>
      <c r="B4029" s="42">
        <v>52456</v>
      </c>
      <c r="C4029" s="130">
        <v>360</v>
      </c>
      <c r="D4029" s="43">
        <v>8.5099999999999995E-2</v>
      </c>
      <c r="E4029" s="43">
        <v>0.08</v>
      </c>
      <c r="F4029" s="44">
        <v>162000</v>
      </c>
      <c r="G4029" s="44">
        <v>162000</v>
      </c>
      <c r="H4029" s="44">
        <v>112550.33</v>
      </c>
      <c r="I4029" s="44">
        <v>116999.99</v>
      </c>
      <c r="J4029" s="68">
        <f t="shared" si="186"/>
        <v>0.69475512345679014</v>
      </c>
      <c r="K4029" s="43">
        <f t="shared" si="187"/>
        <v>0.72222216049382715</v>
      </c>
      <c r="L4029" s="41" t="str">
        <f t="shared" si="188"/>
        <v>A</v>
      </c>
      <c r="M4029" s="41" t="s">
        <v>505</v>
      </c>
      <c r="N4029" s="41" t="s">
        <v>424</v>
      </c>
      <c r="O4029" s="41" t="s">
        <v>70</v>
      </c>
    </row>
    <row r="4030" spans="1:15">
      <c r="A4030" s="42">
        <v>41071</v>
      </c>
      <c r="B4030" s="42">
        <v>47553</v>
      </c>
      <c r="C4030" s="130">
        <v>213</v>
      </c>
      <c r="D4030" s="43">
        <v>8.5099999999999995E-2</v>
      </c>
      <c r="E4030" s="43">
        <v>7.4400000000000008E-2</v>
      </c>
      <c r="F4030" s="44">
        <v>180000</v>
      </c>
      <c r="G4030" s="44">
        <v>180000</v>
      </c>
      <c r="H4030" s="44">
        <v>111945.28</v>
      </c>
      <c r="I4030" s="44">
        <v>129999.99</v>
      </c>
      <c r="J4030" s="68">
        <f t="shared" si="186"/>
        <v>0.62191822222222226</v>
      </c>
      <c r="K4030" s="43">
        <f t="shared" si="187"/>
        <v>0.72222216666666672</v>
      </c>
      <c r="L4030" s="41" t="str">
        <f t="shared" si="188"/>
        <v>AA</v>
      </c>
      <c r="M4030" s="41" t="s">
        <v>922</v>
      </c>
      <c r="N4030" s="41" t="s">
        <v>417</v>
      </c>
      <c r="O4030" s="41" t="s">
        <v>70</v>
      </c>
    </row>
    <row r="4031" spans="1:15">
      <c r="A4031" s="42">
        <v>41731</v>
      </c>
      <c r="B4031" s="42">
        <v>51228</v>
      </c>
      <c r="C4031" s="130">
        <v>312</v>
      </c>
      <c r="D4031" s="43">
        <v>8.5099999999999995E-2</v>
      </c>
      <c r="E4031" s="43">
        <v>7.5300000000000006E-2</v>
      </c>
      <c r="F4031" s="44">
        <v>180000</v>
      </c>
      <c r="G4031" s="44">
        <v>180000</v>
      </c>
      <c r="H4031" s="44">
        <v>126800.88</v>
      </c>
      <c r="I4031" s="44">
        <v>129999.99</v>
      </c>
      <c r="J4031" s="68">
        <f t="shared" si="186"/>
        <v>0.70444933333333337</v>
      </c>
      <c r="K4031" s="43">
        <f t="shared" si="187"/>
        <v>0.72222216666666672</v>
      </c>
      <c r="L4031" s="41" t="str">
        <f t="shared" si="188"/>
        <v>A</v>
      </c>
      <c r="M4031" s="41" t="s">
        <v>1530</v>
      </c>
      <c r="N4031" s="41" t="s">
        <v>424</v>
      </c>
      <c r="O4031" s="41" t="s">
        <v>70</v>
      </c>
    </row>
    <row r="4032" spans="1:15">
      <c r="A4032" s="42">
        <v>41179</v>
      </c>
      <c r="B4032" s="42">
        <v>51009</v>
      </c>
      <c r="C4032" s="130">
        <v>323</v>
      </c>
      <c r="D4032" s="43">
        <v>8.5099999999999995E-2</v>
      </c>
      <c r="E4032" s="43">
        <v>0.08</v>
      </c>
      <c r="F4032" s="44">
        <v>180000</v>
      </c>
      <c r="G4032" s="44">
        <v>180000</v>
      </c>
      <c r="H4032" s="44">
        <v>112250.07</v>
      </c>
      <c r="I4032" s="44">
        <v>129999.99</v>
      </c>
      <c r="J4032" s="68">
        <f t="shared" si="186"/>
        <v>0.62361149999999999</v>
      </c>
      <c r="K4032" s="43">
        <f t="shared" si="187"/>
        <v>0.72222216666666672</v>
      </c>
      <c r="L4032" s="41" t="str">
        <f t="shared" si="188"/>
        <v>AA</v>
      </c>
      <c r="M4032" s="41" t="s">
        <v>625</v>
      </c>
      <c r="N4032" s="41" t="s">
        <v>419</v>
      </c>
      <c r="O4032" s="41" t="s">
        <v>70</v>
      </c>
    </row>
    <row r="4033" spans="1:15">
      <c r="A4033" s="42">
        <v>41320</v>
      </c>
      <c r="B4033" s="42">
        <v>51181</v>
      </c>
      <c r="C4033" s="130">
        <v>324</v>
      </c>
      <c r="D4033" s="43">
        <v>8.5099999999999995E-2</v>
      </c>
      <c r="E4033" s="43">
        <v>0.08</v>
      </c>
      <c r="F4033" s="44">
        <v>180000</v>
      </c>
      <c r="G4033" s="44">
        <v>180000</v>
      </c>
      <c r="H4033" s="44">
        <v>121887.84</v>
      </c>
      <c r="I4033" s="44">
        <v>129999.99</v>
      </c>
      <c r="J4033" s="68">
        <f t="shared" si="186"/>
        <v>0.67715466666666668</v>
      </c>
      <c r="K4033" s="43">
        <f t="shared" si="187"/>
        <v>0.72222216666666672</v>
      </c>
      <c r="L4033" s="41" t="str">
        <f t="shared" si="188"/>
        <v>A</v>
      </c>
      <c r="M4033" s="41" t="s">
        <v>554</v>
      </c>
      <c r="N4033" s="41" t="s">
        <v>417</v>
      </c>
      <c r="O4033" s="41" t="s">
        <v>70</v>
      </c>
    </row>
    <row r="4034" spans="1:15">
      <c r="A4034" s="42">
        <v>41376</v>
      </c>
      <c r="B4034" s="42">
        <v>52486</v>
      </c>
      <c r="C4034" s="130">
        <v>365</v>
      </c>
      <c r="D4034" s="43">
        <v>8.5099999999999995E-2</v>
      </c>
      <c r="E4034" s="43">
        <v>7.4400000000000008E-2</v>
      </c>
      <c r="F4034" s="44">
        <v>180000</v>
      </c>
      <c r="G4034" s="44">
        <v>180000</v>
      </c>
      <c r="H4034" s="44">
        <v>123616.07</v>
      </c>
      <c r="I4034" s="44">
        <v>129999.99</v>
      </c>
      <c r="J4034" s="68">
        <f t="shared" si="186"/>
        <v>0.68675594444444443</v>
      </c>
      <c r="K4034" s="43">
        <f t="shared" si="187"/>
        <v>0.72222216666666672</v>
      </c>
      <c r="L4034" s="41" t="str">
        <f t="shared" si="188"/>
        <v>A</v>
      </c>
      <c r="M4034" s="41" t="s">
        <v>629</v>
      </c>
      <c r="N4034" s="41" t="s">
        <v>417</v>
      </c>
      <c r="O4034" s="41" t="s">
        <v>70</v>
      </c>
    </row>
    <row r="4035" spans="1:15">
      <c r="A4035" s="42">
        <v>41355</v>
      </c>
      <c r="B4035" s="42">
        <v>52984</v>
      </c>
      <c r="C4035" s="130">
        <v>382</v>
      </c>
      <c r="D4035" s="43">
        <v>8.5099999999999995E-2</v>
      </c>
      <c r="E4035" s="43">
        <v>0.08</v>
      </c>
      <c r="F4035" s="44">
        <v>180000</v>
      </c>
      <c r="G4035" s="44">
        <v>180000</v>
      </c>
      <c r="H4035" s="44">
        <v>123644.82</v>
      </c>
      <c r="I4035" s="44">
        <v>129999.99</v>
      </c>
      <c r="J4035" s="68">
        <f t="shared" ref="J4035:J4098" si="189">H4035/G4035</f>
        <v>0.6869156666666667</v>
      </c>
      <c r="K4035" s="43">
        <f t="shared" ref="K4035:K4098" si="190">I4035/G4035</f>
        <v>0.72222216666666672</v>
      </c>
      <c r="L4035" s="41" t="str">
        <f t="shared" ref="L4035:L4098" si="191">IF(J4035&lt;=65%,"AA",IF(J4035&lt;=75%,"A",IF(J4035&lt;=85%,"B","C")))</f>
        <v>A</v>
      </c>
      <c r="M4035" s="41" t="s">
        <v>941</v>
      </c>
      <c r="N4035" s="41" t="s">
        <v>423</v>
      </c>
      <c r="O4035" s="41" t="s">
        <v>70</v>
      </c>
    </row>
    <row r="4036" spans="1:15">
      <c r="A4036" s="38">
        <v>41513</v>
      </c>
      <c r="B4036" s="38">
        <v>54297</v>
      </c>
      <c r="C4036" s="131">
        <v>420</v>
      </c>
      <c r="D4036" s="39">
        <v>8.5099999999999995E-2</v>
      </c>
      <c r="E4036" s="39">
        <v>7.4400000000000008E-2</v>
      </c>
      <c r="F4036" s="40">
        <v>180000</v>
      </c>
      <c r="G4036" s="40">
        <v>180000</v>
      </c>
      <c r="H4036" s="40">
        <v>48735.64</v>
      </c>
      <c r="I4036" s="40">
        <v>129999.99</v>
      </c>
      <c r="J4036" s="67">
        <f t="shared" si="189"/>
        <v>0.27075355555555553</v>
      </c>
      <c r="K4036" s="39">
        <f t="shared" si="190"/>
        <v>0.72222216666666672</v>
      </c>
      <c r="L4036" s="2" t="str">
        <f t="shared" si="191"/>
        <v>AA</v>
      </c>
      <c r="M4036" s="2" t="s">
        <v>555</v>
      </c>
      <c r="N4036" s="2" t="s">
        <v>434</v>
      </c>
      <c r="O4036" s="2" t="s">
        <v>70</v>
      </c>
    </row>
    <row r="4037" spans="1:15">
      <c r="A4037" s="38">
        <v>41351</v>
      </c>
      <c r="B4037" s="38">
        <v>54135</v>
      </c>
      <c r="C4037" s="131">
        <v>420</v>
      </c>
      <c r="D4037" s="39">
        <v>8.5099999999999995E-2</v>
      </c>
      <c r="E4037" s="39">
        <v>0.08</v>
      </c>
      <c r="F4037" s="40">
        <v>180000</v>
      </c>
      <c r="G4037" s="40">
        <v>180000</v>
      </c>
      <c r="H4037" s="40">
        <v>124402.28</v>
      </c>
      <c r="I4037" s="40">
        <v>129999.99</v>
      </c>
      <c r="J4037" s="67">
        <f t="shared" si="189"/>
        <v>0.69112377777777778</v>
      </c>
      <c r="K4037" s="39">
        <f t="shared" si="190"/>
        <v>0.72222216666666672</v>
      </c>
      <c r="L4037" s="2" t="str">
        <f t="shared" si="191"/>
        <v>A</v>
      </c>
      <c r="M4037" s="2" t="s">
        <v>489</v>
      </c>
      <c r="N4037" s="2" t="s">
        <v>415</v>
      </c>
      <c r="O4037" s="2" t="s">
        <v>70</v>
      </c>
    </row>
    <row r="4038" spans="1:15">
      <c r="A4038" s="42">
        <v>41152</v>
      </c>
      <c r="B4038" s="42">
        <v>53935</v>
      </c>
      <c r="C4038" s="130">
        <v>420</v>
      </c>
      <c r="D4038" s="43">
        <v>8.5099999999999995E-2</v>
      </c>
      <c r="E4038" s="43">
        <v>0.08</v>
      </c>
      <c r="F4038" s="44">
        <v>180000</v>
      </c>
      <c r="G4038" s="44">
        <v>180000</v>
      </c>
      <c r="H4038" s="44">
        <v>122005.41</v>
      </c>
      <c r="I4038" s="44">
        <v>129999.99</v>
      </c>
      <c r="J4038" s="68">
        <f t="shared" si="189"/>
        <v>0.67780783333333339</v>
      </c>
      <c r="K4038" s="43">
        <f t="shared" si="190"/>
        <v>0.72222216666666672</v>
      </c>
      <c r="L4038" s="41" t="str">
        <f t="shared" si="191"/>
        <v>A</v>
      </c>
      <c r="M4038" s="41" t="s">
        <v>609</v>
      </c>
      <c r="N4038" s="41" t="s">
        <v>428</v>
      </c>
      <c r="O4038" s="41" t="s">
        <v>70</v>
      </c>
    </row>
    <row r="4039" spans="1:15">
      <c r="A4039" s="38">
        <v>41085</v>
      </c>
      <c r="B4039" s="38">
        <v>52042</v>
      </c>
      <c r="C4039" s="131">
        <v>360</v>
      </c>
      <c r="D4039" s="39">
        <v>8.5099999999999995E-2</v>
      </c>
      <c r="E4039" s="39">
        <v>0.08</v>
      </c>
      <c r="F4039" s="40">
        <v>166115.6</v>
      </c>
      <c r="G4039" s="40">
        <v>166115.6</v>
      </c>
      <c r="H4039" s="40">
        <v>110770.09</v>
      </c>
      <c r="I4039" s="40">
        <v>119999.99</v>
      </c>
      <c r="J4039" s="67">
        <f t="shared" si="189"/>
        <v>0.66682533127532873</v>
      </c>
      <c r="K4039" s="39">
        <f t="shared" si="190"/>
        <v>0.72238844515506073</v>
      </c>
      <c r="L4039" s="2" t="str">
        <f t="shared" si="191"/>
        <v>A</v>
      </c>
      <c r="M4039" s="2" t="s">
        <v>495</v>
      </c>
      <c r="N4039" s="2" t="s">
        <v>424</v>
      </c>
      <c r="O4039" s="2" t="s">
        <v>70</v>
      </c>
    </row>
    <row r="4040" spans="1:15">
      <c r="A4040" s="42">
        <v>41752</v>
      </c>
      <c r="B4040" s="42">
        <v>49057</v>
      </c>
      <c r="C4040" s="130">
        <v>240</v>
      </c>
      <c r="D4040" s="43">
        <v>8.5099999999999995E-2</v>
      </c>
      <c r="E4040" s="43">
        <v>0.08</v>
      </c>
      <c r="F4040" s="44">
        <v>180000</v>
      </c>
      <c r="G4040" s="44">
        <v>180000</v>
      </c>
      <c r="H4040" s="44">
        <v>125626.3</v>
      </c>
      <c r="I4040" s="44">
        <v>130049.99</v>
      </c>
      <c r="J4040" s="68">
        <f t="shared" si="189"/>
        <v>0.6979238888888889</v>
      </c>
      <c r="K4040" s="43">
        <f t="shared" si="190"/>
        <v>0.72249994444444443</v>
      </c>
      <c r="L4040" s="41" t="str">
        <f t="shared" si="191"/>
        <v>A</v>
      </c>
      <c r="M4040" s="41" t="s">
        <v>463</v>
      </c>
      <c r="N4040" s="41" t="s">
        <v>422</v>
      </c>
      <c r="O4040" s="41" t="s">
        <v>70</v>
      </c>
    </row>
    <row r="4041" spans="1:15">
      <c r="A4041" s="38">
        <v>41331</v>
      </c>
      <c r="B4041" s="38">
        <v>46444</v>
      </c>
      <c r="C4041" s="131">
        <v>168</v>
      </c>
      <c r="D4041" s="39">
        <v>8.5099999999999995E-2</v>
      </c>
      <c r="E4041" s="39">
        <v>7.4400000000000008E-2</v>
      </c>
      <c r="F4041" s="40">
        <v>155000</v>
      </c>
      <c r="G4041" s="40">
        <v>155000</v>
      </c>
      <c r="H4041" s="40">
        <v>97176.88</v>
      </c>
      <c r="I4041" s="40">
        <v>111999.99</v>
      </c>
      <c r="J4041" s="67">
        <f t="shared" si="189"/>
        <v>0.62694761290322587</v>
      </c>
      <c r="K4041" s="39">
        <f t="shared" si="190"/>
        <v>0.72258058064516129</v>
      </c>
      <c r="L4041" s="2" t="str">
        <f t="shared" si="191"/>
        <v>AA</v>
      </c>
      <c r="M4041" s="2" t="s">
        <v>542</v>
      </c>
      <c r="N4041" s="2" t="s">
        <v>417</v>
      </c>
      <c r="O4041" s="2" t="s">
        <v>70</v>
      </c>
    </row>
    <row r="4042" spans="1:15">
      <c r="A4042" s="38">
        <v>41262</v>
      </c>
      <c r="B4042" s="38">
        <v>48567</v>
      </c>
      <c r="C4042" s="131">
        <v>240</v>
      </c>
      <c r="D4042" s="39">
        <v>8.5099999999999995E-2</v>
      </c>
      <c r="E4042" s="39">
        <v>7.5300000000000006E-2</v>
      </c>
      <c r="F4042" s="40">
        <v>130000</v>
      </c>
      <c r="G4042" s="40">
        <v>130000</v>
      </c>
      <c r="H4042" s="40">
        <v>84737.7</v>
      </c>
      <c r="I4042" s="40">
        <v>93936.51</v>
      </c>
      <c r="J4042" s="67">
        <f t="shared" si="189"/>
        <v>0.65182846153846152</v>
      </c>
      <c r="K4042" s="39">
        <f t="shared" si="190"/>
        <v>0.72258853846153848</v>
      </c>
      <c r="L4042" s="2" t="str">
        <f t="shared" si="191"/>
        <v>A</v>
      </c>
      <c r="M4042" s="2" t="s">
        <v>681</v>
      </c>
      <c r="N4042" s="2" t="s">
        <v>434</v>
      </c>
      <c r="O4042" s="2" t="s">
        <v>70</v>
      </c>
    </row>
    <row r="4043" spans="1:15">
      <c r="A4043" s="42">
        <v>41332</v>
      </c>
      <c r="B4043" s="42">
        <v>52166</v>
      </c>
      <c r="C4043" s="130">
        <v>356</v>
      </c>
      <c r="D4043" s="43">
        <v>8.5099999999999995E-2</v>
      </c>
      <c r="E4043" s="43">
        <v>7.8100000000000003E-2</v>
      </c>
      <c r="F4043" s="44">
        <v>187000</v>
      </c>
      <c r="G4043" s="44">
        <v>187000</v>
      </c>
      <c r="H4043" s="44">
        <v>131730.67000000001</v>
      </c>
      <c r="I4043" s="44">
        <v>135124.17000000001</v>
      </c>
      <c r="J4043" s="68">
        <f t="shared" si="189"/>
        <v>0.70444208556149734</v>
      </c>
      <c r="K4043" s="43">
        <f t="shared" si="190"/>
        <v>0.72258914438502686</v>
      </c>
      <c r="L4043" s="41" t="str">
        <f t="shared" si="191"/>
        <v>A</v>
      </c>
      <c r="M4043" s="41" t="s">
        <v>457</v>
      </c>
      <c r="N4043" s="41" t="s">
        <v>419</v>
      </c>
      <c r="O4043" s="41" t="s">
        <v>70</v>
      </c>
    </row>
    <row r="4044" spans="1:15">
      <c r="A4044" s="42">
        <v>41715</v>
      </c>
      <c r="B4044" s="42">
        <v>47194</v>
      </c>
      <c r="C4044" s="130">
        <v>180</v>
      </c>
      <c r="D4044" s="43">
        <v>8.5099999999999995E-2</v>
      </c>
      <c r="E4044" s="43">
        <v>8.5099999999999995E-2</v>
      </c>
      <c r="F4044" s="44">
        <v>154000</v>
      </c>
      <c r="G4044" s="44">
        <v>154000</v>
      </c>
      <c r="H4044" s="44">
        <v>106722.56</v>
      </c>
      <c r="I4044" s="44">
        <v>111300.04</v>
      </c>
      <c r="J4044" s="68">
        <f t="shared" si="189"/>
        <v>0.69300363636363638</v>
      </c>
      <c r="K4044" s="43">
        <f t="shared" si="190"/>
        <v>0.72272753246753241</v>
      </c>
      <c r="L4044" s="41" t="str">
        <f t="shared" si="191"/>
        <v>A</v>
      </c>
      <c r="M4044" s="41" t="s">
        <v>540</v>
      </c>
      <c r="N4044" s="41" t="s">
        <v>423</v>
      </c>
      <c r="O4044" s="41" t="s">
        <v>70</v>
      </c>
    </row>
    <row r="4045" spans="1:15">
      <c r="A4045" s="42">
        <v>41719</v>
      </c>
      <c r="B4045" s="42">
        <v>49024</v>
      </c>
      <c r="C4045" s="130">
        <v>240</v>
      </c>
      <c r="D4045" s="43">
        <v>8.5099999999999995E-2</v>
      </c>
      <c r="E4045" s="43">
        <v>0.08</v>
      </c>
      <c r="F4045" s="44">
        <v>137054</v>
      </c>
      <c r="G4045" s="44">
        <v>137054</v>
      </c>
      <c r="H4045" s="44">
        <v>96052.61</v>
      </c>
      <c r="I4045" s="44">
        <v>99055.99</v>
      </c>
      <c r="J4045" s="68">
        <f t="shared" si="189"/>
        <v>0.70083769900914972</v>
      </c>
      <c r="K4045" s="43">
        <f t="shared" si="190"/>
        <v>0.72275154318735679</v>
      </c>
      <c r="L4045" s="41" t="str">
        <f t="shared" si="191"/>
        <v>A</v>
      </c>
      <c r="M4045" s="41" t="s">
        <v>579</v>
      </c>
      <c r="N4045" s="41" t="s">
        <v>429</v>
      </c>
      <c r="O4045" s="41" t="s">
        <v>70</v>
      </c>
    </row>
    <row r="4046" spans="1:15">
      <c r="A4046" s="42">
        <v>41187</v>
      </c>
      <c r="B4046" s="42">
        <v>48492</v>
      </c>
      <c r="C4046" s="130">
        <v>240</v>
      </c>
      <c r="D4046" s="43">
        <v>8.5099999999999995E-2</v>
      </c>
      <c r="E4046" s="43">
        <v>7.8100000000000003E-2</v>
      </c>
      <c r="F4046" s="44">
        <v>144302.93</v>
      </c>
      <c r="G4046" s="44">
        <v>144302.93</v>
      </c>
      <c r="H4046" s="44">
        <v>99346.31</v>
      </c>
      <c r="I4046" s="44">
        <v>104302.93</v>
      </c>
      <c r="J4046" s="68">
        <f t="shared" si="189"/>
        <v>0.68845663771345467</v>
      </c>
      <c r="K4046" s="43">
        <f t="shared" si="190"/>
        <v>0.72280535121497536</v>
      </c>
      <c r="L4046" s="41" t="str">
        <f t="shared" si="191"/>
        <v>A</v>
      </c>
      <c r="M4046" s="41" t="s">
        <v>1134</v>
      </c>
      <c r="N4046" s="41" t="s">
        <v>417</v>
      </c>
      <c r="O4046" s="41" t="s">
        <v>70</v>
      </c>
    </row>
    <row r="4047" spans="1:15">
      <c r="A4047" s="42">
        <v>41114</v>
      </c>
      <c r="B4047" s="42">
        <v>50064</v>
      </c>
      <c r="C4047" s="130">
        <v>294</v>
      </c>
      <c r="D4047" s="43">
        <v>8.5099999999999995E-2</v>
      </c>
      <c r="E4047" s="43">
        <v>7.5300000000000006E-2</v>
      </c>
      <c r="F4047" s="44">
        <v>83000</v>
      </c>
      <c r="G4047" s="44">
        <v>83000</v>
      </c>
      <c r="H4047" s="44">
        <v>54590.45</v>
      </c>
      <c r="I4047" s="44">
        <v>59999.99</v>
      </c>
      <c r="J4047" s="68">
        <f t="shared" si="189"/>
        <v>0.65771626506024095</v>
      </c>
      <c r="K4047" s="43">
        <f t="shared" si="190"/>
        <v>0.72289144578313247</v>
      </c>
      <c r="L4047" s="41" t="str">
        <f t="shared" si="191"/>
        <v>A</v>
      </c>
      <c r="M4047" s="41" t="s">
        <v>622</v>
      </c>
      <c r="N4047" s="41" t="s">
        <v>421</v>
      </c>
      <c r="O4047" s="41" t="s">
        <v>70</v>
      </c>
    </row>
    <row r="4048" spans="1:15">
      <c r="A4048" s="38">
        <v>41106</v>
      </c>
      <c r="B4048" s="38">
        <v>52398</v>
      </c>
      <c r="C4048" s="131">
        <v>371</v>
      </c>
      <c r="D4048" s="39">
        <v>8.5099999999999995E-2</v>
      </c>
      <c r="E4048" s="39">
        <v>7.4400000000000008E-2</v>
      </c>
      <c r="F4048" s="40">
        <v>130000</v>
      </c>
      <c r="G4048" s="40">
        <v>130000</v>
      </c>
      <c r="H4048" s="40">
        <v>58214.99</v>
      </c>
      <c r="I4048" s="40">
        <v>93999.99</v>
      </c>
      <c r="J4048" s="67">
        <f t="shared" si="189"/>
        <v>0.44780761538461539</v>
      </c>
      <c r="K4048" s="39">
        <f t="shared" si="190"/>
        <v>0.72307684615384615</v>
      </c>
      <c r="L4048" s="2" t="str">
        <f t="shared" si="191"/>
        <v>AA</v>
      </c>
      <c r="M4048" s="2" t="s">
        <v>1460</v>
      </c>
      <c r="N4048" s="2" t="s">
        <v>435</v>
      </c>
      <c r="O4048" s="2" t="s">
        <v>70</v>
      </c>
    </row>
    <row r="4049" spans="1:15">
      <c r="A4049" s="42">
        <v>41535</v>
      </c>
      <c r="B4049" s="42">
        <v>54319</v>
      </c>
      <c r="C4049" s="130">
        <v>420</v>
      </c>
      <c r="D4049" s="43">
        <v>8.5099999999999995E-2</v>
      </c>
      <c r="E4049" s="43">
        <v>0.08</v>
      </c>
      <c r="F4049" s="44">
        <v>130000</v>
      </c>
      <c r="G4049" s="44">
        <v>130000</v>
      </c>
      <c r="H4049" s="44">
        <v>91294.62</v>
      </c>
      <c r="I4049" s="44">
        <v>93999.99</v>
      </c>
      <c r="J4049" s="68">
        <f t="shared" si="189"/>
        <v>0.70226630769230769</v>
      </c>
      <c r="K4049" s="43">
        <f t="shared" si="190"/>
        <v>0.72307684615384615</v>
      </c>
      <c r="L4049" s="41" t="str">
        <f t="shared" si="191"/>
        <v>A</v>
      </c>
      <c r="M4049" s="41" t="s">
        <v>169</v>
      </c>
      <c r="N4049" s="41" t="s">
        <v>423</v>
      </c>
      <c r="O4049" s="41" t="s">
        <v>70</v>
      </c>
    </row>
    <row r="4050" spans="1:15">
      <c r="A4050" s="38">
        <v>41610</v>
      </c>
      <c r="B4050" s="38">
        <v>48915</v>
      </c>
      <c r="C4050" s="131">
        <v>240</v>
      </c>
      <c r="D4050" s="39">
        <v>8.5099999999999995E-2</v>
      </c>
      <c r="E4050" s="39">
        <v>7.5300000000000006E-2</v>
      </c>
      <c r="F4050" s="40">
        <v>200000</v>
      </c>
      <c r="G4050" s="40">
        <v>200000</v>
      </c>
      <c r="H4050" s="40">
        <v>137652.04</v>
      </c>
      <c r="I4050" s="40">
        <v>144625.32999999999</v>
      </c>
      <c r="J4050" s="67">
        <f t="shared" si="189"/>
        <v>0.68826019999999999</v>
      </c>
      <c r="K4050" s="39">
        <f t="shared" si="190"/>
        <v>0.72312664999999998</v>
      </c>
      <c r="L4050" s="2" t="str">
        <f t="shared" si="191"/>
        <v>A</v>
      </c>
      <c r="M4050" s="2" t="s">
        <v>482</v>
      </c>
      <c r="N4050" s="2" t="s">
        <v>422</v>
      </c>
      <c r="O4050" s="2" t="s">
        <v>70</v>
      </c>
    </row>
    <row r="4051" spans="1:15">
      <c r="A4051" s="38">
        <v>41649</v>
      </c>
      <c r="B4051" s="38">
        <v>52606</v>
      </c>
      <c r="C4051" s="131">
        <v>360</v>
      </c>
      <c r="D4051" s="39">
        <v>8.5099999999999995E-2</v>
      </c>
      <c r="E4051" s="39">
        <v>0.08</v>
      </c>
      <c r="F4051" s="40">
        <v>159000</v>
      </c>
      <c r="G4051" s="40">
        <v>159000</v>
      </c>
      <c r="H4051" s="40">
        <v>111916.75</v>
      </c>
      <c r="I4051" s="40">
        <v>114999.99</v>
      </c>
      <c r="J4051" s="67">
        <f t="shared" si="189"/>
        <v>0.7038789308176101</v>
      </c>
      <c r="K4051" s="39">
        <f t="shared" si="190"/>
        <v>0.72327037735849065</v>
      </c>
      <c r="L4051" s="2" t="str">
        <f t="shared" si="191"/>
        <v>A</v>
      </c>
      <c r="M4051" s="2" t="s">
        <v>883</v>
      </c>
      <c r="N4051" s="2" t="s">
        <v>417</v>
      </c>
      <c r="O4051" s="2" t="s">
        <v>70</v>
      </c>
    </row>
    <row r="4052" spans="1:15">
      <c r="A4052" s="42">
        <v>41299</v>
      </c>
      <c r="B4052" s="42">
        <v>48390</v>
      </c>
      <c r="C4052" s="130">
        <v>233</v>
      </c>
      <c r="D4052" s="43">
        <v>8.5099999999999995E-2</v>
      </c>
      <c r="E4052" s="43">
        <v>0.08</v>
      </c>
      <c r="F4052" s="44">
        <v>80000</v>
      </c>
      <c r="G4052" s="44">
        <v>80000</v>
      </c>
      <c r="H4052" s="44">
        <v>52317.13</v>
      </c>
      <c r="I4052" s="44">
        <v>57866.99</v>
      </c>
      <c r="J4052" s="68">
        <f t="shared" si="189"/>
        <v>0.65396412500000001</v>
      </c>
      <c r="K4052" s="43">
        <f t="shared" si="190"/>
        <v>0.72333737499999995</v>
      </c>
      <c r="L4052" s="41" t="str">
        <f t="shared" si="191"/>
        <v>A</v>
      </c>
      <c r="M4052" s="41" t="s">
        <v>1501</v>
      </c>
      <c r="N4052" s="41" t="s">
        <v>416</v>
      </c>
      <c r="O4052" s="41" t="s">
        <v>70</v>
      </c>
    </row>
    <row r="4053" spans="1:15">
      <c r="A4053" s="38">
        <v>41453</v>
      </c>
      <c r="B4053" s="38">
        <v>54237</v>
      </c>
      <c r="C4053" s="131">
        <v>420</v>
      </c>
      <c r="D4053" s="39">
        <v>8.5099999999999995E-2</v>
      </c>
      <c r="E4053" s="39">
        <v>7.5300000000000006E-2</v>
      </c>
      <c r="F4053" s="40">
        <v>145000</v>
      </c>
      <c r="G4053" s="40">
        <v>145000</v>
      </c>
      <c r="H4053" s="40">
        <v>101296.06</v>
      </c>
      <c r="I4053" s="40">
        <v>104888.23</v>
      </c>
      <c r="J4053" s="67">
        <f t="shared" si="189"/>
        <v>0.6985935172413793</v>
      </c>
      <c r="K4053" s="39">
        <f t="shared" si="190"/>
        <v>0.72336710344827582</v>
      </c>
      <c r="L4053" s="2" t="str">
        <f t="shared" si="191"/>
        <v>A</v>
      </c>
      <c r="M4053" s="2" t="s">
        <v>714</v>
      </c>
      <c r="N4053" s="2" t="s">
        <v>416</v>
      </c>
      <c r="O4053" s="2" t="s">
        <v>70</v>
      </c>
    </row>
    <row r="4054" spans="1:15">
      <c r="A4054" s="42">
        <v>41367</v>
      </c>
      <c r="B4054" s="42">
        <v>54151</v>
      </c>
      <c r="C4054" s="130">
        <v>420</v>
      </c>
      <c r="D4054" s="43">
        <v>8.5099999999999995E-2</v>
      </c>
      <c r="E4054" s="43">
        <v>7.5300000000000006E-2</v>
      </c>
      <c r="F4054" s="44">
        <v>170000</v>
      </c>
      <c r="G4054" s="44">
        <v>170000</v>
      </c>
      <c r="H4054" s="44">
        <v>118112.83</v>
      </c>
      <c r="I4054" s="44">
        <v>122999.99</v>
      </c>
      <c r="J4054" s="68">
        <f t="shared" si="189"/>
        <v>0.69478135294117649</v>
      </c>
      <c r="K4054" s="43">
        <f t="shared" si="190"/>
        <v>0.72352935294117648</v>
      </c>
      <c r="L4054" s="41" t="str">
        <f t="shared" si="191"/>
        <v>A</v>
      </c>
      <c r="M4054" s="41" t="s">
        <v>862</v>
      </c>
      <c r="N4054" s="41" t="s">
        <v>417</v>
      </c>
      <c r="O4054" s="41" t="s">
        <v>70</v>
      </c>
    </row>
    <row r="4055" spans="1:15">
      <c r="A4055" s="38">
        <v>41619</v>
      </c>
      <c r="B4055" s="38">
        <v>45271</v>
      </c>
      <c r="C4055" s="131">
        <v>120</v>
      </c>
      <c r="D4055" s="39">
        <v>8.5099999999999995E-2</v>
      </c>
      <c r="E4055" s="39">
        <v>7.4400000000000008E-2</v>
      </c>
      <c r="F4055" s="40">
        <v>190000</v>
      </c>
      <c r="G4055" s="40">
        <v>190000</v>
      </c>
      <c r="H4055" s="40">
        <v>122805.05</v>
      </c>
      <c r="I4055" s="40">
        <v>137499.99</v>
      </c>
      <c r="J4055" s="67">
        <f t="shared" si="189"/>
        <v>0.64634236842105264</v>
      </c>
      <c r="K4055" s="39">
        <f t="shared" si="190"/>
        <v>0.72368415789473683</v>
      </c>
      <c r="L4055" s="2" t="str">
        <f t="shared" si="191"/>
        <v>AA</v>
      </c>
      <c r="M4055" s="2" t="s">
        <v>651</v>
      </c>
      <c r="N4055" s="2" t="s">
        <v>417</v>
      </c>
      <c r="O4055" s="2" t="s">
        <v>70</v>
      </c>
    </row>
    <row r="4056" spans="1:15">
      <c r="A4056" s="38">
        <v>41122</v>
      </c>
      <c r="B4056" s="38">
        <v>46753</v>
      </c>
      <c r="C4056" s="131">
        <v>185</v>
      </c>
      <c r="D4056" s="39">
        <v>8.5099999999999995E-2</v>
      </c>
      <c r="E4056" s="39">
        <v>7.4400000000000008E-2</v>
      </c>
      <c r="F4056" s="40">
        <v>190000</v>
      </c>
      <c r="G4056" s="40">
        <v>190000</v>
      </c>
      <c r="H4056" s="40">
        <v>98585.52</v>
      </c>
      <c r="I4056" s="40">
        <v>137506.70000000001</v>
      </c>
      <c r="J4056" s="67">
        <f t="shared" si="189"/>
        <v>0.51887115789473681</v>
      </c>
      <c r="K4056" s="39">
        <f t="shared" si="190"/>
        <v>0.72371947368421063</v>
      </c>
      <c r="L4056" s="2" t="str">
        <f t="shared" si="191"/>
        <v>AA</v>
      </c>
      <c r="M4056" s="2" t="s">
        <v>467</v>
      </c>
      <c r="N4056" s="2" t="s">
        <v>425</v>
      </c>
      <c r="O4056" s="2" t="s">
        <v>70</v>
      </c>
    </row>
    <row r="4057" spans="1:15">
      <c r="A4057" s="38">
        <v>41247</v>
      </c>
      <c r="B4057" s="38">
        <v>54030</v>
      </c>
      <c r="C4057" s="131">
        <v>420</v>
      </c>
      <c r="D4057" s="39">
        <v>8.5099999999999995E-2</v>
      </c>
      <c r="E4057" s="39">
        <v>7.5300000000000006E-2</v>
      </c>
      <c r="F4057" s="40">
        <v>145000</v>
      </c>
      <c r="G4057" s="40">
        <v>145000</v>
      </c>
      <c r="H4057" s="40">
        <v>99749.51</v>
      </c>
      <c r="I4057" s="40">
        <v>104999.99</v>
      </c>
      <c r="J4057" s="67">
        <f t="shared" si="189"/>
        <v>0.68792765517241372</v>
      </c>
      <c r="K4057" s="39">
        <f t="shared" si="190"/>
        <v>0.72413786206896558</v>
      </c>
      <c r="L4057" s="2" t="str">
        <f t="shared" si="191"/>
        <v>A</v>
      </c>
      <c r="M4057" s="2" t="s">
        <v>710</v>
      </c>
      <c r="N4057" s="2" t="s">
        <v>421</v>
      </c>
      <c r="O4057" s="2" t="s">
        <v>70</v>
      </c>
    </row>
    <row r="4058" spans="1:15">
      <c r="A4058" s="42">
        <v>41304</v>
      </c>
      <c r="B4058" s="42">
        <v>54087</v>
      </c>
      <c r="C4058" s="130">
        <v>420</v>
      </c>
      <c r="D4058" s="43">
        <v>8.5099999999999995E-2</v>
      </c>
      <c r="E4058" s="43">
        <v>0.08</v>
      </c>
      <c r="F4058" s="44">
        <v>129800</v>
      </c>
      <c r="G4058" s="44">
        <v>129800</v>
      </c>
      <c r="H4058" s="44">
        <v>89414.73</v>
      </c>
      <c r="I4058" s="44">
        <v>93999.99</v>
      </c>
      <c r="J4058" s="68">
        <f t="shared" si="189"/>
        <v>0.68886540832049303</v>
      </c>
      <c r="K4058" s="43">
        <f t="shared" si="190"/>
        <v>0.72419098613251165</v>
      </c>
      <c r="L4058" s="41" t="str">
        <f t="shared" si="191"/>
        <v>A</v>
      </c>
      <c r="M4058" s="41" t="s">
        <v>1342</v>
      </c>
      <c r="N4058" s="41" t="s">
        <v>416</v>
      </c>
      <c r="O4058" s="41" t="s">
        <v>70</v>
      </c>
    </row>
    <row r="4059" spans="1:15">
      <c r="A4059" s="42">
        <v>41373</v>
      </c>
      <c r="B4059" s="42">
        <v>46852</v>
      </c>
      <c r="C4059" s="130">
        <v>180</v>
      </c>
      <c r="D4059" s="43">
        <v>8.5099999999999995E-2</v>
      </c>
      <c r="E4059" s="43">
        <v>7.4400000000000008E-2</v>
      </c>
      <c r="F4059" s="44">
        <v>150000</v>
      </c>
      <c r="G4059" s="44">
        <v>150000</v>
      </c>
      <c r="H4059" s="44">
        <v>96543.32</v>
      </c>
      <c r="I4059" s="44">
        <v>108629.93</v>
      </c>
      <c r="J4059" s="68">
        <f t="shared" si="189"/>
        <v>0.6436221333333334</v>
      </c>
      <c r="K4059" s="43">
        <f t="shared" si="190"/>
        <v>0.72419953333333331</v>
      </c>
      <c r="L4059" s="41" t="str">
        <f t="shared" si="191"/>
        <v>AA</v>
      </c>
      <c r="M4059" s="41" t="s">
        <v>540</v>
      </c>
      <c r="N4059" s="41" t="s">
        <v>423</v>
      </c>
      <c r="O4059" s="41" t="s">
        <v>70</v>
      </c>
    </row>
    <row r="4060" spans="1:15">
      <c r="A4060" s="42">
        <v>41257</v>
      </c>
      <c r="B4060" s="42">
        <v>42169</v>
      </c>
      <c r="C4060" s="130">
        <v>30</v>
      </c>
      <c r="D4060" s="43">
        <v>8.5099999999999995E-2</v>
      </c>
      <c r="E4060" s="43">
        <v>7.4400000000000008E-2</v>
      </c>
      <c r="F4060" s="44">
        <v>185000</v>
      </c>
      <c r="G4060" s="44">
        <v>185000</v>
      </c>
      <c r="H4060" s="44">
        <v>48284.56</v>
      </c>
      <c r="I4060" s="44">
        <v>133999.99</v>
      </c>
      <c r="J4060" s="68">
        <f t="shared" si="189"/>
        <v>0.2609976216216216</v>
      </c>
      <c r="K4060" s="43">
        <f t="shared" si="190"/>
        <v>0.72432427027027024</v>
      </c>
      <c r="L4060" s="41" t="str">
        <f t="shared" si="191"/>
        <v>AA</v>
      </c>
      <c r="M4060" s="41" t="s">
        <v>467</v>
      </c>
      <c r="N4060" s="41" t="s">
        <v>425</v>
      </c>
      <c r="O4060" s="41" t="s">
        <v>70</v>
      </c>
    </row>
    <row r="4061" spans="1:15">
      <c r="A4061" s="42">
        <v>41565</v>
      </c>
      <c r="B4061" s="42">
        <v>47317</v>
      </c>
      <c r="C4061" s="130">
        <v>189</v>
      </c>
      <c r="D4061" s="43">
        <v>8.5099999999999995E-2</v>
      </c>
      <c r="E4061" s="43">
        <v>0.08</v>
      </c>
      <c r="F4061" s="44">
        <v>185000</v>
      </c>
      <c r="G4061" s="44">
        <v>185000</v>
      </c>
      <c r="H4061" s="44">
        <v>101564.93</v>
      </c>
      <c r="I4061" s="44">
        <v>133999.99</v>
      </c>
      <c r="J4061" s="68">
        <f t="shared" si="189"/>
        <v>0.54899962162162164</v>
      </c>
      <c r="K4061" s="43">
        <f t="shared" si="190"/>
        <v>0.72432427027027024</v>
      </c>
      <c r="L4061" s="41" t="str">
        <f t="shared" si="191"/>
        <v>AA</v>
      </c>
      <c r="M4061" s="41" t="s">
        <v>564</v>
      </c>
      <c r="N4061" s="41" t="s">
        <v>417</v>
      </c>
      <c r="O4061" s="41" t="s">
        <v>70</v>
      </c>
    </row>
    <row r="4062" spans="1:15">
      <c r="A4062" s="38">
        <v>41320</v>
      </c>
      <c r="B4062" s="38">
        <v>54103</v>
      </c>
      <c r="C4062" s="131">
        <v>420</v>
      </c>
      <c r="D4062" s="39">
        <v>8.5099999999999995E-2</v>
      </c>
      <c r="E4062" s="39">
        <v>7.5300000000000006E-2</v>
      </c>
      <c r="F4062" s="40">
        <v>160000</v>
      </c>
      <c r="G4062" s="40">
        <v>160000</v>
      </c>
      <c r="H4062" s="40">
        <v>110652.91</v>
      </c>
      <c r="I4062" s="40">
        <v>115903.22</v>
      </c>
      <c r="J4062" s="67">
        <f t="shared" si="189"/>
        <v>0.69158068750000001</v>
      </c>
      <c r="K4062" s="39">
        <f t="shared" si="190"/>
        <v>0.72439512500000003</v>
      </c>
      <c r="L4062" s="2" t="str">
        <f t="shared" si="191"/>
        <v>A</v>
      </c>
      <c r="M4062" s="2" t="s">
        <v>690</v>
      </c>
      <c r="N4062" s="2" t="s">
        <v>417</v>
      </c>
      <c r="O4062" s="2" t="s">
        <v>70</v>
      </c>
    </row>
    <row r="4063" spans="1:15">
      <c r="A4063" s="42">
        <v>41169</v>
      </c>
      <c r="B4063" s="42">
        <v>50300</v>
      </c>
      <c r="C4063" s="130">
        <v>300</v>
      </c>
      <c r="D4063" s="43">
        <v>8.5099999999999995E-2</v>
      </c>
      <c r="E4063" s="43">
        <v>0.08</v>
      </c>
      <c r="F4063" s="44">
        <v>125000</v>
      </c>
      <c r="G4063" s="44">
        <v>125000</v>
      </c>
      <c r="H4063" s="44">
        <v>83502.490000000005</v>
      </c>
      <c r="I4063" s="44">
        <v>90551.27</v>
      </c>
      <c r="J4063" s="68">
        <f t="shared" si="189"/>
        <v>0.66801991999999999</v>
      </c>
      <c r="K4063" s="43">
        <f t="shared" si="190"/>
        <v>0.72441016000000003</v>
      </c>
      <c r="L4063" s="41" t="str">
        <f t="shared" si="191"/>
        <v>A</v>
      </c>
      <c r="M4063" s="41" t="s">
        <v>564</v>
      </c>
      <c r="N4063" s="41" t="s">
        <v>417</v>
      </c>
      <c r="O4063" s="41" t="s">
        <v>70</v>
      </c>
    </row>
    <row r="4064" spans="1:15">
      <c r="A4064" s="38">
        <v>41297</v>
      </c>
      <c r="B4064" s="38">
        <v>54080</v>
      </c>
      <c r="C4064" s="131">
        <v>420</v>
      </c>
      <c r="D4064" s="39">
        <v>8.5099999999999995E-2</v>
      </c>
      <c r="E4064" s="39">
        <v>0.08</v>
      </c>
      <c r="F4064" s="40">
        <v>180000</v>
      </c>
      <c r="G4064" s="40">
        <v>180000</v>
      </c>
      <c r="H4064" s="40">
        <v>124093.1</v>
      </c>
      <c r="I4064" s="40">
        <v>130402.51</v>
      </c>
      <c r="J4064" s="67">
        <f t="shared" si="189"/>
        <v>0.68940611111111116</v>
      </c>
      <c r="K4064" s="39">
        <f t="shared" si="190"/>
        <v>0.7244583888888888</v>
      </c>
      <c r="L4064" s="2" t="str">
        <f t="shared" si="191"/>
        <v>A</v>
      </c>
      <c r="M4064" s="2" t="s">
        <v>669</v>
      </c>
      <c r="N4064" s="2" t="s">
        <v>430</v>
      </c>
      <c r="O4064" s="2" t="s">
        <v>70</v>
      </c>
    </row>
    <row r="4065" spans="1:15">
      <c r="A4065" s="42">
        <v>41117</v>
      </c>
      <c r="B4065" s="42">
        <v>52074</v>
      </c>
      <c r="C4065" s="130">
        <v>360</v>
      </c>
      <c r="D4065" s="43">
        <v>8.5099999999999995E-2</v>
      </c>
      <c r="E4065" s="43">
        <v>0.08</v>
      </c>
      <c r="F4065" s="44">
        <v>166000</v>
      </c>
      <c r="G4065" s="44">
        <v>166000</v>
      </c>
      <c r="H4065" s="44">
        <v>111517.92</v>
      </c>
      <c r="I4065" s="44">
        <v>120260.91</v>
      </c>
      <c r="J4065" s="68">
        <f t="shared" si="189"/>
        <v>0.67179469879518072</v>
      </c>
      <c r="K4065" s="43">
        <f t="shared" si="190"/>
        <v>0.72446331325301205</v>
      </c>
      <c r="L4065" s="41" t="str">
        <f t="shared" si="191"/>
        <v>A</v>
      </c>
      <c r="M4065" s="41" t="s">
        <v>643</v>
      </c>
      <c r="N4065" s="41" t="s">
        <v>417</v>
      </c>
      <c r="O4065" s="41" t="s">
        <v>70</v>
      </c>
    </row>
    <row r="4066" spans="1:15">
      <c r="A4066" s="38">
        <v>41093</v>
      </c>
      <c r="B4066" s="38">
        <v>47606</v>
      </c>
      <c r="C4066" s="131">
        <v>214</v>
      </c>
      <c r="D4066" s="39">
        <v>8.5099999999999995E-2</v>
      </c>
      <c r="E4066" s="39">
        <v>0.08</v>
      </c>
      <c r="F4066" s="40">
        <v>170000</v>
      </c>
      <c r="G4066" s="40">
        <v>170000</v>
      </c>
      <c r="H4066" s="40">
        <v>106758.9</v>
      </c>
      <c r="I4066" s="40">
        <v>123169.44</v>
      </c>
      <c r="J4066" s="67">
        <f t="shared" si="189"/>
        <v>0.62799352941176467</v>
      </c>
      <c r="K4066" s="39">
        <f t="shared" si="190"/>
        <v>0.72452611764705888</v>
      </c>
      <c r="L4066" s="2" t="str">
        <f t="shared" si="191"/>
        <v>AA</v>
      </c>
      <c r="M4066" s="2" t="s">
        <v>523</v>
      </c>
      <c r="N4066" s="2" t="s">
        <v>423</v>
      </c>
      <c r="O4066" s="2" t="s">
        <v>70</v>
      </c>
    </row>
    <row r="4067" spans="1:15">
      <c r="A4067" s="38">
        <v>41439</v>
      </c>
      <c r="B4067" s="38">
        <v>48744</v>
      </c>
      <c r="C4067" s="131">
        <v>240</v>
      </c>
      <c r="D4067" s="39">
        <v>8.5099999999999995E-2</v>
      </c>
      <c r="E4067" s="39">
        <v>7.4400000000000008E-2</v>
      </c>
      <c r="F4067" s="40">
        <v>172519</v>
      </c>
      <c r="G4067" s="40">
        <v>172519</v>
      </c>
      <c r="H4067" s="40">
        <v>115989.86</v>
      </c>
      <c r="I4067" s="40">
        <v>124999.99</v>
      </c>
      <c r="J4067" s="67">
        <f t="shared" si="189"/>
        <v>0.67233093166549773</v>
      </c>
      <c r="K4067" s="39">
        <f t="shared" si="190"/>
        <v>0.72455781682017639</v>
      </c>
      <c r="L4067" s="2" t="str">
        <f t="shared" si="191"/>
        <v>A</v>
      </c>
      <c r="M4067" s="2" t="s">
        <v>482</v>
      </c>
      <c r="N4067" s="2" t="s">
        <v>422</v>
      </c>
      <c r="O4067" s="2" t="s">
        <v>70</v>
      </c>
    </row>
    <row r="4068" spans="1:15">
      <c r="A4068" s="42">
        <v>41400</v>
      </c>
      <c r="B4068" s="42">
        <v>48705</v>
      </c>
      <c r="C4068" s="130">
        <v>240</v>
      </c>
      <c r="D4068" s="43">
        <v>8.5099999999999995E-2</v>
      </c>
      <c r="E4068" s="43">
        <v>7.5300000000000006E-2</v>
      </c>
      <c r="F4068" s="44">
        <v>155000</v>
      </c>
      <c r="G4068" s="44">
        <v>155000</v>
      </c>
      <c r="H4068" s="44">
        <v>103736.44</v>
      </c>
      <c r="I4068" s="44">
        <v>112319.99</v>
      </c>
      <c r="J4068" s="68">
        <f t="shared" si="189"/>
        <v>0.66926735483870969</v>
      </c>
      <c r="K4068" s="43">
        <f t="shared" si="190"/>
        <v>0.72464509677419353</v>
      </c>
      <c r="L4068" s="41" t="str">
        <f t="shared" si="191"/>
        <v>A</v>
      </c>
      <c r="M4068" s="41" t="s">
        <v>475</v>
      </c>
      <c r="N4068" s="41" t="s">
        <v>427</v>
      </c>
      <c r="O4068" s="41" t="s">
        <v>70</v>
      </c>
    </row>
    <row r="4069" spans="1:15">
      <c r="A4069" s="42">
        <v>41397</v>
      </c>
      <c r="B4069" s="42">
        <v>49585</v>
      </c>
      <c r="C4069" s="130">
        <v>269</v>
      </c>
      <c r="D4069" s="43">
        <v>8.5099999999999995E-2</v>
      </c>
      <c r="E4069" s="43">
        <v>7.5300000000000006E-2</v>
      </c>
      <c r="F4069" s="44">
        <v>166960</v>
      </c>
      <c r="G4069" s="44">
        <v>166960</v>
      </c>
      <c r="H4069" s="44">
        <v>112887.98</v>
      </c>
      <c r="I4069" s="44">
        <v>120999.99</v>
      </c>
      <c r="J4069" s="68">
        <f t="shared" si="189"/>
        <v>0.67613787733588882</v>
      </c>
      <c r="K4069" s="43">
        <f t="shared" si="190"/>
        <v>0.72472442501197898</v>
      </c>
      <c r="L4069" s="41" t="str">
        <f t="shared" si="191"/>
        <v>A</v>
      </c>
      <c r="M4069" s="41" t="s">
        <v>542</v>
      </c>
      <c r="N4069" s="41" t="s">
        <v>417</v>
      </c>
      <c r="O4069" s="41" t="s">
        <v>70</v>
      </c>
    </row>
    <row r="4070" spans="1:15">
      <c r="A4070" s="42">
        <v>41659</v>
      </c>
      <c r="B4070" s="42">
        <v>52616</v>
      </c>
      <c r="C4070" s="130">
        <v>360</v>
      </c>
      <c r="D4070" s="43">
        <v>8.5099999999999995E-2</v>
      </c>
      <c r="E4070" s="43">
        <v>0.08</v>
      </c>
      <c r="F4070" s="44">
        <v>109000</v>
      </c>
      <c r="G4070" s="44">
        <v>109000</v>
      </c>
      <c r="H4070" s="44">
        <v>76912.639999999999</v>
      </c>
      <c r="I4070" s="44">
        <v>78999.990000000005</v>
      </c>
      <c r="J4070" s="68">
        <f t="shared" si="189"/>
        <v>0.70562055045871563</v>
      </c>
      <c r="K4070" s="43">
        <f t="shared" si="190"/>
        <v>0.72477055045871563</v>
      </c>
      <c r="L4070" s="41" t="str">
        <f t="shared" si="191"/>
        <v>A</v>
      </c>
      <c r="M4070" s="41" t="s">
        <v>1605</v>
      </c>
      <c r="N4070" s="41" t="s">
        <v>415</v>
      </c>
      <c r="O4070" s="41" t="s">
        <v>70</v>
      </c>
    </row>
    <row r="4071" spans="1:15">
      <c r="A4071" s="42">
        <v>41162</v>
      </c>
      <c r="B4071" s="42">
        <v>45117</v>
      </c>
      <c r="C4071" s="130">
        <v>130</v>
      </c>
      <c r="D4071" s="43">
        <v>8.5099999999999995E-2</v>
      </c>
      <c r="E4071" s="43">
        <v>0.08</v>
      </c>
      <c r="F4071" s="44">
        <v>120000</v>
      </c>
      <c r="G4071" s="44">
        <v>120000</v>
      </c>
      <c r="H4071" s="44">
        <v>45452.639999999999</v>
      </c>
      <c r="I4071" s="44">
        <v>86999.99</v>
      </c>
      <c r="J4071" s="68">
        <f t="shared" si="189"/>
        <v>0.378772</v>
      </c>
      <c r="K4071" s="43">
        <f t="shared" si="190"/>
        <v>0.72499991666666674</v>
      </c>
      <c r="L4071" s="41" t="str">
        <f t="shared" si="191"/>
        <v>AA</v>
      </c>
      <c r="M4071" s="41" t="s">
        <v>232</v>
      </c>
      <c r="N4071" s="41" t="s">
        <v>417</v>
      </c>
      <c r="O4071" s="41" t="s">
        <v>70</v>
      </c>
    </row>
    <row r="4072" spans="1:15">
      <c r="A4072" s="42">
        <v>41296</v>
      </c>
      <c r="B4072" s="42">
        <v>51035</v>
      </c>
      <c r="C4072" s="130">
        <v>320</v>
      </c>
      <c r="D4072" s="43">
        <v>8.5099999999999995E-2</v>
      </c>
      <c r="E4072" s="43">
        <v>0.08</v>
      </c>
      <c r="F4072" s="44">
        <v>120000</v>
      </c>
      <c r="G4072" s="44">
        <v>120000</v>
      </c>
      <c r="H4072" s="44">
        <v>42312.88</v>
      </c>
      <c r="I4072" s="44">
        <v>86999.99</v>
      </c>
      <c r="J4072" s="68">
        <f t="shared" si="189"/>
        <v>0.35260733333333333</v>
      </c>
      <c r="K4072" s="43">
        <f t="shared" si="190"/>
        <v>0.72499991666666674</v>
      </c>
      <c r="L4072" s="41" t="str">
        <f t="shared" si="191"/>
        <v>AA</v>
      </c>
      <c r="M4072" s="41" t="s">
        <v>715</v>
      </c>
      <c r="N4072" s="41" t="s">
        <v>416</v>
      </c>
      <c r="O4072" s="41" t="s">
        <v>70</v>
      </c>
    </row>
    <row r="4073" spans="1:15">
      <c r="A4073" s="42">
        <v>41442</v>
      </c>
      <c r="B4073" s="42">
        <v>44213</v>
      </c>
      <c r="C4073" s="130">
        <v>91</v>
      </c>
      <c r="D4073" s="43">
        <v>8.5099999999999995E-2</v>
      </c>
      <c r="E4073" s="43">
        <v>0.08</v>
      </c>
      <c r="F4073" s="44">
        <v>140000</v>
      </c>
      <c r="G4073" s="44">
        <v>140000</v>
      </c>
      <c r="H4073" s="44">
        <v>74939.649999999994</v>
      </c>
      <c r="I4073" s="44">
        <v>101499.99</v>
      </c>
      <c r="J4073" s="68">
        <f t="shared" si="189"/>
        <v>0.53528321428571424</v>
      </c>
      <c r="K4073" s="43">
        <f t="shared" si="190"/>
        <v>0.72499992857142859</v>
      </c>
      <c r="L4073" s="41" t="str">
        <f t="shared" si="191"/>
        <v>AA</v>
      </c>
      <c r="M4073" s="41" t="s">
        <v>1328</v>
      </c>
      <c r="N4073" s="41" t="s">
        <v>422</v>
      </c>
      <c r="O4073" s="41" t="s">
        <v>70</v>
      </c>
    </row>
    <row r="4074" spans="1:15">
      <c r="A4074" s="38">
        <v>41564</v>
      </c>
      <c r="B4074" s="38">
        <v>52521</v>
      </c>
      <c r="C4074" s="131">
        <v>360</v>
      </c>
      <c r="D4074" s="39">
        <v>8.5099999999999995E-2</v>
      </c>
      <c r="E4074" s="39">
        <v>7.5300000000000006E-2</v>
      </c>
      <c r="F4074" s="40">
        <v>160000</v>
      </c>
      <c r="G4074" s="40">
        <v>160000</v>
      </c>
      <c r="H4074" s="40">
        <v>112087.76</v>
      </c>
      <c r="I4074" s="40">
        <v>115999.99</v>
      </c>
      <c r="J4074" s="67">
        <f t="shared" si="189"/>
        <v>0.70054850000000002</v>
      </c>
      <c r="K4074" s="39">
        <f t="shared" si="190"/>
        <v>0.72499993750000002</v>
      </c>
      <c r="L4074" s="2" t="str">
        <f t="shared" si="191"/>
        <v>A</v>
      </c>
      <c r="M4074" s="2" t="s">
        <v>919</v>
      </c>
      <c r="N4074" s="2" t="s">
        <v>422</v>
      </c>
      <c r="O4074" s="2" t="s">
        <v>70</v>
      </c>
    </row>
    <row r="4075" spans="1:15">
      <c r="A4075" s="42">
        <v>41730</v>
      </c>
      <c r="B4075" s="42">
        <v>49035</v>
      </c>
      <c r="C4075" s="130">
        <v>240</v>
      </c>
      <c r="D4075" s="43">
        <v>8.5099999999999995E-2</v>
      </c>
      <c r="E4075" s="43">
        <v>7.4400000000000008E-2</v>
      </c>
      <c r="F4075" s="44">
        <v>200000</v>
      </c>
      <c r="G4075" s="44">
        <v>200000</v>
      </c>
      <c r="H4075" s="44">
        <v>140028.16</v>
      </c>
      <c r="I4075" s="44">
        <v>144999.99</v>
      </c>
      <c r="J4075" s="68">
        <f t="shared" si="189"/>
        <v>0.70014080000000001</v>
      </c>
      <c r="K4075" s="43">
        <f t="shared" si="190"/>
        <v>0.72499994999999995</v>
      </c>
      <c r="L4075" s="41" t="str">
        <f t="shared" si="191"/>
        <v>A</v>
      </c>
      <c r="M4075" s="41" t="s">
        <v>538</v>
      </c>
      <c r="N4075" s="41" t="s">
        <v>417</v>
      </c>
      <c r="O4075" s="41" t="s">
        <v>70</v>
      </c>
    </row>
    <row r="4076" spans="1:15">
      <c r="A4076" s="42">
        <v>41467</v>
      </c>
      <c r="B4076" s="42">
        <v>52424</v>
      </c>
      <c r="C4076" s="130">
        <v>360</v>
      </c>
      <c r="D4076" s="43">
        <v>8.5099999999999995E-2</v>
      </c>
      <c r="E4076" s="43">
        <v>0.08</v>
      </c>
      <c r="F4076" s="44">
        <v>104700</v>
      </c>
      <c r="G4076" s="44">
        <v>104700</v>
      </c>
      <c r="H4076" s="44">
        <v>72760.52</v>
      </c>
      <c r="I4076" s="44">
        <v>75912.33</v>
      </c>
      <c r="J4076" s="68">
        <f t="shared" si="189"/>
        <v>0.69494288443170971</v>
      </c>
      <c r="K4076" s="43">
        <f t="shared" si="190"/>
        <v>0.72504613180515765</v>
      </c>
      <c r="L4076" s="41" t="str">
        <f t="shared" si="191"/>
        <v>A</v>
      </c>
      <c r="M4076" s="41" t="s">
        <v>525</v>
      </c>
      <c r="N4076" s="41" t="s">
        <v>430</v>
      </c>
      <c r="O4076" s="41" t="s">
        <v>70</v>
      </c>
    </row>
    <row r="4077" spans="1:15">
      <c r="A4077" s="42">
        <v>41116</v>
      </c>
      <c r="B4077" s="42">
        <v>53777</v>
      </c>
      <c r="C4077" s="130">
        <v>416</v>
      </c>
      <c r="D4077" s="43">
        <v>8.5099999999999995E-2</v>
      </c>
      <c r="E4077" s="43">
        <v>7.8100000000000003E-2</v>
      </c>
      <c r="F4077" s="44">
        <v>163000</v>
      </c>
      <c r="G4077" s="44">
        <v>163000</v>
      </c>
      <c r="H4077" s="44">
        <v>110712.24</v>
      </c>
      <c r="I4077" s="44">
        <v>118207.07</v>
      </c>
      <c r="J4077" s="68">
        <f t="shared" si="189"/>
        <v>0.67921619631901842</v>
      </c>
      <c r="K4077" s="43">
        <f t="shared" si="190"/>
        <v>0.7251967484662577</v>
      </c>
      <c r="L4077" s="41" t="str">
        <f t="shared" si="191"/>
        <v>A</v>
      </c>
      <c r="M4077" s="41" t="s">
        <v>555</v>
      </c>
      <c r="N4077" s="41" t="s">
        <v>434</v>
      </c>
      <c r="O4077" s="41" t="s">
        <v>70</v>
      </c>
    </row>
    <row r="4078" spans="1:15">
      <c r="A4078" s="38">
        <v>41239</v>
      </c>
      <c r="B4078" s="38">
        <v>44860</v>
      </c>
      <c r="C4078" s="131">
        <v>119</v>
      </c>
      <c r="D4078" s="39">
        <v>8.5099999999999995E-2</v>
      </c>
      <c r="E4078" s="39">
        <v>7.5300000000000006E-2</v>
      </c>
      <c r="F4078" s="40">
        <v>137878</v>
      </c>
      <c r="G4078" s="40">
        <v>137878</v>
      </c>
      <c r="H4078" s="40">
        <v>72084.05</v>
      </c>
      <c r="I4078" s="40">
        <v>99999.99</v>
      </c>
      <c r="J4078" s="67">
        <f t="shared" si="189"/>
        <v>0.52281038309229899</v>
      </c>
      <c r="K4078" s="39">
        <f t="shared" si="190"/>
        <v>0.72527879719752253</v>
      </c>
      <c r="L4078" s="2" t="str">
        <f t="shared" si="191"/>
        <v>AA</v>
      </c>
      <c r="M4078" s="2" t="s">
        <v>724</v>
      </c>
      <c r="N4078" s="2" t="s">
        <v>424</v>
      </c>
      <c r="O4078" s="2" t="s">
        <v>70</v>
      </c>
    </row>
    <row r="4079" spans="1:15">
      <c r="A4079" s="42">
        <v>41388</v>
      </c>
      <c r="B4079" s="42">
        <v>50519</v>
      </c>
      <c r="C4079" s="130">
        <v>300</v>
      </c>
      <c r="D4079" s="43">
        <v>8.5099999999999995E-2</v>
      </c>
      <c r="E4079" s="43">
        <v>0.08</v>
      </c>
      <c r="F4079" s="44">
        <v>193000</v>
      </c>
      <c r="G4079" s="44">
        <v>193000</v>
      </c>
      <c r="H4079" s="44">
        <v>131260.04</v>
      </c>
      <c r="I4079" s="44">
        <v>139999.99</v>
      </c>
      <c r="J4079" s="68">
        <f t="shared" si="189"/>
        <v>0.68010383419689124</v>
      </c>
      <c r="K4079" s="43">
        <f t="shared" si="190"/>
        <v>0.72538854922279783</v>
      </c>
      <c r="L4079" s="41" t="str">
        <f t="shared" si="191"/>
        <v>A</v>
      </c>
      <c r="M4079" s="41" t="s">
        <v>730</v>
      </c>
      <c r="N4079" s="41" t="s">
        <v>423</v>
      </c>
      <c r="O4079" s="41" t="s">
        <v>70</v>
      </c>
    </row>
    <row r="4080" spans="1:15">
      <c r="A4080" s="42">
        <v>41310</v>
      </c>
      <c r="B4080" s="42">
        <v>49557</v>
      </c>
      <c r="C4080" s="130">
        <v>271</v>
      </c>
      <c r="D4080" s="43">
        <v>8.5099999999999995E-2</v>
      </c>
      <c r="E4080" s="43">
        <v>7.4400000000000008E-2</v>
      </c>
      <c r="F4080" s="44">
        <v>130000</v>
      </c>
      <c r="G4080" s="44">
        <v>130000</v>
      </c>
      <c r="H4080" s="44">
        <v>87094.01</v>
      </c>
      <c r="I4080" s="44">
        <v>94321.34</v>
      </c>
      <c r="J4080" s="68">
        <f t="shared" si="189"/>
        <v>0.66995392307692303</v>
      </c>
      <c r="K4080" s="43">
        <f t="shared" si="190"/>
        <v>0.72554876923076916</v>
      </c>
      <c r="L4080" s="41" t="str">
        <f t="shared" si="191"/>
        <v>A</v>
      </c>
      <c r="M4080" s="41" t="s">
        <v>758</v>
      </c>
      <c r="N4080" s="41" t="s">
        <v>418</v>
      </c>
      <c r="O4080" s="41" t="s">
        <v>70</v>
      </c>
    </row>
    <row r="4081" spans="1:15">
      <c r="A4081" s="42">
        <v>41453</v>
      </c>
      <c r="B4081" s="42">
        <v>52410</v>
      </c>
      <c r="C4081" s="130">
        <v>360</v>
      </c>
      <c r="D4081" s="43">
        <v>8.5099999999999995E-2</v>
      </c>
      <c r="E4081" s="43">
        <v>0.08</v>
      </c>
      <c r="F4081" s="44">
        <v>190000</v>
      </c>
      <c r="G4081" s="44">
        <v>190000</v>
      </c>
      <c r="H4081" s="44">
        <v>131759.37</v>
      </c>
      <c r="I4081" s="44">
        <v>137898.84</v>
      </c>
      <c r="J4081" s="68">
        <f t="shared" si="189"/>
        <v>0.69347036842105259</v>
      </c>
      <c r="K4081" s="43">
        <f t="shared" si="190"/>
        <v>0.72578336842105262</v>
      </c>
      <c r="L4081" s="41" t="str">
        <f t="shared" si="191"/>
        <v>A</v>
      </c>
      <c r="M4081" s="41" t="s">
        <v>646</v>
      </c>
      <c r="N4081" s="41" t="s">
        <v>422</v>
      </c>
      <c r="O4081" s="41" t="s">
        <v>70</v>
      </c>
    </row>
    <row r="4082" spans="1:15">
      <c r="A4082" s="42">
        <v>41234</v>
      </c>
      <c r="B4082" s="42">
        <v>48539</v>
      </c>
      <c r="C4082" s="130">
        <v>240</v>
      </c>
      <c r="D4082" s="43">
        <v>8.5099999999999995E-2</v>
      </c>
      <c r="E4082" s="43">
        <v>7.5300000000000006E-2</v>
      </c>
      <c r="F4082" s="44">
        <v>185000</v>
      </c>
      <c r="G4082" s="44">
        <v>185000</v>
      </c>
      <c r="H4082" s="44">
        <v>120587.96</v>
      </c>
      <c r="I4082" s="44">
        <v>134288.49</v>
      </c>
      <c r="J4082" s="68">
        <f t="shared" si="189"/>
        <v>0.65182681081081084</v>
      </c>
      <c r="K4082" s="43">
        <f t="shared" si="190"/>
        <v>0.7258837297297297</v>
      </c>
      <c r="L4082" s="41" t="str">
        <f t="shared" si="191"/>
        <v>A</v>
      </c>
      <c r="M4082" s="41" t="s">
        <v>716</v>
      </c>
      <c r="N4082" s="41" t="s">
        <v>417</v>
      </c>
      <c r="O4082" s="41" t="s">
        <v>70</v>
      </c>
    </row>
    <row r="4083" spans="1:15">
      <c r="A4083" s="42">
        <v>41472</v>
      </c>
      <c r="B4083" s="42">
        <v>50603</v>
      </c>
      <c r="C4083" s="130">
        <v>300</v>
      </c>
      <c r="D4083" s="43">
        <v>8.5099999999999995E-2</v>
      </c>
      <c r="E4083" s="43">
        <v>7.8100000000000003E-2</v>
      </c>
      <c r="F4083" s="44">
        <v>198000</v>
      </c>
      <c r="G4083" s="44">
        <v>198000</v>
      </c>
      <c r="H4083" s="44">
        <v>136281.84</v>
      </c>
      <c r="I4083" s="44">
        <v>143745.51999999999</v>
      </c>
      <c r="J4083" s="68">
        <f t="shared" si="189"/>
        <v>0.68829212121212124</v>
      </c>
      <c r="K4083" s="43">
        <f t="shared" si="190"/>
        <v>0.72598747474747471</v>
      </c>
      <c r="L4083" s="41" t="str">
        <f t="shared" si="191"/>
        <v>A</v>
      </c>
      <c r="M4083" s="41" t="s">
        <v>548</v>
      </c>
      <c r="N4083" s="41" t="s">
        <v>433</v>
      </c>
      <c r="O4083" s="41" t="s">
        <v>70</v>
      </c>
    </row>
    <row r="4084" spans="1:15">
      <c r="A4084" s="42">
        <v>41614</v>
      </c>
      <c r="B4084" s="42">
        <v>48554</v>
      </c>
      <c r="C4084" s="130">
        <v>228</v>
      </c>
      <c r="D4084" s="43">
        <v>8.5099999999999995E-2</v>
      </c>
      <c r="E4084" s="43">
        <v>7.5300000000000006E-2</v>
      </c>
      <c r="F4084" s="44">
        <v>168000</v>
      </c>
      <c r="G4084" s="44">
        <v>168000</v>
      </c>
      <c r="H4084" s="44">
        <v>115695.36</v>
      </c>
      <c r="I4084" s="44">
        <v>121999.99</v>
      </c>
      <c r="J4084" s="68">
        <f t="shared" si="189"/>
        <v>0.68866285714285713</v>
      </c>
      <c r="K4084" s="43">
        <f t="shared" si="190"/>
        <v>0.72619041666666673</v>
      </c>
      <c r="L4084" s="41" t="str">
        <f t="shared" si="191"/>
        <v>A</v>
      </c>
      <c r="M4084" s="41" t="s">
        <v>449</v>
      </c>
      <c r="N4084" s="41" t="s">
        <v>418</v>
      </c>
      <c r="O4084" s="41" t="s">
        <v>70</v>
      </c>
    </row>
    <row r="4085" spans="1:15">
      <c r="A4085" s="38">
        <v>41242</v>
      </c>
      <c r="B4085" s="38">
        <v>48424</v>
      </c>
      <c r="C4085" s="131">
        <v>236</v>
      </c>
      <c r="D4085" s="39">
        <v>8.5099999999999995E-2</v>
      </c>
      <c r="E4085" s="39">
        <v>7.5300000000000006E-2</v>
      </c>
      <c r="F4085" s="40">
        <v>179000</v>
      </c>
      <c r="G4085" s="40">
        <v>179000</v>
      </c>
      <c r="H4085" s="40">
        <v>116562.91</v>
      </c>
      <c r="I4085" s="40">
        <v>129999.99</v>
      </c>
      <c r="J4085" s="67">
        <f t="shared" si="189"/>
        <v>0.65118944134078216</v>
      </c>
      <c r="K4085" s="39">
        <f t="shared" si="190"/>
        <v>0.7262569273743017</v>
      </c>
      <c r="L4085" s="2" t="str">
        <f t="shared" si="191"/>
        <v>A</v>
      </c>
      <c r="M4085" s="2" t="s">
        <v>313</v>
      </c>
      <c r="N4085" s="2" t="s">
        <v>424</v>
      </c>
      <c r="O4085" s="2" t="s">
        <v>70</v>
      </c>
    </row>
    <row r="4086" spans="1:15">
      <c r="A4086" s="38">
        <v>41151</v>
      </c>
      <c r="B4086" s="38">
        <v>52108</v>
      </c>
      <c r="C4086" s="131">
        <v>360</v>
      </c>
      <c r="D4086" s="39">
        <v>8.5099999999999995E-2</v>
      </c>
      <c r="E4086" s="39">
        <v>7.4400000000000008E-2</v>
      </c>
      <c r="F4086" s="40">
        <v>179000</v>
      </c>
      <c r="G4086" s="40">
        <v>179000</v>
      </c>
      <c r="H4086" s="40">
        <v>121082.3</v>
      </c>
      <c r="I4086" s="40">
        <v>129999.99</v>
      </c>
      <c r="J4086" s="67">
        <f t="shared" si="189"/>
        <v>0.67643743016759783</v>
      </c>
      <c r="K4086" s="39">
        <f t="shared" si="190"/>
        <v>0.7262569273743017</v>
      </c>
      <c r="L4086" s="2" t="str">
        <f t="shared" si="191"/>
        <v>A</v>
      </c>
      <c r="M4086" s="2" t="s">
        <v>657</v>
      </c>
      <c r="N4086" s="2" t="s">
        <v>419</v>
      </c>
      <c r="O4086" s="2" t="s">
        <v>70</v>
      </c>
    </row>
    <row r="4087" spans="1:15">
      <c r="A4087" s="42">
        <v>41470</v>
      </c>
      <c r="B4087" s="42">
        <v>53585</v>
      </c>
      <c r="C4087" s="130">
        <v>398</v>
      </c>
      <c r="D4087" s="43">
        <v>8.5099999999999995E-2</v>
      </c>
      <c r="E4087" s="43">
        <v>0.08</v>
      </c>
      <c r="F4087" s="44">
        <v>190000</v>
      </c>
      <c r="G4087" s="44">
        <v>190000</v>
      </c>
      <c r="H4087" s="44">
        <v>133065.59</v>
      </c>
      <c r="I4087" s="44">
        <v>137999.99</v>
      </c>
      <c r="J4087" s="68">
        <f t="shared" si="189"/>
        <v>0.70034521052631582</v>
      </c>
      <c r="K4087" s="43">
        <f t="shared" si="190"/>
        <v>0.72631573684210526</v>
      </c>
      <c r="L4087" s="41" t="str">
        <f t="shared" si="191"/>
        <v>A</v>
      </c>
      <c r="M4087" s="41" t="s">
        <v>716</v>
      </c>
      <c r="N4087" s="41" t="s">
        <v>417</v>
      </c>
      <c r="O4087" s="41" t="s">
        <v>70</v>
      </c>
    </row>
    <row r="4088" spans="1:15">
      <c r="A4088" s="42">
        <v>41121</v>
      </c>
      <c r="B4088" s="42">
        <v>52078</v>
      </c>
      <c r="C4088" s="130">
        <v>360</v>
      </c>
      <c r="D4088" s="43">
        <v>8.5099999999999995E-2</v>
      </c>
      <c r="E4088" s="43">
        <v>7.4400000000000008E-2</v>
      </c>
      <c r="F4088" s="44">
        <v>168500</v>
      </c>
      <c r="G4088" s="44">
        <v>168500</v>
      </c>
      <c r="H4088" s="44">
        <v>117857.95</v>
      </c>
      <c r="I4088" s="44">
        <v>122400</v>
      </c>
      <c r="J4088" s="68">
        <f t="shared" si="189"/>
        <v>0.699453709198813</v>
      </c>
      <c r="K4088" s="43">
        <f t="shared" si="190"/>
        <v>0.72640949554896139</v>
      </c>
      <c r="L4088" s="41" t="str">
        <f t="shared" si="191"/>
        <v>A</v>
      </c>
      <c r="M4088" s="41" t="s">
        <v>564</v>
      </c>
      <c r="N4088" s="41" t="s">
        <v>417</v>
      </c>
      <c r="O4088" s="41" t="s">
        <v>70</v>
      </c>
    </row>
    <row r="4089" spans="1:15">
      <c r="A4089" s="42">
        <v>41705</v>
      </c>
      <c r="B4089" s="42">
        <v>47184</v>
      </c>
      <c r="C4089" s="130">
        <v>180</v>
      </c>
      <c r="D4089" s="43">
        <v>8.5099999999999995E-2</v>
      </c>
      <c r="E4089" s="43">
        <v>0.08</v>
      </c>
      <c r="F4089" s="44">
        <v>117000</v>
      </c>
      <c r="G4089" s="44">
        <v>117000</v>
      </c>
      <c r="H4089" s="44">
        <v>80594.539999999994</v>
      </c>
      <c r="I4089" s="44">
        <v>84999.99</v>
      </c>
      <c r="J4089" s="68">
        <f t="shared" si="189"/>
        <v>0.68884222222222213</v>
      </c>
      <c r="K4089" s="43">
        <f t="shared" si="190"/>
        <v>0.72649564102564113</v>
      </c>
      <c r="L4089" s="41" t="str">
        <f t="shared" si="191"/>
        <v>A</v>
      </c>
      <c r="M4089" s="41" t="s">
        <v>1044</v>
      </c>
      <c r="N4089" s="41" t="s">
        <v>417</v>
      </c>
      <c r="O4089" s="41" t="s">
        <v>70</v>
      </c>
    </row>
    <row r="4090" spans="1:15">
      <c r="A4090" s="42">
        <v>41694</v>
      </c>
      <c r="B4090" s="42">
        <v>46077</v>
      </c>
      <c r="C4090" s="130">
        <v>144</v>
      </c>
      <c r="D4090" s="43">
        <v>8.5099999999999995E-2</v>
      </c>
      <c r="E4090" s="43">
        <v>0.08</v>
      </c>
      <c r="F4090" s="44">
        <v>140000</v>
      </c>
      <c r="G4090" s="44">
        <v>140000</v>
      </c>
      <c r="H4090" s="44">
        <v>94103.08</v>
      </c>
      <c r="I4090" s="44">
        <v>101739.99</v>
      </c>
      <c r="J4090" s="68">
        <f t="shared" si="189"/>
        <v>0.67216485714285712</v>
      </c>
      <c r="K4090" s="43">
        <f t="shared" si="190"/>
        <v>0.72671421428571437</v>
      </c>
      <c r="L4090" s="41" t="str">
        <f t="shared" si="191"/>
        <v>A</v>
      </c>
      <c r="M4090" s="41" t="s">
        <v>740</v>
      </c>
      <c r="N4090" s="41" t="s">
        <v>417</v>
      </c>
      <c r="O4090" s="41" t="s">
        <v>70</v>
      </c>
    </row>
    <row r="4091" spans="1:15">
      <c r="A4091" s="42">
        <v>41123</v>
      </c>
      <c r="B4091" s="42">
        <v>50254</v>
      </c>
      <c r="C4091" s="130">
        <v>300</v>
      </c>
      <c r="D4091" s="43">
        <v>8.5099999999999995E-2</v>
      </c>
      <c r="E4091" s="43">
        <v>7.4400000000000008E-2</v>
      </c>
      <c r="F4091" s="44">
        <v>152000</v>
      </c>
      <c r="G4091" s="44">
        <v>152000</v>
      </c>
      <c r="H4091" s="44">
        <v>100644.45</v>
      </c>
      <c r="I4091" s="44">
        <v>110461.44</v>
      </c>
      <c r="J4091" s="68">
        <f t="shared" si="189"/>
        <v>0.66213453947368417</v>
      </c>
      <c r="K4091" s="43">
        <f t="shared" si="190"/>
        <v>0.72672000000000003</v>
      </c>
      <c r="L4091" s="41" t="str">
        <f t="shared" si="191"/>
        <v>A</v>
      </c>
      <c r="M4091" s="41" t="s">
        <v>467</v>
      </c>
      <c r="N4091" s="41" t="s">
        <v>425</v>
      </c>
      <c r="O4091" s="41" t="s">
        <v>70</v>
      </c>
    </row>
    <row r="4092" spans="1:15">
      <c r="A4092" s="38">
        <v>41369</v>
      </c>
      <c r="B4092" s="38">
        <v>54153</v>
      </c>
      <c r="C4092" s="131">
        <v>420</v>
      </c>
      <c r="D4092" s="39">
        <v>8.5099999999999995E-2</v>
      </c>
      <c r="E4092" s="39">
        <v>7.5300000000000006E-2</v>
      </c>
      <c r="F4092" s="40">
        <v>59890</v>
      </c>
      <c r="G4092" s="40">
        <v>59890</v>
      </c>
      <c r="H4092" s="40">
        <v>41783.449999999997</v>
      </c>
      <c r="I4092" s="40">
        <v>43527.98</v>
      </c>
      <c r="J4092" s="67">
        <f t="shared" si="189"/>
        <v>0.69766989480714636</v>
      </c>
      <c r="K4092" s="39">
        <f t="shared" si="190"/>
        <v>0.72679879779595935</v>
      </c>
      <c r="L4092" s="2" t="str">
        <f t="shared" si="191"/>
        <v>A</v>
      </c>
      <c r="M4092" s="2" t="s">
        <v>558</v>
      </c>
      <c r="N4092" s="2" t="s">
        <v>424</v>
      </c>
      <c r="O4092" s="2" t="s">
        <v>70</v>
      </c>
    </row>
    <row r="4093" spans="1:15">
      <c r="A4093" s="42">
        <v>41544</v>
      </c>
      <c r="B4093" s="42">
        <v>47814</v>
      </c>
      <c r="C4093" s="130">
        <v>206</v>
      </c>
      <c r="D4093" s="43">
        <v>8.5099999999999995E-2</v>
      </c>
      <c r="E4093" s="43">
        <v>7.5300000000000006E-2</v>
      </c>
      <c r="F4093" s="44">
        <v>105000</v>
      </c>
      <c r="G4093" s="44">
        <v>105000</v>
      </c>
      <c r="H4093" s="44">
        <v>58925.59</v>
      </c>
      <c r="I4093" s="44">
        <v>76317.11</v>
      </c>
      <c r="J4093" s="68">
        <f t="shared" si="189"/>
        <v>0.56119609523809522</v>
      </c>
      <c r="K4093" s="43">
        <f t="shared" si="190"/>
        <v>0.726829619047619</v>
      </c>
      <c r="L4093" s="41" t="str">
        <f t="shared" si="191"/>
        <v>AA</v>
      </c>
      <c r="M4093" s="41" t="s">
        <v>175</v>
      </c>
      <c r="N4093" s="41" t="s">
        <v>424</v>
      </c>
      <c r="O4093" s="41" t="s">
        <v>70</v>
      </c>
    </row>
    <row r="4094" spans="1:15">
      <c r="A4094" s="42">
        <v>41071</v>
      </c>
      <c r="B4094" s="42">
        <v>52028</v>
      </c>
      <c r="C4094" s="130">
        <v>360</v>
      </c>
      <c r="D4094" s="43">
        <v>8.5099999999999995E-2</v>
      </c>
      <c r="E4094" s="43">
        <v>0.08</v>
      </c>
      <c r="F4094" s="44">
        <v>185292</v>
      </c>
      <c r="G4094" s="44">
        <v>185292</v>
      </c>
      <c r="H4094" s="44">
        <v>124336.73</v>
      </c>
      <c r="I4094" s="44">
        <v>134688.85999999999</v>
      </c>
      <c r="J4094" s="68">
        <f t="shared" si="189"/>
        <v>0.67103129115126392</v>
      </c>
      <c r="K4094" s="43">
        <f t="shared" si="190"/>
        <v>0.72690056775252032</v>
      </c>
      <c r="L4094" s="41" t="str">
        <f t="shared" si="191"/>
        <v>A</v>
      </c>
      <c r="M4094" s="41" t="s">
        <v>475</v>
      </c>
      <c r="N4094" s="41" t="s">
        <v>427</v>
      </c>
      <c r="O4094" s="41" t="s">
        <v>70</v>
      </c>
    </row>
    <row r="4095" spans="1:15">
      <c r="A4095" s="42">
        <v>41222</v>
      </c>
      <c r="B4095" s="42">
        <v>47066</v>
      </c>
      <c r="C4095" s="130">
        <v>192</v>
      </c>
      <c r="D4095" s="43">
        <v>8.5099999999999995E-2</v>
      </c>
      <c r="E4095" s="43">
        <v>7.5300000000000006E-2</v>
      </c>
      <c r="F4095" s="44">
        <v>130000</v>
      </c>
      <c r="G4095" s="44">
        <v>130000</v>
      </c>
      <c r="H4095" s="44">
        <v>82227.490000000005</v>
      </c>
      <c r="I4095" s="44">
        <v>94508.49</v>
      </c>
      <c r="J4095" s="68">
        <f t="shared" si="189"/>
        <v>0.63251915384615387</v>
      </c>
      <c r="K4095" s="43">
        <f t="shared" si="190"/>
        <v>0.72698838461538462</v>
      </c>
      <c r="L4095" s="41" t="str">
        <f t="shared" si="191"/>
        <v>AA</v>
      </c>
      <c r="M4095" s="41" t="s">
        <v>1278</v>
      </c>
      <c r="N4095" s="41" t="s">
        <v>417</v>
      </c>
      <c r="O4095" s="41" t="s">
        <v>70</v>
      </c>
    </row>
    <row r="4096" spans="1:15">
      <c r="A4096" s="42">
        <v>41075</v>
      </c>
      <c r="B4096" s="42">
        <v>52032</v>
      </c>
      <c r="C4096" s="130">
        <v>360</v>
      </c>
      <c r="D4096" s="43">
        <v>8.5099999999999995E-2</v>
      </c>
      <c r="E4096" s="43">
        <v>0.08</v>
      </c>
      <c r="F4096" s="44">
        <v>98946</v>
      </c>
      <c r="G4096" s="44">
        <v>98946</v>
      </c>
      <c r="H4096" s="44">
        <v>67379.22</v>
      </c>
      <c r="I4096" s="44">
        <v>71936.429999999993</v>
      </c>
      <c r="J4096" s="68">
        <f t="shared" si="189"/>
        <v>0.68096961979261417</v>
      </c>
      <c r="K4096" s="43">
        <f t="shared" si="190"/>
        <v>0.72702716633315134</v>
      </c>
      <c r="L4096" s="41" t="str">
        <f t="shared" si="191"/>
        <v>A</v>
      </c>
      <c r="M4096" s="41" t="s">
        <v>746</v>
      </c>
      <c r="N4096" s="41" t="s">
        <v>417</v>
      </c>
      <c r="O4096" s="41" t="s">
        <v>70</v>
      </c>
    </row>
    <row r="4097" spans="1:15">
      <c r="A4097" s="42">
        <v>41213</v>
      </c>
      <c r="B4097" s="42">
        <v>46691</v>
      </c>
      <c r="C4097" s="130">
        <v>180</v>
      </c>
      <c r="D4097" s="43">
        <v>8.5099999999999995E-2</v>
      </c>
      <c r="E4097" s="43">
        <v>0.08</v>
      </c>
      <c r="F4097" s="44">
        <v>165000</v>
      </c>
      <c r="G4097" s="44">
        <v>165000</v>
      </c>
      <c r="H4097" s="44">
        <v>102403.78</v>
      </c>
      <c r="I4097" s="44">
        <v>119963.67</v>
      </c>
      <c r="J4097" s="68">
        <f t="shared" si="189"/>
        <v>0.62062896969696968</v>
      </c>
      <c r="K4097" s="43">
        <f t="shared" si="190"/>
        <v>0.72705254545454545</v>
      </c>
      <c r="L4097" s="41" t="str">
        <f t="shared" si="191"/>
        <v>AA</v>
      </c>
      <c r="M4097" s="41" t="s">
        <v>563</v>
      </c>
      <c r="N4097" s="41" t="s">
        <v>436</v>
      </c>
      <c r="O4097" s="41" t="s">
        <v>70</v>
      </c>
    </row>
    <row r="4098" spans="1:15">
      <c r="A4098" s="38">
        <v>41299</v>
      </c>
      <c r="B4098" s="38">
        <v>48604</v>
      </c>
      <c r="C4098" s="131">
        <v>240</v>
      </c>
      <c r="D4098" s="39">
        <v>8.5099999999999995E-2</v>
      </c>
      <c r="E4098" s="39">
        <v>7.4400000000000008E-2</v>
      </c>
      <c r="F4098" s="40">
        <v>126000</v>
      </c>
      <c r="G4098" s="40">
        <v>126000</v>
      </c>
      <c r="H4098" s="40">
        <v>47773.58</v>
      </c>
      <c r="I4098" s="40">
        <v>91624.25</v>
      </c>
      <c r="J4098" s="67">
        <f t="shared" si="189"/>
        <v>0.37915539682539684</v>
      </c>
      <c r="K4098" s="39">
        <f t="shared" si="190"/>
        <v>0.7271765873015873</v>
      </c>
      <c r="L4098" s="2" t="str">
        <f t="shared" si="191"/>
        <v>AA</v>
      </c>
      <c r="M4098" s="2" t="s">
        <v>1661</v>
      </c>
      <c r="N4098" s="2" t="s">
        <v>427</v>
      </c>
      <c r="O4098" s="2" t="s">
        <v>70</v>
      </c>
    </row>
    <row r="4099" spans="1:15">
      <c r="A4099" s="42">
        <v>41474</v>
      </c>
      <c r="B4099" s="42">
        <v>53224</v>
      </c>
      <c r="C4099" s="130">
        <v>386</v>
      </c>
      <c r="D4099" s="43">
        <v>8.5099999999999995E-2</v>
      </c>
      <c r="E4099" s="43">
        <v>0.08</v>
      </c>
      <c r="F4099" s="44">
        <v>154020</v>
      </c>
      <c r="G4099" s="44">
        <v>154020</v>
      </c>
      <c r="H4099" s="44">
        <v>107720.28</v>
      </c>
      <c r="I4099" s="44">
        <v>111999.99</v>
      </c>
      <c r="J4099" s="68">
        <f t="shared" ref="J4099:J4162" si="192">H4099/G4099</f>
        <v>0.699391507596416</v>
      </c>
      <c r="K4099" s="43">
        <f t="shared" ref="K4099:K4162" si="193">I4099/G4099</f>
        <v>0.72717822360732376</v>
      </c>
      <c r="L4099" s="41" t="str">
        <f t="shared" ref="L4099:L4162" si="194">IF(J4099&lt;=65%,"AA",IF(J4099&lt;=75%,"A",IF(J4099&lt;=85%,"B","C")))</f>
        <v>A</v>
      </c>
      <c r="M4099" s="41" t="s">
        <v>1235</v>
      </c>
      <c r="N4099" s="41" t="s">
        <v>422</v>
      </c>
      <c r="O4099" s="41" t="s">
        <v>70</v>
      </c>
    </row>
    <row r="4100" spans="1:15">
      <c r="A4100" s="38">
        <v>41369</v>
      </c>
      <c r="B4100" s="38">
        <v>48674</v>
      </c>
      <c r="C4100" s="131">
        <v>240</v>
      </c>
      <c r="D4100" s="39">
        <v>8.5099999999999995E-2</v>
      </c>
      <c r="E4100" s="39">
        <v>7.5300000000000006E-2</v>
      </c>
      <c r="F4100" s="40">
        <v>99000</v>
      </c>
      <c r="G4100" s="40">
        <v>99000</v>
      </c>
      <c r="H4100" s="40">
        <v>66256.820000000007</v>
      </c>
      <c r="I4100" s="40">
        <v>71999.990000000005</v>
      </c>
      <c r="J4100" s="67">
        <f t="shared" si="192"/>
        <v>0.66926080808080812</v>
      </c>
      <c r="K4100" s="39">
        <f t="shared" si="193"/>
        <v>0.72727262626262634</v>
      </c>
      <c r="L4100" s="2" t="str">
        <f t="shared" si="194"/>
        <v>A</v>
      </c>
      <c r="M4100" s="2" t="s">
        <v>995</v>
      </c>
      <c r="N4100" s="2" t="s">
        <v>423</v>
      </c>
      <c r="O4100" s="2" t="s">
        <v>70</v>
      </c>
    </row>
    <row r="4101" spans="1:15">
      <c r="A4101" s="42">
        <v>41152</v>
      </c>
      <c r="B4101" s="42">
        <v>46996</v>
      </c>
      <c r="C4101" s="130">
        <v>192</v>
      </c>
      <c r="D4101" s="43">
        <v>8.5099999999999995E-2</v>
      </c>
      <c r="E4101" s="43">
        <v>0.08</v>
      </c>
      <c r="F4101" s="44">
        <v>110000</v>
      </c>
      <c r="G4101" s="44">
        <v>110000</v>
      </c>
      <c r="H4101" s="44">
        <v>68234.03</v>
      </c>
      <c r="I4101" s="44">
        <v>79999.990000000005</v>
      </c>
      <c r="J4101" s="68">
        <f t="shared" si="192"/>
        <v>0.62030936363636358</v>
      </c>
      <c r="K4101" s="43">
        <f t="shared" si="193"/>
        <v>0.72727263636363637</v>
      </c>
      <c r="L4101" s="41" t="str">
        <f t="shared" si="194"/>
        <v>AA</v>
      </c>
      <c r="M4101" s="41" t="s">
        <v>566</v>
      </c>
      <c r="N4101" s="41" t="s">
        <v>420</v>
      </c>
      <c r="O4101" s="41" t="s">
        <v>70</v>
      </c>
    </row>
    <row r="4102" spans="1:15">
      <c r="A4102" s="42">
        <v>41431</v>
      </c>
      <c r="B4102" s="42">
        <v>54215</v>
      </c>
      <c r="C4102" s="130">
        <v>420</v>
      </c>
      <c r="D4102" s="43">
        <v>8.5099999999999995E-2</v>
      </c>
      <c r="E4102" s="43">
        <v>8.5099999999999995E-2</v>
      </c>
      <c r="F4102" s="44">
        <v>110000</v>
      </c>
      <c r="G4102" s="44">
        <v>110000</v>
      </c>
      <c r="H4102" s="44">
        <v>77105</v>
      </c>
      <c r="I4102" s="44">
        <v>79999.990000000005</v>
      </c>
      <c r="J4102" s="68">
        <f t="shared" si="192"/>
        <v>0.7009545454545455</v>
      </c>
      <c r="K4102" s="43">
        <f t="shared" si="193"/>
        <v>0.72727263636363637</v>
      </c>
      <c r="L4102" s="41" t="str">
        <f t="shared" si="194"/>
        <v>A</v>
      </c>
      <c r="M4102" s="41" t="s">
        <v>1101</v>
      </c>
      <c r="N4102" s="41" t="s">
        <v>423</v>
      </c>
      <c r="O4102" s="41" t="s">
        <v>70</v>
      </c>
    </row>
    <row r="4103" spans="1:15">
      <c r="A4103" s="38">
        <v>41218</v>
      </c>
      <c r="B4103" s="38">
        <v>49587</v>
      </c>
      <c r="C4103" s="131">
        <v>275</v>
      </c>
      <c r="D4103" s="39">
        <v>8.5099999999999995E-2</v>
      </c>
      <c r="E4103" s="39">
        <v>0.08</v>
      </c>
      <c r="F4103" s="40">
        <v>110000</v>
      </c>
      <c r="G4103" s="40">
        <v>110000</v>
      </c>
      <c r="H4103" s="40">
        <v>75739.8</v>
      </c>
      <c r="I4103" s="40">
        <v>80000</v>
      </c>
      <c r="J4103" s="67">
        <f t="shared" si="192"/>
        <v>0.68854363636363636</v>
      </c>
      <c r="K4103" s="39">
        <f t="shared" si="193"/>
        <v>0.72727272727272729</v>
      </c>
      <c r="L4103" s="2" t="str">
        <f t="shared" si="194"/>
        <v>A</v>
      </c>
      <c r="M4103" s="2" t="s">
        <v>815</v>
      </c>
      <c r="N4103" s="2" t="s">
        <v>427</v>
      </c>
      <c r="O4103" s="2" t="s">
        <v>70</v>
      </c>
    </row>
    <row r="4104" spans="1:15">
      <c r="A4104" s="42">
        <v>41110</v>
      </c>
      <c r="B4104" s="42">
        <v>47958</v>
      </c>
      <c r="C4104" s="130">
        <v>225</v>
      </c>
      <c r="D4104" s="43">
        <v>8.5099999999999995E-2</v>
      </c>
      <c r="E4104" s="43">
        <v>7.5300000000000006E-2</v>
      </c>
      <c r="F4104" s="44">
        <v>149000</v>
      </c>
      <c r="G4104" s="44">
        <v>149000</v>
      </c>
      <c r="H4104" s="44">
        <v>88587.82</v>
      </c>
      <c r="I4104" s="44">
        <v>108396.2</v>
      </c>
      <c r="J4104" s="68">
        <f t="shared" si="192"/>
        <v>0.59454912751677857</v>
      </c>
      <c r="K4104" s="43">
        <f t="shared" si="193"/>
        <v>0.72749127516778522</v>
      </c>
      <c r="L4104" s="41" t="str">
        <f t="shared" si="194"/>
        <v>AA</v>
      </c>
      <c r="M4104" s="41" t="s">
        <v>1283</v>
      </c>
      <c r="N4104" s="41" t="s">
        <v>416</v>
      </c>
      <c r="O4104" s="41" t="s">
        <v>70</v>
      </c>
    </row>
    <row r="4105" spans="1:15">
      <c r="A4105" s="42">
        <v>41505</v>
      </c>
      <c r="B4105" s="42">
        <v>50636</v>
      </c>
      <c r="C4105" s="130">
        <v>300</v>
      </c>
      <c r="D4105" s="43">
        <v>8.5099999999999995E-2</v>
      </c>
      <c r="E4105" s="43">
        <v>7.5300000000000006E-2</v>
      </c>
      <c r="F4105" s="44">
        <v>189000</v>
      </c>
      <c r="G4105" s="44">
        <v>189000</v>
      </c>
      <c r="H4105" s="44">
        <v>131821.64000000001</v>
      </c>
      <c r="I4105" s="44">
        <v>137498.99</v>
      </c>
      <c r="J4105" s="68">
        <f t="shared" si="192"/>
        <v>0.69746899470899482</v>
      </c>
      <c r="K4105" s="43">
        <f t="shared" si="193"/>
        <v>0.72750788359788354</v>
      </c>
      <c r="L4105" s="41" t="str">
        <f t="shared" si="194"/>
        <v>A</v>
      </c>
      <c r="M4105" s="41" t="s">
        <v>495</v>
      </c>
      <c r="N4105" s="41" t="s">
        <v>424</v>
      </c>
      <c r="O4105" s="41" t="s">
        <v>70</v>
      </c>
    </row>
    <row r="4106" spans="1:15">
      <c r="A4106" s="38">
        <v>41239</v>
      </c>
      <c r="B4106" s="38">
        <v>50066</v>
      </c>
      <c r="C4106" s="131">
        <v>290</v>
      </c>
      <c r="D4106" s="39">
        <v>8.5099999999999995E-2</v>
      </c>
      <c r="E4106" s="39">
        <v>7.5300000000000006E-2</v>
      </c>
      <c r="F4106" s="40">
        <v>143000</v>
      </c>
      <c r="G4106" s="40">
        <v>143000</v>
      </c>
      <c r="H4106" s="40">
        <v>89607.06</v>
      </c>
      <c r="I4106" s="40">
        <v>104065.46</v>
      </c>
      <c r="J4106" s="67">
        <f t="shared" si="192"/>
        <v>0.62662279720279723</v>
      </c>
      <c r="K4106" s="39">
        <f t="shared" si="193"/>
        <v>0.72773048951048958</v>
      </c>
      <c r="L4106" s="2" t="str">
        <f t="shared" si="194"/>
        <v>AA</v>
      </c>
      <c r="M4106" s="2" t="s">
        <v>632</v>
      </c>
      <c r="N4106" s="2" t="s">
        <v>424</v>
      </c>
      <c r="O4106" s="2" t="s">
        <v>70</v>
      </c>
    </row>
    <row r="4107" spans="1:15">
      <c r="A4107" s="42">
        <v>41284</v>
      </c>
      <c r="B4107" s="42">
        <v>43871</v>
      </c>
      <c r="C4107" s="130">
        <v>85</v>
      </c>
      <c r="D4107" s="43">
        <v>8.5099999999999995E-2</v>
      </c>
      <c r="E4107" s="43">
        <v>7.4400000000000008E-2</v>
      </c>
      <c r="F4107" s="44">
        <v>144282</v>
      </c>
      <c r="G4107" s="44">
        <v>144282</v>
      </c>
      <c r="H4107" s="44">
        <v>67829.429999999993</v>
      </c>
      <c r="I4107" s="44">
        <v>104999.99</v>
      </c>
      <c r="J4107" s="68">
        <f t="shared" si="192"/>
        <v>0.47011706241942858</v>
      </c>
      <c r="K4107" s="43">
        <f t="shared" si="193"/>
        <v>0.72774143690827686</v>
      </c>
      <c r="L4107" s="41" t="str">
        <f t="shared" si="194"/>
        <v>AA</v>
      </c>
      <c r="M4107" s="41" t="s">
        <v>1021</v>
      </c>
      <c r="N4107" s="41" t="s">
        <v>424</v>
      </c>
      <c r="O4107" s="41" t="s">
        <v>70</v>
      </c>
    </row>
    <row r="4108" spans="1:15">
      <c r="A4108" s="42">
        <v>41361</v>
      </c>
      <c r="B4108" s="42">
        <v>46840</v>
      </c>
      <c r="C4108" s="130">
        <v>180</v>
      </c>
      <c r="D4108" s="43">
        <v>8.5099999999999995E-2</v>
      </c>
      <c r="E4108" s="43">
        <v>7.5300000000000006E-2</v>
      </c>
      <c r="F4108" s="44">
        <v>141982.79999999999</v>
      </c>
      <c r="G4108" s="44">
        <v>141982.79999999999</v>
      </c>
      <c r="H4108" s="44">
        <v>95730.25</v>
      </c>
      <c r="I4108" s="44">
        <v>103327.85</v>
      </c>
      <c r="J4108" s="68">
        <f t="shared" si="192"/>
        <v>0.67423835844905167</v>
      </c>
      <c r="K4108" s="43">
        <f t="shared" si="193"/>
        <v>0.72774906537975037</v>
      </c>
      <c r="L4108" s="41" t="str">
        <f t="shared" si="194"/>
        <v>A</v>
      </c>
      <c r="M4108" s="41" t="s">
        <v>450</v>
      </c>
      <c r="N4108" s="41" t="s">
        <v>417</v>
      </c>
      <c r="O4108" s="41" t="s">
        <v>70</v>
      </c>
    </row>
    <row r="4109" spans="1:15">
      <c r="A4109" s="42">
        <v>41471</v>
      </c>
      <c r="B4109" s="42">
        <v>51211</v>
      </c>
      <c r="C4109" s="130">
        <v>320</v>
      </c>
      <c r="D4109" s="43">
        <v>8.5099999999999995E-2</v>
      </c>
      <c r="E4109" s="43">
        <v>7.4400000000000008E-2</v>
      </c>
      <c r="F4109" s="44">
        <v>184200</v>
      </c>
      <c r="G4109" s="44">
        <v>184200</v>
      </c>
      <c r="H4109" s="44">
        <v>127681.65</v>
      </c>
      <c r="I4109" s="44">
        <v>134085.62</v>
      </c>
      <c r="J4109" s="68">
        <f t="shared" si="192"/>
        <v>0.6931685667752443</v>
      </c>
      <c r="K4109" s="43">
        <f t="shared" si="193"/>
        <v>0.72793496199782837</v>
      </c>
      <c r="L4109" s="41" t="str">
        <f t="shared" si="194"/>
        <v>A</v>
      </c>
      <c r="M4109" s="41" t="s">
        <v>531</v>
      </c>
      <c r="N4109" s="41" t="s">
        <v>423</v>
      </c>
      <c r="O4109" s="41" t="s">
        <v>70</v>
      </c>
    </row>
    <row r="4110" spans="1:15">
      <c r="A4110" s="42">
        <v>41374</v>
      </c>
      <c r="B4110" s="42">
        <v>54158</v>
      </c>
      <c r="C4110" s="130">
        <v>420</v>
      </c>
      <c r="D4110" s="43">
        <v>8.5099999999999995E-2</v>
      </c>
      <c r="E4110" s="43">
        <v>7.4400000000000008E-2</v>
      </c>
      <c r="F4110" s="44">
        <v>185000</v>
      </c>
      <c r="G4110" s="44">
        <v>185000</v>
      </c>
      <c r="H4110" s="44">
        <v>129135.66</v>
      </c>
      <c r="I4110" s="44">
        <v>134693.04999999999</v>
      </c>
      <c r="J4110" s="68">
        <f t="shared" si="192"/>
        <v>0.6980305945945946</v>
      </c>
      <c r="K4110" s="43">
        <f t="shared" si="193"/>
        <v>0.72807054054054043</v>
      </c>
      <c r="L4110" s="41" t="str">
        <f t="shared" si="194"/>
        <v>A</v>
      </c>
      <c r="M4110" s="41" t="s">
        <v>542</v>
      </c>
      <c r="N4110" s="41" t="s">
        <v>417</v>
      </c>
      <c r="O4110" s="41" t="s">
        <v>70</v>
      </c>
    </row>
    <row r="4111" spans="1:15">
      <c r="A4111" s="38">
        <v>41214</v>
      </c>
      <c r="B4111" s="38">
        <v>49430</v>
      </c>
      <c r="C4111" s="131">
        <v>270</v>
      </c>
      <c r="D4111" s="39">
        <v>8.5099999999999995E-2</v>
      </c>
      <c r="E4111" s="39">
        <v>7.4400000000000008E-2</v>
      </c>
      <c r="F4111" s="40">
        <v>110000</v>
      </c>
      <c r="G4111" s="40">
        <v>110000</v>
      </c>
      <c r="H4111" s="40">
        <v>72927.34</v>
      </c>
      <c r="I4111" s="40">
        <v>80099.990000000005</v>
      </c>
      <c r="J4111" s="67">
        <f t="shared" si="192"/>
        <v>0.66297581818181817</v>
      </c>
      <c r="K4111" s="39">
        <f t="shared" si="193"/>
        <v>0.72818172727272734</v>
      </c>
      <c r="L4111" s="2" t="str">
        <f t="shared" si="194"/>
        <v>A</v>
      </c>
      <c r="M4111" s="2" t="s">
        <v>1266</v>
      </c>
      <c r="N4111" s="2" t="s">
        <v>437</v>
      </c>
      <c r="O4111" s="2" t="s">
        <v>70</v>
      </c>
    </row>
    <row r="4112" spans="1:15">
      <c r="A4112" s="38">
        <v>41386</v>
      </c>
      <c r="B4112" s="38">
        <v>52862</v>
      </c>
      <c r="C4112" s="131">
        <v>377</v>
      </c>
      <c r="D4112" s="39">
        <v>8.5099999999999995E-2</v>
      </c>
      <c r="E4112" s="39">
        <v>7.5300000000000006E-2</v>
      </c>
      <c r="F4112" s="40">
        <v>130450</v>
      </c>
      <c r="G4112" s="40">
        <v>130450</v>
      </c>
      <c r="H4112" s="40">
        <v>90535.29</v>
      </c>
      <c r="I4112" s="40">
        <v>95000.17</v>
      </c>
      <c r="J4112" s="67">
        <f t="shared" si="192"/>
        <v>0.69402292065925641</v>
      </c>
      <c r="K4112" s="39">
        <f t="shared" si="193"/>
        <v>0.72824967420467612</v>
      </c>
      <c r="L4112" s="2" t="str">
        <f t="shared" si="194"/>
        <v>A</v>
      </c>
      <c r="M4112" s="2" t="s">
        <v>472</v>
      </c>
      <c r="N4112" s="2" t="s">
        <v>426</v>
      </c>
      <c r="O4112" s="2" t="s">
        <v>70</v>
      </c>
    </row>
    <row r="4113" spans="1:15">
      <c r="A4113" s="42">
        <v>41409</v>
      </c>
      <c r="B4113" s="42">
        <v>50540</v>
      </c>
      <c r="C4113" s="130">
        <v>300</v>
      </c>
      <c r="D4113" s="43">
        <v>8.5099999999999995E-2</v>
      </c>
      <c r="E4113" s="43">
        <v>7.4400000000000008E-2</v>
      </c>
      <c r="F4113" s="44">
        <v>165000</v>
      </c>
      <c r="G4113" s="44">
        <v>165000</v>
      </c>
      <c r="H4113" s="44">
        <v>113174.66</v>
      </c>
      <c r="I4113" s="44">
        <v>120175.21</v>
      </c>
      <c r="J4113" s="68">
        <f t="shared" si="192"/>
        <v>0.68590703030303035</v>
      </c>
      <c r="K4113" s="43">
        <f t="shared" si="193"/>
        <v>0.72833460606060607</v>
      </c>
      <c r="L4113" s="41" t="str">
        <f t="shared" si="194"/>
        <v>A</v>
      </c>
      <c r="M4113" s="41" t="s">
        <v>467</v>
      </c>
      <c r="N4113" s="41" t="s">
        <v>425</v>
      </c>
      <c r="O4113" s="41" t="s">
        <v>70</v>
      </c>
    </row>
    <row r="4114" spans="1:15">
      <c r="A4114" s="38">
        <v>41121</v>
      </c>
      <c r="B4114" s="38">
        <v>52078</v>
      </c>
      <c r="C4114" s="131">
        <v>360</v>
      </c>
      <c r="D4114" s="39">
        <v>8.5099999999999995E-2</v>
      </c>
      <c r="E4114" s="39">
        <v>7.8100000000000003E-2</v>
      </c>
      <c r="F4114" s="40">
        <v>190000</v>
      </c>
      <c r="G4114" s="40">
        <v>190000</v>
      </c>
      <c r="H4114" s="40">
        <v>132877.29</v>
      </c>
      <c r="I4114" s="40">
        <v>138390.32</v>
      </c>
      <c r="J4114" s="67">
        <f t="shared" si="192"/>
        <v>0.69935415789473687</v>
      </c>
      <c r="K4114" s="39">
        <f t="shared" si="193"/>
        <v>0.72837010526315793</v>
      </c>
      <c r="L4114" s="2" t="str">
        <f t="shared" si="194"/>
        <v>A</v>
      </c>
      <c r="M4114" s="2" t="s">
        <v>563</v>
      </c>
      <c r="N4114" s="2" t="s">
        <v>436</v>
      </c>
      <c r="O4114" s="2" t="s">
        <v>70</v>
      </c>
    </row>
    <row r="4115" spans="1:15">
      <c r="A4115" s="42">
        <v>41488</v>
      </c>
      <c r="B4115" s="42">
        <v>46448</v>
      </c>
      <c r="C4115" s="130">
        <v>163</v>
      </c>
      <c r="D4115" s="43">
        <v>8.5099999999999995E-2</v>
      </c>
      <c r="E4115" s="43">
        <v>7.4400000000000008E-2</v>
      </c>
      <c r="F4115" s="44">
        <v>162000</v>
      </c>
      <c r="G4115" s="44">
        <v>162000</v>
      </c>
      <c r="H4115" s="44">
        <v>106261.49</v>
      </c>
      <c r="I4115" s="44">
        <v>117999.99</v>
      </c>
      <c r="J4115" s="68">
        <f t="shared" si="192"/>
        <v>0.65593512345679017</v>
      </c>
      <c r="K4115" s="43">
        <f t="shared" si="193"/>
        <v>0.72839500000000001</v>
      </c>
      <c r="L4115" s="41" t="str">
        <f t="shared" si="194"/>
        <v>A</v>
      </c>
      <c r="M4115" s="41" t="s">
        <v>531</v>
      </c>
      <c r="N4115" s="41" t="s">
        <v>423</v>
      </c>
      <c r="O4115" s="41" t="s">
        <v>70</v>
      </c>
    </row>
    <row r="4116" spans="1:15">
      <c r="A4116" s="42">
        <v>41730</v>
      </c>
      <c r="B4116" s="42">
        <v>47209</v>
      </c>
      <c r="C4116" s="130">
        <v>180</v>
      </c>
      <c r="D4116" s="43">
        <v>8.5099999999999995E-2</v>
      </c>
      <c r="E4116" s="43">
        <v>0.08</v>
      </c>
      <c r="F4116" s="44">
        <v>88500</v>
      </c>
      <c r="G4116" s="44">
        <v>88500</v>
      </c>
      <c r="H4116" s="44">
        <v>39843.49</v>
      </c>
      <c r="I4116" s="44">
        <v>64499.99</v>
      </c>
      <c r="J4116" s="68">
        <f t="shared" si="192"/>
        <v>0.45020892655367228</v>
      </c>
      <c r="K4116" s="43">
        <f t="shared" si="193"/>
        <v>0.72881344632768363</v>
      </c>
      <c r="L4116" s="41" t="str">
        <f t="shared" si="194"/>
        <v>AA</v>
      </c>
      <c r="M4116" s="41" t="s">
        <v>1316</v>
      </c>
      <c r="N4116" s="41" t="s">
        <v>424</v>
      </c>
      <c r="O4116" s="41" t="s">
        <v>70</v>
      </c>
    </row>
    <row r="4117" spans="1:15">
      <c r="A4117" s="38">
        <v>41253</v>
      </c>
      <c r="B4117" s="38">
        <v>52210</v>
      </c>
      <c r="C4117" s="131">
        <v>360</v>
      </c>
      <c r="D4117" s="39">
        <v>8.5099999999999995E-2</v>
      </c>
      <c r="E4117" s="39">
        <v>7.5300000000000006E-2</v>
      </c>
      <c r="F4117" s="40">
        <v>160000</v>
      </c>
      <c r="G4117" s="40">
        <v>160000</v>
      </c>
      <c r="H4117" s="40">
        <v>98854.26</v>
      </c>
      <c r="I4117" s="40">
        <v>116624.26</v>
      </c>
      <c r="J4117" s="67">
        <f t="shared" si="192"/>
        <v>0.61783912499999993</v>
      </c>
      <c r="K4117" s="39">
        <f t="shared" si="193"/>
        <v>0.728901625</v>
      </c>
      <c r="L4117" s="2" t="str">
        <f t="shared" si="194"/>
        <v>AA</v>
      </c>
      <c r="M4117" s="2" t="s">
        <v>735</v>
      </c>
      <c r="N4117" s="2" t="s">
        <v>421</v>
      </c>
      <c r="O4117" s="2" t="s">
        <v>70</v>
      </c>
    </row>
    <row r="4118" spans="1:15">
      <c r="A4118" s="42">
        <v>41361</v>
      </c>
      <c r="B4118" s="42">
        <v>50492</v>
      </c>
      <c r="C4118" s="130">
        <v>300</v>
      </c>
      <c r="D4118" s="43">
        <v>8.5099999999999995E-2</v>
      </c>
      <c r="E4118" s="43">
        <v>0.08</v>
      </c>
      <c r="F4118" s="44">
        <v>177200</v>
      </c>
      <c r="G4118" s="44">
        <v>177200</v>
      </c>
      <c r="H4118" s="44">
        <v>120700.88</v>
      </c>
      <c r="I4118" s="44">
        <v>129206.99</v>
      </c>
      <c r="J4118" s="68">
        <f t="shared" si="192"/>
        <v>0.68115620767494356</v>
      </c>
      <c r="K4118" s="43">
        <f t="shared" si="193"/>
        <v>0.72915908577878108</v>
      </c>
      <c r="L4118" s="41" t="str">
        <f t="shared" si="194"/>
        <v>A</v>
      </c>
      <c r="M4118" s="41" t="s">
        <v>531</v>
      </c>
      <c r="N4118" s="41" t="s">
        <v>423</v>
      </c>
      <c r="O4118" s="41" t="s">
        <v>70</v>
      </c>
    </row>
    <row r="4119" spans="1:15">
      <c r="A4119" s="38">
        <v>41289</v>
      </c>
      <c r="B4119" s="38">
        <v>53980</v>
      </c>
      <c r="C4119" s="131">
        <v>417</v>
      </c>
      <c r="D4119" s="39">
        <v>8.5099999999999995E-2</v>
      </c>
      <c r="E4119" s="39">
        <v>0.08</v>
      </c>
      <c r="F4119" s="40">
        <v>110400</v>
      </c>
      <c r="G4119" s="40">
        <v>110400</v>
      </c>
      <c r="H4119" s="40">
        <v>76625.73</v>
      </c>
      <c r="I4119" s="40">
        <v>80499.990000000005</v>
      </c>
      <c r="J4119" s="67">
        <f t="shared" si="192"/>
        <v>0.69407364130434779</v>
      </c>
      <c r="K4119" s="39">
        <f t="shared" si="193"/>
        <v>0.72916657608695656</v>
      </c>
      <c r="L4119" s="2" t="str">
        <f t="shared" si="194"/>
        <v>A</v>
      </c>
      <c r="M4119" s="2" t="s">
        <v>475</v>
      </c>
      <c r="N4119" s="2" t="s">
        <v>427</v>
      </c>
      <c r="O4119" s="2" t="s">
        <v>70</v>
      </c>
    </row>
    <row r="4120" spans="1:15">
      <c r="A4120" s="38">
        <v>41486</v>
      </c>
      <c r="B4120" s="38">
        <v>48791</v>
      </c>
      <c r="C4120" s="131">
        <v>240</v>
      </c>
      <c r="D4120" s="39">
        <v>8.5099999999999995E-2</v>
      </c>
      <c r="E4120" s="39">
        <v>7.8100000000000003E-2</v>
      </c>
      <c r="F4120" s="40">
        <v>88550</v>
      </c>
      <c r="G4120" s="40">
        <v>88550</v>
      </c>
      <c r="H4120" s="40">
        <v>60115.08</v>
      </c>
      <c r="I4120" s="40">
        <v>64587.28</v>
      </c>
      <c r="J4120" s="67">
        <f t="shared" si="192"/>
        <v>0.67888289102202148</v>
      </c>
      <c r="K4120" s="39">
        <f t="shared" si="193"/>
        <v>0.72938769057029929</v>
      </c>
      <c r="L4120" s="2" t="str">
        <f t="shared" si="194"/>
        <v>A</v>
      </c>
      <c r="M4120" s="2" t="s">
        <v>909</v>
      </c>
      <c r="N4120" s="2" t="s">
        <v>417</v>
      </c>
      <c r="O4120" s="2" t="s">
        <v>70</v>
      </c>
    </row>
    <row r="4121" spans="1:15">
      <c r="A4121" s="42">
        <v>41319</v>
      </c>
      <c r="B4121" s="42">
        <v>47921</v>
      </c>
      <c r="C4121" s="130">
        <v>217</v>
      </c>
      <c r="D4121" s="43">
        <v>8.5099999999999995E-2</v>
      </c>
      <c r="E4121" s="43">
        <v>0.08</v>
      </c>
      <c r="F4121" s="44">
        <v>170000</v>
      </c>
      <c r="G4121" s="44">
        <v>170000</v>
      </c>
      <c r="H4121" s="44">
        <v>111643.45</v>
      </c>
      <c r="I4121" s="44">
        <v>123999.99</v>
      </c>
      <c r="J4121" s="68">
        <f t="shared" si="192"/>
        <v>0.65672617647058817</v>
      </c>
      <c r="K4121" s="43">
        <f t="shared" si="193"/>
        <v>0.72941170588235293</v>
      </c>
      <c r="L4121" s="41" t="str">
        <f t="shared" si="194"/>
        <v>A</v>
      </c>
      <c r="M4121" s="41" t="s">
        <v>787</v>
      </c>
      <c r="N4121" s="41" t="s">
        <v>422</v>
      </c>
      <c r="O4121" s="41" t="s">
        <v>70</v>
      </c>
    </row>
    <row r="4122" spans="1:15">
      <c r="A4122" s="38">
        <v>41598</v>
      </c>
      <c r="B4122" s="38">
        <v>49207</v>
      </c>
      <c r="C4122" s="131">
        <v>250</v>
      </c>
      <c r="D4122" s="39">
        <v>8.5099999999999995E-2</v>
      </c>
      <c r="E4122" s="39">
        <v>7.5300000000000006E-2</v>
      </c>
      <c r="F4122" s="40">
        <v>150000</v>
      </c>
      <c r="G4122" s="40">
        <v>150000</v>
      </c>
      <c r="H4122" s="40">
        <v>103975.9</v>
      </c>
      <c r="I4122" s="40">
        <v>109415.95</v>
      </c>
      <c r="J4122" s="67">
        <f t="shared" si="192"/>
        <v>0.69317266666666666</v>
      </c>
      <c r="K4122" s="39">
        <f t="shared" si="193"/>
        <v>0.7294396666666666</v>
      </c>
      <c r="L4122" s="2" t="str">
        <f t="shared" si="194"/>
        <v>A</v>
      </c>
      <c r="M4122" s="2" t="s">
        <v>558</v>
      </c>
      <c r="N4122" s="2" t="s">
        <v>424</v>
      </c>
      <c r="O4122" s="2" t="s">
        <v>70</v>
      </c>
    </row>
    <row r="4123" spans="1:15">
      <c r="A4123" s="38">
        <v>41516</v>
      </c>
      <c r="B4123" s="38">
        <v>50647</v>
      </c>
      <c r="C4123" s="131">
        <v>300</v>
      </c>
      <c r="D4123" s="39">
        <v>8.5099999999999995E-2</v>
      </c>
      <c r="E4123" s="39">
        <v>0.08</v>
      </c>
      <c r="F4123" s="40">
        <v>151200</v>
      </c>
      <c r="G4123" s="40">
        <v>151200</v>
      </c>
      <c r="H4123" s="40">
        <v>104816.97</v>
      </c>
      <c r="I4123" s="40">
        <v>110297.81</v>
      </c>
      <c r="J4123" s="67">
        <f t="shared" si="192"/>
        <v>0.69323392857142863</v>
      </c>
      <c r="K4123" s="39">
        <f t="shared" si="193"/>
        <v>0.72948287037037041</v>
      </c>
      <c r="L4123" s="2" t="str">
        <f t="shared" si="194"/>
        <v>A</v>
      </c>
      <c r="M4123" s="2" t="s">
        <v>495</v>
      </c>
      <c r="N4123" s="2" t="s">
        <v>424</v>
      </c>
      <c r="O4123" s="2" t="s">
        <v>70</v>
      </c>
    </row>
    <row r="4124" spans="1:15">
      <c r="A4124" s="42">
        <v>41180</v>
      </c>
      <c r="B4124" s="42">
        <v>52137</v>
      </c>
      <c r="C4124" s="130">
        <v>360</v>
      </c>
      <c r="D4124" s="43">
        <v>8.5099999999999995E-2</v>
      </c>
      <c r="E4124" s="43">
        <v>7.4400000000000008E-2</v>
      </c>
      <c r="F4124" s="44">
        <v>195000</v>
      </c>
      <c r="G4124" s="44">
        <v>195000</v>
      </c>
      <c r="H4124" s="44">
        <v>132325.12</v>
      </c>
      <c r="I4124" s="44">
        <v>142256.46</v>
      </c>
      <c r="J4124" s="68">
        <f t="shared" si="192"/>
        <v>0.67859035897435893</v>
      </c>
      <c r="K4124" s="43">
        <f t="shared" si="193"/>
        <v>0.72952030769230769</v>
      </c>
      <c r="L4124" s="41" t="str">
        <f t="shared" si="194"/>
        <v>A</v>
      </c>
      <c r="M4124" s="41" t="s">
        <v>467</v>
      </c>
      <c r="N4124" s="41" t="s">
        <v>425</v>
      </c>
      <c r="O4124" s="41" t="s">
        <v>70</v>
      </c>
    </row>
    <row r="4125" spans="1:15">
      <c r="A4125" s="38">
        <v>41565</v>
      </c>
      <c r="B4125" s="38">
        <v>52280</v>
      </c>
      <c r="C4125" s="131">
        <v>352</v>
      </c>
      <c r="D4125" s="39">
        <v>8.5099999999999995E-2</v>
      </c>
      <c r="E4125" s="39">
        <v>0.08</v>
      </c>
      <c r="F4125" s="40">
        <v>196000</v>
      </c>
      <c r="G4125" s="40">
        <v>196000</v>
      </c>
      <c r="H4125" s="40">
        <v>138090.20000000001</v>
      </c>
      <c r="I4125" s="40">
        <v>142999.99</v>
      </c>
      <c r="J4125" s="67">
        <f t="shared" si="192"/>
        <v>0.70454183673469395</v>
      </c>
      <c r="K4125" s="39">
        <f t="shared" si="193"/>
        <v>0.72959178571428562</v>
      </c>
      <c r="L4125" s="2" t="str">
        <f t="shared" si="194"/>
        <v>A</v>
      </c>
      <c r="M4125" s="2" t="s">
        <v>536</v>
      </c>
      <c r="N4125" s="2" t="s">
        <v>423</v>
      </c>
      <c r="O4125" s="2" t="s">
        <v>70</v>
      </c>
    </row>
    <row r="4126" spans="1:15">
      <c r="A4126" s="42">
        <v>41114</v>
      </c>
      <c r="B4126" s="42">
        <v>52071</v>
      </c>
      <c r="C4126" s="130">
        <v>360</v>
      </c>
      <c r="D4126" s="43">
        <v>8.5099999999999995E-2</v>
      </c>
      <c r="E4126" s="43">
        <v>7.8100000000000003E-2</v>
      </c>
      <c r="F4126" s="44">
        <v>178400</v>
      </c>
      <c r="G4126" s="44">
        <v>178400</v>
      </c>
      <c r="H4126" s="44">
        <v>120370.6</v>
      </c>
      <c r="I4126" s="44">
        <v>130161.89</v>
      </c>
      <c r="J4126" s="68">
        <f t="shared" si="192"/>
        <v>0.67472309417040366</v>
      </c>
      <c r="K4126" s="43">
        <f t="shared" si="193"/>
        <v>0.7296070067264574</v>
      </c>
      <c r="L4126" s="41" t="str">
        <f t="shared" si="194"/>
        <v>A</v>
      </c>
      <c r="M4126" s="41" t="s">
        <v>754</v>
      </c>
      <c r="N4126" s="41" t="s">
        <v>422</v>
      </c>
      <c r="O4126" s="41" t="s">
        <v>70</v>
      </c>
    </row>
    <row r="4127" spans="1:15">
      <c r="A4127" s="42">
        <v>41341</v>
      </c>
      <c r="B4127" s="42">
        <v>52298</v>
      </c>
      <c r="C4127" s="130">
        <v>360</v>
      </c>
      <c r="D4127" s="43">
        <v>8.5099999999999995E-2</v>
      </c>
      <c r="E4127" s="43">
        <v>0.08</v>
      </c>
      <c r="F4127" s="44">
        <v>185000</v>
      </c>
      <c r="G4127" s="44">
        <v>185000</v>
      </c>
      <c r="H4127" s="44">
        <v>127904.76</v>
      </c>
      <c r="I4127" s="44">
        <v>134999.99</v>
      </c>
      <c r="J4127" s="68">
        <f t="shared" si="192"/>
        <v>0.69137708108108109</v>
      </c>
      <c r="K4127" s="43">
        <f t="shared" si="193"/>
        <v>0.72972967567567559</v>
      </c>
      <c r="L4127" s="41" t="str">
        <f t="shared" si="194"/>
        <v>A</v>
      </c>
      <c r="M4127" s="41" t="s">
        <v>651</v>
      </c>
      <c r="N4127" s="41" t="s">
        <v>417</v>
      </c>
      <c r="O4127" s="41" t="s">
        <v>70</v>
      </c>
    </row>
    <row r="4128" spans="1:15">
      <c r="A4128" s="42">
        <v>41456</v>
      </c>
      <c r="B4128" s="42">
        <v>54240</v>
      </c>
      <c r="C4128" s="130">
        <v>420</v>
      </c>
      <c r="D4128" s="43">
        <v>8.5099999999999995E-2</v>
      </c>
      <c r="E4128" s="43">
        <v>7.5300000000000006E-2</v>
      </c>
      <c r="F4128" s="44">
        <v>185000</v>
      </c>
      <c r="G4128" s="44">
        <v>185000</v>
      </c>
      <c r="H4128" s="44">
        <v>130380.53</v>
      </c>
      <c r="I4128" s="44">
        <v>134999.99</v>
      </c>
      <c r="J4128" s="68">
        <f t="shared" si="192"/>
        <v>0.70475962162162165</v>
      </c>
      <c r="K4128" s="43">
        <f t="shared" si="193"/>
        <v>0.72972967567567559</v>
      </c>
      <c r="L4128" s="41" t="str">
        <f t="shared" si="194"/>
        <v>A</v>
      </c>
      <c r="M4128" s="41" t="s">
        <v>564</v>
      </c>
      <c r="N4128" s="41" t="s">
        <v>417</v>
      </c>
      <c r="O4128" s="41" t="s">
        <v>70</v>
      </c>
    </row>
    <row r="4129" spans="1:15">
      <c r="A4129" s="38">
        <v>41499</v>
      </c>
      <c r="B4129" s="38">
        <v>54283</v>
      </c>
      <c r="C4129" s="131">
        <v>420</v>
      </c>
      <c r="D4129" s="39">
        <v>8.5099999999999995E-2</v>
      </c>
      <c r="E4129" s="39">
        <v>0.08</v>
      </c>
      <c r="F4129" s="40">
        <v>185000</v>
      </c>
      <c r="G4129" s="40">
        <v>185000</v>
      </c>
      <c r="H4129" s="40">
        <v>130838.95</v>
      </c>
      <c r="I4129" s="40">
        <v>134999.99</v>
      </c>
      <c r="J4129" s="67">
        <f t="shared" si="192"/>
        <v>0.7072375675675675</v>
      </c>
      <c r="K4129" s="39">
        <f t="shared" si="193"/>
        <v>0.72972967567567559</v>
      </c>
      <c r="L4129" s="2" t="str">
        <f t="shared" si="194"/>
        <v>A</v>
      </c>
      <c r="M4129" s="2" t="s">
        <v>504</v>
      </c>
      <c r="N4129" s="2" t="s">
        <v>417</v>
      </c>
      <c r="O4129" s="2" t="s">
        <v>70</v>
      </c>
    </row>
    <row r="4130" spans="1:15">
      <c r="A4130" s="38">
        <v>41075</v>
      </c>
      <c r="B4130" s="38">
        <v>52032</v>
      </c>
      <c r="C4130" s="131">
        <v>360</v>
      </c>
      <c r="D4130" s="39">
        <v>8.5099999999999995E-2</v>
      </c>
      <c r="E4130" s="39">
        <v>0.08</v>
      </c>
      <c r="F4130" s="40">
        <v>190400</v>
      </c>
      <c r="G4130" s="40">
        <v>190400</v>
      </c>
      <c r="H4130" s="40">
        <v>128239.65</v>
      </c>
      <c r="I4130" s="40">
        <v>138999.99</v>
      </c>
      <c r="J4130" s="67">
        <f t="shared" si="192"/>
        <v>0.67352757352941173</v>
      </c>
      <c r="K4130" s="39">
        <f t="shared" si="193"/>
        <v>0.73004196428571422</v>
      </c>
      <c r="L4130" s="2" t="str">
        <f t="shared" si="194"/>
        <v>A</v>
      </c>
      <c r="M4130" s="2" t="s">
        <v>531</v>
      </c>
      <c r="N4130" s="2" t="s">
        <v>423</v>
      </c>
      <c r="O4130" s="2" t="s">
        <v>70</v>
      </c>
    </row>
    <row r="4131" spans="1:15">
      <c r="A4131" s="38">
        <v>41442</v>
      </c>
      <c r="B4131" s="38">
        <v>48930</v>
      </c>
      <c r="C4131" s="131">
        <v>246</v>
      </c>
      <c r="D4131" s="39">
        <v>8.5099999999999995E-2</v>
      </c>
      <c r="E4131" s="39">
        <v>0.08</v>
      </c>
      <c r="F4131" s="40">
        <v>199000</v>
      </c>
      <c r="G4131" s="40">
        <v>199000</v>
      </c>
      <c r="H4131" s="40">
        <v>135110.01</v>
      </c>
      <c r="I4131" s="40">
        <v>145289.54999999999</v>
      </c>
      <c r="J4131" s="67">
        <f t="shared" si="192"/>
        <v>0.67894477386934682</v>
      </c>
      <c r="K4131" s="39">
        <f t="shared" si="193"/>
        <v>0.73009824120603006</v>
      </c>
      <c r="L4131" s="2" t="str">
        <f t="shared" si="194"/>
        <v>A</v>
      </c>
      <c r="M4131" s="2" t="s">
        <v>472</v>
      </c>
      <c r="N4131" s="2" t="s">
        <v>426</v>
      </c>
      <c r="O4131" s="2" t="s">
        <v>70</v>
      </c>
    </row>
    <row r="4132" spans="1:15">
      <c r="A4132" s="38">
        <v>41306</v>
      </c>
      <c r="B4132" s="38">
        <v>54089</v>
      </c>
      <c r="C4132" s="131">
        <v>420</v>
      </c>
      <c r="D4132" s="39">
        <v>8.5099999999999995E-2</v>
      </c>
      <c r="E4132" s="39">
        <v>0.08</v>
      </c>
      <c r="F4132" s="40">
        <v>164600</v>
      </c>
      <c r="G4132" s="40">
        <v>164600</v>
      </c>
      <c r="H4132" s="40">
        <v>114616.82</v>
      </c>
      <c r="I4132" s="40">
        <v>120175.58</v>
      </c>
      <c r="J4132" s="67">
        <f t="shared" si="192"/>
        <v>0.69633547995139733</v>
      </c>
      <c r="K4132" s="39">
        <f t="shared" si="193"/>
        <v>0.73010680437424058</v>
      </c>
      <c r="L4132" s="2" t="str">
        <f t="shared" si="194"/>
        <v>A</v>
      </c>
      <c r="M4132" s="2" t="s">
        <v>919</v>
      </c>
      <c r="N4132" s="2" t="s">
        <v>422</v>
      </c>
      <c r="O4132" s="2" t="s">
        <v>70</v>
      </c>
    </row>
    <row r="4133" spans="1:15">
      <c r="A4133" s="38">
        <v>41284</v>
      </c>
      <c r="B4133" s="38">
        <v>54067</v>
      </c>
      <c r="C4133" s="131">
        <v>420</v>
      </c>
      <c r="D4133" s="39">
        <v>8.5099999999999995E-2</v>
      </c>
      <c r="E4133" s="39">
        <v>7.5300000000000006E-2</v>
      </c>
      <c r="F4133" s="40">
        <v>143800</v>
      </c>
      <c r="G4133" s="40">
        <v>143800</v>
      </c>
      <c r="H4133" s="40">
        <v>99910.19</v>
      </c>
      <c r="I4133" s="40">
        <v>104999.99</v>
      </c>
      <c r="J4133" s="67">
        <f t="shared" si="192"/>
        <v>0.6947857440890125</v>
      </c>
      <c r="K4133" s="39">
        <f t="shared" si="193"/>
        <v>0.73018073713490961</v>
      </c>
      <c r="L4133" s="2" t="str">
        <f t="shared" si="194"/>
        <v>A</v>
      </c>
      <c r="M4133" s="2" t="s">
        <v>540</v>
      </c>
      <c r="N4133" s="2" t="s">
        <v>423</v>
      </c>
      <c r="O4133" s="2" t="s">
        <v>70</v>
      </c>
    </row>
    <row r="4134" spans="1:15">
      <c r="A4134" s="38">
        <v>41523</v>
      </c>
      <c r="B4134" s="38">
        <v>52480</v>
      </c>
      <c r="C4134" s="131">
        <v>360</v>
      </c>
      <c r="D4134" s="39">
        <v>8.5099999999999995E-2</v>
      </c>
      <c r="E4134" s="39">
        <v>7.5300000000000006E-2</v>
      </c>
      <c r="F4134" s="40">
        <v>189800</v>
      </c>
      <c r="G4134" s="40">
        <v>189800</v>
      </c>
      <c r="H4134" s="40">
        <v>133662.19</v>
      </c>
      <c r="I4134" s="40">
        <v>138636.9</v>
      </c>
      <c r="J4134" s="67">
        <f t="shared" si="192"/>
        <v>0.70422650158061117</v>
      </c>
      <c r="K4134" s="39">
        <f t="shared" si="193"/>
        <v>0.73043677555321385</v>
      </c>
      <c r="L4134" s="2" t="str">
        <f t="shared" si="194"/>
        <v>A</v>
      </c>
      <c r="M4134" s="2" t="s">
        <v>651</v>
      </c>
      <c r="N4134" s="2" t="s">
        <v>417</v>
      </c>
      <c r="O4134" s="2" t="s">
        <v>70</v>
      </c>
    </row>
    <row r="4135" spans="1:15">
      <c r="A4135" s="42">
        <v>41089</v>
      </c>
      <c r="B4135" s="42">
        <v>52046</v>
      </c>
      <c r="C4135" s="130">
        <v>360</v>
      </c>
      <c r="D4135" s="43">
        <v>8.5099999999999995E-2</v>
      </c>
      <c r="E4135" s="43">
        <v>0.08</v>
      </c>
      <c r="F4135" s="44">
        <v>164500</v>
      </c>
      <c r="G4135" s="44">
        <v>164500</v>
      </c>
      <c r="H4135" s="44">
        <v>110837.92</v>
      </c>
      <c r="I4135" s="44">
        <v>120160.8</v>
      </c>
      <c r="J4135" s="68">
        <f t="shared" si="192"/>
        <v>0.67378674772036473</v>
      </c>
      <c r="K4135" s="43">
        <f t="shared" si="193"/>
        <v>0.73046079027355626</v>
      </c>
      <c r="L4135" s="41" t="str">
        <f t="shared" si="194"/>
        <v>A</v>
      </c>
      <c r="M4135" s="41" t="s">
        <v>564</v>
      </c>
      <c r="N4135" s="41" t="s">
        <v>417</v>
      </c>
      <c r="O4135" s="41" t="s">
        <v>70</v>
      </c>
    </row>
    <row r="4136" spans="1:15">
      <c r="A4136" s="38">
        <v>41305</v>
      </c>
      <c r="B4136" s="38">
        <v>50739</v>
      </c>
      <c r="C4136" s="131">
        <v>310</v>
      </c>
      <c r="D4136" s="39">
        <v>8.5099999999999995E-2</v>
      </c>
      <c r="E4136" s="39">
        <v>7.4400000000000008E-2</v>
      </c>
      <c r="F4136" s="40">
        <v>130000</v>
      </c>
      <c r="G4136" s="40">
        <v>130000</v>
      </c>
      <c r="H4136" s="40">
        <v>88277.06</v>
      </c>
      <c r="I4136" s="40">
        <v>94999.99</v>
      </c>
      <c r="J4136" s="67">
        <f t="shared" si="192"/>
        <v>0.67905430769230768</v>
      </c>
      <c r="K4136" s="39">
        <f t="shared" si="193"/>
        <v>0.73076915384615393</v>
      </c>
      <c r="L4136" s="2" t="str">
        <f t="shared" si="194"/>
        <v>A</v>
      </c>
      <c r="M4136" s="2" t="s">
        <v>924</v>
      </c>
      <c r="N4136" s="2" t="s">
        <v>424</v>
      </c>
      <c r="O4136" s="2" t="s">
        <v>70</v>
      </c>
    </row>
    <row r="4137" spans="1:15">
      <c r="A4137" s="42">
        <v>41096</v>
      </c>
      <c r="B4137" s="42">
        <v>52053</v>
      </c>
      <c r="C4137" s="130">
        <v>360</v>
      </c>
      <c r="D4137" s="43">
        <v>8.5099999999999995E-2</v>
      </c>
      <c r="E4137" s="43">
        <v>0.08</v>
      </c>
      <c r="F4137" s="44">
        <v>199000</v>
      </c>
      <c r="G4137" s="44">
        <v>199000</v>
      </c>
      <c r="H4137" s="44">
        <v>134536.42000000001</v>
      </c>
      <c r="I4137" s="44">
        <v>145426.51</v>
      </c>
      <c r="J4137" s="68">
        <f t="shared" si="192"/>
        <v>0.6760624120603016</v>
      </c>
      <c r="K4137" s="43">
        <f t="shared" si="193"/>
        <v>0.73078648241206035</v>
      </c>
      <c r="L4137" s="41" t="str">
        <f t="shared" si="194"/>
        <v>A</v>
      </c>
      <c r="M4137" s="41" t="s">
        <v>466</v>
      </c>
      <c r="N4137" s="41" t="s">
        <v>421</v>
      </c>
      <c r="O4137" s="41" t="s">
        <v>70</v>
      </c>
    </row>
    <row r="4138" spans="1:15">
      <c r="A4138" s="42">
        <v>41621</v>
      </c>
      <c r="B4138" s="42">
        <v>50842</v>
      </c>
      <c r="C4138" s="130">
        <v>303</v>
      </c>
      <c r="D4138" s="43">
        <v>8.5099999999999995E-2</v>
      </c>
      <c r="E4138" s="43">
        <v>0.08</v>
      </c>
      <c r="F4138" s="44">
        <v>171000</v>
      </c>
      <c r="G4138" s="44">
        <v>171000</v>
      </c>
      <c r="H4138" s="44">
        <v>120507.62</v>
      </c>
      <c r="I4138" s="44">
        <v>124999.99</v>
      </c>
      <c r="J4138" s="68">
        <f t="shared" si="192"/>
        <v>0.70472292397660818</v>
      </c>
      <c r="K4138" s="43">
        <f t="shared" si="193"/>
        <v>0.73099409356725153</v>
      </c>
      <c r="L4138" s="41" t="str">
        <f t="shared" si="194"/>
        <v>A</v>
      </c>
      <c r="M4138" s="41" t="s">
        <v>697</v>
      </c>
      <c r="N4138" s="41" t="s">
        <v>417</v>
      </c>
      <c r="O4138" s="41" t="s">
        <v>70</v>
      </c>
    </row>
    <row r="4139" spans="1:15">
      <c r="A4139" s="42">
        <v>41192</v>
      </c>
      <c r="B4139" s="42">
        <v>53975</v>
      </c>
      <c r="C4139" s="130">
        <v>420</v>
      </c>
      <c r="D4139" s="43">
        <v>8.5099999999999995E-2</v>
      </c>
      <c r="E4139" s="43">
        <v>8.5099999999999995E-2</v>
      </c>
      <c r="F4139" s="44">
        <v>145000</v>
      </c>
      <c r="G4139" s="44">
        <v>145000</v>
      </c>
      <c r="H4139" s="44">
        <v>100094.95</v>
      </c>
      <c r="I4139" s="44">
        <v>105999.99</v>
      </c>
      <c r="J4139" s="68">
        <f t="shared" si="192"/>
        <v>0.69030999999999998</v>
      </c>
      <c r="K4139" s="43">
        <f t="shared" si="193"/>
        <v>0.73103441379310352</v>
      </c>
      <c r="L4139" s="41" t="str">
        <f t="shared" si="194"/>
        <v>A</v>
      </c>
      <c r="M4139" s="41" t="s">
        <v>493</v>
      </c>
      <c r="N4139" s="41" t="s">
        <v>427</v>
      </c>
      <c r="O4139" s="41" t="s">
        <v>70</v>
      </c>
    </row>
    <row r="4140" spans="1:15">
      <c r="A4140" s="38">
        <v>41523</v>
      </c>
      <c r="B4140" s="38">
        <v>52480</v>
      </c>
      <c r="C4140" s="131">
        <v>360</v>
      </c>
      <c r="D4140" s="39">
        <v>8.5099999999999995E-2</v>
      </c>
      <c r="E4140" s="39">
        <v>0.08</v>
      </c>
      <c r="F4140" s="40">
        <v>189800</v>
      </c>
      <c r="G4140" s="40">
        <v>189800</v>
      </c>
      <c r="H4140" s="40">
        <v>133810.09</v>
      </c>
      <c r="I4140" s="40">
        <v>138790.23000000001</v>
      </c>
      <c r="J4140" s="67">
        <f t="shared" si="192"/>
        <v>0.70500574288724971</v>
      </c>
      <c r="K4140" s="39">
        <f t="shared" si="193"/>
        <v>0.73124462592202322</v>
      </c>
      <c r="L4140" s="2" t="str">
        <f t="shared" si="194"/>
        <v>A</v>
      </c>
      <c r="M4140" s="2" t="s">
        <v>651</v>
      </c>
      <c r="N4140" s="2" t="s">
        <v>417</v>
      </c>
      <c r="O4140" s="2" t="s">
        <v>70</v>
      </c>
    </row>
    <row r="4141" spans="1:15">
      <c r="A4141" s="38">
        <v>41082</v>
      </c>
      <c r="B4141" s="38">
        <v>52039</v>
      </c>
      <c r="C4141" s="131">
        <v>360</v>
      </c>
      <c r="D4141" s="39">
        <v>8.5099999999999995E-2</v>
      </c>
      <c r="E4141" s="39">
        <v>0.08</v>
      </c>
      <c r="F4141" s="40">
        <v>160000</v>
      </c>
      <c r="G4141" s="40">
        <v>160000</v>
      </c>
      <c r="H4141" s="40">
        <v>107885.86</v>
      </c>
      <c r="I4141" s="40">
        <v>116999.99</v>
      </c>
      <c r="J4141" s="67">
        <f t="shared" si="192"/>
        <v>0.67428662500000003</v>
      </c>
      <c r="K4141" s="39">
        <f t="shared" si="193"/>
        <v>0.7312499375</v>
      </c>
      <c r="L4141" s="2" t="str">
        <f t="shared" si="194"/>
        <v>A</v>
      </c>
      <c r="M4141" s="2" t="s">
        <v>454</v>
      </c>
      <c r="N4141" s="2" t="s">
        <v>416</v>
      </c>
      <c r="O4141" s="2" t="s">
        <v>70</v>
      </c>
    </row>
    <row r="4142" spans="1:15">
      <c r="A4142" s="38">
        <v>41456</v>
      </c>
      <c r="B4142" s="38">
        <v>54240</v>
      </c>
      <c r="C4142" s="131">
        <v>420</v>
      </c>
      <c r="D4142" s="39">
        <v>8.5099999999999995E-2</v>
      </c>
      <c r="E4142" s="39">
        <v>7.4400000000000008E-2</v>
      </c>
      <c r="F4142" s="40">
        <v>176000</v>
      </c>
      <c r="G4142" s="40">
        <v>176000</v>
      </c>
      <c r="H4142" s="40">
        <v>124296.17</v>
      </c>
      <c r="I4142" s="40">
        <v>128699.99</v>
      </c>
      <c r="J4142" s="67">
        <f t="shared" si="192"/>
        <v>0.70622823863636364</v>
      </c>
      <c r="K4142" s="39">
        <f t="shared" si="193"/>
        <v>0.73124994318181824</v>
      </c>
      <c r="L4142" s="2" t="str">
        <f t="shared" si="194"/>
        <v>A</v>
      </c>
      <c r="M4142" s="2" t="s">
        <v>511</v>
      </c>
      <c r="N4142" s="2" t="s">
        <v>422</v>
      </c>
      <c r="O4142" s="2" t="s">
        <v>70</v>
      </c>
    </row>
    <row r="4143" spans="1:15">
      <c r="A4143" s="38">
        <v>41213</v>
      </c>
      <c r="B4143" s="38">
        <v>50344</v>
      </c>
      <c r="C4143" s="131">
        <v>300</v>
      </c>
      <c r="D4143" s="39">
        <v>8.5099999999999995E-2</v>
      </c>
      <c r="E4143" s="39">
        <v>7.4400000000000008E-2</v>
      </c>
      <c r="F4143" s="40">
        <v>149900</v>
      </c>
      <c r="G4143" s="40">
        <v>149900</v>
      </c>
      <c r="H4143" s="40">
        <v>103780.27</v>
      </c>
      <c r="I4143" s="40">
        <v>109622.51</v>
      </c>
      <c r="J4143" s="67">
        <f t="shared" si="192"/>
        <v>0.69233002001334221</v>
      </c>
      <c r="K4143" s="39">
        <f t="shared" si="193"/>
        <v>0.73130426951300864</v>
      </c>
      <c r="L4143" s="2" t="str">
        <f t="shared" si="194"/>
        <v>A</v>
      </c>
      <c r="M4143" s="2" t="s">
        <v>495</v>
      </c>
      <c r="N4143" s="2" t="s">
        <v>424</v>
      </c>
      <c r="O4143" s="2" t="s">
        <v>70</v>
      </c>
    </row>
    <row r="4144" spans="1:15">
      <c r="A4144" s="42">
        <v>41212</v>
      </c>
      <c r="B4144" s="42">
        <v>53995</v>
      </c>
      <c r="C4144" s="130">
        <v>420</v>
      </c>
      <c r="D4144" s="43">
        <v>8.5099999999999995E-2</v>
      </c>
      <c r="E4144" s="43">
        <v>7.5300000000000006E-2</v>
      </c>
      <c r="F4144" s="44">
        <v>134000</v>
      </c>
      <c r="G4144" s="44">
        <v>134000</v>
      </c>
      <c r="H4144" s="44">
        <v>92510.28</v>
      </c>
      <c r="I4144" s="44">
        <v>97999.99</v>
      </c>
      <c r="J4144" s="68">
        <f t="shared" si="192"/>
        <v>0.69037522388059702</v>
      </c>
      <c r="K4144" s="43">
        <f t="shared" si="193"/>
        <v>0.73134320895522387</v>
      </c>
      <c r="L4144" s="41" t="str">
        <f t="shared" si="194"/>
        <v>A</v>
      </c>
      <c r="M4144" s="41" t="s">
        <v>858</v>
      </c>
      <c r="N4144" s="41" t="s">
        <v>417</v>
      </c>
      <c r="O4144" s="41" t="s">
        <v>70</v>
      </c>
    </row>
    <row r="4145" spans="1:15">
      <c r="A4145" s="42">
        <v>41102</v>
      </c>
      <c r="B4145" s="42">
        <v>53339</v>
      </c>
      <c r="C4145" s="130">
        <v>402</v>
      </c>
      <c r="D4145" s="43">
        <v>8.5099999999999995E-2</v>
      </c>
      <c r="E4145" s="43">
        <v>0.08</v>
      </c>
      <c r="F4145" s="44">
        <v>160120</v>
      </c>
      <c r="G4145" s="44">
        <v>160120</v>
      </c>
      <c r="H4145" s="44">
        <v>112319.2</v>
      </c>
      <c r="I4145" s="44">
        <v>117119.93</v>
      </c>
      <c r="J4145" s="68">
        <f t="shared" si="192"/>
        <v>0.70146889832625525</v>
      </c>
      <c r="K4145" s="43">
        <f t="shared" si="193"/>
        <v>0.73145097426929795</v>
      </c>
      <c r="L4145" s="41" t="str">
        <f t="shared" si="194"/>
        <v>A</v>
      </c>
      <c r="M4145" s="41" t="s">
        <v>1273</v>
      </c>
      <c r="N4145" s="41" t="s">
        <v>435</v>
      </c>
      <c r="O4145" s="41" t="s">
        <v>70</v>
      </c>
    </row>
    <row r="4146" spans="1:15">
      <c r="A4146" s="42">
        <v>41089</v>
      </c>
      <c r="B4146" s="42">
        <v>43584</v>
      </c>
      <c r="C4146" s="130">
        <v>82</v>
      </c>
      <c r="D4146" s="43">
        <v>8.5099999999999995E-2</v>
      </c>
      <c r="E4146" s="43">
        <v>0.08</v>
      </c>
      <c r="F4146" s="44">
        <v>135000</v>
      </c>
      <c r="G4146" s="44">
        <v>135000</v>
      </c>
      <c r="H4146" s="44">
        <v>58806.32</v>
      </c>
      <c r="I4146" s="44">
        <v>98758.21</v>
      </c>
      <c r="J4146" s="68">
        <f t="shared" si="192"/>
        <v>0.43560237037037036</v>
      </c>
      <c r="K4146" s="43">
        <f t="shared" si="193"/>
        <v>0.7315422962962963</v>
      </c>
      <c r="L4146" s="41" t="str">
        <f t="shared" si="194"/>
        <v>AA</v>
      </c>
      <c r="M4146" s="41" t="s">
        <v>481</v>
      </c>
      <c r="N4146" s="41" t="s">
        <v>417</v>
      </c>
      <c r="O4146" s="41" t="s">
        <v>70</v>
      </c>
    </row>
    <row r="4147" spans="1:15">
      <c r="A4147" s="38">
        <v>41446</v>
      </c>
      <c r="B4147" s="38">
        <v>54230</v>
      </c>
      <c r="C4147" s="131">
        <v>420</v>
      </c>
      <c r="D4147" s="39">
        <v>8.5099999999999995E-2</v>
      </c>
      <c r="E4147" s="39">
        <v>0.08</v>
      </c>
      <c r="F4147" s="40">
        <v>194000</v>
      </c>
      <c r="G4147" s="40">
        <v>194000</v>
      </c>
      <c r="H4147" s="40">
        <v>136820.29</v>
      </c>
      <c r="I4147" s="40">
        <v>141999.99</v>
      </c>
      <c r="J4147" s="67">
        <f t="shared" si="192"/>
        <v>0.70525922680412378</v>
      </c>
      <c r="K4147" s="39">
        <f t="shared" si="193"/>
        <v>0.73195871134020618</v>
      </c>
      <c r="L4147" s="2" t="str">
        <f t="shared" si="194"/>
        <v>A</v>
      </c>
      <c r="M4147" s="2" t="s">
        <v>466</v>
      </c>
      <c r="N4147" s="2" t="s">
        <v>421</v>
      </c>
      <c r="O4147" s="2" t="s">
        <v>70</v>
      </c>
    </row>
    <row r="4148" spans="1:15">
      <c r="A4148" s="42">
        <v>41094</v>
      </c>
      <c r="B4148" s="42">
        <v>52051</v>
      </c>
      <c r="C4148" s="130">
        <v>360</v>
      </c>
      <c r="D4148" s="43">
        <v>8.5099999999999995E-2</v>
      </c>
      <c r="E4148" s="43">
        <v>7.5300000000000006E-2</v>
      </c>
      <c r="F4148" s="44">
        <v>200000</v>
      </c>
      <c r="G4148" s="44">
        <v>200000</v>
      </c>
      <c r="H4148" s="44">
        <v>135570.78</v>
      </c>
      <c r="I4148" s="44">
        <v>146397.31</v>
      </c>
      <c r="J4148" s="68">
        <f t="shared" si="192"/>
        <v>0.67785390000000001</v>
      </c>
      <c r="K4148" s="43">
        <f t="shared" si="193"/>
        <v>0.73198655000000001</v>
      </c>
      <c r="L4148" s="41" t="str">
        <f t="shared" si="194"/>
        <v>A</v>
      </c>
      <c r="M4148" s="41" t="s">
        <v>457</v>
      </c>
      <c r="N4148" s="41" t="s">
        <v>419</v>
      </c>
      <c r="O4148" s="41" t="s">
        <v>70</v>
      </c>
    </row>
    <row r="4149" spans="1:15">
      <c r="A4149" s="42">
        <v>41206</v>
      </c>
      <c r="B4149" s="42">
        <v>53989</v>
      </c>
      <c r="C4149" s="130">
        <v>420</v>
      </c>
      <c r="D4149" s="43">
        <v>8.5099999999999995E-2</v>
      </c>
      <c r="E4149" s="43">
        <v>0.08</v>
      </c>
      <c r="F4149" s="44">
        <v>154467</v>
      </c>
      <c r="G4149" s="44">
        <v>154467</v>
      </c>
      <c r="H4149" s="44">
        <v>107862.93</v>
      </c>
      <c r="I4149" s="44">
        <v>113078.82</v>
      </c>
      <c r="J4149" s="68">
        <f t="shared" si="192"/>
        <v>0.6982910913010546</v>
      </c>
      <c r="K4149" s="43">
        <f t="shared" si="193"/>
        <v>0.73205810949911632</v>
      </c>
      <c r="L4149" s="41" t="str">
        <f t="shared" si="194"/>
        <v>A</v>
      </c>
      <c r="M4149" s="41" t="s">
        <v>461</v>
      </c>
      <c r="N4149" s="41" t="s">
        <v>416</v>
      </c>
      <c r="O4149" s="41" t="s">
        <v>70</v>
      </c>
    </row>
    <row r="4150" spans="1:15">
      <c r="A4150" s="38">
        <v>41564</v>
      </c>
      <c r="B4150" s="38">
        <v>50695</v>
      </c>
      <c r="C4150" s="131">
        <v>300</v>
      </c>
      <c r="D4150" s="39">
        <v>8.5099999999999995E-2</v>
      </c>
      <c r="E4150" s="39">
        <v>8.5099999999999995E-2</v>
      </c>
      <c r="F4150" s="40">
        <v>149000</v>
      </c>
      <c r="G4150" s="40">
        <v>149000</v>
      </c>
      <c r="H4150" s="40">
        <v>104459.42</v>
      </c>
      <c r="I4150" s="40">
        <v>109117.07</v>
      </c>
      <c r="J4150" s="67">
        <f t="shared" si="192"/>
        <v>0.70106993288590602</v>
      </c>
      <c r="K4150" s="39">
        <f t="shared" si="193"/>
        <v>0.73232932885906044</v>
      </c>
      <c r="L4150" s="2" t="str">
        <f t="shared" si="194"/>
        <v>A</v>
      </c>
      <c r="M4150" s="2" t="s">
        <v>467</v>
      </c>
      <c r="N4150" s="2" t="s">
        <v>425</v>
      </c>
      <c r="O4150" s="2" t="s">
        <v>70</v>
      </c>
    </row>
    <row r="4151" spans="1:15">
      <c r="A4151" s="38">
        <v>41213</v>
      </c>
      <c r="B4151" s="38">
        <v>50344</v>
      </c>
      <c r="C4151" s="131">
        <v>300</v>
      </c>
      <c r="D4151" s="39">
        <v>8.5099999999999995E-2</v>
      </c>
      <c r="E4151" s="39">
        <v>0.08</v>
      </c>
      <c r="F4151" s="40">
        <v>170000</v>
      </c>
      <c r="G4151" s="40">
        <v>170000</v>
      </c>
      <c r="H4151" s="40">
        <v>114129.49</v>
      </c>
      <c r="I4151" s="40">
        <v>124540.95</v>
      </c>
      <c r="J4151" s="67">
        <f t="shared" si="192"/>
        <v>0.67134994117647062</v>
      </c>
      <c r="K4151" s="39">
        <f t="shared" si="193"/>
        <v>0.73259382352941171</v>
      </c>
      <c r="L4151" s="2" t="str">
        <f t="shared" si="194"/>
        <v>A</v>
      </c>
      <c r="M4151" s="2" t="s">
        <v>716</v>
      </c>
      <c r="N4151" s="2" t="s">
        <v>417</v>
      </c>
      <c r="O4151" s="2" t="s">
        <v>70</v>
      </c>
    </row>
    <row r="4152" spans="1:15">
      <c r="A4152" s="42">
        <v>41152</v>
      </c>
      <c r="B4152" s="42">
        <v>48457</v>
      </c>
      <c r="C4152" s="130">
        <v>240</v>
      </c>
      <c r="D4152" s="43">
        <v>8.5099999999999995E-2</v>
      </c>
      <c r="E4152" s="43">
        <v>0.08</v>
      </c>
      <c r="F4152" s="44">
        <v>195100</v>
      </c>
      <c r="G4152" s="44">
        <v>195100</v>
      </c>
      <c r="H4152" s="44">
        <v>126420.04</v>
      </c>
      <c r="I4152" s="44">
        <v>142935.71</v>
      </c>
      <c r="J4152" s="68">
        <f t="shared" si="192"/>
        <v>0.64797560225525364</v>
      </c>
      <c r="K4152" s="43">
        <f t="shared" si="193"/>
        <v>0.73262793439261908</v>
      </c>
      <c r="L4152" s="41" t="str">
        <f t="shared" si="194"/>
        <v>AA</v>
      </c>
      <c r="M4152" s="41" t="s">
        <v>564</v>
      </c>
      <c r="N4152" s="41" t="s">
        <v>417</v>
      </c>
      <c r="O4152" s="41" t="s">
        <v>70</v>
      </c>
    </row>
    <row r="4153" spans="1:15">
      <c r="A4153" s="38">
        <v>41486</v>
      </c>
      <c r="B4153" s="38">
        <v>53052</v>
      </c>
      <c r="C4153" s="131">
        <v>380</v>
      </c>
      <c r="D4153" s="39">
        <v>8.5099999999999995E-2</v>
      </c>
      <c r="E4153" s="39">
        <v>0.08</v>
      </c>
      <c r="F4153" s="40">
        <v>175000</v>
      </c>
      <c r="G4153" s="40">
        <v>175000</v>
      </c>
      <c r="H4153" s="40">
        <v>123115.26</v>
      </c>
      <c r="I4153" s="40">
        <v>128224.28</v>
      </c>
      <c r="J4153" s="67">
        <f t="shared" si="192"/>
        <v>0.70351577142857136</v>
      </c>
      <c r="K4153" s="39">
        <f t="shared" si="193"/>
        <v>0.73271017142857142</v>
      </c>
      <c r="L4153" s="2" t="str">
        <f t="shared" si="194"/>
        <v>A</v>
      </c>
      <c r="M4153" s="2" t="s">
        <v>554</v>
      </c>
      <c r="N4153" s="2" t="s">
        <v>417</v>
      </c>
      <c r="O4153" s="2" t="s">
        <v>70</v>
      </c>
    </row>
    <row r="4154" spans="1:15">
      <c r="A4154" s="38">
        <v>41453</v>
      </c>
      <c r="B4154" s="38">
        <v>50888</v>
      </c>
      <c r="C4154" s="131">
        <v>310</v>
      </c>
      <c r="D4154" s="39">
        <v>8.5099999999999995E-2</v>
      </c>
      <c r="E4154" s="39">
        <v>0.08</v>
      </c>
      <c r="F4154" s="40">
        <v>178000</v>
      </c>
      <c r="G4154" s="40">
        <v>178000</v>
      </c>
      <c r="H4154" s="40">
        <v>123441.68</v>
      </c>
      <c r="I4154" s="40">
        <v>130427.57</v>
      </c>
      <c r="J4154" s="67">
        <f t="shared" si="192"/>
        <v>0.69349258426966287</v>
      </c>
      <c r="K4154" s="39">
        <f t="shared" si="193"/>
        <v>0.7327391573033708</v>
      </c>
      <c r="L4154" s="2" t="str">
        <f t="shared" si="194"/>
        <v>A</v>
      </c>
      <c r="M4154" s="2" t="s">
        <v>463</v>
      </c>
      <c r="N4154" s="2" t="s">
        <v>422</v>
      </c>
      <c r="O4154" s="2" t="s">
        <v>70</v>
      </c>
    </row>
    <row r="4155" spans="1:15">
      <c r="A4155" s="42">
        <v>41313</v>
      </c>
      <c r="B4155" s="42">
        <v>48768</v>
      </c>
      <c r="C4155" s="130">
        <v>245</v>
      </c>
      <c r="D4155" s="43">
        <v>8.5099999999999995E-2</v>
      </c>
      <c r="E4155" s="43">
        <v>0.08</v>
      </c>
      <c r="F4155" s="44">
        <v>139400</v>
      </c>
      <c r="G4155" s="44">
        <v>139400</v>
      </c>
      <c r="H4155" s="44">
        <v>93272.19</v>
      </c>
      <c r="I4155" s="44">
        <v>102156.78</v>
      </c>
      <c r="J4155" s="68">
        <f t="shared" si="192"/>
        <v>0.66909748923959833</v>
      </c>
      <c r="K4155" s="43">
        <f t="shared" si="193"/>
        <v>0.73283199426111911</v>
      </c>
      <c r="L4155" s="41" t="str">
        <f t="shared" si="194"/>
        <v>A</v>
      </c>
      <c r="M4155" s="41" t="s">
        <v>531</v>
      </c>
      <c r="N4155" s="41" t="s">
        <v>423</v>
      </c>
      <c r="O4155" s="41" t="s">
        <v>70</v>
      </c>
    </row>
    <row r="4156" spans="1:15">
      <c r="A4156" s="42">
        <v>41212</v>
      </c>
      <c r="B4156" s="42">
        <v>52139</v>
      </c>
      <c r="C4156" s="130">
        <v>359</v>
      </c>
      <c r="D4156" s="43">
        <v>8.5099999999999995E-2</v>
      </c>
      <c r="E4156" s="43">
        <v>0.08</v>
      </c>
      <c r="F4156" s="44">
        <v>127000</v>
      </c>
      <c r="G4156" s="44">
        <v>127000</v>
      </c>
      <c r="H4156" s="44">
        <v>86804.26</v>
      </c>
      <c r="I4156" s="44">
        <v>93083.06</v>
      </c>
      <c r="J4156" s="68">
        <f t="shared" si="192"/>
        <v>0.68349811023622042</v>
      </c>
      <c r="K4156" s="43">
        <f t="shared" si="193"/>
        <v>0.73293748031496064</v>
      </c>
      <c r="L4156" s="41" t="str">
        <f t="shared" si="194"/>
        <v>A</v>
      </c>
      <c r="M4156" s="41" t="s">
        <v>719</v>
      </c>
      <c r="N4156" s="41" t="s">
        <v>422</v>
      </c>
      <c r="O4156" s="41" t="s">
        <v>70</v>
      </c>
    </row>
    <row r="4157" spans="1:15">
      <c r="A4157" s="42">
        <v>41096</v>
      </c>
      <c r="B4157" s="42">
        <v>53879</v>
      </c>
      <c r="C4157" s="130">
        <v>420</v>
      </c>
      <c r="D4157" s="43">
        <v>8.5099999999999995E-2</v>
      </c>
      <c r="E4157" s="43">
        <v>0.08</v>
      </c>
      <c r="F4157" s="44">
        <v>175000</v>
      </c>
      <c r="G4157" s="44">
        <v>175000</v>
      </c>
      <c r="H4157" s="44">
        <v>120286.96</v>
      </c>
      <c r="I4157" s="44">
        <v>128299.99</v>
      </c>
      <c r="J4157" s="68">
        <f t="shared" si="192"/>
        <v>0.68735405714285713</v>
      </c>
      <c r="K4157" s="43">
        <f t="shared" si="193"/>
        <v>0.73314279999999998</v>
      </c>
      <c r="L4157" s="41" t="str">
        <f t="shared" si="194"/>
        <v>A</v>
      </c>
      <c r="M4157" s="41" t="s">
        <v>531</v>
      </c>
      <c r="N4157" s="41" t="s">
        <v>423</v>
      </c>
      <c r="O4157" s="41" t="s">
        <v>70</v>
      </c>
    </row>
    <row r="4158" spans="1:15">
      <c r="A4158" s="42">
        <v>41088</v>
      </c>
      <c r="B4158" s="42">
        <v>52045</v>
      </c>
      <c r="C4158" s="130">
        <v>360</v>
      </c>
      <c r="D4158" s="43">
        <v>8.5099999999999995E-2</v>
      </c>
      <c r="E4158" s="43">
        <v>7.5300000000000006E-2</v>
      </c>
      <c r="F4158" s="44">
        <v>150000</v>
      </c>
      <c r="G4158" s="44">
        <v>150000</v>
      </c>
      <c r="H4158" s="44">
        <v>83634.78</v>
      </c>
      <c r="I4158" s="44">
        <v>109999.94</v>
      </c>
      <c r="J4158" s="68">
        <f t="shared" si="192"/>
        <v>0.55756519999999998</v>
      </c>
      <c r="K4158" s="43">
        <f t="shared" si="193"/>
        <v>0.73333293333333338</v>
      </c>
      <c r="L4158" s="41" t="str">
        <f t="shared" si="194"/>
        <v>AA</v>
      </c>
      <c r="M4158" s="41" t="s">
        <v>457</v>
      </c>
      <c r="N4158" s="41" t="s">
        <v>419</v>
      </c>
      <c r="O4158" s="41" t="s">
        <v>70</v>
      </c>
    </row>
    <row r="4159" spans="1:15">
      <c r="A4159" s="42">
        <v>41100</v>
      </c>
      <c r="B4159" s="42">
        <v>44479</v>
      </c>
      <c r="C4159" s="130">
        <v>111</v>
      </c>
      <c r="D4159" s="43">
        <v>8.5099999999999995E-2</v>
      </c>
      <c r="E4159" s="43">
        <v>7.5300000000000006E-2</v>
      </c>
      <c r="F4159" s="44">
        <v>150000</v>
      </c>
      <c r="G4159" s="44">
        <v>150000</v>
      </c>
      <c r="H4159" s="44">
        <v>48219.94</v>
      </c>
      <c r="I4159" s="44">
        <v>109999.99</v>
      </c>
      <c r="J4159" s="68">
        <f t="shared" si="192"/>
        <v>0.32146626666666667</v>
      </c>
      <c r="K4159" s="43">
        <f t="shared" si="193"/>
        <v>0.73333326666666665</v>
      </c>
      <c r="L4159" s="41" t="str">
        <f t="shared" si="194"/>
        <v>AA</v>
      </c>
      <c r="M4159" s="41" t="s">
        <v>889</v>
      </c>
      <c r="N4159" s="41" t="s">
        <v>416</v>
      </c>
      <c r="O4159" s="41" t="s">
        <v>70</v>
      </c>
    </row>
    <row r="4160" spans="1:15">
      <c r="A4160" s="42">
        <v>41626</v>
      </c>
      <c r="B4160" s="42">
        <v>48931</v>
      </c>
      <c r="C4160" s="130">
        <v>240</v>
      </c>
      <c r="D4160" s="43">
        <v>8.5099999999999995E-2</v>
      </c>
      <c r="E4160" s="43">
        <v>7.5300000000000006E-2</v>
      </c>
      <c r="F4160" s="44">
        <v>150000</v>
      </c>
      <c r="G4160" s="44">
        <v>150000</v>
      </c>
      <c r="H4160" s="44">
        <v>104701.63</v>
      </c>
      <c r="I4160" s="44">
        <v>109999.99</v>
      </c>
      <c r="J4160" s="68">
        <f t="shared" si="192"/>
        <v>0.69801086666666667</v>
      </c>
      <c r="K4160" s="43">
        <f t="shared" si="193"/>
        <v>0.73333326666666665</v>
      </c>
      <c r="L4160" s="41" t="str">
        <f t="shared" si="194"/>
        <v>A</v>
      </c>
      <c r="M4160" s="41" t="s">
        <v>1396</v>
      </c>
      <c r="N4160" s="41" t="s">
        <v>422</v>
      </c>
      <c r="O4160" s="41" t="s">
        <v>70</v>
      </c>
    </row>
    <row r="4161" spans="1:15">
      <c r="A4161" s="38">
        <v>41250</v>
      </c>
      <c r="B4161" s="38">
        <v>51294</v>
      </c>
      <c r="C4161" s="131">
        <v>330</v>
      </c>
      <c r="D4161" s="39">
        <v>8.5099999999999995E-2</v>
      </c>
      <c r="E4161" s="39">
        <v>8.5099999999999995E-2</v>
      </c>
      <c r="F4161" s="40">
        <v>150000</v>
      </c>
      <c r="G4161" s="40">
        <v>150000</v>
      </c>
      <c r="H4161" s="40">
        <v>102672.99</v>
      </c>
      <c r="I4161" s="40">
        <v>109999.99</v>
      </c>
      <c r="J4161" s="67">
        <f t="shared" si="192"/>
        <v>0.68448660000000006</v>
      </c>
      <c r="K4161" s="39">
        <f t="shared" si="193"/>
        <v>0.73333326666666665</v>
      </c>
      <c r="L4161" s="2" t="str">
        <f t="shared" si="194"/>
        <v>A</v>
      </c>
      <c r="M4161" s="2" t="s">
        <v>1044</v>
      </c>
      <c r="N4161" s="2" t="s">
        <v>417</v>
      </c>
      <c r="O4161" s="2" t="s">
        <v>70</v>
      </c>
    </row>
    <row r="4162" spans="1:15">
      <c r="A4162" s="42">
        <v>41542</v>
      </c>
      <c r="B4162" s="42">
        <v>51677</v>
      </c>
      <c r="C4162" s="130">
        <v>333</v>
      </c>
      <c r="D4162" s="43">
        <v>8.5099999999999995E-2</v>
      </c>
      <c r="E4162" s="43">
        <v>7.5300000000000006E-2</v>
      </c>
      <c r="F4162" s="44">
        <v>150000</v>
      </c>
      <c r="G4162" s="44">
        <v>150000</v>
      </c>
      <c r="H4162" s="44">
        <v>105661.17</v>
      </c>
      <c r="I4162" s="44">
        <v>109999.99</v>
      </c>
      <c r="J4162" s="68">
        <f t="shared" si="192"/>
        <v>0.70440780000000003</v>
      </c>
      <c r="K4162" s="43">
        <f t="shared" si="193"/>
        <v>0.73333326666666665</v>
      </c>
      <c r="L4162" s="41" t="str">
        <f t="shared" si="194"/>
        <v>A</v>
      </c>
      <c r="M4162" s="41" t="s">
        <v>1073</v>
      </c>
      <c r="N4162" s="41" t="s">
        <v>417</v>
      </c>
      <c r="O4162" s="41" t="s">
        <v>70</v>
      </c>
    </row>
    <row r="4163" spans="1:15">
      <c r="A4163" s="38">
        <v>41500</v>
      </c>
      <c r="B4163" s="38">
        <v>53280</v>
      </c>
      <c r="C4163" s="131">
        <v>387</v>
      </c>
      <c r="D4163" s="39">
        <v>8.5099999999999995E-2</v>
      </c>
      <c r="E4163" s="39">
        <v>0.08</v>
      </c>
      <c r="F4163" s="40">
        <v>150000</v>
      </c>
      <c r="G4163" s="40">
        <v>150000</v>
      </c>
      <c r="H4163" s="40">
        <v>106151.77</v>
      </c>
      <c r="I4163" s="40">
        <v>109999.99</v>
      </c>
      <c r="J4163" s="67">
        <f t="shared" ref="J4163:J4226" si="195">H4163/G4163</f>
        <v>0.70767846666666667</v>
      </c>
      <c r="K4163" s="39">
        <f t="shared" ref="K4163:K4226" si="196">I4163/G4163</f>
        <v>0.73333326666666665</v>
      </c>
      <c r="L4163" s="2" t="str">
        <f t="shared" ref="L4163:L4226" si="197">IF(J4163&lt;=65%,"AA",IF(J4163&lt;=75%,"A",IF(J4163&lt;=85%,"B","C")))</f>
        <v>A</v>
      </c>
      <c r="M4163" s="2" t="s">
        <v>1519</v>
      </c>
      <c r="N4163" s="2" t="s">
        <v>416</v>
      </c>
      <c r="O4163" s="2" t="s">
        <v>70</v>
      </c>
    </row>
    <row r="4164" spans="1:15">
      <c r="A4164" s="42">
        <v>41180</v>
      </c>
      <c r="B4164" s="42">
        <v>53963</v>
      </c>
      <c r="C4164" s="130">
        <v>420</v>
      </c>
      <c r="D4164" s="43">
        <v>8.5099999999999995E-2</v>
      </c>
      <c r="E4164" s="43">
        <v>7.4400000000000008E-2</v>
      </c>
      <c r="F4164" s="44">
        <v>150000</v>
      </c>
      <c r="G4164" s="44">
        <v>150000</v>
      </c>
      <c r="H4164" s="44">
        <v>103598.81</v>
      </c>
      <c r="I4164" s="44">
        <v>109999.99</v>
      </c>
      <c r="J4164" s="68">
        <f t="shared" si="195"/>
        <v>0.69065873333333327</v>
      </c>
      <c r="K4164" s="43">
        <f t="shared" si="196"/>
        <v>0.73333326666666665</v>
      </c>
      <c r="L4164" s="41" t="str">
        <f t="shared" si="197"/>
        <v>A</v>
      </c>
      <c r="M4164" s="41" t="s">
        <v>966</v>
      </c>
      <c r="N4164" s="41" t="s">
        <v>416</v>
      </c>
      <c r="O4164" s="41" t="s">
        <v>70</v>
      </c>
    </row>
    <row r="4165" spans="1:15">
      <c r="A4165" s="42">
        <v>41458</v>
      </c>
      <c r="B4165" s="42">
        <v>47455</v>
      </c>
      <c r="C4165" s="130">
        <v>197</v>
      </c>
      <c r="D4165" s="43">
        <v>8.5099999999999995E-2</v>
      </c>
      <c r="E4165" s="43">
        <v>7.5300000000000006E-2</v>
      </c>
      <c r="F4165" s="44">
        <v>105000</v>
      </c>
      <c r="G4165" s="44">
        <v>105000</v>
      </c>
      <c r="H4165" s="44">
        <v>64080.78</v>
      </c>
      <c r="I4165" s="44">
        <v>77000</v>
      </c>
      <c r="J4165" s="68">
        <f t="shared" si="195"/>
        <v>0.61029314285714287</v>
      </c>
      <c r="K4165" s="43">
        <f t="shared" si="196"/>
        <v>0.73333333333333328</v>
      </c>
      <c r="L4165" s="41" t="str">
        <f t="shared" si="197"/>
        <v>AA</v>
      </c>
      <c r="M4165" s="41" t="s">
        <v>1105</v>
      </c>
      <c r="N4165" s="41" t="s">
        <v>417</v>
      </c>
      <c r="O4165" s="41" t="s">
        <v>70</v>
      </c>
    </row>
    <row r="4166" spans="1:15">
      <c r="A4166" s="42">
        <v>41089</v>
      </c>
      <c r="B4166" s="42">
        <v>52046</v>
      </c>
      <c r="C4166" s="130">
        <v>360</v>
      </c>
      <c r="D4166" s="43">
        <v>8.5099999999999995E-2</v>
      </c>
      <c r="E4166" s="43">
        <v>8.5099999999999995E-2</v>
      </c>
      <c r="F4166" s="44">
        <v>159000</v>
      </c>
      <c r="G4166" s="44">
        <v>159000</v>
      </c>
      <c r="H4166" s="44">
        <v>111170.57</v>
      </c>
      <c r="I4166" s="44">
        <v>116611.33</v>
      </c>
      <c r="J4166" s="68">
        <f t="shared" si="195"/>
        <v>0.69918597484276734</v>
      </c>
      <c r="K4166" s="43">
        <f t="shared" si="196"/>
        <v>0.73340459119496859</v>
      </c>
      <c r="L4166" s="41" t="str">
        <f t="shared" si="197"/>
        <v>A</v>
      </c>
      <c r="M4166" s="41" t="s">
        <v>757</v>
      </c>
      <c r="N4166" s="41" t="s">
        <v>439</v>
      </c>
      <c r="O4166" s="41" t="s">
        <v>70</v>
      </c>
    </row>
    <row r="4167" spans="1:15">
      <c r="A4167" s="42">
        <v>41659</v>
      </c>
      <c r="B4167" s="42">
        <v>45311</v>
      </c>
      <c r="C4167" s="130">
        <v>120</v>
      </c>
      <c r="D4167" s="43">
        <v>8.5099999999999995E-2</v>
      </c>
      <c r="E4167" s="43">
        <v>0.08</v>
      </c>
      <c r="F4167" s="44">
        <v>145000</v>
      </c>
      <c r="G4167" s="44">
        <v>145000</v>
      </c>
      <c r="H4167" s="44">
        <v>95837.91</v>
      </c>
      <c r="I4167" s="44">
        <v>106375.05</v>
      </c>
      <c r="J4167" s="68">
        <f t="shared" si="195"/>
        <v>0.6609511034482759</v>
      </c>
      <c r="K4167" s="43">
        <f t="shared" si="196"/>
        <v>0.73362103448275862</v>
      </c>
      <c r="L4167" s="41" t="str">
        <f t="shared" si="197"/>
        <v>A</v>
      </c>
      <c r="M4167" s="41" t="s">
        <v>482</v>
      </c>
      <c r="N4167" s="41" t="s">
        <v>422</v>
      </c>
      <c r="O4167" s="41" t="s">
        <v>70</v>
      </c>
    </row>
    <row r="4168" spans="1:15">
      <c r="A4168" s="42">
        <v>41165</v>
      </c>
      <c r="B4168" s="42">
        <v>47527</v>
      </c>
      <c r="C4168" s="130">
        <v>209</v>
      </c>
      <c r="D4168" s="43">
        <v>8.5099999999999995E-2</v>
      </c>
      <c r="E4168" s="43">
        <v>7.4400000000000008E-2</v>
      </c>
      <c r="F4168" s="44">
        <v>135000</v>
      </c>
      <c r="G4168" s="44">
        <v>135000</v>
      </c>
      <c r="H4168" s="44">
        <v>86386.82</v>
      </c>
      <c r="I4168" s="44">
        <v>99045.99</v>
      </c>
      <c r="J4168" s="68">
        <f t="shared" si="195"/>
        <v>0.63990237037037045</v>
      </c>
      <c r="K4168" s="43">
        <f t="shared" si="196"/>
        <v>0.73367400000000005</v>
      </c>
      <c r="L4168" s="41" t="str">
        <f t="shared" si="197"/>
        <v>AA</v>
      </c>
      <c r="M4168" s="41" t="s">
        <v>489</v>
      </c>
      <c r="N4168" s="41" t="s">
        <v>415</v>
      </c>
      <c r="O4168" s="41" t="s">
        <v>70</v>
      </c>
    </row>
    <row r="4169" spans="1:15">
      <c r="A4169" s="42">
        <v>41689</v>
      </c>
      <c r="B4169" s="42">
        <v>44488</v>
      </c>
      <c r="C4169" s="130">
        <v>92</v>
      </c>
      <c r="D4169" s="43">
        <v>8.5099999999999995E-2</v>
      </c>
      <c r="E4169" s="43">
        <v>0.08</v>
      </c>
      <c r="F4169" s="44">
        <v>184000</v>
      </c>
      <c r="G4169" s="44">
        <v>184000</v>
      </c>
      <c r="H4169" s="44">
        <v>118443.15</v>
      </c>
      <c r="I4169" s="44">
        <v>134999.99</v>
      </c>
      <c r="J4169" s="68">
        <f t="shared" si="195"/>
        <v>0.64371277173913044</v>
      </c>
      <c r="K4169" s="43">
        <f t="shared" si="196"/>
        <v>0.73369559782608695</v>
      </c>
      <c r="L4169" s="41" t="str">
        <f t="shared" si="197"/>
        <v>AA</v>
      </c>
      <c r="M4169" s="41" t="s">
        <v>853</v>
      </c>
      <c r="N4169" s="41" t="s">
        <v>429</v>
      </c>
      <c r="O4169" s="41" t="s">
        <v>70</v>
      </c>
    </row>
    <row r="4170" spans="1:15">
      <c r="A4170" s="38">
        <v>41264</v>
      </c>
      <c r="B4170" s="38">
        <v>54047</v>
      </c>
      <c r="C4170" s="131">
        <v>420</v>
      </c>
      <c r="D4170" s="39">
        <v>8.5099999999999995E-2</v>
      </c>
      <c r="E4170" s="39">
        <v>0.08</v>
      </c>
      <c r="F4170" s="40">
        <v>130000</v>
      </c>
      <c r="G4170" s="40">
        <v>130000</v>
      </c>
      <c r="H4170" s="40">
        <v>90523.06</v>
      </c>
      <c r="I4170" s="40">
        <v>95381.61</v>
      </c>
      <c r="J4170" s="67">
        <f t="shared" si="195"/>
        <v>0.69633123076923076</v>
      </c>
      <c r="K4170" s="39">
        <f t="shared" si="196"/>
        <v>0.73370469230769231</v>
      </c>
      <c r="L4170" s="2" t="str">
        <f t="shared" si="197"/>
        <v>A</v>
      </c>
      <c r="M4170" s="2" t="s">
        <v>1367</v>
      </c>
      <c r="N4170" s="2" t="s">
        <v>424</v>
      </c>
      <c r="O4170" s="2" t="s">
        <v>70</v>
      </c>
    </row>
    <row r="4171" spans="1:15">
      <c r="A4171" s="38">
        <v>41137</v>
      </c>
      <c r="B4171" s="38">
        <v>52094</v>
      </c>
      <c r="C4171" s="131">
        <v>360</v>
      </c>
      <c r="D4171" s="39">
        <v>8.5099999999999995E-2</v>
      </c>
      <c r="E4171" s="39">
        <v>7.4400000000000008E-2</v>
      </c>
      <c r="F4171" s="40">
        <v>142000</v>
      </c>
      <c r="G4171" s="40">
        <v>142000</v>
      </c>
      <c r="H4171" s="40">
        <v>96701.85</v>
      </c>
      <c r="I4171" s="40">
        <v>104209.27</v>
      </c>
      <c r="J4171" s="67">
        <f t="shared" si="195"/>
        <v>0.68099894366197189</v>
      </c>
      <c r="K4171" s="39">
        <f t="shared" si="196"/>
        <v>0.73386809859154933</v>
      </c>
      <c r="L4171" s="2" t="str">
        <f t="shared" si="197"/>
        <v>A</v>
      </c>
      <c r="M4171" s="2" t="s">
        <v>1126</v>
      </c>
      <c r="N4171" s="2" t="s">
        <v>416</v>
      </c>
      <c r="O4171" s="2" t="s">
        <v>70</v>
      </c>
    </row>
    <row r="4172" spans="1:15">
      <c r="A4172" s="42">
        <v>41162</v>
      </c>
      <c r="B4172" s="42">
        <v>52422</v>
      </c>
      <c r="C4172" s="130">
        <v>370</v>
      </c>
      <c r="D4172" s="43">
        <v>8.5099999999999995E-2</v>
      </c>
      <c r="E4172" s="43">
        <v>0.08</v>
      </c>
      <c r="F4172" s="44">
        <v>150000</v>
      </c>
      <c r="G4172" s="44">
        <v>150000</v>
      </c>
      <c r="H4172" s="44">
        <v>102672.48</v>
      </c>
      <c r="I4172" s="44">
        <v>110109.59</v>
      </c>
      <c r="J4172" s="68">
        <f t="shared" si="195"/>
        <v>0.68448319999999996</v>
      </c>
      <c r="K4172" s="43">
        <f t="shared" si="196"/>
        <v>0.73406393333333331</v>
      </c>
      <c r="L4172" s="41" t="str">
        <f t="shared" si="197"/>
        <v>A</v>
      </c>
      <c r="M4172" s="41" t="s">
        <v>542</v>
      </c>
      <c r="N4172" s="41" t="s">
        <v>417</v>
      </c>
      <c r="O4172" s="41" t="s">
        <v>70</v>
      </c>
    </row>
    <row r="4173" spans="1:15">
      <c r="A4173" s="38">
        <v>41670</v>
      </c>
      <c r="B4173" s="38">
        <v>44530</v>
      </c>
      <c r="C4173" s="131">
        <v>94</v>
      </c>
      <c r="D4173" s="39">
        <v>8.5099999999999995E-2</v>
      </c>
      <c r="E4173" s="39">
        <v>0.08</v>
      </c>
      <c r="F4173" s="40">
        <v>181000</v>
      </c>
      <c r="G4173" s="40">
        <v>181000</v>
      </c>
      <c r="H4173" s="40">
        <v>67854.899999999994</v>
      </c>
      <c r="I4173" s="40">
        <v>132883.23000000001</v>
      </c>
      <c r="J4173" s="67">
        <f t="shared" si="195"/>
        <v>0.37488895027624308</v>
      </c>
      <c r="K4173" s="39">
        <f t="shared" si="196"/>
        <v>0.73416149171270728</v>
      </c>
      <c r="L4173" s="2" t="str">
        <f t="shared" si="197"/>
        <v>AA</v>
      </c>
      <c r="M4173" s="2" t="s">
        <v>802</v>
      </c>
      <c r="N4173" s="2" t="s">
        <v>416</v>
      </c>
      <c r="O4173" s="2" t="s">
        <v>70</v>
      </c>
    </row>
    <row r="4174" spans="1:15">
      <c r="A4174" s="42">
        <v>41086</v>
      </c>
      <c r="B4174" s="42">
        <v>52043</v>
      </c>
      <c r="C4174" s="130">
        <v>360</v>
      </c>
      <c r="D4174" s="43">
        <v>8.5099999999999995E-2</v>
      </c>
      <c r="E4174" s="43">
        <v>0.08</v>
      </c>
      <c r="F4174" s="44">
        <v>136195</v>
      </c>
      <c r="G4174" s="44">
        <v>136195</v>
      </c>
      <c r="H4174" s="44">
        <v>92577.44</v>
      </c>
      <c r="I4174" s="44">
        <v>99999.99</v>
      </c>
      <c r="J4174" s="68">
        <f t="shared" si="195"/>
        <v>0.67974184074305222</v>
      </c>
      <c r="K4174" s="43">
        <f t="shared" si="196"/>
        <v>0.73424127170600983</v>
      </c>
      <c r="L4174" s="41" t="str">
        <f t="shared" si="197"/>
        <v>A</v>
      </c>
      <c r="M4174" s="41" t="s">
        <v>580</v>
      </c>
      <c r="N4174" s="41" t="s">
        <v>423</v>
      </c>
      <c r="O4174" s="41" t="s">
        <v>70</v>
      </c>
    </row>
    <row r="4175" spans="1:15">
      <c r="A4175" s="42">
        <v>41487</v>
      </c>
      <c r="B4175" s="42">
        <v>52444</v>
      </c>
      <c r="C4175" s="130">
        <v>360</v>
      </c>
      <c r="D4175" s="43">
        <v>8.5099999999999995E-2</v>
      </c>
      <c r="E4175" s="43">
        <v>7.5300000000000006E-2</v>
      </c>
      <c r="F4175" s="44">
        <v>200000</v>
      </c>
      <c r="G4175" s="44">
        <v>200000</v>
      </c>
      <c r="H4175" s="44">
        <v>141118.65</v>
      </c>
      <c r="I4175" s="44">
        <v>146876.03</v>
      </c>
      <c r="J4175" s="68">
        <f t="shared" si="195"/>
        <v>0.70559324999999995</v>
      </c>
      <c r="K4175" s="43">
        <f t="shared" si="196"/>
        <v>0.73438015000000001</v>
      </c>
      <c r="L4175" s="41" t="str">
        <f t="shared" si="197"/>
        <v>A</v>
      </c>
      <c r="M4175" s="41" t="s">
        <v>716</v>
      </c>
      <c r="N4175" s="41" t="s">
        <v>417</v>
      </c>
      <c r="O4175" s="41" t="s">
        <v>70</v>
      </c>
    </row>
    <row r="4176" spans="1:15">
      <c r="A4176" s="38">
        <v>41577</v>
      </c>
      <c r="B4176" s="38">
        <v>48882</v>
      </c>
      <c r="C4176" s="131">
        <v>240</v>
      </c>
      <c r="D4176" s="39">
        <v>8.5099999999999995E-2</v>
      </c>
      <c r="E4176" s="39">
        <v>0.08</v>
      </c>
      <c r="F4176" s="40">
        <v>168000</v>
      </c>
      <c r="G4176" s="40">
        <v>168000</v>
      </c>
      <c r="H4176" s="40">
        <v>116380.55</v>
      </c>
      <c r="I4176" s="40">
        <v>123399.99</v>
      </c>
      <c r="J4176" s="67">
        <f t="shared" si="195"/>
        <v>0.69274136904761907</v>
      </c>
      <c r="K4176" s="39">
        <f t="shared" si="196"/>
        <v>0.73452375000000003</v>
      </c>
      <c r="L4176" s="2" t="str">
        <f t="shared" si="197"/>
        <v>A</v>
      </c>
      <c r="M4176" s="2" t="s">
        <v>1205</v>
      </c>
      <c r="N4176" s="2" t="s">
        <v>428</v>
      </c>
      <c r="O4176" s="2" t="s">
        <v>70</v>
      </c>
    </row>
    <row r="4177" spans="1:15">
      <c r="A4177" s="42">
        <v>41439</v>
      </c>
      <c r="B4177" s="42">
        <v>48744</v>
      </c>
      <c r="C4177" s="130">
        <v>240</v>
      </c>
      <c r="D4177" s="43">
        <v>8.5099999999999995E-2</v>
      </c>
      <c r="E4177" s="43">
        <v>7.4400000000000008E-2</v>
      </c>
      <c r="F4177" s="44">
        <v>165000</v>
      </c>
      <c r="G4177" s="44">
        <v>165000</v>
      </c>
      <c r="H4177" s="44">
        <v>112463.9</v>
      </c>
      <c r="I4177" s="44">
        <v>121199.99</v>
      </c>
      <c r="J4177" s="68">
        <f t="shared" si="195"/>
        <v>0.68159939393939395</v>
      </c>
      <c r="K4177" s="43">
        <f t="shared" si="196"/>
        <v>0.734545393939394</v>
      </c>
      <c r="L4177" s="41" t="str">
        <f t="shared" si="197"/>
        <v>A</v>
      </c>
      <c r="M4177" s="41" t="s">
        <v>467</v>
      </c>
      <c r="N4177" s="41" t="s">
        <v>425</v>
      </c>
      <c r="O4177" s="41" t="s">
        <v>70</v>
      </c>
    </row>
    <row r="4178" spans="1:15">
      <c r="A4178" s="38">
        <v>41443</v>
      </c>
      <c r="B4178" s="38">
        <v>49966</v>
      </c>
      <c r="C4178" s="131">
        <v>280</v>
      </c>
      <c r="D4178" s="39">
        <v>8.5099999999999995E-2</v>
      </c>
      <c r="E4178" s="39">
        <v>7.8100000000000003E-2</v>
      </c>
      <c r="F4178" s="40">
        <v>196000</v>
      </c>
      <c r="G4178" s="40">
        <v>196000</v>
      </c>
      <c r="H4178" s="40">
        <v>135376.63</v>
      </c>
      <c r="I4178" s="40">
        <v>143999.99</v>
      </c>
      <c r="J4178" s="67">
        <f t="shared" si="195"/>
        <v>0.69069709183673467</v>
      </c>
      <c r="K4178" s="39">
        <f t="shared" si="196"/>
        <v>0.73469382653061222</v>
      </c>
      <c r="L4178" s="2" t="str">
        <f t="shared" si="197"/>
        <v>A</v>
      </c>
      <c r="M4178" s="2" t="s">
        <v>697</v>
      </c>
      <c r="N4178" s="2" t="s">
        <v>417</v>
      </c>
      <c r="O4178" s="2" t="s">
        <v>70</v>
      </c>
    </row>
    <row r="4179" spans="1:15">
      <c r="A4179" s="42">
        <v>41500</v>
      </c>
      <c r="B4179" s="42">
        <v>52457</v>
      </c>
      <c r="C4179" s="130">
        <v>360</v>
      </c>
      <c r="D4179" s="43">
        <v>8.5099999999999995E-2</v>
      </c>
      <c r="E4179" s="43">
        <v>7.5300000000000006E-2</v>
      </c>
      <c r="F4179" s="44">
        <v>145000</v>
      </c>
      <c r="G4179" s="44">
        <v>145000</v>
      </c>
      <c r="H4179" s="44">
        <v>102432.15</v>
      </c>
      <c r="I4179" s="44">
        <v>106533.99</v>
      </c>
      <c r="J4179" s="68">
        <f t="shared" si="195"/>
        <v>0.70642862068965517</v>
      </c>
      <c r="K4179" s="43">
        <f t="shared" si="196"/>
        <v>0.73471717241379308</v>
      </c>
      <c r="L4179" s="41" t="str">
        <f t="shared" si="197"/>
        <v>A</v>
      </c>
      <c r="M4179" s="41" t="s">
        <v>634</v>
      </c>
      <c r="N4179" s="41" t="s">
        <v>421</v>
      </c>
      <c r="O4179" s="41" t="s">
        <v>70</v>
      </c>
    </row>
    <row r="4180" spans="1:15">
      <c r="A4180" s="38">
        <v>41311</v>
      </c>
      <c r="B4180" s="38">
        <v>54094</v>
      </c>
      <c r="C4180" s="131">
        <v>420</v>
      </c>
      <c r="D4180" s="39">
        <v>8.5099999999999995E-2</v>
      </c>
      <c r="E4180" s="39">
        <v>8.5099999999999995E-2</v>
      </c>
      <c r="F4180" s="40">
        <v>145000</v>
      </c>
      <c r="G4180" s="40">
        <v>145000</v>
      </c>
      <c r="H4180" s="40">
        <v>101671.46</v>
      </c>
      <c r="I4180" s="40">
        <v>106552.75</v>
      </c>
      <c r="J4180" s="67">
        <f t="shared" si="195"/>
        <v>0.70118248275862072</v>
      </c>
      <c r="K4180" s="39">
        <f t="shared" si="196"/>
        <v>0.73484655172413793</v>
      </c>
      <c r="L4180" s="2" t="str">
        <f t="shared" si="197"/>
        <v>A</v>
      </c>
      <c r="M4180" s="2" t="s">
        <v>493</v>
      </c>
      <c r="N4180" s="2" t="s">
        <v>427</v>
      </c>
      <c r="O4180" s="2" t="s">
        <v>70</v>
      </c>
    </row>
    <row r="4181" spans="1:15">
      <c r="A4181" s="42">
        <v>41075</v>
      </c>
      <c r="B4181" s="42">
        <v>52032</v>
      </c>
      <c r="C4181" s="130">
        <v>360</v>
      </c>
      <c r="D4181" s="43">
        <v>8.5099999999999995E-2</v>
      </c>
      <c r="E4181" s="43">
        <v>7.5300000000000006E-2</v>
      </c>
      <c r="F4181" s="44">
        <v>180000</v>
      </c>
      <c r="G4181" s="44">
        <v>180000</v>
      </c>
      <c r="H4181" s="44">
        <v>122045.46</v>
      </c>
      <c r="I4181" s="44">
        <v>132285.99</v>
      </c>
      <c r="J4181" s="68">
        <f t="shared" si="195"/>
        <v>0.6780303333333334</v>
      </c>
      <c r="K4181" s="43">
        <f t="shared" si="196"/>
        <v>0.73492216666666665</v>
      </c>
      <c r="L4181" s="41" t="str">
        <f t="shared" si="197"/>
        <v>A</v>
      </c>
      <c r="M4181" s="41" t="s">
        <v>586</v>
      </c>
      <c r="N4181" s="41" t="s">
        <v>416</v>
      </c>
      <c r="O4181" s="41" t="s">
        <v>70</v>
      </c>
    </row>
    <row r="4182" spans="1:15">
      <c r="A4182" s="38">
        <v>41120</v>
      </c>
      <c r="B4182" s="38">
        <v>50251</v>
      </c>
      <c r="C4182" s="131">
        <v>300</v>
      </c>
      <c r="D4182" s="39">
        <v>8.5099999999999995E-2</v>
      </c>
      <c r="E4182" s="39">
        <v>0.08</v>
      </c>
      <c r="F4182" s="40">
        <v>88000</v>
      </c>
      <c r="G4182" s="40">
        <v>88000</v>
      </c>
      <c r="H4182" s="40">
        <v>61058.92</v>
      </c>
      <c r="I4182" s="40">
        <v>64677.48</v>
      </c>
      <c r="J4182" s="67">
        <f t="shared" si="195"/>
        <v>0.69385136363636357</v>
      </c>
      <c r="K4182" s="39">
        <f t="shared" si="196"/>
        <v>0.73497136363636373</v>
      </c>
      <c r="L4182" s="2" t="str">
        <f t="shared" si="197"/>
        <v>A</v>
      </c>
      <c r="M4182" s="2" t="s">
        <v>614</v>
      </c>
      <c r="N4182" s="2" t="s">
        <v>429</v>
      </c>
      <c r="O4182" s="2" t="s">
        <v>70</v>
      </c>
    </row>
    <row r="4183" spans="1:15">
      <c r="A4183" s="38">
        <v>41656</v>
      </c>
      <c r="B4183" s="38">
        <v>49904</v>
      </c>
      <c r="C4183" s="131">
        <v>271</v>
      </c>
      <c r="D4183" s="39">
        <v>8.5099999999999995E-2</v>
      </c>
      <c r="E4183" s="39">
        <v>0.08</v>
      </c>
      <c r="F4183" s="40">
        <v>200000</v>
      </c>
      <c r="G4183" s="40">
        <v>200000</v>
      </c>
      <c r="H4183" s="40">
        <v>141336.1</v>
      </c>
      <c r="I4183" s="40">
        <v>146999.99</v>
      </c>
      <c r="J4183" s="67">
        <f t="shared" si="195"/>
        <v>0.70668050000000004</v>
      </c>
      <c r="K4183" s="39">
        <f t="shared" si="196"/>
        <v>0.73499994999999996</v>
      </c>
      <c r="L4183" s="2" t="str">
        <f t="shared" si="197"/>
        <v>A</v>
      </c>
      <c r="M4183" s="2" t="s">
        <v>455</v>
      </c>
      <c r="N4183" s="2" t="s">
        <v>421</v>
      </c>
      <c r="O4183" s="2" t="s">
        <v>70</v>
      </c>
    </row>
    <row r="4184" spans="1:15">
      <c r="A4184" s="42">
        <v>41229</v>
      </c>
      <c r="B4184" s="42">
        <v>54012</v>
      </c>
      <c r="C4184" s="130">
        <v>420</v>
      </c>
      <c r="D4184" s="43">
        <v>8.5099999999999995E-2</v>
      </c>
      <c r="E4184" s="43">
        <v>7.5300000000000006E-2</v>
      </c>
      <c r="F4184" s="44">
        <v>200000</v>
      </c>
      <c r="G4184" s="44">
        <v>200000</v>
      </c>
      <c r="H4184" s="44">
        <v>139239.99</v>
      </c>
      <c r="I4184" s="44">
        <v>146999.99</v>
      </c>
      <c r="J4184" s="68">
        <f t="shared" si="195"/>
        <v>0.6961999499999999</v>
      </c>
      <c r="K4184" s="43">
        <f t="shared" si="196"/>
        <v>0.73499994999999996</v>
      </c>
      <c r="L4184" s="41" t="str">
        <f t="shared" si="197"/>
        <v>A</v>
      </c>
      <c r="M4184" s="41" t="s">
        <v>467</v>
      </c>
      <c r="N4184" s="41" t="s">
        <v>425</v>
      </c>
      <c r="O4184" s="41" t="s">
        <v>70</v>
      </c>
    </row>
    <row r="4185" spans="1:15">
      <c r="A4185" s="42">
        <v>41165</v>
      </c>
      <c r="B4185" s="42">
        <v>50661</v>
      </c>
      <c r="C4185" s="130">
        <v>312</v>
      </c>
      <c r="D4185" s="43">
        <v>8.5099999999999995E-2</v>
      </c>
      <c r="E4185" s="43">
        <v>0.08</v>
      </c>
      <c r="F4185" s="44">
        <v>182000</v>
      </c>
      <c r="G4185" s="44">
        <v>182000</v>
      </c>
      <c r="H4185" s="44">
        <v>122881.75</v>
      </c>
      <c r="I4185" s="44">
        <v>133786.99</v>
      </c>
      <c r="J4185" s="68">
        <f t="shared" si="195"/>
        <v>0.67517445054945058</v>
      </c>
      <c r="K4185" s="43">
        <f t="shared" si="196"/>
        <v>0.73509335164835155</v>
      </c>
      <c r="L4185" s="41" t="str">
        <f t="shared" si="197"/>
        <v>A</v>
      </c>
      <c r="M4185" s="41" t="s">
        <v>542</v>
      </c>
      <c r="N4185" s="41" t="s">
        <v>417</v>
      </c>
      <c r="O4185" s="41" t="s">
        <v>70</v>
      </c>
    </row>
    <row r="4186" spans="1:15">
      <c r="A4186" s="42">
        <v>41653</v>
      </c>
      <c r="B4186" s="42">
        <v>48958</v>
      </c>
      <c r="C4186" s="130">
        <v>240</v>
      </c>
      <c r="D4186" s="43">
        <v>8.5099999999999995E-2</v>
      </c>
      <c r="E4186" s="43">
        <v>7.5300000000000006E-2</v>
      </c>
      <c r="F4186" s="44">
        <v>136000</v>
      </c>
      <c r="G4186" s="44">
        <v>136000</v>
      </c>
      <c r="H4186" s="44">
        <v>95528.73</v>
      </c>
      <c r="I4186" s="44">
        <v>99999.99</v>
      </c>
      <c r="J4186" s="68">
        <f t="shared" si="195"/>
        <v>0.70241713235294112</v>
      </c>
      <c r="K4186" s="43">
        <f t="shared" si="196"/>
        <v>0.73529404411764709</v>
      </c>
      <c r="L4186" s="41" t="str">
        <f t="shared" si="197"/>
        <v>A</v>
      </c>
      <c r="M4186" s="41" t="s">
        <v>997</v>
      </c>
      <c r="N4186" s="41" t="s">
        <v>416</v>
      </c>
      <c r="O4186" s="41" t="s">
        <v>70</v>
      </c>
    </row>
    <row r="4187" spans="1:15">
      <c r="A4187" s="42">
        <v>41185</v>
      </c>
      <c r="B4187" s="42">
        <v>52142</v>
      </c>
      <c r="C4187" s="130">
        <v>360</v>
      </c>
      <c r="D4187" s="43">
        <v>8.5099999999999995E-2</v>
      </c>
      <c r="E4187" s="43">
        <v>7.5300000000000006E-2</v>
      </c>
      <c r="F4187" s="44">
        <v>170000</v>
      </c>
      <c r="G4187" s="44">
        <v>170000</v>
      </c>
      <c r="H4187" s="44">
        <v>116820.52</v>
      </c>
      <c r="I4187" s="44">
        <v>124999.99</v>
      </c>
      <c r="J4187" s="68">
        <f t="shared" si="195"/>
        <v>0.68717952941176474</v>
      </c>
      <c r="K4187" s="43">
        <f t="shared" si="196"/>
        <v>0.73529405882352949</v>
      </c>
      <c r="L4187" s="41" t="str">
        <f t="shared" si="197"/>
        <v>A</v>
      </c>
      <c r="M4187" s="41" t="s">
        <v>464</v>
      </c>
      <c r="N4187" s="41" t="s">
        <v>424</v>
      </c>
      <c r="O4187" s="41" t="s">
        <v>70</v>
      </c>
    </row>
    <row r="4188" spans="1:15">
      <c r="A4188" s="38">
        <v>41213</v>
      </c>
      <c r="B4188" s="38">
        <v>50890</v>
      </c>
      <c r="C4188" s="131">
        <v>318</v>
      </c>
      <c r="D4188" s="39">
        <v>8.5099999999999995E-2</v>
      </c>
      <c r="E4188" s="39">
        <v>0.08</v>
      </c>
      <c r="F4188" s="40">
        <v>68000</v>
      </c>
      <c r="G4188" s="40">
        <v>68000</v>
      </c>
      <c r="H4188" s="40">
        <v>47955.96</v>
      </c>
      <c r="I4188" s="40">
        <v>50000</v>
      </c>
      <c r="J4188" s="67">
        <f t="shared" si="195"/>
        <v>0.70523470588235293</v>
      </c>
      <c r="K4188" s="39">
        <f t="shared" si="196"/>
        <v>0.73529411764705888</v>
      </c>
      <c r="L4188" s="2" t="str">
        <f t="shared" si="197"/>
        <v>A</v>
      </c>
      <c r="M4188" s="2" t="s">
        <v>1127</v>
      </c>
      <c r="N4188" s="2" t="s">
        <v>417</v>
      </c>
      <c r="O4188" s="2" t="s">
        <v>70</v>
      </c>
    </row>
    <row r="4189" spans="1:15">
      <c r="A4189" s="42">
        <v>41359</v>
      </c>
      <c r="B4189" s="42">
        <v>54143</v>
      </c>
      <c r="C4189" s="130">
        <v>420</v>
      </c>
      <c r="D4189" s="43">
        <v>8.5099999999999995E-2</v>
      </c>
      <c r="E4189" s="43">
        <v>0.08</v>
      </c>
      <c r="F4189" s="44">
        <v>120000</v>
      </c>
      <c r="G4189" s="44">
        <v>120000</v>
      </c>
      <c r="H4189" s="44">
        <v>84606.02</v>
      </c>
      <c r="I4189" s="44">
        <v>88245.34</v>
      </c>
      <c r="J4189" s="68">
        <f t="shared" si="195"/>
        <v>0.70505016666666676</v>
      </c>
      <c r="K4189" s="43">
        <f t="shared" si="196"/>
        <v>0.73537783333333329</v>
      </c>
      <c r="L4189" s="41" t="str">
        <f t="shared" si="197"/>
        <v>A</v>
      </c>
      <c r="M4189" s="41" t="s">
        <v>1042</v>
      </c>
      <c r="N4189" s="41" t="s">
        <v>417</v>
      </c>
      <c r="O4189" s="41" t="s">
        <v>70</v>
      </c>
    </row>
    <row r="4190" spans="1:15">
      <c r="A4190" s="38">
        <v>41264</v>
      </c>
      <c r="B4190" s="38">
        <v>47838</v>
      </c>
      <c r="C4190" s="131">
        <v>216</v>
      </c>
      <c r="D4190" s="39">
        <v>8.5099999999999995E-2</v>
      </c>
      <c r="E4190" s="39">
        <v>0.08</v>
      </c>
      <c r="F4190" s="40">
        <v>140000</v>
      </c>
      <c r="G4190" s="40">
        <v>140000</v>
      </c>
      <c r="H4190" s="40">
        <v>91673.45</v>
      </c>
      <c r="I4190" s="40">
        <v>102999.99</v>
      </c>
      <c r="J4190" s="67">
        <f t="shared" si="195"/>
        <v>0.65481035714285707</v>
      </c>
      <c r="K4190" s="39">
        <f t="shared" si="196"/>
        <v>0.73571421428571437</v>
      </c>
      <c r="L4190" s="2" t="str">
        <f t="shared" si="197"/>
        <v>A</v>
      </c>
      <c r="M4190" s="2" t="s">
        <v>697</v>
      </c>
      <c r="N4190" s="2" t="s">
        <v>417</v>
      </c>
      <c r="O4190" s="2" t="s">
        <v>70</v>
      </c>
    </row>
    <row r="4191" spans="1:15">
      <c r="A4191" s="38">
        <v>41150</v>
      </c>
      <c r="B4191" s="38">
        <v>48455</v>
      </c>
      <c r="C4191" s="131">
        <v>240</v>
      </c>
      <c r="D4191" s="39">
        <v>8.5099999999999995E-2</v>
      </c>
      <c r="E4191" s="39">
        <v>0.08</v>
      </c>
      <c r="F4191" s="40">
        <v>140000</v>
      </c>
      <c r="G4191" s="40">
        <v>140000</v>
      </c>
      <c r="H4191" s="40">
        <v>91250.79</v>
      </c>
      <c r="I4191" s="40">
        <v>102999.99</v>
      </c>
      <c r="J4191" s="67">
        <f t="shared" si="195"/>
        <v>0.65179135714285708</v>
      </c>
      <c r="K4191" s="39">
        <f t="shared" si="196"/>
        <v>0.73571421428571437</v>
      </c>
      <c r="L4191" s="2" t="str">
        <f t="shared" si="197"/>
        <v>A</v>
      </c>
      <c r="M4191" s="2" t="s">
        <v>912</v>
      </c>
      <c r="N4191" s="2" t="s">
        <v>419</v>
      </c>
      <c r="O4191" s="2" t="s">
        <v>70</v>
      </c>
    </row>
    <row r="4192" spans="1:15">
      <c r="A4192" s="38">
        <v>41309</v>
      </c>
      <c r="B4192" s="38">
        <v>50440</v>
      </c>
      <c r="C4192" s="131">
        <v>300</v>
      </c>
      <c r="D4192" s="39">
        <v>8.5099999999999995E-2</v>
      </c>
      <c r="E4192" s="39">
        <v>0.08</v>
      </c>
      <c r="F4192" s="40">
        <v>120000</v>
      </c>
      <c r="G4192" s="40">
        <v>120000</v>
      </c>
      <c r="H4192" s="40">
        <v>82273.279999999999</v>
      </c>
      <c r="I4192" s="40">
        <v>88299.99</v>
      </c>
      <c r="J4192" s="67">
        <f t="shared" si="195"/>
        <v>0.6856106666666667</v>
      </c>
      <c r="K4192" s="39">
        <f t="shared" si="196"/>
        <v>0.73583324999999999</v>
      </c>
      <c r="L4192" s="2" t="str">
        <f t="shared" si="197"/>
        <v>A</v>
      </c>
      <c r="M4192" s="2" t="s">
        <v>527</v>
      </c>
      <c r="N4192" s="2" t="s">
        <v>419</v>
      </c>
      <c r="O4192" s="2" t="s">
        <v>70</v>
      </c>
    </row>
    <row r="4193" spans="1:15">
      <c r="A4193" s="42">
        <v>41201</v>
      </c>
      <c r="B4193" s="42">
        <v>53984</v>
      </c>
      <c r="C4193" s="130">
        <v>420</v>
      </c>
      <c r="D4193" s="43">
        <v>8.5099999999999995E-2</v>
      </c>
      <c r="E4193" s="43">
        <v>0.08</v>
      </c>
      <c r="F4193" s="44">
        <v>117000</v>
      </c>
      <c r="G4193" s="44">
        <v>117000</v>
      </c>
      <c r="H4193" s="44">
        <v>81288.350000000006</v>
      </c>
      <c r="I4193" s="44">
        <v>86098.83</v>
      </c>
      <c r="J4193" s="68">
        <f t="shared" si="195"/>
        <v>0.69477222222222224</v>
      </c>
      <c r="K4193" s="43">
        <f t="shared" si="196"/>
        <v>0.73588743589743588</v>
      </c>
      <c r="L4193" s="41" t="str">
        <f t="shared" si="197"/>
        <v>A</v>
      </c>
      <c r="M4193" s="41" t="s">
        <v>814</v>
      </c>
      <c r="N4193" s="41" t="s">
        <v>416</v>
      </c>
      <c r="O4193" s="41" t="s">
        <v>70</v>
      </c>
    </row>
    <row r="4194" spans="1:15">
      <c r="A4194" s="42">
        <v>41369</v>
      </c>
      <c r="B4194" s="42">
        <v>52326</v>
      </c>
      <c r="C4194" s="130">
        <v>360</v>
      </c>
      <c r="D4194" s="43">
        <v>8.5099999999999995E-2</v>
      </c>
      <c r="E4194" s="43">
        <v>7.4400000000000008E-2</v>
      </c>
      <c r="F4194" s="44">
        <v>165000</v>
      </c>
      <c r="G4194" s="44">
        <v>165000</v>
      </c>
      <c r="H4194" s="44">
        <v>115357.08</v>
      </c>
      <c r="I4194" s="44">
        <v>121437.56</v>
      </c>
      <c r="J4194" s="68">
        <f t="shared" si="195"/>
        <v>0.69913381818181819</v>
      </c>
      <c r="K4194" s="43">
        <f t="shared" si="196"/>
        <v>0.73598521212121215</v>
      </c>
      <c r="L4194" s="41" t="str">
        <f t="shared" si="197"/>
        <v>A</v>
      </c>
      <c r="M4194" s="41" t="s">
        <v>467</v>
      </c>
      <c r="N4194" s="41" t="s">
        <v>425</v>
      </c>
      <c r="O4194" s="41" t="s">
        <v>70</v>
      </c>
    </row>
    <row r="4195" spans="1:15">
      <c r="A4195" s="38">
        <v>41365</v>
      </c>
      <c r="B4195" s="38">
        <v>48670</v>
      </c>
      <c r="C4195" s="131">
        <v>240</v>
      </c>
      <c r="D4195" s="39">
        <v>8.5099999999999995E-2</v>
      </c>
      <c r="E4195" s="39">
        <v>7.4400000000000008E-2</v>
      </c>
      <c r="F4195" s="40">
        <v>165000</v>
      </c>
      <c r="G4195" s="40">
        <v>165000</v>
      </c>
      <c r="H4195" s="40">
        <v>111601.33</v>
      </c>
      <c r="I4195" s="40">
        <v>121448.82</v>
      </c>
      <c r="J4195" s="67">
        <f t="shared" si="195"/>
        <v>0.67637169696969701</v>
      </c>
      <c r="K4195" s="39">
        <f t="shared" si="196"/>
        <v>0.73605345454545457</v>
      </c>
      <c r="L4195" s="2" t="str">
        <f t="shared" si="197"/>
        <v>A</v>
      </c>
      <c r="M4195" s="2" t="s">
        <v>467</v>
      </c>
      <c r="N4195" s="2" t="s">
        <v>425</v>
      </c>
      <c r="O4195" s="2" t="s">
        <v>70</v>
      </c>
    </row>
    <row r="4196" spans="1:15">
      <c r="A4196" s="42">
        <v>41327</v>
      </c>
      <c r="B4196" s="42">
        <v>54110</v>
      </c>
      <c r="C4196" s="130">
        <v>420</v>
      </c>
      <c r="D4196" s="43">
        <v>8.5099999999999995E-2</v>
      </c>
      <c r="E4196" s="43">
        <v>7.4400000000000008E-2</v>
      </c>
      <c r="F4196" s="44">
        <v>180000</v>
      </c>
      <c r="G4196" s="44">
        <v>180000</v>
      </c>
      <c r="H4196" s="44">
        <v>126355.84</v>
      </c>
      <c r="I4196" s="44">
        <v>132499.99</v>
      </c>
      <c r="J4196" s="68">
        <f t="shared" si="195"/>
        <v>0.70197688888888887</v>
      </c>
      <c r="K4196" s="43">
        <f t="shared" si="196"/>
        <v>0.73611105555555545</v>
      </c>
      <c r="L4196" s="41" t="str">
        <f t="shared" si="197"/>
        <v>A</v>
      </c>
      <c r="M4196" s="41" t="s">
        <v>730</v>
      </c>
      <c r="N4196" s="41" t="s">
        <v>423</v>
      </c>
      <c r="O4196" s="41" t="s">
        <v>70</v>
      </c>
    </row>
    <row r="4197" spans="1:15">
      <c r="A4197" s="38">
        <v>41226</v>
      </c>
      <c r="B4197" s="38">
        <v>54009</v>
      </c>
      <c r="C4197" s="131">
        <v>420</v>
      </c>
      <c r="D4197" s="39">
        <v>8.5099999999999995E-2</v>
      </c>
      <c r="E4197" s="39">
        <v>7.5300000000000006E-2</v>
      </c>
      <c r="F4197" s="40">
        <v>163000</v>
      </c>
      <c r="G4197" s="40">
        <v>163000</v>
      </c>
      <c r="H4197" s="40">
        <v>113696.39</v>
      </c>
      <c r="I4197" s="40">
        <v>119999.99</v>
      </c>
      <c r="J4197" s="67">
        <f t="shared" si="195"/>
        <v>0.69752386503067487</v>
      </c>
      <c r="K4197" s="39">
        <f t="shared" si="196"/>
        <v>0.73619625766871166</v>
      </c>
      <c r="L4197" s="2" t="str">
        <f t="shared" si="197"/>
        <v>A</v>
      </c>
      <c r="M4197" s="2" t="s">
        <v>466</v>
      </c>
      <c r="N4197" s="2" t="s">
        <v>421</v>
      </c>
      <c r="O4197" s="2" t="s">
        <v>70</v>
      </c>
    </row>
    <row r="4198" spans="1:15">
      <c r="A4198" s="42">
        <v>41257</v>
      </c>
      <c r="B4198" s="42">
        <v>50388</v>
      </c>
      <c r="C4198" s="130">
        <v>300</v>
      </c>
      <c r="D4198" s="43">
        <v>8.5099999999999995E-2</v>
      </c>
      <c r="E4198" s="43">
        <v>7.8100000000000003E-2</v>
      </c>
      <c r="F4198" s="44">
        <v>165000</v>
      </c>
      <c r="G4198" s="44">
        <v>165000</v>
      </c>
      <c r="H4198" s="44">
        <v>112312.52</v>
      </c>
      <c r="I4198" s="44">
        <v>121486.63</v>
      </c>
      <c r="J4198" s="68">
        <f t="shared" si="195"/>
        <v>0.68068193939393939</v>
      </c>
      <c r="K4198" s="43">
        <f t="shared" si="196"/>
        <v>0.73628260606060614</v>
      </c>
      <c r="L4198" s="41" t="str">
        <f t="shared" si="197"/>
        <v>A</v>
      </c>
      <c r="M4198" s="41" t="s">
        <v>467</v>
      </c>
      <c r="N4198" s="41" t="s">
        <v>425</v>
      </c>
      <c r="O4198" s="41" t="s">
        <v>70</v>
      </c>
    </row>
    <row r="4199" spans="1:15">
      <c r="A4199" s="42">
        <v>41214</v>
      </c>
      <c r="B4199" s="42">
        <v>45658</v>
      </c>
      <c r="C4199" s="130">
        <v>146</v>
      </c>
      <c r="D4199" s="43">
        <v>8.5099999999999995E-2</v>
      </c>
      <c r="E4199" s="43">
        <v>7.5300000000000006E-2</v>
      </c>
      <c r="F4199" s="44">
        <v>180000</v>
      </c>
      <c r="G4199" s="44">
        <v>180000</v>
      </c>
      <c r="H4199" s="44">
        <v>84190.81</v>
      </c>
      <c r="I4199" s="44">
        <v>132532.45000000001</v>
      </c>
      <c r="J4199" s="68">
        <f t="shared" si="195"/>
        <v>0.46772672222222222</v>
      </c>
      <c r="K4199" s="43">
        <f t="shared" si="196"/>
        <v>0.73629138888888901</v>
      </c>
      <c r="L4199" s="41" t="str">
        <f t="shared" si="197"/>
        <v>AA</v>
      </c>
      <c r="M4199" s="41" t="s">
        <v>449</v>
      </c>
      <c r="N4199" s="41" t="s">
        <v>418</v>
      </c>
      <c r="O4199" s="41" t="s">
        <v>70</v>
      </c>
    </row>
    <row r="4200" spans="1:15">
      <c r="A4200" s="42">
        <v>41514</v>
      </c>
      <c r="B4200" s="42">
        <v>52471</v>
      </c>
      <c r="C4200" s="130">
        <v>360</v>
      </c>
      <c r="D4200" s="43">
        <v>8.5099999999999995E-2</v>
      </c>
      <c r="E4200" s="43">
        <v>0.08</v>
      </c>
      <c r="F4200" s="44">
        <v>170000</v>
      </c>
      <c r="G4200" s="44">
        <v>170000</v>
      </c>
      <c r="H4200" s="44">
        <v>120309.34</v>
      </c>
      <c r="I4200" s="44">
        <v>125178.88</v>
      </c>
      <c r="J4200" s="68">
        <f t="shared" si="195"/>
        <v>0.70770199999999994</v>
      </c>
      <c r="K4200" s="43">
        <f t="shared" si="196"/>
        <v>0.73634635294117645</v>
      </c>
      <c r="L4200" s="41" t="str">
        <f t="shared" si="197"/>
        <v>A</v>
      </c>
      <c r="M4200" s="41" t="s">
        <v>475</v>
      </c>
      <c r="N4200" s="41" t="s">
        <v>427</v>
      </c>
      <c r="O4200" s="41" t="s">
        <v>70</v>
      </c>
    </row>
    <row r="4201" spans="1:15">
      <c r="A4201" s="38">
        <v>41645</v>
      </c>
      <c r="B4201" s="38">
        <v>48950</v>
      </c>
      <c r="C4201" s="131">
        <v>240</v>
      </c>
      <c r="D4201" s="39">
        <v>8.5099999999999995E-2</v>
      </c>
      <c r="E4201" s="39">
        <v>7.5300000000000006E-2</v>
      </c>
      <c r="F4201" s="40">
        <v>90000</v>
      </c>
      <c r="G4201" s="40">
        <v>90000</v>
      </c>
      <c r="H4201" s="40">
        <v>63326.5</v>
      </c>
      <c r="I4201" s="40">
        <v>66275.27</v>
      </c>
      <c r="J4201" s="67">
        <f t="shared" si="195"/>
        <v>0.70362777777777774</v>
      </c>
      <c r="K4201" s="39">
        <f t="shared" si="196"/>
        <v>0.73639188888888896</v>
      </c>
      <c r="L4201" s="2" t="str">
        <f t="shared" si="197"/>
        <v>A</v>
      </c>
      <c r="M4201" s="2" t="s">
        <v>1476</v>
      </c>
      <c r="N4201" s="2" t="s">
        <v>437</v>
      </c>
      <c r="O4201" s="2" t="s">
        <v>70</v>
      </c>
    </row>
    <row r="4202" spans="1:15">
      <c r="A4202" s="38">
        <v>41296</v>
      </c>
      <c r="B4202" s="38">
        <v>50427</v>
      </c>
      <c r="C4202" s="131">
        <v>300</v>
      </c>
      <c r="D4202" s="39">
        <v>8.5099999999999995E-2</v>
      </c>
      <c r="E4202" s="39">
        <v>7.8100000000000003E-2</v>
      </c>
      <c r="F4202" s="40">
        <v>165000</v>
      </c>
      <c r="G4202" s="40">
        <v>165000</v>
      </c>
      <c r="H4202" s="40">
        <v>112735.77</v>
      </c>
      <c r="I4202" s="40">
        <v>121513.51</v>
      </c>
      <c r="J4202" s="67">
        <f t="shared" si="195"/>
        <v>0.68324709090909097</v>
      </c>
      <c r="K4202" s="39">
        <f t="shared" si="196"/>
        <v>0.73644551515151513</v>
      </c>
      <c r="L4202" s="2" t="str">
        <f t="shared" si="197"/>
        <v>A</v>
      </c>
      <c r="M4202" s="2" t="s">
        <v>467</v>
      </c>
      <c r="N4202" s="2" t="s">
        <v>425</v>
      </c>
      <c r="O4202" s="2" t="s">
        <v>70</v>
      </c>
    </row>
    <row r="4203" spans="1:15">
      <c r="A4203" s="38">
        <v>41089</v>
      </c>
      <c r="B4203" s="38">
        <v>50220</v>
      </c>
      <c r="C4203" s="131">
        <v>300</v>
      </c>
      <c r="D4203" s="39">
        <v>8.5099999999999995E-2</v>
      </c>
      <c r="E4203" s="39">
        <v>0.08</v>
      </c>
      <c r="F4203" s="40">
        <v>155000</v>
      </c>
      <c r="G4203" s="40">
        <v>155000</v>
      </c>
      <c r="H4203" s="40">
        <v>103243.25</v>
      </c>
      <c r="I4203" s="40">
        <v>114149.99</v>
      </c>
      <c r="J4203" s="67">
        <f t="shared" si="195"/>
        <v>0.66608548387096778</v>
      </c>
      <c r="K4203" s="39">
        <f t="shared" si="196"/>
        <v>0.73645154838709681</v>
      </c>
      <c r="L4203" s="2" t="str">
        <f t="shared" si="197"/>
        <v>A</v>
      </c>
      <c r="M4203" s="2" t="s">
        <v>564</v>
      </c>
      <c r="N4203" s="2" t="s">
        <v>417</v>
      </c>
      <c r="O4203" s="2" t="s">
        <v>70</v>
      </c>
    </row>
    <row r="4204" spans="1:15">
      <c r="A4204" s="42">
        <v>41178</v>
      </c>
      <c r="B4204" s="42">
        <v>43703</v>
      </c>
      <c r="C4204" s="130">
        <v>83</v>
      </c>
      <c r="D4204" s="43">
        <v>8.5099999999999995E-2</v>
      </c>
      <c r="E4204" s="43">
        <v>7.4400000000000008E-2</v>
      </c>
      <c r="F4204" s="44">
        <v>200000</v>
      </c>
      <c r="G4204" s="44">
        <v>200000</v>
      </c>
      <c r="H4204" s="44">
        <v>96649.21</v>
      </c>
      <c r="I4204" s="44">
        <v>147294.69</v>
      </c>
      <c r="J4204" s="68">
        <f t="shared" si="195"/>
        <v>0.48324605000000004</v>
      </c>
      <c r="K4204" s="43">
        <f t="shared" si="196"/>
        <v>0.73647344999999997</v>
      </c>
      <c r="L4204" s="41" t="str">
        <f t="shared" si="197"/>
        <v>AA</v>
      </c>
      <c r="M4204" s="41" t="s">
        <v>948</v>
      </c>
      <c r="N4204" s="41" t="s">
        <v>419</v>
      </c>
      <c r="O4204" s="41" t="s">
        <v>70</v>
      </c>
    </row>
    <row r="4205" spans="1:15">
      <c r="A4205" s="42">
        <v>41249</v>
      </c>
      <c r="B4205" s="42">
        <v>46362</v>
      </c>
      <c r="C4205" s="130">
        <v>168</v>
      </c>
      <c r="D4205" s="43">
        <v>8.5099999999999995E-2</v>
      </c>
      <c r="E4205" s="43">
        <v>7.8100000000000003E-2</v>
      </c>
      <c r="F4205" s="44">
        <v>165000</v>
      </c>
      <c r="G4205" s="44">
        <v>165000</v>
      </c>
      <c r="H4205" s="44">
        <v>103971.72</v>
      </c>
      <c r="I4205" s="44">
        <v>121521.76</v>
      </c>
      <c r="J4205" s="68">
        <f t="shared" si="195"/>
        <v>0.63013163636363634</v>
      </c>
      <c r="K4205" s="43">
        <f t="shared" si="196"/>
        <v>0.73649551515151512</v>
      </c>
      <c r="L4205" s="41" t="str">
        <f t="shared" si="197"/>
        <v>AA</v>
      </c>
      <c r="M4205" s="41" t="s">
        <v>467</v>
      </c>
      <c r="N4205" s="41" t="s">
        <v>425</v>
      </c>
      <c r="O4205" s="41" t="s">
        <v>70</v>
      </c>
    </row>
    <row r="4206" spans="1:15">
      <c r="A4206" s="38">
        <v>41327</v>
      </c>
      <c r="B4206" s="38">
        <v>48632</v>
      </c>
      <c r="C4206" s="131">
        <v>240</v>
      </c>
      <c r="D4206" s="39">
        <v>8.5099999999999995E-2</v>
      </c>
      <c r="E4206" s="39">
        <v>7.4400000000000008E-2</v>
      </c>
      <c r="F4206" s="40">
        <v>165000</v>
      </c>
      <c r="G4206" s="40">
        <v>165000</v>
      </c>
      <c r="H4206" s="40">
        <v>110697.76</v>
      </c>
      <c r="I4206" s="40">
        <v>121522.04</v>
      </c>
      <c r="J4206" s="67">
        <f t="shared" si="195"/>
        <v>0.67089551515151513</v>
      </c>
      <c r="K4206" s="39">
        <f t="shared" si="196"/>
        <v>0.73649721212121211</v>
      </c>
      <c r="L4206" s="2" t="str">
        <f t="shared" si="197"/>
        <v>A</v>
      </c>
      <c r="M4206" s="2" t="s">
        <v>467</v>
      </c>
      <c r="N4206" s="2" t="s">
        <v>425</v>
      </c>
      <c r="O4206" s="2" t="s">
        <v>70</v>
      </c>
    </row>
    <row r="4207" spans="1:15">
      <c r="A4207" s="42">
        <v>41354</v>
      </c>
      <c r="B4207" s="42">
        <v>44156</v>
      </c>
      <c r="C4207" s="130">
        <v>92</v>
      </c>
      <c r="D4207" s="43">
        <v>8.5099999999999995E-2</v>
      </c>
      <c r="E4207" s="43">
        <v>7.4400000000000008E-2</v>
      </c>
      <c r="F4207" s="44">
        <v>178000</v>
      </c>
      <c r="G4207" s="44">
        <v>178000</v>
      </c>
      <c r="H4207" s="44">
        <v>99539.53</v>
      </c>
      <c r="I4207" s="44">
        <v>131098.94</v>
      </c>
      <c r="J4207" s="68">
        <f t="shared" si="195"/>
        <v>0.55921084269662924</v>
      </c>
      <c r="K4207" s="43">
        <f t="shared" si="196"/>
        <v>0.73651089887640453</v>
      </c>
      <c r="L4207" s="41" t="str">
        <f t="shared" si="197"/>
        <v>AA</v>
      </c>
      <c r="M4207" s="41" t="s">
        <v>458</v>
      </c>
      <c r="N4207" s="41" t="s">
        <v>423</v>
      </c>
      <c r="O4207" s="41" t="s">
        <v>70</v>
      </c>
    </row>
    <row r="4208" spans="1:15">
      <c r="A4208" s="38">
        <v>41366</v>
      </c>
      <c r="B4208" s="38">
        <v>48671</v>
      </c>
      <c r="C4208" s="131">
        <v>240</v>
      </c>
      <c r="D4208" s="39">
        <v>8.5099999999999995E-2</v>
      </c>
      <c r="E4208" s="39">
        <v>7.5300000000000006E-2</v>
      </c>
      <c r="F4208" s="40">
        <v>165000</v>
      </c>
      <c r="G4208" s="40">
        <v>165000</v>
      </c>
      <c r="H4208" s="40">
        <v>111758.28</v>
      </c>
      <c r="I4208" s="40">
        <v>121527.23</v>
      </c>
      <c r="J4208" s="67">
        <f t="shared" si="195"/>
        <v>0.67732290909090909</v>
      </c>
      <c r="K4208" s="39">
        <f t="shared" si="196"/>
        <v>0.73652866666666661</v>
      </c>
      <c r="L4208" s="2" t="str">
        <f t="shared" si="197"/>
        <v>A</v>
      </c>
      <c r="M4208" s="2" t="s">
        <v>467</v>
      </c>
      <c r="N4208" s="2" t="s">
        <v>425</v>
      </c>
      <c r="O4208" s="2" t="s">
        <v>70</v>
      </c>
    </row>
    <row r="4209" spans="1:15">
      <c r="A4209" s="42">
        <v>41206</v>
      </c>
      <c r="B4209" s="42">
        <v>53989</v>
      </c>
      <c r="C4209" s="130">
        <v>420</v>
      </c>
      <c r="D4209" s="43">
        <v>8.5099999999999995E-2</v>
      </c>
      <c r="E4209" s="43">
        <v>0.08</v>
      </c>
      <c r="F4209" s="44">
        <v>186900</v>
      </c>
      <c r="G4209" s="44">
        <v>186900</v>
      </c>
      <c r="H4209" s="44">
        <v>130008.06</v>
      </c>
      <c r="I4209" s="44">
        <v>137685.35999999999</v>
      </c>
      <c r="J4209" s="68">
        <f t="shared" si="195"/>
        <v>0.69560224719101127</v>
      </c>
      <c r="K4209" s="43">
        <f t="shared" si="196"/>
        <v>0.73667929373996788</v>
      </c>
      <c r="L4209" s="41" t="str">
        <f t="shared" si="197"/>
        <v>A</v>
      </c>
      <c r="M4209" s="41" t="s">
        <v>716</v>
      </c>
      <c r="N4209" s="41" t="s">
        <v>417</v>
      </c>
      <c r="O4209" s="41" t="s">
        <v>70</v>
      </c>
    </row>
    <row r="4210" spans="1:15">
      <c r="A4210" s="38">
        <v>41535</v>
      </c>
      <c r="B4210" s="38">
        <v>45217</v>
      </c>
      <c r="C4210" s="131">
        <v>121</v>
      </c>
      <c r="D4210" s="39">
        <v>8.5099999999999995E-2</v>
      </c>
      <c r="E4210" s="39">
        <v>0.08</v>
      </c>
      <c r="F4210" s="40">
        <v>95000</v>
      </c>
      <c r="G4210" s="40">
        <v>95000</v>
      </c>
      <c r="H4210" s="40">
        <v>60922.85</v>
      </c>
      <c r="I4210" s="40">
        <v>69999.990000000005</v>
      </c>
      <c r="J4210" s="67">
        <f t="shared" si="195"/>
        <v>0.64129315789473684</v>
      </c>
      <c r="K4210" s="39">
        <f t="shared" si="196"/>
        <v>0.73684200000000011</v>
      </c>
      <c r="L4210" s="2" t="str">
        <f t="shared" si="197"/>
        <v>AA</v>
      </c>
      <c r="M4210" s="2" t="s">
        <v>525</v>
      </c>
      <c r="N4210" s="2" t="s">
        <v>430</v>
      </c>
      <c r="O4210" s="2" t="s">
        <v>70</v>
      </c>
    </row>
    <row r="4211" spans="1:15">
      <c r="A4211" s="42">
        <v>41634</v>
      </c>
      <c r="B4211" s="42">
        <v>45286</v>
      </c>
      <c r="C4211" s="130">
        <v>120</v>
      </c>
      <c r="D4211" s="43">
        <v>8.5099999999999995E-2</v>
      </c>
      <c r="E4211" s="43">
        <v>0.08</v>
      </c>
      <c r="F4211" s="44">
        <v>152000</v>
      </c>
      <c r="G4211" s="44">
        <v>152000</v>
      </c>
      <c r="H4211" s="44">
        <v>99979.69</v>
      </c>
      <c r="I4211" s="44">
        <v>111999.99</v>
      </c>
      <c r="J4211" s="68">
        <f t="shared" si="195"/>
        <v>0.65776111842105267</v>
      </c>
      <c r="K4211" s="43">
        <f t="shared" si="196"/>
        <v>0.73684203947368421</v>
      </c>
      <c r="L4211" s="41" t="str">
        <f t="shared" si="197"/>
        <v>A</v>
      </c>
      <c r="M4211" s="41" t="s">
        <v>509</v>
      </c>
      <c r="N4211" s="41" t="s">
        <v>430</v>
      </c>
      <c r="O4211" s="41" t="s">
        <v>70</v>
      </c>
    </row>
    <row r="4212" spans="1:15">
      <c r="A4212" s="42">
        <v>41674</v>
      </c>
      <c r="B4212" s="42">
        <v>48583</v>
      </c>
      <c r="C4212" s="130">
        <v>227</v>
      </c>
      <c r="D4212" s="43">
        <v>8.5099999999999995E-2</v>
      </c>
      <c r="E4212" s="43">
        <v>7.8100000000000003E-2</v>
      </c>
      <c r="F4212" s="44">
        <v>190000</v>
      </c>
      <c r="G4212" s="44">
        <v>190000</v>
      </c>
      <c r="H4212" s="44">
        <v>133866.62</v>
      </c>
      <c r="I4212" s="44">
        <v>139999.99</v>
      </c>
      <c r="J4212" s="68">
        <f t="shared" si="195"/>
        <v>0.70456115789473683</v>
      </c>
      <c r="K4212" s="43">
        <f t="shared" si="196"/>
        <v>0.73684205263157887</v>
      </c>
      <c r="L4212" s="41" t="str">
        <f t="shared" si="197"/>
        <v>A</v>
      </c>
      <c r="M4212" s="41" t="s">
        <v>468</v>
      </c>
      <c r="N4212" s="41" t="s">
        <v>421</v>
      </c>
      <c r="O4212" s="41" t="s">
        <v>70</v>
      </c>
    </row>
    <row r="4213" spans="1:15">
      <c r="A4213" s="38">
        <v>41600</v>
      </c>
      <c r="B4213" s="38">
        <v>48905</v>
      </c>
      <c r="C4213" s="131">
        <v>240</v>
      </c>
      <c r="D4213" s="39">
        <v>8.5099999999999995E-2</v>
      </c>
      <c r="E4213" s="39">
        <v>7.4400000000000008E-2</v>
      </c>
      <c r="F4213" s="40">
        <v>190000</v>
      </c>
      <c r="G4213" s="40">
        <v>190000</v>
      </c>
      <c r="H4213" s="40">
        <v>132648.19</v>
      </c>
      <c r="I4213" s="40">
        <v>139999.99</v>
      </c>
      <c r="J4213" s="67">
        <f t="shared" si="195"/>
        <v>0.69814836842105266</v>
      </c>
      <c r="K4213" s="39">
        <f t="shared" si="196"/>
        <v>0.73684205263157887</v>
      </c>
      <c r="L4213" s="2" t="str">
        <f t="shared" si="197"/>
        <v>A</v>
      </c>
      <c r="M4213" s="2" t="s">
        <v>609</v>
      </c>
      <c r="N4213" s="2" t="s">
        <v>428</v>
      </c>
      <c r="O4213" s="2" t="s">
        <v>70</v>
      </c>
    </row>
    <row r="4214" spans="1:15">
      <c r="A4214" s="38">
        <v>41131</v>
      </c>
      <c r="B4214" s="38">
        <v>52088</v>
      </c>
      <c r="C4214" s="131">
        <v>360</v>
      </c>
      <c r="D4214" s="39">
        <v>8.5099999999999995E-2</v>
      </c>
      <c r="E4214" s="39">
        <v>7.8100000000000003E-2</v>
      </c>
      <c r="F4214" s="40">
        <v>190000</v>
      </c>
      <c r="G4214" s="40">
        <v>190000</v>
      </c>
      <c r="H4214" s="40">
        <v>129842.22</v>
      </c>
      <c r="I4214" s="40">
        <v>139999.99</v>
      </c>
      <c r="J4214" s="67">
        <f t="shared" si="195"/>
        <v>0.68338010526315796</v>
      </c>
      <c r="K4214" s="39">
        <f t="shared" si="196"/>
        <v>0.73684205263157887</v>
      </c>
      <c r="L4214" s="2" t="str">
        <f t="shared" si="197"/>
        <v>A</v>
      </c>
      <c r="M4214" s="2" t="s">
        <v>681</v>
      </c>
      <c r="N4214" s="2" t="s">
        <v>434</v>
      </c>
      <c r="O4214" s="2" t="s">
        <v>70</v>
      </c>
    </row>
    <row r="4215" spans="1:15">
      <c r="A4215" s="42">
        <v>41305</v>
      </c>
      <c r="B4215" s="42">
        <v>54088</v>
      </c>
      <c r="C4215" s="130">
        <v>420</v>
      </c>
      <c r="D4215" s="43">
        <v>8.5099999999999995E-2</v>
      </c>
      <c r="E4215" s="43">
        <v>7.4400000000000008E-2</v>
      </c>
      <c r="F4215" s="44">
        <v>190000</v>
      </c>
      <c r="G4215" s="44">
        <v>190000</v>
      </c>
      <c r="H4215" s="44">
        <v>133074.72</v>
      </c>
      <c r="I4215" s="44">
        <v>139999.99</v>
      </c>
      <c r="J4215" s="68">
        <f t="shared" si="195"/>
        <v>0.70039326315789474</v>
      </c>
      <c r="K4215" s="43">
        <f t="shared" si="196"/>
        <v>0.73684205263157887</v>
      </c>
      <c r="L4215" s="41" t="str">
        <f t="shared" si="197"/>
        <v>A</v>
      </c>
      <c r="M4215" s="41" t="s">
        <v>531</v>
      </c>
      <c r="N4215" s="41" t="s">
        <v>423</v>
      </c>
      <c r="O4215" s="41" t="s">
        <v>70</v>
      </c>
    </row>
    <row r="4216" spans="1:15">
      <c r="A4216" s="38">
        <v>41554</v>
      </c>
      <c r="B4216" s="38">
        <v>49712</v>
      </c>
      <c r="C4216" s="131">
        <v>268</v>
      </c>
      <c r="D4216" s="39">
        <v>8.5099999999999995E-2</v>
      </c>
      <c r="E4216" s="39">
        <v>7.5300000000000006E-2</v>
      </c>
      <c r="F4216" s="40">
        <v>188100</v>
      </c>
      <c r="G4216" s="40">
        <v>188100</v>
      </c>
      <c r="H4216" s="40">
        <v>118287.99</v>
      </c>
      <c r="I4216" s="40">
        <v>138610.69</v>
      </c>
      <c r="J4216" s="67">
        <f t="shared" si="195"/>
        <v>0.62885693779904306</v>
      </c>
      <c r="K4216" s="39">
        <f t="shared" si="196"/>
        <v>0.73689893673577889</v>
      </c>
      <c r="L4216" s="2" t="str">
        <f t="shared" si="197"/>
        <v>AA</v>
      </c>
      <c r="M4216" s="2" t="s">
        <v>586</v>
      </c>
      <c r="N4216" s="2" t="s">
        <v>416</v>
      </c>
      <c r="O4216" s="2" t="s">
        <v>70</v>
      </c>
    </row>
    <row r="4217" spans="1:15">
      <c r="A4217" s="38">
        <v>41698</v>
      </c>
      <c r="B4217" s="38">
        <v>46749</v>
      </c>
      <c r="C4217" s="131">
        <v>166</v>
      </c>
      <c r="D4217" s="39">
        <v>8.5099999999999995E-2</v>
      </c>
      <c r="E4217" s="39">
        <v>0.08</v>
      </c>
      <c r="F4217" s="40">
        <v>138000</v>
      </c>
      <c r="G4217" s="40">
        <v>138000</v>
      </c>
      <c r="H4217" s="40">
        <v>95140.31</v>
      </c>
      <c r="I4217" s="40">
        <v>101692.49</v>
      </c>
      <c r="J4217" s="67">
        <f t="shared" si="195"/>
        <v>0.68942253623188399</v>
      </c>
      <c r="K4217" s="39">
        <f t="shared" si="196"/>
        <v>0.73690210144927537</v>
      </c>
      <c r="L4217" s="2" t="str">
        <f t="shared" si="197"/>
        <v>A</v>
      </c>
      <c r="M4217" s="2" t="s">
        <v>515</v>
      </c>
      <c r="N4217" s="2" t="s">
        <v>416</v>
      </c>
      <c r="O4217" s="2" t="s">
        <v>70</v>
      </c>
    </row>
    <row r="4218" spans="1:15">
      <c r="A4218" s="42">
        <v>41254</v>
      </c>
      <c r="B4218" s="42">
        <v>50385</v>
      </c>
      <c r="C4218" s="130">
        <v>300</v>
      </c>
      <c r="D4218" s="43">
        <v>8.5099999999999995E-2</v>
      </c>
      <c r="E4218" s="43">
        <v>7.4400000000000008E-2</v>
      </c>
      <c r="F4218" s="44">
        <v>146700</v>
      </c>
      <c r="G4218" s="44">
        <v>146700</v>
      </c>
      <c r="H4218" s="44">
        <v>88383.54</v>
      </c>
      <c r="I4218" s="44">
        <v>108119.13</v>
      </c>
      <c r="J4218" s="68">
        <f t="shared" si="195"/>
        <v>0.60247811860940692</v>
      </c>
      <c r="K4218" s="43">
        <f t="shared" si="196"/>
        <v>0.7370083844580777</v>
      </c>
      <c r="L4218" s="41" t="str">
        <f t="shared" si="197"/>
        <v>AA</v>
      </c>
      <c r="M4218" s="41" t="s">
        <v>475</v>
      </c>
      <c r="N4218" s="41" t="s">
        <v>427</v>
      </c>
      <c r="O4218" s="41" t="s">
        <v>70</v>
      </c>
    </row>
    <row r="4219" spans="1:15">
      <c r="A4219" s="38">
        <v>41474</v>
      </c>
      <c r="B4219" s="38">
        <v>52920</v>
      </c>
      <c r="C4219" s="131">
        <v>376</v>
      </c>
      <c r="D4219" s="39">
        <v>8.5099999999999995E-2</v>
      </c>
      <c r="E4219" s="39">
        <v>7.8100000000000003E-2</v>
      </c>
      <c r="F4219" s="40">
        <v>194000</v>
      </c>
      <c r="G4219" s="40">
        <v>194000</v>
      </c>
      <c r="H4219" s="40">
        <v>137346.92000000001</v>
      </c>
      <c r="I4219" s="40">
        <v>142999.99</v>
      </c>
      <c r="J4219" s="67">
        <f t="shared" si="195"/>
        <v>0.70797381443298979</v>
      </c>
      <c r="K4219" s="39">
        <f t="shared" si="196"/>
        <v>0.73711335051546389</v>
      </c>
      <c r="L4219" s="2" t="str">
        <f t="shared" si="197"/>
        <v>A</v>
      </c>
      <c r="M4219" s="2" t="s">
        <v>495</v>
      </c>
      <c r="N4219" s="2" t="s">
        <v>424</v>
      </c>
      <c r="O4219" s="2" t="s">
        <v>70</v>
      </c>
    </row>
    <row r="4220" spans="1:15">
      <c r="A4220" s="42">
        <v>41324</v>
      </c>
      <c r="B4220" s="42">
        <v>54107</v>
      </c>
      <c r="C4220" s="130">
        <v>420</v>
      </c>
      <c r="D4220" s="43">
        <v>8.5099999999999995E-2</v>
      </c>
      <c r="E4220" s="43">
        <v>8.5099999999999995E-2</v>
      </c>
      <c r="F4220" s="44">
        <v>150300</v>
      </c>
      <c r="G4220" s="44">
        <v>150300</v>
      </c>
      <c r="H4220" s="44">
        <v>105701.38</v>
      </c>
      <c r="I4220" s="44">
        <v>110824.46</v>
      </c>
      <c r="J4220" s="68">
        <f t="shared" si="195"/>
        <v>0.70326932801064546</v>
      </c>
      <c r="K4220" s="43">
        <f t="shared" si="196"/>
        <v>0.73735502328675984</v>
      </c>
      <c r="L4220" s="41" t="str">
        <f t="shared" si="197"/>
        <v>A</v>
      </c>
      <c r="M4220" s="41" t="s">
        <v>531</v>
      </c>
      <c r="N4220" s="41" t="s">
        <v>423</v>
      </c>
      <c r="O4220" s="41" t="s">
        <v>70</v>
      </c>
    </row>
    <row r="4221" spans="1:15">
      <c r="A4221" s="42">
        <v>41346</v>
      </c>
      <c r="B4221" s="42">
        <v>46825</v>
      </c>
      <c r="C4221" s="130">
        <v>180</v>
      </c>
      <c r="D4221" s="43">
        <v>8.5099999999999995E-2</v>
      </c>
      <c r="E4221" s="43">
        <v>7.4400000000000008E-2</v>
      </c>
      <c r="F4221" s="44">
        <v>165000</v>
      </c>
      <c r="G4221" s="44">
        <v>165000</v>
      </c>
      <c r="H4221" s="44">
        <v>107509.19</v>
      </c>
      <c r="I4221" s="44">
        <v>121688.82</v>
      </c>
      <c r="J4221" s="68">
        <f t="shared" si="195"/>
        <v>0.65157084848484847</v>
      </c>
      <c r="K4221" s="43">
        <f t="shared" si="196"/>
        <v>0.73750800000000005</v>
      </c>
      <c r="L4221" s="41" t="str">
        <f t="shared" si="197"/>
        <v>A</v>
      </c>
      <c r="M4221" s="41" t="s">
        <v>467</v>
      </c>
      <c r="N4221" s="41" t="s">
        <v>425</v>
      </c>
      <c r="O4221" s="41" t="s">
        <v>70</v>
      </c>
    </row>
    <row r="4222" spans="1:15">
      <c r="A4222" s="38">
        <v>41418</v>
      </c>
      <c r="B4222" s="38">
        <v>48723</v>
      </c>
      <c r="C4222" s="131">
        <v>240</v>
      </c>
      <c r="D4222" s="39">
        <v>8.5099999999999995E-2</v>
      </c>
      <c r="E4222" s="39">
        <v>7.4400000000000008E-2</v>
      </c>
      <c r="F4222" s="40">
        <v>165000</v>
      </c>
      <c r="G4222" s="40">
        <v>165000</v>
      </c>
      <c r="H4222" s="40">
        <v>112353.51</v>
      </c>
      <c r="I4222" s="40">
        <v>121688.82</v>
      </c>
      <c r="J4222" s="67">
        <f t="shared" si="195"/>
        <v>0.68093036363636361</v>
      </c>
      <c r="K4222" s="39">
        <f t="shared" si="196"/>
        <v>0.73750800000000005</v>
      </c>
      <c r="L4222" s="2" t="str">
        <f t="shared" si="197"/>
        <v>A</v>
      </c>
      <c r="M4222" s="2" t="s">
        <v>467</v>
      </c>
      <c r="N4222" s="2" t="s">
        <v>425</v>
      </c>
      <c r="O4222" s="2" t="s">
        <v>70</v>
      </c>
    </row>
    <row r="4223" spans="1:15">
      <c r="A4223" s="38">
        <v>41149</v>
      </c>
      <c r="B4223" s="38">
        <v>48027</v>
      </c>
      <c r="C4223" s="131">
        <v>226</v>
      </c>
      <c r="D4223" s="39">
        <v>8.5099999999999995E-2</v>
      </c>
      <c r="E4223" s="39">
        <v>7.5300000000000006E-2</v>
      </c>
      <c r="F4223" s="40">
        <v>168000</v>
      </c>
      <c r="G4223" s="40">
        <v>168000</v>
      </c>
      <c r="H4223" s="40">
        <v>108739.47</v>
      </c>
      <c r="I4223" s="40">
        <v>123921.44</v>
      </c>
      <c r="J4223" s="67">
        <f t="shared" si="195"/>
        <v>0.64725874999999999</v>
      </c>
      <c r="K4223" s="39">
        <f t="shared" si="196"/>
        <v>0.73762761904761909</v>
      </c>
      <c r="L4223" s="2" t="str">
        <f t="shared" si="197"/>
        <v>AA</v>
      </c>
      <c r="M4223" s="2" t="s">
        <v>531</v>
      </c>
      <c r="N4223" s="2" t="s">
        <v>423</v>
      </c>
      <c r="O4223" s="2" t="s">
        <v>70</v>
      </c>
    </row>
    <row r="4224" spans="1:15">
      <c r="A4224" s="42">
        <v>41466</v>
      </c>
      <c r="B4224" s="42">
        <v>48771</v>
      </c>
      <c r="C4224" s="130">
        <v>240</v>
      </c>
      <c r="D4224" s="43">
        <v>8.5099999999999995E-2</v>
      </c>
      <c r="E4224" s="43">
        <v>0.08</v>
      </c>
      <c r="F4224" s="44">
        <v>95290.62</v>
      </c>
      <c r="G4224" s="44">
        <v>95290.62</v>
      </c>
      <c r="H4224" s="44">
        <v>67148.960000000006</v>
      </c>
      <c r="I4224" s="44">
        <v>70290.559999999998</v>
      </c>
      <c r="J4224" s="68">
        <f t="shared" si="195"/>
        <v>0.7046754444456339</v>
      </c>
      <c r="K4224" s="43">
        <f t="shared" si="196"/>
        <v>0.73764406192340859</v>
      </c>
      <c r="L4224" s="41" t="str">
        <f t="shared" si="197"/>
        <v>A</v>
      </c>
      <c r="M4224" s="41" t="s">
        <v>984</v>
      </c>
      <c r="N4224" s="41" t="s">
        <v>417</v>
      </c>
      <c r="O4224" s="41" t="s">
        <v>70</v>
      </c>
    </row>
    <row r="4225" spans="1:15">
      <c r="A4225" s="42">
        <v>41089</v>
      </c>
      <c r="B4225" s="42">
        <v>52046</v>
      </c>
      <c r="C4225" s="130">
        <v>360</v>
      </c>
      <c r="D4225" s="43">
        <v>8.5099999999999995E-2</v>
      </c>
      <c r="E4225" s="43">
        <v>0.08</v>
      </c>
      <c r="F4225" s="44">
        <v>103000</v>
      </c>
      <c r="G4225" s="44">
        <v>103000</v>
      </c>
      <c r="H4225" s="44">
        <v>70085.740000000005</v>
      </c>
      <c r="I4225" s="44">
        <v>75980.63</v>
      </c>
      <c r="J4225" s="68">
        <f t="shared" si="195"/>
        <v>0.680444077669903</v>
      </c>
      <c r="K4225" s="43">
        <f t="shared" si="196"/>
        <v>0.73767601941747574</v>
      </c>
      <c r="L4225" s="41" t="str">
        <f t="shared" si="197"/>
        <v>A</v>
      </c>
      <c r="M4225" s="41" t="s">
        <v>567</v>
      </c>
      <c r="N4225" s="41" t="s">
        <v>417</v>
      </c>
      <c r="O4225" s="41" t="s">
        <v>70</v>
      </c>
    </row>
    <row r="4226" spans="1:15">
      <c r="A4226" s="42">
        <v>41101</v>
      </c>
      <c r="B4226" s="42">
        <v>50232</v>
      </c>
      <c r="C4226" s="130">
        <v>300</v>
      </c>
      <c r="D4226" s="43">
        <v>8.5099999999999995E-2</v>
      </c>
      <c r="E4226" s="43">
        <v>7.8100000000000003E-2</v>
      </c>
      <c r="F4226" s="44">
        <v>152000</v>
      </c>
      <c r="G4226" s="44">
        <v>152000</v>
      </c>
      <c r="H4226" s="44">
        <v>101825.43</v>
      </c>
      <c r="I4226" s="44">
        <v>112127.17</v>
      </c>
      <c r="J4226" s="68">
        <f t="shared" si="195"/>
        <v>0.66990414473684201</v>
      </c>
      <c r="K4226" s="43">
        <f t="shared" si="196"/>
        <v>0.73767874999999994</v>
      </c>
      <c r="L4226" s="41" t="str">
        <f t="shared" si="197"/>
        <v>A</v>
      </c>
      <c r="M4226" s="41" t="s">
        <v>467</v>
      </c>
      <c r="N4226" s="41" t="s">
        <v>425</v>
      </c>
      <c r="O4226" s="41" t="s">
        <v>70</v>
      </c>
    </row>
    <row r="4227" spans="1:15">
      <c r="A4227" s="42">
        <v>41227</v>
      </c>
      <c r="B4227" s="42">
        <v>50662</v>
      </c>
      <c r="C4227" s="130">
        <v>310</v>
      </c>
      <c r="D4227" s="43">
        <v>8.5099999999999995E-2</v>
      </c>
      <c r="E4227" s="43">
        <v>7.4400000000000008E-2</v>
      </c>
      <c r="F4227" s="44">
        <v>122000</v>
      </c>
      <c r="G4227" s="44">
        <v>122000</v>
      </c>
      <c r="H4227" s="44">
        <v>83163.38</v>
      </c>
      <c r="I4227" s="44">
        <v>89999.99</v>
      </c>
      <c r="J4227" s="68">
        <f t="shared" ref="J4227:J4290" si="198">H4227/G4227</f>
        <v>0.68166704918032794</v>
      </c>
      <c r="K4227" s="43">
        <f t="shared" ref="K4227:K4290" si="199">I4227/G4227</f>
        <v>0.7377048360655738</v>
      </c>
      <c r="L4227" s="41" t="str">
        <f t="shared" ref="L4227:L4290" si="200">IF(J4227&lt;=65%,"AA",IF(J4227&lt;=75%,"A",IF(J4227&lt;=85%,"B","C")))</f>
        <v>A</v>
      </c>
      <c r="M4227" s="41" t="s">
        <v>86</v>
      </c>
      <c r="N4227" s="41" t="s">
        <v>415</v>
      </c>
      <c r="O4227" s="41" t="s">
        <v>70</v>
      </c>
    </row>
    <row r="4228" spans="1:15">
      <c r="A4228" s="42">
        <v>41400</v>
      </c>
      <c r="B4228" s="42">
        <v>50531</v>
      </c>
      <c r="C4228" s="130">
        <v>300</v>
      </c>
      <c r="D4228" s="43">
        <v>8.5099999999999995E-2</v>
      </c>
      <c r="E4228" s="43">
        <v>7.4400000000000008E-2</v>
      </c>
      <c r="F4228" s="44">
        <v>183000</v>
      </c>
      <c r="G4228" s="44">
        <v>183000</v>
      </c>
      <c r="H4228" s="44">
        <v>128365.64</v>
      </c>
      <c r="I4228" s="44">
        <v>134999.99</v>
      </c>
      <c r="J4228" s="68">
        <f t="shared" si="198"/>
        <v>0.70145158469945357</v>
      </c>
      <c r="K4228" s="43">
        <f t="shared" si="199"/>
        <v>0.73770486338797814</v>
      </c>
      <c r="L4228" s="41" t="str">
        <f t="shared" si="200"/>
        <v>A</v>
      </c>
      <c r="M4228" s="41" t="s">
        <v>495</v>
      </c>
      <c r="N4228" s="41" t="s">
        <v>424</v>
      </c>
      <c r="O4228" s="41" t="s">
        <v>70</v>
      </c>
    </row>
    <row r="4229" spans="1:15">
      <c r="A4229" s="38">
        <v>41232</v>
      </c>
      <c r="B4229" s="38">
        <v>54015</v>
      </c>
      <c r="C4229" s="131">
        <v>420</v>
      </c>
      <c r="D4229" s="39">
        <v>8.5099999999999995E-2</v>
      </c>
      <c r="E4229" s="39">
        <v>0.08</v>
      </c>
      <c r="F4229" s="40">
        <v>153000</v>
      </c>
      <c r="G4229" s="40">
        <v>153000</v>
      </c>
      <c r="H4229" s="40">
        <v>106840.81</v>
      </c>
      <c r="I4229" s="40">
        <v>112874.84</v>
      </c>
      <c r="J4229" s="67">
        <f t="shared" si="198"/>
        <v>0.69830594771241827</v>
      </c>
      <c r="K4229" s="39">
        <f t="shared" si="199"/>
        <v>0.73774405228758166</v>
      </c>
      <c r="L4229" s="2" t="str">
        <f t="shared" si="200"/>
        <v>A</v>
      </c>
      <c r="M4229" s="2" t="s">
        <v>1144</v>
      </c>
      <c r="N4229" s="2" t="s">
        <v>421</v>
      </c>
      <c r="O4229" s="2" t="s">
        <v>70</v>
      </c>
    </row>
    <row r="4230" spans="1:15">
      <c r="A4230" s="42">
        <v>41310</v>
      </c>
      <c r="B4230" s="42">
        <v>51657</v>
      </c>
      <c r="C4230" s="130">
        <v>340</v>
      </c>
      <c r="D4230" s="43">
        <v>8.5099999999999995E-2</v>
      </c>
      <c r="E4230" s="43">
        <v>0.08</v>
      </c>
      <c r="F4230" s="44">
        <v>193798</v>
      </c>
      <c r="G4230" s="44">
        <v>193798</v>
      </c>
      <c r="H4230" s="44">
        <v>135064.91</v>
      </c>
      <c r="I4230" s="44">
        <v>143000</v>
      </c>
      <c r="J4230" s="68">
        <f t="shared" si="198"/>
        <v>0.69693655249280184</v>
      </c>
      <c r="K4230" s="43">
        <f t="shared" si="199"/>
        <v>0.73788171188557161</v>
      </c>
      <c r="L4230" s="41" t="str">
        <f t="shared" si="200"/>
        <v>A</v>
      </c>
      <c r="M4230" s="41" t="s">
        <v>495</v>
      </c>
      <c r="N4230" s="41" t="s">
        <v>424</v>
      </c>
      <c r="O4230" s="41" t="s">
        <v>70</v>
      </c>
    </row>
    <row r="4231" spans="1:15">
      <c r="A4231" s="42">
        <v>41103</v>
      </c>
      <c r="B4231" s="42">
        <v>48408</v>
      </c>
      <c r="C4231" s="130">
        <v>240</v>
      </c>
      <c r="D4231" s="43">
        <v>8.5099999999999995E-2</v>
      </c>
      <c r="E4231" s="43">
        <v>0.08</v>
      </c>
      <c r="F4231" s="44">
        <v>126000</v>
      </c>
      <c r="G4231" s="44">
        <v>126000</v>
      </c>
      <c r="H4231" s="44">
        <v>72659.34</v>
      </c>
      <c r="I4231" s="44">
        <v>92999.99</v>
      </c>
      <c r="J4231" s="68">
        <f t="shared" si="198"/>
        <v>0.57666142857142855</v>
      </c>
      <c r="K4231" s="43">
        <f t="shared" si="199"/>
        <v>0.73809515873015874</v>
      </c>
      <c r="L4231" s="41" t="str">
        <f t="shared" si="200"/>
        <v>AA</v>
      </c>
      <c r="M4231" s="41" t="s">
        <v>710</v>
      </c>
      <c r="N4231" s="41" t="s">
        <v>421</v>
      </c>
      <c r="O4231" s="41" t="s">
        <v>70</v>
      </c>
    </row>
    <row r="4232" spans="1:15">
      <c r="A4232" s="38">
        <v>41096</v>
      </c>
      <c r="B4232" s="38">
        <v>52053</v>
      </c>
      <c r="C4232" s="131">
        <v>360</v>
      </c>
      <c r="D4232" s="39">
        <v>8.5099999999999995E-2</v>
      </c>
      <c r="E4232" s="39">
        <v>7.4400000000000008E-2</v>
      </c>
      <c r="F4232" s="40">
        <v>131788</v>
      </c>
      <c r="G4232" s="40">
        <v>131788</v>
      </c>
      <c r="H4232" s="40">
        <v>89999.38</v>
      </c>
      <c r="I4232" s="40">
        <v>97284.35</v>
      </c>
      <c r="J4232" s="67">
        <f t="shared" si="198"/>
        <v>0.68291028014690258</v>
      </c>
      <c r="K4232" s="39">
        <f t="shared" si="199"/>
        <v>0.73818822654566429</v>
      </c>
      <c r="L4232" s="2" t="str">
        <f t="shared" si="200"/>
        <v>A</v>
      </c>
      <c r="M4232" s="2" t="s">
        <v>481</v>
      </c>
      <c r="N4232" s="2" t="s">
        <v>417</v>
      </c>
      <c r="O4232" s="2" t="s">
        <v>70</v>
      </c>
    </row>
    <row r="4233" spans="1:15">
      <c r="A4233" s="42">
        <v>41151</v>
      </c>
      <c r="B4233" s="42">
        <v>48243</v>
      </c>
      <c r="C4233" s="130">
        <v>233</v>
      </c>
      <c r="D4233" s="43">
        <v>8.5099999999999995E-2</v>
      </c>
      <c r="E4233" s="43">
        <v>7.5300000000000006E-2</v>
      </c>
      <c r="F4233" s="44">
        <v>149000</v>
      </c>
      <c r="G4233" s="44">
        <v>149000</v>
      </c>
      <c r="H4233" s="44">
        <v>90168.58</v>
      </c>
      <c r="I4233" s="44">
        <v>109999.99</v>
      </c>
      <c r="J4233" s="68">
        <f t="shared" si="198"/>
        <v>0.60515825503355702</v>
      </c>
      <c r="K4233" s="43">
        <f t="shared" si="199"/>
        <v>0.73825496644295308</v>
      </c>
      <c r="L4233" s="41" t="str">
        <f t="shared" si="200"/>
        <v>AA</v>
      </c>
      <c r="M4233" s="41" t="s">
        <v>634</v>
      </c>
      <c r="N4233" s="41" t="s">
        <v>421</v>
      </c>
      <c r="O4233" s="41" t="s">
        <v>70</v>
      </c>
    </row>
    <row r="4234" spans="1:15">
      <c r="A4234" s="38">
        <v>41348</v>
      </c>
      <c r="B4234" s="38">
        <v>52305</v>
      </c>
      <c r="C4234" s="131">
        <v>360</v>
      </c>
      <c r="D4234" s="39">
        <v>8.5099999999999995E-2</v>
      </c>
      <c r="E4234" s="39">
        <v>7.5300000000000006E-2</v>
      </c>
      <c r="F4234" s="40">
        <v>159000</v>
      </c>
      <c r="G4234" s="40">
        <v>159000</v>
      </c>
      <c r="H4234" s="40">
        <v>111277.62</v>
      </c>
      <c r="I4234" s="40">
        <v>117393.3</v>
      </c>
      <c r="J4234" s="67">
        <f t="shared" si="198"/>
        <v>0.69985924528301879</v>
      </c>
      <c r="K4234" s="39">
        <f t="shared" si="199"/>
        <v>0.73832264150943394</v>
      </c>
      <c r="L4234" s="2" t="str">
        <f t="shared" si="200"/>
        <v>A</v>
      </c>
      <c r="M4234" s="2" t="s">
        <v>889</v>
      </c>
      <c r="N4234" s="2" t="s">
        <v>416</v>
      </c>
      <c r="O4234" s="2" t="s">
        <v>70</v>
      </c>
    </row>
    <row r="4235" spans="1:15">
      <c r="A4235" s="42">
        <v>41340</v>
      </c>
      <c r="B4235" s="42">
        <v>52297</v>
      </c>
      <c r="C4235" s="130">
        <v>360</v>
      </c>
      <c r="D4235" s="43">
        <v>8.5099999999999995E-2</v>
      </c>
      <c r="E4235" s="43">
        <v>7.5300000000000006E-2</v>
      </c>
      <c r="F4235" s="44">
        <v>138000</v>
      </c>
      <c r="G4235" s="44">
        <v>138000</v>
      </c>
      <c r="H4235" s="44">
        <v>96644.03</v>
      </c>
      <c r="I4235" s="44">
        <v>101891.54</v>
      </c>
      <c r="J4235" s="68">
        <f t="shared" si="198"/>
        <v>0.70031905797101446</v>
      </c>
      <c r="K4235" s="43">
        <f t="shared" si="199"/>
        <v>0.73834449275362313</v>
      </c>
      <c r="L4235" s="41" t="str">
        <f t="shared" si="200"/>
        <v>A</v>
      </c>
      <c r="M4235" s="41" t="s">
        <v>479</v>
      </c>
      <c r="N4235" s="41" t="s">
        <v>421</v>
      </c>
      <c r="O4235" s="41" t="s">
        <v>70</v>
      </c>
    </row>
    <row r="4236" spans="1:15">
      <c r="A4236" s="42">
        <v>41128</v>
      </c>
      <c r="B4236" s="42">
        <v>52085</v>
      </c>
      <c r="C4236" s="130">
        <v>360</v>
      </c>
      <c r="D4236" s="43">
        <v>8.5099999999999995E-2</v>
      </c>
      <c r="E4236" s="43">
        <v>0.08</v>
      </c>
      <c r="F4236" s="44">
        <v>195000</v>
      </c>
      <c r="G4236" s="44">
        <v>195000</v>
      </c>
      <c r="H4236" s="44">
        <v>133744.04999999999</v>
      </c>
      <c r="I4236" s="44">
        <v>143999.89000000001</v>
      </c>
      <c r="J4236" s="68">
        <f t="shared" si="198"/>
        <v>0.68586692307692299</v>
      </c>
      <c r="K4236" s="43">
        <f t="shared" si="199"/>
        <v>0.7384609743589744</v>
      </c>
      <c r="L4236" s="41" t="str">
        <f t="shared" si="200"/>
        <v>A</v>
      </c>
      <c r="M4236" s="41" t="s">
        <v>1240</v>
      </c>
      <c r="N4236" s="41" t="s">
        <v>427</v>
      </c>
      <c r="O4236" s="41" t="s">
        <v>70</v>
      </c>
    </row>
    <row r="4237" spans="1:15">
      <c r="A4237" s="38">
        <v>41074</v>
      </c>
      <c r="B4237" s="38">
        <v>46521</v>
      </c>
      <c r="C4237" s="131">
        <v>179</v>
      </c>
      <c r="D4237" s="39">
        <v>8.5099999999999995E-2</v>
      </c>
      <c r="E4237" s="39">
        <v>7.5300000000000006E-2</v>
      </c>
      <c r="F4237" s="40">
        <v>150000.82</v>
      </c>
      <c r="G4237" s="40">
        <v>150000.82</v>
      </c>
      <c r="H4237" s="40">
        <v>89466.42</v>
      </c>
      <c r="I4237" s="40">
        <v>110772.72</v>
      </c>
      <c r="J4237" s="67">
        <f t="shared" si="198"/>
        <v>0.59643953946385087</v>
      </c>
      <c r="K4237" s="39">
        <f t="shared" si="199"/>
        <v>0.73848076297182907</v>
      </c>
      <c r="L4237" s="2" t="str">
        <f t="shared" si="200"/>
        <v>AA</v>
      </c>
      <c r="M4237" s="2" t="s">
        <v>936</v>
      </c>
      <c r="N4237" s="2" t="s">
        <v>421</v>
      </c>
      <c r="O4237" s="2" t="s">
        <v>70</v>
      </c>
    </row>
    <row r="4238" spans="1:15">
      <c r="A4238" s="42">
        <v>41249</v>
      </c>
      <c r="B4238" s="42">
        <v>48554</v>
      </c>
      <c r="C4238" s="130">
        <v>240</v>
      </c>
      <c r="D4238" s="43">
        <v>8.5099999999999995E-2</v>
      </c>
      <c r="E4238" s="43">
        <v>7.5300000000000006E-2</v>
      </c>
      <c r="F4238" s="44">
        <v>145000</v>
      </c>
      <c r="G4238" s="44">
        <v>145000</v>
      </c>
      <c r="H4238" s="44">
        <v>96649.99</v>
      </c>
      <c r="I4238" s="44">
        <v>107094.85</v>
      </c>
      <c r="J4238" s="68">
        <f t="shared" si="198"/>
        <v>0.66655165517241388</v>
      </c>
      <c r="K4238" s="43">
        <f t="shared" si="199"/>
        <v>0.73858517241379318</v>
      </c>
      <c r="L4238" s="41" t="str">
        <f t="shared" si="200"/>
        <v>A</v>
      </c>
      <c r="M4238" s="41" t="s">
        <v>477</v>
      </c>
      <c r="N4238" s="41" t="s">
        <v>422</v>
      </c>
      <c r="O4238" s="41" t="s">
        <v>70</v>
      </c>
    </row>
    <row r="4239" spans="1:15">
      <c r="A4239" s="38">
        <v>41463</v>
      </c>
      <c r="B4239" s="38">
        <v>51752</v>
      </c>
      <c r="C4239" s="131">
        <v>338</v>
      </c>
      <c r="D4239" s="39">
        <v>8.5099999999999995E-2</v>
      </c>
      <c r="E4239" s="39">
        <v>0.08</v>
      </c>
      <c r="F4239" s="40">
        <v>176000</v>
      </c>
      <c r="G4239" s="40">
        <v>176000</v>
      </c>
      <c r="H4239" s="40">
        <v>124178.26</v>
      </c>
      <c r="I4239" s="40">
        <v>129999.99</v>
      </c>
      <c r="J4239" s="67">
        <f t="shared" si="198"/>
        <v>0.7055582954545454</v>
      </c>
      <c r="K4239" s="39">
        <f t="shared" si="199"/>
        <v>0.73863630681818182</v>
      </c>
      <c r="L4239" s="2" t="str">
        <f t="shared" si="200"/>
        <v>A</v>
      </c>
      <c r="M4239" s="2" t="s">
        <v>570</v>
      </c>
      <c r="N4239" s="2" t="s">
        <v>422</v>
      </c>
      <c r="O4239" s="2" t="s">
        <v>70</v>
      </c>
    </row>
    <row r="4240" spans="1:15">
      <c r="A4240" s="42">
        <v>41558</v>
      </c>
      <c r="B4240" s="42">
        <v>54342</v>
      </c>
      <c r="C4240" s="130">
        <v>420</v>
      </c>
      <c r="D4240" s="43">
        <v>8.5099999999999995E-2</v>
      </c>
      <c r="E4240" s="43">
        <v>0.08</v>
      </c>
      <c r="F4240" s="44">
        <v>115000</v>
      </c>
      <c r="G4240" s="44">
        <v>115000</v>
      </c>
      <c r="H4240" s="44">
        <v>72854.259999999995</v>
      </c>
      <c r="I4240" s="44">
        <v>84954.99</v>
      </c>
      <c r="J4240" s="68">
        <f t="shared" si="198"/>
        <v>0.63351530434782599</v>
      </c>
      <c r="K4240" s="43">
        <f t="shared" si="199"/>
        <v>0.73873904347826091</v>
      </c>
      <c r="L4240" s="41" t="str">
        <f t="shared" si="200"/>
        <v>AA</v>
      </c>
      <c r="M4240" s="41" t="s">
        <v>1055</v>
      </c>
      <c r="N4240" s="41" t="s">
        <v>418</v>
      </c>
      <c r="O4240" s="41" t="s">
        <v>70</v>
      </c>
    </row>
    <row r="4241" spans="1:15">
      <c r="A4241" s="38">
        <v>41514</v>
      </c>
      <c r="B4241" s="38">
        <v>45166</v>
      </c>
      <c r="C4241" s="131">
        <v>120</v>
      </c>
      <c r="D4241" s="39">
        <v>8.5099999999999995E-2</v>
      </c>
      <c r="E4241" s="39">
        <v>0.08</v>
      </c>
      <c r="F4241" s="40">
        <v>134500</v>
      </c>
      <c r="G4241" s="40">
        <v>134500</v>
      </c>
      <c r="H4241" s="40">
        <v>92599.22</v>
      </c>
      <c r="I4241" s="40">
        <v>99360.639999999999</v>
      </c>
      <c r="J4241" s="67">
        <f t="shared" si="198"/>
        <v>0.68847003717472122</v>
      </c>
      <c r="K4241" s="39">
        <f t="shared" si="199"/>
        <v>0.73874081784386614</v>
      </c>
      <c r="L4241" s="2" t="str">
        <f t="shared" si="200"/>
        <v>A</v>
      </c>
      <c r="M4241" s="2" t="s">
        <v>606</v>
      </c>
      <c r="N4241" s="2" t="s">
        <v>417</v>
      </c>
      <c r="O4241" s="2" t="s">
        <v>70</v>
      </c>
    </row>
    <row r="4242" spans="1:15">
      <c r="A4242" s="38">
        <v>41232</v>
      </c>
      <c r="B4242" s="38">
        <v>54015</v>
      </c>
      <c r="C4242" s="131">
        <v>420</v>
      </c>
      <c r="D4242" s="39">
        <v>8.5099999999999995E-2</v>
      </c>
      <c r="E4242" s="39">
        <v>0.08</v>
      </c>
      <c r="F4242" s="40">
        <v>134000</v>
      </c>
      <c r="G4242" s="40">
        <v>134000</v>
      </c>
      <c r="H4242" s="40">
        <v>93707.66</v>
      </c>
      <c r="I4242" s="40">
        <v>98999.99</v>
      </c>
      <c r="J4242" s="67">
        <f t="shared" si="198"/>
        <v>0.69931089552238812</v>
      </c>
      <c r="K4242" s="39">
        <f t="shared" si="199"/>
        <v>0.73880589552238807</v>
      </c>
      <c r="L4242" s="2" t="str">
        <f t="shared" si="200"/>
        <v>A</v>
      </c>
      <c r="M4242" s="2" t="s">
        <v>547</v>
      </c>
      <c r="N4242" s="2" t="s">
        <v>417</v>
      </c>
      <c r="O4242" s="2" t="s">
        <v>70</v>
      </c>
    </row>
    <row r="4243" spans="1:15">
      <c r="A4243" s="38">
        <v>41407</v>
      </c>
      <c r="B4243" s="38">
        <v>50538</v>
      </c>
      <c r="C4243" s="131">
        <v>300</v>
      </c>
      <c r="D4243" s="39">
        <v>8.5099999999999995E-2</v>
      </c>
      <c r="E4243" s="39">
        <v>0.08</v>
      </c>
      <c r="F4243" s="40">
        <v>140000</v>
      </c>
      <c r="G4243" s="40">
        <v>140000</v>
      </c>
      <c r="H4243" s="40">
        <v>97472.48</v>
      </c>
      <c r="I4243" s="40">
        <v>103499.99</v>
      </c>
      <c r="J4243" s="67">
        <f t="shared" si="198"/>
        <v>0.69623199999999996</v>
      </c>
      <c r="K4243" s="39">
        <f t="shared" si="199"/>
        <v>0.73928564285714293</v>
      </c>
      <c r="L4243" s="2" t="str">
        <f t="shared" si="200"/>
        <v>A</v>
      </c>
      <c r="M4243" s="2" t="s">
        <v>1535</v>
      </c>
      <c r="N4243" s="2" t="s">
        <v>430</v>
      </c>
      <c r="O4243" s="2" t="s">
        <v>70</v>
      </c>
    </row>
    <row r="4244" spans="1:15">
      <c r="A4244" s="38">
        <v>41296</v>
      </c>
      <c r="B4244" s="38">
        <v>50427</v>
      </c>
      <c r="C4244" s="131">
        <v>300</v>
      </c>
      <c r="D4244" s="39">
        <v>8.5099999999999995E-2</v>
      </c>
      <c r="E4244" s="39">
        <v>7.5300000000000006E-2</v>
      </c>
      <c r="F4244" s="40">
        <v>142000</v>
      </c>
      <c r="G4244" s="40">
        <v>142000</v>
      </c>
      <c r="H4244" s="40">
        <v>97862.84</v>
      </c>
      <c r="I4244" s="40">
        <v>104999.99</v>
      </c>
      <c r="J4244" s="67">
        <f t="shared" si="198"/>
        <v>0.68917492957746473</v>
      </c>
      <c r="K4244" s="39">
        <f t="shared" si="199"/>
        <v>0.73943654929577474</v>
      </c>
      <c r="L4244" s="2" t="str">
        <f t="shared" si="200"/>
        <v>A</v>
      </c>
      <c r="M4244" s="2" t="s">
        <v>558</v>
      </c>
      <c r="N4244" s="2" t="s">
        <v>424</v>
      </c>
      <c r="O4244" s="2" t="s">
        <v>70</v>
      </c>
    </row>
    <row r="4245" spans="1:15">
      <c r="A4245" s="42">
        <v>41178</v>
      </c>
      <c r="B4245" s="42">
        <v>53961</v>
      </c>
      <c r="C4245" s="130">
        <v>420</v>
      </c>
      <c r="D4245" s="43">
        <v>8.5099999999999995E-2</v>
      </c>
      <c r="E4245" s="43">
        <v>0.08</v>
      </c>
      <c r="F4245" s="44">
        <v>160000</v>
      </c>
      <c r="G4245" s="44">
        <v>160000</v>
      </c>
      <c r="H4245" s="44">
        <v>111516.57</v>
      </c>
      <c r="I4245" s="44">
        <v>118366.99</v>
      </c>
      <c r="J4245" s="68">
        <f t="shared" si="198"/>
        <v>0.69697856250000001</v>
      </c>
      <c r="K4245" s="43">
        <f t="shared" si="199"/>
        <v>0.73979368750000007</v>
      </c>
      <c r="L4245" s="41" t="str">
        <f t="shared" si="200"/>
        <v>A</v>
      </c>
      <c r="M4245" s="41" t="s">
        <v>1374</v>
      </c>
      <c r="N4245" s="41" t="s">
        <v>432</v>
      </c>
      <c r="O4245" s="41" t="s">
        <v>70</v>
      </c>
    </row>
    <row r="4246" spans="1:15">
      <c r="A4246" s="38">
        <v>41509</v>
      </c>
      <c r="B4246" s="38">
        <v>50640</v>
      </c>
      <c r="C4246" s="131">
        <v>300</v>
      </c>
      <c r="D4246" s="39">
        <v>8.5099999999999995E-2</v>
      </c>
      <c r="E4246" s="39">
        <v>0.08</v>
      </c>
      <c r="F4246" s="40">
        <v>129900</v>
      </c>
      <c r="G4246" s="40">
        <v>129900</v>
      </c>
      <c r="H4246" s="40">
        <v>91394.2</v>
      </c>
      <c r="I4246" s="40">
        <v>96106.87</v>
      </c>
      <c r="J4246" s="67">
        <f t="shared" si="198"/>
        <v>0.70357351809083912</v>
      </c>
      <c r="K4246" s="39">
        <f t="shared" si="199"/>
        <v>0.73985273287143949</v>
      </c>
      <c r="L4246" s="2" t="str">
        <f t="shared" si="200"/>
        <v>A</v>
      </c>
      <c r="M4246" s="2" t="s">
        <v>470</v>
      </c>
      <c r="N4246" s="2" t="s">
        <v>424</v>
      </c>
      <c r="O4246" s="2" t="s">
        <v>70</v>
      </c>
    </row>
    <row r="4247" spans="1:15">
      <c r="A4247" s="42">
        <v>41390</v>
      </c>
      <c r="B4247" s="42">
        <v>44191</v>
      </c>
      <c r="C4247" s="130">
        <v>92</v>
      </c>
      <c r="D4247" s="43">
        <v>8.5099999999999995E-2</v>
      </c>
      <c r="E4247" s="43">
        <v>0.08</v>
      </c>
      <c r="F4247" s="44">
        <v>99950</v>
      </c>
      <c r="G4247" s="44">
        <v>99950</v>
      </c>
      <c r="H4247" s="44">
        <v>56979.42</v>
      </c>
      <c r="I4247" s="44">
        <v>73951.490000000005</v>
      </c>
      <c r="J4247" s="68">
        <f t="shared" si="198"/>
        <v>0.57007923961980989</v>
      </c>
      <c r="K4247" s="43">
        <f t="shared" si="199"/>
        <v>0.73988484242121066</v>
      </c>
      <c r="L4247" s="41" t="str">
        <f t="shared" si="200"/>
        <v>AA</v>
      </c>
      <c r="M4247" s="41" t="s">
        <v>1097</v>
      </c>
      <c r="N4247" s="41" t="s">
        <v>432</v>
      </c>
      <c r="O4247" s="41" t="s">
        <v>70</v>
      </c>
    </row>
    <row r="4248" spans="1:15">
      <c r="A4248" s="38">
        <v>41583</v>
      </c>
      <c r="B4248" s="38">
        <v>48888</v>
      </c>
      <c r="C4248" s="131">
        <v>240</v>
      </c>
      <c r="D4248" s="39">
        <v>8.5099999999999995E-2</v>
      </c>
      <c r="E4248" s="39">
        <v>7.5300000000000006E-2</v>
      </c>
      <c r="F4248" s="40">
        <v>200000</v>
      </c>
      <c r="G4248" s="40">
        <v>200000</v>
      </c>
      <c r="H4248" s="40">
        <v>140431.93</v>
      </c>
      <c r="I4248" s="40">
        <v>147999.99</v>
      </c>
      <c r="J4248" s="67">
        <f t="shared" si="198"/>
        <v>0.70215964999999991</v>
      </c>
      <c r="K4248" s="39">
        <f t="shared" si="199"/>
        <v>0.73999994999999996</v>
      </c>
      <c r="L4248" s="2" t="str">
        <f t="shared" si="200"/>
        <v>A</v>
      </c>
      <c r="M4248" s="2" t="s">
        <v>564</v>
      </c>
      <c r="N4248" s="2" t="s">
        <v>417</v>
      </c>
      <c r="O4248" s="2" t="s">
        <v>70</v>
      </c>
    </row>
    <row r="4249" spans="1:15">
      <c r="A4249" s="42">
        <v>41325</v>
      </c>
      <c r="B4249" s="42">
        <v>48630</v>
      </c>
      <c r="C4249" s="130">
        <v>240</v>
      </c>
      <c r="D4249" s="43">
        <v>8.5099999999999995E-2</v>
      </c>
      <c r="E4249" s="43">
        <v>0.08</v>
      </c>
      <c r="F4249" s="44">
        <v>170000</v>
      </c>
      <c r="G4249" s="44">
        <v>170000</v>
      </c>
      <c r="H4249" s="44">
        <v>117783.03999999999</v>
      </c>
      <c r="I4249" s="44">
        <v>125805.96</v>
      </c>
      <c r="J4249" s="68">
        <f t="shared" si="198"/>
        <v>0.69284141176470582</v>
      </c>
      <c r="K4249" s="43">
        <f t="shared" si="199"/>
        <v>0.74003505882352949</v>
      </c>
      <c r="L4249" s="41" t="str">
        <f t="shared" si="200"/>
        <v>A</v>
      </c>
      <c r="M4249" s="41" t="s">
        <v>457</v>
      </c>
      <c r="N4249" s="41" t="s">
        <v>419</v>
      </c>
      <c r="O4249" s="41" t="s">
        <v>70</v>
      </c>
    </row>
    <row r="4250" spans="1:15">
      <c r="A4250" s="38">
        <v>41400</v>
      </c>
      <c r="B4250" s="38">
        <v>54184</v>
      </c>
      <c r="C4250" s="131">
        <v>420</v>
      </c>
      <c r="D4250" s="39">
        <v>8.5099999999999995E-2</v>
      </c>
      <c r="E4250" s="39">
        <v>0.08</v>
      </c>
      <c r="F4250" s="40">
        <v>148608</v>
      </c>
      <c r="G4250" s="40">
        <v>148608</v>
      </c>
      <c r="H4250" s="40">
        <v>43845.599999999999</v>
      </c>
      <c r="I4250" s="40">
        <v>109999.99</v>
      </c>
      <c r="J4250" s="67">
        <f t="shared" si="198"/>
        <v>0.29504198966408268</v>
      </c>
      <c r="K4250" s="39">
        <f t="shared" si="199"/>
        <v>0.74020234442291133</v>
      </c>
      <c r="L4250" s="2" t="str">
        <f t="shared" si="200"/>
        <v>AA</v>
      </c>
      <c r="M4250" s="2" t="s">
        <v>464</v>
      </c>
      <c r="N4250" s="2" t="s">
        <v>424</v>
      </c>
      <c r="O4250" s="2" t="s">
        <v>70</v>
      </c>
    </row>
    <row r="4251" spans="1:15">
      <c r="A4251" s="38">
        <v>41484</v>
      </c>
      <c r="B4251" s="38">
        <v>50615</v>
      </c>
      <c r="C4251" s="131">
        <v>300</v>
      </c>
      <c r="D4251" s="39">
        <v>8.5099999999999995E-2</v>
      </c>
      <c r="E4251" s="39">
        <v>7.4400000000000008E-2</v>
      </c>
      <c r="F4251" s="40">
        <v>175900</v>
      </c>
      <c r="G4251" s="40">
        <v>175900</v>
      </c>
      <c r="H4251" s="40">
        <v>123478.94</v>
      </c>
      <c r="I4251" s="40">
        <v>130209.05</v>
      </c>
      <c r="J4251" s="67">
        <f t="shared" si="198"/>
        <v>0.70198374076179648</v>
      </c>
      <c r="K4251" s="39">
        <f t="shared" si="199"/>
        <v>0.74024474133030127</v>
      </c>
      <c r="L4251" s="2" t="str">
        <f t="shared" si="200"/>
        <v>A</v>
      </c>
      <c r="M4251" s="2" t="s">
        <v>457</v>
      </c>
      <c r="N4251" s="2" t="s">
        <v>419</v>
      </c>
      <c r="O4251" s="2" t="s">
        <v>70</v>
      </c>
    </row>
    <row r="4252" spans="1:15">
      <c r="A4252" s="38">
        <v>41696</v>
      </c>
      <c r="B4252" s="38">
        <v>47782</v>
      </c>
      <c r="C4252" s="131">
        <v>200</v>
      </c>
      <c r="D4252" s="39">
        <v>8.5099999999999995E-2</v>
      </c>
      <c r="E4252" s="39">
        <v>0.08</v>
      </c>
      <c r="F4252" s="40">
        <v>145000</v>
      </c>
      <c r="G4252" s="40">
        <v>145000</v>
      </c>
      <c r="H4252" s="40">
        <v>101822.21</v>
      </c>
      <c r="I4252" s="40">
        <v>107374.99</v>
      </c>
      <c r="J4252" s="67">
        <f t="shared" si="198"/>
        <v>0.7022221379310345</v>
      </c>
      <c r="K4252" s="39">
        <f t="shared" si="199"/>
        <v>0.74051717241379311</v>
      </c>
      <c r="L4252" s="2" t="str">
        <f t="shared" si="200"/>
        <v>A</v>
      </c>
      <c r="M4252" s="2" t="s">
        <v>537</v>
      </c>
      <c r="N4252" s="2" t="s">
        <v>432</v>
      </c>
      <c r="O4252" s="2" t="s">
        <v>70</v>
      </c>
    </row>
    <row r="4253" spans="1:15">
      <c r="A4253" s="42">
        <v>41149</v>
      </c>
      <c r="B4253" s="42">
        <v>52106</v>
      </c>
      <c r="C4253" s="130">
        <v>360</v>
      </c>
      <c r="D4253" s="43">
        <v>8.5099999999999995E-2</v>
      </c>
      <c r="E4253" s="43">
        <v>7.4400000000000008E-2</v>
      </c>
      <c r="F4253" s="44">
        <v>160000</v>
      </c>
      <c r="G4253" s="44">
        <v>160000</v>
      </c>
      <c r="H4253" s="44">
        <v>109894.78</v>
      </c>
      <c r="I4253" s="44">
        <v>118499.99</v>
      </c>
      <c r="J4253" s="68">
        <f t="shared" si="198"/>
        <v>0.686842375</v>
      </c>
      <c r="K4253" s="43">
        <f t="shared" si="199"/>
        <v>0.74062493750000002</v>
      </c>
      <c r="L4253" s="41" t="str">
        <f t="shared" si="200"/>
        <v>A</v>
      </c>
      <c r="M4253" s="41" t="s">
        <v>509</v>
      </c>
      <c r="N4253" s="41" t="s">
        <v>430</v>
      </c>
      <c r="O4253" s="41" t="s">
        <v>70</v>
      </c>
    </row>
    <row r="4254" spans="1:15">
      <c r="A4254" s="42">
        <v>41446</v>
      </c>
      <c r="B4254" s="42">
        <v>48751</v>
      </c>
      <c r="C4254" s="130">
        <v>240</v>
      </c>
      <c r="D4254" s="43">
        <v>8.5099999999999995E-2</v>
      </c>
      <c r="E4254" s="43">
        <v>7.4400000000000008E-2</v>
      </c>
      <c r="F4254" s="44">
        <v>173485</v>
      </c>
      <c r="G4254" s="44">
        <v>173485</v>
      </c>
      <c r="H4254" s="44">
        <v>119182.93</v>
      </c>
      <c r="I4254" s="44">
        <v>128499.99</v>
      </c>
      <c r="J4254" s="68">
        <f t="shared" si="198"/>
        <v>0.68699270830331149</v>
      </c>
      <c r="K4254" s="43">
        <f t="shared" si="199"/>
        <v>0.7406979854166067</v>
      </c>
      <c r="L4254" s="41" t="str">
        <f t="shared" si="200"/>
        <v>A</v>
      </c>
      <c r="M4254" s="41" t="s">
        <v>971</v>
      </c>
      <c r="N4254" s="41" t="s">
        <v>437</v>
      </c>
      <c r="O4254" s="41" t="s">
        <v>70</v>
      </c>
    </row>
    <row r="4255" spans="1:15">
      <c r="A4255" s="38">
        <v>41484</v>
      </c>
      <c r="B4255" s="38">
        <v>46872</v>
      </c>
      <c r="C4255" s="131">
        <v>177</v>
      </c>
      <c r="D4255" s="39">
        <v>8.5099999999999995E-2</v>
      </c>
      <c r="E4255" s="39">
        <v>0.08</v>
      </c>
      <c r="F4255" s="40">
        <v>135000</v>
      </c>
      <c r="G4255" s="40">
        <v>135000</v>
      </c>
      <c r="H4255" s="40">
        <v>90389.83</v>
      </c>
      <c r="I4255" s="40">
        <v>99999.99</v>
      </c>
      <c r="J4255" s="67">
        <f t="shared" si="198"/>
        <v>0.66955429629629626</v>
      </c>
      <c r="K4255" s="39">
        <f t="shared" si="199"/>
        <v>0.74074066666666671</v>
      </c>
      <c r="L4255" s="2" t="str">
        <f t="shared" si="200"/>
        <v>A</v>
      </c>
      <c r="M4255" s="2" t="s">
        <v>657</v>
      </c>
      <c r="N4255" s="2" t="s">
        <v>419</v>
      </c>
      <c r="O4255" s="2" t="s">
        <v>70</v>
      </c>
    </row>
    <row r="4256" spans="1:15">
      <c r="A4256" s="42">
        <v>41331</v>
      </c>
      <c r="B4256" s="42">
        <v>50462</v>
      </c>
      <c r="C4256" s="130">
        <v>300</v>
      </c>
      <c r="D4256" s="43">
        <v>8.5099999999999995E-2</v>
      </c>
      <c r="E4256" s="43">
        <v>7.4400000000000008E-2</v>
      </c>
      <c r="F4256" s="44">
        <v>135000</v>
      </c>
      <c r="G4256" s="44">
        <v>135000</v>
      </c>
      <c r="H4256" s="44">
        <v>93110.720000000001</v>
      </c>
      <c r="I4256" s="44">
        <v>99999.99</v>
      </c>
      <c r="J4256" s="68">
        <f t="shared" si="198"/>
        <v>0.68970903703703701</v>
      </c>
      <c r="K4256" s="43">
        <f t="shared" si="199"/>
        <v>0.74074066666666671</v>
      </c>
      <c r="L4256" s="41" t="str">
        <f t="shared" si="200"/>
        <v>A</v>
      </c>
      <c r="M4256" s="41" t="s">
        <v>466</v>
      </c>
      <c r="N4256" s="41" t="s">
        <v>421</v>
      </c>
      <c r="O4256" s="41" t="s">
        <v>70</v>
      </c>
    </row>
    <row r="4257" spans="1:15">
      <c r="A4257" s="42">
        <v>41102</v>
      </c>
      <c r="B4257" s="42">
        <v>52059</v>
      </c>
      <c r="C4257" s="130">
        <v>360</v>
      </c>
      <c r="D4257" s="43">
        <v>8.5099999999999995E-2</v>
      </c>
      <c r="E4257" s="43">
        <v>0.08</v>
      </c>
      <c r="F4257" s="44">
        <v>162000</v>
      </c>
      <c r="G4257" s="44">
        <v>162000</v>
      </c>
      <c r="H4257" s="44">
        <v>110970.74</v>
      </c>
      <c r="I4257" s="44">
        <v>119999.99</v>
      </c>
      <c r="J4257" s="68">
        <f t="shared" si="198"/>
        <v>0.68500456790123465</v>
      </c>
      <c r="K4257" s="43">
        <f t="shared" si="199"/>
        <v>0.74074067901234575</v>
      </c>
      <c r="L4257" s="41" t="str">
        <f t="shared" si="200"/>
        <v>A</v>
      </c>
      <c r="M4257" s="41" t="s">
        <v>586</v>
      </c>
      <c r="N4257" s="41" t="s">
        <v>416</v>
      </c>
      <c r="O4257" s="41" t="s">
        <v>70</v>
      </c>
    </row>
    <row r="4258" spans="1:15">
      <c r="A4258" s="42">
        <v>41318</v>
      </c>
      <c r="B4258" s="42">
        <v>53034</v>
      </c>
      <c r="C4258" s="130">
        <v>385</v>
      </c>
      <c r="D4258" s="43">
        <v>8.5099999999999995E-2</v>
      </c>
      <c r="E4258" s="43">
        <v>7.5300000000000006E-2</v>
      </c>
      <c r="F4258" s="44">
        <v>189000</v>
      </c>
      <c r="G4258" s="44">
        <v>189000</v>
      </c>
      <c r="H4258" s="44">
        <v>132926.76</v>
      </c>
      <c r="I4258" s="44">
        <v>139999.99</v>
      </c>
      <c r="J4258" s="68">
        <f t="shared" si="198"/>
        <v>0.70331619047619054</v>
      </c>
      <c r="K4258" s="43">
        <f t="shared" si="199"/>
        <v>0.74074068783068781</v>
      </c>
      <c r="L4258" s="41" t="str">
        <f t="shared" si="200"/>
        <v>A</v>
      </c>
      <c r="M4258" s="41" t="s">
        <v>467</v>
      </c>
      <c r="N4258" s="41" t="s">
        <v>425</v>
      </c>
      <c r="O4258" s="41" t="s">
        <v>70</v>
      </c>
    </row>
    <row r="4259" spans="1:15">
      <c r="A4259" s="42">
        <v>41222</v>
      </c>
      <c r="B4259" s="42">
        <v>48527</v>
      </c>
      <c r="C4259" s="130">
        <v>240</v>
      </c>
      <c r="D4259" s="43">
        <v>8.5099999999999995E-2</v>
      </c>
      <c r="E4259" s="43">
        <v>8.5099999999999995E-2</v>
      </c>
      <c r="F4259" s="44">
        <v>108000</v>
      </c>
      <c r="G4259" s="44">
        <v>108000</v>
      </c>
      <c r="H4259" s="44">
        <v>73564.320000000007</v>
      </c>
      <c r="I4259" s="44">
        <v>80000</v>
      </c>
      <c r="J4259" s="68">
        <f t="shared" si="198"/>
        <v>0.68115111111111115</v>
      </c>
      <c r="K4259" s="43">
        <f t="shared" si="199"/>
        <v>0.7407407407407407</v>
      </c>
      <c r="L4259" s="41" t="str">
        <f t="shared" si="200"/>
        <v>A</v>
      </c>
      <c r="M4259" s="41" t="s">
        <v>513</v>
      </c>
      <c r="N4259" s="41" t="s">
        <v>431</v>
      </c>
      <c r="O4259" s="41" t="s">
        <v>70</v>
      </c>
    </row>
    <row r="4260" spans="1:15">
      <c r="A4260" s="42">
        <v>41207</v>
      </c>
      <c r="B4260" s="42">
        <v>44859</v>
      </c>
      <c r="C4260" s="130">
        <v>120</v>
      </c>
      <c r="D4260" s="43">
        <v>8.5099999999999995E-2</v>
      </c>
      <c r="E4260" s="43">
        <v>7.4400000000000008E-2</v>
      </c>
      <c r="F4260" s="44">
        <v>127500</v>
      </c>
      <c r="G4260" s="44">
        <v>127500</v>
      </c>
      <c r="H4260" s="44">
        <v>73396.39</v>
      </c>
      <c r="I4260" s="44">
        <v>94499.99</v>
      </c>
      <c r="J4260" s="68">
        <f t="shared" si="198"/>
        <v>0.57565796078431375</v>
      </c>
      <c r="K4260" s="43">
        <f t="shared" si="199"/>
        <v>0.74117639215686282</v>
      </c>
      <c r="L4260" s="41" t="str">
        <f t="shared" si="200"/>
        <v>AA</v>
      </c>
      <c r="M4260" s="41" t="s">
        <v>495</v>
      </c>
      <c r="N4260" s="41" t="s">
        <v>424</v>
      </c>
      <c r="O4260" s="41" t="s">
        <v>70</v>
      </c>
    </row>
    <row r="4261" spans="1:15">
      <c r="A4261" s="38">
        <v>41403</v>
      </c>
      <c r="B4261" s="38">
        <v>50534</v>
      </c>
      <c r="C4261" s="131">
        <v>300</v>
      </c>
      <c r="D4261" s="39">
        <v>8.5099999999999995E-2</v>
      </c>
      <c r="E4261" s="39">
        <v>0.08</v>
      </c>
      <c r="F4261" s="40">
        <v>170000</v>
      </c>
      <c r="G4261" s="40">
        <v>170000</v>
      </c>
      <c r="H4261" s="40">
        <v>118625.78</v>
      </c>
      <c r="I4261" s="40">
        <v>125999.99</v>
      </c>
      <c r="J4261" s="67">
        <f t="shared" si="198"/>
        <v>0.69779870588235293</v>
      </c>
      <c r="K4261" s="39">
        <f t="shared" si="199"/>
        <v>0.74117641176470594</v>
      </c>
      <c r="L4261" s="2" t="str">
        <f t="shared" si="200"/>
        <v>A</v>
      </c>
      <c r="M4261" s="2" t="s">
        <v>716</v>
      </c>
      <c r="N4261" s="2" t="s">
        <v>417</v>
      </c>
      <c r="O4261" s="2" t="s">
        <v>70</v>
      </c>
    </row>
    <row r="4262" spans="1:15">
      <c r="A4262" s="42">
        <v>41095</v>
      </c>
      <c r="B4262" s="42">
        <v>52052</v>
      </c>
      <c r="C4262" s="130">
        <v>360</v>
      </c>
      <c r="D4262" s="43">
        <v>8.5099999999999995E-2</v>
      </c>
      <c r="E4262" s="43">
        <v>7.8100000000000003E-2</v>
      </c>
      <c r="F4262" s="44">
        <v>170000</v>
      </c>
      <c r="G4262" s="44">
        <v>170000</v>
      </c>
      <c r="H4262" s="44">
        <v>116647.1</v>
      </c>
      <c r="I4262" s="44">
        <v>125999.99</v>
      </c>
      <c r="J4262" s="68">
        <f t="shared" si="198"/>
        <v>0.68615941176470596</v>
      </c>
      <c r="K4262" s="43">
        <f t="shared" si="199"/>
        <v>0.74117641176470594</v>
      </c>
      <c r="L4262" s="41" t="str">
        <f t="shared" si="200"/>
        <v>A</v>
      </c>
      <c r="M4262" s="41" t="s">
        <v>527</v>
      </c>
      <c r="N4262" s="41" t="s">
        <v>419</v>
      </c>
      <c r="O4262" s="41" t="s">
        <v>70</v>
      </c>
    </row>
    <row r="4263" spans="1:15">
      <c r="A4263" s="38">
        <v>41431</v>
      </c>
      <c r="B4263" s="38">
        <v>49680</v>
      </c>
      <c r="C4263" s="131">
        <v>271</v>
      </c>
      <c r="D4263" s="39">
        <v>8.5099999999999995E-2</v>
      </c>
      <c r="E4263" s="39">
        <v>0.08</v>
      </c>
      <c r="F4263" s="40">
        <v>150000</v>
      </c>
      <c r="G4263" s="40">
        <v>150000</v>
      </c>
      <c r="H4263" s="40">
        <v>104237.21</v>
      </c>
      <c r="I4263" s="40">
        <v>111199.99</v>
      </c>
      <c r="J4263" s="67">
        <f t="shared" si="198"/>
        <v>0.69491473333333342</v>
      </c>
      <c r="K4263" s="39">
        <f t="shared" si="199"/>
        <v>0.74133326666666666</v>
      </c>
      <c r="L4263" s="2" t="str">
        <f t="shared" si="200"/>
        <v>A</v>
      </c>
      <c r="M4263" s="2" t="s">
        <v>491</v>
      </c>
      <c r="N4263" s="2" t="s">
        <v>416</v>
      </c>
      <c r="O4263" s="2" t="s">
        <v>70</v>
      </c>
    </row>
    <row r="4264" spans="1:15">
      <c r="A4264" s="38">
        <v>41078</v>
      </c>
      <c r="B4264" s="38">
        <v>46252</v>
      </c>
      <c r="C4264" s="131">
        <v>170</v>
      </c>
      <c r="D4264" s="39">
        <v>8.5099999999999995E-2</v>
      </c>
      <c r="E4264" s="39">
        <v>7.5300000000000006E-2</v>
      </c>
      <c r="F4264" s="40">
        <v>154000</v>
      </c>
      <c r="G4264" s="40">
        <v>154000</v>
      </c>
      <c r="H4264" s="40">
        <v>90629.1</v>
      </c>
      <c r="I4264" s="40">
        <v>114166.33</v>
      </c>
      <c r="J4264" s="67">
        <f t="shared" si="198"/>
        <v>0.58850064935064939</v>
      </c>
      <c r="K4264" s="39">
        <f t="shared" si="199"/>
        <v>0.74133980519480525</v>
      </c>
      <c r="L4264" s="2" t="str">
        <f t="shared" si="200"/>
        <v>AA</v>
      </c>
      <c r="M4264" s="2" t="s">
        <v>538</v>
      </c>
      <c r="N4264" s="2" t="s">
        <v>417</v>
      </c>
      <c r="O4264" s="2" t="s">
        <v>70</v>
      </c>
    </row>
    <row r="4265" spans="1:15">
      <c r="A4265" s="42">
        <v>41389</v>
      </c>
      <c r="B4265" s="42">
        <v>52346</v>
      </c>
      <c r="C4265" s="130">
        <v>360</v>
      </c>
      <c r="D4265" s="43">
        <v>8.5099999999999995E-2</v>
      </c>
      <c r="E4265" s="43">
        <v>0.08</v>
      </c>
      <c r="F4265" s="44">
        <v>173000</v>
      </c>
      <c r="G4265" s="44">
        <v>173000</v>
      </c>
      <c r="H4265" s="44">
        <v>121940.72</v>
      </c>
      <c r="I4265" s="44">
        <v>128254.04</v>
      </c>
      <c r="J4265" s="68">
        <f t="shared" si="198"/>
        <v>0.70485965317919075</v>
      </c>
      <c r="K4265" s="43">
        <f t="shared" si="199"/>
        <v>0.74135283236994221</v>
      </c>
      <c r="L4265" s="41" t="str">
        <f t="shared" si="200"/>
        <v>A</v>
      </c>
      <c r="M4265" s="41" t="s">
        <v>555</v>
      </c>
      <c r="N4265" s="41" t="s">
        <v>434</v>
      </c>
      <c r="O4265" s="41" t="s">
        <v>70</v>
      </c>
    </row>
    <row r="4266" spans="1:15">
      <c r="A4266" s="42">
        <v>41240</v>
      </c>
      <c r="B4266" s="42">
        <v>52197</v>
      </c>
      <c r="C4266" s="130">
        <v>360</v>
      </c>
      <c r="D4266" s="43">
        <v>8.5099999999999995E-2</v>
      </c>
      <c r="E4266" s="43">
        <v>7.4400000000000008E-2</v>
      </c>
      <c r="F4266" s="44">
        <v>113297</v>
      </c>
      <c r="G4266" s="44">
        <v>113297</v>
      </c>
      <c r="H4266" s="44">
        <v>78617.59</v>
      </c>
      <c r="I4266" s="44">
        <v>83999.99</v>
      </c>
      <c r="J4266" s="68">
        <f t="shared" si="198"/>
        <v>0.69390707609204128</v>
      </c>
      <c r="K4266" s="43">
        <f t="shared" si="199"/>
        <v>0.74141407098157941</v>
      </c>
      <c r="L4266" s="41" t="str">
        <f t="shared" si="200"/>
        <v>A</v>
      </c>
      <c r="M4266" s="41" t="s">
        <v>489</v>
      </c>
      <c r="N4266" s="41" t="s">
        <v>415</v>
      </c>
      <c r="O4266" s="41" t="s">
        <v>70</v>
      </c>
    </row>
    <row r="4267" spans="1:15">
      <c r="A4267" s="38">
        <v>41306</v>
      </c>
      <c r="B4267" s="38">
        <v>52263</v>
      </c>
      <c r="C4267" s="131">
        <v>360</v>
      </c>
      <c r="D4267" s="39">
        <v>8.5099999999999995E-2</v>
      </c>
      <c r="E4267" s="39">
        <v>7.8100000000000003E-2</v>
      </c>
      <c r="F4267" s="40">
        <v>120000</v>
      </c>
      <c r="G4267" s="40">
        <v>120000</v>
      </c>
      <c r="H4267" s="40">
        <v>84027.98</v>
      </c>
      <c r="I4267" s="40">
        <v>88999.99</v>
      </c>
      <c r="J4267" s="67">
        <f t="shared" si="198"/>
        <v>0.70023316666666668</v>
      </c>
      <c r="K4267" s="39">
        <f t="shared" si="199"/>
        <v>0.74166658333333335</v>
      </c>
      <c r="L4267" s="2" t="str">
        <f t="shared" si="200"/>
        <v>A</v>
      </c>
      <c r="M4267" s="2" t="s">
        <v>650</v>
      </c>
      <c r="N4267" s="2" t="s">
        <v>438</v>
      </c>
      <c r="O4267" s="2" t="s">
        <v>70</v>
      </c>
    </row>
    <row r="4268" spans="1:15">
      <c r="A4268" s="42">
        <v>41285</v>
      </c>
      <c r="B4268" s="42">
        <v>54068</v>
      </c>
      <c r="C4268" s="130">
        <v>420</v>
      </c>
      <c r="D4268" s="43">
        <v>8.5099999999999995E-2</v>
      </c>
      <c r="E4268" s="43">
        <v>0.08</v>
      </c>
      <c r="F4268" s="44">
        <v>122000</v>
      </c>
      <c r="G4268" s="44">
        <v>122000</v>
      </c>
      <c r="H4268" s="44">
        <v>86172.39</v>
      </c>
      <c r="I4268" s="44">
        <v>90489.45</v>
      </c>
      <c r="J4268" s="68">
        <f t="shared" si="198"/>
        <v>0.70633106557377046</v>
      </c>
      <c r="K4268" s="43">
        <f t="shared" si="199"/>
        <v>0.7417168032786885</v>
      </c>
      <c r="L4268" s="41" t="str">
        <f t="shared" si="200"/>
        <v>A</v>
      </c>
      <c r="M4268" s="41" t="s">
        <v>1213</v>
      </c>
      <c r="N4268" s="41" t="s">
        <v>424</v>
      </c>
      <c r="O4268" s="41" t="s">
        <v>70</v>
      </c>
    </row>
    <row r="4269" spans="1:15">
      <c r="A4269" s="38">
        <v>41089</v>
      </c>
      <c r="B4269" s="38">
        <v>46567</v>
      </c>
      <c r="C4269" s="131">
        <v>180</v>
      </c>
      <c r="D4269" s="39">
        <v>8.5099999999999995E-2</v>
      </c>
      <c r="E4269" s="39">
        <v>0.08</v>
      </c>
      <c r="F4269" s="40">
        <v>165000</v>
      </c>
      <c r="G4269" s="40">
        <v>165000</v>
      </c>
      <c r="H4269" s="40">
        <v>110856.87</v>
      </c>
      <c r="I4269" s="40">
        <v>122398.88</v>
      </c>
      <c r="J4269" s="67">
        <f t="shared" si="198"/>
        <v>0.67185981818181817</v>
      </c>
      <c r="K4269" s="39">
        <f t="shared" si="199"/>
        <v>0.74181139393939399</v>
      </c>
      <c r="L4269" s="2" t="str">
        <f t="shared" si="200"/>
        <v>A</v>
      </c>
      <c r="M4269" s="2" t="s">
        <v>457</v>
      </c>
      <c r="N4269" s="2" t="s">
        <v>419</v>
      </c>
      <c r="O4269" s="2" t="s">
        <v>70</v>
      </c>
    </row>
    <row r="4270" spans="1:15">
      <c r="A4270" s="38">
        <v>41131</v>
      </c>
      <c r="B4270" s="38">
        <v>46609</v>
      </c>
      <c r="C4270" s="131">
        <v>180</v>
      </c>
      <c r="D4270" s="39">
        <v>8.5099999999999995E-2</v>
      </c>
      <c r="E4270" s="39">
        <v>8.5099999999999995E-2</v>
      </c>
      <c r="F4270" s="40">
        <v>133800</v>
      </c>
      <c r="G4270" s="40">
        <v>133800</v>
      </c>
      <c r="H4270" s="40">
        <v>91457.35</v>
      </c>
      <c r="I4270" s="40">
        <v>99254.63</v>
      </c>
      <c r="J4270" s="67">
        <f t="shared" si="198"/>
        <v>0.68353774289985059</v>
      </c>
      <c r="K4270" s="39">
        <f t="shared" si="199"/>
        <v>0.74181337817638271</v>
      </c>
      <c r="L4270" s="2" t="str">
        <f t="shared" si="200"/>
        <v>A</v>
      </c>
      <c r="M4270" s="2" t="s">
        <v>531</v>
      </c>
      <c r="N4270" s="2" t="s">
        <v>423</v>
      </c>
      <c r="O4270" s="2" t="s">
        <v>70</v>
      </c>
    </row>
    <row r="4271" spans="1:15">
      <c r="A4271" s="38">
        <v>41380</v>
      </c>
      <c r="B4271" s="38">
        <v>48929</v>
      </c>
      <c r="C4271" s="131">
        <v>248</v>
      </c>
      <c r="D4271" s="39">
        <v>8.5099999999999995E-2</v>
      </c>
      <c r="E4271" s="39">
        <v>0.08</v>
      </c>
      <c r="F4271" s="40">
        <v>195000</v>
      </c>
      <c r="G4271" s="40">
        <v>195000</v>
      </c>
      <c r="H4271" s="40">
        <v>125359.3</v>
      </c>
      <c r="I4271" s="40">
        <v>144719.94</v>
      </c>
      <c r="J4271" s="67">
        <f t="shared" si="198"/>
        <v>0.64286820512820519</v>
      </c>
      <c r="K4271" s="39">
        <f t="shared" si="199"/>
        <v>0.74215353846153842</v>
      </c>
      <c r="L4271" s="2" t="str">
        <f t="shared" si="200"/>
        <v>AA</v>
      </c>
      <c r="M4271" s="2" t="s">
        <v>691</v>
      </c>
      <c r="N4271" s="2" t="s">
        <v>417</v>
      </c>
      <c r="O4271" s="2" t="s">
        <v>70</v>
      </c>
    </row>
    <row r="4272" spans="1:15">
      <c r="A4272" s="42">
        <v>41402</v>
      </c>
      <c r="B4272" s="42">
        <v>52359</v>
      </c>
      <c r="C4272" s="130">
        <v>360</v>
      </c>
      <c r="D4272" s="43">
        <v>8.5099999999999995E-2</v>
      </c>
      <c r="E4272" s="43">
        <v>7.8100000000000003E-2</v>
      </c>
      <c r="F4272" s="44">
        <v>132000</v>
      </c>
      <c r="G4272" s="44">
        <v>132000</v>
      </c>
      <c r="H4272" s="44">
        <v>93374.46</v>
      </c>
      <c r="I4272" s="44">
        <v>97972.84</v>
      </c>
      <c r="J4272" s="68">
        <f t="shared" si="198"/>
        <v>0.70738227272727272</v>
      </c>
      <c r="K4272" s="43">
        <f t="shared" si="199"/>
        <v>0.74221848484848485</v>
      </c>
      <c r="L4272" s="41" t="str">
        <f t="shared" si="200"/>
        <v>A</v>
      </c>
      <c r="M4272" s="41" t="s">
        <v>757</v>
      </c>
      <c r="N4272" s="41" t="s">
        <v>439</v>
      </c>
      <c r="O4272" s="41" t="s">
        <v>70</v>
      </c>
    </row>
    <row r="4273" spans="1:15">
      <c r="A4273" s="38">
        <v>41078</v>
      </c>
      <c r="B4273" s="38">
        <v>46556</v>
      </c>
      <c r="C4273" s="131">
        <v>180</v>
      </c>
      <c r="D4273" s="39">
        <v>8.5099999999999995E-2</v>
      </c>
      <c r="E4273" s="39">
        <v>0.08</v>
      </c>
      <c r="F4273" s="40">
        <v>133000</v>
      </c>
      <c r="G4273" s="40">
        <v>133000</v>
      </c>
      <c r="H4273" s="40">
        <v>82215.11</v>
      </c>
      <c r="I4273" s="40">
        <v>98722.12</v>
      </c>
      <c r="J4273" s="67">
        <f t="shared" si="198"/>
        <v>0.61815872180451126</v>
      </c>
      <c r="K4273" s="39">
        <f t="shared" si="199"/>
        <v>0.74227157894736839</v>
      </c>
      <c r="L4273" s="2" t="str">
        <f t="shared" si="200"/>
        <v>AA</v>
      </c>
      <c r="M4273" s="2" t="s">
        <v>554</v>
      </c>
      <c r="N4273" s="2" t="s">
        <v>417</v>
      </c>
      <c r="O4273" s="2" t="s">
        <v>70</v>
      </c>
    </row>
    <row r="4274" spans="1:15">
      <c r="A4274" s="38">
        <v>41148</v>
      </c>
      <c r="B4274" s="38">
        <v>50279</v>
      </c>
      <c r="C4274" s="131">
        <v>300</v>
      </c>
      <c r="D4274" s="39">
        <v>8.5099999999999995E-2</v>
      </c>
      <c r="E4274" s="39">
        <v>7.5300000000000006E-2</v>
      </c>
      <c r="F4274" s="40">
        <v>180412</v>
      </c>
      <c r="G4274" s="40">
        <v>180412</v>
      </c>
      <c r="H4274" s="40">
        <v>122473.81</v>
      </c>
      <c r="I4274" s="40">
        <v>133999.99</v>
      </c>
      <c r="J4274" s="67">
        <f t="shared" si="198"/>
        <v>0.67885622907567122</v>
      </c>
      <c r="K4274" s="39">
        <f t="shared" si="199"/>
        <v>0.7427443296454781</v>
      </c>
      <c r="L4274" s="2" t="str">
        <f t="shared" si="200"/>
        <v>A</v>
      </c>
      <c r="M4274" s="2" t="s">
        <v>545</v>
      </c>
      <c r="N4274" s="2" t="s">
        <v>421</v>
      </c>
      <c r="O4274" s="2" t="s">
        <v>70</v>
      </c>
    </row>
    <row r="4275" spans="1:15">
      <c r="A4275" s="38">
        <v>41120</v>
      </c>
      <c r="B4275" s="38">
        <v>52077</v>
      </c>
      <c r="C4275" s="131">
        <v>360</v>
      </c>
      <c r="D4275" s="39">
        <v>8.5099999999999995E-2</v>
      </c>
      <c r="E4275" s="39">
        <v>0.08</v>
      </c>
      <c r="F4275" s="40">
        <v>160000</v>
      </c>
      <c r="G4275" s="40">
        <v>160000</v>
      </c>
      <c r="H4275" s="40">
        <v>112864.71</v>
      </c>
      <c r="I4275" s="40">
        <v>118850</v>
      </c>
      <c r="J4275" s="67">
        <f t="shared" si="198"/>
        <v>0.70540443750000004</v>
      </c>
      <c r="K4275" s="39">
        <f t="shared" si="199"/>
        <v>0.74281249999999999</v>
      </c>
      <c r="L4275" s="2" t="str">
        <f t="shared" si="200"/>
        <v>A</v>
      </c>
      <c r="M4275" s="2" t="s">
        <v>735</v>
      </c>
      <c r="N4275" s="2" t="s">
        <v>421</v>
      </c>
      <c r="O4275" s="2" t="s">
        <v>70</v>
      </c>
    </row>
    <row r="4276" spans="1:15">
      <c r="A4276" s="42">
        <v>41463</v>
      </c>
      <c r="B4276" s="42">
        <v>49225</v>
      </c>
      <c r="C4276" s="130">
        <v>255</v>
      </c>
      <c r="D4276" s="43">
        <v>8.5099999999999995E-2</v>
      </c>
      <c r="E4276" s="43">
        <v>0.08</v>
      </c>
      <c r="F4276" s="44">
        <v>175000</v>
      </c>
      <c r="G4276" s="44">
        <v>175000</v>
      </c>
      <c r="H4276" s="44">
        <v>121778.5</v>
      </c>
      <c r="I4276" s="44">
        <v>129999.99</v>
      </c>
      <c r="J4276" s="68">
        <f t="shared" si="198"/>
        <v>0.69587714285714286</v>
      </c>
      <c r="K4276" s="43">
        <f t="shared" si="199"/>
        <v>0.74285708571428577</v>
      </c>
      <c r="L4276" s="41" t="str">
        <f t="shared" si="200"/>
        <v>A</v>
      </c>
      <c r="M4276" s="41" t="s">
        <v>565</v>
      </c>
      <c r="N4276" s="41" t="s">
        <v>432</v>
      </c>
      <c r="O4276" s="41" t="s">
        <v>70</v>
      </c>
    </row>
    <row r="4277" spans="1:15">
      <c r="A4277" s="38">
        <v>41103</v>
      </c>
      <c r="B4277" s="38">
        <v>49412</v>
      </c>
      <c r="C4277" s="131">
        <v>273</v>
      </c>
      <c r="D4277" s="39">
        <v>8.5099999999999995E-2</v>
      </c>
      <c r="E4277" s="39">
        <v>0.08</v>
      </c>
      <c r="F4277" s="40">
        <v>175000</v>
      </c>
      <c r="G4277" s="40">
        <v>175000</v>
      </c>
      <c r="H4277" s="40">
        <v>116697.34</v>
      </c>
      <c r="I4277" s="40">
        <v>129999.99</v>
      </c>
      <c r="J4277" s="67">
        <f t="shared" si="198"/>
        <v>0.66684194285714282</v>
      </c>
      <c r="K4277" s="39">
        <f t="shared" si="199"/>
        <v>0.74285708571428577</v>
      </c>
      <c r="L4277" s="2" t="str">
        <f t="shared" si="200"/>
        <v>A</v>
      </c>
      <c r="M4277" s="2" t="s">
        <v>732</v>
      </c>
      <c r="N4277" s="2" t="s">
        <v>424</v>
      </c>
      <c r="O4277" s="2" t="s">
        <v>70</v>
      </c>
    </row>
    <row r="4278" spans="1:15">
      <c r="A4278" s="38">
        <v>41152</v>
      </c>
      <c r="B4278" s="38">
        <v>46630</v>
      </c>
      <c r="C4278" s="131">
        <v>180</v>
      </c>
      <c r="D4278" s="39">
        <v>8.5099999999999995E-2</v>
      </c>
      <c r="E4278" s="39">
        <v>0.08</v>
      </c>
      <c r="F4278" s="40">
        <v>195100</v>
      </c>
      <c r="G4278" s="40">
        <v>195100</v>
      </c>
      <c r="H4278" s="40">
        <v>122150.17</v>
      </c>
      <c r="I4278" s="40">
        <v>144999.99</v>
      </c>
      <c r="J4278" s="67">
        <f t="shared" si="198"/>
        <v>0.62609005638134285</v>
      </c>
      <c r="K4278" s="39">
        <f t="shared" si="199"/>
        <v>0.74320855971296762</v>
      </c>
      <c r="L4278" s="2" t="str">
        <f t="shared" si="200"/>
        <v>AA</v>
      </c>
      <c r="M4278" s="2" t="s">
        <v>564</v>
      </c>
      <c r="N4278" s="2" t="s">
        <v>417</v>
      </c>
      <c r="O4278" s="2" t="s">
        <v>70</v>
      </c>
    </row>
    <row r="4279" spans="1:15">
      <c r="A4279" s="42">
        <v>41358</v>
      </c>
      <c r="B4279" s="42">
        <v>52315</v>
      </c>
      <c r="C4279" s="130">
        <v>360</v>
      </c>
      <c r="D4279" s="43">
        <v>8.5099999999999995E-2</v>
      </c>
      <c r="E4279" s="43">
        <v>7.4400000000000008E-2</v>
      </c>
      <c r="F4279" s="44">
        <v>115000</v>
      </c>
      <c r="G4279" s="44">
        <v>115000</v>
      </c>
      <c r="H4279" s="44">
        <v>81052.149999999994</v>
      </c>
      <c r="I4279" s="44">
        <v>85499.99</v>
      </c>
      <c r="J4279" s="68">
        <f t="shared" si="198"/>
        <v>0.70480130434782606</v>
      </c>
      <c r="K4279" s="43">
        <f t="shared" si="199"/>
        <v>0.74347817391304349</v>
      </c>
      <c r="L4279" s="41" t="str">
        <f t="shared" si="200"/>
        <v>A</v>
      </c>
      <c r="M4279" s="41" t="s">
        <v>475</v>
      </c>
      <c r="N4279" s="41" t="s">
        <v>427</v>
      </c>
      <c r="O4279" s="41" t="s">
        <v>70</v>
      </c>
    </row>
    <row r="4280" spans="1:15">
      <c r="A4280" s="42">
        <v>41087</v>
      </c>
      <c r="B4280" s="42">
        <v>48392</v>
      </c>
      <c r="C4280" s="130">
        <v>240</v>
      </c>
      <c r="D4280" s="43">
        <v>8.5099999999999995E-2</v>
      </c>
      <c r="E4280" s="43">
        <v>7.4400000000000008E-2</v>
      </c>
      <c r="F4280" s="44">
        <v>152000</v>
      </c>
      <c r="G4280" s="44">
        <v>152000</v>
      </c>
      <c r="H4280" s="44">
        <v>99180.5</v>
      </c>
      <c r="I4280" s="44">
        <v>113014.34</v>
      </c>
      <c r="J4280" s="68">
        <f t="shared" si="198"/>
        <v>0.65250328947368419</v>
      </c>
      <c r="K4280" s="43">
        <f t="shared" si="199"/>
        <v>0.74351539473684203</v>
      </c>
      <c r="L4280" s="41" t="str">
        <f t="shared" si="200"/>
        <v>A</v>
      </c>
      <c r="M4280" s="41" t="s">
        <v>467</v>
      </c>
      <c r="N4280" s="41" t="s">
        <v>425</v>
      </c>
      <c r="O4280" s="41" t="s">
        <v>70</v>
      </c>
    </row>
    <row r="4281" spans="1:15">
      <c r="A4281" s="38">
        <v>41417</v>
      </c>
      <c r="B4281" s="38">
        <v>50548</v>
      </c>
      <c r="C4281" s="131">
        <v>300</v>
      </c>
      <c r="D4281" s="39">
        <v>8.5099999999999995E-2</v>
      </c>
      <c r="E4281" s="39">
        <v>7.4400000000000008E-2</v>
      </c>
      <c r="F4281" s="40">
        <v>152000</v>
      </c>
      <c r="G4281" s="40">
        <v>152000</v>
      </c>
      <c r="H4281" s="40">
        <v>106354.88</v>
      </c>
      <c r="I4281" s="40">
        <v>113014.34</v>
      </c>
      <c r="J4281" s="67">
        <f t="shared" si="198"/>
        <v>0.69970315789473692</v>
      </c>
      <c r="K4281" s="39">
        <f t="shared" si="199"/>
        <v>0.74351539473684203</v>
      </c>
      <c r="L4281" s="2" t="str">
        <f t="shared" si="200"/>
        <v>A</v>
      </c>
      <c r="M4281" s="2" t="s">
        <v>467</v>
      </c>
      <c r="N4281" s="2" t="s">
        <v>425</v>
      </c>
      <c r="O4281" s="2" t="s">
        <v>70</v>
      </c>
    </row>
    <row r="4282" spans="1:15">
      <c r="A4282" s="42">
        <v>41304</v>
      </c>
      <c r="B4282" s="42">
        <v>51043</v>
      </c>
      <c r="C4282" s="130">
        <v>320</v>
      </c>
      <c r="D4282" s="43">
        <v>8.5099999999999995E-2</v>
      </c>
      <c r="E4282" s="43">
        <v>7.8100000000000003E-2</v>
      </c>
      <c r="F4282" s="44">
        <v>152000</v>
      </c>
      <c r="G4282" s="44">
        <v>152000</v>
      </c>
      <c r="H4282" s="44">
        <v>105380.2</v>
      </c>
      <c r="I4282" s="44">
        <v>113014.34</v>
      </c>
      <c r="J4282" s="68">
        <f t="shared" si="198"/>
        <v>0.69329078947368417</v>
      </c>
      <c r="K4282" s="43">
        <f t="shared" si="199"/>
        <v>0.74351539473684203</v>
      </c>
      <c r="L4282" s="41" t="str">
        <f t="shared" si="200"/>
        <v>A</v>
      </c>
      <c r="M4282" s="41" t="s">
        <v>467</v>
      </c>
      <c r="N4282" s="41" t="s">
        <v>425</v>
      </c>
      <c r="O4282" s="41" t="s">
        <v>70</v>
      </c>
    </row>
    <row r="4283" spans="1:15">
      <c r="A4283" s="38">
        <v>41361</v>
      </c>
      <c r="B4283" s="38">
        <v>50492</v>
      </c>
      <c r="C4283" s="131">
        <v>300</v>
      </c>
      <c r="D4283" s="39">
        <v>8.5099999999999995E-2</v>
      </c>
      <c r="E4283" s="39">
        <v>7.4400000000000008E-2</v>
      </c>
      <c r="F4283" s="40">
        <v>95000</v>
      </c>
      <c r="G4283" s="40">
        <v>95000</v>
      </c>
      <c r="H4283" s="40">
        <v>66232.160000000003</v>
      </c>
      <c r="I4283" s="40">
        <v>70640.66</v>
      </c>
      <c r="J4283" s="67">
        <f t="shared" si="198"/>
        <v>0.69718063157894739</v>
      </c>
      <c r="K4283" s="39">
        <f t="shared" si="199"/>
        <v>0.74358589473684211</v>
      </c>
      <c r="L4283" s="2" t="str">
        <f t="shared" si="200"/>
        <v>A</v>
      </c>
      <c r="M4283" s="2" t="s">
        <v>820</v>
      </c>
      <c r="N4283" s="2" t="s">
        <v>424</v>
      </c>
      <c r="O4283" s="2" t="s">
        <v>70</v>
      </c>
    </row>
    <row r="4284" spans="1:15">
      <c r="A4284" s="38">
        <v>41081</v>
      </c>
      <c r="B4284" s="38">
        <v>52038</v>
      </c>
      <c r="C4284" s="131">
        <v>360</v>
      </c>
      <c r="D4284" s="39">
        <v>8.5099999999999995E-2</v>
      </c>
      <c r="E4284" s="39">
        <v>7.5300000000000006E-2</v>
      </c>
      <c r="F4284" s="40">
        <v>195000</v>
      </c>
      <c r="G4284" s="40">
        <v>195000</v>
      </c>
      <c r="H4284" s="40">
        <v>57758.12</v>
      </c>
      <c r="I4284" s="40">
        <v>144999.99</v>
      </c>
      <c r="J4284" s="67">
        <f t="shared" si="198"/>
        <v>0.29619548717948718</v>
      </c>
      <c r="K4284" s="39">
        <f t="shared" si="199"/>
        <v>0.74358969230769223</v>
      </c>
      <c r="L4284" s="2" t="str">
        <f t="shared" si="200"/>
        <v>AA</v>
      </c>
      <c r="M4284" s="2" t="s">
        <v>466</v>
      </c>
      <c r="N4284" s="2" t="s">
        <v>421</v>
      </c>
      <c r="O4284" s="2" t="s">
        <v>70</v>
      </c>
    </row>
    <row r="4285" spans="1:15">
      <c r="A4285" s="38">
        <v>41151</v>
      </c>
      <c r="B4285" s="38">
        <v>53934</v>
      </c>
      <c r="C4285" s="131">
        <v>420</v>
      </c>
      <c r="D4285" s="39">
        <v>8.5099999999999995E-2</v>
      </c>
      <c r="E4285" s="39">
        <v>7.5300000000000006E-2</v>
      </c>
      <c r="F4285" s="40">
        <v>195000</v>
      </c>
      <c r="G4285" s="40">
        <v>195000</v>
      </c>
      <c r="H4285" s="40">
        <v>136178.73000000001</v>
      </c>
      <c r="I4285" s="40">
        <v>144999.99</v>
      </c>
      <c r="J4285" s="67">
        <f t="shared" si="198"/>
        <v>0.69835246153846164</v>
      </c>
      <c r="K4285" s="39">
        <f t="shared" si="199"/>
        <v>0.74358969230769223</v>
      </c>
      <c r="L4285" s="2" t="str">
        <f t="shared" si="200"/>
        <v>A</v>
      </c>
      <c r="M4285" s="2" t="s">
        <v>454</v>
      </c>
      <c r="N4285" s="2" t="s">
        <v>416</v>
      </c>
      <c r="O4285" s="2" t="s">
        <v>70</v>
      </c>
    </row>
    <row r="4286" spans="1:15">
      <c r="A4286" s="38">
        <v>41158</v>
      </c>
      <c r="B4286" s="38">
        <v>53941</v>
      </c>
      <c r="C4286" s="131">
        <v>420</v>
      </c>
      <c r="D4286" s="39">
        <v>8.5099999999999995E-2</v>
      </c>
      <c r="E4286" s="39">
        <v>0.08</v>
      </c>
      <c r="F4286" s="40">
        <v>110000</v>
      </c>
      <c r="G4286" s="40">
        <v>110000</v>
      </c>
      <c r="H4286" s="40">
        <v>77070.58</v>
      </c>
      <c r="I4286" s="40">
        <v>81799.990000000005</v>
      </c>
      <c r="J4286" s="67">
        <f t="shared" si="198"/>
        <v>0.70064163636363641</v>
      </c>
      <c r="K4286" s="39">
        <f t="shared" si="199"/>
        <v>0.74363627272727273</v>
      </c>
      <c r="L4286" s="2" t="str">
        <f t="shared" si="200"/>
        <v>A</v>
      </c>
      <c r="M4286" s="2" t="s">
        <v>761</v>
      </c>
      <c r="N4286" s="2" t="s">
        <v>422</v>
      </c>
      <c r="O4286" s="2" t="s">
        <v>70</v>
      </c>
    </row>
    <row r="4287" spans="1:15">
      <c r="A4287" s="42">
        <v>41080</v>
      </c>
      <c r="B4287" s="42">
        <v>49054</v>
      </c>
      <c r="C4287" s="130">
        <v>262</v>
      </c>
      <c r="D4287" s="43">
        <v>8.5099999999999995E-2</v>
      </c>
      <c r="E4287" s="43">
        <v>0.08</v>
      </c>
      <c r="F4287" s="44">
        <v>121000</v>
      </c>
      <c r="G4287" s="44">
        <v>121000</v>
      </c>
      <c r="H4287" s="44">
        <v>80399.05</v>
      </c>
      <c r="I4287" s="44">
        <v>89999.99</v>
      </c>
      <c r="J4287" s="68">
        <f t="shared" si="198"/>
        <v>0.664454958677686</v>
      </c>
      <c r="K4287" s="43">
        <f t="shared" si="199"/>
        <v>0.74380157024793392</v>
      </c>
      <c r="L4287" s="41" t="str">
        <f t="shared" si="200"/>
        <v>A</v>
      </c>
      <c r="M4287" s="41" t="s">
        <v>1148</v>
      </c>
      <c r="N4287" s="41" t="s">
        <v>423</v>
      </c>
      <c r="O4287" s="41" t="s">
        <v>70</v>
      </c>
    </row>
    <row r="4288" spans="1:15">
      <c r="A4288" s="42">
        <v>41527</v>
      </c>
      <c r="B4288" s="42">
        <v>49744</v>
      </c>
      <c r="C4288" s="130">
        <v>270</v>
      </c>
      <c r="D4288" s="43">
        <v>8.5099999999999995E-2</v>
      </c>
      <c r="E4288" s="43">
        <v>8.5099999999999995E-2</v>
      </c>
      <c r="F4288" s="44">
        <v>121000</v>
      </c>
      <c r="G4288" s="44">
        <v>121000</v>
      </c>
      <c r="H4288" s="44">
        <v>85296.8</v>
      </c>
      <c r="I4288" s="44">
        <v>89999.99</v>
      </c>
      <c r="J4288" s="68">
        <f t="shared" si="198"/>
        <v>0.70493223140495875</v>
      </c>
      <c r="K4288" s="43">
        <f t="shared" si="199"/>
        <v>0.74380157024793392</v>
      </c>
      <c r="L4288" s="41" t="str">
        <f t="shared" si="200"/>
        <v>A</v>
      </c>
      <c r="M4288" s="41" t="s">
        <v>539</v>
      </c>
      <c r="N4288" s="41" t="s">
        <v>429</v>
      </c>
      <c r="O4288" s="41" t="s">
        <v>70</v>
      </c>
    </row>
    <row r="4289" spans="1:15">
      <c r="A4289" s="42">
        <v>41137</v>
      </c>
      <c r="B4289" s="42">
        <v>52094</v>
      </c>
      <c r="C4289" s="130">
        <v>360</v>
      </c>
      <c r="D4289" s="43">
        <v>8.5099999999999995E-2</v>
      </c>
      <c r="E4289" s="43">
        <v>0.08</v>
      </c>
      <c r="F4289" s="44">
        <v>172000</v>
      </c>
      <c r="G4289" s="44">
        <v>172000</v>
      </c>
      <c r="H4289" s="44">
        <v>118778.65</v>
      </c>
      <c r="I4289" s="44">
        <v>127999.99</v>
      </c>
      <c r="J4289" s="68">
        <f t="shared" si="198"/>
        <v>0.69057354651162783</v>
      </c>
      <c r="K4289" s="43">
        <f t="shared" si="199"/>
        <v>0.74418598837209304</v>
      </c>
      <c r="L4289" s="41" t="str">
        <f t="shared" si="200"/>
        <v>A</v>
      </c>
      <c r="M4289" s="41" t="s">
        <v>594</v>
      </c>
      <c r="N4289" s="41" t="s">
        <v>419</v>
      </c>
      <c r="O4289" s="41" t="s">
        <v>70</v>
      </c>
    </row>
    <row r="4290" spans="1:15">
      <c r="A4290" s="42">
        <v>41124</v>
      </c>
      <c r="B4290" s="42">
        <v>52081</v>
      </c>
      <c r="C4290" s="130">
        <v>360</v>
      </c>
      <c r="D4290" s="43">
        <v>8.5099999999999995E-2</v>
      </c>
      <c r="E4290" s="43">
        <v>7.4400000000000008E-2</v>
      </c>
      <c r="F4290" s="44">
        <v>185000</v>
      </c>
      <c r="G4290" s="44">
        <v>185000</v>
      </c>
      <c r="H4290" s="44">
        <v>130992.71</v>
      </c>
      <c r="I4290" s="44">
        <v>137699.94</v>
      </c>
      <c r="J4290" s="68">
        <f t="shared" si="198"/>
        <v>0.70806870270270272</v>
      </c>
      <c r="K4290" s="43">
        <f t="shared" si="199"/>
        <v>0.74432399999999999</v>
      </c>
      <c r="L4290" s="41" t="str">
        <f t="shared" si="200"/>
        <v>A</v>
      </c>
      <c r="M4290" s="41" t="s">
        <v>872</v>
      </c>
      <c r="N4290" s="41" t="s">
        <v>421</v>
      </c>
      <c r="O4290" s="41" t="s">
        <v>70</v>
      </c>
    </row>
    <row r="4291" spans="1:15">
      <c r="A4291" s="42">
        <v>41542</v>
      </c>
      <c r="B4291" s="42">
        <v>54326</v>
      </c>
      <c r="C4291" s="130">
        <v>420</v>
      </c>
      <c r="D4291" s="43">
        <v>8.5099999999999995E-2</v>
      </c>
      <c r="E4291" s="43">
        <v>0.08</v>
      </c>
      <c r="F4291" s="44">
        <v>188000</v>
      </c>
      <c r="G4291" s="44">
        <v>188000</v>
      </c>
      <c r="H4291" s="44">
        <v>116104.25</v>
      </c>
      <c r="I4291" s="44">
        <v>139999.99</v>
      </c>
      <c r="J4291" s="68">
        <f t="shared" ref="J4291:J4354" si="201">H4291/G4291</f>
        <v>0.6175757978723404</v>
      </c>
      <c r="K4291" s="43">
        <f t="shared" ref="K4291:K4354" si="202">I4291/G4291</f>
        <v>0.74468079787234043</v>
      </c>
      <c r="L4291" s="41" t="str">
        <f t="shared" ref="L4291:L4354" si="203">IF(J4291&lt;=65%,"AA",IF(J4291&lt;=75%,"A",IF(J4291&lt;=85%,"B","C")))</f>
        <v>AA</v>
      </c>
      <c r="M4291" s="41" t="s">
        <v>461</v>
      </c>
      <c r="N4291" s="41" t="s">
        <v>416</v>
      </c>
      <c r="O4291" s="41" t="s">
        <v>70</v>
      </c>
    </row>
    <row r="4292" spans="1:15">
      <c r="A4292" s="42">
        <v>41162</v>
      </c>
      <c r="B4292" s="42">
        <v>52484</v>
      </c>
      <c r="C4292" s="130">
        <v>372</v>
      </c>
      <c r="D4292" s="43">
        <v>8.5099999999999995E-2</v>
      </c>
      <c r="E4292" s="43">
        <v>7.5300000000000006E-2</v>
      </c>
      <c r="F4292" s="44">
        <v>192000</v>
      </c>
      <c r="G4292" s="44">
        <v>192000</v>
      </c>
      <c r="H4292" s="44">
        <v>133402.25</v>
      </c>
      <c r="I4292" s="44">
        <v>142999.99</v>
      </c>
      <c r="J4292" s="68">
        <f t="shared" si="201"/>
        <v>0.69480338541666664</v>
      </c>
      <c r="K4292" s="43">
        <f t="shared" si="202"/>
        <v>0.74479161458333332</v>
      </c>
      <c r="L4292" s="41" t="str">
        <f t="shared" si="203"/>
        <v>A</v>
      </c>
      <c r="M4292" s="41" t="s">
        <v>482</v>
      </c>
      <c r="N4292" s="41" t="s">
        <v>422</v>
      </c>
      <c r="O4292" s="41" t="s">
        <v>70</v>
      </c>
    </row>
    <row r="4293" spans="1:15">
      <c r="A4293" s="42">
        <v>41278</v>
      </c>
      <c r="B4293" s="42">
        <v>51960</v>
      </c>
      <c r="C4293" s="130">
        <v>351</v>
      </c>
      <c r="D4293" s="43">
        <v>8.5099999999999995E-2</v>
      </c>
      <c r="E4293" s="43">
        <v>7.4400000000000008E-2</v>
      </c>
      <c r="F4293" s="44">
        <v>145000</v>
      </c>
      <c r="G4293" s="44">
        <v>145000</v>
      </c>
      <c r="H4293" s="44">
        <v>101584.32000000001</v>
      </c>
      <c r="I4293" s="44">
        <v>107999.99</v>
      </c>
      <c r="J4293" s="68">
        <f t="shared" si="201"/>
        <v>0.7005815172413794</v>
      </c>
      <c r="K4293" s="43">
        <f t="shared" si="202"/>
        <v>0.7448275172413793</v>
      </c>
      <c r="L4293" s="41" t="str">
        <f t="shared" si="203"/>
        <v>A</v>
      </c>
      <c r="M4293" s="41" t="s">
        <v>602</v>
      </c>
      <c r="N4293" s="41" t="s">
        <v>421</v>
      </c>
      <c r="O4293" s="41" t="s">
        <v>70</v>
      </c>
    </row>
    <row r="4294" spans="1:15">
      <c r="A4294" s="42">
        <v>41684</v>
      </c>
      <c r="B4294" s="42">
        <v>44971</v>
      </c>
      <c r="C4294" s="130">
        <v>108</v>
      </c>
      <c r="D4294" s="43">
        <v>8.5099999999999995E-2</v>
      </c>
      <c r="E4294" s="43">
        <v>0.08</v>
      </c>
      <c r="F4294" s="44">
        <v>190000</v>
      </c>
      <c r="G4294" s="44">
        <v>190000</v>
      </c>
      <c r="H4294" s="44">
        <v>75520.39</v>
      </c>
      <c r="I4294" s="44">
        <v>141536.32000000001</v>
      </c>
      <c r="J4294" s="68">
        <f t="shared" si="201"/>
        <v>0.39747573684210524</v>
      </c>
      <c r="K4294" s="43">
        <f t="shared" si="202"/>
        <v>0.74492800000000003</v>
      </c>
      <c r="L4294" s="41" t="str">
        <f t="shared" si="203"/>
        <v>AA</v>
      </c>
      <c r="M4294" s="41" t="s">
        <v>651</v>
      </c>
      <c r="N4294" s="41" t="s">
        <v>417</v>
      </c>
      <c r="O4294" s="41" t="s">
        <v>70</v>
      </c>
    </row>
    <row r="4295" spans="1:15">
      <c r="A4295" s="38">
        <v>41088</v>
      </c>
      <c r="B4295" s="38">
        <v>52045</v>
      </c>
      <c r="C4295" s="131">
        <v>360</v>
      </c>
      <c r="D4295" s="39">
        <v>8.5099999999999995E-2</v>
      </c>
      <c r="E4295" s="39">
        <v>7.5300000000000006E-2</v>
      </c>
      <c r="F4295" s="40">
        <v>157000</v>
      </c>
      <c r="G4295" s="40">
        <v>157000</v>
      </c>
      <c r="H4295" s="40">
        <v>108477.24</v>
      </c>
      <c r="I4295" s="40">
        <v>116999.99</v>
      </c>
      <c r="J4295" s="67">
        <f t="shared" si="201"/>
        <v>0.69093783439490453</v>
      </c>
      <c r="K4295" s="39">
        <f t="shared" si="202"/>
        <v>0.74522286624203826</v>
      </c>
      <c r="L4295" s="2" t="str">
        <f t="shared" si="203"/>
        <v>A</v>
      </c>
      <c r="M4295" s="2" t="s">
        <v>457</v>
      </c>
      <c r="N4295" s="2" t="s">
        <v>419</v>
      </c>
      <c r="O4295" s="2" t="s">
        <v>70</v>
      </c>
    </row>
    <row r="4296" spans="1:15">
      <c r="A4296" s="38">
        <v>41477</v>
      </c>
      <c r="B4296" s="38">
        <v>46956</v>
      </c>
      <c r="C4296" s="131">
        <v>180</v>
      </c>
      <c r="D4296" s="39">
        <v>8.5099999999999995E-2</v>
      </c>
      <c r="E4296" s="39">
        <v>7.4400000000000008E-2</v>
      </c>
      <c r="F4296" s="40">
        <v>160000</v>
      </c>
      <c r="G4296" s="40">
        <v>160000</v>
      </c>
      <c r="H4296" s="40">
        <v>107969.12</v>
      </c>
      <c r="I4296" s="40">
        <v>119249.99</v>
      </c>
      <c r="J4296" s="67">
        <f t="shared" si="201"/>
        <v>0.67480699999999993</v>
      </c>
      <c r="K4296" s="39">
        <f t="shared" si="202"/>
        <v>0.74531243749999998</v>
      </c>
      <c r="L4296" s="2" t="str">
        <f t="shared" si="203"/>
        <v>A</v>
      </c>
      <c r="M4296" s="2" t="s">
        <v>776</v>
      </c>
      <c r="N4296" s="2" t="s">
        <v>422</v>
      </c>
      <c r="O4296" s="2" t="s">
        <v>70</v>
      </c>
    </row>
    <row r="4297" spans="1:15">
      <c r="A4297" s="42">
        <v>41115</v>
      </c>
      <c r="B4297" s="42">
        <v>53898</v>
      </c>
      <c r="C4297" s="130">
        <v>420</v>
      </c>
      <c r="D4297" s="43">
        <v>8.5099999999999995E-2</v>
      </c>
      <c r="E4297" s="43">
        <v>0.08</v>
      </c>
      <c r="F4297" s="44">
        <v>118000</v>
      </c>
      <c r="G4297" s="44">
        <v>118000</v>
      </c>
      <c r="H4297" s="44">
        <v>82553.759999999995</v>
      </c>
      <c r="I4297" s="44">
        <v>87999.99</v>
      </c>
      <c r="J4297" s="68">
        <f t="shared" si="201"/>
        <v>0.69960813559322033</v>
      </c>
      <c r="K4297" s="43">
        <f t="shared" si="202"/>
        <v>0.74576262711864416</v>
      </c>
      <c r="L4297" s="41" t="str">
        <f t="shared" si="203"/>
        <v>A</v>
      </c>
      <c r="M4297" s="41" t="s">
        <v>1090</v>
      </c>
      <c r="N4297" s="41" t="s">
        <v>417</v>
      </c>
      <c r="O4297" s="41" t="s">
        <v>70</v>
      </c>
    </row>
    <row r="4298" spans="1:15">
      <c r="A4298" s="42">
        <v>41148</v>
      </c>
      <c r="B4298" s="42">
        <v>52105</v>
      </c>
      <c r="C4298" s="130">
        <v>360</v>
      </c>
      <c r="D4298" s="43">
        <v>8.5099999999999995E-2</v>
      </c>
      <c r="E4298" s="43">
        <v>0.08</v>
      </c>
      <c r="F4298" s="44">
        <v>200000</v>
      </c>
      <c r="G4298" s="44">
        <v>200000</v>
      </c>
      <c r="H4298" s="44">
        <v>138439.31</v>
      </c>
      <c r="I4298" s="44">
        <v>149158.9</v>
      </c>
      <c r="J4298" s="68">
        <f t="shared" si="201"/>
        <v>0.69219655000000002</v>
      </c>
      <c r="K4298" s="43">
        <f t="shared" si="202"/>
        <v>0.74579449999999992</v>
      </c>
      <c r="L4298" s="41" t="str">
        <f t="shared" si="203"/>
        <v>A</v>
      </c>
      <c r="M4298" s="41" t="s">
        <v>459</v>
      </c>
      <c r="N4298" s="41" t="s">
        <v>417</v>
      </c>
      <c r="O4298" s="41" t="s">
        <v>70</v>
      </c>
    </row>
    <row r="4299" spans="1:15">
      <c r="A4299" s="38">
        <v>41145</v>
      </c>
      <c r="B4299" s="38">
        <v>48450</v>
      </c>
      <c r="C4299" s="131">
        <v>240</v>
      </c>
      <c r="D4299" s="39">
        <v>8.5099999999999995E-2</v>
      </c>
      <c r="E4299" s="39">
        <v>0.08</v>
      </c>
      <c r="F4299" s="40">
        <v>133000</v>
      </c>
      <c r="G4299" s="40">
        <v>133000</v>
      </c>
      <c r="H4299" s="40">
        <v>87835.93</v>
      </c>
      <c r="I4299" s="40">
        <v>99214.34</v>
      </c>
      <c r="J4299" s="67">
        <f t="shared" si="201"/>
        <v>0.6604205263157894</v>
      </c>
      <c r="K4299" s="39">
        <f t="shared" si="202"/>
        <v>0.74597248120300752</v>
      </c>
      <c r="L4299" s="2" t="str">
        <f t="shared" si="203"/>
        <v>A</v>
      </c>
      <c r="M4299" s="2" t="s">
        <v>554</v>
      </c>
      <c r="N4299" s="2" t="s">
        <v>417</v>
      </c>
      <c r="O4299" s="2" t="s">
        <v>70</v>
      </c>
    </row>
    <row r="4300" spans="1:15">
      <c r="A4300" s="42">
        <v>41548</v>
      </c>
      <c r="B4300" s="42">
        <v>46113</v>
      </c>
      <c r="C4300" s="130">
        <v>150</v>
      </c>
      <c r="D4300" s="43">
        <v>8.5099999999999995E-2</v>
      </c>
      <c r="E4300" s="43">
        <v>7.5300000000000006E-2</v>
      </c>
      <c r="F4300" s="44">
        <v>191500</v>
      </c>
      <c r="G4300" s="44">
        <v>191500</v>
      </c>
      <c r="H4300" s="44">
        <v>129128.84</v>
      </c>
      <c r="I4300" s="44">
        <v>142899.99</v>
      </c>
      <c r="J4300" s="68">
        <f t="shared" si="201"/>
        <v>0.67430203655352483</v>
      </c>
      <c r="K4300" s="43">
        <f t="shared" si="202"/>
        <v>0.74621404699738902</v>
      </c>
      <c r="L4300" s="41" t="str">
        <f t="shared" si="203"/>
        <v>A</v>
      </c>
      <c r="M4300" s="41" t="s">
        <v>746</v>
      </c>
      <c r="N4300" s="41" t="s">
        <v>417</v>
      </c>
      <c r="O4300" s="41" t="s">
        <v>70</v>
      </c>
    </row>
    <row r="4301" spans="1:15">
      <c r="A4301" s="42">
        <v>41261</v>
      </c>
      <c r="B4301" s="42">
        <v>53618</v>
      </c>
      <c r="C4301" s="130">
        <v>406</v>
      </c>
      <c r="D4301" s="43">
        <v>8.5099999999999995E-2</v>
      </c>
      <c r="E4301" s="43">
        <v>0.08</v>
      </c>
      <c r="F4301" s="44">
        <v>184000</v>
      </c>
      <c r="G4301" s="44">
        <v>184000</v>
      </c>
      <c r="H4301" s="44">
        <v>130126.5</v>
      </c>
      <c r="I4301" s="44">
        <v>137330.76</v>
      </c>
      <c r="J4301" s="68">
        <f t="shared" si="201"/>
        <v>0.70720923913043476</v>
      </c>
      <c r="K4301" s="43">
        <f t="shared" si="202"/>
        <v>0.74636282608695659</v>
      </c>
      <c r="L4301" s="41" t="str">
        <f t="shared" si="203"/>
        <v>A</v>
      </c>
      <c r="M4301" s="41" t="s">
        <v>986</v>
      </c>
      <c r="N4301" s="41" t="s">
        <v>422</v>
      </c>
      <c r="O4301" s="41" t="s">
        <v>70</v>
      </c>
    </row>
    <row r="4302" spans="1:15">
      <c r="A4302" s="42">
        <v>41284</v>
      </c>
      <c r="B4302" s="42">
        <v>50354</v>
      </c>
      <c r="C4302" s="130">
        <v>298</v>
      </c>
      <c r="D4302" s="43">
        <v>8.5099999999999995E-2</v>
      </c>
      <c r="E4302" s="43">
        <v>8.5099999999999995E-2</v>
      </c>
      <c r="F4302" s="44">
        <v>150000</v>
      </c>
      <c r="G4302" s="44">
        <v>150000</v>
      </c>
      <c r="H4302" s="44">
        <v>103794.85</v>
      </c>
      <c r="I4302" s="44">
        <v>111977.3</v>
      </c>
      <c r="J4302" s="68">
        <f t="shared" si="201"/>
        <v>0.6919656666666667</v>
      </c>
      <c r="K4302" s="43">
        <f t="shared" si="202"/>
        <v>0.74651533333333331</v>
      </c>
      <c r="L4302" s="41" t="str">
        <f t="shared" si="203"/>
        <v>A</v>
      </c>
      <c r="M4302" s="41" t="s">
        <v>1065</v>
      </c>
      <c r="N4302" s="41" t="s">
        <v>416</v>
      </c>
      <c r="O4302" s="41" t="s">
        <v>70</v>
      </c>
    </row>
    <row r="4303" spans="1:15">
      <c r="A4303" s="38">
        <v>41341</v>
      </c>
      <c r="B4303" s="38">
        <v>48646</v>
      </c>
      <c r="C4303" s="131">
        <v>240</v>
      </c>
      <c r="D4303" s="39">
        <v>8.5099999999999995E-2</v>
      </c>
      <c r="E4303" s="39">
        <v>7.5300000000000006E-2</v>
      </c>
      <c r="F4303" s="40">
        <v>150000</v>
      </c>
      <c r="G4303" s="40">
        <v>150000</v>
      </c>
      <c r="H4303" s="40">
        <v>102502.3</v>
      </c>
      <c r="I4303" s="40">
        <v>111999.99</v>
      </c>
      <c r="J4303" s="67">
        <f t="shared" si="201"/>
        <v>0.68334866666666672</v>
      </c>
      <c r="K4303" s="39">
        <f t="shared" si="202"/>
        <v>0.74666660000000007</v>
      </c>
      <c r="L4303" s="2" t="str">
        <f t="shared" si="203"/>
        <v>A</v>
      </c>
      <c r="M4303" s="2" t="s">
        <v>481</v>
      </c>
      <c r="N4303" s="2" t="s">
        <v>417</v>
      </c>
      <c r="O4303" s="2" t="s">
        <v>70</v>
      </c>
    </row>
    <row r="4304" spans="1:15">
      <c r="A4304" s="42">
        <v>41124</v>
      </c>
      <c r="B4304" s="42">
        <v>53907</v>
      </c>
      <c r="C4304" s="130">
        <v>420</v>
      </c>
      <c r="D4304" s="43">
        <v>8.5099999999999995E-2</v>
      </c>
      <c r="E4304" s="43">
        <v>0.08</v>
      </c>
      <c r="F4304" s="44">
        <v>150000</v>
      </c>
      <c r="G4304" s="44">
        <v>150000</v>
      </c>
      <c r="H4304" s="44">
        <v>105388.17</v>
      </c>
      <c r="I4304" s="44">
        <v>111999.99</v>
      </c>
      <c r="J4304" s="68">
        <f t="shared" si="201"/>
        <v>0.70258779999999998</v>
      </c>
      <c r="K4304" s="43">
        <f t="shared" si="202"/>
        <v>0.74666660000000007</v>
      </c>
      <c r="L4304" s="41" t="str">
        <f t="shared" si="203"/>
        <v>A</v>
      </c>
      <c r="M4304" s="41" t="s">
        <v>472</v>
      </c>
      <c r="N4304" s="41" t="s">
        <v>426</v>
      </c>
      <c r="O4304" s="41" t="s">
        <v>70</v>
      </c>
    </row>
    <row r="4305" spans="1:15">
      <c r="A4305" s="42">
        <v>41086</v>
      </c>
      <c r="B4305" s="42">
        <v>52043</v>
      </c>
      <c r="C4305" s="130">
        <v>360</v>
      </c>
      <c r="D4305" s="43">
        <v>8.5099999999999995E-2</v>
      </c>
      <c r="E4305" s="43">
        <v>7.4400000000000008E-2</v>
      </c>
      <c r="F4305" s="44">
        <v>154000</v>
      </c>
      <c r="G4305" s="44">
        <v>154000</v>
      </c>
      <c r="H4305" s="44">
        <v>105952.61</v>
      </c>
      <c r="I4305" s="44">
        <v>114999.99</v>
      </c>
      <c r="J4305" s="68">
        <f t="shared" si="201"/>
        <v>0.688003961038961</v>
      </c>
      <c r="K4305" s="43">
        <f t="shared" si="202"/>
        <v>0.74675318181818184</v>
      </c>
      <c r="L4305" s="41" t="str">
        <f t="shared" si="203"/>
        <v>A</v>
      </c>
      <c r="M4305" s="41" t="s">
        <v>520</v>
      </c>
      <c r="N4305" s="41" t="s">
        <v>429</v>
      </c>
      <c r="O4305" s="41" t="s">
        <v>70</v>
      </c>
    </row>
    <row r="4306" spans="1:15">
      <c r="A4306" s="38">
        <v>41254</v>
      </c>
      <c r="B4306" s="38">
        <v>48559</v>
      </c>
      <c r="C4306" s="131">
        <v>240</v>
      </c>
      <c r="D4306" s="39">
        <v>8.5099999999999995E-2</v>
      </c>
      <c r="E4306" s="39">
        <v>7.5300000000000006E-2</v>
      </c>
      <c r="F4306" s="40">
        <v>127000</v>
      </c>
      <c r="G4306" s="40">
        <v>127000</v>
      </c>
      <c r="H4306" s="40">
        <v>85647.67</v>
      </c>
      <c r="I4306" s="40">
        <v>94850.2</v>
      </c>
      <c r="J4306" s="67">
        <f t="shared" si="201"/>
        <v>0.67439110236220468</v>
      </c>
      <c r="K4306" s="39">
        <f t="shared" si="202"/>
        <v>0.74685196850393698</v>
      </c>
      <c r="L4306" s="2" t="str">
        <f t="shared" si="203"/>
        <v>A</v>
      </c>
      <c r="M4306" s="2" t="s">
        <v>467</v>
      </c>
      <c r="N4306" s="2" t="s">
        <v>425</v>
      </c>
      <c r="O4306" s="2" t="s">
        <v>70</v>
      </c>
    </row>
    <row r="4307" spans="1:15">
      <c r="A4307" s="38">
        <v>41430</v>
      </c>
      <c r="B4307" s="38">
        <v>46817</v>
      </c>
      <c r="C4307" s="131">
        <v>177</v>
      </c>
      <c r="D4307" s="39">
        <v>8.5099999999999995E-2</v>
      </c>
      <c r="E4307" s="39">
        <v>0.08</v>
      </c>
      <c r="F4307" s="40">
        <v>160000</v>
      </c>
      <c r="G4307" s="40">
        <v>160000</v>
      </c>
      <c r="H4307" s="40">
        <v>107394.69</v>
      </c>
      <c r="I4307" s="40">
        <v>119499.99</v>
      </c>
      <c r="J4307" s="67">
        <f t="shared" si="201"/>
        <v>0.67121681249999998</v>
      </c>
      <c r="K4307" s="39">
        <f t="shared" si="202"/>
        <v>0.7468749375</v>
      </c>
      <c r="L4307" s="2" t="str">
        <f t="shared" si="203"/>
        <v>A</v>
      </c>
      <c r="M4307" s="2" t="s">
        <v>948</v>
      </c>
      <c r="N4307" s="2" t="s">
        <v>419</v>
      </c>
      <c r="O4307" s="2" t="s">
        <v>70</v>
      </c>
    </row>
    <row r="4308" spans="1:15">
      <c r="A4308" s="42">
        <v>41348</v>
      </c>
      <c r="B4308" s="42">
        <v>48653</v>
      </c>
      <c r="C4308" s="130">
        <v>240</v>
      </c>
      <c r="D4308" s="43">
        <v>8.5099999999999995E-2</v>
      </c>
      <c r="E4308" s="43">
        <v>7.4400000000000008E-2</v>
      </c>
      <c r="F4308" s="44">
        <v>170000</v>
      </c>
      <c r="G4308" s="44">
        <v>170000</v>
      </c>
      <c r="H4308" s="44">
        <v>116238.48</v>
      </c>
      <c r="I4308" s="44">
        <v>127035.62</v>
      </c>
      <c r="J4308" s="68">
        <f t="shared" si="201"/>
        <v>0.68375576470588229</v>
      </c>
      <c r="K4308" s="43">
        <f t="shared" si="202"/>
        <v>0.74726835294117644</v>
      </c>
      <c r="L4308" s="41" t="str">
        <f t="shared" si="203"/>
        <v>A</v>
      </c>
      <c r="M4308" s="41" t="s">
        <v>555</v>
      </c>
      <c r="N4308" s="41" t="s">
        <v>434</v>
      </c>
      <c r="O4308" s="41" t="s">
        <v>70</v>
      </c>
    </row>
    <row r="4309" spans="1:15">
      <c r="A4309" s="38">
        <v>41243</v>
      </c>
      <c r="B4309" s="38">
        <v>54026</v>
      </c>
      <c r="C4309" s="131">
        <v>420</v>
      </c>
      <c r="D4309" s="39">
        <v>8.5099999999999995E-2</v>
      </c>
      <c r="E4309" s="39">
        <v>0.08</v>
      </c>
      <c r="F4309" s="40">
        <v>191600</v>
      </c>
      <c r="G4309" s="40">
        <v>191600</v>
      </c>
      <c r="H4309" s="40">
        <v>135539.65</v>
      </c>
      <c r="I4309" s="40">
        <v>143217.54999999999</v>
      </c>
      <c r="J4309" s="67">
        <f t="shared" si="201"/>
        <v>0.70740944676409179</v>
      </c>
      <c r="K4309" s="39">
        <f t="shared" si="202"/>
        <v>0.7474819937369519</v>
      </c>
      <c r="L4309" s="2" t="str">
        <f t="shared" si="203"/>
        <v>A</v>
      </c>
      <c r="M4309" s="2" t="s">
        <v>538</v>
      </c>
      <c r="N4309" s="2" t="s">
        <v>417</v>
      </c>
      <c r="O4309" s="2" t="s">
        <v>70</v>
      </c>
    </row>
    <row r="4310" spans="1:15">
      <c r="A4310" s="38">
        <v>41095</v>
      </c>
      <c r="B4310" s="38">
        <v>48400</v>
      </c>
      <c r="C4310" s="131">
        <v>240</v>
      </c>
      <c r="D4310" s="39">
        <v>8.5099999999999995E-2</v>
      </c>
      <c r="E4310" s="39">
        <v>7.8100000000000003E-2</v>
      </c>
      <c r="F4310" s="40">
        <v>152000</v>
      </c>
      <c r="G4310" s="40">
        <v>152000</v>
      </c>
      <c r="H4310" s="40">
        <v>100242.54</v>
      </c>
      <c r="I4310" s="40">
        <v>113623.29</v>
      </c>
      <c r="J4310" s="67">
        <f t="shared" si="201"/>
        <v>0.65949039473684201</v>
      </c>
      <c r="K4310" s="39">
        <f t="shared" si="202"/>
        <v>0.74752164473684202</v>
      </c>
      <c r="L4310" s="2" t="str">
        <f t="shared" si="203"/>
        <v>A</v>
      </c>
      <c r="M4310" s="2" t="s">
        <v>467</v>
      </c>
      <c r="N4310" s="2" t="s">
        <v>425</v>
      </c>
      <c r="O4310" s="2" t="s">
        <v>70</v>
      </c>
    </row>
    <row r="4311" spans="1:15">
      <c r="A4311" s="38">
        <v>41117</v>
      </c>
      <c r="B4311" s="38">
        <v>48422</v>
      </c>
      <c r="C4311" s="131">
        <v>240</v>
      </c>
      <c r="D4311" s="39">
        <v>8.5099999999999995E-2</v>
      </c>
      <c r="E4311" s="39">
        <v>7.8100000000000003E-2</v>
      </c>
      <c r="F4311" s="40">
        <v>152000</v>
      </c>
      <c r="G4311" s="40">
        <v>152000</v>
      </c>
      <c r="H4311" s="40">
        <v>100194.15</v>
      </c>
      <c r="I4311" s="40">
        <v>113623.29</v>
      </c>
      <c r="J4311" s="67">
        <f t="shared" si="201"/>
        <v>0.65917203947368419</v>
      </c>
      <c r="K4311" s="39">
        <f t="shared" si="202"/>
        <v>0.74752164473684202</v>
      </c>
      <c r="L4311" s="2" t="str">
        <f t="shared" si="203"/>
        <v>A</v>
      </c>
      <c r="M4311" s="2" t="s">
        <v>467</v>
      </c>
      <c r="N4311" s="2" t="s">
        <v>425</v>
      </c>
      <c r="O4311" s="2" t="s">
        <v>70</v>
      </c>
    </row>
    <row r="4312" spans="1:15">
      <c r="A4312" s="42">
        <v>41150</v>
      </c>
      <c r="B4312" s="42">
        <v>50281</v>
      </c>
      <c r="C4312" s="130">
        <v>300</v>
      </c>
      <c r="D4312" s="43">
        <v>8.5099999999999995E-2</v>
      </c>
      <c r="E4312" s="43">
        <v>7.8100000000000003E-2</v>
      </c>
      <c r="F4312" s="44">
        <v>152000</v>
      </c>
      <c r="G4312" s="44">
        <v>152000</v>
      </c>
      <c r="H4312" s="44">
        <v>103532.35</v>
      </c>
      <c r="I4312" s="44">
        <v>113623.29</v>
      </c>
      <c r="J4312" s="68">
        <f t="shared" si="201"/>
        <v>0.68113388157894739</v>
      </c>
      <c r="K4312" s="43">
        <f t="shared" si="202"/>
        <v>0.74752164473684202</v>
      </c>
      <c r="L4312" s="41" t="str">
        <f t="shared" si="203"/>
        <v>A</v>
      </c>
      <c r="M4312" s="41" t="s">
        <v>467</v>
      </c>
      <c r="N4312" s="41" t="s">
        <v>425</v>
      </c>
      <c r="O4312" s="41" t="s">
        <v>70</v>
      </c>
    </row>
    <row r="4313" spans="1:15">
      <c r="A4313" s="42">
        <v>41121</v>
      </c>
      <c r="B4313" s="42">
        <v>50252</v>
      </c>
      <c r="C4313" s="130">
        <v>300</v>
      </c>
      <c r="D4313" s="43">
        <v>8.5099999999999995E-2</v>
      </c>
      <c r="E4313" s="43">
        <v>7.8100000000000003E-2</v>
      </c>
      <c r="F4313" s="44">
        <v>152000</v>
      </c>
      <c r="G4313" s="44">
        <v>152000</v>
      </c>
      <c r="H4313" s="44">
        <v>102992.98</v>
      </c>
      <c r="I4313" s="44">
        <v>113623.3</v>
      </c>
      <c r="J4313" s="68">
        <f t="shared" si="201"/>
        <v>0.67758539473684209</v>
      </c>
      <c r="K4313" s="43">
        <f t="shared" si="202"/>
        <v>0.74752171052631577</v>
      </c>
      <c r="L4313" s="41" t="str">
        <f t="shared" si="203"/>
        <v>A</v>
      </c>
      <c r="M4313" s="41" t="s">
        <v>467</v>
      </c>
      <c r="N4313" s="41" t="s">
        <v>425</v>
      </c>
      <c r="O4313" s="41" t="s">
        <v>70</v>
      </c>
    </row>
    <row r="4314" spans="1:15">
      <c r="A4314" s="42">
        <v>41353</v>
      </c>
      <c r="B4314" s="42">
        <v>44397</v>
      </c>
      <c r="C4314" s="130">
        <v>100</v>
      </c>
      <c r="D4314" s="43">
        <v>8.5099999999999995E-2</v>
      </c>
      <c r="E4314" s="43">
        <v>0.08</v>
      </c>
      <c r="F4314" s="44">
        <v>154000</v>
      </c>
      <c r="G4314" s="44">
        <v>154000</v>
      </c>
      <c r="H4314" s="44">
        <v>89782.47</v>
      </c>
      <c r="I4314" s="44">
        <v>115127.87</v>
      </c>
      <c r="J4314" s="68">
        <f t="shared" si="201"/>
        <v>0.58300305194805191</v>
      </c>
      <c r="K4314" s="43">
        <f t="shared" si="202"/>
        <v>0.74758357142857135</v>
      </c>
      <c r="L4314" s="41" t="str">
        <f t="shared" si="203"/>
        <v>AA</v>
      </c>
      <c r="M4314" s="41" t="s">
        <v>806</v>
      </c>
      <c r="N4314" s="41" t="s">
        <v>419</v>
      </c>
      <c r="O4314" s="41" t="s">
        <v>70</v>
      </c>
    </row>
    <row r="4315" spans="1:15">
      <c r="A4315" s="38">
        <v>41278</v>
      </c>
      <c r="B4315" s="38">
        <v>48583</v>
      </c>
      <c r="C4315" s="131">
        <v>240</v>
      </c>
      <c r="D4315" s="39">
        <v>8.5099999999999995E-2</v>
      </c>
      <c r="E4315" s="39">
        <v>7.8100000000000003E-2</v>
      </c>
      <c r="F4315" s="40">
        <v>107000</v>
      </c>
      <c r="G4315" s="40">
        <v>107000</v>
      </c>
      <c r="H4315" s="40">
        <v>72585.649999999994</v>
      </c>
      <c r="I4315" s="40">
        <v>79999.990000000005</v>
      </c>
      <c r="J4315" s="67">
        <f t="shared" si="201"/>
        <v>0.67837056074766344</v>
      </c>
      <c r="K4315" s="39">
        <f t="shared" si="202"/>
        <v>0.7476634579439253</v>
      </c>
      <c r="L4315" s="2" t="str">
        <f t="shared" si="203"/>
        <v>A</v>
      </c>
      <c r="M4315" s="2" t="s">
        <v>719</v>
      </c>
      <c r="N4315" s="2" t="s">
        <v>422</v>
      </c>
      <c r="O4315" s="2" t="s">
        <v>70</v>
      </c>
    </row>
    <row r="4316" spans="1:15">
      <c r="A4316" s="38">
        <v>41108</v>
      </c>
      <c r="B4316" s="38">
        <v>52065</v>
      </c>
      <c r="C4316" s="131">
        <v>360</v>
      </c>
      <c r="D4316" s="39">
        <v>8.5099999999999995E-2</v>
      </c>
      <c r="E4316" s="39">
        <v>7.5300000000000006E-2</v>
      </c>
      <c r="F4316" s="40">
        <v>107000</v>
      </c>
      <c r="G4316" s="40">
        <v>107000</v>
      </c>
      <c r="H4316" s="40">
        <v>74078.81</v>
      </c>
      <c r="I4316" s="40">
        <v>79999.990000000005</v>
      </c>
      <c r="J4316" s="67">
        <f t="shared" si="201"/>
        <v>0.6923253271028037</v>
      </c>
      <c r="K4316" s="39">
        <f t="shared" si="202"/>
        <v>0.7476634579439253</v>
      </c>
      <c r="L4316" s="2" t="str">
        <f t="shared" si="203"/>
        <v>A</v>
      </c>
      <c r="M4316" s="2" t="s">
        <v>634</v>
      </c>
      <c r="N4316" s="2" t="s">
        <v>421</v>
      </c>
      <c r="O4316" s="2" t="s">
        <v>70</v>
      </c>
    </row>
    <row r="4317" spans="1:15">
      <c r="A4317" s="42">
        <v>41086</v>
      </c>
      <c r="B4317" s="42">
        <v>52043</v>
      </c>
      <c r="C4317" s="130">
        <v>360</v>
      </c>
      <c r="D4317" s="43">
        <v>8.5099999999999995E-2</v>
      </c>
      <c r="E4317" s="43">
        <v>0.08</v>
      </c>
      <c r="F4317" s="44">
        <v>134460</v>
      </c>
      <c r="G4317" s="44">
        <v>134460</v>
      </c>
      <c r="H4317" s="44">
        <v>92740.67</v>
      </c>
      <c r="I4317" s="44">
        <v>100560.99</v>
      </c>
      <c r="J4317" s="68">
        <f t="shared" si="201"/>
        <v>0.68972683325896178</v>
      </c>
      <c r="K4317" s="43">
        <f t="shared" si="202"/>
        <v>0.74788777331548417</v>
      </c>
      <c r="L4317" s="41" t="str">
        <f t="shared" si="203"/>
        <v>A</v>
      </c>
      <c r="M4317" s="41" t="s">
        <v>1029</v>
      </c>
      <c r="N4317" s="41" t="s">
        <v>417</v>
      </c>
      <c r="O4317" s="41" t="s">
        <v>70</v>
      </c>
    </row>
    <row r="4318" spans="1:15">
      <c r="A4318" s="42">
        <v>41348</v>
      </c>
      <c r="B4318" s="42">
        <v>48653</v>
      </c>
      <c r="C4318" s="130">
        <v>240</v>
      </c>
      <c r="D4318" s="43">
        <v>8.5099999999999995E-2</v>
      </c>
      <c r="E4318" s="43">
        <v>0.08</v>
      </c>
      <c r="F4318" s="44">
        <v>125000</v>
      </c>
      <c r="G4318" s="44">
        <v>125000</v>
      </c>
      <c r="H4318" s="44">
        <v>85612.87</v>
      </c>
      <c r="I4318" s="44">
        <v>93499.99</v>
      </c>
      <c r="J4318" s="68">
        <f t="shared" si="201"/>
        <v>0.68490295999999995</v>
      </c>
      <c r="K4318" s="43">
        <f t="shared" si="202"/>
        <v>0.74799992000000004</v>
      </c>
      <c r="L4318" s="41" t="str">
        <f t="shared" si="203"/>
        <v>A</v>
      </c>
      <c r="M4318" s="41" t="s">
        <v>932</v>
      </c>
      <c r="N4318" s="41" t="s">
        <v>416</v>
      </c>
      <c r="O4318" s="41" t="s">
        <v>70</v>
      </c>
    </row>
    <row r="4319" spans="1:15">
      <c r="A4319" s="38">
        <v>41262</v>
      </c>
      <c r="B4319" s="38">
        <v>49359</v>
      </c>
      <c r="C4319" s="131">
        <v>266</v>
      </c>
      <c r="D4319" s="39">
        <v>8.5099999999999995E-2</v>
      </c>
      <c r="E4319" s="39">
        <v>0.08</v>
      </c>
      <c r="F4319" s="40">
        <v>127000</v>
      </c>
      <c r="G4319" s="40">
        <v>127000</v>
      </c>
      <c r="H4319" s="40">
        <v>86712.52</v>
      </c>
      <c r="I4319" s="40">
        <v>94999.99</v>
      </c>
      <c r="J4319" s="67">
        <f t="shared" si="201"/>
        <v>0.6827757480314961</v>
      </c>
      <c r="K4319" s="39">
        <f t="shared" si="202"/>
        <v>0.74803141732283474</v>
      </c>
      <c r="L4319" s="2" t="str">
        <f t="shared" si="203"/>
        <v>A</v>
      </c>
      <c r="M4319" s="2" t="s">
        <v>724</v>
      </c>
      <c r="N4319" s="2" t="s">
        <v>424</v>
      </c>
      <c r="O4319" s="2" t="s">
        <v>70</v>
      </c>
    </row>
    <row r="4320" spans="1:15">
      <c r="A4320" s="42">
        <v>41474</v>
      </c>
      <c r="B4320" s="42">
        <v>52431</v>
      </c>
      <c r="C4320" s="130">
        <v>360</v>
      </c>
      <c r="D4320" s="43">
        <v>8.5099999999999995E-2</v>
      </c>
      <c r="E4320" s="43">
        <v>7.5300000000000006E-2</v>
      </c>
      <c r="F4320" s="44">
        <v>127000</v>
      </c>
      <c r="G4320" s="44">
        <v>127000</v>
      </c>
      <c r="H4320" s="44">
        <v>62263.42</v>
      </c>
      <c r="I4320" s="44">
        <v>94999.99</v>
      </c>
      <c r="J4320" s="68">
        <f t="shared" si="201"/>
        <v>0.49026314960629919</v>
      </c>
      <c r="K4320" s="43">
        <f t="shared" si="202"/>
        <v>0.74803141732283474</v>
      </c>
      <c r="L4320" s="41" t="str">
        <f t="shared" si="203"/>
        <v>AA</v>
      </c>
      <c r="M4320" s="41" t="s">
        <v>466</v>
      </c>
      <c r="N4320" s="41" t="s">
        <v>421</v>
      </c>
      <c r="O4320" s="41" t="s">
        <v>70</v>
      </c>
    </row>
    <row r="4321" spans="1:15">
      <c r="A4321" s="42">
        <v>41101</v>
      </c>
      <c r="B4321" s="42">
        <v>48406</v>
      </c>
      <c r="C4321" s="130">
        <v>240</v>
      </c>
      <c r="D4321" s="43">
        <v>8.5099999999999995E-2</v>
      </c>
      <c r="E4321" s="43">
        <v>7.8100000000000003E-2</v>
      </c>
      <c r="F4321" s="44">
        <v>127000</v>
      </c>
      <c r="G4321" s="44">
        <v>127000</v>
      </c>
      <c r="H4321" s="44">
        <v>83793.39</v>
      </c>
      <c r="I4321" s="44">
        <v>95002.19</v>
      </c>
      <c r="J4321" s="68">
        <f t="shared" si="201"/>
        <v>0.65979047244094491</v>
      </c>
      <c r="K4321" s="43">
        <f t="shared" si="202"/>
        <v>0.74804874015748035</v>
      </c>
      <c r="L4321" s="41" t="str">
        <f t="shared" si="203"/>
        <v>A</v>
      </c>
      <c r="M4321" s="41" t="s">
        <v>467</v>
      </c>
      <c r="N4321" s="41" t="s">
        <v>425</v>
      </c>
      <c r="O4321" s="41" t="s">
        <v>70</v>
      </c>
    </row>
    <row r="4322" spans="1:15">
      <c r="A4322" s="42">
        <v>41212</v>
      </c>
      <c r="B4322" s="42">
        <v>52169</v>
      </c>
      <c r="C4322" s="130">
        <v>360</v>
      </c>
      <c r="D4322" s="43">
        <v>8.5099999999999995E-2</v>
      </c>
      <c r="E4322" s="43">
        <v>7.4400000000000008E-2</v>
      </c>
      <c r="F4322" s="44">
        <v>127000</v>
      </c>
      <c r="G4322" s="44">
        <v>127000</v>
      </c>
      <c r="H4322" s="44">
        <v>88614.66</v>
      </c>
      <c r="I4322" s="44">
        <v>95002.19</v>
      </c>
      <c r="J4322" s="68">
        <f t="shared" si="201"/>
        <v>0.6977532283464567</v>
      </c>
      <c r="K4322" s="43">
        <f t="shared" si="202"/>
        <v>0.74804874015748035</v>
      </c>
      <c r="L4322" s="41" t="str">
        <f t="shared" si="203"/>
        <v>A</v>
      </c>
      <c r="M4322" s="41" t="s">
        <v>467</v>
      </c>
      <c r="N4322" s="41" t="s">
        <v>425</v>
      </c>
      <c r="O4322" s="41" t="s">
        <v>70</v>
      </c>
    </row>
    <row r="4323" spans="1:15">
      <c r="A4323" s="42">
        <v>41089</v>
      </c>
      <c r="B4323" s="42">
        <v>52046</v>
      </c>
      <c r="C4323" s="130">
        <v>360</v>
      </c>
      <c r="D4323" s="43">
        <v>8.5099999999999995E-2</v>
      </c>
      <c r="E4323" s="43">
        <v>7.8100000000000003E-2</v>
      </c>
      <c r="F4323" s="44">
        <v>127000</v>
      </c>
      <c r="G4323" s="44">
        <v>127000</v>
      </c>
      <c r="H4323" s="44">
        <v>87631.42</v>
      </c>
      <c r="I4323" s="44">
        <v>95002.19</v>
      </c>
      <c r="J4323" s="68">
        <f t="shared" si="201"/>
        <v>0.69001118110236215</v>
      </c>
      <c r="K4323" s="43">
        <f t="shared" si="202"/>
        <v>0.74804874015748035</v>
      </c>
      <c r="L4323" s="41" t="str">
        <f t="shared" si="203"/>
        <v>A</v>
      </c>
      <c r="M4323" s="41" t="s">
        <v>467</v>
      </c>
      <c r="N4323" s="41" t="s">
        <v>425</v>
      </c>
      <c r="O4323" s="41" t="s">
        <v>70</v>
      </c>
    </row>
    <row r="4324" spans="1:15">
      <c r="A4324" s="42">
        <v>41121</v>
      </c>
      <c r="B4324" s="42">
        <v>45777</v>
      </c>
      <c r="C4324" s="130">
        <v>153</v>
      </c>
      <c r="D4324" s="43">
        <v>8.5099999999999995E-2</v>
      </c>
      <c r="E4324" s="43">
        <v>0.08</v>
      </c>
      <c r="F4324" s="44">
        <v>130000</v>
      </c>
      <c r="G4324" s="44">
        <v>130000</v>
      </c>
      <c r="H4324" s="44">
        <v>79168.77</v>
      </c>
      <c r="I4324" s="44">
        <v>97265.66</v>
      </c>
      <c r="J4324" s="68">
        <f t="shared" si="201"/>
        <v>0.6089905384615385</v>
      </c>
      <c r="K4324" s="43">
        <f t="shared" si="202"/>
        <v>0.74819738461538465</v>
      </c>
      <c r="L4324" s="41" t="str">
        <f t="shared" si="203"/>
        <v>AA</v>
      </c>
      <c r="M4324" s="41" t="s">
        <v>525</v>
      </c>
      <c r="N4324" s="41" t="s">
        <v>430</v>
      </c>
      <c r="O4324" s="41" t="s">
        <v>70</v>
      </c>
    </row>
    <row r="4325" spans="1:15">
      <c r="A4325" s="42">
        <v>41151</v>
      </c>
      <c r="B4325" s="42">
        <v>50282</v>
      </c>
      <c r="C4325" s="130">
        <v>300</v>
      </c>
      <c r="D4325" s="43">
        <v>8.5099999999999995E-2</v>
      </c>
      <c r="E4325" s="43">
        <v>0.08</v>
      </c>
      <c r="F4325" s="44">
        <v>126500</v>
      </c>
      <c r="G4325" s="44">
        <v>126500</v>
      </c>
      <c r="H4325" s="44">
        <v>86165.92</v>
      </c>
      <c r="I4325" s="44">
        <v>94654.99</v>
      </c>
      <c r="J4325" s="68">
        <f t="shared" si="201"/>
        <v>0.6811535177865613</v>
      </c>
      <c r="K4325" s="43">
        <f t="shared" si="202"/>
        <v>0.74826079051383398</v>
      </c>
      <c r="L4325" s="41" t="str">
        <f t="shared" si="203"/>
        <v>A</v>
      </c>
      <c r="M4325" s="41" t="s">
        <v>594</v>
      </c>
      <c r="N4325" s="41" t="s">
        <v>419</v>
      </c>
      <c r="O4325" s="41" t="s">
        <v>70</v>
      </c>
    </row>
    <row r="4326" spans="1:15">
      <c r="A4326" s="42">
        <v>41183</v>
      </c>
      <c r="B4326" s="42">
        <v>51227</v>
      </c>
      <c r="C4326" s="130">
        <v>330</v>
      </c>
      <c r="D4326" s="43">
        <v>8.5099999999999995E-2</v>
      </c>
      <c r="E4326" s="43">
        <v>7.5300000000000006E-2</v>
      </c>
      <c r="F4326" s="44">
        <v>182000</v>
      </c>
      <c r="G4326" s="44">
        <v>182000</v>
      </c>
      <c r="H4326" s="44">
        <v>83078.45</v>
      </c>
      <c r="I4326" s="44">
        <v>136184.20000000001</v>
      </c>
      <c r="J4326" s="68">
        <f t="shared" si="201"/>
        <v>0.45647499999999996</v>
      </c>
      <c r="K4326" s="43">
        <f t="shared" si="202"/>
        <v>0.74826483516483522</v>
      </c>
      <c r="L4326" s="41" t="str">
        <f t="shared" si="203"/>
        <v>AA</v>
      </c>
      <c r="M4326" s="41" t="s">
        <v>567</v>
      </c>
      <c r="N4326" s="41" t="s">
        <v>417</v>
      </c>
      <c r="O4326" s="41" t="s">
        <v>70</v>
      </c>
    </row>
    <row r="4327" spans="1:15">
      <c r="A4327" s="38">
        <v>41192</v>
      </c>
      <c r="B4327" s="38">
        <v>53975</v>
      </c>
      <c r="C4327" s="131">
        <v>420</v>
      </c>
      <c r="D4327" s="39">
        <v>8.5099999999999995E-2</v>
      </c>
      <c r="E4327" s="39">
        <v>7.5300000000000006E-2</v>
      </c>
      <c r="F4327" s="40">
        <v>200000</v>
      </c>
      <c r="G4327" s="40">
        <v>200000</v>
      </c>
      <c r="H4327" s="40">
        <v>141365.98000000001</v>
      </c>
      <c r="I4327" s="40">
        <v>149705.82999999999</v>
      </c>
      <c r="J4327" s="67">
        <f t="shared" si="201"/>
        <v>0.70682990000000001</v>
      </c>
      <c r="K4327" s="39">
        <f t="shared" si="202"/>
        <v>0.74852914999999998</v>
      </c>
      <c r="L4327" s="2" t="str">
        <f t="shared" si="203"/>
        <v>A</v>
      </c>
      <c r="M4327" s="2" t="s">
        <v>586</v>
      </c>
      <c r="N4327" s="2" t="s">
        <v>416</v>
      </c>
      <c r="O4327" s="2" t="s">
        <v>70</v>
      </c>
    </row>
    <row r="4328" spans="1:15">
      <c r="A4328" s="38">
        <v>41185</v>
      </c>
      <c r="B4328" s="38">
        <v>46663</v>
      </c>
      <c r="C4328" s="131">
        <v>180</v>
      </c>
      <c r="D4328" s="39">
        <v>8.5099999999999995E-2</v>
      </c>
      <c r="E4328" s="39">
        <v>0.08</v>
      </c>
      <c r="F4328" s="40">
        <v>171000</v>
      </c>
      <c r="G4328" s="40">
        <v>171000</v>
      </c>
      <c r="H4328" s="40">
        <v>109559.29</v>
      </c>
      <c r="I4328" s="40">
        <v>127999.99</v>
      </c>
      <c r="J4328" s="67">
        <f t="shared" si="201"/>
        <v>0.64069760233918127</v>
      </c>
      <c r="K4328" s="39">
        <f t="shared" si="202"/>
        <v>0.74853795321637429</v>
      </c>
      <c r="L4328" s="2" t="str">
        <f t="shared" si="203"/>
        <v>AA</v>
      </c>
      <c r="M4328" s="2" t="s">
        <v>495</v>
      </c>
      <c r="N4328" s="2" t="s">
        <v>424</v>
      </c>
      <c r="O4328" s="2" t="s">
        <v>70</v>
      </c>
    </row>
    <row r="4329" spans="1:15">
      <c r="A4329" s="38">
        <v>41338</v>
      </c>
      <c r="B4329" s="38">
        <v>48643</v>
      </c>
      <c r="C4329" s="131">
        <v>240</v>
      </c>
      <c r="D4329" s="39">
        <v>8.5099999999999995E-2</v>
      </c>
      <c r="E4329" s="39">
        <v>7.4400000000000008E-2</v>
      </c>
      <c r="F4329" s="40">
        <v>180000</v>
      </c>
      <c r="G4329" s="40">
        <v>180000</v>
      </c>
      <c r="H4329" s="40">
        <v>123448.96000000001</v>
      </c>
      <c r="I4329" s="40">
        <v>134762.41</v>
      </c>
      <c r="J4329" s="67">
        <f t="shared" si="201"/>
        <v>0.68582755555555563</v>
      </c>
      <c r="K4329" s="39">
        <f t="shared" si="202"/>
        <v>0.74868005555555561</v>
      </c>
      <c r="L4329" s="2" t="str">
        <f t="shared" si="203"/>
        <v>A</v>
      </c>
      <c r="M4329" s="2" t="s">
        <v>458</v>
      </c>
      <c r="N4329" s="2" t="s">
        <v>423</v>
      </c>
      <c r="O4329" s="2" t="s">
        <v>70</v>
      </c>
    </row>
    <row r="4330" spans="1:15">
      <c r="A4330" s="42">
        <v>41152</v>
      </c>
      <c r="B4330" s="42">
        <v>52109</v>
      </c>
      <c r="C4330" s="130">
        <v>360</v>
      </c>
      <c r="D4330" s="43">
        <v>8.5099999999999995E-2</v>
      </c>
      <c r="E4330" s="43">
        <v>7.8100000000000003E-2</v>
      </c>
      <c r="F4330" s="44">
        <v>195000</v>
      </c>
      <c r="G4330" s="44">
        <v>195000</v>
      </c>
      <c r="H4330" s="44">
        <v>135817.15</v>
      </c>
      <c r="I4330" s="44">
        <v>145999.99</v>
      </c>
      <c r="J4330" s="68">
        <f t="shared" si="201"/>
        <v>0.69649820512820515</v>
      </c>
      <c r="K4330" s="43">
        <f t="shared" si="202"/>
        <v>0.74871789743589734</v>
      </c>
      <c r="L4330" s="41" t="str">
        <f t="shared" si="203"/>
        <v>A</v>
      </c>
      <c r="M4330" s="41" t="s">
        <v>853</v>
      </c>
      <c r="N4330" s="41" t="s">
        <v>429</v>
      </c>
      <c r="O4330" s="41" t="s">
        <v>70</v>
      </c>
    </row>
    <row r="4331" spans="1:15">
      <c r="A4331" s="38">
        <v>41341</v>
      </c>
      <c r="B4331" s="38">
        <v>47157</v>
      </c>
      <c r="C4331" s="131">
        <v>191</v>
      </c>
      <c r="D4331" s="39">
        <v>8.5099999999999995E-2</v>
      </c>
      <c r="E4331" s="39">
        <v>7.5300000000000006E-2</v>
      </c>
      <c r="F4331" s="40">
        <v>130000</v>
      </c>
      <c r="G4331" s="40">
        <v>130000</v>
      </c>
      <c r="H4331" s="40">
        <v>86725.04</v>
      </c>
      <c r="I4331" s="40">
        <v>97401.93</v>
      </c>
      <c r="J4331" s="67">
        <f t="shared" si="201"/>
        <v>0.6671156923076923</v>
      </c>
      <c r="K4331" s="39">
        <f t="shared" si="202"/>
        <v>0.74924561538461532</v>
      </c>
      <c r="L4331" s="2" t="str">
        <f t="shared" si="203"/>
        <v>A</v>
      </c>
      <c r="M4331" s="2" t="s">
        <v>703</v>
      </c>
      <c r="N4331" s="2" t="s">
        <v>437</v>
      </c>
      <c r="O4331" s="2" t="s">
        <v>70</v>
      </c>
    </row>
    <row r="4332" spans="1:15">
      <c r="A4332" s="38">
        <v>41498</v>
      </c>
      <c r="B4332" s="38">
        <v>45150</v>
      </c>
      <c r="C4332" s="131">
        <v>120</v>
      </c>
      <c r="D4332" s="39">
        <v>8.5099999999999995E-2</v>
      </c>
      <c r="E4332" s="39">
        <v>8.5099999999999995E-2</v>
      </c>
      <c r="F4332" s="40">
        <v>139000</v>
      </c>
      <c r="G4332" s="40">
        <v>139000</v>
      </c>
      <c r="H4332" s="40">
        <v>89649.49</v>
      </c>
      <c r="I4332" s="40">
        <v>104191.72</v>
      </c>
      <c r="J4332" s="67">
        <f t="shared" si="201"/>
        <v>0.6449603597122302</v>
      </c>
      <c r="K4332" s="39">
        <f t="shared" si="202"/>
        <v>0.74958071942446047</v>
      </c>
      <c r="L4332" s="2" t="str">
        <f t="shared" si="203"/>
        <v>AA</v>
      </c>
      <c r="M4332" s="2" t="s">
        <v>467</v>
      </c>
      <c r="N4332" s="2" t="s">
        <v>425</v>
      </c>
      <c r="O4332" s="2" t="s">
        <v>70</v>
      </c>
    </row>
    <row r="4333" spans="1:15">
      <c r="A4333" s="38">
        <v>41502</v>
      </c>
      <c r="B4333" s="38">
        <v>47589</v>
      </c>
      <c r="C4333" s="131">
        <v>200</v>
      </c>
      <c r="D4333" s="39">
        <v>8.5099999999999995E-2</v>
      </c>
      <c r="E4333" s="39">
        <v>7.4400000000000008E-2</v>
      </c>
      <c r="F4333" s="40">
        <v>139000</v>
      </c>
      <c r="G4333" s="40">
        <v>139000</v>
      </c>
      <c r="H4333" s="40">
        <v>95972.800000000003</v>
      </c>
      <c r="I4333" s="40">
        <v>104191.72</v>
      </c>
      <c r="J4333" s="67">
        <f t="shared" si="201"/>
        <v>0.69045179856115113</v>
      </c>
      <c r="K4333" s="39">
        <f t="shared" si="202"/>
        <v>0.74958071942446047</v>
      </c>
      <c r="L4333" s="2" t="str">
        <f t="shared" si="203"/>
        <v>A</v>
      </c>
      <c r="M4333" s="2" t="s">
        <v>467</v>
      </c>
      <c r="N4333" s="2" t="s">
        <v>425</v>
      </c>
      <c r="O4333" s="2" t="s">
        <v>70</v>
      </c>
    </row>
    <row r="4334" spans="1:15">
      <c r="A4334" s="42">
        <v>41442</v>
      </c>
      <c r="B4334" s="42">
        <v>50573</v>
      </c>
      <c r="C4334" s="130">
        <v>300</v>
      </c>
      <c r="D4334" s="43">
        <v>8.5099999999999995E-2</v>
      </c>
      <c r="E4334" s="43">
        <v>7.8100000000000003E-2</v>
      </c>
      <c r="F4334" s="44">
        <v>139000</v>
      </c>
      <c r="G4334" s="44">
        <v>139000</v>
      </c>
      <c r="H4334" s="44">
        <v>98430.33</v>
      </c>
      <c r="I4334" s="44">
        <v>104191.72</v>
      </c>
      <c r="J4334" s="68">
        <f t="shared" si="201"/>
        <v>0.70813187050359716</v>
      </c>
      <c r="K4334" s="43">
        <f t="shared" si="202"/>
        <v>0.74958071942446047</v>
      </c>
      <c r="L4334" s="41" t="str">
        <f t="shared" si="203"/>
        <v>A</v>
      </c>
      <c r="M4334" s="41" t="s">
        <v>467</v>
      </c>
      <c r="N4334" s="41" t="s">
        <v>425</v>
      </c>
      <c r="O4334" s="41" t="s">
        <v>70</v>
      </c>
    </row>
    <row r="4335" spans="1:15">
      <c r="A4335" s="42">
        <v>41303</v>
      </c>
      <c r="B4335" s="42">
        <v>54086</v>
      </c>
      <c r="C4335" s="130">
        <v>420</v>
      </c>
      <c r="D4335" s="43">
        <v>8.5099999999999995E-2</v>
      </c>
      <c r="E4335" s="43">
        <v>7.5300000000000006E-2</v>
      </c>
      <c r="F4335" s="44">
        <v>200000</v>
      </c>
      <c r="G4335" s="44">
        <v>200000</v>
      </c>
      <c r="H4335" s="44">
        <v>85069.28</v>
      </c>
      <c r="I4335" s="44">
        <v>149936.75</v>
      </c>
      <c r="J4335" s="68">
        <f t="shared" si="201"/>
        <v>0.42534640000000001</v>
      </c>
      <c r="K4335" s="43">
        <f t="shared" si="202"/>
        <v>0.74968374999999998</v>
      </c>
      <c r="L4335" s="41" t="str">
        <f t="shared" si="203"/>
        <v>AA</v>
      </c>
      <c r="M4335" s="41" t="s">
        <v>590</v>
      </c>
      <c r="N4335" s="41" t="s">
        <v>418</v>
      </c>
      <c r="O4335" s="41" t="s">
        <v>70</v>
      </c>
    </row>
    <row r="4336" spans="1:15">
      <c r="A4336" s="42">
        <v>41134</v>
      </c>
      <c r="B4336" s="42">
        <v>53552</v>
      </c>
      <c r="C4336" s="130">
        <v>408</v>
      </c>
      <c r="D4336" s="43">
        <v>8.5099999999999995E-2</v>
      </c>
      <c r="E4336" s="43">
        <v>7.4400000000000008E-2</v>
      </c>
      <c r="F4336" s="44">
        <v>200000</v>
      </c>
      <c r="G4336" s="44">
        <v>200000</v>
      </c>
      <c r="H4336" s="44">
        <v>101258.34</v>
      </c>
      <c r="I4336" s="44">
        <v>149943.10999999999</v>
      </c>
      <c r="J4336" s="68">
        <f t="shared" si="201"/>
        <v>0.50629170000000001</v>
      </c>
      <c r="K4336" s="43">
        <f t="shared" si="202"/>
        <v>0.7497155499999999</v>
      </c>
      <c r="L4336" s="41" t="str">
        <f t="shared" si="203"/>
        <v>AA</v>
      </c>
      <c r="M4336" s="41" t="s">
        <v>1146</v>
      </c>
      <c r="N4336" s="41" t="s">
        <v>422</v>
      </c>
      <c r="O4336" s="41" t="s">
        <v>70</v>
      </c>
    </row>
    <row r="4337" spans="1:15">
      <c r="A4337" s="42">
        <v>41170</v>
      </c>
      <c r="B4337" s="42">
        <v>53953</v>
      </c>
      <c r="C4337" s="130">
        <v>420</v>
      </c>
      <c r="D4337" s="43">
        <v>8.5099999999999995E-2</v>
      </c>
      <c r="E4337" s="43">
        <v>7.5300000000000006E-2</v>
      </c>
      <c r="F4337" s="44">
        <v>200000</v>
      </c>
      <c r="G4337" s="44">
        <v>200000</v>
      </c>
      <c r="H4337" s="44">
        <v>141369</v>
      </c>
      <c r="I4337" s="44">
        <v>149999.43</v>
      </c>
      <c r="J4337" s="68">
        <f t="shared" si="201"/>
        <v>0.70684499999999995</v>
      </c>
      <c r="K4337" s="43">
        <f t="shared" si="202"/>
        <v>0.74999715</v>
      </c>
      <c r="L4337" s="41" t="str">
        <f t="shared" si="203"/>
        <v>A</v>
      </c>
      <c r="M4337" s="41" t="s">
        <v>699</v>
      </c>
      <c r="N4337" s="41" t="s">
        <v>421</v>
      </c>
      <c r="O4337" s="41" t="s">
        <v>70</v>
      </c>
    </row>
    <row r="4338" spans="1:15">
      <c r="A4338" s="42">
        <v>41234</v>
      </c>
      <c r="B4338" s="42">
        <v>44886</v>
      </c>
      <c r="C4338" s="130">
        <v>120</v>
      </c>
      <c r="D4338" s="43">
        <v>8.5099999999999995E-2</v>
      </c>
      <c r="E4338" s="43">
        <v>8.5099999999999995E-2</v>
      </c>
      <c r="F4338" s="44">
        <v>120000</v>
      </c>
      <c r="G4338" s="44">
        <v>120000</v>
      </c>
      <c r="H4338" s="44">
        <v>70594.41</v>
      </c>
      <c r="I4338" s="44">
        <v>89999.76</v>
      </c>
      <c r="J4338" s="68">
        <f t="shared" si="201"/>
        <v>0.58828675000000008</v>
      </c>
      <c r="K4338" s="43">
        <f t="shared" si="202"/>
        <v>0.74999799999999994</v>
      </c>
      <c r="L4338" s="41" t="str">
        <f t="shared" si="203"/>
        <v>AA</v>
      </c>
      <c r="M4338" s="41" t="s">
        <v>595</v>
      </c>
      <c r="N4338" s="41" t="s">
        <v>423</v>
      </c>
      <c r="O4338" s="41" t="s">
        <v>70</v>
      </c>
    </row>
    <row r="4339" spans="1:15">
      <c r="A4339" s="42">
        <v>41166</v>
      </c>
      <c r="B4339" s="42">
        <v>50297</v>
      </c>
      <c r="C4339" s="130">
        <v>300</v>
      </c>
      <c r="D4339" s="43">
        <v>8.5099999999999995E-2</v>
      </c>
      <c r="E4339" s="43">
        <v>7.4400000000000008E-2</v>
      </c>
      <c r="F4339" s="44">
        <v>90000</v>
      </c>
      <c r="G4339" s="44">
        <v>90000</v>
      </c>
      <c r="H4339" s="44">
        <v>61719.7</v>
      </c>
      <c r="I4339" s="44">
        <v>67499.990000000005</v>
      </c>
      <c r="J4339" s="68">
        <f t="shared" si="201"/>
        <v>0.68577444444444446</v>
      </c>
      <c r="K4339" s="43">
        <f t="shared" si="202"/>
        <v>0.74999988888888891</v>
      </c>
      <c r="L4339" s="41" t="str">
        <f t="shared" si="203"/>
        <v>A</v>
      </c>
      <c r="M4339" s="41" t="s">
        <v>941</v>
      </c>
      <c r="N4339" s="41" t="s">
        <v>421</v>
      </c>
      <c r="O4339" s="41" t="s">
        <v>70</v>
      </c>
    </row>
    <row r="4340" spans="1:15">
      <c r="A4340" s="42">
        <v>41163</v>
      </c>
      <c r="B4340" s="42">
        <v>48468</v>
      </c>
      <c r="C4340" s="130">
        <v>240</v>
      </c>
      <c r="D4340" s="43">
        <v>8.5099999999999995E-2</v>
      </c>
      <c r="E4340" s="43">
        <v>7.5300000000000006E-2</v>
      </c>
      <c r="F4340" s="44">
        <v>100000</v>
      </c>
      <c r="G4340" s="44">
        <v>100000</v>
      </c>
      <c r="H4340" s="44">
        <v>66773.36</v>
      </c>
      <c r="I4340" s="44">
        <v>74999.990000000005</v>
      </c>
      <c r="J4340" s="68">
        <f t="shared" si="201"/>
        <v>0.66773360000000004</v>
      </c>
      <c r="K4340" s="43">
        <f t="shared" si="202"/>
        <v>0.74999990000000005</v>
      </c>
      <c r="L4340" s="41" t="str">
        <f t="shared" si="203"/>
        <v>A</v>
      </c>
      <c r="M4340" s="41" t="s">
        <v>531</v>
      </c>
      <c r="N4340" s="41" t="s">
        <v>423</v>
      </c>
      <c r="O4340" s="41" t="s">
        <v>70</v>
      </c>
    </row>
    <row r="4341" spans="1:15">
      <c r="A4341" s="38">
        <v>41155</v>
      </c>
      <c r="B4341" s="38">
        <v>50286</v>
      </c>
      <c r="C4341" s="131">
        <v>300</v>
      </c>
      <c r="D4341" s="39">
        <v>8.5099999999999995E-2</v>
      </c>
      <c r="E4341" s="39">
        <v>0.08</v>
      </c>
      <c r="F4341" s="40">
        <v>104000</v>
      </c>
      <c r="G4341" s="40">
        <v>104000</v>
      </c>
      <c r="H4341" s="40">
        <v>71291.27</v>
      </c>
      <c r="I4341" s="40">
        <v>77999.990000000005</v>
      </c>
      <c r="J4341" s="67">
        <f t="shared" si="201"/>
        <v>0.68549298076923082</v>
      </c>
      <c r="K4341" s="39">
        <f t="shared" si="202"/>
        <v>0.74999990384615389</v>
      </c>
      <c r="L4341" s="2" t="str">
        <f t="shared" si="203"/>
        <v>A</v>
      </c>
      <c r="M4341" s="2" t="s">
        <v>999</v>
      </c>
      <c r="N4341" s="2" t="s">
        <v>427</v>
      </c>
      <c r="O4341" s="2" t="s">
        <v>70</v>
      </c>
    </row>
    <row r="4342" spans="1:15">
      <c r="A4342" s="38">
        <v>41201</v>
      </c>
      <c r="B4342" s="38">
        <v>44001</v>
      </c>
      <c r="C4342" s="131">
        <v>92</v>
      </c>
      <c r="D4342" s="39">
        <v>8.5099999999999995E-2</v>
      </c>
      <c r="E4342" s="39">
        <v>7.8100000000000003E-2</v>
      </c>
      <c r="F4342" s="40">
        <v>120000</v>
      </c>
      <c r="G4342" s="40">
        <v>120000</v>
      </c>
      <c r="H4342" s="40">
        <v>63371.98</v>
      </c>
      <c r="I4342" s="40">
        <v>89999.99</v>
      </c>
      <c r="J4342" s="67">
        <f t="shared" si="201"/>
        <v>0.52809983333333332</v>
      </c>
      <c r="K4342" s="39">
        <f t="shared" si="202"/>
        <v>0.74999991666666666</v>
      </c>
      <c r="L4342" s="2" t="str">
        <f t="shared" si="203"/>
        <v>AA</v>
      </c>
      <c r="M4342" s="2" t="s">
        <v>459</v>
      </c>
      <c r="N4342" s="2" t="s">
        <v>417</v>
      </c>
      <c r="O4342" s="2" t="s">
        <v>70</v>
      </c>
    </row>
    <row r="4343" spans="1:15">
      <c r="A4343" s="42">
        <v>41365</v>
      </c>
      <c r="B4343" s="42">
        <v>45017</v>
      </c>
      <c r="C4343" s="130">
        <v>120</v>
      </c>
      <c r="D4343" s="43">
        <v>8.5099999999999995E-2</v>
      </c>
      <c r="E4343" s="43">
        <v>7.5300000000000006E-2</v>
      </c>
      <c r="F4343" s="44">
        <v>120000</v>
      </c>
      <c r="G4343" s="44">
        <v>120000</v>
      </c>
      <c r="H4343" s="44">
        <v>74377.759999999995</v>
      </c>
      <c r="I4343" s="44">
        <v>89999.99</v>
      </c>
      <c r="J4343" s="68">
        <f t="shared" si="201"/>
        <v>0.61981466666666662</v>
      </c>
      <c r="K4343" s="43">
        <f t="shared" si="202"/>
        <v>0.74999991666666666</v>
      </c>
      <c r="L4343" s="41" t="str">
        <f t="shared" si="203"/>
        <v>AA</v>
      </c>
      <c r="M4343" s="41" t="s">
        <v>476</v>
      </c>
      <c r="N4343" s="41" t="s">
        <v>421</v>
      </c>
      <c r="O4343" s="41" t="s">
        <v>70</v>
      </c>
    </row>
    <row r="4344" spans="1:15">
      <c r="A4344" s="42">
        <v>41579</v>
      </c>
      <c r="B4344" s="42">
        <v>45231</v>
      </c>
      <c r="C4344" s="130">
        <v>120</v>
      </c>
      <c r="D4344" s="43">
        <v>8.5099999999999995E-2</v>
      </c>
      <c r="E4344" s="43">
        <v>7.8100000000000003E-2</v>
      </c>
      <c r="F4344" s="44">
        <v>120000</v>
      </c>
      <c r="G4344" s="44">
        <v>120000</v>
      </c>
      <c r="H4344" s="44">
        <v>79587.98</v>
      </c>
      <c r="I4344" s="44">
        <v>89999.99</v>
      </c>
      <c r="J4344" s="68">
        <f t="shared" si="201"/>
        <v>0.66323316666666665</v>
      </c>
      <c r="K4344" s="43">
        <f t="shared" si="202"/>
        <v>0.74999991666666666</v>
      </c>
      <c r="L4344" s="41" t="str">
        <f t="shared" si="203"/>
        <v>A</v>
      </c>
      <c r="M4344" s="41" t="s">
        <v>393</v>
      </c>
      <c r="N4344" s="41" t="s">
        <v>421</v>
      </c>
      <c r="O4344" s="41" t="s">
        <v>70</v>
      </c>
    </row>
    <row r="4345" spans="1:15">
      <c r="A4345" s="38">
        <v>41561</v>
      </c>
      <c r="B4345" s="38">
        <v>45944</v>
      </c>
      <c r="C4345" s="131">
        <v>144</v>
      </c>
      <c r="D4345" s="39">
        <v>8.5099999999999995E-2</v>
      </c>
      <c r="E4345" s="39">
        <v>0.08</v>
      </c>
      <c r="F4345" s="40">
        <v>120000</v>
      </c>
      <c r="G4345" s="40">
        <v>120000</v>
      </c>
      <c r="H4345" s="40">
        <v>80944.66</v>
      </c>
      <c r="I4345" s="40">
        <v>89999.99</v>
      </c>
      <c r="J4345" s="67">
        <f t="shared" si="201"/>
        <v>0.67453883333333331</v>
      </c>
      <c r="K4345" s="39">
        <f t="shared" si="202"/>
        <v>0.74999991666666666</v>
      </c>
      <c r="L4345" s="2" t="str">
        <f t="shared" si="203"/>
        <v>A</v>
      </c>
      <c r="M4345" s="2" t="s">
        <v>491</v>
      </c>
      <c r="N4345" s="2" t="s">
        <v>416</v>
      </c>
      <c r="O4345" s="2" t="s">
        <v>70</v>
      </c>
    </row>
    <row r="4346" spans="1:15">
      <c r="A4346" s="38">
        <v>41115</v>
      </c>
      <c r="B4346" s="38">
        <v>50246</v>
      </c>
      <c r="C4346" s="131">
        <v>300</v>
      </c>
      <c r="D4346" s="39">
        <v>8.5099999999999995E-2</v>
      </c>
      <c r="E4346" s="39">
        <v>7.5300000000000006E-2</v>
      </c>
      <c r="F4346" s="40">
        <v>120000</v>
      </c>
      <c r="G4346" s="40">
        <v>120000</v>
      </c>
      <c r="H4346" s="40">
        <v>81744.36</v>
      </c>
      <c r="I4346" s="40">
        <v>89999.99</v>
      </c>
      <c r="J4346" s="67">
        <f t="shared" si="201"/>
        <v>0.681203</v>
      </c>
      <c r="K4346" s="39">
        <f t="shared" si="202"/>
        <v>0.74999991666666666</v>
      </c>
      <c r="L4346" s="2" t="str">
        <f t="shared" si="203"/>
        <v>A</v>
      </c>
      <c r="M4346" s="2" t="s">
        <v>453</v>
      </c>
      <c r="N4346" s="2" t="s">
        <v>418</v>
      </c>
      <c r="O4346" s="2" t="s">
        <v>70</v>
      </c>
    </row>
    <row r="4347" spans="1:15">
      <c r="A4347" s="38">
        <v>41122</v>
      </c>
      <c r="B4347" s="38">
        <v>51775</v>
      </c>
      <c r="C4347" s="131">
        <v>350</v>
      </c>
      <c r="D4347" s="39">
        <v>8.5099999999999995E-2</v>
      </c>
      <c r="E4347" s="39">
        <v>0.08</v>
      </c>
      <c r="F4347" s="40">
        <v>120000</v>
      </c>
      <c r="G4347" s="40">
        <v>120000</v>
      </c>
      <c r="H4347" s="40">
        <v>83248.08</v>
      </c>
      <c r="I4347" s="40">
        <v>89999.99</v>
      </c>
      <c r="J4347" s="67">
        <f t="shared" si="201"/>
        <v>0.69373399999999996</v>
      </c>
      <c r="K4347" s="39">
        <f t="shared" si="202"/>
        <v>0.74999991666666666</v>
      </c>
      <c r="L4347" s="2" t="str">
        <f t="shared" si="203"/>
        <v>A</v>
      </c>
      <c r="M4347" s="2" t="s">
        <v>449</v>
      </c>
      <c r="N4347" s="2" t="s">
        <v>418</v>
      </c>
      <c r="O4347" s="2" t="s">
        <v>70</v>
      </c>
    </row>
    <row r="4348" spans="1:15">
      <c r="A4348" s="38">
        <v>41499</v>
      </c>
      <c r="B4348" s="38">
        <v>51514</v>
      </c>
      <c r="C4348" s="131">
        <v>329</v>
      </c>
      <c r="D4348" s="39">
        <v>8.5099999999999995E-2</v>
      </c>
      <c r="E4348" s="39">
        <v>7.5300000000000006E-2</v>
      </c>
      <c r="F4348" s="40">
        <v>140000</v>
      </c>
      <c r="G4348" s="40">
        <v>140000</v>
      </c>
      <c r="H4348" s="40">
        <v>95473.96</v>
      </c>
      <c r="I4348" s="40">
        <v>104999.99</v>
      </c>
      <c r="J4348" s="67">
        <f t="shared" si="201"/>
        <v>0.68195685714285714</v>
      </c>
      <c r="K4348" s="39">
        <f t="shared" si="202"/>
        <v>0.74999992857142861</v>
      </c>
      <c r="L4348" s="2" t="str">
        <f t="shared" si="203"/>
        <v>A</v>
      </c>
      <c r="M4348" s="2" t="s">
        <v>805</v>
      </c>
      <c r="N4348" s="2" t="s">
        <v>422</v>
      </c>
      <c r="O4348" s="2" t="s">
        <v>70</v>
      </c>
    </row>
    <row r="4349" spans="1:15">
      <c r="A4349" s="38">
        <v>41208</v>
      </c>
      <c r="B4349" s="38">
        <v>52347</v>
      </c>
      <c r="C4349" s="131">
        <v>366</v>
      </c>
      <c r="D4349" s="39">
        <v>8.5099999999999995E-2</v>
      </c>
      <c r="E4349" s="39">
        <v>7.5300000000000006E-2</v>
      </c>
      <c r="F4349" s="40">
        <v>150000</v>
      </c>
      <c r="G4349" s="40">
        <v>150000</v>
      </c>
      <c r="H4349" s="40">
        <v>105142</v>
      </c>
      <c r="I4349" s="40">
        <v>112499.99</v>
      </c>
      <c r="J4349" s="67">
        <f t="shared" si="201"/>
        <v>0.70094666666666672</v>
      </c>
      <c r="K4349" s="39">
        <f t="shared" si="202"/>
        <v>0.74999993333333337</v>
      </c>
      <c r="L4349" s="2" t="str">
        <f t="shared" si="203"/>
        <v>A</v>
      </c>
      <c r="M4349" s="2" t="s">
        <v>769</v>
      </c>
      <c r="N4349" s="2" t="s">
        <v>440</v>
      </c>
      <c r="O4349" s="2" t="s">
        <v>70</v>
      </c>
    </row>
    <row r="4350" spans="1:15">
      <c r="A4350" s="38">
        <v>41668</v>
      </c>
      <c r="B4350" s="38">
        <v>46872</v>
      </c>
      <c r="C4350" s="131">
        <v>171</v>
      </c>
      <c r="D4350" s="39">
        <v>8.5099999999999995E-2</v>
      </c>
      <c r="E4350" s="39">
        <v>7.5300000000000006E-2</v>
      </c>
      <c r="F4350" s="40">
        <v>160000</v>
      </c>
      <c r="G4350" s="40">
        <v>160000</v>
      </c>
      <c r="H4350" s="40">
        <v>93944.98</v>
      </c>
      <c r="I4350" s="40">
        <v>119999.99</v>
      </c>
      <c r="J4350" s="67">
        <f t="shared" si="201"/>
        <v>0.58715612500000003</v>
      </c>
      <c r="K4350" s="39">
        <f t="shared" si="202"/>
        <v>0.74999993750000005</v>
      </c>
      <c r="L4350" s="2" t="str">
        <f t="shared" si="203"/>
        <v>AA</v>
      </c>
      <c r="M4350" s="2" t="s">
        <v>713</v>
      </c>
      <c r="N4350" s="2" t="s">
        <v>418</v>
      </c>
      <c r="O4350" s="2" t="s">
        <v>70</v>
      </c>
    </row>
    <row r="4351" spans="1:15">
      <c r="A4351" s="42">
        <v>41143</v>
      </c>
      <c r="B4351" s="42">
        <v>47474</v>
      </c>
      <c r="C4351" s="130">
        <v>208</v>
      </c>
      <c r="D4351" s="43">
        <v>8.5099999999999995E-2</v>
      </c>
      <c r="E4351" s="43">
        <v>7.5300000000000006E-2</v>
      </c>
      <c r="F4351" s="44">
        <v>160000</v>
      </c>
      <c r="G4351" s="44">
        <v>160000</v>
      </c>
      <c r="H4351" s="44">
        <v>103943.26</v>
      </c>
      <c r="I4351" s="44">
        <v>119999.99</v>
      </c>
      <c r="J4351" s="68">
        <f t="shared" si="201"/>
        <v>0.64964537499999997</v>
      </c>
      <c r="K4351" s="43">
        <f t="shared" si="202"/>
        <v>0.74999993750000005</v>
      </c>
      <c r="L4351" s="41" t="str">
        <f t="shared" si="203"/>
        <v>AA</v>
      </c>
      <c r="M4351" s="41" t="s">
        <v>449</v>
      </c>
      <c r="N4351" s="41" t="s">
        <v>418</v>
      </c>
      <c r="O4351" s="41" t="s">
        <v>70</v>
      </c>
    </row>
    <row r="4352" spans="1:15">
      <c r="A4352" s="38">
        <v>41571</v>
      </c>
      <c r="B4352" s="38">
        <v>48754</v>
      </c>
      <c r="C4352" s="131">
        <v>236</v>
      </c>
      <c r="D4352" s="39">
        <v>8.5099999999999995E-2</v>
      </c>
      <c r="E4352" s="39">
        <v>7.8100000000000003E-2</v>
      </c>
      <c r="F4352" s="40">
        <v>160000</v>
      </c>
      <c r="G4352" s="40">
        <v>160000</v>
      </c>
      <c r="H4352" s="40">
        <v>113069.36</v>
      </c>
      <c r="I4352" s="40">
        <v>119999.99</v>
      </c>
      <c r="J4352" s="67">
        <f t="shared" si="201"/>
        <v>0.70668350000000002</v>
      </c>
      <c r="K4352" s="39">
        <f t="shared" si="202"/>
        <v>0.74999993750000005</v>
      </c>
      <c r="L4352" s="2" t="str">
        <f t="shared" si="203"/>
        <v>A</v>
      </c>
      <c r="M4352" s="2" t="s">
        <v>660</v>
      </c>
      <c r="N4352" s="2" t="s">
        <v>439</v>
      </c>
      <c r="O4352" s="2" t="s">
        <v>70</v>
      </c>
    </row>
    <row r="4353" spans="1:15">
      <c r="A4353" s="38">
        <v>41326</v>
      </c>
      <c r="B4353" s="38">
        <v>49055</v>
      </c>
      <c r="C4353" s="131">
        <v>254</v>
      </c>
      <c r="D4353" s="39">
        <v>8.5099999999999995E-2</v>
      </c>
      <c r="E4353" s="39">
        <v>7.8100000000000003E-2</v>
      </c>
      <c r="F4353" s="40">
        <v>160000</v>
      </c>
      <c r="G4353" s="40">
        <v>160000</v>
      </c>
      <c r="H4353" s="40">
        <v>101757.44</v>
      </c>
      <c r="I4353" s="40">
        <v>119999.99</v>
      </c>
      <c r="J4353" s="67">
        <f t="shared" si="201"/>
        <v>0.63598399999999999</v>
      </c>
      <c r="K4353" s="39">
        <f t="shared" si="202"/>
        <v>0.74999993750000005</v>
      </c>
      <c r="L4353" s="2" t="str">
        <f t="shared" si="203"/>
        <v>AA</v>
      </c>
      <c r="M4353" s="2" t="s">
        <v>548</v>
      </c>
      <c r="N4353" s="2" t="s">
        <v>433</v>
      </c>
      <c r="O4353" s="2" t="s">
        <v>70</v>
      </c>
    </row>
    <row r="4354" spans="1:15">
      <c r="A4354" s="42">
        <v>41446</v>
      </c>
      <c r="B4354" s="42">
        <v>49420</v>
      </c>
      <c r="C4354" s="130">
        <v>262</v>
      </c>
      <c r="D4354" s="43">
        <v>8.5099999999999995E-2</v>
      </c>
      <c r="E4354" s="43">
        <v>0.08</v>
      </c>
      <c r="F4354" s="44">
        <v>160000</v>
      </c>
      <c r="G4354" s="44">
        <v>160000</v>
      </c>
      <c r="H4354" s="44">
        <v>112146.36</v>
      </c>
      <c r="I4354" s="44">
        <v>119999.99</v>
      </c>
      <c r="J4354" s="68">
        <f t="shared" si="201"/>
        <v>0.70091475000000003</v>
      </c>
      <c r="K4354" s="43">
        <f t="shared" si="202"/>
        <v>0.74999993750000005</v>
      </c>
      <c r="L4354" s="41" t="str">
        <f t="shared" si="203"/>
        <v>A</v>
      </c>
      <c r="M4354" s="41" t="s">
        <v>564</v>
      </c>
      <c r="N4354" s="41" t="s">
        <v>417</v>
      </c>
      <c r="O4354" s="41" t="s">
        <v>70</v>
      </c>
    </row>
    <row r="4355" spans="1:15">
      <c r="A4355" s="42">
        <v>41367</v>
      </c>
      <c r="B4355" s="42">
        <v>49798</v>
      </c>
      <c r="C4355" s="130">
        <v>277</v>
      </c>
      <c r="D4355" s="43">
        <v>8.5099999999999995E-2</v>
      </c>
      <c r="E4355" s="43">
        <v>7.4400000000000008E-2</v>
      </c>
      <c r="F4355" s="44">
        <v>160000</v>
      </c>
      <c r="G4355" s="44">
        <v>160000</v>
      </c>
      <c r="H4355" s="44">
        <v>111953.07</v>
      </c>
      <c r="I4355" s="44">
        <v>119999.99</v>
      </c>
      <c r="J4355" s="68">
        <f t="shared" ref="J4355:J4418" si="204">H4355/G4355</f>
        <v>0.69970668750000009</v>
      </c>
      <c r="K4355" s="43">
        <f t="shared" ref="K4355:K4418" si="205">I4355/G4355</f>
        <v>0.74999993750000005</v>
      </c>
      <c r="L4355" s="41" t="str">
        <f t="shared" ref="L4355:L4418" si="206">IF(J4355&lt;=65%,"AA",IF(J4355&lt;=75%,"A",IF(J4355&lt;=85%,"B","C")))</f>
        <v>A</v>
      </c>
      <c r="M4355" s="41" t="s">
        <v>1172</v>
      </c>
      <c r="N4355" s="41" t="s">
        <v>439</v>
      </c>
      <c r="O4355" s="41" t="s">
        <v>70</v>
      </c>
    </row>
    <row r="4356" spans="1:15">
      <c r="A4356" s="38">
        <v>41075</v>
      </c>
      <c r="B4356" s="38">
        <v>50206</v>
      </c>
      <c r="C4356" s="131">
        <v>300</v>
      </c>
      <c r="D4356" s="39">
        <v>8.5099999999999995E-2</v>
      </c>
      <c r="E4356" s="39">
        <v>7.8100000000000003E-2</v>
      </c>
      <c r="F4356" s="40">
        <v>160000</v>
      </c>
      <c r="G4356" s="40">
        <v>160000</v>
      </c>
      <c r="H4356" s="40">
        <v>108554.52</v>
      </c>
      <c r="I4356" s="40">
        <v>119999.99</v>
      </c>
      <c r="J4356" s="67">
        <f t="shared" si="204"/>
        <v>0.67846574999999998</v>
      </c>
      <c r="K4356" s="39">
        <f t="shared" si="205"/>
        <v>0.74999993750000005</v>
      </c>
      <c r="L4356" s="2" t="str">
        <f t="shared" si="206"/>
        <v>A</v>
      </c>
      <c r="M4356" s="2" t="s">
        <v>531</v>
      </c>
      <c r="N4356" s="2" t="s">
        <v>423</v>
      </c>
      <c r="O4356" s="2" t="s">
        <v>70</v>
      </c>
    </row>
    <row r="4357" spans="1:15">
      <c r="A4357" s="38">
        <v>41172</v>
      </c>
      <c r="B4357" s="38">
        <v>52129</v>
      </c>
      <c r="C4357" s="131">
        <v>360</v>
      </c>
      <c r="D4357" s="39">
        <v>8.5099999999999995E-2</v>
      </c>
      <c r="E4357" s="39">
        <v>7.5300000000000006E-2</v>
      </c>
      <c r="F4357" s="40">
        <v>160000</v>
      </c>
      <c r="G4357" s="40">
        <v>160000</v>
      </c>
      <c r="H4357" s="40">
        <v>93323.31</v>
      </c>
      <c r="I4357" s="40">
        <v>119999.99</v>
      </c>
      <c r="J4357" s="67">
        <f t="shared" si="204"/>
        <v>0.5832706875</v>
      </c>
      <c r="K4357" s="39">
        <f t="shared" si="205"/>
        <v>0.74999993750000005</v>
      </c>
      <c r="L4357" s="2" t="str">
        <f t="shared" si="206"/>
        <v>AA</v>
      </c>
      <c r="M4357" s="2" t="s">
        <v>694</v>
      </c>
      <c r="N4357" s="2" t="s">
        <v>416</v>
      </c>
      <c r="O4357" s="2" t="s">
        <v>70</v>
      </c>
    </row>
    <row r="4358" spans="1:15">
      <c r="A4358" s="42">
        <v>41663</v>
      </c>
      <c r="B4358" s="42">
        <v>45771</v>
      </c>
      <c r="C4358" s="130">
        <v>135</v>
      </c>
      <c r="D4358" s="43">
        <v>8.5099999999999995E-2</v>
      </c>
      <c r="E4358" s="43">
        <v>7.4400000000000008E-2</v>
      </c>
      <c r="F4358" s="44">
        <v>180000</v>
      </c>
      <c r="G4358" s="44">
        <v>180000</v>
      </c>
      <c r="H4358" s="44">
        <v>103272.33</v>
      </c>
      <c r="I4358" s="44">
        <v>134999.99</v>
      </c>
      <c r="J4358" s="68">
        <f t="shared" si="204"/>
        <v>0.57373516666666668</v>
      </c>
      <c r="K4358" s="43">
        <f t="shared" si="205"/>
        <v>0.7499999444444444</v>
      </c>
      <c r="L4358" s="41" t="str">
        <f t="shared" si="206"/>
        <v>AA</v>
      </c>
      <c r="M4358" s="41" t="s">
        <v>602</v>
      </c>
      <c r="N4358" s="41" t="s">
        <v>421</v>
      </c>
      <c r="O4358" s="41" t="s">
        <v>70</v>
      </c>
    </row>
    <row r="4359" spans="1:15">
      <c r="A4359" s="38">
        <v>41325</v>
      </c>
      <c r="B4359" s="38">
        <v>49237</v>
      </c>
      <c r="C4359" s="131">
        <v>260</v>
      </c>
      <c r="D4359" s="39">
        <v>8.5099999999999995E-2</v>
      </c>
      <c r="E4359" s="39">
        <v>7.5300000000000006E-2</v>
      </c>
      <c r="F4359" s="40">
        <v>180000</v>
      </c>
      <c r="G4359" s="40">
        <v>180000</v>
      </c>
      <c r="H4359" s="40">
        <v>124038.54</v>
      </c>
      <c r="I4359" s="40">
        <v>134999.99</v>
      </c>
      <c r="J4359" s="67">
        <f t="shared" si="204"/>
        <v>0.68910299999999991</v>
      </c>
      <c r="K4359" s="39">
        <f t="shared" si="205"/>
        <v>0.7499999444444444</v>
      </c>
      <c r="L4359" s="2" t="str">
        <f t="shared" si="206"/>
        <v>A</v>
      </c>
      <c r="M4359" s="2" t="s">
        <v>943</v>
      </c>
      <c r="N4359" s="2" t="s">
        <v>427</v>
      </c>
      <c r="O4359" s="2" t="s">
        <v>70</v>
      </c>
    </row>
    <row r="4360" spans="1:15">
      <c r="A4360" s="38">
        <v>41095</v>
      </c>
      <c r="B4360" s="38">
        <v>52052</v>
      </c>
      <c r="C4360" s="131">
        <v>360</v>
      </c>
      <c r="D4360" s="39">
        <v>8.5099999999999995E-2</v>
      </c>
      <c r="E4360" s="39">
        <v>0.08</v>
      </c>
      <c r="F4360" s="40">
        <v>180000</v>
      </c>
      <c r="G4360" s="40">
        <v>180000</v>
      </c>
      <c r="H4360" s="40">
        <v>124979.06</v>
      </c>
      <c r="I4360" s="40">
        <v>134999.99</v>
      </c>
      <c r="J4360" s="67">
        <f t="shared" si="204"/>
        <v>0.69432811111111115</v>
      </c>
      <c r="K4360" s="39">
        <f t="shared" si="205"/>
        <v>0.7499999444444444</v>
      </c>
      <c r="L4360" s="2" t="str">
        <f t="shared" si="206"/>
        <v>A</v>
      </c>
      <c r="M4360" s="2" t="s">
        <v>980</v>
      </c>
      <c r="N4360" s="2" t="s">
        <v>416</v>
      </c>
      <c r="O4360" s="2" t="s">
        <v>70</v>
      </c>
    </row>
    <row r="4361" spans="1:15">
      <c r="A4361" s="38">
        <v>41263</v>
      </c>
      <c r="B4361" s="38">
        <v>49388</v>
      </c>
      <c r="C4361" s="131">
        <v>267</v>
      </c>
      <c r="D4361" s="39">
        <v>8.5099999999999995E-2</v>
      </c>
      <c r="E4361" s="39">
        <v>7.8100000000000003E-2</v>
      </c>
      <c r="F4361" s="40">
        <v>200000</v>
      </c>
      <c r="G4361" s="40">
        <v>200000</v>
      </c>
      <c r="H4361" s="40">
        <v>131408.49</v>
      </c>
      <c r="I4361" s="40">
        <v>149999.99</v>
      </c>
      <c r="J4361" s="67">
        <f t="shared" si="204"/>
        <v>0.65704244999999994</v>
      </c>
      <c r="K4361" s="39">
        <f t="shared" si="205"/>
        <v>0.74999994999999997</v>
      </c>
      <c r="L4361" s="2" t="str">
        <f t="shared" si="206"/>
        <v>A</v>
      </c>
      <c r="M4361" s="2" t="s">
        <v>566</v>
      </c>
      <c r="N4361" s="2" t="s">
        <v>420</v>
      </c>
      <c r="O4361" s="2" t="s">
        <v>70</v>
      </c>
    </row>
    <row r="4362" spans="1:15">
      <c r="A4362" s="42">
        <v>41198</v>
      </c>
      <c r="B4362" s="42">
        <v>50937</v>
      </c>
      <c r="C4362" s="130">
        <v>320</v>
      </c>
      <c r="D4362" s="43">
        <v>8.5099999999999995E-2</v>
      </c>
      <c r="E4362" s="43">
        <v>7.5300000000000006E-2</v>
      </c>
      <c r="F4362" s="44">
        <v>100000</v>
      </c>
      <c r="G4362" s="44">
        <v>100000</v>
      </c>
      <c r="H4362" s="44">
        <v>70468.539999999994</v>
      </c>
      <c r="I4362" s="44">
        <v>75000</v>
      </c>
      <c r="J4362" s="68">
        <f t="shared" si="204"/>
        <v>0.70468539999999991</v>
      </c>
      <c r="K4362" s="43">
        <f t="shared" si="205"/>
        <v>0.75</v>
      </c>
      <c r="L4362" s="41" t="str">
        <f t="shared" si="206"/>
        <v>A</v>
      </c>
      <c r="M4362" s="41" t="s">
        <v>1390</v>
      </c>
      <c r="N4362" s="41" t="s">
        <v>416</v>
      </c>
      <c r="O4362" s="41" t="s">
        <v>70</v>
      </c>
    </row>
    <row r="4363" spans="1:15">
      <c r="A4363" s="42">
        <v>41569</v>
      </c>
      <c r="B4363" s="42">
        <v>54353</v>
      </c>
      <c r="C4363" s="130">
        <v>420</v>
      </c>
      <c r="D4363" s="43">
        <v>8.5099999999999995E-2</v>
      </c>
      <c r="E4363" s="43">
        <v>0.08</v>
      </c>
      <c r="F4363" s="44">
        <v>115000</v>
      </c>
      <c r="G4363" s="44">
        <v>115000</v>
      </c>
      <c r="H4363" s="44">
        <v>72583.990000000005</v>
      </c>
      <c r="I4363" s="44">
        <v>86300</v>
      </c>
      <c r="J4363" s="68">
        <f t="shared" si="204"/>
        <v>0.63116513043478262</v>
      </c>
      <c r="K4363" s="43">
        <f t="shared" si="205"/>
        <v>0.75043478260869567</v>
      </c>
      <c r="L4363" s="41" t="str">
        <f t="shared" si="206"/>
        <v>AA</v>
      </c>
      <c r="M4363" s="41" t="s">
        <v>1430</v>
      </c>
      <c r="N4363" s="41" t="s">
        <v>424</v>
      </c>
      <c r="O4363" s="41" t="s">
        <v>70</v>
      </c>
    </row>
    <row r="4364" spans="1:15">
      <c r="A4364" s="42">
        <v>41155</v>
      </c>
      <c r="B4364" s="42">
        <v>52020</v>
      </c>
      <c r="C4364" s="130">
        <v>357</v>
      </c>
      <c r="D4364" s="43">
        <v>8.5099999999999995E-2</v>
      </c>
      <c r="E4364" s="43">
        <v>7.4400000000000008E-2</v>
      </c>
      <c r="F4364" s="44">
        <v>199864</v>
      </c>
      <c r="G4364" s="44">
        <v>199864</v>
      </c>
      <c r="H4364" s="44">
        <v>139660.1</v>
      </c>
      <c r="I4364" s="44">
        <v>149999.99</v>
      </c>
      <c r="J4364" s="68">
        <f t="shared" si="204"/>
        <v>0.69877566745386865</v>
      </c>
      <c r="K4364" s="43">
        <f t="shared" si="205"/>
        <v>0.75051029700196126</v>
      </c>
      <c r="L4364" s="41" t="str">
        <f t="shared" si="206"/>
        <v>A</v>
      </c>
      <c r="M4364" s="41" t="s">
        <v>495</v>
      </c>
      <c r="N4364" s="41" t="s">
        <v>424</v>
      </c>
      <c r="O4364" s="41" t="s">
        <v>70</v>
      </c>
    </row>
    <row r="4365" spans="1:15">
      <c r="A4365" s="42">
        <v>41191</v>
      </c>
      <c r="B4365" s="42">
        <v>50322</v>
      </c>
      <c r="C4365" s="130">
        <v>300</v>
      </c>
      <c r="D4365" s="43">
        <v>8.5099999999999995E-2</v>
      </c>
      <c r="E4365" s="43">
        <v>8.5099999999999995E-2</v>
      </c>
      <c r="F4365" s="44">
        <v>165000</v>
      </c>
      <c r="G4365" s="44">
        <v>165000</v>
      </c>
      <c r="H4365" s="44">
        <v>113673.41</v>
      </c>
      <c r="I4365" s="44">
        <v>123848.73</v>
      </c>
      <c r="J4365" s="68">
        <f t="shared" si="204"/>
        <v>0.68892975757575758</v>
      </c>
      <c r="K4365" s="43">
        <f t="shared" si="205"/>
        <v>0.75059836363636356</v>
      </c>
      <c r="L4365" s="41" t="str">
        <f t="shared" si="206"/>
        <v>A</v>
      </c>
      <c r="M4365" s="41" t="s">
        <v>1310</v>
      </c>
      <c r="N4365" s="41" t="s">
        <v>417</v>
      </c>
      <c r="O4365" s="41" t="s">
        <v>70</v>
      </c>
    </row>
    <row r="4366" spans="1:15">
      <c r="A4366" s="42">
        <v>41341</v>
      </c>
      <c r="B4366" s="42">
        <v>48646</v>
      </c>
      <c r="C4366" s="130">
        <v>240</v>
      </c>
      <c r="D4366" s="43">
        <v>8.5099999999999995E-2</v>
      </c>
      <c r="E4366" s="43">
        <v>7.4400000000000008E-2</v>
      </c>
      <c r="F4366" s="44">
        <v>155853</v>
      </c>
      <c r="G4366" s="44">
        <v>155853</v>
      </c>
      <c r="H4366" s="44">
        <v>107078.27</v>
      </c>
      <c r="I4366" s="44">
        <v>116999.99</v>
      </c>
      <c r="J4366" s="68">
        <f t="shared" si="204"/>
        <v>0.68704657594014873</v>
      </c>
      <c r="K4366" s="43">
        <f t="shared" si="205"/>
        <v>0.75070733319217475</v>
      </c>
      <c r="L4366" s="41" t="str">
        <f t="shared" si="206"/>
        <v>A</v>
      </c>
      <c r="M4366" s="41" t="s">
        <v>1069</v>
      </c>
      <c r="N4366" s="41" t="s">
        <v>419</v>
      </c>
      <c r="O4366" s="41" t="s">
        <v>70</v>
      </c>
    </row>
    <row r="4367" spans="1:15">
      <c r="A4367" s="38">
        <v>41236</v>
      </c>
      <c r="B4367" s="38">
        <v>50487</v>
      </c>
      <c r="C4367" s="131">
        <v>304</v>
      </c>
      <c r="D4367" s="39">
        <v>8.5099999999999995E-2</v>
      </c>
      <c r="E4367" s="39">
        <v>0.08</v>
      </c>
      <c r="F4367" s="40">
        <v>199768</v>
      </c>
      <c r="G4367" s="40">
        <v>199768</v>
      </c>
      <c r="H4367" s="40">
        <v>138302.51</v>
      </c>
      <c r="I4367" s="40">
        <v>149999.99</v>
      </c>
      <c r="J4367" s="67">
        <f t="shared" si="204"/>
        <v>0.69231563613792002</v>
      </c>
      <c r="K4367" s="39">
        <f t="shared" si="205"/>
        <v>0.75087096031396416</v>
      </c>
      <c r="L4367" s="2" t="str">
        <f t="shared" si="206"/>
        <v>A</v>
      </c>
      <c r="M4367" s="2" t="s">
        <v>619</v>
      </c>
      <c r="N4367" s="2" t="s">
        <v>427</v>
      </c>
      <c r="O4367" s="2" t="s">
        <v>70</v>
      </c>
    </row>
    <row r="4368" spans="1:15">
      <c r="A4368" s="38">
        <v>41089</v>
      </c>
      <c r="B4368" s="38">
        <v>53872</v>
      </c>
      <c r="C4368" s="131">
        <v>420</v>
      </c>
      <c r="D4368" s="39">
        <v>8.5099999999999995E-2</v>
      </c>
      <c r="E4368" s="39">
        <v>0.08</v>
      </c>
      <c r="F4368" s="40">
        <v>151000</v>
      </c>
      <c r="G4368" s="40">
        <v>151000</v>
      </c>
      <c r="H4368" s="40">
        <v>106053.74</v>
      </c>
      <c r="I4368" s="40">
        <v>113396.9</v>
      </c>
      <c r="J4368" s="67">
        <f t="shared" si="204"/>
        <v>0.70234264900662258</v>
      </c>
      <c r="K4368" s="39">
        <f t="shared" si="205"/>
        <v>0.75097284768211914</v>
      </c>
      <c r="L4368" s="2" t="str">
        <f t="shared" si="206"/>
        <v>A</v>
      </c>
      <c r="M4368" s="2" t="s">
        <v>732</v>
      </c>
      <c r="N4368" s="2" t="s">
        <v>424</v>
      </c>
      <c r="O4368" s="2" t="s">
        <v>70</v>
      </c>
    </row>
    <row r="4369" spans="1:15">
      <c r="A4369" s="38">
        <v>41113</v>
      </c>
      <c r="B4369" s="38">
        <v>52070</v>
      </c>
      <c r="C4369" s="131">
        <v>360</v>
      </c>
      <c r="D4369" s="39">
        <v>8.5099999999999995E-2</v>
      </c>
      <c r="E4369" s="39">
        <v>0.08</v>
      </c>
      <c r="F4369" s="40">
        <v>130000</v>
      </c>
      <c r="G4369" s="40">
        <v>130000</v>
      </c>
      <c r="H4369" s="40">
        <v>83645.490000000005</v>
      </c>
      <c r="I4369" s="40">
        <v>97665</v>
      </c>
      <c r="J4369" s="67">
        <f t="shared" si="204"/>
        <v>0.64342684615384615</v>
      </c>
      <c r="K4369" s="39">
        <f t="shared" si="205"/>
        <v>0.7512692307692308</v>
      </c>
      <c r="L4369" s="2" t="str">
        <f t="shared" si="206"/>
        <v>AA</v>
      </c>
      <c r="M4369" s="2" t="s">
        <v>1144</v>
      </c>
      <c r="N4369" s="2" t="s">
        <v>421</v>
      </c>
      <c r="O4369" s="2" t="s">
        <v>70</v>
      </c>
    </row>
    <row r="4370" spans="1:15">
      <c r="A4370" s="38">
        <v>41172</v>
      </c>
      <c r="B4370" s="38">
        <v>52129</v>
      </c>
      <c r="C4370" s="131">
        <v>360</v>
      </c>
      <c r="D4370" s="39">
        <v>8.5099999999999995E-2</v>
      </c>
      <c r="E4370" s="39">
        <v>0.08</v>
      </c>
      <c r="F4370" s="40">
        <v>147000</v>
      </c>
      <c r="G4370" s="40">
        <v>147000</v>
      </c>
      <c r="H4370" s="40">
        <v>102792.81</v>
      </c>
      <c r="I4370" s="40">
        <v>110457.17</v>
      </c>
      <c r="J4370" s="67">
        <f t="shared" si="204"/>
        <v>0.69927081632653054</v>
      </c>
      <c r="K4370" s="39">
        <f t="shared" si="205"/>
        <v>0.75140931972789116</v>
      </c>
      <c r="L4370" s="2" t="str">
        <f t="shared" si="206"/>
        <v>A</v>
      </c>
      <c r="M4370" s="2" t="s">
        <v>457</v>
      </c>
      <c r="N4370" s="2" t="s">
        <v>419</v>
      </c>
      <c r="O4370" s="2" t="s">
        <v>70</v>
      </c>
    </row>
    <row r="4371" spans="1:15">
      <c r="A4371" s="38">
        <v>41361</v>
      </c>
      <c r="B4371" s="38">
        <v>43552</v>
      </c>
      <c r="C4371" s="131">
        <v>72</v>
      </c>
      <c r="D4371" s="39">
        <v>8.5099999999999995E-2</v>
      </c>
      <c r="E4371" s="39">
        <v>0.08</v>
      </c>
      <c r="F4371" s="40">
        <v>137000</v>
      </c>
      <c r="G4371" s="40">
        <v>137000</v>
      </c>
      <c r="H4371" s="40">
        <v>96340.47</v>
      </c>
      <c r="I4371" s="40">
        <v>102943.98</v>
      </c>
      <c r="J4371" s="67">
        <f t="shared" si="204"/>
        <v>0.70321510948905108</v>
      </c>
      <c r="K4371" s="39">
        <f t="shared" si="205"/>
        <v>0.75141591240875905</v>
      </c>
      <c r="L4371" s="2" t="str">
        <f t="shared" si="206"/>
        <v>A</v>
      </c>
      <c r="M4371" s="2" t="s">
        <v>454</v>
      </c>
      <c r="N4371" s="2" t="s">
        <v>416</v>
      </c>
      <c r="O4371" s="2" t="s">
        <v>70</v>
      </c>
    </row>
    <row r="4372" spans="1:15">
      <c r="A4372" s="38">
        <v>41305</v>
      </c>
      <c r="B4372" s="38">
        <v>50436</v>
      </c>
      <c r="C4372" s="131">
        <v>300</v>
      </c>
      <c r="D4372" s="39">
        <v>8.5099999999999995E-2</v>
      </c>
      <c r="E4372" s="39">
        <v>0.08</v>
      </c>
      <c r="F4372" s="40">
        <v>165000</v>
      </c>
      <c r="G4372" s="40">
        <v>165000</v>
      </c>
      <c r="H4372" s="40">
        <v>114888.62</v>
      </c>
      <c r="I4372" s="40">
        <v>123999.99</v>
      </c>
      <c r="J4372" s="67">
        <f t="shared" si="204"/>
        <v>0.69629466666666662</v>
      </c>
      <c r="K4372" s="39">
        <f t="shared" si="205"/>
        <v>0.75151509090909097</v>
      </c>
      <c r="L4372" s="2" t="str">
        <f t="shared" si="206"/>
        <v>A</v>
      </c>
      <c r="M4372" s="2" t="s">
        <v>564</v>
      </c>
      <c r="N4372" s="2" t="s">
        <v>417</v>
      </c>
      <c r="O4372" s="2" t="s">
        <v>70</v>
      </c>
    </row>
    <row r="4373" spans="1:15">
      <c r="A4373" s="38">
        <v>41229</v>
      </c>
      <c r="B4373" s="38">
        <v>46707</v>
      </c>
      <c r="C4373" s="131">
        <v>180</v>
      </c>
      <c r="D4373" s="39">
        <v>8.5099999999999995E-2</v>
      </c>
      <c r="E4373" s="39">
        <v>0.08</v>
      </c>
      <c r="F4373" s="40">
        <v>170000</v>
      </c>
      <c r="G4373" s="40">
        <v>170000</v>
      </c>
      <c r="H4373" s="40">
        <v>109958.32</v>
      </c>
      <c r="I4373" s="40">
        <v>127766.88</v>
      </c>
      <c r="J4373" s="67">
        <f t="shared" si="204"/>
        <v>0.6468136470588236</v>
      </c>
      <c r="K4373" s="39">
        <f t="shared" si="205"/>
        <v>0.7515698823529412</v>
      </c>
      <c r="L4373" s="2" t="str">
        <f t="shared" si="206"/>
        <v>AA</v>
      </c>
      <c r="M4373" s="2" t="s">
        <v>564</v>
      </c>
      <c r="N4373" s="2" t="s">
        <v>417</v>
      </c>
      <c r="O4373" s="2" t="s">
        <v>70</v>
      </c>
    </row>
    <row r="4374" spans="1:15">
      <c r="A4374" s="42">
        <v>41122</v>
      </c>
      <c r="B4374" s="42">
        <v>48639</v>
      </c>
      <c r="C4374" s="130">
        <v>247</v>
      </c>
      <c r="D4374" s="43">
        <v>8.5099999999999995E-2</v>
      </c>
      <c r="E4374" s="43">
        <v>7.4400000000000008E-2</v>
      </c>
      <c r="F4374" s="44">
        <v>137000</v>
      </c>
      <c r="G4374" s="44">
        <v>137000</v>
      </c>
      <c r="H4374" s="44">
        <v>91554.97</v>
      </c>
      <c r="I4374" s="44">
        <v>102999.99</v>
      </c>
      <c r="J4374" s="68">
        <f t="shared" si="204"/>
        <v>0.66828445255474456</v>
      </c>
      <c r="K4374" s="43">
        <f t="shared" si="205"/>
        <v>0.75182474452554748</v>
      </c>
      <c r="L4374" s="41" t="str">
        <f t="shared" si="206"/>
        <v>A</v>
      </c>
      <c r="M4374" s="41" t="s">
        <v>589</v>
      </c>
      <c r="N4374" s="41" t="s">
        <v>438</v>
      </c>
      <c r="O4374" s="41" t="s">
        <v>70</v>
      </c>
    </row>
    <row r="4375" spans="1:15">
      <c r="A4375" s="42">
        <v>41138</v>
      </c>
      <c r="B4375" s="42">
        <v>53921</v>
      </c>
      <c r="C4375" s="130">
        <v>420</v>
      </c>
      <c r="D4375" s="43">
        <v>8.5099999999999995E-2</v>
      </c>
      <c r="E4375" s="43">
        <v>0.08</v>
      </c>
      <c r="F4375" s="44">
        <v>190000</v>
      </c>
      <c r="G4375" s="44">
        <v>190000</v>
      </c>
      <c r="H4375" s="44">
        <v>119507.2</v>
      </c>
      <c r="I4375" s="44">
        <v>142852.32999999999</v>
      </c>
      <c r="J4375" s="68">
        <f t="shared" si="204"/>
        <v>0.62898526315789471</v>
      </c>
      <c r="K4375" s="43">
        <f t="shared" si="205"/>
        <v>0.75185436842105258</v>
      </c>
      <c r="L4375" s="41" t="str">
        <f t="shared" si="206"/>
        <v>AA</v>
      </c>
      <c r="M4375" s="41" t="s">
        <v>467</v>
      </c>
      <c r="N4375" s="41" t="s">
        <v>425</v>
      </c>
      <c r="O4375" s="41" t="s">
        <v>70</v>
      </c>
    </row>
    <row r="4376" spans="1:15">
      <c r="A4376" s="42">
        <v>41358</v>
      </c>
      <c r="B4376" s="42">
        <v>45010</v>
      </c>
      <c r="C4376" s="130">
        <v>120</v>
      </c>
      <c r="D4376" s="43">
        <v>8.5099999999999995E-2</v>
      </c>
      <c r="E4376" s="43">
        <v>7.8100000000000003E-2</v>
      </c>
      <c r="F4376" s="44">
        <v>133000</v>
      </c>
      <c r="G4376" s="44">
        <v>133000</v>
      </c>
      <c r="H4376" s="44">
        <v>81897.279999999999</v>
      </c>
      <c r="I4376" s="44">
        <v>99999.99</v>
      </c>
      <c r="J4376" s="68">
        <f t="shared" si="204"/>
        <v>0.61576902255639099</v>
      </c>
      <c r="K4376" s="43">
        <f t="shared" si="205"/>
        <v>0.75187962406015041</v>
      </c>
      <c r="L4376" s="41" t="str">
        <f t="shared" si="206"/>
        <v>AA</v>
      </c>
      <c r="M4376" s="41" t="s">
        <v>472</v>
      </c>
      <c r="N4376" s="41" t="s">
        <v>426</v>
      </c>
      <c r="O4376" s="41" t="s">
        <v>70</v>
      </c>
    </row>
    <row r="4377" spans="1:15">
      <c r="A4377" s="38">
        <v>41204</v>
      </c>
      <c r="B4377" s="38">
        <v>52161</v>
      </c>
      <c r="C4377" s="131">
        <v>360</v>
      </c>
      <c r="D4377" s="39">
        <v>8.5099999999999995E-2</v>
      </c>
      <c r="E4377" s="39">
        <v>7.5300000000000006E-2</v>
      </c>
      <c r="F4377" s="40">
        <v>160000</v>
      </c>
      <c r="G4377" s="40">
        <v>160000</v>
      </c>
      <c r="H4377" s="40">
        <v>112288.32000000001</v>
      </c>
      <c r="I4377" s="40">
        <v>120308.39</v>
      </c>
      <c r="J4377" s="67">
        <f t="shared" si="204"/>
        <v>0.70180200000000004</v>
      </c>
      <c r="K4377" s="39">
        <f t="shared" si="205"/>
        <v>0.75192743750000002</v>
      </c>
      <c r="L4377" s="2" t="str">
        <f t="shared" si="206"/>
        <v>A</v>
      </c>
      <c r="M4377" s="2" t="s">
        <v>457</v>
      </c>
      <c r="N4377" s="2" t="s">
        <v>419</v>
      </c>
      <c r="O4377" s="2" t="s">
        <v>70</v>
      </c>
    </row>
    <row r="4378" spans="1:15">
      <c r="A4378" s="38">
        <v>41103</v>
      </c>
      <c r="B4378" s="38">
        <v>42595</v>
      </c>
      <c r="C4378" s="131">
        <v>49</v>
      </c>
      <c r="D4378" s="39">
        <v>8.5099999999999995E-2</v>
      </c>
      <c r="E4378" s="39">
        <v>0.08</v>
      </c>
      <c r="F4378" s="40">
        <v>156000</v>
      </c>
      <c r="G4378" s="40">
        <v>156000</v>
      </c>
      <c r="H4378" s="40">
        <v>55752.91</v>
      </c>
      <c r="I4378" s="40">
        <v>117406.9</v>
      </c>
      <c r="J4378" s="67">
        <f t="shared" si="204"/>
        <v>0.35739044871794873</v>
      </c>
      <c r="K4378" s="39">
        <f t="shared" si="205"/>
        <v>0.75260833333333332</v>
      </c>
      <c r="L4378" s="2" t="str">
        <f t="shared" si="206"/>
        <v>AA</v>
      </c>
      <c r="M4378" s="2" t="s">
        <v>1596</v>
      </c>
      <c r="N4378" s="2" t="s">
        <v>417</v>
      </c>
      <c r="O4378" s="2" t="s">
        <v>70</v>
      </c>
    </row>
    <row r="4379" spans="1:15">
      <c r="A4379" s="42">
        <v>41218</v>
      </c>
      <c r="B4379" s="42">
        <v>50045</v>
      </c>
      <c r="C4379" s="130">
        <v>290</v>
      </c>
      <c r="D4379" s="43">
        <v>8.5099999999999995E-2</v>
      </c>
      <c r="E4379" s="43">
        <v>7.8100000000000003E-2</v>
      </c>
      <c r="F4379" s="44">
        <v>93000</v>
      </c>
      <c r="G4379" s="44">
        <v>93000</v>
      </c>
      <c r="H4379" s="44">
        <v>64232.07</v>
      </c>
      <c r="I4379" s="44">
        <v>69999.990000000005</v>
      </c>
      <c r="J4379" s="68">
        <f t="shared" si="204"/>
        <v>0.69066741935483866</v>
      </c>
      <c r="K4379" s="43">
        <f t="shared" si="205"/>
        <v>0.75268806451612913</v>
      </c>
      <c r="L4379" s="41" t="str">
        <f t="shared" si="206"/>
        <v>A</v>
      </c>
      <c r="M4379" s="41" t="s">
        <v>1117</v>
      </c>
      <c r="N4379" s="41" t="s">
        <v>416</v>
      </c>
      <c r="O4379" s="41" t="s">
        <v>70</v>
      </c>
    </row>
    <row r="4380" spans="1:15">
      <c r="A4380" s="38">
        <v>41177</v>
      </c>
      <c r="B4380" s="38">
        <v>49150</v>
      </c>
      <c r="C4380" s="131">
        <v>262</v>
      </c>
      <c r="D4380" s="39">
        <v>8.5099999999999995E-2</v>
      </c>
      <c r="E4380" s="39">
        <v>0.08</v>
      </c>
      <c r="F4380" s="40">
        <v>132000</v>
      </c>
      <c r="G4380" s="40">
        <v>132000</v>
      </c>
      <c r="H4380" s="40">
        <v>84558.85</v>
      </c>
      <c r="I4380" s="40">
        <v>99387.37</v>
      </c>
      <c r="J4380" s="67">
        <f t="shared" si="204"/>
        <v>0.64059734848484851</v>
      </c>
      <c r="K4380" s="39">
        <f t="shared" si="205"/>
        <v>0.75293462121212118</v>
      </c>
      <c r="L4380" s="2" t="str">
        <f t="shared" si="206"/>
        <v>AA</v>
      </c>
      <c r="M4380" s="2" t="s">
        <v>526</v>
      </c>
      <c r="N4380" s="2" t="s">
        <v>428</v>
      </c>
      <c r="O4380" s="2" t="s">
        <v>70</v>
      </c>
    </row>
    <row r="4381" spans="1:15">
      <c r="A4381" s="42">
        <v>41751</v>
      </c>
      <c r="B4381" s="42">
        <v>44552</v>
      </c>
      <c r="C4381" s="130">
        <v>92</v>
      </c>
      <c r="D4381" s="43">
        <v>8.5099999999999995E-2</v>
      </c>
      <c r="E4381" s="43">
        <v>0.08</v>
      </c>
      <c r="F4381" s="44">
        <v>150000</v>
      </c>
      <c r="G4381" s="44">
        <v>150000</v>
      </c>
      <c r="H4381" s="44">
        <v>101599.91</v>
      </c>
      <c r="I4381" s="44">
        <v>112999.99</v>
      </c>
      <c r="J4381" s="68">
        <f t="shared" si="204"/>
        <v>0.67733273333333333</v>
      </c>
      <c r="K4381" s="43">
        <f t="shared" si="205"/>
        <v>0.75333326666666667</v>
      </c>
      <c r="L4381" s="41" t="str">
        <f t="shared" si="206"/>
        <v>A</v>
      </c>
      <c r="M4381" s="41" t="s">
        <v>699</v>
      </c>
      <c r="N4381" s="41" t="s">
        <v>421</v>
      </c>
      <c r="O4381" s="41" t="s">
        <v>70</v>
      </c>
    </row>
    <row r="4382" spans="1:15">
      <c r="A4382" s="38">
        <v>41446</v>
      </c>
      <c r="B4382" s="38">
        <v>45829</v>
      </c>
      <c r="C4382" s="131">
        <v>144</v>
      </c>
      <c r="D4382" s="39">
        <v>8.5099999999999995E-2</v>
      </c>
      <c r="E4382" s="39">
        <v>0.08</v>
      </c>
      <c r="F4382" s="40">
        <v>150000</v>
      </c>
      <c r="G4382" s="40">
        <v>150000</v>
      </c>
      <c r="H4382" s="40">
        <v>98473.11</v>
      </c>
      <c r="I4382" s="40">
        <v>112999.99</v>
      </c>
      <c r="J4382" s="67">
        <f t="shared" si="204"/>
        <v>0.65648740000000005</v>
      </c>
      <c r="K4382" s="39">
        <f t="shared" si="205"/>
        <v>0.75333326666666667</v>
      </c>
      <c r="L4382" s="2" t="str">
        <f t="shared" si="206"/>
        <v>A</v>
      </c>
      <c r="M4382" s="2" t="s">
        <v>482</v>
      </c>
      <c r="N4382" s="2" t="s">
        <v>422</v>
      </c>
      <c r="O4382" s="2" t="s">
        <v>70</v>
      </c>
    </row>
    <row r="4383" spans="1:15">
      <c r="A4383" s="42">
        <v>41138</v>
      </c>
      <c r="B4383" s="42">
        <v>52095</v>
      </c>
      <c r="C4383" s="130">
        <v>360</v>
      </c>
      <c r="D4383" s="43">
        <v>8.5099999999999995E-2</v>
      </c>
      <c r="E4383" s="43">
        <v>0.08</v>
      </c>
      <c r="F4383" s="44">
        <v>195000</v>
      </c>
      <c r="G4383" s="44">
        <v>195000</v>
      </c>
      <c r="H4383" s="44">
        <v>136384.6</v>
      </c>
      <c r="I4383" s="44">
        <v>146999.99</v>
      </c>
      <c r="J4383" s="68">
        <f t="shared" si="204"/>
        <v>0.69940820512820512</v>
      </c>
      <c r="K4383" s="43">
        <f t="shared" si="205"/>
        <v>0.75384610256410256</v>
      </c>
      <c r="L4383" s="41" t="str">
        <f t="shared" si="206"/>
        <v>A</v>
      </c>
      <c r="M4383" s="41" t="s">
        <v>1189</v>
      </c>
      <c r="N4383" s="41" t="s">
        <v>417</v>
      </c>
      <c r="O4383" s="41" t="s">
        <v>70</v>
      </c>
    </row>
    <row r="4384" spans="1:15">
      <c r="A4384" s="38">
        <v>41108</v>
      </c>
      <c r="B4384" s="38">
        <v>50239</v>
      </c>
      <c r="C4384" s="131">
        <v>300</v>
      </c>
      <c r="D4384" s="39">
        <v>8.5099999999999995E-2</v>
      </c>
      <c r="E4384" s="39">
        <v>0.08</v>
      </c>
      <c r="F4384" s="40">
        <v>111600</v>
      </c>
      <c r="G4384" s="40">
        <v>111600</v>
      </c>
      <c r="H4384" s="40">
        <v>76437.39</v>
      </c>
      <c r="I4384" s="40">
        <v>84198.85</v>
      </c>
      <c r="J4384" s="67">
        <f t="shared" si="204"/>
        <v>0.68492284946236559</v>
      </c>
      <c r="K4384" s="39">
        <f t="shared" si="205"/>
        <v>0.75446998207885307</v>
      </c>
      <c r="L4384" s="2" t="str">
        <f t="shared" si="206"/>
        <v>A</v>
      </c>
      <c r="M4384" s="2" t="s">
        <v>466</v>
      </c>
      <c r="N4384" s="2" t="s">
        <v>421</v>
      </c>
      <c r="O4384" s="2" t="s">
        <v>70</v>
      </c>
    </row>
    <row r="4385" spans="1:15">
      <c r="A4385" s="38">
        <v>41078</v>
      </c>
      <c r="B4385" s="38">
        <v>52035</v>
      </c>
      <c r="C4385" s="131">
        <v>360</v>
      </c>
      <c r="D4385" s="39">
        <v>8.5099999999999995E-2</v>
      </c>
      <c r="E4385" s="39">
        <v>0.08</v>
      </c>
      <c r="F4385" s="40">
        <v>192000</v>
      </c>
      <c r="G4385" s="40">
        <v>192000</v>
      </c>
      <c r="H4385" s="40">
        <v>133688.82</v>
      </c>
      <c r="I4385" s="40">
        <v>144899.99</v>
      </c>
      <c r="J4385" s="67">
        <f t="shared" si="204"/>
        <v>0.69629593750000007</v>
      </c>
      <c r="K4385" s="39">
        <f t="shared" si="205"/>
        <v>0.75468744791666664</v>
      </c>
      <c r="L4385" s="2" t="str">
        <f t="shared" si="206"/>
        <v>A</v>
      </c>
      <c r="M4385" s="2" t="s">
        <v>467</v>
      </c>
      <c r="N4385" s="2" t="s">
        <v>425</v>
      </c>
      <c r="O4385" s="2" t="s">
        <v>70</v>
      </c>
    </row>
    <row r="4386" spans="1:15">
      <c r="A4386" s="38">
        <v>41127</v>
      </c>
      <c r="B4386" s="38">
        <v>50258</v>
      </c>
      <c r="C4386" s="131">
        <v>300</v>
      </c>
      <c r="D4386" s="39">
        <v>8.5099999999999995E-2</v>
      </c>
      <c r="E4386" s="39">
        <v>7.5300000000000006E-2</v>
      </c>
      <c r="F4386" s="40">
        <v>155000</v>
      </c>
      <c r="G4386" s="40">
        <v>155000</v>
      </c>
      <c r="H4386" s="40">
        <v>107713.62</v>
      </c>
      <c r="I4386" s="40">
        <v>116999.99</v>
      </c>
      <c r="J4386" s="67">
        <f t="shared" si="204"/>
        <v>0.69492658064516122</v>
      </c>
      <c r="K4386" s="39">
        <f t="shared" si="205"/>
        <v>0.7548386451612904</v>
      </c>
      <c r="L4386" s="2" t="str">
        <f t="shared" si="206"/>
        <v>A</v>
      </c>
      <c r="M4386" s="2" t="s">
        <v>727</v>
      </c>
      <c r="N4386" s="2" t="s">
        <v>415</v>
      </c>
      <c r="O4386" s="2" t="s">
        <v>70</v>
      </c>
    </row>
    <row r="4387" spans="1:15">
      <c r="A4387" s="38">
        <v>41116</v>
      </c>
      <c r="B4387" s="38">
        <v>46594</v>
      </c>
      <c r="C4387" s="131">
        <v>180</v>
      </c>
      <c r="D4387" s="39">
        <v>8.5099999999999995E-2</v>
      </c>
      <c r="E4387" s="39">
        <v>7.8100000000000003E-2</v>
      </c>
      <c r="F4387" s="40">
        <v>175000</v>
      </c>
      <c r="G4387" s="40">
        <v>175000</v>
      </c>
      <c r="H4387" s="40">
        <v>110349.85</v>
      </c>
      <c r="I4387" s="40">
        <v>132098.09</v>
      </c>
      <c r="J4387" s="67">
        <f t="shared" si="204"/>
        <v>0.63057057142857142</v>
      </c>
      <c r="K4387" s="39">
        <f t="shared" si="205"/>
        <v>0.75484622857142858</v>
      </c>
      <c r="L4387" s="2" t="str">
        <f t="shared" si="206"/>
        <v>AA</v>
      </c>
      <c r="M4387" s="2" t="s">
        <v>790</v>
      </c>
      <c r="N4387" s="2" t="s">
        <v>416</v>
      </c>
      <c r="O4387" s="2" t="s">
        <v>70</v>
      </c>
    </row>
    <row r="4388" spans="1:15">
      <c r="A4388" s="38">
        <v>41120</v>
      </c>
      <c r="B4388" s="38">
        <v>48425</v>
      </c>
      <c r="C4388" s="131">
        <v>240</v>
      </c>
      <c r="D4388" s="39">
        <v>8.5099999999999995E-2</v>
      </c>
      <c r="E4388" s="39">
        <v>7.8100000000000003E-2</v>
      </c>
      <c r="F4388" s="40">
        <v>130000</v>
      </c>
      <c r="G4388" s="40">
        <v>130000</v>
      </c>
      <c r="H4388" s="40">
        <v>87706.65</v>
      </c>
      <c r="I4388" s="40">
        <v>98156.98</v>
      </c>
      <c r="J4388" s="67">
        <f t="shared" si="204"/>
        <v>0.67466653846153846</v>
      </c>
      <c r="K4388" s="39">
        <f t="shared" si="205"/>
        <v>0.75505369230769226</v>
      </c>
      <c r="L4388" s="2" t="str">
        <f t="shared" si="206"/>
        <v>A</v>
      </c>
      <c r="M4388" s="2" t="s">
        <v>579</v>
      </c>
      <c r="N4388" s="2" t="s">
        <v>429</v>
      </c>
      <c r="O4388" s="2" t="s">
        <v>70</v>
      </c>
    </row>
    <row r="4389" spans="1:15">
      <c r="A4389" s="42">
        <v>41241</v>
      </c>
      <c r="B4389" s="42">
        <v>51894</v>
      </c>
      <c r="C4389" s="130">
        <v>350</v>
      </c>
      <c r="D4389" s="43">
        <v>8.5099999999999995E-2</v>
      </c>
      <c r="E4389" s="43">
        <v>7.5300000000000006E-2</v>
      </c>
      <c r="F4389" s="44">
        <v>178000</v>
      </c>
      <c r="G4389" s="44">
        <v>178000</v>
      </c>
      <c r="H4389" s="44">
        <v>120436.81</v>
      </c>
      <c r="I4389" s="44">
        <v>134399.75</v>
      </c>
      <c r="J4389" s="68">
        <f t="shared" si="204"/>
        <v>0.6766112921348314</v>
      </c>
      <c r="K4389" s="43">
        <f t="shared" si="205"/>
        <v>0.75505477528089893</v>
      </c>
      <c r="L4389" s="41" t="str">
        <f t="shared" si="206"/>
        <v>A</v>
      </c>
      <c r="M4389" s="41" t="s">
        <v>482</v>
      </c>
      <c r="N4389" s="41" t="s">
        <v>422</v>
      </c>
      <c r="O4389" s="41" t="s">
        <v>70</v>
      </c>
    </row>
    <row r="4390" spans="1:15">
      <c r="A4390" s="38">
        <v>41355</v>
      </c>
      <c r="B4390" s="38">
        <v>48660</v>
      </c>
      <c r="C4390" s="131">
        <v>240</v>
      </c>
      <c r="D4390" s="39">
        <v>8.5099999999999995E-2</v>
      </c>
      <c r="E4390" s="39">
        <v>0.08</v>
      </c>
      <c r="F4390" s="40">
        <v>102000</v>
      </c>
      <c r="G4390" s="40">
        <v>102000</v>
      </c>
      <c r="H4390" s="40">
        <v>71197.64</v>
      </c>
      <c r="I4390" s="40">
        <v>77048.759999999995</v>
      </c>
      <c r="J4390" s="67">
        <f t="shared" si="204"/>
        <v>0.69801607843137259</v>
      </c>
      <c r="K4390" s="39">
        <f t="shared" si="205"/>
        <v>0.75537999999999994</v>
      </c>
      <c r="L4390" s="2" t="str">
        <f t="shared" si="206"/>
        <v>A</v>
      </c>
      <c r="M4390" s="2" t="s">
        <v>622</v>
      </c>
      <c r="N4390" s="2" t="s">
        <v>421</v>
      </c>
      <c r="O4390" s="2" t="s">
        <v>70</v>
      </c>
    </row>
    <row r="4391" spans="1:15">
      <c r="A4391" s="38">
        <v>41114</v>
      </c>
      <c r="B4391" s="38">
        <v>51464</v>
      </c>
      <c r="C4391" s="131">
        <v>340</v>
      </c>
      <c r="D4391" s="39">
        <v>8.5099999999999995E-2</v>
      </c>
      <c r="E4391" s="39">
        <v>0.08</v>
      </c>
      <c r="F4391" s="40">
        <v>119000</v>
      </c>
      <c r="G4391" s="40">
        <v>119000</v>
      </c>
      <c r="H4391" s="40">
        <v>82677.47</v>
      </c>
      <c r="I4391" s="40">
        <v>89899.99</v>
      </c>
      <c r="J4391" s="67">
        <f t="shared" si="204"/>
        <v>0.69476865546218491</v>
      </c>
      <c r="K4391" s="39">
        <f t="shared" si="205"/>
        <v>0.75546210084033616</v>
      </c>
      <c r="L4391" s="2" t="str">
        <f t="shared" si="206"/>
        <v>A</v>
      </c>
      <c r="M4391" s="2" t="s">
        <v>1347</v>
      </c>
      <c r="N4391" s="2" t="s">
        <v>438</v>
      </c>
      <c r="O4391" s="2" t="s">
        <v>70</v>
      </c>
    </row>
    <row r="4392" spans="1:15">
      <c r="A4392" s="42">
        <v>41333</v>
      </c>
      <c r="B4392" s="42">
        <v>46811</v>
      </c>
      <c r="C4392" s="130">
        <v>180</v>
      </c>
      <c r="D4392" s="43">
        <v>8.5099999999999995E-2</v>
      </c>
      <c r="E4392" s="43">
        <v>7.4400000000000008E-2</v>
      </c>
      <c r="F4392" s="44">
        <v>140000</v>
      </c>
      <c r="G4392" s="44">
        <v>140000</v>
      </c>
      <c r="H4392" s="44">
        <v>92832.56</v>
      </c>
      <c r="I4392" s="44">
        <v>105847.64</v>
      </c>
      <c r="J4392" s="68">
        <f t="shared" si="204"/>
        <v>0.66308971428571428</v>
      </c>
      <c r="K4392" s="43">
        <f t="shared" si="205"/>
        <v>0.75605457142857146</v>
      </c>
      <c r="L4392" s="41" t="str">
        <f t="shared" si="206"/>
        <v>A</v>
      </c>
      <c r="M4392" s="41" t="s">
        <v>1167</v>
      </c>
      <c r="N4392" s="41" t="s">
        <v>423</v>
      </c>
      <c r="O4392" s="41" t="s">
        <v>70</v>
      </c>
    </row>
    <row r="4393" spans="1:15">
      <c r="A4393" s="38">
        <v>41157</v>
      </c>
      <c r="B4393" s="38">
        <v>52114</v>
      </c>
      <c r="C4393" s="131">
        <v>360</v>
      </c>
      <c r="D4393" s="39">
        <v>8.5099999999999995E-2</v>
      </c>
      <c r="E4393" s="39">
        <v>7.4400000000000008E-2</v>
      </c>
      <c r="F4393" s="40">
        <v>164000</v>
      </c>
      <c r="G4393" s="40">
        <v>164000</v>
      </c>
      <c r="H4393" s="40">
        <v>115492.83</v>
      </c>
      <c r="I4393" s="40">
        <v>123999.99</v>
      </c>
      <c r="J4393" s="67">
        <f t="shared" si="204"/>
        <v>0.70422457317073173</v>
      </c>
      <c r="K4393" s="39">
        <f t="shared" si="205"/>
        <v>0.75609749999999998</v>
      </c>
      <c r="L4393" s="2" t="str">
        <f t="shared" si="206"/>
        <v>A</v>
      </c>
      <c r="M4393" s="2" t="s">
        <v>586</v>
      </c>
      <c r="N4393" s="2" t="s">
        <v>416</v>
      </c>
      <c r="O4393" s="2" t="s">
        <v>70</v>
      </c>
    </row>
    <row r="4394" spans="1:15">
      <c r="A4394" s="38">
        <v>41178</v>
      </c>
      <c r="B4394" s="38">
        <v>46656</v>
      </c>
      <c r="C4394" s="131">
        <v>180</v>
      </c>
      <c r="D4394" s="39">
        <v>8.5099999999999995E-2</v>
      </c>
      <c r="E4394" s="39">
        <v>0.08</v>
      </c>
      <c r="F4394" s="40">
        <v>108000</v>
      </c>
      <c r="G4394" s="40">
        <v>108000</v>
      </c>
      <c r="H4394" s="40">
        <v>71664.960000000006</v>
      </c>
      <c r="I4394" s="40">
        <v>81693.69</v>
      </c>
      <c r="J4394" s="67">
        <f t="shared" si="204"/>
        <v>0.66356444444444451</v>
      </c>
      <c r="K4394" s="39">
        <f t="shared" si="205"/>
        <v>0.75642305555555556</v>
      </c>
      <c r="L4394" s="2" t="str">
        <f t="shared" si="206"/>
        <v>A</v>
      </c>
      <c r="M4394" s="2" t="s">
        <v>548</v>
      </c>
      <c r="N4394" s="2" t="s">
        <v>433</v>
      </c>
      <c r="O4394" s="2" t="s">
        <v>70</v>
      </c>
    </row>
    <row r="4395" spans="1:15">
      <c r="A4395" s="38">
        <v>41709</v>
      </c>
      <c r="B4395" s="38">
        <v>44692</v>
      </c>
      <c r="C4395" s="131">
        <v>98</v>
      </c>
      <c r="D4395" s="39">
        <v>8.5099999999999995E-2</v>
      </c>
      <c r="E4395" s="39">
        <v>7.8100000000000003E-2</v>
      </c>
      <c r="F4395" s="40">
        <v>152000</v>
      </c>
      <c r="G4395" s="40">
        <v>152000</v>
      </c>
      <c r="H4395" s="40">
        <v>95021.79</v>
      </c>
      <c r="I4395" s="40">
        <v>114999.99</v>
      </c>
      <c r="J4395" s="67">
        <f t="shared" si="204"/>
        <v>0.6251433552631579</v>
      </c>
      <c r="K4395" s="39">
        <f t="shared" si="205"/>
        <v>0.75657888157894737</v>
      </c>
      <c r="L4395" s="2" t="str">
        <f t="shared" si="206"/>
        <v>AA</v>
      </c>
      <c r="M4395" s="2" t="s">
        <v>467</v>
      </c>
      <c r="N4395" s="2" t="s">
        <v>425</v>
      </c>
      <c r="O4395" s="2" t="s">
        <v>70</v>
      </c>
    </row>
    <row r="4396" spans="1:15">
      <c r="A4396" s="38">
        <v>41082</v>
      </c>
      <c r="B4396" s="38">
        <v>52039</v>
      </c>
      <c r="C4396" s="131">
        <v>360</v>
      </c>
      <c r="D4396" s="39">
        <v>8.5099999999999995E-2</v>
      </c>
      <c r="E4396" s="39">
        <v>0.08</v>
      </c>
      <c r="F4396" s="40">
        <v>158500</v>
      </c>
      <c r="G4396" s="40">
        <v>158500</v>
      </c>
      <c r="H4396" s="40">
        <v>110652.09</v>
      </c>
      <c r="I4396" s="40">
        <v>119999.99</v>
      </c>
      <c r="J4396" s="67">
        <f t="shared" si="204"/>
        <v>0.69812044164037856</v>
      </c>
      <c r="K4396" s="39">
        <f t="shared" si="205"/>
        <v>0.75709772870662462</v>
      </c>
      <c r="L4396" s="2" t="str">
        <f t="shared" si="206"/>
        <v>A</v>
      </c>
      <c r="M4396" s="2" t="s">
        <v>587</v>
      </c>
      <c r="N4396" s="2" t="s">
        <v>421</v>
      </c>
      <c r="O4396" s="2" t="s">
        <v>70</v>
      </c>
    </row>
    <row r="4397" spans="1:15">
      <c r="A4397" s="42">
        <v>41515</v>
      </c>
      <c r="B4397" s="42">
        <v>54299</v>
      </c>
      <c r="C4397" s="130">
        <v>420</v>
      </c>
      <c r="D4397" s="43">
        <v>8.5099999999999995E-2</v>
      </c>
      <c r="E4397" s="43">
        <v>7.5300000000000006E-2</v>
      </c>
      <c r="F4397" s="44">
        <v>140000</v>
      </c>
      <c r="G4397" s="44">
        <v>140000</v>
      </c>
      <c r="H4397" s="44">
        <v>89623.79</v>
      </c>
      <c r="I4397" s="44">
        <v>105999.99</v>
      </c>
      <c r="J4397" s="68">
        <f t="shared" si="204"/>
        <v>0.64016992857142851</v>
      </c>
      <c r="K4397" s="43">
        <f t="shared" si="205"/>
        <v>0.75714278571428573</v>
      </c>
      <c r="L4397" s="41" t="str">
        <f t="shared" si="206"/>
        <v>AA</v>
      </c>
      <c r="M4397" s="41" t="s">
        <v>1271</v>
      </c>
      <c r="N4397" s="41" t="s">
        <v>423</v>
      </c>
      <c r="O4397" s="41" t="s">
        <v>70</v>
      </c>
    </row>
    <row r="4398" spans="1:15">
      <c r="A4398" s="38">
        <v>41360</v>
      </c>
      <c r="B4398" s="38">
        <v>54144</v>
      </c>
      <c r="C4398" s="131">
        <v>420</v>
      </c>
      <c r="D4398" s="39">
        <v>8.5099999999999995E-2</v>
      </c>
      <c r="E4398" s="39">
        <v>8.5099999999999995E-2</v>
      </c>
      <c r="F4398" s="40">
        <v>165000</v>
      </c>
      <c r="G4398" s="40">
        <v>165000</v>
      </c>
      <c r="H4398" s="40">
        <v>100841.49</v>
      </c>
      <c r="I4398" s="40">
        <v>124999.99</v>
      </c>
      <c r="J4398" s="67">
        <f t="shared" si="204"/>
        <v>0.61116054545454546</v>
      </c>
      <c r="K4398" s="39">
        <f t="shared" si="205"/>
        <v>0.75757569696969695</v>
      </c>
      <c r="L4398" s="2" t="str">
        <f t="shared" si="206"/>
        <v>AA</v>
      </c>
      <c r="M4398" s="2" t="s">
        <v>1015</v>
      </c>
      <c r="N4398" s="2" t="s">
        <v>417</v>
      </c>
      <c r="O4398" s="2" t="s">
        <v>70</v>
      </c>
    </row>
    <row r="4399" spans="1:15">
      <c r="A4399" s="42">
        <v>41121</v>
      </c>
      <c r="B4399" s="42">
        <v>52078</v>
      </c>
      <c r="C4399" s="130">
        <v>360</v>
      </c>
      <c r="D4399" s="43">
        <v>8.5099999999999995E-2</v>
      </c>
      <c r="E4399" s="43">
        <v>0.08</v>
      </c>
      <c r="F4399" s="44">
        <v>180000</v>
      </c>
      <c r="G4399" s="44">
        <v>180000</v>
      </c>
      <c r="H4399" s="44">
        <v>126012.47</v>
      </c>
      <c r="I4399" s="44">
        <v>136403.62</v>
      </c>
      <c r="J4399" s="68">
        <f t="shared" si="204"/>
        <v>0.70006927777777783</v>
      </c>
      <c r="K4399" s="43">
        <f t="shared" si="205"/>
        <v>0.75779788888888888</v>
      </c>
      <c r="L4399" s="41" t="str">
        <f t="shared" si="206"/>
        <v>A</v>
      </c>
      <c r="M4399" s="41" t="s">
        <v>542</v>
      </c>
      <c r="N4399" s="41" t="s">
        <v>417</v>
      </c>
      <c r="O4399" s="41" t="s">
        <v>70</v>
      </c>
    </row>
    <row r="4400" spans="1:15">
      <c r="A4400" s="42">
        <v>41093</v>
      </c>
      <c r="B4400" s="42">
        <v>52050</v>
      </c>
      <c r="C4400" s="130">
        <v>360</v>
      </c>
      <c r="D4400" s="43">
        <v>8.5099999999999995E-2</v>
      </c>
      <c r="E4400" s="43">
        <v>7.5300000000000006E-2</v>
      </c>
      <c r="F4400" s="44">
        <v>190000</v>
      </c>
      <c r="G4400" s="44">
        <v>190000</v>
      </c>
      <c r="H4400" s="44">
        <v>133368.57</v>
      </c>
      <c r="I4400" s="44">
        <v>143999.99</v>
      </c>
      <c r="J4400" s="68">
        <f t="shared" si="204"/>
        <v>0.70193984210526317</v>
      </c>
      <c r="K4400" s="43">
        <f t="shared" si="205"/>
        <v>0.7578946842105263</v>
      </c>
      <c r="L4400" s="41" t="str">
        <f t="shared" si="206"/>
        <v>A</v>
      </c>
      <c r="M4400" s="41" t="s">
        <v>482</v>
      </c>
      <c r="N4400" s="41" t="s">
        <v>422</v>
      </c>
      <c r="O4400" s="41" t="s">
        <v>70</v>
      </c>
    </row>
    <row r="4401" spans="1:15">
      <c r="A4401" s="42">
        <v>41428</v>
      </c>
      <c r="B4401" s="42">
        <v>54212</v>
      </c>
      <c r="C4401" s="130">
        <v>420</v>
      </c>
      <c r="D4401" s="43">
        <v>8.5099999999999995E-2</v>
      </c>
      <c r="E4401" s="43">
        <v>0.08</v>
      </c>
      <c r="F4401" s="44">
        <v>190000</v>
      </c>
      <c r="G4401" s="44">
        <v>190000</v>
      </c>
      <c r="H4401" s="44">
        <v>48293.59</v>
      </c>
      <c r="I4401" s="44">
        <v>143999.99</v>
      </c>
      <c r="J4401" s="68">
        <f t="shared" si="204"/>
        <v>0.25417678947368422</v>
      </c>
      <c r="K4401" s="43">
        <f t="shared" si="205"/>
        <v>0.7578946842105263</v>
      </c>
      <c r="L4401" s="41" t="str">
        <f t="shared" si="206"/>
        <v>AA</v>
      </c>
      <c r="M4401" s="41" t="s">
        <v>1042</v>
      </c>
      <c r="N4401" s="41" t="s">
        <v>417</v>
      </c>
      <c r="O4401" s="41" t="s">
        <v>70</v>
      </c>
    </row>
    <row r="4402" spans="1:15">
      <c r="A4402" s="42">
        <v>41151</v>
      </c>
      <c r="B4402" s="42">
        <v>52108</v>
      </c>
      <c r="C4402" s="130">
        <v>360</v>
      </c>
      <c r="D4402" s="43">
        <v>8.5099999999999995E-2</v>
      </c>
      <c r="E4402" s="43">
        <v>0.08</v>
      </c>
      <c r="F4402" s="44">
        <v>194000</v>
      </c>
      <c r="G4402" s="44">
        <v>194000</v>
      </c>
      <c r="H4402" s="44">
        <v>136373.35999999999</v>
      </c>
      <c r="I4402" s="44">
        <v>147089.82</v>
      </c>
      <c r="J4402" s="68">
        <f t="shared" si="204"/>
        <v>0.70295546391752572</v>
      </c>
      <c r="K4402" s="43">
        <f t="shared" si="205"/>
        <v>0.75819494845360824</v>
      </c>
      <c r="L4402" s="41" t="str">
        <f t="shared" si="206"/>
        <v>A</v>
      </c>
      <c r="M4402" s="41" t="s">
        <v>643</v>
      </c>
      <c r="N4402" s="41" t="s">
        <v>417</v>
      </c>
      <c r="O4402" s="41" t="s">
        <v>70</v>
      </c>
    </row>
    <row r="4403" spans="1:15">
      <c r="A4403" s="38">
        <v>41206</v>
      </c>
      <c r="B4403" s="38">
        <v>52163</v>
      </c>
      <c r="C4403" s="131">
        <v>360</v>
      </c>
      <c r="D4403" s="39">
        <v>8.5099999999999995E-2</v>
      </c>
      <c r="E4403" s="39">
        <v>0.08</v>
      </c>
      <c r="F4403" s="40">
        <v>180400</v>
      </c>
      <c r="G4403" s="40">
        <v>180400</v>
      </c>
      <c r="H4403" s="40">
        <v>127637.55</v>
      </c>
      <c r="I4403" s="40">
        <v>136800.45000000001</v>
      </c>
      <c r="J4403" s="67">
        <f t="shared" si="204"/>
        <v>0.70752522172949006</v>
      </c>
      <c r="K4403" s="39">
        <f t="shared" si="205"/>
        <v>0.75831735033259429</v>
      </c>
      <c r="L4403" s="2" t="str">
        <f t="shared" si="206"/>
        <v>A</v>
      </c>
      <c r="M4403" s="2" t="s">
        <v>1214</v>
      </c>
      <c r="N4403" s="2" t="s">
        <v>427</v>
      </c>
      <c r="O4403" s="2" t="s">
        <v>70</v>
      </c>
    </row>
    <row r="4404" spans="1:15">
      <c r="A4404" s="38">
        <v>41099</v>
      </c>
      <c r="B4404" s="38">
        <v>52056</v>
      </c>
      <c r="C4404" s="131">
        <v>360</v>
      </c>
      <c r="D4404" s="39">
        <v>8.5099999999999995E-2</v>
      </c>
      <c r="E4404" s="39">
        <v>0.08</v>
      </c>
      <c r="F4404" s="40">
        <v>120000</v>
      </c>
      <c r="G4404" s="40">
        <v>120000</v>
      </c>
      <c r="H4404" s="40">
        <v>84202.04</v>
      </c>
      <c r="I4404" s="40">
        <v>90999.99</v>
      </c>
      <c r="J4404" s="67">
        <f t="shared" si="204"/>
        <v>0.70168366666666659</v>
      </c>
      <c r="K4404" s="39">
        <f t="shared" si="205"/>
        <v>0.75833325000000007</v>
      </c>
      <c r="L4404" s="2" t="str">
        <f t="shared" si="206"/>
        <v>A</v>
      </c>
      <c r="M4404" s="2" t="s">
        <v>457</v>
      </c>
      <c r="N4404" s="2" t="s">
        <v>419</v>
      </c>
      <c r="O4404" s="2" t="s">
        <v>70</v>
      </c>
    </row>
    <row r="4405" spans="1:15">
      <c r="A4405" s="42">
        <v>41761</v>
      </c>
      <c r="B4405" s="42">
        <v>49097</v>
      </c>
      <c r="C4405" s="130">
        <v>241</v>
      </c>
      <c r="D4405" s="43">
        <v>8.5099999999999995E-2</v>
      </c>
      <c r="E4405" s="43">
        <v>7.4400000000000008E-2</v>
      </c>
      <c r="F4405" s="44">
        <v>158000</v>
      </c>
      <c r="G4405" s="44">
        <v>158000</v>
      </c>
      <c r="H4405" s="44">
        <v>68130.009999999995</v>
      </c>
      <c r="I4405" s="44">
        <v>119999.99</v>
      </c>
      <c r="J4405" s="68">
        <f t="shared" si="204"/>
        <v>0.43120259493670882</v>
      </c>
      <c r="K4405" s="43">
        <f t="shared" si="205"/>
        <v>0.75949360759493678</v>
      </c>
      <c r="L4405" s="41" t="str">
        <f t="shared" si="206"/>
        <v>AA</v>
      </c>
      <c r="M4405" s="41" t="s">
        <v>475</v>
      </c>
      <c r="N4405" s="41" t="s">
        <v>427</v>
      </c>
      <c r="O4405" s="41" t="s">
        <v>70</v>
      </c>
    </row>
    <row r="4406" spans="1:15">
      <c r="A4406" s="42">
        <v>41479</v>
      </c>
      <c r="B4406" s="42">
        <v>54263</v>
      </c>
      <c r="C4406" s="130">
        <v>420</v>
      </c>
      <c r="D4406" s="43">
        <v>8.5099999999999995E-2</v>
      </c>
      <c r="E4406" s="43">
        <v>7.5300000000000006E-2</v>
      </c>
      <c r="F4406" s="44">
        <v>160000</v>
      </c>
      <c r="G4406" s="44">
        <v>160000</v>
      </c>
      <c r="H4406" s="44">
        <v>81870.69</v>
      </c>
      <c r="I4406" s="44">
        <v>121526.34</v>
      </c>
      <c r="J4406" s="68">
        <f t="shared" si="204"/>
        <v>0.51169181250000007</v>
      </c>
      <c r="K4406" s="43">
        <f t="shared" si="205"/>
        <v>0.75953962499999994</v>
      </c>
      <c r="L4406" s="41" t="str">
        <f t="shared" si="206"/>
        <v>AA</v>
      </c>
      <c r="M4406" s="41" t="s">
        <v>1071</v>
      </c>
      <c r="N4406" s="41" t="s">
        <v>421</v>
      </c>
      <c r="O4406" s="41" t="s">
        <v>70</v>
      </c>
    </row>
    <row r="4407" spans="1:15">
      <c r="A4407" s="38">
        <v>41136</v>
      </c>
      <c r="B4407" s="38">
        <v>53919</v>
      </c>
      <c r="C4407" s="131">
        <v>420</v>
      </c>
      <c r="D4407" s="39">
        <v>8.5099999999999995E-2</v>
      </c>
      <c r="E4407" s="39">
        <v>0.08</v>
      </c>
      <c r="F4407" s="40">
        <v>161000</v>
      </c>
      <c r="G4407" s="40">
        <v>161000</v>
      </c>
      <c r="H4407" s="40">
        <v>97934.94</v>
      </c>
      <c r="I4407" s="40">
        <v>122342.28</v>
      </c>
      <c r="J4407" s="67">
        <f t="shared" si="204"/>
        <v>0.60829155279503111</v>
      </c>
      <c r="K4407" s="39">
        <f t="shared" si="205"/>
        <v>0.7598899378881987</v>
      </c>
      <c r="L4407" s="2" t="str">
        <f t="shared" si="206"/>
        <v>AA</v>
      </c>
      <c r="M4407" s="2" t="s">
        <v>1275</v>
      </c>
      <c r="N4407" s="2" t="s">
        <v>416</v>
      </c>
      <c r="O4407" s="2" t="s">
        <v>70</v>
      </c>
    </row>
    <row r="4408" spans="1:15">
      <c r="A4408" s="38">
        <v>41074</v>
      </c>
      <c r="B4408" s="38">
        <v>44726</v>
      </c>
      <c r="C4408" s="131">
        <v>120</v>
      </c>
      <c r="D4408" s="39">
        <v>8.5099999999999995E-2</v>
      </c>
      <c r="E4408" s="39">
        <v>7.4400000000000008E-2</v>
      </c>
      <c r="F4408" s="40">
        <v>125000</v>
      </c>
      <c r="G4408" s="40">
        <v>125000</v>
      </c>
      <c r="H4408" s="40">
        <v>70557.58</v>
      </c>
      <c r="I4408" s="40">
        <v>94999.95</v>
      </c>
      <c r="J4408" s="67">
        <f t="shared" si="204"/>
        <v>0.56446064000000007</v>
      </c>
      <c r="K4408" s="39">
        <f t="shared" si="205"/>
        <v>0.7599996</v>
      </c>
      <c r="L4408" s="2" t="str">
        <f t="shared" si="206"/>
        <v>AA</v>
      </c>
      <c r="M4408" s="2" t="s">
        <v>632</v>
      </c>
      <c r="N4408" s="2" t="s">
        <v>424</v>
      </c>
      <c r="O4408" s="2" t="s">
        <v>70</v>
      </c>
    </row>
    <row r="4409" spans="1:15">
      <c r="A4409" s="38">
        <v>41502</v>
      </c>
      <c r="B4409" s="38">
        <v>44546</v>
      </c>
      <c r="C4409" s="131">
        <v>100</v>
      </c>
      <c r="D4409" s="39">
        <v>8.5099999999999995E-2</v>
      </c>
      <c r="E4409" s="39">
        <v>7.8100000000000003E-2</v>
      </c>
      <c r="F4409" s="40">
        <v>125000</v>
      </c>
      <c r="G4409" s="40">
        <v>125000</v>
      </c>
      <c r="H4409" s="40">
        <v>78878.55</v>
      </c>
      <c r="I4409" s="40">
        <v>94999.99</v>
      </c>
      <c r="J4409" s="67">
        <f t="shared" si="204"/>
        <v>0.63102840000000004</v>
      </c>
      <c r="K4409" s="39">
        <f t="shared" si="205"/>
        <v>0.75999992000000005</v>
      </c>
      <c r="L4409" s="2" t="str">
        <f t="shared" si="206"/>
        <v>AA</v>
      </c>
      <c r="M4409" s="2" t="s">
        <v>697</v>
      </c>
      <c r="N4409" s="2" t="s">
        <v>417</v>
      </c>
      <c r="O4409" s="2" t="s">
        <v>70</v>
      </c>
    </row>
    <row r="4410" spans="1:15">
      <c r="A4410" s="38">
        <v>41192</v>
      </c>
      <c r="B4410" s="38">
        <v>53975</v>
      </c>
      <c r="C4410" s="131">
        <v>420</v>
      </c>
      <c r="D4410" s="39">
        <v>8.5099999999999995E-2</v>
      </c>
      <c r="E4410" s="39">
        <v>7.4400000000000008E-2</v>
      </c>
      <c r="F4410" s="40">
        <v>125000</v>
      </c>
      <c r="G4410" s="40">
        <v>125000</v>
      </c>
      <c r="H4410" s="40">
        <v>79512.59</v>
      </c>
      <c r="I4410" s="40">
        <v>94999.99</v>
      </c>
      <c r="J4410" s="67">
        <f t="shared" si="204"/>
        <v>0.63610071999999995</v>
      </c>
      <c r="K4410" s="39">
        <f t="shared" si="205"/>
        <v>0.75999992000000005</v>
      </c>
      <c r="L4410" s="2" t="str">
        <f t="shared" si="206"/>
        <v>AA</v>
      </c>
      <c r="M4410" s="2" t="s">
        <v>550</v>
      </c>
      <c r="N4410" s="2" t="s">
        <v>421</v>
      </c>
      <c r="O4410" s="2" t="s">
        <v>70</v>
      </c>
    </row>
    <row r="4411" spans="1:15">
      <c r="A4411" s="42">
        <v>41200</v>
      </c>
      <c r="B4411" s="42">
        <v>48231</v>
      </c>
      <c r="C4411" s="130">
        <v>231</v>
      </c>
      <c r="D4411" s="43">
        <v>8.5099999999999995E-2</v>
      </c>
      <c r="E4411" s="43">
        <v>7.5300000000000006E-2</v>
      </c>
      <c r="F4411" s="44">
        <v>120020</v>
      </c>
      <c r="G4411" s="44">
        <v>120020</v>
      </c>
      <c r="H4411" s="44">
        <v>81233.02</v>
      </c>
      <c r="I4411" s="44">
        <v>91297.13</v>
      </c>
      <c r="J4411" s="68">
        <f t="shared" si="204"/>
        <v>0.67682902849525084</v>
      </c>
      <c r="K4411" s="43">
        <f t="shared" si="205"/>
        <v>0.76068263622729548</v>
      </c>
      <c r="L4411" s="41" t="str">
        <f t="shared" si="206"/>
        <v>A</v>
      </c>
      <c r="M4411" s="41" t="s">
        <v>776</v>
      </c>
      <c r="N4411" s="41" t="s">
        <v>422</v>
      </c>
      <c r="O4411" s="41" t="s">
        <v>70</v>
      </c>
    </row>
    <row r="4412" spans="1:15">
      <c r="A4412" s="38">
        <v>41089</v>
      </c>
      <c r="B4412" s="38">
        <v>46567</v>
      </c>
      <c r="C4412" s="131">
        <v>180</v>
      </c>
      <c r="D4412" s="39">
        <v>8.5099999999999995E-2</v>
      </c>
      <c r="E4412" s="39">
        <v>0.08</v>
      </c>
      <c r="F4412" s="40">
        <v>105000</v>
      </c>
      <c r="G4412" s="40">
        <v>105000</v>
      </c>
      <c r="H4412" s="40">
        <v>71464.27</v>
      </c>
      <c r="I4412" s="40">
        <v>79896.47</v>
      </c>
      <c r="J4412" s="67">
        <f t="shared" si="204"/>
        <v>0.68061209523809529</v>
      </c>
      <c r="K4412" s="39">
        <f t="shared" si="205"/>
        <v>0.76091876190476193</v>
      </c>
      <c r="L4412" s="2" t="str">
        <f t="shared" si="206"/>
        <v>A</v>
      </c>
      <c r="M4412" s="2" t="s">
        <v>757</v>
      </c>
      <c r="N4412" s="2" t="s">
        <v>439</v>
      </c>
      <c r="O4412" s="2" t="s">
        <v>70</v>
      </c>
    </row>
    <row r="4413" spans="1:15">
      <c r="A4413" s="42">
        <v>41113</v>
      </c>
      <c r="B4413" s="42">
        <v>46591</v>
      </c>
      <c r="C4413" s="130">
        <v>180</v>
      </c>
      <c r="D4413" s="43">
        <v>8.5099999999999995E-2</v>
      </c>
      <c r="E4413" s="43">
        <v>0.08</v>
      </c>
      <c r="F4413" s="44">
        <v>82000</v>
      </c>
      <c r="G4413" s="44">
        <v>82000</v>
      </c>
      <c r="H4413" s="44">
        <v>52290.15</v>
      </c>
      <c r="I4413" s="44">
        <v>62399.99</v>
      </c>
      <c r="J4413" s="68">
        <f t="shared" si="204"/>
        <v>0.63768475609756103</v>
      </c>
      <c r="K4413" s="43">
        <f t="shared" si="205"/>
        <v>0.760975487804878</v>
      </c>
      <c r="L4413" s="41" t="str">
        <f t="shared" si="206"/>
        <v>AA</v>
      </c>
      <c r="M4413" s="41" t="s">
        <v>806</v>
      </c>
      <c r="N4413" s="41" t="s">
        <v>419</v>
      </c>
      <c r="O4413" s="41" t="s">
        <v>70</v>
      </c>
    </row>
    <row r="4414" spans="1:15">
      <c r="A4414" s="42">
        <v>41564</v>
      </c>
      <c r="B4414" s="42">
        <v>47773</v>
      </c>
      <c r="C4414" s="130">
        <v>204</v>
      </c>
      <c r="D4414" s="43">
        <v>8.5099999999999995E-2</v>
      </c>
      <c r="E4414" s="43">
        <v>7.4400000000000008E-2</v>
      </c>
      <c r="F4414" s="44">
        <v>197000</v>
      </c>
      <c r="G4414" s="44">
        <v>197000</v>
      </c>
      <c r="H4414" s="44">
        <v>114779.27</v>
      </c>
      <c r="I4414" s="44">
        <v>149961.76</v>
      </c>
      <c r="J4414" s="68">
        <f t="shared" si="204"/>
        <v>0.58263588832487312</v>
      </c>
      <c r="K4414" s="43">
        <f t="shared" si="205"/>
        <v>0.76122720812182743</v>
      </c>
      <c r="L4414" s="41" t="str">
        <f t="shared" si="206"/>
        <v>AA</v>
      </c>
      <c r="M4414" s="41" t="s">
        <v>586</v>
      </c>
      <c r="N4414" s="41" t="s">
        <v>416</v>
      </c>
      <c r="O4414" s="41" t="s">
        <v>70</v>
      </c>
    </row>
    <row r="4415" spans="1:15">
      <c r="A4415" s="42">
        <v>41211</v>
      </c>
      <c r="B4415" s="42">
        <v>50342</v>
      </c>
      <c r="C4415" s="130">
        <v>300</v>
      </c>
      <c r="D4415" s="43">
        <v>8.5099999999999995E-2</v>
      </c>
      <c r="E4415" s="43">
        <v>7.5300000000000006E-2</v>
      </c>
      <c r="F4415" s="44">
        <v>145000</v>
      </c>
      <c r="G4415" s="44">
        <v>145000</v>
      </c>
      <c r="H4415" s="44">
        <v>101787.62</v>
      </c>
      <c r="I4415" s="44">
        <v>110399.99</v>
      </c>
      <c r="J4415" s="68">
        <f t="shared" si="204"/>
        <v>0.70198358620689649</v>
      </c>
      <c r="K4415" s="43">
        <f t="shared" si="205"/>
        <v>0.76137924137931035</v>
      </c>
      <c r="L4415" s="41" t="str">
        <f t="shared" si="206"/>
        <v>A</v>
      </c>
      <c r="M4415" s="41" t="s">
        <v>487</v>
      </c>
      <c r="N4415" s="41" t="s">
        <v>417</v>
      </c>
      <c r="O4415" s="41" t="s">
        <v>70</v>
      </c>
    </row>
    <row r="4416" spans="1:15">
      <c r="A4416" s="42">
        <v>41429</v>
      </c>
      <c r="B4416" s="42">
        <v>48734</v>
      </c>
      <c r="C4416" s="130">
        <v>240</v>
      </c>
      <c r="D4416" s="43">
        <v>8.5099999999999995E-2</v>
      </c>
      <c r="E4416" s="43">
        <v>7.5300000000000006E-2</v>
      </c>
      <c r="F4416" s="44">
        <v>155000</v>
      </c>
      <c r="G4416" s="44">
        <v>155000</v>
      </c>
      <c r="H4416" s="44">
        <v>109644.25</v>
      </c>
      <c r="I4416" s="44">
        <v>118099.99</v>
      </c>
      <c r="J4416" s="68">
        <f t="shared" si="204"/>
        <v>0.70738225806451616</v>
      </c>
      <c r="K4416" s="43">
        <f t="shared" si="205"/>
        <v>0.76193541935483877</v>
      </c>
      <c r="L4416" s="41" t="str">
        <f t="shared" si="206"/>
        <v>A</v>
      </c>
      <c r="M4416" s="41" t="s">
        <v>464</v>
      </c>
      <c r="N4416" s="41" t="s">
        <v>424</v>
      </c>
      <c r="O4416" s="41" t="s">
        <v>70</v>
      </c>
    </row>
    <row r="4417" spans="1:15">
      <c r="A4417" s="42">
        <v>41178</v>
      </c>
      <c r="B4417" s="42">
        <v>47264</v>
      </c>
      <c r="C4417" s="130">
        <v>200</v>
      </c>
      <c r="D4417" s="43">
        <v>8.5099999999999995E-2</v>
      </c>
      <c r="E4417" s="43">
        <v>0.08</v>
      </c>
      <c r="F4417" s="44">
        <v>142000</v>
      </c>
      <c r="G4417" s="44">
        <v>142000</v>
      </c>
      <c r="H4417" s="44">
        <v>85215.5</v>
      </c>
      <c r="I4417" s="44">
        <v>108221.98</v>
      </c>
      <c r="J4417" s="68">
        <f t="shared" si="204"/>
        <v>0.6001091549295775</v>
      </c>
      <c r="K4417" s="43">
        <f t="shared" si="205"/>
        <v>0.76212661971830986</v>
      </c>
      <c r="L4417" s="41" t="str">
        <f t="shared" si="206"/>
        <v>AA</v>
      </c>
      <c r="M4417" s="41" t="s">
        <v>493</v>
      </c>
      <c r="N4417" s="41" t="s">
        <v>427</v>
      </c>
      <c r="O4417" s="41" t="s">
        <v>70</v>
      </c>
    </row>
    <row r="4418" spans="1:15">
      <c r="A4418" s="38">
        <v>41563</v>
      </c>
      <c r="B4418" s="38">
        <v>48381</v>
      </c>
      <c r="C4418" s="131">
        <v>224</v>
      </c>
      <c r="D4418" s="39">
        <v>8.5099999999999995E-2</v>
      </c>
      <c r="E4418" s="39">
        <v>0.08</v>
      </c>
      <c r="F4418" s="40">
        <v>162000</v>
      </c>
      <c r="G4418" s="40">
        <v>162000</v>
      </c>
      <c r="H4418" s="40">
        <v>99959.61</v>
      </c>
      <c r="I4418" s="40">
        <v>123516.72</v>
      </c>
      <c r="J4418" s="67">
        <f t="shared" si="204"/>
        <v>0.61703462962962963</v>
      </c>
      <c r="K4418" s="39">
        <f t="shared" si="205"/>
        <v>0.76244888888888884</v>
      </c>
      <c r="L4418" s="2" t="str">
        <f t="shared" si="206"/>
        <v>AA</v>
      </c>
      <c r="M4418" s="2" t="s">
        <v>548</v>
      </c>
      <c r="N4418" s="2" t="s">
        <v>433</v>
      </c>
      <c r="O4418" s="2" t="s">
        <v>70</v>
      </c>
    </row>
    <row r="4419" spans="1:15">
      <c r="A4419" s="42">
        <v>41151</v>
      </c>
      <c r="B4419" s="42">
        <v>52200</v>
      </c>
      <c r="C4419" s="130">
        <v>363</v>
      </c>
      <c r="D4419" s="43">
        <v>8.5099999999999995E-2</v>
      </c>
      <c r="E4419" s="43">
        <v>7.4400000000000008E-2</v>
      </c>
      <c r="F4419" s="44">
        <v>167000</v>
      </c>
      <c r="G4419" s="44">
        <v>167000</v>
      </c>
      <c r="H4419" s="44">
        <v>118161.85</v>
      </c>
      <c r="I4419" s="44">
        <v>127351.86</v>
      </c>
      <c r="J4419" s="68">
        <f t="shared" ref="J4419:J4482" si="207">H4419/G4419</f>
        <v>0.70755598802395214</v>
      </c>
      <c r="K4419" s="43">
        <f t="shared" ref="K4419:K4482" si="208">I4419/G4419</f>
        <v>0.76258598802395205</v>
      </c>
      <c r="L4419" s="41" t="str">
        <f t="shared" ref="L4419:L4482" si="209">IF(J4419&lt;=65%,"AA",IF(J4419&lt;=75%,"A",IF(J4419&lt;=85%,"B","C")))</f>
        <v>A</v>
      </c>
      <c r="M4419" s="41" t="s">
        <v>531</v>
      </c>
      <c r="N4419" s="41" t="s">
        <v>423</v>
      </c>
      <c r="O4419" s="41" t="s">
        <v>70</v>
      </c>
    </row>
    <row r="4420" spans="1:15">
      <c r="A4420" s="42">
        <v>41397</v>
      </c>
      <c r="B4420" s="42">
        <v>48094</v>
      </c>
      <c r="C4420" s="130">
        <v>220</v>
      </c>
      <c r="D4420" s="43">
        <v>8.5099999999999995E-2</v>
      </c>
      <c r="E4420" s="43">
        <v>0.08</v>
      </c>
      <c r="F4420" s="44">
        <v>70150</v>
      </c>
      <c r="G4420" s="44">
        <v>70150</v>
      </c>
      <c r="H4420" s="44">
        <v>49047.03</v>
      </c>
      <c r="I4420" s="44">
        <v>53499.99</v>
      </c>
      <c r="J4420" s="68">
        <f t="shared" si="207"/>
        <v>0.69917362794012827</v>
      </c>
      <c r="K4420" s="43">
        <f t="shared" si="208"/>
        <v>0.76265131860299351</v>
      </c>
      <c r="L4420" s="41" t="str">
        <f t="shared" si="209"/>
        <v>A</v>
      </c>
      <c r="M4420" s="41" t="s">
        <v>160</v>
      </c>
      <c r="N4420" s="41" t="s">
        <v>423</v>
      </c>
      <c r="O4420" s="41" t="s">
        <v>70</v>
      </c>
    </row>
    <row r="4421" spans="1:15">
      <c r="A4421" s="42">
        <v>41144</v>
      </c>
      <c r="B4421" s="42">
        <v>46591</v>
      </c>
      <c r="C4421" s="130">
        <v>179</v>
      </c>
      <c r="D4421" s="43">
        <v>8.5099999999999995E-2</v>
      </c>
      <c r="E4421" s="43">
        <v>0.08</v>
      </c>
      <c r="F4421" s="44">
        <v>118000</v>
      </c>
      <c r="G4421" s="44">
        <v>118000</v>
      </c>
      <c r="H4421" s="44">
        <v>75820.03</v>
      </c>
      <c r="I4421" s="44">
        <v>89999.99</v>
      </c>
      <c r="J4421" s="68">
        <f t="shared" si="207"/>
        <v>0.64254262711864407</v>
      </c>
      <c r="K4421" s="43">
        <f t="shared" si="208"/>
        <v>0.762711779661017</v>
      </c>
      <c r="L4421" s="41" t="str">
        <f t="shared" si="209"/>
        <v>AA</v>
      </c>
      <c r="M4421" s="41" t="s">
        <v>519</v>
      </c>
      <c r="N4421" s="41" t="s">
        <v>417</v>
      </c>
      <c r="O4421" s="41" t="s">
        <v>70</v>
      </c>
    </row>
    <row r="4422" spans="1:15">
      <c r="A4422" s="42">
        <v>41099</v>
      </c>
      <c r="B4422" s="42">
        <v>48404</v>
      </c>
      <c r="C4422" s="130">
        <v>240</v>
      </c>
      <c r="D4422" s="43">
        <v>8.5099999999999995E-2</v>
      </c>
      <c r="E4422" s="43">
        <v>7.5300000000000006E-2</v>
      </c>
      <c r="F4422" s="44">
        <v>190000</v>
      </c>
      <c r="G4422" s="44">
        <v>190000</v>
      </c>
      <c r="H4422" s="44">
        <v>127860.4</v>
      </c>
      <c r="I4422" s="44">
        <v>144999.99</v>
      </c>
      <c r="J4422" s="68">
        <f t="shared" si="207"/>
        <v>0.67294947368421054</v>
      </c>
      <c r="K4422" s="43">
        <f t="shared" si="208"/>
        <v>0.76315784210526316</v>
      </c>
      <c r="L4422" s="41" t="str">
        <f t="shared" si="209"/>
        <v>A</v>
      </c>
      <c r="M4422" s="41" t="s">
        <v>461</v>
      </c>
      <c r="N4422" s="41" t="s">
        <v>416</v>
      </c>
      <c r="O4422" s="41" t="s">
        <v>70</v>
      </c>
    </row>
    <row r="4423" spans="1:15">
      <c r="A4423" s="38">
        <v>41246</v>
      </c>
      <c r="B4423" s="38">
        <v>49555</v>
      </c>
      <c r="C4423" s="131">
        <v>273</v>
      </c>
      <c r="D4423" s="39">
        <v>8.5099999999999995E-2</v>
      </c>
      <c r="E4423" s="39">
        <v>0.08</v>
      </c>
      <c r="F4423" s="40">
        <v>143200</v>
      </c>
      <c r="G4423" s="40">
        <v>143200</v>
      </c>
      <c r="H4423" s="40">
        <v>100206.73</v>
      </c>
      <c r="I4423" s="40">
        <v>109284.61</v>
      </c>
      <c r="J4423" s="67">
        <f t="shared" si="207"/>
        <v>0.69976766759776532</v>
      </c>
      <c r="K4423" s="39">
        <f t="shared" si="208"/>
        <v>0.76316068435754192</v>
      </c>
      <c r="L4423" s="2" t="str">
        <f t="shared" si="209"/>
        <v>A</v>
      </c>
      <c r="M4423" s="2" t="s">
        <v>609</v>
      </c>
      <c r="N4423" s="2" t="s">
        <v>428</v>
      </c>
      <c r="O4423" s="2" t="s">
        <v>70</v>
      </c>
    </row>
    <row r="4424" spans="1:15">
      <c r="A4424" s="42">
        <v>41494</v>
      </c>
      <c r="B4424" s="42">
        <v>46973</v>
      </c>
      <c r="C4424" s="130">
        <v>180</v>
      </c>
      <c r="D4424" s="43">
        <v>8.5099999999999995E-2</v>
      </c>
      <c r="E4424" s="43">
        <v>7.4400000000000008E-2</v>
      </c>
      <c r="F4424" s="44">
        <v>200000</v>
      </c>
      <c r="G4424" s="44">
        <v>200000</v>
      </c>
      <c r="H4424" s="44">
        <v>139088.67000000001</v>
      </c>
      <c r="I4424" s="44">
        <v>152729.03</v>
      </c>
      <c r="J4424" s="68">
        <f t="shared" si="207"/>
        <v>0.69544335000000002</v>
      </c>
      <c r="K4424" s="43">
        <f t="shared" si="208"/>
        <v>0.76364514999999999</v>
      </c>
      <c r="L4424" s="41" t="str">
        <f t="shared" si="209"/>
        <v>A</v>
      </c>
      <c r="M4424" s="41" t="s">
        <v>467</v>
      </c>
      <c r="N4424" s="41" t="s">
        <v>425</v>
      </c>
      <c r="O4424" s="41" t="s">
        <v>70</v>
      </c>
    </row>
    <row r="4425" spans="1:15">
      <c r="A4425" s="38">
        <v>41171</v>
      </c>
      <c r="B4425" s="38">
        <v>50302</v>
      </c>
      <c r="C4425" s="131">
        <v>300</v>
      </c>
      <c r="D4425" s="39">
        <v>8.5099999999999995E-2</v>
      </c>
      <c r="E4425" s="39">
        <v>7.5300000000000006E-2</v>
      </c>
      <c r="F4425" s="40">
        <v>144000</v>
      </c>
      <c r="G4425" s="40">
        <v>144000</v>
      </c>
      <c r="H4425" s="40">
        <v>100532.95</v>
      </c>
      <c r="I4425" s="40">
        <v>109999.2</v>
      </c>
      <c r="J4425" s="67">
        <f t="shared" si="207"/>
        <v>0.69814548611111105</v>
      </c>
      <c r="K4425" s="39">
        <f t="shared" si="208"/>
        <v>0.76388333333333336</v>
      </c>
      <c r="L4425" s="2" t="str">
        <f t="shared" si="209"/>
        <v>A</v>
      </c>
      <c r="M4425" s="2" t="s">
        <v>461</v>
      </c>
      <c r="N4425" s="2" t="s">
        <v>416</v>
      </c>
      <c r="O4425" s="2" t="s">
        <v>70</v>
      </c>
    </row>
    <row r="4426" spans="1:15">
      <c r="A4426" s="38">
        <v>41121</v>
      </c>
      <c r="B4426" s="38">
        <v>48426</v>
      </c>
      <c r="C4426" s="131">
        <v>240</v>
      </c>
      <c r="D4426" s="39">
        <v>8.5099999999999995E-2</v>
      </c>
      <c r="E4426" s="39">
        <v>7.4400000000000008E-2</v>
      </c>
      <c r="F4426" s="40">
        <v>190000</v>
      </c>
      <c r="G4426" s="40">
        <v>190000</v>
      </c>
      <c r="H4426" s="40">
        <v>127829.94</v>
      </c>
      <c r="I4426" s="40">
        <v>145199.54</v>
      </c>
      <c r="J4426" s="67">
        <f t="shared" si="207"/>
        <v>0.67278915789473681</v>
      </c>
      <c r="K4426" s="39">
        <f t="shared" si="208"/>
        <v>0.76420810526315797</v>
      </c>
      <c r="L4426" s="2" t="str">
        <f t="shared" si="209"/>
        <v>A</v>
      </c>
      <c r="M4426" s="2" t="s">
        <v>564</v>
      </c>
      <c r="N4426" s="2" t="s">
        <v>417</v>
      </c>
      <c r="O4426" s="2" t="s">
        <v>70</v>
      </c>
    </row>
    <row r="4427" spans="1:15">
      <c r="A4427" s="38">
        <v>41326</v>
      </c>
      <c r="B4427" s="38">
        <v>49024</v>
      </c>
      <c r="C4427" s="131">
        <v>253</v>
      </c>
      <c r="D4427" s="39">
        <v>8.5099999999999995E-2</v>
      </c>
      <c r="E4427" s="39">
        <v>7.8100000000000003E-2</v>
      </c>
      <c r="F4427" s="40">
        <v>157000</v>
      </c>
      <c r="G4427" s="40">
        <v>157000</v>
      </c>
      <c r="H4427" s="40">
        <v>109897.48</v>
      </c>
      <c r="I4427" s="40">
        <v>119999.99</v>
      </c>
      <c r="J4427" s="67">
        <f t="shared" si="207"/>
        <v>0.69998394904458594</v>
      </c>
      <c r="K4427" s="39">
        <f t="shared" si="208"/>
        <v>0.76433114649681533</v>
      </c>
      <c r="L4427" s="2" t="str">
        <f t="shared" si="209"/>
        <v>A</v>
      </c>
      <c r="M4427" s="2" t="s">
        <v>790</v>
      </c>
      <c r="N4427" s="2" t="s">
        <v>416</v>
      </c>
      <c r="O4427" s="2" t="s">
        <v>70</v>
      </c>
    </row>
    <row r="4428" spans="1:15">
      <c r="A4428" s="42">
        <v>41177</v>
      </c>
      <c r="B4428" s="42">
        <v>50308</v>
      </c>
      <c r="C4428" s="130">
        <v>300</v>
      </c>
      <c r="D4428" s="43">
        <v>8.5099999999999995E-2</v>
      </c>
      <c r="E4428" s="43">
        <v>0.08</v>
      </c>
      <c r="F4428" s="44">
        <v>157000</v>
      </c>
      <c r="G4428" s="44">
        <v>157000</v>
      </c>
      <c r="H4428" s="44">
        <v>92181.67</v>
      </c>
      <c r="I4428" s="44">
        <v>119999.99</v>
      </c>
      <c r="J4428" s="68">
        <f t="shared" si="207"/>
        <v>0.58714439490445858</v>
      </c>
      <c r="K4428" s="43">
        <f t="shared" si="208"/>
        <v>0.76433114649681533</v>
      </c>
      <c r="L4428" s="41" t="str">
        <f t="shared" si="209"/>
        <v>AA</v>
      </c>
      <c r="M4428" s="41" t="s">
        <v>1210</v>
      </c>
      <c r="N4428" s="41" t="s">
        <v>419</v>
      </c>
      <c r="O4428" s="41" t="s">
        <v>70</v>
      </c>
    </row>
    <row r="4429" spans="1:15">
      <c r="A4429" s="42">
        <v>41100</v>
      </c>
      <c r="B4429" s="42">
        <v>52057</v>
      </c>
      <c r="C4429" s="130">
        <v>360</v>
      </c>
      <c r="D4429" s="43">
        <v>8.5099999999999995E-2</v>
      </c>
      <c r="E4429" s="43">
        <v>0.08</v>
      </c>
      <c r="F4429" s="44">
        <v>157000</v>
      </c>
      <c r="G4429" s="44">
        <v>157000</v>
      </c>
      <c r="H4429" s="44">
        <v>110982.04</v>
      </c>
      <c r="I4429" s="44">
        <v>119999.99</v>
      </c>
      <c r="J4429" s="68">
        <f t="shared" si="207"/>
        <v>0.70689197452229291</v>
      </c>
      <c r="K4429" s="43">
        <f t="shared" si="208"/>
        <v>0.76433114649681533</v>
      </c>
      <c r="L4429" s="41" t="str">
        <f t="shared" si="209"/>
        <v>A</v>
      </c>
      <c r="M4429" s="41" t="s">
        <v>519</v>
      </c>
      <c r="N4429" s="41" t="s">
        <v>417</v>
      </c>
      <c r="O4429" s="41" t="s">
        <v>70</v>
      </c>
    </row>
    <row r="4430" spans="1:15">
      <c r="A4430" s="38">
        <v>41145</v>
      </c>
      <c r="B4430" s="38">
        <v>46623</v>
      </c>
      <c r="C4430" s="131">
        <v>180</v>
      </c>
      <c r="D4430" s="39">
        <v>8.5099999999999995E-2</v>
      </c>
      <c r="E4430" s="39">
        <v>7.5300000000000006E-2</v>
      </c>
      <c r="F4430" s="40">
        <v>120000</v>
      </c>
      <c r="G4430" s="40">
        <v>120000</v>
      </c>
      <c r="H4430" s="40">
        <v>77377.3</v>
      </c>
      <c r="I4430" s="40">
        <v>91762.89</v>
      </c>
      <c r="J4430" s="67">
        <f t="shared" si="207"/>
        <v>0.64481083333333333</v>
      </c>
      <c r="K4430" s="39">
        <f t="shared" si="208"/>
        <v>0.76469074999999997</v>
      </c>
      <c r="L4430" s="2" t="str">
        <f t="shared" si="209"/>
        <v>AA</v>
      </c>
      <c r="M4430" s="2" t="s">
        <v>687</v>
      </c>
      <c r="N4430" s="2" t="s">
        <v>417</v>
      </c>
      <c r="O4430" s="2" t="s">
        <v>70</v>
      </c>
    </row>
    <row r="4431" spans="1:15">
      <c r="A4431" s="38">
        <v>41492</v>
      </c>
      <c r="B4431" s="38">
        <v>44901</v>
      </c>
      <c r="C4431" s="131">
        <v>112</v>
      </c>
      <c r="D4431" s="39">
        <v>8.5099999999999995E-2</v>
      </c>
      <c r="E4431" s="39">
        <v>0.08</v>
      </c>
      <c r="F4431" s="40">
        <v>170000</v>
      </c>
      <c r="G4431" s="40">
        <v>170000</v>
      </c>
      <c r="H4431" s="40">
        <v>68998.78</v>
      </c>
      <c r="I4431" s="40">
        <v>129999.99</v>
      </c>
      <c r="J4431" s="67">
        <f t="shared" si="207"/>
        <v>0.40587517647058824</v>
      </c>
      <c r="K4431" s="39">
        <f t="shared" si="208"/>
        <v>0.76470582352941174</v>
      </c>
      <c r="L4431" s="2" t="str">
        <f t="shared" si="209"/>
        <v>AA</v>
      </c>
      <c r="M4431" s="2" t="s">
        <v>719</v>
      </c>
      <c r="N4431" s="2" t="s">
        <v>422</v>
      </c>
      <c r="O4431" s="2" t="s">
        <v>70</v>
      </c>
    </row>
    <row r="4432" spans="1:15">
      <c r="A4432" s="42">
        <v>41192</v>
      </c>
      <c r="B4432" s="42">
        <v>46670</v>
      </c>
      <c r="C4432" s="130">
        <v>180</v>
      </c>
      <c r="D4432" s="43">
        <v>8.5099999999999995E-2</v>
      </c>
      <c r="E4432" s="43">
        <v>7.8100000000000003E-2</v>
      </c>
      <c r="F4432" s="44">
        <v>170000</v>
      </c>
      <c r="G4432" s="44">
        <v>170000</v>
      </c>
      <c r="H4432" s="44">
        <v>111089.78</v>
      </c>
      <c r="I4432" s="44">
        <v>129999.99</v>
      </c>
      <c r="J4432" s="68">
        <f t="shared" si="207"/>
        <v>0.65346929411764709</v>
      </c>
      <c r="K4432" s="43">
        <f t="shared" si="208"/>
        <v>0.76470582352941174</v>
      </c>
      <c r="L4432" s="41" t="str">
        <f t="shared" si="209"/>
        <v>A</v>
      </c>
      <c r="M4432" s="41" t="s">
        <v>531</v>
      </c>
      <c r="N4432" s="41" t="s">
        <v>423</v>
      </c>
      <c r="O4432" s="41" t="s">
        <v>70</v>
      </c>
    </row>
    <row r="4433" spans="1:15">
      <c r="A4433" s="38">
        <v>41403</v>
      </c>
      <c r="B4433" s="38">
        <v>48708</v>
      </c>
      <c r="C4433" s="131">
        <v>240</v>
      </c>
      <c r="D4433" s="39">
        <v>8.5099999999999995E-2</v>
      </c>
      <c r="E4433" s="39">
        <v>0.08</v>
      </c>
      <c r="F4433" s="40">
        <v>200000</v>
      </c>
      <c r="G4433" s="40">
        <v>200000</v>
      </c>
      <c r="H4433" s="40">
        <v>141343.13</v>
      </c>
      <c r="I4433" s="40">
        <v>152999.99</v>
      </c>
      <c r="J4433" s="67">
        <f t="shared" si="207"/>
        <v>0.70671565000000003</v>
      </c>
      <c r="K4433" s="39">
        <f t="shared" si="208"/>
        <v>0.76499994999999998</v>
      </c>
      <c r="L4433" s="2" t="str">
        <f t="shared" si="209"/>
        <v>A</v>
      </c>
      <c r="M4433" s="2" t="s">
        <v>477</v>
      </c>
      <c r="N4433" s="2" t="s">
        <v>422</v>
      </c>
      <c r="O4433" s="2" t="s">
        <v>70</v>
      </c>
    </row>
    <row r="4434" spans="1:15">
      <c r="A4434" s="38">
        <v>41137</v>
      </c>
      <c r="B4434" s="38">
        <v>50268</v>
      </c>
      <c r="C4434" s="131">
        <v>300</v>
      </c>
      <c r="D4434" s="39">
        <v>8.5099999999999995E-2</v>
      </c>
      <c r="E4434" s="39">
        <v>0.08</v>
      </c>
      <c r="F4434" s="40">
        <v>200000</v>
      </c>
      <c r="G4434" s="40">
        <v>200000</v>
      </c>
      <c r="H4434" s="40">
        <v>141207.87</v>
      </c>
      <c r="I4434" s="40">
        <v>152999.99</v>
      </c>
      <c r="J4434" s="67">
        <f t="shared" si="207"/>
        <v>0.70603934999999995</v>
      </c>
      <c r="K4434" s="39">
        <f t="shared" si="208"/>
        <v>0.76499994999999998</v>
      </c>
      <c r="L4434" s="2" t="str">
        <f t="shared" si="209"/>
        <v>A</v>
      </c>
      <c r="M4434" s="2" t="s">
        <v>466</v>
      </c>
      <c r="N4434" s="2" t="s">
        <v>421</v>
      </c>
      <c r="O4434" s="2" t="s">
        <v>70</v>
      </c>
    </row>
    <row r="4435" spans="1:15">
      <c r="A4435" s="42">
        <v>41071</v>
      </c>
      <c r="B4435" s="42">
        <v>52028</v>
      </c>
      <c r="C4435" s="130">
        <v>360</v>
      </c>
      <c r="D4435" s="43">
        <v>8.5099999999999995E-2</v>
      </c>
      <c r="E4435" s="43">
        <v>7.5300000000000006E-2</v>
      </c>
      <c r="F4435" s="44">
        <v>145782</v>
      </c>
      <c r="G4435" s="44">
        <v>145782</v>
      </c>
      <c r="H4435" s="44">
        <v>102964.45</v>
      </c>
      <c r="I4435" s="44">
        <v>111537.1</v>
      </c>
      <c r="J4435" s="68">
        <f t="shared" si="207"/>
        <v>0.70629055713325373</v>
      </c>
      <c r="K4435" s="43">
        <f t="shared" si="208"/>
        <v>0.76509514206143425</v>
      </c>
      <c r="L4435" s="41" t="str">
        <f t="shared" si="209"/>
        <v>A</v>
      </c>
      <c r="M4435" s="41" t="s">
        <v>472</v>
      </c>
      <c r="N4435" s="41" t="s">
        <v>426</v>
      </c>
      <c r="O4435" s="41" t="s">
        <v>70</v>
      </c>
    </row>
    <row r="4436" spans="1:15">
      <c r="A4436" s="42">
        <v>41079</v>
      </c>
      <c r="B4436" s="42">
        <v>45249</v>
      </c>
      <c r="C4436" s="130">
        <v>137</v>
      </c>
      <c r="D4436" s="43">
        <v>8.5099999999999995E-2</v>
      </c>
      <c r="E4436" s="43">
        <v>0.08</v>
      </c>
      <c r="F4436" s="44">
        <v>75000</v>
      </c>
      <c r="G4436" s="44">
        <v>75000</v>
      </c>
      <c r="H4436" s="44">
        <v>38455.25</v>
      </c>
      <c r="I4436" s="44">
        <v>57400.24</v>
      </c>
      <c r="J4436" s="68">
        <f t="shared" si="207"/>
        <v>0.51273666666666662</v>
      </c>
      <c r="K4436" s="43">
        <f t="shared" si="208"/>
        <v>0.76533653333333329</v>
      </c>
      <c r="L4436" s="41" t="str">
        <f t="shared" si="209"/>
        <v>AA</v>
      </c>
      <c r="M4436" s="41" t="s">
        <v>464</v>
      </c>
      <c r="N4436" s="41" t="s">
        <v>424</v>
      </c>
      <c r="O4436" s="41" t="s">
        <v>70</v>
      </c>
    </row>
    <row r="4437" spans="1:15">
      <c r="A4437" s="42">
        <v>41120</v>
      </c>
      <c r="B4437" s="42">
        <v>50251</v>
      </c>
      <c r="C4437" s="130">
        <v>300</v>
      </c>
      <c r="D4437" s="43">
        <v>8.5099999999999995E-2</v>
      </c>
      <c r="E4437" s="43">
        <v>0.08</v>
      </c>
      <c r="F4437" s="44">
        <v>189580</v>
      </c>
      <c r="G4437" s="44">
        <v>189580</v>
      </c>
      <c r="H4437" s="44">
        <v>131604.22</v>
      </c>
      <c r="I4437" s="44">
        <v>145102.87</v>
      </c>
      <c r="J4437" s="68">
        <f t="shared" si="207"/>
        <v>0.69418831100327039</v>
      </c>
      <c r="K4437" s="43">
        <f t="shared" si="208"/>
        <v>0.76539123325245273</v>
      </c>
      <c r="L4437" s="41" t="str">
        <f t="shared" si="209"/>
        <v>A</v>
      </c>
      <c r="M4437" s="41" t="s">
        <v>522</v>
      </c>
      <c r="N4437" s="41" t="s">
        <v>419</v>
      </c>
      <c r="O4437" s="41" t="s">
        <v>70</v>
      </c>
    </row>
    <row r="4438" spans="1:15">
      <c r="A4438" s="42">
        <v>41522</v>
      </c>
      <c r="B4438" s="42">
        <v>52479</v>
      </c>
      <c r="C4438" s="130">
        <v>360</v>
      </c>
      <c r="D4438" s="43">
        <v>8.5099999999999995E-2</v>
      </c>
      <c r="E4438" s="43">
        <v>0.08</v>
      </c>
      <c r="F4438" s="44">
        <v>181000</v>
      </c>
      <c r="G4438" s="44">
        <v>181000</v>
      </c>
      <c r="H4438" s="44">
        <v>101928.42</v>
      </c>
      <c r="I4438" s="44">
        <v>138553.13</v>
      </c>
      <c r="J4438" s="68">
        <f t="shared" si="207"/>
        <v>0.5631404419889503</v>
      </c>
      <c r="K4438" s="43">
        <f t="shared" si="208"/>
        <v>0.76548690607734804</v>
      </c>
      <c r="L4438" s="41" t="str">
        <f t="shared" si="209"/>
        <v>AA</v>
      </c>
      <c r="M4438" s="41" t="s">
        <v>586</v>
      </c>
      <c r="N4438" s="41" t="s">
        <v>416</v>
      </c>
      <c r="O4438" s="41" t="s">
        <v>70</v>
      </c>
    </row>
    <row r="4439" spans="1:15">
      <c r="A4439" s="42">
        <v>41184</v>
      </c>
      <c r="B4439" s="42">
        <v>50162</v>
      </c>
      <c r="C4439" s="130">
        <v>295</v>
      </c>
      <c r="D4439" s="43">
        <v>8.5099999999999995E-2</v>
      </c>
      <c r="E4439" s="43">
        <v>7.5300000000000006E-2</v>
      </c>
      <c r="F4439" s="44">
        <v>158596</v>
      </c>
      <c r="G4439" s="44">
        <v>158596</v>
      </c>
      <c r="H4439" s="44">
        <v>111263.1</v>
      </c>
      <c r="I4439" s="44">
        <v>121428.38</v>
      </c>
      <c r="J4439" s="68">
        <f t="shared" si="207"/>
        <v>0.70155048046608992</v>
      </c>
      <c r="K4439" s="43">
        <f t="shared" si="208"/>
        <v>0.76564591792983427</v>
      </c>
      <c r="L4439" s="41" t="str">
        <f t="shared" si="209"/>
        <v>A</v>
      </c>
      <c r="M4439" s="41" t="s">
        <v>531</v>
      </c>
      <c r="N4439" s="41" t="s">
        <v>423</v>
      </c>
      <c r="O4439" s="41" t="s">
        <v>70</v>
      </c>
    </row>
    <row r="4440" spans="1:15">
      <c r="A4440" s="42">
        <v>41211</v>
      </c>
      <c r="B4440" s="42">
        <v>47663</v>
      </c>
      <c r="C4440" s="130">
        <v>212</v>
      </c>
      <c r="D4440" s="43">
        <v>8.5099999999999995E-2</v>
      </c>
      <c r="E4440" s="43">
        <v>7.5300000000000006E-2</v>
      </c>
      <c r="F4440" s="44">
        <v>180000</v>
      </c>
      <c r="G4440" s="44">
        <v>180000</v>
      </c>
      <c r="H4440" s="44">
        <v>108132.25</v>
      </c>
      <c r="I4440" s="44">
        <v>137908.38</v>
      </c>
      <c r="J4440" s="68">
        <f t="shared" si="207"/>
        <v>0.60073472222222224</v>
      </c>
      <c r="K4440" s="43">
        <f t="shared" si="208"/>
        <v>0.76615766666666674</v>
      </c>
      <c r="L4440" s="41" t="str">
        <f t="shared" si="209"/>
        <v>AA</v>
      </c>
      <c r="M4440" s="41" t="s">
        <v>542</v>
      </c>
      <c r="N4440" s="41" t="s">
        <v>417</v>
      </c>
      <c r="O4440" s="41" t="s">
        <v>70</v>
      </c>
    </row>
    <row r="4441" spans="1:15">
      <c r="A4441" s="38">
        <v>41626</v>
      </c>
      <c r="B4441" s="38">
        <v>45278</v>
      </c>
      <c r="C4441" s="131">
        <v>120</v>
      </c>
      <c r="D4441" s="39">
        <v>8.5099999999999995E-2</v>
      </c>
      <c r="E4441" s="39">
        <v>0.08</v>
      </c>
      <c r="F4441" s="40">
        <v>137045.15</v>
      </c>
      <c r="G4441" s="40">
        <v>137045.15</v>
      </c>
      <c r="H4441" s="40">
        <v>93777.1</v>
      </c>
      <c r="I4441" s="40">
        <v>104999.99</v>
      </c>
      <c r="J4441" s="67">
        <f t="shared" si="207"/>
        <v>0.68427886722003672</v>
      </c>
      <c r="K4441" s="39">
        <f t="shared" si="208"/>
        <v>0.7661707838621068</v>
      </c>
      <c r="L4441" s="2" t="str">
        <f t="shared" si="209"/>
        <v>A</v>
      </c>
      <c r="M4441" s="2" t="s">
        <v>1310</v>
      </c>
      <c r="N4441" s="2" t="s">
        <v>417</v>
      </c>
      <c r="O4441" s="2" t="s">
        <v>70</v>
      </c>
    </row>
    <row r="4442" spans="1:15">
      <c r="A4442" s="42">
        <v>41071</v>
      </c>
      <c r="B4442" s="42">
        <v>46549</v>
      </c>
      <c r="C4442" s="130">
        <v>180</v>
      </c>
      <c r="D4442" s="43">
        <v>8.5099999999999995E-2</v>
      </c>
      <c r="E4442" s="43">
        <v>7.5300000000000006E-2</v>
      </c>
      <c r="F4442" s="44">
        <v>136000</v>
      </c>
      <c r="G4442" s="44">
        <v>136000</v>
      </c>
      <c r="H4442" s="44">
        <v>86868.2</v>
      </c>
      <c r="I4442" s="44">
        <v>104249.99</v>
      </c>
      <c r="J4442" s="68">
        <f t="shared" si="207"/>
        <v>0.63873676470588236</v>
      </c>
      <c r="K4442" s="43">
        <f t="shared" si="208"/>
        <v>0.76654404411764709</v>
      </c>
      <c r="L4442" s="41" t="str">
        <f t="shared" si="209"/>
        <v>AA</v>
      </c>
      <c r="M4442" s="41" t="s">
        <v>1120</v>
      </c>
      <c r="N4442" s="41" t="s">
        <v>415</v>
      </c>
      <c r="O4442" s="41" t="s">
        <v>70</v>
      </c>
    </row>
    <row r="4443" spans="1:15">
      <c r="A4443" s="38">
        <v>41333</v>
      </c>
      <c r="B4443" s="38">
        <v>53141</v>
      </c>
      <c r="C4443" s="131">
        <v>388</v>
      </c>
      <c r="D4443" s="39">
        <v>8.5099999999999995E-2</v>
      </c>
      <c r="E4443" s="39">
        <v>0.08</v>
      </c>
      <c r="F4443" s="40">
        <v>135665</v>
      </c>
      <c r="G4443" s="40">
        <v>135665</v>
      </c>
      <c r="H4443" s="40">
        <v>95464.08</v>
      </c>
      <c r="I4443" s="40">
        <v>103999.99</v>
      </c>
      <c r="J4443" s="67">
        <f t="shared" si="207"/>
        <v>0.7036750820034644</v>
      </c>
      <c r="K4443" s="39">
        <f t="shared" si="208"/>
        <v>0.76659411049275794</v>
      </c>
      <c r="L4443" s="2" t="str">
        <f t="shared" si="209"/>
        <v>A</v>
      </c>
      <c r="M4443" s="2" t="s">
        <v>697</v>
      </c>
      <c r="N4443" s="2" t="s">
        <v>417</v>
      </c>
      <c r="O4443" s="2" t="s">
        <v>70</v>
      </c>
    </row>
    <row r="4444" spans="1:15">
      <c r="A4444" s="42">
        <v>41075</v>
      </c>
      <c r="B4444" s="42">
        <v>45366</v>
      </c>
      <c r="C4444" s="130">
        <v>141</v>
      </c>
      <c r="D4444" s="43">
        <v>8.5099999999999995E-2</v>
      </c>
      <c r="E4444" s="43">
        <v>0.08</v>
      </c>
      <c r="F4444" s="44">
        <v>120000</v>
      </c>
      <c r="G4444" s="44">
        <v>120000</v>
      </c>
      <c r="H4444" s="44">
        <v>61655.25</v>
      </c>
      <c r="I4444" s="44">
        <v>91999.99</v>
      </c>
      <c r="J4444" s="68">
        <f t="shared" si="207"/>
        <v>0.51379375000000005</v>
      </c>
      <c r="K4444" s="43">
        <f t="shared" si="208"/>
        <v>0.76666658333333337</v>
      </c>
      <c r="L4444" s="41" t="str">
        <f t="shared" si="209"/>
        <v>AA</v>
      </c>
      <c r="M4444" s="41" t="s">
        <v>881</v>
      </c>
      <c r="N4444" s="41" t="s">
        <v>421</v>
      </c>
      <c r="O4444" s="41" t="s">
        <v>70</v>
      </c>
    </row>
    <row r="4445" spans="1:15">
      <c r="A4445" s="38">
        <v>41115</v>
      </c>
      <c r="B4445" s="38">
        <v>42972</v>
      </c>
      <c r="C4445" s="131">
        <v>61</v>
      </c>
      <c r="D4445" s="39">
        <v>8.5099999999999995E-2</v>
      </c>
      <c r="E4445" s="39">
        <v>7.4400000000000008E-2</v>
      </c>
      <c r="F4445" s="40">
        <v>150000</v>
      </c>
      <c r="G4445" s="40">
        <v>150000</v>
      </c>
      <c r="H4445" s="40">
        <v>53982.14</v>
      </c>
      <c r="I4445" s="40">
        <v>114999.99</v>
      </c>
      <c r="J4445" s="67">
        <f t="shared" si="207"/>
        <v>0.35988093333333332</v>
      </c>
      <c r="K4445" s="39">
        <f t="shared" si="208"/>
        <v>0.76666660000000009</v>
      </c>
      <c r="L4445" s="2" t="str">
        <f t="shared" si="209"/>
        <v>AA</v>
      </c>
      <c r="M4445" s="2" t="s">
        <v>633</v>
      </c>
      <c r="N4445" s="2" t="s">
        <v>422</v>
      </c>
      <c r="O4445" s="2" t="s">
        <v>70</v>
      </c>
    </row>
    <row r="4446" spans="1:15">
      <c r="A4446" s="38">
        <v>41219</v>
      </c>
      <c r="B4446" s="38">
        <v>50350</v>
      </c>
      <c r="C4446" s="131">
        <v>300</v>
      </c>
      <c r="D4446" s="39">
        <v>8.5099999999999995E-2</v>
      </c>
      <c r="E4446" s="39">
        <v>0.08</v>
      </c>
      <c r="F4446" s="40">
        <v>150000</v>
      </c>
      <c r="G4446" s="40">
        <v>150000</v>
      </c>
      <c r="H4446" s="40">
        <v>105898.32</v>
      </c>
      <c r="I4446" s="40">
        <v>114999.99</v>
      </c>
      <c r="J4446" s="67">
        <f t="shared" si="207"/>
        <v>0.70598880000000008</v>
      </c>
      <c r="K4446" s="39">
        <f t="shared" si="208"/>
        <v>0.76666660000000009</v>
      </c>
      <c r="L4446" s="2" t="str">
        <f t="shared" si="209"/>
        <v>A</v>
      </c>
      <c r="M4446" s="2" t="s">
        <v>754</v>
      </c>
      <c r="N4446" s="2" t="s">
        <v>422</v>
      </c>
      <c r="O4446" s="2" t="s">
        <v>70</v>
      </c>
    </row>
    <row r="4447" spans="1:15">
      <c r="A4447" s="42">
        <v>41253</v>
      </c>
      <c r="B4447" s="42">
        <v>45636</v>
      </c>
      <c r="C4447" s="130">
        <v>144</v>
      </c>
      <c r="D4447" s="43">
        <v>8.5099999999999995E-2</v>
      </c>
      <c r="E4447" s="43">
        <v>0.08</v>
      </c>
      <c r="F4447" s="44">
        <v>158000</v>
      </c>
      <c r="G4447" s="44">
        <v>158000</v>
      </c>
      <c r="H4447" s="44">
        <v>100471.18</v>
      </c>
      <c r="I4447" s="44">
        <v>121147</v>
      </c>
      <c r="J4447" s="68">
        <f t="shared" si="207"/>
        <v>0.63589354430379741</v>
      </c>
      <c r="K4447" s="43">
        <f t="shared" si="208"/>
        <v>0.76675316455696207</v>
      </c>
      <c r="L4447" s="41" t="str">
        <f t="shared" si="209"/>
        <v>AA</v>
      </c>
      <c r="M4447" s="41" t="s">
        <v>816</v>
      </c>
      <c r="N4447" s="41" t="s">
        <v>421</v>
      </c>
      <c r="O4447" s="41" t="s">
        <v>70</v>
      </c>
    </row>
    <row r="4448" spans="1:15">
      <c r="A4448" s="38">
        <v>41477</v>
      </c>
      <c r="B4448" s="38">
        <v>49574</v>
      </c>
      <c r="C4448" s="131">
        <v>266</v>
      </c>
      <c r="D4448" s="39">
        <v>8.5099999999999995E-2</v>
      </c>
      <c r="E4448" s="39">
        <v>7.5300000000000006E-2</v>
      </c>
      <c r="F4448" s="40">
        <v>115000</v>
      </c>
      <c r="G4448" s="40">
        <v>115000</v>
      </c>
      <c r="H4448" s="40">
        <v>73074.41</v>
      </c>
      <c r="I4448" s="40">
        <v>88192.33</v>
      </c>
      <c r="J4448" s="67">
        <f t="shared" si="207"/>
        <v>0.63542965217391312</v>
      </c>
      <c r="K4448" s="39">
        <f t="shared" si="208"/>
        <v>0.76688982608695655</v>
      </c>
      <c r="L4448" s="2" t="str">
        <f t="shared" si="209"/>
        <v>AA</v>
      </c>
      <c r="M4448" s="2" t="s">
        <v>598</v>
      </c>
      <c r="N4448" s="2" t="s">
        <v>424</v>
      </c>
      <c r="O4448" s="2" t="s">
        <v>70</v>
      </c>
    </row>
    <row r="4449" spans="1:15">
      <c r="A4449" s="42">
        <v>41116</v>
      </c>
      <c r="B4449" s="42">
        <v>49547</v>
      </c>
      <c r="C4449" s="130">
        <v>277</v>
      </c>
      <c r="D4449" s="43">
        <v>8.5099999999999995E-2</v>
      </c>
      <c r="E4449" s="43">
        <v>8.5099999999999995E-2</v>
      </c>
      <c r="F4449" s="44">
        <v>169500</v>
      </c>
      <c r="G4449" s="44">
        <v>169500</v>
      </c>
      <c r="H4449" s="44">
        <v>119221.46</v>
      </c>
      <c r="I4449" s="44">
        <v>130000</v>
      </c>
      <c r="J4449" s="68">
        <f t="shared" si="207"/>
        <v>0.70337144542772867</v>
      </c>
      <c r="K4449" s="43">
        <f t="shared" si="208"/>
        <v>0.76696165191740417</v>
      </c>
      <c r="L4449" s="41" t="str">
        <f t="shared" si="209"/>
        <v>A</v>
      </c>
      <c r="M4449" s="41" t="s">
        <v>497</v>
      </c>
      <c r="N4449" s="41" t="s">
        <v>417</v>
      </c>
      <c r="O4449" s="41" t="s">
        <v>70</v>
      </c>
    </row>
    <row r="4450" spans="1:15">
      <c r="A4450" s="42">
        <v>41255</v>
      </c>
      <c r="B4450" s="42">
        <v>44907</v>
      </c>
      <c r="C4450" s="130">
        <v>120</v>
      </c>
      <c r="D4450" s="43">
        <v>8.5099999999999995E-2</v>
      </c>
      <c r="E4450" s="43">
        <v>7.4400000000000008E-2</v>
      </c>
      <c r="F4450" s="44">
        <v>103000</v>
      </c>
      <c r="G4450" s="44">
        <v>103000</v>
      </c>
      <c r="H4450" s="44">
        <v>62668.18</v>
      </c>
      <c r="I4450" s="44">
        <v>79029.16</v>
      </c>
      <c r="J4450" s="68">
        <f t="shared" si="207"/>
        <v>0.60842893203883497</v>
      </c>
      <c r="K4450" s="43">
        <f t="shared" si="208"/>
        <v>0.76727339805825245</v>
      </c>
      <c r="L4450" s="41" t="str">
        <f t="shared" si="209"/>
        <v>AA</v>
      </c>
      <c r="M4450" s="41" t="s">
        <v>457</v>
      </c>
      <c r="N4450" s="41" t="s">
        <v>419</v>
      </c>
      <c r="O4450" s="41" t="s">
        <v>70</v>
      </c>
    </row>
    <row r="4451" spans="1:15">
      <c r="A4451" s="42">
        <v>41394</v>
      </c>
      <c r="B4451" s="42">
        <v>47513</v>
      </c>
      <c r="C4451" s="130">
        <v>201</v>
      </c>
      <c r="D4451" s="43">
        <v>8.5099999999999995E-2</v>
      </c>
      <c r="E4451" s="43">
        <v>7.8100000000000003E-2</v>
      </c>
      <c r="F4451" s="44">
        <v>186000</v>
      </c>
      <c r="G4451" s="44">
        <v>186000</v>
      </c>
      <c r="H4451" s="44">
        <v>108775.41</v>
      </c>
      <c r="I4451" s="44">
        <v>142774.70000000001</v>
      </c>
      <c r="J4451" s="68">
        <f t="shared" si="207"/>
        <v>0.5848140322580645</v>
      </c>
      <c r="K4451" s="43">
        <f t="shared" si="208"/>
        <v>0.76760591397849465</v>
      </c>
      <c r="L4451" s="41" t="str">
        <f t="shared" si="209"/>
        <v>AA</v>
      </c>
      <c r="M4451" s="41" t="s">
        <v>457</v>
      </c>
      <c r="N4451" s="41" t="s">
        <v>419</v>
      </c>
      <c r="O4451" s="41" t="s">
        <v>70</v>
      </c>
    </row>
    <row r="4452" spans="1:15">
      <c r="A4452" s="38">
        <v>41073</v>
      </c>
      <c r="B4452" s="38">
        <v>48378</v>
      </c>
      <c r="C4452" s="131">
        <v>240</v>
      </c>
      <c r="D4452" s="39">
        <v>8.5099999999999995E-2</v>
      </c>
      <c r="E4452" s="39">
        <v>7.5300000000000006E-2</v>
      </c>
      <c r="F4452" s="40">
        <v>185000</v>
      </c>
      <c r="G4452" s="40">
        <v>185000</v>
      </c>
      <c r="H4452" s="40">
        <v>124697.49</v>
      </c>
      <c r="I4452" s="40">
        <v>142048.99</v>
      </c>
      <c r="J4452" s="67">
        <f t="shared" si="207"/>
        <v>0.67404048648648651</v>
      </c>
      <c r="K4452" s="39">
        <f t="shared" si="208"/>
        <v>0.76783237837837837</v>
      </c>
      <c r="L4452" s="2" t="str">
        <f t="shared" si="209"/>
        <v>A</v>
      </c>
      <c r="M4452" s="2" t="s">
        <v>495</v>
      </c>
      <c r="N4452" s="2" t="s">
        <v>424</v>
      </c>
      <c r="O4452" s="2" t="s">
        <v>70</v>
      </c>
    </row>
    <row r="4453" spans="1:15">
      <c r="A4453" s="38">
        <v>41088</v>
      </c>
      <c r="B4453" s="38">
        <v>50219</v>
      </c>
      <c r="C4453" s="131">
        <v>300</v>
      </c>
      <c r="D4453" s="39">
        <v>8.5099999999999995E-2</v>
      </c>
      <c r="E4453" s="39">
        <v>7.4400000000000008E-2</v>
      </c>
      <c r="F4453" s="40">
        <v>91125</v>
      </c>
      <c r="G4453" s="40">
        <v>91125</v>
      </c>
      <c r="H4453" s="40">
        <v>52428.54</v>
      </c>
      <c r="I4453" s="40">
        <v>69999.990000000005</v>
      </c>
      <c r="J4453" s="67">
        <f t="shared" si="207"/>
        <v>0.57534748971193417</v>
      </c>
      <c r="K4453" s="39">
        <f t="shared" si="208"/>
        <v>0.76817547325102886</v>
      </c>
      <c r="L4453" s="2" t="str">
        <f t="shared" si="209"/>
        <v>AA</v>
      </c>
      <c r="M4453" s="2" t="s">
        <v>1491</v>
      </c>
      <c r="N4453" s="2" t="s">
        <v>424</v>
      </c>
      <c r="O4453" s="2" t="s">
        <v>70</v>
      </c>
    </row>
    <row r="4454" spans="1:15">
      <c r="A4454" s="42">
        <v>41208</v>
      </c>
      <c r="B4454" s="42">
        <v>50674</v>
      </c>
      <c r="C4454" s="130">
        <v>311</v>
      </c>
      <c r="D4454" s="43">
        <v>8.5099999999999995E-2</v>
      </c>
      <c r="E4454" s="43">
        <v>0.08</v>
      </c>
      <c r="F4454" s="44">
        <v>151000</v>
      </c>
      <c r="G4454" s="44">
        <v>151000</v>
      </c>
      <c r="H4454" s="44">
        <v>106827.66</v>
      </c>
      <c r="I4454" s="44">
        <v>115999.99</v>
      </c>
      <c r="J4454" s="68">
        <f t="shared" si="207"/>
        <v>0.70746794701986759</v>
      </c>
      <c r="K4454" s="43">
        <f t="shared" si="208"/>
        <v>0.76821185430463579</v>
      </c>
      <c r="L4454" s="41" t="str">
        <f t="shared" si="209"/>
        <v>A</v>
      </c>
      <c r="M4454" s="41" t="s">
        <v>454</v>
      </c>
      <c r="N4454" s="41" t="s">
        <v>416</v>
      </c>
      <c r="O4454" s="41" t="s">
        <v>70</v>
      </c>
    </row>
    <row r="4455" spans="1:15">
      <c r="A4455" s="38">
        <v>41123</v>
      </c>
      <c r="B4455" s="38">
        <v>50254</v>
      </c>
      <c r="C4455" s="131">
        <v>300</v>
      </c>
      <c r="D4455" s="39">
        <v>8.5099999999999995E-2</v>
      </c>
      <c r="E4455" s="39">
        <v>7.4400000000000008E-2</v>
      </c>
      <c r="F4455" s="40">
        <v>129000</v>
      </c>
      <c r="G4455" s="40">
        <v>129000</v>
      </c>
      <c r="H4455" s="40">
        <v>90335.76</v>
      </c>
      <c r="I4455" s="40">
        <v>99147.29</v>
      </c>
      <c r="J4455" s="67">
        <f t="shared" si="207"/>
        <v>0.70027720930232551</v>
      </c>
      <c r="K4455" s="39">
        <f t="shared" si="208"/>
        <v>0.76858364341085261</v>
      </c>
      <c r="L4455" s="2" t="str">
        <f t="shared" si="209"/>
        <v>A</v>
      </c>
      <c r="M4455" s="2" t="s">
        <v>549</v>
      </c>
      <c r="N4455" s="2" t="s">
        <v>427</v>
      </c>
      <c r="O4455" s="2" t="s">
        <v>70</v>
      </c>
    </row>
    <row r="4456" spans="1:15">
      <c r="A4456" s="42">
        <v>41515</v>
      </c>
      <c r="B4456" s="42">
        <v>46994</v>
      </c>
      <c r="C4456" s="130">
        <v>180</v>
      </c>
      <c r="D4456" s="43">
        <v>8.5099999999999995E-2</v>
      </c>
      <c r="E4456" s="43">
        <v>7.5300000000000006E-2</v>
      </c>
      <c r="F4456" s="44">
        <v>158000</v>
      </c>
      <c r="G4456" s="44">
        <v>158000</v>
      </c>
      <c r="H4456" s="44">
        <v>111341.06</v>
      </c>
      <c r="I4456" s="44">
        <v>121529.84</v>
      </c>
      <c r="J4456" s="68">
        <f t="shared" si="207"/>
        <v>0.70469025316455691</v>
      </c>
      <c r="K4456" s="43">
        <f t="shared" si="208"/>
        <v>0.76917620253164554</v>
      </c>
      <c r="L4456" s="41" t="str">
        <f t="shared" si="209"/>
        <v>A</v>
      </c>
      <c r="M4456" s="41" t="s">
        <v>531</v>
      </c>
      <c r="N4456" s="41" t="s">
        <v>423</v>
      </c>
      <c r="O4456" s="41" t="s">
        <v>70</v>
      </c>
    </row>
    <row r="4457" spans="1:15">
      <c r="A4457" s="38">
        <v>41082</v>
      </c>
      <c r="B4457" s="38">
        <v>48387</v>
      </c>
      <c r="C4457" s="131">
        <v>240</v>
      </c>
      <c r="D4457" s="39">
        <v>8.5099999999999995E-2</v>
      </c>
      <c r="E4457" s="39">
        <v>8.5099999999999995E-2</v>
      </c>
      <c r="F4457" s="40">
        <v>65000</v>
      </c>
      <c r="G4457" s="40">
        <v>65000</v>
      </c>
      <c r="H4457" s="40">
        <v>43860.480000000003</v>
      </c>
      <c r="I4457" s="40">
        <v>49999.99</v>
      </c>
      <c r="J4457" s="67">
        <f t="shared" si="207"/>
        <v>0.67477661538461542</v>
      </c>
      <c r="K4457" s="39">
        <f t="shared" si="208"/>
        <v>0.76923061538461535</v>
      </c>
      <c r="L4457" s="2" t="str">
        <f t="shared" si="209"/>
        <v>A</v>
      </c>
      <c r="M4457" s="2" t="s">
        <v>1441</v>
      </c>
      <c r="N4457" s="2" t="s">
        <v>421</v>
      </c>
      <c r="O4457" s="2" t="s">
        <v>70</v>
      </c>
    </row>
    <row r="4458" spans="1:15">
      <c r="A4458" s="42">
        <v>41156</v>
      </c>
      <c r="B4458" s="42">
        <v>44534</v>
      </c>
      <c r="C4458" s="130">
        <v>111</v>
      </c>
      <c r="D4458" s="43">
        <v>8.5099999999999995E-2</v>
      </c>
      <c r="E4458" s="43">
        <v>7.5300000000000006E-2</v>
      </c>
      <c r="F4458" s="44">
        <v>130000</v>
      </c>
      <c r="G4458" s="44">
        <v>130000</v>
      </c>
      <c r="H4458" s="44">
        <v>52914.66</v>
      </c>
      <c r="I4458" s="44">
        <v>99999.99</v>
      </c>
      <c r="J4458" s="68">
        <f t="shared" si="207"/>
        <v>0.40703584615384619</v>
      </c>
      <c r="K4458" s="43">
        <f t="shared" si="208"/>
        <v>0.76923069230769237</v>
      </c>
      <c r="L4458" s="41" t="str">
        <f t="shared" si="209"/>
        <v>AA</v>
      </c>
      <c r="M4458" s="41" t="s">
        <v>957</v>
      </c>
      <c r="N4458" s="41" t="s">
        <v>418</v>
      </c>
      <c r="O4458" s="41" t="s">
        <v>70</v>
      </c>
    </row>
    <row r="4459" spans="1:15">
      <c r="A4459" s="42">
        <v>41473</v>
      </c>
      <c r="B4459" s="42">
        <v>46436</v>
      </c>
      <c r="C4459" s="130">
        <v>163</v>
      </c>
      <c r="D4459" s="43">
        <v>8.5099999999999995E-2</v>
      </c>
      <c r="E4459" s="43">
        <v>7.8100000000000003E-2</v>
      </c>
      <c r="F4459" s="44">
        <v>130000</v>
      </c>
      <c r="G4459" s="44">
        <v>130000</v>
      </c>
      <c r="H4459" s="44">
        <v>89457.5</v>
      </c>
      <c r="I4459" s="44">
        <v>99999.99</v>
      </c>
      <c r="J4459" s="68">
        <f t="shared" si="207"/>
        <v>0.6881346153846154</v>
      </c>
      <c r="K4459" s="43">
        <f t="shared" si="208"/>
        <v>0.76923069230769237</v>
      </c>
      <c r="L4459" s="41" t="str">
        <f t="shared" si="209"/>
        <v>A</v>
      </c>
      <c r="M4459" s="41" t="s">
        <v>975</v>
      </c>
      <c r="N4459" s="41" t="s">
        <v>417</v>
      </c>
      <c r="O4459" s="41" t="s">
        <v>70</v>
      </c>
    </row>
    <row r="4460" spans="1:15">
      <c r="A4460" s="38">
        <v>41549</v>
      </c>
      <c r="B4460" s="38">
        <v>45201</v>
      </c>
      <c r="C4460" s="131">
        <v>120</v>
      </c>
      <c r="D4460" s="39">
        <v>8.5099999999999995E-2</v>
      </c>
      <c r="E4460" s="39">
        <v>7.5300000000000006E-2</v>
      </c>
      <c r="F4460" s="40">
        <v>143000</v>
      </c>
      <c r="G4460" s="40">
        <v>143000</v>
      </c>
      <c r="H4460" s="40">
        <v>96472.93</v>
      </c>
      <c r="I4460" s="40">
        <v>109999.99</v>
      </c>
      <c r="J4460" s="67">
        <f t="shared" si="207"/>
        <v>0.67463587412587411</v>
      </c>
      <c r="K4460" s="39">
        <f t="shared" si="208"/>
        <v>0.76923069930069932</v>
      </c>
      <c r="L4460" s="2" t="str">
        <f t="shared" si="209"/>
        <v>A</v>
      </c>
      <c r="M4460" s="2" t="s">
        <v>538</v>
      </c>
      <c r="N4460" s="2" t="s">
        <v>417</v>
      </c>
      <c r="O4460" s="2" t="s">
        <v>70</v>
      </c>
    </row>
    <row r="4461" spans="1:15">
      <c r="A4461" s="38">
        <v>41394</v>
      </c>
      <c r="B4461" s="38">
        <v>49673</v>
      </c>
      <c r="C4461" s="131">
        <v>272</v>
      </c>
      <c r="D4461" s="39">
        <v>8.5099999999999995E-2</v>
      </c>
      <c r="E4461" s="39">
        <v>0.08</v>
      </c>
      <c r="F4461" s="40">
        <v>182000</v>
      </c>
      <c r="G4461" s="40">
        <v>182000</v>
      </c>
      <c r="H4461" s="40">
        <v>75705.58</v>
      </c>
      <c r="I4461" s="40">
        <v>139999.99</v>
      </c>
      <c r="J4461" s="67">
        <f t="shared" si="207"/>
        <v>0.41596472527472528</v>
      </c>
      <c r="K4461" s="39">
        <f t="shared" si="208"/>
        <v>0.76923071428571421</v>
      </c>
      <c r="L4461" s="2" t="str">
        <f t="shared" si="209"/>
        <v>AA</v>
      </c>
      <c r="M4461" s="2" t="s">
        <v>497</v>
      </c>
      <c r="N4461" s="2" t="s">
        <v>417</v>
      </c>
      <c r="O4461" s="2" t="s">
        <v>70</v>
      </c>
    </row>
    <row r="4462" spans="1:15">
      <c r="A4462" s="38">
        <v>41128</v>
      </c>
      <c r="B4462" s="38">
        <v>46606</v>
      </c>
      <c r="C4462" s="131">
        <v>180</v>
      </c>
      <c r="D4462" s="39">
        <v>8.5099999999999995E-2</v>
      </c>
      <c r="E4462" s="39">
        <v>7.5300000000000006E-2</v>
      </c>
      <c r="F4462" s="40">
        <v>129000</v>
      </c>
      <c r="G4462" s="40">
        <v>129000</v>
      </c>
      <c r="H4462" s="40">
        <v>83688.759999999995</v>
      </c>
      <c r="I4462" s="40">
        <v>99238.97</v>
      </c>
      <c r="J4462" s="67">
        <f t="shared" si="207"/>
        <v>0.64875007751937985</v>
      </c>
      <c r="K4462" s="39">
        <f t="shared" si="208"/>
        <v>0.76929434108527128</v>
      </c>
      <c r="L4462" s="2" t="str">
        <f t="shared" si="209"/>
        <v>AA</v>
      </c>
      <c r="M4462" s="2" t="s">
        <v>1181</v>
      </c>
      <c r="N4462" s="2" t="s">
        <v>424</v>
      </c>
      <c r="O4462" s="2" t="s">
        <v>70</v>
      </c>
    </row>
    <row r="4463" spans="1:15">
      <c r="A4463" s="42">
        <v>41289</v>
      </c>
      <c r="B4463" s="42">
        <v>48594</v>
      </c>
      <c r="C4463" s="130">
        <v>240</v>
      </c>
      <c r="D4463" s="43">
        <v>8.5099999999999995E-2</v>
      </c>
      <c r="E4463" s="43">
        <v>7.4400000000000008E-2</v>
      </c>
      <c r="F4463" s="44">
        <v>152000</v>
      </c>
      <c r="G4463" s="44">
        <v>152000</v>
      </c>
      <c r="H4463" s="44">
        <v>106144.41</v>
      </c>
      <c r="I4463" s="44">
        <v>116999.99</v>
      </c>
      <c r="J4463" s="68">
        <f t="shared" si="207"/>
        <v>0.69831848684210529</v>
      </c>
      <c r="K4463" s="43">
        <f t="shared" si="208"/>
        <v>0.76973677631578952</v>
      </c>
      <c r="L4463" s="41" t="str">
        <f t="shared" si="209"/>
        <v>A</v>
      </c>
      <c r="M4463" s="41" t="s">
        <v>586</v>
      </c>
      <c r="N4463" s="41" t="s">
        <v>416</v>
      </c>
      <c r="O4463" s="41" t="s">
        <v>70</v>
      </c>
    </row>
    <row r="4464" spans="1:15">
      <c r="A4464" s="38">
        <v>41190</v>
      </c>
      <c r="B4464" s="38">
        <v>50321</v>
      </c>
      <c r="C4464" s="131">
        <v>300</v>
      </c>
      <c r="D4464" s="39">
        <v>8.5099999999999995E-2</v>
      </c>
      <c r="E4464" s="39">
        <v>0.08</v>
      </c>
      <c r="F4464" s="40">
        <v>113000</v>
      </c>
      <c r="G4464" s="40">
        <v>113000</v>
      </c>
      <c r="H4464" s="40">
        <v>79836.37</v>
      </c>
      <c r="I4464" s="40">
        <v>86999.99</v>
      </c>
      <c r="J4464" s="67">
        <f t="shared" si="207"/>
        <v>0.7065165486725663</v>
      </c>
      <c r="K4464" s="39">
        <f t="shared" si="208"/>
        <v>0.76991141592920354</v>
      </c>
      <c r="L4464" s="2" t="str">
        <f t="shared" si="209"/>
        <v>A</v>
      </c>
      <c r="M4464" s="2" t="s">
        <v>472</v>
      </c>
      <c r="N4464" s="2" t="s">
        <v>426</v>
      </c>
      <c r="O4464" s="2" t="s">
        <v>70</v>
      </c>
    </row>
    <row r="4465" spans="1:15">
      <c r="A4465" s="38">
        <v>41607</v>
      </c>
      <c r="B4465" s="38">
        <v>53780</v>
      </c>
      <c r="C4465" s="131">
        <v>400</v>
      </c>
      <c r="D4465" s="39">
        <v>8.5099999999999995E-2</v>
      </c>
      <c r="E4465" s="39">
        <v>7.5300000000000006E-2</v>
      </c>
      <c r="F4465" s="40">
        <v>181673</v>
      </c>
      <c r="G4465" s="40">
        <v>181673</v>
      </c>
      <c r="H4465" s="40">
        <v>90486.61</v>
      </c>
      <c r="I4465" s="40">
        <v>139999.99</v>
      </c>
      <c r="J4465" s="67">
        <f t="shared" si="207"/>
        <v>0.49807406714261337</v>
      </c>
      <c r="K4465" s="39">
        <f t="shared" si="208"/>
        <v>0.77061528130211965</v>
      </c>
      <c r="L4465" s="2" t="str">
        <f t="shared" si="209"/>
        <v>AA</v>
      </c>
      <c r="M4465" s="2" t="s">
        <v>474</v>
      </c>
      <c r="N4465" s="2" t="s">
        <v>417</v>
      </c>
      <c r="O4465" s="2" t="s">
        <v>70</v>
      </c>
    </row>
    <row r="4466" spans="1:15">
      <c r="A4466" s="42">
        <v>41108</v>
      </c>
      <c r="B4466" s="42">
        <v>51974</v>
      </c>
      <c r="C4466" s="130">
        <v>357</v>
      </c>
      <c r="D4466" s="43">
        <v>8.5099999999999995E-2</v>
      </c>
      <c r="E4466" s="43">
        <v>7.5300000000000006E-2</v>
      </c>
      <c r="F4466" s="44">
        <v>166000</v>
      </c>
      <c r="G4466" s="44">
        <v>166000</v>
      </c>
      <c r="H4466" s="44">
        <v>81263.259999999995</v>
      </c>
      <c r="I4466" s="44">
        <v>127999.99</v>
      </c>
      <c r="J4466" s="68">
        <f t="shared" si="207"/>
        <v>0.48953771084337344</v>
      </c>
      <c r="K4466" s="43">
        <f t="shared" si="208"/>
        <v>0.77108427710843375</v>
      </c>
      <c r="L4466" s="41" t="str">
        <f t="shared" si="209"/>
        <v>AA</v>
      </c>
      <c r="M4466" s="41" t="s">
        <v>477</v>
      </c>
      <c r="N4466" s="41" t="s">
        <v>422</v>
      </c>
      <c r="O4466" s="41" t="s">
        <v>70</v>
      </c>
    </row>
    <row r="4467" spans="1:15">
      <c r="A4467" s="38">
        <v>41086</v>
      </c>
      <c r="B4467" s="38">
        <v>48391</v>
      </c>
      <c r="C4467" s="131">
        <v>240</v>
      </c>
      <c r="D4467" s="39">
        <v>8.5099999999999995E-2</v>
      </c>
      <c r="E4467" s="39">
        <v>7.5300000000000006E-2</v>
      </c>
      <c r="F4467" s="40">
        <v>110000</v>
      </c>
      <c r="G4467" s="40">
        <v>110000</v>
      </c>
      <c r="H4467" s="40">
        <v>66978.19</v>
      </c>
      <c r="I4467" s="40">
        <v>84999.97</v>
      </c>
      <c r="J4467" s="67">
        <f t="shared" si="207"/>
        <v>0.60889263636363633</v>
      </c>
      <c r="K4467" s="39">
        <f t="shared" si="208"/>
        <v>0.77272700000000005</v>
      </c>
      <c r="L4467" s="2" t="str">
        <f t="shared" si="209"/>
        <v>AA</v>
      </c>
      <c r="M4467" s="2" t="s">
        <v>1538</v>
      </c>
      <c r="N4467" s="2" t="s">
        <v>421</v>
      </c>
      <c r="O4467" s="2" t="s">
        <v>70</v>
      </c>
    </row>
    <row r="4468" spans="1:15">
      <c r="A4468" s="38">
        <v>41109</v>
      </c>
      <c r="B4468" s="38">
        <v>48414</v>
      </c>
      <c r="C4468" s="131">
        <v>240</v>
      </c>
      <c r="D4468" s="39">
        <v>8.5099999999999995E-2</v>
      </c>
      <c r="E4468" s="39">
        <v>7.5300000000000006E-2</v>
      </c>
      <c r="F4468" s="40">
        <v>110000</v>
      </c>
      <c r="G4468" s="40">
        <v>110000</v>
      </c>
      <c r="H4468" s="40">
        <v>74886.22</v>
      </c>
      <c r="I4468" s="40">
        <v>84999.99</v>
      </c>
      <c r="J4468" s="67">
        <f t="shared" si="207"/>
        <v>0.68078381818181821</v>
      </c>
      <c r="K4468" s="39">
        <f t="shared" si="208"/>
        <v>0.7727271818181819</v>
      </c>
      <c r="L4468" s="2" t="str">
        <f t="shared" si="209"/>
        <v>A</v>
      </c>
      <c r="M4468" s="2" t="s">
        <v>1673</v>
      </c>
      <c r="N4468" s="2" t="s">
        <v>416</v>
      </c>
      <c r="O4468" s="2" t="s">
        <v>70</v>
      </c>
    </row>
    <row r="4469" spans="1:15">
      <c r="A4469" s="38">
        <v>41130</v>
      </c>
      <c r="B4469" s="38">
        <v>50261</v>
      </c>
      <c r="C4469" s="131">
        <v>300</v>
      </c>
      <c r="D4469" s="39">
        <v>8.5099999999999995E-2</v>
      </c>
      <c r="E4469" s="39">
        <v>0.08</v>
      </c>
      <c r="F4469" s="40">
        <v>174500</v>
      </c>
      <c r="G4469" s="40">
        <v>174500</v>
      </c>
      <c r="H4469" s="40">
        <v>122954.02</v>
      </c>
      <c r="I4469" s="40">
        <v>134953.32</v>
      </c>
      <c r="J4469" s="67">
        <f t="shared" si="207"/>
        <v>0.70460756446991402</v>
      </c>
      <c r="K4469" s="39">
        <f t="shared" si="208"/>
        <v>0.77337146131805157</v>
      </c>
      <c r="L4469" s="2" t="str">
        <f t="shared" si="209"/>
        <v>A</v>
      </c>
      <c r="M4469" s="2" t="s">
        <v>457</v>
      </c>
      <c r="N4469" s="2" t="s">
        <v>419</v>
      </c>
      <c r="O4469" s="2" t="s">
        <v>70</v>
      </c>
    </row>
    <row r="4470" spans="1:15">
      <c r="A4470" s="42">
        <v>41584</v>
      </c>
      <c r="B4470" s="42">
        <v>54368</v>
      </c>
      <c r="C4470" s="130">
        <v>420</v>
      </c>
      <c r="D4470" s="43">
        <v>8.5099999999999995E-2</v>
      </c>
      <c r="E4470" s="43">
        <v>0.08</v>
      </c>
      <c r="F4470" s="44">
        <v>106000</v>
      </c>
      <c r="G4470" s="44">
        <v>106000</v>
      </c>
      <c r="H4470" s="44">
        <v>62670.54</v>
      </c>
      <c r="I4470" s="44">
        <v>82000</v>
      </c>
      <c r="J4470" s="68">
        <f t="shared" si="207"/>
        <v>0.5912315094339623</v>
      </c>
      <c r="K4470" s="43">
        <f t="shared" si="208"/>
        <v>0.77358490566037741</v>
      </c>
      <c r="L4470" s="41" t="str">
        <f t="shared" si="209"/>
        <v>AA</v>
      </c>
      <c r="M4470" s="41" t="s">
        <v>585</v>
      </c>
      <c r="N4470" s="41" t="s">
        <v>423</v>
      </c>
      <c r="O4470" s="41" t="s">
        <v>70</v>
      </c>
    </row>
    <row r="4471" spans="1:15">
      <c r="A4471" s="42">
        <v>41351</v>
      </c>
      <c r="B4471" s="42">
        <v>46830</v>
      </c>
      <c r="C4471" s="130">
        <v>180</v>
      </c>
      <c r="D4471" s="43">
        <v>8.5099999999999995E-2</v>
      </c>
      <c r="E4471" s="43">
        <v>7.5300000000000006E-2</v>
      </c>
      <c r="F4471" s="44">
        <v>200000</v>
      </c>
      <c r="G4471" s="44">
        <v>200000</v>
      </c>
      <c r="H4471" s="44">
        <v>136808.04999999999</v>
      </c>
      <c r="I4471" s="44">
        <v>154893.67000000001</v>
      </c>
      <c r="J4471" s="68">
        <f t="shared" si="207"/>
        <v>0.68404024999999991</v>
      </c>
      <c r="K4471" s="43">
        <f t="shared" si="208"/>
        <v>0.77446835000000003</v>
      </c>
      <c r="L4471" s="41" t="str">
        <f t="shared" si="209"/>
        <v>A</v>
      </c>
      <c r="M4471" s="41" t="s">
        <v>830</v>
      </c>
      <c r="N4471" s="41" t="s">
        <v>437</v>
      </c>
      <c r="O4471" s="41" t="s">
        <v>70</v>
      </c>
    </row>
    <row r="4472" spans="1:15">
      <c r="A4472" s="42">
        <v>41477</v>
      </c>
      <c r="B4472" s="42">
        <v>49512</v>
      </c>
      <c r="C4472" s="130">
        <v>264</v>
      </c>
      <c r="D4472" s="43">
        <v>8.5099999999999995E-2</v>
      </c>
      <c r="E4472" s="43">
        <v>0.08</v>
      </c>
      <c r="F4472" s="44">
        <v>160000</v>
      </c>
      <c r="G4472" s="44">
        <v>160000</v>
      </c>
      <c r="H4472" s="44">
        <v>107832.08</v>
      </c>
      <c r="I4472" s="44">
        <v>123950.88</v>
      </c>
      <c r="J4472" s="68">
        <f t="shared" si="207"/>
        <v>0.67395050000000001</v>
      </c>
      <c r="K4472" s="43">
        <f t="shared" si="208"/>
        <v>0.77469300000000008</v>
      </c>
      <c r="L4472" s="41" t="str">
        <f t="shared" si="209"/>
        <v>A</v>
      </c>
      <c r="M4472" s="41" t="s">
        <v>716</v>
      </c>
      <c r="N4472" s="41" t="s">
        <v>417</v>
      </c>
      <c r="O4472" s="41" t="s">
        <v>70</v>
      </c>
    </row>
    <row r="4473" spans="1:15">
      <c r="A4473" s="42">
        <v>41242</v>
      </c>
      <c r="B4473" s="42">
        <v>44894</v>
      </c>
      <c r="C4473" s="130">
        <v>120</v>
      </c>
      <c r="D4473" s="43">
        <v>8.5099999999999995E-2</v>
      </c>
      <c r="E4473" s="43">
        <v>7.4400000000000008E-2</v>
      </c>
      <c r="F4473" s="44">
        <v>200000</v>
      </c>
      <c r="G4473" s="44">
        <v>200000</v>
      </c>
      <c r="H4473" s="44">
        <v>121658.57</v>
      </c>
      <c r="I4473" s="44">
        <v>154999.49</v>
      </c>
      <c r="J4473" s="68">
        <f t="shared" si="207"/>
        <v>0.60829285</v>
      </c>
      <c r="K4473" s="43">
        <f t="shared" si="208"/>
        <v>0.77499744999999998</v>
      </c>
      <c r="L4473" s="41" t="str">
        <f t="shared" si="209"/>
        <v>AA</v>
      </c>
      <c r="M4473" s="41" t="s">
        <v>475</v>
      </c>
      <c r="N4473" s="41" t="s">
        <v>427</v>
      </c>
      <c r="O4473" s="41" t="s">
        <v>70</v>
      </c>
    </row>
    <row r="4474" spans="1:15">
      <c r="A4474" s="38">
        <v>41138</v>
      </c>
      <c r="B4474" s="38">
        <v>44456</v>
      </c>
      <c r="C4474" s="131">
        <v>109</v>
      </c>
      <c r="D4474" s="39">
        <v>8.5099999999999995E-2</v>
      </c>
      <c r="E4474" s="39">
        <v>7.5300000000000006E-2</v>
      </c>
      <c r="F4474" s="40">
        <v>120000</v>
      </c>
      <c r="G4474" s="40">
        <v>120000</v>
      </c>
      <c r="H4474" s="40">
        <v>68732.91</v>
      </c>
      <c r="I4474" s="40">
        <v>92999.99</v>
      </c>
      <c r="J4474" s="67">
        <f t="shared" si="207"/>
        <v>0.57277425000000004</v>
      </c>
      <c r="K4474" s="39">
        <f t="shared" si="208"/>
        <v>0.77499991666666668</v>
      </c>
      <c r="L4474" s="2" t="str">
        <f t="shared" si="209"/>
        <v>AA</v>
      </c>
      <c r="M4474" s="2" t="s">
        <v>1099</v>
      </c>
      <c r="N4474" s="2" t="s">
        <v>416</v>
      </c>
      <c r="O4474" s="2" t="s">
        <v>70</v>
      </c>
    </row>
    <row r="4475" spans="1:15">
      <c r="A4475" s="42">
        <v>41080</v>
      </c>
      <c r="B4475" s="42">
        <v>50971</v>
      </c>
      <c r="C4475" s="130">
        <v>325</v>
      </c>
      <c r="D4475" s="43">
        <v>8.5099999999999995E-2</v>
      </c>
      <c r="E4475" s="43">
        <v>0.08</v>
      </c>
      <c r="F4475" s="44">
        <v>200000</v>
      </c>
      <c r="G4475" s="44">
        <v>200000</v>
      </c>
      <c r="H4475" s="44">
        <v>141458.72</v>
      </c>
      <c r="I4475" s="44">
        <v>154999.99</v>
      </c>
      <c r="J4475" s="68">
        <f t="shared" si="207"/>
        <v>0.70729359999999997</v>
      </c>
      <c r="K4475" s="43">
        <f t="shared" si="208"/>
        <v>0.77499994999999999</v>
      </c>
      <c r="L4475" s="41" t="str">
        <f t="shared" si="209"/>
        <v>A</v>
      </c>
      <c r="M4475" s="41" t="s">
        <v>665</v>
      </c>
      <c r="N4475" s="41" t="s">
        <v>417</v>
      </c>
      <c r="O4475" s="41" t="s">
        <v>70</v>
      </c>
    </row>
    <row r="4476" spans="1:15">
      <c r="A4476" s="38">
        <v>41373</v>
      </c>
      <c r="B4476" s="38">
        <v>54157</v>
      </c>
      <c r="C4476" s="131">
        <v>420</v>
      </c>
      <c r="D4476" s="39">
        <v>8.5099999999999995E-2</v>
      </c>
      <c r="E4476" s="39">
        <v>0.08</v>
      </c>
      <c r="F4476" s="40">
        <v>129000</v>
      </c>
      <c r="G4476" s="40">
        <v>129000</v>
      </c>
      <c r="H4476" s="40">
        <v>57168.32</v>
      </c>
      <c r="I4476" s="40">
        <v>99999.99</v>
      </c>
      <c r="J4476" s="67">
        <f t="shared" si="207"/>
        <v>0.44316527131782946</v>
      </c>
      <c r="K4476" s="39">
        <f t="shared" si="208"/>
        <v>0.77519372093023264</v>
      </c>
      <c r="L4476" s="2" t="str">
        <f t="shared" si="209"/>
        <v>AA</v>
      </c>
      <c r="M4476" s="2" t="s">
        <v>619</v>
      </c>
      <c r="N4476" s="2" t="s">
        <v>427</v>
      </c>
      <c r="O4476" s="2" t="s">
        <v>70</v>
      </c>
    </row>
    <row r="4477" spans="1:15">
      <c r="A4477" s="42">
        <v>41232</v>
      </c>
      <c r="B4477" s="42">
        <v>54015</v>
      </c>
      <c r="C4477" s="130">
        <v>420</v>
      </c>
      <c r="D4477" s="43">
        <v>8.5099999999999995E-2</v>
      </c>
      <c r="E4477" s="43">
        <v>0.08</v>
      </c>
      <c r="F4477" s="44">
        <v>148000</v>
      </c>
      <c r="G4477" s="44">
        <v>148000</v>
      </c>
      <c r="H4477" s="44">
        <v>87163.59</v>
      </c>
      <c r="I4477" s="44">
        <v>114805.88</v>
      </c>
      <c r="J4477" s="68">
        <f t="shared" si="207"/>
        <v>0.58894317567567567</v>
      </c>
      <c r="K4477" s="43">
        <f t="shared" si="208"/>
        <v>0.7757154054054054</v>
      </c>
      <c r="L4477" s="41" t="str">
        <f t="shared" si="209"/>
        <v>AA</v>
      </c>
      <c r="M4477" s="41" t="s">
        <v>524</v>
      </c>
      <c r="N4477" s="41" t="s">
        <v>421</v>
      </c>
      <c r="O4477" s="41" t="s">
        <v>70</v>
      </c>
    </row>
    <row r="4478" spans="1:15">
      <c r="A4478" s="38">
        <v>41116</v>
      </c>
      <c r="B4478" s="38">
        <v>52073</v>
      </c>
      <c r="C4478" s="131">
        <v>360</v>
      </c>
      <c r="D4478" s="39">
        <v>8.5099999999999995E-2</v>
      </c>
      <c r="E4478" s="39">
        <v>7.5300000000000006E-2</v>
      </c>
      <c r="F4478" s="40">
        <v>170000</v>
      </c>
      <c r="G4478" s="40">
        <v>170000</v>
      </c>
      <c r="H4478" s="40">
        <v>111774.3</v>
      </c>
      <c r="I4478" s="40">
        <v>131999.99</v>
      </c>
      <c r="J4478" s="67">
        <f t="shared" si="207"/>
        <v>0.65749588235294121</v>
      </c>
      <c r="K4478" s="39">
        <f t="shared" si="208"/>
        <v>0.77647052941176464</v>
      </c>
      <c r="L4478" s="2" t="str">
        <f t="shared" si="209"/>
        <v>A</v>
      </c>
      <c r="M4478" s="2" t="s">
        <v>564</v>
      </c>
      <c r="N4478" s="2" t="s">
        <v>417</v>
      </c>
      <c r="O4478" s="2" t="s">
        <v>70</v>
      </c>
    </row>
    <row r="4479" spans="1:15">
      <c r="A4479" s="38">
        <v>41180</v>
      </c>
      <c r="B4479" s="38">
        <v>47754</v>
      </c>
      <c r="C4479" s="131">
        <v>216</v>
      </c>
      <c r="D4479" s="39">
        <v>8.5099999999999995E-2</v>
      </c>
      <c r="E4479" s="39">
        <v>0.08</v>
      </c>
      <c r="F4479" s="40">
        <v>150000</v>
      </c>
      <c r="G4479" s="40">
        <v>150000</v>
      </c>
      <c r="H4479" s="40">
        <v>102063.7</v>
      </c>
      <c r="I4479" s="40">
        <v>116516.9</v>
      </c>
      <c r="J4479" s="67">
        <f t="shared" si="207"/>
        <v>0.68042466666666668</v>
      </c>
      <c r="K4479" s="39">
        <f t="shared" si="208"/>
        <v>0.77677933333333327</v>
      </c>
      <c r="L4479" s="2" t="str">
        <f t="shared" si="209"/>
        <v>A</v>
      </c>
      <c r="M4479" s="2" t="s">
        <v>858</v>
      </c>
      <c r="N4479" s="2" t="s">
        <v>417</v>
      </c>
      <c r="O4479" s="2" t="s">
        <v>70</v>
      </c>
    </row>
    <row r="4480" spans="1:15">
      <c r="A4480" s="42">
        <v>41312</v>
      </c>
      <c r="B4480" s="42">
        <v>54095</v>
      </c>
      <c r="C4480" s="130">
        <v>420</v>
      </c>
      <c r="D4480" s="43">
        <v>8.5099999999999995E-2</v>
      </c>
      <c r="E4480" s="43">
        <v>0.08</v>
      </c>
      <c r="F4480" s="44">
        <v>180000</v>
      </c>
      <c r="G4480" s="44">
        <v>180000</v>
      </c>
      <c r="H4480" s="44">
        <v>93405.32</v>
      </c>
      <c r="I4480" s="44">
        <v>139999.99</v>
      </c>
      <c r="J4480" s="68">
        <f t="shared" si="207"/>
        <v>0.51891844444444446</v>
      </c>
      <c r="K4480" s="43">
        <f t="shared" si="208"/>
        <v>0.77777772222222219</v>
      </c>
      <c r="L4480" s="41" t="str">
        <f t="shared" si="209"/>
        <v>AA</v>
      </c>
      <c r="M4480" s="41" t="s">
        <v>555</v>
      </c>
      <c r="N4480" s="41" t="s">
        <v>434</v>
      </c>
      <c r="O4480" s="41" t="s">
        <v>70</v>
      </c>
    </row>
    <row r="4481" spans="1:15">
      <c r="A4481" s="38">
        <v>41121</v>
      </c>
      <c r="B4481" s="38">
        <v>46599</v>
      </c>
      <c r="C4481" s="131">
        <v>180</v>
      </c>
      <c r="D4481" s="39">
        <v>8.5099999999999995E-2</v>
      </c>
      <c r="E4481" s="39">
        <v>0.08</v>
      </c>
      <c r="F4481" s="40">
        <v>140000</v>
      </c>
      <c r="G4481" s="40">
        <v>140000</v>
      </c>
      <c r="H4481" s="40">
        <v>91159.99</v>
      </c>
      <c r="I4481" s="40">
        <v>108922.32</v>
      </c>
      <c r="J4481" s="67">
        <f t="shared" si="207"/>
        <v>0.65114278571428574</v>
      </c>
      <c r="K4481" s="39">
        <f t="shared" si="208"/>
        <v>0.7780165714285715</v>
      </c>
      <c r="L4481" s="2" t="str">
        <f t="shared" si="209"/>
        <v>A</v>
      </c>
      <c r="M4481" s="2" t="s">
        <v>1428</v>
      </c>
      <c r="N4481" s="2" t="s">
        <v>422</v>
      </c>
      <c r="O4481" s="2" t="s">
        <v>70</v>
      </c>
    </row>
    <row r="4482" spans="1:15">
      <c r="A4482" s="42">
        <v>41425</v>
      </c>
      <c r="B4482" s="42">
        <v>50556</v>
      </c>
      <c r="C4482" s="130">
        <v>300</v>
      </c>
      <c r="D4482" s="43">
        <v>8.5099999999999995E-2</v>
      </c>
      <c r="E4482" s="43">
        <v>7.5300000000000006E-2</v>
      </c>
      <c r="F4482" s="44">
        <v>135000</v>
      </c>
      <c r="G4482" s="44">
        <v>135000</v>
      </c>
      <c r="H4482" s="44">
        <v>95104.35</v>
      </c>
      <c r="I4482" s="44">
        <v>105042.13</v>
      </c>
      <c r="J4482" s="68">
        <f t="shared" si="207"/>
        <v>0.70447666666666675</v>
      </c>
      <c r="K4482" s="43">
        <f t="shared" si="208"/>
        <v>0.77808985185185187</v>
      </c>
      <c r="L4482" s="41" t="str">
        <f t="shared" si="209"/>
        <v>A</v>
      </c>
      <c r="M4482" s="41" t="s">
        <v>841</v>
      </c>
      <c r="N4482" s="41" t="s">
        <v>422</v>
      </c>
      <c r="O4482" s="41" t="s">
        <v>70</v>
      </c>
    </row>
    <row r="4483" spans="1:15">
      <c r="A4483" s="38">
        <v>41114</v>
      </c>
      <c r="B4483" s="38">
        <v>48419</v>
      </c>
      <c r="C4483" s="131">
        <v>240</v>
      </c>
      <c r="D4483" s="39">
        <v>8.5099999999999995E-2</v>
      </c>
      <c r="E4483" s="39">
        <v>0.08</v>
      </c>
      <c r="F4483" s="40">
        <v>120000</v>
      </c>
      <c r="G4483" s="40">
        <v>120000</v>
      </c>
      <c r="H4483" s="40">
        <v>82312.66</v>
      </c>
      <c r="I4483" s="40">
        <v>93399.99</v>
      </c>
      <c r="J4483" s="67">
        <f t="shared" ref="J4483:J4546" si="210">H4483/G4483</f>
        <v>0.68593883333333339</v>
      </c>
      <c r="K4483" s="39">
        <f t="shared" ref="K4483:K4546" si="211">I4483/G4483</f>
        <v>0.77833325000000009</v>
      </c>
      <c r="L4483" s="2" t="str">
        <f t="shared" ref="L4483:L4546" si="212">IF(J4483&lt;=65%,"AA",IF(J4483&lt;=75%,"A",IF(J4483&lt;=85%,"B","C")))</f>
        <v>A</v>
      </c>
      <c r="M4483" s="2" t="s">
        <v>700</v>
      </c>
      <c r="N4483" s="2" t="s">
        <v>421</v>
      </c>
      <c r="O4483" s="2" t="s">
        <v>70</v>
      </c>
    </row>
    <row r="4484" spans="1:15">
      <c r="A4484" s="42">
        <v>41212</v>
      </c>
      <c r="B4484" s="42">
        <v>48303</v>
      </c>
      <c r="C4484" s="130">
        <v>233</v>
      </c>
      <c r="D4484" s="43">
        <v>8.5099999999999995E-2</v>
      </c>
      <c r="E4484" s="43">
        <v>7.5300000000000006E-2</v>
      </c>
      <c r="F4484" s="44">
        <v>146000</v>
      </c>
      <c r="G4484" s="44">
        <v>146000</v>
      </c>
      <c r="H4484" s="44">
        <v>90631.19</v>
      </c>
      <c r="I4484" s="44">
        <v>113795.5</v>
      </c>
      <c r="J4484" s="68">
        <f t="shared" si="210"/>
        <v>0.62076157534246579</v>
      </c>
      <c r="K4484" s="43">
        <f t="shared" si="211"/>
        <v>0.77942123287671228</v>
      </c>
      <c r="L4484" s="41" t="str">
        <f t="shared" si="212"/>
        <v>AA</v>
      </c>
      <c r="M4484" s="41" t="s">
        <v>481</v>
      </c>
      <c r="N4484" s="41" t="s">
        <v>417</v>
      </c>
      <c r="O4484" s="41" t="s">
        <v>70</v>
      </c>
    </row>
    <row r="4485" spans="1:15">
      <c r="A4485" s="42">
        <v>41576</v>
      </c>
      <c r="B4485" s="42">
        <v>44924</v>
      </c>
      <c r="C4485" s="130">
        <v>110</v>
      </c>
      <c r="D4485" s="43">
        <v>8.5099999999999995E-2</v>
      </c>
      <c r="E4485" s="43">
        <v>7.4400000000000008E-2</v>
      </c>
      <c r="F4485" s="44">
        <v>150000</v>
      </c>
      <c r="G4485" s="44">
        <v>150000</v>
      </c>
      <c r="H4485" s="44">
        <v>70738.509999999995</v>
      </c>
      <c r="I4485" s="44">
        <v>116999.99</v>
      </c>
      <c r="J4485" s="68">
        <f t="shared" si="210"/>
        <v>0.47159006666666664</v>
      </c>
      <c r="K4485" s="43">
        <f t="shared" si="211"/>
        <v>0.7799999333333334</v>
      </c>
      <c r="L4485" s="41" t="str">
        <f t="shared" si="212"/>
        <v>AA</v>
      </c>
      <c r="M4485" s="41" t="s">
        <v>540</v>
      </c>
      <c r="N4485" s="41" t="s">
        <v>423</v>
      </c>
      <c r="O4485" s="41" t="s">
        <v>70</v>
      </c>
    </row>
    <row r="4486" spans="1:15">
      <c r="A4486" s="42">
        <v>41618</v>
      </c>
      <c r="B4486" s="42">
        <v>45270</v>
      </c>
      <c r="C4486" s="130">
        <v>120</v>
      </c>
      <c r="D4486" s="43">
        <v>8.5099999999999995E-2</v>
      </c>
      <c r="E4486" s="43">
        <v>7.5300000000000006E-2</v>
      </c>
      <c r="F4486" s="44">
        <v>141000</v>
      </c>
      <c r="G4486" s="44">
        <v>141000</v>
      </c>
      <c r="H4486" s="44">
        <v>98202.06</v>
      </c>
      <c r="I4486" s="44">
        <v>109999.99</v>
      </c>
      <c r="J4486" s="68">
        <f t="shared" si="210"/>
        <v>0.69646851063829784</v>
      </c>
      <c r="K4486" s="43">
        <f t="shared" si="211"/>
        <v>0.78014177304964538</v>
      </c>
      <c r="L4486" s="41" t="str">
        <f t="shared" si="212"/>
        <v>A</v>
      </c>
      <c r="M4486" s="41" t="s">
        <v>696</v>
      </c>
      <c r="N4486" s="41" t="s">
        <v>424</v>
      </c>
      <c r="O4486" s="41" t="s">
        <v>70</v>
      </c>
    </row>
    <row r="4487" spans="1:15">
      <c r="A4487" s="42">
        <v>41128</v>
      </c>
      <c r="B4487" s="42">
        <v>48433</v>
      </c>
      <c r="C4487" s="130">
        <v>240</v>
      </c>
      <c r="D4487" s="43">
        <v>8.5099999999999995E-2</v>
      </c>
      <c r="E4487" s="43">
        <v>7.5300000000000006E-2</v>
      </c>
      <c r="F4487" s="44">
        <v>133170</v>
      </c>
      <c r="G4487" s="44">
        <v>133170</v>
      </c>
      <c r="H4487" s="44">
        <v>92211.53</v>
      </c>
      <c r="I4487" s="44">
        <v>103999.99</v>
      </c>
      <c r="J4487" s="68">
        <f t="shared" si="210"/>
        <v>0.69243470751670799</v>
      </c>
      <c r="K4487" s="43">
        <f t="shared" si="211"/>
        <v>0.78095659683111818</v>
      </c>
      <c r="L4487" s="41" t="str">
        <f t="shared" si="212"/>
        <v>A</v>
      </c>
      <c r="M4487" s="41" t="s">
        <v>552</v>
      </c>
      <c r="N4487" s="41" t="s">
        <v>416</v>
      </c>
      <c r="O4487" s="41" t="s">
        <v>70</v>
      </c>
    </row>
    <row r="4488" spans="1:15">
      <c r="A4488" s="38">
        <v>41354</v>
      </c>
      <c r="B4488" s="38">
        <v>49939</v>
      </c>
      <c r="C4488" s="131">
        <v>282</v>
      </c>
      <c r="D4488" s="39">
        <v>8.5099999999999995E-2</v>
      </c>
      <c r="E4488" s="39">
        <v>7.5300000000000006E-2</v>
      </c>
      <c r="F4488" s="40">
        <v>149800</v>
      </c>
      <c r="G4488" s="40">
        <v>149800</v>
      </c>
      <c r="H4488" s="40">
        <v>103046.41</v>
      </c>
      <c r="I4488" s="40">
        <v>116999.99</v>
      </c>
      <c r="J4488" s="67">
        <f t="shared" si="210"/>
        <v>0.68789325767690257</v>
      </c>
      <c r="K4488" s="39">
        <f t="shared" si="211"/>
        <v>0.78104132176234986</v>
      </c>
      <c r="L4488" s="2" t="str">
        <f t="shared" si="212"/>
        <v>A</v>
      </c>
      <c r="M4488" s="2" t="s">
        <v>495</v>
      </c>
      <c r="N4488" s="2" t="s">
        <v>424</v>
      </c>
      <c r="O4488" s="2" t="s">
        <v>70</v>
      </c>
    </row>
    <row r="4489" spans="1:15">
      <c r="A4489" s="38">
        <v>41085</v>
      </c>
      <c r="B4489" s="38">
        <v>42819</v>
      </c>
      <c r="C4489" s="131">
        <v>57</v>
      </c>
      <c r="D4489" s="39">
        <v>8.5099999999999995E-2</v>
      </c>
      <c r="E4489" s="39">
        <v>7.4400000000000008E-2</v>
      </c>
      <c r="F4489" s="40">
        <v>165000</v>
      </c>
      <c r="G4489" s="40">
        <v>165000</v>
      </c>
      <c r="H4489" s="40">
        <v>48362.67</v>
      </c>
      <c r="I4489" s="40">
        <v>128915.08</v>
      </c>
      <c r="J4489" s="67">
        <f t="shared" si="210"/>
        <v>0.29310709090909087</v>
      </c>
      <c r="K4489" s="39">
        <f t="shared" si="211"/>
        <v>0.78130351515151519</v>
      </c>
      <c r="L4489" s="2" t="str">
        <f t="shared" si="212"/>
        <v>AA</v>
      </c>
      <c r="M4489" s="2" t="s">
        <v>802</v>
      </c>
      <c r="N4489" s="2" t="s">
        <v>416</v>
      </c>
      <c r="O4489" s="2" t="s">
        <v>70</v>
      </c>
    </row>
    <row r="4490" spans="1:15">
      <c r="A4490" s="42">
        <v>41312</v>
      </c>
      <c r="B4490" s="42">
        <v>45876</v>
      </c>
      <c r="C4490" s="130">
        <v>150</v>
      </c>
      <c r="D4490" s="43">
        <v>8.5099999999999995E-2</v>
      </c>
      <c r="E4490" s="43">
        <v>7.5300000000000006E-2</v>
      </c>
      <c r="F4490" s="44">
        <v>110000</v>
      </c>
      <c r="G4490" s="44">
        <v>110000</v>
      </c>
      <c r="H4490" s="44">
        <v>73189.429999999993</v>
      </c>
      <c r="I4490" s="44">
        <v>85966.85</v>
      </c>
      <c r="J4490" s="68">
        <f t="shared" si="210"/>
        <v>0.6653584545454545</v>
      </c>
      <c r="K4490" s="43">
        <f t="shared" si="211"/>
        <v>0.78151681818181828</v>
      </c>
      <c r="L4490" s="41" t="str">
        <f t="shared" si="212"/>
        <v>A</v>
      </c>
      <c r="M4490" s="41" t="s">
        <v>451</v>
      </c>
      <c r="N4490" s="41" t="s">
        <v>419</v>
      </c>
      <c r="O4490" s="41" t="s">
        <v>70</v>
      </c>
    </row>
    <row r="4491" spans="1:15">
      <c r="A4491" s="38">
        <v>41241</v>
      </c>
      <c r="B4491" s="38">
        <v>44893</v>
      </c>
      <c r="C4491" s="131">
        <v>120</v>
      </c>
      <c r="D4491" s="39">
        <v>8.5099999999999995E-2</v>
      </c>
      <c r="E4491" s="39">
        <v>7.4400000000000008E-2</v>
      </c>
      <c r="F4491" s="40">
        <v>133000</v>
      </c>
      <c r="G4491" s="40">
        <v>133000</v>
      </c>
      <c r="H4491" s="40">
        <v>81573.210000000006</v>
      </c>
      <c r="I4491" s="40">
        <v>103999.99</v>
      </c>
      <c r="J4491" s="67">
        <f t="shared" si="210"/>
        <v>0.61333240601503769</v>
      </c>
      <c r="K4491" s="39">
        <f t="shared" si="211"/>
        <v>0.78195481203007522</v>
      </c>
      <c r="L4491" s="2" t="str">
        <f t="shared" si="212"/>
        <v>AA</v>
      </c>
      <c r="M4491" s="2" t="s">
        <v>533</v>
      </c>
      <c r="N4491" s="2" t="s">
        <v>424</v>
      </c>
      <c r="O4491" s="2" t="s">
        <v>70</v>
      </c>
    </row>
    <row r="4492" spans="1:15">
      <c r="A4492" s="42">
        <v>41467</v>
      </c>
      <c r="B4492" s="42">
        <v>45119</v>
      </c>
      <c r="C4492" s="130">
        <v>120</v>
      </c>
      <c r="D4492" s="43">
        <v>8.5099999999999995E-2</v>
      </c>
      <c r="E4492" s="43">
        <v>0.08</v>
      </c>
      <c r="F4492" s="44">
        <v>115000</v>
      </c>
      <c r="G4492" s="44">
        <v>115000</v>
      </c>
      <c r="H4492" s="44">
        <v>76677.600000000006</v>
      </c>
      <c r="I4492" s="44">
        <v>89999.99</v>
      </c>
      <c r="J4492" s="68">
        <f t="shared" si="210"/>
        <v>0.66676173913043479</v>
      </c>
      <c r="K4492" s="43">
        <f t="shared" si="211"/>
        <v>0.78260860869565219</v>
      </c>
      <c r="L4492" s="41" t="str">
        <f t="shared" si="212"/>
        <v>A</v>
      </c>
      <c r="M4492" s="41" t="s">
        <v>531</v>
      </c>
      <c r="N4492" s="41" t="s">
        <v>423</v>
      </c>
      <c r="O4492" s="41" t="s">
        <v>70</v>
      </c>
    </row>
    <row r="4493" spans="1:15">
      <c r="A4493" s="38">
        <v>41262</v>
      </c>
      <c r="B4493" s="38">
        <v>45827</v>
      </c>
      <c r="C4493" s="131">
        <v>150</v>
      </c>
      <c r="D4493" s="39">
        <v>8.5099999999999995E-2</v>
      </c>
      <c r="E4493" s="39">
        <v>0.08</v>
      </c>
      <c r="F4493" s="40">
        <v>115000</v>
      </c>
      <c r="G4493" s="40">
        <v>115000</v>
      </c>
      <c r="H4493" s="40">
        <v>60335.08</v>
      </c>
      <c r="I4493" s="40">
        <v>89999.99</v>
      </c>
      <c r="J4493" s="67">
        <f t="shared" si="210"/>
        <v>0.52465286956521739</v>
      </c>
      <c r="K4493" s="39">
        <f t="shared" si="211"/>
        <v>0.78260860869565219</v>
      </c>
      <c r="L4493" s="2" t="str">
        <f t="shared" si="212"/>
        <v>AA</v>
      </c>
      <c r="M4493" s="2" t="s">
        <v>997</v>
      </c>
      <c r="N4493" s="2" t="s">
        <v>416</v>
      </c>
      <c r="O4493" s="2" t="s">
        <v>70</v>
      </c>
    </row>
    <row r="4494" spans="1:15">
      <c r="A4494" s="42">
        <v>41197</v>
      </c>
      <c r="B4494" s="42">
        <v>45214</v>
      </c>
      <c r="C4494" s="130">
        <v>132</v>
      </c>
      <c r="D4494" s="43">
        <v>8.5099999999999995E-2</v>
      </c>
      <c r="E4494" s="43">
        <v>7.5300000000000006E-2</v>
      </c>
      <c r="F4494" s="44">
        <v>173656</v>
      </c>
      <c r="G4494" s="44">
        <v>173656</v>
      </c>
      <c r="H4494" s="44">
        <v>81471.98</v>
      </c>
      <c r="I4494" s="44">
        <v>135999.99</v>
      </c>
      <c r="J4494" s="68">
        <f t="shared" si="210"/>
        <v>0.46915729948864421</v>
      </c>
      <c r="K4494" s="43">
        <f t="shared" si="211"/>
        <v>0.78315744920993224</v>
      </c>
      <c r="L4494" s="41" t="str">
        <f t="shared" si="212"/>
        <v>AA</v>
      </c>
      <c r="M4494" s="41" t="s">
        <v>739</v>
      </c>
      <c r="N4494" s="41" t="s">
        <v>422</v>
      </c>
      <c r="O4494" s="41" t="s">
        <v>70</v>
      </c>
    </row>
    <row r="4495" spans="1:15">
      <c r="A4495" s="42">
        <v>41149</v>
      </c>
      <c r="B4495" s="42">
        <v>46505</v>
      </c>
      <c r="C4495" s="130">
        <v>176</v>
      </c>
      <c r="D4495" s="43">
        <v>8.5099999999999995E-2</v>
      </c>
      <c r="E4495" s="43">
        <v>0.08</v>
      </c>
      <c r="F4495" s="44">
        <v>194000</v>
      </c>
      <c r="G4495" s="44">
        <v>194000</v>
      </c>
      <c r="H4495" s="44">
        <v>119430.16</v>
      </c>
      <c r="I4495" s="44">
        <v>151999.99</v>
      </c>
      <c r="J4495" s="68">
        <f t="shared" si="210"/>
        <v>0.61561938144329897</v>
      </c>
      <c r="K4495" s="43">
        <f t="shared" si="211"/>
        <v>0.78350510309278343</v>
      </c>
      <c r="L4495" s="41" t="str">
        <f t="shared" si="212"/>
        <v>AA</v>
      </c>
      <c r="M4495" s="41" t="s">
        <v>500</v>
      </c>
      <c r="N4495" s="41" t="s">
        <v>419</v>
      </c>
      <c r="O4495" s="41" t="s">
        <v>70</v>
      </c>
    </row>
    <row r="4496" spans="1:15">
      <c r="A4496" s="38">
        <v>41514</v>
      </c>
      <c r="B4496" s="38">
        <v>47085</v>
      </c>
      <c r="C4496" s="131">
        <v>183</v>
      </c>
      <c r="D4496" s="39">
        <v>8.5099999999999995E-2</v>
      </c>
      <c r="E4496" s="39">
        <v>7.5300000000000006E-2</v>
      </c>
      <c r="F4496" s="40">
        <v>130000</v>
      </c>
      <c r="G4496" s="40">
        <v>130000</v>
      </c>
      <c r="H4496" s="40">
        <v>86474.75</v>
      </c>
      <c r="I4496" s="40">
        <v>101856.72</v>
      </c>
      <c r="J4496" s="67">
        <f t="shared" si="210"/>
        <v>0.6651903846153846</v>
      </c>
      <c r="K4496" s="39">
        <f t="shared" si="211"/>
        <v>0.78351323076923074</v>
      </c>
      <c r="L4496" s="2" t="str">
        <f t="shared" si="212"/>
        <v>A</v>
      </c>
      <c r="M4496" s="2" t="s">
        <v>868</v>
      </c>
      <c r="N4496" s="2" t="s">
        <v>416</v>
      </c>
      <c r="O4496" s="2" t="s">
        <v>70</v>
      </c>
    </row>
    <row r="4497" spans="1:15">
      <c r="A4497" s="38">
        <v>41614</v>
      </c>
      <c r="B4497" s="38">
        <v>47640</v>
      </c>
      <c r="C4497" s="131">
        <v>198</v>
      </c>
      <c r="D4497" s="39">
        <v>8.5099999999999995E-2</v>
      </c>
      <c r="E4497" s="39">
        <v>0.08</v>
      </c>
      <c r="F4497" s="40">
        <v>170000</v>
      </c>
      <c r="G4497" s="40">
        <v>170000</v>
      </c>
      <c r="H4497" s="40">
        <v>119713.55</v>
      </c>
      <c r="I4497" s="40">
        <v>133199.99</v>
      </c>
      <c r="J4497" s="67">
        <f t="shared" si="210"/>
        <v>0.70419735294117647</v>
      </c>
      <c r="K4497" s="39">
        <f t="shared" si="211"/>
        <v>0.78352935294117643</v>
      </c>
      <c r="L4497" s="2" t="str">
        <f t="shared" si="212"/>
        <v>A</v>
      </c>
      <c r="M4497" s="2" t="s">
        <v>697</v>
      </c>
      <c r="N4497" s="2" t="s">
        <v>417</v>
      </c>
      <c r="O4497" s="2" t="s">
        <v>70</v>
      </c>
    </row>
    <row r="4498" spans="1:15">
      <c r="A4498" s="38">
        <v>41625</v>
      </c>
      <c r="B4498" s="38">
        <v>44668</v>
      </c>
      <c r="C4498" s="131">
        <v>100</v>
      </c>
      <c r="D4498" s="39">
        <v>8.5099999999999995E-2</v>
      </c>
      <c r="E4498" s="39">
        <v>7.4400000000000008E-2</v>
      </c>
      <c r="F4498" s="40">
        <v>170000</v>
      </c>
      <c r="G4498" s="40">
        <v>170000</v>
      </c>
      <c r="H4498" s="40">
        <v>115800.03</v>
      </c>
      <c r="I4498" s="40">
        <v>133209.97</v>
      </c>
      <c r="J4498" s="67">
        <f t="shared" si="210"/>
        <v>0.68117664705882353</v>
      </c>
      <c r="K4498" s="39">
        <f t="shared" si="211"/>
        <v>0.78358805882352944</v>
      </c>
      <c r="L4498" s="2" t="str">
        <f t="shared" si="212"/>
        <v>A</v>
      </c>
      <c r="M4498" s="2" t="s">
        <v>1017</v>
      </c>
      <c r="N4498" s="2" t="s">
        <v>421</v>
      </c>
      <c r="O4498" s="2" t="s">
        <v>70</v>
      </c>
    </row>
    <row r="4499" spans="1:15">
      <c r="A4499" s="42">
        <v>41158</v>
      </c>
      <c r="B4499" s="42">
        <v>47885</v>
      </c>
      <c r="C4499" s="130">
        <v>221</v>
      </c>
      <c r="D4499" s="43">
        <v>8.5099999999999995E-2</v>
      </c>
      <c r="E4499" s="43">
        <v>7.4400000000000008E-2</v>
      </c>
      <c r="F4499" s="44">
        <v>142000</v>
      </c>
      <c r="G4499" s="44">
        <v>142000</v>
      </c>
      <c r="H4499" s="44">
        <v>89410.99</v>
      </c>
      <c r="I4499" s="44">
        <v>111301.85</v>
      </c>
      <c r="J4499" s="68">
        <f t="shared" si="210"/>
        <v>0.62965485915492958</v>
      </c>
      <c r="K4499" s="43">
        <f t="shared" si="211"/>
        <v>0.78381584507042257</v>
      </c>
      <c r="L4499" s="41" t="str">
        <f t="shared" si="212"/>
        <v>AA</v>
      </c>
      <c r="M4499" s="41" t="s">
        <v>476</v>
      </c>
      <c r="N4499" s="41" t="s">
        <v>421</v>
      </c>
      <c r="O4499" s="41" t="s">
        <v>70</v>
      </c>
    </row>
    <row r="4500" spans="1:15">
      <c r="A4500" s="38">
        <v>41072</v>
      </c>
      <c r="B4500" s="38">
        <v>48377</v>
      </c>
      <c r="C4500" s="131">
        <v>240</v>
      </c>
      <c r="D4500" s="39">
        <v>8.5099999999999995E-2</v>
      </c>
      <c r="E4500" s="39">
        <v>7.4400000000000008E-2</v>
      </c>
      <c r="F4500" s="40">
        <v>88000</v>
      </c>
      <c r="G4500" s="40">
        <v>88000</v>
      </c>
      <c r="H4500" s="40">
        <v>60524.69</v>
      </c>
      <c r="I4500" s="40">
        <v>68999.990000000005</v>
      </c>
      <c r="J4500" s="67">
        <f t="shared" si="210"/>
        <v>0.68778056818181821</v>
      </c>
      <c r="K4500" s="39">
        <f t="shared" si="211"/>
        <v>0.78409079545454552</v>
      </c>
      <c r="L4500" s="2" t="str">
        <f t="shared" si="212"/>
        <v>A</v>
      </c>
      <c r="M4500" s="2" t="s">
        <v>1321</v>
      </c>
      <c r="N4500" s="2" t="s">
        <v>435</v>
      </c>
      <c r="O4500" s="2" t="s">
        <v>70</v>
      </c>
    </row>
    <row r="4501" spans="1:15">
      <c r="A4501" s="38">
        <v>41472</v>
      </c>
      <c r="B4501" s="38">
        <v>46039</v>
      </c>
      <c r="C4501" s="131">
        <v>150</v>
      </c>
      <c r="D4501" s="39">
        <v>8.5099999999999995E-2</v>
      </c>
      <c r="E4501" s="39">
        <v>0.08</v>
      </c>
      <c r="F4501" s="40">
        <v>150000</v>
      </c>
      <c r="G4501" s="40">
        <v>150000</v>
      </c>
      <c r="H4501" s="40">
        <v>103990.88</v>
      </c>
      <c r="I4501" s="40">
        <v>117613.85</v>
      </c>
      <c r="J4501" s="67">
        <f t="shared" si="210"/>
        <v>0.69327253333333339</v>
      </c>
      <c r="K4501" s="39">
        <f t="shared" si="211"/>
        <v>0.78409233333333339</v>
      </c>
      <c r="L4501" s="2" t="str">
        <f t="shared" si="212"/>
        <v>A</v>
      </c>
      <c r="M4501" s="2" t="s">
        <v>757</v>
      </c>
      <c r="N4501" s="2" t="s">
        <v>439</v>
      </c>
      <c r="O4501" s="2" t="s">
        <v>70</v>
      </c>
    </row>
    <row r="4502" spans="1:15">
      <c r="A4502" s="42">
        <v>41191</v>
      </c>
      <c r="B4502" s="42">
        <v>48100</v>
      </c>
      <c r="C4502" s="130">
        <v>227</v>
      </c>
      <c r="D4502" s="43">
        <v>8.5099999999999995E-2</v>
      </c>
      <c r="E4502" s="43">
        <v>7.5300000000000006E-2</v>
      </c>
      <c r="F4502" s="44">
        <v>155000</v>
      </c>
      <c r="G4502" s="44">
        <v>155000</v>
      </c>
      <c r="H4502" s="44">
        <v>94985.78</v>
      </c>
      <c r="I4502" s="44">
        <v>121540.9</v>
      </c>
      <c r="J4502" s="68">
        <f t="shared" si="210"/>
        <v>0.61281148387096773</v>
      </c>
      <c r="K4502" s="43">
        <f t="shared" si="211"/>
        <v>0.78413483870967737</v>
      </c>
      <c r="L4502" s="41" t="str">
        <f t="shared" si="212"/>
        <v>AA</v>
      </c>
      <c r="M4502" s="41" t="s">
        <v>890</v>
      </c>
      <c r="N4502" s="41" t="s">
        <v>417</v>
      </c>
      <c r="O4502" s="41" t="s">
        <v>70</v>
      </c>
    </row>
    <row r="4503" spans="1:15">
      <c r="A4503" s="42">
        <v>41359</v>
      </c>
      <c r="B4503" s="42">
        <v>51466</v>
      </c>
      <c r="C4503" s="130">
        <v>332</v>
      </c>
      <c r="D4503" s="43">
        <v>8.5099999999999995E-2</v>
      </c>
      <c r="E4503" s="43">
        <v>7.5300000000000006E-2</v>
      </c>
      <c r="F4503" s="44">
        <v>180000</v>
      </c>
      <c r="G4503" s="44">
        <v>180000</v>
      </c>
      <c r="H4503" s="44">
        <v>122254.69</v>
      </c>
      <c r="I4503" s="44">
        <v>141248.20000000001</v>
      </c>
      <c r="J4503" s="68">
        <f t="shared" si="210"/>
        <v>0.67919272222222227</v>
      </c>
      <c r="K4503" s="43">
        <f t="shared" si="211"/>
        <v>0.78471222222222226</v>
      </c>
      <c r="L4503" s="41" t="str">
        <f t="shared" si="212"/>
        <v>A</v>
      </c>
      <c r="M4503" s="41" t="s">
        <v>649</v>
      </c>
      <c r="N4503" s="41" t="s">
        <v>417</v>
      </c>
      <c r="O4503" s="41" t="s">
        <v>70</v>
      </c>
    </row>
    <row r="4504" spans="1:15">
      <c r="A4504" s="42">
        <v>41212</v>
      </c>
      <c r="B4504" s="42">
        <v>52169</v>
      </c>
      <c r="C4504" s="130">
        <v>360</v>
      </c>
      <c r="D4504" s="43">
        <v>8.5099999999999995E-2</v>
      </c>
      <c r="E4504" s="43">
        <v>7.4400000000000008E-2</v>
      </c>
      <c r="F4504" s="44">
        <v>151000</v>
      </c>
      <c r="G4504" s="44">
        <v>151000</v>
      </c>
      <c r="H4504" s="44">
        <v>99214.58</v>
      </c>
      <c r="I4504" s="44">
        <v>118499.99</v>
      </c>
      <c r="J4504" s="68">
        <f t="shared" si="210"/>
        <v>0.65705019867549674</v>
      </c>
      <c r="K4504" s="43">
        <f t="shared" si="211"/>
        <v>0.78476814569536424</v>
      </c>
      <c r="L4504" s="41" t="str">
        <f t="shared" si="212"/>
        <v>A</v>
      </c>
      <c r="M4504" s="41" t="s">
        <v>457</v>
      </c>
      <c r="N4504" s="41" t="s">
        <v>419</v>
      </c>
      <c r="O4504" s="41" t="s">
        <v>70</v>
      </c>
    </row>
    <row r="4505" spans="1:15">
      <c r="A4505" s="42">
        <v>41142</v>
      </c>
      <c r="B4505" s="42">
        <v>53925</v>
      </c>
      <c r="C4505" s="130">
        <v>420</v>
      </c>
      <c r="D4505" s="43">
        <v>8.5099999999999995E-2</v>
      </c>
      <c r="E4505" s="43">
        <v>0.08</v>
      </c>
      <c r="F4505" s="44">
        <v>150000</v>
      </c>
      <c r="G4505" s="44">
        <v>150000</v>
      </c>
      <c r="H4505" s="44">
        <v>78054.240000000005</v>
      </c>
      <c r="I4505" s="44">
        <v>117735.46</v>
      </c>
      <c r="J4505" s="68">
        <f t="shared" si="210"/>
        <v>0.52036159999999998</v>
      </c>
      <c r="K4505" s="43">
        <f t="shared" si="211"/>
        <v>0.78490306666666676</v>
      </c>
      <c r="L4505" s="41" t="str">
        <f t="shared" si="212"/>
        <v>AA</v>
      </c>
      <c r="M4505" s="41" t="s">
        <v>497</v>
      </c>
      <c r="N4505" s="41" t="s">
        <v>417</v>
      </c>
      <c r="O4505" s="41" t="s">
        <v>70</v>
      </c>
    </row>
    <row r="4506" spans="1:15">
      <c r="A4506" s="42">
        <v>41610</v>
      </c>
      <c r="B4506" s="42">
        <v>49492</v>
      </c>
      <c r="C4506" s="130">
        <v>259</v>
      </c>
      <c r="D4506" s="43">
        <v>8.5099999999999995E-2</v>
      </c>
      <c r="E4506" s="43">
        <v>7.5300000000000006E-2</v>
      </c>
      <c r="F4506" s="44">
        <v>200000</v>
      </c>
      <c r="G4506" s="44">
        <v>200000</v>
      </c>
      <c r="H4506" s="44">
        <v>133129.76999999999</v>
      </c>
      <c r="I4506" s="44">
        <v>156999.99</v>
      </c>
      <c r="J4506" s="68">
        <f t="shared" si="210"/>
        <v>0.66564884999999996</v>
      </c>
      <c r="K4506" s="43">
        <f t="shared" si="211"/>
        <v>0.78499995</v>
      </c>
      <c r="L4506" s="41" t="str">
        <f t="shared" si="212"/>
        <v>A</v>
      </c>
      <c r="M4506" s="41" t="s">
        <v>643</v>
      </c>
      <c r="N4506" s="41" t="s">
        <v>417</v>
      </c>
      <c r="O4506" s="41" t="s">
        <v>70</v>
      </c>
    </row>
    <row r="4507" spans="1:15">
      <c r="A4507" s="38">
        <v>41129</v>
      </c>
      <c r="B4507" s="38">
        <v>46303</v>
      </c>
      <c r="C4507" s="131">
        <v>170</v>
      </c>
      <c r="D4507" s="39">
        <v>8.5099999999999995E-2</v>
      </c>
      <c r="E4507" s="39">
        <v>7.8100000000000003E-2</v>
      </c>
      <c r="F4507" s="40">
        <v>94000</v>
      </c>
      <c r="G4507" s="40">
        <v>94000</v>
      </c>
      <c r="H4507" s="40">
        <v>61524.33</v>
      </c>
      <c r="I4507" s="40">
        <v>73799.990000000005</v>
      </c>
      <c r="J4507" s="67">
        <f t="shared" si="210"/>
        <v>0.65451414893617021</v>
      </c>
      <c r="K4507" s="39">
        <f t="shared" si="211"/>
        <v>0.78510627659574472</v>
      </c>
      <c r="L4507" s="2" t="str">
        <f t="shared" si="212"/>
        <v>A</v>
      </c>
      <c r="M4507" s="2" t="s">
        <v>558</v>
      </c>
      <c r="N4507" s="2" t="s">
        <v>424</v>
      </c>
      <c r="O4507" s="2" t="s">
        <v>70</v>
      </c>
    </row>
    <row r="4508" spans="1:15">
      <c r="A4508" s="38">
        <v>41240</v>
      </c>
      <c r="B4508" s="38">
        <v>46718</v>
      </c>
      <c r="C4508" s="131">
        <v>180</v>
      </c>
      <c r="D4508" s="39">
        <v>8.5099999999999995E-2</v>
      </c>
      <c r="E4508" s="39">
        <v>0.08</v>
      </c>
      <c r="F4508" s="40">
        <v>140000</v>
      </c>
      <c r="G4508" s="40">
        <v>140000</v>
      </c>
      <c r="H4508" s="40">
        <v>94688.58</v>
      </c>
      <c r="I4508" s="40">
        <v>109999.99</v>
      </c>
      <c r="J4508" s="67">
        <f t="shared" si="210"/>
        <v>0.67634700000000003</v>
      </c>
      <c r="K4508" s="39">
        <f t="shared" si="211"/>
        <v>0.78571421428571431</v>
      </c>
      <c r="L4508" s="2" t="str">
        <f t="shared" si="212"/>
        <v>A</v>
      </c>
      <c r="M4508" s="2" t="s">
        <v>647</v>
      </c>
      <c r="N4508" s="2" t="s">
        <v>421</v>
      </c>
      <c r="O4508" s="2" t="s">
        <v>70</v>
      </c>
    </row>
    <row r="4509" spans="1:15">
      <c r="A4509" s="42">
        <v>41117</v>
      </c>
      <c r="B4509" s="42">
        <v>44769</v>
      </c>
      <c r="C4509" s="130">
        <v>120</v>
      </c>
      <c r="D4509" s="43">
        <v>8.5099999999999995E-2</v>
      </c>
      <c r="E4509" s="43">
        <v>8.5099999999999995E-2</v>
      </c>
      <c r="F4509" s="44">
        <v>140000</v>
      </c>
      <c r="G4509" s="44">
        <v>140000</v>
      </c>
      <c r="H4509" s="44">
        <v>92848.52</v>
      </c>
      <c r="I4509" s="44">
        <v>110000</v>
      </c>
      <c r="J4509" s="68">
        <f t="shared" si="210"/>
        <v>0.66320371428571434</v>
      </c>
      <c r="K4509" s="43">
        <f t="shared" si="211"/>
        <v>0.7857142857142857</v>
      </c>
      <c r="L4509" s="41" t="str">
        <f t="shared" si="212"/>
        <v>A</v>
      </c>
      <c r="M4509" s="41" t="s">
        <v>548</v>
      </c>
      <c r="N4509" s="41" t="s">
        <v>433</v>
      </c>
      <c r="O4509" s="41" t="s">
        <v>70</v>
      </c>
    </row>
    <row r="4510" spans="1:15">
      <c r="A4510" s="42">
        <v>41327</v>
      </c>
      <c r="B4510" s="42">
        <v>44979</v>
      </c>
      <c r="C4510" s="130">
        <v>120</v>
      </c>
      <c r="D4510" s="43">
        <v>8.5099999999999995E-2</v>
      </c>
      <c r="E4510" s="43">
        <v>8.5099999999999995E-2</v>
      </c>
      <c r="F4510" s="44">
        <v>82000</v>
      </c>
      <c r="G4510" s="44">
        <v>82000</v>
      </c>
      <c r="H4510" s="44">
        <v>52187.06</v>
      </c>
      <c r="I4510" s="44">
        <v>64430.99</v>
      </c>
      <c r="J4510" s="68">
        <f t="shared" si="210"/>
        <v>0.63642756097560971</v>
      </c>
      <c r="K4510" s="43">
        <f t="shared" si="211"/>
        <v>0.7857437804878048</v>
      </c>
      <c r="L4510" s="41" t="str">
        <f t="shared" si="212"/>
        <v>AA</v>
      </c>
      <c r="M4510" s="41" t="s">
        <v>364</v>
      </c>
      <c r="N4510" s="41" t="s">
        <v>429</v>
      </c>
      <c r="O4510" s="41" t="s">
        <v>70</v>
      </c>
    </row>
    <row r="4511" spans="1:15">
      <c r="A4511" s="38">
        <v>41205</v>
      </c>
      <c r="B4511" s="38">
        <v>48510</v>
      </c>
      <c r="C4511" s="131">
        <v>240</v>
      </c>
      <c r="D4511" s="39">
        <v>8.5099999999999995E-2</v>
      </c>
      <c r="E4511" s="39">
        <v>7.5300000000000006E-2</v>
      </c>
      <c r="F4511" s="40">
        <v>141000</v>
      </c>
      <c r="G4511" s="40">
        <v>141000</v>
      </c>
      <c r="H4511" s="40">
        <v>99051.25</v>
      </c>
      <c r="I4511" s="40">
        <v>110808.09</v>
      </c>
      <c r="J4511" s="67">
        <f t="shared" si="210"/>
        <v>0.70249113475177305</v>
      </c>
      <c r="K4511" s="39">
        <f t="shared" si="211"/>
        <v>0.78587297872340423</v>
      </c>
      <c r="L4511" s="2" t="str">
        <f t="shared" si="212"/>
        <v>A</v>
      </c>
      <c r="M4511" s="2" t="s">
        <v>652</v>
      </c>
      <c r="N4511" s="2" t="s">
        <v>417</v>
      </c>
      <c r="O4511" s="2" t="s">
        <v>70</v>
      </c>
    </row>
    <row r="4512" spans="1:15">
      <c r="A4512" s="38">
        <v>41114</v>
      </c>
      <c r="B4512" s="38">
        <v>53897</v>
      </c>
      <c r="C4512" s="131">
        <v>420</v>
      </c>
      <c r="D4512" s="39">
        <v>8.5099999999999995E-2</v>
      </c>
      <c r="E4512" s="39">
        <v>7.5300000000000006E-2</v>
      </c>
      <c r="F4512" s="40">
        <v>125000</v>
      </c>
      <c r="G4512" s="40">
        <v>125000</v>
      </c>
      <c r="H4512" s="40">
        <v>82158.95</v>
      </c>
      <c r="I4512" s="40">
        <v>98262.15</v>
      </c>
      <c r="J4512" s="67">
        <f t="shared" si="210"/>
        <v>0.65727159999999996</v>
      </c>
      <c r="K4512" s="39">
        <f t="shared" si="211"/>
        <v>0.78609719999999994</v>
      </c>
      <c r="L4512" s="2" t="str">
        <f t="shared" si="212"/>
        <v>A</v>
      </c>
      <c r="M4512" s="2" t="s">
        <v>457</v>
      </c>
      <c r="N4512" s="2" t="s">
        <v>419</v>
      </c>
      <c r="O4512" s="2" t="s">
        <v>70</v>
      </c>
    </row>
    <row r="4513" spans="1:15">
      <c r="A4513" s="42">
        <v>41372</v>
      </c>
      <c r="B4513" s="42">
        <v>45024</v>
      </c>
      <c r="C4513" s="130">
        <v>120</v>
      </c>
      <c r="D4513" s="43">
        <v>8.5099999999999995E-2</v>
      </c>
      <c r="E4513" s="43">
        <v>8.5099999999999995E-2</v>
      </c>
      <c r="F4513" s="44">
        <v>135000</v>
      </c>
      <c r="G4513" s="44">
        <v>135000</v>
      </c>
      <c r="H4513" s="44">
        <v>87782.77</v>
      </c>
      <c r="I4513" s="44">
        <v>106161.78</v>
      </c>
      <c r="J4513" s="68">
        <f t="shared" si="210"/>
        <v>0.65024274074074073</v>
      </c>
      <c r="K4513" s="43">
        <f t="shared" si="211"/>
        <v>0.7863835555555555</v>
      </c>
      <c r="L4513" s="41" t="str">
        <f t="shared" si="212"/>
        <v>A</v>
      </c>
      <c r="M4513" s="41" t="s">
        <v>1310</v>
      </c>
      <c r="N4513" s="41" t="s">
        <v>417</v>
      </c>
      <c r="O4513" s="41" t="s">
        <v>70</v>
      </c>
    </row>
    <row r="4514" spans="1:15">
      <c r="A4514" s="42">
        <v>41387</v>
      </c>
      <c r="B4514" s="42">
        <v>45770</v>
      </c>
      <c r="C4514" s="130">
        <v>144</v>
      </c>
      <c r="D4514" s="43">
        <v>8.5099999999999995E-2</v>
      </c>
      <c r="E4514" s="43">
        <v>0.08</v>
      </c>
      <c r="F4514" s="44">
        <v>138500</v>
      </c>
      <c r="G4514" s="44">
        <v>138500</v>
      </c>
      <c r="H4514" s="44">
        <v>93472.62</v>
      </c>
      <c r="I4514" s="44">
        <v>108999.99</v>
      </c>
      <c r="J4514" s="68">
        <f t="shared" si="210"/>
        <v>0.67489256317689528</v>
      </c>
      <c r="K4514" s="43">
        <f t="shared" si="211"/>
        <v>0.7870035379061372</v>
      </c>
      <c r="L4514" s="41" t="str">
        <f t="shared" si="212"/>
        <v>A</v>
      </c>
      <c r="M4514" s="41" t="s">
        <v>738</v>
      </c>
      <c r="N4514" s="41" t="s">
        <v>422</v>
      </c>
      <c r="O4514" s="41" t="s">
        <v>70</v>
      </c>
    </row>
    <row r="4515" spans="1:15">
      <c r="A4515" s="42">
        <v>41261</v>
      </c>
      <c r="B4515" s="42">
        <v>51153</v>
      </c>
      <c r="C4515" s="130">
        <v>325</v>
      </c>
      <c r="D4515" s="43">
        <v>8.5099999999999995E-2</v>
      </c>
      <c r="E4515" s="43">
        <v>7.4400000000000008E-2</v>
      </c>
      <c r="F4515" s="44">
        <v>175000</v>
      </c>
      <c r="G4515" s="44">
        <v>175000</v>
      </c>
      <c r="H4515" s="44">
        <v>113750.26</v>
      </c>
      <c r="I4515" s="44">
        <v>137767.82</v>
      </c>
      <c r="J4515" s="68">
        <f t="shared" si="210"/>
        <v>0.65000148571428573</v>
      </c>
      <c r="K4515" s="43">
        <f t="shared" si="211"/>
        <v>0.78724468571428574</v>
      </c>
      <c r="L4515" s="41" t="str">
        <f t="shared" si="212"/>
        <v>A</v>
      </c>
      <c r="M4515" s="41" t="s">
        <v>586</v>
      </c>
      <c r="N4515" s="41" t="s">
        <v>416</v>
      </c>
      <c r="O4515" s="41" t="s">
        <v>70</v>
      </c>
    </row>
    <row r="4516" spans="1:15">
      <c r="A4516" s="42">
        <v>41236</v>
      </c>
      <c r="B4516" s="42">
        <v>44888</v>
      </c>
      <c r="C4516" s="130">
        <v>120</v>
      </c>
      <c r="D4516" s="43">
        <v>8.5099999999999995E-2</v>
      </c>
      <c r="E4516" s="43">
        <v>0.08</v>
      </c>
      <c r="F4516" s="44">
        <v>127000</v>
      </c>
      <c r="G4516" s="44">
        <v>127000</v>
      </c>
      <c r="H4516" s="44">
        <v>78449.13</v>
      </c>
      <c r="I4516" s="44">
        <v>99999.99</v>
      </c>
      <c r="J4516" s="68">
        <f t="shared" si="210"/>
        <v>0.61770968503937007</v>
      </c>
      <c r="K4516" s="43">
        <f t="shared" si="211"/>
        <v>0.78740149606299215</v>
      </c>
      <c r="L4516" s="41" t="str">
        <f t="shared" si="212"/>
        <v>AA</v>
      </c>
      <c r="M4516" s="41" t="s">
        <v>1237</v>
      </c>
      <c r="N4516" s="41" t="s">
        <v>421</v>
      </c>
      <c r="O4516" s="41" t="s">
        <v>70</v>
      </c>
    </row>
    <row r="4517" spans="1:15">
      <c r="A4517" s="42">
        <v>41263</v>
      </c>
      <c r="B4517" s="42">
        <v>52220</v>
      </c>
      <c r="C4517" s="130">
        <v>360</v>
      </c>
      <c r="D4517" s="43">
        <v>8.5099999999999995E-2</v>
      </c>
      <c r="E4517" s="43">
        <v>7.5300000000000006E-2</v>
      </c>
      <c r="F4517" s="44">
        <v>150000</v>
      </c>
      <c r="G4517" s="44">
        <v>150000</v>
      </c>
      <c r="H4517" s="44">
        <v>101121.38</v>
      </c>
      <c r="I4517" s="44">
        <v>118122.26</v>
      </c>
      <c r="J4517" s="68">
        <f t="shared" si="210"/>
        <v>0.6741425333333334</v>
      </c>
      <c r="K4517" s="43">
        <f t="shared" si="211"/>
        <v>0.78748173333333327</v>
      </c>
      <c r="L4517" s="41" t="str">
        <f t="shared" si="212"/>
        <v>A</v>
      </c>
      <c r="M4517" s="41" t="s">
        <v>475</v>
      </c>
      <c r="N4517" s="41" t="s">
        <v>427</v>
      </c>
      <c r="O4517" s="41" t="s">
        <v>70</v>
      </c>
    </row>
    <row r="4518" spans="1:15">
      <c r="A4518" s="42">
        <v>41302</v>
      </c>
      <c r="B4518" s="42">
        <v>50645</v>
      </c>
      <c r="C4518" s="130">
        <v>307</v>
      </c>
      <c r="D4518" s="43">
        <v>8.5099999999999995E-2</v>
      </c>
      <c r="E4518" s="43">
        <v>0.08</v>
      </c>
      <c r="F4518" s="44">
        <v>156000</v>
      </c>
      <c r="G4518" s="44">
        <v>156000</v>
      </c>
      <c r="H4518" s="44">
        <v>109785.61</v>
      </c>
      <c r="I4518" s="44">
        <v>123000</v>
      </c>
      <c r="J4518" s="68">
        <f t="shared" si="210"/>
        <v>0.70375391025641021</v>
      </c>
      <c r="K4518" s="43">
        <f t="shared" si="211"/>
        <v>0.78846153846153844</v>
      </c>
      <c r="L4518" s="41" t="str">
        <f t="shared" si="212"/>
        <v>A</v>
      </c>
      <c r="M4518" s="41" t="s">
        <v>817</v>
      </c>
      <c r="N4518" s="41" t="s">
        <v>416</v>
      </c>
      <c r="O4518" s="41" t="s">
        <v>70</v>
      </c>
    </row>
    <row r="4519" spans="1:15">
      <c r="A4519" s="42">
        <v>41242</v>
      </c>
      <c r="B4519" s="42">
        <v>46567</v>
      </c>
      <c r="C4519" s="130">
        <v>175</v>
      </c>
      <c r="D4519" s="43">
        <v>8.5099999999999995E-2</v>
      </c>
      <c r="E4519" s="43">
        <v>7.4400000000000008E-2</v>
      </c>
      <c r="F4519" s="44">
        <v>175500</v>
      </c>
      <c r="G4519" s="44">
        <v>175500</v>
      </c>
      <c r="H4519" s="44">
        <v>118589.99</v>
      </c>
      <c r="I4519" s="44">
        <v>138483.78</v>
      </c>
      <c r="J4519" s="68">
        <f t="shared" si="210"/>
        <v>0.67572643874643878</v>
      </c>
      <c r="K4519" s="43">
        <f t="shared" si="211"/>
        <v>0.78908136752136748</v>
      </c>
      <c r="L4519" s="41" t="str">
        <f t="shared" si="212"/>
        <v>A</v>
      </c>
      <c r="M4519" s="41" t="s">
        <v>467</v>
      </c>
      <c r="N4519" s="41" t="s">
        <v>425</v>
      </c>
      <c r="O4519" s="41" t="s">
        <v>70</v>
      </c>
    </row>
    <row r="4520" spans="1:15">
      <c r="A4520" s="42">
        <v>41536</v>
      </c>
      <c r="B4520" s="42">
        <v>47015</v>
      </c>
      <c r="C4520" s="130">
        <v>180</v>
      </c>
      <c r="D4520" s="43">
        <v>8.5099999999999995E-2</v>
      </c>
      <c r="E4520" s="43">
        <v>7.4400000000000008E-2</v>
      </c>
      <c r="F4520" s="44">
        <v>152000</v>
      </c>
      <c r="G4520" s="44">
        <v>152000</v>
      </c>
      <c r="H4520" s="44">
        <v>100321.96</v>
      </c>
      <c r="I4520" s="44">
        <v>119999.99</v>
      </c>
      <c r="J4520" s="68">
        <f t="shared" si="210"/>
        <v>0.6600128947368421</v>
      </c>
      <c r="K4520" s="43">
        <f t="shared" si="211"/>
        <v>0.78947361842105268</v>
      </c>
      <c r="L4520" s="41" t="str">
        <f t="shared" si="212"/>
        <v>A</v>
      </c>
      <c r="M4520" s="41" t="s">
        <v>475</v>
      </c>
      <c r="N4520" s="41" t="s">
        <v>427</v>
      </c>
      <c r="O4520" s="41" t="s">
        <v>70</v>
      </c>
    </row>
    <row r="4521" spans="1:15">
      <c r="A4521" s="38">
        <v>41354</v>
      </c>
      <c r="B4521" s="38">
        <v>45921</v>
      </c>
      <c r="C4521" s="131">
        <v>150</v>
      </c>
      <c r="D4521" s="39">
        <v>8.5099999999999995E-2</v>
      </c>
      <c r="E4521" s="39">
        <v>0.08</v>
      </c>
      <c r="F4521" s="40">
        <v>190000</v>
      </c>
      <c r="G4521" s="40">
        <v>190000</v>
      </c>
      <c r="H4521" s="40">
        <v>128524.16</v>
      </c>
      <c r="I4521" s="40">
        <v>149999.99</v>
      </c>
      <c r="J4521" s="67">
        <f t="shared" si="210"/>
        <v>0.67644294736842103</v>
      </c>
      <c r="K4521" s="39">
        <f t="shared" si="211"/>
        <v>0.78947363157894734</v>
      </c>
      <c r="L4521" s="2" t="str">
        <f t="shared" si="212"/>
        <v>A</v>
      </c>
      <c r="M4521" s="2" t="s">
        <v>461</v>
      </c>
      <c r="N4521" s="2" t="s">
        <v>416</v>
      </c>
      <c r="O4521" s="2" t="s">
        <v>70</v>
      </c>
    </row>
    <row r="4522" spans="1:15">
      <c r="A4522" s="38">
        <v>41613</v>
      </c>
      <c r="B4522" s="38">
        <v>52570</v>
      </c>
      <c r="C4522" s="131">
        <v>360</v>
      </c>
      <c r="D4522" s="39">
        <v>8.5099999999999995E-2</v>
      </c>
      <c r="E4522" s="39">
        <v>7.5300000000000006E-2</v>
      </c>
      <c r="F4522" s="40">
        <v>190000</v>
      </c>
      <c r="G4522" s="40">
        <v>190000</v>
      </c>
      <c r="H4522" s="40">
        <v>130515.23</v>
      </c>
      <c r="I4522" s="40">
        <v>149999.99</v>
      </c>
      <c r="J4522" s="67">
        <f t="shared" si="210"/>
        <v>0.68692226315789473</v>
      </c>
      <c r="K4522" s="39">
        <f t="shared" si="211"/>
        <v>0.78947363157894734</v>
      </c>
      <c r="L4522" s="2" t="str">
        <f t="shared" si="212"/>
        <v>A</v>
      </c>
      <c r="M4522" s="2" t="s">
        <v>564</v>
      </c>
      <c r="N4522" s="2" t="s">
        <v>417</v>
      </c>
      <c r="O4522" s="2" t="s">
        <v>70</v>
      </c>
    </row>
    <row r="4523" spans="1:15">
      <c r="A4523" s="38">
        <v>41152</v>
      </c>
      <c r="B4523" s="38">
        <v>43861</v>
      </c>
      <c r="C4523" s="131">
        <v>89</v>
      </c>
      <c r="D4523" s="39">
        <v>8.5099999999999995E-2</v>
      </c>
      <c r="E4523" s="39">
        <v>7.8100000000000003E-2</v>
      </c>
      <c r="F4523" s="40">
        <v>163200</v>
      </c>
      <c r="G4523" s="40">
        <v>163200</v>
      </c>
      <c r="H4523" s="40">
        <v>58743.15</v>
      </c>
      <c r="I4523" s="40">
        <v>129023.99</v>
      </c>
      <c r="J4523" s="67">
        <f t="shared" si="210"/>
        <v>0.35994577205882355</v>
      </c>
      <c r="K4523" s="39">
        <f t="shared" si="211"/>
        <v>0.7905881740196079</v>
      </c>
      <c r="L4523" s="2" t="str">
        <f t="shared" si="212"/>
        <v>AA</v>
      </c>
      <c r="M4523" s="2" t="s">
        <v>531</v>
      </c>
      <c r="N4523" s="2" t="s">
        <v>423</v>
      </c>
      <c r="O4523" s="2" t="s">
        <v>70</v>
      </c>
    </row>
    <row r="4524" spans="1:15">
      <c r="A4524" s="38">
        <v>41481</v>
      </c>
      <c r="B4524" s="38">
        <v>46625</v>
      </c>
      <c r="C4524" s="131">
        <v>169</v>
      </c>
      <c r="D4524" s="39">
        <v>8.5099999999999995E-2</v>
      </c>
      <c r="E4524" s="39">
        <v>7.4400000000000008E-2</v>
      </c>
      <c r="F4524" s="40">
        <v>200000</v>
      </c>
      <c r="G4524" s="40">
        <v>200000</v>
      </c>
      <c r="H4524" s="40">
        <v>130889.11</v>
      </c>
      <c r="I4524" s="40">
        <v>158199.99</v>
      </c>
      <c r="J4524" s="67">
        <f t="shared" si="210"/>
        <v>0.65444555000000004</v>
      </c>
      <c r="K4524" s="39">
        <f t="shared" si="211"/>
        <v>0.79099995000000001</v>
      </c>
      <c r="L4524" s="2" t="str">
        <f t="shared" si="212"/>
        <v>A</v>
      </c>
      <c r="M4524" s="2" t="s">
        <v>858</v>
      </c>
      <c r="N4524" s="2" t="s">
        <v>417</v>
      </c>
      <c r="O4524" s="2" t="s">
        <v>70</v>
      </c>
    </row>
    <row r="4525" spans="1:15">
      <c r="A4525" s="42">
        <v>41128</v>
      </c>
      <c r="B4525" s="42">
        <v>44537</v>
      </c>
      <c r="C4525" s="130">
        <v>112</v>
      </c>
      <c r="D4525" s="43">
        <v>8.5099999999999995E-2</v>
      </c>
      <c r="E4525" s="43">
        <v>7.8100000000000003E-2</v>
      </c>
      <c r="F4525" s="44">
        <v>170000</v>
      </c>
      <c r="G4525" s="44">
        <v>170000</v>
      </c>
      <c r="H4525" s="44">
        <v>113202.1</v>
      </c>
      <c r="I4525" s="44">
        <v>134494.09</v>
      </c>
      <c r="J4525" s="68">
        <f t="shared" si="210"/>
        <v>0.665894705882353</v>
      </c>
      <c r="K4525" s="43">
        <f t="shared" si="211"/>
        <v>0.79114170588235289</v>
      </c>
      <c r="L4525" s="41" t="str">
        <f t="shared" si="212"/>
        <v>A</v>
      </c>
      <c r="M4525" s="41" t="s">
        <v>467</v>
      </c>
      <c r="N4525" s="41" t="s">
        <v>425</v>
      </c>
      <c r="O4525" s="41" t="s">
        <v>70</v>
      </c>
    </row>
    <row r="4526" spans="1:15">
      <c r="A4526" s="42">
        <v>41101</v>
      </c>
      <c r="B4526" s="42">
        <v>44753</v>
      </c>
      <c r="C4526" s="130">
        <v>120</v>
      </c>
      <c r="D4526" s="43">
        <v>8.5099999999999995E-2</v>
      </c>
      <c r="E4526" s="43">
        <v>8.5099999999999995E-2</v>
      </c>
      <c r="F4526" s="44">
        <v>185000</v>
      </c>
      <c r="G4526" s="44">
        <v>185000</v>
      </c>
      <c r="H4526" s="44">
        <v>110089.23</v>
      </c>
      <c r="I4526" s="44">
        <v>146499.99</v>
      </c>
      <c r="J4526" s="68">
        <f t="shared" si="210"/>
        <v>0.5950769189189189</v>
      </c>
      <c r="K4526" s="43">
        <f t="shared" si="211"/>
        <v>0.79189183783783779</v>
      </c>
      <c r="L4526" s="41" t="str">
        <f t="shared" si="212"/>
        <v>AA</v>
      </c>
      <c r="M4526" s="41" t="s">
        <v>449</v>
      </c>
      <c r="N4526" s="41" t="s">
        <v>418</v>
      </c>
      <c r="O4526" s="41" t="s">
        <v>70</v>
      </c>
    </row>
    <row r="4527" spans="1:15">
      <c r="A4527" s="38">
        <v>41158</v>
      </c>
      <c r="B4527" s="38">
        <v>45418</v>
      </c>
      <c r="C4527" s="131">
        <v>140</v>
      </c>
      <c r="D4527" s="39">
        <v>8.5099999999999995E-2</v>
      </c>
      <c r="E4527" s="39">
        <v>7.5300000000000006E-2</v>
      </c>
      <c r="F4527" s="40">
        <v>140525</v>
      </c>
      <c r="G4527" s="40">
        <v>140525</v>
      </c>
      <c r="H4527" s="40">
        <v>89326.56</v>
      </c>
      <c r="I4527" s="40">
        <v>111290.45</v>
      </c>
      <c r="J4527" s="67">
        <f t="shared" si="210"/>
        <v>0.63566312044120266</v>
      </c>
      <c r="K4527" s="39">
        <f t="shared" si="211"/>
        <v>0.79196192848247637</v>
      </c>
      <c r="L4527" s="2" t="str">
        <f t="shared" si="212"/>
        <v>AA</v>
      </c>
      <c r="M4527" s="2" t="s">
        <v>126</v>
      </c>
      <c r="N4527" s="2" t="s">
        <v>422</v>
      </c>
      <c r="O4527" s="2" t="s">
        <v>70</v>
      </c>
    </row>
    <row r="4528" spans="1:15">
      <c r="A4528" s="42">
        <v>41190</v>
      </c>
      <c r="B4528" s="42">
        <v>47126</v>
      </c>
      <c r="C4528" s="130">
        <v>195</v>
      </c>
      <c r="D4528" s="43">
        <v>8.5099999999999995E-2</v>
      </c>
      <c r="E4528" s="43">
        <v>0.08</v>
      </c>
      <c r="F4528" s="44">
        <v>160000</v>
      </c>
      <c r="G4528" s="44">
        <v>160000</v>
      </c>
      <c r="H4528" s="44">
        <v>112537.37</v>
      </c>
      <c r="I4528" s="44">
        <v>126746.47</v>
      </c>
      <c r="J4528" s="68">
        <f t="shared" si="210"/>
        <v>0.70335856249999995</v>
      </c>
      <c r="K4528" s="43">
        <f t="shared" si="211"/>
        <v>0.79216543750000001</v>
      </c>
      <c r="L4528" s="41" t="str">
        <f t="shared" si="212"/>
        <v>A</v>
      </c>
      <c r="M4528" s="41" t="s">
        <v>457</v>
      </c>
      <c r="N4528" s="41" t="s">
        <v>419</v>
      </c>
      <c r="O4528" s="41" t="s">
        <v>70</v>
      </c>
    </row>
    <row r="4529" spans="1:15">
      <c r="A4529" s="42">
        <v>41271</v>
      </c>
      <c r="B4529" s="42">
        <v>46749</v>
      </c>
      <c r="C4529" s="130">
        <v>180</v>
      </c>
      <c r="D4529" s="43">
        <v>8.5099999999999995E-2</v>
      </c>
      <c r="E4529" s="43">
        <v>0.08</v>
      </c>
      <c r="F4529" s="44">
        <v>189000</v>
      </c>
      <c r="G4529" s="44">
        <v>189000</v>
      </c>
      <c r="H4529" s="44">
        <v>129857.04</v>
      </c>
      <c r="I4529" s="44">
        <v>149999.34</v>
      </c>
      <c r="J4529" s="68">
        <f t="shared" si="210"/>
        <v>0.68707428571428564</v>
      </c>
      <c r="K4529" s="43">
        <f t="shared" si="211"/>
        <v>0.79364730158730157</v>
      </c>
      <c r="L4529" s="41" t="str">
        <f t="shared" si="212"/>
        <v>A</v>
      </c>
      <c r="M4529" s="41" t="s">
        <v>1174</v>
      </c>
      <c r="N4529" s="41" t="s">
        <v>427</v>
      </c>
      <c r="O4529" s="41" t="s">
        <v>70</v>
      </c>
    </row>
    <row r="4530" spans="1:15">
      <c r="A4530" s="38">
        <v>41298</v>
      </c>
      <c r="B4530" s="38">
        <v>47111</v>
      </c>
      <c r="C4530" s="131">
        <v>191</v>
      </c>
      <c r="D4530" s="39">
        <v>8.5099999999999995E-2</v>
      </c>
      <c r="E4530" s="39">
        <v>7.5300000000000006E-2</v>
      </c>
      <c r="F4530" s="40">
        <v>160000</v>
      </c>
      <c r="G4530" s="40">
        <v>160000</v>
      </c>
      <c r="H4530" s="40">
        <v>104046.79</v>
      </c>
      <c r="I4530" s="40">
        <v>126996.69</v>
      </c>
      <c r="J4530" s="67">
        <f t="shared" si="210"/>
        <v>0.65029243749999999</v>
      </c>
      <c r="K4530" s="39">
        <f t="shared" si="211"/>
        <v>0.79372931250000001</v>
      </c>
      <c r="L4530" s="2" t="str">
        <f t="shared" si="212"/>
        <v>A</v>
      </c>
      <c r="M4530" s="2" t="s">
        <v>576</v>
      </c>
      <c r="N4530" s="2" t="s">
        <v>421</v>
      </c>
      <c r="O4530" s="2" t="s">
        <v>70</v>
      </c>
    </row>
    <row r="4531" spans="1:15">
      <c r="A4531" s="42">
        <v>41236</v>
      </c>
      <c r="B4531" s="42">
        <v>52193</v>
      </c>
      <c r="C4531" s="130">
        <v>360</v>
      </c>
      <c r="D4531" s="43">
        <v>8.5099999999999995E-2</v>
      </c>
      <c r="E4531" s="43">
        <v>8.5099999999999995E-2</v>
      </c>
      <c r="F4531" s="44">
        <v>182000</v>
      </c>
      <c r="G4531" s="44">
        <v>182000</v>
      </c>
      <c r="H4531" s="44">
        <v>125201.69</v>
      </c>
      <c r="I4531" s="44">
        <v>144470.98000000001</v>
      </c>
      <c r="J4531" s="68">
        <f t="shared" si="210"/>
        <v>0.68792137362637362</v>
      </c>
      <c r="K4531" s="43">
        <f t="shared" si="211"/>
        <v>0.79379659340659348</v>
      </c>
      <c r="L4531" s="41" t="str">
        <f t="shared" si="212"/>
        <v>A</v>
      </c>
      <c r="M4531" s="41" t="s">
        <v>735</v>
      </c>
      <c r="N4531" s="41" t="s">
        <v>421</v>
      </c>
      <c r="O4531" s="41" t="s">
        <v>70</v>
      </c>
    </row>
    <row r="4532" spans="1:15">
      <c r="A4532" s="42">
        <v>41744</v>
      </c>
      <c r="B4532" s="42">
        <v>46614</v>
      </c>
      <c r="C4532" s="130">
        <v>160</v>
      </c>
      <c r="D4532" s="43">
        <v>8.5099999999999995E-2</v>
      </c>
      <c r="E4532" s="43">
        <v>7.5300000000000006E-2</v>
      </c>
      <c r="F4532" s="44">
        <v>170000</v>
      </c>
      <c r="G4532" s="44">
        <v>170000</v>
      </c>
      <c r="H4532" s="44">
        <v>64121.98</v>
      </c>
      <c r="I4532" s="44">
        <v>134999.99</v>
      </c>
      <c r="J4532" s="68">
        <f t="shared" si="210"/>
        <v>0.37718811764705884</v>
      </c>
      <c r="K4532" s="43">
        <f t="shared" si="211"/>
        <v>0.7941175882352941</v>
      </c>
      <c r="L4532" s="41" t="str">
        <f t="shared" si="212"/>
        <v>AA</v>
      </c>
      <c r="M4532" s="41" t="s">
        <v>489</v>
      </c>
      <c r="N4532" s="41" t="s">
        <v>415</v>
      </c>
      <c r="O4532" s="41" t="s">
        <v>70</v>
      </c>
    </row>
    <row r="4533" spans="1:15">
      <c r="A4533" s="42">
        <v>41453</v>
      </c>
      <c r="B4533" s="42">
        <v>50553</v>
      </c>
      <c r="C4533" s="130">
        <v>299</v>
      </c>
      <c r="D4533" s="43">
        <v>8.5099999999999995E-2</v>
      </c>
      <c r="E4533" s="43">
        <v>7.8100000000000003E-2</v>
      </c>
      <c r="F4533" s="44">
        <v>170000</v>
      </c>
      <c r="G4533" s="44">
        <v>170000</v>
      </c>
      <c r="H4533" s="44">
        <v>118645.03</v>
      </c>
      <c r="I4533" s="44">
        <v>134999.99</v>
      </c>
      <c r="J4533" s="68">
        <f t="shared" si="210"/>
        <v>0.6979119411764706</v>
      </c>
      <c r="K4533" s="43">
        <f t="shared" si="211"/>
        <v>0.7941175882352941</v>
      </c>
      <c r="L4533" s="41" t="str">
        <f t="shared" si="212"/>
        <v>A</v>
      </c>
      <c r="M4533" s="41" t="s">
        <v>454</v>
      </c>
      <c r="N4533" s="41" t="s">
        <v>416</v>
      </c>
      <c r="O4533" s="41" t="s">
        <v>70</v>
      </c>
    </row>
    <row r="4534" spans="1:15">
      <c r="A4534" s="42">
        <v>41089</v>
      </c>
      <c r="B4534" s="42">
        <v>48394</v>
      </c>
      <c r="C4534" s="130">
        <v>240</v>
      </c>
      <c r="D4534" s="43">
        <v>8.5099999999999995E-2</v>
      </c>
      <c r="E4534" s="43">
        <v>7.4400000000000008E-2</v>
      </c>
      <c r="F4534" s="44">
        <v>141000</v>
      </c>
      <c r="G4534" s="44">
        <v>141000</v>
      </c>
      <c r="H4534" s="44">
        <v>98280.97</v>
      </c>
      <c r="I4534" s="44">
        <v>111999.99</v>
      </c>
      <c r="J4534" s="68">
        <f t="shared" si="210"/>
        <v>0.69702815602836876</v>
      </c>
      <c r="K4534" s="43">
        <f t="shared" si="211"/>
        <v>0.79432617021276597</v>
      </c>
      <c r="L4534" s="41" t="str">
        <f t="shared" si="212"/>
        <v>A</v>
      </c>
      <c r="M4534" s="41" t="s">
        <v>746</v>
      </c>
      <c r="N4534" s="41" t="s">
        <v>417</v>
      </c>
      <c r="O4534" s="41" t="s">
        <v>70</v>
      </c>
    </row>
    <row r="4535" spans="1:15">
      <c r="A4535" s="42">
        <v>41152</v>
      </c>
      <c r="B4535" s="42">
        <v>43100</v>
      </c>
      <c r="C4535" s="130">
        <v>64</v>
      </c>
      <c r="D4535" s="43">
        <v>8.5099999999999995E-2</v>
      </c>
      <c r="E4535" s="43">
        <v>0.08</v>
      </c>
      <c r="F4535" s="44">
        <v>130000</v>
      </c>
      <c r="G4535" s="44">
        <v>130000</v>
      </c>
      <c r="H4535" s="44">
        <v>49517.760000000002</v>
      </c>
      <c r="I4535" s="44">
        <v>103324.05</v>
      </c>
      <c r="J4535" s="68">
        <f t="shared" si="210"/>
        <v>0.38090584615384615</v>
      </c>
      <c r="K4535" s="43">
        <f t="shared" si="211"/>
        <v>0.7948003846153846</v>
      </c>
      <c r="L4535" s="41" t="str">
        <f t="shared" si="212"/>
        <v>AA</v>
      </c>
      <c r="M4535" s="41" t="s">
        <v>475</v>
      </c>
      <c r="N4535" s="41" t="s">
        <v>427</v>
      </c>
      <c r="O4535" s="41" t="s">
        <v>70</v>
      </c>
    </row>
    <row r="4536" spans="1:15">
      <c r="A4536" s="42">
        <v>41108</v>
      </c>
      <c r="B4536" s="42">
        <v>46344</v>
      </c>
      <c r="C4536" s="130">
        <v>172</v>
      </c>
      <c r="D4536" s="43">
        <v>8.5099999999999995E-2</v>
      </c>
      <c r="E4536" s="43">
        <v>7.5300000000000006E-2</v>
      </c>
      <c r="F4536" s="44">
        <v>150000</v>
      </c>
      <c r="G4536" s="44">
        <v>150000</v>
      </c>
      <c r="H4536" s="44">
        <v>94670.92</v>
      </c>
      <c r="I4536" s="44">
        <v>119297.60000000001</v>
      </c>
      <c r="J4536" s="68">
        <f t="shared" si="210"/>
        <v>0.63113946666666665</v>
      </c>
      <c r="K4536" s="43">
        <f t="shared" si="211"/>
        <v>0.79531733333333332</v>
      </c>
      <c r="L4536" s="41" t="str">
        <f t="shared" si="212"/>
        <v>AA</v>
      </c>
      <c r="M4536" s="41" t="s">
        <v>152</v>
      </c>
      <c r="N4536" s="41" t="s">
        <v>417</v>
      </c>
      <c r="O4536" s="41" t="s">
        <v>70</v>
      </c>
    </row>
    <row r="4537" spans="1:15">
      <c r="A4537" s="38">
        <v>41341</v>
      </c>
      <c r="B4537" s="38">
        <v>42316</v>
      </c>
      <c r="C4537" s="131">
        <v>32</v>
      </c>
      <c r="D4537" s="39">
        <v>8.5099999999999995E-2</v>
      </c>
      <c r="E4537" s="39">
        <v>0.08</v>
      </c>
      <c r="F4537" s="40">
        <v>179800</v>
      </c>
      <c r="G4537" s="40">
        <v>179800</v>
      </c>
      <c r="H4537" s="40">
        <v>33694.49</v>
      </c>
      <c r="I4537" s="40">
        <v>142999.99</v>
      </c>
      <c r="J4537" s="67">
        <f t="shared" si="210"/>
        <v>0.18739983314794215</v>
      </c>
      <c r="K4537" s="39">
        <f t="shared" si="211"/>
        <v>0.79532808676306999</v>
      </c>
      <c r="L4537" s="2" t="str">
        <f t="shared" si="212"/>
        <v>AA</v>
      </c>
      <c r="M4537" s="2" t="s">
        <v>482</v>
      </c>
      <c r="N4537" s="2" t="s">
        <v>422</v>
      </c>
      <c r="O4537" s="2" t="s">
        <v>70</v>
      </c>
    </row>
    <row r="4538" spans="1:15">
      <c r="A4538" s="42">
        <v>41176</v>
      </c>
      <c r="B4538" s="42">
        <v>49241</v>
      </c>
      <c r="C4538" s="130">
        <v>265</v>
      </c>
      <c r="D4538" s="43">
        <v>8.5099999999999995E-2</v>
      </c>
      <c r="E4538" s="43">
        <v>7.5300000000000006E-2</v>
      </c>
      <c r="F4538" s="44">
        <v>163268</v>
      </c>
      <c r="G4538" s="44">
        <v>163268</v>
      </c>
      <c r="H4538" s="44">
        <v>104436.28</v>
      </c>
      <c r="I4538" s="44">
        <v>129968.79</v>
      </c>
      <c r="J4538" s="68">
        <f t="shared" si="210"/>
        <v>0.63966166058260043</v>
      </c>
      <c r="K4538" s="43">
        <f t="shared" si="211"/>
        <v>0.79604570399588404</v>
      </c>
      <c r="L4538" s="41" t="str">
        <f t="shared" si="212"/>
        <v>AA</v>
      </c>
      <c r="M4538" s="41" t="s">
        <v>531</v>
      </c>
      <c r="N4538" s="41" t="s">
        <v>423</v>
      </c>
      <c r="O4538" s="41" t="s">
        <v>70</v>
      </c>
    </row>
    <row r="4539" spans="1:15">
      <c r="A4539" s="38">
        <v>41191</v>
      </c>
      <c r="B4539" s="38">
        <v>47888</v>
      </c>
      <c r="C4539" s="131">
        <v>220</v>
      </c>
      <c r="D4539" s="39">
        <v>8.5099999999999995E-2</v>
      </c>
      <c r="E4539" s="39">
        <v>7.4400000000000008E-2</v>
      </c>
      <c r="F4539" s="40">
        <v>157000</v>
      </c>
      <c r="G4539" s="40">
        <v>157000</v>
      </c>
      <c r="H4539" s="40">
        <v>54056.41</v>
      </c>
      <c r="I4539" s="40">
        <v>124999.99</v>
      </c>
      <c r="J4539" s="67">
        <f t="shared" si="210"/>
        <v>0.34430834394904458</v>
      </c>
      <c r="K4539" s="39">
        <f t="shared" si="211"/>
        <v>0.7961782802547771</v>
      </c>
      <c r="L4539" s="2" t="str">
        <f t="shared" si="212"/>
        <v>AA</v>
      </c>
      <c r="M4539" s="2" t="s">
        <v>675</v>
      </c>
      <c r="N4539" s="2" t="s">
        <v>421</v>
      </c>
      <c r="O4539" s="2" t="s">
        <v>70</v>
      </c>
    </row>
    <row r="4540" spans="1:15">
      <c r="A4540" s="42">
        <v>41250</v>
      </c>
      <c r="B4540" s="42">
        <v>49833</v>
      </c>
      <c r="C4540" s="130">
        <v>282</v>
      </c>
      <c r="D4540" s="43">
        <v>8.5099999999999995E-2</v>
      </c>
      <c r="E4540" s="43">
        <v>0.08</v>
      </c>
      <c r="F4540" s="44">
        <v>145000</v>
      </c>
      <c r="G4540" s="44">
        <v>145000</v>
      </c>
      <c r="H4540" s="44">
        <v>98801.86</v>
      </c>
      <c r="I4540" s="44">
        <v>115472.11</v>
      </c>
      <c r="J4540" s="68">
        <f t="shared" si="210"/>
        <v>0.68139213793103448</v>
      </c>
      <c r="K4540" s="43">
        <f t="shared" si="211"/>
        <v>0.79635937931034484</v>
      </c>
      <c r="L4540" s="41" t="str">
        <f t="shared" si="212"/>
        <v>A</v>
      </c>
      <c r="M4540" s="41" t="s">
        <v>652</v>
      </c>
      <c r="N4540" s="41" t="s">
        <v>417</v>
      </c>
      <c r="O4540" s="41" t="s">
        <v>70</v>
      </c>
    </row>
    <row r="4541" spans="1:15">
      <c r="A4541" s="42">
        <v>41579</v>
      </c>
      <c r="B4541" s="42">
        <v>53752</v>
      </c>
      <c r="C4541" s="130">
        <v>400</v>
      </c>
      <c r="D4541" s="43">
        <v>8.5099999999999995E-2</v>
      </c>
      <c r="E4541" s="43">
        <v>7.8100000000000003E-2</v>
      </c>
      <c r="F4541" s="44">
        <v>179318</v>
      </c>
      <c r="G4541" s="44">
        <v>179318</v>
      </c>
      <c r="H4541" s="44">
        <v>109712.56</v>
      </c>
      <c r="I4541" s="44">
        <v>142989.46</v>
      </c>
      <c r="J4541" s="68">
        <f t="shared" si="210"/>
        <v>0.61183238715577914</v>
      </c>
      <c r="K4541" s="43">
        <f t="shared" si="211"/>
        <v>0.79740717607825196</v>
      </c>
      <c r="L4541" s="41" t="str">
        <f t="shared" si="212"/>
        <v>AA</v>
      </c>
      <c r="M4541" s="41" t="s">
        <v>539</v>
      </c>
      <c r="N4541" s="41" t="s">
        <v>429</v>
      </c>
      <c r="O4541" s="41" t="s">
        <v>70</v>
      </c>
    </row>
    <row r="4542" spans="1:15">
      <c r="A4542" s="38">
        <v>41144</v>
      </c>
      <c r="B4542" s="38">
        <v>46196</v>
      </c>
      <c r="C4542" s="131">
        <v>166</v>
      </c>
      <c r="D4542" s="39">
        <v>8.5099999999999995E-2</v>
      </c>
      <c r="E4542" s="39">
        <v>0.08</v>
      </c>
      <c r="F4542" s="40">
        <v>80000</v>
      </c>
      <c r="G4542" s="40">
        <v>80000</v>
      </c>
      <c r="H4542" s="40">
        <v>41534.1</v>
      </c>
      <c r="I4542" s="40">
        <v>63899.99</v>
      </c>
      <c r="J4542" s="67">
        <f t="shared" si="210"/>
        <v>0.51917625000000001</v>
      </c>
      <c r="K4542" s="39">
        <f t="shared" si="211"/>
        <v>0.79874987499999994</v>
      </c>
      <c r="L4542" s="2" t="str">
        <f t="shared" si="212"/>
        <v>AA</v>
      </c>
      <c r="M4542" s="2" t="s">
        <v>564</v>
      </c>
      <c r="N4542" s="2" t="s">
        <v>417</v>
      </c>
      <c r="O4542" s="2" t="s">
        <v>70</v>
      </c>
    </row>
    <row r="4543" spans="1:15">
      <c r="A4543" s="42">
        <v>41163</v>
      </c>
      <c r="B4543" s="42">
        <v>48193</v>
      </c>
      <c r="C4543" s="130">
        <v>231</v>
      </c>
      <c r="D4543" s="43">
        <v>8.5099999999999995E-2</v>
      </c>
      <c r="E4543" s="43">
        <v>7.5300000000000006E-2</v>
      </c>
      <c r="F4543" s="44">
        <v>199117</v>
      </c>
      <c r="G4543" s="44">
        <v>199117</v>
      </c>
      <c r="H4543" s="44">
        <v>130868.8</v>
      </c>
      <c r="I4543" s="44">
        <v>159117</v>
      </c>
      <c r="J4543" s="68">
        <f t="shared" si="210"/>
        <v>0.65724573994184321</v>
      </c>
      <c r="K4543" s="43">
        <f t="shared" si="211"/>
        <v>0.79911308426703898</v>
      </c>
      <c r="L4543" s="41" t="str">
        <f t="shared" si="212"/>
        <v>A</v>
      </c>
      <c r="M4543" s="41" t="s">
        <v>1204</v>
      </c>
      <c r="N4543" s="41" t="s">
        <v>418</v>
      </c>
      <c r="O4543" s="41" t="s">
        <v>70</v>
      </c>
    </row>
    <row r="4544" spans="1:15">
      <c r="A4544" s="42">
        <v>41264</v>
      </c>
      <c r="B4544" s="42">
        <v>49450</v>
      </c>
      <c r="C4544" s="130">
        <v>269</v>
      </c>
      <c r="D4544" s="43">
        <v>8.5099999999999995E-2</v>
      </c>
      <c r="E4544" s="43">
        <v>7.8100000000000003E-2</v>
      </c>
      <c r="F4544" s="44">
        <v>190000</v>
      </c>
      <c r="G4544" s="44">
        <v>190000</v>
      </c>
      <c r="H4544" s="44">
        <v>127981.87</v>
      </c>
      <c r="I4544" s="44">
        <v>151839.99</v>
      </c>
      <c r="J4544" s="68">
        <f t="shared" si="210"/>
        <v>0.67358878947368417</v>
      </c>
      <c r="K4544" s="43">
        <f t="shared" si="211"/>
        <v>0.79915784210526308</v>
      </c>
      <c r="L4544" s="41" t="str">
        <f t="shared" si="212"/>
        <v>A</v>
      </c>
      <c r="M4544" s="41" t="s">
        <v>466</v>
      </c>
      <c r="N4544" s="41" t="s">
        <v>421</v>
      </c>
      <c r="O4544" s="41" t="s">
        <v>70</v>
      </c>
    </row>
    <row r="4545" spans="1:15">
      <c r="A4545" s="42">
        <v>41134</v>
      </c>
      <c r="B4545" s="42">
        <v>49442</v>
      </c>
      <c r="C4545" s="130">
        <v>273</v>
      </c>
      <c r="D4545" s="43">
        <v>8.5099999999999995E-2</v>
      </c>
      <c r="E4545" s="43">
        <v>0.08</v>
      </c>
      <c r="F4545" s="44">
        <v>180000</v>
      </c>
      <c r="G4545" s="44">
        <v>180000</v>
      </c>
      <c r="H4545" s="44">
        <v>120070.42</v>
      </c>
      <c r="I4545" s="44">
        <v>143873.04</v>
      </c>
      <c r="J4545" s="68">
        <f t="shared" si="210"/>
        <v>0.66705788888888884</v>
      </c>
      <c r="K4545" s="43">
        <f t="shared" si="211"/>
        <v>0.79929466666666671</v>
      </c>
      <c r="L4545" s="41" t="str">
        <f t="shared" si="212"/>
        <v>A</v>
      </c>
      <c r="M4545" s="41" t="s">
        <v>984</v>
      </c>
      <c r="N4545" s="41" t="s">
        <v>417</v>
      </c>
      <c r="O4545" s="41" t="s">
        <v>70</v>
      </c>
    </row>
    <row r="4546" spans="1:15">
      <c r="A4546" s="38">
        <v>41166</v>
      </c>
      <c r="B4546" s="38">
        <v>53949</v>
      </c>
      <c r="C4546" s="131">
        <v>420</v>
      </c>
      <c r="D4546" s="39">
        <v>8.5099999999999995E-2</v>
      </c>
      <c r="E4546" s="39">
        <v>0.08</v>
      </c>
      <c r="F4546" s="40">
        <v>170000</v>
      </c>
      <c r="G4546" s="40">
        <v>170000</v>
      </c>
      <c r="H4546" s="40">
        <v>114769.15</v>
      </c>
      <c r="I4546" s="40">
        <v>135994.28</v>
      </c>
      <c r="J4546" s="67">
        <f t="shared" si="210"/>
        <v>0.67511264705882346</v>
      </c>
      <c r="K4546" s="39">
        <f t="shared" si="211"/>
        <v>0.79996635294117646</v>
      </c>
      <c r="L4546" s="2" t="str">
        <f t="shared" si="212"/>
        <v>A</v>
      </c>
      <c r="M4546" s="2" t="s">
        <v>482</v>
      </c>
      <c r="N4546" s="2" t="s">
        <v>422</v>
      </c>
      <c r="O4546" s="2" t="s">
        <v>70</v>
      </c>
    </row>
    <row r="4547" spans="1:15">
      <c r="A4547" s="38">
        <v>41110</v>
      </c>
      <c r="B4547" s="38">
        <v>46588</v>
      </c>
      <c r="C4547" s="131">
        <v>180</v>
      </c>
      <c r="D4547" s="39">
        <v>8.5099999999999995E-2</v>
      </c>
      <c r="E4547" s="39">
        <v>7.4400000000000008E-2</v>
      </c>
      <c r="F4547" s="40">
        <v>90000</v>
      </c>
      <c r="G4547" s="40">
        <v>90000</v>
      </c>
      <c r="H4547" s="40">
        <v>60336.91</v>
      </c>
      <c r="I4547" s="40">
        <v>71999.990000000005</v>
      </c>
      <c r="J4547" s="67">
        <f t="shared" ref="J4547:J4610" si="213">H4547/G4547</f>
        <v>0.67041011111111115</v>
      </c>
      <c r="K4547" s="39">
        <f t="shared" ref="K4547:K4610" si="214">I4547/G4547</f>
        <v>0.79999988888888895</v>
      </c>
      <c r="L4547" s="2" t="str">
        <f t="shared" ref="L4547:L4610" si="215">IF(J4547&lt;=65%,"AA",IF(J4547&lt;=75%,"A",IF(J4547&lt;=85%,"B","C")))</f>
        <v>A</v>
      </c>
      <c r="M4547" s="2" t="s">
        <v>325</v>
      </c>
      <c r="N4547" s="2" t="s">
        <v>416</v>
      </c>
      <c r="O4547" s="2" t="s">
        <v>70</v>
      </c>
    </row>
    <row r="4548" spans="1:15">
      <c r="A4548" s="42">
        <v>41197</v>
      </c>
      <c r="B4548" s="42">
        <v>48502</v>
      </c>
      <c r="C4548" s="130">
        <v>240</v>
      </c>
      <c r="D4548" s="43">
        <v>8.5099999999999995E-2</v>
      </c>
      <c r="E4548" s="43">
        <v>0.08</v>
      </c>
      <c r="F4548" s="44">
        <v>100000</v>
      </c>
      <c r="G4548" s="44">
        <v>100000</v>
      </c>
      <c r="H4548" s="44">
        <v>68375.3</v>
      </c>
      <c r="I4548" s="44">
        <v>79999.990000000005</v>
      </c>
      <c r="J4548" s="68">
        <f t="shared" si="213"/>
        <v>0.68375300000000006</v>
      </c>
      <c r="K4548" s="43">
        <f t="shared" si="214"/>
        <v>0.7999999000000001</v>
      </c>
      <c r="L4548" s="41" t="str">
        <f t="shared" si="215"/>
        <v>A</v>
      </c>
      <c r="M4548" s="41" t="s">
        <v>1479</v>
      </c>
      <c r="N4548" s="41" t="s">
        <v>419</v>
      </c>
      <c r="O4548" s="41" t="s">
        <v>70</v>
      </c>
    </row>
    <row r="4549" spans="1:15">
      <c r="A4549" s="38">
        <v>41324</v>
      </c>
      <c r="B4549" s="38">
        <v>52281</v>
      </c>
      <c r="C4549" s="131">
        <v>360</v>
      </c>
      <c r="D4549" s="39">
        <v>8.5099999999999995E-2</v>
      </c>
      <c r="E4549" s="39">
        <v>8.5099999999999995E-2</v>
      </c>
      <c r="F4549" s="40">
        <v>145000</v>
      </c>
      <c r="G4549" s="40">
        <v>145000</v>
      </c>
      <c r="H4549" s="40">
        <v>100090.44</v>
      </c>
      <c r="I4549" s="40">
        <v>115999.99</v>
      </c>
      <c r="J4549" s="67">
        <f t="shared" si="213"/>
        <v>0.69027889655172414</v>
      </c>
      <c r="K4549" s="39">
        <f t="shared" si="214"/>
        <v>0.79999993103448275</v>
      </c>
      <c r="L4549" s="2" t="str">
        <f t="shared" si="215"/>
        <v>A</v>
      </c>
      <c r="M4549" s="2" t="s">
        <v>644</v>
      </c>
      <c r="N4549" s="2" t="s">
        <v>416</v>
      </c>
      <c r="O4549" s="2" t="s">
        <v>70</v>
      </c>
    </row>
    <row r="4550" spans="1:15">
      <c r="A4550" s="38">
        <v>41088</v>
      </c>
      <c r="B4550" s="38">
        <v>48393</v>
      </c>
      <c r="C4550" s="131">
        <v>240</v>
      </c>
      <c r="D4550" s="39">
        <v>8.5099999999999995E-2</v>
      </c>
      <c r="E4550" s="39">
        <v>7.5300000000000006E-2</v>
      </c>
      <c r="F4550" s="40">
        <v>150000</v>
      </c>
      <c r="G4550" s="40">
        <v>150000</v>
      </c>
      <c r="H4550" s="40">
        <v>105225.24</v>
      </c>
      <c r="I4550" s="40">
        <v>119999.99</v>
      </c>
      <c r="J4550" s="67">
        <f t="shared" si="213"/>
        <v>0.70150160000000006</v>
      </c>
      <c r="K4550" s="39">
        <f t="shared" si="214"/>
        <v>0.79999993333333341</v>
      </c>
      <c r="L4550" s="2" t="str">
        <f t="shared" si="215"/>
        <v>A</v>
      </c>
      <c r="M4550" s="2" t="s">
        <v>1065</v>
      </c>
      <c r="N4550" s="2" t="s">
        <v>416</v>
      </c>
      <c r="O4550" s="2" t="s">
        <v>70</v>
      </c>
    </row>
    <row r="4551" spans="1:15">
      <c r="A4551" s="38">
        <v>41073</v>
      </c>
      <c r="B4551" s="38">
        <v>48378</v>
      </c>
      <c r="C4551" s="131">
        <v>240</v>
      </c>
      <c r="D4551" s="39">
        <v>8.5099999999999995E-2</v>
      </c>
      <c r="E4551" s="39">
        <v>0.08</v>
      </c>
      <c r="F4551" s="40">
        <v>200000</v>
      </c>
      <c r="G4551" s="40">
        <v>200000</v>
      </c>
      <c r="H4551" s="40">
        <v>140455.79999999999</v>
      </c>
      <c r="I4551" s="40">
        <v>159999.99</v>
      </c>
      <c r="J4551" s="67">
        <f t="shared" si="213"/>
        <v>0.70227899999999999</v>
      </c>
      <c r="K4551" s="39">
        <f t="shared" si="214"/>
        <v>0.7999999499999999</v>
      </c>
      <c r="L4551" s="2" t="str">
        <f t="shared" si="215"/>
        <v>A</v>
      </c>
      <c r="M4551" s="2" t="s">
        <v>466</v>
      </c>
      <c r="N4551" s="2" t="s">
        <v>421</v>
      </c>
      <c r="O4551" s="2" t="s">
        <v>70</v>
      </c>
    </row>
    <row r="4552" spans="1:15">
      <c r="A4552" s="38">
        <v>41682</v>
      </c>
      <c r="B4552" s="38">
        <v>54466</v>
      </c>
      <c r="C4552" s="131">
        <v>420</v>
      </c>
      <c r="D4552" s="39">
        <v>8.5099999999999995E-2</v>
      </c>
      <c r="E4552" s="39">
        <v>7.5300000000000006E-2</v>
      </c>
      <c r="F4552" s="40">
        <v>200000</v>
      </c>
      <c r="G4552" s="40">
        <v>200000</v>
      </c>
      <c r="H4552" s="40">
        <v>137392.41</v>
      </c>
      <c r="I4552" s="40">
        <v>159999.99</v>
      </c>
      <c r="J4552" s="67">
        <f t="shared" si="213"/>
        <v>0.68696204999999999</v>
      </c>
      <c r="K4552" s="39">
        <f t="shared" si="214"/>
        <v>0.7999999499999999</v>
      </c>
      <c r="L4552" s="2" t="str">
        <f t="shared" si="215"/>
        <v>A</v>
      </c>
      <c r="M4552" s="2" t="s">
        <v>1510</v>
      </c>
      <c r="N4552" s="2" t="s">
        <v>416</v>
      </c>
      <c r="O4552" s="2" t="s">
        <v>70</v>
      </c>
    </row>
    <row r="4553" spans="1:15">
      <c r="A4553" s="42">
        <v>41394</v>
      </c>
      <c r="B4553" s="42">
        <v>50525</v>
      </c>
      <c r="C4553" s="130">
        <v>300</v>
      </c>
      <c r="D4553" s="43">
        <v>8.5099999999999995E-2</v>
      </c>
      <c r="E4553" s="43">
        <v>7.8100000000000003E-2</v>
      </c>
      <c r="F4553" s="44">
        <v>184000</v>
      </c>
      <c r="G4553" s="44">
        <v>184000</v>
      </c>
      <c r="H4553" s="44">
        <v>124224.55</v>
      </c>
      <c r="I4553" s="44">
        <v>147284.99</v>
      </c>
      <c r="J4553" s="68">
        <f t="shared" si="213"/>
        <v>0.67513342391304354</v>
      </c>
      <c r="K4553" s="43">
        <f t="shared" si="214"/>
        <v>0.800461902173913</v>
      </c>
      <c r="L4553" s="41" t="str">
        <f t="shared" si="215"/>
        <v>A</v>
      </c>
      <c r="M4553" s="41" t="s">
        <v>564</v>
      </c>
      <c r="N4553" s="41" t="s">
        <v>417</v>
      </c>
      <c r="O4553" s="41" t="s">
        <v>70</v>
      </c>
    </row>
    <row r="4554" spans="1:15">
      <c r="A4554" s="42">
        <v>41281</v>
      </c>
      <c r="B4554" s="42">
        <v>46149</v>
      </c>
      <c r="C4554" s="130">
        <v>160</v>
      </c>
      <c r="D4554" s="43">
        <v>8.5099999999999995E-2</v>
      </c>
      <c r="E4554" s="43">
        <v>7.4400000000000008E-2</v>
      </c>
      <c r="F4554" s="44">
        <v>152000</v>
      </c>
      <c r="G4554" s="44">
        <v>152000</v>
      </c>
      <c r="H4554" s="44">
        <v>104062.67</v>
      </c>
      <c r="I4554" s="44">
        <v>121688.82</v>
      </c>
      <c r="J4554" s="68">
        <f t="shared" si="213"/>
        <v>0.68462282894736837</v>
      </c>
      <c r="K4554" s="43">
        <f t="shared" si="214"/>
        <v>0.80058434210526319</v>
      </c>
      <c r="L4554" s="41" t="str">
        <f t="shared" si="215"/>
        <v>A</v>
      </c>
      <c r="M4554" s="41" t="s">
        <v>467</v>
      </c>
      <c r="N4554" s="41" t="s">
        <v>425</v>
      </c>
      <c r="O4554" s="41" t="s">
        <v>70</v>
      </c>
    </row>
    <row r="4555" spans="1:15">
      <c r="A4555" s="42">
        <v>41242</v>
      </c>
      <c r="B4555" s="42">
        <v>46720</v>
      </c>
      <c r="C4555" s="130">
        <v>180</v>
      </c>
      <c r="D4555" s="43">
        <v>8.5099999999999995E-2</v>
      </c>
      <c r="E4555" s="43">
        <v>7.8100000000000003E-2</v>
      </c>
      <c r="F4555" s="44">
        <v>152000</v>
      </c>
      <c r="G4555" s="44">
        <v>152000</v>
      </c>
      <c r="H4555" s="44">
        <v>105329.45</v>
      </c>
      <c r="I4555" s="44">
        <v>121688.82</v>
      </c>
      <c r="J4555" s="68">
        <f t="shared" si="213"/>
        <v>0.69295690789473685</v>
      </c>
      <c r="K4555" s="43">
        <f t="shared" si="214"/>
        <v>0.80058434210526319</v>
      </c>
      <c r="L4555" s="41" t="str">
        <f t="shared" si="215"/>
        <v>A</v>
      </c>
      <c r="M4555" s="41" t="s">
        <v>467</v>
      </c>
      <c r="N4555" s="41" t="s">
        <v>425</v>
      </c>
      <c r="O4555" s="41" t="s">
        <v>70</v>
      </c>
    </row>
    <row r="4556" spans="1:15">
      <c r="A4556" s="38">
        <v>41289</v>
      </c>
      <c r="B4556" s="38">
        <v>46827</v>
      </c>
      <c r="C4556" s="131">
        <v>182</v>
      </c>
      <c r="D4556" s="39">
        <v>8.5099999999999995E-2</v>
      </c>
      <c r="E4556" s="39">
        <v>7.5300000000000006E-2</v>
      </c>
      <c r="F4556" s="40">
        <v>170000</v>
      </c>
      <c r="G4556" s="40">
        <v>170000</v>
      </c>
      <c r="H4556" s="40">
        <v>109467.52</v>
      </c>
      <c r="I4556" s="40">
        <v>136157.57999999999</v>
      </c>
      <c r="J4556" s="67">
        <f t="shared" si="213"/>
        <v>0.64392658823529414</v>
      </c>
      <c r="K4556" s="39">
        <f t="shared" si="214"/>
        <v>0.80092694117647056</v>
      </c>
      <c r="L4556" s="2" t="str">
        <f t="shared" si="215"/>
        <v>AA</v>
      </c>
      <c r="M4556" s="2" t="s">
        <v>554</v>
      </c>
      <c r="N4556" s="2" t="s">
        <v>417</v>
      </c>
      <c r="O4556" s="2" t="s">
        <v>70</v>
      </c>
    </row>
    <row r="4557" spans="1:15">
      <c r="A4557" s="38">
        <v>41575</v>
      </c>
      <c r="B4557" s="38">
        <v>54359</v>
      </c>
      <c r="C4557" s="131">
        <v>420</v>
      </c>
      <c r="D4557" s="39">
        <v>8.5099999999999995E-2</v>
      </c>
      <c r="E4557" s="39">
        <v>7.5300000000000006E-2</v>
      </c>
      <c r="F4557" s="40">
        <v>186000</v>
      </c>
      <c r="G4557" s="40">
        <v>186000</v>
      </c>
      <c r="H4557" s="40">
        <v>115174.42</v>
      </c>
      <c r="I4557" s="40">
        <v>148999.99</v>
      </c>
      <c r="J4557" s="67">
        <f t="shared" si="213"/>
        <v>0.61921731182795703</v>
      </c>
      <c r="K4557" s="39">
        <f t="shared" si="214"/>
        <v>0.80107521505376345</v>
      </c>
      <c r="L4557" s="2" t="str">
        <f t="shared" si="215"/>
        <v>AA</v>
      </c>
      <c r="M4557" s="2" t="s">
        <v>489</v>
      </c>
      <c r="N4557" s="2" t="s">
        <v>415</v>
      </c>
      <c r="O4557" s="2" t="s">
        <v>70</v>
      </c>
    </row>
    <row r="4558" spans="1:15">
      <c r="A4558" s="38">
        <v>41611</v>
      </c>
      <c r="B4558" s="38">
        <v>54395</v>
      </c>
      <c r="C4558" s="131">
        <v>420</v>
      </c>
      <c r="D4558" s="39">
        <v>8.5099999999999995E-2</v>
      </c>
      <c r="E4558" s="39">
        <v>7.5300000000000006E-2</v>
      </c>
      <c r="F4558" s="40">
        <v>189000</v>
      </c>
      <c r="G4558" s="40">
        <v>189000</v>
      </c>
      <c r="H4558" s="40">
        <v>123391.81</v>
      </c>
      <c r="I4558" s="40">
        <v>151615.95000000001</v>
      </c>
      <c r="J4558" s="67">
        <f t="shared" si="213"/>
        <v>0.6528667195767196</v>
      </c>
      <c r="K4558" s="39">
        <f t="shared" si="214"/>
        <v>0.80220079365079366</v>
      </c>
      <c r="L4558" s="2" t="str">
        <f t="shared" si="215"/>
        <v>A</v>
      </c>
      <c r="M4558" s="2" t="s">
        <v>482</v>
      </c>
      <c r="N4558" s="2" t="s">
        <v>422</v>
      </c>
      <c r="O4558" s="2" t="s">
        <v>70</v>
      </c>
    </row>
    <row r="4559" spans="1:15">
      <c r="A4559" s="38">
        <v>41431</v>
      </c>
      <c r="B4559" s="38">
        <v>45083</v>
      </c>
      <c r="C4559" s="131">
        <v>120</v>
      </c>
      <c r="D4559" s="39">
        <v>8.5099999999999995E-2</v>
      </c>
      <c r="E4559" s="39">
        <v>0.08</v>
      </c>
      <c r="F4559" s="40">
        <v>130000</v>
      </c>
      <c r="G4559" s="40">
        <v>130000</v>
      </c>
      <c r="H4559" s="40">
        <v>88076.64</v>
      </c>
      <c r="I4559" s="40">
        <v>104399.99</v>
      </c>
      <c r="J4559" s="67">
        <f t="shared" si="213"/>
        <v>0.67751261538461538</v>
      </c>
      <c r="K4559" s="39">
        <f t="shared" si="214"/>
        <v>0.80307684615384622</v>
      </c>
      <c r="L4559" s="2" t="str">
        <f t="shared" si="215"/>
        <v>A</v>
      </c>
      <c r="M4559" s="2" t="s">
        <v>1044</v>
      </c>
      <c r="N4559" s="2" t="s">
        <v>417</v>
      </c>
      <c r="O4559" s="2" t="s">
        <v>70</v>
      </c>
    </row>
    <row r="4560" spans="1:15">
      <c r="A4560" s="38">
        <v>41178</v>
      </c>
      <c r="B4560" s="38">
        <v>49151</v>
      </c>
      <c r="C4560" s="131">
        <v>262</v>
      </c>
      <c r="D4560" s="39">
        <v>8.5099999999999995E-2</v>
      </c>
      <c r="E4560" s="39">
        <v>7.8100000000000003E-2</v>
      </c>
      <c r="F4560" s="40">
        <v>168000</v>
      </c>
      <c r="G4560" s="40">
        <v>168000</v>
      </c>
      <c r="H4560" s="40">
        <v>111770.87</v>
      </c>
      <c r="I4560" s="40">
        <v>134999.99</v>
      </c>
      <c r="J4560" s="67">
        <f t="shared" si="213"/>
        <v>0.66530279761904754</v>
      </c>
      <c r="K4560" s="39">
        <f t="shared" si="214"/>
        <v>0.80357136904761894</v>
      </c>
      <c r="L4560" s="2" t="str">
        <f t="shared" si="215"/>
        <v>A</v>
      </c>
      <c r="M4560" s="2" t="s">
        <v>611</v>
      </c>
      <c r="N4560" s="2" t="s">
        <v>419</v>
      </c>
      <c r="O4560" s="2" t="s">
        <v>70</v>
      </c>
    </row>
    <row r="4561" spans="1:15">
      <c r="A4561" s="42">
        <v>41143</v>
      </c>
      <c r="B4561" s="42">
        <v>46621</v>
      </c>
      <c r="C4561" s="130">
        <v>180</v>
      </c>
      <c r="D4561" s="43">
        <v>8.5099999999999995E-2</v>
      </c>
      <c r="E4561" s="43">
        <v>7.4400000000000008E-2</v>
      </c>
      <c r="F4561" s="44">
        <v>180000</v>
      </c>
      <c r="G4561" s="44">
        <v>180000</v>
      </c>
      <c r="H4561" s="44">
        <v>123066.67</v>
      </c>
      <c r="I4561" s="44">
        <v>144999.99</v>
      </c>
      <c r="J4561" s="68">
        <f t="shared" si="213"/>
        <v>0.6837037222222222</v>
      </c>
      <c r="K4561" s="43">
        <f t="shared" si="214"/>
        <v>0.80555549999999998</v>
      </c>
      <c r="L4561" s="41" t="str">
        <f t="shared" si="215"/>
        <v>A</v>
      </c>
      <c r="M4561" s="41" t="s">
        <v>851</v>
      </c>
      <c r="N4561" s="41" t="s">
        <v>422</v>
      </c>
      <c r="O4561" s="41" t="s">
        <v>70</v>
      </c>
    </row>
    <row r="4562" spans="1:15">
      <c r="A4562" s="38">
        <v>41151</v>
      </c>
      <c r="B4562" s="38">
        <v>48151</v>
      </c>
      <c r="C4562" s="131">
        <v>230</v>
      </c>
      <c r="D4562" s="39">
        <v>8.5099999999999995E-2</v>
      </c>
      <c r="E4562" s="39">
        <v>7.5300000000000006E-2</v>
      </c>
      <c r="F4562" s="40">
        <v>105000</v>
      </c>
      <c r="G4562" s="40">
        <v>105000</v>
      </c>
      <c r="H4562" s="40">
        <v>55589.2</v>
      </c>
      <c r="I4562" s="40">
        <v>84668.17</v>
      </c>
      <c r="J4562" s="67">
        <f t="shared" si="213"/>
        <v>0.52942095238095233</v>
      </c>
      <c r="K4562" s="39">
        <f t="shared" si="214"/>
        <v>0.80636352380952381</v>
      </c>
      <c r="L4562" s="2" t="str">
        <f t="shared" si="215"/>
        <v>AA</v>
      </c>
      <c r="M4562" s="2" t="s">
        <v>527</v>
      </c>
      <c r="N4562" s="2" t="s">
        <v>419</v>
      </c>
      <c r="O4562" s="2" t="s">
        <v>70</v>
      </c>
    </row>
    <row r="4563" spans="1:15">
      <c r="A4563" s="42">
        <v>41081</v>
      </c>
      <c r="B4563" s="42">
        <v>47047</v>
      </c>
      <c r="C4563" s="130">
        <v>196</v>
      </c>
      <c r="D4563" s="43">
        <v>8.5099999999999995E-2</v>
      </c>
      <c r="E4563" s="43">
        <v>0.08</v>
      </c>
      <c r="F4563" s="44">
        <v>178000</v>
      </c>
      <c r="G4563" s="44">
        <v>178000</v>
      </c>
      <c r="H4563" s="44">
        <v>121905.82</v>
      </c>
      <c r="I4563" s="44">
        <v>143979.76</v>
      </c>
      <c r="J4563" s="68">
        <f t="shared" si="213"/>
        <v>0.6848641573033708</v>
      </c>
      <c r="K4563" s="43">
        <f t="shared" si="214"/>
        <v>0.80887505617977529</v>
      </c>
      <c r="L4563" s="41" t="str">
        <f t="shared" si="215"/>
        <v>A</v>
      </c>
      <c r="M4563" s="41" t="s">
        <v>495</v>
      </c>
      <c r="N4563" s="41" t="s">
        <v>424</v>
      </c>
      <c r="O4563" s="41" t="s">
        <v>70</v>
      </c>
    </row>
    <row r="4564" spans="1:15">
      <c r="A4564" s="42">
        <v>41480</v>
      </c>
      <c r="B4564" s="42">
        <v>44037</v>
      </c>
      <c r="C4564" s="130">
        <v>84</v>
      </c>
      <c r="D4564" s="43">
        <v>8.5099999999999995E-2</v>
      </c>
      <c r="E4564" s="43">
        <v>8.5099999999999995E-2</v>
      </c>
      <c r="F4564" s="44">
        <v>139500</v>
      </c>
      <c r="G4564" s="44">
        <v>139500</v>
      </c>
      <c r="H4564" s="44">
        <v>56479.07</v>
      </c>
      <c r="I4564" s="44">
        <v>112999.99</v>
      </c>
      <c r="J4564" s="68">
        <f t="shared" si="213"/>
        <v>0.4048678853046595</v>
      </c>
      <c r="K4564" s="43">
        <f t="shared" si="214"/>
        <v>0.81003577060931908</v>
      </c>
      <c r="L4564" s="41" t="str">
        <f t="shared" si="215"/>
        <v>AA</v>
      </c>
      <c r="M4564" s="41" t="s">
        <v>472</v>
      </c>
      <c r="N4564" s="41" t="s">
        <v>426</v>
      </c>
      <c r="O4564" s="41" t="s">
        <v>70</v>
      </c>
    </row>
    <row r="4565" spans="1:15">
      <c r="A4565" s="38">
        <v>41617</v>
      </c>
      <c r="B4565" s="38">
        <v>49438</v>
      </c>
      <c r="C4565" s="131">
        <v>257</v>
      </c>
      <c r="D4565" s="39">
        <v>8.5099999999999995E-2</v>
      </c>
      <c r="E4565" s="39">
        <v>7.5300000000000006E-2</v>
      </c>
      <c r="F4565" s="40">
        <v>160000</v>
      </c>
      <c r="G4565" s="40">
        <v>160000</v>
      </c>
      <c r="H4565" s="40">
        <v>111841.29</v>
      </c>
      <c r="I4565" s="40">
        <v>129635.62</v>
      </c>
      <c r="J4565" s="67">
        <f t="shared" si="213"/>
        <v>0.69900806249999992</v>
      </c>
      <c r="K4565" s="39">
        <f t="shared" si="214"/>
        <v>0.81022262499999997</v>
      </c>
      <c r="L4565" s="2" t="str">
        <f t="shared" si="215"/>
        <v>A</v>
      </c>
      <c r="M4565" s="2" t="s">
        <v>697</v>
      </c>
      <c r="N4565" s="2" t="s">
        <v>417</v>
      </c>
      <c r="O4565" s="2" t="s">
        <v>70</v>
      </c>
    </row>
    <row r="4566" spans="1:15">
      <c r="A4566" s="42">
        <v>41183</v>
      </c>
      <c r="B4566" s="42">
        <v>44835</v>
      </c>
      <c r="C4566" s="130">
        <v>120</v>
      </c>
      <c r="D4566" s="43">
        <v>8.5099999999999995E-2</v>
      </c>
      <c r="E4566" s="43">
        <v>7.4400000000000008E-2</v>
      </c>
      <c r="F4566" s="44">
        <v>195000</v>
      </c>
      <c r="G4566" s="44">
        <v>195000</v>
      </c>
      <c r="H4566" s="44">
        <v>122587.68</v>
      </c>
      <c r="I4566" s="44">
        <v>157999.99</v>
      </c>
      <c r="J4566" s="68">
        <f t="shared" si="213"/>
        <v>0.62865476923076924</v>
      </c>
      <c r="K4566" s="43">
        <f t="shared" si="214"/>
        <v>0.81025635897435888</v>
      </c>
      <c r="L4566" s="41" t="str">
        <f t="shared" si="215"/>
        <v>AA</v>
      </c>
      <c r="M4566" s="41" t="s">
        <v>555</v>
      </c>
      <c r="N4566" s="41" t="s">
        <v>434</v>
      </c>
      <c r="O4566" s="41" t="s">
        <v>70</v>
      </c>
    </row>
    <row r="4567" spans="1:15">
      <c r="A4567" s="38">
        <v>41568</v>
      </c>
      <c r="B4567" s="38">
        <v>50092</v>
      </c>
      <c r="C4567" s="131">
        <v>280</v>
      </c>
      <c r="D4567" s="39">
        <v>8.5099999999999995E-2</v>
      </c>
      <c r="E4567" s="39">
        <v>7.5300000000000006E-2</v>
      </c>
      <c r="F4567" s="40">
        <v>197000</v>
      </c>
      <c r="G4567" s="40">
        <v>197000</v>
      </c>
      <c r="H4567" s="40">
        <v>137108.4</v>
      </c>
      <c r="I4567" s="40">
        <v>159999.99</v>
      </c>
      <c r="J4567" s="67">
        <f t="shared" si="213"/>
        <v>0.69598172588832485</v>
      </c>
      <c r="K4567" s="39">
        <f t="shared" si="214"/>
        <v>0.81218269035532986</v>
      </c>
      <c r="L4567" s="2" t="str">
        <f t="shared" si="215"/>
        <v>A</v>
      </c>
      <c r="M4567" s="2" t="s">
        <v>495</v>
      </c>
      <c r="N4567" s="2" t="s">
        <v>424</v>
      </c>
      <c r="O4567" s="2" t="s">
        <v>70</v>
      </c>
    </row>
    <row r="4568" spans="1:15">
      <c r="A4568" s="38">
        <v>41116</v>
      </c>
      <c r="B4568" s="38">
        <v>46352</v>
      </c>
      <c r="C4568" s="131">
        <v>172</v>
      </c>
      <c r="D4568" s="39">
        <v>8.5099999999999995E-2</v>
      </c>
      <c r="E4568" s="39">
        <v>0.08</v>
      </c>
      <c r="F4568" s="40">
        <v>160000</v>
      </c>
      <c r="G4568" s="40">
        <v>160000</v>
      </c>
      <c r="H4568" s="40">
        <v>90731.39</v>
      </c>
      <c r="I4568" s="40">
        <v>129999.99</v>
      </c>
      <c r="J4568" s="67">
        <f t="shared" si="213"/>
        <v>0.56707118749999996</v>
      </c>
      <c r="K4568" s="39">
        <f t="shared" si="214"/>
        <v>0.81249993750000005</v>
      </c>
      <c r="L4568" s="2" t="str">
        <f t="shared" si="215"/>
        <v>AA</v>
      </c>
      <c r="M4568" s="2" t="s">
        <v>1051</v>
      </c>
      <c r="N4568" s="2" t="s">
        <v>437</v>
      </c>
      <c r="O4568" s="2" t="s">
        <v>70</v>
      </c>
    </row>
    <row r="4569" spans="1:15">
      <c r="A4569" s="38">
        <v>41185</v>
      </c>
      <c r="B4569" s="38">
        <v>53968</v>
      </c>
      <c r="C4569" s="131">
        <v>420</v>
      </c>
      <c r="D4569" s="39">
        <v>8.5099999999999995E-2</v>
      </c>
      <c r="E4569" s="39">
        <v>0.08</v>
      </c>
      <c r="F4569" s="40">
        <v>150000</v>
      </c>
      <c r="G4569" s="40">
        <v>150000</v>
      </c>
      <c r="H4569" s="40">
        <v>98892.47</v>
      </c>
      <c r="I4569" s="40">
        <v>121999.99</v>
      </c>
      <c r="J4569" s="67">
        <f t="shared" si="213"/>
        <v>0.65928313333333333</v>
      </c>
      <c r="K4569" s="39">
        <f t="shared" si="214"/>
        <v>0.81333326666666672</v>
      </c>
      <c r="L4569" s="2" t="str">
        <f t="shared" si="215"/>
        <v>A</v>
      </c>
      <c r="M4569" s="2" t="s">
        <v>548</v>
      </c>
      <c r="N4569" s="2" t="s">
        <v>433</v>
      </c>
      <c r="O4569" s="2" t="s">
        <v>70</v>
      </c>
    </row>
    <row r="4570" spans="1:15">
      <c r="A4570" s="42">
        <v>41158</v>
      </c>
      <c r="B4570" s="42">
        <v>52115</v>
      </c>
      <c r="C4570" s="130">
        <v>360</v>
      </c>
      <c r="D4570" s="43">
        <v>8.5099999999999995E-2</v>
      </c>
      <c r="E4570" s="43">
        <v>0.08</v>
      </c>
      <c r="F4570" s="44">
        <v>132900</v>
      </c>
      <c r="G4570" s="44">
        <v>132900</v>
      </c>
      <c r="H4570" s="44">
        <v>66452.160000000003</v>
      </c>
      <c r="I4570" s="44">
        <v>108098.68</v>
      </c>
      <c r="J4570" s="68">
        <f t="shared" si="213"/>
        <v>0.5000162528216705</v>
      </c>
      <c r="K4570" s="43">
        <f t="shared" si="214"/>
        <v>0.81338359668923998</v>
      </c>
      <c r="L4570" s="41" t="str">
        <f t="shared" si="215"/>
        <v>AA</v>
      </c>
      <c r="M4570" s="41" t="s">
        <v>475</v>
      </c>
      <c r="N4570" s="41" t="s">
        <v>427</v>
      </c>
      <c r="O4570" s="41" t="s">
        <v>70</v>
      </c>
    </row>
    <row r="4571" spans="1:15">
      <c r="A4571" s="38">
        <v>41179</v>
      </c>
      <c r="B4571" s="38">
        <v>50917</v>
      </c>
      <c r="C4571" s="131">
        <v>320</v>
      </c>
      <c r="D4571" s="39">
        <v>8.5099999999999995E-2</v>
      </c>
      <c r="E4571" s="39">
        <v>0.08</v>
      </c>
      <c r="F4571" s="40">
        <v>170000</v>
      </c>
      <c r="G4571" s="40">
        <v>170000</v>
      </c>
      <c r="H4571" s="40">
        <v>113192.69</v>
      </c>
      <c r="I4571" s="40">
        <v>138286.99</v>
      </c>
      <c r="J4571" s="67">
        <f t="shared" si="213"/>
        <v>0.66583935294117647</v>
      </c>
      <c r="K4571" s="39">
        <f t="shared" si="214"/>
        <v>0.81345288235294111</v>
      </c>
      <c r="L4571" s="2" t="str">
        <f t="shared" si="215"/>
        <v>A</v>
      </c>
      <c r="M4571" s="2" t="s">
        <v>515</v>
      </c>
      <c r="N4571" s="2" t="s">
        <v>416</v>
      </c>
      <c r="O4571" s="2" t="s">
        <v>70</v>
      </c>
    </row>
    <row r="4572" spans="1:15">
      <c r="A4572" s="42">
        <v>41645</v>
      </c>
      <c r="B4572" s="42">
        <v>54429</v>
      </c>
      <c r="C4572" s="130">
        <v>420</v>
      </c>
      <c r="D4572" s="43">
        <v>8.5099999999999995E-2</v>
      </c>
      <c r="E4572" s="43">
        <v>7.5300000000000006E-2</v>
      </c>
      <c r="F4572" s="44">
        <v>177000</v>
      </c>
      <c r="G4572" s="44">
        <v>177000</v>
      </c>
      <c r="H4572" s="44">
        <v>121359.17</v>
      </c>
      <c r="I4572" s="44">
        <v>143999.99</v>
      </c>
      <c r="J4572" s="68">
        <f t="shared" si="213"/>
        <v>0.68564502824858753</v>
      </c>
      <c r="K4572" s="43">
        <f t="shared" si="214"/>
        <v>0.81355926553672309</v>
      </c>
      <c r="L4572" s="41" t="str">
        <f t="shared" si="215"/>
        <v>A</v>
      </c>
      <c r="M4572" s="41" t="s">
        <v>454</v>
      </c>
      <c r="N4572" s="41" t="s">
        <v>416</v>
      </c>
      <c r="O4572" s="41" t="s">
        <v>70</v>
      </c>
    </row>
    <row r="4573" spans="1:15">
      <c r="A4573" s="42">
        <v>41288</v>
      </c>
      <c r="B4573" s="42">
        <v>54071</v>
      </c>
      <c r="C4573" s="130">
        <v>420</v>
      </c>
      <c r="D4573" s="43">
        <v>8.5099999999999995E-2</v>
      </c>
      <c r="E4573" s="43">
        <v>7.4400000000000008E-2</v>
      </c>
      <c r="F4573" s="44">
        <v>180000</v>
      </c>
      <c r="G4573" s="44">
        <v>180000</v>
      </c>
      <c r="H4573" s="44">
        <v>80367.66</v>
      </c>
      <c r="I4573" s="44">
        <v>146471.81</v>
      </c>
      <c r="J4573" s="68">
        <f t="shared" si="213"/>
        <v>0.44648700000000002</v>
      </c>
      <c r="K4573" s="43">
        <f t="shared" si="214"/>
        <v>0.81373227777777779</v>
      </c>
      <c r="L4573" s="41" t="str">
        <f t="shared" si="215"/>
        <v>AA</v>
      </c>
      <c r="M4573" s="41" t="s">
        <v>461</v>
      </c>
      <c r="N4573" s="41" t="s">
        <v>416</v>
      </c>
      <c r="O4573" s="41" t="s">
        <v>70</v>
      </c>
    </row>
    <row r="4574" spans="1:15">
      <c r="A4574" s="38">
        <v>41669</v>
      </c>
      <c r="B4574" s="38">
        <v>54453</v>
      </c>
      <c r="C4574" s="131">
        <v>420</v>
      </c>
      <c r="D4574" s="39">
        <v>8.5099999999999995E-2</v>
      </c>
      <c r="E4574" s="39">
        <v>7.4400000000000008E-2</v>
      </c>
      <c r="F4574" s="40">
        <v>182000</v>
      </c>
      <c r="G4574" s="40">
        <v>182000</v>
      </c>
      <c r="H4574" s="40">
        <v>119175.96</v>
      </c>
      <c r="I4574" s="40">
        <v>148122.23000000001</v>
      </c>
      <c r="J4574" s="67">
        <f t="shared" si="213"/>
        <v>0.6548129670329671</v>
      </c>
      <c r="K4574" s="39">
        <f t="shared" si="214"/>
        <v>0.81385840659340669</v>
      </c>
      <c r="L4574" s="2" t="str">
        <f t="shared" si="215"/>
        <v>A</v>
      </c>
      <c r="M4574" s="2" t="s">
        <v>858</v>
      </c>
      <c r="N4574" s="2" t="s">
        <v>417</v>
      </c>
      <c r="O4574" s="2" t="s">
        <v>70</v>
      </c>
    </row>
    <row r="4575" spans="1:15">
      <c r="A4575" s="42">
        <v>41128</v>
      </c>
      <c r="B4575" s="42">
        <v>48433</v>
      </c>
      <c r="C4575" s="130">
        <v>240</v>
      </c>
      <c r="D4575" s="43">
        <v>8.5099999999999995E-2</v>
      </c>
      <c r="E4575" s="43">
        <v>7.4400000000000008E-2</v>
      </c>
      <c r="F4575" s="44">
        <v>178000</v>
      </c>
      <c r="G4575" s="44">
        <v>178000</v>
      </c>
      <c r="H4575" s="44">
        <v>116686.56</v>
      </c>
      <c r="I4575" s="44">
        <v>144999.91</v>
      </c>
      <c r="J4575" s="68">
        <f t="shared" si="213"/>
        <v>0.65554247191011239</v>
      </c>
      <c r="K4575" s="43">
        <f t="shared" si="214"/>
        <v>0.81460623595505621</v>
      </c>
      <c r="L4575" s="41" t="str">
        <f t="shared" si="215"/>
        <v>A</v>
      </c>
      <c r="M4575" s="41" t="s">
        <v>542</v>
      </c>
      <c r="N4575" s="41" t="s">
        <v>417</v>
      </c>
      <c r="O4575" s="41" t="s">
        <v>70</v>
      </c>
    </row>
    <row r="4576" spans="1:15">
      <c r="A4576" s="38">
        <v>41536</v>
      </c>
      <c r="B4576" s="38">
        <v>45157</v>
      </c>
      <c r="C4576" s="131">
        <v>119</v>
      </c>
      <c r="D4576" s="39">
        <v>8.5099999999999995E-2</v>
      </c>
      <c r="E4576" s="39">
        <v>0.08</v>
      </c>
      <c r="F4576" s="40">
        <v>196304</v>
      </c>
      <c r="G4576" s="40">
        <v>196304</v>
      </c>
      <c r="H4576" s="40">
        <v>107970.14</v>
      </c>
      <c r="I4576" s="40">
        <v>159999.99</v>
      </c>
      <c r="J4576" s="67">
        <f t="shared" si="213"/>
        <v>0.55001497677072297</v>
      </c>
      <c r="K4576" s="39">
        <f t="shared" si="214"/>
        <v>0.81506230132855162</v>
      </c>
      <c r="L4576" s="2" t="str">
        <f t="shared" si="215"/>
        <v>AA</v>
      </c>
      <c r="M4576" s="2" t="s">
        <v>966</v>
      </c>
      <c r="N4576" s="2" t="s">
        <v>416</v>
      </c>
      <c r="O4576" s="2" t="s">
        <v>70</v>
      </c>
    </row>
    <row r="4577" spans="1:15">
      <c r="A4577" s="38">
        <v>41502</v>
      </c>
      <c r="B4577" s="38">
        <v>48564</v>
      </c>
      <c r="C4577" s="131">
        <v>232</v>
      </c>
      <c r="D4577" s="39">
        <v>8.5099999999999995E-2</v>
      </c>
      <c r="E4577" s="39">
        <v>7.5300000000000006E-2</v>
      </c>
      <c r="F4577" s="40">
        <v>148000</v>
      </c>
      <c r="G4577" s="40">
        <v>148000</v>
      </c>
      <c r="H4577" s="40">
        <v>95695.91</v>
      </c>
      <c r="I4577" s="40">
        <v>120666.81</v>
      </c>
      <c r="J4577" s="67">
        <f t="shared" si="213"/>
        <v>0.64659398648648647</v>
      </c>
      <c r="K4577" s="39">
        <f t="shared" si="214"/>
        <v>0.81531628378378374</v>
      </c>
      <c r="L4577" s="2" t="str">
        <f t="shared" si="215"/>
        <v>AA</v>
      </c>
      <c r="M4577" s="2" t="s">
        <v>633</v>
      </c>
      <c r="N4577" s="2" t="s">
        <v>422</v>
      </c>
      <c r="O4577" s="2" t="s">
        <v>70</v>
      </c>
    </row>
    <row r="4578" spans="1:15">
      <c r="A4578" s="42">
        <v>41177</v>
      </c>
      <c r="B4578" s="42">
        <v>44829</v>
      </c>
      <c r="C4578" s="130">
        <v>120</v>
      </c>
      <c r="D4578" s="43">
        <v>8.5099999999999995E-2</v>
      </c>
      <c r="E4578" s="43">
        <v>7.4400000000000008E-2</v>
      </c>
      <c r="F4578" s="44">
        <v>170000</v>
      </c>
      <c r="G4578" s="44">
        <v>170000</v>
      </c>
      <c r="H4578" s="44">
        <v>106515.36</v>
      </c>
      <c r="I4578" s="44">
        <v>138643.91</v>
      </c>
      <c r="J4578" s="68">
        <f t="shared" si="213"/>
        <v>0.62656094117647054</v>
      </c>
      <c r="K4578" s="43">
        <f t="shared" si="214"/>
        <v>0.81555241176470594</v>
      </c>
      <c r="L4578" s="41" t="str">
        <f t="shared" si="215"/>
        <v>AA</v>
      </c>
      <c r="M4578" s="41" t="s">
        <v>523</v>
      </c>
      <c r="N4578" s="41" t="s">
        <v>423</v>
      </c>
      <c r="O4578" s="41" t="s">
        <v>70</v>
      </c>
    </row>
    <row r="4579" spans="1:15">
      <c r="A4579" s="42">
        <v>41145</v>
      </c>
      <c r="B4579" s="42">
        <v>45528</v>
      </c>
      <c r="C4579" s="130">
        <v>144</v>
      </c>
      <c r="D4579" s="43">
        <v>8.5099999999999995E-2</v>
      </c>
      <c r="E4579" s="43">
        <v>0.08</v>
      </c>
      <c r="F4579" s="44">
        <v>158000</v>
      </c>
      <c r="G4579" s="44">
        <v>158000</v>
      </c>
      <c r="H4579" s="44">
        <v>103347.74</v>
      </c>
      <c r="I4579" s="44">
        <v>128999.99</v>
      </c>
      <c r="J4579" s="68">
        <f t="shared" si="213"/>
        <v>0.65409962025316459</v>
      </c>
      <c r="K4579" s="43">
        <f t="shared" si="214"/>
        <v>0.81645563291139245</v>
      </c>
      <c r="L4579" s="41" t="str">
        <f t="shared" si="215"/>
        <v>A</v>
      </c>
      <c r="M4579" s="41" t="s">
        <v>457</v>
      </c>
      <c r="N4579" s="41" t="s">
        <v>419</v>
      </c>
      <c r="O4579" s="41" t="s">
        <v>70</v>
      </c>
    </row>
    <row r="4580" spans="1:15">
      <c r="A4580" s="38">
        <v>41204</v>
      </c>
      <c r="B4580" s="38">
        <v>47778</v>
      </c>
      <c r="C4580" s="131">
        <v>216</v>
      </c>
      <c r="D4580" s="39">
        <v>8.5099999999999995E-2</v>
      </c>
      <c r="E4580" s="39">
        <v>0.08</v>
      </c>
      <c r="F4580" s="40">
        <v>138300</v>
      </c>
      <c r="G4580" s="40">
        <v>138300</v>
      </c>
      <c r="H4580" s="40">
        <v>90997.58</v>
      </c>
      <c r="I4580" s="40">
        <v>112999.99</v>
      </c>
      <c r="J4580" s="67">
        <f t="shared" si="213"/>
        <v>0.65797237888647864</v>
      </c>
      <c r="K4580" s="39">
        <f t="shared" si="214"/>
        <v>0.81706428054953006</v>
      </c>
      <c r="L4580" s="2" t="str">
        <f t="shared" si="215"/>
        <v>A</v>
      </c>
      <c r="M4580" s="2" t="s">
        <v>619</v>
      </c>
      <c r="N4580" s="2" t="s">
        <v>427</v>
      </c>
      <c r="O4580" s="2" t="s">
        <v>70</v>
      </c>
    </row>
    <row r="4581" spans="1:15">
      <c r="A4581" s="42">
        <v>41372</v>
      </c>
      <c r="B4581" s="42">
        <v>45665</v>
      </c>
      <c r="C4581" s="130">
        <v>141</v>
      </c>
      <c r="D4581" s="43">
        <v>8.5099999999999995E-2</v>
      </c>
      <c r="E4581" s="43">
        <v>0.08</v>
      </c>
      <c r="F4581" s="44">
        <v>165000</v>
      </c>
      <c r="G4581" s="44">
        <v>165000</v>
      </c>
      <c r="H4581" s="44">
        <v>115349.49</v>
      </c>
      <c r="I4581" s="44">
        <v>134999.99</v>
      </c>
      <c r="J4581" s="68">
        <f t="shared" si="213"/>
        <v>0.6990878181818182</v>
      </c>
      <c r="K4581" s="43">
        <f t="shared" si="214"/>
        <v>0.81818175757575751</v>
      </c>
      <c r="L4581" s="41" t="str">
        <f t="shared" si="215"/>
        <v>A</v>
      </c>
      <c r="M4581" s="41" t="s">
        <v>454</v>
      </c>
      <c r="N4581" s="41" t="s">
        <v>416</v>
      </c>
      <c r="O4581" s="41" t="s">
        <v>70</v>
      </c>
    </row>
    <row r="4582" spans="1:15">
      <c r="A4582" s="42">
        <v>41415</v>
      </c>
      <c r="B4582" s="42">
        <v>53256</v>
      </c>
      <c r="C4582" s="130">
        <v>389</v>
      </c>
      <c r="D4582" s="43">
        <v>8.5099999999999995E-2</v>
      </c>
      <c r="E4582" s="43">
        <v>7.5300000000000006E-2</v>
      </c>
      <c r="F4582" s="44">
        <v>150000</v>
      </c>
      <c r="G4582" s="44">
        <v>150000</v>
      </c>
      <c r="H4582" s="44">
        <v>84825.46</v>
      </c>
      <c r="I4582" s="44">
        <v>122799.99</v>
      </c>
      <c r="J4582" s="68">
        <f t="shared" si="213"/>
        <v>0.56550306666666672</v>
      </c>
      <c r="K4582" s="43">
        <f t="shared" si="214"/>
        <v>0.81866660000000002</v>
      </c>
      <c r="L4582" s="41" t="str">
        <f t="shared" si="215"/>
        <v>AA</v>
      </c>
      <c r="M4582" s="41" t="s">
        <v>750</v>
      </c>
      <c r="N4582" s="41" t="s">
        <v>417</v>
      </c>
      <c r="O4582" s="41" t="s">
        <v>70</v>
      </c>
    </row>
    <row r="4583" spans="1:15">
      <c r="A4583" s="42">
        <v>41229</v>
      </c>
      <c r="B4583" s="42">
        <v>45977</v>
      </c>
      <c r="C4583" s="130">
        <v>156</v>
      </c>
      <c r="D4583" s="43">
        <v>8.5099999999999995E-2</v>
      </c>
      <c r="E4583" s="43">
        <v>0.08</v>
      </c>
      <c r="F4583" s="44">
        <v>150000</v>
      </c>
      <c r="G4583" s="44">
        <v>150000</v>
      </c>
      <c r="H4583" s="44">
        <v>102988.08</v>
      </c>
      <c r="I4583" s="44">
        <v>122999.99</v>
      </c>
      <c r="J4583" s="68">
        <f t="shared" si="213"/>
        <v>0.68658720000000006</v>
      </c>
      <c r="K4583" s="43">
        <f t="shared" si="214"/>
        <v>0.81999993333333332</v>
      </c>
      <c r="L4583" s="41" t="str">
        <f t="shared" si="215"/>
        <v>A</v>
      </c>
      <c r="M4583" s="41" t="s">
        <v>919</v>
      </c>
      <c r="N4583" s="41" t="s">
        <v>422</v>
      </c>
      <c r="O4583" s="41" t="s">
        <v>70</v>
      </c>
    </row>
    <row r="4584" spans="1:15">
      <c r="A4584" s="38">
        <v>41206</v>
      </c>
      <c r="B4584" s="38">
        <v>48511</v>
      </c>
      <c r="C4584" s="131">
        <v>240</v>
      </c>
      <c r="D4584" s="39">
        <v>8.5099999999999995E-2</v>
      </c>
      <c r="E4584" s="39">
        <v>7.5300000000000006E-2</v>
      </c>
      <c r="F4584" s="40">
        <v>158000</v>
      </c>
      <c r="G4584" s="40">
        <v>158000</v>
      </c>
      <c r="H4584" s="40">
        <v>101607.33</v>
      </c>
      <c r="I4584" s="40">
        <v>129599.99</v>
      </c>
      <c r="J4584" s="67">
        <f t="shared" si="213"/>
        <v>0.64308436708860761</v>
      </c>
      <c r="K4584" s="39">
        <f t="shared" si="214"/>
        <v>0.82025310126582285</v>
      </c>
      <c r="L4584" s="2" t="str">
        <f t="shared" si="215"/>
        <v>AA</v>
      </c>
      <c r="M4584" s="2" t="s">
        <v>652</v>
      </c>
      <c r="N4584" s="2" t="s">
        <v>417</v>
      </c>
      <c r="O4584" s="2" t="s">
        <v>70</v>
      </c>
    </row>
    <row r="4585" spans="1:15">
      <c r="A4585" s="42">
        <v>41465</v>
      </c>
      <c r="B4585" s="42">
        <v>45971</v>
      </c>
      <c r="C4585" s="130">
        <v>148</v>
      </c>
      <c r="D4585" s="43">
        <v>8.5099999999999995E-2</v>
      </c>
      <c r="E4585" s="43">
        <v>0.08</v>
      </c>
      <c r="F4585" s="44">
        <v>150000</v>
      </c>
      <c r="G4585" s="44">
        <v>150000</v>
      </c>
      <c r="H4585" s="44">
        <v>91789.18</v>
      </c>
      <c r="I4585" s="44">
        <v>123065.97</v>
      </c>
      <c r="J4585" s="68">
        <f t="shared" si="213"/>
        <v>0.61192786666666665</v>
      </c>
      <c r="K4585" s="43">
        <f t="shared" si="214"/>
        <v>0.82043980000000005</v>
      </c>
      <c r="L4585" s="41" t="str">
        <f t="shared" si="215"/>
        <v>AA</v>
      </c>
      <c r="M4585" s="41" t="s">
        <v>457</v>
      </c>
      <c r="N4585" s="41" t="s">
        <v>419</v>
      </c>
      <c r="O4585" s="41" t="s">
        <v>70</v>
      </c>
    </row>
    <row r="4586" spans="1:15">
      <c r="A4586" s="42">
        <v>41155</v>
      </c>
      <c r="B4586" s="42">
        <v>53116</v>
      </c>
      <c r="C4586" s="130">
        <v>393</v>
      </c>
      <c r="D4586" s="43">
        <v>8.5099999999999995E-2</v>
      </c>
      <c r="E4586" s="43">
        <v>7.5300000000000006E-2</v>
      </c>
      <c r="F4586" s="44">
        <v>195000</v>
      </c>
      <c r="G4586" s="44">
        <v>195000</v>
      </c>
      <c r="H4586" s="44">
        <v>110975.4</v>
      </c>
      <c r="I4586" s="44">
        <v>159999.99</v>
      </c>
      <c r="J4586" s="68">
        <f t="shared" si="213"/>
        <v>0.56910461538461532</v>
      </c>
      <c r="K4586" s="43">
        <f t="shared" si="214"/>
        <v>0.82051276923076921</v>
      </c>
      <c r="L4586" s="41" t="str">
        <f t="shared" si="215"/>
        <v>AA</v>
      </c>
      <c r="M4586" s="41" t="s">
        <v>449</v>
      </c>
      <c r="N4586" s="41" t="s">
        <v>418</v>
      </c>
      <c r="O4586" s="41" t="s">
        <v>70</v>
      </c>
    </row>
    <row r="4587" spans="1:15">
      <c r="A4587" s="38">
        <v>41568</v>
      </c>
      <c r="B4587" s="38">
        <v>50699</v>
      </c>
      <c r="C4587" s="131">
        <v>300</v>
      </c>
      <c r="D4587" s="39">
        <v>8.5099999999999995E-2</v>
      </c>
      <c r="E4587" s="39">
        <v>7.4400000000000008E-2</v>
      </c>
      <c r="F4587" s="40">
        <v>185000</v>
      </c>
      <c r="G4587" s="40">
        <v>185000</v>
      </c>
      <c r="H4587" s="40">
        <v>42612.24</v>
      </c>
      <c r="I4587" s="40">
        <v>151999.95000000001</v>
      </c>
      <c r="J4587" s="67">
        <f t="shared" si="213"/>
        <v>0.23033643243243243</v>
      </c>
      <c r="K4587" s="39">
        <f t="shared" si="214"/>
        <v>0.82162135135135139</v>
      </c>
      <c r="L4587" s="2" t="str">
        <f t="shared" si="215"/>
        <v>AA</v>
      </c>
      <c r="M4587" s="2" t="s">
        <v>509</v>
      </c>
      <c r="N4587" s="2" t="s">
        <v>430</v>
      </c>
      <c r="O4587" s="2" t="s">
        <v>70</v>
      </c>
    </row>
    <row r="4588" spans="1:15">
      <c r="A4588" s="42">
        <v>41071</v>
      </c>
      <c r="B4588" s="42">
        <v>46732</v>
      </c>
      <c r="C4588" s="130">
        <v>186</v>
      </c>
      <c r="D4588" s="43">
        <v>8.5099999999999995E-2</v>
      </c>
      <c r="E4588" s="43">
        <v>7.5300000000000006E-2</v>
      </c>
      <c r="F4588" s="44">
        <v>166800</v>
      </c>
      <c r="G4588" s="44">
        <v>166800</v>
      </c>
      <c r="H4588" s="44">
        <v>102417.83</v>
      </c>
      <c r="I4588" s="44">
        <v>137099.99</v>
      </c>
      <c r="J4588" s="68">
        <f t="shared" si="213"/>
        <v>0.61401576738609109</v>
      </c>
      <c r="K4588" s="43">
        <f t="shared" si="214"/>
        <v>0.82194238609112702</v>
      </c>
      <c r="L4588" s="41" t="str">
        <f t="shared" si="215"/>
        <v>AA</v>
      </c>
      <c r="M4588" s="41" t="s">
        <v>634</v>
      </c>
      <c r="N4588" s="41" t="s">
        <v>421</v>
      </c>
      <c r="O4588" s="41" t="s">
        <v>70</v>
      </c>
    </row>
    <row r="4589" spans="1:15">
      <c r="A4589" s="42">
        <v>41087</v>
      </c>
      <c r="B4589" s="42">
        <v>46565</v>
      </c>
      <c r="C4589" s="130">
        <v>180</v>
      </c>
      <c r="D4589" s="43">
        <v>8.5099999999999995E-2</v>
      </c>
      <c r="E4589" s="43">
        <v>0.08</v>
      </c>
      <c r="F4589" s="44">
        <v>142000</v>
      </c>
      <c r="G4589" s="44">
        <v>142000</v>
      </c>
      <c r="H4589" s="44">
        <v>97218.96</v>
      </c>
      <c r="I4589" s="44">
        <v>116754.61</v>
      </c>
      <c r="J4589" s="68">
        <f t="shared" si="213"/>
        <v>0.68464056338028179</v>
      </c>
      <c r="K4589" s="43">
        <f t="shared" si="214"/>
        <v>0.82221556338028168</v>
      </c>
      <c r="L4589" s="41" t="str">
        <f t="shared" si="215"/>
        <v>A</v>
      </c>
      <c r="M4589" s="41" t="s">
        <v>632</v>
      </c>
      <c r="N4589" s="41" t="s">
        <v>424</v>
      </c>
      <c r="O4589" s="41" t="s">
        <v>70</v>
      </c>
    </row>
    <row r="4590" spans="1:15">
      <c r="A4590" s="42">
        <v>41374</v>
      </c>
      <c r="B4590" s="42">
        <v>44844</v>
      </c>
      <c r="C4590" s="130">
        <v>114</v>
      </c>
      <c r="D4590" s="43">
        <v>8.5099999999999995E-2</v>
      </c>
      <c r="E4590" s="43">
        <v>7.4400000000000008E-2</v>
      </c>
      <c r="F4590" s="44">
        <v>152000</v>
      </c>
      <c r="G4590" s="44">
        <v>152000</v>
      </c>
      <c r="H4590" s="44">
        <v>62578.75</v>
      </c>
      <c r="I4590" s="44">
        <v>124999.99</v>
      </c>
      <c r="J4590" s="68">
        <f t="shared" si="213"/>
        <v>0.41170230263157892</v>
      </c>
      <c r="K4590" s="43">
        <f t="shared" si="214"/>
        <v>0.82236835526315788</v>
      </c>
      <c r="L4590" s="41" t="str">
        <f t="shared" si="215"/>
        <v>AA</v>
      </c>
      <c r="M4590" s="41" t="s">
        <v>589</v>
      </c>
      <c r="N4590" s="41" t="s">
        <v>438</v>
      </c>
      <c r="O4590" s="41" t="s">
        <v>70</v>
      </c>
    </row>
    <row r="4591" spans="1:15">
      <c r="A4591" s="42">
        <v>41135</v>
      </c>
      <c r="B4591" s="42">
        <v>45396</v>
      </c>
      <c r="C4591" s="130">
        <v>140</v>
      </c>
      <c r="D4591" s="43">
        <v>8.5099999999999995E-2</v>
      </c>
      <c r="E4591" s="43">
        <v>0.08</v>
      </c>
      <c r="F4591" s="44">
        <v>181714</v>
      </c>
      <c r="G4591" s="44">
        <v>181714</v>
      </c>
      <c r="H4591" s="44">
        <v>108018.18</v>
      </c>
      <c r="I4591" s="44">
        <v>149487.37</v>
      </c>
      <c r="J4591" s="68">
        <f t="shared" si="213"/>
        <v>0.59444060446635916</v>
      </c>
      <c r="K4591" s="43">
        <f t="shared" si="214"/>
        <v>0.82265191454703546</v>
      </c>
      <c r="L4591" s="41" t="str">
        <f t="shared" si="215"/>
        <v>AA</v>
      </c>
      <c r="M4591" s="41" t="s">
        <v>457</v>
      </c>
      <c r="N4591" s="41" t="s">
        <v>419</v>
      </c>
      <c r="O4591" s="41" t="s">
        <v>70</v>
      </c>
    </row>
    <row r="4592" spans="1:15">
      <c r="A4592" s="38">
        <v>41376</v>
      </c>
      <c r="B4592" s="38">
        <v>44298</v>
      </c>
      <c r="C4592" s="131">
        <v>96</v>
      </c>
      <c r="D4592" s="39">
        <v>8.5099999999999995E-2</v>
      </c>
      <c r="E4592" s="39">
        <v>0.08</v>
      </c>
      <c r="F4592" s="40">
        <v>175000</v>
      </c>
      <c r="G4592" s="40">
        <v>175000</v>
      </c>
      <c r="H4592" s="40">
        <v>112379.72</v>
      </c>
      <c r="I4592" s="40">
        <v>143999.99</v>
      </c>
      <c r="J4592" s="67">
        <f t="shared" si="213"/>
        <v>0.64216982857142857</v>
      </c>
      <c r="K4592" s="39">
        <f t="shared" si="214"/>
        <v>0.82285708571428562</v>
      </c>
      <c r="L4592" s="2" t="str">
        <f t="shared" si="215"/>
        <v>AA</v>
      </c>
      <c r="M4592" s="2" t="s">
        <v>548</v>
      </c>
      <c r="N4592" s="2" t="s">
        <v>433</v>
      </c>
      <c r="O4592" s="2" t="s">
        <v>70</v>
      </c>
    </row>
    <row r="4593" spans="1:15">
      <c r="A4593" s="38">
        <v>41089</v>
      </c>
      <c r="B4593" s="38">
        <v>46355</v>
      </c>
      <c r="C4593" s="131">
        <v>173</v>
      </c>
      <c r="D4593" s="39">
        <v>8.5099999999999995E-2</v>
      </c>
      <c r="E4593" s="39">
        <v>0.08</v>
      </c>
      <c r="F4593" s="40">
        <v>159500</v>
      </c>
      <c r="G4593" s="40">
        <v>159500</v>
      </c>
      <c r="H4593" s="40">
        <v>101728.09</v>
      </c>
      <c r="I4593" s="40">
        <v>131341.29</v>
      </c>
      <c r="J4593" s="67">
        <f t="shared" si="213"/>
        <v>0.63779366771159873</v>
      </c>
      <c r="K4593" s="39">
        <f t="shared" si="214"/>
        <v>0.82345636363636365</v>
      </c>
      <c r="L4593" s="2" t="str">
        <f t="shared" si="215"/>
        <v>AA</v>
      </c>
      <c r="M4593" s="2" t="s">
        <v>554</v>
      </c>
      <c r="N4593" s="2" t="s">
        <v>417</v>
      </c>
      <c r="O4593" s="2" t="s">
        <v>70</v>
      </c>
    </row>
    <row r="4594" spans="1:15">
      <c r="A4594" s="42">
        <v>41145</v>
      </c>
      <c r="B4594" s="42">
        <v>49453</v>
      </c>
      <c r="C4594" s="130">
        <v>273</v>
      </c>
      <c r="D4594" s="43">
        <v>8.5099999999999995E-2</v>
      </c>
      <c r="E4594" s="43">
        <v>7.5300000000000006E-2</v>
      </c>
      <c r="F4594" s="44">
        <v>173000</v>
      </c>
      <c r="G4594" s="44">
        <v>173000</v>
      </c>
      <c r="H4594" s="44">
        <v>120479.95</v>
      </c>
      <c r="I4594" s="44">
        <v>142499.99</v>
      </c>
      <c r="J4594" s="68">
        <f t="shared" si="213"/>
        <v>0.69641589595375719</v>
      </c>
      <c r="K4594" s="43">
        <f t="shared" si="214"/>
        <v>0.82369936416184963</v>
      </c>
      <c r="L4594" s="41" t="str">
        <f t="shared" si="215"/>
        <v>A</v>
      </c>
      <c r="M4594" s="41" t="s">
        <v>564</v>
      </c>
      <c r="N4594" s="41" t="s">
        <v>417</v>
      </c>
      <c r="O4594" s="41" t="s">
        <v>70</v>
      </c>
    </row>
    <row r="4595" spans="1:15">
      <c r="A4595" s="42">
        <v>41572</v>
      </c>
      <c r="B4595" s="42">
        <v>54356</v>
      </c>
      <c r="C4595" s="130">
        <v>420</v>
      </c>
      <c r="D4595" s="43">
        <v>8.5099999999999995E-2</v>
      </c>
      <c r="E4595" s="43">
        <v>0.08</v>
      </c>
      <c r="F4595" s="44">
        <v>120000</v>
      </c>
      <c r="G4595" s="44">
        <v>120000</v>
      </c>
      <c r="H4595" s="44">
        <v>68259.899999999994</v>
      </c>
      <c r="I4595" s="44">
        <v>98999.99</v>
      </c>
      <c r="J4595" s="68">
        <f t="shared" si="213"/>
        <v>0.56883249999999996</v>
      </c>
      <c r="K4595" s="43">
        <f t="shared" si="214"/>
        <v>0.82499991666666672</v>
      </c>
      <c r="L4595" s="41" t="str">
        <f t="shared" si="215"/>
        <v>AA</v>
      </c>
      <c r="M4595" s="41" t="s">
        <v>681</v>
      </c>
      <c r="N4595" s="41" t="s">
        <v>434</v>
      </c>
      <c r="O4595" s="41" t="s">
        <v>70</v>
      </c>
    </row>
    <row r="4596" spans="1:15">
      <c r="A4596" s="42">
        <v>41089</v>
      </c>
      <c r="B4596" s="42">
        <v>44741</v>
      </c>
      <c r="C4596" s="130">
        <v>120</v>
      </c>
      <c r="D4596" s="43">
        <v>8.5099999999999995E-2</v>
      </c>
      <c r="E4596" s="43">
        <v>8.5099999999999995E-2</v>
      </c>
      <c r="F4596" s="44">
        <v>130000</v>
      </c>
      <c r="G4596" s="44">
        <v>130000</v>
      </c>
      <c r="H4596" s="44">
        <v>86964.800000000003</v>
      </c>
      <c r="I4596" s="44">
        <v>107328.66</v>
      </c>
      <c r="J4596" s="68">
        <f t="shared" si="213"/>
        <v>0.66896</v>
      </c>
      <c r="K4596" s="43">
        <f t="shared" si="214"/>
        <v>0.82560507692307694</v>
      </c>
      <c r="L4596" s="41" t="str">
        <f t="shared" si="215"/>
        <v>A</v>
      </c>
      <c r="M4596" s="41" t="s">
        <v>746</v>
      </c>
      <c r="N4596" s="41" t="s">
        <v>417</v>
      </c>
      <c r="O4596" s="41" t="s">
        <v>70</v>
      </c>
    </row>
    <row r="4597" spans="1:15">
      <c r="A4597" s="38">
        <v>41736</v>
      </c>
      <c r="B4597" s="38">
        <v>54520</v>
      </c>
      <c r="C4597" s="131">
        <v>420</v>
      </c>
      <c r="D4597" s="39">
        <v>8.5099999999999995E-2</v>
      </c>
      <c r="E4597" s="39">
        <v>0.08</v>
      </c>
      <c r="F4597" s="40">
        <v>120000</v>
      </c>
      <c r="G4597" s="40">
        <v>120000</v>
      </c>
      <c r="H4597" s="40">
        <v>75876.67</v>
      </c>
      <c r="I4597" s="40">
        <v>99124.800000000003</v>
      </c>
      <c r="J4597" s="67">
        <f t="shared" si="213"/>
        <v>0.63230558333333331</v>
      </c>
      <c r="K4597" s="39">
        <f t="shared" si="214"/>
        <v>0.82604</v>
      </c>
      <c r="L4597" s="2" t="str">
        <f t="shared" si="215"/>
        <v>AA</v>
      </c>
      <c r="M4597" s="2" t="s">
        <v>843</v>
      </c>
      <c r="N4597" s="2" t="s">
        <v>421</v>
      </c>
      <c r="O4597" s="2" t="s">
        <v>70</v>
      </c>
    </row>
    <row r="4598" spans="1:15">
      <c r="A4598" s="42">
        <v>41250</v>
      </c>
      <c r="B4598" s="42">
        <v>48098</v>
      </c>
      <c r="C4598" s="130">
        <v>225</v>
      </c>
      <c r="D4598" s="43">
        <v>8.5099999999999995E-2</v>
      </c>
      <c r="E4598" s="43">
        <v>0.08</v>
      </c>
      <c r="F4598" s="44">
        <v>168000</v>
      </c>
      <c r="G4598" s="44">
        <v>168000</v>
      </c>
      <c r="H4598" s="44">
        <v>113869.22</v>
      </c>
      <c r="I4598" s="44">
        <v>139010.07999999999</v>
      </c>
      <c r="J4598" s="68">
        <f t="shared" si="213"/>
        <v>0.67779297619047618</v>
      </c>
      <c r="K4598" s="43">
        <f t="shared" si="214"/>
        <v>0.82744095238095228</v>
      </c>
      <c r="L4598" s="41" t="str">
        <f t="shared" si="215"/>
        <v>A</v>
      </c>
      <c r="M4598" s="41" t="s">
        <v>564</v>
      </c>
      <c r="N4598" s="41" t="s">
        <v>417</v>
      </c>
      <c r="O4598" s="41" t="s">
        <v>70</v>
      </c>
    </row>
    <row r="4599" spans="1:15">
      <c r="A4599" s="38">
        <v>41555</v>
      </c>
      <c r="B4599" s="38">
        <v>52512</v>
      </c>
      <c r="C4599" s="131">
        <v>360</v>
      </c>
      <c r="D4599" s="39">
        <v>8.5099999999999995E-2</v>
      </c>
      <c r="E4599" s="39">
        <v>0.08</v>
      </c>
      <c r="F4599" s="40">
        <v>170000</v>
      </c>
      <c r="G4599" s="40">
        <v>170000</v>
      </c>
      <c r="H4599" s="40">
        <v>104807.89</v>
      </c>
      <c r="I4599" s="40">
        <v>140799.99</v>
      </c>
      <c r="J4599" s="67">
        <f t="shared" si="213"/>
        <v>0.61651699999999998</v>
      </c>
      <c r="K4599" s="39">
        <f t="shared" si="214"/>
        <v>0.82823523529411758</v>
      </c>
      <c r="L4599" s="2" t="str">
        <f t="shared" si="215"/>
        <v>AA</v>
      </c>
      <c r="M4599" s="2" t="s">
        <v>740</v>
      </c>
      <c r="N4599" s="2" t="s">
        <v>417</v>
      </c>
      <c r="O4599" s="2" t="s">
        <v>70</v>
      </c>
    </row>
    <row r="4600" spans="1:15">
      <c r="A4600" s="42">
        <v>41149</v>
      </c>
      <c r="B4600" s="42">
        <v>48393</v>
      </c>
      <c r="C4600" s="130">
        <v>238</v>
      </c>
      <c r="D4600" s="43">
        <v>8.5099999999999995E-2</v>
      </c>
      <c r="E4600" s="43">
        <v>7.5300000000000006E-2</v>
      </c>
      <c r="F4600" s="44">
        <v>150000</v>
      </c>
      <c r="G4600" s="44">
        <v>150000</v>
      </c>
      <c r="H4600" s="44">
        <v>102962.33</v>
      </c>
      <c r="I4600" s="44">
        <v>124399.99</v>
      </c>
      <c r="J4600" s="68">
        <f t="shared" si="213"/>
        <v>0.68641553333333338</v>
      </c>
      <c r="K4600" s="43">
        <f t="shared" si="214"/>
        <v>0.82933326666666674</v>
      </c>
      <c r="L4600" s="41" t="str">
        <f t="shared" si="215"/>
        <v>A</v>
      </c>
      <c r="M4600" s="41" t="s">
        <v>634</v>
      </c>
      <c r="N4600" s="41" t="s">
        <v>421</v>
      </c>
      <c r="O4600" s="41" t="s">
        <v>70</v>
      </c>
    </row>
    <row r="4601" spans="1:15">
      <c r="A4601" s="42">
        <v>41152</v>
      </c>
      <c r="B4601" s="42">
        <v>46630</v>
      </c>
      <c r="C4601" s="130">
        <v>180</v>
      </c>
      <c r="D4601" s="43">
        <v>8.5099999999999995E-2</v>
      </c>
      <c r="E4601" s="43">
        <v>7.4400000000000008E-2</v>
      </c>
      <c r="F4601" s="44">
        <v>152000</v>
      </c>
      <c r="G4601" s="44">
        <v>152000</v>
      </c>
      <c r="H4601" s="44">
        <v>106214.09</v>
      </c>
      <c r="I4601" s="44">
        <v>126082.76</v>
      </c>
      <c r="J4601" s="68">
        <f t="shared" si="213"/>
        <v>0.69877690789473679</v>
      </c>
      <c r="K4601" s="43">
        <f t="shared" si="214"/>
        <v>0.82949184210526317</v>
      </c>
      <c r="L4601" s="41" t="str">
        <f t="shared" si="215"/>
        <v>A</v>
      </c>
      <c r="M4601" s="41" t="s">
        <v>467</v>
      </c>
      <c r="N4601" s="41" t="s">
        <v>425</v>
      </c>
      <c r="O4601" s="41" t="s">
        <v>70</v>
      </c>
    </row>
    <row r="4602" spans="1:15">
      <c r="A4602" s="38">
        <v>41396</v>
      </c>
      <c r="B4602" s="38">
        <v>47909</v>
      </c>
      <c r="C4602" s="131">
        <v>214</v>
      </c>
      <c r="D4602" s="39">
        <v>8.5099999999999995E-2</v>
      </c>
      <c r="E4602" s="39">
        <v>7.4400000000000008E-2</v>
      </c>
      <c r="F4602" s="40">
        <v>173500</v>
      </c>
      <c r="G4602" s="40">
        <v>173500</v>
      </c>
      <c r="H4602" s="40">
        <v>117104.29</v>
      </c>
      <c r="I4602" s="40">
        <v>143999.99</v>
      </c>
      <c r="J4602" s="67">
        <f t="shared" si="213"/>
        <v>0.67495268011527376</v>
      </c>
      <c r="K4602" s="39">
        <f t="shared" si="214"/>
        <v>0.82997112391930827</v>
      </c>
      <c r="L4602" s="2" t="str">
        <f t="shared" si="215"/>
        <v>A</v>
      </c>
      <c r="M4602" s="2" t="s">
        <v>1305</v>
      </c>
      <c r="N4602" s="2" t="s">
        <v>427</v>
      </c>
      <c r="O4602" s="2" t="s">
        <v>70</v>
      </c>
    </row>
    <row r="4603" spans="1:15">
      <c r="A4603" s="42">
        <v>41516</v>
      </c>
      <c r="B4603" s="42">
        <v>48821</v>
      </c>
      <c r="C4603" s="130">
        <v>240</v>
      </c>
      <c r="D4603" s="43">
        <v>8.5099999999999995E-2</v>
      </c>
      <c r="E4603" s="43">
        <v>8.5099999999999995E-2</v>
      </c>
      <c r="F4603" s="44">
        <v>196000</v>
      </c>
      <c r="G4603" s="44">
        <v>196000</v>
      </c>
      <c r="H4603" s="44">
        <v>118510.83</v>
      </c>
      <c r="I4603" s="44">
        <v>162711.19</v>
      </c>
      <c r="J4603" s="68">
        <f t="shared" si="213"/>
        <v>0.60464709183673471</v>
      </c>
      <c r="K4603" s="43">
        <f t="shared" si="214"/>
        <v>0.83015913265306118</v>
      </c>
      <c r="L4603" s="41" t="str">
        <f t="shared" si="215"/>
        <v>AA</v>
      </c>
      <c r="M4603" s="41" t="s">
        <v>595</v>
      </c>
      <c r="N4603" s="41" t="s">
        <v>423</v>
      </c>
      <c r="O4603" s="41" t="s">
        <v>70</v>
      </c>
    </row>
    <row r="4604" spans="1:15">
      <c r="A4604" s="38">
        <v>41086</v>
      </c>
      <c r="B4604" s="38">
        <v>52043</v>
      </c>
      <c r="C4604" s="131">
        <v>360</v>
      </c>
      <c r="D4604" s="39">
        <v>8.5099999999999995E-2</v>
      </c>
      <c r="E4604" s="39">
        <v>7.5300000000000006E-2</v>
      </c>
      <c r="F4604" s="40">
        <v>165000</v>
      </c>
      <c r="G4604" s="40">
        <v>165000</v>
      </c>
      <c r="H4604" s="40">
        <v>114733.87</v>
      </c>
      <c r="I4604" s="40">
        <v>136999.99</v>
      </c>
      <c r="J4604" s="67">
        <f t="shared" si="213"/>
        <v>0.69535678787878785</v>
      </c>
      <c r="K4604" s="39">
        <f t="shared" si="214"/>
        <v>0.83030296969696959</v>
      </c>
      <c r="L4604" s="2" t="str">
        <f t="shared" si="215"/>
        <v>A</v>
      </c>
      <c r="M4604" s="2" t="s">
        <v>467</v>
      </c>
      <c r="N4604" s="2" t="s">
        <v>425</v>
      </c>
      <c r="O4604" s="2" t="s">
        <v>70</v>
      </c>
    </row>
    <row r="4605" spans="1:15">
      <c r="A4605" s="38">
        <v>41572</v>
      </c>
      <c r="B4605" s="38">
        <v>44494</v>
      </c>
      <c r="C4605" s="131">
        <v>96</v>
      </c>
      <c r="D4605" s="39">
        <v>8.5099999999999995E-2</v>
      </c>
      <c r="E4605" s="39">
        <v>7.5300000000000006E-2</v>
      </c>
      <c r="F4605" s="40">
        <v>130000</v>
      </c>
      <c r="G4605" s="40">
        <v>130000</v>
      </c>
      <c r="H4605" s="40">
        <v>91093.62</v>
      </c>
      <c r="I4605" s="40">
        <v>107999.99</v>
      </c>
      <c r="J4605" s="67">
        <f t="shared" si="213"/>
        <v>0.70072015384615383</v>
      </c>
      <c r="K4605" s="39">
        <f t="shared" si="214"/>
        <v>0.83076915384615391</v>
      </c>
      <c r="L4605" s="2" t="str">
        <f t="shared" si="215"/>
        <v>A</v>
      </c>
      <c r="M4605" s="2" t="s">
        <v>475</v>
      </c>
      <c r="N4605" s="2" t="s">
        <v>427</v>
      </c>
      <c r="O4605" s="2" t="s">
        <v>70</v>
      </c>
    </row>
    <row r="4606" spans="1:15">
      <c r="A4606" s="42">
        <v>41516</v>
      </c>
      <c r="B4606" s="42">
        <v>49886</v>
      </c>
      <c r="C4606" s="130">
        <v>275</v>
      </c>
      <c r="D4606" s="43">
        <v>8.5099999999999995E-2</v>
      </c>
      <c r="E4606" s="43">
        <v>0.08</v>
      </c>
      <c r="F4606" s="44">
        <v>160000</v>
      </c>
      <c r="G4606" s="44">
        <v>160000</v>
      </c>
      <c r="H4606" s="44">
        <v>90074.82</v>
      </c>
      <c r="I4606" s="44">
        <v>132999.99</v>
      </c>
      <c r="J4606" s="68">
        <f t="shared" si="213"/>
        <v>0.56296762500000008</v>
      </c>
      <c r="K4606" s="43">
        <f t="shared" si="214"/>
        <v>0.83124993749999998</v>
      </c>
      <c r="L4606" s="41" t="str">
        <f t="shared" si="215"/>
        <v>AA</v>
      </c>
      <c r="M4606" s="41" t="s">
        <v>564</v>
      </c>
      <c r="N4606" s="41" t="s">
        <v>417</v>
      </c>
      <c r="O4606" s="41" t="s">
        <v>70</v>
      </c>
    </row>
    <row r="4607" spans="1:15">
      <c r="A4607" s="38">
        <v>41110</v>
      </c>
      <c r="B4607" s="38">
        <v>45189</v>
      </c>
      <c r="C4607" s="131">
        <v>134</v>
      </c>
      <c r="D4607" s="39">
        <v>8.5099999999999995E-2</v>
      </c>
      <c r="E4607" s="39">
        <v>7.5300000000000006E-2</v>
      </c>
      <c r="F4607" s="40">
        <v>120000</v>
      </c>
      <c r="G4607" s="40">
        <v>120000</v>
      </c>
      <c r="H4607" s="40">
        <v>73600.36</v>
      </c>
      <c r="I4607" s="40">
        <v>99999.99</v>
      </c>
      <c r="J4607" s="67">
        <f t="shared" si="213"/>
        <v>0.61333633333333337</v>
      </c>
      <c r="K4607" s="39">
        <f t="shared" si="214"/>
        <v>0.83333325000000003</v>
      </c>
      <c r="L4607" s="2" t="str">
        <f t="shared" si="215"/>
        <v>AA</v>
      </c>
      <c r="M4607" s="2" t="s">
        <v>743</v>
      </c>
      <c r="N4607" s="2" t="s">
        <v>416</v>
      </c>
      <c r="O4607" s="2" t="s">
        <v>70</v>
      </c>
    </row>
    <row r="4608" spans="1:15">
      <c r="A4608" s="38">
        <v>41380</v>
      </c>
      <c r="B4608" s="38">
        <v>46859</v>
      </c>
      <c r="C4608" s="131">
        <v>180</v>
      </c>
      <c r="D4608" s="39">
        <v>8.5099999999999995E-2</v>
      </c>
      <c r="E4608" s="39">
        <v>7.4400000000000008E-2</v>
      </c>
      <c r="F4608" s="40">
        <v>120000</v>
      </c>
      <c r="G4608" s="40">
        <v>120000</v>
      </c>
      <c r="H4608" s="40">
        <v>44638.69</v>
      </c>
      <c r="I4608" s="40">
        <v>99999.99</v>
      </c>
      <c r="J4608" s="67">
        <f t="shared" si="213"/>
        <v>0.37198908333333336</v>
      </c>
      <c r="K4608" s="39">
        <f t="shared" si="214"/>
        <v>0.83333325000000003</v>
      </c>
      <c r="L4608" s="2" t="str">
        <f t="shared" si="215"/>
        <v>AA</v>
      </c>
      <c r="M4608" s="2" t="s">
        <v>522</v>
      </c>
      <c r="N4608" s="2" t="s">
        <v>419</v>
      </c>
      <c r="O4608" s="2" t="s">
        <v>70</v>
      </c>
    </row>
    <row r="4609" spans="1:15">
      <c r="A4609" s="38">
        <v>41340</v>
      </c>
      <c r="B4609" s="38">
        <v>44992</v>
      </c>
      <c r="C4609" s="131">
        <v>120</v>
      </c>
      <c r="D4609" s="39">
        <v>8.5099999999999995E-2</v>
      </c>
      <c r="E4609" s="39">
        <v>7.8100000000000003E-2</v>
      </c>
      <c r="F4609" s="40">
        <v>192000</v>
      </c>
      <c r="G4609" s="40">
        <v>192000</v>
      </c>
      <c r="H4609" s="40">
        <v>131214.84</v>
      </c>
      <c r="I4609" s="40">
        <v>160131.85</v>
      </c>
      <c r="J4609" s="67">
        <f t="shared" si="213"/>
        <v>0.68341062499999994</v>
      </c>
      <c r="K4609" s="39">
        <f t="shared" si="214"/>
        <v>0.83402005208333341</v>
      </c>
      <c r="L4609" s="2" t="str">
        <f t="shared" si="215"/>
        <v>A</v>
      </c>
      <c r="M4609" s="2" t="s">
        <v>467</v>
      </c>
      <c r="N4609" s="2" t="s">
        <v>425</v>
      </c>
      <c r="O4609" s="2" t="s">
        <v>70</v>
      </c>
    </row>
    <row r="4610" spans="1:15">
      <c r="A4610" s="38">
        <v>41372</v>
      </c>
      <c r="B4610" s="38">
        <v>46515</v>
      </c>
      <c r="C4610" s="131">
        <v>169</v>
      </c>
      <c r="D4610" s="39">
        <v>8.5099999999999995E-2</v>
      </c>
      <c r="E4610" s="39">
        <v>0.08</v>
      </c>
      <c r="F4610" s="40">
        <v>140000</v>
      </c>
      <c r="G4610" s="40">
        <v>140000</v>
      </c>
      <c r="H4610" s="40">
        <v>85492.23</v>
      </c>
      <c r="I4610" s="40">
        <v>116999.99</v>
      </c>
      <c r="J4610" s="67">
        <f t="shared" si="213"/>
        <v>0.61065878571428567</v>
      </c>
      <c r="K4610" s="39">
        <f t="shared" si="214"/>
        <v>0.83571421428571435</v>
      </c>
      <c r="L4610" s="2" t="str">
        <f t="shared" si="215"/>
        <v>AA</v>
      </c>
      <c r="M4610" s="2" t="s">
        <v>521</v>
      </c>
      <c r="N4610" s="2" t="s">
        <v>417</v>
      </c>
      <c r="O4610" s="2" t="s">
        <v>70</v>
      </c>
    </row>
    <row r="4611" spans="1:15">
      <c r="A4611" s="38">
        <v>41260</v>
      </c>
      <c r="B4611" s="38">
        <v>46738</v>
      </c>
      <c r="C4611" s="131">
        <v>180</v>
      </c>
      <c r="D4611" s="39">
        <v>8.5099999999999995E-2</v>
      </c>
      <c r="E4611" s="39">
        <v>7.4400000000000008E-2</v>
      </c>
      <c r="F4611" s="40">
        <v>165000</v>
      </c>
      <c r="G4611" s="40">
        <v>165000</v>
      </c>
      <c r="H4611" s="40">
        <v>69114.78</v>
      </c>
      <c r="I4611" s="40">
        <v>137999.99</v>
      </c>
      <c r="J4611" s="67">
        <f t="shared" ref="J4611:J4674" si="216">H4611/G4611</f>
        <v>0.41887745454545455</v>
      </c>
      <c r="K4611" s="39">
        <f t="shared" ref="K4611:K4674" si="217">I4611/G4611</f>
        <v>0.83636357575757569</v>
      </c>
      <c r="L4611" s="2" t="str">
        <f t="shared" ref="L4611:L4674" si="218">IF(J4611&lt;=65%,"AA",IF(J4611&lt;=75%,"A",IF(J4611&lt;=85%,"B","C")))</f>
        <v>AA</v>
      </c>
      <c r="M4611" s="2" t="s">
        <v>569</v>
      </c>
      <c r="N4611" s="2" t="s">
        <v>426</v>
      </c>
      <c r="O4611" s="2" t="s">
        <v>70</v>
      </c>
    </row>
    <row r="4612" spans="1:15">
      <c r="A4612" s="42">
        <v>41145</v>
      </c>
      <c r="B4612" s="42">
        <v>53928</v>
      </c>
      <c r="C4612" s="130">
        <v>420</v>
      </c>
      <c r="D4612" s="43">
        <v>8.5099999999999995E-2</v>
      </c>
      <c r="E4612" s="43">
        <v>0.08</v>
      </c>
      <c r="F4612" s="44">
        <v>157000</v>
      </c>
      <c r="G4612" s="44">
        <v>157000</v>
      </c>
      <c r="H4612" s="44">
        <v>110057.65</v>
      </c>
      <c r="I4612" s="44">
        <v>131335.84</v>
      </c>
      <c r="J4612" s="68">
        <f t="shared" si="216"/>
        <v>0.70100414012738854</v>
      </c>
      <c r="K4612" s="43">
        <f t="shared" si="217"/>
        <v>0.83653401273885353</v>
      </c>
      <c r="L4612" s="41" t="str">
        <f t="shared" si="218"/>
        <v>A</v>
      </c>
      <c r="M4612" s="41" t="s">
        <v>457</v>
      </c>
      <c r="N4612" s="41" t="s">
        <v>419</v>
      </c>
      <c r="O4612" s="41" t="s">
        <v>70</v>
      </c>
    </row>
    <row r="4613" spans="1:15">
      <c r="A4613" s="42">
        <v>41198</v>
      </c>
      <c r="B4613" s="42">
        <v>48198</v>
      </c>
      <c r="C4613" s="130">
        <v>230</v>
      </c>
      <c r="D4613" s="43">
        <v>8.5099999999999995E-2</v>
      </c>
      <c r="E4613" s="43">
        <v>7.5300000000000006E-2</v>
      </c>
      <c r="F4613" s="44">
        <v>169000</v>
      </c>
      <c r="G4613" s="44">
        <v>169000</v>
      </c>
      <c r="H4613" s="44">
        <v>32551.45</v>
      </c>
      <c r="I4613" s="44">
        <v>141399.99</v>
      </c>
      <c r="J4613" s="68">
        <f t="shared" si="216"/>
        <v>0.1926121301775148</v>
      </c>
      <c r="K4613" s="43">
        <f t="shared" si="217"/>
        <v>0.83668633136094672</v>
      </c>
      <c r="L4613" s="41" t="str">
        <f t="shared" si="218"/>
        <v>AA</v>
      </c>
      <c r="M4613" s="41" t="s">
        <v>531</v>
      </c>
      <c r="N4613" s="41" t="s">
        <v>423</v>
      </c>
      <c r="O4613" s="41" t="s">
        <v>70</v>
      </c>
    </row>
    <row r="4614" spans="1:15">
      <c r="A4614" s="42">
        <v>41187</v>
      </c>
      <c r="B4614" s="42">
        <v>42921</v>
      </c>
      <c r="C4614" s="130">
        <v>57</v>
      </c>
      <c r="D4614" s="43">
        <v>8.5099999999999995E-2</v>
      </c>
      <c r="E4614" s="43">
        <v>0.08</v>
      </c>
      <c r="F4614" s="44">
        <v>178000</v>
      </c>
      <c r="G4614" s="44">
        <v>178000</v>
      </c>
      <c r="H4614" s="44">
        <v>54963.74</v>
      </c>
      <c r="I4614" s="44">
        <v>148999.99</v>
      </c>
      <c r="J4614" s="68">
        <f t="shared" si="216"/>
        <v>0.30878505617977525</v>
      </c>
      <c r="K4614" s="43">
        <f t="shared" si="217"/>
        <v>0.83707859550561792</v>
      </c>
      <c r="L4614" s="41" t="str">
        <f t="shared" si="218"/>
        <v>AA</v>
      </c>
      <c r="M4614" s="41" t="s">
        <v>684</v>
      </c>
      <c r="N4614" s="41" t="s">
        <v>419</v>
      </c>
      <c r="O4614" s="41" t="s">
        <v>70</v>
      </c>
    </row>
    <row r="4615" spans="1:15">
      <c r="A4615" s="38">
        <v>41082</v>
      </c>
      <c r="B4615" s="38">
        <v>53408</v>
      </c>
      <c r="C4615" s="131">
        <v>405</v>
      </c>
      <c r="D4615" s="39">
        <v>8.5099999999999995E-2</v>
      </c>
      <c r="E4615" s="39">
        <v>0.08</v>
      </c>
      <c r="F4615" s="40">
        <v>167000</v>
      </c>
      <c r="G4615" s="40">
        <v>167000</v>
      </c>
      <c r="H4615" s="40">
        <v>116385.41</v>
      </c>
      <c r="I4615" s="40">
        <v>139999.99</v>
      </c>
      <c r="J4615" s="67">
        <f t="shared" si="216"/>
        <v>0.69691862275449101</v>
      </c>
      <c r="K4615" s="39">
        <f t="shared" si="217"/>
        <v>0.83832329341317358</v>
      </c>
      <c r="L4615" s="2" t="str">
        <f t="shared" si="218"/>
        <v>A</v>
      </c>
      <c r="M4615" s="2" t="s">
        <v>582</v>
      </c>
      <c r="N4615" s="2" t="s">
        <v>422</v>
      </c>
      <c r="O4615" s="2" t="s">
        <v>70</v>
      </c>
    </row>
    <row r="4616" spans="1:15">
      <c r="A4616" s="38">
        <v>41096</v>
      </c>
      <c r="B4616" s="38">
        <v>44718</v>
      </c>
      <c r="C4616" s="131">
        <v>119</v>
      </c>
      <c r="D4616" s="39">
        <v>8.5099999999999995E-2</v>
      </c>
      <c r="E4616" s="39">
        <v>7.5300000000000006E-2</v>
      </c>
      <c r="F4616" s="40">
        <v>148000</v>
      </c>
      <c r="G4616" s="40">
        <v>148000</v>
      </c>
      <c r="H4616" s="40">
        <v>52650.61</v>
      </c>
      <c r="I4616" s="40">
        <v>124199.99</v>
      </c>
      <c r="J4616" s="67">
        <f t="shared" si="216"/>
        <v>0.35574736486486486</v>
      </c>
      <c r="K4616" s="39">
        <f t="shared" si="217"/>
        <v>0.83918912162162163</v>
      </c>
      <c r="L4616" s="2" t="str">
        <f t="shared" si="218"/>
        <v>AA</v>
      </c>
      <c r="M4616" s="2" t="s">
        <v>1502</v>
      </c>
      <c r="N4616" s="2" t="s">
        <v>416</v>
      </c>
      <c r="O4616" s="2" t="s">
        <v>70</v>
      </c>
    </row>
    <row r="4617" spans="1:15">
      <c r="A4617" s="42">
        <v>41402</v>
      </c>
      <c r="B4617" s="42">
        <v>45330</v>
      </c>
      <c r="C4617" s="130">
        <v>129</v>
      </c>
      <c r="D4617" s="43">
        <v>8.5099999999999995E-2</v>
      </c>
      <c r="E4617" s="43">
        <v>7.4400000000000008E-2</v>
      </c>
      <c r="F4617" s="44">
        <v>196000</v>
      </c>
      <c r="G4617" s="44">
        <v>196000</v>
      </c>
      <c r="H4617" s="44">
        <v>104180.34</v>
      </c>
      <c r="I4617" s="44">
        <v>164654.48000000001</v>
      </c>
      <c r="J4617" s="68">
        <f t="shared" si="216"/>
        <v>0.53153234693877549</v>
      </c>
      <c r="K4617" s="43">
        <f t="shared" si="217"/>
        <v>0.84007387755102048</v>
      </c>
      <c r="L4617" s="41" t="str">
        <f t="shared" si="218"/>
        <v>AA</v>
      </c>
      <c r="M4617" s="41" t="s">
        <v>509</v>
      </c>
      <c r="N4617" s="41" t="s">
        <v>430</v>
      </c>
      <c r="O4617" s="41" t="s">
        <v>70</v>
      </c>
    </row>
    <row r="4618" spans="1:15">
      <c r="A4618" s="38">
        <v>41680</v>
      </c>
      <c r="B4618" s="38">
        <v>54464</v>
      </c>
      <c r="C4618" s="131">
        <v>420</v>
      </c>
      <c r="D4618" s="39">
        <v>8.5099999999999995E-2</v>
      </c>
      <c r="E4618" s="39">
        <v>7.4400000000000008E-2</v>
      </c>
      <c r="F4618" s="40">
        <v>182000</v>
      </c>
      <c r="G4618" s="40">
        <v>182000</v>
      </c>
      <c r="H4618" s="40">
        <v>114369.86</v>
      </c>
      <c r="I4618" s="40">
        <v>152999.99</v>
      </c>
      <c r="J4618" s="67">
        <f t="shared" si="216"/>
        <v>0.62840582417582413</v>
      </c>
      <c r="K4618" s="39">
        <f t="shared" si="217"/>
        <v>0.84065928571428561</v>
      </c>
      <c r="L4618" s="2" t="str">
        <f t="shared" si="218"/>
        <v>AA</v>
      </c>
      <c r="M4618" s="2" t="s">
        <v>527</v>
      </c>
      <c r="N4618" s="2" t="s">
        <v>419</v>
      </c>
      <c r="O4618" s="2" t="s">
        <v>70</v>
      </c>
    </row>
    <row r="4619" spans="1:15">
      <c r="A4619" s="38">
        <v>41332</v>
      </c>
      <c r="B4619" s="38">
        <v>44131</v>
      </c>
      <c r="C4619" s="131">
        <v>92</v>
      </c>
      <c r="D4619" s="39">
        <v>8.5099999999999995E-2</v>
      </c>
      <c r="E4619" s="39">
        <v>0.08</v>
      </c>
      <c r="F4619" s="40">
        <v>194100</v>
      </c>
      <c r="G4619" s="40">
        <v>194100</v>
      </c>
      <c r="H4619" s="40">
        <v>122357.3</v>
      </c>
      <c r="I4619" s="40">
        <v>163384.32000000001</v>
      </c>
      <c r="J4619" s="67">
        <f t="shared" si="216"/>
        <v>0.63038279237506445</v>
      </c>
      <c r="K4619" s="39">
        <f t="shared" si="217"/>
        <v>0.84175332302936634</v>
      </c>
      <c r="L4619" s="2" t="str">
        <f t="shared" si="218"/>
        <v>AA</v>
      </c>
      <c r="M4619" s="2" t="s">
        <v>495</v>
      </c>
      <c r="N4619" s="2" t="s">
        <v>424</v>
      </c>
      <c r="O4619" s="2" t="s">
        <v>70</v>
      </c>
    </row>
    <row r="4620" spans="1:15">
      <c r="A4620" s="42">
        <v>41078</v>
      </c>
      <c r="B4620" s="42">
        <v>48383</v>
      </c>
      <c r="C4620" s="130">
        <v>240</v>
      </c>
      <c r="D4620" s="43">
        <v>8.5099999999999995E-2</v>
      </c>
      <c r="E4620" s="43">
        <v>7.8100000000000003E-2</v>
      </c>
      <c r="F4620" s="44">
        <v>158000</v>
      </c>
      <c r="G4620" s="44">
        <v>158000</v>
      </c>
      <c r="H4620" s="44">
        <v>108781.78</v>
      </c>
      <c r="I4620" s="44">
        <v>132999.99</v>
      </c>
      <c r="J4620" s="68">
        <f t="shared" si="216"/>
        <v>0.68849227848101269</v>
      </c>
      <c r="K4620" s="43">
        <f t="shared" si="217"/>
        <v>0.84177208860759489</v>
      </c>
      <c r="L4620" s="41" t="str">
        <f t="shared" si="218"/>
        <v>A</v>
      </c>
      <c r="M4620" s="41" t="s">
        <v>511</v>
      </c>
      <c r="N4620" s="41" t="s">
        <v>422</v>
      </c>
      <c r="O4620" s="41" t="s">
        <v>70</v>
      </c>
    </row>
    <row r="4621" spans="1:15">
      <c r="A4621" s="42">
        <v>41319</v>
      </c>
      <c r="B4621" s="42">
        <v>44971</v>
      </c>
      <c r="C4621" s="130">
        <v>120</v>
      </c>
      <c r="D4621" s="43">
        <v>8.5099999999999995E-2</v>
      </c>
      <c r="E4621" s="43">
        <v>0.08</v>
      </c>
      <c r="F4621" s="44">
        <v>190000</v>
      </c>
      <c r="G4621" s="44">
        <v>190000</v>
      </c>
      <c r="H4621" s="44">
        <v>129612.17</v>
      </c>
      <c r="I4621" s="44">
        <v>159999.99</v>
      </c>
      <c r="J4621" s="68">
        <f t="shared" si="216"/>
        <v>0.68216931578947371</v>
      </c>
      <c r="K4621" s="43">
        <f t="shared" si="217"/>
        <v>0.84210521052631571</v>
      </c>
      <c r="L4621" s="41" t="str">
        <f t="shared" si="218"/>
        <v>A</v>
      </c>
      <c r="M4621" s="41" t="s">
        <v>564</v>
      </c>
      <c r="N4621" s="41" t="s">
        <v>417</v>
      </c>
      <c r="O4621" s="41" t="s">
        <v>70</v>
      </c>
    </row>
    <row r="4622" spans="1:15">
      <c r="A4622" s="42">
        <v>41144</v>
      </c>
      <c r="B4622" s="42">
        <v>51555</v>
      </c>
      <c r="C4622" s="130">
        <v>342</v>
      </c>
      <c r="D4622" s="43">
        <v>8.5099999999999995E-2</v>
      </c>
      <c r="E4622" s="43">
        <v>0.08</v>
      </c>
      <c r="F4622" s="44">
        <v>194000</v>
      </c>
      <c r="G4622" s="44">
        <v>194000</v>
      </c>
      <c r="H4622" s="44">
        <v>128305.46</v>
      </c>
      <c r="I4622" s="44">
        <v>163405.49</v>
      </c>
      <c r="J4622" s="68">
        <f t="shared" si="216"/>
        <v>0.66136835051546394</v>
      </c>
      <c r="K4622" s="43">
        <f t="shared" si="217"/>
        <v>0.84229634020618549</v>
      </c>
      <c r="L4622" s="41" t="str">
        <f t="shared" si="218"/>
        <v>A</v>
      </c>
      <c r="M4622" s="41" t="s">
        <v>495</v>
      </c>
      <c r="N4622" s="41" t="s">
        <v>424</v>
      </c>
      <c r="O4622" s="41" t="s">
        <v>70</v>
      </c>
    </row>
    <row r="4623" spans="1:15">
      <c r="A4623" s="38">
        <v>41444</v>
      </c>
      <c r="B4623" s="38">
        <v>45188</v>
      </c>
      <c r="C4623" s="131">
        <v>123</v>
      </c>
      <c r="D4623" s="39">
        <v>8.5099999999999995E-2</v>
      </c>
      <c r="E4623" s="39">
        <v>7.4400000000000008E-2</v>
      </c>
      <c r="F4623" s="40">
        <v>105000</v>
      </c>
      <c r="G4623" s="40">
        <v>105000</v>
      </c>
      <c r="H4623" s="40">
        <v>51635.46</v>
      </c>
      <c r="I4623" s="40">
        <v>88499.99</v>
      </c>
      <c r="J4623" s="67">
        <f t="shared" si="216"/>
        <v>0.49176628571428571</v>
      </c>
      <c r="K4623" s="39">
        <f t="shared" si="217"/>
        <v>0.84285704761904767</v>
      </c>
      <c r="L4623" s="2" t="str">
        <f t="shared" si="218"/>
        <v>AA</v>
      </c>
      <c r="M4623" s="2" t="s">
        <v>818</v>
      </c>
      <c r="N4623" s="2" t="s">
        <v>424</v>
      </c>
      <c r="O4623" s="2" t="s">
        <v>70</v>
      </c>
    </row>
    <row r="4624" spans="1:15">
      <c r="A4624" s="42">
        <v>41234</v>
      </c>
      <c r="B4624" s="42">
        <v>54017</v>
      </c>
      <c r="C4624" s="130">
        <v>420</v>
      </c>
      <c r="D4624" s="43">
        <v>8.5099999999999995E-2</v>
      </c>
      <c r="E4624" s="43">
        <v>0.08</v>
      </c>
      <c r="F4624" s="44">
        <v>115000</v>
      </c>
      <c r="G4624" s="44">
        <v>115000</v>
      </c>
      <c r="H4624" s="44">
        <v>66707.199999999997</v>
      </c>
      <c r="I4624" s="44">
        <v>96999.99</v>
      </c>
      <c r="J4624" s="68">
        <f t="shared" si="216"/>
        <v>0.58006260869565218</v>
      </c>
      <c r="K4624" s="43">
        <f t="shared" si="217"/>
        <v>0.84347817391304347</v>
      </c>
      <c r="L4624" s="41" t="str">
        <f t="shared" si="218"/>
        <v>AA</v>
      </c>
      <c r="M4624" s="41" t="s">
        <v>1201</v>
      </c>
      <c r="N4624" s="41" t="s">
        <v>424</v>
      </c>
      <c r="O4624" s="41" t="s">
        <v>70</v>
      </c>
    </row>
    <row r="4625" spans="1:15">
      <c r="A4625" s="38">
        <v>41348</v>
      </c>
      <c r="B4625" s="38">
        <v>50086</v>
      </c>
      <c r="C4625" s="131">
        <v>287</v>
      </c>
      <c r="D4625" s="39">
        <v>8.5099999999999995E-2</v>
      </c>
      <c r="E4625" s="39">
        <v>7.4400000000000008E-2</v>
      </c>
      <c r="F4625" s="40">
        <v>180000</v>
      </c>
      <c r="G4625" s="40">
        <v>180000</v>
      </c>
      <c r="H4625" s="40">
        <v>102037.77</v>
      </c>
      <c r="I4625" s="40">
        <v>151896.34</v>
      </c>
      <c r="J4625" s="67">
        <f t="shared" si="216"/>
        <v>0.56687650000000001</v>
      </c>
      <c r="K4625" s="39">
        <f t="shared" si="217"/>
        <v>0.84386855555555551</v>
      </c>
      <c r="L4625" s="2" t="str">
        <f t="shared" si="218"/>
        <v>AA</v>
      </c>
      <c r="M4625" s="2" t="s">
        <v>1223</v>
      </c>
      <c r="N4625" s="2" t="s">
        <v>417</v>
      </c>
      <c r="O4625" s="2" t="s">
        <v>70</v>
      </c>
    </row>
    <row r="4626" spans="1:15">
      <c r="A4626" s="38">
        <v>41100</v>
      </c>
      <c r="B4626" s="38">
        <v>48162</v>
      </c>
      <c r="C4626" s="131">
        <v>232</v>
      </c>
      <c r="D4626" s="39">
        <v>8.5099999999999995E-2</v>
      </c>
      <c r="E4626" s="39">
        <v>0.08</v>
      </c>
      <c r="F4626" s="40">
        <v>143700</v>
      </c>
      <c r="G4626" s="40">
        <v>143700</v>
      </c>
      <c r="H4626" s="40">
        <v>98542.05</v>
      </c>
      <c r="I4626" s="40">
        <v>121319.07</v>
      </c>
      <c r="J4626" s="67">
        <f t="shared" si="216"/>
        <v>0.68574843423799581</v>
      </c>
      <c r="K4626" s="39">
        <f t="shared" si="217"/>
        <v>0.84425240083507314</v>
      </c>
      <c r="L4626" s="2" t="str">
        <f t="shared" si="218"/>
        <v>A</v>
      </c>
      <c r="M4626" s="2" t="s">
        <v>527</v>
      </c>
      <c r="N4626" s="2" t="s">
        <v>419</v>
      </c>
      <c r="O4626" s="2" t="s">
        <v>70</v>
      </c>
    </row>
    <row r="4627" spans="1:15">
      <c r="A4627" s="42">
        <v>41471</v>
      </c>
      <c r="B4627" s="42">
        <v>44151</v>
      </c>
      <c r="C4627" s="130">
        <v>88</v>
      </c>
      <c r="D4627" s="43">
        <v>8.5099999999999995E-2</v>
      </c>
      <c r="E4627" s="43">
        <v>7.5300000000000006E-2</v>
      </c>
      <c r="F4627" s="44">
        <v>175000</v>
      </c>
      <c r="G4627" s="44">
        <v>175000</v>
      </c>
      <c r="H4627" s="44">
        <v>71262.97</v>
      </c>
      <c r="I4627" s="44">
        <v>147999.99</v>
      </c>
      <c r="J4627" s="68">
        <f t="shared" si="216"/>
        <v>0.40721697142857144</v>
      </c>
      <c r="K4627" s="43">
        <f t="shared" si="217"/>
        <v>0.84571422857142853</v>
      </c>
      <c r="L4627" s="41" t="str">
        <f t="shared" si="218"/>
        <v>AA</v>
      </c>
      <c r="M4627" s="41" t="s">
        <v>832</v>
      </c>
      <c r="N4627" s="41" t="s">
        <v>416</v>
      </c>
      <c r="O4627" s="41" t="s">
        <v>70</v>
      </c>
    </row>
    <row r="4628" spans="1:15">
      <c r="A4628" s="38">
        <v>41120</v>
      </c>
      <c r="B4628" s="38">
        <v>48273</v>
      </c>
      <c r="C4628" s="131">
        <v>235</v>
      </c>
      <c r="D4628" s="39">
        <v>8.5099999999999995E-2</v>
      </c>
      <c r="E4628" s="39">
        <v>7.5300000000000006E-2</v>
      </c>
      <c r="F4628" s="40">
        <v>195000</v>
      </c>
      <c r="G4628" s="40">
        <v>195000</v>
      </c>
      <c r="H4628" s="40">
        <v>127910.96</v>
      </c>
      <c r="I4628" s="40">
        <v>164999.99</v>
      </c>
      <c r="J4628" s="67">
        <f t="shared" si="216"/>
        <v>0.65595364102564102</v>
      </c>
      <c r="K4628" s="39">
        <f t="shared" si="217"/>
        <v>0.84615379487179487</v>
      </c>
      <c r="L4628" s="2" t="str">
        <f t="shared" si="218"/>
        <v>A</v>
      </c>
      <c r="M4628" s="2" t="s">
        <v>466</v>
      </c>
      <c r="N4628" s="2" t="s">
        <v>421</v>
      </c>
      <c r="O4628" s="2" t="s">
        <v>70</v>
      </c>
    </row>
    <row r="4629" spans="1:15">
      <c r="A4629" s="42">
        <v>41145</v>
      </c>
      <c r="B4629" s="42">
        <v>46623</v>
      </c>
      <c r="C4629" s="130">
        <v>180</v>
      </c>
      <c r="D4629" s="43">
        <v>8.5099999999999995E-2</v>
      </c>
      <c r="E4629" s="43">
        <v>8.5099999999999995E-2</v>
      </c>
      <c r="F4629" s="44">
        <v>189100</v>
      </c>
      <c r="G4629" s="44">
        <v>189100</v>
      </c>
      <c r="H4629" s="44">
        <v>111742.42</v>
      </c>
      <c r="I4629" s="44">
        <v>160199.99</v>
      </c>
      <c r="J4629" s="68">
        <f t="shared" si="216"/>
        <v>0.59091708090957162</v>
      </c>
      <c r="K4629" s="43">
        <f t="shared" si="217"/>
        <v>0.84717075621364357</v>
      </c>
      <c r="L4629" s="41" t="str">
        <f t="shared" si="218"/>
        <v>AA</v>
      </c>
      <c r="M4629" s="41" t="s">
        <v>457</v>
      </c>
      <c r="N4629" s="41" t="s">
        <v>419</v>
      </c>
      <c r="O4629" s="41" t="s">
        <v>70</v>
      </c>
    </row>
    <row r="4630" spans="1:15">
      <c r="A4630" s="38">
        <v>41128</v>
      </c>
      <c r="B4630" s="38">
        <v>44172</v>
      </c>
      <c r="C4630" s="131">
        <v>100</v>
      </c>
      <c r="D4630" s="39">
        <v>8.5099999999999995E-2</v>
      </c>
      <c r="E4630" s="39">
        <v>8.5099999999999995E-2</v>
      </c>
      <c r="F4630" s="40">
        <v>200000</v>
      </c>
      <c r="G4630" s="40">
        <v>200000</v>
      </c>
      <c r="H4630" s="40">
        <v>92807.17</v>
      </c>
      <c r="I4630" s="40">
        <v>169502.69</v>
      </c>
      <c r="J4630" s="67">
        <f t="shared" si="216"/>
        <v>0.46403584999999997</v>
      </c>
      <c r="K4630" s="39">
        <f t="shared" si="217"/>
        <v>0.84751345</v>
      </c>
      <c r="L4630" s="2" t="str">
        <f t="shared" si="218"/>
        <v>AA</v>
      </c>
      <c r="M4630" s="2" t="s">
        <v>522</v>
      </c>
      <c r="N4630" s="2" t="s">
        <v>419</v>
      </c>
      <c r="O4630" s="2" t="s">
        <v>70</v>
      </c>
    </row>
    <row r="4631" spans="1:15">
      <c r="A4631" s="38">
        <v>41072</v>
      </c>
      <c r="B4631" s="38">
        <v>46550</v>
      </c>
      <c r="C4631" s="131">
        <v>180</v>
      </c>
      <c r="D4631" s="39">
        <v>8.5099999999999995E-2</v>
      </c>
      <c r="E4631" s="39">
        <v>0.08</v>
      </c>
      <c r="F4631" s="40">
        <v>200000</v>
      </c>
      <c r="G4631" s="40">
        <v>200000</v>
      </c>
      <c r="H4631" s="40">
        <v>141485.54</v>
      </c>
      <c r="I4631" s="40">
        <v>169999.99</v>
      </c>
      <c r="J4631" s="67">
        <f t="shared" si="216"/>
        <v>0.70742769999999999</v>
      </c>
      <c r="K4631" s="39">
        <f t="shared" si="217"/>
        <v>0.84999994999999995</v>
      </c>
      <c r="L4631" s="2" t="str">
        <f t="shared" si="218"/>
        <v>A</v>
      </c>
      <c r="M4631" s="2" t="s">
        <v>495</v>
      </c>
      <c r="N4631" s="2" t="s">
        <v>424</v>
      </c>
      <c r="O4631" s="2" t="s">
        <v>70</v>
      </c>
    </row>
    <row r="4632" spans="1:15">
      <c r="A4632" s="42">
        <v>41589</v>
      </c>
      <c r="B4632" s="42">
        <v>54373</v>
      </c>
      <c r="C4632" s="130">
        <v>420</v>
      </c>
      <c r="D4632" s="43">
        <v>8.5099999999999995E-2</v>
      </c>
      <c r="E4632" s="43">
        <v>0.08</v>
      </c>
      <c r="F4632" s="44">
        <v>200000</v>
      </c>
      <c r="G4632" s="44">
        <v>200000</v>
      </c>
      <c r="H4632" s="44">
        <v>137080.82</v>
      </c>
      <c r="I4632" s="44">
        <v>169999.99</v>
      </c>
      <c r="J4632" s="68">
        <f t="shared" si="216"/>
        <v>0.68540410000000007</v>
      </c>
      <c r="K4632" s="43">
        <f t="shared" si="217"/>
        <v>0.84999994999999995</v>
      </c>
      <c r="L4632" s="41" t="str">
        <f t="shared" si="218"/>
        <v>A</v>
      </c>
      <c r="M4632" s="41" t="s">
        <v>466</v>
      </c>
      <c r="N4632" s="41" t="s">
        <v>421</v>
      </c>
      <c r="O4632" s="41" t="s">
        <v>70</v>
      </c>
    </row>
    <row r="4633" spans="1:15">
      <c r="A4633" s="42">
        <v>41232</v>
      </c>
      <c r="B4633" s="42">
        <v>47168</v>
      </c>
      <c r="C4633" s="130">
        <v>195</v>
      </c>
      <c r="D4633" s="43">
        <v>8.5099999999999995E-2</v>
      </c>
      <c r="E4633" s="43">
        <v>0.08</v>
      </c>
      <c r="F4633" s="44">
        <v>189400</v>
      </c>
      <c r="G4633" s="44">
        <v>189400</v>
      </c>
      <c r="H4633" s="44">
        <v>126874.06</v>
      </c>
      <c r="I4633" s="44">
        <v>161008.26999999999</v>
      </c>
      <c r="J4633" s="68">
        <f t="shared" si="216"/>
        <v>0.66987360084477299</v>
      </c>
      <c r="K4633" s="43">
        <f t="shared" si="217"/>
        <v>0.85009646251319948</v>
      </c>
      <c r="L4633" s="41" t="str">
        <f t="shared" si="218"/>
        <v>A</v>
      </c>
      <c r="M4633" s="41" t="s">
        <v>609</v>
      </c>
      <c r="N4633" s="41" t="s">
        <v>428</v>
      </c>
      <c r="O4633" s="41" t="s">
        <v>70</v>
      </c>
    </row>
    <row r="4634" spans="1:15">
      <c r="A4634" s="42">
        <v>41428</v>
      </c>
      <c r="B4634" s="42">
        <v>47910</v>
      </c>
      <c r="C4634" s="130">
        <v>213</v>
      </c>
      <c r="D4634" s="43">
        <v>8.5099999999999995E-2</v>
      </c>
      <c r="E4634" s="43">
        <v>0.08</v>
      </c>
      <c r="F4634" s="44">
        <v>187000</v>
      </c>
      <c r="G4634" s="44">
        <v>187000</v>
      </c>
      <c r="H4634" s="44">
        <v>132215.38</v>
      </c>
      <c r="I4634" s="44">
        <v>158999.99</v>
      </c>
      <c r="J4634" s="68">
        <f t="shared" si="216"/>
        <v>0.70703411764705881</v>
      </c>
      <c r="K4634" s="43">
        <f t="shared" si="217"/>
        <v>0.85026732620320855</v>
      </c>
      <c r="L4634" s="41" t="str">
        <f t="shared" si="218"/>
        <v>A</v>
      </c>
      <c r="M4634" s="41" t="s">
        <v>633</v>
      </c>
      <c r="N4634" s="41" t="s">
        <v>422</v>
      </c>
      <c r="O4634" s="41" t="s">
        <v>70</v>
      </c>
    </row>
    <row r="4635" spans="1:15">
      <c r="A4635" s="38">
        <v>41333</v>
      </c>
      <c r="B4635" s="38">
        <v>48057</v>
      </c>
      <c r="C4635" s="131">
        <v>221</v>
      </c>
      <c r="D4635" s="39">
        <v>8.5099999999999995E-2</v>
      </c>
      <c r="E4635" s="39">
        <v>0.08</v>
      </c>
      <c r="F4635" s="40">
        <v>167000</v>
      </c>
      <c r="G4635" s="40">
        <v>167000</v>
      </c>
      <c r="H4635" s="40">
        <v>40623.4</v>
      </c>
      <c r="I4635" s="40">
        <v>141999.99</v>
      </c>
      <c r="J4635" s="67">
        <f t="shared" si="216"/>
        <v>0.24325389221556887</v>
      </c>
      <c r="K4635" s="39">
        <f t="shared" si="217"/>
        <v>0.85029934131736518</v>
      </c>
      <c r="L4635" s="2" t="str">
        <f t="shared" si="218"/>
        <v>AA</v>
      </c>
      <c r="M4635" s="2" t="s">
        <v>1339</v>
      </c>
      <c r="N4635" s="2" t="s">
        <v>415</v>
      </c>
      <c r="O4635" s="2" t="s">
        <v>70</v>
      </c>
    </row>
    <row r="4636" spans="1:15">
      <c r="A4636" s="38">
        <v>41155</v>
      </c>
      <c r="B4636" s="38">
        <v>48155</v>
      </c>
      <c r="C4636" s="131">
        <v>230</v>
      </c>
      <c r="D4636" s="39">
        <v>8.5099999999999995E-2</v>
      </c>
      <c r="E4636" s="39">
        <v>7.5300000000000006E-2</v>
      </c>
      <c r="F4636" s="40">
        <v>150000</v>
      </c>
      <c r="G4636" s="40">
        <v>150000</v>
      </c>
      <c r="H4636" s="40">
        <v>103366.36</v>
      </c>
      <c r="I4636" s="40">
        <v>127547.18</v>
      </c>
      <c r="J4636" s="67">
        <f t="shared" si="216"/>
        <v>0.68910906666666671</v>
      </c>
      <c r="K4636" s="39">
        <f t="shared" si="217"/>
        <v>0.85031453333333329</v>
      </c>
      <c r="L4636" s="2" t="str">
        <f t="shared" si="218"/>
        <v>A</v>
      </c>
      <c r="M4636" s="2" t="s">
        <v>701</v>
      </c>
      <c r="N4636" s="2" t="s">
        <v>417</v>
      </c>
      <c r="O4636" s="2" t="s">
        <v>70</v>
      </c>
    </row>
    <row r="4637" spans="1:15">
      <c r="A4637" s="38">
        <v>41204</v>
      </c>
      <c r="B4637" s="38">
        <v>53987</v>
      </c>
      <c r="C4637" s="131">
        <v>420</v>
      </c>
      <c r="D4637" s="39">
        <v>8.5099999999999995E-2</v>
      </c>
      <c r="E4637" s="39">
        <v>0.08</v>
      </c>
      <c r="F4637" s="40">
        <v>141000</v>
      </c>
      <c r="G4637" s="40">
        <v>141000</v>
      </c>
      <c r="H4637" s="40">
        <v>37064.76</v>
      </c>
      <c r="I4637" s="40">
        <v>119999.99</v>
      </c>
      <c r="J4637" s="67">
        <f t="shared" si="216"/>
        <v>0.26287063829787233</v>
      </c>
      <c r="K4637" s="39">
        <f t="shared" si="217"/>
        <v>0.85106375886524821</v>
      </c>
      <c r="L4637" s="2" t="str">
        <f t="shared" si="218"/>
        <v>AA</v>
      </c>
      <c r="M4637" s="2" t="s">
        <v>626</v>
      </c>
      <c r="N4637" s="2" t="s">
        <v>421</v>
      </c>
      <c r="O4637" s="2" t="s">
        <v>70</v>
      </c>
    </row>
    <row r="4638" spans="1:15">
      <c r="A4638" s="42">
        <v>41243</v>
      </c>
      <c r="B4638" s="42">
        <v>50374</v>
      </c>
      <c r="C4638" s="130">
        <v>300</v>
      </c>
      <c r="D4638" s="43">
        <v>8.5099999999999995E-2</v>
      </c>
      <c r="E4638" s="43">
        <v>7.4400000000000008E-2</v>
      </c>
      <c r="F4638" s="44">
        <v>129000</v>
      </c>
      <c r="G4638" s="44">
        <v>129000</v>
      </c>
      <c r="H4638" s="44">
        <v>61959.86</v>
      </c>
      <c r="I4638" s="44">
        <v>109999.99</v>
      </c>
      <c r="J4638" s="68">
        <f t="shared" si="216"/>
        <v>0.48030899224806201</v>
      </c>
      <c r="K4638" s="43">
        <f t="shared" si="217"/>
        <v>0.8527131007751938</v>
      </c>
      <c r="L4638" s="41" t="str">
        <f t="shared" si="218"/>
        <v>AA</v>
      </c>
      <c r="M4638" s="41" t="s">
        <v>472</v>
      </c>
      <c r="N4638" s="41" t="s">
        <v>426</v>
      </c>
      <c r="O4638" s="41" t="s">
        <v>70</v>
      </c>
    </row>
    <row r="4639" spans="1:15">
      <c r="A4639" s="42">
        <v>41512</v>
      </c>
      <c r="B4639" s="42">
        <v>52469</v>
      </c>
      <c r="C4639" s="130">
        <v>360</v>
      </c>
      <c r="D4639" s="43">
        <v>8.5099999999999995E-2</v>
      </c>
      <c r="E4639" s="43">
        <v>0.08</v>
      </c>
      <c r="F4639" s="44">
        <v>170000</v>
      </c>
      <c r="G4639" s="44">
        <v>170000</v>
      </c>
      <c r="H4639" s="44">
        <v>112472.45</v>
      </c>
      <c r="I4639" s="44">
        <v>144999.99</v>
      </c>
      <c r="J4639" s="68">
        <f t="shared" si="216"/>
        <v>0.66160264705882355</v>
      </c>
      <c r="K4639" s="43">
        <f t="shared" si="217"/>
        <v>0.85294111764705882</v>
      </c>
      <c r="L4639" s="41" t="str">
        <f t="shared" si="218"/>
        <v>A</v>
      </c>
      <c r="M4639" s="41" t="s">
        <v>564</v>
      </c>
      <c r="N4639" s="41" t="s">
        <v>417</v>
      </c>
      <c r="O4639" s="41" t="s">
        <v>70</v>
      </c>
    </row>
    <row r="4640" spans="1:15">
      <c r="A4640" s="42">
        <v>41463</v>
      </c>
      <c r="B4640" s="42">
        <v>53943</v>
      </c>
      <c r="C4640" s="130">
        <v>410</v>
      </c>
      <c r="D4640" s="43">
        <v>8.5099999999999995E-2</v>
      </c>
      <c r="E4640" s="43">
        <v>0.08</v>
      </c>
      <c r="F4640" s="44">
        <v>158000</v>
      </c>
      <c r="G4640" s="44">
        <v>158000</v>
      </c>
      <c r="H4640" s="44">
        <v>92751.75</v>
      </c>
      <c r="I4640" s="44">
        <v>134999.99</v>
      </c>
      <c r="J4640" s="68">
        <f t="shared" si="216"/>
        <v>0.58703639240506333</v>
      </c>
      <c r="K4640" s="43">
        <f t="shared" si="217"/>
        <v>0.85443031645569611</v>
      </c>
      <c r="L4640" s="41" t="str">
        <f t="shared" si="218"/>
        <v>AA</v>
      </c>
      <c r="M4640" s="41" t="s">
        <v>595</v>
      </c>
      <c r="N4640" s="41" t="s">
        <v>423</v>
      </c>
      <c r="O4640" s="41" t="s">
        <v>70</v>
      </c>
    </row>
    <row r="4641" spans="1:15">
      <c r="A4641" s="38">
        <v>41186</v>
      </c>
      <c r="B4641" s="38">
        <v>46057</v>
      </c>
      <c r="C4641" s="131">
        <v>160</v>
      </c>
      <c r="D4641" s="39">
        <v>8.5099999999999995E-2</v>
      </c>
      <c r="E4641" s="39">
        <v>0.08</v>
      </c>
      <c r="F4641" s="40">
        <v>150000</v>
      </c>
      <c r="G4641" s="40">
        <v>150000</v>
      </c>
      <c r="H4641" s="40">
        <v>100525.93</v>
      </c>
      <c r="I4641" s="40">
        <v>128171.85</v>
      </c>
      <c r="J4641" s="67">
        <f t="shared" si="216"/>
        <v>0.67017286666666664</v>
      </c>
      <c r="K4641" s="39">
        <f t="shared" si="217"/>
        <v>0.85447899999999999</v>
      </c>
      <c r="L4641" s="2" t="str">
        <f t="shared" si="218"/>
        <v>A</v>
      </c>
      <c r="M4641" s="2" t="s">
        <v>1640</v>
      </c>
      <c r="N4641" s="2" t="s">
        <v>419</v>
      </c>
      <c r="O4641" s="2" t="s">
        <v>70</v>
      </c>
    </row>
    <row r="4642" spans="1:15">
      <c r="A4642" s="38">
        <v>41120</v>
      </c>
      <c r="B4642" s="38">
        <v>47026</v>
      </c>
      <c r="C4642" s="131">
        <v>194</v>
      </c>
      <c r="D4642" s="39">
        <v>8.5099999999999995E-2</v>
      </c>
      <c r="E4642" s="39">
        <v>8.5099999999999995E-2</v>
      </c>
      <c r="F4642" s="40">
        <v>140000</v>
      </c>
      <c r="G4642" s="40">
        <v>140000</v>
      </c>
      <c r="H4642" s="40">
        <v>84755.8</v>
      </c>
      <c r="I4642" s="40">
        <v>119999.99</v>
      </c>
      <c r="J4642" s="67">
        <f t="shared" si="216"/>
        <v>0.60539857142857145</v>
      </c>
      <c r="K4642" s="39">
        <f t="shared" si="217"/>
        <v>0.8571427857142857</v>
      </c>
      <c r="L4642" s="2" t="str">
        <f t="shared" si="218"/>
        <v>AA</v>
      </c>
      <c r="M4642" s="2" t="s">
        <v>1436</v>
      </c>
      <c r="N4642" s="2" t="s">
        <v>421</v>
      </c>
      <c r="O4642" s="2" t="s">
        <v>70</v>
      </c>
    </row>
    <row r="4643" spans="1:15">
      <c r="A4643" s="38">
        <v>41598</v>
      </c>
      <c r="B4643" s="38">
        <v>53712</v>
      </c>
      <c r="C4643" s="131">
        <v>398</v>
      </c>
      <c r="D4643" s="39">
        <v>8.5099999999999995E-2</v>
      </c>
      <c r="E4643" s="39">
        <v>7.4400000000000008E-2</v>
      </c>
      <c r="F4643" s="40">
        <v>175000</v>
      </c>
      <c r="G4643" s="40">
        <v>175000</v>
      </c>
      <c r="H4643" s="40">
        <v>119599.3</v>
      </c>
      <c r="I4643" s="40">
        <v>149999.99</v>
      </c>
      <c r="J4643" s="67">
        <f t="shared" si="216"/>
        <v>0.68342457142857149</v>
      </c>
      <c r="K4643" s="39">
        <f t="shared" si="217"/>
        <v>0.85714279999999998</v>
      </c>
      <c r="L4643" s="2" t="str">
        <f t="shared" si="218"/>
        <v>A</v>
      </c>
      <c r="M4643" s="2" t="s">
        <v>730</v>
      </c>
      <c r="N4643" s="2" t="s">
        <v>423</v>
      </c>
      <c r="O4643" s="2" t="s">
        <v>70</v>
      </c>
    </row>
    <row r="4644" spans="1:15">
      <c r="A4644" s="42">
        <v>41278</v>
      </c>
      <c r="B4644" s="42">
        <v>44930</v>
      </c>
      <c r="C4644" s="130">
        <v>120</v>
      </c>
      <c r="D4644" s="43">
        <v>8.5099999999999995E-2</v>
      </c>
      <c r="E4644" s="43">
        <v>7.4400000000000008E-2</v>
      </c>
      <c r="F4644" s="44">
        <v>105600</v>
      </c>
      <c r="G4644" s="44">
        <v>105600</v>
      </c>
      <c r="H4644" s="44">
        <v>36363.31</v>
      </c>
      <c r="I4644" s="44">
        <v>90668.04</v>
      </c>
      <c r="J4644" s="68">
        <f t="shared" si="216"/>
        <v>0.34434952651515149</v>
      </c>
      <c r="K4644" s="43">
        <f t="shared" si="217"/>
        <v>0.85859886363636362</v>
      </c>
      <c r="L4644" s="41" t="str">
        <f t="shared" si="218"/>
        <v>AA</v>
      </c>
      <c r="M4644" s="41" t="s">
        <v>475</v>
      </c>
      <c r="N4644" s="41" t="s">
        <v>427</v>
      </c>
      <c r="O4644" s="41" t="s">
        <v>70</v>
      </c>
    </row>
    <row r="4645" spans="1:15">
      <c r="A4645" s="38">
        <v>41080</v>
      </c>
      <c r="B4645" s="38">
        <v>49207</v>
      </c>
      <c r="C4645" s="131">
        <v>267</v>
      </c>
      <c r="D4645" s="39">
        <v>8.5099999999999995E-2</v>
      </c>
      <c r="E4645" s="39">
        <v>7.5300000000000006E-2</v>
      </c>
      <c r="F4645" s="40">
        <v>87300</v>
      </c>
      <c r="G4645" s="40">
        <v>87300</v>
      </c>
      <c r="H4645" s="40">
        <v>38315.730000000003</v>
      </c>
      <c r="I4645" s="40">
        <v>74999.990000000005</v>
      </c>
      <c r="J4645" s="67">
        <f t="shared" si="216"/>
        <v>0.43889725085910658</v>
      </c>
      <c r="K4645" s="39">
        <f t="shared" si="217"/>
        <v>0.85910641466208482</v>
      </c>
      <c r="L4645" s="2" t="str">
        <f t="shared" si="218"/>
        <v>AA</v>
      </c>
      <c r="M4645" s="2" t="s">
        <v>1448</v>
      </c>
      <c r="N4645" s="2" t="s">
        <v>424</v>
      </c>
      <c r="O4645" s="2" t="s">
        <v>70</v>
      </c>
    </row>
    <row r="4646" spans="1:15">
      <c r="A4646" s="42">
        <v>41281</v>
      </c>
      <c r="B4646" s="42">
        <v>43319</v>
      </c>
      <c r="C4646" s="130">
        <v>67</v>
      </c>
      <c r="D4646" s="43">
        <v>8.5099999999999995E-2</v>
      </c>
      <c r="E4646" s="43">
        <v>7.4400000000000008E-2</v>
      </c>
      <c r="F4646" s="44">
        <v>128000</v>
      </c>
      <c r="G4646" s="44">
        <v>128000</v>
      </c>
      <c r="H4646" s="44">
        <v>71878.22</v>
      </c>
      <c r="I4646" s="44">
        <v>109988.54</v>
      </c>
      <c r="J4646" s="68">
        <f t="shared" si="216"/>
        <v>0.56154859374999999</v>
      </c>
      <c r="K4646" s="43">
        <f t="shared" si="217"/>
        <v>0.85928546875</v>
      </c>
      <c r="L4646" s="41" t="str">
        <f t="shared" si="218"/>
        <v>AA</v>
      </c>
      <c r="M4646" s="41" t="s">
        <v>467</v>
      </c>
      <c r="N4646" s="41" t="s">
        <v>425</v>
      </c>
      <c r="O4646" s="41" t="s">
        <v>70</v>
      </c>
    </row>
    <row r="4647" spans="1:15">
      <c r="A4647" s="38">
        <v>41372</v>
      </c>
      <c r="B4647" s="38">
        <v>47825</v>
      </c>
      <c r="C4647" s="131">
        <v>212</v>
      </c>
      <c r="D4647" s="39">
        <v>8.5099999999999995E-2</v>
      </c>
      <c r="E4647" s="39">
        <v>7.4400000000000008E-2</v>
      </c>
      <c r="F4647" s="40">
        <v>200000</v>
      </c>
      <c r="G4647" s="40">
        <v>200000</v>
      </c>
      <c r="H4647" s="40">
        <v>136477.32</v>
      </c>
      <c r="I4647" s="40">
        <v>171899.99</v>
      </c>
      <c r="J4647" s="67">
        <f t="shared" si="216"/>
        <v>0.68238660000000007</v>
      </c>
      <c r="K4647" s="39">
        <f t="shared" si="217"/>
        <v>0.8594999499999999</v>
      </c>
      <c r="L4647" s="2" t="str">
        <f t="shared" si="218"/>
        <v>A</v>
      </c>
      <c r="M4647" s="2" t="s">
        <v>475</v>
      </c>
      <c r="N4647" s="2" t="s">
        <v>427</v>
      </c>
      <c r="O4647" s="2" t="s">
        <v>70</v>
      </c>
    </row>
    <row r="4648" spans="1:15">
      <c r="A4648" s="42">
        <v>41614</v>
      </c>
      <c r="B4648" s="42">
        <v>52268</v>
      </c>
      <c r="C4648" s="130">
        <v>350</v>
      </c>
      <c r="D4648" s="43">
        <v>8.5099999999999995E-2</v>
      </c>
      <c r="E4648" s="43">
        <v>0.08</v>
      </c>
      <c r="F4648" s="44">
        <v>188000</v>
      </c>
      <c r="G4648" s="44">
        <v>188000</v>
      </c>
      <c r="H4648" s="44">
        <v>78054.44</v>
      </c>
      <c r="I4648" s="44">
        <v>161999.99</v>
      </c>
      <c r="J4648" s="68">
        <f t="shared" si="216"/>
        <v>0.41518319148936172</v>
      </c>
      <c r="K4648" s="43">
        <f t="shared" si="217"/>
        <v>0.86170207446808511</v>
      </c>
      <c r="L4648" s="41" t="str">
        <f t="shared" si="218"/>
        <v>AA</v>
      </c>
      <c r="M4648" s="41" t="s">
        <v>858</v>
      </c>
      <c r="N4648" s="41" t="s">
        <v>417</v>
      </c>
      <c r="O4648" s="41" t="s">
        <v>70</v>
      </c>
    </row>
    <row r="4649" spans="1:15">
      <c r="A4649" s="42">
        <v>41423</v>
      </c>
      <c r="B4649" s="42">
        <v>54207</v>
      </c>
      <c r="C4649" s="130">
        <v>420</v>
      </c>
      <c r="D4649" s="43">
        <v>8.5099999999999995E-2</v>
      </c>
      <c r="E4649" s="43">
        <v>8.5099999999999995E-2</v>
      </c>
      <c r="F4649" s="44">
        <v>123000</v>
      </c>
      <c r="G4649" s="44">
        <v>123000</v>
      </c>
      <c r="H4649" s="44">
        <v>31550.97</v>
      </c>
      <c r="I4649" s="44">
        <v>105999.99</v>
      </c>
      <c r="J4649" s="68">
        <f t="shared" si="216"/>
        <v>0.2565119512195122</v>
      </c>
      <c r="K4649" s="43">
        <f t="shared" si="217"/>
        <v>0.86178853658536592</v>
      </c>
      <c r="L4649" s="41" t="str">
        <f t="shared" si="218"/>
        <v>AA</v>
      </c>
      <c r="M4649" s="41" t="s">
        <v>965</v>
      </c>
      <c r="N4649" s="41" t="s">
        <v>427</v>
      </c>
      <c r="O4649" s="41" t="s">
        <v>70</v>
      </c>
    </row>
    <row r="4650" spans="1:15">
      <c r="A4650" s="38">
        <v>41519</v>
      </c>
      <c r="B4650" s="38">
        <v>52476</v>
      </c>
      <c r="C4650" s="131">
        <v>360</v>
      </c>
      <c r="D4650" s="39">
        <v>8.5099999999999995E-2</v>
      </c>
      <c r="E4650" s="39">
        <v>8.5099999999999995E-2</v>
      </c>
      <c r="F4650" s="40">
        <v>152600</v>
      </c>
      <c r="G4650" s="40">
        <v>152600</v>
      </c>
      <c r="H4650" s="40">
        <v>80807.649999999994</v>
      </c>
      <c r="I4650" s="40">
        <v>131517.67000000001</v>
      </c>
      <c r="J4650" s="67">
        <f t="shared" si="216"/>
        <v>0.52953899082568801</v>
      </c>
      <c r="K4650" s="39">
        <f t="shared" si="217"/>
        <v>0.86184580602883365</v>
      </c>
      <c r="L4650" s="2" t="str">
        <f t="shared" si="218"/>
        <v>AA</v>
      </c>
      <c r="M4650" s="2" t="s">
        <v>548</v>
      </c>
      <c r="N4650" s="2" t="s">
        <v>433</v>
      </c>
      <c r="O4650" s="2" t="s">
        <v>70</v>
      </c>
    </row>
    <row r="4651" spans="1:15">
      <c r="A4651" s="38">
        <v>41309</v>
      </c>
      <c r="B4651" s="38">
        <v>52266</v>
      </c>
      <c r="C4651" s="131">
        <v>360</v>
      </c>
      <c r="D4651" s="39">
        <v>8.5099999999999995E-2</v>
      </c>
      <c r="E4651" s="39">
        <v>7.5300000000000006E-2</v>
      </c>
      <c r="F4651" s="40">
        <v>168000</v>
      </c>
      <c r="G4651" s="40">
        <v>168000</v>
      </c>
      <c r="H4651" s="40">
        <v>73946.789999999994</v>
      </c>
      <c r="I4651" s="40">
        <v>144899.99</v>
      </c>
      <c r="J4651" s="67">
        <f t="shared" si="216"/>
        <v>0.44015946428571423</v>
      </c>
      <c r="K4651" s="39">
        <f t="shared" si="217"/>
        <v>0.86249994047619039</v>
      </c>
      <c r="L4651" s="2" t="str">
        <f t="shared" si="218"/>
        <v>AA</v>
      </c>
      <c r="M4651" s="2" t="s">
        <v>531</v>
      </c>
      <c r="N4651" s="2" t="s">
        <v>423</v>
      </c>
      <c r="O4651" s="2" t="s">
        <v>70</v>
      </c>
    </row>
    <row r="4652" spans="1:15">
      <c r="A4652" s="42">
        <v>41458</v>
      </c>
      <c r="B4652" s="42">
        <v>48733</v>
      </c>
      <c r="C4652" s="130">
        <v>239</v>
      </c>
      <c r="D4652" s="43">
        <v>8.5099999999999995E-2</v>
      </c>
      <c r="E4652" s="43">
        <v>7.4400000000000008E-2</v>
      </c>
      <c r="F4652" s="44">
        <v>190000</v>
      </c>
      <c r="G4652" s="44">
        <v>190000</v>
      </c>
      <c r="H4652" s="44">
        <v>131898.72</v>
      </c>
      <c r="I4652" s="44">
        <v>163999.99</v>
      </c>
      <c r="J4652" s="68">
        <f t="shared" si="216"/>
        <v>0.69420378947368422</v>
      </c>
      <c r="K4652" s="43">
        <f t="shared" si="217"/>
        <v>0.86315784210526314</v>
      </c>
      <c r="L4652" s="41" t="str">
        <f t="shared" si="218"/>
        <v>A</v>
      </c>
      <c r="M4652" s="41" t="s">
        <v>453</v>
      </c>
      <c r="N4652" s="41" t="s">
        <v>418</v>
      </c>
      <c r="O4652" s="41" t="s">
        <v>70</v>
      </c>
    </row>
    <row r="4653" spans="1:15">
      <c r="A4653" s="42">
        <v>41226</v>
      </c>
      <c r="B4653" s="42">
        <v>46094</v>
      </c>
      <c r="C4653" s="130">
        <v>160</v>
      </c>
      <c r="D4653" s="43">
        <v>8.5099999999999995E-2</v>
      </c>
      <c r="E4653" s="43">
        <v>0.08</v>
      </c>
      <c r="F4653" s="44">
        <v>200000</v>
      </c>
      <c r="G4653" s="44">
        <v>200000</v>
      </c>
      <c r="H4653" s="44">
        <v>115856.31</v>
      </c>
      <c r="I4653" s="44">
        <v>172699.79</v>
      </c>
      <c r="J4653" s="68">
        <f t="shared" si="216"/>
        <v>0.57928155000000003</v>
      </c>
      <c r="K4653" s="43">
        <f t="shared" si="217"/>
        <v>0.86349894999999999</v>
      </c>
      <c r="L4653" s="41" t="str">
        <f t="shared" si="218"/>
        <v>AA</v>
      </c>
      <c r="M4653" s="41" t="s">
        <v>467</v>
      </c>
      <c r="N4653" s="41" t="s">
        <v>425</v>
      </c>
      <c r="O4653" s="41" t="s">
        <v>70</v>
      </c>
    </row>
    <row r="4654" spans="1:15">
      <c r="A4654" s="42">
        <v>41242</v>
      </c>
      <c r="B4654" s="42">
        <v>47206</v>
      </c>
      <c r="C4654" s="130">
        <v>196</v>
      </c>
      <c r="D4654" s="43">
        <v>8.5099999999999995E-2</v>
      </c>
      <c r="E4654" s="43">
        <v>0.08</v>
      </c>
      <c r="F4654" s="44">
        <v>185000</v>
      </c>
      <c r="G4654" s="44">
        <v>185000</v>
      </c>
      <c r="H4654" s="44">
        <v>129151.92</v>
      </c>
      <c r="I4654" s="44">
        <v>159816.28</v>
      </c>
      <c r="J4654" s="68">
        <f t="shared" si="216"/>
        <v>0.69811848648648644</v>
      </c>
      <c r="K4654" s="43">
        <f t="shared" si="217"/>
        <v>0.86387178378378382</v>
      </c>
      <c r="L4654" s="41" t="str">
        <f t="shared" si="218"/>
        <v>A</v>
      </c>
      <c r="M4654" s="41" t="s">
        <v>858</v>
      </c>
      <c r="N4654" s="41" t="s">
        <v>417</v>
      </c>
      <c r="O4654" s="41" t="s">
        <v>70</v>
      </c>
    </row>
    <row r="4655" spans="1:15">
      <c r="A4655" s="38">
        <v>41190</v>
      </c>
      <c r="B4655" s="38">
        <v>45908</v>
      </c>
      <c r="C4655" s="131">
        <v>155</v>
      </c>
      <c r="D4655" s="39">
        <v>8.5099999999999995E-2</v>
      </c>
      <c r="E4655" s="39">
        <v>7.4400000000000008E-2</v>
      </c>
      <c r="F4655" s="40">
        <v>180000</v>
      </c>
      <c r="G4655" s="40">
        <v>180000</v>
      </c>
      <c r="H4655" s="40">
        <v>108300.43</v>
      </c>
      <c r="I4655" s="40">
        <v>155522.07999999999</v>
      </c>
      <c r="J4655" s="67">
        <f t="shared" si="216"/>
        <v>0.6016690555555555</v>
      </c>
      <c r="K4655" s="39">
        <f t="shared" si="217"/>
        <v>0.86401155555555553</v>
      </c>
      <c r="L4655" s="2" t="str">
        <f t="shared" si="218"/>
        <v>AA</v>
      </c>
      <c r="M4655" s="2" t="s">
        <v>495</v>
      </c>
      <c r="N4655" s="2" t="s">
        <v>424</v>
      </c>
      <c r="O4655" s="2" t="s">
        <v>70</v>
      </c>
    </row>
    <row r="4656" spans="1:15">
      <c r="A4656" s="38">
        <v>41478</v>
      </c>
      <c r="B4656" s="38">
        <v>54262</v>
      </c>
      <c r="C4656" s="131">
        <v>420</v>
      </c>
      <c r="D4656" s="39">
        <v>8.5099999999999995E-2</v>
      </c>
      <c r="E4656" s="39">
        <v>8.5099999999999995E-2</v>
      </c>
      <c r="F4656" s="40">
        <v>185000</v>
      </c>
      <c r="G4656" s="40">
        <v>185000</v>
      </c>
      <c r="H4656" s="40">
        <v>56128.27</v>
      </c>
      <c r="I4656" s="40">
        <v>159999.99</v>
      </c>
      <c r="J4656" s="67">
        <f t="shared" si="216"/>
        <v>0.30339605405405401</v>
      </c>
      <c r="K4656" s="39">
        <f t="shared" si="217"/>
        <v>0.86486481081081079</v>
      </c>
      <c r="L4656" s="2" t="str">
        <f t="shared" si="218"/>
        <v>AA</v>
      </c>
      <c r="M4656" s="2" t="s">
        <v>457</v>
      </c>
      <c r="N4656" s="2" t="s">
        <v>419</v>
      </c>
      <c r="O4656" s="2" t="s">
        <v>70</v>
      </c>
    </row>
    <row r="4657" spans="1:15">
      <c r="A4657" s="42">
        <v>41247</v>
      </c>
      <c r="B4657" s="42">
        <v>48003</v>
      </c>
      <c r="C4657" s="130">
        <v>222</v>
      </c>
      <c r="D4657" s="43">
        <v>8.5099999999999995E-2</v>
      </c>
      <c r="E4657" s="43">
        <v>7.5300000000000006E-2</v>
      </c>
      <c r="F4657" s="44">
        <v>135000</v>
      </c>
      <c r="G4657" s="44">
        <v>135000</v>
      </c>
      <c r="H4657" s="44">
        <v>91555.69</v>
      </c>
      <c r="I4657" s="44">
        <v>117000</v>
      </c>
      <c r="J4657" s="68">
        <f t="shared" si="216"/>
        <v>0.67819029629629635</v>
      </c>
      <c r="K4657" s="43">
        <f t="shared" si="217"/>
        <v>0.8666666666666667</v>
      </c>
      <c r="L4657" s="41" t="str">
        <f t="shared" si="218"/>
        <v>A</v>
      </c>
      <c r="M4657" s="41" t="s">
        <v>710</v>
      </c>
      <c r="N4657" s="41" t="s">
        <v>421</v>
      </c>
      <c r="O4657" s="41" t="s">
        <v>70</v>
      </c>
    </row>
    <row r="4658" spans="1:15">
      <c r="A4658" s="42">
        <v>41271</v>
      </c>
      <c r="B4658" s="42">
        <v>44163</v>
      </c>
      <c r="C4658" s="130">
        <v>95</v>
      </c>
      <c r="D4658" s="43">
        <v>8.5099999999999995E-2</v>
      </c>
      <c r="E4658" s="43">
        <v>7.4400000000000008E-2</v>
      </c>
      <c r="F4658" s="44">
        <v>189400</v>
      </c>
      <c r="G4658" s="44">
        <v>189400</v>
      </c>
      <c r="H4658" s="44">
        <v>112615.4</v>
      </c>
      <c r="I4658" s="44">
        <v>164349.68</v>
      </c>
      <c r="J4658" s="68">
        <f t="shared" si="216"/>
        <v>0.59459028511087642</v>
      </c>
      <c r="K4658" s="43">
        <f t="shared" si="217"/>
        <v>0.86773854276663143</v>
      </c>
      <c r="L4658" s="41" t="str">
        <f t="shared" si="218"/>
        <v>AA</v>
      </c>
      <c r="M4658" s="41" t="s">
        <v>609</v>
      </c>
      <c r="N4658" s="41" t="s">
        <v>428</v>
      </c>
      <c r="O4658" s="41" t="s">
        <v>70</v>
      </c>
    </row>
    <row r="4659" spans="1:15">
      <c r="A4659" s="38">
        <v>41249</v>
      </c>
      <c r="B4659" s="38">
        <v>43530</v>
      </c>
      <c r="C4659" s="131">
        <v>75</v>
      </c>
      <c r="D4659" s="39">
        <v>8.5099999999999995E-2</v>
      </c>
      <c r="E4659" s="39">
        <v>7.5300000000000006E-2</v>
      </c>
      <c r="F4659" s="40">
        <v>145000</v>
      </c>
      <c r="G4659" s="40">
        <v>145000</v>
      </c>
      <c r="H4659" s="40">
        <v>63904.49</v>
      </c>
      <c r="I4659" s="40">
        <v>125999.99</v>
      </c>
      <c r="J4659" s="67">
        <f t="shared" si="216"/>
        <v>0.44072062068965517</v>
      </c>
      <c r="K4659" s="39">
        <f t="shared" si="217"/>
        <v>0.86896544827586208</v>
      </c>
      <c r="L4659" s="2" t="str">
        <f t="shared" si="218"/>
        <v>AA</v>
      </c>
      <c r="M4659" s="2" t="s">
        <v>475</v>
      </c>
      <c r="N4659" s="2" t="s">
        <v>427</v>
      </c>
      <c r="O4659" s="2" t="s">
        <v>70</v>
      </c>
    </row>
    <row r="4660" spans="1:15">
      <c r="A4660" s="38">
        <v>41655</v>
      </c>
      <c r="B4660" s="38">
        <v>47558</v>
      </c>
      <c r="C4660" s="131">
        <v>194</v>
      </c>
      <c r="D4660" s="39">
        <v>8.5099999999999995E-2</v>
      </c>
      <c r="E4660" s="39">
        <v>7.4400000000000008E-2</v>
      </c>
      <c r="F4660" s="40">
        <v>75000</v>
      </c>
      <c r="G4660" s="40">
        <v>75000</v>
      </c>
      <c r="H4660" s="40">
        <v>51365.93</v>
      </c>
      <c r="I4660" s="40">
        <v>65249.99</v>
      </c>
      <c r="J4660" s="67">
        <f t="shared" si="216"/>
        <v>0.68487906666666665</v>
      </c>
      <c r="K4660" s="39">
        <f t="shared" si="217"/>
        <v>0.86999986666666662</v>
      </c>
      <c r="L4660" s="2" t="str">
        <f t="shared" si="218"/>
        <v>A</v>
      </c>
      <c r="M4660" s="2" t="s">
        <v>1546</v>
      </c>
      <c r="N4660" s="2" t="s">
        <v>431</v>
      </c>
      <c r="O4660" s="2" t="s">
        <v>70</v>
      </c>
    </row>
    <row r="4661" spans="1:15">
      <c r="A4661" s="38">
        <v>41361</v>
      </c>
      <c r="B4661" s="38">
        <v>52318</v>
      </c>
      <c r="C4661" s="131">
        <v>360</v>
      </c>
      <c r="D4661" s="39">
        <v>8.5099999999999995E-2</v>
      </c>
      <c r="E4661" s="39">
        <v>0.08</v>
      </c>
      <c r="F4661" s="40">
        <v>168500</v>
      </c>
      <c r="G4661" s="40">
        <v>168500</v>
      </c>
      <c r="H4661" s="40">
        <v>111846.18</v>
      </c>
      <c r="I4661" s="40">
        <v>146700</v>
      </c>
      <c r="J4661" s="67">
        <f t="shared" si="216"/>
        <v>0.66377554896142432</v>
      </c>
      <c r="K4661" s="39">
        <f t="shared" si="217"/>
        <v>0.87062314540059349</v>
      </c>
      <c r="L4661" s="2" t="str">
        <f t="shared" si="218"/>
        <v>A</v>
      </c>
      <c r="M4661" s="2" t="s">
        <v>564</v>
      </c>
      <c r="N4661" s="2" t="s">
        <v>417</v>
      </c>
      <c r="O4661" s="2" t="s">
        <v>70</v>
      </c>
    </row>
    <row r="4662" spans="1:15">
      <c r="A4662" s="42">
        <v>41542</v>
      </c>
      <c r="B4662" s="42">
        <v>46959</v>
      </c>
      <c r="C4662" s="130">
        <v>178</v>
      </c>
      <c r="D4662" s="43">
        <v>8.5099999999999995E-2</v>
      </c>
      <c r="E4662" s="43">
        <v>0.08</v>
      </c>
      <c r="F4662" s="44">
        <v>151686</v>
      </c>
      <c r="G4662" s="44">
        <v>151686</v>
      </c>
      <c r="H4662" s="44">
        <v>98566.46</v>
      </c>
      <c r="I4662" s="44">
        <v>132229.29</v>
      </c>
      <c r="J4662" s="68">
        <f t="shared" si="216"/>
        <v>0.64980591485041472</v>
      </c>
      <c r="K4662" s="43">
        <f t="shared" si="217"/>
        <v>0.8717303508563744</v>
      </c>
      <c r="L4662" s="41" t="str">
        <f t="shared" si="218"/>
        <v>AA</v>
      </c>
      <c r="M4662" s="41" t="s">
        <v>548</v>
      </c>
      <c r="N4662" s="41" t="s">
        <v>433</v>
      </c>
      <c r="O4662" s="41" t="s">
        <v>70</v>
      </c>
    </row>
    <row r="4663" spans="1:15">
      <c r="A4663" s="38">
        <v>41134</v>
      </c>
      <c r="B4663" s="38">
        <v>46247</v>
      </c>
      <c r="C4663" s="131">
        <v>168</v>
      </c>
      <c r="D4663" s="39">
        <v>8.5099999999999995E-2</v>
      </c>
      <c r="E4663" s="39">
        <v>0.08</v>
      </c>
      <c r="F4663" s="40">
        <v>90000</v>
      </c>
      <c r="G4663" s="40">
        <v>90000</v>
      </c>
      <c r="H4663" s="40">
        <v>56969.22</v>
      </c>
      <c r="I4663" s="40">
        <v>78500</v>
      </c>
      <c r="J4663" s="67">
        <f t="shared" si="216"/>
        <v>0.63299133333333335</v>
      </c>
      <c r="K4663" s="39">
        <f t="shared" si="217"/>
        <v>0.87222222222222223</v>
      </c>
      <c r="L4663" s="2" t="str">
        <f t="shared" si="218"/>
        <v>AA</v>
      </c>
      <c r="M4663" s="2" t="s">
        <v>1624</v>
      </c>
      <c r="N4663" s="2" t="s">
        <v>417</v>
      </c>
      <c r="O4663" s="2" t="s">
        <v>70</v>
      </c>
    </row>
    <row r="4664" spans="1:15">
      <c r="A4664" s="42">
        <v>41730</v>
      </c>
      <c r="B4664" s="42">
        <v>42917</v>
      </c>
      <c r="C4664" s="130">
        <v>39</v>
      </c>
      <c r="D4664" s="43">
        <v>8.5099999999999995E-2</v>
      </c>
      <c r="E4664" s="43">
        <v>7.4400000000000008E-2</v>
      </c>
      <c r="F4664" s="44">
        <v>196000</v>
      </c>
      <c r="G4664" s="44">
        <v>196000</v>
      </c>
      <c r="H4664" s="44">
        <v>32295.03</v>
      </c>
      <c r="I4664" s="44">
        <v>170999.99</v>
      </c>
      <c r="J4664" s="68">
        <f t="shared" si="216"/>
        <v>0.1647705612244898</v>
      </c>
      <c r="K4664" s="43">
        <f t="shared" si="217"/>
        <v>0.87244892857142853</v>
      </c>
      <c r="L4664" s="41" t="str">
        <f t="shared" si="218"/>
        <v>AA</v>
      </c>
      <c r="M4664" s="41" t="s">
        <v>476</v>
      </c>
      <c r="N4664" s="41" t="s">
        <v>421</v>
      </c>
      <c r="O4664" s="41" t="s">
        <v>70</v>
      </c>
    </row>
    <row r="4665" spans="1:15">
      <c r="A4665" s="42">
        <v>41389</v>
      </c>
      <c r="B4665" s="42">
        <v>48573</v>
      </c>
      <c r="C4665" s="130">
        <v>236</v>
      </c>
      <c r="D4665" s="43">
        <v>8.5099999999999995E-2</v>
      </c>
      <c r="E4665" s="43">
        <v>0.08</v>
      </c>
      <c r="F4665" s="44">
        <v>185000</v>
      </c>
      <c r="G4665" s="44">
        <v>185000</v>
      </c>
      <c r="H4665" s="44">
        <v>129347.82</v>
      </c>
      <c r="I4665" s="44">
        <v>161440.81</v>
      </c>
      <c r="J4665" s="68">
        <f t="shared" si="216"/>
        <v>0.69917740540540541</v>
      </c>
      <c r="K4665" s="43">
        <f t="shared" si="217"/>
        <v>0.87265302702702696</v>
      </c>
      <c r="L4665" s="41" t="str">
        <f t="shared" si="218"/>
        <v>A</v>
      </c>
      <c r="M4665" s="41" t="s">
        <v>527</v>
      </c>
      <c r="N4665" s="41" t="s">
        <v>419</v>
      </c>
      <c r="O4665" s="41" t="s">
        <v>70</v>
      </c>
    </row>
    <row r="4666" spans="1:15">
      <c r="A4666" s="38">
        <v>41095</v>
      </c>
      <c r="B4666" s="38">
        <v>47304</v>
      </c>
      <c r="C4666" s="131">
        <v>204</v>
      </c>
      <c r="D4666" s="39">
        <v>8.5099999999999995E-2</v>
      </c>
      <c r="E4666" s="39">
        <v>7.5300000000000006E-2</v>
      </c>
      <c r="F4666" s="40">
        <v>110000</v>
      </c>
      <c r="G4666" s="40">
        <v>110000</v>
      </c>
      <c r="H4666" s="40">
        <v>60048.08</v>
      </c>
      <c r="I4666" s="40">
        <v>96057.12</v>
      </c>
      <c r="J4666" s="67">
        <f t="shared" si="216"/>
        <v>0.54589163636363636</v>
      </c>
      <c r="K4666" s="39">
        <f t="shared" si="217"/>
        <v>0.87324654545454539</v>
      </c>
      <c r="L4666" s="2" t="str">
        <f t="shared" si="218"/>
        <v>AA</v>
      </c>
      <c r="M4666" s="2" t="s">
        <v>957</v>
      </c>
      <c r="N4666" s="2" t="s">
        <v>418</v>
      </c>
      <c r="O4666" s="2" t="s">
        <v>70</v>
      </c>
    </row>
    <row r="4667" spans="1:15">
      <c r="A4667" s="38">
        <v>41137</v>
      </c>
      <c r="B4667" s="38">
        <v>43937</v>
      </c>
      <c r="C4667" s="131">
        <v>92</v>
      </c>
      <c r="D4667" s="39">
        <v>8.5099999999999995E-2</v>
      </c>
      <c r="E4667" s="39">
        <v>8.5099999999999995E-2</v>
      </c>
      <c r="F4667" s="40">
        <v>170000</v>
      </c>
      <c r="G4667" s="40">
        <v>170000</v>
      </c>
      <c r="H4667" s="40">
        <v>101376.06</v>
      </c>
      <c r="I4667" s="40">
        <v>148499.99</v>
      </c>
      <c r="J4667" s="67">
        <f t="shared" si="216"/>
        <v>0.59632976470588239</v>
      </c>
      <c r="K4667" s="39">
        <f t="shared" si="217"/>
        <v>0.8735293529411764</v>
      </c>
      <c r="L4667" s="2" t="str">
        <f t="shared" si="218"/>
        <v>AA</v>
      </c>
      <c r="M4667" s="2" t="s">
        <v>538</v>
      </c>
      <c r="N4667" s="2" t="s">
        <v>417</v>
      </c>
      <c r="O4667" s="2" t="s">
        <v>70</v>
      </c>
    </row>
    <row r="4668" spans="1:15">
      <c r="A4668" s="38">
        <v>41093</v>
      </c>
      <c r="B4668" s="38">
        <v>44988</v>
      </c>
      <c r="C4668" s="131">
        <v>128</v>
      </c>
      <c r="D4668" s="39">
        <v>8.5099999999999995E-2</v>
      </c>
      <c r="E4668" s="39">
        <v>7.4400000000000008E-2</v>
      </c>
      <c r="F4668" s="40">
        <v>170000</v>
      </c>
      <c r="G4668" s="40">
        <v>170000</v>
      </c>
      <c r="H4668" s="40">
        <v>92475.63</v>
      </c>
      <c r="I4668" s="40">
        <v>148499.99</v>
      </c>
      <c r="J4668" s="67">
        <f t="shared" si="216"/>
        <v>0.54397429411764708</v>
      </c>
      <c r="K4668" s="39">
        <f t="shared" si="217"/>
        <v>0.8735293529411764</v>
      </c>
      <c r="L4668" s="2" t="str">
        <f t="shared" si="218"/>
        <v>AA</v>
      </c>
      <c r="M4668" s="2" t="s">
        <v>634</v>
      </c>
      <c r="N4668" s="2" t="s">
        <v>421</v>
      </c>
      <c r="O4668" s="2" t="s">
        <v>70</v>
      </c>
    </row>
    <row r="4669" spans="1:15">
      <c r="A4669" s="42">
        <v>41533</v>
      </c>
      <c r="B4669" s="42">
        <v>45185</v>
      </c>
      <c r="C4669" s="130">
        <v>120</v>
      </c>
      <c r="D4669" s="43">
        <v>8.5099999999999995E-2</v>
      </c>
      <c r="E4669" s="43">
        <v>0.08</v>
      </c>
      <c r="F4669" s="44">
        <v>110000</v>
      </c>
      <c r="G4669" s="44">
        <v>110000</v>
      </c>
      <c r="H4669" s="44">
        <v>75329.98</v>
      </c>
      <c r="I4669" s="44">
        <v>96326.88</v>
      </c>
      <c r="J4669" s="68">
        <f t="shared" si="216"/>
        <v>0.68481799999999993</v>
      </c>
      <c r="K4669" s="43">
        <f t="shared" si="217"/>
        <v>0.87569890909090908</v>
      </c>
      <c r="L4669" s="41" t="str">
        <f t="shared" si="218"/>
        <v>A</v>
      </c>
      <c r="M4669" s="41" t="s">
        <v>722</v>
      </c>
      <c r="N4669" s="41" t="s">
        <v>417</v>
      </c>
      <c r="O4669" s="41" t="s">
        <v>70</v>
      </c>
    </row>
    <row r="4670" spans="1:15">
      <c r="A4670" s="38">
        <v>41506</v>
      </c>
      <c r="B4670" s="38">
        <v>54290</v>
      </c>
      <c r="C4670" s="131">
        <v>420</v>
      </c>
      <c r="D4670" s="39">
        <v>8.5099999999999995E-2</v>
      </c>
      <c r="E4670" s="39">
        <v>7.5300000000000006E-2</v>
      </c>
      <c r="F4670" s="40">
        <v>190000</v>
      </c>
      <c r="G4670" s="40">
        <v>190000</v>
      </c>
      <c r="H4670" s="40">
        <v>125741.96</v>
      </c>
      <c r="I4670" s="40">
        <v>166499.99</v>
      </c>
      <c r="J4670" s="67">
        <f t="shared" si="216"/>
        <v>0.66179978947368423</v>
      </c>
      <c r="K4670" s="39">
        <f t="shared" si="217"/>
        <v>0.87631573684210518</v>
      </c>
      <c r="L4670" s="2" t="str">
        <f t="shared" si="218"/>
        <v>A</v>
      </c>
      <c r="M4670" s="2" t="s">
        <v>1207</v>
      </c>
      <c r="N4670" s="2" t="s">
        <v>423</v>
      </c>
      <c r="O4670" s="2" t="s">
        <v>70</v>
      </c>
    </row>
    <row r="4671" spans="1:15">
      <c r="A4671" s="38">
        <v>41072</v>
      </c>
      <c r="B4671" s="38">
        <v>52029</v>
      </c>
      <c r="C4671" s="131">
        <v>360</v>
      </c>
      <c r="D4671" s="39">
        <v>8.5099999999999995E-2</v>
      </c>
      <c r="E4671" s="39">
        <v>7.5300000000000006E-2</v>
      </c>
      <c r="F4671" s="40">
        <v>120000</v>
      </c>
      <c r="G4671" s="40">
        <v>120000</v>
      </c>
      <c r="H4671" s="40">
        <v>69177.84</v>
      </c>
      <c r="I4671" s="40">
        <v>105299.99</v>
      </c>
      <c r="J4671" s="67">
        <f t="shared" si="216"/>
        <v>0.57648199999999994</v>
      </c>
      <c r="K4671" s="39">
        <f t="shared" si="217"/>
        <v>0.87749991666666671</v>
      </c>
      <c r="L4671" s="2" t="str">
        <f t="shared" si="218"/>
        <v>AA</v>
      </c>
      <c r="M4671" s="2" t="s">
        <v>457</v>
      </c>
      <c r="N4671" s="2" t="s">
        <v>419</v>
      </c>
      <c r="O4671" s="2" t="s">
        <v>70</v>
      </c>
    </row>
    <row r="4672" spans="1:15">
      <c r="A4672" s="42">
        <v>41264</v>
      </c>
      <c r="B4672" s="42">
        <v>44916</v>
      </c>
      <c r="C4672" s="130">
        <v>120</v>
      </c>
      <c r="D4672" s="43">
        <v>8.5099999999999995E-2</v>
      </c>
      <c r="E4672" s="43">
        <v>0.08</v>
      </c>
      <c r="F4672" s="44">
        <v>112000</v>
      </c>
      <c r="G4672" s="44">
        <v>112000</v>
      </c>
      <c r="H4672" s="44">
        <v>78043.12</v>
      </c>
      <c r="I4672" s="44">
        <v>98439.18</v>
      </c>
      <c r="J4672" s="68">
        <f t="shared" si="216"/>
        <v>0.69681357142857137</v>
      </c>
      <c r="K4672" s="43">
        <f t="shared" si="217"/>
        <v>0.87892124999999999</v>
      </c>
      <c r="L4672" s="41" t="str">
        <f t="shared" si="218"/>
        <v>A</v>
      </c>
      <c r="M4672" s="41" t="s">
        <v>540</v>
      </c>
      <c r="N4672" s="41" t="s">
        <v>423</v>
      </c>
      <c r="O4672" s="41" t="s">
        <v>70</v>
      </c>
    </row>
    <row r="4673" spans="1:15">
      <c r="A4673" s="38">
        <v>41124</v>
      </c>
      <c r="B4673" s="38">
        <v>46602</v>
      </c>
      <c r="C4673" s="131">
        <v>180</v>
      </c>
      <c r="D4673" s="39">
        <v>8.5099999999999995E-2</v>
      </c>
      <c r="E4673" s="39">
        <v>7.4400000000000008E-2</v>
      </c>
      <c r="F4673" s="40">
        <v>170300</v>
      </c>
      <c r="G4673" s="40">
        <v>170300</v>
      </c>
      <c r="H4673" s="40">
        <v>104790.37</v>
      </c>
      <c r="I4673" s="40">
        <v>149999.99</v>
      </c>
      <c r="J4673" s="67">
        <f t="shared" si="216"/>
        <v>0.615328068115091</v>
      </c>
      <c r="K4673" s="39">
        <f t="shared" si="217"/>
        <v>0.8807985320023487</v>
      </c>
      <c r="L4673" s="2" t="str">
        <f t="shared" si="218"/>
        <v>AA</v>
      </c>
      <c r="M4673" s="2" t="s">
        <v>566</v>
      </c>
      <c r="N4673" s="2" t="s">
        <v>420</v>
      </c>
      <c r="O4673" s="2" t="s">
        <v>70</v>
      </c>
    </row>
    <row r="4674" spans="1:15">
      <c r="A4674" s="38">
        <v>41376</v>
      </c>
      <c r="B4674" s="38">
        <v>52333</v>
      </c>
      <c r="C4674" s="131">
        <v>360</v>
      </c>
      <c r="D4674" s="39">
        <v>8.5099999999999995E-2</v>
      </c>
      <c r="E4674" s="39">
        <v>7.4400000000000008E-2</v>
      </c>
      <c r="F4674" s="40">
        <v>140672</v>
      </c>
      <c r="G4674" s="40">
        <v>140672</v>
      </c>
      <c r="H4674" s="40">
        <v>93329.82</v>
      </c>
      <c r="I4674" s="40">
        <v>123947.99</v>
      </c>
      <c r="J4674" s="67">
        <f t="shared" si="216"/>
        <v>0.66345697793448599</v>
      </c>
      <c r="K4674" s="39">
        <f t="shared" si="217"/>
        <v>0.88111344119654234</v>
      </c>
      <c r="L4674" s="2" t="str">
        <f t="shared" si="218"/>
        <v>A</v>
      </c>
      <c r="M4674" s="2" t="s">
        <v>489</v>
      </c>
      <c r="N4674" s="2" t="s">
        <v>415</v>
      </c>
      <c r="O4674" s="2" t="s">
        <v>70</v>
      </c>
    </row>
    <row r="4675" spans="1:15">
      <c r="A4675" s="38">
        <v>41429</v>
      </c>
      <c r="B4675" s="38">
        <v>44412</v>
      </c>
      <c r="C4675" s="131">
        <v>98</v>
      </c>
      <c r="D4675" s="39">
        <v>8.5099999999999995E-2</v>
      </c>
      <c r="E4675" s="39">
        <v>0.08</v>
      </c>
      <c r="F4675" s="40">
        <v>130000</v>
      </c>
      <c r="G4675" s="40">
        <v>130000</v>
      </c>
      <c r="H4675" s="40">
        <v>55503.57</v>
      </c>
      <c r="I4675" s="40">
        <v>114692.28</v>
      </c>
      <c r="J4675" s="67">
        <f t="shared" ref="J4675:J4738" si="219">H4675/G4675</f>
        <v>0.42695053846153846</v>
      </c>
      <c r="K4675" s="39">
        <f t="shared" ref="K4675:K4738" si="220">I4675/G4675</f>
        <v>0.88224830769230767</v>
      </c>
      <c r="L4675" s="2" t="str">
        <f t="shared" ref="L4675:L4738" si="221">IF(J4675&lt;=65%,"AA",IF(J4675&lt;=75%,"A",IF(J4675&lt;=85%,"B","C")))</f>
        <v>AA</v>
      </c>
      <c r="M4675" s="2" t="s">
        <v>824</v>
      </c>
      <c r="N4675" s="2" t="s">
        <v>418</v>
      </c>
      <c r="O4675" s="2" t="s">
        <v>70</v>
      </c>
    </row>
    <row r="4676" spans="1:15">
      <c r="A4676" s="38">
        <v>41737</v>
      </c>
      <c r="B4676" s="38">
        <v>52695</v>
      </c>
      <c r="C4676" s="131">
        <v>360</v>
      </c>
      <c r="D4676" s="39">
        <v>8.5099999999999995E-2</v>
      </c>
      <c r="E4676" s="39">
        <v>7.5300000000000006E-2</v>
      </c>
      <c r="F4676" s="40">
        <v>190000</v>
      </c>
      <c r="G4676" s="40">
        <v>190000</v>
      </c>
      <c r="H4676" s="40">
        <v>103055.22</v>
      </c>
      <c r="I4676" s="40">
        <v>167799.99</v>
      </c>
      <c r="J4676" s="67">
        <f t="shared" si="219"/>
        <v>0.54239589473684213</v>
      </c>
      <c r="K4676" s="39">
        <f t="shared" si="220"/>
        <v>0.88315784210526316</v>
      </c>
      <c r="L4676" s="2" t="str">
        <f t="shared" si="221"/>
        <v>AA</v>
      </c>
      <c r="M4676" s="2" t="s">
        <v>554</v>
      </c>
      <c r="N4676" s="2" t="s">
        <v>417</v>
      </c>
      <c r="O4676" s="2" t="s">
        <v>70</v>
      </c>
    </row>
    <row r="4677" spans="1:15">
      <c r="A4677" s="42">
        <v>41172</v>
      </c>
      <c r="B4677" s="42">
        <v>44824</v>
      </c>
      <c r="C4677" s="130">
        <v>120</v>
      </c>
      <c r="D4677" s="43">
        <v>8.5099999999999995E-2</v>
      </c>
      <c r="E4677" s="43">
        <v>7.4400000000000008E-2</v>
      </c>
      <c r="F4677" s="44">
        <v>79256</v>
      </c>
      <c r="G4677" s="44">
        <v>79256</v>
      </c>
      <c r="H4677" s="44">
        <v>53749.29</v>
      </c>
      <c r="I4677" s="44">
        <v>69999.990000000005</v>
      </c>
      <c r="J4677" s="68">
        <f t="shared" si="219"/>
        <v>0.67817313515695976</v>
      </c>
      <c r="K4677" s="43">
        <f t="shared" si="220"/>
        <v>0.88321376299586163</v>
      </c>
      <c r="L4677" s="41" t="str">
        <f t="shared" si="221"/>
        <v>A</v>
      </c>
      <c r="M4677" s="41" t="s">
        <v>356</v>
      </c>
      <c r="N4677" s="41" t="s">
        <v>424</v>
      </c>
      <c r="O4677" s="41" t="s">
        <v>70</v>
      </c>
    </row>
    <row r="4678" spans="1:15">
      <c r="A4678" s="42">
        <v>41138</v>
      </c>
      <c r="B4678" s="42">
        <v>52095</v>
      </c>
      <c r="C4678" s="130">
        <v>360</v>
      </c>
      <c r="D4678" s="43">
        <v>8.5099999999999995E-2</v>
      </c>
      <c r="E4678" s="43">
        <v>0.08</v>
      </c>
      <c r="F4678" s="44">
        <v>168000</v>
      </c>
      <c r="G4678" s="44">
        <v>168000</v>
      </c>
      <c r="H4678" s="44">
        <v>116332.91</v>
      </c>
      <c r="I4678" s="44">
        <v>148499.99</v>
      </c>
      <c r="J4678" s="68">
        <f t="shared" si="219"/>
        <v>0.69245779761904769</v>
      </c>
      <c r="K4678" s="43">
        <f t="shared" si="220"/>
        <v>0.88392851190476185</v>
      </c>
      <c r="L4678" s="41" t="str">
        <f t="shared" si="221"/>
        <v>A</v>
      </c>
      <c r="M4678" s="41" t="s">
        <v>511</v>
      </c>
      <c r="N4678" s="41" t="s">
        <v>422</v>
      </c>
      <c r="O4678" s="41" t="s">
        <v>70</v>
      </c>
    </row>
    <row r="4679" spans="1:15">
      <c r="A4679" s="42">
        <v>41201</v>
      </c>
      <c r="B4679" s="42">
        <v>53984</v>
      </c>
      <c r="C4679" s="130">
        <v>420</v>
      </c>
      <c r="D4679" s="43">
        <v>8.5099999999999995E-2</v>
      </c>
      <c r="E4679" s="43">
        <v>7.8100000000000003E-2</v>
      </c>
      <c r="F4679" s="44">
        <v>130200</v>
      </c>
      <c r="G4679" s="44">
        <v>130200</v>
      </c>
      <c r="H4679" s="44">
        <v>72761.38</v>
      </c>
      <c r="I4679" s="44">
        <v>115352.8</v>
      </c>
      <c r="J4679" s="68">
        <f t="shared" si="219"/>
        <v>0.55884316436251924</v>
      </c>
      <c r="K4679" s="43">
        <f t="shared" si="220"/>
        <v>0.88596620583717356</v>
      </c>
      <c r="L4679" s="41" t="str">
        <f t="shared" si="221"/>
        <v>AA</v>
      </c>
      <c r="M4679" s="41" t="s">
        <v>601</v>
      </c>
      <c r="N4679" s="41" t="s">
        <v>435</v>
      </c>
      <c r="O4679" s="41" t="s">
        <v>70</v>
      </c>
    </row>
    <row r="4680" spans="1:15">
      <c r="A4680" s="38">
        <v>41205</v>
      </c>
      <c r="B4680" s="38">
        <v>50336</v>
      </c>
      <c r="C4680" s="131">
        <v>300</v>
      </c>
      <c r="D4680" s="39">
        <v>8.5099999999999995E-2</v>
      </c>
      <c r="E4680" s="39">
        <v>0.08</v>
      </c>
      <c r="F4680" s="40">
        <v>138000</v>
      </c>
      <c r="G4680" s="40">
        <v>138000</v>
      </c>
      <c r="H4680" s="40">
        <v>96481.47</v>
      </c>
      <c r="I4680" s="40">
        <v>122342.72</v>
      </c>
      <c r="J4680" s="67">
        <f t="shared" si="219"/>
        <v>0.69914108695652177</v>
      </c>
      <c r="K4680" s="39">
        <f t="shared" si="220"/>
        <v>0.88654144927536238</v>
      </c>
      <c r="L4680" s="2" t="str">
        <f t="shared" si="221"/>
        <v>A</v>
      </c>
      <c r="M4680" s="2" t="s">
        <v>619</v>
      </c>
      <c r="N4680" s="2" t="s">
        <v>427</v>
      </c>
      <c r="O4680" s="2" t="s">
        <v>70</v>
      </c>
    </row>
    <row r="4681" spans="1:15">
      <c r="A4681" s="38">
        <v>41199</v>
      </c>
      <c r="B4681" s="38">
        <v>43725</v>
      </c>
      <c r="C4681" s="131">
        <v>83</v>
      </c>
      <c r="D4681" s="39">
        <v>8.5099999999999995E-2</v>
      </c>
      <c r="E4681" s="39">
        <v>7.4400000000000008E-2</v>
      </c>
      <c r="F4681" s="40">
        <v>91000</v>
      </c>
      <c r="G4681" s="40">
        <v>91000</v>
      </c>
      <c r="H4681" s="40">
        <v>48811.83</v>
      </c>
      <c r="I4681" s="40">
        <v>80749.38</v>
      </c>
      <c r="J4681" s="67">
        <f t="shared" si="219"/>
        <v>0.53639373626373632</v>
      </c>
      <c r="K4681" s="39">
        <f t="shared" si="220"/>
        <v>0.88735582417582426</v>
      </c>
      <c r="L4681" s="2" t="str">
        <f t="shared" si="221"/>
        <v>AA</v>
      </c>
      <c r="M4681" s="2" t="s">
        <v>1571</v>
      </c>
      <c r="N4681" s="2" t="s">
        <v>427</v>
      </c>
      <c r="O4681" s="2" t="s">
        <v>70</v>
      </c>
    </row>
    <row r="4682" spans="1:15">
      <c r="A4682" s="38">
        <v>41439</v>
      </c>
      <c r="B4682" s="38">
        <v>51393</v>
      </c>
      <c r="C4682" s="131">
        <v>327</v>
      </c>
      <c r="D4682" s="39">
        <v>8.5099999999999995E-2</v>
      </c>
      <c r="E4682" s="39">
        <v>0.08</v>
      </c>
      <c r="F4682" s="40">
        <v>125000</v>
      </c>
      <c r="G4682" s="40">
        <v>125000</v>
      </c>
      <c r="H4682" s="40">
        <v>69268.72</v>
      </c>
      <c r="I4682" s="40">
        <v>111000</v>
      </c>
      <c r="J4682" s="67">
        <f t="shared" si="219"/>
        <v>0.55414976000000005</v>
      </c>
      <c r="K4682" s="39">
        <f t="shared" si="220"/>
        <v>0.88800000000000001</v>
      </c>
      <c r="L4682" s="2" t="str">
        <f t="shared" si="221"/>
        <v>AA</v>
      </c>
      <c r="M4682" s="2" t="s">
        <v>652</v>
      </c>
      <c r="N4682" s="2" t="s">
        <v>417</v>
      </c>
      <c r="O4682" s="2" t="s">
        <v>70</v>
      </c>
    </row>
    <row r="4683" spans="1:15">
      <c r="A4683" s="38">
        <v>41698</v>
      </c>
      <c r="B4683" s="38">
        <v>54482</v>
      </c>
      <c r="C4683" s="131">
        <v>420</v>
      </c>
      <c r="D4683" s="39">
        <v>8.5099999999999995E-2</v>
      </c>
      <c r="E4683" s="39">
        <v>7.4400000000000008E-2</v>
      </c>
      <c r="F4683" s="40">
        <v>153000</v>
      </c>
      <c r="G4683" s="40">
        <v>153000</v>
      </c>
      <c r="H4683" s="40">
        <v>44587.16</v>
      </c>
      <c r="I4683" s="40">
        <v>135899.99</v>
      </c>
      <c r="J4683" s="67">
        <f t="shared" si="219"/>
        <v>0.29141934640522876</v>
      </c>
      <c r="K4683" s="39">
        <f t="shared" si="220"/>
        <v>0.88823522875816985</v>
      </c>
      <c r="L4683" s="2" t="str">
        <f t="shared" si="221"/>
        <v>AA</v>
      </c>
      <c r="M4683" s="2" t="s">
        <v>505</v>
      </c>
      <c r="N4683" s="2" t="s">
        <v>424</v>
      </c>
      <c r="O4683" s="2" t="s">
        <v>70</v>
      </c>
    </row>
    <row r="4684" spans="1:15">
      <c r="A4684" s="42">
        <v>41121</v>
      </c>
      <c r="B4684" s="42">
        <v>47603</v>
      </c>
      <c r="C4684" s="130">
        <v>213</v>
      </c>
      <c r="D4684" s="43">
        <v>8.5099999999999995E-2</v>
      </c>
      <c r="E4684" s="43">
        <v>7.4400000000000008E-2</v>
      </c>
      <c r="F4684" s="44">
        <v>197000</v>
      </c>
      <c r="G4684" s="44">
        <v>197000</v>
      </c>
      <c r="H4684" s="44">
        <v>137052.76</v>
      </c>
      <c r="I4684" s="44">
        <v>174999.99</v>
      </c>
      <c r="J4684" s="68">
        <f t="shared" si="219"/>
        <v>0.69569928934010161</v>
      </c>
      <c r="K4684" s="43">
        <f t="shared" si="220"/>
        <v>0.8883248223350253</v>
      </c>
      <c r="L4684" s="41" t="str">
        <f t="shared" si="221"/>
        <v>A</v>
      </c>
      <c r="M4684" s="41" t="s">
        <v>634</v>
      </c>
      <c r="N4684" s="41" t="s">
        <v>421</v>
      </c>
      <c r="O4684" s="41" t="s">
        <v>70</v>
      </c>
    </row>
    <row r="4685" spans="1:15">
      <c r="A4685" s="42">
        <v>41099</v>
      </c>
      <c r="B4685" s="42">
        <v>48435</v>
      </c>
      <c r="C4685" s="130">
        <v>241</v>
      </c>
      <c r="D4685" s="43">
        <v>8.5099999999999995E-2</v>
      </c>
      <c r="E4685" s="43">
        <v>0.08</v>
      </c>
      <c r="F4685" s="44">
        <v>138771</v>
      </c>
      <c r="G4685" s="44">
        <v>138771</v>
      </c>
      <c r="H4685" s="44">
        <v>95730.36</v>
      </c>
      <c r="I4685" s="44">
        <v>123299.99</v>
      </c>
      <c r="J4685" s="68">
        <f t="shared" si="219"/>
        <v>0.68984413169898606</v>
      </c>
      <c r="K4685" s="43">
        <f t="shared" si="220"/>
        <v>0.88851409876703347</v>
      </c>
      <c r="L4685" s="41" t="str">
        <f t="shared" si="221"/>
        <v>A</v>
      </c>
      <c r="M4685" s="41" t="s">
        <v>475</v>
      </c>
      <c r="N4685" s="41" t="s">
        <v>427</v>
      </c>
      <c r="O4685" s="41" t="s">
        <v>70</v>
      </c>
    </row>
    <row r="4686" spans="1:15">
      <c r="A4686" s="42">
        <v>41656</v>
      </c>
      <c r="B4686" s="42">
        <v>47500</v>
      </c>
      <c r="C4686" s="130">
        <v>192</v>
      </c>
      <c r="D4686" s="43">
        <v>8.5099999999999995E-2</v>
      </c>
      <c r="E4686" s="43">
        <v>0.08</v>
      </c>
      <c r="F4686" s="44">
        <v>90000</v>
      </c>
      <c r="G4686" s="44">
        <v>90000</v>
      </c>
      <c r="H4686" s="44">
        <v>61303.21</v>
      </c>
      <c r="I4686" s="44">
        <v>79999.990000000005</v>
      </c>
      <c r="J4686" s="68">
        <f t="shared" si="219"/>
        <v>0.68114677777777777</v>
      </c>
      <c r="K4686" s="43">
        <f t="shared" si="220"/>
        <v>0.88888877777777786</v>
      </c>
      <c r="L4686" s="41" t="str">
        <f t="shared" si="221"/>
        <v>A</v>
      </c>
      <c r="M4686" s="41" t="s">
        <v>457</v>
      </c>
      <c r="N4686" s="41" t="s">
        <v>419</v>
      </c>
      <c r="O4686" s="41" t="s">
        <v>70</v>
      </c>
    </row>
    <row r="4687" spans="1:15">
      <c r="A4687" s="38">
        <v>41123</v>
      </c>
      <c r="B4687" s="38">
        <v>44045</v>
      </c>
      <c r="C4687" s="131">
        <v>96</v>
      </c>
      <c r="D4687" s="39">
        <v>8.5099999999999995E-2</v>
      </c>
      <c r="E4687" s="39">
        <v>0.08</v>
      </c>
      <c r="F4687" s="40">
        <v>180000</v>
      </c>
      <c r="G4687" s="40">
        <v>180000</v>
      </c>
      <c r="H4687" s="40">
        <v>111425.96</v>
      </c>
      <c r="I4687" s="40">
        <v>159999.99</v>
      </c>
      <c r="J4687" s="67">
        <f t="shared" si="219"/>
        <v>0.61903311111111115</v>
      </c>
      <c r="K4687" s="39">
        <f t="shared" si="220"/>
        <v>0.88888883333333324</v>
      </c>
      <c r="L4687" s="2" t="str">
        <f t="shared" si="221"/>
        <v>AA</v>
      </c>
      <c r="M4687" s="2" t="s">
        <v>724</v>
      </c>
      <c r="N4687" s="2" t="s">
        <v>424</v>
      </c>
      <c r="O4687" s="2" t="s">
        <v>70</v>
      </c>
    </row>
    <row r="4688" spans="1:15">
      <c r="A4688" s="38">
        <v>41261</v>
      </c>
      <c r="B4688" s="38">
        <v>50392</v>
      </c>
      <c r="C4688" s="131">
        <v>300</v>
      </c>
      <c r="D4688" s="39">
        <v>8.5099999999999995E-2</v>
      </c>
      <c r="E4688" s="39">
        <v>7.5300000000000006E-2</v>
      </c>
      <c r="F4688" s="40">
        <v>161500</v>
      </c>
      <c r="G4688" s="40">
        <v>161500</v>
      </c>
      <c r="H4688" s="40">
        <v>77437.460000000006</v>
      </c>
      <c r="I4688" s="40">
        <v>143999.99</v>
      </c>
      <c r="J4688" s="67">
        <f t="shared" si="219"/>
        <v>0.47948891640866875</v>
      </c>
      <c r="K4688" s="39">
        <f t="shared" si="220"/>
        <v>0.89164080495356035</v>
      </c>
      <c r="L4688" s="2" t="str">
        <f t="shared" si="221"/>
        <v>AA</v>
      </c>
      <c r="M4688" s="2" t="s">
        <v>821</v>
      </c>
      <c r="N4688" s="2" t="s">
        <v>417</v>
      </c>
      <c r="O4688" s="2" t="s">
        <v>70</v>
      </c>
    </row>
    <row r="4689" spans="1:15">
      <c r="A4689" s="42">
        <v>41225</v>
      </c>
      <c r="B4689" s="42">
        <v>43781</v>
      </c>
      <c r="C4689" s="130">
        <v>84</v>
      </c>
      <c r="D4689" s="43">
        <v>8.5099999999999995E-2</v>
      </c>
      <c r="E4689" s="43">
        <v>7.8100000000000003E-2</v>
      </c>
      <c r="F4689" s="44">
        <v>142330</v>
      </c>
      <c r="G4689" s="44">
        <v>142330</v>
      </c>
      <c r="H4689" s="44">
        <v>49843.28</v>
      </c>
      <c r="I4689" s="44">
        <v>126999.99</v>
      </c>
      <c r="J4689" s="68">
        <f t="shared" si="219"/>
        <v>0.3501951802149933</v>
      </c>
      <c r="K4689" s="43">
        <f t="shared" si="220"/>
        <v>0.89229248928546334</v>
      </c>
      <c r="L4689" s="41" t="str">
        <f t="shared" si="221"/>
        <v>AA</v>
      </c>
      <c r="M4689" s="41" t="s">
        <v>601</v>
      </c>
      <c r="N4689" s="41" t="s">
        <v>435</v>
      </c>
      <c r="O4689" s="41" t="s">
        <v>70</v>
      </c>
    </row>
    <row r="4690" spans="1:15">
      <c r="A4690" s="38">
        <v>41149</v>
      </c>
      <c r="B4690" s="38">
        <v>44801</v>
      </c>
      <c r="C4690" s="131">
        <v>120</v>
      </c>
      <c r="D4690" s="39">
        <v>8.5099999999999995E-2</v>
      </c>
      <c r="E4690" s="39">
        <v>7.5300000000000006E-2</v>
      </c>
      <c r="F4690" s="40">
        <v>112000</v>
      </c>
      <c r="G4690" s="40">
        <v>112000</v>
      </c>
      <c r="H4690" s="40">
        <v>75907.259999999995</v>
      </c>
      <c r="I4690" s="40">
        <v>99999.99</v>
      </c>
      <c r="J4690" s="67">
        <f t="shared" si="219"/>
        <v>0.6777433928571428</v>
      </c>
      <c r="K4690" s="39">
        <f t="shared" si="220"/>
        <v>0.89285705357142864</v>
      </c>
      <c r="L4690" s="2" t="str">
        <f t="shared" si="221"/>
        <v>A</v>
      </c>
      <c r="M4690" s="2" t="s">
        <v>1071</v>
      </c>
      <c r="N4690" s="2" t="s">
        <v>421</v>
      </c>
      <c r="O4690" s="2" t="s">
        <v>70</v>
      </c>
    </row>
    <row r="4691" spans="1:15">
      <c r="A4691" s="38">
        <v>41740</v>
      </c>
      <c r="B4691" s="38">
        <v>54524</v>
      </c>
      <c r="C4691" s="131">
        <v>420</v>
      </c>
      <c r="D4691" s="39">
        <v>8.5099999999999995E-2</v>
      </c>
      <c r="E4691" s="39">
        <v>0.08</v>
      </c>
      <c r="F4691" s="40">
        <v>140000</v>
      </c>
      <c r="G4691" s="40">
        <v>140000</v>
      </c>
      <c r="H4691" s="40">
        <v>73359.86</v>
      </c>
      <c r="I4691" s="40">
        <v>124999.99</v>
      </c>
      <c r="J4691" s="67">
        <f t="shared" si="219"/>
        <v>0.52399899999999999</v>
      </c>
      <c r="K4691" s="39">
        <f t="shared" si="220"/>
        <v>0.89285707142857151</v>
      </c>
      <c r="L4691" s="2" t="str">
        <f t="shared" si="221"/>
        <v>AA</v>
      </c>
      <c r="M4691" s="2" t="s">
        <v>453</v>
      </c>
      <c r="N4691" s="2" t="s">
        <v>418</v>
      </c>
      <c r="O4691" s="2" t="s">
        <v>70</v>
      </c>
    </row>
    <row r="4692" spans="1:15">
      <c r="A4692" s="38">
        <v>41401</v>
      </c>
      <c r="B4692" s="38">
        <v>54003</v>
      </c>
      <c r="C4692" s="131">
        <v>414</v>
      </c>
      <c r="D4692" s="39">
        <v>8.5099999999999995E-2</v>
      </c>
      <c r="E4692" s="39">
        <v>7.4400000000000008E-2</v>
      </c>
      <c r="F4692" s="40">
        <v>115000</v>
      </c>
      <c r="G4692" s="40">
        <v>115000</v>
      </c>
      <c r="H4692" s="40">
        <v>61253.73</v>
      </c>
      <c r="I4692" s="40">
        <v>102799.99</v>
      </c>
      <c r="J4692" s="67">
        <f t="shared" si="219"/>
        <v>0.53264113043478267</v>
      </c>
      <c r="K4692" s="39">
        <f t="shared" si="220"/>
        <v>0.89391295652173919</v>
      </c>
      <c r="L4692" s="2" t="str">
        <f t="shared" si="221"/>
        <v>AA</v>
      </c>
      <c r="M4692" s="2" t="s">
        <v>1228</v>
      </c>
      <c r="N4692" s="2" t="s">
        <v>424</v>
      </c>
      <c r="O4692" s="2" t="s">
        <v>70</v>
      </c>
    </row>
    <row r="4693" spans="1:15">
      <c r="A4693" s="42">
        <v>41227</v>
      </c>
      <c r="B4693" s="42">
        <v>44879</v>
      </c>
      <c r="C4693" s="130">
        <v>120</v>
      </c>
      <c r="D4693" s="43">
        <v>8.5099999999999995E-2</v>
      </c>
      <c r="E4693" s="43">
        <v>0.08</v>
      </c>
      <c r="F4693" s="44">
        <v>162000</v>
      </c>
      <c r="G4693" s="44">
        <v>162000</v>
      </c>
      <c r="H4693" s="44">
        <v>113705.59</v>
      </c>
      <c r="I4693" s="44">
        <v>144899.99</v>
      </c>
      <c r="J4693" s="68">
        <f t="shared" si="219"/>
        <v>0.70188635802469135</v>
      </c>
      <c r="K4693" s="43">
        <f t="shared" si="220"/>
        <v>0.89444438271604931</v>
      </c>
      <c r="L4693" s="41" t="str">
        <f t="shared" si="221"/>
        <v>A</v>
      </c>
      <c r="M4693" s="41" t="s">
        <v>774</v>
      </c>
      <c r="N4693" s="41" t="s">
        <v>421</v>
      </c>
      <c r="O4693" s="41" t="s">
        <v>70</v>
      </c>
    </row>
    <row r="4694" spans="1:15">
      <c r="A4694" s="42">
        <v>41344</v>
      </c>
      <c r="B4694" s="42">
        <v>47433</v>
      </c>
      <c r="C4694" s="130">
        <v>200</v>
      </c>
      <c r="D4694" s="43">
        <v>8.5099999999999995E-2</v>
      </c>
      <c r="E4694" s="43">
        <v>0.08</v>
      </c>
      <c r="F4694" s="44">
        <v>165000</v>
      </c>
      <c r="G4694" s="44">
        <v>165000</v>
      </c>
      <c r="H4694" s="44">
        <v>108544.63</v>
      </c>
      <c r="I4694" s="44">
        <v>147599.99</v>
      </c>
      <c r="J4694" s="68">
        <f t="shared" si="219"/>
        <v>0.6578462424242425</v>
      </c>
      <c r="K4694" s="43">
        <f t="shared" si="220"/>
        <v>0.89454539393939392</v>
      </c>
      <c r="L4694" s="41" t="str">
        <f t="shared" si="221"/>
        <v>A</v>
      </c>
      <c r="M4694" s="41" t="s">
        <v>828</v>
      </c>
      <c r="N4694" s="41" t="s">
        <v>429</v>
      </c>
      <c r="O4694" s="41" t="s">
        <v>70</v>
      </c>
    </row>
    <row r="4695" spans="1:15">
      <c r="A4695" s="42">
        <v>41311</v>
      </c>
      <c r="B4695" s="42">
        <v>54094</v>
      </c>
      <c r="C4695" s="130">
        <v>420</v>
      </c>
      <c r="D4695" s="43">
        <v>8.5099999999999995E-2</v>
      </c>
      <c r="E4695" s="43">
        <v>0.08</v>
      </c>
      <c r="F4695" s="44">
        <v>190000</v>
      </c>
      <c r="G4695" s="44">
        <v>190000</v>
      </c>
      <c r="H4695" s="44">
        <v>75849.88</v>
      </c>
      <c r="I4695" s="44">
        <v>169999.99</v>
      </c>
      <c r="J4695" s="68">
        <f t="shared" si="219"/>
        <v>0.39920989473684215</v>
      </c>
      <c r="K4695" s="43">
        <f t="shared" si="220"/>
        <v>0.89473678947368418</v>
      </c>
      <c r="L4695" s="41" t="str">
        <f t="shared" si="221"/>
        <v>AA</v>
      </c>
      <c r="M4695" s="41" t="s">
        <v>832</v>
      </c>
      <c r="N4695" s="41" t="s">
        <v>416</v>
      </c>
      <c r="O4695" s="41" t="s">
        <v>70</v>
      </c>
    </row>
    <row r="4696" spans="1:15">
      <c r="A4696" s="42">
        <v>41446</v>
      </c>
      <c r="B4696" s="42">
        <v>46439</v>
      </c>
      <c r="C4696" s="130">
        <v>164</v>
      </c>
      <c r="D4696" s="43">
        <v>8.5099999999999995E-2</v>
      </c>
      <c r="E4696" s="43">
        <v>0.08</v>
      </c>
      <c r="F4696" s="44">
        <v>200000</v>
      </c>
      <c r="G4696" s="44">
        <v>200000</v>
      </c>
      <c r="H4696" s="44">
        <v>132442.16</v>
      </c>
      <c r="I4696" s="44">
        <v>178999.99</v>
      </c>
      <c r="J4696" s="68">
        <f t="shared" si="219"/>
        <v>0.66221079999999999</v>
      </c>
      <c r="K4696" s="43">
        <f t="shared" si="220"/>
        <v>0.89499994999999999</v>
      </c>
      <c r="L4696" s="41" t="str">
        <f t="shared" si="221"/>
        <v>A</v>
      </c>
      <c r="M4696" s="41" t="s">
        <v>564</v>
      </c>
      <c r="N4696" s="41" t="s">
        <v>417</v>
      </c>
      <c r="O4696" s="41" t="s">
        <v>70</v>
      </c>
    </row>
    <row r="4697" spans="1:15">
      <c r="A4697" s="42">
        <v>41471</v>
      </c>
      <c r="B4697" s="42">
        <v>44697</v>
      </c>
      <c r="C4697" s="130">
        <v>106</v>
      </c>
      <c r="D4697" s="43">
        <v>8.5099999999999995E-2</v>
      </c>
      <c r="E4697" s="43">
        <v>0.08</v>
      </c>
      <c r="F4697" s="44">
        <v>105000</v>
      </c>
      <c r="G4697" s="44">
        <v>105000</v>
      </c>
      <c r="H4697" s="44">
        <v>66137.41</v>
      </c>
      <c r="I4697" s="44">
        <v>93999.99</v>
      </c>
      <c r="J4697" s="68">
        <f t="shared" si="219"/>
        <v>0.62988009523809529</v>
      </c>
      <c r="K4697" s="43">
        <f t="shared" si="220"/>
        <v>0.89523800000000009</v>
      </c>
      <c r="L4697" s="41" t="str">
        <f t="shared" si="221"/>
        <v>AA</v>
      </c>
      <c r="M4697" s="41" t="s">
        <v>90</v>
      </c>
      <c r="N4697" s="41" t="s">
        <v>417</v>
      </c>
      <c r="O4697" s="41" t="s">
        <v>70</v>
      </c>
    </row>
    <row r="4698" spans="1:15">
      <c r="A4698" s="38">
        <v>41269</v>
      </c>
      <c r="B4698" s="38">
        <v>48574</v>
      </c>
      <c r="C4698" s="131">
        <v>240</v>
      </c>
      <c r="D4698" s="39">
        <v>8.5099999999999995E-2</v>
      </c>
      <c r="E4698" s="39">
        <v>7.5300000000000006E-2</v>
      </c>
      <c r="F4698" s="40">
        <v>109000</v>
      </c>
      <c r="G4698" s="40">
        <v>109000</v>
      </c>
      <c r="H4698" s="40">
        <v>36116.959999999999</v>
      </c>
      <c r="I4698" s="40">
        <v>97628.73</v>
      </c>
      <c r="J4698" s="67">
        <f t="shared" si="219"/>
        <v>0.33134825688073394</v>
      </c>
      <c r="K4698" s="39">
        <f t="shared" si="220"/>
        <v>0.89567642201834863</v>
      </c>
      <c r="L4698" s="2" t="str">
        <f t="shared" si="221"/>
        <v>AA</v>
      </c>
      <c r="M4698" s="2" t="s">
        <v>518</v>
      </c>
      <c r="N4698" s="2" t="s">
        <v>416</v>
      </c>
      <c r="O4698" s="2" t="s">
        <v>70</v>
      </c>
    </row>
    <row r="4699" spans="1:15">
      <c r="A4699" s="42">
        <v>41103</v>
      </c>
      <c r="B4699" s="42">
        <v>48408</v>
      </c>
      <c r="C4699" s="130">
        <v>240</v>
      </c>
      <c r="D4699" s="43">
        <v>8.5099999999999995E-2</v>
      </c>
      <c r="E4699" s="43">
        <v>7.5300000000000006E-2</v>
      </c>
      <c r="F4699" s="44">
        <v>106000</v>
      </c>
      <c r="G4699" s="44">
        <v>106000</v>
      </c>
      <c r="H4699" s="44">
        <v>61824.27</v>
      </c>
      <c r="I4699" s="44">
        <v>94999.99</v>
      </c>
      <c r="J4699" s="68">
        <f t="shared" si="219"/>
        <v>0.58324783018867921</v>
      </c>
      <c r="K4699" s="43">
        <f t="shared" si="220"/>
        <v>0.89622632075471698</v>
      </c>
      <c r="L4699" s="41" t="str">
        <f t="shared" si="221"/>
        <v>AA</v>
      </c>
      <c r="M4699" s="41" t="s">
        <v>911</v>
      </c>
      <c r="N4699" s="41" t="s">
        <v>415</v>
      </c>
      <c r="O4699" s="41" t="s">
        <v>70</v>
      </c>
    </row>
    <row r="4700" spans="1:15">
      <c r="A4700" s="38">
        <v>41325</v>
      </c>
      <c r="B4700" s="38">
        <v>54108</v>
      </c>
      <c r="C4700" s="131">
        <v>420</v>
      </c>
      <c r="D4700" s="39">
        <v>8.5099999999999995E-2</v>
      </c>
      <c r="E4700" s="39">
        <v>0.08</v>
      </c>
      <c r="F4700" s="40">
        <v>168710</v>
      </c>
      <c r="G4700" s="40">
        <v>168710</v>
      </c>
      <c r="H4700" s="40">
        <v>115265.34</v>
      </c>
      <c r="I4700" s="40">
        <v>151229.99</v>
      </c>
      <c r="J4700" s="67">
        <f t="shared" si="219"/>
        <v>0.6832158141189022</v>
      </c>
      <c r="K4700" s="39">
        <f t="shared" si="220"/>
        <v>0.89639019619465354</v>
      </c>
      <c r="L4700" s="2" t="str">
        <f t="shared" si="221"/>
        <v>A</v>
      </c>
      <c r="M4700" s="2" t="s">
        <v>887</v>
      </c>
      <c r="N4700" s="2" t="s">
        <v>432</v>
      </c>
      <c r="O4700" s="2" t="s">
        <v>70</v>
      </c>
    </row>
    <row r="4701" spans="1:15">
      <c r="A4701" s="42">
        <v>41430</v>
      </c>
      <c r="B4701" s="42">
        <v>54214</v>
      </c>
      <c r="C4701" s="130">
        <v>420</v>
      </c>
      <c r="D4701" s="43">
        <v>8.5099999999999995E-2</v>
      </c>
      <c r="E4701" s="43">
        <v>0.08</v>
      </c>
      <c r="F4701" s="44">
        <v>116000</v>
      </c>
      <c r="G4701" s="44">
        <v>116000</v>
      </c>
      <c r="H4701" s="44">
        <v>80505.820000000007</v>
      </c>
      <c r="I4701" s="44">
        <v>103999.99</v>
      </c>
      <c r="J4701" s="68">
        <f t="shared" si="219"/>
        <v>0.69401568965517246</v>
      </c>
      <c r="K4701" s="43">
        <f t="shared" si="220"/>
        <v>0.89655163793103454</v>
      </c>
      <c r="L4701" s="41" t="str">
        <f t="shared" si="221"/>
        <v>A</v>
      </c>
      <c r="M4701" s="41" t="s">
        <v>632</v>
      </c>
      <c r="N4701" s="41" t="s">
        <v>424</v>
      </c>
      <c r="O4701" s="41" t="s">
        <v>70</v>
      </c>
    </row>
    <row r="4702" spans="1:15">
      <c r="A4702" s="38">
        <v>41666</v>
      </c>
      <c r="B4702" s="38">
        <v>44557</v>
      </c>
      <c r="C4702" s="131">
        <v>95</v>
      </c>
      <c r="D4702" s="39">
        <v>8.5099999999999995E-2</v>
      </c>
      <c r="E4702" s="39">
        <v>7.5300000000000006E-2</v>
      </c>
      <c r="F4702" s="40">
        <v>156651.88</v>
      </c>
      <c r="G4702" s="40">
        <v>156651.88</v>
      </c>
      <c r="H4702" s="40">
        <v>87411.96</v>
      </c>
      <c r="I4702" s="40">
        <v>140494.66</v>
      </c>
      <c r="J4702" s="67">
        <f t="shared" si="219"/>
        <v>0.55800134668029522</v>
      </c>
      <c r="K4702" s="39">
        <f t="shared" si="220"/>
        <v>0.89685907376279173</v>
      </c>
      <c r="L4702" s="2" t="str">
        <f t="shared" si="221"/>
        <v>AA</v>
      </c>
      <c r="M4702" s="2" t="s">
        <v>467</v>
      </c>
      <c r="N4702" s="2" t="s">
        <v>425</v>
      </c>
      <c r="O4702" s="2" t="s">
        <v>70</v>
      </c>
    </row>
    <row r="4703" spans="1:15">
      <c r="A4703" s="42">
        <v>41138</v>
      </c>
      <c r="B4703" s="42">
        <v>53921</v>
      </c>
      <c r="C4703" s="130">
        <v>420</v>
      </c>
      <c r="D4703" s="43">
        <v>8.5099999999999995E-2</v>
      </c>
      <c r="E4703" s="43">
        <v>7.5300000000000006E-2</v>
      </c>
      <c r="F4703" s="44">
        <v>146000</v>
      </c>
      <c r="G4703" s="44">
        <v>146000</v>
      </c>
      <c r="H4703" s="44">
        <v>101696.64</v>
      </c>
      <c r="I4703" s="44">
        <v>130949.99</v>
      </c>
      <c r="J4703" s="68">
        <f t="shared" si="219"/>
        <v>0.69655232876712325</v>
      </c>
      <c r="K4703" s="43">
        <f t="shared" si="220"/>
        <v>0.8969177397260274</v>
      </c>
      <c r="L4703" s="41" t="str">
        <f t="shared" si="221"/>
        <v>A</v>
      </c>
      <c r="M4703" s="41" t="s">
        <v>622</v>
      </c>
      <c r="N4703" s="41" t="s">
        <v>421</v>
      </c>
      <c r="O4703" s="41" t="s">
        <v>70</v>
      </c>
    </row>
    <row r="4704" spans="1:15">
      <c r="A4704" s="42">
        <v>41408</v>
      </c>
      <c r="B4704" s="42">
        <v>52610</v>
      </c>
      <c r="C4704" s="130">
        <v>368</v>
      </c>
      <c r="D4704" s="43">
        <v>8.5099999999999995E-2</v>
      </c>
      <c r="E4704" s="43">
        <v>0.08</v>
      </c>
      <c r="F4704" s="44">
        <v>185000</v>
      </c>
      <c r="G4704" s="44">
        <v>185000</v>
      </c>
      <c r="H4704" s="44">
        <v>131015.03</v>
      </c>
      <c r="I4704" s="44">
        <v>165999.99</v>
      </c>
      <c r="J4704" s="68">
        <f t="shared" si="219"/>
        <v>0.7081893513513513</v>
      </c>
      <c r="K4704" s="43">
        <f t="shared" si="220"/>
        <v>0.89729724324324323</v>
      </c>
      <c r="L4704" s="41" t="str">
        <f t="shared" si="221"/>
        <v>A</v>
      </c>
      <c r="M4704" s="41" t="s">
        <v>531</v>
      </c>
      <c r="N4704" s="41" t="s">
        <v>423</v>
      </c>
      <c r="O4704" s="41" t="s">
        <v>70</v>
      </c>
    </row>
    <row r="4705" spans="1:15">
      <c r="A4705" s="38">
        <v>41408</v>
      </c>
      <c r="B4705" s="38">
        <v>54192</v>
      </c>
      <c r="C4705" s="131">
        <v>420</v>
      </c>
      <c r="D4705" s="39">
        <v>8.5099999999999995E-2</v>
      </c>
      <c r="E4705" s="39">
        <v>7.4400000000000008E-2</v>
      </c>
      <c r="F4705" s="40">
        <v>122500</v>
      </c>
      <c r="G4705" s="40">
        <v>122500</v>
      </c>
      <c r="H4705" s="40">
        <v>74121.919999999998</v>
      </c>
      <c r="I4705" s="40">
        <v>109999.99</v>
      </c>
      <c r="J4705" s="67">
        <f t="shared" si="219"/>
        <v>0.60507689795918362</v>
      </c>
      <c r="K4705" s="39">
        <f t="shared" si="220"/>
        <v>0.89795910204081641</v>
      </c>
      <c r="L4705" s="2" t="str">
        <f t="shared" si="221"/>
        <v>AA</v>
      </c>
      <c r="M4705" s="2" t="s">
        <v>493</v>
      </c>
      <c r="N4705" s="2" t="s">
        <v>427</v>
      </c>
      <c r="O4705" s="2" t="s">
        <v>70</v>
      </c>
    </row>
    <row r="4706" spans="1:15">
      <c r="A4706" s="42">
        <v>41260</v>
      </c>
      <c r="B4706" s="42">
        <v>54043</v>
      </c>
      <c r="C4706" s="130">
        <v>420</v>
      </c>
      <c r="D4706" s="43">
        <v>8.5099999999999995E-2</v>
      </c>
      <c r="E4706" s="43">
        <v>0.08</v>
      </c>
      <c r="F4706" s="44">
        <v>80000</v>
      </c>
      <c r="G4706" s="44">
        <v>80000</v>
      </c>
      <c r="H4706" s="44">
        <v>48377.47</v>
      </c>
      <c r="I4706" s="44">
        <v>71956.160000000003</v>
      </c>
      <c r="J4706" s="68">
        <f t="shared" si="219"/>
        <v>0.60471837500000003</v>
      </c>
      <c r="K4706" s="43">
        <f t="shared" si="220"/>
        <v>0.89945200000000003</v>
      </c>
      <c r="L4706" s="41" t="str">
        <f t="shared" si="221"/>
        <v>AA</v>
      </c>
      <c r="M4706" s="41" t="s">
        <v>1495</v>
      </c>
      <c r="N4706" s="41" t="s">
        <v>424</v>
      </c>
      <c r="O4706" s="41" t="s">
        <v>70</v>
      </c>
    </row>
    <row r="4707" spans="1:15">
      <c r="A4707" s="42">
        <v>41269</v>
      </c>
      <c r="B4707" s="42">
        <v>54052</v>
      </c>
      <c r="C4707" s="130">
        <v>420</v>
      </c>
      <c r="D4707" s="43">
        <v>8.5099999999999995E-2</v>
      </c>
      <c r="E4707" s="43">
        <v>7.5300000000000006E-2</v>
      </c>
      <c r="F4707" s="44">
        <v>180000</v>
      </c>
      <c r="G4707" s="44">
        <v>180000</v>
      </c>
      <c r="H4707" s="44">
        <v>115738.13</v>
      </c>
      <c r="I4707" s="44">
        <v>161902.64000000001</v>
      </c>
      <c r="J4707" s="68">
        <f t="shared" si="219"/>
        <v>0.64298961111111119</v>
      </c>
      <c r="K4707" s="43">
        <f t="shared" si="220"/>
        <v>0.89945911111111121</v>
      </c>
      <c r="L4707" s="41" t="str">
        <f t="shared" si="221"/>
        <v>AA</v>
      </c>
      <c r="M4707" s="41" t="s">
        <v>559</v>
      </c>
      <c r="N4707" s="41" t="s">
        <v>417</v>
      </c>
      <c r="O4707" s="41" t="s">
        <v>70</v>
      </c>
    </row>
    <row r="4708" spans="1:15">
      <c r="A4708" s="38">
        <v>41128</v>
      </c>
      <c r="B4708" s="38">
        <v>46606</v>
      </c>
      <c r="C4708" s="131">
        <v>180</v>
      </c>
      <c r="D4708" s="39">
        <v>8.5099999999999995E-2</v>
      </c>
      <c r="E4708" s="39">
        <v>7.5300000000000006E-2</v>
      </c>
      <c r="F4708" s="40">
        <v>139000</v>
      </c>
      <c r="G4708" s="40">
        <v>139000</v>
      </c>
      <c r="H4708" s="40">
        <v>48883.16</v>
      </c>
      <c r="I4708" s="40">
        <v>125064.54</v>
      </c>
      <c r="J4708" s="67">
        <f t="shared" si="219"/>
        <v>0.35167741007194248</v>
      </c>
      <c r="K4708" s="39">
        <f t="shared" si="220"/>
        <v>0.89974489208633091</v>
      </c>
      <c r="L4708" s="2" t="str">
        <f t="shared" si="221"/>
        <v>AA</v>
      </c>
      <c r="M4708" s="2" t="s">
        <v>568</v>
      </c>
      <c r="N4708" s="2" t="s">
        <v>417</v>
      </c>
      <c r="O4708" s="2" t="s">
        <v>70</v>
      </c>
    </row>
    <row r="4709" spans="1:15">
      <c r="A4709" s="42">
        <v>41096</v>
      </c>
      <c r="B4709" s="42">
        <v>53879</v>
      </c>
      <c r="C4709" s="130">
        <v>420</v>
      </c>
      <c r="D4709" s="43">
        <v>8.5099999999999995E-2</v>
      </c>
      <c r="E4709" s="43">
        <v>7.5300000000000006E-2</v>
      </c>
      <c r="F4709" s="44">
        <v>97000</v>
      </c>
      <c r="G4709" s="44">
        <v>97000</v>
      </c>
      <c r="H4709" s="44">
        <v>68586.350000000006</v>
      </c>
      <c r="I4709" s="44">
        <v>87299</v>
      </c>
      <c r="J4709" s="68">
        <f t="shared" si="219"/>
        <v>0.70707577319587633</v>
      </c>
      <c r="K4709" s="43">
        <f t="shared" si="220"/>
        <v>0.89998969072164947</v>
      </c>
      <c r="L4709" s="41" t="str">
        <f t="shared" si="221"/>
        <v>A</v>
      </c>
      <c r="M4709" s="41" t="s">
        <v>529</v>
      </c>
      <c r="N4709" s="41" t="s">
        <v>421</v>
      </c>
      <c r="O4709" s="41" t="s">
        <v>70</v>
      </c>
    </row>
    <row r="4710" spans="1:15">
      <c r="A4710" s="42">
        <v>41149</v>
      </c>
      <c r="B4710" s="42">
        <v>42183</v>
      </c>
      <c r="C4710" s="130">
        <v>34</v>
      </c>
      <c r="D4710" s="43">
        <v>8.5099999999999995E-2</v>
      </c>
      <c r="E4710" s="43">
        <v>0.08</v>
      </c>
      <c r="F4710" s="44">
        <v>163000</v>
      </c>
      <c r="G4710" s="44">
        <v>163000</v>
      </c>
      <c r="H4710" s="44">
        <v>32826.129999999997</v>
      </c>
      <c r="I4710" s="44">
        <v>146699.35</v>
      </c>
      <c r="J4710" s="68">
        <f t="shared" si="219"/>
        <v>0.20138730061349691</v>
      </c>
      <c r="K4710" s="43">
        <f t="shared" si="220"/>
        <v>0.89999601226993864</v>
      </c>
      <c r="L4710" s="41" t="str">
        <f t="shared" si="221"/>
        <v>AA</v>
      </c>
      <c r="M4710" s="41" t="s">
        <v>526</v>
      </c>
      <c r="N4710" s="41" t="s">
        <v>428</v>
      </c>
      <c r="O4710" s="41" t="s">
        <v>70</v>
      </c>
    </row>
    <row r="4711" spans="1:15">
      <c r="A4711" s="38">
        <v>41214</v>
      </c>
      <c r="B4711" s="38">
        <v>45597</v>
      </c>
      <c r="C4711" s="131">
        <v>144</v>
      </c>
      <c r="D4711" s="39">
        <v>8.5099999999999995E-2</v>
      </c>
      <c r="E4711" s="39">
        <v>7.4400000000000008E-2</v>
      </c>
      <c r="F4711" s="40">
        <v>191000</v>
      </c>
      <c r="G4711" s="40">
        <v>191000</v>
      </c>
      <c r="H4711" s="40">
        <v>112804.24</v>
      </c>
      <c r="I4711" s="40">
        <v>171899.43</v>
      </c>
      <c r="J4711" s="67">
        <f t="shared" si="219"/>
        <v>0.59059811518324612</v>
      </c>
      <c r="K4711" s="39">
        <f t="shared" si="220"/>
        <v>0.89999701570680624</v>
      </c>
      <c r="L4711" s="2" t="str">
        <f t="shared" si="221"/>
        <v>AA</v>
      </c>
      <c r="M4711" s="2" t="s">
        <v>467</v>
      </c>
      <c r="N4711" s="2" t="s">
        <v>425</v>
      </c>
      <c r="O4711" s="2" t="s">
        <v>70</v>
      </c>
    </row>
    <row r="4712" spans="1:15">
      <c r="A4712" s="38">
        <v>41193</v>
      </c>
      <c r="B4712" s="38">
        <v>45668</v>
      </c>
      <c r="C4712" s="131">
        <v>147</v>
      </c>
      <c r="D4712" s="39">
        <v>8.5099999999999995E-2</v>
      </c>
      <c r="E4712" s="39">
        <v>8.5099999999999995E-2</v>
      </c>
      <c r="F4712" s="40">
        <v>110000</v>
      </c>
      <c r="G4712" s="40">
        <v>110000</v>
      </c>
      <c r="H4712" s="40">
        <v>53569.04</v>
      </c>
      <c r="I4712" s="40">
        <v>98999.7</v>
      </c>
      <c r="J4712" s="67">
        <f t="shared" si="219"/>
        <v>0.48699127272727272</v>
      </c>
      <c r="K4712" s="39">
        <f t="shared" si="220"/>
        <v>0.8999972727272727</v>
      </c>
      <c r="L4712" s="2" t="str">
        <f t="shared" si="221"/>
        <v>AA</v>
      </c>
      <c r="M4712" s="2" t="s">
        <v>1516</v>
      </c>
      <c r="N4712" s="2" t="s">
        <v>427</v>
      </c>
      <c r="O4712" s="2" t="s">
        <v>70</v>
      </c>
    </row>
    <row r="4713" spans="1:15">
      <c r="A4713" s="38">
        <v>41213</v>
      </c>
      <c r="B4713" s="38">
        <v>42490</v>
      </c>
      <c r="C4713" s="131">
        <v>42</v>
      </c>
      <c r="D4713" s="39">
        <v>8.5099999999999995E-2</v>
      </c>
      <c r="E4713" s="39">
        <v>7.4400000000000008E-2</v>
      </c>
      <c r="F4713" s="40">
        <v>163666</v>
      </c>
      <c r="G4713" s="40">
        <v>163666</v>
      </c>
      <c r="H4713" s="40">
        <v>37769.760000000002</v>
      </c>
      <c r="I4713" s="40">
        <v>147298.99</v>
      </c>
      <c r="J4713" s="67">
        <f t="shared" si="219"/>
        <v>0.23077340437231925</v>
      </c>
      <c r="K4713" s="39">
        <f t="shared" si="220"/>
        <v>0.89999749489814618</v>
      </c>
      <c r="L4713" s="2" t="str">
        <f t="shared" si="221"/>
        <v>AA</v>
      </c>
      <c r="M4713" s="2" t="s">
        <v>495</v>
      </c>
      <c r="N4713" s="2" t="s">
        <v>424</v>
      </c>
      <c r="O4713" s="2" t="s">
        <v>70</v>
      </c>
    </row>
    <row r="4714" spans="1:15">
      <c r="A4714" s="42">
        <v>41512</v>
      </c>
      <c r="B4714" s="42">
        <v>45530</v>
      </c>
      <c r="C4714" s="130">
        <v>132</v>
      </c>
      <c r="D4714" s="43">
        <v>8.5099999999999995E-2</v>
      </c>
      <c r="E4714" s="43">
        <v>7.4400000000000008E-2</v>
      </c>
      <c r="F4714" s="44">
        <v>80692</v>
      </c>
      <c r="G4714" s="44">
        <v>80692</v>
      </c>
      <c r="H4714" s="44">
        <v>44253.279999999999</v>
      </c>
      <c r="I4714" s="44">
        <v>72622.789999999994</v>
      </c>
      <c r="J4714" s="68">
        <f t="shared" si="219"/>
        <v>0.54842214841619985</v>
      </c>
      <c r="K4714" s="43">
        <f t="shared" si="220"/>
        <v>0.89999987607197729</v>
      </c>
      <c r="L4714" s="41" t="str">
        <f t="shared" si="221"/>
        <v>AA</v>
      </c>
      <c r="M4714" s="41" t="s">
        <v>1013</v>
      </c>
      <c r="N4714" s="41" t="s">
        <v>426</v>
      </c>
      <c r="O4714" s="41" t="s">
        <v>70</v>
      </c>
    </row>
    <row r="4715" spans="1:15">
      <c r="A4715" s="42">
        <v>41431</v>
      </c>
      <c r="B4715" s="42">
        <v>45083</v>
      </c>
      <c r="C4715" s="130">
        <v>120</v>
      </c>
      <c r="D4715" s="43">
        <v>8.5099999999999995E-2</v>
      </c>
      <c r="E4715" s="43">
        <v>0.08</v>
      </c>
      <c r="F4715" s="44">
        <v>88000</v>
      </c>
      <c r="G4715" s="44">
        <v>88000</v>
      </c>
      <c r="H4715" s="44">
        <v>57778.1</v>
      </c>
      <c r="I4715" s="44">
        <v>79199.990000000005</v>
      </c>
      <c r="J4715" s="68">
        <f t="shared" si="219"/>
        <v>0.65656931818181818</v>
      </c>
      <c r="K4715" s="43">
        <f t="shared" si="220"/>
        <v>0.89999988636363637</v>
      </c>
      <c r="L4715" s="41" t="str">
        <f t="shared" si="221"/>
        <v>A</v>
      </c>
      <c r="M4715" s="41" t="s">
        <v>580</v>
      </c>
      <c r="N4715" s="41" t="s">
        <v>423</v>
      </c>
      <c r="O4715" s="41" t="s">
        <v>70</v>
      </c>
    </row>
    <row r="4716" spans="1:15">
      <c r="A4716" s="42">
        <v>41340</v>
      </c>
      <c r="B4716" s="42">
        <v>54124</v>
      </c>
      <c r="C4716" s="130">
        <v>420</v>
      </c>
      <c r="D4716" s="43">
        <v>8.5099999999999995E-2</v>
      </c>
      <c r="E4716" s="43">
        <v>0.08</v>
      </c>
      <c r="F4716" s="44">
        <v>93000</v>
      </c>
      <c r="G4716" s="44">
        <v>93000</v>
      </c>
      <c r="H4716" s="44">
        <v>57061.71</v>
      </c>
      <c r="I4716" s="44">
        <v>83699.990000000005</v>
      </c>
      <c r="J4716" s="68">
        <f t="shared" si="219"/>
        <v>0.61356677419354833</v>
      </c>
      <c r="K4716" s="43">
        <f t="shared" si="220"/>
        <v>0.89999989247311829</v>
      </c>
      <c r="L4716" s="41" t="str">
        <f t="shared" si="221"/>
        <v>AA</v>
      </c>
      <c r="M4716" s="41" t="s">
        <v>837</v>
      </c>
      <c r="N4716" s="41" t="s">
        <v>437</v>
      </c>
      <c r="O4716" s="41" t="s">
        <v>70</v>
      </c>
    </row>
    <row r="4717" spans="1:15">
      <c r="A4717" s="38">
        <v>41311</v>
      </c>
      <c r="B4717" s="38">
        <v>46179</v>
      </c>
      <c r="C4717" s="131">
        <v>160</v>
      </c>
      <c r="D4717" s="39">
        <v>8.5099999999999995E-2</v>
      </c>
      <c r="E4717" s="39">
        <v>7.5300000000000006E-2</v>
      </c>
      <c r="F4717" s="40">
        <v>97000</v>
      </c>
      <c r="G4717" s="40">
        <v>97000</v>
      </c>
      <c r="H4717" s="40">
        <v>60770.03</v>
      </c>
      <c r="I4717" s="40">
        <v>87299.99</v>
      </c>
      <c r="J4717" s="67">
        <f t="shared" si="219"/>
        <v>0.62649515463917527</v>
      </c>
      <c r="K4717" s="39">
        <f t="shared" si="220"/>
        <v>0.8999998969072166</v>
      </c>
      <c r="L4717" s="2" t="str">
        <f t="shared" si="221"/>
        <v>AA</v>
      </c>
      <c r="M4717" s="2" t="s">
        <v>698</v>
      </c>
      <c r="N4717" s="2" t="s">
        <v>422</v>
      </c>
      <c r="O4717" s="2" t="s">
        <v>70</v>
      </c>
    </row>
    <row r="4718" spans="1:15">
      <c r="A4718" s="38">
        <v>41341</v>
      </c>
      <c r="B4718" s="38">
        <v>54125</v>
      </c>
      <c r="C4718" s="131">
        <v>420</v>
      </c>
      <c r="D4718" s="39">
        <v>8.5099999999999995E-2</v>
      </c>
      <c r="E4718" s="39">
        <v>7.4400000000000008E-2</v>
      </c>
      <c r="F4718" s="40">
        <v>99700</v>
      </c>
      <c r="G4718" s="40">
        <v>99700</v>
      </c>
      <c r="H4718" s="40">
        <v>67833.25</v>
      </c>
      <c r="I4718" s="40">
        <v>89729.99</v>
      </c>
      <c r="J4718" s="67">
        <f t="shared" si="219"/>
        <v>0.68037362086258779</v>
      </c>
      <c r="K4718" s="39">
        <f t="shared" si="220"/>
        <v>0.89999989969909733</v>
      </c>
      <c r="L4718" s="2" t="str">
        <f t="shared" si="221"/>
        <v>A</v>
      </c>
      <c r="M4718" s="2" t="s">
        <v>1523</v>
      </c>
      <c r="N4718" s="2" t="s">
        <v>417</v>
      </c>
      <c r="O4718" s="2" t="s">
        <v>70</v>
      </c>
    </row>
    <row r="4719" spans="1:15">
      <c r="A4719" s="42">
        <v>41284</v>
      </c>
      <c r="B4719" s="42">
        <v>47036</v>
      </c>
      <c r="C4719" s="130">
        <v>189</v>
      </c>
      <c r="D4719" s="43">
        <v>8.5099999999999995E-2</v>
      </c>
      <c r="E4719" s="43">
        <v>0.08</v>
      </c>
      <c r="F4719" s="44">
        <v>100000</v>
      </c>
      <c r="G4719" s="44">
        <v>100000</v>
      </c>
      <c r="H4719" s="44">
        <v>61402.78</v>
      </c>
      <c r="I4719" s="44">
        <v>89999.99</v>
      </c>
      <c r="J4719" s="68">
        <f t="shared" si="219"/>
        <v>0.61402780000000001</v>
      </c>
      <c r="K4719" s="43">
        <f t="shared" si="220"/>
        <v>0.89999990000000007</v>
      </c>
      <c r="L4719" s="41" t="str">
        <f t="shared" si="221"/>
        <v>AA</v>
      </c>
      <c r="M4719" s="41" t="s">
        <v>1126</v>
      </c>
      <c r="N4719" s="41" t="s">
        <v>416</v>
      </c>
      <c r="O4719" s="41" t="s">
        <v>70</v>
      </c>
    </row>
    <row r="4720" spans="1:15">
      <c r="A4720" s="38">
        <v>41121</v>
      </c>
      <c r="B4720" s="38">
        <v>47330</v>
      </c>
      <c r="C4720" s="131">
        <v>204</v>
      </c>
      <c r="D4720" s="39">
        <v>8.5099999999999995E-2</v>
      </c>
      <c r="E4720" s="39">
        <v>0.08</v>
      </c>
      <c r="F4720" s="40">
        <v>110000</v>
      </c>
      <c r="G4720" s="40">
        <v>110000</v>
      </c>
      <c r="H4720" s="40">
        <v>71100.98</v>
      </c>
      <c r="I4720" s="40">
        <v>98999.99</v>
      </c>
      <c r="J4720" s="67">
        <f t="shared" si="219"/>
        <v>0.64637254545454537</v>
      </c>
      <c r="K4720" s="39">
        <f t="shared" si="220"/>
        <v>0.8999999090909091</v>
      </c>
      <c r="L4720" s="2" t="str">
        <f t="shared" si="221"/>
        <v>AA</v>
      </c>
      <c r="M4720" s="2" t="s">
        <v>958</v>
      </c>
      <c r="N4720" s="2" t="s">
        <v>416</v>
      </c>
      <c r="O4720" s="2" t="s">
        <v>70</v>
      </c>
    </row>
    <row r="4721" spans="1:15">
      <c r="A4721" s="42">
        <v>41656</v>
      </c>
      <c r="B4721" s="42">
        <v>46585</v>
      </c>
      <c r="C4721" s="130">
        <v>162</v>
      </c>
      <c r="D4721" s="43">
        <v>8.5099999999999995E-2</v>
      </c>
      <c r="E4721" s="43">
        <v>7.5300000000000006E-2</v>
      </c>
      <c r="F4721" s="44">
        <v>117400</v>
      </c>
      <c r="G4721" s="44">
        <v>117400</v>
      </c>
      <c r="H4721" s="44">
        <v>71079.02</v>
      </c>
      <c r="I4721" s="44">
        <v>105659.99</v>
      </c>
      <c r="J4721" s="68">
        <f t="shared" si="219"/>
        <v>0.60544310051107331</v>
      </c>
      <c r="K4721" s="43">
        <f t="shared" si="220"/>
        <v>0.8999999148211244</v>
      </c>
      <c r="L4721" s="41" t="str">
        <f t="shared" si="221"/>
        <v>AA</v>
      </c>
      <c r="M4721" s="41" t="s">
        <v>1481</v>
      </c>
      <c r="N4721" s="41" t="s">
        <v>417</v>
      </c>
      <c r="O4721" s="41" t="s">
        <v>70</v>
      </c>
    </row>
    <row r="4722" spans="1:15">
      <c r="A4722" s="42">
        <v>41527</v>
      </c>
      <c r="B4722" s="42">
        <v>54311</v>
      </c>
      <c r="C4722" s="130">
        <v>420</v>
      </c>
      <c r="D4722" s="43">
        <v>8.5099999999999995E-2</v>
      </c>
      <c r="E4722" s="43">
        <v>0.08</v>
      </c>
      <c r="F4722" s="44">
        <v>120000</v>
      </c>
      <c r="G4722" s="44">
        <v>120000</v>
      </c>
      <c r="H4722" s="44">
        <v>66547.3</v>
      </c>
      <c r="I4722" s="44">
        <v>107999.99</v>
      </c>
      <c r="J4722" s="68">
        <f t="shared" si="219"/>
        <v>0.55456083333333339</v>
      </c>
      <c r="K4722" s="43">
        <f t="shared" si="220"/>
        <v>0.89999991666666668</v>
      </c>
      <c r="L4722" s="41" t="str">
        <f t="shared" si="221"/>
        <v>AA</v>
      </c>
      <c r="M4722" s="41" t="s">
        <v>1391</v>
      </c>
      <c r="N4722" s="41" t="s">
        <v>415</v>
      </c>
      <c r="O4722" s="41" t="s">
        <v>70</v>
      </c>
    </row>
    <row r="4723" spans="1:15">
      <c r="A4723" s="38">
        <v>41541</v>
      </c>
      <c r="B4723" s="38">
        <v>47780</v>
      </c>
      <c r="C4723" s="131">
        <v>205</v>
      </c>
      <c r="D4723" s="39">
        <v>8.5099999999999995E-2</v>
      </c>
      <c r="E4723" s="39">
        <v>7.5300000000000006E-2</v>
      </c>
      <c r="F4723" s="40">
        <v>128016</v>
      </c>
      <c r="G4723" s="40">
        <v>128016</v>
      </c>
      <c r="H4723" s="40">
        <v>88533.49</v>
      </c>
      <c r="I4723" s="40">
        <v>115214.39</v>
      </c>
      <c r="J4723" s="67">
        <f t="shared" si="219"/>
        <v>0.69158144294463197</v>
      </c>
      <c r="K4723" s="39">
        <f t="shared" si="220"/>
        <v>0.89999992188476441</v>
      </c>
      <c r="L4723" s="2" t="str">
        <f t="shared" si="221"/>
        <v>A</v>
      </c>
      <c r="M4723" s="2" t="s">
        <v>495</v>
      </c>
      <c r="N4723" s="2" t="s">
        <v>424</v>
      </c>
      <c r="O4723" s="2" t="s">
        <v>70</v>
      </c>
    </row>
    <row r="4724" spans="1:15">
      <c r="A4724" s="42">
        <v>41234</v>
      </c>
      <c r="B4724" s="42">
        <v>44276</v>
      </c>
      <c r="C4724" s="130">
        <v>100</v>
      </c>
      <c r="D4724" s="43">
        <v>8.5099999999999995E-2</v>
      </c>
      <c r="E4724" s="43">
        <v>0.08</v>
      </c>
      <c r="F4724" s="44">
        <v>130000</v>
      </c>
      <c r="G4724" s="44">
        <v>130000</v>
      </c>
      <c r="H4724" s="44">
        <v>55280.02</v>
      </c>
      <c r="I4724" s="44">
        <v>116999.99</v>
      </c>
      <c r="J4724" s="68">
        <f t="shared" si="219"/>
        <v>0.42523092307692306</v>
      </c>
      <c r="K4724" s="43">
        <f t="shared" si="220"/>
        <v>0.89999992307692311</v>
      </c>
      <c r="L4724" s="41" t="str">
        <f t="shared" si="221"/>
        <v>AA</v>
      </c>
      <c r="M4724" s="41" t="s">
        <v>934</v>
      </c>
      <c r="N4724" s="41" t="s">
        <v>416</v>
      </c>
      <c r="O4724" s="41" t="s">
        <v>70</v>
      </c>
    </row>
    <row r="4725" spans="1:15">
      <c r="A4725" s="42">
        <v>41666</v>
      </c>
      <c r="B4725" s="42">
        <v>50187</v>
      </c>
      <c r="C4725" s="130">
        <v>280</v>
      </c>
      <c r="D4725" s="43">
        <v>8.5099999999999995E-2</v>
      </c>
      <c r="E4725" s="43">
        <v>7.8100000000000003E-2</v>
      </c>
      <c r="F4725" s="44">
        <v>156651.88</v>
      </c>
      <c r="G4725" s="44">
        <v>156651.88</v>
      </c>
      <c r="H4725" s="44">
        <v>96766.98</v>
      </c>
      <c r="I4725" s="44">
        <v>140986.68</v>
      </c>
      <c r="J4725" s="68">
        <f t="shared" si="219"/>
        <v>0.61771987671006556</v>
      </c>
      <c r="K4725" s="43">
        <f t="shared" si="220"/>
        <v>0.89999992339702528</v>
      </c>
      <c r="L4725" s="41" t="str">
        <f t="shared" si="221"/>
        <v>AA</v>
      </c>
      <c r="M4725" s="41" t="s">
        <v>467</v>
      </c>
      <c r="N4725" s="41" t="s">
        <v>425</v>
      </c>
      <c r="O4725" s="41" t="s">
        <v>70</v>
      </c>
    </row>
    <row r="4726" spans="1:15">
      <c r="A4726" s="42">
        <v>41327</v>
      </c>
      <c r="B4726" s="42">
        <v>54110</v>
      </c>
      <c r="C4726" s="130">
        <v>420</v>
      </c>
      <c r="D4726" s="43">
        <v>8.5099999999999995E-2</v>
      </c>
      <c r="E4726" s="43">
        <v>7.4400000000000008E-2</v>
      </c>
      <c r="F4726" s="44">
        <v>131000</v>
      </c>
      <c r="G4726" s="44">
        <v>131000</v>
      </c>
      <c r="H4726" s="44">
        <v>59350.54</v>
      </c>
      <c r="I4726" s="44">
        <v>117899.99</v>
      </c>
      <c r="J4726" s="68">
        <f t="shared" si="219"/>
        <v>0.45305755725190838</v>
      </c>
      <c r="K4726" s="43">
        <f t="shared" si="220"/>
        <v>0.89999992366412218</v>
      </c>
      <c r="L4726" s="41" t="str">
        <f t="shared" si="221"/>
        <v>AA</v>
      </c>
      <c r="M4726" s="41" t="s">
        <v>475</v>
      </c>
      <c r="N4726" s="41" t="s">
        <v>427</v>
      </c>
      <c r="O4726" s="41" t="s">
        <v>70</v>
      </c>
    </row>
    <row r="4727" spans="1:15">
      <c r="A4727" s="38">
        <v>41099</v>
      </c>
      <c r="B4727" s="38">
        <v>46090</v>
      </c>
      <c r="C4727" s="131">
        <v>164</v>
      </c>
      <c r="D4727" s="39">
        <v>8.5099999999999995E-2</v>
      </c>
      <c r="E4727" s="39">
        <v>7.4400000000000008E-2</v>
      </c>
      <c r="F4727" s="40">
        <v>132000</v>
      </c>
      <c r="G4727" s="40">
        <v>132000</v>
      </c>
      <c r="H4727" s="40">
        <v>81387.89</v>
      </c>
      <c r="I4727" s="40">
        <v>118799.99</v>
      </c>
      <c r="J4727" s="67">
        <f t="shared" si="219"/>
        <v>0.61657492424242422</v>
      </c>
      <c r="K4727" s="39">
        <f t="shared" si="220"/>
        <v>0.89999992424242425</v>
      </c>
      <c r="L4727" s="2" t="str">
        <f t="shared" si="221"/>
        <v>AA</v>
      </c>
      <c r="M4727" s="2" t="s">
        <v>991</v>
      </c>
      <c r="N4727" s="2" t="s">
        <v>421</v>
      </c>
      <c r="O4727" s="2" t="s">
        <v>70</v>
      </c>
    </row>
    <row r="4728" spans="1:15">
      <c r="A4728" s="38">
        <v>41425</v>
      </c>
      <c r="B4728" s="38">
        <v>43982</v>
      </c>
      <c r="C4728" s="131">
        <v>84</v>
      </c>
      <c r="D4728" s="39">
        <v>8.5099999999999995E-2</v>
      </c>
      <c r="E4728" s="39">
        <v>0.08</v>
      </c>
      <c r="F4728" s="40">
        <v>135000</v>
      </c>
      <c r="G4728" s="40">
        <v>135000</v>
      </c>
      <c r="H4728" s="40">
        <v>50927.54</v>
      </c>
      <c r="I4728" s="40">
        <v>121499.99</v>
      </c>
      <c r="J4728" s="67">
        <f t="shared" si="219"/>
        <v>0.37724103703703704</v>
      </c>
      <c r="K4728" s="39">
        <f t="shared" si="220"/>
        <v>0.89999992592592593</v>
      </c>
      <c r="L4728" s="2" t="str">
        <f t="shared" si="221"/>
        <v>AA</v>
      </c>
      <c r="M4728" s="2" t="s">
        <v>609</v>
      </c>
      <c r="N4728" s="2" t="s">
        <v>428</v>
      </c>
      <c r="O4728" s="2" t="s">
        <v>70</v>
      </c>
    </row>
    <row r="4729" spans="1:15">
      <c r="A4729" s="42">
        <v>41103</v>
      </c>
      <c r="B4729" s="42">
        <v>44755</v>
      </c>
      <c r="C4729" s="130">
        <v>120</v>
      </c>
      <c r="D4729" s="43">
        <v>8.5099999999999995E-2</v>
      </c>
      <c r="E4729" s="43">
        <v>7.4400000000000008E-2</v>
      </c>
      <c r="F4729" s="44">
        <v>135540</v>
      </c>
      <c r="G4729" s="44">
        <v>135540</v>
      </c>
      <c r="H4729" s="44">
        <v>91653.53</v>
      </c>
      <c r="I4729" s="44">
        <v>121985.99</v>
      </c>
      <c r="J4729" s="68">
        <f t="shared" si="219"/>
        <v>0.67621019625202894</v>
      </c>
      <c r="K4729" s="43">
        <f t="shared" si="220"/>
        <v>0.89999992622104175</v>
      </c>
      <c r="L4729" s="41" t="str">
        <f t="shared" si="221"/>
        <v>A</v>
      </c>
      <c r="M4729" s="41" t="s">
        <v>1472</v>
      </c>
      <c r="N4729" s="41" t="s">
        <v>427</v>
      </c>
      <c r="O4729" s="41" t="s">
        <v>70</v>
      </c>
    </row>
    <row r="4730" spans="1:15">
      <c r="A4730" s="38">
        <v>41695</v>
      </c>
      <c r="B4730" s="38">
        <v>54479</v>
      </c>
      <c r="C4730" s="131">
        <v>420</v>
      </c>
      <c r="D4730" s="39">
        <v>8.5099999999999995E-2</v>
      </c>
      <c r="E4730" s="39">
        <v>0.08</v>
      </c>
      <c r="F4730" s="40">
        <v>140000</v>
      </c>
      <c r="G4730" s="40">
        <v>140000</v>
      </c>
      <c r="H4730" s="40">
        <v>70027.06</v>
      </c>
      <c r="I4730" s="40">
        <v>125999.99</v>
      </c>
      <c r="J4730" s="67">
        <f t="shared" si="219"/>
        <v>0.50019328571428567</v>
      </c>
      <c r="K4730" s="39">
        <f t="shared" si="220"/>
        <v>0.89999992857142863</v>
      </c>
      <c r="L4730" s="2" t="str">
        <f t="shared" si="221"/>
        <v>AA</v>
      </c>
      <c r="M4730" s="2" t="s">
        <v>948</v>
      </c>
      <c r="N4730" s="2" t="s">
        <v>419</v>
      </c>
      <c r="O4730" s="2" t="s">
        <v>70</v>
      </c>
    </row>
    <row r="4731" spans="1:15">
      <c r="A4731" s="38">
        <v>41164</v>
      </c>
      <c r="B4731" s="38">
        <v>50295</v>
      </c>
      <c r="C4731" s="131">
        <v>300</v>
      </c>
      <c r="D4731" s="39">
        <v>8.5099999999999995E-2</v>
      </c>
      <c r="E4731" s="39">
        <v>0.08</v>
      </c>
      <c r="F4731" s="40">
        <v>142000</v>
      </c>
      <c r="G4731" s="40">
        <v>142000</v>
      </c>
      <c r="H4731" s="40">
        <v>97963.47</v>
      </c>
      <c r="I4731" s="40">
        <v>127799.99</v>
      </c>
      <c r="J4731" s="67">
        <f t="shared" si="219"/>
        <v>0.68988359154929579</v>
      </c>
      <c r="K4731" s="39">
        <f t="shared" si="220"/>
        <v>0.89999992957746477</v>
      </c>
      <c r="L4731" s="2" t="str">
        <f t="shared" si="221"/>
        <v>A</v>
      </c>
      <c r="M4731" s="2" t="s">
        <v>489</v>
      </c>
      <c r="N4731" s="2" t="s">
        <v>415</v>
      </c>
      <c r="O4731" s="2" t="s">
        <v>70</v>
      </c>
    </row>
    <row r="4732" spans="1:15">
      <c r="A4732" s="38">
        <v>41071</v>
      </c>
      <c r="B4732" s="38">
        <v>52028</v>
      </c>
      <c r="C4732" s="131">
        <v>360</v>
      </c>
      <c r="D4732" s="39">
        <v>8.5099999999999995E-2</v>
      </c>
      <c r="E4732" s="39">
        <v>8.5099999999999995E-2</v>
      </c>
      <c r="F4732" s="40">
        <v>142500</v>
      </c>
      <c r="G4732" s="40">
        <v>142500</v>
      </c>
      <c r="H4732" s="40">
        <v>88841.97</v>
      </c>
      <c r="I4732" s="40">
        <v>128249.99</v>
      </c>
      <c r="J4732" s="67">
        <f t="shared" si="219"/>
        <v>0.62345242105263154</v>
      </c>
      <c r="K4732" s="39">
        <f t="shared" si="220"/>
        <v>0.89999992982456145</v>
      </c>
      <c r="L4732" s="2" t="str">
        <f t="shared" si="221"/>
        <v>AA</v>
      </c>
      <c r="M4732" s="2" t="s">
        <v>475</v>
      </c>
      <c r="N4732" s="2" t="s">
        <v>427</v>
      </c>
      <c r="O4732" s="2" t="s">
        <v>70</v>
      </c>
    </row>
    <row r="4733" spans="1:15">
      <c r="A4733" s="42">
        <v>41332</v>
      </c>
      <c r="B4733" s="42">
        <v>48637</v>
      </c>
      <c r="C4733" s="130">
        <v>240</v>
      </c>
      <c r="D4733" s="43">
        <v>8.5099999999999995E-2</v>
      </c>
      <c r="E4733" s="43">
        <v>0.08</v>
      </c>
      <c r="F4733" s="44">
        <v>150000</v>
      </c>
      <c r="G4733" s="44">
        <v>150000</v>
      </c>
      <c r="H4733" s="44">
        <v>83997.53</v>
      </c>
      <c r="I4733" s="44">
        <v>134999.99</v>
      </c>
      <c r="J4733" s="68">
        <f t="shared" si="219"/>
        <v>0.55998353333333328</v>
      </c>
      <c r="K4733" s="43">
        <f t="shared" si="220"/>
        <v>0.89999993333333328</v>
      </c>
      <c r="L4733" s="41" t="str">
        <f t="shared" si="221"/>
        <v>AA</v>
      </c>
      <c r="M4733" s="41" t="s">
        <v>693</v>
      </c>
      <c r="N4733" s="41" t="s">
        <v>419</v>
      </c>
      <c r="O4733" s="41" t="s">
        <v>70</v>
      </c>
    </row>
    <row r="4734" spans="1:15">
      <c r="A4734" s="38">
        <v>41075</v>
      </c>
      <c r="B4734" s="38">
        <v>52032</v>
      </c>
      <c r="C4734" s="131">
        <v>360</v>
      </c>
      <c r="D4734" s="39">
        <v>8.5099999999999995E-2</v>
      </c>
      <c r="E4734" s="39">
        <v>0.08</v>
      </c>
      <c r="F4734" s="40">
        <v>150000</v>
      </c>
      <c r="G4734" s="40">
        <v>150000</v>
      </c>
      <c r="H4734" s="40">
        <v>84456.5</v>
      </c>
      <c r="I4734" s="40">
        <v>134999.99</v>
      </c>
      <c r="J4734" s="67">
        <f t="shared" si="219"/>
        <v>0.56304333333333334</v>
      </c>
      <c r="K4734" s="39">
        <f t="shared" si="220"/>
        <v>0.89999993333333328</v>
      </c>
      <c r="L4734" s="2" t="str">
        <f t="shared" si="221"/>
        <v>AA</v>
      </c>
      <c r="M4734" s="2" t="s">
        <v>715</v>
      </c>
      <c r="N4734" s="2" t="s">
        <v>416</v>
      </c>
      <c r="O4734" s="2" t="s">
        <v>70</v>
      </c>
    </row>
    <row r="4735" spans="1:15">
      <c r="A4735" s="38">
        <v>41082</v>
      </c>
      <c r="B4735" s="38">
        <v>53865</v>
      </c>
      <c r="C4735" s="131">
        <v>420</v>
      </c>
      <c r="D4735" s="39">
        <v>8.5099999999999995E-2</v>
      </c>
      <c r="E4735" s="39">
        <v>8.5099999999999995E-2</v>
      </c>
      <c r="F4735" s="40">
        <v>155000</v>
      </c>
      <c r="G4735" s="40">
        <v>155000</v>
      </c>
      <c r="H4735" s="40">
        <v>91252.05</v>
      </c>
      <c r="I4735" s="40">
        <v>139499.99</v>
      </c>
      <c r="J4735" s="67">
        <f t="shared" si="219"/>
        <v>0.58872290322580645</v>
      </c>
      <c r="K4735" s="39">
        <f t="shared" si="220"/>
        <v>0.89999993548387092</v>
      </c>
      <c r="L4735" s="2" t="str">
        <f t="shared" si="221"/>
        <v>AA</v>
      </c>
      <c r="M4735" s="2" t="s">
        <v>1474</v>
      </c>
      <c r="N4735" s="2" t="s">
        <v>423</v>
      </c>
      <c r="O4735" s="2" t="s">
        <v>70</v>
      </c>
    </row>
    <row r="4736" spans="1:15">
      <c r="A4736" s="38">
        <v>41389</v>
      </c>
      <c r="B4736" s="38">
        <v>42576</v>
      </c>
      <c r="C4736" s="131">
        <v>39</v>
      </c>
      <c r="D4736" s="39">
        <v>8.5099999999999995E-2</v>
      </c>
      <c r="E4736" s="39">
        <v>0.08</v>
      </c>
      <c r="F4736" s="40">
        <v>160000</v>
      </c>
      <c r="G4736" s="40">
        <v>160000</v>
      </c>
      <c r="H4736" s="40">
        <v>42059.29</v>
      </c>
      <c r="I4736" s="40">
        <v>143999.99</v>
      </c>
      <c r="J4736" s="67">
        <f t="shared" si="219"/>
        <v>0.26287056250000002</v>
      </c>
      <c r="K4736" s="39">
        <f t="shared" si="220"/>
        <v>0.89999993749999996</v>
      </c>
      <c r="L4736" s="2" t="str">
        <f t="shared" si="221"/>
        <v>AA</v>
      </c>
      <c r="M4736" s="2" t="s">
        <v>858</v>
      </c>
      <c r="N4736" s="2" t="s">
        <v>417</v>
      </c>
      <c r="O4736" s="2" t="s">
        <v>70</v>
      </c>
    </row>
    <row r="4737" spans="1:15">
      <c r="A4737" s="42">
        <v>41715</v>
      </c>
      <c r="B4737" s="42">
        <v>44333</v>
      </c>
      <c r="C4737" s="130">
        <v>86</v>
      </c>
      <c r="D4737" s="43">
        <v>8.5099999999999995E-2</v>
      </c>
      <c r="E4737" s="43">
        <v>0.08</v>
      </c>
      <c r="F4737" s="44">
        <v>160000</v>
      </c>
      <c r="G4737" s="44">
        <v>160000</v>
      </c>
      <c r="H4737" s="44">
        <v>69764.61</v>
      </c>
      <c r="I4737" s="44">
        <v>143999.99</v>
      </c>
      <c r="J4737" s="68">
        <f t="shared" si="219"/>
        <v>0.43602881250000003</v>
      </c>
      <c r="K4737" s="43">
        <f t="shared" si="220"/>
        <v>0.89999993749999996</v>
      </c>
      <c r="L4737" s="41" t="str">
        <f t="shared" si="221"/>
        <v>AA</v>
      </c>
      <c r="M4737" s="41" t="s">
        <v>548</v>
      </c>
      <c r="N4737" s="41" t="s">
        <v>433</v>
      </c>
      <c r="O4737" s="41" t="s">
        <v>70</v>
      </c>
    </row>
    <row r="4738" spans="1:15">
      <c r="A4738" s="38">
        <v>41330</v>
      </c>
      <c r="B4738" s="38">
        <v>44252</v>
      </c>
      <c r="C4738" s="131">
        <v>96</v>
      </c>
      <c r="D4738" s="39">
        <v>8.5099999999999995E-2</v>
      </c>
      <c r="E4738" s="39">
        <v>7.4400000000000008E-2</v>
      </c>
      <c r="F4738" s="40">
        <v>160000</v>
      </c>
      <c r="G4738" s="40">
        <v>160000</v>
      </c>
      <c r="H4738" s="40">
        <v>92391.93</v>
      </c>
      <c r="I4738" s="40">
        <v>143999.99</v>
      </c>
      <c r="J4738" s="67">
        <f t="shared" si="219"/>
        <v>0.5774495624999999</v>
      </c>
      <c r="K4738" s="39">
        <f t="shared" si="220"/>
        <v>0.89999993749999996</v>
      </c>
      <c r="L4738" s="2" t="str">
        <f t="shared" si="221"/>
        <v>AA</v>
      </c>
      <c r="M4738" s="2" t="s">
        <v>467</v>
      </c>
      <c r="N4738" s="2" t="s">
        <v>425</v>
      </c>
      <c r="O4738" s="2" t="s">
        <v>70</v>
      </c>
    </row>
    <row r="4739" spans="1:15">
      <c r="A4739" s="42">
        <v>41206</v>
      </c>
      <c r="B4739" s="42">
        <v>46501</v>
      </c>
      <c r="C4739" s="130">
        <v>174</v>
      </c>
      <c r="D4739" s="43">
        <v>8.5099999999999995E-2</v>
      </c>
      <c r="E4739" s="43">
        <v>0.08</v>
      </c>
      <c r="F4739" s="44">
        <v>160000</v>
      </c>
      <c r="G4739" s="44">
        <v>160000</v>
      </c>
      <c r="H4739" s="44">
        <v>111920.95</v>
      </c>
      <c r="I4739" s="44">
        <v>143999.99</v>
      </c>
      <c r="J4739" s="68">
        <f t="shared" ref="J4739:J4802" si="222">H4739/G4739</f>
        <v>0.69950593750000001</v>
      </c>
      <c r="K4739" s="43">
        <f t="shared" ref="K4739:K4802" si="223">I4739/G4739</f>
        <v>0.89999993749999996</v>
      </c>
      <c r="L4739" s="41" t="str">
        <f t="shared" ref="L4739:L4802" si="224">IF(J4739&lt;=65%,"AA",IF(J4739&lt;=75%,"A",IF(J4739&lt;=85%,"B","C")))</f>
        <v>A</v>
      </c>
      <c r="M4739" s="41" t="s">
        <v>586</v>
      </c>
      <c r="N4739" s="41" t="s">
        <v>416</v>
      </c>
      <c r="O4739" s="41" t="s">
        <v>70</v>
      </c>
    </row>
    <row r="4740" spans="1:15">
      <c r="A4740" s="42">
        <v>41626</v>
      </c>
      <c r="B4740" s="42">
        <v>52705</v>
      </c>
      <c r="C4740" s="130">
        <v>364</v>
      </c>
      <c r="D4740" s="43">
        <v>8.5099999999999995E-2</v>
      </c>
      <c r="E4740" s="43">
        <v>7.5300000000000006E-2</v>
      </c>
      <c r="F4740" s="44">
        <v>160000</v>
      </c>
      <c r="G4740" s="44">
        <v>160000</v>
      </c>
      <c r="H4740" s="44">
        <v>80810.259999999995</v>
      </c>
      <c r="I4740" s="44">
        <v>143999.99</v>
      </c>
      <c r="J4740" s="68">
        <f t="shared" si="222"/>
        <v>0.50506412499999997</v>
      </c>
      <c r="K4740" s="43">
        <f t="shared" si="223"/>
        <v>0.89999993749999996</v>
      </c>
      <c r="L4740" s="41" t="str">
        <f t="shared" si="224"/>
        <v>AA</v>
      </c>
      <c r="M4740" s="41" t="s">
        <v>544</v>
      </c>
      <c r="N4740" s="41" t="s">
        <v>419</v>
      </c>
      <c r="O4740" s="41" t="s">
        <v>70</v>
      </c>
    </row>
    <row r="4741" spans="1:15">
      <c r="A4741" s="42">
        <v>41481</v>
      </c>
      <c r="B4741" s="42">
        <v>53626</v>
      </c>
      <c r="C4741" s="130">
        <v>399</v>
      </c>
      <c r="D4741" s="43">
        <v>8.5099999999999995E-2</v>
      </c>
      <c r="E4741" s="43">
        <v>0.08</v>
      </c>
      <c r="F4741" s="44">
        <v>160000</v>
      </c>
      <c r="G4741" s="44">
        <v>160000</v>
      </c>
      <c r="H4741" s="44">
        <v>109080.29</v>
      </c>
      <c r="I4741" s="44">
        <v>143999.99</v>
      </c>
      <c r="J4741" s="68">
        <f t="shared" si="222"/>
        <v>0.68175181249999994</v>
      </c>
      <c r="K4741" s="43">
        <f t="shared" si="223"/>
        <v>0.89999993749999996</v>
      </c>
      <c r="L4741" s="41" t="str">
        <f t="shared" si="224"/>
        <v>A</v>
      </c>
      <c r="M4741" s="41" t="s">
        <v>644</v>
      </c>
      <c r="N4741" s="41" t="s">
        <v>416</v>
      </c>
      <c r="O4741" s="41" t="s">
        <v>70</v>
      </c>
    </row>
    <row r="4742" spans="1:15">
      <c r="A4742" s="42">
        <v>41528</v>
      </c>
      <c r="B4742" s="42">
        <v>44419</v>
      </c>
      <c r="C4742" s="130">
        <v>95</v>
      </c>
      <c r="D4742" s="43">
        <v>8.5099999999999995E-2</v>
      </c>
      <c r="E4742" s="43">
        <v>7.5300000000000006E-2</v>
      </c>
      <c r="F4742" s="44">
        <v>163000</v>
      </c>
      <c r="G4742" s="44">
        <v>163000</v>
      </c>
      <c r="H4742" s="44">
        <v>85281.72</v>
      </c>
      <c r="I4742" s="44">
        <v>146699.99</v>
      </c>
      <c r="J4742" s="68">
        <f t="shared" si="222"/>
        <v>0.52320073619631902</v>
      </c>
      <c r="K4742" s="43">
        <f t="shared" si="223"/>
        <v>0.8999999386503067</v>
      </c>
      <c r="L4742" s="41" t="str">
        <f t="shared" si="224"/>
        <v>AA</v>
      </c>
      <c r="M4742" s="41" t="s">
        <v>1043</v>
      </c>
      <c r="N4742" s="41" t="s">
        <v>424</v>
      </c>
      <c r="O4742" s="41" t="s">
        <v>70</v>
      </c>
    </row>
    <row r="4743" spans="1:15">
      <c r="A4743" s="38">
        <v>41261</v>
      </c>
      <c r="B4743" s="38">
        <v>48383</v>
      </c>
      <c r="C4743" s="131">
        <v>234</v>
      </c>
      <c r="D4743" s="39">
        <v>8.5099999999999995E-2</v>
      </c>
      <c r="E4743" s="39">
        <v>0.08</v>
      </c>
      <c r="F4743" s="40">
        <v>170000</v>
      </c>
      <c r="G4743" s="40">
        <v>170000</v>
      </c>
      <c r="H4743" s="40">
        <v>116973.49</v>
      </c>
      <c r="I4743" s="40">
        <v>152999.99</v>
      </c>
      <c r="J4743" s="67">
        <f t="shared" si="222"/>
        <v>0.6880793529411765</v>
      </c>
      <c r="K4743" s="39">
        <f t="shared" si="223"/>
        <v>0.89999994117647053</v>
      </c>
      <c r="L4743" s="2" t="str">
        <f t="shared" si="224"/>
        <v>A</v>
      </c>
      <c r="M4743" s="2" t="s">
        <v>700</v>
      </c>
      <c r="N4743" s="2" t="s">
        <v>421</v>
      </c>
      <c r="O4743" s="2" t="s">
        <v>70</v>
      </c>
    </row>
    <row r="4744" spans="1:15">
      <c r="A4744" s="42">
        <v>41121</v>
      </c>
      <c r="B4744" s="42">
        <v>44773</v>
      </c>
      <c r="C4744" s="130">
        <v>120</v>
      </c>
      <c r="D4744" s="43">
        <v>8.5099999999999995E-2</v>
      </c>
      <c r="E4744" s="43">
        <v>0.08</v>
      </c>
      <c r="F4744" s="44">
        <v>176000</v>
      </c>
      <c r="G4744" s="44">
        <v>176000</v>
      </c>
      <c r="H4744" s="44">
        <v>118804.21</v>
      </c>
      <c r="I4744" s="44">
        <v>158399.99</v>
      </c>
      <c r="J4744" s="68">
        <f t="shared" si="222"/>
        <v>0.67502392045454551</v>
      </c>
      <c r="K4744" s="43">
        <f t="shared" si="223"/>
        <v>0.89999994318181809</v>
      </c>
      <c r="L4744" s="41" t="str">
        <f t="shared" si="224"/>
        <v>A</v>
      </c>
      <c r="M4744" s="41" t="s">
        <v>757</v>
      </c>
      <c r="N4744" s="41" t="s">
        <v>439</v>
      </c>
      <c r="O4744" s="41" t="s">
        <v>70</v>
      </c>
    </row>
    <row r="4745" spans="1:15">
      <c r="A4745" s="42">
        <v>41096</v>
      </c>
      <c r="B4745" s="42">
        <v>53879</v>
      </c>
      <c r="C4745" s="130">
        <v>420</v>
      </c>
      <c r="D4745" s="43">
        <v>8.5099999999999995E-2</v>
      </c>
      <c r="E4745" s="43">
        <v>7.5300000000000006E-2</v>
      </c>
      <c r="F4745" s="44">
        <v>176000</v>
      </c>
      <c r="G4745" s="44">
        <v>176000</v>
      </c>
      <c r="H4745" s="44">
        <v>109123.08</v>
      </c>
      <c r="I4745" s="44">
        <v>158399.99</v>
      </c>
      <c r="J4745" s="68">
        <f t="shared" si="222"/>
        <v>0.6200175</v>
      </c>
      <c r="K4745" s="43">
        <f t="shared" si="223"/>
        <v>0.89999994318181809</v>
      </c>
      <c r="L4745" s="41" t="str">
        <f t="shared" si="224"/>
        <v>AA</v>
      </c>
      <c r="M4745" s="41" t="s">
        <v>633</v>
      </c>
      <c r="N4745" s="41" t="s">
        <v>422</v>
      </c>
      <c r="O4745" s="41" t="s">
        <v>70</v>
      </c>
    </row>
    <row r="4746" spans="1:15">
      <c r="A4746" s="38">
        <v>41509</v>
      </c>
      <c r="B4746" s="38">
        <v>47961</v>
      </c>
      <c r="C4746" s="131">
        <v>212</v>
      </c>
      <c r="D4746" s="39">
        <v>8.5099999999999995E-2</v>
      </c>
      <c r="E4746" s="39">
        <v>7.5300000000000006E-2</v>
      </c>
      <c r="F4746" s="40">
        <v>180000</v>
      </c>
      <c r="G4746" s="40">
        <v>180000</v>
      </c>
      <c r="H4746" s="40">
        <v>126752.07</v>
      </c>
      <c r="I4746" s="40">
        <v>161999.99</v>
      </c>
      <c r="J4746" s="67">
        <f t="shared" si="222"/>
        <v>0.70417816666666666</v>
      </c>
      <c r="K4746" s="39">
        <f t="shared" si="223"/>
        <v>0.89999994444444442</v>
      </c>
      <c r="L4746" s="2" t="str">
        <f t="shared" si="224"/>
        <v>A</v>
      </c>
      <c r="M4746" s="2" t="s">
        <v>1008</v>
      </c>
      <c r="N4746" s="2" t="s">
        <v>423</v>
      </c>
      <c r="O4746" s="2" t="s">
        <v>70</v>
      </c>
    </row>
    <row r="4747" spans="1:15">
      <c r="A4747" s="38">
        <v>41481</v>
      </c>
      <c r="B4747" s="38">
        <v>48786</v>
      </c>
      <c r="C4747" s="131">
        <v>240</v>
      </c>
      <c r="D4747" s="39">
        <v>8.5099999999999995E-2</v>
      </c>
      <c r="E4747" s="39">
        <v>7.8100000000000003E-2</v>
      </c>
      <c r="F4747" s="40">
        <v>180000</v>
      </c>
      <c r="G4747" s="40">
        <v>180000</v>
      </c>
      <c r="H4747" s="40">
        <v>82746.44</v>
      </c>
      <c r="I4747" s="40">
        <v>161999.99</v>
      </c>
      <c r="J4747" s="67">
        <f t="shared" si="222"/>
        <v>0.45970244444444447</v>
      </c>
      <c r="K4747" s="39">
        <f t="shared" si="223"/>
        <v>0.89999994444444442</v>
      </c>
      <c r="L4747" s="2" t="str">
        <f t="shared" si="224"/>
        <v>AA</v>
      </c>
      <c r="M4747" s="2" t="s">
        <v>608</v>
      </c>
      <c r="N4747" s="2" t="s">
        <v>431</v>
      </c>
      <c r="O4747" s="2" t="s">
        <v>70</v>
      </c>
    </row>
    <row r="4748" spans="1:15">
      <c r="A4748" s="38">
        <v>41264</v>
      </c>
      <c r="B4748" s="38">
        <v>48569</v>
      </c>
      <c r="C4748" s="131">
        <v>240</v>
      </c>
      <c r="D4748" s="39">
        <v>8.5099999999999995E-2</v>
      </c>
      <c r="E4748" s="39">
        <v>0.08</v>
      </c>
      <c r="F4748" s="40">
        <v>180000</v>
      </c>
      <c r="G4748" s="40">
        <v>180000</v>
      </c>
      <c r="H4748" s="40">
        <v>97776.960000000006</v>
      </c>
      <c r="I4748" s="40">
        <v>161999.99</v>
      </c>
      <c r="J4748" s="67">
        <f t="shared" si="222"/>
        <v>0.54320533333333332</v>
      </c>
      <c r="K4748" s="39">
        <f t="shared" si="223"/>
        <v>0.89999994444444442</v>
      </c>
      <c r="L4748" s="2" t="str">
        <f t="shared" si="224"/>
        <v>AA</v>
      </c>
      <c r="M4748" s="2" t="s">
        <v>532</v>
      </c>
      <c r="N4748" s="2" t="s">
        <v>417</v>
      </c>
      <c r="O4748" s="2" t="s">
        <v>70</v>
      </c>
    </row>
    <row r="4749" spans="1:15">
      <c r="A4749" s="42">
        <v>41429</v>
      </c>
      <c r="B4749" s="42">
        <v>52386</v>
      </c>
      <c r="C4749" s="130">
        <v>360</v>
      </c>
      <c r="D4749" s="43">
        <v>8.5099999999999995E-2</v>
      </c>
      <c r="E4749" s="43">
        <v>0.08</v>
      </c>
      <c r="F4749" s="44">
        <v>180000</v>
      </c>
      <c r="G4749" s="44">
        <v>180000</v>
      </c>
      <c r="H4749" s="44">
        <v>123294</v>
      </c>
      <c r="I4749" s="44">
        <v>161999.99</v>
      </c>
      <c r="J4749" s="68">
        <f t="shared" si="222"/>
        <v>0.68496666666666661</v>
      </c>
      <c r="K4749" s="43">
        <f t="shared" si="223"/>
        <v>0.89999994444444442</v>
      </c>
      <c r="L4749" s="41" t="str">
        <f t="shared" si="224"/>
        <v>A</v>
      </c>
      <c r="M4749" s="41" t="s">
        <v>564</v>
      </c>
      <c r="N4749" s="41" t="s">
        <v>417</v>
      </c>
      <c r="O4749" s="41" t="s">
        <v>70</v>
      </c>
    </row>
    <row r="4750" spans="1:15">
      <c r="A4750" s="38">
        <v>41344</v>
      </c>
      <c r="B4750" s="38">
        <v>54128</v>
      </c>
      <c r="C4750" s="131">
        <v>420</v>
      </c>
      <c r="D4750" s="39">
        <v>8.5099999999999995E-2</v>
      </c>
      <c r="E4750" s="39">
        <v>0.08</v>
      </c>
      <c r="F4750" s="40">
        <v>180000</v>
      </c>
      <c r="G4750" s="40">
        <v>180000</v>
      </c>
      <c r="H4750" s="40">
        <v>105719.32</v>
      </c>
      <c r="I4750" s="40">
        <v>161999.99</v>
      </c>
      <c r="J4750" s="67">
        <f t="shared" si="222"/>
        <v>0.58732955555555555</v>
      </c>
      <c r="K4750" s="39">
        <f t="shared" si="223"/>
        <v>0.89999994444444442</v>
      </c>
      <c r="L4750" s="2" t="str">
        <f t="shared" si="224"/>
        <v>AA</v>
      </c>
      <c r="M4750" s="2" t="s">
        <v>611</v>
      </c>
      <c r="N4750" s="2" t="s">
        <v>419</v>
      </c>
      <c r="O4750" s="2" t="s">
        <v>70</v>
      </c>
    </row>
    <row r="4751" spans="1:15">
      <c r="A4751" s="38">
        <v>41340</v>
      </c>
      <c r="B4751" s="38">
        <v>46637</v>
      </c>
      <c r="C4751" s="131">
        <v>174</v>
      </c>
      <c r="D4751" s="39">
        <v>8.5099999999999995E-2</v>
      </c>
      <c r="E4751" s="39">
        <v>0.08</v>
      </c>
      <c r="F4751" s="40">
        <v>182000</v>
      </c>
      <c r="G4751" s="40">
        <v>182000</v>
      </c>
      <c r="H4751" s="40">
        <v>110371.12</v>
      </c>
      <c r="I4751" s="40">
        <v>163799.99</v>
      </c>
      <c r="J4751" s="67">
        <f t="shared" si="222"/>
        <v>0.60643472527472519</v>
      </c>
      <c r="K4751" s="39">
        <f t="shared" si="223"/>
        <v>0.89999994505494496</v>
      </c>
      <c r="L4751" s="2" t="str">
        <f t="shared" si="224"/>
        <v>AA</v>
      </c>
      <c r="M4751" s="2" t="s">
        <v>457</v>
      </c>
      <c r="N4751" s="2" t="s">
        <v>419</v>
      </c>
      <c r="O4751" s="2" t="s">
        <v>70</v>
      </c>
    </row>
    <row r="4752" spans="1:15">
      <c r="A4752" s="42">
        <v>41473</v>
      </c>
      <c r="B4752" s="42">
        <v>48778</v>
      </c>
      <c r="C4752" s="130">
        <v>240</v>
      </c>
      <c r="D4752" s="43">
        <v>8.5099999999999995E-2</v>
      </c>
      <c r="E4752" s="43">
        <v>7.4400000000000008E-2</v>
      </c>
      <c r="F4752" s="44">
        <v>182000</v>
      </c>
      <c r="G4752" s="44">
        <v>182000</v>
      </c>
      <c r="H4752" s="44">
        <v>128536.1</v>
      </c>
      <c r="I4752" s="44">
        <v>163799.99</v>
      </c>
      <c r="J4752" s="68">
        <f t="shared" si="222"/>
        <v>0.70624230769230767</v>
      </c>
      <c r="K4752" s="43">
        <f t="shared" si="223"/>
        <v>0.89999994505494496</v>
      </c>
      <c r="L4752" s="41" t="str">
        <f t="shared" si="224"/>
        <v>A</v>
      </c>
      <c r="M4752" s="41" t="s">
        <v>885</v>
      </c>
      <c r="N4752" s="41" t="s">
        <v>424</v>
      </c>
      <c r="O4752" s="41" t="s">
        <v>70</v>
      </c>
    </row>
    <row r="4753" spans="1:15">
      <c r="A4753" s="42">
        <v>41620</v>
      </c>
      <c r="B4753" s="42">
        <v>47919</v>
      </c>
      <c r="C4753" s="130">
        <v>207</v>
      </c>
      <c r="D4753" s="43">
        <v>8.5099999999999995E-2</v>
      </c>
      <c r="E4753" s="43">
        <v>7.5300000000000006E-2</v>
      </c>
      <c r="F4753" s="44">
        <v>91244.45</v>
      </c>
      <c r="G4753" s="44">
        <v>91244.45</v>
      </c>
      <c r="H4753" s="44">
        <v>64227.95</v>
      </c>
      <c r="I4753" s="44">
        <v>82120</v>
      </c>
      <c r="J4753" s="68">
        <f t="shared" si="222"/>
        <v>0.70391075840777162</v>
      </c>
      <c r="K4753" s="43">
        <f t="shared" si="223"/>
        <v>0.89999994520214655</v>
      </c>
      <c r="L4753" s="41" t="str">
        <f t="shared" si="224"/>
        <v>A</v>
      </c>
      <c r="M4753" s="41" t="s">
        <v>955</v>
      </c>
      <c r="N4753" s="41" t="s">
        <v>426</v>
      </c>
      <c r="O4753" s="41" t="s">
        <v>70</v>
      </c>
    </row>
    <row r="4754" spans="1:15">
      <c r="A4754" s="42">
        <v>41474</v>
      </c>
      <c r="B4754" s="42">
        <v>54258</v>
      </c>
      <c r="C4754" s="130">
        <v>420</v>
      </c>
      <c r="D4754" s="43">
        <v>8.5099999999999995E-2</v>
      </c>
      <c r="E4754" s="43">
        <v>0.08</v>
      </c>
      <c r="F4754" s="44">
        <v>183000</v>
      </c>
      <c r="G4754" s="44">
        <v>183000</v>
      </c>
      <c r="H4754" s="44">
        <v>58019.31</v>
      </c>
      <c r="I4754" s="44">
        <v>164699.99</v>
      </c>
      <c r="J4754" s="68">
        <f t="shared" si="222"/>
        <v>0.31704540983606555</v>
      </c>
      <c r="K4754" s="43">
        <f t="shared" si="223"/>
        <v>0.89999994535519123</v>
      </c>
      <c r="L4754" s="41" t="str">
        <f t="shared" si="224"/>
        <v>AA</v>
      </c>
      <c r="M4754" s="41" t="s">
        <v>1090</v>
      </c>
      <c r="N4754" s="41" t="s">
        <v>417</v>
      </c>
      <c r="O4754" s="41" t="s">
        <v>70</v>
      </c>
    </row>
    <row r="4755" spans="1:15">
      <c r="A4755" s="38">
        <v>41115</v>
      </c>
      <c r="B4755" s="38">
        <v>52072</v>
      </c>
      <c r="C4755" s="131">
        <v>360</v>
      </c>
      <c r="D4755" s="39">
        <v>8.5099999999999995E-2</v>
      </c>
      <c r="E4755" s="39">
        <v>7.5300000000000006E-2</v>
      </c>
      <c r="F4755" s="40">
        <v>190000</v>
      </c>
      <c r="G4755" s="40">
        <v>190000</v>
      </c>
      <c r="H4755" s="40">
        <v>125042.72</v>
      </c>
      <c r="I4755" s="40">
        <v>170999.99</v>
      </c>
      <c r="J4755" s="67">
        <f t="shared" si="222"/>
        <v>0.65811957894736839</v>
      </c>
      <c r="K4755" s="39">
        <f t="shared" si="223"/>
        <v>0.89999994736842104</v>
      </c>
      <c r="L4755" s="2" t="str">
        <f t="shared" si="224"/>
        <v>A</v>
      </c>
      <c r="M4755" s="2" t="s">
        <v>946</v>
      </c>
      <c r="N4755" s="2" t="s">
        <v>435</v>
      </c>
      <c r="O4755" s="2" t="s">
        <v>70</v>
      </c>
    </row>
    <row r="4756" spans="1:15">
      <c r="A4756" s="38">
        <v>41145</v>
      </c>
      <c r="B4756" s="38">
        <v>52102</v>
      </c>
      <c r="C4756" s="131">
        <v>360</v>
      </c>
      <c r="D4756" s="39">
        <v>8.5099999999999995E-2</v>
      </c>
      <c r="E4756" s="39">
        <v>0.08</v>
      </c>
      <c r="F4756" s="40">
        <v>190938</v>
      </c>
      <c r="G4756" s="40">
        <v>190938</v>
      </c>
      <c r="H4756" s="40">
        <v>107782.62</v>
      </c>
      <c r="I4756" s="40">
        <v>171844.19</v>
      </c>
      <c r="J4756" s="67">
        <f t="shared" si="222"/>
        <v>0.56449014863463531</v>
      </c>
      <c r="K4756" s="39">
        <f t="shared" si="223"/>
        <v>0.89999994762697844</v>
      </c>
      <c r="L4756" s="2" t="str">
        <f t="shared" si="224"/>
        <v>AA</v>
      </c>
      <c r="M4756" s="2" t="s">
        <v>542</v>
      </c>
      <c r="N4756" s="2" t="s">
        <v>417</v>
      </c>
      <c r="O4756" s="2" t="s">
        <v>70</v>
      </c>
    </row>
    <row r="4757" spans="1:15">
      <c r="A4757" s="38">
        <v>41584</v>
      </c>
      <c r="B4757" s="38">
        <v>43502</v>
      </c>
      <c r="C4757" s="131">
        <v>63</v>
      </c>
      <c r="D4757" s="39">
        <v>8.5099999999999995E-2</v>
      </c>
      <c r="E4757" s="39">
        <v>0.08</v>
      </c>
      <c r="F4757" s="40">
        <v>200000</v>
      </c>
      <c r="G4757" s="40">
        <v>200000</v>
      </c>
      <c r="H4757" s="40">
        <v>74245.399999999994</v>
      </c>
      <c r="I4757" s="40">
        <v>179999.99</v>
      </c>
      <c r="J4757" s="67">
        <f t="shared" si="222"/>
        <v>0.37122699999999997</v>
      </c>
      <c r="K4757" s="39">
        <f t="shared" si="223"/>
        <v>0.89999994999999999</v>
      </c>
      <c r="L4757" s="2" t="str">
        <f t="shared" si="224"/>
        <v>AA</v>
      </c>
      <c r="M4757" s="2" t="s">
        <v>701</v>
      </c>
      <c r="N4757" s="2" t="s">
        <v>417</v>
      </c>
      <c r="O4757" s="2" t="s">
        <v>70</v>
      </c>
    </row>
    <row r="4758" spans="1:15">
      <c r="A4758" s="42">
        <v>41290</v>
      </c>
      <c r="B4758" s="42">
        <v>43389</v>
      </c>
      <c r="C4758" s="130">
        <v>69</v>
      </c>
      <c r="D4758" s="43">
        <v>8.5099999999999995E-2</v>
      </c>
      <c r="E4758" s="43">
        <v>0.08</v>
      </c>
      <c r="F4758" s="44">
        <v>200000</v>
      </c>
      <c r="G4758" s="44">
        <v>200000</v>
      </c>
      <c r="H4758" s="44">
        <v>78967.149999999994</v>
      </c>
      <c r="I4758" s="44">
        <v>179999.99</v>
      </c>
      <c r="J4758" s="68">
        <f t="shared" si="222"/>
        <v>0.39483574999999999</v>
      </c>
      <c r="K4758" s="43">
        <f t="shared" si="223"/>
        <v>0.89999994999999999</v>
      </c>
      <c r="L4758" s="41" t="str">
        <f t="shared" si="224"/>
        <v>AA</v>
      </c>
      <c r="M4758" s="41" t="s">
        <v>466</v>
      </c>
      <c r="N4758" s="41" t="s">
        <v>421</v>
      </c>
      <c r="O4758" s="41" t="s">
        <v>70</v>
      </c>
    </row>
    <row r="4759" spans="1:15">
      <c r="A4759" s="38">
        <v>41355</v>
      </c>
      <c r="B4759" s="38">
        <v>44157</v>
      </c>
      <c r="C4759" s="131">
        <v>92</v>
      </c>
      <c r="D4759" s="39">
        <v>8.5099999999999995E-2</v>
      </c>
      <c r="E4759" s="39">
        <v>7.4400000000000008E-2</v>
      </c>
      <c r="F4759" s="40">
        <v>200000</v>
      </c>
      <c r="G4759" s="40">
        <v>200000</v>
      </c>
      <c r="H4759" s="40">
        <v>136717.76000000001</v>
      </c>
      <c r="I4759" s="40">
        <v>179999.99</v>
      </c>
      <c r="J4759" s="67">
        <f t="shared" si="222"/>
        <v>0.6835888</v>
      </c>
      <c r="K4759" s="39">
        <f t="shared" si="223"/>
        <v>0.89999994999999999</v>
      </c>
      <c r="L4759" s="2" t="str">
        <f t="shared" si="224"/>
        <v>A</v>
      </c>
      <c r="M4759" s="2" t="s">
        <v>790</v>
      </c>
      <c r="N4759" s="2" t="s">
        <v>416</v>
      </c>
      <c r="O4759" s="2" t="s">
        <v>70</v>
      </c>
    </row>
    <row r="4760" spans="1:15">
      <c r="A4760" s="38">
        <v>41589</v>
      </c>
      <c r="B4760" s="38">
        <v>44845</v>
      </c>
      <c r="C4760" s="131">
        <v>107</v>
      </c>
      <c r="D4760" s="39">
        <v>8.5099999999999995E-2</v>
      </c>
      <c r="E4760" s="39">
        <v>0.08</v>
      </c>
      <c r="F4760" s="40">
        <v>200000</v>
      </c>
      <c r="G4760" s="40">
        <v>200000</v>
      </c>
      <c r="H4760" s="40">
        <v>129832.51</v>
      </c>
      <c r="I4760" s="40">
        <v>179999.99</v>
      </c>
      <c r="J4760" s="67">
        <f t="shared" si="222"/>
        <v>0.64916255</v>
      </c>
      <c r="K4760" s="39">
        <f t="shared" si="223"/>
        <v>0.89999994999999999</v>
      </c>
      <c r="L4760" s="2" t="str">
        <f t="shared" si="224"/>
        <v>AA</v>
      </c>
      <c r="M4760" s="2" t="s">
        <v>982</v>
      </c>
      <c r="N4760" s="2" t="s">
        <v>421</v>
      </c>
      <c r="O4760" s="2" t="s">
        <v>70</v>
      </c>
    </row>
    <row r="4761" spans="1:15">
      <c r="A4761" s="38">
        <v>41138</v>
      </c>
      <c r="B4761" s="38">
        <v>46616</v>
      </c>
      <c r="C4761" s="131">
        <v>180</v>
      </c>
      <c r="D4761" s="39">
        <v>8.5099999999999995E-2</v>
      </c>
      <c r="E4761" s="39">
        <v>7.5300000000000006E-2</v>
      </c>
      <c r="F4761" s="40">
        <v>200000</v>
      </c>
      <c r="G4761" s="40">
        <v>200000</v>
      </c>
      <c r="H4761" s="40">
        <v>136489.1</v>
      </c>
      <c r="I4761" s="40">
        <v>179999.99</v>
      </c>
      <c r="J4761" s="67">
        <f t="shared" si="222"/>
        <v>0.68244550000000004</v>
      </c>
      <c r="K4761" s="39">
        <f t="shared" si="223"/>
        <v>0.89999994999999999</v>
      </c>
      <c r="L4761" s="2" t="str">
        <f t="shared" si="224"/>
        <v>A</v>
      </c>
      <c r="M4761" s="2" t="s">
        <v>973</v>
      </c>
      <c r="N4761" s="2" t="s">
        <v>437</v>
      </c>
      <c r="O4761" s="2" t="s">
        <v>70</v>
      </c>
    </row>
    <row r="4762" spans="1:15">
      <c r="A4762" s="42">
        <v>41261</v>
      </c>
      <c r="B4762" s="42">
        <v>49844</v>
      </c>
      <c r="C4762" s="130">
        <v>282</v>
      </c>
      <c r="D4762" s="43">
        <v>8.5099999999999995E-2</v>
      </c>
      <c r="E4762" s="43">
        <v>7.5300000000000006E-2</v>
      </c>
      <c r="F4762" s="44">
        <v>200000</v>
      </c>
      <c r="G4762" s="44">
        <v>200000</v>
      </c>
      <c r="H4762" s="44">
        <v>82787.740000000005</v>
      </c>
      <c r="I4762" s="44">
        <v>179999.99</v>
      </c>
      <c r="J4762" s="68">
        <f t="shared" si="222"/>
        <v>0.41393870000000005</v>
      </c>
      <c r="K4762" s="43">
        <f t="shared" si="223"/>
        <v>0.89999994999999999</v>
      </c>
      <c r="L4762" s="41" t="str">
        <f t="shared" si="224"/>
        <v>AA</v>
      </c>
      <c r="M4762" s="41" t="s">
        <v>564</v>
      </c>
      <c r="N4762" s="41" t="s">
        <v>417</v>
      </c>
      <c r="O4762" s="41" t="s">
        <v>70</v>
      </c>
    </row>
    <row r="4763" spans="1:15">
      <c r="A4763" s="42">
        <v>41375</v>
      </c>
      <c r="B4763" s="42">
        <v>52332</v>
      </c>
      <c r="C4763" s="130">
        <v>360</v>
      </c>
      <c r="D4763" s="43">
        <v>8.5099999999999995E-2</v>
      </c>
      <c r="E4763" s="43">
        <v>0.08</v>
      </c>
      <c r="F4763" s="44">
        <v>200000</v>
      </c>
      <c r="G4763" s="44">
        <v>200000</v>
      </c>
      <c r="H4763" s="44">
        <v>72467.94</v>
      </c>
      <c r="I4763" s="44">
        <v>179999.99</v>
      </c>
      <c r="J4763" s="68">
        <f t="shared" si="222"/>
        <v>0.36233969999999999</v>
      </c>
      <c r="K4763" s="43">
        <f t="shared" si="223"/>
        <v>0.89999994999999999</v>
      </c>
      <c r="L4763" s="41" t="str">
        <f t="shared" si="224"/>
        <v>AA</v>
      </c>
      <c r="M4763" s="41" t="s">
        <v>564</v>
      </c>
      <c r="N4763" s="41" t="s">
        <v>417</v>
      </c>
      <c r="O4763" s="41" t="s">
        <v>70</v>
      </c>
    </row>
    <row r="4764" spans="1:15">
      <c r="A4764" s="38">
        <v>41079</v>
      </c>
      <c r="B4764" s="38">
        <v>52036</v>
      </c>
      <c r="C4764" s="131">
        <v>360</v>
      </c>
      <c r="D4764" s="39">
        <v>8.5099999999999995E-2</v>
      </c>
      <c r="E4764" s="39">
        <v>0.08</v>
      </c>
      <c r="F4764" s="40">
        <v>200000</v>
      </c>
      <c r="G4764" s="40">
        <v>200000</v>
      </c>
      <c r="H4764" s="40">
        <v>110261.18</v>
      </c>
      <c r="I4764" s="40">
        <v>179999.99</v>
      </c>
      <c r="J4764" s="67">
        <f t="shared" si="222"/>
        <v>0.55130590000000002</v>
      </c>
      <c r="K4764" s="39">
        <f t="shared" si="223"/>
        <v>0.89999994999999999</v>
      </c>
      <c r="L4764" s="2" t="str">
        <f t="shared" si="224"/>
        <v>AA</v>
      </c>
      <c r="M4764" s="2" t="s">
        <v>481</v>
      </c>
      <c r="N4764" s="2" t="s">
        <v>417</v>
      </c>
      <c r="O4764" s="2" t="s">
        <v>70</v>
      </c>
    </row>
    <row r="4765" spans="1:15">
      <c r="A4765" s="38">
        <v>41360</v>
      </c>
      <c r="B4765" s="38">
        <v>54144</v>
      </c>
      <c r="C4765" s="131">
        <v>420</v>
      </c>
      <c r="D4765" s="39">
        <v>8.5099999999999995E-2</v>
      </c>
      <c r="E4765" s="39">
        <v>7.5300000000000006E-2</v>
      </c>
      <c r="F4765" s="40">
        <v>200000</v>
      </c>
      <c r="G4765" s="40">
        <v>200000</v>
      </c>
      <c r="H4765" s="40">
        <v>122667.13</v>
      </c>
      <c r="I4765" s="40">
        <v>179999.99</v>
      </c>
      <c r="J4765" s="67">
        <f t="shared" si="222"/>
        <v>0.61333565000000001</v>
      </c>
      <c r="K4765" s="39">
        <f t="shared" si="223"/>
        <v>0.89999994999999999</v>
      </c>
      <c r="L4765" s="2" t="str">
        <f t="shared" si="224"/>
        <v>AA</v>
      </c>
      <c r="M4765" s="2" t="s">
        <v>475</v>
      </c>
      <c r="N4765" s="2" t="s">
        <v>427</v>
      </c>
      <c r="O4765" s="2" t="s">
        <v>70</v>
      </c>
    </row>
    <row r="4766" spans="1:15">
      <c r="A4766" s="38">
        <v>41584</v>
      </c>
      <c r="B4766" s="38">
        <v>54368</v>
      </c>
      <c r="C4766" s="131">
        <v>420</v>
      </c>
      <c r="D4766" s="39">
        <v>8.5099999999999995E-2</v>
      </c>
      <c r="E4766" s="39">
        <v>0.08</v>
      </c>
      <c r="F4766" s="40">
        <v>200000</v>
      </c>
      <c r="G4766" s="40">
        <v>200000</v>
      </c>
      <c r="H4766" s="40">
        <v>86085.39</v>
      </c>
      <c r="I4766" s="40">
        <v>179999.99</v>
      </c>
      <c r="J4766" s="67">
        <f t="shared" si="222"/>
        <v>0.43042694999999997</v>
      </c>
      <c r="K4766" s="39">
        <f t="shared" si="223"/>
        <v>0.89999994999999999</v>
      </c>
      <c r="L4766" s="2" t="str">
        <f t="shared" si="224"/>
        <v>AA</v>
      </c>
      <c r="M4766" s="2" t="s">
        <v>554</v>
      </c>
      <c r="N4766" s="2" t="s">
        <v>417</v>
      </c>
      <c r="O4766" s="2" t="s">
        <v>70</v>
      </c>
    </row>
    <row r="4767" spans="1:15">
      <c r="A4767" s="42">
        <v>41136</v>
      </c>
      <c r="B4767" s="42">
        <v>42384</v>
      </c>
      <c r="C4767" s="130">
        <v>41</v>
      </c>
      <c r="D4767" s="43">
        <v>8.5099999999999995E-2</v>
      </c>
      <c r="E4767" s="43">
        <v>7.4400000000000008E-2</v>
      </c>
      <c r="F4767" s="44">
        <v>100000</v>
      </c>
      <c r="G4767" s="44">
        <v>100000</v>
      </c>
      <c r="H4767" s="44">
        <v>33572.379999999997</v>
      </c>
      <c r="I4767" s="44">
        <v>90000</v>
      </c>
      <c r="J4767" s="68">
        <f t="shared" si="222"/>
        <v>0.33572379999999996</v>
      </c>
      <c r="K4767" s="43">
        <f t="shared" si="223"/>
        <v>0.9</v>
      </c>
      <c r="L4767" s="41" t="str">
        <f t="shared" si="224"/>
        <v>AA</v>
      </c>
      <c r="M4767" s="41" t="s">
        <v>455</v>
      </c>
      <c r="N4767" s="41" t="s">
        <v>421</v>
      </c>
      <c r="O4767" s="41" t="s">
        <v>70</v>
      </c>
    </row>
    <row r="4768" spans="1:15">
      <c r="A4768" s="42">
        <v>41394</v>
      </c>
      <c r="B4768" s="42">
        <v>44316</v>
      </c>
      <c r="C4768" s="130">
        <v>96</v>
      </c>
      <c r="D4768" s="43">
        <v>8.5099999999999995E-2</v>
      </c>
      <c r="E4768" s="43">
        <v>0.08</v>
      </c>
      <c r="F4768" s="44">
        <v>97000</v>
      </c>
      <c r="G4768" s="44">
        <v>97000</v>
      </c>
      <c r="H4768" s="44">
        <v>44574.89</v>
      </c>
      <c r="I4768" s="44">
        <v>87300</v>
      </c>
      <c r="J4768" s="68">
        <f t="shared" si="222"/>
        <v>0.45953494845360826</v>
      </c>
      <c r="K4768" s="43">
        <f t="shared" si="223"/>
        <v>0.9</v>
      </c>
      <c r="L4768" s="41" t="str">
        <f t="shared" si="224"/>
        <v>AA</v>
      </c>
      <c r="M4768" s="41" t="s">
        <v>1223</v>
      </c>
      <c r="N4768" s="41" t="s">
        <v>417</v>
      </c>
      <c r="O4768" s="41" t="s">
        <v>70</v>
      </c>
    </row>
    <row r="4769" spans="1:15">
      <c r="A4769" s="42">
        <v>41149</v>
      </c>
      <c r="B4769" s="42">
        <v>44648</v>
      </c>
      <c r="C4769" s="130">
        <v>115</v>
      </c>
      <c r="D4769" s="43">
        <v>8.5099999999999995E-2</v>
      </c>
      <c r="E4769" s="43">
        <v>0.08</v>
      </c>
      <c r="F4769" s="44">
        <v>70270</v>
      </c>
      <c r="G4769" s="44">
        <v>70270</v>
      </c>
      <c r="H4769" s="44">
        <v>37193.15</v>
      </c>
      <c r="I4769" s="44">
        <v>63243</v>
      </c>
      <c r="J4769" s="68">
        <f t="shared" si="222"/>
        <v>0.52928917034296286</v>
      </c>
      <c r="K4769" s="43">
        <f t="shared" si="223"/>
        <v>0.9</v>
      </c>
      <c r="L4769" s="41" t="str">
        <f t="shared" si="224"/>
        <v>AA</v>
      </c>
      <c r="M4769" s="41" t="s">
        <v>1051</v>
      </c>
      <c r="N4769" s="41" t="s">
        <v>437</v>
      </c>
      <c r="O4769" s="41" t="s">
        <v>70</v>
      </c>
    </row>
    <row r="4770" spans="1:15">
      <c r="A4770" s="38">
        <v>41360</v>
      </c>
      <c r="B4770" s="38">
        <v>45378</v>
      </c>
      <c r="C4770" s="131">
        <v>132</v>
      </c>
      <c r="D4770" s="39">
        <v>8.5099999999999995E-2</v>
      </c>
      <c r="E4770" s="39">
        <v>0.08</v>
      </c>
      <c r="F4770" s="40">
        <v>159500</v>
      </c>
      <c r="G4770" s="40">
        <v>159500</v>
      </c>
      <c r="H4770" s="40">
        <v>83381.66</v>
      </c>
      <c r="I4770" s="40">
        <v>143550</v>
      </c>
      <c r="J4770" s="67">
        <f t="shared" si="222"/>
        <v>0.52276902821316618</v>
      </c>
      <c r="K4770" s="39">
        <f t="shared" si="223"/>
        <v>0.9</v>
      </c>
      <c r="L4770" s="2" t="str">
        <f t="shared" si="224"/>
        <v>AA</v>
      </c>
      <c r="M4770" s="2" t="s">
        <v>531</v>
      </c>
      <c r="N4770" s="2" t="s">
        <v>423</v>
      </c>
      <c r="O4770" s="2" t="s">
        <v>70</v>
      </c>
    </row>
    <row r="4771" spans="1:15">
      <c r="A4771" s="42">
        <v>41346</v>
      </c>
      <c r="B4771" s="42">
        <v>45639</v>
      </c>
      <c r="C4771" s="130">
        <v>141</v>
      </c>
      <c r="D4771" s="43">
        <v>8.5099999999999995E-2</v>
      </c>
      <c r="E4771" s="43">
        <v>7.5300000000000006E-2</v>
      </c>
      <c r="F4771" s="44">
        <v>90000</v>
      </c>
      <c r="G4771" s="44">
        <v>90000</v>
      </c>
      <c r="H4771" s="44">
        <v>61375.8</v>
      </c>
      <c r="I4771" s="44">
        <v>81000</v>
      </c>
      <c r="J4771" s="68">
        <f t="shared" si="222"/>
        <v>0.68195333333333341</v>
      </c>
      <c r="K4771" s="43">
        <f t="shared" si="223"/>
        <v>0.9</v>
      </c>
      <c r="L4771" s="41" t="str">
        <f t="shared" si="224"/>
        <v>A</v>
      </c>
      <c r="M4771" s="41" t="s">
        <v>888</v>
      </c>
      <c r="N4771" s="41" t="s">
        <v>416</v>
      </c>
      <c r="O4771" s="41" t="s">
        <v>70</v>
      </c>
    </row>
    <row r="4772" spans="1:15">
      <c r="A4772" s="42">
        <v>41086</v>
      </c>
      <c r="B4772" s="42">
        <v>46594</v>
      </c>
      <c r="C4772" s="130">
        <v>181</v>
      </c>
      <c r="D4772" s="43">
        <v>8.5099999999999995E-2</v>
      </c>
      <c r="E4772" s="43">
        <v>0.08</v>
      </c>
      <c r="F4772" s="44">
        <v>180200</v>
      </c>
      <c r="G4772" s="44">
        <v>180200</v>
      </c>
      <c r="H4772" s="44">
        <v>120359.02</v>
      </c>
      <c r="I4772" s="44">
        <v>162180</v>
      </c>
      <c r="J4772" s="68">
        <f t="shared" si="222"/>
        <v>0.66791908990011106</v>
      </c>
      <c r="K4772" s="43">
        <f t="shared" si="223"/>
        <v>0.9</v>
      </c>
      <c r="L4772" s="41" t="str">
        <f t="shared" si="224"/>
        <v>A</v>
      </c>
      <c r="M4772" s="41" t="s">
        <v>540</v>
      </c>
      <c r="N4772" s="41" t="s">
        <v>423</v>
      </c>
      <c r="O4772" s="41" t="s">
        <v>70</v>
      </c>
    </row>
    <row r="4773" spans="1:15">
      <c r="A4773" s="38">
        <v>41488</v>
      </c>
      <c r="B4773" s="38">
        <v>47028</v>
      </c>
      <c r="C4773" s="131">
        <v>182</v>
      </c>
      <c r="D4773" s="39">
        <v>8.5099999999999995E-2</v>
      </c>
      <c r="E4773" s="39">
        <v>7.4400000000000008E-2</v>
      </c>
      <c r="F4773" s="40">
        <v>192500</v>
      </c>
      <c r="G4773" s="40">
        <v>192500</v>
      </c>
      <c r="H4773" s="40">
        <v>132424.60999999999</v>
      </c>
      <c r="I4773" s="40">
        <v>173250</v>
      </c>
      <c r="J4773" s="67">
        <f t="shared" si="222"/>
        <v>0.68792005194805184</v>
      </c>
      <c r="K4773" s="39">
        <f t="shared" si="223"/>
        <v>0.9</v>
      </c>
      <c r="L4773" s="2" t="str">
        <f t="shared" si="224"/>
        <v>A</v>
      </c>
      <c r="M4773" s="2" t="s">
        <v>746</v>
      </c>
      <c r="N4773" s="2" t="s">
        <v>417</v>
      </c>
      <c r="O4773" s="2" t="s">
        <v>70</v>
      </c>
    </row>
    <row r="4774" spans="1:15">
      <c r="A4774" s="42">
        <v>41115</v>
      </c>
      <c r="B4774" s="42">
        <v>47447</v>
      </c>
      <c r="C4774" s="130">
        <v>208</v>
      </c>
      <c r="D4774" s="43">
        <v>8.5099999999999995E-2</v>
      </c>
      <c r="E4774" s="43">
        <v>7.5300000000000006E-2</v>
      </c>
      <c r="F4774" s="44">
        <v>145000</v>
      </c>
      <c r="G4774" s="44">
        <v>145000</v>
      </c>
      <c r="H4774" s="44">
        <v>100973.48</v>
      </c>
      <c r="I4774" s="44">
        <v>130500</v>
      </c>
      <c r="J4774" s="68">
        <f t="shared" si="222"/>
        <v>0.69636882758620688</v>
      </c>
      <c r="K4774" s="43">
        <f t="shared" si="223"/>
        <v>0.9</v>
      </c>
      <c r="L4774" s="41" t="str">
        <f t="shared" si="224"/>
        <v>A</v>
      </c>
      <c r="M4774" s="41" t="s">
        <v>758</v>
      </c>
      <c r="N4774" s="41" t="s">
        <v>418</v>
      </c>
      <c r="O4774" s="41" t="s">
        <v>70</v>
      </c>
    </row>
    <row r="4775" spans="1:15">
      <c r="A4775" s="38">
        <v>41117</v>
      </c>
      <c r="B4775" s="38">
        <v>48422</v>
      </c>
      <c r="C4775" s="131">
        <v>240</v>
      </c>
      <c r="D4775" s="39">
        <v>8.5099999999999995E-2</v>
      </c>
      <c r="E4775" s="39">
        <v>0.08</v>
      </c>
      <c r="F4775" s="40">
        <v>100000</v>
      </c>
      <c r="G4775" s="40">
        <v>100000</v>
      </c>
      <c r="H4775" s="40">
        <v>61505.62</v>
      </c>
      <c r="I4775" s="40">
        <v>90000</v>
      </c>
      <c r="J4775" s="67">
        <f t="shared" si="222"/>
        <v>0.61505620000000005</v>
      </c>
      <c r="K4775" s="39">
        <f t="shared" si="223"/>
        <v>0.9</v>
      </c>
      <c r="L4775" s="2" t="str">
        <f t="shared" si="224"/>
        <v>AA</v>
      </c>
      <c r="M4775" s="2" t="s">
        <v>606</v>
      </c>
      <c r="N4775" s="2" t="s">
        <v>417</v>
      </c>
      <c r="O4775" s="2" t="s">
        <v>70</v>
      </c>
    </row>
    <row r="4776" spans="1:15">
      <c r="A4776" s="42">
        <v>41481</v>
      </c>
      <c r="B4776" s="42">
        <v>50551</v>
      </c>
      <c r="C4776" s="130">
        <v>298</v>
      </c>
      <c r="D4776" s="43">
        <v>8.5099999999999995E-2</v>
      </c>
      <c r="E4776" s="43">
        <v>7.5300000000000006E-2</v>
      </c>
      <c r="F4776" s="44">
        <v>189400</v>
      </c>
      <c r="G4776" s="44">
        <v>189400</v>
      </c>
      <c r="H4776" s="44">
        <v>83256.899999999994</v>
      </c>
      <c r="I4776" s="44">
        <v>170460</v>
      </c>
      <c r="J4776" s="68">
        <f t="shared" si="222"/>
        <v>0.43958236536430834</v>
      </c>
      <c r="K4776" s="43">
        <f t="shared" si="223"/>
        <v>0.9</v>
      </c>
      <c r="L4776" s="41" t="str">
        <f t="shared" si="224"/>
        <v>AA</v>
      </c>
      <c r="M4776" s="41" t="s">
        <v>609</v>
      </c>
      <c r="N4776" s="41" t="s">
        <v>428</v>
      </c>
      <c r="O4776" s="41" t="s">
        <v>70</v>
      </c>
    </row>
    <row r="4777" spans="1:15">
      <c r="A4777" s="42">
        <v>41282</v>
      </c>
      <c r="B4777" s="42">
        <v>50413</v>
      </c>
      <c r="C4777" s="130">
        <v>300</v>
      </c>
      <c r="D4777" s="43">
        <v>8.5099999999999995E-2</v>
      </c>
      <c r="E4777" s="43">
        <v>8.5099999999999995E-2</v>
      </c>
      <c r="F4777" s="44">
        <v>116500</v>
      </c>
      <c r="G4777" s="44">
        <v>116500</v>
      </c>
      <c r="H4777" s="44">
        <v>55795.62</v>
      </c>
      <c r="I4777" s="44">
        <v>104850</v>
      </c>
      <c r="J4777" s="68">
        <f t="shared" si="222"/>
        <v>0.47893236051502147</v>
      </c>
      <c r="K4777" s="43">
        <f t="shared" si="223"/>
        <v>0.9</v>
      </c>
      <c r="L4777" s="41" t="str">
        <f t="shared" si="224"/>
        <v>AA</v>
      </c>
      <c r="M4777" s="41" t="s">
        <v>595</v>
      </c>
      <c r="N4777" s="41" t="s">
        <v>423</v>
      </c>
      <c r="O4777" s="41" t="s">
        <v>70</v>
      </c>
    </row>
    <row r="4778" spans="1:15">
      <c r="A4778" s="42">
        <v>41177</v>
      </c>
      <c r="B4778" s="42">
        <v>50581</v>
      </c>
      <c r="C4778" s="130">
        <v>309</v>
      </c>
      <c r="D4778" s="43">
        <v>8.5099999999999995E-2</v>
      </c>
      <c r="E4778" s="43">
        <v>0.08</v>
      </c>
      <c r="F4778" s="44">
        <v>160000</v>
      </c>
      <c r="G4778" s="44">
        <v>160000</v>
      </c>
      <c r="H4778" s="44">
        <v>113016.06</v>
      </c>
      <c r="I4778" s="44">
        <v>144000</v>
      </c>
      <c r="J4778" s="68">
        <f t="shared" si="222"/>
        <v>0.70635037499999997</v>
      </c>
      <c r="K4778" s="43">
        <f t="shared" si="223"/>
        <v>0.9</v>
      </c>
      <c r="L4778" s="41" t="str">
        <f t="shared" si="224"/>
        <v>A</v>
      </c>
      <c r="M4778" s="41" t="s">
        <v>511</v>
      </c>
      <c r="N4778" s="41" t="s">
        <v>422</v>
      </c>
      <c r="O4778" s="41" t="s">
        <v>70</v>
      </c>
    </row>
    <row r="4779" spans="1:15">
      <c r="A4779" s="42">
        <v>41103</v>
      </c>
      <c r="B4779" s="42">
        <v>53886</v>
      </c>
      <c r="C4779" s="130">
        <v>420</v>
      </c>
      <c r="D4779" s="43">
        <v>8.5099999999999995E-2</v>
      </c>
      <c r="E4779" s="43">
        <v>0.08</v>
      </c>
      <c r="F4779" s="44">
        <v>148000</v>
      </c>
      <c r="G4779" s="44">
        <v>148000</v>
      </c>
      <c r="H4779" s="44">
        <v>94223.63</v>
      </c>
      <c r="I4779" s="44">
        <v>133200</v>
      </c>
      <c r="J4779" s="68">
        <f t="shared" si="222"/>
        <v>0.63664614864864866</v>
      </c>
      <c r="K4779" s="43">
        <f t="shared" si="223"/>
        <v>0.9</v>
      </c>
      <c r="L4779" s="41" t="str">
        <f t="shared" si="224"/>
        <v>AA</v>
      </c>
      <c r="M4779" s="41" t="s">
        <v>586</v>
      </c>
      <c r="N4779" s="41" t="s">
        <v>416</v>
      </c>
      <c r="O4779" s="41" t="s">
        <v>70</v>
      </c>
    </row>
    <row r="4780" spans="1:15">
      <c r="A4780" s="42">
        <v>41379</v>
      </c>
      <c r="B4780" s="42">
        <v>54163</v>
      </c>
      <c r="C4780" s="130">
        <v>420</v>
      </c>
      <c r="D4780" s="43">
        <v>8.5099999999999995E-2</v>
      </c>
      <c r="E4780" s="43">
        <v>0.08</v>
      </c>
      <c r="F4780" s="44">
        <v>129500</v>
      </c>
      <c r="G4780" s="44">
        <v>129500</v>
      </c>
      <c r="H4780" s="44">
        <v>31624.47</v>
      </c>
      <c r="I4780" s="44">
        <v>116550</v>
      </c>
      <c r="J4780" s="68">
        <f t="shared" si="222"/>
        <v>0.24420440154440157</v>
      </c>
      <c r="K4780" s="43">
        <f t="shared" si="223"/>
        <v>0.9</v>
      </c>
      <c r="L4780" s="41" t="str">
        <f t="shared" si="224"/>
        <v>AA</v>
      </c>
      <c r="M4780" s="41" t="s">
        <v>481</v>
      </c>
      <c r="N4780" s="41" t="s">
        <v>417</v>
      </c>
      <c r="O4780" s="41" t="s">
        <v>70</v>
      </c>
    </row>
    <row r="4781" spans="1:15">
      <c r="A4781" s="38">
        <v>41177</v>
      </c>
      <c r="B4781" s="38">
        <v>53960</v>
      </c>
      <c r="C4781" s="131">
        <v>420</v>
      </c>
      <c r="D4781" s="39">
        <v>8.5099999999999995E-2</v>
      </c>
      <c r="E4781" s="39">
        <v>0.08</v>
      </c>
      <c r="F4781" s="40">
        <v>109000</v>
      </c>
      <c r="G4781" s="40">
        <v>109000</v>
      </c>
      <c r="H4781" s="40">
        <v>67673.2</v>
      </c>
      <c r="I4781" s="40">
        <v>98100</v>
      </c>
      <c r="J4781" s="67">
        <f t="shared" si="222"/>
        <v>0.6208550458715596</v>
      </c>
      <c r="K4781" s="39">
        <f t="shared" si="223"/>
        <v>0.9</v>
      </c>
      <c r="L4781" s="2" t="str">
        <f t="shared" si="224"/>
        <v>AA</v>
      </c>
      <c r="M4781" s="2" t="s">
        <v>511</v>
      </c>
      <c r="N4781" s="2" t="s">
        <v>422</v>
      </c>
      <c r="O4781" s="2" t="s">
        <v>70</v>
      </c>
    </row>
    <row r="4782" spans="1:15">
      <c r="A4782" s="38">
        <v>41087</v>
      </c>
      <c r="B4782" s="38">
        <v>50218</v>
      </c>
      <c r="C4782" s="131">
        <v>300</v>
      </c>
      <c r="D4782" s="39">
        <v>8.5099999999999995E-2</v>
      </c>
      <c r="E4782" s="39">
        <v>7.8100000000000003E-2</v>
      </c>
      <c r="F4782" s="40">
        <v>176500</v>
      </c>
      <c r="G4782" s="40">
        <v>176500</v>
      </c>
      <c r="H4782" s="133">
        <v>98196.5</v>
      </c>
      <c r="I4782" s="40">
        <v>161999.99</v>
      </c>
      <c r="J4782" s="67">
        <f t="shared" si="222"/>
        <v>0.55635410764872517</v>
      </c>
      <c r="K4782" s="127">
        <f t="shared" si="223"/>
        <v>0.9178469688385269</v>
      </c>
      <c r="L4782" s="2" t="str">
        <f t="shared" si="224"/>
        <v>AA</v>
      </c>
      <c r="M4782" s="2" t="s">
        <v>592</v>
      </c>
      <c r="N4782" s="2" t="s">
        <v>428</v>
      </c>
      <c r="O4782" s="2" t="s">
        <v>70</v>
      </c>
    </row>
    <row r="4783" spans="1:15">
      <c r="A4783" s="38">
        <v>41485</v>
      </c>
      <c r="B4783" s="38">
        <v>46417</v>
      </c>
      <c r="C4783" s="131">
        <v>162</v>
      </c>
      <c r="D4783" s="39">
        <v>8.5099999999999995E-2</v>
      </c>
      <c r="E4783" s="39">
        <v>7.4400000000000008E-2</v>
      </c>
      <c r="F4783" s="40">
        <v>83000</v>
      </c>
      <c r="G4783" s="40">
        <v>83000</v>
      </c>
      <c r="H4783" s="133">
        <v>51863.199999999997</v>
      </c>
      <c r="I4783" s="40">
        <v>76541.679999999993</v>
      </c>
      <c r="J4783" s="67">
        <f t="shared" si="222"/>
        <v>0.62485783132530115</v>
      </c>
      <c r="K4783" s="127">
        <f t="shared" si="223"/>
        <v>0.92218891566265049</v>
      </c>
      <c r="L4783" s="2" t="str">
        <f t="shared" si="224"/>
        <v>AA</v>
      </c>
      <c r="M4783" s="2" t="s">
        <v>590</v>
      </c>
      <c r="N4783" s="2" t="s">
        <v>418</v>
      </c>
      <c r="O4783" s="2" t="s">
        <v>70</v>
      </c>
    </row>
    <row r="4784" spans="1:15">
      <c r="A4784" s="38">
        <v>41463</v>
      </c>
      <c r="B4784" s="38">
        <v>54247</v>
      </c>
      <c r="C4784" s="131">
        <v>420</v>
      </c>
      <c r="D4784" s="39">
        <v>8.5099999999999995E-2</v>
      </c>
      <c r="E4784" s="39">
        <v>7.4400000000000008E-2</v>
      </c>
      <c r="F4784" s="40">
        <v>191000</v>
      </c>
      <c r="G4784" s="40">
        <v>191000</v>
      </c>
      <c r="H4784" s="133">
        <v>132217.92000000001</v>
      </c>
      <c r="I4784" s="40">
        <v>178999.99</v>
      </c>
      <c r="J4784" s="67">
        <f t="shared" si="222"/>
        <v>0.69224041884816756</v>
      </c>
      <c r="K4784" s="127">
        <f t="shared" si="223"/>
        <v>0.93717272251308892</v>
      </c>
      <c r="L4784" s="2" t="str">
        <f t="shared" si="224"/>
        <v>A</v>
      </c>
      <c r="M4784" s="2" t="s">
        <v>466</v>
      </c>
      <c r="N4784" s="2" t="s">
        <v>421</v>
      </c>
      <c r="O4784" s="2" t="s">
        <v>70</v>
      </c>
    </row>
    <row r="4785" spans="1:15">
      <c r="A4785" s="42">
        <v>41416</v>
      </c>
      <c r="B4785" s="42">
        <v>54200</v>
      </c>
      <c r="C4785" s="130">
        <v>420</v>
      </c>
      <c r="D4785" s="43">
        <v>8.5099999999999995E-2</v>
      </c>
      <c r="E4785" s="43">
        <v>7.4400000000000008E-2</v>
      </c>
      <c r="F4785" s="44">
        <v>148000</v>
      </c>
      <c r="G4785" s="44">
        <v>148000</v>
      </c>
      <c r="H4785" s="133">
        <v>89399.25</v>
      </c>
      <c r="I4785" s="44">
        <v>139999.99</v>
      </c>
      <c r="J4785" s="68">
        <f t="shared" si="222"/>
        <v>0.60404898648648653</v>
      </c>
      <c r="K4785" s="128">
        <f t="shared" si="223"/>
        <v>0.94594587837837829</v>
      </c>
      <c r="L4785" s="41" t="str">
        <f t="shared" si="224"/>
        <v>AA</v>
      </c>
      <c r="M4785" s="41" t="s">
        <v>466</v>
      </c>
      <c r="N4785" s="41" t="s">
        <v>421</v>
      </c>
      <c r="O4785" s="41" t="s">
        <v>70</v>
      </c>
    </row>
    <row r="4786" spans="1:15">
      <c r="A4786" s="38">
        <v>41082</v>
      </c>
      <c r="B4786" s="38">
        <v>48387</v>
      </c>
      <c r="C4786" s="131">
        <v>240</v>
      </c>
      <c r="D4786" s="39">
        <v>8.5099999999999995E-2</v>
      </c>
      <c r="E4786" s="39">
        <v>7.8100000000000003E-2</v>
      </c>
      <c r="F4786" s="40">
        <v>200000</v>
      </c>
      <c r="G4786" s="40">
        <v>200000</v>
      </c>
      <c r="H4786" s="133">
        <v>115513.43</v>
      </c>
      <c r="I4786" s="40">
        <v>189999.21</v>
      </c>
      <c r="J4786" s="67">
        <f t="shared" si="222"/>
        <v>0.57756714999999992</v>
      </c>
      <c r="K4786" s="127">
        <f t="shared" si="223"/>
        <v>0.94999604999999998</v>
      </c>
      <c r="L4786" s="2" t="str">
        <f t="shared" si="224"/>
        <v>AA</v>
      </c>
      <c r="M4786" s="2" t="s">
        <v>476</v>
      </c>
      <c r="N4786" s="2" t="s">
        <v>421</v>
      </c>
      <c r="O4786" s="2" t="s">
        <v>70</v>
      </c>
    </row>
    <row r="4787" spans="1:15">
      <c r="A4787" s="38">
        <v>41135</v>
      </c>
      <c r="B4787" s="38">
        <v>52092</v>
      </c>
      <c r="C4787" s="131">
        <v>360</v>
      </c>
      <c r="D4787" s="39">
        <v>8.5099999999999995E-2</v>
      </c>
      <c r="E4787" s="39">
        <v>7.4400000000000008E-2</v>
      </c>
      <c r="F4787" s="40">
        <v>195000</v>
      </c>
      <c r="G4787" s="40">
        <v>195000</v>
      </c>
      <c r="H4787" s="133">
        <v>125976.52</v>
      </c>
      <c r="I4787" s="40">
        <v>193999.99</v>
      </c>
      <c r="J4787" s="67">
        <f t="shared" si="222"/>
        <v>0.64603343589743589</v>
      </c>
      <c r="K4787" s="127">
        <f t="shared" si="223"/>
        <v>0.99487174358974351</v>
      </c>
      <c r="L4787" s="2" t="str">
        <f t="shared" si="224"/>
        <v>AA</v>
      </c>
      <c r="M4787" s="2" t="s">
        <v>497</v>
      </c>
      <c r="N4787" s="2" t="s">
        <v>417</v>
      </c>
      <c r="O4787" s="2" t="s">
        <v>70</v>
      </c>
    </row>
    <row r="4788" spans="1:15">
      <c r="A4788" s="42">
        <v>41163</v>
      </c>
      <c r="B4788" s="42">
        <v>45423</v>
      </c>
      <c r="C4788" s="130">
        <v>140</v>
      </c>
      <c r="D4788" s="43">
        <v>8.5099999999999995E-2</v>
      </c>
      <c r="E4788" s="43">
        <v>7.4400000000000008E-2</v>
      </c>
      <c r="F4788" s="44">
        <v>198000</v>
      </c>
      <c r="G4788" s="44">
        <v>198000</v>
      </c>
      <c r="H4788" s="133">
        <v>139211.87</v>
      </c>
      <c r="I4788" s="44">
        <v>196999.99</v>
      </c>
      <c r="J4788" s="68">
        <f t="shared" si="222"/>
        <v>0.70309025252525248</v>
      </c>
      <c r="K4788" s="128">
        <f t="shared" si="223"/>
        <v>0.99494944444444444</v>
      </c>
      <c r="L4788" s="41" t="str">
        <f t="shared" si="224"/>
        <v>A</v>
      </c>
      <c r="M4788" s="41" t="s">
        <v>548</v>
      </c>
      <c r="N4788" s="41" t="s">
        <v>433</v>
      </c>
      <c r="O4788" s="41" t="s">
        <v>70</v>
      </c>
    </row>
    <row r="4789" spans="1:15">
      <c r="A4789" s="38">
        <v>41085</v>
      </c>
      <c r="B4789" s="38">
        <v>44007</v>
      </c>
      <c r="C4789" s="131">
        <v>96</v>
      </c>
      <c r="D4789" s="39">
        <v>8.5099999999999995E-2</v>
      </c>
      <c r="E4789" s="39">
        <v>7.4400000000000008E-2</v>
      </c>
      <c r="F4789" s="40">
        <v>130500</v>
      </c>
      <c r="G4789" s="40">
        <v>130500</v>
      </c>
      <c r="H4789" s="133">
        <v>68217.23</v>
      </c>
      <c r="I4789" s="40">
        <v>130499.99</v>
      </c>
      <c r="J4789" s="67">
        <f t="shared" si="222"/>
        <v>0.52273739463601532</v>
      </c>
      <c r="K4789" s="127">
        <f t="shared" si="223"/>
        <v>0.99999992337164756</v>
      </c>
      <c r="L4789" s="2" t="str">
        <f t="shared" si="224"/>
        <v>AA</v>
      </c>
      <c r="M4789" s="2" t="s">
        <v>923</v>
      </c>
      <c r="N4789" s="2" t="s">
        <v>418</v>
      </c>
      <c r="O4789" s="2" t="s">
        <v>70</v>
      </c>
    </row>
    <row r="4790" spans="1:15">
      <c r="A4790" s="42">
        <v>41267</v>
      </c>
      <c r="B4790" s="42">
        <v>54050</v>
      </c>
      <c r="C4790" s="130">
        <v>420</v>
      </c>
      <c r="D4790" s="43">
        <v>8.5099999999999995E-2</v>
      </c>
      <c r="E4790" s="43">
        <v>7.8100000000000003E-2</v>
      </c>
      <c r="F4790" s="44">
        <v>140000</v>
      </c>
      <c r="G4790" s="44">
        <v>140000</v>
      </c>
      <c r="H4790" s="133">
        <v>79092.639999999999</v>
      </c>
      <c r="I4790" s="44">
        <v>139999.99</v>
      </c>
      <c r="J4790" s="68">
        <f t="shared" si="222"/>
        <v>0.56494742857142854</v>
      </c>
      <c r="K4790" s="128">
        <f t="shared" si="223"/>
        <v>0.9999999285714285</v>
      </c>
      <c r="L4790" s="41" t="str">
        <f t="shared" si="224"/>
        <v>AA</v>
      </c>
      <c r="M4790" s="41" t="s">
        <v>621</v>
      </c>
      <c r="N4790" s="41" t="s">
        <v>430</v>
      </c>
      <c r="O4790" s="41" t="s">
        <v>70</v>
      </c>
    </row>
    <row r="4791" spans="1:15">
      <c r="A4791" s="38">
        <v>41542</v>
      </c>
      <c r="B4791" s="38">
        <v>54326</v>
      </c>
      <c r="C4791" s="131">
        <v>420</v>
      </c>
      <c r="D4791" s="39">
        <v>8.5099999999999995E-2</v>
      </c>
      <c r="E4791" s="39">
        <v>7.4400000000000008E-2</v>
      </c>
      <c r="F4791" s="40">
        <v>160000</v>
      </c>
      <c r="G4791" s="40">
        <v>160000</v>
      </c>
      <c r="H4791" s="133">
        <v>112011.7</v>
      </c>
      <c r="I4791" s="40">
        <v>159999.99</v>
      </c>
      <c r="J4791" s="67">
        <f t="shared" si="222"/>
        <v>0.70007312499999996</v>
      </c>
      <c r="K4791" s="127">
        <f t="shared" si="223"/>
        <v>0.99999993749999994</v>
      </c>
      <c r="L4791" s="2" t="str">
        <f t="shared" si="224"/>
        <v>A</v>
      </c>
      <c r="M4791" s="2" t="s">
        <v>555</v>
      </c>
      <c r="N4791" s="2" t="s">
        <v>434</v>
      </c>
      <c r="O4791" s="2" t="s">
        <v>70</v>
      </c>
    </row>
    <row r="4792" spans="1:15">
      <c r="A4792" s="42">
        <v>41463</v>
      </c>
      <c r="B4792" s="42">
        <v>52878</v>
      </c>
      <c r="C4792" s="130">
        <v>375</v>
      </c>
      <c r="D4792" s="43">
        <v>8.5099999999999995E-2</v>
      </c>
      <c r="E4792" s="43">
        <v>7.4400000000000008E-2</v>
      </c>
      <c r="F4792" s="44">
        <v>196000</v>
      </c>
      <c r="G4792" s="44">
        <v>196000</v>
      </c>
      <c r="H4792" s="133">
        <v>59119.24</v>
      </c>
      <c r="I4792" s="44">
        <v>195999.99</v>
      </c>
      <c r="J4792" s="68">
        <f t="shared" si="222"/>
        <v>0.30162877551020406</v>
      </c>
      <c r="K4792" s="128">
        <f t="shared" si="223"/>
        <v>0.99999994897959177</v>
      </c>
      <c r="L4792" s="41" t="str">
        <f t="shared" si="224"/>
        <v>AA</v>
      </c>
      <c r="M4792" s="41" t="s">
        <v>531</v>
      </c>
      <c r="N4792" s="41" t="s">
        <v>423</v>
      </c>
      <c r="O4792" s="41" t="s">
        <v>70</v>
      </c>
    </row>
    <row r="4793" spans="1:15">
      <c r="A4793" s="42">
        <v>41577</v>
      </c>
      <c r="B4793" s="42">
        <v>43524</v>
      </c>
      <c r="C4793" s="130">
        <v>64</v>
      </c>
      <c r="D4793" s="43">
        <v>8.5099999999999995E-2</v>
      </c>
      <c r="E4793" s="43">
        <v>7.4400000000000008E-2</v>
      </c>
      <c r="F4793" s="44">
        <v>178300</v>
      </c>
      <c r="G4793" s="44">
        <v>178300</v>
      </c>
      <c r="H4793" s="133">
        <v>70762.58</v>
      </c>
      <c r="I4793" s="44">
        <v>178300</v>
      </c>
      <c r="J4793" s="68">
        <f t="shared" si="222"/>
        <v>0.39687369601794731</v>
      </c>
      <c r="K4793" s="128">
        <f t="shared" si="223"/>
        <v>1</v>
      </c>
      <c r="L4793" s="41" t="str">
        <f t="shared" si="224"/>
        <v>AA</v>
      </c>
      <c r="M4793" s="41" t="s">
        <v>566</v>
      </c>
      <c r="N4793" s="41" t="s">
        <v>420</v>
      </c>
      <c r="O4793" s="41" t="s">
        <v>70</v>
      </c>
    </row>
    <row r="4794" spans="1:15">
      <c r="A4794" s="42">
        <v>40014</v>
      </c>
      <c r="B4794" s="42">
        <v>50971</v>
      </c>
      <c r="C4794" s="130">
        <v>360</v>
      </c>
      <c r="D4794" s="43">
        <v>8.5600000000000009E-2</v>
      </c>
      <c r="E4794" s="43">
        <v>8.5600000000000009E-2</v>
      </c>
      <c r="F4794" s="44">
        <v>150000</v>
      </c>
      <c r="G4794" s="44">
        <v>150000</v>
      </c>
      <c r="H4794" s="44">
        <v>30931.200000000001</v>
      </c>
      <c r="I4794" s="44">
        <v>33906</v>
      </c>
      <c r="J4794" s="68">
        <f t="shared" si="222"/>
        <v>0.206208</v>
      </c>
      <c r="K4794" s="43">
        <f t="shared" si="223"/>
        <v>0.22603999999999999</v>
      </c>
      <c r="L4794" s="41" t="str">
        <f t="shared" si="224"/>
        <v>AA</v>
      </c>
      <c r="M4794" s="41" t="s">
        <v>531</v>
      </c>
      <c r="N4794" s="41" t="s">
        <v>423</v>
      </c>
      <c r="O4794" s="41" t="s">
        <v>70</v>
      </c>
    </row>
    <row r="4795" spans="1:15">
      <c r="A4795" s="42">
        <v>40784</v>
      </c>
      <c r="B4795" s="42">
        <v>51742</v>
      </c>
      <c r="C4795" s="130">
        <v>360</v>
      </c>
      <c r="D4795" s="43">
        <v>8.5600000000000009E-2</v>
      </c>
      <c r="E4795" s="43">
        <v>7.9100000000000004E-2</v>
      </c>
      <c r="F4795" s="44">
        <v>145992.88</v>
      </c>
      <c r="G4795" s="44">
        <v>145992.88</v>
      </c>
      <c r="H4795" s="44">
        <v>31748.51</v>
      </c>
      <c r="I4795" s="44">
        <v>34750.53</v>
      </c>
      <c r="J4795" s="68">
        <f t="shared" si="222"/>
        <v>0.21746615314390672</v>
      </c>
      <c r="K4795" s="43">
        <f t="shared" si="223"/>
        <v>0.23802893675362796</v>
      </c>
      <c r="L4795" s="41" t="str">
        <f t="shared" si="224"/>
        <v>AA</v>
      </c>
      <c r="M4795" s="41" t="s">
        <v>772</v>
      </c>
      <c r="N4795" s="41" t="s">
        <v>417</v>
      </c>
      <c r="O4795" s="41" t="s">
        <v>70</v>
      </c>
    </row>
    <row r="4796" spans="1:15">
      <c r="A4796" s="42">
        <v>40416</v>
      </c>
      <c r="B4796" s="42">
        <v>51374</v>
      </c>
      <c r="C4796" s="130">
        <v>360</v>
      </c>
      <c r="D4796" s="43">
        <v>8.5600000000000009E-2</v>
      </c>
      <c r="E4796" s="43">
        <v>7.9100000000000004E-2</v>
      </c>
      <c r="F4796" s="44">
        <v>149500</v>
      </c>
      <c r="G4796" s="44">
        <v>149500</v>
      </c>
      <c r="H4796" s="44">
        <v>33692.199999999997</v>
      </c>
      <c r="I4796" s="44">
        <v>38030.42</v>
      </c>
      <c r="J4796" s="68">
        <f t="shared" si="222"/>
        <v>0.22536588628762541</v>
      </c>
      <c r="K4796" s="43">
        <f t="shared" si="223"/>
        <v>0.25438408026755854</v>
      </c>
      <c r="L4796" s="41" t="str">
        <f t="shared" si="224"/>
        <v>AA</v>
      </c>
      <c r="M4796" s="41" t="s">
        <v>677</v>
      </c>
      <c r="N4796" s="41" t="s">
        <v>421</v>
      </c>
      <c r="O4796" s="41" t="s">
        <v>70</v>
      </c>
    </row>
    <row r="4797" spans="1:15">
      <c r="A4797" s="38">
        <v>40599</v>
      </c>
      <c r="B4797" s="38">
        <v>50096</v>
      </c>
      <c r="C4797" s="131">
        <v>312</v>
      </c>
      <c r="D4797" s="39">
        <v>8.5600000000000009E-2</v>
      </c>
      <c r="E4797" s="39">
        <v>8.09E-2</v>
      </c>
      <c r="F4797" s="40">
        <v>140000</v>
      </c>
      <c r="G4797" s="40">
        <v>140000</v>
      </c>
      <c r="H4797" s="40">
        <v>31895.85</v>
      </c>
      <c r="I4797" s="40">
        <v>36190.99</v>
      </c>
      <c r="J4797" s="67">
        <f t="shared" si="222"/>
        <v>0.22782749999999999</v>
      </c>
      <c r="K4797" s="39">
        <f t="shared" si="223"/>
        <v>0.25850707142857143</v>
      </c>
      <c r="L4797" s="2" t="str">
        <f t="shared" si="224"/>
        <v>AA</v>
      </c>
      <c r="M4797" s="2" t="s">
        <v>482</v>
      </c>
      <c r="N4797" s="2" t="s">
        <v>422</v>
      </c>
      <c r="O4797" s="2" t="s">
        <v>70</v>
      </c>
    </row>
    <row r="4798" spans="1:15">
      <c r="A4798" s="42">
        <v>40732</v>
      </c>
      <c r="B4798" s="42">
        <v>51690</v>
      </c>
      <c r="C4798" s="130">
        <v>360</v>
      </c>
      <c r="D4798" s="43">
        <v>8.5600000000000009E-2</v>
      </c>
      <c r="E4798" s="43">
        <v>7.9100000000000004E-2</v>
      </c>
      <c r="F4798" s="44">
        <v>150000</v>
      </c>
      <c r="G4798" s="44">
        <v>150000</v>
      </c>
      <c r="H4798" s="44">
        <v>35964.93</v>
      </c>
      <c r="I4798" s="44">
        <v>39999.99</v>
      </c>
      <c r="J4798" s="68">
        <f t="shared" si="222"/>
        <v>0.23976620000000001</v>
      </c>
      <c r="K4798" s="43">
        <f t="shared" si="223"/>
        <v>0.26666659999999998</v>
      </c>
      <c r="L4798" s="41" t="str">
        <f t="shared" si="224"/>
        <v>AA</v>
      </c>
      <c r="M4798" s="41" t="s">
        <v>495</v>
      </c>
      <c r="N4798" s="41" t="s">
        <v>424</v>
      </c>
      <c r="O4798" s="41" t="s">
        <v>70</v>
      </c>
    </row>
    <row r="4799" spans="1:15">
      <c r="A4799" s="42">
        <v>40745</v>
      </c>
      <c r="B4799" s="42">
        <v>51703</v>
      </c>
      <c r="C4799" s="130">
        <v>360</v>
      </c>
      <c r="D4799" s="43">
        <v>8.5600000000000009E-2</v>
      </c>
      <c r="E4799" s="43">
        <v>7.9100000000000004E-2</v>
      </c>
      <c r="F4799" s="44">
        <v>150000</v>
      </c>
      <c r="G4799" s="44">
        <v>150000</v>
      </c>
      <c r="H4799" s="44">
        <v>35958.93</v>
      </c>
      <c r="I4799" s="44">
        <v>39999.99</v>
      </c>
      <c r="J4799" s="68">
        <f t="shared" si="222"/>
        <v>0.2397262</v>
      </c>
      <c r="K4799" s="43">
        <f t="shared" si="223"/>
        <v>0.26666659999999998</v>
      </c>
      <c r="L4799" s="41" t="str">
        <f t="shared" si="224"/>
        <v>AA</v>
      </c>
      <c r="M4799" s="41" t="s">
        <v>790</v>
      </c>
      <c r="N4799" s="41" t="s">
        <v>416</v>
      </c>
      <c r="O4799" s="41" t="s">
        <v>70</v>
      </c>
    </row>
    <row r="4800" spans="1:15">
      <c r="A4800" s="42">
        <v>40794</v>
      </c>
      <c r="B4800" s="42">
        <v>46273</v>
      </c>
      <c r="C4800" s="130">
        <v>180</v>
      </c>
      <c r="D4800" s="43">
        <v>8.5600000000000009E-2</v>
      </c>
      <c r="E4800" s="43">
        <v>7.9100000000000004E-2</v>
      </c>
      <c r="F4800" s="44">
        <v>148000</v>
      </c>
      <c r="G4800" s="44">
        <v>148000</v>
      </c>
      <c r="H4800" s="44">
        <v>31453.05</v>
      </c>
      <c r="I4800" s="44">
        <v>39999.99</v>
      </c>
      <c r="J4800" s="68">
        <f t="shared" si="222"/>
        <v>0.21252060810810811</v>
      </c>
      <c r="K4800" s="43">
        <f t="shared" si="223"/>
        <v>0.27027020270270269</v>
      </c>
      <c r="L4800" s="41" t="str">
        <f t="shared" si="224"/>
        <v>AA</v>
      </c>
      <c r="M4800" s="41" t="s">
        <v>531</v>
      </c>
      <c r="N4800" s="41" t="s">
        <v>423</v>
      </c>
      <c r="O4800" s="41" t="s">
        <v>70</v>
      </c>
    </row>
    <row r="4801" spans="1:15">
      <c r="A4801" s="38">
        <v>40647</v>
      </c>
      <c r="B4801" s="38">
        <v>51605</v>
      </c>
      <c r="C4801" s="131">
        <v>360</v>
      </c>
      <c r="D4801" s="39">
        <v>8.5600000000000009E-2</v>
      </c>
      <c r="E4801" s="39">
        <v>7.9100000000000004E-2</v>
      </c>
      <c r="F4801" s="40">
        <v>150000</v>
      </c>
      <c r="G4801" s="40">
        <v>150000</v>
      </c>
      <c r="H4801" s="40">
        <v>36692.25</v>
      </c>
      <c r="I4801" s="40">
        <v>40599.99</v>
      </c>
      <c r="J4801" s="67">
        <f t="shared" si="222"/>
        <v>0.244615</v>
      </c>
      <c r="K4801" s="39">
        <f t="shared" si="223"/>
        <v>0.27066659999999998</v>
      </c>
      <c r="L4801" s="2" t="str">
        <f t="shared" si="224"/>
        <v>AA</v>
      </c>
      <c r="M4801" s="2" t="s">
        <v>740</v>
      </c>
      <c r="N4801" s="2" t="s">
        <v>417</v>
      </c>
      <c r="O4801" s="2" t="s">
        <v>70</v>
      </c>
    </row>
    <row r="4802" spans="1:15">
      <c r="A4802" s="38">
        <v>40219</v>
      </c>
      <c r="B4802" s="38">
        <v>48436</v>
      </c>
      <c r="C4802" s="131">
        <v>270</v>
      </c>
      <c r="D4802" s="39">
        <v>8.5600000000000009E-2</v>
      </c>
      <c r="E4802" s="39">
        <v>7.9100000000000004E-2</v>
      </c>
      <c r="F4802" s="40">
        <v>147000</v>
      </c>
      <c r="G4802" s="40">
        <v>147000</v>
      </c>
      <c r="H4802" s="40">
        <v>32204.78</v>
      </c>
      <c r="I4802" s="40">
        <v>39999.99</v>
      </c>
      <c r="J4802" s="67">
        <f t="shared" si="222"/>
        <v>0.21908013605442175</v>
      </c>
      <c r="K4802" s="39">
        <f t="shared" si="223"/>
        <v>0.27210877551020407</v>
      </c>
      <c r="L4802" s="2" t="str">
        <f t="shared" si="224"/>
        <v>AA</v>
      </c>
      <c r="M4802" s="2" t="s">
        <v>616</v>
      </c>
      <c r="N4802" s="2" t="s">
        <v>424</v>
      </c>
      <c r="O4802" s="2" t="s">
        <v>70</v>
      </c>
    </row>
    <row r="4803" spans="1:15">
      <c r="A4803" s="38">
        <v>40123</v>
      </c>
      <c r="B4803" s="38">
        <v>49254</v>
      </c>
      <c r="C4803" s="131">
        <v>300</v>
      </c>
      <c r="D4803" s="39">
        <v>8.5600000000000009E-2</v>
      </c>
      <c r="E4803" s="39">
        <v>7.9100000000000004E-2</v>
      </c>
      <c r="F4803" s="40">
        <v>150000</v>
      </c>
      <c r="G4803" s="40">
        <v>150000</v>
      </c>
      <c r="H4803" s="40">
        <v>34634.239999999998</v>
      </c>
      <c r="I4803" s="40">
        <v>41700</v>
      </c>
      <c r="J4803" s="67">
        <f t="shared" ref="J4803:J4866" si="225">H4803/G4803</f>
        <v>0.23089493333333333</v>
      </c>
      <c r="K4803" s="39">
        <f t="shared" ref="K4803:K4866" si="226">I4803/G4803</f>
        <v>0.27800000000000002</v>
      </c>
      <c r="L4803" s="2" t="str">
        <f t="shared" ref="L4803:L4866" si="227">IF(J4803&lt;=65%,"AA",IF(J4803&lt;=75%,"A",IF(J4803&lt;=85%,"B","C")))</f>
        <v>AA</v>
      </c>
      <c r="M4803" s="2" t="s">
        <v>646</v>
      </c>
      <c r="N4803" s="2" t="s">
        <v>422</v>
      </c>
      <c r="O4803" s="2" t="s">
        <v>70</v>
      </c>
    </row>
    <row r="4804" spans="1:15">
      <c r="A4804" s="38">
        <v>40081</v>
      </c>
      <c r="B4804" s="38">
        <v>51038</v>
      </c>
      <c r="C4804" s="131">
        <v>360</v>
      </c>
      <c r="D4804" s="39">
        <v>8.5600000000000009E-2</v>
      </c>
      <c r="E4804" s="39">
        <v>7.9100000000000004E-2</v>
      </c>
      <c r="F4804" s="40">
        <v>145000</v>
      </c>
      <c r="G4804" s="40">
        <v>145000</v>
      </c>
      <c r="H4804" s="40">
        <v>34992.699999999997</v>
      </c>
      <c r="I4804" s="40">
        <v>40590.730000000003</v>
      </c>
      <c r="J4804" s="67">
        <f t="shared" si="225"/>
        <v>0.24132896551724137</v>
      </c>
      <c r="K4804" s="39">
        <f t="shared" si="226"/>
        <v>0.27993606896551726</v>
      </c>
      <c r="L4804" s="2" t="str">
        <f t="shared" si="227"/>
        <v>AA</v>
      </c>
      <c r="M4804" s="2" t="s">
        <v>982</v>
      </c>
      <c r="N4804" s="2" t="s">
        <v>421</v>
      </c>
      <c r="O4804" s="2" t="s">
        <v>70</v>
      </c>
    </row>
    <row r="4805" spans="1:15">
      <c r="A4805" s="42">
        <v>40582</v>
      </c>
      <c r="B4805" s="42">
        <v>51234</v>
      </c>
      <c r="C4805" s="130">
        <v>350</v>
      </c>
      <c r="D4805" s="43">
        <v>8.5600000000000009E-2</v>
      </c>
      <c r="E4805" s="43">
        <v>7.9100000000000004E-2</v>
      </c>
      <c r="F4805" s="44">
        <v>150000</v>
      </c>
      <c r="G4805" s="44">
        <v>150000</v>
      </c>
      <c r="H4805" s="44">
        <v>37178.559999999998</v>
      </c>
      <c r="I4805" s="44">
        <v>42006.98</v>
      </c>
      <c r="J4805" s="68">
        <f t="shared" si="225"/>
        <v>0.24785706666666665</v>
      </c>
      <c r="K4805" s="43">
        <f t="shared" si="226"/>
        <v>0.28004653333333335</v>
      </c>
      <c r="L4805" s="41" t="str">
        <f t="shared" si="227"/>
        <v>AA</v>
      </c>
      <c r="M4805" s="41" t="s">
        <v>461</v>
      </c>
      <c r="N4805" s="41" t="s">
        <v>416</v>
      </c>
      <c r="O4805" s="41" t="s">
        <v>70</v>
      </c>
    </row>
    <row r="4806" spans="1:15">
      <c r="A4806" s="38">
        <v>40532</v>
      </c>
      <c r="B4806" s="38">
        <v>49663</v>
      </c>
      <c r="C4806" s="131">
        <v>300</v>
      </c>
      <c r="D4806" s="39">
        <v>8.5600000000000009E-2</v>
      </c>
      <c r="E4806" s="39">
        <v>7.9100000000000004E-2</v>
      </c>
      <c r="F4806" s="40">
        <v>140600</v>
      </c>
      <c r="G4806" s="40">
        <v>140600</v>
      </c>
      <c r="H4806" s="40">
        <v>34415.160000000003</v>
      </c>
      <c r="I4806" s="40">
        <v>39999.99</v>
      </c>
      <c r="J4806" s="67">
        <f t="shared" si="225"/>
        <v>0.24477354196301568</v>
      </c>
      <c r="K4806" s="39">
        <f t="shared" si="226"/>
        <v>0.28449495021337123</v>
      </c>
      <c r="L4806" s="2" t="str">
        <f t="shared" si="227"/>
        <v>AA</v>
      </c>
      <c r="M4806" s="2" t="s">
        <v>774</v>
      </c>
      <c r="N4806" s="2" t="s">
        <v>421</v>
      </c>
      <c r="O4806" s="2" t="s">
        <v>70</v>
      </c>
    </row>
    <row r="4807" spans="1:15">
      <c r="A4807" s="42">
        <v>40744</v>
      </c>
      <c r="B4807" s="42">
        <v>51641</v>
      </c>
      <c r="C4807" s="130">
        <v>358</v>
      </c>
      <c r="D4807" s="43">
        <v>8.5600000000000009E-2</v>
      </c>
      <c r="E4807" s="43">
        <v>7.9100000000000004E-2</v>
      </c>
      <c r="F4807" s="44">
        <v>142000</v>
      </c>
      <c r="G4807" s="44">
        <v>142000</v>
      </c>
      <c r="H4807" s="44">
        <v>36809.449999999997</v>
      </c>
      <c r="I4807" s="44">
        <v>40949.99</v>
      </c>
      <c r="J4807" s="68">
        <f t="shared" si="225"/>
        <v>0.25922147887323943</v>
      </c>
      <c r="K4807" s="43">
        <f t="shared" si="226"/>
        <v>0.2883802112676056</v>
      </c>
      <c r="L4807" s="41" t="str">
        <f t="shared" si="227"/>
        <v>AA</v>
      </c>
      <c r="M4807" s="41" t="s">
        <v>830</v>
      </c>
      <c r="N4807" s="41" t="s">
        <v>437</v>
      </c>
      <c r="O4807" s="41" t="s">
        <v>70</v>
      </c>
    </row>
    <row r="4808" spans="1:15">
      <c r="A4808" s="42">
        <v>40199</v>
      </c>
      <c r="B4808" s="42">
        <v>47504</v>
      </c>
      <c r="C4808" s="130">
        <v>240</v>
      </c>
      <c r="D4808" s="43">
        <v>8.5600000000000009E-2</v>
      </c>
      <c r="E4808" s="43">
        <v>7.9100000000000004E-2</v>
      </c>
      <c r="F4808" s="44">
        <v>150000</v>
      </c>
      <c r="G4808" s="44">
        <v>150000</v>
      </c>
      <c r="H4808" s="44">
        <v>34738.46</v>
      </c>
      <c r="I4808" s="44">
        <v>44999.99</v>
      </c>
      <c r="J4808" s="68">
        <f t="shared" si="225"/>
        <v>0.23158973333333333</v>
      </c>
      <c r="K4808" s="43">
        <f t="shared" si="226"/>
        <v>0.2999999333333333</v>
      </c>
      <c r="L4808" s="41" t="str">
        <f t="shared" si="227"/>
        <v>AA</v>
      </c>
      <c r="M4808" s="41" t="s">
        <v>550</v>
      </c>
      <c r="N4808" s="41" t="s">
        <v>421</v>
      </c>
      <c r="O4808" s="41" t="s">
        <v>70</v>
      </c>
    </row>
    <row r="4809" spans="1:15">
      <c r="A4809" s="42">
        <v>40330</v>
      </c>
      <c r="B4809" s="42">
        <v>49004</v>
      </c>
      <c r="C4809" s="130">
        <v>285</v>
      </c>
      <c r="D4809" s="43">
        <v>8.5600000000000009E-2</v>
      </c>
      <c r="E4809" s="43">
        <v>7.9100000000000004E-2</v>
      </c>
      <c r="F4809" s="44">
        <v>140000</v>
      </c>
      <c r="G4809" s="44">
        <v>140000</v>
      </c>
      <c r="H4809" s="44">
        <v>35279.910000000003</v>
      </c>
      <c r="I4809" s="44">
        <v>42499.99</v>
      </c>
      <c r="J4809" s="68">
        <f t="shared" si="225"/>
        <v>0.25199935714285715</v>
      </c>
      <c r="K4809" s="43">
        <f t="shared" si="226"/>
        <v>0.3035713571428571</v>
      </c>
      <c r="L4809" s="41" t="str">
        <f t="shared" si="227"/>
        <v>AA</v>
      </c>
      <c r="M4809" s="41" t="s">
        <v>790</v>
      </c>
      <c r="N4809" s="41" t="s">
        <v>416</v>
      </c>
      <c r="O4809" s="41" t="s">
        <v>70</v>
      </c>
    </row>
    <row r="4810" spans="1:15">
      <c r="A4810" s="38">
        <v>40212</v>
      </c>
      <c r="B4810" s="38">
        <v>47517</v>
      </c>
      <c r="C4810" s="131">
        <v>240</v>
      </c>
      <c r="D4810" s="39">
        <v>8.5600000000000009E-2</v>
      </c>
      <c r="E4810" s="39">
        <v>7.9100000000000004E-2</v>
      </c>
      <c r="F4810" s="40">
        <v>147000</v>
      </c>
      <c r="G4810" s="40">
        <v>147000</v>
      </c>
      <c r="H4810" s="40">
        <v>35005.120000000003</v>
      </c>
      <c r="I4810" s="40">
        <v>44999.99</v>
      </c>
      <c r="J4810" s="67">
        <f t="shared" si="225"/>
        <v>0.2381300680272109</v>
      </c>
      <c r="K4810" s="39">
        <f t="shared" si="226"/>
        <v>0.30612238095238092</v>
      </c>
      <c r="L4810" s="2" t="str">
        <f t="shared" si="227"/>
        <v>AA</v>
      </c>
      <c r="M4810" s="2" t="s">
        <v>703</v>
      </c>
      <c r="N4810" s="2" t="s">
        <v>437</v>
      </c>
      <c r="O4810" s="2" t="s">
        <v>70</v>
      </c>
    </row>
    <row r="4811" spans="1:15">
      <c r="A4811" s="42">
        <v>40632</v>
      </c>
      <c r="B4811" s="42">
        <v>51590</v>
      </c>
      <c r="C4811" s="130">
        <v>360</v>
      </c>
      <c r="D4811" s="43">
        <v>8.5600000000000009E-2</v>
      </c>
      <c r="E4811" s="43">
        <v>7.9100000000000004E-2</v>
      </c>
      <c r="F4811" s="44">
        <v>140000</v>
      </c>
      <c r="G4811" s="44">
        <v>140000</v>
      </c>
      <c r="H4811" s="44">
        <v>38402.51</v>
      </c>
      <c r="I4811" s="44">
        <v>43088.85</v>
      </c>
      <c r="J4811" s="68">
        <f t="shared" si="225"/>
        <v>0.27430364285714287</v>
      </c>
      <c r="K4811" s="43">
        <f t="shared" si="226"/>
        <v>0.30777749999999998</v>
      </c>
      <c r="L4811" s="41" t="str">
        <f t="shared" si="227"/>
        <v>AA</v>
      </c>
      <c r="M4811" s="41" t="s">
        <v>772</v>
      </c>
      <c r="N4811" s="41" t="s">
        <v>417</v>
      </c>
      <c r="O4811" s="41" t="s">
        <v>70</v>
      </c>
    </row>
    <row r="4812" spans="1:15">
      <c r="A4812" s="38">
        <v>40357</v>
      </c>
      <c r="B4812" s="38">
        <v>51315</v>
      </c>
      <c r="C4812" s="131">
        <v>360</v>
      </c>
      <c r="D4812" s="39">
        <v>8.5600000000000009E-2</v>
      </c>
      <c r="E4812" s="39">
        <v>7.9100000000000004E-2</v>
      </c>
      <c r="F4812" s="40">
        <v>117100</v>
      </c>
      <c r="G4812" s="40">
        <v>117100</v>
      </c>
      <c r="H4812" s="40">
        <v>32450.98</v>
      </c>
      <c r="I4812" s="40">
        <v>36100</v>
      </c>
      <c r="J4812" s="67">
        <f t="shared" si="225"/>
        <v>0.27712194705380017</v>
      </c>
      <c r="K4812" s="39">
        <f t="shared" si="226"/>
        <v>0.30828351836037576</v>
      </c>
      <c r="L4812" s="2" t="str">
        <f t="shared" si="227"/>
        <v>AA</v>
      </c>
      <c r="M4812" s="2" t="s">
        <v>123</v>
      </c>
      <c r="N4812" s="2" t="s">
        <v>422</v>
      </c>
      <c r="O4812" s="2" t="s">
        <v>70</v>
      </c>
    </row>
    <row r="4813" spans="1:15">
      <c r="A4813" s="38">
        <v>40448</v>
      </c>
      <c r="B4813" s="38">
        <v>48300</v>
      </c>
      <c r="C4813" s="131">
        <v>258</v>
      </c>
      <c r="D4813" s="39">
        <v>8.5600000000000009E-2</v>
      </c>
      <c r="E4813" s="39">
        <v>7.9100000000000004E-2</v>
      </c>
      <c r="F4813" s="40">
        <v>145000</v>
      </c>
      <c r="G4813" s="40">
        <v>145000</v>
      </c>
      <c r="H4813" s="40">
        <v>36903.78</v>
      </c>
      <c r="I4813" s="40">
        <v>44999.99</v>
      </c>
      <c r="J4813" s="67">
        <f t="shared" si="225"/>
        <v>0.25450882758620691</v>
      </c>
      <c r="K4813" s="39">
        <f t="shared" si="226"/>
        <v>0.31034475862068966</v>
      </c>
      <c r="L4813" s="2" t="str">
        <f t="shared" si="227"/>
        <v>AA</v>
      </c>
      <c r="M4813" s="2" t="s">
        <v>633</v>
      </c>
      <c r="N4813" s="2" t="s">
        <v>422</v>
      </c>
      <c r="O4813" s="2" t="s">
        <v>70</v>
      </c>
    </row>
    <row r="4814" spans="1:15">
      <c r="A4814" s="42">
        <v>40346</v>
      </c>
      <c r="B4814" s="42">
        <v>51304</v>
      </c>
      <c r="C4814" s="130">
        <v>360</v>
      </c>
      <c r="D4814" s="43">
        <v>8.5600000000000009E-2</v>
      </c>
      <c r="E4814" s="43">
        <v>7.9100000000000004E-2</v>
      </c>
      <c r="F4814" s="44">
        <v>138723.29999999999</v>
      </c>
      <c r="G4814" s="44">
        <v>138723.29999999999</v>
      </c>
      <c r="H4814" s="44">
        <v>37644.36</v>
      </c>
      <c r="I4814" s="44">
        <v>43146.14</v>
      </c>
      <c r="J4814" s="68">
        <f t="shared" si="225"/>
        <v>0.27136292172980314</v>
      </c>
      <c r="K4814" s="43">
        <f t="shared" si="226"/>
        <v>0.31102302208785404</v>
      </c>
      <c r="L4814" s="41" t="str">
        <f t="shared" si="227"/>
        <v>AA</v>
      </c>
      <c r="M4814" s="41" t="s">
        <v>464</v>
      </c>
      <c r="N4814" s="41" t="s">
        <v>424</v>
      </c>
      <c r="O4814" s="41" t="s">
        <v>70</v>
      </c>
    </row>
    <row r="4815" spans="1:15">
      <c r="A4815" s="38">
        <v>40865</v>
      </c>
      <c r="B4815" s="38">
        <v>51823</v>
      </c>
      <c r="C4815" s="131">
        <v>360</v>
      </c>
      <c r="D4815" s="39">
        <v>8.5600000000000009E-2</v>
      </c>
      <c r="E4815" s="39">
        <v>7.9100000000000004E-2</v>
      </c>
      <c r="F4815" s="40">
        <v>150000</v>
      </c>
      <c r="G4815" s="40">
        <v>150000</v>
      </c>
      <c r="H4815" s="40">
        <v>42608.46</v>
      </c>
      <c r="I4815" s="40">
        <v>46999.99</v>
      </c>
      <c r="J4815" s="67">
        <f t="shared" si="225"/>
        <v>0.28405639999999999</v>
      </c>
      <c r="K4815" s="39">
        <f t="shared" si="226"/>
        <v>0.31333326666666667</v>
      </c>
      <c r="L4815" s="2" t="str">
        <f t="shared" si="227"/>
        <v>AA</v>
      </c>
      <c r="M4815" s="2" t="s">
        <v>687</v>
      </c>
      <c r="N4815" s="2" t="s">
        <v>417</v>
      </c>
      <c r="O4815" s="2" t="s">
        <v>70</v>
      </c>
    </row>
    <row r="4816" spans="1:15">
      <c r="A4816" s="38">
        <v>40471</v>
      </c>
      <c r="B4816" s="38">
        <v>51429</v>
      </c>
      <c r="C4816" s="131">
        <v>360</v>
      </c>
      <c r="D4816" s="39">
        <v>8.5600000000000009E-2</v>
      </c>
      <c r="E4816" s="39">
        <v>7.9100000000000004E-2</v>
      </c>
      <c r="F4816" s="40">
        <v>146000</v>
      </c>
      <c r="G4816" s="40">
        <v>146000</v>
      </c>
      <c r="H4816" s="40">
        <v>40556.239999999998</v>
      </c>
      <c r="I4816" s="40">
        <v>45999.99</v>
      </c>
      <c r="J4816" s="67">
        <f t="shared" si="225"/>
        <v>0.27778246575342463</v>
      </c>
      <c r="K4816" s="39">
        <f t="shared" si="226"/>
        <v>0.31506842465753421</v>
      </c>
      <c r="L4816" s="2" t="str">
        <f t="shared" si="227"/>
        <v>AA</v>
      </c>
      <c r="M4816" s="2" t="s">
        <v>511</v>
      </c>
      <c r="N4816" s="2" t="s">
        <v>422</v>
      </c>
      <c r="O4816" s="2" t="s">
        <v>70</v>
      </c>
    </row>
    <row r="4817" spans="1:15">
      <c r="A4817" s="38">
        <v>40151</v>
      </c>
      <c r="B4817" s="38">
        <v>47456</v>
      </c>
      <c r="C4817" s="131">
        <v>240</v>
      </c>
      <c r="D4817" s="39">
        <v>8.5600000000000009E-2</v>
      </c>
      <c r="E4817" s="39">
        <v>7.9100000000000004E-2</v>
      </c>
      <c r="F4817" s="40">
        <v>123956.5</v>
      </c>
      <c r="G4817" s="40">
        <v>123956.5</v>
      </c>
      <c r="H4817" s="40">
        <v>30879.65</v>
      </c>
      <c r="I4817" s="40">
        <v>39123.599999999999</v>
      </c>
      <c r="J4817" s="67">
        <f t="shared" si="225"/>
        <v>0.24911682727408407</v>
      </c>
      <c r="K4817" s="39">
        <f t="shared" si="226"/>
        <v>0.31562362603009925</v>
      </c>
      <c r="L4817" s="2" t="str">
        <f t="shared" si="227"/>
        <v>AA</v>
      </c>
      <c r="M4817" s="2" t="s">
        <v>961</v>
      </c>
      <c r="N4817" s="2" t="s">
        <v>417</v>
      </c>
      <c r="O4817" s="2" t="s">
        <v>70</v>
      </c>
    </row>
    <row r="4818" spans="1:15">
      <c r="A4818" s="42">
        <v>40067</v>
      </c>
      <c r="B4818" s="42">
        <v>51024</v>
      </c>
      <c r="C4818" s="130">
        <v>360</v>
      </c>
      <c r="D4818" s="43">
        <v>8.5600000000000009E-2</v>
      </c>
      <c r="E4818" s="43">
        <v>7.9100000000000004E-2</v>
      </c>
      <c r="F4818" s="44">
        <v>122000</v>
      </c>
      <c r="G4818" s="44">
        <v>122000</v>
      </c>
      <c r="H4818" s="44">
        <v>33154.019999999997</v>
      </c>
      <c r="I4818" s="44">
        <v>38999.99</v>
      </c>
      <c r="J4818" s="68">
        <f t="shared" si="225"/>
        <v>0.27175426229508193</v>
      </c>
      <c r="K4818" s="43">
        <f t="shared" si="226"/>
        <v>0.31967204918032788</v>
      </c>
      <c r="L4818" s="41" t="str">
        <f t="shared" si="227"/>
        <v>AA</v>
      </c>
      <c r="M4818" s="41" t="s">
        <v>505</v>
      </c>
      <c r="N4818" s="41" t="s">
        <v>424</v>
      </c>
      <c r="O4818" s="41" t="s">
        <v>70</v>
      </c>
    </row>
    <row r="4819" spans="1:15">
      <c r="A4819" s="38">
        <v>40520</v>
      </c>
      <c r="B4819" s="38">
        <v>51478</v>
      </c>
      <c r="C4819" s="131">
        <v>360</v>
      </c>
      <c r="D4819" s="39">
        <v>8.5600000000000009E-2</v>
      </c>
      <c r="E4819" s="39">
        <v>8.09E-2</v>
      </c>
      <c r="F4819" s="40">
        <v>138500</v>
      </c>
      <c r="G4819" s="40">
        <v>138500</v>
      </c>
      <c r="H4819" s="40">
        <v>39828.239999999998</v>
      </c>
      <c r="I4819" s="40">
        <v>44999.99</v>
      </c>
      <c r="J4819" s="67">
        <f t="shared" si="225"/>
        <v>0.28756851985559567</v>
      </c>
      <c r="K4819" s="39">
        <f t="shared" si="226"/>
        <v>0.3249096750902527</v>
      </c>
      <c r="L4819" s="2" t="str">
        <f t="shared" si="227"/>
        <v>AA</v>
      </c>
      <c r="M4819" s="2" t="s">
        <v>495</v>
      </c>
      <c r="N4819" s="2" t="s">
        <v>424</v>
      </c>
      <c r="O4819" s="2" t="s">
        <v>70</v>
      </c>
    </row>
    <row r="4820" spans="1:15">
      <c r="A4820" s="38">
        <v>40588</v>
      </c>
      <c r="B4820" s="38">
        <v>47921</v>
      </c>
      <c r="C4820" s="131">
        <v>241</v>
      </c>
      <c r="D4820" s="39">
        <v>8.5600000000000009E-2</v>
      </c>
      <c r="E4820" s="39">
        <v>7.9100000000000004E-2</v>
      </c>
      <c r="F4820" s="40">
        <v>135000</v>
      </c>
      <c r="G4820" s="40">
        <v>135000</v>
      </c>
      <c r="H4820" s="40">
        <v>36725.949999999997</v>
      </c>
      <c r="I4820" s="40">
        <v>44649.99</v>
      </c>
      <c r="J4820" s="67">
        <f t="shared" si="225"/>
        <v>0.27204407407407405</v>
      </c>
      <c r="K4820" s="39">
        <f t="shared" si="226"/>
        <v>0.33074066666666663</v>
      </c>
      <c r="L4820" s="2" t="str">
        <f t="shared" si="227"/>
        <v>AA</v>
      </c>
      <c r="M4820" s="2" t="s">
        <v>468</v>
      </c>
      <c r="N4820" s="2" t="s">
        <v>421</v>
      </c>
      <c r="O4820" s="2" t="s">
        <v>70</v>
      </c>
    </row>
    <row r="4821" spans="1:15">
      <c r="A4821" s="42">
        <v>40661</v>
      </c>
      <c r="B4821" s="42">
        <v>44375</v>
      </c>
      <c r="C4821" s="130">
        <v>122</v>
      </c>
      <c r="D4821" s="43">
        <v>8.5600000000000009E-2</v>
      </c>
      <c r="E4821" s="43">
        <v>7.9100000000000004E-2</v>
      </c>
      <c r="F4821" s="44">
        <v>150000</v>
      </c>
      <c r="G4821" s="44">
        <v>150000</v>
      </c>
      <c r="H4821" s="44">
        <v>31961.79</v>
      </c>
      <c r="I4821" s="44">
        <v>49999.99</v>
      </c>
      <c r="J4821" s="68">
        <f t="shared" si="225"/>
        <v>0.21307860000000001</v>
      </c>
      <c r="K4821" s="43">
        <f t="shared" si="226"/>
        <v>0.33333326666666663</v>
      </c>
      <c r="L4821" s="41" t="str">
        <f t="shared" si="227"/>
        <v>AA</v>
      </c>
      <c r="M4821" s="41" t="s">
        <v>457</v>
      </c>
      <c r="N4821" s="41" t="s">
        <v>419</v>
      </c>
      <c r="O4821" s="41" t="s">
        <v>70</v>
      </c>
    </row>
    <row r="4822" spans="1:15">
      <c r="A4822" s="42">
        <v>40521</v>
      </c>
      <c r="B4822" s="42">
        <v>46000</v>
      </c>
      <c r="C4822" s="130">
        <v>180</v>
      </c>
      <c r="D4822" s="43">
        <v>8.5600000000000009E-2</v>
      </c>
      <c r="E4822" s="43">
        <v>7.9100000000000004E-2</v>
      </c>
      <c r="F4822" s="44">
        <v>150000</v>
      </c>
      <c r="G4822" s="44">
        <v>150000</v>
      </c>
      <c r="H4822" s="44">
        <v>37183.17</v>
      </c>
      <c r="I4822" s="44">
        <v>49999.99</v>
      </c>
      <c r="J4822" s="68">
        <f t="shared" si="225"/>
        <v>0.24788779999999999</v>
      </c>
      <c r="K4822" s="43">
        <f t="shared" si="226"/>
        <v>0.33333326666666663</v>
      </c>
      <c r="L4822" s="41" t="str">
        <f t="shared" si="227"/>
        <v>AA</v>
      </c>
      <c r="M4822" s="41" t="s">
        <v>556</v>
      </c>
      <c r="N4822" s="41" t="s">
        <v>427</v>
      </c>
      <c r="O4822" s="41" t="s">
        <v>70</v>
      </c>
    </row>
    <row r="4823" spans="1:15">
      <c r="A4823" s="38">
        <v>40737</v>
      </c>
      <c r="B4823" s="38">
        <v>46216</v>
      </c>
      <c r="C4823" s="131">
        <v>180</v>
      </c>
      <c r="D4823" s="39">
        <v>8.5600000000000009E-2</v>
      </c>
      <c r="E4823" s="39">
        <v>7.9100000000000004E-2</v>
      </c>
      <c r="F4823" s="40">
        <v>150000</v>
      </c>
      <c r="G4823" s="40">
        <v>150000</v>
      </c>
      <c r="H4823" s="40">
        <v>38931.07</v>
      </c>
      <c r="I4823" s="40">
        <v>49999.99</v>
      </c>
      <c r="J4823" s="67">
        <f t="shared" si="225"/>
        <v>0.25954046666666669</v>
      </c>
      <c r="K4823" s="39">
        <f t="shared" si="226"/>
        <v>0.33333326666666663</v>
      </c>
      <c r="L4823" s="2" t="str">
        <f t="shared" si="227"/>
        <v>AA</v>
      </c>
      <c r="M4823" s="2" t="s">
        <v>700</v>
      </c>
      <c r="N4823" s="2" t="s">
        <v>421</v>
      </c>
      <c r="O4823" s="2" t="s">
        <v>70</v>
      </c>
    </row>
    <row r="4824" spans="1:15">
      <c r="A4824" s="42">
        <v>40591</v>
      </c>
      <c r="B4824" s="42">
        <v>46070</v>
      </c>
      <c r="C4824" s="130">
        <v>180</v>
      </c>
      <c r="D4824" s="43">
        <v>8.5600000000000009E-2</v>
      </c>
      <c r="E4824" s="43">
        <v>7.9100000000000004E-2</v>
      </c>
      <c r="F4824" s="44">
        <v>150000</v>
      </c>
      <c r="G4824" s="44">
        <v>150000</v>
      </c>
      <c r="H4824" s="44">
        <v>37654</v>
      </c>
      <c r="I4824" s="44">
        <v>49999.99</v>
      </c>
      <c r="J4824" s="68">
        <f t="shared" si="225"/>
        <v>0.25102666666666668</v>
      </c>
      <c r="K4824" s="43">
        <f t="shared" si="226"/>
        <v>0.33333326666666663</v>
      </c>
      <c r="L4824" s="41" t="str">
        <f t="shared" si="227"/>
        <v>AA</v>
      </c>
      <c r="M4824" s="41" t="s">
        <v>643</v>
      </c>
      <c r="N4824" s="41" t="s">
        <v>417</v>
      </c>
      <c r="O4824" s="41" t="s">
        <v>70</v>
      </c>
    </row>
    <row r="4825" spans="1:15">
      <c r="A4825" s="38">
        <v>40652</v>
      </c>
      <c r="B4825" s="38">
        <v>49784</v>
      </c>
      <c r="C4825" s="131">
        <v>300</v>
      </c>
      <c r="D4825" s="39">
        <v>8.5600000000000009E-2</v>
      </c>
      <c r="E4825" s="39">
        <v>7.9100000000000004E-2</v>
      </c>
      <c r="F4825" s="40">
        <v>150000</v>
      </c>
      <c r="G4825" s="40">
        <v>150000</v>
      </c>
      <c r="H4825" s="40">
        <v>43354.67</v>
      </c>
      <c r="I4825" s="40">
        <v>49999.99</v>
      </c>
      <c r="J4825" s="67">
        <f t="shared" si="225"/>
        <v>0.2890311333333333</v>
      </c>
      <c r="K4825" s="39">
        <f t="shared" si="226"/>
        <v>0.33333326666666663</v>
      </c>
      <c r="L4825" s="2" t="str">
        <f t="shared" si="227"/>
        <v>AA</v>
      </c>
      <c r="M4825" s="2" t="s">
        <v>118</v>
      </c>
      <c r="N4825" s="2" t="s">
        <v>421</v>
      </c>
      <c r="O4825" s="2" t="s">
        <v>70</v>
      </c>
    </row>
    <row r="4826" spans="1:15">
      <c r="A4826" s="42">
        <v>40084</v>
      </c>
      <c r="B4826" s="42">
        <v>47389</v>
      </c>
      <c r="C4826" s="130">
        <v>240</v>
      </c>
      <c r="D4826" s="43">
        <v>8.5600000000000009E-2</v>
      </c>
      <c r="E4826" s="43">
        <v>7.9100000000000004E-2</v>
      </c>
      <c r="F4826" s="44">
        <v>120000</v>
      </c>
      <c r="G4826" s="44">
        <v>120000</v>
      </c>
      <c r="H4826" s="44">
        <v>31387.85</v>
      </c>
      <c r="I4826" s="44">
        <v>40000</v>
      </c>
      <c r="J4826" s="68">
        <f t="shared" si="225"/>
        <v>0.26156541666666666</v>
      </c>
      <c r="K4826" s="43">
        <f t="shared" si="226"/>
        <v>0.33333333333333331</v>
      </c>
      <c r="L4826" s="41" t="str">
        <f t="shared" si="227"/>
        <v>AA</v>
      </c>
      <c r="M4826" s="41" t="s">
        <v>699</v>
      </c>
      <c r="N4826" s="41" t="s">
        <v>421</v>
      </c>
      <c r="O4826" s="41" t="s">
        <v>70</v>
      </c>
    </row>
    <row r="4827" spans="1:15">
      <c r="A4827" s="38">
        <v>40638</v>
      </c>
      <c r="B4827" s="38">
        <v>51596</v>
      </c>
      <c r="C4827" s="131">
        <v>360</v>
      </c>
      <c r="D4827" s="39">
        <v>8.5600000000000009E-2</v>
      </c>
      <c r="E4827" s="39">
        <v>7.9100000000000004E-2</v>
      </c>
      <c r="F4827" s="40">
        <v>133000</v>
      </c>
      <c r="G4827" s="40">
        <v>133000</v>
      </c>
      <c r="H4827" s="40">
        <v>39700.43</v>
      </c>
      <c r="I4827" s="40">
        <v>44364.23</v>
      </c>
      <c r="J4827" s="67">
        <f t="shared" si="225"/>
        <v>0.29849947368421054</v>
      </c>
      <c r="K4827" s="39">
        <f t="shared" si="226"/>
        <v>0.33356563909774439</v>
      </c>
      <c r="L4827" s="2" t="str">
        <f t="shared" si="227"/>
        <v>AA</v>
      </c>
      <c r="M4827" s="2" t="s">
        <v>1468</v>
      </c>
      <c r="N4827" s="2" t="s">
        <v>421</v>
      </c>
      <c r="O4827" s="2" t="s">
        <v>70</v>
      </c>
    </row>
    <row r="4828" spans="1:15">
      <c r="A4828" s="42">
        <v>40413</v>
      </c>
      <c r="B4828" s="42">
        <v>47718</v>
      </c>
      <c r="C4828" s="130">
        <v>240</v>
      </c>
      <c r="D4828" s="43">
        <v>8.5600000000000009E-2</v>
      </c>
      <c r="E4828" s="43">
        <v>7.9100000000000004E-2</v>
      </c>
      <c r="F4828" s="44">
        <v>115000</v>
      </c>
      <c r="G4828" s="44">
        <v>115000</v>
      </c>
      <c r="H4828" s="44">
        <v>30684.83</v>
      </c>
      <c r="I4828" s="44">
        <v>38369.83</v>
      </c>
      <c r="J4828" s="68">
        <f t="shared" si="225"/>
        <v>0.26682460869565217</v>
      </c>
      <c r="K4828" s="43">
        <f t="shared" si="226"/>
        <v>0.33365069565217392</v>
      </c>
      <c r="L4828" s="41" t="str">
        <f t="shared" si="227"/>
        <v>AA</v>
      </c>
      <c r="M4828" s="41" t="s">
        <v>747</v>
      </c>
      <c r="N4828" s="41" t="s">
        <v>417</v>
      </c>
      <c r="O4828" s="41" t="s">
        <v>70</v>
      </c>
    </row>
    <row r="4829" spans="1:15">
      <c r="A4829" s="42">
        <v>40499</v>
      </c>
      <c r="B4829" s="42">
        <v>49630</v>
      </c>
      <c r="C4829" s="130">
        <v>300</v>
      </c>
      <c r="D4829" s="43">
        <v>8.5600000000000009E-2</v>
      </c>
      <c r="E4829" s="43">
        <v>7.9100000000000004E-2</v>
      </c>
      <c r="F4829" s="44">
        <v>150000</v>
      </c>
      <c r="G4829" s="44">
        <v>150000</v>
      </c>
      <c r="H4829" s="44">
        <v>42976.24</v>
      </c>
      <c r="I4829" s="44">
        <v>50298.8</v>
      </c>
      <c r="J4829" s="68">
        <f t="shared" si="225"/>
        <v>0.28650826666666668</v>
      </c>
      <c r="K4829" s="43">
        <f t="shared" si="226"/>
        <v>0.33532533333333336</v>
      </c>
      <c r="L4829" s="41" t="str">
        <f t="shared" si="227"/>
        <v>AA</v>
      </c>
      <c r="M4829" s="41" t="s">
        <v>569</v>
      </c>
      <c r="N4829" s="41" t="s">
        <v>426</v>
      </c>
      <c r="O4829" s="41" t="s">
        <v>70</v>
      </c>
    </row>
    <row r="4830" spans="1:15">
      <c r="A4830" s="38">
        <v>40429</v>
      </c>
      <c r="B4830" s="38">
        <v>46515</v>
      </c>
      <c r="C4830" s="131">
        <v>200</v>
      </c>
      <c r="D4830" s="39">
        <v>8.5600000000000009E-2</v>
      </c>
      <c r="E4830" s="39">
        <v>7.9100000000000004E-2</v>
      </c>
      <c r="F4830" s="40">
        <v>148946.91</v>
      </c>
      <c r="G4830" s="40">
        <v>148946.91</v>
      </c>
      <c r="H4830" s="40">
        <v>37859.85</v>
      </c>
      <c r="I4830" s="40">
        <v>49999.99</v>
      </c>
      <c r="J4830" s="67">
        <f t="shared" si="225"/>
        <v>0.25418352082631318</v>
      </c>
      <c r="K4830" s="39">
        <f t="shared" si="226"/>
        <v>0.3356900119646658</v>
      </c>
      <c r="L4830" s="2" t="str">
        <f t="shared" si="227"/>
        <v>AA</v>
      </c>
      <c r="M4830" s="2" t="s">
        <v>703</v>
      </c>
      <c r="N4830" s="2" t="s">
        <v>437</v>
      </c>
      <c r="O4830" s="2" t="s">
        <v>70</v>
      </c>
    </row>
    <row r="4831" spans="1:15">
      <c r="A4831" s="38">
        <v>40410</v>
      </c>
      <c r="B4831" s="38">
        <v>45280</v>
      </c>
      <c r="C4831" s="131">
        <v>160</v>
      </c>
      <c r="D4831" s="39">
        <v>8.5600000000000009E-2</v>
      </c>
      <c r="E4831" s="39">
        <v>7.9100000000000004E-2</v>
      </c>
      <c r="F4831" s="40">
        <v>124642.01</v>
      </c>
      <c r="G4831" s="40">
        <v>124642.01</v>
      </c>
      <c r="H4831" s="40">
        <v>33195.050000000003</v>
      </c>
      <c r="I4831" s="40">
        <v>41917.379999999997</v>
      </c>
      <c r="J4831" s="67">
        <f t="shared" si="225"/>
        <v>0.26632312813312303</v>
      </c>
      <c r="K4831" s="39">
        <f t="shared" si="226"/>
        <v>0.33630218254663896</v>
      </c>
      <c r="L4831" s="2" t="str">
        <f t="shared" si="227"/>
        <v>AA</v>
      </c>
      <c r="M4831" s="2" t="s">
        <v>621</v>
      </c>
      <c r="N4831" s="2" t="s">
        <v>430</v>
      </c>
      <c r="O4831" s="2" t="s">
        <v>70</v>
      </c>
    </row>
    <row r="4832" spans="1:15">
      <c r="A4832" s="42">
        <v>40389</v>
      </c>
      <c r="B4832" s="42">
        <v>44772</v>
      </c>
      <c r="C4832" s="130">
        <v>144</v>
      </c>
      <c r="D4832" s="43">
        <v>8.5600000000000009E-2</v>
      </c>
      <c r="E4832" s="43">
        <v>7.9100000000000004E-2</v>
      </c>
      <c r="F4832" s="44">
        <v>149000</v>
      </c>
      <c r="G4832" s="44">
        <v>149000</v>
      </c>
      <c r="H4832" s="44">
        <v>32018.77</v>
      </c>
      <c r="I4832" s="44">
        <v>50178.92</v>
      </c>
      <c r="J4832" s="68">
        <f t="shared" si="225"/>
        <v>0.21489107382550335</v>
      </c>
      <c r="K4832" s="43">
        <f t="shared" si="226"/>
        <v>0.33677127516778521</v>
      </c>
      <c r="L4832" s="41" t="str">
        <f t="shared" si="227"/>
        <v>AA</v>
      </c>
      <c r="M4832" s="41" t="s">
        <v>558</v>
      </c>
      <c r="N4832" s="41" t="s">
        <v>424</v>
      </c>
      <c r="O4832" s="41" t="s">
        <v>70</v>
      </c>
    </row>
    <row r="4833" spans="1:15">
      <c r="A4833" s="42">
        <v>40192</v>
      </c>
      <c r="B4833" s="42">
        <v>51149</v>
      </c>
      <c r="C4833" s="130">
        <v>360</v>
      </c>
      <c r="D4833" s="43">
        <v>8.5600000000000009E-2</v>
      </c>
      <c r="E4833" s="43">
        <v>7.9100000000000004E-2</v>
      </c>
      <c r="F4833" s="44">
        <v>130000</v>
      </c>
      <c r="G4833" s="44">
        <v>130000</v>
      </c>
      <c r="H4833" s="44">
        <v>39009.72</v>
      </c>
      <c r="I4833" s="44">
        <v>44700</v>
      </c>
      <c r="J4833" s="68">
        <f t="shared" si="225"/>
        <v>0.30007476923076926</v>
      </c>
      <c r="K4833" s="43">
        <f t="shared" si="226"/>
        <v>0.34384615384615386</v>
      </c>
      <c r="L4833" s="41" t="str">
        <f t="shared" si="227"/>
        <v>AA</v>
      </c>
      <c r="M4833" s="41" t="s">
        <v>1050</v>
      </c>
      <c r="N4833" s="41" t="s">
        <v>427</v>
      </c>
      <c r="O4833" s="41" t="s">
        <v>70</v>
      </c>
    </row>
    <row r="4834" spans="1:15">
      <c r="A4834" s="38">
        <v>40511</v>
      </c>
      <c r="B4834" s="38">
        <v>47816</v>
      </c>
      <c r="C4834" s="131">
        <v>240</v>
      </c>
      <c r="D4834" s="39">
        <v>8.5600000000000009E-2</v>
      </c>
      <c r="E4834" s="39">
        <v>8.5600000000000009E-2</v>
      </c>
      <c r="F4834" s="40">
        <v>129200</v>
      </c>
      <c r="G4834" s="40">
        <v>129200</v>
      </c>
      <c r="H4834" s="40">
        <v>42111.48</v>
      </c>
      <c r="I4834" s="40">
        <v>44439.48</v>
      </c>
      <c r="J4834" s="67">
        <f t="shared" si="225"/>
        <v>0.3259402476780186</v>
      </c>
      <c r="K4834" s="39">
        <f t="shared" si="226"/>
        <v>0.34395882352941182</v>
      </c>
      <c r="L4834" s="2" t="str">
        <f t="shared" si="227"/>
        <v>AA</v>
      </c>
      <c r="M4834" s="2" t="s">
        <v>495</v>
      </c>
      <c r="N4834" s="2" t="s">
        <v>424</v>
      </c>
      <c r="O4834" s="2" t="s">
        <v>70</v>
      </c>
    </row>
    <row r="4835" spans="1:15">
      <c r="A4835" s="38">
        <v>40161</v>
      </c>
      <c r="B4835" s="38">
        <v>45640</v>
      </c>
      <c r="C4835" s="131">
        <v>180</v>
      </c>
      <c r="D4835" s="39">
        <v>8.5600000000000009E-2</v>
      </c>
      <c r="E4835" s="39">
        <v>7.9100000000000004E-2</v>
      </c>
      <c r="F4835" s="40">
        <v>145000</v>
      </c>
      <c r="G4835" s="40">
        <v>145000</v>
      </c>
      <c r="H4835" s="40">
        <v>35338.9</v>
      </c>
      <c r="I4835" s="40">
        <v>49982.5</v>
      </c>
      <c r="J4835" s="67">
        <f t="shared" si="225"/>
        <v>0.24371655172413795</v>
      </c>
      <c r="K4835" s="39">
        <f t="shared" si="226"/>
        <v>0.34470689655172415</v>
      </c>
      <c r="L4835" s="2" t="str">
        <f t="shared" si="227"/>
        <v>AA</v>
      </c>
      <c r="M4835" s="2" t="s">
        <v>550</v>
      </c>
      <c r="N4835" s="2" t="s">
        <v>421</v>
      </c>
      <c r="O4835" s="2" t="s">
        <v>70</v>
      </c>
    </row>
    <row r="4836" spans="1:15">
      <c r="A4836" s="42">
        <v>40571</v>
      </c>
      <c r="B4836" s="42">
        <v>43462</v>
      </c>
      <c r="C4836" s="130">
        <v>95</v>
      </c>
      <c r="D4836" s="43">
        <v>8.5600000000000009E-2</v>
      </c>
      <c r="E4836" s="43">
        <v>7.9100000000000004E-2</v>
      </c>
      <c r="F4836" s="44">
        <v>139600</v>
      </c>
      <c r="G4836" s="44">
        <v>139600</v>
      </c>
      <c r="H4836" s="44">
        <v>30099.47</v>
      </c>
      <c r="I4836" s="44">
        <v>48123.94</v>
      </c>
      <c r="J4836" s="68">
        <f t="shared" si="225"/>
        <v>0.21561224928366762</v>
      </c>
      <c r="K4836" s="43">
        <f t="shared" si="226"/>
        <v>0.34472736389684816</v>
      </c>
      <c r="L4836" s="41" t="str">
        <f t="shared" si="227"/>
        <v>AA</v>
      </c>
      <c r="M4836" s="41" t="s">
        <v>482</v>
      </c>
      <c r="N4836" s="41" t="s">
        <v>422</v>
      </c>
      <c r="O4836" s="41" t="s">
        <v>70</v>
      </c>
    </row>
    <row r="4837" spans="1:15">
      <c r="A4837" s="42">
        <v>40528</v>
      </c>
      <c r="B4837" s="42">
        <v>51486</v>
      </c>
      <c r="C4837" s="130">
        <v>360</v>
      </c>
      <c r="D4837" s="43">
        <v>8.5600000000000009E-2</v>
      </c>
      <c r="E4837" s="43">
        <v>7.9100000000000004E-2</v>
      </c>
      <c r="F4837" s="44">
        <v>117000</v>
      </c>
      <c r="G4837" s="44">
        <v>117000</v>
      </c>
      <c r="H4837" s="44">
        <v>36498.019999999997</v>
      </c>
      <c r="I4837" s="44">
        <v>40658.54</v>
      </c>
      <c r="J4837" s="68">
        <f t="shared" si="225"/>
        <v>0.31194888888888889</v>
      </c>
      <c r="K4837" s="43">
        <f t="shared" si="226"/>
        <v>0.34750888888888892</v>
      </c>
      <c r="L4837" s="41" t="str">
        <f t="shared" si="227"/>
        <v>AA</v>
      </c>
      <c r="M4837" s="41" t="s">
        <v>1047</v>
      </c>
      <c r="N4837" s="41" t="s">
        <v>422</v>
      </c>
      <c r="O4837" s="41" t="s">
        <v>70</v>
      </c>
    </row>
    <row r="4838" spans="1:15">
      <c r="A4838" s="42">
        <v>40046</v>
      </c>
      <c r="B4838" s="42">
        <v>51003</v>
      </c>
      <c r="C4838" s="130">
        <v>360</v>
      </c>
      <c r="D4838" s="43">
        <v>8.5600000000000009E-2</v>
      </c>
      <c r="E4838" s="43">
        <v>7.9100000000000004E-2</v>
      </c>
      <c r="F4838" s="44">
        <v>140000</v>
      </c>
      <c r="G4838" s="44">
        <v>140000</v>
      </c>
      <c r="H4838" s="44">
        <v>41402.06</v>
      </c>
      <c r="I4838" s="44">
        <v>48942.25</v>
      </c>
      <c r="J4838" s="68">
        <f t="shared" si="225"/>
        <v>0.29572899999999996</v>
      </c>
      <c r="K4838" s="43">
        <f t="shared" si="226"/>
        <v>0.3495875</v>
      </c>
      <c r="L4838" s="41" t="str">
        <f t="shared" si="227"/>
        <v>AA</v>
      </c>
      <c r="M4838" s="41" t="s">
        <v>466</v>
      </c>
      <c r="N4838" s="41" t="s">
        <v>421</v>
      </c>
      <c r="O4838" s="41" t="s">
        <v>70</v>
      </c>
    </row>
    <row r="4839" spans="1:15">
      <c r="A4839" s="38">
        <v>40029</v>
      </c>
      <c r="B4839" s="38">
        <v>45508</v>
      </c>
      <c r="C4839" s="131">
        <v>180</v>
      </c>
      <c r="D4839" s="39">
        <v>8.5600000000000009E-2</v>
      </c>
      <c r="E4839" s="39">
        <v>7.9100000000000004E-2</v>
      </c>
      <c r="F4839" s="40">
        <v>150000</v>
      </c>
      <c r="G4839" s="40">
        <v>150000</v>
      </c>
      <c r="H4839" s="40">
        <v>34478.620000000003</v>
      </c>
      <c r="I4839" s="40">
        <v>52449.99</v>
      </c>
      <c r="J4839" s="67">
        <f t="shared" si="225"/>
        <v>0.22985746666666668</v>
      </c>
      <c r="K4839" s="39">
        <f t="shared" si="226"/>
        <v>0.34966659999999999</v>
      </c>
      <c r="L4839" s="2" t="str">
        <f t="shared" si="227"/>
        <v>AA</v>
      </c>
      <c r="M4839" s="2" t="s">
        <v>531</v>
      </c>
      <c r="N4839" s="2" t="s">
        <v>423</v>
      </c>
      <c r="O4839" s="2" t="s">
        <v>70</v>
      </c>
    </row>
    <row r="4840" spans="1:15">
      <c r="A4840" s="42">
        <v>40220</v>
      </c>
      <c r="B4840" s="42">
        <v>51177</v>
      </c>
      <c r="C4840" s="130">
        <v>360</v>
      </c>
      <c r="D4840" s="43">
        <v>8.5600000000000009E-2</v>
      </c>
      <c r="E4840" s="43">
        <v>7.9100000000000004E-2</v>
      </c>
      <c r="F4840" s="44">
        <v>114000</v>
      </c>
      <c r="G4840" s="44">
        <v>114000</v>
      </c>
      <c r="H4840" s="44">
        <v>34541.49</v>
      </c>
      <c r="I4840" s="44">
        <v>39999.99</v>
      </c>
      <c r="J4840" s="68">
        <f t="shared" si="225"/>
        <v>0.30299552631578947</v>
      </c>
      <c r="K4840" s="43">
        <f t="shared" si="226"/>
        <v>0.35087710526315785</v>
      </c>
      <c r="L4840" s="41" t="str">
        <f t="shared" si="227"/>
        <v>AA</v>
      </c>
      <c r="M4840" s="41" t="s">
        <v>1236</v>
      </c>
      <c r="N4840" s="41" t="s">
        <v>417</v>
      </c>
      <c r="O4840" s="41" t="s">
        <v>70</v>
      </c>
    </row>
    <row r="4841" spans="1:15">
      <c r="A4841" s="38">
        <v>40422</v>
      </c>
      <c r="B4841" s="38">
        <v>48396</v>
      </c>
      <c r="C4841" s="131">
        <v>262</v>
      </c>
      <c r="D4841" s="39">
        <v>8.5600000000000009E-2</v>
      </c>
      <c r="E4841" s="39">
        <v>8.09E-2</v>
      </c>
      <c r="F4841" s="40">
        <v>148000</v>
      </c>
      <c r="G4841" s="40">
        <v>148000</v>
      </c>
      <c r="H4841" s="40">
        <v>42769.53</v>
      </c>
      <c r="I4841" s="40">
        <v>51999.99</v>
      </c>
      <c r="J4841" s="67">
        <f t="shared" si="225"/>
        <v>0.2889833108108108</v>
      </c>
      <c r="K4841" s="39">
        <f t="shared" si="226"/>
        <v>0.35135128378378377</v>
      </c>
      <c r="L4841" s="2" t="str">
        <f t="shared" si="227"/>
        <v>AA</v>
      </c>
      <c r="M4841" s="2" t="s">
        <v>618</v>
      </c>
      <c r="N4841" s="2" t="s">
        <v>422</v>
      </c>
      <c r="O4841" s="2" t="s">
        <v>70</v>
      </c>
    </row>
    <row r="4842" spans="1:15">
      <c r="A4842" s="42">
        <v>40294</v>
      </c>
      <c r="B4842" s="42">
        <v>45773</v>
      </c>
      <c r="C4842" s="130">
        <v>180</v>
      </c>
      <c r="D4842" s="43">
        <v>8.5600000000000009E-2</v>
      </c>
      <c r="E4842" s="43">
        <v>7.9100000000000004E-2</v>
      </c>
      <c r="F4842" s="44">
        <v>122000</v>
      </c>
      <c r="G4842" s="44">
        <v>122000</v>
      </c>
      <c r="H4842" s="44">
        <v>30176.07</v>
      </c>
      <c r="I4842" s="44">
        <v>42999.99</v>
      </c>
      <c r="J4842" s="68">
        <f t="shared" si="225"/>
        <v>0.24734483606557378</v>
      </c>
      <c r="K4842" s="43">
        <f t="shared" si="226"/>
        <v>0.3524589344262295</v>
      </c>
      <c r="L4842" s="41" t="str">
        <f t="shared" si="227"/>
        <v>AA</v>
      </c>
      <c r="M4842" s="41" t="s">
        <v>505</v>
      </c>
      <c r="N4842" s="41" t="s">
        <v>424</v>
      </c>
      <c r="O4842" s="41" t="s">
        <v>70</v>
      </c>
    </row>
    <row r="4843" spans="1:15">
      <c r="A4843" s="42">
        <v>40340</v>
      </c>
      <c r="B4843" s="42">
        <v>51298</v>
      </c>
      <c r="C4843" s="130">
        <v>360</v>
      </c>
      <c r="D4843" s="43">
        <v>8.5600000000000009E-2</v>
      </c>
      <c r="E4843" s="43">
        <v>7.9100000000000004E-2</v>
      </c>
      <c r="F4843" s="44">
        <v>137000</v>
      </c>
      <c r="G4843" s="44">
        <v>137000</v>
      </c>
      <c r="H4843" s="44">
        <v>42302.35</v>
      </c>
      <c r="I4843" s="44">
        <v>48399.99</v>
      </c>
      <c r="J4843" s="68">
        <f t="shared" si="225"/>
        <v>0.30877627737226276</v>
      </c>
      <c r="K4843" s="43">
        <f t="shared" si="226"/>
        <v>0.35328459854014599</v>
      </c>
      <c r="L4843" s="41" t="str">
        <f t="shared" si="227"/>
        <v>AA</v>
      </c>
      <c r="M4843" s="41" t="s">
        <v>473</v>
      </c>
      <c r="N4843" s="41" t="s">
        <v>421</v>
      </c>
      <c r="O4843" s="41" t="s">
        <v>70</v>
      </c>
    </row>
    <row r="4844" spans="1:15">
      <c r="A4844" s="42">
        <v>40004</v>
      </c>
      <c r="B4844" s="42">
        <v>50961</v>
      </c>
      <c r="C4844" s="130">
        <v>360</v>
      </c>
      <c r="D4844" s="43">
        <v>8.5600000000000009E-2</v>
      </c>
      <c r="E4844" s="43">
        <v>7.9100000000000004E-2</v>
      </c>
      <c r="F4844" s="44">
        <v>150000</v>
      </c>
      <c r="G4844" s="44">
        <v>150000</v>
      </c>
      <c r="H4844" s="44">
        <v>45698.09</v>
      </c>
      <c r="I4844" s="44">
        <v>53216.91</v>
      </c>
      <c r="J4844" s="68">
        <f t="shared" si="225"/>
        <v>0.30465393333333329</v>
      </c>
      <c r="K4844" s="43">
        <f t="shared" si="226"/>
        <v>0.35477940000000002</v>
      </c>
      <c r="L4844" s="41" t="str">
        <f t="shared" si="227"/>
        <v>AA</v>
      </c>
      <c r="M4844" s="41" t="s">
        <v>1312</v>
      </c>
      <c r="N4844" s="41" t="s">
        <v>417</v>
      </c>
      <c r="O4844" s="41" t="s">
        <v>70</v>
      </c>
    </row>
    <row r="4845" spans="1:15">
      <c r="A4845" s="38">
        <v>40409</v>
      </c>
      <c r="B4845" s="38">
        <v>51367</v>
      </c>
      <c r="C4845" s="131">
        <v>360</v>
      </c>
      <c r="D4845" s="39">
        <v>8.5600000000000009E-2</v>
      </c>
      <c r="E4845" s="39">
        <v>7.9100000000000004E-2</v>
      </c>
      <c r="F4845" s="40">
        <v>125000</v>
      </c>
      <c r="G4845" s="40">
        <v>125000</v>
      </c>
      <c r="H4845" s="40">
        <v>39107.019999999997</v>
      </c>
      <c r="I4845" s="40">
        <v>44400</v>
      </c>
      <c r="J4845" s="67">
        <f t="shared" si="225"/>
        <v>0.31285615999999999</v>
      </c>
      <c r="K4845" s="39">
        <f t="shared" si="226"/>
        <v>0.35520000000000002</v>
      </c>
      <c r="L4845" s="2" t="str">
        <f t="shared" si="227"/>
        <v>AA</v>
      </c>
      <c r="M4845" s="2" t="s">
        <v>342</v>
      </c>
      <c r="N4845" s="2" t="s">
        <v>421</v>
      </c>
      <c r="O4845" s="2" t="s">
        <v>70</v>
      </c>
    </row>
    <row r="4846" spans="1:15">
      <c r="A4846" s="42">
        <v>40039</v>
      </c>
      <c r="B4846" s="42">
        <v>50996</v>
      </c>
      <c r="C4846" s="130">
        <v>360</v>
      </c>
      <c r="D4846" s="43">
        <v>8.5600000000000009E-2</v>
      </c>
      <c r="E4846" s="43">
        <v>7.9100000000000004E-2</v>
      </c>
      <c r="F4846" s="44">
        <v>145000</v>
      </c>
      <c r="G4846" s="44">
        <v>145000</v>
      </c>
      <c r="H4846" s="44">
        <v>46829.120000000003</v>
      </c>
      <c r="I4846" s="44">
        <v>51584.26</v>
      </c>
      <c r="J4846" s="68">
        <f t="shared" si="225"/>
        <v>0.32295944827586209</v>
      </c>
      <c r="K4846" s="43">
        <f t="shared" si="226"/>
        <v>0.35575351724137932</v>
      </c>
      <c r="L4846" s="41" t="str">
        <f t="shared" si="227"/>
        <v>AA</v>
      </c>
      <c r="M4846" s="41" t="s">
        <v>1411</v>
      </c>
      <c r="N4846" s="41" t="s">
        <v>416</v>
      </c>
      <c r="O4846" s="41" t="s">
        <v>70</v>
      </c>
    </row>
    <row r="4847" spans="1:15">
      <c r="A4847" s="42">
        <v>40618</v>
      </c>
      <c r="B4847" s="42">
        <v>45185</v>
      </c>
      <c r="C4847" s="130">
        <v>150</v>
      </c>
      <c r="D4847" s="43">
        <v>8.5600000000000009E-2</v>
      </c>
      <c r="E4847" s="43">
        <v>7.9100000000000004E-2</v>
      </c>
      <c r="F4847" s="44">
        <v>142000</v>
      </c>
      <c r="G4847" s="44">
        <v>142000</v>
      </c>
      <c r="H4847" s="44">
        <v>35777.07</v>
      </c>
      <c r="I4847" s="44">
        <v>50707.91</v>
      </c>
      <c r="J4847" s="68">
        <f t="shared" si="225"/>
        <v>0.25195119718309861</v>
      </c>
      <c r="K4847" s="43">
        <f t="shared" si="226"/>
        <v>0.3570979577464789</v>
      </c>
      <c r="L4847" s="41" t="str">
        <f t="shared" si="227"/>
        <v>AA</v>
      </c>
      <c r="M4847" s="41" t="s">
        <v>489</v>
      </c>
      <c r="N4847" s="41" t="s">
        <v>415</v>
      </c>
      <c r="O4847" s="41" t="s">
        <v>70</v>
      </c>
    </row>
    <row r="4848" spans="1:15">
      <c r="A4848" s="42">
        <v>40870</v>
      </c>
      <c r="B4848" s="42">
        <v>51828</v>
      </c>
      <c r="C4848" s="130">
        <v>360</v>
      </c>
      <c r="D4848" s="43">
        <v>8.5600000000000009E-2</v>
      </c>
      <c r="E4848" s="43">
        <v>7.9100000000000004E-2</v>
      </c>
      <c r="F4848" s="44">
        <v>147000</v>
      </c>
      <c r="G4848" s="44">
        <v>147000</v>
      </c>
      <c r="H4848" s="44">
        <v>48428.1</v>
      </c>
      <c r="I4848" s="44">
        <v>52518.31</v>
      </c>
      <c r="J4848" s="68">
        <f t="shared" si="225"/>
        <v>0.32944285714285715</v>
      </c>
      <c r="K4848" s="43">
        <f t="shared" si="226"/>
        <v>0.35726741496598635</v>
      </c>
      <c r="L4848" s="41" t="str">
        <f t="shared" si="227"/>
        <v>AA</v>
      </c>
      <c r="M4848" s="41" t="s">
        <v>1065</v>
      </c>
      <c r="N4848" s="41" t="s">
        <v>416</v>
      </c>
      <c r="O4848" s="41" t="s">
        <v>70</v>
      </c>
    </row>
    <row r="4849" spans="1:15">
      <c r="A4849" s="38">
        <v>40424</v>
      </c>
      <c r="B4849" s="38">
        <v>47729</v>
      </c>
      <c r="C4849" s="131">
        <v>240</v>
      </c>
      <c r="D4849" s="39">
        <v>8.5600000000000009E-2</v>
      </c>
      <c r="E4849" s="39">
        <v>7.9100000000000004E-2</v>
      </c>
      <c r="F4849" s="40">
        <v>139815</v>
      </c>
      <c r="G4849" s="40">
        <v>139815</v>
      </c>
      <c r="H4849" s="40">
        <v>40244.129999999997</v>
      </c>
      <c r="I4849" s="40">
        <v>49999.99</v>
      </c>
      <c r="J4849" s="67">
        <f t="shared" si="225"/>
        <v>0.28783842935307369</v>
      </c>
      <c r="K4849" s="39">
        <f t="shared" si="226"/>
        <v>0.35761534885384255</v>
      </c>
      <c r="L4849" s="2" t="str">
        <f t="shared" si="227"/>
        <v>AA</v>
      </c>
      <c r="M4849" s="2" t="s">
        <v>472</v>
      </c>
      <c r="N4849" s="2" t="s">
        <v>426</v>
      </c>
      <c r="O4849" s="2" t="s">
        <v>70</v>
      </c>
    </row>
    <row r="4850" spans="1:15">
      <c r="A4850" s="38">
        <v>40767</v>
      </c>
      <c r="B4850" s="38">
        <v>46399</v>
      </c>
      <c r="C4850" s="131">
        <v>185</v>
      </c>
      <c r="D4850" s="39">
        <v>8.5600000000000009E-2</v>
      </c>
      <c r="E4850" s="39">
        <v>7.9100000000000004E-2</v>
      </c>
      <c r="F4850" s="40">
        <v>145000</v>
      </c>
      <c r="G4850" s="40">
        <v>145000</v>
      </c>
      <c r="H4850" s="40">
        <v>40995.01</v>
      </c>
      <c r="I4850" s="40">
        <v>51999.99</v>
      </c>
      <c r="J4850" s="67">
        <f t="shared" si="225"/>
        <v>0.28272420689655176</v>
      </c>
      <c r="K4850" s="39">
        <f t="shared" si="226"/>
        <v>0.35862062068965517</v>
      </c>
      <c r="L4850" s="2" t="str">
        <f t="shared" si="227"/>
        <v>AA</v>
      </c>
      <c r="M4850" s="2" t="s">
        <v>1239</v>
      </c>
      <c r="N4850" s="2" t="s">
        <v>424</v>
      </c>
      <c r="O4850" s="2" t="s">
        <v>70</v>
      </c>
    </row>
    <row r="4851" spans="1:15">
      <c r="A4851" s="42">
        <v>40557</v>
      </c>
      <c r="B4851" s="42">
        <v>49932</v>
      </c>
      <c r="C4851" s="130">
        <v>308</v>
      </c>
      <c r="D4851" s="43">
        <v>8.5600000000000009E-2</v>
      </c>
      <c r="E4851" s="43">
        <v>7.9100000000000004E-2</v>
      </c>
      <c r="F4851" s="44">
        <v>125000</v>
      </c>
      <c r="G4851" s="44">
        <v>125000</v>
      </c>
      <c r="H4851" s="44">
        <v>38804.03</v>
      </c>
      <c r="I4851" s="44">
        <v>44899.99</v>
      </c>
      <c r="J4851" s="68">
        <f t="shared" si="225"/>
        <v>0.31043223999999997</v>
      </c>
      <c r="K4851" s="43">
        <f t="shared" si="226"/>
        <v>0.35919992000000001</v>
      </c>
      <c r="L4851" s="41" t="str">
        <f t="shared" si="227"/>
        <v>AA</v>
      </c>
      <c r="M4851" s="41" t="s">
        <v>888</v>
      </c>
      <c r="N4851" s="41" t="s">
        <v>416</v>
      </c>
      <c r="O4851" s="41" t="s">
        <v>70</v>
      </c>
    </row>
    <row r="4852" spans="1:15">
      <c r="A4852" s="42">
        <v>40347</v>
      </c>
      <c r="B4852" s="42">
        <v>47652</v>
      </c>
      <c r="C4852" s="130">
        <v>240</v>
      </c>
      <c r="D4852" s="43">
        <v>8.5600000000000009E-2</v>
      </c>
      <c r="E4852" s="43">
        <v>8.09E-2</v>
      </c>
      <c r="F4852" s="44">
        <v>130000</v>
      </c>
      <c r="G4852" s="44">
        <v>130000</v>
      </c>
      <c r="H4852" s="44">
        <v>38351.410000000003</v>
      </c>
      <c r="I4852" s="44">
        <v>46700</v>
      </c>
      <c r="J4852" s="68">
        <f t="shared" si="225"/>
        <v>0.29501084615384621</v>
      </c>
      <c r="K4852" s="43">
        <f t="shared" si="226"/>
        <v>0.35923076923076924</v>
      </c>
      <c r="L4852" s="41" t="str">
        <f t="shared" si="227"/>
        <v>AA</v>
      </c>
      <c r="M4852" s="41" t="s">
        <v>768</v>
      </c>
      <c r="N4852" s="41" t="s">
        <v>419</v>
      </c>
      <c r="O4852" s="41" t="s">
        <v>70</v>
      </c>
    </row>
    <row r="4853" spans="1:15">
      <c r="A4853" s="38">
        <v>40207</v>
      </c>
      <c r="B4853" s="38">
        <v>45228</v>
      </c>
      <c r="C4853" s="131">
        <v>165</v>
      </c>
      <c r="D4853" s="39">
        <v>8.5600000000000009E-2</v>
      </c>
      <c r="E4853" s="39">
        <v>7.9100000000000004E-2</v>
      </c>
      <c r="F4853" s="40">
        <v>145000</v>
      </c>
      <c r="G4853" s="40">
        <v>145000</v>
      </c>
      <c r="H4853" s="40">
        <v>36115.33</v>
      </c>
      <c r="I4853" s="40">
        <v>52149.99</v>
      </c>
      <c r="J4853" s="67">
        <f t="shared" si="225"/>
        <v>0.24907124137931036</v>
      </c>
      <c r="K4853" s="39">
        <f t="shared" si="226"/>
        <v>0.35965510344827584</v>
      </c>
      <c r="L4853" s="2" t="str">
        <f t="shared" si="227"/>
        <v>AA</v>
      </c>
      <c r="M4853" s="2" t="s">
        <v>1480</v>
      </c>
      <c r="N4853" s="2" t="s">
        <v>416</v>
      </c>
      <c r="O4853" s="2" t="s">
        <v>70</v>
      </c>
    </row>
    <row r="4854" spans="1:15">
      <c r="A4854" s="42">
        <v>40228</v>
      </c>
      <c r="B4854" s="42">
        <v>51185</v>
      </c>
      <c r="C4854" s="130">
        <v>360</v>
      </c>
      <c r="D4854" s="43">
        <v>8.5600000000000009E-2</v>
      </c>
      <c r="E4854" s="43">
        <v>7.9100000000000004E-2</v>
      </c>
      <c r="F4854" s="44">
        <v>125000</v>
      </c>
      <c r="G4854" s="44">
        <v>125000</v>
      </c>
      <c r="H4854" s="44">
        <v>38775.199999999997</v>
      </c>
      <c r="I4854" s="44">
        <v>44999.99</v>
      </c>
      <c r="J4854" s="68">
        <f t="shared" si="225"/>
        <v>0.31020159999999997</v>
      </c>
      <c r="K4854" s="43">
        <f t="shared" si="226"/>
        <v>0.35999991999999997</v>
      </c>
      <c r="L4854" s="41" t="str">
        <f t="shared" si="227"/>
        <v>AA</v>
      </c>
      <c r="M4854" s="41" t="s">
        <v>1525</v>
      </c>
      <c r="N4854" s="41" t="s">
        <v>416</v>
      </c>
      <c r="O4854" s="41" t="s">
        <v>70</v>
      </c>
    </row>
    <row r="4855" spans="1:15">
      <c r="A4855" s="42">
        <v>40142</v>
      </c>
      <c r="B4855" s="42">
        <v>50885</v>
      </c>
      <c r="C4855" s="130">
        <v>353</v>
      </c>
      <c r="D4855" s="43">
        <v>8.5600000000000009E-2</v>
      </c>
      <c r="E4855" s="43">
        <v>8.5600000000000009E-2</v>
      </c>
      <c r="F4855" s="44">
        <v>100000</v>
      </c>
      <c r="G4855" s="44">
        <v>100000</v>
      </c>
      <c r="H4855" s="44">
        <v>35270.11</v>
      </c>
      <c r="I4855" s="44">
        <v>36000</v>
      </c>
      <c r="J4855" s="68">
        <f t="shared" si="225"/>
        <v>0.35270109999999999</v>
      </c>
      <c r="K4855" s="43">
        <f t="shared" si="226"/>
        <v>0.36</v>
      </c>
      <c r="L4855" s="41" t="str">
        <f t="shared" si="227"/>
        <v>AA</v>
      </c>
      <c r="M4855" s="41" t="s">
        <v>1256</v>
      </c>
      <c r="N4855" s="41" t="s">
        <v>419</v>
      </c>
      <c r="O4855" s="41" t="s">
        <v>70</v>
      </c>
    </row>
    <row r="4856" spans="1:15">
      <c r="A4856" s="38">
        <v>40434</v>
      </c>
      <c r="B4856" s="38">
        <v>51392</v>
      </c>
      <c r="C4856" s="131">
        <v>360</v>
      </c>
      <c r="D4856" s="39">
        <v>8.5600000000000009E-2</v>
      </c>
      <c r="E4856" s="39">
        <v>7.9100000000000004E-2</v>
      </c>
      <c r="F4856" s="40">
        <v>107000</v>
      </c>
      <c r="G4856" s="40">
        <v>107000</v>
      </c>
      <c r="H4856" s="40">
        <v>34563.17</v>
      </c>
      <c r="I4856" s="40">
        <v>38540</v>
      </c>
      <c r="J4856" s="67">
        <f t="shared" si="225"/>
        <v>0.32302028037383174</v>
      </c>
      <c r="K4856" s="39">
        <f t="shared" si="226"/>
        <v>0.36018691588785046</v>
      </c>
      <c r="L4856" s="2" t="str">
        <f t="shared" si="227"/>
        <v>AA</v>
      </c>
      <c r="M4856" s="2" t="s">
        <v>91</v>
      </c>
      <c r="N4856" s="2" t="s">
        <v>416</v>
      </c>
      <c r="O4856" s="2" t="s">
        <v>70</v>
      </c>
    </row>
    <row r="4857" spans="1:15">
      <c r="A4857" s="38">
        <v>40142</v>
      </c>
      <c r="B4857" s="38">
        <v>51099</v>
      </c>
      <c r="C4857" s="131">
        <v>360</v>
      </c>
      <c r="D4857" s="39">
        <v>8.5600000000000009E-2</v>
      </c>
      <c r="E4857" s="39">
        <v>7.9100000000000004E-2</v>
      </c>
      <c r="F4857" s="40">
        <v>136259.93</v>
      </c>
      <c r="G4857" s="40">
        <v>136259.93</v>
      </c>
      <c r="H4857" s="40">
        <v>42635.14</v>
      </c>
      <c r="I4857" s="40">
        <v>49259.93</v>
      </c>
      <c r="J4857" s="67">
        <f t="shared" si="225"/>
        <v>0.31289565465063723</v>
      </c>
      <c r="K4857" s="39">
        <f t="shared" si="226"/>
        <v>0.36151442320570693</v>
      </c>
      <c r="L4857" s="2" t="str">
        <f t="shared" si="227"/>
        <v>AA</v>
      </c>
      <c r="M4857" s="2" t="s">
        <v>173</v>
      </c>
      <c r="N4857" s="2" t="s">
        <v>422</v>
      </c>
      <c r="O4857" s="2" t="s">
        <v>70</v>
      </c>
    </row>
    <row r="4858" spans="1:15">
      <c r="A4858" s="42">
        <v>40143</v>
      </c>
      <c r="B4858" s="42">
        <v>47448</v>
      </c>
      <c r="C4858" s="130">
        <v>240</v>
      </c>
      <c r="D4858" s="43">
        <v>8.5600000000000009E-2</v>
      </c>
      <c r="E4858" s="43">
        <v>7.9100000000000004E-2</v>
      </c>
      <c r="F4858" s="44">
        <v>110418</v>
      </c>
      <c r="G4858" s="44">
        <v>110418</v>
      </c>
      <c r="H4858" s="44">
        <v>30541.23</v>
      </c>
      <c r="I4858" s="44">
        <v>39999.99</v>
      </c>
      <c r="J4858" s="68">
        <f t="shared" si="225"/>
        <v>0.27659647883497257</v>
      </c>
      <c r="K4858" s="43">
        <f t="shared" si="226"/>
        <v>0.36225968592077379</v>
      </c>
      <c r="L4858" s="41" t="str">
        <f t="shared" si="227"/>
        <v>AA</v>
      </c>
      <c r="M4858" s="41" t="s">
        <v>776</v>
      </c>
      <c r="N4858" s="41" t="s">
        <v>422</v>
      </c>
      <c r="O4858" s="41" t="s">
        <v>70</v>
      </c>
    </row>
    <row r="4859" spans="1:15">
      <c r="A4859" s="42">
        <v>40514</v>
      </c>
      <c r="B4859" s="42">
        <v>47909</v>
      </c>
      <c r="C4859" s="130">
        <v>243</v>
      </c>
      <c r="D4859" s="43">
        <v>8.5600000000000009E-2</v>
      </c>
      <c r="E4859" s="43">
        <v>7.9100000000000004E-2</v>
      </c>
      <c r="F4859" s="44">
        <v>143200</v>
      </c>
      <c r="G4859" s="44">
        <v>143200</v>
      </c>
      <c r="H4859" s="44">
        <v>44393.72</v>
      </c>
      <c r="I4859" s="44">
        <v>52000</v>
      </c>
      <c r="J4859" s="68">
        <f t="shared" si="225"/>
        <v>0.31001201117318439</v>
      </c>
      <c r="K4859" s="43">
        <f t="shared" si="226"/>
        <v>0.36312849162011174</v>
      </c>
      <c r="L4859" s="41" t="str">
        <f t="shared" si="227"/>
        <v>AA</v>
      </c>
      <c r="M4859" s="41" t="s">
        <v>1200</v>
      </c>
      <c r="N4859" s="41" t="s">
        <v>422</v>
      </c>
      <c r="O4859" s="41" t="s">
        <v>70</v>
      </c>
    </row>
    <row r="4860" spans="1:15">
      <c r="A4860" s="42">
        <v>40385</v>
      </c>
      <c r="B4860" s="42">
        <v>48848</v>
      </c>
      <c r="C4860" s="130">
        <v>278</v>
      </c>
      <c r="D4860" s="43">
        <v>8.5600000000000009E-2</v>
      </c>
      <c r="E4860" s="43">
        <v>7.9100000000000004E-2</v>
      </c>
      <c r="F4860" s="44">
        <v>138267</v>
      </c>
      <c r="G4860" s="44">
        <v>138267</v>
      </c>
      <c r="H4860" s="44">
        <v>42681.45</v>
      </c>
      <c r="I4860" s="44">
        <v>50405.42</v>
      </c>
      <c r="J4860" s="68">
        <f t="shared" si="225"/>
        <v>0.30868862418364468</v>
      </c>
      <c r="K4860" s="43">
        <f t="shared" si="226"/>
        <v>0.36455133907584597</v>
      </c>
      <c r="L4860" s="41" t="str">
        <f t="shared" si="227"/>
        <v>AA</v>
      </c>
      <c r="M4860" s="41" t="s">
        <v>749</v>
      </c>
      <c r="N4860" s="41" t="s">
        <v>417</v>
      </c>
      <c r="O4860" s="41" t="s">
        <v>70</v>
      </c>
    </row>
    <row r="4861" spans="1:15">
      <c r="A4861" s="42">
        <v>40067</v>
      </c>
      <c r="B4861" s="42">
        <v>48924</v>
      </c>
      <c r="C4861" s="130">
        <v>291</v>
      </c>
      <c r="D4861" s="43">
        <v>8.5600000000000009E-2</v>
      </c>
      <c r="E4861" s="43">
        <v>7.9100000000000004E-2</v>
      </c>
      <c r="F4861" s="44">
        <v>98000</v>
      </c>
      <c r="G4861" s="44">
        <v>98000</v>
      </c>
      <c r="H4861" s="44">
        <v>33380.370000000003</v>
      </c>
      <c r="I4861" s="44">
        <v>35927.4</v>
      </c>
      <c r="J4861" s="68">
        <f t="shared" si="225"/>
        <v>0.3406160204081633</v>
      </c>
      <c r="K4861" s="43">
        <f t="shared" si="226"/>
        <v>0.36660612244897961</v>
      </c>
      <c r="L4861" s="41" t="str">
        <f t="shared" si="227"/>
        <v>AA</v>
      </c>
      <c r="M4861" s="41" t="s">
        <v>735</v>
      </c>
      <c r="N4861" s="41" t="s">
        <v>421</v>
      </c>
      <c r="O4861" s="41" t="s">
        <v>70</v>
      </c>
    </row>
    <row r="4862" spans="1:15">
      <c r="A4862" s="42">
        <v>40479</v>
      </c>
      <c r="B4862" s="42">
        <v>51437</v>
      </c>
      <c r="C4862" s="130">
        <v>360</v>
      </c>
      <c r="D4862" s="43">
        <v>8.5600000000000009E-2</v>
      </c>
      <c r="E4862" s="43">
        <v>8.5600000000000009E-2</v>
      </c>
      <c r="F4862" s="44">
        <v>95000</v>
      </c>
      <c r="G4862" s="44">
        <v>95000</v>
      </c>
      <c r="H4862" s="44">
        <v>31467.63</v>
      </c>
      <c r="I4862" s="44">
        <v>35200</v>
      </c>
      <c r="J4862" s="68">
        <f t="shared" si="225"/>
        <v>0.3312382105263158</v>
      </c>
      <c r="K4862" s="43">
        <f t="shared" si="226"/>
        <v>0.3705263157894737</v>
      </c>
      <c r="L4862" s="41" t="str">
        <f t="shared" si="227"/>
        <v>AA</v>
      </c>
      <c r="M4862" s="41" t="s">
        <v>1116</v>
      </c>
      <c r="N4862" s="41" t="s">
        <v>416</v>
      </c>
      <c r="O4862" s="41" t="s">
        <v>70</v>
      </c>
    </row>
    <row r="4863" spans="1:15">
      <c r="A4863" s="38">
        <v>40630</v>
      </c>
      <c r="B4863" s="38">
        <v>49762</v>
      </c>
      <c r="C4863" s="131">
        <v>300</v>
      </c>
      <c r="D4863" s="39">
        <v>8.5600000000000009E-2</v>
      </c>
      <c r="E4863" s="39">
        <v>7.9100000000000004E-2</v>
      </c>
      <c r="F4863" s="40">
        <v>94355</v>
      </c>
      <c r="G4863" s="40">
        <v>94355</v>
      </c>
      <c r="H4863" s="40">
        <v>30295.63</v>
      </c>
      <c r="I4863" s="40">
        <v>34999.99</v>
      </c>
      <c r="J4863" s="67">
        <f t="shared" si="225"/>
        <v>0.32108134174129616</v>
      </c>
      <c r="K4863" s="39">
        <f t="shared" si="226"/>
        <v>0.37093943087276771</v>
      </c>
      <c r="L4863" s="2" t="str">
        <f t="shared" si="227"/>
        <v>AA</v>
      </c>
      <c r="M4863" s="2" t="s">
        <v>700</v>
      </c>
      <c r="N4863" s="2" t="s">
        <v>421</v>
      </c>
      <c r="O4863" s="2" t="s">
        <v>70</v>
      </c>
    </row>
    <row r="4864" spans="1:15">
      <c r="A4864" s="38">
        <v>40213</v>
      </c>
      <c r="B4864" s="38">
        <v>51170</v>
      </c>
      <c r="C4864" s="131">
        <v>360</v>
      </c>
      <c r="D4864" s="39">
        <v>8.5600000000000009E-2</v>
      </c>
      <c r="E4864" s="39">
        <v>8.09E-2</v>
      </c>
      <c r="F4864" s="40">
        <v>126000</v>
      </c>
      <c r="G4864" s="40">
        <v>126000</v>
      </c>
      <c r="H4864" s="40">
        <v>40421.040000000001</v>
      </c>
      <c r="I4864" s="40">
        <v>46859.47</v>
      </c>
      <c r="J4864" s="67">
        <f t="shared" si="225"/>
        <v>0.32080190476190479</v>
      </c>
      <c r="K4864" s="39">
        <f t="shared" si="226"/>
        <v>0.37190055555555557</v>
      </c>
      <c r="L4864" s="2" t="str">
        <f t="shared" si="227"/>
        <v>AA</v>
      </c>
      <c r="M4864" s="2" t="s">
        <v>522</v>
      </c>
      <c r="N4864" s="2" t="s">
        <v>419</v>
      </c>
      <c r="O4864" s="2" t="s">
        <v>70</v>
      </c>
    </row>
    <row r="4865" spans="1:15">
      <c r="A4865" s="38">
        <v>40212</v>
      </c>
      <c r="B4865" s="38">
        <v>51169</v>
      </c>
      <c r="C4865" s="131">
        <v>360</v>
      </c>
      <c r="D4865" s="39">
        <v>8.5600000000000009E-2</v>
      </c>
      <c r="E4865" s="39">
        <v>8.09E-2</v>
      </c>
      <c r="F4865" s="40">
        <v>140000</v>
      </c>
      <c r="G4865" s="40">
        <v>140000</v>
      </c>
      <c r="H4865" s="40">
        <v>44884.39</v>
      </c>
      <c r="I4865" s="40">
        <v>52069.3</v>
      </c>
      <c r="J4865" s="67">
        <f t="shared" si="225"/>
        <v>0.32060278571428569</v>
      </c>
      <c r="K4865" s="39">
        <f t="shared" si="226"/>
        <v>0.37192357142857146</v>
      </c>
      <c r="L4865" s="2" t="str">
        <f t="shared" si="227"/>
        <v>AA</v>
      </c>
      <c r="M4865" s="2" t="s">
        <v>482</v>
      </c>
      <c r="N4865" s="2" t="s">
        <v>422</v>
      </c>
      <c r="O4865" s="2" t="s">
        <v>70</v>
      </c>
    </row>
    <row r="4866" spans="1:15">
      <c r="A4866" s="42">
        <v>40598</v>
      </c>
      <c r="B4866" s="42">
        <v>51556</v>
      </c>
      <c r="C4866" s="130">
        <v>360</v>
      </c>
      <c r="D4866" s="43">
        <v>8.5600000000000009E-2</v>
      </c>
      <c r="E4866" s="43">
        <v>7.9100000000000004E-2</v>
      </c>
      <c r="F4866" s="44">
        <v>139997.1</v>
      </c>
      <c r="G4866" s="44">
        <v>139997.1</v>
      </c>
      <c r="H4866" s="44">
        <v>46645.19</v>
      </c>
      <c r="I4866" s="44">
        <v>52082.19</v>
      </c>
      <c r="J4866" s="68">
        <f t="shared" si="225"/>
        <v>0.33318683029862761</v>
      </c>
      <c r="K4866" s="43">
        <f t="shared" si="226"/>
        <v>0.37202334905508755</v>
      </c>
      <c r="L4866" s="41" t="str">
        <f t="shared" si="227"/>
        <v>AA</v>
      </c>
      <c r="M4866" s="41" t="s">
        <v>87</v>
      </c>
      <c r="N4866" s="41" t="s">
        <v>417</v>
      </c>
      <c r="O4866" s="41" t="s">
        <v>70</v>
      </c>
    </row>
    <row r="4867" spans="1:15">
      <c r="A4867" s="38">
        <v>40578</v>
      </c>
      <c r="B4867" s="38">
        <v>48917</v>
      </c>
      <c r="C4867" s="131">
        <v>274</v>
      </c>
      <c r="D4867" s="39">
        <v>8.5600000000000009E-2</v>
      </c>
      <c r="E4867" s="39">
        <v>8.09E-2</v>
      </c>
      <c r="F4867" s="40">
        <v>145000</v>
      </c>
      <c r="G4867" s="40">
        <v>145000</v>
      </c>
      <c r="H4867" s="40">
        <v>45796.87</v>
      </c>
      <c r="I4867" s="40">
        <v>53999.99</v>
      </c>
      <c r="J4867" s="67">
        <f t="shared" ref="J4867:J4930" si="228">H4867/G4867</f>
        <v>0.3158404827586207</v>
      </c>
      <c r="K4867" s="39">
        <f t="shared" ref="K4867:K4930" si="229">I4867/G4867</f>
        <v>0.372413724137931</v>
      </c>
      <c r="L4867" s="2" t="str">
        <f t="shared" ref="L4867:L4930" si="230">IF(J4867&lt;=65%,"AA",IF(J4867&lt;=75%,"A",IF(J4867&lt;=85%,"B","C")))</f>
        <v>AA</v>
      </c>
      <c r="M4867" s="2" t="s">
        <v>950</v>
      </c>
      <c r="N4867" s="2" t="s">
        <v>421</v>
      </c>
      <c r="O4867" s="2" t="s">
        <v>70</v>
      </c>
    </row>
    <row r="4868" spans="1:15">
      <c r="A4868" s="42">
        <v>40031</v>
      </c>
      <c r="B4868" s="42">
        <v>50988</v>
      </c>
      <c r="C4868" s="130">
        <v>360</v>
      </c>
      <c r="D4868" s="43">
        <v>8.5600000000000009E-2</v>
      </c>
      <c r="E4868" s="43">
        <v>7.9100000000000004E-2</v>
      </c>
      <c r="F4868" s="44">
        <v>120000</v>
      </c>
      <c r="G4868" s="44">
        <v>120000</v>
      </c>
      <c r="H4868" s="44">
        <v>40172.01</v>
      </c>
      <c r="I4868" s="44">
        <v>45000</v>
      </c>
      <c r="J4868" s="68">
        <f t="shared" si="228"/>
        <v>0.33476675</v>
      </c>
      <c r="K4868" s="43">
        <f t="shared" si="229"/>
        <v>0.375</v>
      </c>
      <c r="L4868" s="41" t="str">
        <f t="shared" si="230"/>
        <v>AA</v>
      </c>
      <c r="M4868" s="41" t="s">
        <v>737</v>
      </c>
      <c r="N4868" s="41" t="s">
        <v>427</v>
      </c>
      <c r="O4868" s="41" t="s">
        <v>70</v>
      </c>
    </row>
    <row r="4869" spans="1:15">
      <c r="A4869" s="42">
        <v>40784</v>
      </c>
      <c r="B4869" s="42">
        <v>51742</v>
      </c>
      <c r="C4869" s="130">
        <v>360</v>
      </c>
      <c r="D4869" s="43">
        <v>8.5600000000000009E-2</v>
      </c>
      <c r="E4869" s="43">
        <v>8.5600000000000009E-2</v>
      </c>
      <c r="F4869" s="44">
        <v>112000</v>
      </c>
      <c r="G4869" s="44">
        <v>112000</v>
      </c>
      <c r="H4869" s="44">
        <v>37931.089999999997</v>
      </c>
      <c r="I4869" s="44">
        <v>42099.99</v>
      </c>
      <c r="J4869" s="68">
        <f t="shared" si="228"/>
        <v>0.33867044642857141</v>
      </c>
      <c r="K4869" s="43">
        <f t="shared" si="229"/>
        <v>0.37589276785714282</v>
      </c>
      <c r="L4869" s="41" t="str">
        <f t="shared" si="230"/>
        <v>AA</v>
      </c>
      <c r="M4869" s="41" t="s">
        <v>489</v>
      </c>
      <c r="N4869" s="41" t="s">
        <v>415</v>
      </c>
      <c r="O4869" s="41" t="s">
        <v>70</v>
      </c>
    </row>
    <row r="4870" spans="1:15">
      <c r="A4870" s="38">
        <v>40443</v>
      </c>
      <c r="B4870" s="38">
        <v>51401</v>
      </c>
      <c r="C4870" s="131">
        <v>360</v>
      </c>
      <c r="D4870" s="39">
        <v>8.5600000000000009E-2</v>
      </c>
      <c r="E4870" s="39">
        <v>7.9100000000000004E-2</v>
      </c>
      <c r="F4870" s="40">
        <v>144822</v>
      </c>
      <c r="G4870" s="40">
        <v>144822</v>
      </c>
      <c r="H4870" s="40">
        <v>49278.32</v>
      </c>
      <c r="I4870" s="40">
        <v>54957.72</v>
      </c>
      <c r="J4870" s="67">
        <f t="shared" si="228"/>
        <v>0.34026819129690239</v>
      </c>
      <c r="K4870" s="39">
        <f t="shared" si="229"/>
        <v>0.37948460869204959</v>
      </c>
      <c r="L4870" s="2" t="str">
        <f t="shared" si="230"/>
        <v>AA</v>
      </c>
      <c r="M4870" s="2" t="s">
        <v>787</v>
      </c>
      <c r="N4870" s="2" t="s">
        <v>422</v>
      </c>
      <c r="O4870" s="2" t="s">
        <v>70</v>
      </c>
    </row>
    <row r="4871" spans="1:15">
      <c r="A4871" s="38">
        <v>40046</v>
      </c>
      <c r="B4871" s="38">
        <v>47351</v>
      </c>
      <c r="C4871" s="131">
        <v>240</v>
      </c>
      <c r="D4871" s="39">
        <v>8.5600000000000009E-2</v>
      </c>
      <c r="E4871" s="39">
        <v>7.9100000000000004E-2</v>
      </c>
      <c r="F4871" s="40">
        <v>130000</v>
      </c>
      <c r="G4871" s="40">
        <v>130000</v>
      </c>
      <c r="H4871" s="40">
        <v>38473.699999999997</v>
      </c>
      <c r="I4871" s="40">
        <v>49373</v>
      </c>
      <c r="J4871" s="67">
        <f t="shared" si="228"/>
        <v>0.29595153846153843</v>
      </c>
      <c r="K4871" s="39">
        <f t="shared" si="229"/>
        <v>0.37979230769230771</v>
      </c>
      <c r="L4871" s="2" t="str">
        <f t="shared" si="230"/>
        <v>AA</v>
      </c>
      <c r="M4871" s="2" t="s">
        <v>1648</v>
      </c>
      <c r="N4871" s="2" t="s">
        <v>421</v>
      </c>
      <c r="O4871" s="2" t="s">
        <v>70</v>
      </c>
    </row>
    <row r="4872" spans="1:15">
      <c r="A4872" s="38">
        <v>40415</v>
      </c>
      <c r="B4872" s="38">
        <v>48269</v>
      </c>
      <c r="C4872" s="131">
        <v>258</v>
      </c>
      <c r="D4872" s="39">
        <v>8.5600000000000009E-2</v>
      </c>
      <c r="E4872" s="39">
        <v>7.9100000000000004E-2</v>
      </c>
      <c r="F4872" s="40">
        <v>131500</v>
      </c>
      <c r="G4872" s="40">
        <v>131500</v>
      </c>
      <c r="H4872" s="40">
        <v>40806.730000000003</v>
      </c>
      <c r="I4872" s="40">
        <v>49999.99</v>
      </c>
      <c r="J4872" s="67">
        <f t="shared" si="228"/>
        <v>0.31031733840304188</v>
      </c>
      <c r="K4872" s="39">
        <f t="shared" si="229"/>
        <v>0.3802280608365019</v>
      </c>
      <c r="L4872" s="2" t="str">
        <f t="shared" si="230"/>
        <v>AA</v>
      </c>
      <c r="M4872" s="2" t="s">
        <v>1015</v>
      </c>
      <c r="N4872" s="2" t="s">
        <v>417</v>
      </c>
      <c r="O4872" s="2" t="s">
        <v>70</v>
      </c>
    </row>
    <row r="4873" spans="1:15">
      <c r="A4873" s="38">
        <v>40352</v>
      </c>
      <c r="B4873" s="38">
        <v>51310</v>
      </c>
      <c r="C4873" s="131">
        <v>360</v>
      </c>
      <c r="D4873" s="39">
        <v>8.5600000000000009E-2</v>
      </c>
      <c r="E4873" s="39">
        <v>7.9100000000000004E-2</v>
      </c>
      <c r="F4873" s="40">
        <v>120497.5</v>
      </c>
      <c r="G4873" s="40">
        <v>120497.5</v>
      </c>
      <c r="H4873" s="40">
        <v>41426.07</v>
      </c>
      <c r="I4873" s="40">
        <v>46000</v>
      </c>
      <c r="J4873" s="67">
        <f t="shared" si="228"/>
        <v>0.3437919458909936</v>
      </c>
      <c r="K4873" s="39">
        <f t="shared" si="229"/>
        <v>0.38175065872735947</v>
      </c>
      <c r="L4873" s="2" t="str">
        <f t="shared" si="230"/>
        <v>AA</v>
      </c>
      <c r="M4873" s="2" t="s">
        <v>645</v>
      </c>
      <c r="N4873" s="2" t="s">
        <v>422</v>
      </c>
      <c r="O4873" s="2" t="s">
        <v>70</v>
      </c>
    </row>
    <row r="4874" spans="1:15">
      <c r="A4874" s="42">
        <v>40848</v>
      </c>
      <c r="B4874" s="42">
        <v>49980</v>
      </c>
      <c r="C4874" s="130">
        <v>300</v>
      </c>
      <c r="D4874" s="43">
        <v>8.5600000000000009E-2</v>
      </c>
      <c r="E4874" s="43">
        <v>7.9100000000000004E-2</v>
      </c>
      <c r="F4874" s="44">
        <v>130000</v>
      </c>
      <c r="G4874" s="44">
        <v>130000</v>
      </c>
      <c r="H4874" s="44">
        <v>44031.46</v>
      </c>
      <c r="I4874" s="44">
        <v>49799.99</v>
      </c>
      <c r="J4874" s="68">
        <f t="shared" si="228"/>
        <v>0.33870353846153844</v>
      </c>
      <c r="K4874" s="43">
        <f t="shared" si="229"/>
        <v>0.38307684615384613</v>
      </c>
      <c r="L4874" s="41" t="str">
        <f t="shared" si="230"/>
        <v>AA</v>
      </c>
      <c r="M4874" s="41" t="s">
        <v>894</v>
      </c>
      <c r="N4874" s="41" t="s">
        <v>427</v>
      </c>
      <c r="O4874" s="41" t="s">
        <v>70</v>
      </c>
    </row>
    <row r="4875" spans="1:15">
      <c r="A4875" s="38">
        <v>40683</v>
      </c>
      <c r="B4875" s="38">
        <v>47988</v>
      </c>
      <c r="C4875" s="131">
        <v>240</v>
      </c>
      <c r="D4875" s="39">
        <v>8.5600000000000009E-2</v>
      </c>
      <c r="E4875" s="39">
        <v>8.5600000000000009E-2</v>
      </c>
      <c r="F4875" s="40">
        <v>120000</v>
      </c>
      <c r="G4875" s="40">
        <v>120000</v>
      </c>
      <c r="H4875" s="40">
        <v>38302.129999999997</v>
      </c>
      <c r="I4875" s="40">
        <v>45999.99</v>
      </c>
      <c r="J4875" s="67">
        <f t="shared" si="228"/>
        <v>0.31918441666666664</v>
      </c>
      <c r="K4875" s="39">
        <f t="shared" si="229"/>
        <v>0.38333324999999996</v>
      </c>
      <c r="L4875" s="2" t="str">
        <f t="shared" si="230"/>
        <v>AA</v>
      </c>
      <c r="M4875" s="2" t="s">
        <v>457</v>
      </c>
      <c r="N4875" s="2" t="s">
        <v>419</v>
      </c>
      <c r="O4875" s="2" t="s">
        <v>70</v>
      </c>
    </row>
    <row r="4876" spans="1:15">
      <c r="A4876" s="42">
        <v>40325</v>
      </c>
      <c r="B4876" s="42">
        <v>51283</v>
      </c>
      <c r="C4876" s="130">
        <v>360</v>
      </c>
      <c r="D4876" s="43">
        <v>8.5600000000000009E-2</v>
      </c>
      <c r="E4876" s="43">
        <v>7.9100000000000004E-2</v>
      </c>
      <c r="F4876" s="44">
        <v>127000</v>
      </c>
      <c r="G4876" s="44">
        <v>127000</v>
      </c>
      <c r="H4876" s="44">
        <v>42507.01</v>
      </c>
      <c r="I4876" s="44">
        <v>48799.99</v>
      </c>
      <c r="J4876" s="68">
        <f t="shared" si="228"/>
        <v>0.33470086614173228</v>
      </c>
      <c r="K4876" s="43">
        <f t="shared" si="229"/>
        <v>0.3842518897637795</v>
      </c>
      <c r="L4876" s="41" t="str">
        <f t="shared" si="230"/>
        <v>AA</v>
      </c>
      <c r="M4876" s="41" t="s">
        <v>735</v>
      </c>
      <c r="N4876" s="41" t="s">
        <v>421</v>
      </c>
      <c r="O4876" s="41" t="s">
        <v>70</v>
      </c>
    </row>
    <row r="4877" spans="1:15">
      <c r="A4877" s="42">
        <v>40494</v>
      </c>
      <c r="B4877" s="42">
        <v>51452</v>
      </c>
      <c r="C4877" s="130">
        <v>360</v>
      </c>
      <c r="D4877" s="43">
        <v>8.5600000000000009E-2</v>
      </c>
      <c r="E4877" s="43">
        <v>8.09E-2</v>
      </c>
      <c r="F4877" s="44">
        <v>130000</v>
      </c>
      <c r="G4877" s="44">
        <v>130000</v>
      </c>
      <c r="H4877" s="44">
        <v>44156.49</v>
      </c>
      <c r="I4877" s="44">
        <v>49999.99</v>
      </c>
      <c r="J4877" s="68">
        <f t="shared" si="228"/>
        <v>0.33966530769230768</v>
      </c>
      <c r="K4877" s="43">
        <f t="shared" si="229"/>
        <v>0.38461530769230767</v>
      </c>
      <c r="L4877" s="41" t="str">
        <f t="shared" si="230"/>
        <v>AA</v>
      </c>
      <c r="M4877" s="41" t="s">
        <v>695</v>
      </c>
      <c r="N4877" s="41" t="s">
        <v>416</v>
      </c>
      <c r="O4877" s="41" t="s">
        <v>70</v>
      </c>
    </row>
    <row r="4878" spans="1:15">
      <c r="A4878" s="42">
        <v>40630</v>
      </c>
      <c r="B4878" s="42">
        <v>51588</v>
      </c>
      <c r="C4878" s="130">
        <v>360</v>
      </c>
      <c r="D4878" s="43">
        <v>8.5600000000000009E-2</v>
      </c>
      <c r="E4878" s="43">
        <v>8.09E-2</v>
      </c>
      <c r="F4878" s="44">
        <v>128000</v>
      </c>
      <c r="G4878" s="44">
        <v>128000</v>
      </c>
      <c r="H4878" s="44">
        <v>43989.97</v>
      </c>
      <c r="I4878" s="44">
        <v>49299.99</v>
      </c>
      <c r="J4878" s="68">
        <f t="shared" si="228"/>
        <v>0.343671640625</v>
      </c>
      <c r="K4878" s="43">
        <f t="shared" si="229"/>
        <v>0.38515617187500001</v>
      </c>
      <c r="L4878" s="41" t="str">
        <f t="shared" si="230"/>
        <v>AA</v>
      </c>
      <c r="M4878" s="41" t="s">
        <v>947</v>
      </c>
      <c r="N4878" s="41" t="s">
        <v>421</v>
      </c>
      <c r="O4878" s="41" t="s">
        <v>70</v>
      </c>
    </row>
    <row r="4879" spans="1:15">
      <c r="A4879" s="42">
        <v>40602</v>
      </c>
      <c r="B4879" s="42">
        <v>49733</v>
      </c>
      <c r="C4879" s="130">
        <v>300</v>
      </c>
      <c r="D4879" s="43">
        <v>8.5600000000000009E-2</v>
      </c>
      <c r="E4879" s="43">
        <v>8.5600000000000009E-2</v>
      </c>
      <c r="F4879" s="44">
        <v>129000</v>
      </c>
      <c r="G4879" s="44">
        <v>129000</v>
      </c>
      <c r="H4879" s="44">
        <v>34138.269999999997</v>
      </c>
      <c r="I4879" s="44">
        <v>49762.83</v>
      </c>
      <c r="J4879" s="68">
        <f t="shared" si="228"/>
        <v>0.26463775193798444</v>
      </c>
      <c r="K4879" s="43">
        <f t="shared" si="229"/>
        <v>0.38575837209302327</v>
      </c>
      <c r="L4879" s="41" t="str">
        <f t="shared" si="230"/>
        <v>AA</v>
      </c>
      <c r="M4879" s="41" t="s">
        <v>568</v>
      </c>
      <c r="N4879" s="41" t="s">
        <v>417</v>
      </c>
      <c r="O4879" s="41" t="s">
        <v>70</v>
      </c>
    </row>
    <row r="4880" spans="1:15">
      <c r="A4880" s="42">
        <v>40018</v>
      </c>
      <c r="B4880" s="42">
        <v>50975</v>
      </c>
      <c r="C4880" s="130">
        <v>360</v>
      </c>
      <c r="D4880" s="43">
        <v>8.5600000000000009E-2</v>
      </c>
      <c r="E4880" s="43">
        <v>7.9100000000000004E-2</v>
      </c>
      <c r="F4880" s="44">
        <v>144932.66</v>
      </c>
      <c r="G4880" s="44">
        <v>144932.66</v>
      </c>
      <c r="H4880" s="44">
        <v>47160.03</v>
      </c>
      <c r="I4880" s="44">
        <v>55999.99</v>
      </c>
      <c r="J4880" s="68">
        <f t="shared" si="228"/>
        <v>0.3253927030663758</v>
      </c>
      <c r="K4880" s="43">
        <f t="shared" si="229"/>
        <v>0.38638627069978565</v>
      </c>
      <c r="L4880" s="41" t="str">
        <f t="shared" si="230"/>
        <v>AA</v>
      </c>
      <c r="M4880" s="41" t="s">
        <v>703</v>
      </c>
      <c r="N4880" s="41" t="s">
        <v>437</v>
      </c>
      <c r="O4880" s="41" t="s">
        <v>70</v>
      </c>
    </row>
    <row r="4881" spans="1:15">
      <c r="A4881" s="38">
        <v>40168</v>
      </c>
      <c r="B4881" s="38">
        <v>45647</v>
      </c>
      <c r="C4881" s="131">
        <v>180</v>
      </c>
      <c r="D4881" s="39">
        <v>8.5600000000000009E-2</v>
      </c>
      <c r="E4881" s="39">
        <v>8.09E-2</v>
      </c>
      <c r="F4881" s="40">
        <v>142000</v>
      </c>
      <c r="G4881" s="40">
        <v>142000</v>
      </c>
      <c r="H4881" s="40">
        <v>37342.129999999997</v>
      </c>
      <c r="I4881" s="40">
        <v>54999.99</v>
      </c>
      <c r="J4881" s="67">
        <f t="shared" si="228"/>
        <v>0.2629727464788732</v>
      </c>
      <c r="K4881" s="39">
        <f t="shared" si="229"/>
        <v>0.38732387323943662</v>
      </c>
      <c r="L4881" s="2" t="str">
        <f t="shared" si="230"/>
        <v>AA</v>
      </c>
      <c r="M4881" s="2" t="s">
        <v>700</v>
      </c>
      <c r="N4881" s="2" t="s">
        <v>421</v>
      </c>
      <c r="O4881" s="2" t="s">
        <v>70</v>
      </c>
    </row>
    <row r="4882" spans="1:15">
      <c r="A4882" s="42">
        <v>40745</v>
      </c>
      <c r="B4882" s="42">
        <v>49877</v>
      </c>
      <c r="C4882" s="130">
        <v>300</v>
      </c>
      <c r="D4882" s="43">
        <v>8.5600000000000009E-2</v>
      </c>
      <c r="E4882" s="43">
        <v>7.9100000000000004E-2</v>
      </c>
      <c r="F4882" s="44">
        <v>129000</v>
      </c>
      <c r="G4882" s="44">
        <v>129000</v>
      </c>
      <c r="H4882" s="44">
        <v>43733</v>
      </c>
      <c r="I4882" s="44">
        <v>49999.99</v>
      </c>
      <c r="J4882" s="68">
        <f t="shared" si="228"/>
        <v>0.33901550387596902</v>
      </c>
      <c r="K4882" s="43">
        <f t="shared" si="229"/>
        <v>0.38759682170542636</v>
      </c>
      <c r="L4882" s="41" t="str">
        <f t="shared" si="230"/>
        <v>AA</v>
      </c>
      <c r="M4882" s="41" t="s">
        <v>529</v>
      </c>
      <c r="N4882" s="41" t="s">
        <v>421</v>
      </c>
      <c r="O4882" s="41" t="s">
        <v>70</v>
      </c>
    </row>
    <row r="4883" spans="1:15">
      <c r="A4883" s="38">
        <v>40358</v>
      </c>
      <c r="B4883" s="38">
        <v>49489</v>
      </c>
      <c r="C4883" s="131">
        <v>300</v>
      </c>
      <c r="D4883" s="39">
        <v>8.5600000000000009E-2</v>
      </c>
      <c r="E4883" s="39">
        <v>7.9100000000000004E-2</v>
      </c>
      <c r="F4883" s="40">
        <v>150000</v>
      </c>
      <c r="G4883" s="40">
        <v>150000</v>
      </c>
      <c r="H4883" s="40">
        <v>50670.74</v>
      </c>
      <c r="I4883" s="40">
        <v>58495.27</v>
      </c>
      <c r="J4883" s="67">
        <f t="shared" si="228"/>
        <v>0.33780493333333333</v>
      </c>
      <c r="K4883" s="39">
        <f t="shared" si="229"/>
        <v>0.38996846666666662</v>
      </c>
      <c r="L4883" s="2" t="str">
        <f t="shared" si="230"/>
        <v>AA</v>
      </c>
      <c r="M4883" s="2" t="s">
        <v>1091</v>
      </c>
      <c r="N4883" s="2" t="s">
        <v>416</v>
      </c>
      <c r="O4883" s="2" t="s">
        <v>70</v>
      </c>
    </row>
    <row r="4884" spans="1:15">
      <c r="A4884" s="42">
        <v>40857</v>
      </c>
      <c r="B4884" s="42">
        <v>51815</v>
      </c>
      <c r="C4884" s="130">
        <v>360</v>
      </c>
      <c r="D4884" s="43">
        <v>8.5600000000000009E-2</v>
      </c>
      <c r="E4884" s="43">
        <v>7.9100000000000004E-2</v>
      </c>
      <c r="F4884" s="44">
        <v>141000</v>
      </c>
      <c r="G4884" s="44">
        <v>141000</v>
      </c>
      <c r="H4884" s="44">
        <v>49811.33</v>
      </c>
      <c r="I4884" s="44">
        <v>54999.99</v>
      </c>
      <c r="J4884" s="68">
        <f t="shared" si="228"/>
        <v>0.35327184397163119</v>
      </c>
      <c r="K4884" s="43">
        <f t="shared" si="229"/>
        <v>0.39007085106382977</v>
      </c>
      <c r="L4884" s="41" t="str">
        <f t="shared" si="230"/>
        <v>AA</v>
      </c>
      <c r="M4884" s="41" t="s">
        <v>633</v>
      </c>
      <c r="N4884" s="41" t="s">
        <v>422</v>
      </c>
      <c r="O4884" s="41" t="s">
        <v>70</v>
      </c>
    </row>
    <row r="4885" spans="1:15">
      <c r="A4885" s="38">
        <v>40505</v>
      </c>
      <c r="B4885" s="38">
        <v>51463</v>
      </c>
      <c r="C4885" s="131">
        <v>360</v>
      </c>
      <c r="D4885" s="39">
        <v>8.5600000000000009E-2</v>
      </c>
      <c r="E4885" s="39">
        <v>7.9100000000000004E-2</v>
      </c>
      <c r="F4885" s="40">
        <v>139972.29999999999</v>
      </c>
      <c r="G4885" s="40">
        <v>139972.29999999999</v>
      </c>
      <c r="H4885" s="40">
        <v>48361.88</v>
      </c>
      <c r="I4885" s="40">
        <v>54737.3</v>
      </c>
      <c r="J4885" s="67">
        <f t="shared" si="228"/>
        <v>0.3455103616929921</v>
      </c>
      <c r="K4885" s="39">
        <f t="shared" si="229"/>
        <v>0.39105808792168167</v>
      </c>
      <c r="L4885" s="2" t="str">
        <f t="shared" si="230"/>
        <v>AA</v>
      </c>
      <c r="M4885" s="2" t="s">
        <v>646</v>
      </c>
      <c r="N4885" s="2" t="s">
        <v>422</v>
      </c>
      <c r="O4885" s="2" t="s">
        <v>70</v>
      </c>
    </row>
    <row r="4886" spans="1:15">
      <c r="A4886" s="38">
        <v>40382</v>
      </c>
      <c r="B4886" s="38">
        <v>45892</v>
      </c>
      <c r="C4886" s="131">
        <v>181</v>
      </c>
      <c r="D4886" s="39">
        <v>8.5600000000000009E-2</v>
      </c>
      <c r="E4886" s="39">
        <v>8.5600000000000009E-2</v>
      </c>
      <c r="F4886" s="40">
        <v>136000</v>
      </c>
      <c r="G4886" s="40">
        <v>136000</v>
      </c>
      <c r="H4886" s="40">
        <v>38189.230000000003</v>
      </c>
      <c r="I4886" s="40">
        <v>53294.39</v>
      </c>
      <c r="J4886" s="67">
        <f t="shared" si="228"/>
        <v>0.28080316176470593</v>
      </c>
      <c r="K4886" s="39">
        <f t="shared" si="229"/>
        <v>0.39187051470588236</v>
      </c>
      <c r="L4886" s="2" t="str">
        <f t="shared" si="230"/>
        <v>AA</v>
      </c>
      <c r="M4886" s="2" t="s">
        <v>538</v>
      </c>
      <c r="N4886" s="2" t="s">
        <v>417</v>
      </c>
      <c r="O4886" s="2" t="s">
        <v>70</v>
      </c>
    </row>
    <row r="4887" spans="1:15">
      <c r="A4887" s="38">
        <v>40570</v>
      </c>
      <c r="B4887" s="38">
        <v>51528</v>
      </c>
      <c r="C4887" s="131">
        <v>360</v>
      </c>
      <c r="D4887" s="39">
        <v>8.5600000000000009E-2</v>
      </c>
      <c r="E4887" s="39">
        <v>7.9100000000000004E-2</v>
      </c>
      <c r="F4887" s="40">
        <v>140000</v>
      </c>
      <c r="G4887" s="40">
        <v>140000</v>
      </c>
      <c r="H4887" s="40">
        <v>48837.26</v>
      </c>
      <c r="I4887" s="40">
        <v>54999.97</v>
      </c>
      <c r="J4887" s="67">
        <f t="shared" si="228"/>
        <v>0.34883757142857147</v>
      </c>
      <c r="K4887" s="39">
        <f t="shared" si="229"/>
        <v>0.39285692857142857</v>
      </c>
      <c r="L4887" s="2" t="str">
        <f t="shared" si="230"/>
        <v>AA</v>
      </c>
      <c r="M4887" s="2" t="s">
        <v>551</v>
      </c>
      <c r="N4887" s="2" t="s">
        <v>421</v>
      </c>
      <c r="O4887" s="2" t="s">
        <v>70</v>
      </c>
    </row>
    <row r="4888" spans="1:15">
      <c r="A4888" s="38">
        <v>40767</v>
      </c>
      <c r="B4888" s="38">
        <v>48072</v>
      </c>
      <c r="C4888" s="131">
        <v>240</v>
      </c>
      <c r="D4888" s="39">
        <v>8.5600000000000009E-2</v>
      </c>
      <c r="E4888" s="39">
        <v>7.9100000000000004E-2</v>
      </c>
      <c r="F4888" s="40">
        <v>140000</v>
      </c>
      <c r="G4888" s="40">
        <v>140000</v>
      </c>
      <c r="H4888" s="40">
        <v>46269.53</v>
      </c>
      <c r="I4888" s="40">
        <v>54999.99</v>
      </c>
      <c r="J4888" s="67">
        <f t="shared" si="228"/>
        <v>0.33049664285714286</v>
      </c>
      <c r="K4888" s="39">
        <f t="shared" si="229"/>
        <v>0.3928570714285714</v>
      </c>
      <c r="L4888" s="2" t="str">
        <f t="shared" si="230"/>
        <v>AA</v>
      </c>
      <c r="M4888" s="2" t="s">
        <v>643</v>
      </c>
      <c r="N4888" s="2" t="s">
        <v>417</v>
      </c>
      <c r="O4888" s="2" t="s">
        <v>70</v>
      </c>
    </row>
    <row r="4889" spans="1:15">
      <c r="A4889" s="42">
        <v>40213</v>
      </c>
      <c r="B4889" s="42">
        <v>47518</v>
      </c>
      <c r="C4889" s="130">
        <v>240</v>
      </c>
      <c r="D4889" s="43">
        <v>8.5600000000000009E-2</v>
      </c>
      <c r="E4889" s="43">
        <v>7.9100000000000004E-2</v>
      </c>
      <c r="F4889" s="44">
        <v>140000</v>
      </c>
      <c r="G4889" s="44">
        <v>140000</v>
      </c>
      <c r="H4889" s="44">
        <v>42713.95</v>
      </c>
      <c r="I4889" s="44">
        <v>54999.99</v>
      </c>
      <c r="J4889" s="68">
        <f t="shared" si="228"/>
        <v>0.30509964285714286</v>
      </c>
      <c r="K4889" s="43">
        <f t="shared" si="229"/>
        <v>0.3928570714285714</v>
      </c>
      <c r="L4889" s="41" t="str">
        <f t="shared" si="230"/>
        <v>AA</v>
      </c>
      <c r="M4889" s="41" t="s">
        <v>548</v>
      </c>
      <c r="N4889" s="41" t="s">
        <v>433</v>
      </c>
      <c r="O4889" s="41" t="s">
        <v>70</v>
      </c>
    </row>
    <row r="4890" spans="1:15">
      <c r="A4890" s="38">
        <v>40214</v>
      </c>
      <c r="B4890" s="38">
        <v>47519</v>
      </c>
      <c r="C4890" s="131">
        <v>240</v>
      </c>
      <c r="D4890" s="39">
        <v>8.5600000000000009E-2</v>
      </c>
      <c r="E4890" s="39">
        <v>7.9100000000000004E-2</v>
      </c>
      <c r="F4890" s="40">
        <v>120000</v>
      </c>
      <c r="G4890" s="40">
        <v>120000</v>
      </c>
      <c r="H4890" s="40">
        <v>36641.24</v>
      </c>
      <c r="I4890" s="40">
        <v>47190.400000000001</v>
      </c>
      <c r="J4890" s="67">
        <f t="shared" si="228"/>
        <v>0.30534366666666662</v>
      </c>
      <c r="K4890" s="39">
        <f t="shared" si="229"/>
        <v>0.39325333333333334</v>
      </c>
      <c r="L4890" s="2" t="str">
        <f t="shared" si="230"/>
        <v>AA</v>
      </c>
      <c r="M4890" s="2" t="s">
        <v>634</v>
      </c>
      <c r="N4890" s="2" t="s">
        <v>421</v>
      </c>
      <c r="O4890" s="2" t="s">
        <v>70</v>
      </c>
    </row>
    <row r="4891" spans="1:15">
      <c r="A4891" s="42">
        <v>40618</v>
      </c>
      <c r="B4891" s="42">
        <v>47923</v>
      </c>
      <c r="C4891" s="130">
        <v>240</v>
      </c>
      <c r="D4891" s="43">
        <v>8.5600000000000009E-2</v>
      </c>
      <c r="E4891" s="43">
        <v>8.5600000000000009E-2</v>
      </c>
      <c r="F4891" s="44">
        <v>94000</v>
      </c>
      <c r="G4891" s="44">
        <v>94000</v>
      </c>
      <c r="H4891" s="44">
        <v>30554.78</v>
      </c>
      <c r="I4891" s="44">
        <v>36999.99</v>
      </c>
      <c r="J4891" s="68">
        <f t="shared" si="228"/>
        <v>0.32505085106382975</v>
      </c>
      <c r="K4891" s="43">
        <f t="shared" si="229"/>
        <v>0.393616914893617</v>
      </c>
      <c r="L4891" s="41" t="str">
        <f t="shared" si="230"/>
        <v>AA</v>
      </c>
      <c r="M4891" s="41" t="s">
        <v>1157</v>
      </c>
      <c r="N4891" s="41" t="s">
        <v>422</v>
      </c>
      <c r="O4891" s="41" t="s">
        <v>70</v>
      </c>
    </row>
    <row r="4892" spans="1:15">
      <c r="A4892" s="42">
        <v>40319</v>
      </c>
      <c r="B4892" s="42">
        <v>47624</v>
      </c>
      <c r="C4892" s="130">
        <v>240</v>
      </c>
      <c r="D4892" s="43">
        <v>8.5600000000000009E-2</v>
      </c>
      <c r="E4892" s="43">
        <v>7.9100000000000004E-2</v>
      </c>
      <c r="F4892" s="44">
        <v>140000</v>
      </c>
      <c r="G4892" s="44">
        <v>140000</v>
      </c>
      <c r="H4892" s="44">
        <v>43464</v>
      </c>
      <c r="I4892" s="44">
        <v>55114.99</v>
      </c>
      <c r="J4892" s="68">
        <f t="shared" si="228"/>
        <v>0.31045714285714288</v>
      </c>
      <c r="K4892" s="43">
        <f t="shared" si="229"/>
        <v>0.39367849999999999</v>
      </c>
      <c r="L4892" s="41" t="str">
        <f t="shared" si="230"/>
        <v>AA</v>
      </c>
      <c r="M4892" s="41" t="s">
        <v>457</v>
      </c>
      <c r="N4892" s="41" t="s">
        <v>419</v>
      </c>
      <c r="O4892" s="41" t="s">
        <v>70</v>
      </c>
    </row>
    <row r="4893" spans="1:15">
      <c r="A4893" s="38">
        <v>40561</v>
      </c>
      <c r="B4893" s="38">
        <v>51519</v>
      </c>
      <c r="C4893" s="131">
        <v>360</v>
      </c>
      <c r="D4893" s="39">
        <v>8.5600000000000009E-2</v>
      </c>
      <c r="E4893" s="39">
        <v>7.9100000000000004E-2</v>
      </c>
      <c r="F4893" s="40">
        <v>142591.24</v>
      </c>
      <c r="G4893" s="40">
        <v>142591.24</v>
      </c>
      <c r="H4893" s="40">
        <v>42030.7</v>
      </c>
      <c r="I4893" s="40">
        <v>56172.54</v>
      </c>
      <c r="J4893" s="67">
        <f t="shared" si="228"/>
        <v>0.29476354928956366</v>
      </c>
      <c r="K4893" s="39">
        <f t="shared" si="229"/>
        <v>0.39394103031855254</v>
      </c>
      <c r="L4893" s="2" t="str">
        <f t="shared" si="230"/>
        <v>AA</v>
      </c>
      <c r="M4893" s="2" t="s">
        <v>925</v>
      </c>
      <c r="N4893" s="2" t="s">
        <v>424</v>
      </c>
      <c r="O4893" s="2" t="s">
        <v>70</v>
      </c>
    </row>
    <row r="4894" spans="1:15">
      <c r="A4894" s="42">
        <v>40317</v>
      </c>
      <c r="B4894" s="42">
        <v>51275</v>
      </c>
      <c r="C4894" s="130">
        <v>360</v>
      </c>
      <c r="D4894" s="43">
        <v>8.5600000000000009E-2</v>
      </c>
      <c r="E4894" s="43">
        <v>7.9100000000000004E-2</v>
      </c>
      <c r="F4894" s="44">
        <v>150000</v>
      </c>
      <c r="G4894" s="44">
        <v>150000</v>
      </c>
      <c r="H4894" s="44">
        <v>53109.31</v>
      </c>
      <c r="I4894" s="44">
        <v>59094.25</v>
      </c>
      <c r="J4894" s="68">
        <f t="shared" si="228"/>
        <v>0.35406206666666667</v>
      </c>
      <c r="K4894" s="43">
        <f t="shared" si="229"/>
        <v>0.39396166666666665</v>
      </c>
      <c r="L4894" s="41" t="str">
        <f t="shared" si="230"/>
        <v>AA</v>
      </c>
      <c r="M4894" s="41" t="s">
        <v>200</v>
      </c>
      <c r="N4894" s="41" t="s">
        <v>422</v>
      </c>
      <c r="O4894" s="41" t="s">
        <v>70</v>
      </c>
    </row>
    <row r="4895" spans="1:15">
      <c r="A4895" s="38">
        <v>40765</v>
      </c>
      <c r="B4895" s="38">
        <v>43626</v>
      </c>
      <c r="C4895" s="131">
        <v>94</v>
      </c>
      <c r="D4895" s="39">
        <v>8.5600000000000009E-2</v>
      </c>
      <c r="E4895" s="39">
        <v>7.9100000000000004E-2</v>
      </c>
      <c r="F4895" s="40">
        <v>137000</v>
      </c>
      <c r="G4895" s="40">
        <v>137000</v>
      </c>
      <c r="H4895" s="40">
        <v>30479.49</v>
      </c>
      <c r="I4895" s="40">
        <v>54209</v>
      </c>
      <c r="J4895" s="67">
        <f t="shared" si="228"/>
        <v>0.22247802919708029</v>
      </c>
      <c r="K4895" s="39">
        <f t="shared" si="229"/>
        <v>0.39568613138686132</v>
      </c>
      <c r="L4895" s="2" t="str">
        <f t="shared" si="230"/>
        <v>AA</v>
      </c>
      <c r="M4895" s="2" t="s">
        <v>616</v>
      </c>
      <c r="N4895" s="2" t="s">
        <v>424</v>
      </c>
      <c r="O4895" s="2" t="s">
        <v>70</v>
      </c>
    </row>
    <row r="4896" spans="1:15">
      <c r="A4896" s="42">
        <v>40541</v>
      </c>
      <c r="B4896" s="42">
        <v>47451</v>
      </c>
      <c r="C4896" s="130">
        <v>227</v>
      </c>
      <c r="D4896" s="43">
        <v>8.5600000000000009E-2</v>
      </c>
      <c r="E4896" s="43">
        <v>7.9100000000000004E-2</v>
      </c>
      <c r="F4896" s="44">
        <v>145000</v>
      </c>
      <c r="G4896" s="44">
        <v>145000</v>
      </c>
      <c r="H4896" s="44">
        <v>46196.12</v>
      </c>
      <c r="I4896" s="44">
        <v>57499.99</v>
      </c>
      <c r="J4896" s="68">
        <f t="shared" si="228"/>
        <v>0.3185939310344828</v>
      </c>
      <c r="K4896" s="43">
        <f t="shared" si="229"/>
        <v>0.39655165517241375</v>
      </c>
      <c r="L4896" s="41" t="str">
        <f t="shared" si="230"/>
        <v>AA</v>
      </c>
      <c r="M4896" s="41" t="s">
        <v>449</v>
      </c>
      <c r="N4896" s="41" t="s">
        <v>418</v>
      </c>
      <c r="O4896" s="41" t="s">
        <v>70</v>
      </c>
    </row>
    <row r="4897" spans="1:15">
      <c r="A4897" s="38">
        <v>40263</v>
      </c>
      <c r="B4897" s="38">
        <v>49394</v>
      </c>
      <c r="C4897" s="131">
        <v>300</v>
      </c>
      <c r="D4897" s="39">
        <v>8.5600000000000009E-2</v>
      </c>
      <c r="E4897" s="39">
        <v>7.9100000000000004E-2</v>
      </c>
      <c r="F4897" s="40">
        <v>143000</v>
      </c>
      <c r="G4897" s="40">
        <v>143000</v>
      </c>
      <c r="H4897" s="40">
        <v>47994.879999999997</v>
      </c>
      <c r="I4897" s="40">
        <v>56750.239999999998</v>
      </c>
      <c r="J4897" s="67">
        <f t="shared" si="228"/>
        <v>0.33562853146853144</v>
      </c>
      <c r="K4897" s="39">
        <f t="shared" si="229"/>
        <v>0.39685482517482518</v>
      </c>
      <c r="L4897" s="2" t="str">
        <f t="shared" si="230"/>
        <v>AA</v>
      </c>
      <c r="M4897" s="2" t="s">
        <v>899</v>
      </c>
      <c r="N4897" s="2" t="s">
        <v>438</v>
      </c>
      <c r="O4897" s="2" t="s">
        <v>70</v>
      </c>
    </row>
    <row r="4898" spans="1:15">
      <c r="A4898" s="38">
        <v>40364</v>
      </c>
      <c r="B4898" s="38">
        <v>51322</v>
      </c>
      <c r="C4898" s="131">
        <v>360</v>
      </c>
      <c r="D4898" s="39">
        <v>8.5600000000000009E-2</v>
      </c>
      <c r="E4898" s="39">
        <v>7.9100000000000004E-2</v>
      </c>
      <c r="F4898" s="40">
        <v>138500</v>
      </c>
      <c r="G4898" s="40">
        <v>138500</v>
      </c>
      <c r="H4898" s="40">
        <v>48144.1</v>
      </c>
      <c r="I4898" s="40">
        <v>54999.99</v>
      </c>
      <c r="J4898" s="67">
        <f t="shared" si="228"/>
        <v>0.34761083032490975</v>
      </c>
      <c r="K4898" s="39">
        <f t="shared" si="229"/>
        <v>0.39711184115523462</v>
      </c>
      <c r="L4898" s="2" t="str">
        <f t="shared" si="230"/>
        <v>AA</v>
      </c>
      <c r="M4898" s="2" t="s">
        <v>676</v>
      </c>
      <c r="N4898" s="2" t="s">
        <v>422</v>
      </c>
      <c r="O4898" s="2" t="s">
        <v>70</v>
      </c>
    </row>
    <row r="4899" spans="1:15">
      <c r="A4899" s="38">
        <v>40521</v>
      </c>
      <c r="B4899" s="38">
        <v>51479</v>
      </c>
      <c r="C4899" s="131">
        <v>360</v>
      </c>
      <c r="D4899" s="39">
        <v>8.5600000000000009E-2</v>
      </c>
      <c r="E4899" s="39">
        <v>7.9100000000000004E-2</v>
      </c>
      <c r="F4899" s="40">
        <v>93000</v>
      </c>
      <c r="G4899" s="40">
        <v>93000</v>
      </c>
      <c r="H4899" s="40">
        <v>32786.879999999997</v>
      </c>
      <c r="I4899" s="40">
        <v>36999.99</v>
      </c>
      <c r="J4899" s="67">
        <f t="shared" si="228"/>
        <v>0.35254709677419355</v>
      </c>
      <c r="K4899" s="39">
        <f t="shared" si="229"/>
        <v>0.39784935483870965</v>
      </c>
      <c r="L4899" s="2" t="str">
        <f t="shared" si="230"/>
        <v>AA</v>
      </c>
      <c r="M4899" s="2" t="s">
        <v>1214</v>
      </c>
      <c r="N4899" s="2" t="s">
        <v>427</v>
      </c>
      <c r="O4899" s="2" t="s">
        <v>70</v>
      </c>
    </row>
    <row r="4900" spans="1:15">
      <c r="A4900" s="38">
        <v>40449</v>
      </c>
      <c r="B4900" s="38">
        <v>51407</v>
      </c>
      <c r="C4900" s="131">
        <v>360</v>
      </c>
      <c r="D4900" s="39">
        <v>8.5600000000000009E-2</v>
      </c>
      <c r="E4900" s="39">
        <v>7.9100000000000004E-2</v>
      </c>
      <c r="F4900" s="40">
        <v>138000</v>
      </c>
      <c r="G4900" s="40">
        <v>138000</v>
      </c>
      <c r="H4900" s="40">
        <v>48335.64</v>
      </c>
      <c r="I4900" s="40">
        <v>54999.99</v>
      </c>
      <c r="J4900" s="67">
        <f t="shared" si="228"/>
        <v>0.35025826086956519</v>
      </c>
      <c r="K4900" s="39">
        <f t="shared" si="229"/>
        <v>0.39855065217391306</v>
      </c>
      <c r="L4900" s="2" t="str">
        <f t="shared" si="230"/>
        <v>AA</v>
      </c>
      <c r="M4900" s="2" t="s">
        <v>739</v>
      </c>
      <c r="N4900" s="2" t="s">
        <v>422</v>
      </c>
      <c r="O4900" s="2" t="s">
        <v>70</v>
      </c>
    </row>
    <row r="4901" spans="1:15">
      <c r="A4901" s="42">
        <v>40253</v>
      </c>
      <c r="B4901" s="42">
        <v>48503</v>
      </c>
      <c r="C4901" s="130">
        <v>271</v>
      </c>
      <c r="D4901" s="43">
        <v>8.5600000000000009E-2</v>
      </c>
      <c r="E4901" s="43">
        <v>8.09E-2</v>
      </c>
      <c r="F4901" s="44">
        <v>120000</v>
      </c>
      <c r="G4901" s="44">
        <v>120000</v>
      </c>
      <c r="H4901" s="44">
        <v>38874.33</v>
      </c>
      <c r="I4901" s="44">
        <v>47999.99</v>
      </c>
      <c r="J4901" s="68">
        <f t="shared" si="228"/>
        <v>0.32395275000000001</v>
      </c>
      <c r="K4901" s="43">
        <f t="shared" si="229"/>
        <v>0.39999991666666668</v>
      </c>
      <c r="L4901" s="41" t="str">
        <f t="shared" si="230"/>
        <v>AA</v>
      </c>
      <c r="M4901" s="41" t="s">
        <v>466</v>
      </c>
      <c r="N4901" s="41" t="s">
        <v>421</v>
      </c>
      <c r="O4901" s="41" t="s">
        <v>70</v>
      </c>
    </row>
    <row r="4902" spans="1:15">
      <c r="A4902" s="42">
        <v>40822</v>
      </c>
      <c r="B4902" s="42">
        <v>51780</v>
      </c>
      <c r="C4902" s="130">
        <v>360</v>
      </c>
      <c r="D4902" s="43">
        <v>8.5600000000000009E-2</v>
      </c>
      <c r="E4902" s="43">
        <v>7.9100000000000004E-2</v>
      </c>
      <c r="F4902" s="44">
        <v>120000</v>
      </c>
      <c r="G4902" s="44">
        <v>120000</v>
      </c>
      <c r="H4902" s="44">
        <v>33726.21</v>
      </c>
      <c r="I4902" s="44">
        <v>47999.99</v>
      </c>
      <c r="J4902" s="68">
        <f t="shared" si="228"/>
        <v>0.28105174999999999</v>
      </c>
      <c r="K4902" s="43">
        <f t="shared" si="229"/>
        <v>0.39999991666666668</v>
      </c>
      <c r="L4902" s="41" t="str">
        <f t="shared" si="230"/>
        <v>AA</v>
      </c>
      <c r="M4902" s="41" t="s">
        <v>740</v>
      </c>
      <c r="N4902" s="41" t="s">
        <v>417</v>
      </c>
      <c r="O4902" s="41" t="s">
        <v>70</v>
      </c>
    </row>
    <row r="4903" spans="1:15">
      <c r="A4903" s="42">
        <v>40851</v>
      </c>
      <c r="B4903" s="42">
        <v>48156</v>
      </c>
      <c r="C4903" s="130">
        <v>240</v>
      </c>
      <c r="D4903" s="43">
        <v>8.5600000000000009E-2</v>
      </c>
      <c r="E4903" s="43">
        <v>7.9100000000000004E-2</v>
      </c>
      <c r="F4903" s="44">
        <v>135000</v>
      </c>
      <c r="G4903" s="44">
        <v>135000</v>
      </c>
      <c r="H4903" s="44">
        <v>46019.87</v>
      </c>
      <c r="I4903" s="44">
        <v>53999.99</v>
      </c>
      <c r="J4903" s="68">
        <f t="shared" si="228"/>
        <v>0.34088792592592593</v>
      </c>
      <c r="K4903" s="43">
        <f t="shared" si="229"/>
        <v>0.39999992592592593</v>
      </c>
      <c r="L4903" s="41" t="str">
        <f t="shared" si="230"/>
        <v>AA</v>
      </c>
      <c r="M4903" s="41" t="s">
        <v>665</v>
      </c>
      <c r="N4903" s="41" t="s">
        <v>417</v>
      </c>
      <c r="O4903" s="41" t="s">
        <v>70</v>
      </c>
    </row>
    <row r="4904" spans="1:15">
      <c r="A4904" s="38">
        <v>40281</v>
      </c>
      <c r="B4904" s="38">
        <v>49412</v>
      </c>
      <c r="C4904" s="131">
        <v>300</v>
      </c>
      <c r="D4904" s="39">
        <v>8.5600000000000009E-2</v>
      </c>
      <c r="E4904" s="39">
        <v>8.09E-2</v>
      </c>
      <c r="F4904" s="40">
        <v>135000</v>
      </c>
      <c r="G4904" s="40">
        <v>135000</v>
      </c>
      <c r="H4904" s="40">
        <v>45075.18</v>
      </c>
      <c r="I4904" s="40">
        <v>53999.99</v>
      </c>
      <c r="J4904" s="67">
        <f t="shared" si="228"/>
        <v>0.3338902222222222</v>
      </c>
      <c r="K4904" s="39">
        <f t="shared" si="229"/>
        <v>0.39999992592592593</v>
      </c>
      <c r="L4904" s="2" t="str">
        <f t="shared" si="230"/>
        <v>AA</v>
      </c>
      <c r="M4904" s="2" t="s">
        <v>602</v>
      </c>
      <c r="N4904" s="2" t="s">
        <v>421</v>
      </c>
      <c r="O4904" s="2" t="s">
        <v>70</v>
      </c>
    </row>
    <row r="4905" spans="1:15">
      <c r="A4905" s="42">
        <v>40085</v>
      </c>
      <c r="B4905" s="42">
        <v>47390</v>
      </c>
      <c r="C4905" s="130">
        <v>240</v>
      </c>
      <c r="D4905" s="43">
        <v>8.5600000000000009E-2</v>
      </c>
      <c r="E4905" s="43">
        <v>7.9100000000000004E-2</v>
      </c>
      <c r="F4905" s="44">
        <v>150000</v>
      </c>
      <c r="G4905" s="44">
        <v>150000</v>
      </c>
      <c r="H4905" s="44">
        <v>45399.17</v>
      </c>
      <c r="I4905" s="44">
        <v>59999.99</v>
      </c>
      <c r="J4905" s="68">
        <f t="shared" si="228"/>
        <v>0.30266113333333333</v>
      </c>
      <c r="K4905" s="43">
        <f t="shared" si="229"/>
        <v>0.39999993333333334</v>
      </c>
      <c r="L4905" s="41" t="str">
        <f t="shared" si="230"/>
        <v>AA</v>
      </c>
      <c r="M4905" s="41" t="s">
        <v>503</v>
      </c>
      <c r="N4905" s="41" t="s">
        <v>416</v>
      </c>
      <c r="O4905" s="41" t="s">
        <v>70</v>
      </c>
    </row>
    <row r="4906" spans="1:15">
      <c r="A4906" s="38">
        <v>40091</v>
      </c>
      <c r="B4906" s="38">
        <v>47396</v>
      </c>
      <c r="C4906" s="131">
        <v>240</v>
      </c>
      <c r="D4906" s="39">
        <v>8.5600000000000009E-2</v>
      </c>
      <c r="E4906" s="39">
        <v>7.9100000000000004E-2</v>
      </c>
      <c r="F4906" s="40">
        <v>148923.01</v>
      </c>
      <c r="G4906" s="40">
        <v>148923.01</v>
      </c>
      <c r="H4906" s="40">
        <v>47087.519999999997</v>
      </c>
      <c r="I4906" s="40">
        <v>59675.72</v>
      </c>
      <c r="J4906" s="67">
        <f t="shared" si="228"/>
        <v>0.31618700159229923</v>
      </c>
      <c r="K4906" s="39">
        <f t="shared" si="229"/>
        <v>0.40071524205695275</v>
      </c>
      <c r="L4906" s="2" t="str">
        <f t="shared" si="230"/>
        <v>AA</v>
      </c>
      <c r="M4906" s="2" t="s">
        <v>749</v>
      </c>
      <c r="N4906" s="2" t="s">
        <v>417</v>
      </c>
      <c r="O4906" s="2" t="s">
        <v>70</v>
      </c>
    </row>
    <row r="4907" spans="1:15">
      <c r="A4907" s="38">
        <v>40092</v>
      </c>
      <c r="B4907" s="38">
        <v>47397</v>
      </c>
      <c r="C4907" s="131">
        <v>240</v>
      </c>
      <c r="D4907" s="39">
        <v>8.5600000000000009E-2</v>
      </c>
      <c r="E4907" s="39">
        <v>7.9100000000000004E-2</v>
      </c>
      <c r="F4907" s="40">
        <v>129000</v>
      </c>
      <c r="G4907" s="40">
        <v>129000</v>
      </c>
      <c r="H4907" s="40">
        <v>39324.28</v>
      </c>
      <c r="I4907" s="40">
        <v>51736.61</v>
      </c>
      <c r="J4907" s="67">
        <f t="shared" si="228"/>
        <v>0.30483937984496123</v>
      </c>
      <c r="K4907" s="39">
        <f t="shared" si="229"/>
        <v>0.40105899224806202</v>
      </c>
      <c r="L4907" s="2" t="str">
        <f t="shared" si="230"/>
        <v>AA</v>
      </c>
      <c r="M4907" s="2" t="s">
        <v>457</v>
      </c>
      <c r="N4907" s="2" t="s">
        <v>419</v>
      </c>
      <c r="O4907" s="2" t="s">
        <v>70</v>
      </c>
    </row>
    <row r="4908" spans="1:15">
      <c r="A4908" s="42">
        <v>40493</v>
      </c>
      <c r="B4908" s="42">
        <v>45972</v>
      </c>
      <c r="C4908" s="130">
        <v>180</v>
      </c>
      <c r="D4908" s="43">
        <v>8.5600000000000009E-2</v>
      </c>
      <c r="E4908" s="43">
        <v>7.9100000000000004E-2</v>
      </c>
      <c r="F4908" s="44">
        <v>130000</v>
      </c>
      <c r="G4908" s="44">
        <v>130000</v>
      </c>
      <c r="H4908" s="44">
        <v>40188.43</v>
      </c>
      <c r="I4908" s="44">
        <v>52224.41</v>
      </c>
      <c r="J4908" s="68">
        <f t="shared" si="228"/>
        <v>0.30914176923076925</v>
      </c>
      <c r="K4908" s="43">
        <f t="shared" si="229"/>
        <v>0.40172623076923081</v>
      </c>
      <c r="L4908" s="41" t="str">
        <f t="shared" si="230"/>
        <v>AA</v>
      </c>
      <c r="M4908" s="41" t="s">
        <v>582</v>
      </c>
      <c r="N4908" s="41" t="s">
        <v>422</v>
      </c>
      <c r="O4908" s="41" t="s">
        <v>70</v>
      </c>
    </row>
    <row r="4909" spans="1:15">
      <c r="A4909" s="42">
        <v>40840</v>
      </c>
      <c r="B4909" s="42">
        <v>50398</v>
      </c>
      <c r="C4909" s="130">
        <v>314</v>
      </c>
      <c r="D4909" s="43">
        <v>8.5600000000000009E-2</v>
      </c>
      <c r="E4909" s="43">
        <v>7.9100000000000004E-2</v>
      </c>
      <c r="F4909" s="44">
        <v>138000</v>
      </c>
      <c r="G4909" s="44">
        <v>138000</v>
      </c>
      <c r="H4909" s="44">
        <v>49566.19</v>
      </c>
      <c r="I4909" s="44">
        <v>55849.99</v>
      </c>
      <c r="J4909" s="68">
        <f t="shared" si="228"/>
        <v>0.35917528985507247</v>
      </c>
      <c r="K4909" s="43">
        <f t="shared" si="229"/>
        <v>0.40471007246376811</v>
      </c>
      <c r="L4909" s="41" t="str">
        <f t="shared" si="230"/>
        <v>AA</v>
      </c>
      <c r="M4909" s="41" t="s">
        <v>467</v>
      </c>
      <c r="N4909" s="41" t="s">
        <v>425</v>
      </c>
      <c r="O4909" s="41" t="s">
        <v>70</v>
      </c>
    </row>
    <row r="4910" spans="1:15">
      <c r="A4910" s="42">
        <v>40059</v>
      </c>
      <c r="B4910" s="42">
        <v>51016</v>
      </c>
      <c r="C4910" s="130">
        <v>360</v>
      </c>
      <c r="D4910" s="43">
        <v>8.5600000000000009E-2</v>
      </c>
      <c r="E4910" s="43">
        <v>7.9100000000000004E-2</v>
      </c>
      <c r="F4910" s="44">
        <v>110000</v>
      </c>
      <c r="G4910" s="44">
        <v>110000</v>
      </c>
      <c r="H4910" s="44">
        <v>38531.81</v>
      </c>
      <c r="I4910" s="44">
        <v>44600</v>
      </c>
      <c r="J4910" s="68">
        <f t="shared" si="228"/>
        <v>0.35028918181818181</v>
      </c>
      <c r="K4910" s="43">
        <f t="shared" si="229"/>
        <v>0.40545454545454546</v>
      </c>
      <c r="L4910" s="41" t="str">
        <f t="shared" si="230"/>
        <v>AA</v>
      </c>
      <c r="M4910" s="41" t="s">
        <v>379</v>
      </c>
      <c r="N4910" s="41" t="s">
        <v>428</v>
      </c>
      <c r="O4910" s="41" t="s">
        <v>70</v>
      </c>
    </row>
    <row r="4911" spans="1:15">
      <c r="A4911" s="42">
        <v>40560</v>
      </c>
      <c r="B4911" s="42">
        <v>51518</v>
      </c>
      <c r="C4911" s="130">
        <v>360</v>
      </c>
      <c r="D4911" s="43">
        <v>8.5600000000000009E-2</v>
      </c>
      <c r="E4911" s="43">
        <v>7.9100000000000004E-2</v>
      </c>
      <c r="F4911" s="44">
        <v>150000</v>
      </c>
      <c r="G4911" s="44">
        <v>150000</v>
      </c>
      <c r="H4911" s="44">
        <v>54164.800000000003</v>
      </c>
      <c r="I4911" s="44">
        <v>60999.99</v>
      </c>
      <c r="J4911" s="68">
        <f t="shared" si="228"/>
        <v>0.36109866666666668</v>
      </c>
      <c r="K4911" s="43">
        <f t="shared" si="229"/>
        <v>0.40666659999999999</v>
      </c>
      <c r="L4911" s="41" t="str">
        <f t="shared" si="230"/>
        <v>AA</v>
      </c>
      <c r="M4911" s="41" t="s">
        <v>644</v>
      </c>
      <c r="N4911" s="41" t="s">
        <v>416</v>
      </c>
      <c r="O4911" s="41" t="s">
        <v>70</v>
      </c>
    </row>
    <row r="4912" spans="1:15">
      <c r="A4912" s="38">
        <v>40220</v>
      </c>
      <c r="B4912" s="38">
        <v>47675</v>
      </c>
      <c r="C4912" s="131">
        <v>245</v>
      </c>
      <c r="D4912" s="39">
        <v>8.5600000000000009E-2</v>
      </c>
      <c r="E4912" s="39">
        <v>8.09E-2</v>
      </c>
      <c r="F4912" s="40">
        <v>120000</v>
      </c>
      <c r="G4912" s="40">
        <v>120000</v>
      </c>
      <c r="H4912" s="40">
        <v>38203.440000000002</v>
      </c>
      <c r="I4912" s="40">
        <v>48807.519999999997</v>
      </c>
      <c r="J4912" s="67">
        <f t="shared" si="228"/>
        <v>0.31836200000000003</v>
      </c>
      <c r="K4912" s="39">
        <f t="shared" si="229"/>
        <v>0.40672933333333333</v>
      </c>
      <c r="L4912" s="2" t="str">
        <f t="shared" si="230"/>
        <v>AA</v>
      </c>
      <c r="M4912" s="2" t="s">
        <v>523</v>
      </c>
      <c r="N4912" s="2" t="s">
        <v>423</v>
      </c>
      <c r="O4912" s="2" t="s">
        <v>70</v>
      </c>
    </row>
    <row r="4913" spans="1:15">
      <c r="A4913" s="38">
        <v>40381</v>
      </c>
      <c r="B4913" s="38">
        <v>47686</v>
      </c>
      <c r="C4913" s="131">
        <v>240</v>
      </c>
      <c r="D4913" s="39">
        <v>8.5600000000000009E-2</v>
      </c>
      <c r="E4913" s="39">
        <v>7.9100000000000004E-2</v>
      </c>
      <c r="F4913" s="40">
        <v>91400</v>
      </c>
      <c r="G4913" s="40">
        <v>91400</v>
      </c>
      <c r="H4913" s="40">
        <v>32118.55</v>
      </c>
      <c r="I4913" s="40">
        <v>37280.910000000003</v>
      </c>
      <c r="J4913" s="67">
        <f t="shared" si="228"/>
        <v>0.35140645514223195</v>
      </c>
      <c r="K4913" s="39">
        <f t="shared" si="229"/>
        <v>0.40788741794310723</v>
      </c>
      <c r="L4913" s="2" t="str">
        <f t="shared" si="230"/>
        <v>AA</v>
      </c>
      <c r="M4913" s="2" t="s">
        <v>595</v>
      </c>
      <c r="N4913" s="2" t="s">
        <v>423</v>
      </c>
      <c r="O4913" s="2" t="s">
        <v>70</v>
      </c>
    </row>
    <row r="4914" spans="1:15">
      <c r="A4914" s="38">
        <v>40487</v>
      </c>
      <c r="B4914" s="38">
        <v>51445</v>
      </c>
      <c r="C4914" s="131">
        <v>360</v>
      </c>
      <c r="D4914" s="39">
        <v>8.5600000000000009E-2</v>
      </c>
      <c r="E4914" s="39">
        <v>7.9100000000000004E-2</v>
      </c>
      <c r="F4914" s="40">
        <v>110000</v>
      </c>
      <c r="G4914" s="40">
        <v>110000</v>
      </c>
      <c r="H4914" s="40">
        <v>39787.24</v>
      </c>
      <c r="I4914" s="40">
        <v>44999.99</v>
      </c>
      <c r="J4914" s="67">
        <f t="shared" si="228"/>
        <v>0.36170218181818181</v>
      </c>
      <c r="K4914" s="39">
        <f t="shared" si="229"/>
        <v>0.40909081818181814</v>
      </c>
      <c r="L4914" s="2" t="str">
        <f t="shared" si="230"/>
        <v>AA</v>
      </c>
      <c r="M4914" s="2" t="s">
        <v>509</v>
      </c>
      <c r="N4914" s="2" t="s">
        <v>430</v>
      </c>
      <c r="O4914" s="2" t="s">
        <v>70</v>
      </c>
    </row>
    <row r="4915" spans="1:15">
      <c r="A4915" s="38">
        <v>40480</v>
      </c>
      <c r="B4915" s="38">
        <v>51438</v>
      </c>
      <c r="C4915" s="131">
        <v>360</v>
      </c>
      <c r="D4915" s="39">
        <v>8.5600000000000009E-2</v>
      </c>
      <c r="E4915" s="39">
        <v>7.9100000000000004E-2</v>
      </c>
      <c r="F4915" s="40">
        <v>110000</v>
      </c>
      <c r="G4915" s="40">
        <v>110000</v>
      </c>
      <c r="H4915" s="40">
        <v>39749.74</v>
      </c>
      <c r="I4915" s="40">
        <v>44999.99</v>
      </c>
      <c r="J4915" s="67">
        <f t="shared" si="228"/>
        <v>0.3613612727272727</v>
      </c>
      <c r="K4915" s="39">
        <f t="shared" si="229"/>
        <v>0.40909081818181814</v>
      </c>
      <c r="L4915" s="2" t="str">
        <f t="shared" si="230"/>
        <v>AA</v>
      </c>
      <c r="M4915" s="2" t="s">
        <v>633</v>
      </c>
      <c r="N4915" s="2" t="s">
        <v>422</v>
      </c>
      <c r="O4915" s="2" t="s">
        <v>70</v>
      </c>
    </row>
    <row r="4916" spans="1:15">
      <c r="A4916" s="42">
        <v>40763</v>
      </c>
      <c r="B4916" s="42">
        <v>51721</v>
      </c>
      <c r="C4916" s="130">
        <v>360</v>
      </c>
      <c r="D4916" s="43">
        <v>8.5600000000000009E-2</v>
      </c>
      <c r="E4916" s="43">
        <v>7.9100000000000004E-2</v>
      </c>
      <c r="F4916" s="44">
        <v>100000</v>
      </c>
      <c r="G4916" s="44">
        <v>100000</v>
      </c>
      <c r="H4916" s="44">
        <v>36928.79</v>
      </c>
      <c r="I4916" s="44">
        <v>40999.68</v>
      </c>
      <c r="J4916" s="68">
        <f t="shared" si="228"/>
        <v>0.3692879</v>
      </c>
      <c r="K4916" s="43">
        <f t="shared" si="229"/>
        <v>0.40999679999999999</v>
      </c>
      <c r="L4916" s="41" t="str">
        <f t="shared" si="230"/>
        <v>AA</v>
      </c>
      <c r="M4916" s="41" t="s">
        <v>765</v>
      </c>
      <c r="N4916" s="41" t="s">
        <v>421</v>
      </c>
      <c r="O4916" s="41" t="s">
        <v>70</v>
      </c>
    </row>
    <row r="4917" spans="1:15">
      <c r="A4917" s="38">
        <v>40358</v>
      </c>
      <c r="B4917" s="38">
        <v>44011</v>
      </c>
      <c r="C4917" s="131">
        <v>120</v>
      </c>
      <c r="D4917" s="39">
        <v>8.5600000000000009E-2</v>
      </c>
      <c r="E4917" s="39">
        <v>7.9100000000000004E-2</v>
      </c>
      <c r="F4917" s="40">
        <v>145600</v>
      </c>
      <c r="G4917" s="40">
        <v>145600</v>
      </c>
      <c r="H4917" s="40">
        <v>33179.83</v>
      </c>
      <c r="I4917" s="40">
        <v>59999.99</v>
      </c>
      <c r="J4917" s="67">
        <f t="shared" si="228"/>
        <v>0.22788344780219782</v>
      </c>
      <c r="K4917" s="39">
        <f t="shared" si="229"/>
        <v>0.41208784340659338</v>
      </c>
      <c r="L4917" s="2" t="str">
        <f t="shared" si="230"/>
        <v>AA</v>
      </c>
      <c r="M4917" s="2" t="s">
        <v>475</v>
      </c>
      <c r="N4917" s="2" t="s">
        <v>427</v>
      </c>
      <c r="O4917" s="2" t="s">
        <v>70</v>
      </c>
    </row>
    <row r="4918" spans="1:15">
      <c r="A4918" s="38">
        <v>40546</v>
      </c>
      <c r="B4918" s="38">
        <v>51504</v>
      </c>
      <c r="C4918" s="131">
        <v>360</v>
      </c>
      <c r="D4918" s="39">
        <v>8.5600000000000009E-2</v>
      </c>
      <c r="E4918" s="39">
        <v>7.9100000000000004E-2</v>
      </c>
      <c r="F4918" s="40">
        <v>150000</v>
      </c>
      <c r="G4918" s="40">
        <v>150000</v>
      </c>
      <c r="H4918" s="40">
        <v>56263.519999999997</v>
      </c>
      <c r="I4918" s="40">
        <v>62240</v>
      </c>
      <c r="J4918" s="67">
        <f t="shared" si="228"/>
        <v>0.3750901333333333</v>
      </c>
      <c r="K4918" s="39">
        <f t="shared" si="229"/>
        <v>0.41493333333333332</v>
      </c>
      <c r="L4918" s="2" t="str">
        <f t="shared" si="230"/>
        <v>AA</v>
      </c>
      <c r="M4918" s="2" t="s">
        <v>720</v>
      </c>
      <c r="N4918" s="2" t="s">
        <v>417</v>
      </c>
      <c r="O4918" s="2" t="s">
        <v>70</v>
      </c>
    </row>
    <row r="4919" spans="1:15">
      <c r="A4919" s="38">
        <v>40021</v>
      </c>
      <c r="B4919" s="38">
        <v>47114</v>
      </c>
      <c r="C4919" s="131">
        <v>233</v>
      </c>
      <c r="D4919" s="39">
        <v>8.5600000000000009E-2</v>
      </c>
      <c r="E4919" s="39">
        <v>7.9100000000000004E-2</v>
      </c>
      <c r="F4919" s="40">
        <v>125000</v>
      </c>
      <c r="G4919" s="40">
        <v>125000</v>
      </c>
      <c r="H4919" s="40">
        <v>36818.36</v>
      </c>
      <c r="I4919" s="40">
        <v>52000</v>
      </c>
      <c r="J4919" s="67">
        <f t="shared" si="228"/>
        <v>0.29454688000000001</v>
      </c>
      <c r="K4919" s="39">
        <f t="shared" si="229"/>
        <v>0.41599999999999998</v>
      </c>
      <c r="L4919" s="2" t="str">
        <f t="shared" si="230"/>
        <v>AA</v>
      </c>
      <c r="M4919" s="2" t="s">
        <v>655</v>
      </c>
      <c r="N4919" s="2" t="s">
        <v>422</v>
      </c>
      <c r="O4919" s="2" t="s">
        <v>70</v>
      </c>
    </row>
    <row r="4920" spans="1:15">
      <c r="A4920" s="38">
        <v>40345</v>
      </c>
      <c r="B4920" s="38">
        <v>51303</v>
      </c>
      <c r="C4920" s="131">
        <v>360</v>
      </c>
      <c r="D4920" s="39">
        <v>8.5600000000000009E-2</v>
      </c>
      <c r="E4920" s="39">
        <v>7.9100000000000004E-2</v>
      </c>
      <c r="F4920" s="40">
        <v>143000</v>
      </c>
      <c r="G4920" s="40">
        <v>143000</v>
      </c>
      <c r="H4920" s="40">
        <v>52003.41</v>
      </c>
      <c r="I4920" s="40">
        <v>59578.53</v>
      </c>
      <c r="J4920" s="67">
        <f t="shared" si="228"/>
        <v>0.3636602097902098</v>
      </c>
      <c r="K4920" s="39">
        <f t="shared" si="229"/>
        <v>0.41663307692307694</v>
      </c>
      <c r="L4920" s="2" t="str">
        <f t="shared" si="230"/>
        <v>AA</v>
      </c>
      <c r="M4920" s="2" t="s">
        <v>746</v>
      </c>
      <c r="N4920" s="2" t="s">
        <v>417</v>
      </c>
      <c r="O4920" s="2" t="s">
        <v>70</v>
      </c>
    </row>
    <row r="4921" spans="1:15">
      <c r="A4921" s="38">
        <v>40711</v>
      </c>
      <c r="B4921" s="38">
        <v>47439</v>
      </c>
      <c r="C4921" s="131">
        <v>221</v>
      </c>
      <c r="D4921" s="39">
        <v>8.5600000000000009E-2</v>
      </c>
      <c r="E4921" s="39">
        <v>7.9100000000000004E-2</v>
      </c>
      <c r="F4921" s="40">
        <v>140000</v>
      </c>
      <c r="G4921" s="40">
        <v>140000</v>
      </c>
      <c r="H4921" s="40">
        <v>44712.42</v>
      </c>
      <c r="I4921" s="40">
        <v>58330.45</v>
      </c>
      <c r="J4921" s="67">
        <f t="shared" si="228"/>
        <v>0.31937442857142856</v>
      </c>
      <c r="K4921" s="39">
        <f t="shared" si="229"/>
        <v>0.41664607142857141</v>
      </c>
      <c r="L4921" s="2" t="str">
        <f t="shared" si="230"/>
        <v>AA</v>
      </c>
      <c r="M4921" s="2" t="s">
        <v>505</v>
      </c>
      <c r="N4921" s="2" t="s">
        <v>424</v>
      </c>
      <c r="O4921" s="2" t="s">
        <v>70</v>
      </c>
    </row>
    <row r="4922" spans="1:15">
      <c r="A4922" s="42">
        <v>40588</v>
      </c>
      <c r="B4922" s="42">
        <v>44241</v>
      </c>
      <c r="C4922" s="130">
        <v>120</v>
      </c>
      <c r="D4922" s="43">
        <v>8.5600000000000009E-2</v>
      </c>
      <c r="E4922" s="43">
        <v>7.9100000000000004E-2</v>
      </c>
      <c r="F4922" s="44">
        <v>120000</v>
      </c>
      <c r="G4922" s="44">
        <v>120000</v>
      </c>
      <c r="H4922" s="44">
        <v>30842.46</v>
      </c>
      <c r="I4922" s="44">
        <v>49999.99</v>
      </c>
      <c r="J4922" s="68">
        <f t="shared" si="228"/>
        <v>0.25702049999999999</v>
      </c>
      <c r="K4922" s="43">
        <f t="shared" si="229"/>
        <v>0.41666658333333334</v>
      </c>
      <c r="L4922" s="41" t="str">
        <f t="shared" si="230"/>
        <v>AA</v>
      </c>
      <c r="M4922" s="41" t="s">
        <v>601</v>
      </c>
      <c r="N4922" s="41" t="s">
        <v>435</v>
      </c>
      <c r="O4922" s="41" t="s">
        <v>70</v>
      </c>
    </row>
    <row r="4923" spans="1:15">
      <c r="A4923" s="42">
        <v>40282</v>
      </c>
      <c r="B4923" s="42">
        <v>47587</v>
      </c>
      <c r="C4923" s="130">
        <v>240</v>
      </c>
      <c r="D4923" s="43">
        <v>8.5600000000000009E-2</v>
      </c>
      <c r="E4923" s="43">
        <v>8.09E-2</v>
      </c>
      <c r="F4923" s="44">
        <v>120000</v>
      </c>
      <c r="G4923" s="44">
        <v>120000</v>
      </c>
      <c r="H4923" s="44">
        <v>39230.480000000003</v>
      </c>
      <c r="I4923" s="44">
        <v>49999.99</v>
      </c>
      <c r="J4923" s="68">
        <f t="shared" si="228"/>
        <v>0.32692066666666669</v>
      </c>
      <c r="K4923" s="43">
        <f t="shared" si="229"/>
        <v>0.41666658333333334</v>
      </c>
      <c r="L4923" s="41" t="str">
        <f t="shared" si="230"/>
        <v>AA</v>
      </c>
      <c r="M4923" s="41" t="s">
        <v>715</v>
      </c>
      <c r="N4923" s="41" t="s">
        <v>416</v>
      </c>
      <c r="O4923" s="41" t="s">
        <v>70</v>
      </c>
    </row>
    <row r="4924" spans="1:15">
      <c r="A4924" s="42">
        <v>40115</v>
      </c>
      <c r="B4924" s="42">
        <v>51072</v>
      </c>
      <c r="C4924" s="130">
        <v>360</v>
      </c>
      <c r="D4924" s="43">
        <v>8.5600000000000009E-2</v>
      </c>
      <c r="E4924" s="43">
        <v>7.9100000000000004E-2</v>
      </c>
      <c r="F4924" s="44">
        <v>120000</v>
      </c>
      <c r="G4924" s="44">
        <v>120000</v>
      </c>
      <c r="H4924" s="44">
        <v>42637.96</v>
      </c>
      <c r="I4924" s="44">
        <v>49999.99</v>
      </c>
      <c r="J4924" s="68">
        <f t="shared" si="228"/>
        <v>0.35531633333333335</v>
      </c>
      <c r="K4924" s="43">
        <f t="shared" si="229"/>
        <v>0.41666658333333334</v>
      </c>
      <c r="L4924" s="41" t="str">
        <f t="shared" si="230"/>
        <v>AA</v>
      </c>
      <c r="M4924" s="41" t="s">
        <v>633</v>
      </c>
      <c r="N4924" s="41" t="s">
        <v>422</v>
      </c>
      <c r="O4924" s="41" t="s">
        <v>70</v>
      </c>
    </row>
    <row r="4925" spans="1:15">
      <c r="A4925" s="42">
        <v>40582</v>
      </c>
      <c r="B4925" s="42">
        <v>51540</v>
      </c>
      <c r="C4925" s="130">
        <v>360</v>
      </c>
      <c r="D4925" s="43">
        <v>8.5600000000000009E-2</v>
      </c>
      <c r="E4925" s="43">
        <v>7.9100000000000004E-2</v>
      </c>
      <c r="F4925" s="44">
        <v>120000</v>
      </c>
      <c r="G4925" s="44">
        <v>120000</v>
      </c>
      <c r="H4925" s="44">
        <v>44447.64</v>
      </c>
      <c r="I4925" s="44">
        <v>49999.99</v>
      </c>
      <c r="J4925" s="68">
        <f t="shared" si="228"/>
        <v>0.37039699999999998</v>
      </c>
      <c r="K4925" s="43">
        <f t="shared" si="229"/>
        <v>0.41666658333333334</v>
      </c>
      <c r="L4925" s="41" t="str">
        <f t="shared" si="230"/>
        <v>AA</v>
      </c>
      <c r="M4925" s="41" t="s">
        <v>199</v>
      </c>
      <c r="N4925" s="41" t="s">
        <v>417</v>
      </c>
      <c r="O4925" s="41" t="s">
        <v>70</v>
      </c>
    </row>
    <row r="4926" spans="1:15">
      <c r="A4926" s="42">
        <v>40514</v>
      </c>
      <c r="B4926" s="42">
        <v>50223</v>
      </c>
      <c r="C4926" s="130">
        <v>319</v>
      </c>
      <c r="D4926" s="43">
        <v>8.5600000000000009E-2</v>
      </c>
      <c r="E4926" s="43">
        <v>7.9100000000000004E-2</v>
      </c>
      <c r="F4926" s="44">
        <v>120000</v>
      </c>
      <c r="G4926" s="44">
        <v>120000</v>
      </c>
      <c r="H4926" s="44">
        <v>44064.45</v>
      </c>
      <c r="I4926" s="44">
        <v>50000</v>
      </c>
      <c r="J4926" s="68">
        <f t="shared" si="228"/>
        <v>0.36720375</v>
      </c>
      <c r="K4926" s="43">
        <f t="shared" si="229"/>
        <v>0.41666666666666669</v>
      </c>
      <c r="L4926" s="41" t="str">
        <f t="shared" si="230"/>
        <v>AA</v>
      </c>
      <c r="M4926" s="41" t="s">
        <v>1047</v>
      </c>
      <c r="N4926" s="41" t="s">
        <v>422</v>
      </c>
      <c r="O4926" s="41" t="s">
        <v>70</v>
      </c>
    </row>
    <row r="4927" spans="1:15">
      <c r="A4927" s="42">
        <v>40765</v>
      </c>
      <c r="B4927" s="42">
        <v>51723</v>
      </c>
      <c r="C4927" s="130">
        <v>360</v>
      </c>
      <c r="D4927" s="43">
        <v>8.5600000000000009E-2</v>
      </c>
      <c r="E4927" s="43">
        <v>7.9100000000000004E-2</v>
      </c>
      <c r="F4927" s="44">
        <v>143900</v>
      </c>
      <c r="G4927" s="44">
        <v>143900</v>
      </c>
      <c r="H4927" s="44">
        <v>35604.629999999997</v>
      </c>
      <c r="I4927" s="44">
        <v>59999.99</v>
      </c>
      <c r="J4927" s="68">
        <f t="shared" si="228"/>
        <v>0.24742619874913133</v>
      </c>
      <c r="K4927" s="43">
        <f t="shared" si="229"/>
        <v>0.41695615010423903</v>
      </c>
      <c r="L4927" s="41" t="str">
        <f t="shared" si="230"/>
        <v>AA</v>
      </c>
      <c r="M4927" s="41" t="s">
        <v>472</v>
      </c>
      <c r="N4927" s="41" t="s">
        <v>426</v>
      </c>
      <c r="O4927" s="41" t="s">
        <v>70</v>
      </c>
    </row>
    <row r="4928" spans="1:15">
      <c r="A4928" s="42">
        <v>40395</v>
      </c>
      <c r="B4928" s="42">
        <v>51353</v>
      </c>
      <c r="C4928" s="130">
        <v>360</v>
      </c>
      <c r="D4928" s="43">
        <v>8.5600000000000009E-2</v>
      </c>
      <c r="E4928" s="43">
        <v>7.9100000000000004E-2</v>
      </c>
      <c r="F4928" s="44">
        <v>148500</v>
      </c>
      <c r="G4928" s="44">
        <v>148500</v>
      </c>
      <c r="H4928" s="44">
        <v>54388.93</v>
      </c>
      <c r="I4928" s="44">
        <v>61999.99</v>
      </c>
      <c r="J4928" s="68">
        <f t="shared" si="228"/>
        <v>0.3662554208754209</v>
      </c>
      <c r="K4928" s="43">
        <f t="shared" si="229"/>
        <v>0.41750835016835014</v>
      </c>
      <c r="L4928" s="41" t="str">
        <f t="shared" si="230"/>
        <v>AA</v>
      </c>
      <c r="M4928" s="41" t="s">
        <v>665</v>
      </c>
      <c r="N4928" s="41" t="s">
        <v>417</v>
      </c>
      <c r="O4928" s="41" t="s">
        <v>70</v>
      </c>
    </row>
    <row r="4929" spans="1:15">
      <c r="A4929" s="38">
        <v>40212</v>
      </c>
      <c r="B4929" s="38">
        <v>51169</v>
      </c>
      <c r="C4929" s="131">
        <v>360</v>
      </c>
      <c r="D4929" s="39">
        <v>8.5600000000000009E-2</v>
      </c>
      <c r="E4929" s="39">
        <v>7.9100000000000004E-2</v>
      </c>
      <c r="F4929" s="40">
        <v>133000</v>
      </c>
      <c r="G4929" s="40">
        <v>133000</v>
      </c>
      <c r="H4929" s="40">
        <v>48984.27</v>
      </c>
      <c r="I4929" s="40">
        <v>55623</v>
      </c>
      <c r="J4929" s="67">
        <f t="shared" si="228"/>
        <v>0.36830278195488719</v>
      </c>
      <c r="K4929" s="39">
        <f t="shared" si="229"/>
        <v>0.41821804511278193</v>
      </c>
      <c r="L4929" s="2" t="str">
        <f t="shared" si="230"/>
        <v>AA</v>
      </c>
      <c r="M4929" s="2" t="s">
        <v>1615</v>
      </c>
      <c r="N4929" s="2" t="s">
        <v>417</v>
      </c>
      <c r="O4929" s="2" t="s">
        <v>70</v>
      </c>
    </row>
    <row r="4930" spans="1:15">
      <c r="A4930" s="38">
        <v>40421</v>
      </c>
      <c r="B4930" s="38">
        <v>45900</v>
      </c>
      <c r="C4930" s="131">
        <v>180</v>
      </c>
      <c r="D4930" s="39">
        <v>8.5600000000000009E-2</v>
      </c>
      <c r="E4930" s="39">
        <v>8.5600000000000009E-2</v>
      </c>
      <c r="F4930" s="40">
        <v>91400</v>
      </c>
      <c r="G4930" s="40">
        <v>91400</v>
      </c>
      <c r="H4930" s="40">
        <v>30991.05</v>
      </c>
      <c r="I4930" s="40">
        <v>38249.14</v>
      </c>
      <c r="J4930" s="67">
        <f t="shared" si="228"/>
        <v>0.33907056892778992</v>
      </c>
      <c r="K4930" s="39">
        <f t="shared" si="229"/>
        <v>0.41848074398249452</v>
      </c>
      <c r="L4930" s="2" t="str">
        <f t="shared" si="230"/>
        <v>AA</v>
      </c>
      <c r="M4930" s="2" t="s">
        <v>595</v>
      </c>
      <c r="N4930" s="2" t="s">
        <v>423</v>
      </c>
      <c r="O4930" s="2" t="s">
        <v>70</v>
      </c>
    </row>
    <row r="4931" spans="1:15">
      <c r="A4931" s="38">
        <v>40458</v>
      </c>
      <c r="B4931" s="38">
        <v>48372</v>
      </c>
      <c r="C4931" s="131">
        <v>260</v>
      </c>
      <c r="D4931" s="39">
        <v>8.5600000000000009E-2</v>
      </c>
      <c r="E4931" s="39">
        <v>7.9100000000000004E-2</v>
      </c>
      <c r="F4931" s="40">
        <v>110000</v>
      </c>
      <c r="G4931" s="40">
        <v>110000</v>
      </c>
      <c r="H4931" s="40">
        <v>40384.25</v>
      </c>
      <c r="I4931" s="40">
        <v>46186.77</v>
      </c>
      <c r="J4931" s="67">
        <f t="shared" ref="J4931:J4994" si="231">H4931/G4931</f>
        <v>0.36712954545454546</v>
      </c>
      <c r="K4931" s="39">
        <f t="shared" ref="K4931:K4994" si="232">I4931/G4931</f>
        <v>0.41987972727272727</v>
      </c>
      <c r="L4931" s="2" t="str">
        <f t="shared" ref="L4931:L4994" si="233">IF(J4931&lt;=65%,"AA",IF(J4931&lt;=75%,"A",IF(J4931&lt;=85%,"B","C")))</f>
        <v>AA</v>
      </c>
      <c r="M4931" s="2" t="s">
        <v>481</v>
      </c>
      <c r="N4931" s="2" t="s">
        <v>417</v>
      </c>
      <c r="O4931" s="2" t="s">
        <v>70</v>
      </c>
    </row>
    <row r="4932" spans="1:15">
      <c r="A4932" s="38">
        <v>40767</v>
      </c>
      <c r="B4932" s="38">
        <v>49229</v>
      </c>
      <c r="C4932" s="131">
        <v>278</v>
      </c>
      <c r="D4932" s="39">
        <v>8.5600000000000009E-2</v>
      </c>
      <c r="E4932" s="39">
        <v>8.09E-2</v>
      </c>
      <c r="F4932" s="40">
        <v>100000</v>
      </c>
      <c r="G4932" s="40">
        <v>100000</v>
      </c>
      <c r="H4932" s="40">
        <v>36354.559999999998</v>
      </c>
      <c r="I4932" s="40">
        <v>41999.99</v>
      </c>
      <c r="J4932" s="67">
        <f t="shared" si="231"/>
        <v>0.36354559999999997</v>
      </c>
      <c r="K4932" s="39">
        <f t="shared" si="232"/>
        <v>0.41999989999999998</v>
      </c>
      <c r="L4932" s="2" t="str">
        <f t="shared" si="233"/>
        <v>AA</v>
      </c>
      <c r="M4932" s="2" t="s">
        <v>516</v>
      </c>
      <c r="N4932" s="2" t="s">
        <v>416</v>
      </c>
      <c r="O4932" s="2" t="s">
        <v>70</v>
      </c>
    </row>
    <row r="4933" spans="1:15">
      <c r="A4933" s="38">
        <v>40459</v>
      </c>
      <c r="B4933" s="38">
        <v>49256</v>
      </c>
      <c r="C4933" s="131">
        <v>289</v>
      </c>
      <c r="D4933" s="39">
        <v>8.5600000000000009E-2</v>
      </c>
      <c r="E4933" s="39">
        <v>7.9100000000000004E-2</v>
      </c>
      <c r="F4933" s="40">
        <v>119000</v>
      </c>
      <c r="G4933" s="40">
        <v>119000</v>
      </c>
      <c r="H4933" s="40">
        <v>46403.86</v>
      </c>
      <c r="I4933" s="40">
        <v>50000</v>
      </c>
      <c r="J4933" s="67">
        <f t="shared" si="231"/>
        <v>0.38994840336134456</v>
      </c>
      <c r="K4933" s="39">
        <f t="shared" si="232"/>
        <v>0.42016806722689076</v>
      </c>
      <c r="L4933" s="2" t="str">
        <f t="shared" si="233"/>
        <v>AA</v>
      </c>
      <c r="M4933" s="2" t="s">
        <v>542</v>
      </c>
      <c r="N4933" s="2" t="s">
        <v>417</v>
      </c>
      <c r="O4933" s="2" t="s">
        <v>70</v>
      </c>
    </row>
    <row r="4934" spans="1:15">
      <c r="A4934" s="42">
        <v>40345</v>
      </c>
      <c r="B4934" s="42">
        <v>51303</v>
      </c>
      <c r="C4934" s="130">
        <v>360</v>
      </c>
      <c r="D4934" s="43">
        <v>8.5600000000000009E-2</v>
      </c>
      <c r="E4934" s="43">
        <v>7.9100000000000004E-2</v>
      </c>
      <c r="F4934" s="44">
        <v>146000</v>
      </c>
      <c r="G4934" s="44">
        <v>146000</v>
      </c>
      <c r="H4934" s="44">
        <v>53682.39</v>
      </c>
      <c r="I4934" s="44">
        <v>61499.99</v>
      </c>
      <c r="J4934" s="68">
        <f t="shared" si="231"/>
        <v>0.367687602739726</v>
      </c>
      <c r="K4934" s="43">
        <f t="shared" si="232"/>
        <v>0.42123280821917808</v>
      </c>
      <c r="L4934" s="41" t="str">
        <f t="shared" si="233"/>
        <v>AA</v>
      </c>
      <c r="M4934" s="41" t="s">
        <v>757</v>
      </c>
      <c r="N4934" s="41" t="s">
        <v>439</v>
      </c>
      <c r="O4934" s="41" t="s">
        <v>70</v>
      </c>
    </row>
    <row r="4935" spans="1:15">
      <c r="A4935" s="38">
        <v>40423</v>
      </c>
      <c r="B4935" s="38">
        <v>51381</v>
      </c>
      <c r="C4935" s="131">
        <v>360</v>
      </c>
      <c r="D4935" s="39">
        <v>8.5600000000000009E-2</v>
      </c>
      <c r="E4935" s="39">
        <v>7.9100000000000004E-2</v>
      </c>
      <c r="F4935" s="40">
        <v>83000</v>
      </c>
      <c r="G4935" s="40">
        <v>83000</v>
      </c>
      <c r="H4935" s="40">
        <v>30327.66</v>
      </c>
      <c r="I4935" s="40">
        <v>35000</v>
      </c>
      <c r="J4935" s="67">
        <f t="shared" si="231"/>
        <v>0.36539349397590359</v>
      </c>
      <c r="K4935" s="39">
        <f t="shared" si="232"/>
        <v>0.42168674698795183</v>
      </c>
      <c r="L4935" s="2" t="str">
        <f t="shared" si="233"/>
        <v>AA</v>
      </c>
      <c r="M4935" s="2" t="s">
        <v>597</v>
      </c>
      <c r="N4935" s="2" t="s">
        <v>421</v>
      </c>
      <c r="O4935" s="2" t="s">
        <v>70</v>
      </c>
    </row>
    <row r="4936" spans="1:15">
      <c r="A4936" s="42">
        <v>40221</v>
      </c>
      <c r="B4936" s="42">
        <v>47526</v>
      </c>
      <c r="C4936" s="130">
        <v>240</v>
      </c>
      <c r="D4936" s="43">
        <v>8.5600000000000009E-2</v>
      </c>
      <c r="E4936" s="43">
        <v>8.5600000000000009E-2</v>
      </c>
      <c r="F4936" s="44">
        <v>130000</v>
      </c>
      <c r="G4936" s="44">
        <v>130000</v>
      </c>
      <c r="H4936" s="44">
        <v>35965.53</v>
      </c>
      <c r="I4936" s="44">
        <v>54999.99</v>
      </c>
      <c r="J4936" s="68">
        <f t="shared" si="231"/>
        <v>0.27665792307692305</v>
      </c>
      <c r="K4936" s="43">
        <f t="shared" si="232"/>
        <v>0.42307684615384616</v>
      </c>
      <c r="L4936" s="41" t="str">
        <f t="shared" si="233"/>
        <v>AA</v>
      </c>
      <c r="M4936" s="41" t="s">
        <v>703</v>
      </c>
      <c r="N4936" s="41" t="s">
        <v>437</v>
      </c>
      <c r="O4936" s="41" t="s">
        <v>70</v>
      </c>
    </row>
    <row r="4937" spans="1:15">
      <c r="A4937" s="42">
        <v>40154</v>
      </c>
      <c r="B4937" s="42">
        <v>49041</v>
      </c>
      <c r="C4937" s="130">
        <v>292</v>
      </c>
      <c r="D4937" s="43">
        <v>8.5600000000000009E-2</v>
      </c>
      <c r="E4937" s="43">
        <v>8.09E-2</v>
      </c>
      <c r="F4937" s="44">
        <v>130000</v>
      </c>
      <c r="G4937" s="44">
        <v>130000</v>
      </c>
      <c r="H4937" s="44">
        <v>44868.62</v>
      </c>
      <c r="I4937" s="44">
        <v>54999.99</v>
      </c>
      <c r="J4937" s="68">
        <f t="shared" si="231"/>
        <v>0.34514323076923081</v>
      </c>
      <c r="K4937" s="43">
        <f t="shared" si="232"/>
        <v>0.42307684615384616</v>
      </c>
      <c r="L4937" s="41" t="str">
        <f t="shared" si="233"/>
        <v>AA</v>
      </c>
      <c r="M4937" s="41" t="s">
        <v>542</v>
      </c>
      <c r="N4937" s="41" t="s">
        <v>417</v>
      </c>
      <c r="O4937" s="41" t="s">
        <v>70</v>
      </c>
    </row>
    <row r="4938" spans="1:15">
      <c r="A4938" s="38">
        <v>40700</v>
      </c>
      <c r="B4938" s="38">
        <v>48219</v>
      </c>
      <c r="C4938" s="131">
        <v>247</v>
      </c>
      <c r="D4938" s="39">
        <v>8.5600000000000009E-2</v>
      </c>
      <c r="E4938" s="39">
        <v>7.9100000000000004E-2</v>
      </c>
      <c r="F4938" s="40">
        <v>118000</v>
      </c>
      <c r="G4938" s="40">
        <v>118000</v>
      </c>
      <c r="H4938" s="40">
        <v>42088.88</v>
      </c>
      <c r="I4938" s="40">
        <v>49999.99</v>
      </c>
      <c r="J4938" s="67">
        <f t="shared" si="231"/>
        <v>0.35668542372881351</v>
      </c>
      <c r="K4938" s="39">
        <f t="shared" si="232"/>
        <v>0.42372872881355933</v>
      </c>
      <c r="L4938" s="2" t="str">
        <f t="shared" si="233"/>
        <v>AA</v>
      </c>
      <c r="M4938" s="2" t="s">
        <v>1221</v>
      </c>
      <c r="N4938" s="2" t="s">
        <v>419</v>
      </c>
      <c r="O4938" s="2" t="s">
        <v>70</v>
      </c>
    </row>
    <row r="4939" spans="1:15">
      <c r="A4939" s="42">
        <v>40308</v>
      </c>
      <c r="B4939" s="42">
        <v>51266</v>
      </c>
      <c r="C4939" s="130">
        <v>360</v>
      </c>
      <c r="D4939" s="43">
        <v>8.5600000000000009E-2</v>
      </c>
      <c r="E4939" s="43">
        <v>7.9100000000000004E-2</v>
      </c>
      <c r="F4939" s="44">
        <v>93000</v>
      </c>
      <c r="G4939" s="44">
        <v>93000</v>
      </c>
      <c r="H4939" s="44">
        <v>34756.25</v>
      </c>
      <c r="I4939" s="44">
        <v>39464.589999999997</v>
      </c>
      <c r="J4939" s="68">
        <f t="shared" si="231"/>
        <v>0.37372311827956989</v>
      </c>
      <c r="K4939" s="43">
        <f t="shared" si="232"/>
        <v>0.42435043010752682</v>
      </c>
      <c r="L4939" s="41" t="str">
        <f t="shared" si="233"/>
        <v>AA</v>
      </c>
      <c r="M4939" s="41" t="s">
        <v>468</v>
      </c>
      <c r="N4939" s="41" t="s">
        <v>421</v>
      </c>
      <c r="O4939" s="41" t="s">
        <v>70</v>
      </c>
    </row>
    <row r="4940" spans="1:15">
      <c r="A4940" s="42">
        <v>40640</v>
      </c>
      <c r="B4940" s="42">
        <v>51598</v>
      </c>
      <c r="C4940" s="130">
        <v>360</v>
      </c>
      <c r="D4940" s="43">
        <v>8.5600000000000009E-2</v>
      </c>
      <c r="E4940" s="43">
        <v>7.9100000000000004E-2</v>
      </c>
      <c r="F4940" s="44">
        <v>141000</v>
      </c>
      <c r="G4940" s="44">
        <v>141000</v>
      </c>
      <c r="H4940" s="44">
        <v>53705.75</v>
      </c>
      <c r="I4940" s="44">
        <v>59999.99</v>
      </c>
      <c r="J4940" s="68">
        <f t="shared" si="231"/>
        <v>0.38089184397163123</v>
      </c>
      <c r="K4940" s="43">
        <f t="shared" si="232"/>
        <v>0.42553184397163119</v>
      </c>
      <c r="L4940" s="41" t="str">
        <f t="shared" si="233"/>
        <v>AA</v>
      </c>
      <c r="M4940" s="41" t="s">
        <v>657</v>
      </c>
      <c r="N4940" s="41" t="s">
        <v>419</v>
      </c>
      <c r="O4940" s="41" t="s">
        <v>70</v>
      </c>
    </row>
    <row r="4941" spans="1:15">
      <c r="A4941" s="42">
        <v>40011</v>
      </c>
      <c r="B4941" s="42">
        <v>50968</v>
      </c>
      <c r="C4941" s="130">
        <v>360</v>
      </c>
      <c r="D4941" s="43">
        <v>8.5600000000000009E-2</v>
      </c>
      <c r="E4941" s="43">
        <v>7.9100000000000004E-2</v>
      </c>
      <c r="F4941" s="44">
        <v>141000</v>
      </c>
      <c r="G4941" s="44">
        <v>141000</v>
      </c>
      <c r="H4941" s="44">
        <v>31336.48</v>
      </c>
      <c r="I4941" s="44">
        <v>60000</v>
      </c>
      <c r="J4941" s="68">
        <f t="shared" si="231"/>
        <v>0.22224453900709221</v>
      </c>
      <c r="K4941" s="43">
        <f t="shared" si="232"/>
        <v>0.42553191489361702</v>
      </c>
      <c r="L4941" s="41" t="str">
        <f t="shared" si="233"/>
        <v>AA</v>
      </c>
      <c r="M4941" s="41" t="s">
        <v>679</v>
      </c>
      <c r="N4941" s="41" t="s">
        <v>424</v>
      </c>
      <c r="O4941" s="41" t="s">
        <v>70</v>
      </c>
    </row>
    <row r="4942" spans="1:15">
      <c r="A4942" s="42">
        <v>40850</v>
      </c>
      <c r="B4942" s="42">
        <v>43893</v>
      </c>
      <c r="C4942" s="130">
        <v>100</v>
      </c>
      <c r="D4942" s="43">
        <v>8.5600000000000009E-2</v>
      </c>
      <c r="E4942" s="43">
        <v>7.9100000000000004E-2</v>
      </c>
      <c r="F4942" s="44">
        <v>121000</v>
      </c>
      <c r="G4942" s="44">
        <v>121000</v>
      </c>
      <c r="H4942" s="44">
        <v>32023.56</v>
      </c>
      <c r="I4942" s="44">
        <v>51499.99</v>
      </c>
      <c r="J4942" s="68">
        <f t="shared" si="231"/>
        <v>0.26465752066115705</v>
      </c>
      <c r="K4942" s="43">
        <f t="shared" si="232"/>
        <v>0.42561975206611569</v>
      </c>
      <c r="L4942" s="41" t="str">
        <f t="shared" si="233"/>
        <v>AA</v>
      </c>
      <c r="M4942" s="41" t="s">
        <v>755</v>
      </c>
      <c r="N4942" s="41" t="s">
        <v>424</v>
      </c>
      <c r="O4942" s="41" t="s">
        <v>70</v>
      </c>
    </row>
    <row r="4943" spans="1:15">
      <c r="A4943" s="42">
        <v>40396</v>
      </c>
      <c r="B4943" s="42">
        <v>51354</v>
      </c>
      <c r="C4943" s="130">
        <v>360</v>
      </c>
      <c r="D4943" s="43">
        <v>8.5600000000000009E-2</v>
      </c>
      <c r="E4943" s="43">
        <v>8.09E-2</v>
      </c>
      <c r="F4943" s="44">
        <v>140000</v>
      </c>
      <c r="G4943" s="44">
        <v>140000</v>
      </c>
      <c r="H4943" s="44">
        <v>52261.16</v>
      </c>
      <c r="I4943" s="44">
        <v>59599.99</v>
      </c>
      <c r="J4943" s="68">
        <f t="shared" si="231"/>
        <v>0.37329400000000001</v>
      </c>
      <c r="K4943" s="43">
        <f t="shared" si="232"/>
        <v>0.42571421428571427</v>
      </c>
      <c r="L4943" s="41" t="str">
        <f t="shared" si="233"/>
        <v>AA</v>
      </c>
      <c r="M4943" s="41" t="s">
        <v>481</v>
      </c>
      <c r="N4943" s="41" t="s">
        <v>417</v>
      </c>
      <c r="O4943" s="41" t="s">
        <v>70</v>
      </c>
    </row>
    <row r="4944" spans="1:15">
      <c r="A4944" s="42">
        <v>40388</v>
      </c>
      <c r="B4944" s="42">
        <v>46536</v>
      </c>
      <c r="C4944" s="130">
        <v>202</v>
      </c>
      <c r="D4944" s="43">
        <v>8.5600000000000009E-2</v>
      </c>
      <c r="E4944" s="43">
        <v>7.9100000000000004E-2</v>
      </c>
      <c r="F4944" s="44">
        <v>115000</v>
      </c>
      <c r="G4944" s="44">
        <v>115000</v>
      </c>
      <c r="H4944" s="44">
        <v>34421.910000000003</v>
      </c>
      <c r="I4944" s="44">
        <v>48979.53</v>
      </c>
      <c r="J4944" s="68">
        <f t="shared" si="231"/>
        <v>0.29932095652173918</v>
      </c>
      <c r="K4944" s="43">
        <f t="shared" si="232"/>
        <v>0.4259089565217391</v>
      </c>
      <c r="L4944" s="41" t="str">
        <f t="shared" si="233"/>
        <v>AA</v>
      </c>
      <c r="M4944" s="41" t="s">
        <v>550</v>
      </c>
      <c r="N4944" s="41" t="s">
        <v>421</v>
      </c>
      <c r="O4944" s="41" t="s">
        <v>70</v>
      </c>
    </row>
    <row r="4945" spans="1:15">
      <c r="A4945" s="42">
        <v>40238</v>
      </c>
      <c r="B4945" s="42">
        <v>47543</v>
      </c>
      <c r="C4945" s="130">
        <v>240</v>
      </c>
      <c r="D4945" s="43">
        <v>8.5600000000000009E-2</v>
      </c>
      <c r="E4945" s="43">
        <v>7.9100000000000004E-2</v>
      </c>
      <c r="F4945" s="44">
        <v>150000</v>
      </c>
      <c r="G4945" s="44">
        <v>150000</v>
      </c>
      <c r="H4945" s="44">
        <v>49941.5</v>
      </c>
      <c r="I4945" s="44">
        <v>63999.99</v>
      </c>
      <c r="J4945" s="68">
        <f t="shared" si="231"/>
        <v>0.33294333333333331</v>
      </c>
      <c r="K4945" s="43">
        <f t="shared" si="232"/>
        <v>0.42666660000000001</v>
      </c>
      <c r="L4945" s="41" t="str">
        <f t="shared" si="233"/>
        <v>AA</v>
      </c>
      <c r="M4945" s="41" t="s">
        <v>564</v>
      </c>
      <c r="N4945" s="41" t="s">
        <v>417</v>
      </c>
      <c r="O4945" s="41" t="s">
        <v>70</v>
      </c>
    </row>
    <row r="4946" spans="1:15">
      <c r="A4946" s="38">
        <v>40109</v>
      </c>
      <c r="B4946" s="38">
        <v>51066</v>
      </c>
      <c r="C4946" s="131">
        <v>360</v>
      </c>
      <c r="D4946" s="39">
        <v>8.5600000000000009E-2</v>
      </c>
      <c r="E4946" s="39">
        <v>7.9100000000000004E-2</v>
      </c>
      <c r="F4946" s="40">
        <v>140500</v>
      </c>
      <c r="G4946" s="40">
        <v>140500</v>
      </c>
      <c r="H4946" s="40">
        <v>51067.42</v>
      </c>
      <c r="I4946" s="40">
        <v>59999.99</v>
      </c>
      <c r="J4946" s="67">
        <f t="shared" si="231"/>
        <v>0.3634691814946619</v>
      </c>
      <c r="K4946" s="39">
        <f t="shared" si="232"/>
        <v>0.42704619217081852</v>
      </c>
      <c r="L4946" s="2" t="str">
        <f t="shared" si="233"/>
        <v>AA</v>
      </c>
      <c r="M4946" s="2" t="s">
        <v>1276</v>
      </c>
      <c r="N4946" s="2" t="s">
        <v>416</v>
      </c>
      <c r="O4946" s="2" t="s">
        <v>70</v>
      </c>
    </row>
    <row r="4947" spans="1:15">
      <c r="A4947" s="38">
        <v>40830</v>
      </c>
      <c r="B4947" s="38">
        <v>51788</v>
      </c>
      <c r="C4947" s="131">
        <v>360</v>
      </c>
      <c r="D4947" s="39">
        <v>8.5600000000000009E-2</v>
      </c>
      <c r="E4947" s="39">
        <v>7.9100000000000004E-2</v>
      </c>
      <c r="F4947" s="40">
        <v>150000</v>
      </c>
      <c r="G4947" s="40">
        <v>150000</v>
      </c>
      <c r="H4947" s="40">
        <v>57964.81</v>
      </c>
      <c r="I4947" s="40">
        <v>64099.99</v>
      </c>
      <c r="J4947" s="67">
        <f t="shared" si="231"/>
        <v>0.38643206666666663</v>
      </c>
      <c r="K4947" s="39">
        <f t="shared" si="232"/>
        <v>0.42733326666666666</v>
      </c>
      <c r="L4947" s="2" t="str">
        <f t="shared" si="233"/>
        <v>AA</v>
      </c>
      <c r="M4947" s="2" t="s">
        <v>825</v>
      </c>
      <c r="N4947" s="2" t="s">
        <v>416</v>
      </c>
      <c r="O4947" s="2" t="s">
        <v>70</v>
      </c>
    </row>
    <row r="4948" spans="1:15">
      <c r="A4948" s="42">
        <v>40310</v>
      </c>
      <c r="B4948" s="42">
        <v>51268</v>
      </c>
      <c r="C4948" s="130">
        <v>360</v>
      </c>
      <c r="D4948" s="43">
        <v>8.5600000000000009E-2</v>
      </c>
      <c r="E4948" s="43">
        <v>7.9100000000000004E-2</v>
      </c>
      <c r="F4948" s="44">
        <v>120000</v>
      </c>
      <c r="G4948" s="44">
        <v>120000</v>
      </c>
      <c r="H4948" s="44">
        <v>44658.63</v>
      </c>
      <c r="I4948" s="44">
        <v>51335.08</v>
      </c>
      <c r="J4948" s="68">
        <f t="shared" si="231"/>
        <v>0.37215524999999999</v>
      </c>
      <c r="K4948" s="43">
        <f t="shared" si="232"/>
        <v>0.42779233333333333</v>
      </c>
      <c r="L4948" s="41" t="str">
        <f t="shared" si="233"/>
        <v>AA</v>
      </c>
      <c r="M4948" s="41" t="s">
        <v>584</v>
      </c>
      <c r="N4948" s="41" t="s">
        <v>417</v>
      </c>
      <c r="O4948" s="41" t="s">
        <v>70</v>
      </c>
    </row>
    <row r="4949" spans="1:15">
      <c r="A4949" s="38">
        <v>40539</v>
      </c>
      <c r="B4949" s="38">
        <v>47844</v>
      </c>
      <c r="C4949" s="131">
        <v>240</v>
      </c>
      <c r="D4949" s="39">
        <v>8.5600000000000009E-2</v>
      </c>
      <c r="E4949" s="39">
        <v>7.9100000000000004E-2</v>
      </c>
      <c r="F4949" s="40">
        <v>107000</v>
      </c>
      <c r="G4949" s="40">
        <v>107000</v>
      </c>
      <c r="H4949" s="40">
        <v>40976.28</v>
      </c>
      <c r="I4949" s="40">
        <v>45810</v>
      </c>
      <c r="J4949" s="67">
        <f t="shared" si="231"/>
        <v>0.3829558878504673</v>
      </c>
      <c r="K4949" s="39">
        <f t="shared" si="232"/>
        <v>0.42813084112149535</v>
      </c>
      <c r="L4949" s="2" t="str">
        <f t="shared" si="233"/>
        <v>AA</v>
      </c>
      <c r="M4949" s="2" t="s">
        <v>538</v>
      </c>
      <c r="N4949" s="2" t="s">
        <v>417</v>
      </c>
      <c r="O4949" s="2" t="s">
        <v>70</v>
      </c>
    </row>
    <row r="4950" spans="1:15">
      <c r="A4950" s="42">
        <v>40731</v>
      </c>
      <c r="B4950" s="42">
        <v>51689</v>
      </c>
      <c r="C4950" s="130">
        <v>360</v>
      </c>
      <c r="D4950" s="43">
        <v>8.5600000000000009E-2</v>
      </c>
      <c r="E4950" s="43">
        <v>7.9100000000000004E-2</v>
      </c>
      <c r="F4950" s="44">
        <v>144722</v>
      </c>
      <c r="G4950" s="44">
        <v>144722</v>
      </c>
      <c r="H4950" s="44">
        <v>56266.5</v>
      </c>
      <c r="I4950" s="44">
        <v>62001.22</v>
      </c>
      <c r="J4950" s="68">
        <f t="shared" si="231"/>
        <v>0.38879023230745846</v>
      </c>
      <c r="K4950" s="43">
        <f t="shared" si="232"/>
        <v>0.42841599756775062</v>
      </c>
      <c r="L4950" s="41" t="str">
        <f t="shared" si="233"/>
        <v>AA</v>
      </c>
      <c r="M4950" s="41" t="s">
        <v>1200</v>
      </c>
      <c r="N4950" s="41" t="s">
        <v>422</v>
      </c>
      <c r="O4950" s="41" t="s">
        <v>70</v>
      </c>
    </row>
    <row r="4951" spans="1:15">
      <c r="A4951" s="38">
        <v>40102</v>
      </c>
      <c r="B4951" s="38">
        <v>46615</v>
      </c>
      <c r="C4951" s="131">
        <v>214</v>
      </c>
      <c r="D4951" s="39">
        <v>8.5600000000000009E-2</v>
      </c>
      <c r="E4951" s="39">
        <v>7.9100000000000004E-2</v>
      </c>
      <c r="F4951" s="40">
        <v>110178.1</v>
      </c>
      <c r="G4951" s="40">
        <v>110178.1</v>
      </c>
      <c r="H4951" s="40">
        <v>34281.19</v>
      </c>
      <c r="I4951" s="40">
        <v>47203.59</v>
      </c>
      <c r="J4951" s="67">
        <f t="shared" si="231"/>
        <v>0.31114341234782594</v>
      </c>
      <c r="K4951" s="39">
        <f t="shared" si="232"/>
        <v>0.42842987853302966</v>
      </c>
      <c r="L4951" s="2" t="str">
        <f t="shared" si="233"/>
        <v>AA</v>
      </c>
      <c r="M4951" s="2" t="s">
        <v>520</v>
      </c>
      <c r="N4951" s="2" t="s">
        <v>429</v>
      </c>
      <c r="O4951" s="2" t="s">
        <v>70</v>
      </c>
    </row>
    <row r="4952" spans="1:15">
      <c r="A4952" s="42">
        <v>40323</v>
      </c>
      <c r="B4952" s="42">
        <v>51281</v>
      </c>
      <c r="C4952" s="130">
        <v>360</v>
      </c>
      <c r="D4952" s="43">
        <v>8.5600000000000009E-2</v>
      </c>
      <c r="E4952" s="43">
        <v>8.09E-2</v>
      </c>
      <c r="F4952" s="44">
        <v>90000</v>
      </c>
      <c r="G4952" s="44">
        <v>90000</v>
      </c>
      <c r="H4952" s="44">
        <v>33584.17</v>
      </c>
      <c r="I4952" s="44">
        <v>38561.85</v>
      </c>
      <c r="J4952" s="68">
        <f t="shared" si="231"/>
        <v>0.37315744444444443</v>
      </c>
      <c r="K4952" s="43">
        <f t="shared" si="232"/>
        <v>0.42846499999999998</v>
      </c>
      <c r="L4952" s="41" t="str">
        <f t="shared" si="233"/>
        <v>AA</v>
      </c>
      <c r="M4952" s="41" t="s">
        <v>888</v>
      </c>
      <c r="N4952" s="41" t="s">
        <v>416</v>
      </c>
      <c r="O4952" s="41" t="s">
        <v>70</v>
      </c>
    </row>
    <row r="4953" spans="1:15">
      <c r="A4953" s="38">
        <v>40413</v>
      </c>
      <c r="B4953" s="38">
        <v>44250</v>
      </c>
      <c r="C4953" s="131">
        <v>126</v>
      </c>
      <c r="D4953" s="39">
        <v>8.5600000000000009E-2</v>
      </c>
      <c r="E4953" s="39">
        <v>7.9100000000000004E-2</v>
      </c>
      <c r="F4953" s="40">
        <v>140000</v>
      </c>
      <c r="G4953" s="40">
        <v>140000</v>
      </c>
      <c r="H4953" s="40">
        <v>34287.08</v>
      </c>
      <c r="I4953" s="40">
        <v>59999.99</v>
      </c>
      <c r="J4953" s="67">
        <f t="shared" si="231"/>
        <v>0.24490771428571431</v>
      </c>
      <c r="K4953" s="39">
        <f t="shared" si="232"/>
        <v>0.4285713571428571</v>
      </c>
      <c r="L4953" s="2" t="str">
        <f t="shared" si="233"/>
        <v>AA</v>
      </c>
      <c r="M4953" s="2" t="s">
        <v>454</v>
      </c>
      <c r="N4953" s="2" t="s">
        <v>416</v>
      </c>
      <c r="O4953" s="2" t="s">
        <v>70</v>
      </c>
    </row>
    <row r="4954" spans="1:15">
      <c r="A4954" s="42">
        <v>39974</v>
      </c>
      <c r="B4954" s="42">
        <v>46183</v>
      </c>
      <c r="C4954" s="130">
        <v>204</v>
      </c>
      <c r="D4954" s="43">
        <v>8.5600000000000009E-2</v>
      </c>
      <c r="E4954" s="43">
        <v>7.9100000000000004E-2</v>
      </c>
      <c r="F4954" s="44">
        <v>140000</v>
      </c>
      <c r="G4954" s="44">
        <v>140000</v>
      </c>
      <c r="H4954" s="44">
        <v>41517.65</v>
      </c>
      <c r="I4954" s="44">
        <v>59999.99</v>
      </c>
      <c r="J4954" s="68">
        <f t="shared" si="231"/>
        <v>0.29655464285714289</v>
      </c>
      <c r="K4954" s="43">
        <f t="shared" si="232"/>
        <v>0.4285713571428571</v>
      </c>
      <c r="L4954" s="41" t="str">
        <f t="shared" si="233"/>
        <v>AA</v>
      </c>
      <c r="M4954" s="41" t="s">
        <v>594</v>
      </c>
      <c r="N4954" s="41" t="s">
        <v>419</v>
      </c>
      <c r="O4954" s="41" t="s">
        <v>70</v>
      </c>
    </row>
    <row r="4955" spans="1:15">
      <c r="A4955" s="38">
        <v>40847</v>
      </c>
      <c r="B4955" s="38">
        <v>46326</v>
      </c>
      <c r="C4955" s="131">
        <v>180</v>
      </c>
      <c r="D4955" s="39">
        <v>8.5600000000000009E-2</v>
      </c>
      <c r="E4955" s="39">
        <v>7.9100000000000004E-2</v>
      </c>
      <c r="F4955" s="40">
        <v>140000</v>
      </c>
      <c r="G4955" s="40">
        <v>140000</v>
      </c>
      <c r="H4955" s="40">
        <v>50543.67</v>
      </c>
      <c r="I4955" s="40">
        <v>60000</v>
      </c>
      <c r="J4955" s="67">
        <f t="shared" si="231"/>
        <v>0.3610262142857143</v>
      </c>
      <c r="K4955" s="39">
        <f t="shared" si="232"/>
        <v>0.42857142857142855</v>
      </c>
      <c r="L4955" s="2" t="str">
        <f t="shared" si="233"/>
        <v>AA</v>
      </c>
      <c r="M4955" s="2" t="s">
        <v>567</v>
      </c>
      <c r="N4955" s="2" t="s">
        <v>417</v>
      </c>
      <c r="O4955" s="2" t="s">
        <v>70</v>
      </c>
    </row>
    <row r="4956" spans="1:15">
      <c r="A4956" s="42">
        <v>40556</v>
      </c>
      <c r="B4956" s="42">
        <v>51514</v>
      </c>
      <c r="C4956" s="130">
        <v>360</v>
      </c>
      <c r="D4956" s="43">
        <v>8.5600000000000009E-2</v>
      </c>
      <c r="E4956" s="43">
        <v>7.9100000000000004E-2</v>
      </c>
      <c r="F4956" s="44">
        <v>140000</v>
      </c>
      <c r="G4956" s="44">
        <v>140000</v>
      </c>
      <c r="H4956" s="44">
        <v>53811.19</v>
      </c>
      <c r="I4956" s="44">
        <v>60000</v>
      </c>
      <c r="J4956" s="68">
        <f t="shared" si="231"/>
        <v>0.38436564285714286</v>
      </c>
      <c r="K4956" s="43">
        <f t="shared" si="232"/>
        <v>0.42857142857142855</v>
      </c>
      <c r="L4956" s="41" t="str">
        <f t="shared" si="233"/>
        <v>AA</v>
      </c>
      <c r="M4956" s="41" t="s">
        <v>1656</v>
      </c>
      <c r="N4956" s="41" t="s">
        <v>424</v>
      </c>
      <c r="O4956" s="41" t="s">
        <v>70</v>
      </c>
    </row>
    <row r="4957" spans="1:15">
      <c r="A4957" s="42">
        <v>40374</v>
      </c>
      <c r="B4957" s="42">
        <v>49505</v>
      </c>
      <c r="C4957" s="130">
        <v>300</v>
      </c>
      <c r="D4957" s="43">
        <v>8.5600000000000009E-2</v>
      </c>
      <c r="E4957" s="43">
        <v>7.9100000000000004E-2</v>
      </c>
      <c r="F4957" s="44">
        <v>108000</v>
      </c>
      <c r="G4957" s="44">
        <v>108000</v>
      </c>
      <c r="H4957" s="44">
        <v>40019.120000000003</v>
      </c>
      <c r="I4957" s="44">
        <v>46370.82</v>
      </c>
      <c r="J4957" s="68">
        <f t="shared" si="231"/>
        <v>0.37054740740740744</v>
      </c>
      <c r="K4957" s="43">
        <f t="shared" si="232"/>
        <v>0.42935944444444446</v>
      </c>
      <c r="L4957" s="41" t="str">
        <f t="shared" si="233"/>
        <v>AA</v>
      </c>
      <c r="M4957" s="41" t="s">
        <v>854</v>
      </c>
      <c r="N4957" s="41" t="s">
        <v>417</v>
      </c>
      <c r="O4957" s="41" t="s">
        <v>70</v>
      </c>
    </row>
    <row r="4958" spans="1:15">
      <c r="A4958" s="38">
        <v>40088</v>
      </c>
      <c r="B4958" s="38">
        <v>46693</v>
      </c>
      <c r="C4958" s="131">
        <v>217</v>
      </c>
      <c r="D4958" s="39">
        <v>8.5600000000000009E-2</v>
      </c>
      <c r="E4958" s="39">
        <v>7.9100000000000004E-2</v>
      </c>
      <c r="F4958" s="40">
        <v>135000</v>
      </c>
      <c r="G4958" s="40">
        <v>135000</v>
      </c>
      <c r="H4958" s="40">
        <v>42399.88</v>
      </c>
      <c r="I4958" s="40">
        <v>57999.99</v>
      </c>
      <c r="J4958" s="67">
        <f t="shared" si="231"/>
        <v>0.31407318518518518</v>
      </c>
      <c r="K4958" s="39">
        <f t="shared" si="232"/>
        <v>0.42962955555555554</v>
      </c>
      <c r="L4958" s="2" t="str">
        <f t="shared" si="233"/>
        <v>AA</v>
      </c>
      <c r="M4958" s="2" t="s">
        <v>615</v>
      </c>
      <c r="N4958" s="2" t="s">
        <v>417</v>
      </c>
      <c r="O4958" s="2" t="s">
        <v>70</v>
      </c>
    </row>
    <row r="4959" spans="1:15">
      <c r="A4959" s="42">
        <v>40038</v>
      </c>
      <c r="B4959" s="42">
        <v>47343</v>
      </c>
      <c r="C4959" s="130">
        <v>240</v>
      </c>
      <c r="D4959" s="43">
        <v>8.5600000000000009E-2</v>
      </c>
      <c r="E4959" s="43">
        <v>7.9100000000000004E-2</v>
      </c>
      <c r="F4959" s="44">
        <v>116100</v>
      </c>
      <c r="G4959" s="44">
        <v>116100</v>
      </c>
      <c r="H4959" s="44">
        <v>37580.01</v>
      </c>
      <c r="I4959" s="44">
        <v>49999.99</v>
      </c>
      <c r="J4959" s="68">
        <f t="shared" si="231"/>
        <v>0.32368656330749357</v>
      </c>
      <c r="K4959" s="43">
        <f t="shared" si="232"/>
        <v>0.4306631352282515</v>
      </c>
      <c r="L4959" s="41" t="str">
        <f t="shared" si="233"/>
        <v>AA</v>
      </c>
      <c r="M4959" s="41" t="s">
        <v>1043</v>
      </c>
      <c r="N4959" s="41" t="s">
        <v>424</v>
      </c>
      <c r="O4959" s="41" t="s">
        <v>70</v>
      </c>
    </row>
    <row r="4960" spans="1:15">
      <c r="A4960" s="42">
        <v>40333</v>
      </c>
      <c r="B4960" s="42">
        <v>47638</v>
      </c>
      <c r="C4960" s="130">
        <v>240</v>
      </c>
      <c r="D4960" s="43">
        <v>8.5600000000000009E-2</v>
      </c>
      <c r="E4960" s="43">
        <v>7.9100000000000004E-2</v>
      </c>
      <c r="F4960" s="44">
        <v>109100</v>
      </c>
      <c r="G4960" s="44">
        <v>109100</v>
      </c>
      <c r="H4960" s="44">
        <v>37272.42</v>
      </c>
      <c r="I4960" s="44">
        <v>46999.99</v>
      </c>
      <c r="J4960" s="68">
        <f t="shared" si="231"/>
        <v>0.34163538038496788</v>
      </c>
      <c r="K4960" s="43">
        <f t="shared" si="232"/>
        <v>0.43079734188817598</v>
      </c>
      <c r="L4960" s="41" t="str">
        <f t="shared" si="233"/>
        <v>AA</v>
      </c>
      <c r="M4960" s="41" t="s">
        <v>653</v>
      </c>
      <c r="N4960" s="41" t="s">
        <v>421</v>
      </c>
      <c r="O4960" s="41" t="s">
        <v>70</v>
      </c>
    </row>
    <row r="4961" spans="1:15">
      <c r="A4961" s="42">
        <v>40392</v>
      </c>
      <c r="B4961" s="42">
        <v>47697</v>
      </c>
      <c r="C4961" s="130">
        <v>240</v>
      </c>
      <c r="D4961" s="43">
        <v>8.5600000000000009E-2</v>
      </c>
      <c r="E4961" s="43">
        <v>7.9100000000000004E-2</v>
      </c>
      <c r="F4961" s="44">
        <v>116000</v>
      </c>
      <c r="G4961" s="44">
        <v>116000</v>
      </c>
      <c r="H4961" s="44">
        <v>38092.51</v>
      </c>
      <c r="I4961" s="44">
        <v>49999.99</v>
      </c>
      <c r="J4961" s="68">
        <f t="shared" si="231"/>
        <v>0.32838370689655172</v>
      </c>
      <c r="K4961" s="43">
        <f t="shared" si="232"/>
        <v>0.4310343965517241</v>
      </c>
      <c r="L4961" s="41" t="str">
        <f t="shared" si="233"/>
        <v>AA</v>
      </c>
      <c r="M4961" s="41" t="s">
        <v>273</v>
      </c>
      <c r="N4961" s="41" t="s">
        <v>424</v>
      </c>
      <c r="O4961" s="41" t="s">
        <v>70</v>
      </c>
    </row>
    <row r="4962" spans="1:15">
      <c r="A4962" s="42">
        <v>40378</v>
      </c>
      <c r="B4962" s="42">
        <v>49418</v>
      </c>
      <c r="C4962" s="130">
        <v>297</v>
      </c>
      <c r="D4962" s="43">
        <v>8.5600000000000009E-2</v>
      </c>
      <c r="E4962" s="43">
        <v>8.09E-2</v>
      </c>
      <c r="F4962" s="44">
        <v>138000</v>
      </c>
      <c r="G4962" s="44">
        <v>138000</v>
      </c>
      <c r="H4962" s="44">
        <v>50036.73</v>
      </c>
      <c r="I4962" s="44">
        <v>59499.99</v>
      </c>
      <c r="J4962" s="68">
        <f t="shared" si="231"/>
        <v>0.36258500000000005</v>
      </c>
      <c r="K4962" s="43">
        <f t="shared" si="232"/>
        <v>0.43115934782608695</v>
      </c>
      <c r="L4962" s="41" t="str">
        <f t="shared" si="233"/>
        <v>AA</v>
      </c>
      <c r="M4962" s="41" t="s">
        <v>539</v>
      </c>
      <c r="N4962" s="41" t="s">
        <v>429</v>
      </c>
      <c r="O4962" s="41" t="s">
        <v>70</v>
      </c>
    </row>
    <row r="4963" spans="1:15">
      <c r="A4963" s="38">
        <v>40051</v>
      </c>
      <c r="B4963" s="38">
        <v>51008</v>
      </c>
      <c r="C4963" s="131">
        <v>360</v>
      </c>
      <c r="D4963" s="39">
        <v>8.5600000000000009E-2</v>
      </c>
      <c r="E4963" s="39">
        <v>7.9100000000000004E-2</v>
      </c>
      <c r="F4963" s="40">
        <v>100000</v>
      </c>
      <c r="G4963" s="40">
        <v>100000</v>
      </c>
      <c r="H4963" s="40">
        <v>36481.269999999997</v>
      </c>
      <c r="I4963" s="40">
        <v>43120.12</v>
      </c>
      <c r="J4963" s="67">
        <f t="shared" si="231"/>
        <v>0.36481269999999999</v>
      </c>
      <c r="K4963" s="39">
        <f t="shared" si="232"/>
        <v>0.43120120000000001</v>
      </c>
      <c r="L4963" s="2" t="str">
        <f t="shared" si="233"/>
        <v>AA</v>
      </c>
      <c r="M4963" s="2" t="s">
        <v>192</v>
      </c>
      <c r="N4963" s="2" t="s">
        <v>417</v>
      </c>
      <c r="O4963" s="2" t="s">
        <v>70</v>
      </c>
    </row>
    <row r="4964" spans="1:15">
      <c r="A4964" s="38">
        <v>40553</v>
      </c>
      <c r="B4964" s="38">
        <v>51511</v>
      </c>
      <c r="C4964" s="131">
        <v>360</v>
      </c>
      <c r="D4964" s="39">
        <v>8.5600000000000009E-2</v>
      </c>
      <c r="E4964" s="39">
        <v>7.9100000000000004E-2</v>
      </c>
      <c r="F4964" s="40">
        <v>103000</v>
      </c>
      <c r="G4964" s="40">
        <v>103000</v>
      </c>
      <c r="H4964" s="40">
        <v>40337.019999999997</v>
      </c>
      <c r="I4964" s="40">
        <v>44633.08</v>
      </c>
      <c r="J4964" s="67">
        <f t="shared" si="231"/>
        <v>0.39162155339805821</v>
      </c>
      <c r="K4964" s="39">
        <f t="shared" si="232"/>
        <v>0.43333087378640778</v>
      </c>
      <c r="L4964" s="2" t="str">
        <f t="shared" si="233"/>
        <v>AA</v>
      </c>
      <c r="M4964" s="2" t="s">
        <v>1216</v>
      </c>
      <c r="N4964" s="2" t="s">
        <v>424</v>
      </c>
      <c r="O4964" s="2" t="s">
        <v>70</v>
      </c>
    </row>
    <row r="4965" spans="1:15">
      <c r="A4965" s="42">
        <v>40653</v>
      </c>
      <c r="B4965" s="42">
        <v>44306</v>
      </c>
      <c r="C4965" s="130">
        <v>120</v>
      </c>
      <c r="D4965" s="43">
        <v>8.5600000000000009E-2</v>
      </c>
      <c r="E4965" s="43">
        <v>7.9100000000000004E-2</v>
      </c>
      <c r="F4965" s="44">
        <v>150000</v>
      </c>
      <c r="G4965" s="44">
        <v>150000</v>
      </c>
      <c r="H4965" s="44">
        <v>41145.1</v>
      </c>
      <c r="I4965" s="44">
        <v>64999.99</v>
      </c>
      <c r="J4965" s="68">
        <f t="shared" si="231"/>
        <v>0.27430066666666664</v>
      </c>
      <c r="K4965" s="43">
        <f t="shared" si="232"/>
        <v>0.43333326666666666</v>
      </c>
      <c r="L4965" s="41" t="str">
        <f t="shared" si="233"/>
        <v>AA</v>
      </c>
      <c r="M4965" s="41" t="s">
        <v>510</v>
      </c>
      <c r="N4965" s="41" t="s">
        <v>421</v>
      </c>
      <c r="O4965" s="41" t="s">
        <v>70</v>
      </c>
    </row>
    <row r="4966" spans="1:15">
      <c r="A4966" s="38">
        <v>40186</v>
      </c>
      <c r="B4966" s="38">
        <v>45420</v>
      </c>
      <c r="C4966" s="131">
        <v>172</v>
      </c>
      <c r="D4966" s="39">
        <v>8.5600000000000009E-2</v>
      </c>
      <c r="E4966" s="39">
        <v>8.09E-2</v>
      </c>
      <c r="F4966" s="40">
        <v>150000</v>
      </c>
      <c r="G4966" s="40">
        <v>150000</v>
      </c>
      <c r="H4966" s="40">
        <v>42714.31</v>
      </c>
      <c r="I4966" s="40">
        <v>64999.99</v>
      </c>
      <c r="J4966" s="67">
        <f t="shared" si="231"/>
        <v>0.28476206666666665</v>
      </c>
      <c r="K4966" s="39">
        <f t="shared" si="232"/>
        <v>0.43333326666666666</v>
      </c>
      <c r="L4966" s="2" t="str">
        <f t="shared" si="233"/>
        <v>AA</v>
      </c>
      <c r="M4966" s="2" t="s">
        <v>586</v>
      </c>
      <c r="N4966" s="2" t="s">
        <v>416</v>
      </c>
      <c r="O4966" s="2" t="s">
        <v>70</v>
      </c>
    </row>
    <row r="4967" spans="1:15">
      <c r="A4967" s="42">
        <v>40444</v>
      </c>
      <c r="B4967" s="42">
        <v>49575</v>
      </c>
      <c r="C4967" s="130">
        <v>300</v>
      </c>
      <c r="D4967" s="43">
        <v>8.5600000000000009E-2</v>
      </c>
      <c r="E4967" s="43">
        <v>7.9100000000000004E-2</v>
      </c>
      <c r="F4967" s="44">
        <v>150000</v>
      </c>
      <c r="G4967" s="44">
        <v>150000</v>
      </c>
      <c r="H4967" s="44">
        <v>56244.74</v>
      </c>
      <c r="I4967" s="44">
        <v>65000</v>
      </c>
      <c r="J4967" s="68">
        <f t="shared" si="231"/>
        <v>0.37496493333333331</v>
      </c>
      <c r="K4967" s="43">
        <f t="shared" si="232"/>
        <v>0.43333333333333335</v>
      </c>
      <c r="L4967" s="41" t="str">
        <f t="shared" si="233"/>
        <v>AA</v>
      </c>
      <c r="M4967" s="41" t="s">
        <v>1074</v>
      </c>
      <c r="N4967" s="41" t="s">
        <v>422</v>
      </c>
      <c r="O4967" s="41" t="s">
        <v>70</v>
      </c>
    </row>
    <row r="4968" spans="1:15">
      <c r="A4968" s="38">
        <v>40389</v>
      </c>
      <c r="B4968" s="38">
        <v>49033</v>
      </c>
      <c r="C4968" s="131">
        <v>284</v>
      </c>
      <c r="D4968" s="39">
        <v>8.5600000000000009E-2</v>
      </c>
      <c r="E4968" s="39">
        <v>7.9100000000000004E-2</v>
      </c>
      <c r="F4968" s="40">
        <v>92000</v>
      </c>
      <c r="G4968" s="40">
        <v>92000</v>
      </c>
      <c r="H4968" s="40">
        <v>33268.53</v>
      </c>
      <c r="I4968" s="40">
        <v>39999.99</v>
      </c>
      <c r="J4968" s="67">
        <f t="shared" si="231"/>
        <v>0.36161445652173912</v>
      </c>
      <c r="K4968" s="39">
        <f t="shared" si="232"/>
        <v>0.43478249999999996</v>
      </c>
      <c r="L4968" s="2" t="str">
        <f t="shared" si="233"/>
        <v>AA</v>
      </c>
      <c r="M4968" s="2" t="s">
        <v>550</v>
      </c>
      <c r="N4968" s="2" t="s">
        <v>421</v>
      </c>
      <c r="O4968" s="2" t="s">
        <v>70</v>
      </c>
    </row>
    <row r="4969" spans="1:15">
      <c r="A4969" s="42">
        <v>40204</v>
      </c>
      <c r="B4969" s="42">
        <v>51161</v>
      </c>
      <c r="C4969" s="130">
        <v>360</v>
      </c>
      <c r="D4969" s="43">
        <v>8.5600000000000009E-2</v>
      </c>
      <c r="E4969" s="43">
        <v>7.9100000000000004E-2</v>
      </c>
      <c r="F4969" s="44">
        <v>115000</v>
      </c>
      <c r="G4969" s="44">
        <v>115000</v>
      </c>
      <c r="H4969" s="44">
        <v>43119.95</v>
      </c>
      <c r="I4969" s="44">
        <v>49999.99</v>
      </c>
      <c r="J4969" s="68">
        <f t="shared" si="231"/>
        <v>0.37495608695652172</v>
      </c>
      <c r="K4969" s="43">
        <f t="shared" si="232"/>
        <v>0.4347825217391304</v>
      </c>
      <c r="L4969" s="41" t="str">
        <f t="shared" si="233"/>
        <v>AA</v>
      </c>
      <c r="M4969" s="41" t="s">
        <v>555</v>
      </c>
      <c r="N4969" s="41" t="s">
        <v>434</v>
      </c>
      <c r="O4969" s="41" t="s">
        <v>70</v>
      </c>
    </row>
    <row r="4970" spans="1:15">
      <c r="A4970" s="38">
        <v>40602</v>
      </c>
      <c r="B4970" s="38">
        <v>51560</v>
      </c>
      <c r="C4970" s="131">
        <v>360</v>
      </c>
      <c r="D4970" s="39">
        <v>8.5600000000000009E-2</v>
      </c>
      <c r="E4970" s="39">
        <v>7.9100000000000004E-2</v>
      </c>
      <c r="F4970" s="40">
        <v>115000</v>
      </c>
      <c r="G4970" s="40">
        <v>115000</v>
      </c>
      <c r="H4970" s="40">
        <v>38637.11</v>
      </c>
      <c r="I4970" s="40">
        <v>49999.99</v>
      </c>
      <c r="J4970" s="67">
        <f t="shared" si="231"/>
        <v>0.33597486956521738</v>
      </c>
      <c r="K4970" s="39">
        <f t="shared" si="232"/>
        <v>0.4347825217391304</v>
      </c>
      <c r="L4970" s="2" t="str">
        <f t="shared" si="233"/>
        <v>AA</v>
      </c>
      <c r="M4970" s="2" t="s">
        <v>619</v>
      </c>
      <c r="N4970" s="2" t="s">
        <v>427</v>
      </c>
      <c r="O4970" s="2" t="s">
        <v>70</v>
      </c>
    </row>
    <row r="4971" spans="1:15">
      <c r="A4971" s="38">
        <v>40323</v>
      </c>
      <c r="B4971" s="38">
        <v>49454</v>
      </c>
      <c r="C4971" s="131">
        <v>300</v>
      </c>
      <c r="D4971" s="39">
        <v>8.5600000000000009E-2</v>
      </c>
      <c r="E4971" s="39">
        <v>7.9100000000000004E-2</v>
      </c>
      <c r="F4971" s="40">
        <v>150000</v>
      </c>
      <c r="G4971" s="40">
        <v>150000</v>
      </c>
      <c r="H4971" s="40">
        <v>55029.51</v>
      </c>
      <c r="I4971" s="40">
        <v>65365.08</v>
      </c>
      <c r="J4971" s="67">
        <f t="shared" si="231"/>
        <v>0.36686340000000001</v>
      </c>
      <c r="K4971" s="39">
        <f t="shared" si="232"/>
        <v>0.43576720000000002</v>
      </c>
      <c r="L4971" s="2" t="str">
        <f t="shared" si="233"/>
        <v>AA</v>
      </c>
      <c r="M4971" s="2" t="s">
        <v>555</v>
      </c>
      <c r="N4971" s="2" t="s">
        <v>434</v>
      </c>
      <c r="O4971" s="2" t="s">
        <v>70</v>
      </c>
    </row>
    <row r="4972" spans="1:15">
      <c r="A4972" s="42">
        <v>40721</v>
      </c>
      <c r="B4972" s="42">
        <v>51679</v>
      </c>
      <c r="C4972" s="130">
        <v>360</v>
      </c>
      <c r="D4972" s="43">
        <v>8.5600000000000009E-2</v>
      </c>
      <c r="E4972" s="43">
        <v>7.9100000000000004E-2</v>
      </c>
      <c r="F4972" s="44">
        <v>77000</v>
      </c>
      <c r="G4972" s="44">
        <v>77000</v>
      </c>
      <c r="H4972" s="44">
        <v>30529.26</v>
      </c>
      <c r="I4972" s="44">
        <v>33600</v>
      </c>
      <c r="J4972" s="68">
        <f t="shared" si="231"/>
        <v>0.39648389610389606</v>
      </c>
      <c r="K4972" s="43">
        <f t="shared" si="232"/>
        <v>0.43636363636363634</v>
      </c>
      <c r="L4972" s="41" t="str">
        <f t="shared" si="233"/>
        <v>AA</v>
      </c>
      <c r="M4972" s="41" t="s">
        <v>1635</v>
      </c>
      <c r="N4972" s="41" t="s">
        <v>416</v>
      </c>
      <c r="O4972" s="41" t="s">
        <v>70</v>
      </c>
    </row>
    <row r="4973" spans="1:15">
      <c r="A4973" s="38">
        <v>40046</v>
      </c>
      <c r="B4973" s="38">
        <v>48600</v>
      </c>
      <c r="C4973" s="131">
        <v>281</v>
      </c>
      <c r="D4973" s="39">
        <v>8.5600000000000009E-2</v>
      </c>
      <c r="E4973" s="39">
        <v>7.9100000000000004E-2</v>
      </c>
      <c r="F4973" s="40">
        <v>144000</v>
      </c>
      <c r="G4973" s="40">
        <v>144000</v>
      </c>
      <c r="H4973" s="40">
        <v>49940.55</v>
      </c>
      <c r="I4973" s="40">
        <v>62999.99</v>
      </c>
      <c r="J4973" s="67">
        <f t="shared" si="231"/>
        <v>0.34680937500000003</v>
      </c>
      <c r="K4973" s="39">
        <f t="shared" si="232"/>
        <v>0.43749993055555553</v>
      </c>
      <c r="L4973" s="2" t="str">
        <f t="shared" si="233"/>
        <v>AA</v>
      </c>
      <c r="M4973" s="2" t="s">
        <v>475</v>
      </c>
      <c r="N4973" s="2" t="s">
        <v>427</v>
      </c>
      <c r="O4973" s="2" t="s">
        <v>70</v>
      </c>
    </row>
    <row r="4974" spans="1:15">
      <c r="A4974" s="38">
        <v>40014</v>
      </c>
      <c r="B4974" s="38">
        <v>45493</v>
      </c>
      <c r="C4974" s="131">
        <v>180</v>
      </c>
      <c r="D4974" s="39">
        <v>8.5600000000000009E-2</v>
      </c>
      <c r="E4974" s="39">
        <v>7.9100000000000004E-2</v>
      </c>
      <c r="F4974" s="40">
        <v>130000</v>
      </c>
      <c r="G4974" s="40">
        <v>130000</v>
      </c>
      <c r="H4974" s="40">
        <v>37033.1</v>
      </c>
      <c r="I4974" s="40">
        <v>56876.92</v>
      </c>
      <c r="J4974" s="67">
        <f t="shared" si="231"/>
        <v>0.28487000000000001</v>
      </c>
      <c r="K4974" s="39">
        <f t="shared" si="232"/>
        <v>0.43751476923076921</v>
      </c>
      <c r="L4974" s="2" t="str">
        <f t="shared" si="233"/>
        <v>AA</v>
      </c>
      <c r="M4974" s="2" t="s">
        <v>457</v>
      </c>
      <c r="N4974" s="2" t="s">
        <v>419</v>
      </c>
      <c r="O4974" s="2" t="s">
        <v>70</v>
      </c>
    </row>
    <row r="4975" spans="1:15">
      <c r="A4975" s="42">
        <v>40338</v>
      </c>
      <c r="B4975" s="42">
        <v>51296</v>
      </c>
      <c r="C4975" s="130">
        <v>360</v>
      </c>
      <c r="D4975" s="43">
        <v>8.5600000000000009E-2</v>
      </c>
      <c r="E4975" s="43">
        <v>7.9100000000000004E-2</v>
      </c>
      <c r="F4975" s="44">
        <v>114089.49</v>
      </c>
      <c r="G4975" s="44">
        <v>114089.49</v>
      </c>
      <c r="H4975" s="44">
        <v>44505.32</v>
      </c>
      <c r="I4975" s="44">
        <v>50000</v>
      </c>
      <c r="J4975" s="68">
        <f t="shared" si="231"/>
        <v>0.3900913221717443</v>
      </c>
      <c r="K4975" s="43">
        <f t="shared" si="232"/>
        <v>0.43825246304458015</v>
      </c>
      <c r="L4975" s="41" t="str">
        <f t="shared" si="233"/>
        <v>AA</v>
      </c>
      <c r="M4975" s="41" t="s">
        <v>838</v>
      </c>
      <c r="N4975" s="41" t="s">
        <v>420</v>
      </c>
      <c r="O4975" s="41" t="s">
        <v>70</v>
      </c>
    </row>
    <row r="4976" spans="1:15">
      <c r="A4976" s="42">
        <v>40319</v>
      </c>
      <c r="B4976" s="42">
        <v>47747</v>
      </c>
      <c r="C4976" s="130">
        <v>244</v>
      </c>
      <c r="D4976" s="43">
        <v>8.5600000000000009E-2</v>
      </c>
      <c r="E4976" s="43">
        <v>7.9100000000000004E-2</v>
      </c>
      <c r="F4976" s="44">
        <v>120750</v>
      </c>
      <c r="G4976" s="44">
        <v>120750</v>
      </c>
      <c r="H4976" s="44">
        <v>39456.949999999997</v>
      </c>
      <c r="I4976" s="44">
        <v>52974.14</v>
      </c>
      <c r="J4976" s="68">
        <f t="shared" si="231"/>
        <v>0.32676563146997928</v>
      </c>
      <c r="K4976" s="43">
        <f t="shared" si="232"/>
        <v>0.43870923395445133</v>
      </c>
      <c r="L4976" s="41" t="str">
        <f t="shared" si="233"/>
        <v>AA</v>
      </c>
      <c r="M4976" s="41" t="s">
        <v>464</v>
      </c>
      <c r="N4976" s="41" t="s">
        <v>424</v>
      </c>
      <c r="O4976" s="41" t="s">
        <v>70</v>
      </c>
    </row>
    <row r="4977" spans="1:15">
      <c r="A4977" s="42">
        <v>40417</v>
      </c>
      <c r="B4977" s="42">
        <v>51375</v>
      </c>
      <c r="C4977" s="130">
        <v>360</v>
      </c>
      <c r="D4977" s="43">
        <v>8.5600000000000009E-2</v>
      </c>
      <c r="E4977" s="43">
        <v>7.9100000000000004E-2</v>
      </c>
      <c r="F4977" s="44">
        <v>145000</v>
      </c>
      <c r="G4977" s="44">
        <v>145000</v>
      </c>
      <c r="H4977" s="44">
        <v>56357.9</v>
      </c>
      <c r="I4977" s="44">
        <v>63722.32</v>
      </c>
      <c r="J4977" s="68">
        <f t="shared" si="231"/>
        <v>0.38867517241379312</v>
      </c>
      <c r="K4977" s="43">
        <f t="shared" si="232"/>
        <v>0.43946427586206899</v>
      </c>
      <c r="L4977" s="41" t="str">
        <f t="shared" si="233"/>
        <v>AA</v>
      </c>
      <c r="M4977" s="41" t="s">
        <v>1130</v>
      </c>
      <c r="N4977" s="41" t="s">
        <v>417</v>
      </c>
      <c r="O4977" s="41" t="s">
        <v>70</v>
      </c>
    </row>
    <row r="4978" spans="1:15">
      <c r="A4978" s="42">
        <v>40519</v>
      </c>
      <c r="B4978" s="42">
        <v>50928</v>
      </c>
      <c r="C4978" s="130">
        <v>342</v>
      </c>
      <c r="D4978" s="43">
        <v>8.5600000000000009E-2</v>
      </c>
      <c r="E4978" s="43">
        <v>7.9100000000000004E-2</v>
      </c>
      <c r="F4978" s="44">
        <v>125000</v>
      </c>
      <c r="G4978" s="44">
        <v>125000</v>
      </c>
      <c r="H4978" s="44">
        <v>48367.63</v>
      </c>
      <c r="I4978" s="44">
        <v>54999.99</v>
      </c>
      <c r="J4978" s="68">
        <f t="shared" si="231"/>
        <v>0.38694103999999996</v>
      </c>
      <c r="K4978" s="43">
        <f t="shared" si="232"/>
        <v>0.43999991999999999</v>
      </c>
      <c r="L4978" s="41" t="str">
        <f t="shared" si="233"/>
        <v>AA</v>
      </c>
      <c r="M4978" s="41" t="s">
        <v>633</v>
      </c>
      <c r="N4978" s="41" t="s">
        <v>422</v>
      </c>
      <c r="O4978" s="41" t="s">
        <v>70</v>
      </c>
    </row>
    <row r="4979" spans="1:15">
      <c r="A4979" s="38">
        <v>40785</v>
      </c>
      <c r="B4979" s="38">
        <v>51409</v>
      </c>
      <c r="C4979" s="131">
        <v>349</v>
      </c>
      <c r="D4979" s="39">
        <v>8.5600000000000009E-2</v>
      </c>
      <c r="E4979" s="39">
        <v>7.9100000000000004E-2</v>
      </c>
      <c r="F4979" s="40">
        <v>130000</v>
      </c>
      <c r="G4979" s="40">
        <v>130000</v>
      </c>
      <c r="H4979" s="40">
        <v>51235.32</v>
      </c>
      <c r="I4979" s="40">
        <v>57199.99</v>
      </c>
      <c r="J4979" s="67">
        <f t="shared" si="231"/>
        <v>0.39411784615384615</v>
      </c>
      <c r="K4979" s="39">
        <f t="shared" si="232"/>
        <v>0.43999992307692304</v>
      </c>
      <c r="L4979" s="2" t="str">
        <f t="shared" si="233"/>
        <v>AA</v>
      </c>
      <c r="M4979" s="2" t="s">
        <v>634</v>
      </c>
      <c r="N4979" s="2" t="s">
        <v>421</v>
      </c>
      <c r="O4979" s="2" t="s">
        <v>70</v>
      </c>
    </row>
    <row r="4980" spans="1:15">
      <c r="A4980" s="38">
        <v>40375</v>
      </c>
      <c r="B4980" s="38">
        <v>47680</v>
      </c>
      <c r="C4980" s="131">
        <v>240</v>
      </c>
      <c r="D4980" s="39">
        <v>8.5600000000000009E-2</v>
      </c>
      <c r="E4980" s="39">
        <v>7.9100000000000004E-2</v>
      </c>
      <c r="F4980" s="40">
        <v>90000</v>
      </c>
      <c r="G4980" s="40">
        <v>90000</v>
      </c>
      <c r="H4980" s="40">
        <v>31567.68</v>
      </c>
      <c r="I4980" s="40">
        <v>39651.53</v>
      </c>
      <c r="J4980" s="67">
        <f t="shared" si="231"/>
        <v>0.35075200000000001</v>
      </c>
      <c r="K4980" s="39">
        <f t="shared" si="232"/>
        <v>0.44057255555555552</v>
      </c>
      <c r="L4980" s="2" t="str">
        <f t="shared" si="233"/>
        <v>AA</v>
      </c>
      <c r="M4980" s="2" t="s">
        <v>623</v>
      </c>
      <c r="N4980" s="2" t="s">
        <v>417</v>
      </c>
      <c r="O4980" s="2" t="s">
        <v>70</v>
      </c>
    </row>
    <row r="4981" spans="1:15">
      <c r="A4981" s="42">
        <v>40074</v>
      </c>
      <c r="B4981" s="42">
        <v>49205</v>
      </c>
      <c r="C4981" s="130">
        <v>300</v>
      </c>
      <c r="D4981" s="43">
        <v>8.5600000000000009E-2</v>
      </c>
      <c r="E4981" s="43">
        <v>7.9100000000000004E-2</v>
      </c>
      <c r="F4981" s="44">
        <v>108000</v>
      </c>
      <c r="G4981" s="44">
        <v>108000</v>
      </c>
      <c r="H4981" s="44">
        <v>41194.019999999997</v>
      </c>
      <c r="I4981" s="44">
        <v>47602.59</v>
      </c>
      <c r="J4981" s="68">
        <f t="shared" si="231"/>
        <v>0.38142611111111108</v>
      </c>
      <c r="K4981" s="43">
        <f t="shared" si="232"/>
        <v>0.44076472222222218</v>
      </c>
      <c r="L4981" s="41" t="str">
        <f t="shared" si="233"/>
        <v>AA</v>
      </c>
      <c r="M4981" s="41" t="s">
        <v>586</v>
      </c>
      <c r="N4981" s="41" t="s">
        <v>416</v>
      </c>
      <c r="O4981" s="41" t="s">
        <v>70</v>
      </c>
    </row>
    <row r="4982" spans="1:15">
      <c r="A4982" s="42">
        <v>40632</v>
      </c>
      <c r="B4982" s="42">
        <v>51590</v>
      </c>
      <c r="C4982" s="130">
        <v>360</v>
      </c>
      <c r="D4982" s="43">
        <v>8.5600000000000009E-2</v>
      </c>
      <c r="E4982" s="43">
        <v>7.9100000000000004E-2</v>
      </c>
      <c r="F4982" s="44">
        <v>86600</v>
      </c>
      <c r="G4982" s="44">
        <v>86600</v>
      </c>
      <c r="H4982" s="44">
        <v>34042.06</v>
      </c>
      <c r="I4982" s="44">
        <v>38196.239999999998</v>
      </c>
      <c r="J4982" s="68">
        <f t="shared" si="231"/>
        <v>0.39309538106235564</v>
      </c>
      <c r="K4982" s="43">
        <f t="shared" si="232"/>
        <v>0.44106512702078521</v>
      </c>
      <c r="L4982" s="41" t="str">
        <f t="shared" si="233"/>
        <v>AA</v>
      </c>
      <c r="M4982" s="41" t="s">
        <v>1641</v>
      </c>
      <c r="N4982" s="41" t="s">
        <v>416</v>
      </c>
      <c r="O4982" s="41" t="s">
        <v>70</v>
      </c>
    </row>
    <row r="4983" spans="1:15">
      <c r="A4983" s="42">
        <v>40568</v>
      </c>
      <c r="B4983" s="42">
        <v>51526</v>
      </c>
      <c r="C4983" s="130">
        <v>360</v>
      </c>
      <c r="D4983" s="43">
        <v>8.5600000000000009E-2</v>
      </c>
      <c r="E4983" s="43">
        <v>7.9100000000000004E-2</v>
      </c>
      <c r="F4983" s="44">
        <v>140000</v>
      </c>
      <c r="G4983" s="44">
        <v>140000</v>
      </c>
      <c r="H4983" s="44">
        <v>55089.57</v>
      </c>
      <c r="I4983" s="44">
        <v>61999.99</v>
      </c>
      <c r="J4983" s="68">
        <f t="shared" si="231"/>
        <v>0.39349692857142859</v>
      </c>
      <c r="K4983" s="43">
        <f t="shared" si="232"/>
        <v>0.44285707142857139</v>
      </c>
      <c r="L4983" s="41" t="str">
        <f t="shared" si="233"/>
        <v>AA</v>
      </c>
      <c r="M4983" s="41" t="s">
        <v>110</v>
      </c>
      <c r="N4983" s="41" t="s">
        <v>416</v>
      </c>
      <c r="O4983" s="41" t="s">
        <v>70</v>
      </c>
    </row>
    <row r="4984" spans="1:15">
      <c r="A4984" s="38">
        <v>40471</v>
      </c>
      <c r="B4984" s="38">
        <v>47776</v>
      </c>
      <c r="C4984" s="131">
        <v>240</v>
      </c>
      <c r="D4984" s="39">
        <v>8.5600000000000009E-2</v>
      </c>
      <c r="E4984" s="39">
        <v>7.9100000000000004E-2</v>
      </c>
      <c r="F4984" s="40">
        <v>149500</v>
      </c>
      <c r="G4984" s="40">
        <v>149500</v>
      </c>
      <c r="H4984" s="40">
        <v>30753.58</v>
      </c>
      <c r="I4984" s="40">
        <v>66249.14</v>
      </c>
      <c r="J4984" s="67">
        <f t="shared" si="231"/>
        <v>0.20570956521739131</v>
      </c>
      <c r="K4984" s="39">
        <f t="shared" si="232"/>
        <v>0.44313806020066887</v>
      </c>
      <c r="L4984" s="2" t="str">
        <f t="shared" si="233"/>
        <v>AA</v>
      </c>
      <c r="M4984" s="2" t="s">
        <v>790</v>
      </c>
      <c r="N4984" s="2" t="s">
        <v>416</v>
      </c>
      <c r="O4984" s="2" t="s">
        <v>70</v>
      </c>
    </row>
    <row r="4985" spans="1:15">
      <c r="A4985" s="42">
        <v>40459</v>
      </c>
      <c r="B4985" s="42">
        <v>46395</v>
      </c>
      <c r="C4985" s="130">
        <v>195</v>
      </c>
      <c r="D4985" s="43">
        <v>8.5600000000000009E-2</v>
      </c>
      <c r="E4985" s="43">
        <v>7.9100000000000004E-2</v>
      </c>
      <c r="F4985" s="44">
        <v>145000</v>
      </c>
      <c r="G4985" s="44">
        <v>145000</v>
      </c>
      <c r="H4985" s="44">
        <v>45425.62</v>
      </c>
      <c r="I4985" s="44">
        <v>64288.21</v>
      </c>
      <c r="J4985" s="68">
        <f t="shared" si="231"/>
        <v>0.31328013793103449</v>
      </c>
      <c r="K4985" s="43">
        <f t="shared" si="232"/>
        <v>0.44336696551724136</v>
      </c>
      <c r="L4985" s="41" t="str">
        <f t="shared" si="233"/>
        <v>AA</v>
      </c>
      <c r="M4985" s="41" t="s">
        <v>542</v>
      </c>
      <c r="N4985" s="41" t="s">
        <v>417</v>
      </c>
      <c r="O4985" s="41" t="s">
        <v>70</v>
      </c>
    </row>
    <row r="4986" spans="1:15">
      <c r="A4986" s="42">
        <v>40568</v>
      </c>
      <c r="B4986" s="42">
        <v>47873</v>
      </c>
      <c r="C4986" s="130">
        <v>240</v>
      </c>
      <c r="D4986" s="43">
        <v>8.5600000000000009E-2</v>
      </c>
      <c r="E4986" s="43">
        <v>7.9100000000000004E-2</v>
      </c>
      <c r="F4986" s="44">
        <v>115700</v>
      </c>
      <c r="G4986" s="44">
        <v>115700</v>
      </c>
      <c r="H4986" s="44">
        <v>42019.4</v>
      </c>
      <c r="I4986" s="44">
        <v>51319.99</v>
      </c>
      <c r="J4986" s="68">
        <f t="shared" si="231"/>
        <v>0.36317545375972343</v>
      </c>
      <c r="K4986" s="43">
        <f t="shared" si="232"/>
        <v>0.44356084701815035</v>
      </c>
      <c r="L4986" s="41" t="str">
        <f t="shared" si="233"/>
        <v>AA</v>
      </c>
      <c r="M4986" s="41" t="s">
        <v>703</v>
      </c>
      <c r="N4986" s="41" t="s">
        <v>437</v>
      </c>
      <c r="O4986" s="41" t="s">
        <v>70</v>
      </c>
    </row>
    <row r="4987" spans="1:15">
      <c r="A4987" s="42">
        <v>40732</v>
      </c>
      <c r="B4987" s="42">
        <v>49864</v>
      </c>
      <c r="C4987" s="130">
        <v>300</v>
      </c>
      <c r="D4987" s="43">
        <v>8.5600000000000009E-2</v>
      </c>
      <c r="E4987" s="43">
        <v>7.9100000000000004E-2</v>
      </c>
      <c r="F4987" s="44">
        <v>140000</v>
      </c>
      <c r="G4987" s="44">
        <v>140000</v>
      </c>
      <c r="H4987" s="44">
        <v>55763.199999999997</v>
      </c>
      <c r="I4987" s="44">
        <v>62100.18</v>
      </c>
      <c r="J4987" s="68">
        <f t="shared" si="231"/>
        <v>0.3983085714285714</v>
      </c>
      <c r="K4987" s="43">
        <f t="shared" si="232"/>
        <v>0.44357271428571426</v>
      </c>
      <c r="L4987" s="41" t="str">
        <f t="shared" si="233"/>
        <v>AA</v>
      </c>
      <c r="M4987" s="41" t="s">
        <v>755</v>
      </c>
      <c r="N4987" s="41" t="s">
        <v>424</v>
      </c>
      <c r="O4987" s="41" t="s">
        <v>70</v>
      </c>
    </row>
    <row r="4988" spans="1:15">
      <c r="A4988" s="38">
        <v>40666</v>
      </c>
      <c r="B4988" s="38">
        <v>51624</v>
      </c>
      <c r="C4988" s="131">
        <v>360</v>
      </c>
      <c r="D4988" s="39">
        <v>8.5600000000000009E-2</v>
      </c>
      <c r="E4988" s="39">
        <v>7.9100000000000004E-2</v>
      </c>
      <c r="F4988" s="40">
        <v>103000</v>
      </c>
      <c r="G4988" s="40">
        <v>103000</v>
      </c>
      <c r="H4988" s="40">
        <v>41229.26</v>
      </c>
      <c r="I4988" s="40">
        <v>45700</v>
      </c>
      <c r="J4988" s="67">
        <f t="shared" si="231"/>
        <v>0.40028407766990293</v>
      </c>
      <c r="K4988" s="39">
        <f t="shared" si="232"/>
        <v>0.44368932038834952</v>
      </c>
      <c r="L4988" s="2" t="str">
        <f t="shared" si="233"/>
        <v>AA</v>
      </c>
      <c r="M4988" s="2" t="s">
        <v>1215</v>
      </c>
      <c r="N4988" s="2" t="s">
        <v>421</v>
      </c>
      <c r="O4988" s="2" t="s">
        <v>70</v>
      </c>
    </row>
    <row r="4989" spans="1:15">
      <c r="A4989" s="42">
        <v>39973</v>
      </c>
      <c r="B4989" s="42">
        <v>47278</v>
      </c>
      <c r="C4989" s="130">
        <v>240</v>
      </c>
      <c r="D4989" s="43">
        <v>8.5600000000000009E-2</v>
      </c>
      <c r="E4989" s="43">
        <v>7.9100000000000004E-2</v>
      </c>
      <c r="F4989" s="44">
        <v>128000</v>
      </c>
      <c r="G4989" s="44">
        <v>128000</v>
      </c>
      <c r="H4989" s="44">
        <v>42404.25</v>
      </c>
      <c r="I4989" s="44">
        <v>56999.99</v>
      </c>
      <c r="J4989" s="68">
        <f t="shared" si="231"/>
        <v>0.33128320312499998</v>
      </c>
      <c r="K4989" s="43">
        <f t="shared" si="232"/>
        <v>0.44531242187499998</v>
      </c>
      <c r="L4989" s="41" t="str">
        <f t="shared" si="233"/>
        <v>AA</v>
      </c>
      <c r="M4989" s="41" t="s">
        <v>457</v>
      </c>
      <c r="N4989" s="41" t="s">
        <v>419</v>
      </c>
      <c r="O4989" s="41" t="s">
        <v>70</v>
      </c>
    </row>
    <row r="4990" spans="1:15">
      <c r="A4990" s="42">
        <v>40702</v>
      </c>
      <c r="B4990" s="42">
        <v>43077</v>
      </c>
      <c r="C4990" s="130">
        <v>78</v>
      </c>
      <c r="D4990" s="43">
        <v>8.5600000000000009E-2</v>
      </c>
      <c r="E4990" s="43">
        <v>7.9100000000000004E-2</v>
      </c>
      <c r="F4990" s="44">
        <v>145000</v>
      </c>
      <c r="G4990" s="44">
        <v>145000</v>
      </c>
      <c r="H4990" s="44">
        <v>32697.38</v>
      </c>
      <c r="I4990" s="44">
        <v>64700</v>
      </c>
      <c r="J4990" s="68">
        <f t="shared" si="231"/>
        <v>0.22549917241379311</v>
      </c>
      <c r="K4990" s="43">
        <f t="shared" si="232"/>
        <v>0.44620689655172413</v>
      </c>
      <c r="L4990" s="41" t="str">
        <f t="shared" si="233"/>
        <v>AA</v>
      </c>
      <c r="M4990" s="41" t="s">
        <v>726</v>
      </c>
      <c r="N4990" s="41" t="s">
        <v>417</v>
      </c>
      <c r="O4990" s="41" t="s">
        <v>70</v>
      </c>
    </row>
    <row r="4991" spans="1:15">
      <c r="A4991" s="42">
        <v>40025</v>
      </c>
      <c r="B4991" s="42">
        <v>50982</v>
      </c>
      <c r="C4991" s="130">
        <v>360</v>
      </c>
      <c r="D4991" s="43">
        <v>8.5600000000000009E-2</v>
      </c>
      <c r="E4991" s="43">
        <v>8.09E-2</v>
      </c>
      <c r="F4991" s="44">
        <v>112000</v>
      </c>
      <c r="G4991" s="44">
        <v>112000</v>
      </c>
      <c r="H4991" s="44">
        <v>42147.27</v>
      </c>
      <c r="I4991" s="44">
        <v>49999.99</v>
      </c>
      <c r="J4991" s="68">
        <f t="shared" si="231"/>
        <v>0.37631491071428569</v>
      </c>
      <c r="K4991" s="43">
        <f t="shared" si="232"/>
        <v>0.44642848214285713</v>
      </c>
      <c r="L4991" s="41" t="str">
        <f t="shared" si="233"/>
        <v>AA</v>
      </c>
      <c r="M4991" s="41" t="s">
        <v>457</v>
      </c>
      <c r="N4991" s="41" t="s">
        <v>419</v>
      </c>
      <c r="O4991" s="41" t="s">
        <v>70</v>
      </c>
    </row>
    <row r="4992" spans="1:15">
      <c r="A4992" s="42">
        <v>40807</v>
      </c>
      <c r="B4992" s="42">
        <v>46286</v>
      </c>
      <c r="C4992" s="130">
        <v>180</v>
      </c>
      <c r="D4992" s="43">
        <v>8.5600000000000009E-2</v>
      </c>
      <c r="E4992" s="43">
        <v>8.09E-2</v>
      </c>
      <c r="F4992" s="44">
        <v>123000</v>
      </c>
      <c r="G4992" s="44">
        <v>123000</v>
      </c>
      <c r="H4992" s="44">
        <v>43243.360000000001</v>
      </c>
      <c r="I4992" s="44">
        <v>54999.99</v>
      </c>
      <c r="J4992" s="68">
        <f t="shared" si="231"/>
        <v>0.35157203252032521</v>
      </c>
      <c r="K4992" s="43">
        <f t="shared" si="232"/>
        <v>0.44715439024390241</v>
      </c>
      <c r="L4992" s="41" t="str">
        <f t="shared" si="233"/>
        <v>AA</v>
      </c>
      <c r="M4992" s="41" t="s">
        <v>457</v>
      </c>
      <c r="N4992" s="41" t="s">
        <v>419</v>
      </c>
      <c r="O4992" s="41" t="s">
        <v>70</v>
      </c>
    </row>
    <row r="4993" spans="1:15">
      <c r="A4993" s="38">
        <v>40773</v>
      </c>
      <c r="B4993" s="38">
        <v>51731</v>
      </c>
      <c r="C4993" s="131">
        <v>360</v>
      </c>
      <c r="D4993" s="39">
        <v>8.5600000000000009E-2</v>
      </c>
      <c r="E4993" s="39">
        <v>7.9100000000000004E-2</v>
      </c>
      <c r="F4993" s="40">
        <v>143000</v>
      </c>
      <c r="G4993" s="40">
        <v>143000</v>
      </c>
      <c r="H4993" s="40">
        <v>57623.78</v>
      </c>
      <c r="I4993" s="40">
        <v>63970.48</v>
      </c>
      <c r="J4993" s="67">
        <f t="shared" si="231"/>
        <v>0.4029634965034965</v>
      </c>
      <c r="K4993" s="39">
        <f t="shared" si="232"/>
        <v>0.44734601398601403</v>
      </c>
      <c r="L4993" s="2" t="str">
        <f t="shared" si="233"/>
        <v>AA</v>
      </c>
      <c r="M4993" s="2" t="s">
        <v>841</v>
      </c>
      <c r="N4993" s="2" t="s">
        <v>422</v>
      </c>
      <c r="O4993" s="2" t="s">
        <v>70</v>
      </c>
    </row>
    <row r="4994" spans="1:15">
      <c r="A4994" s="38">
        <v>40662</v>
      </c>
      <c r="B4994" s="38">
        <v>51620</v>
      </c>
      <c r="C4994" s="131">
        <v>360</v>
      </c>
      <c r="D4994" s="39">
        <v>8.5600000000000009E-2</v>
      </c>
      <c r="E4994" s="39">
        <v>7.9100000000000004E-2</v>
      </c>
      <c r="F4994" s="40">
        <v>96000</v>
      </c>
      <c r="G4994" s="40">
        <v>96000</v>
      </c>
      <c r="H4994" s="40">
        <v>38478.76</v>
      </c>
      <c r="I4994" s="40">
        <v>42999.99</v>
      </c>
      <c r="J4994" s="67">
        <f t="shared" si="231"/>
        <v>0.40082041666666668</v>
      </c>
      <c r="K4994" s="39">
        <f t="shared" si="232"/>
        <v>0.4479165625</v>
      </c>
      <c r="L4994" s="2" t="str">
        <f t="shared" si="233"/>
        <v>AA</v>
      </c>
      <c r="M4994" s="2" t="s">
        <v>1012</v>
      </c>
      <c r="N4994" s="2" t="s">
        <v>421</v>
      </c>
      <c r="O4994" s="2" t="s">
        <v>70</v>
      </c>
    </row>
    <row r="4995" spans="1:15">
      <c r="A4995" s="42">
        <v>40773</v>
      </c>
      <c r="B4995" s="42">
        <v>51731</v>
      </c>
      <c r="C4995" s="130">
        <v>360</v>
      </c>
      <c r="D4995" s="43">
        <v>8.5600000000000009E-2</v>
      </c>
      <c r="E4995" s="43">
        <v>7.9100000000000004E-2</v>
      </c>
      <c r="F4995" s="44">
        <v>150000</v>
      </c>
      <c r="G4995" s="44">
        <v>150000</v>
      </c>
      <c r="H4995" s="44">
        <v>60585.74</v>
      </c>
      <c r="I4995" s="44">
        <v>67258.67</v>
      </c>
      <c r="J4995" s="68">
        <f t="shared" ref="J4995:J5058" si="234">H4995/G4995</f>
        <v>0.40390493333333333</v>
      </c>
      <c r="K4995" s="43">
        <f t="shared" ref="K4995:K5058" si="235">I4995/G4995</f>
        <v>0.4483911333333333</v>
      </c>
      <c r="L4995" s="41" t="str">
        <f t="shared" ref="L4995:L5058" si="236">IF(J4995&lt;=65%,"AA",IF(J4995&lt;=75%,"A",IF(J4995&lt;=85%,"B","C")))</f>
        <v>AA</v>
      </c>
      <c r="M4995" s="41" t="s">
        <v>542</v>
      </c>
      <c r="N4995" s="41" t="s">
        <v>417</v>
      </c>
      <c r="O4995" s="41" t="s">
        <v>70</v>
      </c>
    </row>
    <row r="4996" spans="1:15">
      <c r="A4996" s="42">
        <v>40085</v>
      </c>
      <c r="B4996" s="42">
        <v>49216</v>
      </c>
      <c r="C4996" s="130">
        <v>300</v>
      </c>
      <c r="D4996" s="43">
        <v>8.5600000000000009E-2</v>
      </c>
      <c r="E4996" s="43">
        <v>7.9100000000000004E-2</v>
      </c>
      <c r="F4996" s="44">
        <v>93000</v>
      </c>
      <c r="G4996" s="44">
        <v>93000</v>
      </c>
      <c r="H4996" s="44">
        <v>34024.019999999997</v>
      </c>
      <c r="I4996" s="44">
        <v>41747.839999999997</v>
      </c>
      <c r="J4996" s="68">
        <f t="shared" si="234"/>
        <v>0.36584967741935481</v>
      </c>
      <c r="K4996" s="43">
        <f t="shared" si="235"/>
        <v>0.44890150537634405</v>
      </c>
      <c r="L4996" s="41" t="str">
        <f t="shared" si="236"/>
        <v>AA</v>
      </c>
      <c r="M4996" s="41" t="s">
        <v>496</v>
      </c>
      <c r="N4996" s="41" t="s">
        <v>417</v>
      </c>
      <c r="O4996" s="41" t="s">
        <v>70</v>
      </c>
    </row>
    <row r="4997" spans="1:15">
      <c r="A4997" s="42">
        <v>40424</v>
      </c>
      <c r="B4997" s="42">
        <v>51382</v>
      </c>
      <c r="C4997" s="130">
        <v>360</v>
      </c>
      <c r="D4997" s="43">
        <v>8.5600000000000009E-2</v>
      </c>
      <c r="E4997" s="43">
        <v>7.9100000000000004E-2</v>
      </c>
      <c r="F4997" s="44">
        <v>142000</v>
      </c>
      <c r="G4997" s="44">
        <v>142000</v>
      </c>
      <c r="H4997" s="44">
        <v>57028.66</v>
      </c>
      <c r="I4997" s="44">
        <v>63790.99</v>
      </c>
      <c r="J4997" s="68">
        <f t="shared" si="234"/>
        <v>0.40161028169014085</v>
      </c>
      <c r="K4997" s="43">
        <f t="shared" si="235"/>
        <v>0.44923232394366197</v>
      </c>
      <c r="L4997" s="41" t="str">
        <f t="shared" si="236"/>
        <v>AA</v>
      </c>
      <c r="M4997" s="41" t="s">
        <v>805</v>
      </c>
      <c r="N4997" s="41" t="s">
        <v>422</v>
      </c>
      <c r="O4997" s="41" t="s">
        <v>70</v>
      </c>
    </row>
    <row r="4998" spans="1:15">
      <c r="A4998" s="42">
        <v>40612</v>
      </c>
      <c r="B4998" s="42">
        <v>49623</v>
      </c>
      <c r="C4998" s="130">
        <v>296</v>
      </c>
      <c r="D4998" s="43">
        <v>8.5600000000000009E-2</v>
      </c>
      <c r="E4998" s="43">
        <v>7.9100000000000004E-2</v>
      </c>
      <c r="F4998" s="44">
        <v>130000</v>
      </c>
      <c r="G4998" s="44">
        <v>130000</v>
      </c>
      <c r="H4998" s="44">
        <v>50691.12</v>
      </c>
      <c r="I4998" s="44">
        <v>58699.99</v>
      </c>
      <c r="J4998" s="68">
        <f t="shared" si="234"/>
        <v>0.38993169230769231</v>
      </c>
      <c r="K4998" s="43">
        <f t="shared" si="235"/>
        <v>0.45153838461538459</v>
      </c>
      <c r="L4998" s="41" t="str">
        <f t="shared" si="236"/>
        <v>AA</v>
      </c>
      <c r="M4998" s="41" t="s">
        <v>1372</v>
      </c>
      <c r="N4998" s="41" t="s">
        <v>421</v>
      </c>
      <c r="O4998" s="41" t="s">
        <v>70</v>
      </c>
    </row>
    <row r="4999" spans="1:15">
      <c r="A4999" s="38">
        <v>40123</v>
      </c>
      <c r="B4999" s="38">
        <v>47428</v>
      </c>
      <c r="C4999" s="131">
        <v>240</v>
      </c>
      <c r="D4999" s="39">
        <v>8.5600000000000009E-2</v>
      </c>
      <c r="E4999" s="39">
        <v>8.09E-2</v>
      </c>
      <c r="F4999" s="40">
        <v>119500</v>
      </c>
      <c r="G4999" s="40">
        <v>119500</v>
      </c>
      <c r="H4999" s="40">
        <v>41277.32</v>
      </c>
      <c r="I4999" s="40">
        <v>53999.99</v>
      </c>
      <c r="J4999" s="67">
        <f t="shared" si="234"/>
        <v>0.3454169037656904</v>
      </c>
      <c r="K4999" s="39">
        <f t="shared" si="235"/>
        <v>0.45188276150627615</v>
      </c>
      <c r="L4999" s="2" t="str">
        <f t="shared" si="236"/>
        <v>AA</v>
      </c>
      <c r="M4999" s="2" t="s">
        <v>602</v>
      </c>
      <c r="N4999" s="2" t="s">
        <v>421</v>
      </c>
      <c r="O4999" s="2" t="s">
        <v>70</v>
      </c>
    </row>
    <row r="5000" spans="1:15">
      <c r="A5000" s="38">
        <v>40451</v>
      </c>
      <c r="B5000" s="38">
        <v>51409</v>
      </c>
      <c r="C5000" s="131">
        <v>360</v>
      </c>
      <c r="D5000" s="39">
        <v>8.5600000000000009E-2</v>
      </c>
      <c r="E5000" s="39">
        <v>7.9100000000000004E-2</v>
      </c>
      <c r="F5000" s="40">
        <v>128000</v>
      </c>
      <c r="G5000" s="40">
        <v>128000</v>
      </c>
      <c r="H5000" s="40">
        <v>53174.95</v>
      </c>
      <c r="I5000" s="40">
        <v>57872.91</v>
      </c>
      <c r="J5000" s="67">
        <f t="shared" si="234"/>
        <v>0.41542929687499996</v>
      </c>
      <c r="K5000" s="39">
        <f t="shared" si="235"/>
        <v>0.45213210937500004</v>
      </c>
      <c r="L5000" s="2" t="str">
        <f t="shared" si="236"/>
        <v>AA</v>
      </c>
      <c r="M5000" s="2" t="s">
        <v>564</v>
      </c>
      <c r="N5000" s="2" t="s">
        <v>417</v>
      </c>
      <c r="O5000" s="2" t="s">
        <v>70</v>
      </c>
    </row>
    <row r="5001" spans="1:15">
      <c r="A5001" s="38">
        <v>40693</v>
      </c>
      <c r="B5001" s="38">
        <v>51651</v>
      </c>
      <c r="C5001" s="131">
        <v>360</v>
      </c>
      <c r="D5001" s="39">
        <v>8.5600000000000009E-2</v>
      </c>
      <c r="E5001" s="39">
        <v>8.09E-2</v>
      </c>
      <c r="F5001" s="40">
        <v>130000</v>
      </c>
      <c r="G5001" s="40">
        <v>130000</v>
      </c>
      <c r="H5001" s="40">
        <v>52618.1</v>
      </c>
      <c r="I5001" s="40">
        <v>58799.99</v>
      </c>
      <c r="J5001" s="67">
        <f t="shared" si="234"/>
        <v>0.40475461538461538</v>
      </c>
      <c r="K5001" s="39">
        <f t="shared" si="235"/>
        <v>0.45230761538461539</v>
      </c>
      <c r="L5001" s="2" t="str">
        <f t="shared" si="236"/>
        <v>AA</v>
      </c>
      <c r="M5001" s="2" t="s">
        <v>779</v>
      </c>
      <c r="N5001" s="2" t="s">
        <v>416</v>
      </c>
      <c r="O5001" s="2" t="s">
        <v>70</v>
      </c>
    </row>
    <row r="5002" spans="1:15">
      <c r="A5002" s="42">
        <v>40511</v>
      </c>
      <c r="B5002" s="42">
        <v>51469</v>
      </c>
      <c r="C5002" s="130">
        <v>360</v>
      </c>
      <c r="D5002" s="43">
        <v>8.5600000000000009E-2</v>
      </c>
      <c r="E5002" s="43">
        <v>8.5600000000000009E-2</v>
      </c>
      <c r="F5002" s="44">
        <v>120000</v>
      </c>
      <c r="G5002" s="44">
        <v>120000</v>
      </c>
      <c r="H5002" s="44">
        <v>48060.01</v>
      </c>
      <c r="I5002" s="44">
        <v>54299.99</v>
      </c>
      <c r="J5002" s="68">
        <f t="shared" si="234"/>
        <v>0.40050008333333337</v>
      </c>
      <c r="K5002" s="43">
        <f t="shared" si="235"/>
        <v>0.45249991666666667</v>
      </c>
      <c r="L5002" s="41" t="str">
        <f t="shared" si="236"/>
        <v>AA</v>
      </c>
      <c r="M5002" s="41" t="s">
        <v>586</v>
      </c>
      <c r="N5002" s="41" t="s">
        <v>416</v>
      </c>
      <c r="O5002" s="41" t="s">
        <v>70</v>
      </c>
    </row>
    <row r="5003" spans="1:15">
      <c r="A5003" s="42">
        <v>40298</v>
      </c>
      <c r="B5003" s="42">
        <v>51256</v>
      </c>
      <c r="C5003" s="130">
        <v>360</v>
      </c>
      <c r="D5003" s="43">
        <v>8.5600000000000009E-2</v>
      </c>
      <c r="E5003" s="43">
        <v>7.9100000000000004E-2</v>
      </c>
      <c r="F5003" s="44">
        <v>144250</v>
      </c>
      <c r="G5003" s="44">
        <v>144250</v>
      </c>
      <c r="H5003" s="44">
        <v>58501.440000000002</v>
      </c>
      <c r="I5003" s="44">
        <v>65375.77</v>
      </c>
      <c r="J5003" s="68">
        <f t="shared" si="234"/>
        <v>0.40555590987868284</v>
      </c>
      <c r="K5003" s="43">
        <f t="shared" si="235"/>
        <v>0.45321157712305021</v>
      </c>
      <c r="L5003" s="41" t="str">
        <f t="shared" si="236"/>
        <v>AA</v>
      </c>
      <c r="M5003" s="41" t="s">
        <v>554</v>
      </c>
      <c r="N5003" s="41" t="s">
        <v>417</v>
      </c>
      <c r="O5003" s="41" t="s">
        <v>70</v>
      </c>
    </row>
    <row r="5004" spans="1:15">
      <c r="A5004" s="38">
        <v>40108</v>
      </c>
      <c r="B5004" s="38">
        <v>50458</v>
      </c>
      <c r="C5004" s="131">
        <v>340</v>
      </c>
      <c r="D5004" s="39">
        <v>8.5600000000000009E-2</v>
      </c>
      <c r="E5004" s="39">
        <v>7.9100000000000004E-2</v>
      </c>
      <c r="F5004" s="40">
        <v>139000</v>
      </c>
      <c r="G5004" s="40">
        <v>139000</v>
      </c>
      <c r="H5004" s="40">
        <v>53091.65</v>
      </c>
      <c r="I5004" s="40">
        <v>62999.99</v>
      </c>
      <c r="J5004" s="67">
        <f t="shared" si="234"/>
        <v>0.3819543165467626</v>
      </c>
      <c r="K5004" s="39">
        <f t="shared" si="235"/>
        <v>0.4532373381294964</v>
      </c>
      <c r="L5004" s="2" t="str">
        <f t="shared" si="236"/>
        <v>AA</v>
      </c>
      <c r="M5004" s="2" t="s">
        <v>586</v>
      </c>
      <c r="N5004" s="2" t="s">
        <v>416</v>
      </c>
      <c r="O5004" s="2" t="s">
        <v>70</v>
      </c>
    </row>
    <row r="5005" spans="1:15">
      <c r="A5005" s="42">
        <v>40571</v>
      </c>
      <c r="B5005" s="42">
        <v>47876</v>
      </c>
      <c r="C5005" s="130">
        <v>240</v>
      </c>
      <c r="D5005" s="43">
        <v>8.5600000000000009E-2</v>
      </c>
      <c r="E5005" s="43">
        <v>7.9100000000000004E-2</v>
      </c>
      <c r="F5005" s="44">
        <v>150000</v>
      </c>
      <c r="G5005" s="44">
        <v>150000</v>
      </c>
      <c r="H5005" s="44">
        <v>56996.24</v>
      </c>
      <c r="I5005" s="44">
        <v>68000</v>
      </c>
      <c r="J5005" s="68">
        <f t="shared" si="234"/>
        <v>0.37997493333333332</v>
      </c>
      <c r="K5005" s="43">
        <f t="shared" si="235"/>
        <v>0.45333333333333331</v>
      </c>
      <c r="L5005" s="41" t="str">
        <f t="shared" si="236"/>
        <v>AA</v>
      </c>
      <c r="M5005" s="41" t="s">
        <v>373</v>
      </c>
      <c r="N5005" s="41" t="s">
        <v>421</v>
      </c>
      <c r="O5005" s="41" t="s">
        <v>70</v>
      </c>
    </row>
    <row r="5006" spans="1:15">
      <c r="A5006" s="38">
        <v>40779</v>
      </c>
      <c r="B5006" s="38">
        <v>51737</v>
      </c>
      <c r="C5006" s="131">
        <v>360</v>
      </c>
      <c r="D5006" s="39">
        <v>8.5600000000000009E-2</v>
      </c>
      <c r="E5006" s="39">
        <v>8.5600000000000009E-2</v>
      </c>
      <c r="F5006" s="40">
        <v>140000</v>
      </c>
      <c r="G5006" s="40">
        <v>140000</v>
      </c>
      <c r="H5006" s="40">
        <v>58112.87</v>
      </c>
      <c r="I5006" s="40">
        <v>63582.48</v>
      </c>
      <c r="J5006" s="67">
        <f t="shared" si="234"/>
        <v>0.41509192857142857</v>
      </c>
      <c r="K5006" s="39">
        <f t="shared" si="235"/>
        <v>0.45416057142857147</v>
      </c>
      <c r="L5006" s="2" t="str">
        <f t="shared" si="236"/>
        <v>AA</v>
      </c>
      <c r="M5006" s="2" t="s">
        <v>1102</v>
      </c>
      <c r="N5006" s="2" t="s">
        <v>421</v>
      </c>
      <c r="O5006" s="2" t="s">
        <v>70</v>
      </c>
    </row>
    <row r="5007" spans="1:15">
      <c r="A5007" s="42">
        <v>40326</v>
      </c>
      <c r="B5007" s="42">
        <v>47631</v>
      </c>
      <c r="C5007" s="130">
        <v>240</v>
      </c>
      <c r="D5007" s="43">
        <v>8.5600000000000009E-2</v>
      </c>
      <c r="E5007" s="43">
        <v>7.9100000000000004E-2</v>
      </c>
      <c r="F5007" s="44">
        <v>120000</v>
      </c>
      <c r="G5007" s="44">
        <v>120000</v>
      </c>
      <c r="H5007" s="44">
        <v>43807.32</v>
      </c>
      <c r="I5007" s="44">
        <v>54516.39</v>
      </c>
      <c r="J5007" s="68">
        <f t="shared" si="234"/>
        <v>0.36506100000000002</v>
      </c>
      <c r="K5007" s="43">
        <f t="shared" si="235"/>
        <v>0.45430324999999999</v>
      </c>
      <c r="L5007" s="41" t="str">
        <f t="shared" si="236"/>
        <v>AA</v>
      </c>
      <c r="M5007" s="41" t="s">
        <v>538</v>
      </c>
      <c r="N5007" s="41" t="s">
        <v>417</v>
      </c>
      <c r="O5007" s="41" t="s">
        <v>70</v>
      </c>
    </row>
    <row r="5008" spans="1:15">
      <c r="A5008" s="38">
        <v>40207</v>
      </c>
      <c r="B5008" s="38">
        <v>51164</v>
      </c>
      <c r="C5008" s="131">
        <v>360</v>
      </c>
      <c r="D5008" s="39">
        <v>8.5600000000000009E-2</v>
      </c>
      <c r="E5008" s="39">
        <v>7.9100000000000004E-2</v>
      </c>
      <c r="F5008" s="40">
        <v>115000</v>
      </c>
      <c r="G5008" s="40">
        <v>115000</v>
      </c>
      <c r="H5008" s="40">
        <v>45005.77</v>
      </c>
      <c r="I5008" s="40">
        <v>52271.360000000001</v>
      </c>
      <c r="J5008" s="67">
        <f t="shared" si="234"/>
        <v>0.39135452173913043</v>
      </c>
      <c r="K5008" s="39">
        <f t="shared" si="235"/>
        <v>0.4545335652173913</v>
      </c>
      <c r="L5008" s="2" t="str">
        <f t="shared" si="236"/>
        <v>AA</v>
      </c>
      <c r="M5008" s="2" t="s">
        <v>1629</v>
      </c>
      <c r="N5008" s="2" t="s">
        <v>417</v>
      </c>
      <c r="O5008" s="2" t="s">
        <v>70</v>
      </c>
    </row>
    <row r="5009" spans="1:15">
      <c r="A5009" s="38">
        <v>40596</v>
      </c>
      <c r="B5009" s="38">
        <v>46075</v>
      </c>
      <c r="C5009" s="131">
        <v>180</v>
      </c>
      <c r="D5009" s="39">
        <v>8.5600000000000009E-2</v>
      </c>
      <c r="E5009" s="39">
        <v>7.9100000000000004E-2</v>
      </c>
      <c r="F5009" s="40">
        <v>110000</v>
      </c>
      <c r="G5009" s="40">
        <v>110000</v>
      </c>
      <c r="H5009" s="40">
        <v>37627.49</v>
      </c>
      <c r="I5009" s="40">
        <v>49999.99</v>
      </c>
      <c r="J5009" s="67">
        <f t="shared" si="234"/>
        <v>0.3420680909090909</v>
      </c>
      <c r="K5009" s="39">
        <f t="shared" si="235"/>
        <v>0.45454536363636361</v>
      </c>
      <c r="L5009" s="2" t="str">
        <f t="shared" si="236"/>
        <v>AA</v>
      </c>
      <c r="M5009" s="2" t="s">
        <v>587</v>
      </c>
      <c r="N5009" s="2" t="s">
        <v>421</v>
      </c>
      <c r="O5009" s="2" t="s">
        <v>70</v>
      </c>
    </row>
    <row r="5010" spans="1:15">
      <c r="A5010" s="42">
        <v>39944</v>
      </c>
      <c r="B5010" s="42">
        <v>45423</v>
      </c>
      <c r="C5010" s="130">
        <v>180</v>
      </c>
      <c r="D5010" s="43">
        <v>8.5600000000000009E-2</v>
      </c>
      <c r="E5010" s="43">
        <v>8.09E-2</v>
      </c>
      <c r="F5010" s="44">
        <v>110000</v>
      </c>
      <c r="G5010" s="44">
        <v>110000</v>
      </c>
      <c r="H5010" s="44">
        <v>32108.79</v>
      </c>
      <c r="I5010" s="44">
        <v>49999.99</v>
      </c>
      <c r="J5010" s="68">
        <f t="shared" si="234"/>
        <v>0.29189809090909091</v>
      </c>
      <c r="K5010" s="43">
        <f t="shared" si="235"/>
        <v>0.45454536363636361</v>
      </c>
      <c r="L5010" s="41" t="str">
        <f t="shared" si="236"/>
        <v>AA</v>
      </c>
      <c r="M5010" s="41" t="s">
        <v>700</v>
      </c>
      <c r="N5010" s="41" t="s">
        <v>421</v>
      </c>
      <c r="O5010" s="41" t="s">
        <v>70</v>
      </c>
    </row>
    <row r="5011" spans="1:15">
      <c r="A5011" s="42">
        <v>40820</v>
      </c>
      <c r="B5011" s="42">
        <v>51778</v>
      </c>
      <c r="C5011" s="130">
        <v>360</v>
      </c>
      <c r="D5011" s="43">
        <v>8.5600000000000009E-2</v>
      </c>
      <c r="E5011" s="43">
        <v>7.9100000000000004E-2</v>
      </c>
      <c r="F5011" s="44">
        <v>110000</v>
      </c>
      <c r="G5011" s="44">
        <v>110000</v>
      </c>
      <c r="H5011" s="44">
        <v>36338.5</v>
      </c>
      <c r="I5011" s="44">
        <v>49999.99</v>
      </c>
      <c r="J5011" s="68">
        <f t="shared" si="234"/>
        <v>0.33034999999999998</v>
      </c>
      <c r="K5011" s="43">
        <f t="shared" si="235"/>
        <v>0.45454536363636361</v>
      </c>
      <c r="L5011" s="41" t="str">
        <f t="shared" si="236"/>
        <v>AA</v>
      </c>
      <c r="M5011" s="41" t="s">
        <v>997</v>
      </c>
      <c r="N5011" s="41" t="s">
        <v>416</v>
      </c>
      <c r="O5011" s="41" t="s">
        <v>70</v>
      </c>
    </row>
    <row r="5012" spans="1:15">
      <c r="A5012" s="38">
        <v>40079</v>
      </c>
      <c r="B5012" s="38">
        <v>51036</v>
      </c>
      <c r="C5012" s="131">
        <v>360</v>
      </c>
      <c r="D5012" s="39">
        <v>8.5600000000000009E-2</v>
      </c>
      <c r="E5012" s="39">
        <v>7.9100000000000004E-2</v>
      </c>
      <c r="F5012" s="40">
        <v>92000</v>
      </c>
      <c r="G5012" s="40">
        <v>92000</v>
      </c>
      <c r="H5012" s="40">
        <v>36323.72</v>
      </c>
      <c r="I5012" s="40">
        <v>41859.49</v>
      </c>
      <c r="J5012" s="67">
        <f t="shared" si="234"/>
        <v>0.39482304347826086</v>
      </c>
      <c r="K5012" s="39">
        <f t="shared" si="235"/>
        <v>0.45499445652173909</v>
      </c>
      <c r="L5012" s="2" t="str">
        <f t="shared" si="236"/>
        <v>AA</v>
      </c>
      <c r="M5012" s="2" t="s">
        <v>529</v>
      </c>
      <c r="N5012" s="2" t="s">
        <v>421</v>
      </c>
      <c r="O5012" s="2" t="s">
        <v>70</v>
      </c>
    </row>
    <row r="5013" spans="1:15">
      <c r="A5013" s="38">
        <v>40057</v>
      </c>
      <c r="B5013" s="38">
        <v>51014</v>
      </c>
      <c r="C5013" s="131">
        <v>360</v>
      </c>
      <c r="D5013" s="39">
        <v>8.5600000000000009E-2</v>
      </c>
      <c r="E5013" s="39">
        <v>7.9100000000000004E-2</v>
      </c>
      <c r="F5013" s="40">
        <v>140314.48000000001</v>
      </c>
      <c r="G5013" s="40">
        <v>140314.48000000001</v>
      </c>
      <c r="H5013" s="40">
        <v>55684.95</v>
      </c>
      <c r="I5013" s="40">
        <v>63845</v>
      </c>
      <c r="J5013" s="67">
        <f t="shared" si="234"/>
        <v>0.39685818598337103</v>
      </c>
      <c r="K5013" s="39">
        <f t="shared" si="235"/>
        <v>0.45501362368302967</v>
      </c>
      <c r="L5013" s="2" t="str">
        <f t="shared" si="236"/>
        <v>AA</v>
      </c>
      <c r="M5013" s="2" t="s">
        <v>1294</v>
      </c>
      <c r="N5013" s="2" t="s">
        <v>424</v>
      </c>
      <c r="O5013" s="2" t="s">
        <v>70</v>
      </c>
    </row>
    <row r="5014" spans="1:15">
      <c r="A5014" s="42">
        <v>40792</v>
      </c>
      <c r="B5014" s="42">
        <v>51750</v>
      </c>
      <c r="C5014" s="130">
        <v>360</v>
      </c>
      <c r="D5014" s="43">
        <v>8.5600000000000009E-2</v>
      </c>
      <c r="E5014" s="43">
        <v>7.9100000000000004E-2</v>
      </c>
      <c r="F5014" s="44">
        <v>110000</v>
      </c>
      <c r="G5014" s="44">
        <v>110000</v>
      </c>
      <c r="H5014" s="44">
        <v>45198.84</v>
      </c>
      <c r="I5014" s="44">
        <v>50054.03</v>
      </c>
      <c r="J5014" s="68">
        <f t="shared" si="234"/>
        <v>0.41089854545454541</v>
      </c>
      <c r="K5014" s="43">
        <f t="shared" si="235"/>
        <v>0.45503663636363634</v>
      </c>
      <c r="L5014" s="41" t="str">
        <f t="shared" si="236"/>
        <v>AA</v>
      </c>
      <c r="M5014" s="41" t="s">
        <v>225</v>
      </c>
      <c r="N5014" s="41" t="s">
        <v>434</v>
      </c>
      <c r="O5014" s="41" t="s">
        <v>70</v>
      </c>
    </row>
    <row r="5015" spans="1:15">
      <c r="A5015" s="38">
        <v>40814</v>
      </c>
      <c r="B5015" s="38">
        <v>46901</v>
      </c>
      <c r="C5015" s="131">
        <v>200</v>
      </c>
      <c r="D5015" s="39">
        <v>8.5600000000000009E-2</v>
      </c>
      <c r="E5015" s="39">
        <v>7.9100000000000004E-2</v>
      </c>
      <c r="F5015" s="40">
        <v>118000</v>
      </c>
      <c r="G5015" s="40">
        <v>118000</v>
      </c>
      <c r="H5015" s="40">
        <v>48092.99</v>
      </c>
      <c r="I5015" s="40">
        <v>53707.68</v>
      </c>
      <c r="J5015" s="67">
        <f t="shared" si="234"/>
        <v>0.40756771186440677</v>
      </c>
      <c r="K5015" s="39">
        <f t="shared" si="235"/>
        <v>0.45514983050847457</v>
      </c>
      <c r="L5015" s="2" t="str">
        <f t="shared" si="236"/>
        <v>AA</v>
      </c>
      <c r="M5015" s="2" t="s">
        <v>466</v>
      </c>
      <c r="N5015" s="2" t="s">
        <v>421</v>
      </c>
      <c r="O5015" s="2" t="s">
        <v>70</v>
      </c>
    </row>
    <row r="5016" spans="1:15">
      <c r="A5016" s="42">
        <v>40653</v>
      </c>
      <c r="B5016" s="42">
        <v>47958</v>
      </c>
      <c r="C5016" s="130">
        <v>240</v>
      </c>
      <c r="D5016" s="43">
        <v>8.5600000000000009E-2</v>
      </c>
      <c r="E5016" s="43">
        <v>7.9100000000000004E-2</v>
      </c>
      <c r="F5016" s="44">
        <v>131545.53</v>
      </c>
      <c r="G5016" s="44">
        <v>131545.53</v>
      </c>
      <c r="H5016" s="44">
        <v>53383.98</v>
      </c>
      <c r="I5016" s="44">
        <v>59985.51</v>
      </c>
      <c r="J5016" s="68">
        <f t="shared" si="234"/>
        <v>0.40582131525107695</v>
      </c>
      <c r="K5016" s="43">
        <f t="shared" si="235"/>
        <v>0.45600568867676461</v>
      </c>
      <c r="L5016" s="41" t="str">
        <f t="shared" si="236"/>
        <v>AA</v>
      </c>
      <c r="M5016" s="41" t="s">
        <v>1553</v>
      </c>
      <c r="N5016" s="41" t="s">
        <v>424</v>
      </c>
      <c r="O5016" s="41" t="s">
        <v>70</v>
      </c>
    </row>
    <row r="5017" spans="1:15">
      <c r="A5017" s="38">
        <v>40158</v>
      </c>
      <c r="B5017" s="38">
        <v>51115</v>
      </c>
      <c r="C5017" s="131">
        <v>360</v>
      </c>
      <c r="D5017" s="39">
        <v>8.5600000000000009E-2</v>
      </c>
      <c r="E5017" s="39">
        <v>7.9100000000000004E-2</v>
      </c>
      <c r="F5017" s="40">
        <v>91000</v>
      </c>
      <c r="G5017" s="40">
        <v>91000</v>
      </c>
      <c r="H5017" s="40">
        <v>35641.22</v>
      </c>
      <c r="I5017" s="40">
        <v>41529.99</v>
      </c>
      <c r="J5017" s="67">
        <f t="shared" si="234"/>
        <v>0.39166175824175825</v>
      </c>
      <c r="K5017" s="39">
        <f t="shared" si="235"/>
        <v>0.45637351648351648</v>
      </c>
      <c r="L5017" s="2" t="str">
        <f t="shared" si="236"/>
        <v>AA</v>
      </c>
      <c r="M5017" s="2" t="s">
        <v>851</v>
      </c>
      <c r="N5017" s="2" t="s">
        <v>422</v>
      </c>
      <c r="O5017" s="2" t="s">
        <v>70</v>
      </c>
    </row>
    <row r="5018" spans="1:15">
      <c r="A5018" s="38">
        <v>40697</v>
      </c>
      <c r="B5018" s="38">
        <v>48002</v>
      </c>
      <c r="C5018" s="131">
        <v>240</v>
      </c>
      <c r="D5018" s="39">
        <v>8.5600000000000009E-2</v>
      </c>
      <c r="E5018" s="39">
        <v>7.9100000000000004E-2</v>
      </c>
      <c r="F5018" s="40">
        <v>149899.70000000001</v>
      </c>
      <c r="G5018" s="40">
        <v>149899.70000000001</v>
      </c>
      <c r="H5018" s="40">
        <v>57285.55</v>
      </c>
      <c r="I5018" s="40">
        <v>68420.7</v>
      </c>
      <c r="J5018" s="67">
        <f t="shared" si="234"/>
        <v>0.38215920378759932</v>
      </c>
      <c r="K5018" s="39">
        <f t="shared" si="235"/>
        <v>0.45644320835865576</v>
      </c>
      <c r="L5018" s="2" t="str">
        <f t="shared" si="236"/>
        <v>AA</v>
      </c>
      <c r="M5018" s="2" t="s">
        <v>552</v>
      </c>
      <c r="N5018" s="2" t="s">
        <v>416</v>
      </c>
      <c r="O5018" s="2" t="s">
        <v>70</v>
      </c>
    </row>
    <row r="5019" spans="1:15">
      <c r="A5019" s="42">
        <v>40577</v>
      </c>
      <c r="B5019" s="42">
        <v>51535</v>
      </c>
      <c r="C5019" s="130">
        <v>360</v>
      </c>
      <c r="D5019" s="43">
        <v>8.5600000000000009E-2</v>
      </c>
      <c r="E5019" s="43">
        <v>7.9100000000000004E-2</v>
      </c>
      <c r="F5019" s="44">
        <v>120000</v>
      </c>
      <c r="G5019" s="44">
        <v>120000</v>
      </c>
      <c r="H5019" s="44">
        <v>48868.63</v>
      </c>
      <c r="I5019" s="44">
        <v>54802.99</v>
      </c>
      <c r="J5019" s="68">
        <f t="shared" si="234"/>
        <v>0.40723858333333329</v>
      </c>
      <c r="K5019" s="43">
        <f t="shared" si="235"/>
        <v>0.45669158333333332</v>
      </c>
      <c r="L5019" s="41" t="str">
        <f t="shared" si="236"/>
        <v>AA</v>
      </c>
      <c r="M5019" s="41" t="s">
        <v>687</v>
      </c>
      <c r="N5019" s="41" t="s">
        <v>417</v>
      </c>
      <c r="O5019" s="41" t="s">
        <v>70</v>
      </c>
    </row>
    <row r="5020" spans="1:15">
      <c r="A5020" s="38">
        <v>40326</v>
      </c>
      <c r="B5020" s="38">
        <v>51284</v>
      </c>
      <c r="C5020" s="131">
        <v>360</v>
      </c>
      <c r="D5020" s="39">
        <v>8.5600000000000009E-2</v>
      </c>
      <c r="E5020" s="39">
        <v>7.9100000000000004E-2</v>
      </c>
      <c r="F5020" s="40">
        <v>90000</v>
      </c>
      <c r="G5020" s="40">
        <v>90000</v>
      </c>
      <c r="H5020" s="40">
        <v>36226.76</v>
      </c>
      <c r="I5020" s="40">
        <v>41114.65</v>
      </c>
      <c r="J5020" s="67">
        <f t="shared" si="234"/>
        <v>0.40251955555555557</v>
      </c>
      <c r="K5020" s="39">
        <f t="shared" si="235"/>
        <v>0.45682944444444445</v>
      </c>
      <c r="L5020" s="2" t="str">
        <f t="shared" si="236"/>
        <v>AA</v>
      </c>
      <c r="M5020" s="2" t="s">
        <v>502</v>
      </c>
      <c r="N5020" s="2" t="s">
        <v>417</v>
      </c>
      <c r="O5020" s="2" t="s">
        <v>70</v>
      </c>
    </row>
    <row r="5021" spans="1:15">
      <c r="A5021" s="38">
        <v>40648</v>
      </c>
      <c r="B5021" s="38">
        <v>49018</v>
      </c>
      <c r="C5021" s="131">
        <v>275</v>
      </c>
      <c r="D5021" s="39">
        <v>8.5600000000000009E-2</v>
      </c>
      <c r="E5021" s="39">
        <v>7.9100000000000004E-2</v>
      </c>
      <c r="F5021" s="40">
        <v>131000</v>
      </c>
      <c r="G5021" s="40">
        <v>131000</v>
      </c>
      <c r="H5021" s="40">
        <v>51247.81</v>
      </c>
      <c r="I5021" s="40">
        <v>59999.99</v>
      </c>
      <c r="J5021" s="67">
        <f t="shared" si="234"/>
        <v>0.39120465648854957</v>
      </c>
      <c r="K5021" s="39">
        <f t="shared" si="235"/>
        <v>0.45801519083969466</v>
      </c>
      <c r="L5021" s="2" t="str">
        <f t="shared" si="236"/>
        <v>AA</v>
      </c>
      <c r="M5021" s="2" t="s">
        <v>779</v>
      </c>
      <c r="N5021" s="2" t="s">
        <v>416</v>
      </c>
      <c r="O5021" s="2" t="s">
        <v>70</v>
      </c>
    </row>
    <row r="5022" spans="1:15">
      <c r="A5022" s="38">
        <v>40800</v>
      </c>
      <c r="B5022" s="38">
        <v>51758</v>
      </c>
      <c r="C5022" s="131">
        <v>360</v>
      </c>
      <c r="D5022" s="39">
        <v>8.5600000000000009E-2</v>
      </c>
      <c r="E5022" s="39">
        <v>8.09E-2</v>
      </c>
      <c r="F5022" s="40">
        <v>120000</v>
      </c>
      <c r="G5022" s="40">
        <v>120000</v>
      </c>
      <c r="H5022" s="40">
        <v>49637.599999999999</v>
      </c>
      <c r="I5022" s="40">
        <v>54999.99</v>
      </c>
      <c r="J5022" s="67">
        <f t="shared" si="234"/>
        <v>0.41364666666666666</v>
      </c>
      <c r="K5022" s="39">
        <f t="shared" si="235"/>
        <v>0.45833324999999997</v>
      </c>
      <c r="L5022" s="2" t="str">
        <f t="shared" si="236"/>
        <v>AA</v>
      </c>
      <c r="M5022" s="2" t="s">
        <v>789</v>
      </c>
      <c r="N5022" s="2" t="s">
        <v>416</v>
      </c>
      <c r="O5022" s="2" t="s">
        <v>70</v>
      </c>
    </row>
    <row r="5023" spans="1:15">
      <c r="A5023" s="38">
        <v>40368</v>
      </c>
      <c r="B5023" s="38">
        <v>49499</v>
      </c>
      <c r="C5023" s="131">
        <v>300</v>
      </c>
      <c r="D5023" s="39">
        <v>8.5600000000000009E-2</v>
      </c>
      <c r="E5023" s="39">
        <v>7.9100000000000004E-2</v>
      </c>
      <c r="F5023" s="40">
        <v>88747.23</v>
      </c>
      <c r="G5023" s="40">
        <v>88747.23</v>
      </c>
      <c r="H5023" s="40">
        <v>35156.699999999997</v>
      </c>
      <c r="I5023" s="40">
        <v>40747.230000000003</v>
      </c>
      <c r="J5023" s="67">
        <f t="shared" si="234"/>
        <v>0.39614419514840066</v>
      </c>
      <c r="K5023" s="39">
        <f t="shared" si="235"/>
        <v>0.45913804859036167</v>
      </c>
      <c r="L5023" s="2" t="str">
        <f t="shared" si="236"/>
        <v>AA</v>
      </c>
      <c r="M5023" s="2" t="s">
        <v>850</v>
      </c>
      <c r="N5023" s="2" t="s">
        <v>422</v>
      </c>
      <c r="O5023" s="2" t="s">
        <v>70</v>
      </c>
    </row>
    <row r="5024" spans="1:15">
      <c r="A5024" s="38">
        <v>40387</v>
      </c>
      <c r="B5024" s="38">
        <v>49518</v>
      </c>
      <c r="C5024" s="131">
        <v>300</v>
      </c>
      <c r="D5024" s="39">
        <v>8.5600000000000009E-2</v>
      </c>
      <c r="E5024" s="39">
        <v>7.9100000000000004E-2</v>
      </c>
      <c r="F5024" s="40">
        <v>96000</v>
      </c>
      <c r="G5024" s="40">
        <v>96000</v>
      </c>
      <c r="H5024" s="40">
        <v>37676.06</v>
      </c>
      <c r="I5024" s="40">
        <v>44084.1</v>
      </c>
      <c r="J5024" s="67">
        <f t="shared" si="234"/>
        <v>0.39245895833333333</v>
      </c>
      <c r="K5024" s="39">
        <f t="shared" si="235"/>
        <v>0.45920937499999998</v>
      </c>
      <c r="L5024" s="2" t="str">
        <f t="shared" si="236"/>
        <v>AA</v>
      </c>
      <c r="M5024" s="2" t="s">
        <v>1478</v>
      </c>
      <c r="N5024" s="2" t="s">
        <v>417</v>
      </c>
      <c r="O5024" s="2" t="s">
        <v>70</v>
      </c>
    </row>
    <row r="5025" spans="1:15">
      <c r="A5025" s="42">
        <v>40375</v>
      </c>
      <c r="B5025" s="42">
        <v>51333</v>
      </c>
      <c r="C5025" s="130">
        <v>360</v>
      </c>
      <c r="D5025" s="43">
        <v>8.5600000000000009E-2</v>
      </c>
      <c r="E5025" s="43">
        <v>7.9100000000000004E-2</v>
      </c>
      <c r="F5025" s="44">
        <v>150000</v>
      </c>
      <c r="G5025" s="44">
        <v>150000</v>
      </c>
      <c r="H5025" s="44">
        <v>42664.36</v>
      </c>
      <c r="I5025" s="44">
        <v>68999.990000000005</v>
      </c>
      <c r="J5025" s="68">
        <f t="shared" si="234"/>
        <v>0.28442906666666667</v>
      </c>
      <c r="K5025" s="43">
        <f t="shared" si="235"/>
        <v>0.45999993333333339</v>
      </c>
      <c r="L5025" s="41" t="str">
        <f t="shared" si="236"/>
        <v>AA</v>
      </c>
      <c r="M5025" s="41" t="s">
        <v>790</v>
      </c>
      <c r="N5025" s="41" t="s">
        <v>416</v>
      </c>
      <c r="O5025" s="41" t="s">
        <v>70</v>
      </c>
    </row>
    <row r="5026" spans="1:15">
      <c r="A5026" s="38">
        <v>40857</v>
      </c>
      <c r="B5026" s="38">
        <v>43049</v>
      </c>
      <c r="C5026" s="131">
        <v>72</v>
      </c>
      <c r="D5026" s="39">
        <v>8.5600000000000009E-2</v>
      </c>
      <c r="E5026" s="39">
        <v>8.09E-2</v>
      </c>
      <c r="F5026" s="40">
        <v>129650</v>
      </c>
      <c r="G5026" s="40">
        <v>129650</v>
      </c>
      <c r="H5026" s="40">
        <v>48577.54</v>
      </c>
      <c r="I5026" s="40">
        <v>59650</v>
      </c>
      <c r="J5026" s="67">
        <f t="shared" si="234"/>
        <v>0.37468214423447743</v>
      </c>
      <c r="K5026" s="39">
        <f t="shared" si="235"/>
        <v>0.46008484381025838</v>
      </c>
      <c r="L5026" s="2" t="str">
        <f t="shared" si="236"/>
        <v>AA</v>
      </c>
      <c r="M5026" s="2" t="s">
        <v>609</v>
      </c>
      <c r="N5026" s="2" t="s">
        <v>428</v>
      </c>
      <c r="O5026" s="2" t="s">
        <v>70</v>
      </c>
    </row>
    <row r="5027" spans="1:15">
      <c r="A5027" s="38">
        <v>40280</v>
      </c>
      <c r="B5027" s="38">
        <v>43933</v>
      </c>
      <c r="C5027" s="131">
        <v>120</v>
      </c>
      <c r="D5027" s="39">
        <v>8.5600000000000009E-2</v>
      </c>
      <c r="E5027" s="39">
        <v>8.5600000000000009E-2</v>
      </c>
      <c r="F5027" s="40">
        <v>120000</v>
      </c>
      <c r="G5027" s="40">
        <v>120000</v>
      </c>
      <c r="H5027" s="40">
        <v>35682.410000000003</v>
      </c>
      <c r="I5027" s="40">
        <v>55290.54</v>
      </c>
      <c r="J5027" s="67">
        <f t="shared" si="234"/>
        <v>0.2973534166666667</v>
      </c>
      <c r="K5027" s="39">
        <f t="shared" si="235"/>
        <v>0.46075450000000001</v>
      </c>
      <c r="L5027" s="2" t="str">
        <f t="shared" si="236"/>
        <v>AA</v>
      </c>
      <c r="M5027" s="2" t="s">
        <v>689</v>
      </c>
      <c r="N5027" s="2" t="s">
        <v>424</v>
      </c>
      <c r="O5027" s="2" t="s">
        <v>70</v>
      </c>
    </row>
    <row r="5028" spans="1:15">
      <c r="A5028" s="38">
        <v>40648</v>
      </c>
      <c r="B5028" s="38">
        <v>49780</v>
      </c>
      <c r="C5028" s="131">
        <v>300</v>
      </c>
      <c r="D5028" s="39">
        <v>8.5600000000000009E-2</v>
      </c>
      <c r="E5028" s="39">
        <v>7.9100000000000004E-2</v>
      </c>
      <c r="F5028" s="40">
        <v>149000</v>
      </c>
      <c r="G5028" s="40">
        <v>149000</v>
      </c>
      <c r="H5028" s="40">
        <v>49369.16</v>
      </c>
      <c r="I5028" s="40">
        <v>68730.149999999994</v>
      </c>
      <c r="J5028" s="67">
        <f t="shared" si="234"/>
        <v>0.33133664429530202</v>
      </c>
      <c r="K5028" s="39">
        <f t="shared" si="235"/>
        <v>0.46127617449664426</v>
      </c>
      <c r="L5028" s="2" t="str">
        <f t="shared" si="236"/>
        <v>AA</v>
      </c>
      <c r="M5028" s="2" t="s">
        <v>841</v>
      </c>
      <c r="N5028" s="2" t="s">
        <v>422</v>
      </c>
      <c r="O5028" s="2" t="s">
        <v>70</v>
      </c>
    </row>
    <row r="5029" spans="1:15">
      <c r="A5029" s="38">
        <v>40520</v>
      </c>
      <c r="B5029" s="38">
        <v>45999</v>
      </c>
      <c r="C5029" s="131">
        <v>180</v>
      </c>
      <c r="D5029" s="39">
        <v>8.5600000000000009E-2</v>
      </c>
      <c r="E5029" s="39">
        <v>7.9100000000000004E-2</v>
      </c>
      <c r="F5029" s="40">
        <v>114000</v>
      </c>
      <c r="G5029" s="40">
        <v>114000</v>
      </c>
      <c r="H5029" s="40">
        <v>39068.25</v>
      </c>
      <c r="I5029" s="40">
        <v>52599.99</v>
      </c>
      <c r="J5029" s="67">
        <f t="shared" si="234"/>
        <v>0.34270394736842108</v>
      </c>
      <c r="K5029" s="39">
        <f t="shared" si="235"/>
        <v>0.46140342105263155</v>
      </c>
      <c r="L5029" s="2" t="str">
        <f t="shared" si="236"/>
        <v>AA</v>
      </c>
      <c r="M5029" s="2" t="s">
        <v>495</v>
      </c>
      <c r="N5029" s="2" t="s">
        <v>424</v>
      </c>
      <c r="O5029" s="2" t="s">
        <v>70</v>
      </c>
    </row>
    <row r="5030" spans="1:15">
      <c r="A5030" s="42">
        <v>40078</v>
      </c>
      <c r="B5030" s="42">
        <v>44308</v>
      </c>
      <c r="C5030" s="130">
        <v>139</v>
      </c>
      <c r="D5030" s="43">
        <v>8.5600000000000009E-2</v>
      </c>
      <c r="E5030" s="43">
        <v>7.9100000000000004E-2</v>
      </c>
      <c r="F5030" s="44">
        <v>130000</v>
      </c>
      <c r="G5030" s="44">
        <v>130000</v>
      </c>
      <c r="H5030" s="44">
        <v>33950.68</v>
      </c>
      <c r="I5030" s="44">
        <v>59999.99</v>
      </c>
      <c r="J5030" s="68">
        <f t="shared" si="234"/>
        <v>0.26115907692307694</v>
      </c>
      <c r="K5030" s="43">
        <f t="shared" si="235"/>
        <v>0.4615383846153846</v>
      </c>
      <c r="L5030" s="41" t="str">
        <f t="shared" si="236"/>
        <v>AA</v>
      </c>
      <c r="M5030" s="41" t="s">
        <v>495</v>
      </c>
      <c r="N5030" s="41" t="s">
        <v>424</v>
      </c>
      <c r="O5030" s="41" t="s">
        <v>70</v>
      </c>
    </row>
    <row r="5031" spans="1:15">
      <c r="A5031" s="42">
        <v>40030</v>
      </c>
      <c r="B5031" s="42">
        <v>47335</v>
      </c>
      <c r="C5031" s="130">
        <v>240</v>
      </c>
      <c r="D5031" s="43">
        <v>8.5600000000000009E-2</v>
      </c>
      <c r="E5031" s="43">
        <v>7.9100000000000004E-2</v>
      </c>
      <c r="F5031" s="44">
        <v>130000</v>
      </c>
      <c r="G5031" s="44">
        <v>130000</v>
      </c>
      <c r="H5031" s="44">
        <v>45106.98</v>
      </c>
      <c r="I5031" s="44">
        <v>59999.99</v>
      </c>
      <c r="J5031" s="68">
        <f t="shared" si="234"/>
        <v>0.34697676923076926</v>
      </c>
      <c r="K5031" s="43">
        <f t="shared" si="235"/>
        <v>0.4615383846153846</v>
      </c>
      <c r="L5031" s="41" t="str">
        <f t="shared" si="236"/>
        <v>AA</v>
      </c>
      <c r="M5031" s="41" t="s">
        <v>174</v>
      </c>
      <c r="N5031" s="41" t="s">
        <v>416</v>
      </c>
      <c r="O5031" s="41" t="s">
        <v>70</v>
      </c>
    </row>
    <row r="5032" spans="1:15">
      <c r="A5032" s="38">
        <v>40648</v>
      </c>
      <c r="B5032" s="38">
        <v>51606</v>
      </c>
      <c r="C5032" s="131">
        <v>360</v>
      </c>
      <c r="D5032" s="39">
        <v>8.5600000000000009E-2</v>
      </c>
      <c r="E5032" s="39">
        <v>7.9100000000000004E-2</v>
      </c>
      <c r="F5032" s="40">
        <v>130000</v>
      </c>
      <c r="G5032" s="40">
        <v>130000</v>
      </c>
      <c r="H5032" s="40">
        <v>43458.02</v>
      </c>
      <c r="I5032" s="40">
        <v>59999.99</v>
      </c>
      <c r="J5032" s="67">
        <f t="shared" si="234"/>
        <v>0.33429246153846154</v>
      </c>
      <c r="K5032" s="39">
        <f t="shared" si="235"/>
        <v>0.4615383846153846</v>
      </c>
      <c r="L5032" s="2" t="str">
        <f t="shared" si="236"/>
        <v>AA</v>
      </c>
      <c r="M5032" s="2" t="s">
        <v>602</v>
      </c>
      <c r="N5032" s="2" t="s">
        <v>421</v>
      </c>
      <c r="O5032" s="2" t="s">
        <v>70</v>
      </c>
    </row>
    <row r="5033" spans="1:15">
      <c r="A5033" s="42">
        <v>40053</v>
      </c>
      <c r="B5033" s="42">
        <v>47358</v>
      </c>
      <c r="C5033" s="130">
        <v>240</v>
      </c>
      <c r="D5033" s="43">
        <v>8.5600000000000009E-2</v>
      </c>
      <c r="E5033" s="43">
        <v>7.9100000000000004E-2</v>
      </c>
      <c r="F5033" s="44">
        <v>120000</v>
      </c>
      <c r="G5033" s="44">
        <v>120000</v>
      </c>
      <c r="H5033" s="44">
        <v>34057.69</v>
      </c>
      <c r="I5033" s="44">
        <v>55387.199999999997</v>
      </c>
      <c r="J5033" s="68">
        <f t="shared" si="234"/>
        <v>0.28381408333333336</v>
      </c>
      <c r="K5033" s="43">
        <f t="shared" si="235"/>
        <v>0.46155999999999997</v>
      </c>
      <c r="L5033" s="41" t="str">
        <f t="shared" si="236"/>
        <v>AA</v>
      </c>
      <c r="M5033" s="41" t="s">
        <v>841</v>
      </c>
      <c r="N5033" s="41" t="s">
        <v>422</v>
      </c>
      <c r="O5033" s="41" t="s">
        <v>70</v>
      </c>
    </row>
    <row r="5034" spans="1:15">
      <c r="A5034" s="42">
        <v>40648</v>
      </c>
      <c r="B5034" s="42">
        <v>44301</v>
      </c>
      <c r="C5034" s="130">
        <v>120</v>
      </c>
      <c r="D5034" s="43">
        <v>8.5600000000000009E-2</v>
      </c>
      <c r="E5034" s="43">
        <v>7.9100000000000004E-2</v>
      </c>
      <c r="F5034" s="44">
        <v>148000</v>
      </c>
      <c r="G5034" s="44">
        <v>148000</v>
      </c>
      <c r="H5034" s="44">
        <v>43306.559999999998</v>
      </c>
      <c r="I5034" s="44">
        <v>68399.990000000005</v>
      </c>
      <c r="J5034" s="68">
        <f t="shared" si="234"/>
        <v>0.29261189189189185</v>
      </c>
      <c r="K5034" s="43">
        <f t="shared" si="235"/>
        <v>0.46216209459459462</v>
      </c>
      <c r="L5034" s="41" t="str">
        <f t="shared" si="236"/>
        <v>AA</v>
      </c>
      <c r="M5034" s="41" t="s">
        <v>1021</v>
      </c>
      <c r="N5034" s="41" t="s">
        <v>424</v>
      </c>
      <c r="O5034" s="41" t="s">
        <v>70</v>
      </c>
    </row>
    <row r="5035" spans="1:15">
      <c r="A5035" s="38">
        <v>40105</v>
      </c>
      <c r="B5035" s="38">
        <v>51062</v>
      </c>
      <c r="C5035" s="131">
        <v>360</v>
      </c>
      <c r="D5035" s="39">
        <v>8.5600000000000009E-2</v>
      </c>
      <c r="E5035" s="39">
        <v>7.9100000000000004E-2</v>
      </c>
      <c r="F5035" s="40">
        <v>130000</v>
      </c>
      <c r="G5035" s="40">
        <v>130000</v>
      </c>
      <c r="H5035" s="40">
        <v>51345.1</v>
      </c>
      <c r="I5035" s="40">
        <v>60308.86</v>
      </c>
      <c r="J5035" s="67">
        <f t="shared" si="234"/>
        <v>0.39496230769230767</v>
      </c>
      <c r="K5035" s="39">
        <f t="shared" si="235"/>
        <v>0.46391430769230768</v>
      </c>
      <c r="L5035" s="2" t="str">
        <f t="shared" si="236"/>
        <v>AA</v>
      </c>
      <c r="M5035" s="2" t="s">
        <v>548</v>
      </c>
      <c r="N5035" s="2" t="s">
        <v>433</v>
      </c>
      <c r="O5035" s="2" t="s">
        <v>70</v>
      </c>
    </row>
    <row r="5036" spans="1:15">
      <c r="A5036" s="42">
        <v>40613</v>
      </c>
      <c r="B5036" s="42">
        <v>50962</v>
      </c>
      <c r="C5036" s="130">
        <v>340</v>
      </c>
      <c r="D5036" s="43">
        <v>8.5600000000000009E-2</v>
      </c>
      <c r="E5036" s="43">
        <v>7.9100000000000004E-2</v>
      </c>
      <c r="F5036" s="44">
        <v>140000</v>
      </c>
      <c r="G5036" s="44">
        <v>140000</v>
      </c>
      <c r="H5036" s="44">
        <v>57592.81</v>
      </c>
      <c r="I5036" s="44">
        <v>64999.99</v>
      </c>
      <c r="J5036" s="68">
        <f t="shared" si="234"/>
        <v>0.41137721428571428</v>
      </c>
      <c r="K5036" s="43">
        <f t="shared" si="235"/>
        <v>0.46428564285714286</v>
      </c>
      <c r="L5036" s="41" t="str">
        <f t="shared" si="236"/>
        <v>AA</v>
      </c>
      <c r="M5036" s="41" t="s">
        <v>601</v>
      </c>
      <c r="N5036" s="41" t="s">
        <v>435</v>
      </c>
      <c r="O5036" s="41" t="s">
        <v>70</v>
      </c>
    </row>
    <row r="5037" spans="1:15">
      <c r="A5037" s="38">
        <v>40389</v>
      </c>
      <c r="B5037" s="38">
        <v>45868</v>
      </c>
      <c r="C5037" s="131">
        <v>180</v>
      </c>
      <c r="D5037" s="39">
        <v>8.5600000000000009E-2</v>
      </c>
      <c r="E5037" s="39">
        <v>7.9100000000000004E-2</v>
      </c>
      <c r="F5037" s="40">
        <v>136000</v>
      </c>
      <c r="G5037" s="40">
        <v>136000</v>
      </c>
      <c r="H5037" s="40">
        <v>42805.08</v>
      </c>
      <c r="I5037" s="40">
        <v>63158.49</v>
      </c>
      <c r="J5037" s="67">
        <f t="shared" si="234"/>
        <v>0.31474323529411768</v>
      </c>
      <c r="K5037" s="39">
        <f t="shared" si="235"/>
        <v>0.46440066176470585</v>
      </c>
      <c r="L5037" s="2" t="str">
        <f t="shared" si="236"/>
        <v>AA</v>
      </c>
      <c r="M5037" s="2" t="s">
        <v>532</v>
      </c>
      <c r="N5037" s="2" t="s">
        <v>417</v>
      </c>
      <c r="O5037" s="2" t="s">
        <v>70</v>
      </c>
    </row>
    <row r="5038" spans="1:15">
      <c r="A5038" s="38">
        <v>40329</v>
      </c>
      <c r="B5038" s="38">
        <v>47634</v>
      </c>
      <c r="C5038" s="131">
        <v>240</v>
      </c>
      <c r="D5038" s="39">
        <v>8.5600000000000009E-2</v>
      </c>
      <c r="E5038" s="39">
        <v>7.9100000000000004E-2</v>
      </c>
      <c r="F5038" s="40">
        <v>120000</v>
      </c>
      <c r="G5038" s="40">
        <v>120000</v>
      </c>
      <c r="H5038" s="40">
        <v>45655.01</v>
      </c>
      <c r="I5038" s="40">
        <v>55729</v>
      </c>
      <c r="J5038" s="67">
        <f t="shared" si="234"/>
        <v>0.38045841666666669</v>
      </c>
      <c r="K5038" s="39">
        <f t="shared" si="235"/>
        <v>0.46440833333333331</v>
      </c>
      <c r="L5038" s="2" t="str">
        <f t="shared" si="236"/>
        <v>AA</v>
      </c>
      <c r="M5038" s="2" t="s">
        <v>1354</v>
      </c>
      <c r="N5038" s="2" t="s">
        <v>417</v>
      </c>
      <c r="O5038" s="2" t="s">
        <v>70</v>
      </c>
    </row>
    <row r="5039" spans="1:15">
      <c r="A5039" s="42">
        <v>40389</v>
      </c>
      <c r="B5039" s="42">
        <v>44042</v>
      </c>
      <c r="C5039" s="130">
        <v>120</v>
      </c>
      <c r="D5039" s="43">
        <v>8.5600000000000009E-2</v>
      </c>
      <c r="E5039" s="43">
        <v>7.9100000000000004E-2</v>
      </c>
      <c r="F5039" s="44">
        <v>104000</v>
      </c>
      <c r="G5039" s="44">
        <v>104000</v>
      </c>
      <c r="H5039" s="44">
        <v>36683.120000000003</v>
      </c>
      <c r="I5039" s="44">
        <v>48336.12</v>
      </c>
      <c r="J5039" s="68">
        <f t="shared" si="234"/>
        <v>0.35272230769230772</v>
      </c>
      <c r="K5039" s="43">
        <f t="shared" si="235"/>
        <v>0.46477038461538461</v>
      </c>
      <c r="L5039" s="41" t="str">
        <f t="shared" si="236"/>
        <v>AA</v>
      </c>
      <c r="M5039" s="41" t="s">
        <v>518</v>
      </c>
      <c r="N5039" s="41" t="s">
        <v>416</v>
      </c>
      <c r="O5039" s="41" t="s">
        <v>70</v>
      </c>
    </row>
    <row r="5040" spans="1:15">
      <c r="A5040" s="38">
        <v>40424</v>
      </c>
      <c r="B5040" s="38">
        <v>49555</v>
      </c>
      <c r="C5040" s="131">
        <v>300</v>
      </c>
      <c r="D5040" s="39">
        <v>8.5600000000000009E-2</v>
      </c>
      <c r="E5040" s="39">
        <v>7.9100000000000004E-2</v>
      </c>
      <c r="F5040" s="40">
        <v>94000</v>
      </c>
      <c r="G5040" s="40">
        <v>94000</v>
      </c>
      <c r="H5040" s="40">
        <v>37160.129999999997</v>
      </c>
      <c r="I5040" s="40">
        <v>43699.99</v>
      </c>
      <c r="J5040" s="67">
        <f t="shared" si="234"/>
        <v>0.39532053191489358</v>
      </c>
      <c r="K5040" s="39">
        <f t="shared" si="235"/>
        <v>0.46489351063829787</v>
      </c>
      <c r="L5040" s="2" t="str">
        <f t="shared" si="236"/>
        <v>AA</v>
      </c>
      <c r="M5040" s="2" t="s">
        <v>1225</v>
      </c>
      <c r="N5040" s="2" t="s">
        <v>417</v>
      </c>
      <c r="O5040" s="2" t="s">
        <v>70</v>
      </c>
    </row>
    <row r="5041" spans="1:15">
      <c r="A5041" s="42">
        <v>40045</v>
      </c>
      <c r="B5041" s="42">
        <v>45981</v>
      </c>
      <c r="C5041" s="130">
        <v>195</v>
      </c>
      <c r="D5041" s="43">
        <v>8.5600000000000009E-2</v>
      </c>
      <c r="E5041" s="43">
        <v>7.9100000000000004E-2</v>
      </c>
      <c r="F5041" s="44">
        <v>110000</v>
      </c>
      <c r="G5041" s="44">
        <v>110000</v>
      </c>
      <c r="H5041" s="44">
        <v>32824.699999999997</v>
      </c>
      <c r="I5041" s="44">
        <v>51183.86</v>
      </c>
      <c r="J5041" s="68">
        <f t="shared" si="234"/>
        <v>0.29840636363636364</v>
      </c>
      <c r="K5041" s="43">
        <f t="shared" si="235"/>
        <v>0.46530781818181821</v>
      </c>
      <c r="L5041" s="41" t="str">
        <f t="shared" si="236"/>
        <v>AA</v>
      </c>
      <c r="M5041" s="41" t="s">
        <v>454</v>
      </c>
      <c r="N5041" s="41" t="s">
        <v>416</v>
      </c>
      <c r="O5041" s="41" t="s">
        <v>70</v>
      </c>
    </row>
    <row r="5042" spans="1:15">
      <c r="A5042" s="38">
        <v>40506</v>
      </c>
      <c r="B5042" s="38">
        <v>51464</v>
      </c>
      <c r="C5042" s="131">
        <v>360</v>
      </c>
      <c r="D5042" s="39">
        <v>8.5600000000000009E-2</v>
      </c>
      <c r="E5042" s="39">
        <v>8.5600000000000009E-2</v>
      </c>
      <c r="F5042" s="40">
        <v>130000</v>
      </c>
      <c r="G5042" s="40">
        <v>130000</v>
      </c>
      <c r="H5042" s="40">
        <v>53414.12</v>
      </c>
      <c r="I5042" s="40">
        <v>60499.99</v>
      </c>
      <c r="J5042" s="67">
        <f t="shared" si="234"/>
        <v>0.41087784615384615</v>
      </c>
      <c r="K5042" s="39">
        <f t="shared" si="235"/>
        <v>0.46538453846153843</v>
      </c>
      <c r="L5042" s="2" t="str">
        <f t="shared" si="236"/>
        <v>AA</v>
      </c>
      <c r="M5042" s="2" t="s">
        <v>569</v>
      </c>
      <c r="N5042" s="2" t="s">
        <v>426</v>
      </c>
      <c r="O5042" s="2" t="s">
        <v>70</v>
      </c>
    </row>
    <row r="5043" spans="1:15">
      <c r="A5043" s="42">
        <v>40604</v>
      </c>
      <c r="B5043" s="42">
        <v>51562</v>
      </c>
      <c r="C5043" s="130">
        <v>360</v>
      </c>
      <c r="D5043" s="43">
        <v>8.5600000000000009E-2</v>
      </c>
      <c r="E5043" s="43">
        <v>7.9100000000000004E-2</v>
      </c>
      <c r="F5043" s="44">
        <v>116000</v>
      </c>
      <c r="G5043" s="44">
        <v>116000</v>
      </c>
      <c r="H5043" s="44">
        <v>48224.42</v>
      </c>
      <c r="I5043" s="44">
        <v>53999.99</v>
      </c>
      <c r="J5043" s="68">
        <f t="shared" si="234"/>
        <v>0.41572775862068961</v>
      </c>
      <c r="K5043" s="43">
        <f t="shared" si="235"/>
        <v>0.46551715517241377</v>
      </c>
      <c r="L5043" s="41" t="str">
        <f t="shared" si="236"/>
        <v>AA</v>
      </c>
      <c r="M5043" s="41" t="s">
        <v>732</v>
      </c>
      <c r="N5043" s="41" t="s">
        <v>424</v>
      </c>
      <c r="O5043" s="41" t="s">
        <v>70</v>
      </c>
    </row>
    <row r="5044" spans="1:15">
      <c r="A5044" s="42">
        <v>40731</v>
      </c>
      <c r="B5044" s="42">
        <v>44384</v>
      </c>
      <c r="C5044" s="130">
        <v>120</v>
      </c>
      <c r="D5044" s="43">
        <v>8.5600000000000009E-2</v>
      </c>
      <c r="E5044" s="43">
        <v>7.9100000000000004E-2</v>
      </c>
      <c r="F5044" s="44">
        <v>128779</v>
      </c>
      <c r="G5044" s="44">
        <v>128779</v>
      </c>
      <c r="H5044" s="44">
        <v>39428.83</v>
      </c>
      <c r="I5044" s="44">
        <v>59999.99</v>
      </c>
      <c r="J5044" s="68">
        <f t="shared" si="234"/>
        <v>0.30617437625699845</v>
      </c>
      <c r="K5044" s="43">
        <f t="shared" si="235"/>
        <v>0.4659143959807111</v>
      </c>
      <c r="L5044" s="41" t="str">
        <f t="shared" si="236"/>
        <v>AA</v>
      </c>
      <c r="M5044" s="41" t="s">
        <v>468</v>
      </c>
      <c r="N5044" s="41" t="s">
        <v>421</v>
      </c>
      <c r="O5044" s="41" t="s">
        <v>70</v>
      </c>
    </row>
    <row r="5045" spans="1:15">
      <c r="A5045" s="38">
        <v>40298</v>
      </c>
      <c r="B5045" s="38">
        <v>49429</v>
      </c>
      <c r="C5045" s="131">
        <v>300</v>
      </c>
      <c r="D5045" s="39">
        <v>8.5600000000000009E-2</v>
      </c>
      <c r="E5045" s="39">
        <v>7.9100000000000004E-2</v>
      </c>
      <c r="F5045" s="40">
        <v>125000</v>
      </c>
      <c r="G5045" s="40">
        <v>125000</v>
      </c>
      <c r="H5045" s="40">
        <v>52471.64</v>
      </c>
      <c r="I5045" s="40">
        <v>58279.839999999997</v>
      </c>
      <c r="J5045" s="67">
        <f t="shared" si="234"/>
        <v>0.41977312</v>
      </c>
      <c r="K5045" s="39">
        <f t="shared" si="235"/>
        <v>0.46623872</v>
      </c>
      <c r="L5045" s="2" t="str">
        <f t="shared" si="236"/>
        <v>AA</v>
      </c>
      <c r="M5045" s="2" t="s">
        <v>564</v>
      </c>
      <c r="N5045" s="2" t="s">
        <v>417</v>
      </c>
      <c r="O5045" s="2" t="s">
        <v>70</v>
      </c>
    </row>
    <row r="5046" spans="1:15">
      <c r="A5046" s="42">
        <v>40772</v>
      </c>
      <c r="B5046" s="42">
        <v>51730</v>
      </c>
      <c r="C5046" s="130">
        <v>360</v>
      </c>
      <c r="D5046" s="43">
        <v>8.5600000000000009E-2</v>
      </c>
      <c r="E5046" s="43">
        <v>7.9100000000000004E-2</v>
      </c>
      <c r="F5046" s="44">
        <v>133000</v>
      </c>
      <c r="G5046" s="44">
        <v>133000</v>
      </c>
      <c r="H5046" s="44">
        <v>55886.3</v>
      </c>
      <c r="I5046" s="44">
        <v>62017.99</v>
      </c>
      <c r="J5046" s="68">
        <f t="shared" si="234"/>
        <v>0.42019774436090229</v>
      </c>
      <c r="K5046" s="43">
        <f t="shared" si="235"/>
        <v>0.46630067669172931</v>
      </c>
      <c r="L5046" s="41" t="str">
        <f t="shared" si="236"/>
        <v>AA</v>
      </c>
      <c r="M5046" s="41" t="s">
        <v>997</v>
      </c>
      <c r="N5046" s="41" t="s">
        <v>416</v>
      </c>
      <c r="O5046" s="41" t="s">
        <v>70</v>
      </c>
    </row>
    <row r="5047" spans="1:15">
      <c r="A5047" s="38">
        <v>40311</v>
      </c>
      <c r="B5047" s="38">
        <v>47616</v>
      </c>
      <c r="C5047" s="131">
        <v>240</v>
      </c>
      <c r="D5047" s="39">
        <v>8.5600000000000009E-2</v>
      </c>
      <c r="E5047" s="39">
        <v>7.9100000000000004E-2</v>
      </c>
      <c r="F5047" s="40">
        <v>139334.12</v>
      </c>
      <c r="G5047" s="40">
        <v>139334.12</v>
      </c>
      <c r="H5047" s="40">
        <v>51282.239999999998</v>
      </c>
      <c r="I5047" s="40">
        <v>64999.99</v>
      </c>
      <c r="J5047" s="67">
        <f t="shared" si="234"/>
        <v>0.36805227606848917</v>
      </c>
      <c r="K5047" s="39">
        <f t="shared" si="235"/>
        <v>0.46650447141016144</v>
      </c>
      <c r="L5047" s="2" t="str">
        <f t="shared" si="236"/>
        <v>AA</v>
      </c>
      <c r="M5047" s="2" t="s">
        <v>1096</v>
      </c>
      <c r="N5047" s="2" t="s">
        <v>428</v>
      </c>
      <c r="O5047" s="2" t="s">
        <v>70</v>
      </c>
    </row>
    <row r="5048" spans="1:15">
      <c r="A5048" s="38">
        <v>40632</v>
      </c>
      <c r="B5048" s="38">
        <v>44012</v>
      </c>
      <c r="C5048" s="131">
        <v>111</v>
      </c>
      <c r="D5048" s="39">
        <v>8.5600000000000009E-2</v>
      </c>
      <c r="E5048" s="39">
        <v>7.9100000000000004E-2</v>
      </c>
      <c r="F5048" s="40">
        <v>141000</v>
      </c>
      <c r="G5048" s="40">
        <v>141000</v>
      </c>
      <c r="H5048" s="40">
        <v>35591.129999999997</v>
      </c>
      <c r="I5048" s="40">
        <v>65790.12</v>
      </c>
      <c r="J5048" s="67">
        <f t="shared" si="234"/>
        <v>0.25241936170212764</v>
      </c>
      <c r="K5048" s="39">
        <f t="shared" si="235"/>
        <v>0.46659659574468082</v>
      </c>
      <c r="L5048" s="2" t="str">
        <f t="shared" si="236"/>
        <v>AA</v>
      </c>
      <c r="M5048" s="2" t="s">
        <v>540</v>
      </c>
      <c r="N5048" s="2" t="s">
        <v>423</v>
      </c>
      <c r="O5048" s="2" t="s">
        <v>70</v>
      </c>
    </row>
    <row r="5049" spans="1:15">
      <c r="A5049" s="38">
        <v>40724</v>
      </c>
      <c r="B5049" s="38">
        <v>43951</v>
      </c>
      <c r="C5049" s="131">
        <v>106</v>
      </c>
      <c r="D5049" s="39">
        <v>8.5600000000000009E-2</v>
      </c>
      <c r="E5049" s="39">
        <v>7.9100000000000004E-2</v>
      </c>
      <c r="F5049" s="40">
        <v>129000</v>
      </c>
      <c r="G5049" s="40">
        <v>129000</v>
      </c>
      <c r="H5049" s="40">
        <v>31025.759999999998</v>
      </c>
      <c r="I5049" s="40">
        <v>60196.61</v>
      </c>
      <c r="J5049" s="67">
        <f t="shared" si="234"/>
        <v>0.24050976744186045</v>
      </c>
      <c r="K5049" s="39">
        <f t="shared" si="235"/>
        <v>0.46664038759689924</v>
      </c>
      <c r="L5049" s="2" t="str">
        <f t="shared" si="236"/>
        <v>AA</v>
      </c>
      <c r="M5049" s="2" t="s">
        <v>830</v>
      </c>
      <c r="N5049" s="2" t="s">
        <v>437</v>
      </c>
      <c r="O5049" s="2" t="s">
        <v>70</v>
      </c>
    </row>
    <row r="5050" spans="1:15">
      <c r="A5050" s="42">
        <v>40683</v>
      </c>
      <c r="B5050" s="42">
        <v>43605</v>
      </c>
      <c r="C5050" s="130">
        <v>96</v>
      </c>
      <c r="D5050" s="43">
        <v>8.5600000000000009E-2</v>
      </c>
      <c r="E5050" s="43">
        <v>7.9100000000000004E-2</v>
      </c>
      <c r="F5050" s="44">
        <v>150000</v>
      </c>
      <c r="G5050" s="44">
        <v>150000</v>
      </c>
      <c r="H5050" s="44">
        <v>38169.15</v>
      </c>
      <c r="I5050" s="44">
        <v>69999.990000000005</v>
      </c>
      <c r="J5050" s="68">
        <f t="shared" si="234"/>
        <v>0.25446099999999999</v>
      </c>
      <c r="K5050" s="43">
        <f t="shared" si="235"/>
        <v>0.46666660000000004</v>
      </c>
      <c r="L5050" s="41" t="str">
        <f t="shared" si="236"/>
        <v>AA</v>
      </c>
      <c r="M5050" s="41" t="s">
        <v>449</v>
      </c>
      <c r="N5050" s="41" t="s">
        <v>418</v>
      </c>
      <c r="O5050" s="41" t="s">
        <v>70</v>
      </c>
    </row>
    <row r="5051" spans="1:15">
      <c r="A5051" s="38">
        <v>40723</v>
      </c>
      <c r="B5051" s="38">
        <v>44833</v>
      </c>
      <c r="C5051" s="131">
        <v>135</v>
      </c>
      <c r="D5051" s="39">
        <v>8.5600000000000009E-2</v>
      </c>
      <c r="E5051" s="39">
        <v>7.9100000000000004E-2</v>
      </c>
      <c r="F5051" s="40">
        <v>150000</v>
      </c>
      <c r="G5051" s="40">
        <v>150000</v>
      </c>
      <c r="H5051" s="40">
        <v>48319.88</v>
      </c>
      <c r="I5051" s="40">
        <v>69999.990000000005</v>
      </c>
      <c r="J5051" s="67">
        <f t="shared" si="234"/>
        <v>0.3221325333333333</v>
      </c>
      <c r="K5051" s="39">
        <f t="shared" si="235"/>
        <v>0.46666660000000004</v>
      </c>
      <c r="L5051" s="2" t="str">
        <f t="shared" si="236"/>
        <v>AA</v>
      </c>
      <c r="M5051" s="2" t="s">
        <v>672</v>
      </c>
      <c r="N5051" s="2" t="s">
        <v>419</v>
      </c>
      <c r="O5051" s="2" t="s">
        <v>70</v>
      </c>
    </row>
    <row r="5052" spans="1:15">
      <c r="A5052" s="38">
        <v>40206</v>
      </c>
      <c r="B5052" s="38">
        <v>47511</v>
      </c>
      <c r="C5052" s="131">
        <v>240</v>
      </c>
      <c r="D5052" s="39">
        <v>8.5600000000000009E-2</v>
      </c>
      <c r="E5052" s="39">
        <v>7.9100000000000004E-2</v>
      </c>
      <c r="F5052" s="40">
        <v>150000</v>
      </c>
      <c r="G5052" s="40">
        <v>150000</v>
      </c>
      <c r="H5052" s="40">
        <v>54029.25</v>
      </c>
      <c r="I5052" s="40">
        <v>69999.990000000005</v>
      </c>
      <c r="J5052" s="67">
        <f t="shared" si="234"/>
        <v>0.36019499999999999</v>
      </c>
      <c r="K5052" s="39">
        <f t="shared" si="235"/>
        <v>0.46666660000000004</v>
      </c>
      <c r="L5052" s="2" t="str">
        <f t="shared" si="236"/>
        <v>AA</v>
      </c>
      <c r="M5052" s="2" t="s">
        <v>1301</v>
      </c>
      <c r="N5052" s="2" t="s">
        <v>418</v>
      </c>
      <c r="O5052" s="2" t="s">
        <v>70</v>
      </c>
    </row>
    <row r="5053" spans="1:15">
      <c r="A5053" s="42">
        <v>40081</v>
      </c>
      <c r="B5053" s="42">
        <v>45560</v>
      </c>
      <c r="C5053" s="130">
        <v>180</v>
      </c>
      <c r="D5053" s="43">
        <v>8.5600000000000009E-2</v>
      </c>
      <c r="E5053" s="43">
        <v>7.9100000000000004E-2</v>
      </c>
      <c r="F5053" s="44">
        <v>150000</v>
      </c>
      <c r="G5053" s="44">
        <v>150000</v>
      </c>
      <c r="H5053" s="44">
        <v>33760.79</v>
      </c>
      <c r="I5053" s="44">
        <v>70000</v>
      </c>
      <c r="J5053" s="68">
        <f t="shared" si="234"/>
        <v>0.22507193333333333</v>
      </c>
      <c r="K5053" s="43">
        <f t="shared" si="235"/>
        <v>0.46666666666666667</v>
      </c>
      <c r="L5053" s="41" t="str">
        <f t="shared" si="236"/>
        <v>AA</v>
      </c>
      <c r="M5053" s="41" t="s">
        <v>482</v>
      </c>
      <c r="N5053" s="41" t="s">
        <v>422</v>
      </c>
      <c r="O5053" s="41" t="s">
        <v>70</v>
      </c>
    </row>
    <row r="5054" spans="1:15">
      <c r="A5054" s="42">
        <v>40737</v>
      </c>
      <c r="B5054" s="42">
        <v>51695</v>
      </c>
      <c r="C5054" s="130">
        <v>360</v>
      </c>
      <c r="D5054" s="43">
        <v>8.5600000000000009E-2</v>
      </c>
      <c r="E5054" s="43">
        <v>7.9100000000000004E-2</v>
      </c>
      <c r="F5054" s="44">
        <v>149840</v>
      </c>
      <c r="G5054" s="44">
        <v>149840</v>
      </c>
      <c r="H5054" s="44">
        <v>63026.81</v>
      </c>
      <c r="I5054" s="44">
        <v>69999.990000000005</v>
      </c>
      <c r="J5054" s="68">
        <f t="shared" si="234"/>
        <v>0.42062740256273357</v>
      </c>
      <c r="K5054" s="43">
        <f t="shared" si="235"/>
        <v>0.46716490923651899</v>
      </c>
      <c r="L5054" s="41" t="str">
        <f t="shared" si="236"/>
        <v>AA</v>
      </c>
      <c r="M5054" s="41" t="s">
        <v>1074</v>
      </c>
      <c r="N5054" s="41" t="s">
        <v>422</v>
      </c>
      <c r="O5054" s="41" t="s">
        <v>70</v>
      </c>
    </row>
    <row r="5055" spans="1:15">
      <c r="A5055" s="38">
        <v>39996</v>
      </c>
      <c r="B5055" s="38">
        <v>47301</v>
      </c>
      <c r="C5055" s="131">
        <v>240</v>
      </c>
      <c r="D5055" s="39">
        <v>8.5600000000000009E-2</v>
      </c>
      <c r="E5055" s="39">
        <v>8.09E-2</v>
      </c>
      <c r="F5055" s="40">
        <v>107000</v>
      </c>
      <c r="G5055" s="40">
        <v>107000</v>
      </c>
      <c r="H5055" s="40">
        <v>37470.89</v>
      </c>
      <c r="I5055" s="40">
        <v>49999.98</v>
      </c>
      <c r="J5055" s="67">
        <f t="shared" si="234"/>
        <v>0.35019523364485983</v>
      </c>
      <c r="K5055" s="39">
        <f t="shared" si="235"/>
        <v>0.4672895327102804</v>
      </c>
      <c r="L5055" s="2" t="str">
        <f t="shared" si="236"/>
        <v>AA</v>
      </c>
      <c r="M5055" s="2" t="s">
        <v>564</v>
      </c>
      <c r="N5055" s="2" t="s">
        <v>417</v>
      </c>
      <c r="O5055" s="2" t="s">
        <v>70</v>
      </c>
    </row>
    <row r="5056" spans="1:15">
      <c r="A5056" s="38">
        <v>40275</v>
      </c>
      <c r="B5056" s="38">
        <v>43928</v>
      </c>
      <c r="C5056" s="131">
        <v>120</v>
      </c>
      <c r="D5056" s="39">
        <v>8.5600000000000009E-2</v>
      </c>
      <c r="E5056" s="39">
        <v>7.9100000000000004E-2</v>
      </c>
      <c r="F5056" s="40">
        <v>150000</v>
      </c>
      <c r="G5056" s="40">
        <v>150000</v>
      </c>
      <c r="H5056" s="40">
        <v>37599.120000000003</v>
      </c>
      <c r="I5056" s="40">
        <v>70204.67</v>
      </c>
      <c r="J5056" s="67">
        <f t="shared" si="234"/>
        <v>0.25066080000000002</v>
      </c>
      <c r="K5056" s="39">
        <f t="shared" si="235"/>
        <v>0.46803113333333335</v>
      </c>
      <c r="L5056" s="2" t="str">
        <f t="shared" si="236"/>
        <v>AA</v>
      </c>
      <c r="M5056" s="2" t="s">
        <v>746</v>
      </c>
      <c r="N5056" s="2" t="s">
        <v>417</v>
      </c>
      <c r="O5056" s="2" t="s">
        <v>70</v>
      </c>
    </row>
    <row r="5057" spans="1:15">
      <c r="A5057" s="42">
        <v>40450</v>
      </c>
      <c r="B5057" s="42">
        <v>45929</v>
      </c>
      <c r="C5057" s="130">
        <v>180</v>
      </c>
      <c r="D5057" s="43">
        <v>8.5600000000000009E-2</v>
      </c>
      <c r="E5057" s="43">
        <v>7.9100000000000004E-2</v>
      </c>
      <c r="F5057" s="44">
        <v>110000</v>
      </c>
      <c r="G5057" s="44">
        <v>110000</v>
      </c>
      <c r="H5057" s="44">
        <v>48015.040000000001</v>
      </c>
      <c r="I5057" s="44">
        <v>51513.75</v>
      </c>
      <c r="J5057" s="68">
        <f t="shared" si="234"/>
        <v>0.43650036363636363</v>
      </c>
      <c r="K5057" s="43">
        <f t="shared" si="235"/>
        <v>0.46830681818181819</v>
      </c>
      <c r="L5057" s="41" t="str">
        <f t="shared" si="236"/>
        <v>AA</v>
      </c>
      <c r="M5057" s="41" t="s">
        <v>457</v>
      </c>
      <c r="N5057" s="41" t="s">
        <v>419</v>
      </c>
      <c r="O5057" s="41" t="s">
        <v>70</v>
      </c>
    </row>
    <row r="5058" spans="1:15">
      <c r="A5058" s="42">
        <v>40492</v>
      </c>
      <c r="B5058" s="42">
        <v>44145</v>
      </c>
      <c r="C5058" s="130">
        <v>120</v>
      </c>
      <c r="D5058" s="43">
        <v>8.5600000000000009E-2</v>
      </c>
      <c r="E5058" s="43">
        <v>7.9100000000000004E-2</v>
      </c>
      <c r="F5058" s="44">
        <v>145000</v>
      </c>
      <c r="G5058" s="44">
        <v>145000</v>
      </c>
      <c r="H5058" s="44">
        <v>55584.53</v>
      </c>
      <c r="I5058" s="44">
        <v>67940.84</v>
      </c>
      <c r="J5058" s="68">
        <f t="shared" si="234"/>
        <v>0.38334158620689657</v>
      </c>
      <c r="K5058" s="43">
        <f t="shared" si="235"/>
        <v>0.46855751724137928</v>
      </c>
      <c r="L5058" s="41" t="str">
        <f t="shared" si="236"/>
        <v>AA</v>
      </c>
      <c r="M5058" s="41" t="s">
        <v>520</v>
      </c>
      <c r="N5058" s="41" t="s">
        <v>429</v>
      </c>
      <c r="O5058" s="41" t="s">
        <v>70</v>
      </c>
    </row>
    <row r="5059" spans="1:15">
      <c r="A5059" s="42">
        <v>40268</v>
      </c>
      <c r="B5059" s="42">
        <v>43921</v>
      </c>
      <c r="C5059" s="130">
        <v>120</v>
      </c>
      <c r="D5059" s="43">
        <v>8.5600000000000009E-2</v>
      </c>
      <c r="E5059" s="43">
        <v>7.9100000000000004E-2</v>
      </c>
      <c r="F5059" s="44">
        <v>128000</v>
      </c>
      <c r="G5059" s="44">
        <v>128000</v>
      </c>
      <c r="H5059" s="44">
        <v>31593.31</v>
      </c>
      <c r="I5059" s="44">
        <v>59999.99</v>
      </c>
      <c r="J5059" s="68">
        <f t="shared" ref="J5059:J5122" si="237">H5059/G5059</f>
        <v>0.24682273437500002</v>
      </c>
      <c r="K5059" s="43">
        <f t="shared" ref="K5059:K5122" si="238">I5059/G5059</f>
        <v>0.46874992187499998</v>
      </c>
      <c r="L5059" s="41" t="str">
        <f t="shared" ref="L5059:L5122" si="239">IF(J5059&lt;=65%,"AA",IF(J5059&lt;=75%,"A",IF(J5059&lt;=85%,"B","C")))</f>
        <v>AA</v>
      </c>
      <c r="M5059" s="41" t="s">
        <v>1072</v>
      </c>
      <c r="N5059" s="41" t="s">
        <v>421</v>
      </c>
      <c r="O5059" s="41" t="s">
        <v>70</v>
      </c>
    </row>
    <row r="5060" spans="1:15">
      <c r="A5060" s="38">
        <v>40837</v>
      </c>
      <c r="B5060" s="38">
        <v>51795</v>
      </c>
      <c r="C5060" s="131">
        <v>360</v>
      </c>
      <c r="D5060" s="39">
        <v>8.5600000000000009E-2</v>
      </c>
      <c r="E5060" s="39">
        <v>7.9100000000000004E-2</v>
      </c>
      <c r="F5060" s="40">
        <v>145000</v>
      </c>
      <c r="G5060" s="40">
        <v>145000</v>
      </c>
      <c r="H5060" s="40">
        <v>61494.05</v>
      </c>
      <c r="I5060" s="40">
        <v>67999.990000000005</v>
      </c>
      <c r="J5060" s="67">
        <f t="shared" si="237"/>
        <v>0.42409689655172417</v>
      </c>
      <c r="K5060" s="39">
        <f t="shared" si="238"/>
        <v>0.46896544827586212</v>
      </c>
      <c r="L5060" s="2" t="str">
        <f t="shared" si="239"/>
        <v>AA</v>
      </c>
      <c r="M5060" s="2" t="s">
        <v>770</v>
      </c>
      <c r="N5060" s="2" t="s">
        <v>416</v>
      </c>
      <c r="O5060" s="2" t="s">
        <v>70</v>
      </c>
    </row>
    <row r="5061" spans="1:15">
      <c r="A5061" s="42">
        <v>40591</v>
      </c>
      <c r="B5061" s="42">
        <v>51549</v>
      </c>
      <c r="C5061" s="130">
        <v>360</v>
      </c>
      <c r="D5061" s="43">
        <v>8.5600000000000009E-2</v>
      </c>
      <c r="E5061" s="43">
        <v>7.9100000000000004E-2</v>
      </c>
      <c r="F5061" s="44">
        <v>130000</v>
      </c>
      <c r="G5061" s="44">
        <v>130000</v>
      </c>
      <c r="H5061" s="44">
        <v>54260.59</v>
      </c>
      <c r="I5061" s="44">
        <v>60999.99</v>
      </c>
      <c r="J5061" s="68">
        <f t="shared" si="237"/>
        <v>0.41738915384615383</v>
      </c>
      <c r="K5061" s="43">
        <f t="shared" si="238"/>
        <v>0.46923069230769227</v>
      </c>
      <c r="L5061" s="41" t="str">
        <f t="shared" si="239"/>
        <v>AA</v>
      </c>
      <c r="M5061" s="41" t="s">
        <v>454</v>
      </c>
      <c r="N5061" s="41" t="s">
        <v>416</v>
      </c>
      <c r="O5061" s="41" t="s">
        <v>70</v>
      </c>
    </row>
    <row r="5062" spans="1:15">
      <c r="A5062" s="42">
        <v>40156</v>
      </c>
      <c r="B5062" s="42">
        <v>51113</v>
      </c>
      <c r="C5062" s="130">
        <v>360</v>
      </c>
      <c r="D5062" s="43">
        <v>8.5600000000000009E-2</v>
      </c>
      <c r="E5062" s="43">
        <v>7.9100000000000004E-2</v>
      </c>
      <c r="F5062" s="44">
        <v>99680</v>
      </c>
      <c r="G5062" s="44">
        <v>99680</v>
      </c>
      <c r="H5062" s="44">
        <v>40105.599999999999</v>
      </c>
      <c r="I5062" s="44">
        <v>46799.99</v>
      </c>
      <c r="J5062" s="68">
        <f t="shared" si="237"/>
        <v>0.40234349919743179</v>
      </c>
      <c r="K5062" s="43">
        <f t="shared" si="238"/>
        <v>0.46950230738362758</v>
      </c>
      <c r="L5062" s="41" t="str">
        <f t="shared" si="239"/>
        <v>AA</v>
      </c>
      <c r="M5062" s="41" t="s">
        <v>1409</v>
      </c>
      <c r="N5062" s="41" t="s">
        <v>422</v>
      </c>
      <c r="O5062" s="41" t="s">
        <v>70</v>
      </c>
    </row>
    <row r="5063" spans="1:15">
      <c r="A5063" s="42">
        <v>40532</v>
      </c>
      <c r="B5063" s="42">
        <v>44581</v>
      </c>
      <c r="C5063" s="130">
        <v>133</v>
      </c>
      <c r="D5063" s="43">
        <v>8.5600000000000009E-2</v>
      </c>
      <c r="E5063" s="43">
        <v>8.09E-2</v>
      </c>
      <c r="F5063" s="44">
        <v>148000</v>
      </c>
      <c r="G5063" s="44">
        <v>148000</v>
      </c>
      <c r="H5063" s="44">
        <v>35629.339999999997</v>
      </c>
      <c r="I5063" s="44">
        <v>69500.7</v>
      </c>
      <c r="J5063" s="68">
        <f t="shared" si="237"/>
        <v>0.24073878378378377</v>
      </c>
      <c r="K5063" s="43">
        <f t="shared" si="238"/>
        <v>0.46959932432432433</v>
      </c>
      <c r="L5063" s="41" t="str">
        <f t="shared" si="239"/>
        <v>AA</v>
      </c>
      <c r="M5063" s="41" t="s">
        <v>495</v>
      </c>
      <c r="N5063" s="41" t="s">
        <v>424</v>
      </c>
      <c r="O5063" s="41" t="s">
        <v>70</v>
      </c>
    </row>
    <row r="5064" spans="1:15">
      <c r="A5064" s="38">
        <v>40312</v>
      </c>
      <c r="B5064" s="38">
        <v>49443</v>
      </c>
      <c r="C5064" s="131">
        <v>300</v>
      </c>
      <c r="D5064" s="39">
        <v>8.5600000000000009E-2</v>
      </c>
      <c r="E5064" s="39">
        <v>7.9100000000000004E-2</v>
      </c>
      <c r="F5064" s="40">
        <v>144000</v>
      </c>
      <c r="G5064" s="40">
        <v>144000</v>
      </c>
      <c r="H5064" s="40">
        <v>56687.88</v>
      </c>
      <c r="I5064" s="40">
        <v>67665.66</v>
      </c>
      <c r="J5064" s="67">
        <f t="shared" si="237"/>
        <v>0.39366583333333333</v>
      </c>
      <c r="K5064" s="39">
        <f t="shared" si="238"/>
        <v>0.46990041666666671</v>
      </c>
      <c r="L5064" s="2" t="str">
        <f t="shared" si="239"/>
        <v>AA</v>
      </c>
      <c r="M5064" s="2" t="s">
        <v>568</v>
      </c>
      <c r="N5064" s="2" t="s">
        <v>417</v>
      </c>
      <c r="O5064" s="2" t="s">
        <v>70</v>
      </c>
    </row>
    <row r="5065" spans="1:15">
      <c r="A5065" s="42">
        <v>40641</v>
      </c>
      <c r="B5065" s="42">
        <v>47946</v>
      </c>
      <c r="C5065" s="130">
        <v>240</v>
      </c>
      <c r="D5065" s="43">
        <v>8.5600000000000009E-2</v>
      </c>
      <c r="E5065" s="43">
        <v>7.9100000000000004E-2</v>
      </c>
      <c r="F5065" s="44">
        <v>111000</v>
      </c>
      <c r="G5065" s="44">
        <v>111000</v>
      </c>
      <c r="H5065" s="44">
        <v>43309.16</v>
      </c>
      <c r="I5065" s="44">
        <v>52257.78</v>
      </c>
      <c r="J5065" s="68">
        <f t="shared" si="237"/>
        <v>0.39017261261261266</v>
      </c>
      <c r="K5065" s="43">
        <f t="shared" si="238"/>
        <v>0.47079081081081081</v>
      </c>
      <c r="L5065" s="41" t="str">
        <f t="shared" si="239"/>
        <v>AA</v>
      </c>
      <c r="M5065" s="41" t="s">
        <v>661</v>
      </c>
      <c r="N5065" s="41" t="s">
        <v>416</v>
      </c>
      <c r="O5065" s="41" t="s">
        <v>70</v>
      </c>
    </row>
    <row r="5066" spans="1:15">
      <c r="A5066" s="38">
        <v>40137</v>
      </c>
      <c r="B5066" s="38">
        <v>44854</v>
      </c>
      <c r="C5066" s="131">
        <v>155</v>
      </c>
      <c r="D5066" s="39">
        <v>8.5600000000000009E-2</v>
      </c>
      <c r="E5066" s="39">
        <v>7.9100000000000004E-2</v>
      </c>
      <c r="F5066" s="40">
        <v>140000</v>
      </c>
      <c r="G5066" s="40">
        <v>140000</v>
      </c>
      <c r="H5066" s="40">
        <v>41481.78</v>
      </c>
      <c r="I5066" s="40">
        <v>65926.59</v>
      </c>
      <c r="J5066" s="67">
        <f t="shared" si="237"/>
        <v>0.29629842857142857</v>
      </c>
      <c r="K5066" s="39">
        <f t="shared" si="238"/>
        <v>0.47090421428571427</v>
      </c>
      <c r="L5066" s="2" t="str">
        <f t="shared" si="239"/>
        <v>AA</v>
      </c>
      <c r="M5066" s="2" t="s">
        <v>696</v>
      </c>
      <c r="N5066" s="2" t="s">
        <v>424</v>
      </c>
      <c r="O5066" s="2" t="s">
        <v>70</v>
      </c>
    </row>
    <row r="5067" spans="1:15">
      <c r="A5067" s="38">
        <v>40199</v>
      </c>
      <c r="B5067" s="38">
        <v>51156</v>
      </c>
      <c r="C5067" s="131">
        <v>360</v>
      </c>
      <c r="D5067" s="39">
        <v>8.5600000000000009E-2</v>
      </c>
      <c r="E5067" s="39">
        <v>7.9100000000000004E-2</v>
      </c>
      <c r="F5067" s="40">
        <v>110000</v>
      </c>
      <c r="G5067" s="40">
        <v>110000</v>
      </c>
      <c r="H5067" s="40">
        <v>30753.98</v>
      </c>
      <c r="I5067" s="40">
        <v>51799.99</v>
      </c>
      <c r="J5067" s="67">
        <f t="shared" si="237"/>
        <v>0.27958163636363637</v>
      </c>
      <c r="K5067" s="39">
        <f t="shared" si="238"/>
        <v>0.47090899999999997</v>
      </c>
      <c r="L5067" s="2" t="str">
        <f t="shared" si="239"/>
        <v>AA</v>
      </c>
      <c r="M5067" s="2" t="s">
        <v>831</v>
      </c>
      <c r="N5067" s="2" t="s">
        <v>417</v>
      </c>
      <c r="O5067" s="2" t="s">
        <v>70</v>
      </c>
    </row>
    <row r="5068" spans="1:15">
      <c r="A5068" s="42">
        <v>40333</v>
      </c>
      <c r="B5068" s="42">
        <v>51291</v>
      </c>
      <c r="C5068" s="130">
        <v>360</v>
      </c>
      <c r="D5068" s="43">
        <v>8.5600000000000009E-2</v>
      </c>
      <c r="E5068" s="43">
        <v>7.9100000000000004E-2</v>
      </c>
      <c r="F5068" s="44">
        <v>137750</v>
      </c>
      <c r="G5068" s="44">
        <v>137750</v>
      </c>
      <c r="H5068" s="44">
        <v>56755.99</v>
      </c>
      <c r="I5068" s="44">
        <v>64999.99</v>
      </c>
      <c r="J5068" s="68">
        <f t="shared" si="237"/>
        <v>0.4120217059891107</v>
      </c>
      <c r="K5068" s="43">
        <f t="shared" si="238"/>
        <v>0.47186925589836659</v>
      </c>
      <c r="L5068" s="41" t="str">
        <f t="shared" si="239"/>
        <v>AA</v>
      </c>
      <c r="M5068" s="41" t="s">
        <v>279</v>
      </c>
      <c r="N5068" s="41" t="s">
        <v>439</v>
      </c>
      <c r="O5068" s="41" t="s">
        <v>70</v>
      </c>
    </row>
    <row r="5069" spans="1:15">
      <c r="A5069" s="42">
        <v>40070</v>
      </c>
      <c r="B5069" s="42">
        <v>51027</v>
      </c>
      <c r="C5069" s="130">
        <v>360</v>
      </c>
      <c r="D5069" s="43">
        <v>8.5600000000000009E-2</v>
      </c>
      <c r="E5069" s="43">
        <v>8.09E-2</v>
      </c>
      <c r="F5069" s="44">
        <v>90000</v>
      </c>
      <c r="G5069" s="44">
        <v>90000</v>
      </c>
      <c r="H5069" s="44">
        <v>36069.86</v>
      </c>
      <c r="I5069" s="44">
        <v>42499.99</v>
      </c>
      <c r="J5069" s="68">
        <f t="shared" si="237"/>
        <v>0.40077622222222226</v>
      </c>
      <c r="K5069" s="43">
        <f t="shared" si="238"/>
        <v>0.47222211111111106</v>
      </c>
      <c r="L5069" s="41" t="str">
        <f t="shared" si="239"/>
        <v>AA</v>
      </c>
      <c r="M5069" s="41" t="s">
        <v>633</v>
      </c>
      <c r="N5069" s="41" t="s">
        <v>422</v>
      </c>
      <c r="O5069" s="41" t="s">
        <v>70</v>
      </c>
    </row>
    <row r="5070" spans="1:15">
      <c r="A5070" s="42">
        <v>40451</v>
      </c>
      <c r="B5070" s="42">
        <v>51409</v>
      </c>
      <c r="C5070" s="130">
        <v>360</v>
      </c>
      <c r="D5070" s="43">
        <v>8.5600000000000009E-2</v>
      </c>
      <c r="E5070" s="43">
        <v>7.9100000000000004E-2</v>
      </c>
      <c r="F5070" s="44">
        <v>121500</v>
      </c>
      <c r="G5070" s="44">
        <v>121500</v>
      </c>
      <c r="H5070" s="44">
        <v>50395.03</v>
      </c>
      <c r="I5070" s="44">
        <v>57404.55</v>
      </c>
      <c r="J5070" s="68">
        <f t="shared" si="237"/>
        <v>0.41477390946502057</v>
      </c>
      <c r="K5070" s="43">
        <f t="shared" si="238"/>
        <v>0.47246543209876546</v>
      </c>
      <c r="L5070" s="41" t="str">
        <f t="shared" si="239"/>
        <v>AA</v>
      </c>
      <c r="M5070" s="41" t="s">
        <v>1098</v>
      </c>
      <c r="N5070" s="41" t="s">
        <v>419</v>
      </c>
      <c r="O5070" s="41" t="s">
        <v>70</v>
      </c>
    </row>
    <row r="5071" spans="1:15">
      <c r="A5071" s="38">
        <v>40198</v>
      </c>
      <c r="B5071" s="38">
        <v>47503</v>
      </c>
      <c r="C5071" s="131">
        <v>240</v>
      </c>
      <c r="D5071" s="39">
        <v>8.5600000000000009E-2</v>
      </c>
      <c r="E5071" s="39">
        <v>7.9100000000000004E-2</v>
      </c>
      <c r="F5071" s="40">
        <v>93000</v>
      </c>
      <c r="G5071" s="40">
        <v>93000</v>
      </c>
      <c r="H5071" s="40">
        <v>34872.980000000003</v>
      </c>
      <c r="I5071" s="40">
        <v>44000</v>
      </c>
      <c r="J5071" s="67">
        <f t="shared" si="237"/>
        <v>0.37497827956989249</v>
      </c>
      <c r="K5071" s="39">
        <f t="shared" si="238"/>
        <v>0.4731182795698925</v>
      </c>
      <c r="L5071" s="2" t="str">
        <f t="shared" si="239"/>
        <v>AA</v>
      </c>
      <c r="M5071" s="2" t="s">
        <v>577</v>
      </c>
      <c r="N5071" s="2" t="s">
        <v>421</v>
      </c>
      <c r="O5071" s="2" t="s">
        <v>70</v>
      </c>
    </row>
    <row r="5072" spans="1:15">
      <c r="A5072" s="42">
        <v>40854</v>
      </c>
      <c r="B5072" s="42">
        <v>48737</v>
      </c>
      <c r="C5072" s="130">
        <v>259</v>
      </c>
      <c r="D5072" s="43">
        <v>8.5600000000000009E-2</v>
      </c>
      <c r="E5072" s="43">
        <v>7.9100000000000004E-2</v>
      </c>
      <c r="F5072" s="44">
        <v>150000</v>
      </c>
      <c r="G5072" s="44">
        <v>150000</v>
      </c>
      <c r="H5072" s="44">
        <v>58348.69</v>
      </c>
      <c r="I5072" s="44">
        <v>70999.990000000005</v>
      </c>
      <c r="J5072" s="68">
        <f t="shared" si="237"/>
        <v>0.38899126666666667</v>
      </c>
      <c r="K5072" s="43">
        <f t="shared" si="238"/>
        <v>0.4733332666666667</v>
      </c>
      <c r="L5072" s="41" t="str">
        <f t="shared" si="239"/>
        <v>AA</v>
      </c>
      <c r="M5072" s="41" t="s">
        <v>454</v>
      </c>
      <c r="N5072" s="41" t="s">
        <v>416</v>
      </c>
      <c r="O5072" s="41" t="s">
        <v>70</v>
      </c>
    </row>
    <row r="5073" spans="1:15">
      <c r="A5073" s="38">
        <v>39937</v>
      </c>
      <c r="B5073" s="38">
        <v>50894</v>
      </c>
      <c r="C5073" s="131">
        <v>360</v>
      </c>
      <c r="D5073" s="39">
        <v>8.5600000000000009E-2</v>
      </c>
      <c r="E5073" s="39">
        <v>8.09E-2</v>
      </c>
      <c r="F5073" s="40">
        <v>126700</v>
      </c>
      <c r="G5073" s="40">
        <v>126700</v>
      </c>
      <c r="H5073" s="40">
        <v>51166.01</v>
      </c>
      <c r="I5073" s="40">
        <v>59999.99</v>
      </c>
      <c r="J5073" s="67">
        <f t="shared" si="237"/>
        <v>0.40383591160220994</v>
      </c>
      <c r="K5073" s="39">
        <f t="shared" si="238"/>
        <v>0.47355951065509078</v>
      </c>
      <c r="L5073" s="2" t="str">
        <f t="shared" si="239"/>
        <v>AA</v>
      </c>
      <c r="M5073" s="2" t="s">
        <v>633</v>
      </c>
      <c r="N5073" s="2" t="s">
        <v>422</v>
      </c>
      <c r="O5073" s="2" t="s">
        <v>70</v>
      </c>
    </row>
    <row r="5074" spans="1:15">
      <c r="A5074" s="38">
        <v>40287</v>
      </c>
      <c r="B5074" s="38">
        <v>51245</v>
      </c>
      <c r="C5074" s="131">
        <v>360</v>
      </c>
      <c r="D5074" s="39">
        <v>8.5600000000000009E-2</v>
      </c>
      <c r="E5074" s="39">
        <v>7.9100000000000004E-2</v>
      </c>
      <c r="F5074" s="40">
        <v>120000</v>
      </c>
      <c r="G5074" s="40">
        <v>120000</v>
      </c>
      <c r="H5074" s="40">
        <v>49968.53</v>
      </c>
      <c r="I5074" s="40">
        <v>56900</v>
      </c>
      <c r="J5074" s="67">
        <f t="shared" si="237"/>
        <v>0.41640441666666667</v>
      </c>
      <c r="K5074" s="39">
        <f t="shared" si="238"/>
        <v>0.47416666666666668</v>
      </c>
      <c r="L5074" s="2" t="str">
        <f t="shared" si="239"/>
        <v>AA</v>
      </c>
      <c r="M5074" s="2" t="s">
        <v>1354</v>
      </c>
      <c r="N5074" s="2" t="s">
        <v>417</v>
      </c>
      <c r="O5074" s="2" t="s">
        <v>70</v>
      </c>
    </row>
    <row r="5075" spans="1:15">
      <c r="A5075" s="38">
        <v>40640</v>
      </c>
      <c r="B5075" s="38">
        <v>51142</v>
      </c>
      <c r="C5075" s="131">
        <v>345</v>
      </c>
      <c r="D5075" s="39">
        <v>8.5600000000000009E-2</v>
      </c>
      <c r="E5075" s="39">
        <v>8.5600000000000009E-2</v>
      </c>
      <c r="F5075" s="40">
        <v>80000</v>
      </c>
      <c r="G5075" s="40">
        <v>80000</v>
      </c>
      <c r="H5075" s="40">
        <v>33797.79</v>
      </c>
      <c r="I5075" s="40">
        <v>37999.99</v>
      </c>
      <c r="J5075" s="67">
        <f t="shared" si="237"/>
        <v>0.42247237500000001</v>
      </c>
      <c r="K5075" s="39">
        <f t="shared" si="238"/>
        <v>0.47499987499999996</v>
      </c>
      <c r="L5075" s="2" t="str">
        <f t="shared" si="239"/>
        <v>AA</v>
      </c>
      <c r="M5075" s="2" t="s">
        <v>678</v>
      </c>
      <c r="N5075" s="2" t="s">
        <v>434</v>
      </c>
      <c r="O5075" s="2" t="s">
        <v>70</v>
      </c>
    </row>
    <row r="5076" spans="1:15">
      <c r="A5076" s="38">
        <v>40696</v>
      </c>
      <c r="B5076" s="38">
        <v>49828</v>
      </c>
      <c r="C5076" s="131">
        <v>300</v>
      </c>
      <c r="D5076" s="39">
        <v>8.5600000000000009E-2</v>
      </c>
      <c r="E5076" s="39">
        <v>7.9100000000000004E-2</v>
      </c>
      <c r="F5076" s="40">
        <v>126000</v>
      </c>
      <c r="G5076" s="40">
        <v>126000</v>
      </c>
      <c r="H5076" s="40">
        <v>52407.41</v>
      </c>
      <c r="I5076" s="40">
        <v>59956.86</v>
      </c>
      <c r="J5076" s="67">
        <f t="shared" si="237"/>
        <v>0.41593182539682544</v>
      </c>
      <c r="K5076" s="39">
        <f t="shared" si="238"/>
        <v>0.47584809523809524</v>
      </c>
      <c r="L5076" s="2" t="str">
        <f t="shared" si="239"/>
        <v>AA</v>
      </c>
      <c r="M5076" s="2" t="s">
        <v>457</v>
      </c>
      <c r="N5076" s="2" t="s">
        <v>419</v>
      </c>
      <c r="O5076" s="2" t="s">
        <v>70</v>
      </c>
    </row>
    <row r="5077" spans="1:15">
      <c r="A5077" s="42">
        <v>40494</v>
      </c>
      <c r="B5077" s="42">
        <v>51452</v>
      </c>
      <c r="C5077" s="130">
        <v>360</v>
      </c>
      <c r="D5077" s="43">
        <v>8.5600000000000009E-2</v>
      </c>
      <c r="E5077" s="43">
        <v>7.9100000000000004E-2</v>
      </c>
      <c r="F5077" s="44">
        <v>105026</v>
      </c>
      <c r="G5077" s="44">
        <v>105026</v>
      </c>
      <c r="H5077" s="44">
        <v>44156.49</v>
      </c>
      <c r="I5077" s="44">
        <v>49999.99</v>
      </c>
      <c r="J5077" s="68">
        <f t="shared" si="237"/>
        <v>0.42043389255993752</v>
      </c>
      <c r="K5077" s="43">
        <f t="shared" si="238"/>
        <v>0.47607249633424104</v>
      </c>
      <c r="L5077" s="41" t="str">
        <f t="shared" si="239"/>
        <v>AA</v>
      </c>
      <c r="M5077" s="41" t="s">
        <v>824</v>
      </c>
      <c r="N5077" s="41" t="s">
        <v>418</v>
      </c>
      <c r="O5077" s="41" t="s">
        <v>70</v>
      </c>
    </row>
    <row r="5078" spans="1:15">
      <c r="A5078" s="42">
        <v>40150</v>
      </c>
      <c r="B5078" s="42">
        <v>45629</v>
      </c>
      <c r="C5078" s="130">
        <v>180</v>
      </c>
      <c r="D5078" s="43">
        <v>8.5600000000000009E-2</v>
      </c>
      <c r="E5078" s="43">
        <v>7.9100000000000004E-2</v>
      </c>
      <c r="F5078" s="44">
        <v>147000</v>
      </c>
      <c r="G5078" s="44">
        <v>147000</v>
      </c>
      <c r="H5078" s="44">
        <v>32009.14</v>
      </c>
      <c r="I5078" s="44">
        <v>69999.990000000005</v>
      </c>
      <c r="J5078" s="68">
        <f t="shared" si="237"/>
        <v>0.21774925170068027</v>
      </c>
      <c r="K5078" s="43">
        <f t="shared" si="238"/>
        <v>0.47619040816326536</v>
      </c>
      <c r="L5078" s="41" t="str">
        <f t="shared" si="239"/>
        <v>AA</v>
      </c>
      <c r="M5078" s="41" t="s">
        <v>505</v>
      </c>
      <c r="N5078" s="41" t="s">
        <v>424</v>
      </c>
      <c r="O5078" s="41" t="s">
        <v>70</v>
      </c>
    </row>
    <row r="5079" spans="1:15">
      <c r="A5079" s="38">
        <v>40261</v>
      </c>
      <c r="B5079" s="38">
        <v>51219</v>
      </c>
      <c r="C5079" s="131">
        <v>360</v>
      </c>
      <c r="D5079" s="39">
        <v>8.5600000000000009E-2</v>
      </c>
      <c r="E5079" s="39">
        <v>7.9100000000000004E-2</v>
      </c>
      <c r="F5079" s="40">
        <v>105000</v>
      </c>
      <c r="G5079" s="40">
        <v>105000</v>
      </c>
      <c r="H5079" s="40">
        <v>44017.23</v>
      </c>
      <c r="I5079" s="40">
        <v>50000</v>
      </c>
      <c r="J5079" s="67">
        <f t="shared" si="237"/>
        <v>0.4192117142857143</v>
      </c>
      <c r="K5079" s="39">
        <f t="shared" si="238"/>
        <v>0.47619047619047616</v>
      </c>
      <c r="L5079" s="2" t="str">
        <f t="shared" si="239"/>
        <v>AA</v>
      </c>
      <c r="M5079" s="2" t="s">
        <v>1185</v>
      </c>
      <c r="N5079" s="2" t="s">
        <v>417</v>
      </c>
      <c r="O5079" s="2" t="s">
        <v>70</v>
      </c>
    </row>
    <row r="5080" spans="1:15">
      <c r="A5080" s="42">
        <v>40023</v>
      </c>
      <c r="B5080" s="42">
        <v>45502</v>
      </c>
      <c r="C5080" s="130">
        <v>180</v>
      </c>
      <c r="D5080" s="43">
        <v>8.5600000000000009E-2</v>
      </c>
      <c r="E5080" s="43">
        <v>7.9100000000000004E-2</v>
      </c>
      <c r="F5080" s="44">
        <v>140500</v>
      </c>
      <c r="G5080" s="44">
        <v>140500</v>
      </c>
      <c r="H5080" s="44">
        <v>43711.56</v>
      </c>
      <c r="I5080" s="44">
        <v>67001.990000000005</v>
      </c>
      <c r="J5080" s="68">
        <f t="shared" si="237"/>
        <v>0.31111430604982204</v>
      </c>
      <c r="K5080" s="43">
        <f t="shared" si="238"/>
        <v>0.47688249110320291</v>
      </c>
      <c r="L5080" s="41" t="str">
        <f t="shared" si="239"/>
        <v>AA</v>
      </c>
      <c r="M5080" s="41" t="s">
        <v>467</v>
      </c>
      <c r="N5080" s="41" t="s">
        <v>425</v>
      </c>
      <c r="O5080" s="41" t="s">
        <v>70</v>
      </c>
    </row>
    <row r="5081" spans="1:15">
      <c r="A5081" s="38">
        <v>40277</v>
      </c>
      <c r="B5081" s="38">
        <v>43625</v>
      </c>
      <c r="C5081" s="131">
        <v>110</v>
      </c>
      <c r="D5081" s="39">
        <v>8.5600000000000009E-2</v>
      </c>
      <c r="E5081" s="39">
        <v>7.9100000000000004E-2</v>
      </c>
      <c r="F5081" s="40">
        <v>130000</v>
      </c>
      <c r="G5081" s="40">
        <v>130000</v>
      </c>
      <c r="H5081" s="40">
        <v>31892.57</v>
      </c>
      <c r="I5081" s="40">
        <v>62045.13</v>
      </c>
      <c r="J5081" s="67">
        <f t="shared" si="237"/>
        <v>0.24532746153846155</v>
      </c>
      <c r="K5081" s="39">
        <f t="shared" si="238"/>
        <v>0.47727023076923075</v>
      </c>
      <c r="L5081" s="2" t="str">
        <f t="shared" si="239"/>
        <v>AA</v>
      </c>
      <c r="M5081" s="2" t="s">
        <v>862</v>
      </c>
      <c r="N5081" s="2" t="s">
        <v>417</v>
      </c>
      <c r="O5081" s="2" t="s">
        <v>70</v>
      </c>
    </row>
    <row r="5082" spans="1:15">
      <c r="A5082" s="42">
        <v>40359</v>
      </c>
      <c r="B5082" s="42">
        <v>47664</v>
      </c>
      <c r="C5082" s="130">
        <v>240</v>
      </c>
      <c r="D5082" s="43">
        <v>8.5600000000000009E-2</v>
      </c>
      <c r="E5082" s="43">
        <v>7.9100000000000004E-2</v>
      </c>
      <c r="F5082" s="44">
        <v>150000</v>
      </c>
      <c r="G5082" s="44">
        <v>150000</v>
      </c>
      <c r="H5082" s="44">
        <v>56723.46</v>
      </c>
      <c r="I5082" s="44">
        <v>71641.119999999995</v>
      </c>
      <c r="J5082" s="68">
        <f t="shared" si="237"/>
        <v>0.3781564</v>
      </c>
      <c r="K5082" s="43">
        <f t="shared" si="238"/>
        <v>0.47760746666666665</v>
      </c>
      <c r="L5082" s="41" t="str">
        <f t="shared" si="239"/>
        <v>AA</v>
      </c>
      <c r="M5082" s="41" t="s">
        <v>570</v>
      </c>
      <c r="N5082" s="41" t="s">
        <v>422</v>
      </c>
      <c r="O5082" s="41" t="s">
        <v>70</v>
      </c>
    </row>
    <row r="5083" spans="1:15">
      <c r="A5083" s="38">
        <v>40827</v>
      </c>
      <c r="B5083" s="38">
        <v>46306</v>
      </c>
      <c r="C5083" s="131">
        <v>180</v>
      </c>
      <c r="D5083" s="39">
        <v>8.5600000000000009E-2</v>
      </c>
      <c r="E5083" s="39">
        <v>7.9100000000000004E-2</v>
      </c>
      <c r="F5083" s="40">
        <v>90000</v>
      </c>
      <c r="G5083" s="40">
        <v>90000</v>
      </c>
      <c r="H5083" s="40">
        <v>34057.300000000003</v>
      </c>
      <c r="I5083" s="40">
        <v>42999.99</v>
      </c>
      <c r="J5083" s="67">
        <f t="shared" si="237"/>
        <v>0.3784144444444445</v>
      </c>
      <c r="K5083" s="39">
        <f t="shared" si="238"/>
        <v>0.47777766666666666</v>
      </c>
      <c r="L5083" s="2" t="str">
        <f t="shared" si="239"/>
        <v>AA</v>
      </c>
      <c r="M5083" s="2" t="s">
        <v>466</v>
      </c>
      <c r="N5083" s="2" t="s">
        <v>421</v>
      </c>
      <c r="O5083" s="2" t="s">
        <v>70</v>
      </c>
    </row>
    <row r="5084" spans="1:15">
      <c r="A5084" s="42">
        <v>40444</v>
      </c>
      <c r="B5084" s="42">
        <v>49941</v>
      </c>
      <c r="C5084" s="130">
        <v>312</v>
      </c>
      <c r="D5084" s="43">
        <v>8.5600000000000009E-2</v>
      </c>
      <c r="E5084" s="43">
        <v>8.5600000000000009E-2</v>
      </c>
      <c r="F5084" s="44">
        <v>95000</v>
      </c>
      <c r="G5084" s="44">
        <v>95000</v>
      </c>
      <c r="H5084" s="44">
        <v>38856.03</v>
      </c>
      <c r="I5084" s="44">
        <v>45419.99</v>
      </c>
      <c r="J5084" s="68">
        <f t="shared" si="237"/>
        <v>0.40901084210526317</v>
      </c>
      <c r="K5084" s="43">
        <f t="shared" si="238"/>
        <v>0.47810515789473684</v>
      </c>
      <c r="L5084" s="41" t="str">
        <f t="shared" si="239"/>
        <v>AA</v>
      </c>
      <c r="M5084" s="41" t="s">
        <v>340</v>
      </c>
      <c r="N5084" s="41" t="s">
        <v>416</v>
      </c>
      <c r="O5084" s="41" t="s">
        <v>70</v>
      </c>
    </row>
    <row r="5085" spans="1:15">
      <c r="A5085" s="42">
        <v>40553</v>
      </c>
      <c r="B5085" s="42">
        <v>51511</v>
      </c>
      <c r="C5085" s="130">
        <v>360</v>
      </c>
      <c r="D5085" s="43">
        <v>8.5600000000000009E-2</v>
      </c>
      <c r="E5085" s="43">
        <v>7.9100000000000004E-2</v>
      </c>
      <c r="F5085" s="44">
        <v>140000</v>
      </c>
      <c r="G5085" s="44">
        <v>140000</v>
      </c>
      <c r="H5085" s="44">
        <v>59480.67</v>
      </c>
      <c r="I5085" s="44">
        <v>66999.990000000005</v>
      </c>
      <c r="J5085" s="68">
        <f t="shared" si="237"/>
        <v>0.42486192857142857</v>
      </c>
      <c r="K5085" s="43">
        <f t="shared" si="238"/>
        <v>0.4785713571428572</v>
      </c>
      <c r="L5085" s="41" t="str">
        <f t="shared" si="239"/>
        <v>AA</v>
      </c>
      <c r="M5085" s="41" t="s">
        <v>489</v>
      </c>
      <c r="N5085" s="41" t="s">
        <v>415</v>
      </c>
      <c r="O5085" s="41" t="s">
        <v>70</v>
      </c>
    </row>
    <row r="5086" spans="1:15">
      <c r="A5086" s="42">
        <v>40840</v>
      </c>
      <c r="B5086" s="42">
        <v>51798</v>
      </c>
      <c r="C5086" s="130">
        <v>360</v>
      </c>
      <c r="D5086" s="43">
        <v>8.5600000000000009E-2</v>
      </c>
      <c r="E5086" s="43">
        <v>7.9100000000000004E-2</v>
      </c>
      <c r="F5086" s="44">
        <v>132300</v>
      </c>
      <c r="G5086" s="44">
        <v>132300</v>
      </c>
      <c r="H5086" s="44">
        <v>57865.63</v>
      </c>
      <c r="I5086" s="44">
        <v>63352.86</v>
      </c>
      <c r="J5086" s="68">
        <f t="shared" si="237"/>
        <v>0.43738193499622069</v>
      </c>
      <c r="K5086" s="43">
        <f t="shared" si="238"/>
        <v>0.47885759637188208</v>
      </c>
      <c r="L5086" s="41" t="str">
        <f t="shared" si="239"/>
        <v>AA</v>
      </c>
      <c r="M5086" s="41" t="s">
        <v>1015</v>
      </c>
      <c r="N5086" s="41" t="s">
        <v>417</v>
      </c>
      <c r="O5086" s="41" t="s">
        <v>70</v>
      </c>
    </row>
    <row r="5087" spans="1:15">
      <c r="A5087" s="42">
        <v>40077</v>
      </c>
      <c r="B5087" s="42">
        <v>47382</v>
      </c>
      <c r="C5087" s="130">
        <v>240</v>
      </c>
      <c r="D5087" s="43">
        <v>8.5600000000000009E-2</v>
      </c>
      <c r="E5087" s="43">
        <v>8.09E-2</v>
      </c>
      <c r="F5087" s="44">
        <v>146070</v>
      </c>
      <c r="G5087" s="44">
        <v>146070</v>
      </c>
      <c r="H5087" s="44">
        <v>52888.73</v>
      </c>
      <c r="I5087" s="44">
        <v>69999.990000000005</v>
      </c>
      <c r="J5087" s="68">
        <f t="shared" si="237"/>
        <v>0.36207797631272681</v>
      </c>
      <c r="K5087" s="43">
        <f t="shared" si="238"/>
        <v>0.47922222222222227</v>
      </c>
      <c r="L5087" s="41" t="str">
        <f t="shared" si="239"/>
        <v>AA</v>
      </c>
      <c r="M5087" s="41" t="s">
        <v>643</v>
      </c>
      <c r="N5087" s="41" t="s">
        <v>417</v>
      </c>
      <c r="O5087" s="41" t="s">
        <v>70</v>
      </c>
    </row>
    <row r="5088" spans="1:15">
      <c r="A5088" s="38">
        <v>40800</v>
      </c>
      <c r="B5088" s="38">
        <v>51758</v>
      </c>
      <c r="C5088" s="131">
        <v>360</v>
      </c>
      <c r="D5088" s="39">
        <v>8.5600000000000009E-2</v>
      </c>
      <c r="E5088" s="39">
        <v>7.9100000000000004E-2</v>
      </c>
      <c r="F5088" s="40">
        <v>149175</v>
      </c>
      <c r="G5088" s="40">
        <v>149175</v>
      </c>
      <c r="H5088" s="40">
        <v>64528.85</v>
      </c>
      <c r="I5088" s="40">
        <v>71499.990000000005</v>
      </c>
      <c r="J5088" s="67">
        <f t="shared" si="237"/>
        <v>0.43257147645382937</v>
      </c>
      <c r="K5088" s="39">
        <f t="shared" si="238"/>
        <v>0.47930276520864762</v>
      </c>
      <c r="L5088" s="2" t="str">
        <f t="shared" si="239"/>
        <v>AA</v>
      </c>
      <c r="M5088" s="2" t="s">
        <v>526</v>
      </c>
      <c r="N5088" s="2" t="s">
        <v>428</v>
      </c>
      <c r="O5088" s="2" t="s">
        <v>70</v>
      </c>
    </row>
    <row r="5089" spans="1:15">
      <c r="A5089" s="38">
        <v>40542</v>
      </c>
      <c r="B5089" s="38">
        <v>45015</v>
      </c>
      <c r="C5089" s="131">
        <v>147</v>
      </c>
      <c r="D5089" s="39">
        <v>8.5600000000000009E-2</v>
      </c>
      <c r="E5089" s="39">
        <v>7.9100000000000004E-2</v>
      </c>
      <c r="F5089" s="40">
        <v>135000</v>
      </c>
      <c r="G5089" s="40">
        <v>135000</v>
      </c>
      <c r="H5089" s="40">
        <v>43845.11</v>
      </c>
      <c r="I5089" s="40">
        <v>64767.18</v>
      </c>
      <c r="J5089" s="67">
        <f t="shared" si="237"/>
        <v>0.32477859259259262</v>
      </c>
      <c r="K5089" s="39">
        <f t="shared" si="238"/>
        <v>0.4797568888888889</v>
      </c>
      <c r="L5089" s="2" t="str">
        <f t="shared" si="239"/>
        <v>AA</v>
      </c>
      <c r="M5089" s="2" t="s">
        <v>555</v>
      </c>
      <c r="N5089" s="2" t="s">
        <v>434</v>
      </c>
      <c r="O5089" s="2" t="s">
        <v>70</v>
      </c>
    </row>
    <row r="5090" spans="1:15">
      <c r="A5090" s="38">
        <v>40354</v>
      </c>
      <c r="B5090" s="38">
        <v>47659</v>
      </c>
      <c r="C5090" s="131">
        <v>240</v>
      </c>
      <c r="D5090" s="39">
        <v>8.5600000000000009E-2</v>
      </c>
      <c r="E5090" s="39">
        <v>8.5600000000000009E-2</v>
      </c>
      <c r="F5090" s="40">
        <v>143100</v>
      </c>
      <c r="G5090" s="40">
        <v>143100</v>
      </c>
      <c r="H5090" s="40">
        <v>65160.94</v>
      </c>
      <c r="I5090" s="40">
        <v>68712.41</v>
      </c>
      <c r="J5090" s="67">
        <f t="shared" si="237"/>
        <v>0.45535248078266949</v>
      </c>
      <c r="K5090" s="39">
        <f t="shared" si="238"/>
        <v>0.48017058001397628</v>
      </c>
      <c r="L5090" s="2" t="str">
        <f t="shared" si="239"/>
        <v>AA</v>
      </c>
      <c r="M5090" s="2" t="s">
        <v>457</v>
      </c>
      <c r="N5090" s="2" t="s">
        <v>419</v>
      </c>
      <c r="O5090" s="2" t="s">
        <v>70</v>
      </c>
    </row>
    <row r="5091" spans="1:15">
      <c r="A5091" s="42">
        <v>40562</v>
      </c>
      <c r="B5091" s="42">
        <v>49328</v>
      </c>
      <c r="C5091" s="130">
        <v>288</v>
      </c>
      <c r="D5091" s="43">
        <v>8.5600000000000009E-2</v>
      </c>
      <c r="E5091" s="43">
        <v>7.9100000000000004E-2</v>
      </c>
      <c r="F5091" s="44">
        <v>145000</v>
      </c>
      <c r="G5091" s="44">
        <v>145000</v>
      </c>
      <c r="H5091" s="44">
        <v>59418.92</v>
      </c>
      <c r="I5091" s="44">
        <v>69699.990000000005</v>
      </c>
      <c r="J5091" s="68">
        <f t="shared" si="237"/>
        <v>0.40978565517241378</v>
      </c>
      <c r="K5091" s="43">
        <f t="shared" si="238"/>
        <v>0.48068958620689661</v>
      </c>
      <c r="L5091" s="41" t="str">
        <f t="shared" si="239"/>
        <v>AA</v>
      </c>
      <c r="M5091" s="41" t="s">
        <v>555</v>
      </c>
      <c r="N5091" s="41" t="s">
        <v>434</v>
      </c>
      <c r="O5091" s="41" t="s">
        <v>70</v>
      </c>
    </row>
    <row r="5092" spans="1:15">
      <c r="A5092" s="42">
        <v>40402</v>
      </c>
      <c r="B5092" s="42">
        <v>43933</v>
      </c>
      <c r="C5092" s="130">
        <v>116</v>
      </c>
      <c r="D5092" s="43">
        <v>8.5600000000000009E-2</v>
      </c>
      <c r="E5092" s="43">
        <v>7.9100000000000004E-2</v>
      </c>
      <c r="F5092" s="44">
        <v>131000</v>
      </c>
      <c r="G5092" s="44">
        <v>131000</v>
      </c>
      <c r="H5092" s="44">
        <v>31860.2</v>
      </c>
      <c r="I5092" s="44">
        <v>63031.67</v>
      </c>
      <c r="J5092" s="68">
        <f t="shared" si="237"/>
        <v>0.24320763358778627</v>
      </c>
      <c r="K5092" s="43">
        <f t="shared" si="238"/>
        <v>0.48115778625954198</v>
      </c>
      <c r="L5092" s="41" t="str">
        <f t="shared" si="239"/>
        <v>AA</v>
      </c>
      <c r="M5092" s="41" t="s">
        <v>482</v>
      </c>
      <c r="N5092" s="41" t="s">
        <v>422</v>
      </c>
      <c r="O5092" s="41" t="s">
        <v>70</v>
      </c>
    </row>
    <row r="5093" spans="1:15">
      <c r="A5093" s="38">
        <v>40549</v>
      </c>
      <c r="B5093" s="38">
        <v>44901</v>
      </c>
      <c r="C5093" s="131">
        <v>143</v>
      </c>
      <c r="D5093" s="39">
        <v>8.5600000000000009E-2</v>
      </c>
      <c r="E5093" s="39">
        <v>7.9100000000000004E-2</v>
      </c>
      <c r="F5093" s="40">
        <v>140000</v>
      </c>
      <c r="G5093" s="40">
        <v>140000</v>
      </c>
      <c r="H5093" s="40">
        <v>43886.64</v>
      </c>
      <c r="I5093" s="40">
        <v>67397.53</v>
      </c>
      <c r="J5093" s="67">
        <f t="shared" si="237"/>
        <v>0.31347599999999998</v>
      </c>
      <c r="K5093" s="39">
        <f t="shared" si="238"/>
        <v>0.48141092857142859</v>
      </c>
      <c r="L5093" s="2" t="str">
        <f t="shared" si="239"/>
        <v>AA</v>
      </c>
      <c r="M5093" s="2" t="s">
        <v>1338</v>
      </c>
      <c r="N5093" s="2" t="s">
        <v>422</v>
      </c>
      <c r="O5093" s="2" t="s">
        <v>70</v>
      </c>
    </row>
    <row r="5094" spans="1:15">
      <c r="A5094" s="42">
        <v>40381</v>
      </c>
      <c r="B5094" s="42">
        <v>48905</v>
      </c>
      <c r="C5094" s="130">
        <v>280</v>
      </c>
      <c r="D5094" s="43">
        <v>8.5600000000000009E-2</v>
      </c>
      <c r="E5094" s="43">
        <v>7.9100000000000004E-2</v>
      </c>
      <c r="F5094" s="44">
        <v>135000</v>
      </c>
      <c r="G5094" s="44">
        <v>135000</v>
      </c>
      <c r="H5094" s="44">
        <v>53891.18</v>
      </c>
      <c r="I5094" s="44">
        <v>64999.99</v>
      </c>
      <c r="J5094" s="68">
        <f t="shared" si="237"/>
        <v>0.39919392592592595</v>
      </c>
      <c r="K5094" s="43">
        <f t="shared" si="238"/>
        <v>0.48148140740740741</v>
      </c>
      <c r="L5094" s="41" t="str">
        <f t="shared" si="239"/>
        <v>AA</v>
      </c>
      <c r="M5094" s="41" t="s">
        <v>511</v>
      </c>
      <c r="N5094" s="41" t="s">
        <v>422</v>
      </c>
      <c r="O5094" s="41" t="s">
        <v>70</v>
      </c>
    </row>
    <row r="5095" spans="1:15">
      <c r="A5095" s="42">
        <v>40448</v>
      </c>
      <c r="B5095" s="42">
        <v>51406</v>
      </c>
      <c r="C5095" s="130">
        <v>360</v>
      </c>
      <c r="D5095" s="43">
        <v>8.5600000000000009E-2</v>
      </c>
      <c r="E5095" s="43">
        <v>7.9100000000000004E-2</v>
      </c>
      <c r="F5095" s="44">
        <v>135000</v>
      </c>
      <c r="G5095" s="44">
        <v>135000</v>
      </c>
      <c r="H5095" s="44">
        <v>57196.44</v>
      </c>
      <c r="I5095" s="44">
        <v>64999.99</v>
      </c>
      <c r="J5095" s="68">
        <f t="shared" si="237"/>
        <v>0.42367733333333335</v>
      </c>
      <c r="K5095" s="43">
        <f t="shared" si="238"/>
        <v>0.48148140740740741</v>
      </c>
      <c r="L5095" s="41" t="str">
        <f t="shared" si="239"/>
        <v>AA</v>
      </c>
      <c r="M5095" s="41" t="s">
        <v>601</v>
      </c>
      <c r="N5095" s="41" t="s">
        <v>435</v>
      </c>
      <c r="O5095" s="41" t="s">
        <v>70</v>
      </c>
    </row>
    <row r="5096" spans="1:15">
      <c r="A5096" s="42">
        <v>40071</v>
      </c>
      <c r="B5096" s="42">
        <v>51028</v>
      </c>
      <c r="C5096" s="130">
        <v>360</v>
      </c>
      <c r="D5096" s="43">
        <v>8.5600000000000009E-2</v>
      </c>
      <c r="E5096" s="43">
        <v>8.5600000000000009E-2</v>
      </c>
      <c r="F5096" s="44">
        <v>135000</v>
      </c>
      <c r="G5096" s="44">
        <v>135000</v>
      </c>
      <c r="H5096" s="44">
        <v>55145.67</v>
      </c>
      <c r="I5096" s="44">
        <v>64999.99</v>
      </c>
      <c r="J5096" s="68">
        <f t="shared" si="237"/>
        <v>0.40848644444444443</v>
      </c>
      <c r="K5096" s="43">
        <f t="shared" si="238"/>
        <v>0.48148140740740741</v>
      </c>
      <c r="L5096" s="41" t="str">
        <f t="shared" si="239"/>
        <v>AA</v>
      </c>
      <c r="M5096" s="41" t="s">
        <v>489</v>
      </c>
      <c r="N5096" s="41" t="s">
        <v>415</v>
      </c>
      <c r="O5096" s="41" t="s">
        <v>70</v>
      </c>
    </row>
    <row r="5097" spans="1:15">
      <c r="A5097" s="38">
        <v>40021</v>
      </c>
      <c r="B5097" s="38">
        <v>50978</v>
      </c>
      <c r="C5097" s="131">
        <v>360</v>
      </c>
      <c r="D5097" s="39">
        <v>8.5600000000000009E-2</v>
      </c>
      <c r="E5097" s="39">
        <v>7.9100000000000004E-2</v>
      </c>
      <c r="F5097" s="40">
        <v>110000</v>
      </c>
      <c r="G5097" s="40">
        <v>110000</v>
      </c>
      <c r="H5097" s="40">
        <v>44728.43</v>
      </c>
      <c r="I5097" s="40">
        <v>52999.99</v>
      </c>
      <c r="J5097" s="67">
        <f t="shared" si="237"/>
        <v>0.40662209090909091</v>
      </c>
      <c r="K5097" s="39">
        <f t="shared" si="238"/>
        <v>0.48181809090909089</v>
      </c>
      <c r="L5097" s="2" t="str">
        <f t="shared" si="239"/>
        <v>AA</v>
      </c>
      <c r="M5097" s="2" t="s">
        <v>1486</v>
      </c>
      <c r="N5097" s="2" t="s">
        <v>416</v>
      </c>
      <c r="O5097" s="2" t="s">
        <v>70</v>
      </c>
    </row>
    <row r="5098" spans="1:15">
      <c r="A5098" s="42">
        <v>40574</v>
      </c>
      <c r="B5098" s="42">
        <v>46507</v>
      </c>
      <c r="C5098" s="130">
        <v>195</v>
      </c>
      <c r="D5098" s="43">
        <v>8.5600000000000009E-2</v>
      </c>
      <c r="E5098" s="43">
        <v>7.9100000000000004E-2</v>
      </c>
      <c r="F5098" s="44">
        <v>119700</v>
      </c>
      <c r="G5098" s="44">
        <v>119700</v>
      </c>
      <c r="H5098" s="44">
        <v>40194.42</v>
      </c>
      <c r="I5098" s="44">
        <v>57700</v>
      </c>
      <c r="J5098" s="68">
        <f t="shared" si="237"/>
        <v>0.33579298245614031</v>
      </c>
      <c r="K5098" s="43">
        <f t="shared" si="238"/>
        <v>0.48203842940685043</v>
      </c>
      <c r="L5098" s="41" t="str">
        <f t="shared" si="239"/>
        <v>AA</v>
      </c>
      <c r="M5098" s="41" t="s">
        <v>574</v>
      </c>
      <c r="N5098" s="41" t="s">
        <v>424</v>
      </c>
      <c r="O5098" s="41" t="s">
        <v>70</v>
      </c>
    </row>
    <row r="5099" spans="1:15">
      <c r="A5099" s="38">
        <v>40513</v>
      </c>
      <c r="B5099" s="38">
        <v>50161</v>
      </c>
      <c r="C5099" s="131">
        <v>317</v>
      </c>
      <c r="D5099" s="39">
        <v>8.5600000000000009E-2</v>
      </c>
      <c r="E5099" s="39">
        <v>7.9100000000000004E-2</v>
      </c>
      <c r="F5099" s="40">
        <v>114000</v>
      </c>
      <c r="G5099" s="40">
        <v>114000</v>
      </c>
      <c r="H5099" s="40">
        <v>47651.99</v>
      </c>
      <c r="I5099" s="40">
        <v>54999.99</v>
      </c>
      <c r="J5099" s="67">
        <f t="shared" si="237"/>
        <v>0.41799991228070171</v>
      </c>
      <c r="K5099" s="39">
        <f t="shared" si="238"/>
        <v>0.48245605263157892</v>
      </c>
      <c r="L5099" s="2" t="str">
        <f t="shared" si="239"/>
        <v>AA</v>
      </c>
      <c r="M5099" s="2" t="s">
        <v>558</v>
      </c>
      <c r="N5099" s="2" t="s">
        <v>424</v>
      </c>
      <c r="O5099" s="2" t="s">
        <v>70</v>
      </c>
    </row>
    <row r="5100" spans="1:15">
      <c r="A5100" s="42">
        <v>40387</v>
      </c>
      <c r="B5100" s="42">
        <v>44923</v>
      </c>
      <c r="C5100" s="130">
        <v>149</v>
      </c>
      <c r="D5100" s="43">
        <v>8.5600000000000009E-2</v>
      </c>
      <c r="E5100" s="43">
        <v>7.9100000000000004E-2</v>
      </c>
      <c r="F5100" s="44">
        <v>145000</v>
      </c>
      <c r="G5100" s="44">
        <v>145000</v>
      </c>
      <c r="H5100" s="44">
        <v>43731.09</v>
      </c>
      <c r="I5100" s="44">
        <v>69999.98</v>
      </c>
      <c r="J5100" s="68">
        <f t="shared" si="237"/>
        <v>0.30159372413793101</v>
      </c>
      <c r="K5100" s="43">
        <f t="shared" si="238"/>
        <v>0.48275848275862066</v>
      </c>
      <c r="L5100" s="41" t="str">
        <f t="shared" si="239"/>
        <v>AA</v>
      </c>
      <c r="M5100" s="41" t="s">
        <v>564</v>
      </c>
      <c r="N5100" s="41" t="s">
        <v>417</v>
      </c>
      <c r="O5100" s="41" t="s">
        <v>70</v>
      </c>
    </row>
    <row r="5101" spans="1:15">
      <c r="A5101" s="38">
        <v>40091</v>
      </c>
      <c r="B5101" s="38">
        <v>47396</v>
      </c>
      <c r="C5101" s="131">
        <v>240</v>
      </c>
      <c r="D5101" s="39">
        <v>8.5600000000000009E-2</v>
      </c>
      <c r="E5101" s="39">
        <v>8.09E-2</v>
      </c>
      <c r="F5101" s="40">
        <v>150000</v>
      </c>
      <c r="G5101" s="40">
        <v>150000</v>
      </c>
      <c r="H5101" s="40">
        <v>55084.59</v>
      </c>
      <c r="I5101" s="40">
        <v>72499.990000000005</v>
      </c>
      <c r="J5101" s="67">
        <f t="shared" si="237"/>
        <v>0.36723059999999996</v>
      </c>
      <c r="K5101" s="39">
        <f t="shared" si="238"/>
        <v>0.48333326666666671</v>
      </c>
      <c r="L5101" s="2" t="str">
        <f t="shared" si="239"/>
        <v>AA</v>
      </c>
      <c r="M5101" s="2" t="s">
        <v>1361</v>
      </c>
      <c r="N5101" s="2" t="s">
        <v>416</v>
      </c>
      <c r="O5101" s="2" t="s">
        <v>70</v>
      </c>
    </row>
    <row r="5102" spans="1:15">
      <c r="A5102" s="38">
        <v>40486</v>
      </c>
      <c r="B5102" s="38">
        <v>46634</v>
      </c>
      <c r="C5102" s="131">
        <v>202</v>
      </c>
      <c r="D5102" s="39">
        <v>8.5600000000000009E-2</v>
      </c>
      <c r="E5102" s="39">
        <v>7.9100000000000004E-2</v>
      </c>
      <c r="F5102" s="40">
        <v>105000</v>
      </c>
      <c r="G5102" s="40">
        <v>105000</v>
      </c>
      <c r="H5102" s="40">
        <v>36941.19</v>
      </c>
      <c r="I5102" s="40">
        <v>50761.49</v>
      </c>
      <c r="J5102" s="67">
        <f t="shared" si="237"/>
        <v>0.35182085714285716</v>
      </c>
      <c r="K5102" s="39">
        <f t="shared" si="238"/>
        <v>0.48344276190476188</v>
      </c>
      <c r="L5102" s="2" t="str">
        <f t="shared" si="239"/>
        <v>AA</v>
      </c>
      <c r="M5102" s="2" t="s">
        <v>696</v>
      </c>
      <c r="N5102" s="2" t="s">
        <v>424</v>
      </c>
      <c r="O5102" s="2" t="s">
        <v>70</v>
      </c>
    </row>
    <row r="5103" spans="1:15">
      <c r="A5103" s="42">
        <v>40633</v>
      </c>
      <c r="B5103" s="42">
        <v>51591</v>
      </c>
      <c r="C5103" s="130">
        <v>360</v>
      </c>
      <c r="D5103" s="43">
        <v>8.5600000000000009E-2</v>
      </c>
      <c r="E5103" s="43">
        <v>7.9100000000000004E-2</v>
      </c>
      <c r="F5103" s="44">
        <v>110000</v>
      </c>
      <c r="G5103" s="44">
        <v>110000</v>
      </c>
      <c r="H5103" s="44">
        <v>47404.85</v>
      </c>
      <c r="I5103" s="44">
        <v>53200.78</v>
      </c>
      <c r="J5103" s="68">
        <f t="shared" si="237"/>
        <v>0.43095318181818182</v>
      </c>
      <c r="K5103" s="43">
        <f t="shared" si="238"/>
        <v>0.48364345454545454</v>
      </c>
      <c r="L5103" s="41" t="str">
        <f t="shared" si="239"/>
        <v>AA</v>
      </c>
      <c r="M5103" s="41" t="s">
        <v>643</v>
      </c>
      <c r="N5103" s="41" t="s">
        <v>417</v>
      </c>
      <c r="O5103" s="41" t="s">
        <v>70</v>
      </c>
    </row>
    <row r="5104" spans="1:15">
      <c r="A5104" s="38">
        <v>40350</v>
      </c>
      <c r="B5104" s="38">
        <v>51308</v>
      </c>
      <c r="C5104" s="131">
        <v>360</v>
      </c>
      <c r="D5104" s="39">
        <v>8.5600000000000009E-2</v>
      </c>
      <c r="E5104" s="39">
        <v>7.9100000000000004E-2</v>
      </c>
      <c r="F5104" s="40">
        <v>150000</v>
      </c>
      <c r="G5104" s="40">
        <v>150000</v>
      </c>
      <c r="H5104" s="40">
        <v>64125.52</v>
      </c>
      <c r="I5104" s="40">
        <v>72579.06</v>
      </c>
      <c r="J5104" s="67">
        <f t="shared" si="237"/>
        <v>0.42750346666666666</v>
      </c>
      <c r="K5104" s="39">
        <f t="shared" si="238"/>
        <v>0.48386039999999997</v>
      </c>
      <c r="L5104" s="2" t="str">
        <f t="shared" si="239"/>
        <v>AA</v>
      </c>
      <c r="M5104" s="2" t="s">
        <v>1010</v>
      </c>
      <c r="N5104" s="2" t="s">
        <v>422</v>
      </c>
      <c r="O5104" s="2" t="s">
        <v>70</v>
      </c>
    </row>
    <row r="5105" spans="1:15">
      <c r="A5105" s="38">
        <v>40283</v>
      </c>
      <c r="B5105" s="38">
        <v>51241</v>
      </c>
      <c r="C5105" s="131">
        <v>360</v>
      </c>
      <c r="D5105" s="39">
        <v>8.5600000000000009E-2</v>
      </c>
      <c r="E5105" s="39">
        <v>7.9100000000000004E-2</v>
      </c>
      <c r="F5105" s="40">
        <v>109530</v>
      </c>
      <c r="G5105" s="40">
        <v>109530</v>
      </c>
      <c r="H5105" s="40">
        <v>45990.42</v>
      </c>
      <c r="I5105" s="40">
        <v>52999.99</v>
      </c>
      <c r="J5105" s="67">
        <f t="shared" si="237"/>
        <v>0.41988879758970143</v>
      </c>
      <c r="K5105" s="39">
        <f t="shared" si="238"/>
        <v>0.48388560211814113</v>
      </c>
      <c r="L5105" s="2" t="str">
        <f t="shared" si="239"/>
        <v>AA</v>
      </c>
      <c r="M5105" s="2" t="s">
        <v>689</v>
      </c>
      <c r="N5105" s="2" t="s">
        <v>424</v>
      </c>
      <c r="O5105" s="2" t="s">
        <v>70</v>
      </c>
    </row>
    <row r="5106" spans="1:15">
      <c r="A5106" s="38">
        <v>40310</v>
      </c>
      <c r="B5106" s="38">
        <v>45700</v>
      </c>
      <c r="C5106" s="131">
        <v>177</v>
      </c>
      <c r="D5106" s="39">
        <v>8.5600000000000009E-2</v>
      </c>
      <c r="E5106" s="39">
        <v>7.9100000000000004E-2</v>
      </c>
      <c r="F5106" s="40">
        <v>110000</v>
      </c>
      <c r="G5106" s="40">
        <v>110000</v>
      </c>
      <c r="H5106" s="40">
        <v>34108.660000000003</v>
      </c>
      <c r="I5106" s="40">
        <v>53299.99</v>
      </c>
      <c r="J5106" s="67">
        <f t="shared" si="237"/>
        <v>0.31007872727272728</v>
      </c>
      <c r="K5106" s="39">
        <f t="shared" si="238"/>
        <v>0.48454536363636364</v>
      </c>
      <c r="L5106" s="2" t="str">
        <f t="shared" si="239"/>
        <v>AA</v>
      </c>
      <c r="M5106" s="2" t="s">
        <v>598</v>
      </c>
      <c r="N5106" s="2" t="s">
        <v>424</v>
      </c>
      <c r="O5106" s="2" t="s">
        <v>70</v>
      </c>
    </row>
    <row r="5107" spans="1:15">
      <c r="A5107" s="38">
        <v>40574</v>
      </c>
      <c r="B5107" s="38">
        <v>47938</v>
      </c>
      <c r="C5107" s="131">
        <v>242</v>
      </c>
      <c r="D5107" s="39">
        <v>8.5600000000000009E-2</v>
      </c>
      <c r="E5107" s="39">
        <v>7.9100000000000004E-2</v>
      </c>
      <c r="F5107" s="40">
        <v>126000</v>
      </c>
      <c r="G5107" s="40">
        <v>126000</v>
      </c>
      <c r="H5107" s="40">
        <v>55613.9</v>
      </c>
      <c r="I5107" s="40">
        <v>61077</v>
      </c>
      <c r="J5107" s="67">
        <f t="shared" si="237"/>
        <v>0.44138015873015873</v>
      </c>
      <c r="K5107" s="39">
        <f t="shared" si="238"/>
        <v>0.48473809523809525</v>
      </c>
      <c r="L5107" s="2" t="str">
        <f t="shared" si="239"/>
        <v>AA</v>
      </c>
      <c r="M5107" s="2" t="s">
        <v>457</v>
      </c>
      <c r="N5107" s="2" t="s">
        <v>419</v>
      </c>
      <c r="O5107" s="2" t="s">
        <v>70</v>
      </c>
    </row>
    <row r="5108" spans="1:15">
      <c r="A5108" s="42">
        <v>40620</v>
      </c>
      <c r="B5108" s="42">
        <v>49752</v>
      </c>
      <c r="C5108" s="130">
        <v>300</v>
      </c>
      <c r="D5108" s="43">
        <v>8.5600000000000009E-2</v>
      </c>
      <c r="E5108" s="43">
        <v>8.09E-2</v>
      </c>
      <c r="F5108" s="44">
        <v>105000</v>
      </c>
      <c r="G5108" s="44">
        <v>105000</v>
      </c>
      <c r="H5108" s="44">
        <v>44138.86</v>
      </c>
      <c r="I5108" s="44">
        <v>50999.99</v>
      </c>
      <c r="J5108" s="68">
        <f t="shared" si="237"/>
        <v>0.42037009523809526</v>
      </c>
      <c r="K5108" s="43">
        <f t="shared" si="238"/>
        <v>0.48571419047619047</v>
      </c>
      <c r="L5108" s="41" t="str">
        <f t="shared" si="239"/>
        <v>AA</v>
      </c>
      <c r="M5108" s="41" t="s">
        <v>1217</v>
      </c>
      <c r="N5108" s="41" t="s">
        <v>416</v>
      </c>
      <c r="O5108" s="41" t="s">
        <v>70</v>
      </c>
    </row>
    <row r="5109" spans="1:15">
      <c r="A5109" s="38">
        <v>40015</v>
      </c>
      <c r="B5109" s="38">
        <v>47320</v>
      </c>
      <c r="C5109" s="131">
        <v>240</v>
      </c>
      <c r="D5109" s="39">
        <v>8.5600000000000009E-2</v>
      </c>
      <c r="E5109" s="39">
        <v>8.09E-2</v>
      </c>
      <c r="F5109" s="40">
        <v>95000</v>
      </c>
      <c r="G5109" s="40">
        <v>95000</v>
      </c>
      <c r="H5109" s="40">
        <v>35620</v>
      </c>
      <c r="I5109" s="40">
        <v>46144.35</v>
      </c>
      <c r="J5109" s="67">
        <f t="shared" si="237"/>
        <v>0.37494736842105264</v>
      </c>
      <c r="K5109" s="39">
        <f t="shared" si="238"/>
        <v>0.48573</v>
      </c>
      <c r="L5109" s="2" t="str">
        <f t="shared" si="239"/>
        <v>AA</v>
      </c>
      <c r="M5109" s="2" t="s">
        <v>748</v>
      </c>
      <c r="N5109" s="2" t="s">
        <v>424</v>
      </c>
      <c r="O5109" s="2" t="s">
        <v>70</v>
      </c>
    </row>
    <row r="5110" spans="1:15">
      <c r="A5110" s="38">
        <v>40319</v>
      </c>
      <c r="B5110" s="38">
        <v>51277</v>
      </c>
      <c r="C5110" s="131">
        <v>360</v>
      </c>
      <c r="D5110" s="39">
        <v>8.5600000000000009E-2</v>
      </c>
      <c r="E5110" s="39">
        <v>7.9100000000000004E-2</v>
      </c>
      <c r="F5110" s="40">
        <v>144000</v>
      </c>
      <c r="G5110" s="40">
        <v>144000</v>
      </c>
      <c r="H5110" s="40">
        <v>60911.38</v>
      </c>
      <c r="I5110" s="40">
        <v>69999.990000000005</v>
      </c>
      <c r="J5110" s="67">
        <f t="shared" si="237"/>
        <v>0.4229956944444444</v>
      </c>
      <c r="K5110" s="39">
        <f t="shared" si="238"/>
        <v>0.48611104166666669</v>
      </c>
      <c r="L5110" s="2" t="str">
        <f t="shared" si="239"/>
        <v>AA</v>
      </c>
      <c r="M5110" s="2" t="s">
        <v>449</v>
      </c>
      <c r="N5110" s="2" t="s">
        <v>418</v>
      </c>
      <c r="O5110" s="2" t="s">
        <v>70</v>
      </c>
    </row>
    <row r="5111" spans="1:15">
      <c r="A5111" s="42">
        <v>40704</v>
      </c>
      <c r="B5111" s="42">
        <v>51662</v>
      </c>
      <c r="C5111" s="130">
        <v>360</v>
      </c>
      <c r="D5111" s="43">
        <v>8.5600000000000009E-2</v>
      </c>
      <c r="E5111" s="43">
        <v>7.9100000000000004E-2</v>
      </c>
      <c r="F5111" s="44">
        <v>145000</v>
      </c>
      <c r="G5111" s="44">
        <v>145000</v>
      </c>
      <c r="H5111" s="44">
        <v>63846.93</v>
      </c>
      <c r="I5111" s="44">
        <v>70500</v>
      </c>
      <c r="J5111" s="68">
        <f t="shared" si="237"/>
        <v>0.44032365517241379</v>
      </c>
      <c r="K5111" s="43">
        <f t="shared" si="238"/>
        <v>0.48620689655172411</v>
      </c>
      <c r="L5111" s="41" t="str">
        <f t="shared" si="239"/>
        <v>AA</v>
      </c>
      <c r="M5111" s="41" t="s">
        <v>696</v>
      </c>
      <c r="N5111" s="41" t="s">
        <v>424</v>
      </c>
      <c r="O5111" s="41" t="s">
        <v>70</v>
      </c>
    </row>
    <row r="5112" spans="1:15">
      <c r="A5112" s="38">
        <v>40520</v>
      </c>
      <c r="B5112" s="38">
        <v>51478</v>
      </c>
      <c r="C5112" s="131">
        <v>360</v>
      </c>
      <c r="D5112" s="39">
        <v>8.5600000000000009E-2</v>
      </c>
      <c r="E5112" s="39">
        <v>7.9100000000000004E-2</v>
      </c>
      <c r="F5112" s="40">
        <v>150000</v>
      </c>
      <c r="G5112" s="40">
        <v>150000</v>
      </c>
      <c r="H5112" s="40">
        <v>64609.99</v>
      </c>
      <c r="I5112" s="40">
        <v>72999.990000000005</v>
      </c>
      <c r="J5112" s="67">
        <f t="shared" si="237"/>
        <v>0.43073326666666667</v>
      </c>
      <c r="K5112" s="39">
        <f t="shared" si="238"/>
        <v>0.48666660000000006</v>
      </c>
      <c r="L5112" s="2" t="str">
        <f t="shared" si="239"/>
        <v>AA</v>
      </c>
      <c r="M5112" s="2" t="s">
        <v>632</v>
      </c>
      <c r="N5112" s="2" t="s">
        <v>424</v>
      </c>
      <c r="O5112" s="2" t="s">
        <v>70</v>
      </c>
    </row>
    <row r="5113" spans="1:15">
      <c r="A5113" s="38">
        <v>40746</v>
      </c>
      <c r="B5113" s="38">
        <v>51704</v>
      </c>
      <c r="C5113" s="131">
        <v>360</v>
      </c>
      <c r="D5113" s="39">
        <v>8.5600000000000009E-2</v>
      </c>
      <c r="E5113" s="39">
        <v>7.9100000000000004E-2</v>
      </c>
      <c r="F5113" s="40">
        <v>132319.5</v>
      </c>
      <c r="G5113" s="40">
        <v>132319.5</v>
      </c>
      <c r="H5113" s="40">
        <v>57950.69</v>
      </c>
      <c r="I5113" s="40">
        <v>64499.99</v>
      </c>
      <c r="J5113" s="67">
        <f t="shared" si="237"/>
        <v>0.43796031575089084</v>
      </c>
      <c r="K5113" s="39">
        <f t="shared" si="238"/>
        <v>0.48745642176701087</v>
      </c>
      <c r="L5113" s="2" t="str">
        <f t="shared" si="239"/>
        <v>AA</v>
      </c>
      <c r="M5113" s="2" t="s">
        <v>724</v>
      </c>
      <c r="N5113" s="2" t="s">
        <v>424</v>
      </c>
      <c r="O5113" s="2" t="s">
        <v>70</v>
      </c>
    </row>
    <row r="5114" spans="1:15">
      <c r="A5114" s="38">
        <v>40612</v>
      </c>
      <c r="B5114" s="38">
        <v>51570</v>
      </c>
      <c r="C5114" s="131">
        <v>360</v>
      </c>
      <c r="D5114" s="39">
        <v>8.5600000000000009E-2</v>
      </c>
      <c r="E5114" s="39">
        <v>7.9100000000000004E-2</v>
      </c>
      <c r="F5114" s="40">
        <v>149000</v>
      </c>
      <c r="G5114" s="40">
        <v>149000</v>
      </c>
      <c r="H5114" s="40">
        <v>65627.56</v>
      </c>
      <c r="I5114" s="40">
        <v>72780.570000000007</v>
      </c>
      <c r="J5114" s="67">
        <f t="shared" si="237"/>
        <v>0.44045342281879191</v>
      </c>
      <c r="K5114" s="39">
        <f t="shared" si="238"/>
        <v>0.48846020134228191</v>
      </c>
      <c r="L5114" s="2" t="str">
        <f t="shared" si="239"/>
        <v>AA</v>
      </c>
      <c r="M5114" s="2" t="s">
        <v>1086</v>
      </c>
      <c r="N5114" s="2" t="s">
        <v>417</v>
      </c>
      <c r="O5114" s="2" t="s">
        <v>70</v>
      </c>
    </row>
    <row r="5115" spans="1:15">
      <c r="A5115" s="38">
        <v>40519</v>
      </c>
      <c r="B5115" s="38">
        <v>45998</v>
      </c>
      <c r="C5115" s="131">
        <v>180</v>
      </c>
      <c r="D5115" s="39">
        <v>8.5600000000000009E-2</v>
      </c>
      <c r="E5115" s="39">
        <v>7.9100000000000004E-2</v>
      </c>
      <c r="F5115" s="40">
        <v>135000</v>
      </c>
      <c r="G5115" s="40">
        <v>135000</v>
      </c>
      <c r="H5115" s="40">
        <v>49051.08</v>
      </c>
      <c r="I5115" s="40">
        <v>65999.990000000005</v>
      </c>
      <c r="J5115" s="67">
        <f t="shared" si="237"/>
        <v>0.36334133333333335</v>
      </c>
      <c r="K5115" s="39">
        <f t="shared" si="238"/>
        <v>0.48888881481481483</v>
      </c>
      <c r="L5115" s="2" t="str">
        <f t="shared" si="239"/>
        <v>AA</v>
      </c>
      <c r="M5115" s="2" t="s">
        <v>539</v>
      </c>
      <c r="N5115" s="2" t="s">
        <v>429</v>
      </c>
      <c r="O5115" s="2" t="s">
        <v>70</v>
      </c>
    </row>
    <row r="5116" spans="1:15">
      <c r="A5116" s="38">
        <v>40325</v>
      </c>
      <c r="B5116" s="38">
        <v>49456</v>
      </c>
      <c r="C5116" s="131">
        <v>300</v>
      </c>
      <c r="D5116" s="39">
        <v>8.5600000000000009E-2</v>
      </c>
      <c r="E5116" s="39">
        <v>7.9100000000000004E-2</v>
      </c>
      <c r="F5116" s="40">
        <v>112500</v>
      </c>
      <c r="G5116" s="40">
        <v>112500</v>
      </c>
      <c r="H5116" s="40">
        <v>47470.75</v>
      </c>
      <c r="I5116" s="40">
        <v>55000</v>
      </c>
      <c r="J5116" s="67">
        <f t="shared" si="237"/>
        <v>0.42196222222222224</v>
      </c>
      <c r="K5116" s="39">
        <f t="shared" si="238"/>
        <v>0.48888888888888887</v>
      </c>
      <c r="L5116" s="2" t="str">
        <f t="shared" si="239"/>
        <v>AA</v>
      </c>
      <c r="M5116" s="2" t="s">
        <v>564</v>
      </c>
      <c r="N5116" s="2" t="s">
        <v>417</v>
      </c>
      <c r="O5116" s="2" t="s">
        <v>70</v>
      </c>
    </row>
    <row r="5117" spans="1:15">
      <c r="A5117" s="38">
        <v>40599</v>
      </c>
      <c r="B5117" s="38">
        <v>51557</v>
      </c>
      <c r="C5117" s="131">
        <v>360</v>
      </c>
      <c r="D5117" s="39">
        <v>8.5600000000000009E-2</v>
      </c>
      <c r="E5117" s="39">
        <v>7.9100000000000004E-2</v>
      </c>
      <c r="F5117" s="40">
        <v>123214</v>
      </c>
      <c r="G5117" s="40">
        <v>123214</v>
      </c>
      <c r="H5117" s="40">
        <v>53866.11</v>
      </c>
      <c r="I5117" s="40">
        <v>60498.66</v>
      </c>
      <c r="J5117" s="67">
        <f t="shared" si="237"/>
        <v>0.43717523982664308</v>
      </c>
      <c r="K5117" s="39">
        <f t="shared" si="238"/>
        <v>0.49100475595305731</v>
      </c>
      <c r="L5117" s="2" t="str">
        <f t="shared" si="239"/>
        <v>AA</v>
      </c>
      <c r="M5117" s="2" t="s">
        <v>477</v>
      </c>
      <c r="N5117" s="2" t="s">
        <v>422</v>
      </c>
      <c r="O5117" s="2" t="s">
        <v>70</v>
      </c>
    </row>
    <row r="5118" spans="1:15">
      <c r="A5118" s="38">
        <v>40837</v>
      </c>
      <c r="B5118" s="38">
        <v>51795</v>
      </c>
      <c r="C5118" s="131">
        <v>360</v>
      </c>
      <c r="D5118" s="39">
        <v>8.5600000000000009E-2</v>
      </c>
      <c r="E5118" s="39">
        <v>7.9100000000000004E-2</v>
      </c>
      <c r="F5118" s="40">
        <v>135000</v>
      </c>
      <c r="G5118" s="40">
        <v>135000</v>
      </c>
      <c r="H5118" s="40">
        <v>59917.41</v>
      </c>
      <c r="I5118" s="40">
        <v>66311.38</v>
      </c>
      <c r="J5118" s="67">
        <f t="shared" si="237"/>
        <v>0.44383266666666671</v>
      </c>
      <c r="K5118" s="39">
        <f t="shared" si="238"/>
        <v>0.49119540740740747</v>
      </c>
      <c r="L5118" s="2" t="str">
        <f t="shared" si="239"/>
        <v>AA</v>
      </c>
      <c r="M5118" s="2" t="s">
        <v>714</v>
      </c>
      <c r="N5118" s="2" t="s">
        <v>416</v>
      </c>
      <c r="O5118" s="2" t="s">
        <v>70</v>
      </c>
    </row>
    <row r="5119" spans="1:15">
      <c r="A5119" s="42">
        <v>40857</v>
      </c>
      <c r="B5119" s="42">
        <v>51815</v>
      </c>
      <c r="C5119" s="130">
        <v>360</v>
      </c>
      <c r="D5119" s="43">
        <v>8.5600000000000009E-2</v>
      </c>
      <c r="E5119" s="43">
        <v>8.09E-2</v>
      </c>
      <c r="F5119" s="44">
        <v>141000</v>
      </c>
      <c r="G5119" s="44">
        <v>141000</v>
      </c>
      <c r="H5119" s="44">
        <v>62727.65</v>
      </c>
      <c r="I5119" s="44">
        <v>69261.73</v>
      </c>
      <c r="J5119" s="68">
        <f t="shared" si="237"/>
        <v>0.44487695035460995</v>
      </c>
      <c r="K5119" s="43">
        <f t="shared" si="238"/>
        <v>0.49121794326241131</v>
      </c>
      <c r="L5119" s="41" t="str">
        <f t="shared" si="239"/>
        <v>AA</v>
      </c>
      <c r="M5119" s="41" t="s">
        <v>457</v>
      </c>
      <c r="N5119" s="41" t="s">
        <v>419</v>
      </c>
      <c r="O5119" s="41" t="s">
        <v>70</v>
      </c>
    </row>
    <row r="5120" spans="1:15">
      <c r="A5120" s="38">
        <v>40266</v>
      </c>
      <c r="B5120" s="38">
        <v>51224</v>
      </c>
      <c r="C5120" s="131">
        <v>360</v>
      </c>
      <c r="D5120" s="39">
        <v>8.5600000000000009E-2</v>
      </c>
      <c r="E5120" s="39">
        <v>8.09E-2</v>
      </c>
      <c r="F5120" s="40">
        <v>142500</v>
      </c>
      <c r="G5120" s="40">
        <v>142500</v>
      </c>
      <c r="H5120" s="40">
        <v>60674.239999999998</v>
      </c>
      <c r="I5120" s="40">
        <v>69999.990000000005</v>
      </c>
      <c r="J5120" s="67">
        <f t="shared" si="237"/>
        <v>0.42578414035087719</v>
      </c>
      <c r="K5120" s="39">
        <f t="shared" si="238"/>
        <v>0.49122800000000005</v>
      </c>
      <c r="L5120" s="2" t="str">
        <f t="shared" si="239"/>
        <v>AA</v>
      </c>
      <c r="M5120" s="2" t="s">
        <v>457</v>
      </c>
      <c r="N5120" s="2" t="s">
        <v>419</v>
      </c>
      <c r="O5120" s="2" t="s">
        <v>70</v>
      </c>
    </row>
    <row r="5121" spans="1:15">
      <c r="A5121" s="38">
        <v>40155</v>
      </c>
      <c r="B5121" s="38">
        <v>51112</v>
      </c>
      <c r="C5121" s="131">
        <v>360</v>
      </c>
      <c r="D5121" s="39">
        <v>8.5600000000000009E-2</v>
      </c>
      <c r="E5121" s="39">
        <v>7.9100000000000004E-2</v>
      </c>
      <c r="F5121" s="40">
        <v>147500</v>
      </c>
      <c r="G5121" s="40">
        <v>147500</v>
      </c>
      <c r="H5121" s="40">
        <v>62027.6</v>
      </c>
      <c r="I5121" s="40">
        <v>72499.990000000005</v>
      </c>
      <c r="J5121" s="67">
        <f t="shared" si="237"/>
        <v>0.42052610169491522</v>
      </c>
      <c r="K5121" s="39">
        <f t="shared" si="238"/>
        <v>0.49152535593220342</v>
      </c>
      <c r="L5121" s="2" t="str">
        <f t="shared" si="239"/>
        <v>AA</v>
      </c>
      <c r="M5121" s="2" t="s">
        <v>489</v>
      </c>
      <c r="N5121" s="2" t="s">
        <v>415</v>
      </c>
      <c r="O5121" s="2" t="s">
        <v>70</v>
      </c>
    </row>
    <row r="5122" spans="1:15">
      <c r="A5122" s="42">
        <v>40210</v>
      </c>
      <c r="B5122" s="42">
        <v>45689</v>
      </c>
      <c r="C5122" s="130">
        <v>180</v>
      </c>
      <c r="D5122" s="43">
        <v>8.5600000000000009E-2</v>
      </c>
      <c r="E5122" s="43">
        <v>8.5600000000000009E-2</v>
      </c>
      <c r="F5122" s="44">
        <v>148459.10999999999</v>
      </c>
      <c r="G5122" s="44">
        <v>148459.10999999999</v>
      </c>
      <c r="H5122" s="44">
        <v>50372.639999999999</v>
      </c>
      <c r="I5122" s="44">
        <v>72999.990000000005</v>
      </c>
      <c r="J5122" s="68">
        <f t="shared" si="237"/>
        <v>0.33930312528480067</v>
      </c>
      <c r="K5122" s="43">
        <f t="shared" si="238"/>
        <v>0.49171782048269058</v>
      </c>
      <c r="L5122" s="41" t="str">
        <f t="shared" si="239"/>
        <v>AA</v>
      </c>
      <c r="M5122" s="41" t="s">
        <v>830</v>
      </c>
      <c r="N5122" s="41" t="s">
        <v>437</v>
      </c>
      <c r="O5122" s="41" t="s">
        <v>70</v>
      </c>
    </row>
    <row r="5123" spans="1:15">
      <c r="A5123" s="42">
        <v>40326</v>
      </c>
      <c r="B5123" s="42">
        <v>45775</v>
      </c>
      <c r="C5123" s="130">
        <v>179</v>
      </c>
      <c r="D5123" s="43">
        <v>8.5600000000000009E-2</v>
      </c>
      <c r="E5123" s="43">
        <v>7.9100000000000004E-2</v>
      </c>
      <c r="F5123" s="44">
        <v>122000</v>
      </c>
      <c r="G5123" s="44">
        <v>122000</v>
      </c>
      <c r="H5123" s="44">
        <v>45083.68</v>
      </c>
      <c r="I5123" s="44">
        <v>60000</v>
      </c>
      <c r="J5123" s="68">
        <f t="shared" ref="J5123:J5186" si="240">H5123/G5123</f>
        <v>0.3695383606557377</v>
      </c>
      <c r="K5123" s="43">
        <f t="shared" ref="K5123:K5186" si="241">I5123/G5123</f>
        <v>0.49180327868852458</v>
      </c>
      <c r="L5123" s="41" t="str">
        <f t="shared" ref="L5123:L5186" si="242">IF(J5123&lt;=65%,"AA",IF(J5123&lt;=75%,"A",IF(J5123&lt;=85%,"B","C")))</f>
        <v>AA</v>
      </c>
      <c r="M5123" s="41" t="s">
        <v>525</v>
      </c>
      <c r="N5123" s="41" t="s">
        <v>430</v>
      </c>
      <c r="O5123" s="41" t="s">
        <v>70</v>
      </c>
    </row>
    <row r="5124" spans="1:15">
      <c r="A5124" s="38">
        <v>40177</v>
      </c>
      <c r="B5124" s="38">
        <v>44469</v>
      </c>
      <c r="C5124" s="131">
        <v>141</v>
      </c>
      <c r="D5124" s="39">
        <v>8.5600000000000009E-2</v>
      </c>
      <c r="E5124" s="39">
        <v>7.9100000000000004E-2</v>
      </c>
      <c r="F5124" s="40">
        <v>99000</v>
      </c>
      <c r="G5124" s="40">
        <v>99000</v>
      </c>
      <c r="H5124" s="40">
        <v>31387.72</v>
      </c>
      <c r="I5124" s="40">
        <v>48744</v>
      </c>
      <c r="J5124" s="67">
        <f t="shared" si="240"/>
        <v>0.31704767676767676</v>
      </c>
      <c r="K5124" s="39">
        <f t="shared" si="241"/>
        <v>0.49236363636363634</v>
      </c>
      <c r="L5124" s="2" t="str">
        <f t="shared" si="242"/>
        <v>AA</v>
      </c>
      <c r="M5124" s="2" t="s">
        <v>586</v>
      </c>
      <c r="N5124" s="2" t="s">
        <v>416</v>
      </c>
      <c r="O5124" s="2" t="s">
        <v>70</v>
      </c>
    </row>
    <row r="5125" spans="1:15">
      <c r="A5125" s="42">
        <v>40165</v>
      </c>
      <c r="B5125" s="42">
        <v>44975</v>
      </c>
      <c r="C5125" s="130">
        <v>158</v>
      </c>
      <c r="D5125" s="43">
        <v>8.5600000000000009E-2</v>
      </c>
      <c r="E5125" s="43">
        <v>8.09E-2</v>
      </c>
      <c r="F5125" s="44">
        <v>100000</v>
      </c>
      <c r="G5125" s="44">
        <v>100000</v>
      </c>
      <c r="H5125" s="44">
        <v>31008.87</v>
      </c>
      <c r="I5125" s="44">
        <v>49249.99</v>
      </c>
      <c r="J5125" s="68">
        <f t="shared" si="240"/>
        <v>0.31008869999999999</v>
      </c>
      <c r="K5125" s="43">
        <f t="shared" si="241"/>
        <v>0.49249989999999999</v>
      </c>
      <c r="L5125" s="41" t="str">
        <f t="shared" si="242"/>
        <v>AA</v>
      </c>
      <c r="M5125" s="41" t="s">
        <v>457</v>
      </c>
      <c r="N5125" s="41" t="s">
        <v>419</v>
      </c>
      <c r="O5125" s="41" t="s">
        <v>70</v>
      </c>
    </row>
    <row r="5126" spans="1:15">
      <c r="A5126" s="42">
        <v>40588</v>
      </c>
      <c r="B5126" s="42">
        <v>51546</v>
      </c>
      <c r="C5126" s="130">
        <v>360</v>
      </c>
      <c r="D5126" s="43">
        <v>8.5600000000000009E-2</v>
      </c>
      <c r="E5126" s="43">
        <v>7.9100000000000004E-2</v>
      </c>
      <c r="F5126" s="44">
        <v>120000</v>
      </c>
      <c r="G5126" s="44">
        <v>120000</v>
      </c>
      <c r="H5126" s="44">
        <v>44107.95</v>
      </c>
      <c r="I5126" s="44">
        <v>59100</v>
      </c>
      <c r="J5126" s="68">
        <f t="shared" si="240"/>
        <v>0.36756624999999998</v>
      </c>
      <c r="K5126" s="43">
        <f t="shared" si="241"/>
        <v>0.49249999999999999</v>
      </c>
      <c r="L5126" s="41" t="str">
        <f t="shared" si="242"/>
        <v>AA</v>
      </c>
      <c r="M5126" s="41" t="s">
        <v>710</v>
      </c>
      <c r="N5126" s="41" t="s">
        <v>421</v>
      </c>
      <c r="O5126" s="41" t="s">
        <v>70</v>
      </c>
    </row>
    <row r="5127" spans="1:15">
      <c r="A5127" s="42">
        <v>40354</v>
      </c>
      <c r="B5127" s="42">
        <v>47659</v>
      </c>
      <c r="C5127" s="130">
        <v>240</v>
      </c>
      <c r="D5127" s="43">
        <v>8.5600000000000009E-2</v>
      </c>
      <c r="E5127" s="43">
        <v>8.5600000000000009E-2</v>
      </c>
      <c r="F5127" s="44">
        <v>142100</v>
      </c>
      <c r="G5127" s="44">
        <v>142100</v>
      </c>
      <c r="H5127" s="44">
        <v>66381.91</v>
      </c>
      <c r="I5127" s="44">
        <v>70000</v>
      </c>
      <c r="J5127" s="68">
        <f t="shared" si="240"/>
        <v>0.46714926108374388</v>
      </c>
      <c r="K5127" s="43">
        <f t="shared" si="241"/>
        <v>0.49261083743842365</v>
      </c>
      <c r="L5127" s="41" t="str">
        <f t="shared" si="242"/>
        <v>AA</v>
      </c>
      <c r="M5127" s="41" t="s">
        <v>457</v>
      </c>
      <c r="N5127" s="41" t="s">
        <v>419</v>
      </c>
      <c r="O5127" s="41" t="s">
        <v>70</v>
      </c>
    </row>
    <row r="5128" spans="1:15">
      <c r="A5128" s="42">
        <v>40781</v>
      </c>
      <c r="B5128" s="42">
        <v>43522</v>
      </c>
      <c r="C5128" s="130">
        <v>90</v>
      </c>
      <c r="D5128" s="43">
        <v>8.5600000000000009E-2</v>
      </c>
      <c r="E5128" s="43">
        <v>7.9100000000000004E-2</v>
      </c>
      <c r="F5128" s="44">
        <v>150000</v>
      </c>
      <c r="G5128" s="44">
        <v>150000</v>
      </c>
      <c r="H5128" s="44">
        <v>40300.5</v>
      </c>
      <c r="I5128" s="44">
        <v>73999.990000000005</v>
      </c>
      <c r="J5128" s="68">
        <f t="shared" si="240"/>
        <v>0.26867000000000002</v>
      </c>
      <c r="K5128" s="43">
        <f t="shared" si="241"/>
        <v>0.49333326666666671</v>
      </c>
      <c r="L5128" s="41" t="str">
        <f t="shared" si="242"/>
        <v>AA</v>
      </c>
      <c r="M5128" s="41" t="s">
        <v>467</v>
      </c>
      <c r="N5128" s="41" t="s">
        <v>425</v>
      </c>
      <c r="O5128" s="41" t="s">
        <v>70</v>
      </c>
    </row>
    <row r="5129" spans="1:15">
      <c r="A5129" s="38">
        <v>40473</v>
      </c>
      <c r="B5129" s="38">
        <v>45221</v>
      </c>
      <c r="C5129" s="131">
        <v>156</v>
      </c>
      <c r="D5129" s="39">
        <v>8.5600000000000009E-2</v>
      </c>
      <c r="E5129" s="39">
        <v>7.9100000000000004E-2</v>
      </c>
      <c r="F5129" s="40">
        <v>113000</v>
      </c>
      <c r="G5129" s="40">
        <v>113000</v>
      </c>
      <c r="H5129" s="40">
        <v>41836.269999999997</v>
      </c>
      <c r="I5129" s="40">
        <v>55765.46</v>
      </c>
      <c r="J5129" s="67">
        <f t="shared" si="240"/>
        <v>0.37023247787610619</v>
      </c>
      <c r="K5129" s="39">
        <f t="shared" si="241"/>
        <v>0.49349964601769913</v>
      </c>
      <c r="L5129" s="2" t="str">
        <f t="shared" si="242"/>
        <v>AA</v>
      </c>
      <c r="M5129" s="2" t="s">
        <v>805</v>
      </c>
      <c r="N5129" s="2" t="s">
        <v>422</v>
      </c>
      <c r="O5129" s="2" t="s">
        <v>70</v>
      </c>
    </row>
    <row r="5130" spans="1:15">
      <c r="A5130" s="38">
        <v>40553</v>
      </c>
      <c r="B5130" s="38">
        <v>51511</v>
      </c>
      <c r="C5130" s="131">
        <v>360</v>
      </c>
      <c r="D5130" s="39">
        <v>8.5600000000000009E-2</v>
      </c>
      <c r="E5130" s="39">
        <v>8.5600000000000009E-2</v>
      </c>
      <c r="F5130" s="40">
        <v>135000</v>
      </c>
      <c r="G5130" s="40">
        <v>135000</v>
      </c>
      <c r="H5130" s="40">
        <v>51297.61</v>
      </c>
      <c r="I5130" s="40">
        <v>66722.36</v>
      </c>
      <c r="J5130" s="67">
        <f t="shared" si="240"/>
        <v>0.37998229629629632</v>
      </c>
      <c r="K5130" s="39">
        <f t="shared" si="241"/>
        <v>0.49423970370370368</v>
      </c>
      <c r="L5130" s="2" t="str">
        <f t="shared" si="242"/>
        <v>AA</v>
      </c>
      <c r="M5130" s="2" t="s">
        <v>743</v>
      </c>
      <c r="N5130" s="2" t="s">
        <v>417</v>
      </c>
      <c r="O5130" s="2" t="s">
        <v>70</v>
      </c>
    </row>
    <row r="5131" spans="1:15">
      <c r="A5131" s="42">
        <v>40164</v>
      </c>
      <c r="B5131" s="42">
        <v>44547</v>
      </c>
      <c r="C5131" s="130">
        <v>144</v>
      </c>
      <c r="D5131" s="43">
        <v>8.5600000000000009E-2</v>
      </c>
      <c r="E5131" s="43">
        <v>8.5600000000000009E-2</v>
      </c>
      <c r="F5131" s="44">
        <v>145536.37</v>
      </c>
      <c r="G5131" s="44">
        <v>145536.37</v>
      </c>
      <c r="H5131" s="44">
        <v>42472.56</v>
      </c>
      <c r="I5131" s="44">
        <v>71999.990000000005</v>
      </c>
      <c r="J5131" s="68">
        <f t="shared" si="240"/>
        <v>0.2918346802246064</v>
      </c>
      <c r="K5131" s="43">
        <f t="shared" si="241"/>
        <v>0.4947216286897908</v>
      </c>
      <c r="L5131" s="41" t="str">
        <f t="shared" si="242"/>
        <v>AA</v>
      </c>
      <c r="M5131" s="41" t="s">
        <v>703</v>
      </c>
      <c r="N5131" s="41" t="s">
        <v>437</v>
      </c>
      <c r="O5131" s="41" t="s">
        <v>70</v>
      </c>
    </row>
    <row r="5132" spans="1:15">
      <c r="A5132" s="42">
        <v>40521</v>
      </c>
      <c r="B5132" s="42">
        <v>49652</v>
      </c>
      <c r="C5132" s="130">
        <v>300</v>
      </c>
      <c r="D5132" s="43">
        <v>8.5600000000000009E-2</v>
      </c>
      <c r="E5132" s="43">
        <v>7.9100000000000004E-2</v>
      </c>
      <c r="F5132" s="44">
        <v>95000</v>
      </c>
      <c r="G5132" s="44">
        <v>95000</v>
      </c>
      <c r="H5132" s="44">
        <v>41049.300000000003</v>
      </c>
      <c r="I5132" s="44">
        <v>47000</v>
      </c>
      <c r="J5132" s="68">
        <f t="shared" si="240"/>
        <v>0.43209789473684213</v>
      </c>
      <c r="K5132" s="43">
        <f t="shared" si="241"/>
        <v>0.49473684210526314</v>
      </c>
      <c r="L5132" s="41" t="str">
        <f t="shared" si="242"/>
        <v>AA</v>
      </c>
      <c r="M5132" s="41" t="s">
        <v>954</v>
      </c>
      <c r="N5132" s="41" t="s">
        <v>422</v>
      </c>
      <c r="O5132" s="41" t="s">
        <v>70</v>
      </c>
    </row>
    <row r="5133" spans="1:15">
      <c r="A5133" s="38">
        <v>40539</v>
      </c>
      <c r="B5133" s="38">
        <v>47844</v>
      </c>
      <c r="C5133" s="131">
        <v>240</v>
      </c>
      <c r="D5133" s="39">
        <v>8.5600000000000009E-2</v>
      </c>
      <c r="E5133" s="39">
        <v>7.9100000000000004E-2</v>
      </c>
      <c r="F5133" s="40">
        <v>128239.35</v>
      </c>
      <c r="G5133" s="40">
        <v>128239.35</v>
      </c>
      <c r="H5133" s="40">
        <v>60541.11</v>
      </c>
      <c r="I5133" s="40">
        <v>63599.519999999997</v>
      </c>
      <c r="J5133" s="67">
        <f t="shared" si="240"/>
        <v>0.4720946417772704</v>
      </c>
      <c r="K5133" s="39">
        <f t="shared" si="241"/>
        <v>0.49594387370179271</v>
      </c>
      <c r="L5133" s="2" t="str">
        <f t="shared" si="242"/>
        <v>AA</v>
      </c>
      <c r="M5133" s="2" t="s">
        <v>525</v>
      </c>
      <c r="N5133" s="2" t="s">
        <v>430</v>
      </c>
      <c r="O5133" s="2" t="s">
        <v>70</v>
      </c>
    </row>
    <row r="5134" spans="1:15">
      <c r="A5134" s="38">
        <v>39912</v>
      </c>
      <c r="B5134" s="38">
        <v>45391</v>
      </c>
      <c r="C5134" s="131">
        <v>180</v>
      </c>
      <c r="D5134" s="39">
        <v>8.5600000000000009E-2</v>
      </c>
      <c r="E5134" s="39">
        <v>8.09E-2</v>
      </c>
      <c r="F5134" s="40">
        <v>151200.29999999999</v>
      </c>
      <c r="G5134" s="40">
        <v>151200.29999999999</v>
      </c>
      <c r="H5134" s="40">
        <v>47636.99</v>
      </c>
      <c r="I5134" s="40">
        <v>74999.990000000005</v>
      </c>
      <c r="J5134" s="67">
        <f t="shared" si="240"/>
        <v>0.31505883255522643</v>
      </c>
      <c r="K5134" s="39">
        <f t="shared" si="241"/>
        <v>0.49603069570629166</v>
      </c>
      <c r="L5134" s="2" t="str">
        <f t="shared" si="242"/>
        <v>AA</v>
      </c>
      <c r="M5134" s="2" t="s">
        <v>555</v>
      </c>
      <c r="N5134" s="2" t="s">
        <v>434</v>
      </c>
      <c r="O5134" s="2" t="s">
        <v>70</v>
      </c>
    </row>
    <row r="5135" spans="1:15">
      <c r="A5135" s="38">
        <v>40689</v>
      </c>
      <c r="B5135" s="38">
        <v>49821</v>
      </c>
      <c r="C5135" s="131">
        <v>300</v>
      </c>
      <c r="D5135" s="39">
        <v>8.5600000000000009E-2</v>
      </c>
      <c r="E5135" s="39">
        <v>7.9100000000000004E-2</v>
      </c>
      <c r="F5135" s="40">
        <v>135000</v>
      </c>
      <c r="G5135" s="40">
        <v>135000</v>
      </c>
      <c r="H5135" s="40">
        <v>58331.41</v>
      </c>
      <c r="I5135" s="40">
        <v>66999.990000000005</v>
      </c>
      <c r="J5135" s="67">
        <f t="shared" si="240"/>
        <v>0.43208451851851853</v>
      </c>
      <c r="K5135" s="39">
        <f t="shared" si="241"/>
        <v>0.49629622222222225</v>
      </c>
      <c r="L5135" s="2" t="str">
        <f t="shared" si="242"/>
        <v>AA</v>
      </c>
      <c r="M5135" s="2" t="s">
        <v>564</v>
      </c>
      <c r="N5135" s="2" t="s">
        <v>417</v>
      </c>
      <c r="O5135" s="2" t="s">
        <v>70</v>
      </c>
    </row>
    <row r="5136" spans="1:15">
      <c r="A5136" s="42">
        <v>40182</v>
      </c>
      <c r="B5136" s="42">
        <v>51139</v>
      </c>
      <c r="C5136" s="130">
        <v>360</v>
      </c>
      <c r="D5136" s="43">
        <v>8.5600000000000009E-2</v>
      </c>
      <c r="E5136" s="43">
        <v>7.9100000000000004E-2</v>
      </c>
      <c r="F5136" s="44">
        <v>150000</v>
      </c>
      <c r="G5136" s="44">
        <v>150000</v>
      </c>
      <c r="H5136" s="44">
        <v>65448.14</v>
      </c>
      <c r="I5136" s="44">
        <v>74587.5</v>
      </c>
      <c r="J5136" s="68">
        <f t="shared" si="240"/>
        <v>0.43632093333333333</v>
      </c>
      <c r="K5136" s="43">
        <f t="shared" si="241"/>
        <v>0.49725000000000003</v>
      </c>
      <c r="L5136" s="41" t="str">
        <f t="shared" si="242"/>
        <v>AA</v>
      </c>
      <c r="M5136" s="41" t="s">
        <v>1421</v>
      </c>
      <c r="N5136" s="41" t="s">
        <v>418</v>
      </c>
      <c r="O5136" s="41" t="s">
        <v>70</v>
      </c>
    </row>
    <row r="5137" spans="1:15">
      <c r="A5137" s="38">
        <v>40690</v>
      </c>
      <c r="B5137" s="38">
        <v>47995</v>
      </c>
      <c r="C5137" s="131">
        <v>240</v>
      </c>
      <c r="D5137" s="39">
        <v>8.5600000000000009E-2</v>
      </c>
      <c r="E5137" s="39">
        <v>7.9100000000000004E-2</v>
      </c>
      <c r="F5137" s="40">
        <v>150000</v>
      </c>
      <c r="G5137" s="40">
        <v>150000</v>
      </c>
      <c r="H5137" s="40">
        <v>62156.42</v>
      </c>
      <c r="I5137" s="40">
        <v>74633.119999999995</v>
      </c>
      <c r="J5137" s="67">
        <f t="shared" si="240"/>
        <v>0.41437613333333334</v>
      </c>
      <c r="K5137" s="39">
        <f t="shared" si="241"/>
        <v>0.49755413333333331</v>
      </c>
      <c r="L5137" s="2" t="str">
        <f t="shared" si="242"/>
        <v>AA</v>
      </c>
      <c r="M5137" s="2" t="s">
        <v>595</v>
      </c>
      <c r="N5137" s="2" t="s">
        <v>423</v>
      </c>
      <c r="O5137" s="2" t="s">
        <v>70</v>
      </c>
    </row>
    <row r="5138" spans="1:15">
      <c r="A5138" s="42">
        <v>40169</v>
      </c>
      <c r="B5138" s="42">
        <v>43273</v>
      </c>
      <c r="C5138" s="130">
        <v>102</v>
      </c>
      <c r="D5138" s="43">
        <v>8.5600000000000009E-2</v>
      </c>
      <c r="E5138" s="43">
        <v>7.9100000000000004E-2</v>
      </c>
      <c r="F5138" s="44">
        <v>110500</v>
      </c>
      <c r="G5138" s="44">
        <v>110500</v>
      </c>
      <c r="H5138" s="44">
        <v>34616</v>
      </c>
      <c r="I5138" s="44">
        <v>54998.62</v>
      </c>
      <c r="J5138" s="68">
        <f t="shared" si="240"/>
        <v>0.31326696832579187</v>
      </c>
      <c r="K5138" s="43">
        <f t="shared" si="241"/>
        <v>0.49772506787330317</v>
      </c>
      <c r="L5138" s="41" t="str">
        <f t="shared" si="242"/>
        <v>AA</v>
      </c>
      <c r="M5138" s="41" t="s">
        <v>496</v>
      </c>
      <c r="N5138" s="41" t="s">
        <v>417</v>
      </c>
      <c r="O5138" s="41" t="s">
        <v>70</v>
      </c>
    </row>
    <row r="5139" spans="1:15">
      <c r="A5139" s="38">
        <v>40255</v>
      </c>
      <c r="B5139" s="38">
        <v>51213</v>
      </c>
      <c r="C5139" s="131">
        <v>360</v>
      </c>
      <c r="D5139" s="39">
        <v>8.5600000000000009E-2</v>
      </c>
      <c r="E5139" s="39">
        <v>7.9100000000000004E-2</v>
      </c>
      <c r="F5139" s="40">
        <v>98300</v>
      </c>
      <c r="G5139" s="40">
        <v>98300</v>
      </c>
      <c r="H5139" s="40">
        <v>42356.27</v>
      </c>
      <c r="I5139" s="40">
        <v>48999.99</v>
      </c>
      <c r="J5139" s="67">
        <f t="shared" si="240"/>
        <v>0.43088779247202436</v>
      </c>
      <c r="K5139" s="39">
        <f t="shared" si="241"/>
        <v>0.49847395727365207</v>
      </c>
      <c r="L5139" s="2" t="str">
        <f t="shared" si="242"/>
        <v>AA</v>
      </c>
      <c r="M5139" s="2" t="s">
        <v>495</v>
      </c>
      <c r="N5139" s="2" t="s">
        <v>424</v>
      </c>
      <c r="O5139" s="2" t="s">
        <v>70</v>
      </c>
    </row>
    <row r="5140" spans="1:15">
      <c r="A5140" s="42">
        <v>40213</v>
      </c>
      <c r="B5140" s="42">
        <v>46299</v>
      </c>
      <c r="C5140" s="130">
        <v>200</v>
      </c>
      <c r="D5140" s="43">
        <v>8.5600000000000009E-2</v>
      </c>
      <c r="E5140" s="43">
        <v>8.09E-2</v>
      </c>
      <c r="F5140" s="44">
        <v>140000</v>
      </c>
      <c r="G5140" s="44">
        <v>140000</v>
      </c>
      <c r="H5140" s="44">
        <v>50606.15</v>
      </c>
      <c r="I5140" s="44">
        <v>69799.990000000005</v>
      </c>
      <c r="J5140" s="68">
        <f t="shared" si="240"/>
        <v>0.36147250000000003</v>
      </c>
      <c r="K5140" s="43">
        <f t="shared" si="241"/>
        <v>0.49857135714285716</v>
      </c>
      <c r="L5140" s="41" t="str">
        <f t="shared" si="242"/>
        <v>AA</v>
      </c>
      <c r="M5140" s="41" t="s">
        <v>564</v>
      </c>
      <c r="N5140" s="41" t="s">
        <v>417</v>
      </c>
      <c r="O5140" s="41" t="s">
        <v>70</v>
      </c>
    </row>
    <row r="5141" spans="1:15">
      <c r="A5141" s="38">
        <v>40512</v>
      </c>
      <c r="B5141" s="38">
        <v>45991</v>
      </c>
      <c r="C5141" s="131">
        <v>180</v>
      </c>
      <c r="D5141" s="39">
        <v>8.5600000000000009E-2</v>
      </c>
      <c r="E5141" s="39">
        <v>7.9100000000000004E-2</v>
      </c>
      <c r="F5141" s="40">
        <v>143000</v>
      </c>
      <c r="G5141" s="40">
        <v>143000</v>
      </c>
      <c r="H5141" s="40">
        <v>52713.75</v>
      </c>
      <c r="I5141" s="40">
        <v>71448.850000000006</v>
      </c>
      <c r="J5141" s="67">
        <f t="shared" si="240"/>
        <v>0.36862762237762237</v>
      </c>
      <c r="K5141" s="39">
        <f t="shared" si="241"/>
        <v>0.49964230769230772</v>
      </c>
      <c r="L5141" s="2" t="str">
        <f t="shared" si="242"/>
        <v>AA</v>
      </c>
      <c r="M5141" s="2" t="s">
        <v>482</v>
      </c>
      <c r="N5141" s="2" t="s">
        <v>422</v>
      </c>
      <c r="O5141" s="2" t="s">
        <v>70</v>
      </c>
    </row>
    <row r="5142" spans="1:15">
      <c r="A5142" s="38">
        <v>40196</v>
      </c>
      <c r="B5142" s="38">
        <v>47501</v>
      </c>
      <c r="C5142" s="131">
        <v>240</v>
      </c>
      <c r="D5142" s="39">
        <v>8.5600000000000009E-2</v>
      </c>
      <c r="E5142" s="39">
        <v>7.9100000000000004E-2</v>
      </c>
      <c r="F5142" s="40">
        <v>80000</v>
      </c>
      <c r="G5142" s="40">
        <v>80000</v>
      </c>
      <c r="H5142" s="40">
        <v>30855.37</v>
      </c>
      <c r="I5142" s="40">
        <v>39999.99</v>
      </c>
      <c r="J5142" s="67">
        <f t="shared" si="240"/>
        <v>0.385692125</v>
      </c>
      <c r="K5142" s="39">
        <f t="shared" si="241"/>
        <v>0.49999987499999998</v>
      </c>
      <c r="L5142" s="2" t="str">
        <f t="shared" si="242"/>
        <v>AA</v>
      </c>
      <c r="M5142" s="2" t="s">
        <v>1322</v>
      </c>
      <c r="N5142" s="2" t="s">
        <v>421</v>
      </c>
      <c r="O5142" s="2" t="s">
        <v>70</v>
      </c>
    </row>
    <row r="5143" spans="1:15">
      <c r="A5143" s="42">
        <v>40394</v>
      </c>
      <c r="B5143" s="42">
        <v>51352</v>
      </c>
      <c r="C5143" s="130">
        <v>360</v>
      </c>
      <c r="D5143" s="43">
        <v>8.5600000000000009E-2</v>
      </c>
      <c r="E5143" s="43">
        <v>7.9100000000000004E-2</v>
      </c>
      <c r="F5143" s="44">
        <v>80000</v>
      </c>
      <c r="G5143" s="44">
        <v>80000</v>
      </c>
      <c r="H5143" s="44">
        <v>35099.279999999999</v>
      </c>
      <c r="I5143" s="44">
        <v>39999.99</v>
      </c>
      <c r="J5143" s="68">
        <f t="shared" si="240"/>
        <v>0.43874099999999999</v>
      </c>
      <c r="K5143" s="43">
        <f t="shared" si="241"/>
        <v>0.49999987499999998</v>
      </c>
      <c r="L5143" s="41" t="str">
        <f t="shared" si="242"/>
        <v>AA</v>
      </c>
      <c r="M5143" s="41" t="s">
        <v>941</v>
      </c>
      <c r="N5143" s="41" t="s">
        <v>423</v>
      </c>
      <c r="O5143" s="41" t="s">
        <v>70</v>
      </c>
    </row>
    <row r="5144" spans="1:15">
      <c r="A5144" s="42">
        <v>40267</v>
      </c>
      <c r="B5144" s="42">
        <v>51225</v>
      </c>
      <c r="C5144" s="130">
        <v>360</v>
      </c>
      <c r="D5144" s="43">
        <v>8.5600000000000009E-2</v>
      </c>
      <c r="E5144" s="43">
        <v>7.9100000000000004E-2</v>
      </c>
      <c r="F5144" s="44">
        <v>80000</v>
      </c>
      <c r="G5144" s="44">
        <v>80000</v>
      </c>
      <c r="H5144" s="44">
        <v>34575.040000000001</v>
      </c>
      <c r="I5144" s="44">
        <v>39999.99</v>
      </c>
      <c r="J5144" s="68">
        <f t="shared" si="240"/>
        <v>0.43218800000000002</v>
      </c>
      <c r="K5144" s="43">
        <f t="shared" si="241"/>
        <v>0.49999987499999998</v>
      </c>
      <c r="L5144" s="41" t="str">
        <f t="shared" si="242"/>
        <v>AA</v>
      </c>
      <c r="M5144" s="41" t="s">
        <v>1600</v>
      </c>
      <c r="N5144" s="41" t="s">
        <v>430</v>
      </c>
      <c r="O5144" s="41" t="s">
        <v>70</v>
      </c>
    </row>
    <row r="5145" spans="1:15">
      <c r="A5145" s="42">
        <v>40296</v>
      </c>
      <c r="B5145" s="42">
        <v>51254</v>
      </c>
      <c r="C5145" s="130">
        <v>360</v>
      </c>
      <c r="D5145" s="43">
        <v>8.5600000000000009E-2</v>
      </c>
      <c r="E5145" s="43">
        <v>8.09E-2</v>
      </c>
      <c r="F5145" s="44">
        <v>84000</v>
      </c>
      <c r="G5145" s="44">
        <v>84000</v>
      </c>
      <c r="H5145" s="44">
        <v>36449.5</v>
      </c>
      <c r="I5145" s="44">
        <v>41999.99</v>
      </c>
      <c r="J5145" s="68">
        <f t="shared" si="240"/>
        <v>0.43392261904761903</v>
      </c>
      <c r="K5145" s="43">
        <f t="shared" si="241"/>
        <v>0.4999998809523809</v>
      </c>
      <c r="L5145" s="41" t="str">
        <f t="shared" si="242"/>
        <v>AA</v>
      </c>
      <c r="M5145" s="41" t="s">
        <v>1195</v>
      </c>
      <c r="N5145" s="41" t="s">
        <v>416</v>
      </c>
      <c r="O5145" s="41" t="s">
        <v>70</v>
      </c>
    </row>
    <row r="5146" spans="1:15">
      <c r="A5146" s="38">
        <v>40800</v>
      </c>
      <c r="B5146" s="38">
        <v>44453</v>
      </c>
      <c r="C5146" s="131">
        <v>120</v>
      </c>
      <c r="D5146" s="39">
        <v>8.5600000000000009E-2</v>
      </c>
      <c r="E5146" s="39">
        <v>7.9100000000000004E-2</v>
      </c>
      <c r="F5146" s="40">
        <v>100000</v>
      </c>
      <c r="G5146" s="40">
        <v>100000</v>
      </c>
      <c r="H5146" s="40">
        <v>33552.65</v>
      </c>
      <c r="I5146" s="40">
        <v>49999.99</v>
      </c>
      <c r="J5146" s="67">
        <f t="shared" si="240"/>
        <v>0.33552650000000001</v>
      </c>
      <c r="K5146" s="39">
        <f t="shared" si="241"/>
        <v>0.4999999</v>
      </c>
      <c r="L5146" s="2" t="str">
        <f t="shared" si="242"/>
        <v>AA</v>
      </c>
      <c r="M5146" s="2" t="s">
        <v>544</v>
      </c>
      <c r="N5146" s="2" t="s">
        <v>419</v>
      </c>
      <c r="O5146" s="2" t="s">
        <v>70</v>
      </c>
    </row>
    <row r="5147" spans="1:15">
      <c r="A5147" s="38">
        <v>40022</v>
      </c>
      <c r="B5147" s="38">
        <v>50979</v>
      </c>
      <c r="C5147" s="131">
        <v>360</v>
      </c>
      <c r="D5147" s="39">
        <v>8.5600000000000009E-2</v>
      </c>
      <c r="E5147" s="39">
        <v>7.9100000000000004E-2</v>
      </c>
      <c r="F5147" s="40">
        <v>103000</v>
      </c>
      <c r="G5147" s="40">
        <v>103000</v>
      </c>
      <c r="H5147" s="40">
        <v>43425.45</v>
      </c>
      <c r="I5147" s="40">
        <v>51499.99</v>
      </c>
      <c r="J5147" s="67">
        <f t="shared" si="240"/>
        <v>0.42160631067961163</v>
      </c>
      <c r="K5147" s="39">
        <f t="shared" si="241"/>
        <v>0.49999990291262136</v>
      </c>
      <c r="L5147" s="2" t="str">
        <f t="shared" si="242"/>
        <v>AA</v>
      </c>
      <c r="M5147" s="2" t="s">
        <v>593</v>
      </c>
      <c r="N5147" s="2" t="s">
        <v>427</v>
      </c>
      <c r="O5147" s="2" t="s">
        <v>70</v>
      </c>
    </row>
    <row r="5148" spans="1:15">
      <c r="A5148" s="42">
        <v>40032</v>
      </c>
      <c r="B5148" s="42">
        <v>49163</v>
      </c>
      <c r="C5148" s="130">
        <v>300</v>
      </c>
      <c r="D5148" s="43">
        <v>8.5600000000000009E-2</v>
      </c>
      <c r="E5148" s="43">
        <v>7.9100000000000004E-2</v>
      </c>
      <c r="F5148" s="44">
        <v>130000</v>
      </c>
      <c r="G5148" s="44">
        <v>130000</v>
      </c>
      <c r="H5148" s="44">
        <v>52528.27</v>
      </c>
      <c r="I5148" s="44">
        <v>64999.99</v>
      </c>
      <c r="J5148" s="68">
        <f t="shared" si="240"/>
        <v>0.40406361538461538</v>
      </c>
      <c r="K5148" s="43">
        <f t="shared" si="241"/>
        <v>0.49999992307692304</v>
      </c>
      <c r="L5148" s="41" t="str">
        <f t="shared" si="242"/>
        <v>AA</v>
      </c>
      <c r="M5148" s="41" t="s">
        <v>464</v>
      </c>
      <c r="N5148" s="41" t="s">
        <v>424</v>
      </c>
      <c r="O5148" s="41" t="s">
        <v>70</v>
      </c>
    </row>
    <row r="5149" spans="1:15">
      <c r="A5149" s="38">
        <v>40604</v>
      </c>
      <c r="B5149" s="38">
        <v>51562</v>
      </c>
      <c r="C5149" s="131">
        <v>360</v>
      </c>
      <c r="D5149" s="39">
        <v>8.5600000000000009E-2</v>
      </c>
      <c r="E5149" s="39">
        <v>7.9100000000000004E-2</v>
      </c>
      <c r="F5149" s="40">
        <v>130000</v>
      </c>
      <c r="G5149" s="40">
        <v>130000</v>
      </c>
      <c r="H5149" s="40">
        <v>57951.360000000001</v>
      </c>
      <c r="I5149" s="40">
        <v>64999.99</v>
      </c>
      <c r="J5149" s="67">
        <f t="shared" si="240"/>
        <v>0.44577969230769232</v>
      </c>
      <c r="K5149" s="39">
        <f t="shared" si="241"/>
        <v>0.49999992307692304</v>
      </c>
      <c r="L5149" s="2" t="str">
        <f t="shared" si="242"/>
        <v>AA</v>
      </c>
      <c r="M5149" s="2" t="s">
        <v>1041</v>
      </c>
      <c r="N5149" s="2" t="s">
        <v>416</v>
      </c>
      <c r="O5149" s="2" t="s">
        <v>70</v>
      </c>
    </row>
    <row r="5150" spans="1:15">
      <c r="A5150" s="42">
        <v>40877</v>
      </c>
      <c r="B5150" s="42">
        <v>51835</v>
      </c>
      <c r="C5150" s="130">
        <v>360</v>
      </c>
      <c r="D5150" s="43">
        <v>8.5600000000000009E-2</v>
      </c>
      <c r="E5150" s="43">
        <v>7.9100000000000004E-2</v>
      </c>
      <c r="F5150" s="44">
        <v>140000</v>
      </c>
      <c r="G5150" s="44">
        <v>140000</v>
      </c>
      <c r="H5150" s="44">
        <v>40386.870000000003</v>
      </c>
      <c r="I5150" s="44">
        <v>69999.990000000005</v>
      </c>
      <c r="J5150" s="68">
        <f t="shared" si="240"/>
        <v>0.28847764285714289</v>
      </c>
      <c r="K5150" s="43">
        <f t="shared" si="241"/>
        <v>0.49999992857142861</v>
      </c>
      <c r="L5150" s="41" t="str">
        <f t="shared" si="242"/>
        <v>AA</v>
      </c>
      <c r="M5150" s="41" t="s">
        <v>925</v>
      </c>
      <c r="N5150" s="41" t="s">
        <v>424</v>
      </c>
      <c r="O5150" s="41" t="s">
        <v>70</v>
      </c>
    </row>
    <row r="5151" spans="1:15">
      <c r="A5151" s="42">
        <v>40680</v>
      </c>
      <c r="B5151" s="42">
        <v>51638</v>
      </c>
      <c r="C5151" s="130">
        <v>360</v>
      </c>
      <c r="D5151" s="43">
        <v>8.5600000000000009E-2</v>
      </c>
      <c r="E5151" s="43">
        <v>7.9100000000000004E-2</v>
      </c>
      <c r="F5151" s="44">
        <v>145000</v>
      </c>
      <c r="G5151" s="44">
        <v>145000</v>
      </c>
      <c r="H5151" s="44">
        <v>64983.01</v>
      </c>
      <c r="I5151" s="44">
        <v>72499.990000000005</v>
      </c>
      <c r="J5151" s="68">
        <f t="shared" si="240"/>
        <v>0.44815868965517242</v>
      </c>
      <c r="K5151" s="43">
        <f t="shared" si="241"/>
        <v>0.49999993103448281</v>
      </c>
      <c r="L5151" s="41" t="str">
        <f t="shared" si="242"/>
        <v>AA</v>
      </c>
      <c r="M5151" s="41" t="s">
        <v>564</v>
      </c>
      <c r="N5151" s="41" t="s">
        <v>417</v>
      </c>
      <c r="O5151" s="41" t="s">
        <v>70</v>
      </c>
    </row>
    <row r="5152" spans="1:15">
      <c r="A5152" s="42">
        <v>40438</v>
      </c>
      <c r="B5152" s="42">
        <v>47743</v>
      </c>
      <c r="C5152" s="130">
        <v>240</v>
      </c>
      <c r="D5152" s="43">
        <v>8.5600000000000009E-2</v>
      </c>
      <c r="E5152" s="43">
        <v>7.9100000000000004E-2</v>
      </c>
      <c r="F5152" s="44">
        <v>150000</v>
      </c>
      <c r="G5152" s="44">
        <v>150000</v>
      </c>
      <c r="H5152" s="44">
        <v>60214.34</v>
      </c>
      <c r="I5152" s="44">
        <v>74999.990000000005</v>
      </c>
      <c r="J5152" s="68">
        <f t="shared" si="240"/>
        <v>0.40142893333333329</v>
      </c>
      <c r="K5152" s="43">
        <f t="shared" si="241"/>
        <v>0.49999993333333337</v>
      </c>
      <c r="L5152" s="41" t="str">
        <f t="shared" si="242"/>
        <v>AA</v>
      </c>
      <c r="M5152" s="41" t="s">
        <v>645</v>
      </c>
      <c r="N5152" s="41" t="s">
        <v>422</v>
      </c>
      <c r="O5152" s="41" t="s">
        <v>70</v>
      </c>
    </row>
    <row r="5153" spans="1:15">
      <c r="A5153" s="42">
        <v>40170</v>
      </c>
      <c r="B5153" s="42">
        <v>47475</v>
      </c>
      <c r="C5153" s="130">
        <v>240</v>
      </c>
      <c r="D5153" s="43">
        <v>8.5600000000000009E-2</v>
      </c>
      <c r="E5153" s="43">
        <v>7.9100000000000004E-2</v>
      </c>
      <c r="F5153" s="44">
        <v>150000</v>
      </c>
      <c r="G5153" s="44">
        <v>150000</v>
      </c>
      <c r="H5153" s="44">
        <v>30252.06</v>
      </c>
      <c r="I5153" s="44">
        <v>74999.990000000005</v>
      </c>
      <c r="J5153" s="68">
        <f t="shared" si="240"/>
        <v>0.20168040000000001</v>
      </c>
      <c r="K5153" s="43">
        <f t="shared" si="241"/>
        <v>0.49999993333333337</v>
      </c>
      <c r="L5153" s="41" t="str">
        <f t="shared" si="242"/>
        <v>AA</v>
      </c>
      <c r="M5153" s="41" t="s">
        <v>633</v>
      </c>
      <c r="N5153" s="41" t="s">
        <v>422</v>
      </c>
      <c r="O5153" s="41" t="s">
        <v>70</v>
      </c>
    </row>
    <row r="5154" spans="1:15">
      <c r="A5154" s="42">
        <v>40694</v>
      </c>
      <c r="B5154" s="42">
        <v>49309</v>
      </c>
      <c r="C5154" s="130">
        <v>283</v>
      </c>
      <c r="D5154" s="43">
        <v>8.5600000000000009E-2</v>
      </c>
      <c r="E5154" s="43">
        <v>7.9100000000000004E-2</v>
      </c>
      <c r="F5154" s="44">
        <v>150000</v>
      </c>
      <c r="G5154" s="44">
        <v>150000</v>
      </c>
      <c r="H5154" s="44">
        <v>64515.8</v>
      </c>
      <c r="I5154" s="44">
        <v>74999.990000000005</v>
      </c>
      <c r="J5154" s="68">
        <f t="shared" si="240"/>
        <v>0.43010533333333334</v>
      </c>
      <c r="K5154" s="43">
        <f t="shared" si="241"/>
        <v>0.49999993333333337</v>
      </c>
      <c r="L5154" s="41" t="str">
        <f t="shared" si="242"/>
        <v>AA</v>
      </c>
      <c r="M5154" s="41" t="s">
        <v>643</v>
      </c>
      <c r="N5154" s="41" t="s">
        <v>417</v>
      </c>
      <c r="O5154" s="41" t="s">
        <v>70</v>
      </c>
    </row>
    <row r="5155" spans="1:15">
      <c r="A5155" s="42">
        <v>40784</v>
      </c>
      <c r="B5155" s="42">
        <v>51742</v>
      </c>
      <c r="C5155" s="130">
        <v>360</v>
      </c>
      <c r="D5155" s="43">
        <v>8.5600000000000009E-2</v>
      </c>
      <c r="E5155" s="43">
        <v>7.9100000000000004E-2</v>
      </c>
      <c r="F5155" s="44">
        <v>150000</v>
      </c>
      <c r="G5155" s="44">
        <v>150000</v>
      </c>
      <c r="H5155" s="44">
        <v>67572.95</v>
      </c>
      <c r="I5155" s="44">
        <v>74999.990000000005</v>
      </c>
      <c r="J5155" s="68">
        <f t="shared" si="240"/>
        <v>0.45048633333333332</v>
      </c>
      <c r="K5155" s="43">
        <f t="shared" si="241"/>
        <v>0.49999993333333337</v>
      </c>
      <c r="L5155" s="41" t="str">
        <f t="shared" si="242"/>
        <v>AA</v>
      </c>
      <c r="M5155" s="41" t="s">
        <v>703</v>
      </c>
      <c r="N5155" s="41" t="s">
        <v>437</v>
      </c>
      <c r="O5155" s="41" t="s">
        <v>70</v>
      </c>
    </row>
    <row r="5156" spans="1:15">
      <c r="A5156" s="42">
        <v>40784</v>
      </c>
      <c r="B5156" s="42">
        <v>51742</v>
      </c>
      <c r="C5156" s="130">
        <v>360</v>
      </c>
      <c r="D5156" s="43">
        <v>8.5600000000000009E-2</v>
      </c>
      <c r="E5156" s="43">
        <v>7.9100000000000004E-2</v>
      </c>
      <c r="F5156" s="44">
        <v>150000</v>
      </c>
      <c r="G5156" s="44">
        <v>150000</v>
      </c>
      <c r="H5156" s="44">
        <v>67822.17</v>
      </c>
      <c r="I5156" s="44">
        <v>74999.990000000005</v>
      </c>
      <c r="J5156" s="68">
        <f t="shared" si="240"/>
        <v>0.45214779999999999</v>
      </c>
      <c r="K5156" s="43">
        <f t="shared" si="241"/>
        <v>0.49999993333333337</v>
      </c>
      <c r="L5156" s="41" t="str">
        <f t="shared" si="242"/>
        <v>AA</v>
      </c>
      <c r="M5156" s="41" t="s">
        <v>518</v>
      </c>
      <c r="N5156" s="41" t="s">
        <v>416</v>
      </c>
      <c r="O5156" s="41" t="s">
        <v>70</v>
      </c>
    </row>
    <row r="5157" spans="1:15">
      <c r="A5157" s="38">
        <v>40340</v>
      </c>
      <c r="B5157" s="38">
        <v>43993</v>
      </c>
      <c r="C5157" s="131">
        <v>120</v>
      </c>
      <c r="D5157" s="39">
        <v>8.5600000000000009E-2</v>
      </c>
      <c r="E5157" s="39">
        <v>7.9100000000000004E-2</v>
      </c>
      <c r="F5157" s="40">
        <v>86880</v>
      </c>
      <c r="G5157" s="40">
        <v>86880</v>
      </c>
      <c r="H5157" s="40">
        <v>32629.26</v>
      </c>
      <c r="I5157" s="40">
        <v>43440</v>
      </c>
      <c r="J5157" s="67">
        <f t="shared" si="240"/>
        <v>0.37556698895027624</v>
      </c>
      <c r="K5157" s="39">
        <f t="shared" si="241"/>
        <v>0.5</v>
      </c>
      <c r="L5157" s="2" t="str">
        <f t="shared" si="242"/>
        <v>AA</v>
      </c>
      <c r="M5157" s="2" t="s">
        <v>491</v>
      </c>
      <c r="N5157" s="2" t="s">
        <v>416</v>
      </c>
      <c r="O5157" s="2" t="s">
        <v>70</v>
      </c>
    </row>
    <row r="5158" spans="1:15">
      <c r="A5158" s="38">
        <v>40774</v>
      </c>
      <c r="B5158" s="38">
        <v>48079</v>
      </c>
      <c r="C5158" s="131">
        <v>240</v>
      </c>
      <c r="D5158" s="39">
        <v>8.5600000000000009E-2</v>
      </c>
      <c r="E5158" s="39">
        <v>8.09E-2</v>
      </c>
      <c r="F5158" s="40">
        <v>120000</v>
      </c>
      <c r="G5158" s="40">
        <v>120000</v>
      </c>
      <c r="H5158" s="40">
        <v>39674.71</v>
      </c>
      <c r="I5158" s="40">
        <v>60000</v>
      </c>
      <c r="J5158" s="67">
        <f t="shared" si="240"/>
        <v>0.33062258333333333</v>
      </c>
      <c r="K5158" s="39">
        <f t="shared" si="241"/>
        <v>0.5</v>
      </c>
      <c r="L5158" s="2" t="str">
        <f t="shared" si="242"/>
        <v>AA</v>
      </c>
      <c r="M5158" s="2" t="s">
        <v>801</v>
      </c>
      <c r="N5158" s="2" t="s">
        <v>417</v>
      </c>
      <c r="O5158" s="2" t="s">
        <v>70</v>
      </c>
    </row>
    <row r="5159" spans="1:15">
      <c r="A5159" s="38">
        <v>40522</v>
      </c>
      <c r="B5159" s="38">
        <v>49653</v>
      </c>
      <c r="C5159" s="131">
        <v>300</v>
      </c>
      <c r="D5159" s="39">
        <v>8.5600000000000009E-2</v>
      </c>
      <c r="E5159" s="39">
        <v>7.9100000000000004E-2</v>
      </c>
      <c r="F5159" s="40">
        <v>120000</v>
      </c>
      <c r="G5159" s="40">
        <v>120000</v>
      </c>
      <c r="H5159" s="40">
        <v>52608.11</v>
      </c>
      <c r="I5159" s="40">
        <v>60000</v>
      </c>
      <c r="J5159" s="67">
        <f t="shared" si="240"/>
        <v>0.4384009166666667</v>
      </c>
      <c r="K5159" s="39">
        <f t="shared" si="241"/>
        <v>0.5</v>
      </c>
      <c r="L5159" s="2" t="str">
        <f t="shared" si="242"/>
        <v>AA</v>
      </c>
      <c r="M5159" s="2" t="s">
        <v>504</v>
      </c>
      <c r="N5159" s="2" t="s">
        <v>417</v>
      </c>
      <c r="O5159" s="2" t="s">
        <v>70</v>
      </c>
    </row>
    <row r="5160" spans="1:15">
      <c r="A5160" s="42">
        <v>40294</v>
      </c>
      <c r="B5160" s="42">
        <v>49425</v>
      </c>
      <c r="C5160" s="130">
        <v>300</v>
      </c>
      <c r="D5160" s="43">
        <v>8.5600000000000009E-2</v>
      </c>
      <c r="E5160" s="43">
        <v>8.09E-2</v>
      </c>
      <c r="F5160" s="44">
        <v>80000</v>
      </c>
      <c r="G5160" s="44">
        <v>80000</v>
      </c>
      <c r="H5160" s="44">
        <v>34401.379999999997</v>
      </c>
      <c r="I5160" s="44">
        <v>40000</v>
      </c>
      <c r="J5160" s="68">
        <f t="shared" si="240"/>
        <v>0.43001724999999996</v>
      </c>
      <c r="K5160" s="43">
        <f t="shared" si="241"/>
        <v>0.5</v>
      </c>
      <c r="L5160" s="41" t="str">
        <f t="shared" si="242"/>
        <v>AA</v>
      </c>
      <c r="M5160" s="41" t="s">
        <v>812</v>
      </c>
      <c r="N5160" s="41" t="s">
        <v>421</v>
      </c>
      <c r="O5160" s="41" t="s">
        <v>70</v>
      </c>
    </row>
    <row r="5161" spans="1:15">
      <c r="A5161" s="38">
        <v>40011</v>
      </c>
      <c r="B5161" s="38">
        <v>50968</v>
      </c>
      <c r="C5161" s="131">
        <v>360</v>
      </c>
      <c r="D5161" s="39">
        <v>8.5600000000000009E-2</v>
      </c>
      <c r="E5161" s="39">
        <v>7.9100000000000004E-2</v>
      </c>
      <c r="F5161" s="40">
        <v>100000</v>
      </c>
      <c r="G5161" s="40">
        <v>100000</v>
      </c>
      <c r="H5161" s="40">
        <v>43622.22</v>
      </c>
      <c r="I5161" s="40">
        <v>50000</v>
      </c>
      <c r="J5161" s="67">
        <f t="shared" si="240"/>
        <v>0.4362222</v>
      </c>
      <c r="K5161" s="39">
        <f t="shared" si="241"/>
        <v>0.5</v>
      </c>
      <c r="L5161" s="2" t="str">
        <f t="shared" si="242"/>
        <v>AA</v>
      </c>
      <c r="M5161" s="2" t="s">
        <v>463</v>
      </c>
      <c r="N5161" s="2" t="s">
        <v>422</v>
      </c>
      <c r="O5161" s="2" t="s">
        <v>70</v>
      </c>
    </row>
    <row r="5162" spans="1:15">
      <c r="A5162" s="42">
        <v>40869</v>
      </c>
      <c r="B5162" s="42">
        <v>51827</v>
      </c>
      <c r="C5162" s="130">
        <v>360</v>
      </c>
      <c r="D5162" s="43">
        <v>8.5600000000000009E-2</v>
      </c>
      <c r="E5162" s="43">
        <v>7.9100000000000004E-2</v>
      </c>
      <c r="F5162" s="44">
        <v>99875.05</v>
      </c>
      <c r="G5162" s="44">
        <v>99875.05</v>
      </c>
      <c r="H5162" s="44">
        <v>45283.05</v>
      </c>
      <c r="I5162" s="44">
        <v>49999.99</v>
      </c>
      <c r="J5162" s="68">
        <f t="shared" si="240"/>
        <v>0.45339701957596018</v>
      </c>
      <c r="K5162" s="43">
        <f t="shared" si="241"/>
        <v>0.50062543147662997</v>
      </c>
      <c r="L5162" s="41" t="str">
        <f t="shared" si="242"/>
        <v>AA</v>
      </c>
      <c r="M5162" s="41" t="s">
        <v>837</v>
      </c>
      <c r="N5162" s="41" t="s">
        <v>437</v>
      </c>
      <c r="O5162" s="41" t="s">
        <v>70</v>
      </c>
    </row>
    <row r="5163" spans="1:15">
      <c r="A5163" s="42">
        <v>40385</v>
      </c>
      <c r="B5163" s="42">
        <v>51343</v>
      </c>
      <c r="C5163" s="130">
        <v>360</v>
      </c>
      <c r="D5163" s="43">
        <v>8.5600000000000009E-2</v>
      </c>
      <c r="E5163" s="43">
        <v>7.9100000000000004E-2</v>
      </c>
      <c r="F5163" s="44">
        <v>127730</v>
      </c>
      <c r="G5163" s="44">
        <v>127730</v>
      </c>
      <c r="H5163" s="44">
        <v>57857.26</v>
      </c>
      <c r="I5163" s="44">
        <v>64000</v>
      </c>
      <c r="J5163" s="68">
        <f t="shared" si="240"/>
        <v>0.45296531746653096</v>
      </c>
      <c r="K5163" s="43">
        <f t="shared" si="241"/>
        <v>0.50105691693415799</v>
      </c>
      <c r="L5163" s="41" t="str">
        <f t="shared" si="242"/>
        <v>AA</v>
      </c>
      <c r="M5163" s="41" t="s">
        <v>496</v>
      </c>
      <c r="N5163" s="41" t="s">
        <v>417</v>
      </c>
      <c r="O5163" s="41" t="s">
        <v>70</v>
      </c>
    </row>
    <row r="5164" spans="1:15">
      <c r="A5164" s="42">
        <v>40739</v>
      </c>
      <c r="B5164" s="42">
        <v>51697</v>
      </c>
      <c r="C5164" s="130">
        <v>360</v>
      </c>
      <c r="D5164" s="43">
        <v>8.5600000000000009E-2</v>
      </c>
      <c r="E5164" s="43">
        <v>7.9100000000000004E-2</v>
      </c>
      <c r="F5164" s="44">
        <v>144000</v>
      </c>
      <c r="G5164" s="44">
        <v>144000</v>
      </c>
      <c r="H5164" s="44">
        <v>58338.83</v>
      </c>
      <c r="I5164" s="44">
        <v>72162.55</v>
      </c>
      <c r="J5164" s="68">
        <f t="shared" si="240"/>
        <v>0.40513076388888891</v>
      </c>
      <c r="K5164" s="43">
        <f t="shared" si="241"/>
        <v>0.50112881944444443</v>
      </c>
      <c r="L5164" s="41" t="str">
        <f t="shared" si="242"/>
        <v>AA</v>
      </c>
      <c r="M5164" s="41" t="s">
        <v>461</v>
      </c>
      <c r="N5164" s="41" t="s">
        <v>416</v>
      </c>
      <c r="O5164" s="41" t="s">
        <v>70</v>
      </c>
    </row>
    <row r="5165" spans="1:15">
      <c r="A5165" s="38">
        <v>40234</v>
      </c>
      <c r="B5165" s="38">
        <v>47539</v>
      </c>
      <c r="C5165" s="131">
        <v>240</v>
      </c>
      <c r="D5165" s="39">
        <v>8.5600000000000009E-2</v>
      </c>
      <c r="E5165" s="39">
        <v>7.9100000000000004E-2</v>
      </c>
      <c r="F5165" s="40">
        <v>90000</v>
      </c>
      <c r="G5165" s="40">
        <v>90000</v>
      </c>
      <c r="H5165" s="40">
        <v>36083.67</v>
      </c>
      <c r="I5165" s="40">
        <v>45105.89</v>
      </c>
      <c r="J5165" s="67">
        <f t="shared" si="240"/>
        <v>0.40092966666666663</v>
      </c>
      <c r="K5165" s="39">
        <f t="shared" si="241"/>
        <v>0.50117655555555551</v>
      </c>
      <c r="L5165" s="2" t="str">
        <f t="shared" si="242"/>
        <v>AA</v>
      </c>
      <c r="M5165" s="2" t="s">
        <v>1225</v>
      </c>
      <c r="N5165" s="2" t="s">
        <v>417</v>
      </c>
      <c r="O5165" s="2" t="s">
        <v>70</v>
      </c>
    </row>
    <row r="5166" spans="1:15">
      <c r="A5166" s="42">
        <v>40241</v>
      </c>
      <c r="B5166" s="42">
        <v>51199</v>
      </c>
      <c r="C5166" s="130">
        <v>360</v>
      </c>
      <c r="D5166" s="43">
        <v>8.5600000000000009E-2</v>
      </c>
      <c r="E5166" s="43">
        <v>7.9100000000000004E-2</v>
      </c>
      <c r="F5166" s="44">
        <v>128000</v>
      </c>
      <c r="G5166" s="44">
        <v>128000</v>
      </c>
      <c r="H5166" s="44">
        <v>59595.54</v>
      </c>
      <c r="I5166" s="44">
        <v>64195.96</v>
      </c>
      <c r="J5166" s="68">
        <f t="shared" si="240"/>
        <v>0.46559015625</v>
      </c>
      <c r="K5166" s="43">
        <f t="shared" si="241"/>
        <v>0.5015309375</v>
      </c>
      <c r="L5166" s="41" t="str">
        <f t="shared" si="242"/>
        <v>AA</v>
      </c>
      <c r="M5166" s="41" t="s">
        <v>566</v>
      </c>
      <c r="N5166" s="41" t="s">
        <v>420</v>
      </c>
      <c r="O5166" s="41" t="s">
        <v>70</v>
      </c>
    </row>
    <row r="5167" spans="1:15">
      <c r="A5167" s="38">
        <v>39989</v>
      </c>
      <c r="B5167" s="38">
        <v>47294</v>
      </c>
      <c r="C5167" s="131">
        <v>240</v>
      </c>
      <c r="D5167" s="39">
        <v>8.5600000000000009E-2</v>
      </c>
      <c r="E5167" s="39">
        <v>8.5600000000000009E-2</v>
      </c>
      <c r="F5167" s="40">
        <v>119536.7</v>
      </c>
      <c r="G5167" s="40">
        <v>119536.7</v>
      </c>
      <c r="H5167" s="40">
        <v>44598.55</v>
      </c>
      <c r="I5167" s="40">
        <v>59999.99</v>
      </c>
      <c r="J5167" s="67">
        <f t="shared" si="240"/>
        <v>0.37309504110453112</v>
      </c>
      <c r="K5167" s="39">
        <f t="shared" si="241"/>
        <v>0.50193781491374612</v>
      </c>
      <c r="L5167" s="2" t="str">
        <f t="shared" si="242"/>
        <v>AA</v>
      </c>
      <c r="M5167" s="2" t="s">
        <v>531</v>
      </c>
      <c r="N5167" s="2" t="s">
        <v>423</v>
      </c>
      <c r="O5167" s="2" t="s">
        <v>70</v>
      </c>
    </row>
    <row r="5168" spans="1:15">
      <c r="A5168" s="38">
        <v>40284</v>
      </c>
      <c r="B5168" s="38">
        <v>47589</v>
      </c>
      <c r="C5168" s="131">
        <v>240</v>
      </c>
      <c r="D5168" s="39">
        <v>8.5600000000000009E-2</v>
      </c>
      <c r="E5168" s="39">
        <v>8.5600000000000009E-2</v>
      </c>
      <c r="F5168" s="40">
        <v>79630.600000000006</v>
      </c>
      <c r="G5168" s="40">
        <v>79630.600000000006</v>
      </c>
      <c r="H5168" s="40">
        <v>31387.01</v>
      </c>
      <c r="I5168" s="40">
        <v>39999.99</v>
      </c>
      <c r="J5168" s="67">
        <f t="shared" si="240"/>
        <v>0.39415764793935992</v>
      </c>
      <c r="K5168" s="39">
        <f t="shared" si="241"/>
        <v>0.50231933452717914</v>
      </c>
      <c r="L5168" s="2" t="str">
        <f t="shared" si="242"/>
        <v>AA</v>
      </c>
      <c r="M5168" s="2" t="s">
        <v>1100</v>
      </c>
      <c r="N5168" s="2" t="s">
        <v>437</v>
      </c>
      <c r="O5168" s="2" t="s">
        <v>70</v>
      </c>
    </row>
    <row r="5169" spans="1:15">
      <c r="A5169" s="42">
        <v>40653</v>
      </c>
      <c r="B5169" s="42">
        <v>45677</v>
      </c>
      <c r="C5169" s="130">
        <v>165</v>
      </c>
      <c r="D5169" s="43">
        <v>8.5600000000000009E-2</v>
      </c>
      <c r="E5169" s="43">
        <v>8.09E-2</v>
      </c>
      <c r="F5169" s="44">
        <v>138900</v>
      </c>
      <c r="G5169" s="44">
        <v>138900</v>
      </c>
      <c r="H5169" s="44">
        <v>45833.7</v>
      </c>
      <c r="I5169" s="44">
        <v>69772.649999999994</v>
      </c>
      <c r="J5169" s="68">
        <f t="shared" si="240"/>
        <v>0.32997624190064795</v>
      </c>
      <c r="K5169" s="43">
        <f t="shared" si="241"/>
        <v>0.50232289416846643</v>
      </c>
      <c r="L5169" s="41" t="str">
        <f t="shared" si="242"/>
        <v>AA</v>
      </c>
      <c r="M5169" s="41" t="s">
        <v>925</v>
      </c>
      <c r="N5169" s="41" t="s">
        <v>424</v>
      </c>
      <c r="O5169" s="41" t="s">
        <v>70</v>
      </c>
    </row>
    <row r="5170" spans="1:15">
      <c r="A5170" s="42">
        <v>40711</v>
      </c>
      <c r="B5170" s="42">
        <v>49843</v>
      </c>
      <c r="C5170" s="130">
        <v>300</v>
      </c>
      <c r="D5170" s="43">
        <v>8.5600000000000009E-2</v>
      </c>
      <c r="E5170" s="43">
        <v>7.9100000000000004E-2</v>
      </c>
      <c r="F5170" s="44">
        <v>99500</v>
      </c>
      <c r="G5170" s="44">
        <v>99500</v>
      </c>
      <c r="H5170" s="44">
        <v>43637.09</v>
      </c>
      <c r="I5170" s="44">
        <v>49999.99</v>
      </c>
      <c r="J5170" s="68">
        <f t="shared" si="240"/>
        <v>0.43856371859296478</v>
      </c>
      <c r="K5170" s="43">
        <f t="shared" si="241"/>
        <v>0.50251246231155777</v>
      </c>
      <c r="L5170" s="41" t="str">
        <f t="shared" si="242"/>
        <v>AA</v>
      </c>
      <c r="M5170" s="41" t="s">
        <v>866</v>
      </c>
      <c r="N5170" s="41" t="s">
        <v>424</v>
      </c>
      <c r="O5170" s="41" t="s">
        <v>70</v>
      </c>
    </row>
    <row r="5171" spans="1:15">
      <c r="A5171" s="42">
        <v>40084</v>
      </c>
      <c r="B5171" s="42">
        <v>51041</v>
      </c>
      <c r="C5171" s="130">
        <v>360</v>
      </c>
      <c r="D5171" s="43">
        <v>8.5600000000000009E-2</v>
      </c>
      <c r="E5171" s="43">
        <v>7.9100000000000004E-2</v>
      </c>
      <c r="F5171" s="44">
        <v>99500</v>
      </c>
      <c r="G5171" s="44">
        <v>99500</v>
      </c>
      <c r="H5171" s="44">
        <v>37005.910000000003</v>
      </c>
      <c r="I5171" s="44">
        <v>50000</v>
      </c>
      <c r="J5171" s="68">
        <f t="shared" si="240"/>
        <v>0.37191869346733669</v>
      </c>
      <c r="K5171" s="43">
        <f t="shared" si="241"/>
        <v>0.50251256281407031</v>
      </c>
      <c r="L5171" s="41" t="str">
        <f t="shared" si="242"/>
        <v>AA</v>
      </c>
      <c r="M5171" s="41" t="s">
        <v>629</v>
      </c>
      <c r="N5171" s="41" t="s">
        <v>417</v>
      </c>
      <c r="O5171" s="41" t="s">
        <v>70</v>
      </c>
    </row>
    <row r="5172" spans="1:15">
      <c r="A5172" s="38">
        <v>40868</v>
      </c>
      <c r="B5172" s="38">
        <v>51156</v>
      </c>
      <c r="C5172" s="131">
        <v>338</v>
      </c>
      <c r="D5172" s="39">
        <v>8.5600000000000009E-2</v>
      </c>
      <c r="E5172" s="39">
        <v>8.5600000000000009E-2</v>
      </c>
      <c r="F5172" s="40">
        <v>129300</v>
      </c>
      <c r="G5172" s="40">
        <v>129300</v>
      </c>
      <c r="H5172" s="40">
        <v>58426.64</v>
      </c>
      <c r="I5172" s="40">
        <v>64999.99</v>
      </c>
      <c r="J5172" s="67">
        <f t="shared" si="240"/>
        <v>0.45186883217324053</v>
      </c>
      <c r="K5172" s="39">
        <f t="shared" si="241"/>
        <v>0.50270680587780359</v>
      </c>
      <c r="L5172" s="2" t="str">
        <f t="shared" si="242"/>
        <v>AA</v>
      </c>
      <c r="M5172" s="2" t="s">
        <v>527</v>
      </c>
      <c r="N5172" s="2" t="s">
        <v>419</v>
      </c>
      <c r="O5172" s="2" t="s">
        <v>70</v>
      </c>
    </row>
    <row r="5173" spans="1:15">
      <c r="A5173" s="42">
        <v>40879</v>
      </c>
      <c r="B5173" s="42">
        <v>51837</v>
      </c>
      <c r="C5173" s="130">
        <v>360</v>
      </c>
      <c r="D5173" s="43">
        <v>8.5600000000000009E-2</v>
      </c>
      <c r="E5173" s="43">
        <v>7.9100000000000004E-2</v>
      </c>
      <c r="F5173" s="44">
        <v>149000</v>
      </c>
      <c r="G5173" s="44">
        <v>149000</v>
      </c>
      <c r="H5173" s="44">
        <v>68224.710000000006</v>
      </c>
      <c r="I5173" s="44">
        <v>74999.990000000005</v>
      </c>
      <c r="J5173" s="68">
        <f t="shared" si="240"/>
        <v>0.45788395973154367</v>
      </c>
      <c r="K5173" s="43">
        <f t="shared" si="241"/>
        <v>0.50335563758389268</v>
      </c>
      <c r="L5173" s="41" t="str">
        <f t="shared" si="242"/>
        <v>AA</v>
      </c>
      <c r="M5173" s="41" t="s">
        <v>449</v>
      </c>
      <c r="N5173" s="41" t="s">
        <v>418</v>
      </c>
      <c r="O5173" s="41" t="s">
        <v>70</v>
      </c>
    </row>
    <row r="5174" spans="1:15">
      <c r="A5174" s="42">
        <v>40023</v>
      </c>
      <c r="B5174" s="42">
        <v>49185</v>
      </c>
      <c r="C5174" s="130">
        <v>301</v>
      </c>
      <c r="D5174" s="43">
        <v>8.5600000000000009E-2</v>
      </c>
      <c r="E5174" s="43">
        <v>7.4099999999999999E-2</v>
      </c>
      <c r="F5174" s="44">
        <v>142978.1</v>
      </c>
      <c r="G5174" s="44">
        <v>142978.1</v>
      </c>
      <c r="H5174" s="44">
        <v>58046.51</v>
      </c>
      <c r="I5174" s="44">
        <v>72033.73</v>
      </c>
      <c r="J5174" s="68">
        <f t="shared" si="240"/>
        <v>0.40598182518861281</v>
      </c>
      <c r="K5174" s="43">
        <f t="shared" si="241"/>
        <v>0.50380953446716659</v>
      </c>
      <c r="L5174" s="41" t="str">
        <f t="shared" si="242"/>
        <v>AA</v>
      </c>
      <c r="M5174" s="41" t="s">
        <v>555</v>
      </c>
      <c r="N5174" s="41" t="s">
        <v>434</v>
      </c>
      <c r="O5174" s="41" t="s">
        <v>70</v>
      </c>
    </row>
    <row r="5175" spans="1:15">
      <c r="A5175" s="38">
        <v>40213</v>
      </c>
      <c r="B5175" s="38">
        <v>47030</v>
      </c>
      <c r="C5175" s="131">
        <v>224</v>
      </c>
      <c r="D5175" s="39">
        <v>8.5600000000000009E-2</v>
      </c>
      <c r="E5175" s="39">
        <v>7.9100000000000004E-2</v>
      </c>
      <c r="F5175" s="40">
        <v>130000</v>
      </c>
      <c r="G5175" s="40">
        <v>130000</v>
      </c>
      <c r="H5175" s="40">
        <v>49675.31</v>
      </c>
      <c r="I5175" s="40">
        <v>65531.14</v>
      </c>
      <c r="J5175" s="67">
        <f t="shared" si="240"/>
        <v>0.38211776923076923</v>
      </c>
      <c r="K5175" s="39">
        <f t="shared" si="241"/>
        <v>0.50408569230769229</v>
      </c>
      <c r="L5175" s="2" t="str">
        <f t="shared" si="242"/>
        <v>AA</v>
      </c>
      <c r="M5175" s="2" t="s">
        <v>467</v>
      </c>
      <c r="N5175" s="2" t="s">
        <v>425</v>
      </c>
      <c r="O5175" s="2" t="s">
        <v>70</v>
      </c>
    </row>
    <row r="5176" spans="1:15">
      <c r="A5176" s="42">
        <v>40403</v>
      </c>
      <c r="B5176" s="42">
        <v>50842</v>
      </c>
      <c r="C5176" s="130">
        <v>343</v>
      </c>
      <c r="D5176" s="43">
        <v>8.5600000000000009E-2</v>
      </c>
      <c r="E5176" s="43">
        <v>8.09E-2</v>
      </c>
      <c r="F5176" s="44">
        <v>150000</v>
      </c>
      <c r="G5176" s="44">
        <v>150000</v>
      </c>
      <c r="H5176" s="44">
        <v>67672.899999999994</v>
      </c>
      <c r="I5176" s="44">
        <v>75675</v>
      </c>
      <c r="J5176" s="68">
        <f t="shared" si="240"/>
        <v>0.45115266666666665</v>
      </c>
      <c r="K5176" s="43">
        <f t="shared" si="241"/>
        <v>0.50449999999999995</v>
      </c>
      <c r="L5176" s="41" t="str">
        <f t="shared" si="242"/>
        <v>AA</v>
      </c>
      <c r="M5176" s="41" t="s">
        <v>1146</v>
      </c>
      <c r="N5176" s="41" t="s">
        <v>422</v>
      </c>
      <c r="O5176" s="41" t="s">
        <v>70</v>
      </c>
    </row>
    <row r="5177" spans="1:15">
      <c r="A5177" s="38">
        <v>40539</v>
      </c>
      <c r="B5177" s="38">
        <v>46018</v>
      </c>
      <c r="C5177" s="131">
        <v>180</v>
      </c>
      <c r="D5177" s="39">
        <v>8.5600000000000009E-2</v>
      </c>
      <c r="E5177" s="39">
        <v>7.9100000000000004E-2</v>
      </c>
      <c r="F5177" s="40">
        <v>148600</v>
      </c>
      <c r="G5177" s="40">
        <v>148600</v>
      </c>
      <c r="H5177" s="40">
        <v>63717.919999999998</v>
      </c>
      <c r="I5177" s="40">
        <v>75000</v>
      </c>
      <c r="J5177" s="67">
        <f t="shared" si="240"/>
        <v>0.42878815612382232</v>
      </c>
      <c r="K5177" s="39">
        <f t="shared" si="241"/>
        <v>0.50471063257065951</v>
      </c>
      <c r="L5177" s="2" t="str">
        <f t="shared" si="242"/>
        <v>AA</v>
      </c>
      <c r="M5177" s="2" t="s">
        <v>458</v>
      </c>
      <c r="N5177" s="2" t="s">
        <v>423</v>
      </c>
      <c r="O5177" s="2" t="s">
        <v>70</v>
      </c>
    </row>
    <row r="5178" spans="1:15">
      <c r="A5178" s="42">
        <v>40494</v>
      </c>
      <c r="B5178" s="42">
        <v>48133</v>
      </c>
      <c r="C5178" s="130">
        <v>251</v>
      </c>
      <c r="D5178" s="43">
        <v>8.5600000000000009E-2</v>
      </c>
      <c r="E5178" s="43">
        <v>7.9100000000000004E-2</v>
      </c>
      <c r="F5178" s="44">
        <v>95000</v>
      </c>
      <c r="G5178" s="44">
        <v>95000</v>
      </c>
      <c r="H5178" s="44">
        <v>37330.050000000003</v>
      </c>
      <c r="I5178" s="44">
        <v>48050</v>
      </c>
      <c r="J5178" s="68">
        <f t="shared" si="240"/>
        <v>0.39294789473684216</v>
      </c>
      <c r="K5178" s="43">
        <f t="shared" si="241"/>
        <v>0.50578947368421057</v>
      </c>
      <c r="L5178" s="41" t="str">
        <f t="shared" si="242"/>
        <v>AA</v>
      </c>
      <c r="M5178" s="41" t="s">
        <v>529</v>
      </c>
      <c r="N5178" s="41" t="s">
        <v>421</v>
      </c>
      <c r="O5178" s="41" t="s">
        <v>70</v>
      </c>
    </row>
    <row r="5179" spans="1:15">
      <c r="A5179" s="42">
        <v>40452</v>
      </c>
      <c r="B5179" s="42">
        <v>50679</v>
      </c>
      <c r="C5179" s="130">
        <v>336</v>
      </c>
      <c r="D5179" s="43">
        <v>8.5600000000000009E-2</v>
      </c>
      <c r="E5179" s="43">
        <v>8.5600000000000009E-2</v>
      </c>
      <c r="F5179" s="44">
        <v>114346.08</v>
      </c>
      <c r="G5179" s="44">
        <v>114346.08</v>
      </c>
      <c r="H5179" s="44">
        <v>51217.67</v>
      </c>
      <c r="I5179" s="44">
        <v>57846.080000000002</v>
      </c>
      <c r="J5179" s="68">
        <f t="shared" si="240"/>
        <v>0.44791802220067356</v>
      </c>
      <c r="K5179" s="43">
        <f t="shared" si="241"/>
        <v>0.50588599101954346</v>
      </c>
      <c r="L5179" s="41" t="str">
        <f t="shared" si="242"/>
        <v>AA</v>
      </c>
      <c r="M5179" s="41" t="s">
        <v>679</v>
      </c>
      <c r="N5179" s="41" t="s">
        <v>424</v>
      </c>
      <c r="O5179" s="41" t="s">
        <v>70</v>
      </c>
    </row>
    <row r="5180" spans="1:15">
      <c r="A5180" s="38">
        <v>40385</v>
      </c>
      <c r="B5180" s="38">
        <v>45864</v>
      </c>
      <c r="C5180" s="131">
        <v>180</v>
      </c>
      <c r="D5180" s="39">
        <v>8.5600000000000009E-2</v>
      </c>
      <c r="E5180" s="39">
        <v>7.9100000000000004E-2</v>
      </c>
      <c r="F5180" s="40">
        <v>150000</v>
      </c>
      <c r="G5180" s="40">
        <v>150000</v>
      </c>
      <c r="H5180" s="40">
        <v>57575.81</v>
      </c>
      <c r="I5180" s="40">
        <v>75905.570000000007</v>
      </c>
      <c r="J5180" s="67">
        <f t="shared" si="240"/>
        <v>0.38383873333333329</v>
      </c>
      <c r="K5180" s="39">
        <f t="shared" si="241"/>
        <v>0.50603713333333333</v>
      </c>
      <c r="L5180" s="2" t="str">
        <f t="shared" si="242"/>
        <v>AA</v>
      </c>
      <c r="M5180" s="2" t="s">
        <v>1021</v>
      </c>
      <c r="N5180" s="2" t="s">
        <v>424</v>
      </c>
      <c r="O5180" s="2" t="s">
        <v>70</v>
      </c>
    </row>
    <row r="5181" spans="1:15">
      <c r="A5181" s="38">
        <v>40256</v>
      </c>
      <c r="B5181" s="38">
        <v>51214</v>
      </c>
      <c r="C5181" s="131">
        <v>360</v>
      </c>
      <c r="D5181" s="39">
        <v>8.5600000000000009E-2</v>
      </c>
      <c r="E5181" s="39">
        <v>7.9100000000000004E-2</v>
      </c>
      <c r="F5181" s="40">
        <v>137700</v>
      </c>
      <c r="G5181" s="40">
        <v>137700</v>
      </c>
      <c r="H5181" s="40">
        <v>60262.3</v>
      </c>
      <c r="I5181" s="40">
        <v>69699.990000000005</v>
      </c>
      <c r="J5181" s="67">
        <f t="shared" si="240"/>
        <v>0.43763471314451707</v>
      </c>
      <c r="K5181" s="39">
        <f t="shared" si="241"/>
        <v>0.50617276688453161</v>
      </c>
      <c r="L5181" s="2" t="str">
        <f t="shared" si="242"/>
        <v>AA</v>
      </c>
      <c r="M5181" s="2" t="s">
        <v>475</v>
      </c>
      <c r="N5181" s="2" t="s">
        <v>427</v>
      </c>
      <c r="O5181" s="2" t="s">
        <v>70</v>
      </c>
    </row>
    <row r="5182" spans="1:15">
      <c r="A5182" s="42">
        <v>40539</v>
      </c>
      <c r="B5182" s="42">
        <v>51497</v>
      </c>
      <c r="C5182" s="130">
        <v>360</v>
      </c>
      <c r="D5182" s="43">
        <v>8.5600000000000009E-2</v>
      </c>
      <c r="E5182" s="43">
        <v>7.9100000000000004E-2</v>
      </c>
      <c r="F5182" s="44">
        <v>91800</v>
      </c>
      <c r="G5182" s="44">
        <v>91800</v>
      </c>
      <c r="H5182" s="44">
        <v>41157.89</v>
      </c>
      <c r="I5182" s="44">
        <v>46499.98</v>
      </c>
      <c r="J5182" s="68">
        <f t="shared" si="240"/>
        <v>0.44834302832244011</v>
      </c>
      <c r="K5182" s="43">
        <f t="shared" si="241"/>
        <v>0.50653572984749462</v>
      </c>
      <c r="L5182" s="41" t="str">
        <f t="shared" si="242"/>
        <v>AA</v>
      </c>
      <c r="M5182" s="41" t="s">
        <v>139</v>
      </c>
      <c r="N5182" s="41" t="s">
        <v>427</v>
      </c>
      <c r="O5182" s="41" t="s">
        <v>70</v>
      </c>
    </row>
    <row r="5183" spans="1:15">
      <c r="A5183" s="42">
        <v>40420</v>
      </c>
      <c r="B5183" s="42">
        <v>51073</v>
      </c>
      <c r="C5183" s="130">
        <v>350</v>
      </c>
      <c r="D5183" s="43">
        <v>8.5600000000000009E-2</v>
      </c>
      <c r="E5183" s="43">
        <v>8.09E-2</v>
      </c>
      <c r="F5183" s="44">
        <v>126500</v>
      </c>
      <c r="G5183" s="44">
        <v>126500</v>
      </c>
      <c r="H5183" s="44">
        <v>55853.96</v>
      </c>
      <c r="I5183" s="44">
        <v>64083.199999999997</v>
      </c>
      <c r="J5183" s="68">
        <f t="shared" si="240"/>
        <v>0.44153328063241104</v>
      </c>
      <c r="K5183" s="43">
        <f t="shared" si="241"/>
        <v>0.50658656126482215</v>
      </c>
      <c r="L5183" s="41" t="str">
        <f t="shared" si="242"/>
        <v>AA</v>
      </c>
      <c r="M5183" s="41" t="s">
        <v>719</v>
      </c>
      <c r="N5183" s="41" t="s">
        <v>422</v>
      </c>
      <c r="O5183" s="41" t="s">
        <v>70</v>
      </c>
    </row>
    <row r="5184" spans="1:15">
      <c r="A5184" s="42">
        <v>40647</v>
      </c>
      <c r="B5184" s="42">
        <v>47952</v>
      </c>
      <c r="C5184" s="130">
        <v>240</v>
      </c>
      <c r="D5184" s="43">
        <v>8.5600000000000009E-2</v>
      </c>
      <c r="E5184" s="43">
        <v>7.9100000000000004E-2</v>
      </c>
      <c r="F5184" s="44">
        <v>150000</v>
      </c>
      <c r="G5184" s="44">
        <v>150000</v>
      </c>
      <c r="H5184" s="44">
        <v>62988.56</v>
      </c>
      <c r="I5184" s="44">
        <v>75999.990000000005</v>
      </c>
      <c r="J5184" s="68">
        <f t="shared" si="240"/>
        <v>0.41992373333333333</v>
      </c>
      <c r="K5184" s="43">
        <f t="shared" si="241"/>
        <v>0.50666660000000008</v>
      </c>
      <c r="L5184" s="41" t="str">
        <f t="shared" si="242"/>
        <v>AA</v>
      </c>
      <c r="M5184" s="41" t="s">
        <v>1376</v>
      </c>
      <c r="N5184" s="41" t="s">
        <v>421</v>
      </c>
      <c r="O5184" s="41" t="s">
        <v>70</v>
      </c>
    </row>
    <row r="5185" spans="1:15">
      <c r="A5185" s="38">
        <v>40193</v>
      </c>
      <c r="B5185" s="38">
        <v>51150</v>
      </c>
      <c r="C5185" s="131">
        <v>360</v>
      </c>
      <c r="D5185" s="39">
        <v>8.5600000000000009E-2</v>
      </c>
      <c r="E5185" s="39">
        <v>7.9100000000000004E-2</v>
      </c>
      <c r="F5185" s="40">
        <v>150000</v>
      </c>
      <c r="G5185" s="40">
        <v>150000</v>
      </c>
      <c r="H5185" s="40">
        <v>65947.19</v>
      </c>
      <c r="I5185" s="40">
        <v>76000</v>
      </c>
      <c r="J5185" s="67">
        <f t="shared" si="240"/>
        <v>0.43964793333333335</v>
      </c>
      <c r="K5185" s="39">
        <f t="shared" si="241"/>
        <v>0.50666666666666671</v>
      </c>
      <c r="L5185" s="2" t="str">
        <f t="shared" si="242"/>
        <v>AA</v>
      </c>
      <c r="M5185" s="2" t="s">
        <v>855</v>
      </c>
      <c r="N5185" s="2" t="s">
        <v>421</v>
      </c>
      <c r="O5185" s="2" t="s">
        <v>70</v>
      </c>
    </row>
    <row r="5186" spans="1:15">
      <c r="A5186" s="38">
        <v>40052</v>
      </c>
      <c r="B5186" s="38">
        <v>43704</v>
      </c>
      <c r="C5186" s="131">
        <v>120</v>
      </c>
      <c r="D5186" s="39">
        <v>8.5600000000000009E-2</v>
      </c>
      <c r="E5186" s="39">
        <v>7.9100000000000004E-2</v>
      </c>
      <c r="F5186" s="40">
        <v>135250</v>
      </c>
      <c r="G5186" s="40">
        <v>135250</v>
      </c>
      <c r="H5186" s="40">
        <v>32014.18</v>
      </c>
      <c r="I5186" s="40">
        <v>68531.070000000007</v>
      </c>
      <c r="J5186" s="67">
        <f t="shared" si="240"/>
        <v>0.23670373382624768</v>
      </c>
      <c r="K5186" s="39">
        <f t="shared" si="241"/>
        <v>0.50669922365988918</v>
      </c>
      <c r="L5186" s="2" t="str">
        <f t="shared" si="242"/>
        <v>AA</v>
      </c>
      <c r="M5186" s="2" t="s">
        <v>1145</v>
      </c>
      <c r="N5186" s="2" t="s">
        <v>437</v>
      </c>
      <c r="O5186" s="2" t="s">
        <v>70</v>
      </c>
    </row>
    <row r="5187" spans="1:15">
      <c r="A5187" s="38">
        <v>40569</v>
      </c>
      <c r="B5187" s="38">
        <v>51527</v>
      </c>
      <c r="C5187" s="131">
        <v>360</v>
      </c>
      <c r="D5187" s="39">
        <v>8.5600000000000009E-2</v>
      </c>
      <c r="E5187" s="39">
        <v>7.9100000000000004E-2</v>
      </c>
      <c r="F5187" s="40">
        <v>138000</v>
      </c>
      <c r="G5187" s="40">
        <v>138000</v>
      </c>
      <c r="H5187" s="40">
        <v>64359.31</v>
      </c>
      <c r="I5187" s="40">
        <v>70000</v>
      </c>
      <c r="J5187" s="67">
        <f t="shared" ref="J5187:J5250" si="243">H5187/G5187</f>
        <v>0.46637181159420288</v>
      </c>
      <c r="K5187" s="39">
        <f t="shared" ref="K5187:K5250" si="244">I5187/G5187</f>
        <v>0.50724637681159424</v>
      </c>
      <c r="L5187" s="2" t="str">
        <f t="shared" ref="L5187:L5250" si="245">IF(J5187&lt;=65%,"AA",IF(J5187&lt;=75%,"A",IF(J5187&lt;=85%,"B","C")))</f>
        <v>AA</v>
      </c>
      <c r="M5187" s="2" t="s">
        <v>776</v>
      </c>
      <c r="N5187" s="2" t="s">
        <v>422</v>
      </c>
      <c r="O5187" s="2" t="s">
        <v>70</v>
      </c>
    </row>
    <row r="5188" spans="1:15">
      <c r="A5188" s="42">
        <v>40618</v>
      </c>
      <c r="B5188" s="42">
        <v>51576</v>
      </c>
      <c r="C5188" s="130">
        <v>360</v>
      </c>
      <c r="D5188" s="43">
        <v>8.5600000000000009E-2</v>
      </c>
      <c r="E5188" s="43">
        <v>7.9100000000000004E-2</v>
      </c>
      <c r="F5188" s="44">
        <v>150000</v>
      </c>
      <c r="G5188" s="44">
        <v>150000</v>
      </c>
      <c r="H5188" s="44">
        <v>67925.94</v>
      </c>
      <c r="I5188" s="44">
        <v>76099.990000000005</v>
      </c>
      <c r="J5188" s="68">
        <f t="shared" si="243"/>
        <v>0.45283960000000001</v>
      </c>
      <c r="K5188" s="43">
        <f t="shared" si="244"/>
        <v>0.50733326666666667</v>
      </c>
      <c r="L5188" s="41" t="str">
        <f t="shared" si="245"/>
        <v>AA</v>
      </c>
      <c r="M5188" s="41" t="s">
        <v>564</v>
      </c>
      <c r="N5188" s="41" t="s">
        <v>417</v>
      </c>
      <c r="O5188" s="41" t="s">
        <v>70</v>
      </c>
    </row>
    <row r="5189" spans="1:15">
      <c r="A5189" s="38">
        <v>40358</v>
      </c>
      <c r="B5189" s="38">
        <v>51316</v>
      </c>
      <c r="C5189" s="131">
        <v>360</v>
      </c>
      <c r="D5189" s="39">
        <v>8.5600000000000009E-2</v>
      </c>
      <c r="E5189" s="39">
        <v>7.9100000000000004E-2</v>
      </c>
      <c r="F5189" s="40">
        <v>110000</v>
      </c>
      <c r="G5189" s="40">
        <v>110000</v>
      </c>
      <c r="H5189" s="40">
        <v>49363.56</v>
      </c>
      <c r="I5189" s="40">
        <v>55854.45</v>
      </c>
      <c r="J5189" s="67">
        <f t="shared" si="243"/>
        <v>0.44875963636363636</v>
      </c>
      <c r="K5189" s="39">
        <f t="shared" si="244"/>
        <v>0.50776772727272723</v>
      </c>
      <c r="L5189" s="2" t="str">
        <f t="shared" si="245"/>
        <v>AA</v>
      </c>
      <c r="M5189" s="2" t="s">
        <v>889</v>
      </c>
      <c r="N5189" s="2" t="s">
        <v>416</v>
      </c>
      <c r="O5189" s="2" t="s">
        <v>70</v>
      </c>
    </row>
    <row r="5190" spans="1:15">
      <c r="A5190" s="38">
        <v>40735</v>
      </c>
      <c r="B5190" s="38">
        <v>45057</v>
      </c>
      <c r="C5190" s="131">
        <v>142</v>
      </c>
      <c r="D5190" s="39">
        <v>8.5600000000000009E-2</v>
      </c>
      <c r="E5190" s="39">
        <v>7.9100000000000004E-2</v>
      </c>
      <c r="F5190" s="40">
        <v>149530</v>
      </c>
      <c r="G5190" s="40">
        <v>149530</v>
      </c>
      <c r="H5190" s="40">
        <v>45489.45</v>
      </c>
      <c r="I5190" s="40">
        <v>75927.3</v>
      </c>
      <c r="J5190" s="67">
        <f t="shared" si="243"/>
        <v>0.30421621079382061</v>
      </c>
      <c r="K5190" s="39">
        <f t="shared" si="244"/>
        <v>0.50777302213602626</v>
      </c>
      <c r="L5190" s="2" t="str">
        <f t="shared" si="245"/>
        <v>AA</v>
      </c>
      <c r="M5190" s="2" t="s">
        <v>495</v>
      </c>
      <c r="N5190" s="2" t="s">
        <v>424</v>
      </c>
      <c r="O5190" s="2" t="s">
        <v>70</v>
      </c>
    </row>
    <row r="5191" spans="1:15">
      <c r="A5191" s="42">
        <v>40639</v>
      </c>
      <c r="B5191" s="42">
        <v>47944</v>
      </c>
      <c r="C5191" s="130">
        <v>240</v>
      </c>
      <c r="D5191" s="43">
        <v>8.5600000000000009E-2</v>
      </c>
      <c r="E5191" s="43">
        <v>7.9100000000000004E-2</v>
      </c>
      <c r="F5191" s="44">
        <v>127849.1</v>
      </c>
      <c r="G5191" s="44">
        <v>127849.1</v>
      </c>
      <c r="H5191" s="44">
        <v>53924.800000000003</v>
      </c>
      <c r="I5191" s="44">
        <v>64999.99</v>
      </c>
      <c r="J5191" s="68">
        <f t="shared" si="243"/>
        <v>0.42178474467164806</v>
      </c>
      <c r="K5191" s="43">
        <f t="shared" si="244"/>
        <v>0.50841179171382511</v>
      </c>
      <c r="L5191" s="41" t="str">
        <f t="shared" si="245"/>
        <v>AA</v>
      </c>
      <c r="M5191" s="41" t="s">
        <v>509</v>
      </c>
      <c r="N5191" s="41" t="s">
        <v>430</v>
      </c>
      <c r="O5191" s="41" t="s">
        <v>70</v>
      </c>
    </row>
    <row r="5192" spans="1:15">
      <c r="A5192" s="38">
        <v>40035</v>
      </c>
      <c r="B5192" s="38">
        <v>45514</v>
      </c>
      <c r="C5192" s="131">
        <v>180</v>
      </c>
      <c r="D5192" s="39">
        <v>8.5600000000000009E-2</v>
      </c>
      <c r="E5192" s="39">
        <v>8.09E-2</v>
      </c>
      <c r="F5192" s="40">
        <v>129790</v>
      </c>
      <c r="G5192" s="40">
        <v>129790</v>
      </c>
      <c r="H5192" s="40">
        <v>43342.01</v>
      </c>
      <c r="I5192" s="40">
        <v>65999.990000000005</v>
      </c>
      <c r="J5192" s="67">
        <f t="shared" si="243"/>
        <v>0.33393951768241004</v>
      </c>
      <c r="K5192" s="39">
        <f t="shared" si="244"/>
        <v>0.50851367593805386</v>
      </c>
      <c r="L5192" s="2" t="str">
        <f t="shared" si="245"/>
        <v>AA</v>
      </c>
      <c r="M5192" s="2" t="s">
        <v>703</v>
      </c>
      <c r="N5192" s="2" t="s">
        <v>437</v>
      </c>
      <c r="O5192" s="2" t="s">
        <v>70</v>
      </c>
    </row>
    <row r="5193" spans="1:15">
      <c r="A5193" s="38">
        <v>40263</v>
      </c>
      <c r="B5193" s="38">
        <v>49394</v>
      </c>
      <c r="C5193" s="131">
        <v>300</v>
      </c>
      <c r="D5193" s="39">
        <v>8.5600000000000009E-2</v>
      </c>
      <c r="E5193" s="39">
        <v>7.9100000000000004E-2</v>
      </c>
      <c r="F5193" s="40">
        <v>120000</v>
      </c>
      <c r="G5193" s="40">
        <v>120000</v>
      </c>
      <c r="H5193" s="40">
        <v>31876.240000000002</v>
      </c>
      <c r="I5193" s="40">
        <v>61050</v>
      </c>
      <c r="J5193" s="67">
        <f t="shared" si="243"/>
        <v>0.26563533333333333</v>
      </c>
      <c r="K5193" s="39">
        <f t="shared" si="244"/>
        <v>0.50875000000000004</v>
      </c>
      <c r="L5193" s="2" t="str">
        <f t="shared" si="245"/>
        <v>AA</v>
      </c>
      <c r="M5193" s="2" t="s">
        <v>457</v>
      </c>
      <c r="N5193" s="2" t="s">
        <v>419</v>
      </c>
      <c r="O5193" s="2" t="s">
        <v>70</v>
      </c>
    </row>
    <row r="5194" spans="1:15">
      <c r="A5194" s="38">
        <v>40532</v>
      </c>
      <c r="B5194" s="38">
        <v>47837</v>
      </c>
      <c r="C5194" s="131">
        <v>240</v>
      </c>
      <c r="D5194" s="39">
        <v>8.5600000000000009E-2</v>
      </c>
      <c r="E5194" s="39">
        <v>7.9100000000000004E-2</v>
      </c>
      <c r="F5194" s="40">
        <v>140000</v>
      </c>
      <c r="G5194" s="40">
        <v>140000</v>
      </c>
      <c r="H5194" s="40">
        <v>59537.32</v>
      </c>
      <c r="I5194" s="40">
        <v>71257.56</v>
      </c>
      <c r="J5194" s="67">
        <f t="shared" si="243"/>
        <v>0.42526657142857144</v>
      </c>
      <c r="K5194" s="39">
        <f t="shared" si="244"/>
        <v>0.5089825714285714</v>
      </c>
      <c r="L5194" s="2" t="str">
        <f t="shared" si="245"/>
        <v>AA</v>
      </c>
      <c r="M5194" s="2" t="s">
        <v>1160</v>
      </c>
      <c r="N5194" s="2" t="s">
        <v>422</v>
      </c>
      <c r="O5194" s="2" t="s">
        <v>70</v>
      </c>
    </row>
    <row r="5195" spans="1:15">
      <c r="A5195" s="38">
        <v>40809</v>
      </c>
      <c r="B5195" s="38">
        <v>44462</v>
      </c>
      <c r="C5195" s="131">
        <v>120</v>
      </c>
      <c r="D5195" s="39">
        <v>8.5600000000000009E-2</v>
      </c>
      <c r="E5195" s="39">
        <v>7.9100000000000004E-2</v>
      </c>
      <c r="F5195" s="40">
        <v>100000</v>
      </c>
      <c r="G5195" s="40">
        <v>100000</v>
      </c>
      <c r="H5195" s="40">
        <v>34141.49</v>
      </c>
      <c r="I5195" s="40">
        <v>50919.99</v>
      </c>
      <c r="J5195" s="67">
        <f t="shared" si="243"/>
        <v>0.34141489999999997</v>
      </c>
      <c r="K5195" s="39">
        <f t="shared" si="244"/>
        <v>0.50919989999999993</v>
      </c>
      <c r="L5195" s="2" t="str">
        <f t="shared" si="245"/>
        <v>AA</v>
      </c>
      <c r="M5195" s="2" t="s">
        <v>495</v>
      </c>
      <c r="N5195" s="2" t="s">
        <v>424</v>
      </c>
      <c r="O5195" s="2" t="s">
        <v>70</v>
      </c>
    </row>
    <row r="5196" spans="1:15">
      <c r="A5196" s="38">
        <v>40871</v>
      </c>
      <c r="B5196" s="38">
        <v>43397</v>
      </c>
      <c r="C5196" s="131">
        <v>83</v>
      </c>
      <c r="D5196" s="39">
        <v>8.5600000000000009E-2</v>
      </c>
      <c r="E5196" s="39">
        <v>7.9100000000000004E-2</v>
      </c>
      <c r="F5196" s="40">
        <v>150000</v>
      </c>
      <c r="G5196" s="40">
        <v>150000</v>
      </c>
      <c r="H5196" s="40">
        <v>45857.15</v>
      </c>
      <c r="I5196" s="40">
        <v>76434.210000000006</v>
      </c>
      <c r="J5196" s="67">
        <f t="shared" si="243"/>
        <v>0.30571433333333337</v>
      </c>
      <c r="K5196" s="39">
        <f t="shared" si="244"/>
        <v>0.50956140000000005</v>
      </c>
      <c r="L5196" s="2" t="str">
        <f t="shared" si="245"/>
        <v>AA</v>
      </c>
      <c r="M5196" s="2" t="s">
        <v>739</v>
      </c>
      <c r="N5196" s="2" t="s">
        <v>422</v>
      </c>
      <c r="O5196" s="2" t="s">
        <v>70</v>
      </c>
    </row>
    <row r="5197" spans="1:15">
      <c r="A5197" s="38">
        <v>40871</v>
      </c>
      <c r="B5197" s="38">
        <v>48176</v>
      </c>
      <c r="C5197" s="131">
        <v>240</v>
      </c>
      <c r="D5197" s="39">
        <v>8.5600000000000009E-2</v>
      </c>
      <c r="E5197" s="39">
        <v>7.9100000000000004E-2</v>
      </c>
      <c r="F5197" s="40">
        <v>129500</v>
      </c>
      <c r="G5197" s="40">
        <v>129500</v>
      </c>
      <c r="H5197" s="40">
        <v>56162.15</v>
      </c>
      <c r="I5197" s="40">
        <v>65999.990000000005</v>
      </c>
      <c r="J5197" s="67">
        <f t="shared" si="243"/>
        <v>0.43368455598455602</v>
      </c>
      <c r="K5197" s="39">
        <f t="shared" si="244"/>
        <v>0.50965243243243252</v>
      </c>
      <c r="L5197" s="2" t="str">
        <f t="shared" si="245"/>
        <v>AA</v>
      </c>
      <c r="M5197" s="2" t="s">
        <v>495</v>
      </c>
      <c r="N5197" s="2" t="s">
        <v>424</v>
      </c>
      <c r="O5197" s="2" t="s">
        <v>70</v>
      </c>
    </row>
    <row r="5198" spans="1:15">
      <c r="A5198" s="42">
        <v>40122</v>
      </c>
      <c r="B5198" s="42">
        <v>47427</v>
      </c>
      <c r="C5198" s="130">
        <v>240</v>
      </c>
      <c r="D5198" s="43">
        <v>8.5600000000000009E-2</v>
      </c>
      <c r="E5198" s="43">
        <v>8.09E-2</v>
      </c>
      <c r="F5198" s="44">
        <v>98000</v>
      </c>
      <c r="G5198" s="44">
        <v>98000</v>
      </c>
      <c r="H5198" s="44">
        <v>38197.9</v>
      </c>
      <c r="I5198" s="44">
        <v>49999.99</v>
      </c>
      <c r="J5198" s="68">
        <f t="shared" si="243"/>
        <v>0.38977448979591839</v>
      </c>
      <c r="K5198" s="43">
        <f t="shared" si="244"/>
        <v>0.51020397959183672</v>
      </c>
      <c r="L5198" s="41" t="str">
        <f t="shared" si="245"/>
        <v>AA</v>
      </c>
      <c r="M5198" s="41" t="s">
        <v>495</v>
      </c>
      <c r="N5198" s="41" t="s">
        <v>424</v>
      </c>
      <c r="O5198" s="41" t="s">
        <v>70</v>
      </c>
    </row>
    <row r="5199" spans="1:15">
      <c r="A5199" s="38">
        <v>40233</v>
      </c>
      <c r="B5199" s="38">
        <v>51190</v>
      </c>
      <c r="C5199" s="131">
        <v>360</v>
      </c>
      <c r="D5199" s="39">
        <v>8.5600000000000009E-2</v>
      </c>
      <c r="E5199" s="39">
        <v>7.9100000000000004E-2</v>
      </c>
      <c r="F5199" s="40">
        <v>91000</v>
      </c>
      <c r="G5199" s="40">
        <v>91000</v>
      </c>
      <c r="H5199" s="40">
        <v>40024.519999999997</v>
      </c>
      <c r="I5199" s="40">
        <v>46453.41</v>
      </c>
      <c r="J5199" s="67">
        <f t="shared" si="243"/>
        <v>0.4398298901098901</v>
      </c>
      <c r="K5199" s="39">
        <f t="shared" si="244"/>
        <v>0.51047703296703295</v>
      </c>
      <c r="L5199" s="2" t="str">
        <f t="shared" si="245"/>
        <v>AA</v>
      </c>
      <c r="M5199" s="2" t="s">
        <v>777</v>
      </c>
      <c r="N5199" s="2" t="s">
        <v>415</v>
      </c>
      <c r="O5199" s="2" t="s">
        <v>70</v>
      </c>
    </row>
    <row r="5200" spans="1:15">
      <c r="A5200" s="38">
        <v>40094</v>
      </c>
      <c r="B5200" s="38">
        <v>51051</v>
      </c>
      <c r="C5200" s="131">
        <v>360</v>
      </c>
      <c r="D5200" s="39">
        <v>8.5600000000000009E-2</v>
      </c>
      <c r="E5200" s="39">
        <v>7.9100000000000004E-2</v>
      </c>
      <c r="F5200" s="40">
        <v>94000</v>
      </c>
      <c r="G5200" s="40">
        <v>94000</v>
      </c>
      <c r="H5200" s="40">
        <v>40861.24</v>
      </c>
      <c r="I5200" s="40">
        <v>47999.98</v>
      </c>
      <c r="J5200" s="67">
        <f t="shared" si="243"/>
        <v>0.4346940425531915</v>
      </c>
      <c r="K5200" s="39">
        <f t="shared" si="244"/>
        <v>0.51063808510638298</v>
      </c>
      <c r="L5200" s="2" t="str">
        <f t="shared" si="245"/>
        <v>AA</v>
      </c>
      <c r="M5200" s="2" t="s">
        <v>629</v>
      </c>
      <c r="N5200" s="2" t="s">
        <v>417</v>
      </c>
      <c r="O5200" s="2" t="s">
        <v>70</v>
      </c>
    </row>
    <row r="5201" spans="1:15">
      <c r="A5201" s="42">
        <v>40254</v>
      </c>
      <c r="B5201" s="42">
        <v>51212</v>
      </c>
      <c r="C5201" s="130">
        <v>360</v>
      </c>
      <c r="D5201" s="43">
        <v>8.5600000000000009E-2</v>
      </c>
      <c r="E5201" s="43">
        <v>7.9100000000000004E-2</v>
      </c>
      <c r="F5201" s="44">
        <v>98000</v>
      </c>
      <c r="G5201" s="44">
        <v>98000</v>
      </c>
      <c r="H5201" s="44">
        <v>44160.84</v>
      </c>
      <c r="I5201" s="44">
        <v>50129.48</v>
      </c>
      <c r="J5201" s="68">
        <f t="shared" si="243"/>
        <v>0.45062081632653056</v>
      </c>
      <c r="K5201" s="43">
        <f t="shared" si="244"/>
        <v>0.51152530612244906</v>
      </c>
      <c r="L5201" s="41" t="str">
        <f t="shared" si="245"/>
        <v>AA</v>
      </c>
      <c r="M5201" s="41" t="s">
        <v>710</v>
      </c>
      <c r="N5201" s="41" t="s">
        <v>421</v>
      </c>
      <c r="O5201" s="41" t="s">
        <v>70</v>
      </c>
    </row>
    <row r="5202" spans="1:15">
      <c r="A5202" s="42">
        <v>40078</v>
      </c>
      <c r="B5202" s="42">
        <v>51035</v>
      </c>
      <c r="C5202" s="130">
        <v>360</v>
      </c>
      <c r="D5202" s="43">
        <v>8.5600000000000009E-2</v>
      </c>
      <c r="E5202" s="43">
        <v>7.9100000000000004E-2</v>
      </c>
      <c r="F5202" s="44">
        <v>135000</v>
      </c>
      <c r="G5202" s="44">
        <v>135000</v>
      </c>
      <c r="H5202" s="44">
        <v>46860.83</v>
      </c>
      <c r="I5202" s="44">
        <v>69099.990000000005</v>
      </c>
      <c r="J5202" s="68">
        <f t="shared" si="243"/>
        <v>0.34711725925925929</v>
      </c>
      <c r="K5202" s="43">
        <f t="shared" si="244"/>
        <v>0.51185177777777779</v>
      </c>
      <c r="L5202" s="41" t="str">
        <f t="shared" si="245"/>
        <v>AA</v>
      </c>
      <c r="M5202" s="41" t="s">
        <v>624</v>
      </c>
      <c r="N5202" s="41" t="s">
        <v>424</v>
      </c>
      <c r="O5202" s="41" t="s">
        <v>70</v>
      </c>
    </row>
    <row r="5203" spans="1:15">
      <c r="A5203" s="38">
        <v>40792</v>
      </c>
      <c r="B5203" s="38">
        <v>51750</v>
      </c>
      <c r="C5203" s="131">
        <v>360</v>
      </c>
      <c r="D5203" s="39">
        <v>8.5600000000000009E-2</v>
      </c>
      <c r="E5203" s="39">
        <v>7.9100000000000004E-2</v>
      </c>
      <c r="F5203" s="40">
        <v>148506</v>
      </c>
      <c r="G5203" s="40">
        <v>148506</v>
      </c>
      <c r="H5203" s="40">
        <v>68654.22</v>
      </c>
      <c r="I5203" s="40">
        <v>76028.990000000005</v>
      </c>
      <c r="J5203" s="67">
        <f t="shared" si="243"/>
        <v>0.46229930103834188</v>
      </c>
      <c r="K5203" s="39">
        <f t="shared" si="244"/>
        <v>0.51195904542577408</v>
      </c>
      <c r="L5203" s="2" t="str">
        <f t="shared" si="245"/>
        <v>AA</v>
      </c>
      <c r="M5203" s="2" t="s">
        <v>609</v>
      </c>
      <c r="N5203" s="2" t="s">
        <v>428</v>
      </c>
      <c r="O5203" s="2" t="s">
        <v>70</v>
      </c>
    </row>
    <row r="5204" spans="1:15">
      <c r="A5204" s="38">
        <v>40008</v>
      </c>
      <c r="B5204" s="38">
        <v>47313</v>
      </c>
      <c r="C5204" s="131">
        <v>240</v>
      </c>
      <c r="D5204" s="39">
        <v>8.5600000000000009E-2</v>
      </c>
      <c r="E5204" s="39">
        <v>8.09E-2</v>
      </c>
      <c r="F5204" s="40">
        <v>125000</v>
      </c>
      <c r="G5204" s="40">
        <v>125000</v>
      </c>
      <c r="H5204" s="40">
        <v>47826.8</v>
      </c>
      <c r="I5204" s="40">
        <v>63999.99</v>
      </c>
      <c r="J5204" s="67">
        <f t="shared" si="243"/>
        <v>0.38261440000000002</v>
      </c>
      <c r="K5204" s="39">
        <f t="shared" si="244"/>
        <v>0.51199991999999994</v>
      </c>
      <c r="L5204" s="2" t="str">
        <f t="shared" si="245"/>
        <v>AA</v>
      </c>
      <c r="M5204" s="2" t="s">
        <v>477</v>
      </c>
      <c r="N5204" s="2" t="s">
        <v>422</v>
      </c>
      <c r="O5204" s="2" t="s">
        <v>70</v>
      </c>
    </row>
    <row r="5205" spans="1:15">
      <c r="A5205" s="38">
        <v>40149</v>
      </c>
      <c r="B5205" s="38">
        <v>49280</v>
      </c>
      <c r="C5205" s="131">
        <v>300</v>
      </c>
      <c r="D5205" s="39">
        <v>8.5600000000000009E-2</v>
      </c>
      <c r="E5205" s="39">
        <v>7.9100000000000004E-2</v>
      </c>
      <c r="F5205" s="40">
        <v>117748.3</v>
      </c>
      <c r="G5205" s="40">
        <v>117748.3</v>
      </c>
      <c r="H5205" s="40">
        <v>49578.79</v>
      </c>
      <c r="I5205" s="40">
        <v>60299.99</v>
      </c>
      <c r="J5205" s="67">
        <f t="shared" si="243"/>
        <v>0.42105737407673827</v>
      </c>
      <c r="K5205" s="39">
        <f t="shared" si="244"/>
        <v>0.51210921941123566</v>
      </c>
      <c r="L5205" s="2" t="str">
        <f t="shared" si="245"/>
        <v>AA</v>
      </c>
      <c r="M5205" s="2" t="s">
        <v>472</v>
      </c>
      <c r="N5205" s="2" t="s">
        <v>426</v>
      </c>
      <c r="O5205" s="2" t="s">
        <v>70</v>
      </c>
    </row>
    <row r="5206" spans="1:15">
      <c r="A5206" s="38">
        <v>40756</v>
      </c>
      <c r="B5206" s="38">
        <v>51714</v>
      </c>
      <c r="C5206" s="131">
        <v>360</v>
      </c>
      <c r="D5206" s="39">
        <v>8.5600000000000009E-2</v>
      </c>
      <c r="E5206" s="39">
        <v>7.9100000000000004E-2</v>
      </c>
      <c r="F5206" s="40">
        <v>80000</v>
      </c>
      <c r="G5206" s="40">
        <v>80000</v>
      </c>
      <c r="H5206" s="40">
        <v>36935.99</v>
      </c>
      <c r="I5206" s="40">
        <v>40999.99</v>
      </c>
      <c r="J5206" s="67">
        <f t="shared" si="243"/>
        <v>0.46169987499999998</v>
      </c>
      <c r="K5206" s="39">
        <f t="shared" si="244"/>
        <v>0.51249987499999994</v>
      </c>
      <c r="L5206" s="2" t="str">
        <f t="shared" si="245"/>
        <v>AA</v>
      </c>
      <c r="M5206" s="2" t="s">
        <v>769</v>
      </c>
      <c r="N5206" s="2" t="s">
        <v>440</v>
      </c>
      <c r="O5206" s="2" t="s">
        <v>70</v>
      </c>
    </row>
    <row r="5207" spans="1:15">
      <c r="A5207" s="42">
        <v>40673</v>
      </c>
      <c r="B5207" s="42">
        <v>48009</v>
      </c>
      <c r="C5207" s="130">
        <v>241</v>
      </c>
      <c r="D5207" s="43">
        <v>8.5600000000000009E-2</v>
      </c>
      <c r="E5207" s="43">
        <v>7.9100000000000004E-2</v>
      </c>
      <c r="F5207" s="44">
        <v>91000</v>
      </c>
      <c r="G5207" s="44">
        <v>91000</v>
      </c>
      <c r="H5207" s="44">
        <v>39575.22</v>
      </c>
      <c r="I5207" s="44">
        <v>46662.92</v>
      </c>
      <c r="J5207" s="68">
        <f t="shared" si="243"/>
        <v>0.43489252747252749</v>
      </c>
      <c r="K5207" s="43">
        <f t="shared" si="244"/>
        <v>0.51277934065934061</v>
      </c>
      <c r="L5207" s="41" t="str">
        <f t="shared" si="245"/>
        <v>AA</v>
      </c>
      <c r="M5207" s="41" t="s">
        <v>1202</v>
      </c>
      <c r="N5207" s="41" t="s">
        <v>416</v>
      </c>
      <c r="O5207" s="41" t="s">
        <v>70</v>
      </c>
    </row>
    <row r="5208" spans="1:15">
      <c r="A5208" s="42">
        <v>40301</v>
      </c>
      <c r="B5208" s="42">
        <v>51259</v>
      </c>
      <c r="C5208" s="130">
        <v>360</v>
      </c>
      <c r="D5208" s="43">
        <v>8.5600000000000009E-2</v>
      </c>
      <c r="E5208" s="43">
        <v>7.9100000000000004E-2</v>
      </c>
      <c r="F5208" s="44">
        <v>149987.17000000001</v>
      </c>
      <c r="G5208" s="44">
        <v>149987.17000000001</v>
      </c>
      <c r="H5208" s="44">
        <v>43301.83</v>
      </c>
      <c r="I5208" s="44">
        <v>77000</v>
      </c>
      <c r="J5208" s="68">
        <f t="shared" si="243"/>
        <v>0.28870356044453666</v>
      </c>
      <c r="K5208" s="43">
        <f t="shared" si="244"/>
        <v>0.51337724420028719</v>
      </c>
      <c r="L5208" s="41" t="str">
        <f t="shared" si="245"/>
        <v>AA</v>
      </c>
      <c r="M5208" s="41" t="s">
        <v>135</v>
      </c>
      <c r="N5208" s="41" t="s">
        <v>416</v>
      </c>
      <c r="O5208" s="41" t="s">
        <v>70</v>
      </c>
    </row>
    <row r="5209" spans="1:15">
      <c r="A5209" s="42">
        <v>39988</v>
      </c>
      <c r="B5209" s="42">
        <v>47293</v>
      </c>
      <c r="C5209" s="130">
        <v>240</v>
      </c>
      <c r="D5209" s="43">
        <v>8.5600000000000009E-2</v>
      </c>
      <c r="E5209" s="43">
        <v>7.9100000000000004E-2</v>
      </c>
      <c r="F5209" s="44">
        <v>133699.4</v>
      </c>
      <c r="G5209" s="44">
        <v>133699.4</v>
      </c>
      <c r="H5209" s="44">
        <v>52380.27</v>
      </c>
      <c r="I5209" s="44">
        <v>68639.22</v>
      </c>
      <c r="J5209" s="68">
        <f t="shared" si="243"/>
        <v>0.39177640288587684</v>
      </c>
      <c r="K5209" s="43">
        <f t="shared" si="244"/>
        <v>0.51338465243673492</v>
      </c>
      <c r="L5209" s="41" t="str">
        <f t="shared" si="245"/>
        <v>AA</v>
      </c>
      <c r="M5209" s="41" t="s">
        <v>1309</v>
      </c>
      <c r="N5209" s="41" t="s">
        <v>422</v>
      </c>
      <c r="O5209" s="41" t="s">
        <v>70</v>
      </c>
    </row>
    <row r="5210" spans="1:15">
      <c r="A5210" s="38">
        <v>40150</v>
      </c>
      <c r="B5210" s="38">
        <v>47455</v>
      </c>
      <c r="C5210" s="131">
        <v>240</v>
      </c>
      <c r="D5210" s="39">
        <v>8.5600000000000009E-2</v>
      </c>
      <c r="E5210" s="39">
        <v>8.09E-2</v>
      </c>
      <c r="F5210" s="40">
        <v>107000</v>
      </c>
      <c r="G5210" s="40">
        <v>107000</v>
      </c>
      <c r="H5210" s="40">
        <v>42332.02</v>
      </c>
      <c r="I5210" s="40">
        <v>54999.99</v>
      </c>
      <c r="J5210" s="67">
        <f t="shared" si="243"/>
        <v>0.3956263551401869</v>
      </c>
      <c r="K5210" s="39">
        <f t="shared" si="244"/>
        <v>0.51401859813084105</v>
      </c>
      <c r="L5210" s="2" t="str">
        <f t="shared" si="245"/>
        <v>AA</v>
      </c>
      <c r="M5210" s="2" t="s">
        <v>1656</v>
      </c>
      <c r="N5210" s="2" t="s">
        <v>426</v>
      </c>
      <c r="O5210" s="2" t="s">
        <v>70</v>
      </c>
    </row>
    <row r="5211" spans="1:15">
      <c r="A5211" s="42">
        <v>40562</v>
      </c>
      <c r="B5211" s="42">
        <v>46041</v>
      </c>
      <c r="C5211" s="130">
        <v>180</v>
      </c>
      <c r="D5211" s="43">
        <v>8.5600000000000009E-2</v>
      </c>
      <c r="E5211" s="43">
        <v>8.09E-2</v>
      </c>
      <c r="F5211" s="44">
        <v>83000</v>
      </c>
      <c r="G5211" s="44">
        <v>83000</v>
      </c>
      <c r="H5211" s="44">
        <v>31949.33</v>
      </c>
      <c r="I5211" s="44">
        <v>42714.74</v>
      </c>
      <c r="J5211" s="68">
        <f t="shared" si="243"/>
        <v>0.38493168674698797</v>
      </c>
      <c r="K5211" s="43">
        <f t="shared" si="244"/>
        <v>0.51463542168674692</v>
      </c>
      <c r="L5211" s="41" t="str">
        <f t="shared" si="245"/>
        <v>AA</v>
      </c>
      <c r="M5211" s="41" t="s">
        <v>724</v>
      </c>
      <c r="N5211" s="41" t="s">
        <v>424</v>
      </c>
      <c r="O5211" s="41" t="s">
        <v>70</v>
      </c>
    </row>
    <row r="5212" spans="1:15">
      <c r="A5212" s="38">
        <v>40472</v>
      </c>
      <c r="B5212" s="38">
        <v>49603</v>
      </c>
      <c r="C5212" s="131">
        <v>300</v>
      </c>
      <c r="D5212" s="39">
        <v>8.5600000000000009E-2</v>
      </c>
      <c r="E5212" s="39">
        <v>7.9100000000000004E-2</v>
      </c>
      <c r="F5212" s="40">
        <v>135900</v>
      </c>
      <c r="G5212" s="40">
        <v>135900</v>
      </c>
      <c r="H5212" s="40">
        <v>60853.27</v>
      </c>
      <c r="I5212" s="40">
        <v>69943.37</v>
      </c>
      <c r="J5212" s="67">
        <f t="shared" si="243"/>
        <v>0.44777976453274465</v>
      </c>
      <c r="K5212" s="39">
        <f t="shared" si="244"/>
        <v>0.51466791758646058</v>
      </c>
      <c r="L5212" s="2" t="str">
        <f t="shared" si="245"/>
        <v>AA</v>
      </c>
      <c r="M5212" s="2" t="s">
        <v>1461</v>
      </c>
      <c r="N5212" s="2" t="s">
        <v>417</v>
      </c>
      <c r="O5212" s="2" t="s">
        <v>70</v>
      </c>
    </row>
    <row r="5213" spans="1:15">
      <c r="A5213" s="38">
        <v>40499</v>
      </c>
      <c r="B5213" s="38">
        <v>44303</v>
      </c>
      <c r="C5213" s="131">
        <v>125</v>
      </c>
      <c r="D5213" s="39">
        <v>8.5600000000000009E-2</v>
      </c>
      <c r="E5213" s="39">
        <v>7.9100000000000004E-2</v>
      </c>
      <c r="F5213" s="40">
        <v>139000</v>
      </c>
      <c r="G5213" s="40">
        <v>139000</v>
      </c>
      <c r="H5213" s="40">
        <v>48067.839999999997</v>
      </c>
      <c r="I5213" s="40">
        <v>71748.210000000006</v>
      </c>
      <c r="J5213" s="67">
        <f t="shared" si="243"/>
        <v>0.34581179856115107</v>
      </c>
      <c r="K5213" s="39">
        <f t="shared" si="244"/>
        <v>0.5161741726618706</v>
      </c>
      <c r="L5213" s="2" t="str">
        <f t="shared" si="245"/>
        <v>AA</v>
      </c>
      <c r="M5213" s="2" t="s">
        <v>755</v>
      </c>
      <c r="N5213" s="2" t="s">
        <v>424</v>
      </c>
      <c r="O5213" s="2" t="s">
        <v>70</v>
      </c>
    </row>
    <row r="5214" spans="1:15">
      <c r="A5214" s="42">
        <v>40065</v>
      </c>
      <c r="B5214" s="42">
        <v>45878</v>
      </c>
      <c r="C5214" s="130">
        <v>191</v>
      </c>
      <c r="D5214" s="43">
        <v>8.5600000000000009E-2</v>
      </c>
      <c r="E5214" s="43">
        <v>7.9100000000000004E-2</v>
      </c>
      <c r="F5214" s="44">
        <v>107000</v>
      </c>
      <c r="G5214" s="44">
        <v>107000</v>
      </c>
      <c r="H5214" s="44">
        <v>38172.129999999997</v>
      </c>
      <c r="I5214" s="44">
        <v>55253.61</v>
      </c>
      <c r="J5214" s="68">
        <f t="shared" si="243"/>
        <v>0.35674887850467285</v>
      </c>
      <c r="K5214" s="43">
        <f t="shared" si="244"/>
        <v>0.51638887850467285</v>
      </c>
      <c r="L5214" s="41" t="str">
        <f t="shared" si="245"/>
        <v>AA</v>
      </c>
      <c r="M5214" s="41" t="s">
        <v>1047</v>
      </c>
      <c r="N5214" s="41" t="s">
        <v>422</v>
      </c>
      <c r="O5214" s="41" t="s">
        <v>70</v>
      </c>
    </row>
    <row r="5215" spans="1:15">
      <c r="A5215" s="38">
        <v>39926</v>
      </c>
      <c r="B5215" s="38">
        <v>48753</v>
      </c>
      <c r="C5215" s="131">
        <v>290</v>
      </c>
      <c r="D5215" s="39">
        <v>8.5600000000000009E-2</v>
      </c>
      <c r="E5215" s="39">
        <v>8.09E-2</v>
      </c>
      <c r="F5215" s="40">
        <v>116000</v>
      </c>
      <c r="G5215" s="40">
        <v>116000</v>
      </c>
      <c r="H5215" s="40">
        <v>47240.5</v>
      </c>
      <c r="I5215" s="40">
        <v>59999.99</v>
      </c>
      <c r="J5215" s="67">
        <f t="shared" si="243"/>
        <v>0.40724568965517244</v>
      </c>
      <c r="K5215" s="39">
        <f t="shared" si="244"/>
        <v>0.51724129310344824</v>
      </c>
      <c r="L5215" s="2" t="str">
        <f t="shared" si="245"/>
        <v>AA</v>
      </c>
      <c r="M5215" s="2" t="s">
        <v>566</v>
      </c>
      <c r="N5215" s="2" t="s">
        <v>420</v>
      </c>
      <c r="O5215" s="2" t="s">
        <v>70</v>
      </c>
    </row>
    <row r="5216" spans="1:15">
      <c r="A5216" s="42">
        <v>40259</v>
      </c>
      <c r="B5216" s="42">
        <v>45738</v>
      </c>
      <c r="C5216" s="130">
        <v>180</v>
      </c>
      <c r="D5216" s="43">
        <v>8.5600000000000009E-2</v>
      </c>
      <c r="E5216" s="43">
        <v>8.09E-2</v>
      </c>
      <c r="F5216" s="44">
        <v>145000</v>
      </c>
      <c r="G5216" s="44">
        <v>145000</v>
      </c>
      <c r="H5216" s="44">
        <v>52182.54</v>
      </c>
      <c r="I5216" s="44">
        <v>74999.990000000005</v>
      </c>
      <c r="J5216" s="68">
        <f t="shared" si="243"/>
        <v>0.35987958620689658</v>
      </c>
      <c r="K5216" s="43">
        <f t="shared" si="244"/>
        <v>0.51724131034482768</v>
      </c>
      <c r="L5216" s="41" t="str">
        <f t="shared" si="245"/>
        <v>AA</v>
      </c>
      <c r="M5216" s="41" t="s">
        <v>526</v>
      </c>
      <c r="N5216" s="41" t="s">
        <v>428</v>
      </c>
      <c r="O5216" s="41" t="s">
        <v>70</v>
      </c>
    </row>
    <row r="5217" spans="1:15">
      <c r="A5217" s="38">
        <v>39990</v>
      </c>
      <c r="B5217" s="38">
        <v>47295</v>
      </c>
      <c r="C5217" s="131">
        <v>240</v>
      </c>
      <c r="D5217" s="39">
        <v>8.5600000000000009E-2</v>
      </c>
      <c r="E5217" s="39">
        <v>7.9100000000000004E-2</v>
      </c>
      <c r="F5217" s="40">
        <v>135300</v>
      </c>
      <c r="G5217" s="40">
        <v>135300</v>
      </c>
      <c r="H5217" s="40">
        <v>52028.46</v>
      </c>
      <c r="I5217" s="40">
        <v>69999.990000000005</v>
      </c>
      <c r="J5217" s="67">
        <f t="shared" si="243"/>
        <v>0.38454146341463413</v>
      </c>
      <c r="K5217" s="39">
        <f t="shared" si="244"/>
        <v>0.51736873614190693</v>
      </c>
      <c r="L5217" s="2" t="str">
        <f t="shared" si="245"/>
        <v>AA</v>
      </c>
      <c r="M5217" s="2" t="s">
        <v>671</v>
      </c>
      <c r="N5217" s="2" t="s">
        <v>420</v>
      </c>
      <c r="O5217" s="2" t="s">
        <v>70</v>
      </c>
    </row>
    <row r="5218" spans="1:15">
      <c r="A5218" s="42">
        <v>40883</v>
      </c>
      <c r="B5218" s="42">
        <v>51841</v>
      </c>
      <c r="C5218" s="130">
        <v>360</v>
      </c>
      <c r="D5218" s="43">
        <v>8.5600000000000009E-2</v>
      </c>
      <c r="E5218" s="43">
        <v>8.09E-2</v>
      </c>
      <c r="F5218" s="44">
        <v>90500</v>
      </c>
      <c r="G5218" s="44">
        <v>90500</v>
      </c>
      <c r="H5218" s="44">
        <v>44939.79</v>
      </c>
      <c r="I5218" s="44">
        <v>46880</v>
      </c>
      <c r="J5218" s="68">
        <f t="shared" si="243"/>
        <v>0.49657226519337017</v>
      </c>
      <c r="K5218" s="43">
        <f t="shared" si="244"/>
        <v>0.51801104972375689</v>
      </c>
      <c r="L5218" s="41" t="str">
        <f t="shared" si="245"/>
        <v>AA</v>
      </c>
      <c r="M5218" s="41" t="s">
        <v>854</v>
      </c>
      <c r="N5218" s="41" t="s">
        <v>417</v>
      </c>
      <c r="O5218" s="41" t="s">
        <v>70</v>
      </c>
    </row>
    <row r="5219" spans="1:15">
      <c r="A5219" s="38">
        <v>40604</v>
      </c>
      <c r="B5219" s="38">
        <v>45537</v>
      </c>
      <c r="C5219" s="131">
        <v>162</v>
      </c>
      <c r="D5219" s="39">
        <v>8.5600000000000009E-2</v>
      </c>
      <c r="E5219" s="39">
        <v>7.9100000000000004E-2</v>
      </c>
      <c r="F5219" s="40">
        <v>150000</v>
      </c>
      <c r="G5219" s="40">
        <v>150000</v>
      </c>
      <c r="H5219" s="40">
        <v>52804.89</v>
      </c>
      <c r="I5219" s="40">
        <v>77809.73</v>
      </c>
      <c r="J5219" s="67">
        <f t="shared" si="243"/>
        <v>0.35203259999999997</v>
      </c>
      <c r="K5219" s="39">
        <f t="shared" si="244"/>
        <v>0.51873153333333333</v>
      </c>
      <c r="L5219" s="2" t="str">
        <f t="shared" si="245"/>
        <v>AA</v>
      </c>
      <c r="M5219" s="2" t="s">
        <v>482</v>
      </c>
      <c r="N5219" s="2" t="s">
        <v>422</v>
      </c>
      <c r="O5219" s="2" t="s">
        <v>70</v>
      </c>
    </row>
    <row r="5220" spans="1:15">
      <c r="A5220" s="42">
        <v>40823</v>
      </c>
      <c r="B5220" s="42">
        <v>45419</v>
      </c>
      <c r="C5220" s="130">
        <v>151</v>
      </c>
      <c r="D5220" s="43">
        <v>8.5600000000000009E-2</v>
      </c>
      <c r="E5220" s="43">
        <v>7.9100000000000004E-2</v>
      </c>
      <c r="F5220" s="44">
        <v>150000</v>
      </c>
      <c r="G5220" s="44">
        <v>150000</v>
      </c>
      <c r="H5220" s="44">
        <v>49025.86</v>
      </c>
      <c r="I5220" s="44">
        <v>77829.94</v>
      </c>
      <c r="J5220" s="68">
        <f t="shared" si="243"/>
        <v>0.32683906666666668</v>
      </c>
      <c r="K5220" s="43">
        <f t="shared" si="244"/>
        <v>0.51886626666666669</v>
      </c>
      <c r="L5220" s="41" t="str">
        <f t="shared" si="245"/>
        <v>AA</v>
      </c>
      <c r="M5220" s="41" t="s">
        <v>497</v>
      </c>
      <c r="N5220" s="41" t="s">
        <v>417</v>
      </c>
      <c r="O5220" s="41" t="s">
        <v>70</v>
      </c>
    </row>
    <row r="5221" spans="1:15">
      <c r="A5221" s="42">
        <v>40641</v>
      </c>
      <c r="B5221" s="42">
        <v>51599</v>
      </c>
      <c r="C5221" s="130">
        <v>360</v>
      </c>
      <c r="D5221" s="43">
        <v>8.5600000000000009E-2</v>
      </c>
      <c r="E5221" s="43">
        <v>8.09E-2</v>
      </c>
      <c r="F5221" s="44">
        <v>118500</v>
      </c>
      <c r="G5221" s="44">
        <v>118500</v>
      </c>
      <c r="H5221" s="44">
        <v>55007.18</v>
      </c>
      <c r="I5221" s="44">
        <v>61499.99</v>
      </c>
      <c r="J5221" s="68">
        <f t="shared" si="243"/>
        <v>0.46419561181434599</v>
      </c>
      <c r="K5221" s="43">
        <f t="shared" si="244"/>
        <v>0.51898725738396623</v>
      </c>
      <c r="L5221" s="41" t="str">
        <f t="shared" si="245"/>
        <v>AA</v>
      </c>
      <c r="M5221" s="41" t="s">
        <v>1447</v>
      </c>
      <c r="N5221" s="41" t="s">
        <v>415</v>
      </c>
      <c r="O5221" s="41" t="s">
        <v>70</v>
      </c>
    </row>
    <row r="5222" spans="1:15">
      <c r="A5222" s="38">
        <v>40256</v>
      </c>
      <c r="B5222" s="38">
        <v>51214</v>
      </c>
      <c r="C5222" s="131">
        <v>360</v>
      </c>
      <c r="D5222" s="39">
        <v>8.5600000000000009E-2</v>
      </c>
      <c r="E5222" s="39">
        <v>7.9100000000000004E-2</v>
      </c>
      <c r="F5222" s="40">
        <v>94000</v>
      </c>
      <c r="G5222" s="40">
        <v>94000</v>
      </c>
      <c r="H5222" s="40">
        <v>38475.81</v>
      </c>
      <c r="I5222" s="40">
        <v>48799.99</v>
      </c>
      <c r="J5222" s="67">
        <f t="shared" si="243"/>
        <v>0.40931712765957445</v>
      </c>
      <c r="K5222" s="39">
        <f t="shared" si="244"/>
        <v>0.51914882978723398</v>
      </c>
      <c r="L5222" s="2" t="str">
        <f t="shared" si="245"/>
        <v>AA</v>
      </c>
      <c r="M5222" s="2" t="s">
        <v>619</v>
      </c>
      <c r="N5222" s="2" t="s">
        <v>427</v>
      </c>
      <c r="O5222" s="2" t="s">
        <v>70</v>
      </c>
    </row>
    <row r="5223" spans="1:15">
      <c r="A5223" s="38">
        <v>40578</v>
      </c>
      <c r="B5223" s="38">
        <v>49709</v>
      </c>
      <c r="C5223" s="131">
        <v>300</v>
      </c>
      <c r="D5223" s="39">
        <v>8.5600000000000009E-2</v>
      </c>
      <c r="E5223" s="39">
        <v>7.9100000000000004E-2</v>
      </c>
      <c r="F5223" s="40">
        <v>100500</v>
      </c>
      <c r="G5223" s="40">
        <v>100500</v>
      </c>
      <c r="H5223" s="40">
        <v>45764.59</v>
      </c>
      <c r="I5223" s="40">
        <v>52220</v>
      </c>
      <c r="J5223" s="67">
        <f t="shared" si="243"/>
        <v>0.45536905472636813</v>
      </c>
      <c r="K5223" s="39">
        <f t="shared" si="244"/>
        <v>0.51960199004975127</v>
      </c>
      <c r="L5223" s="2" t="str">
        <f t="shared" si="245"/>
        <v>AA</v>
      </c>
      <c r="M5223" s="2" t="s">
        <v>1223</v>
      </c>
      <c r="N5223" s="2" t="s">
        <v>417</v>
      </c>
      <c r="O5223" s="2" t="s">
        <v>70</v>
      </c>
    </row>
    <row r="5224" spans="1:15">
      <c r="A5224" s="42">
        <v>40269</v>
      </c>
      <c r="B5224" s="42">
        <v>47543</v>
      </c>
      <c r="C5224" s="130">
        <v>239</v>
      </c>
      <c r="D5224" s="43">
        <v>8.5600000000000009E-2</v>
      </c>
      <c r="E5224" s="43">
        <v>7.9100000000000004E-2</v>
      </c>
      <c r="F5224" s="44">
        <v>109000</v>
      </c>
      <c r="G5224" s="44">
        <v>109000</v>
      </c>
      <c r="H5224" s="44">
        <v>43418.51</v>
      </c>
      <c r="I5224" s="44">
        <v>56659.99</v>
      </c>
      <c r="J5224" s="68">
        <f t="shared" si="243"/>
        <v>0.39833495412844039</v>
      </c>
      <c r="K5224" s="43">
        <f t="shared" si="244"/>
        <v>0.51981642201834866</v>
      </c>
      <c r="L5224" s="41" t="str">
        <f t="shared" si="245"/>
        <v>AA</v>
      </c>
      <c r="M5224" s="41" t="s">
        <v>696</v>
      </c>
      <c r="N5224" s="41" t="s">
        <v>424</v>
      </c>
      <c r="O5224" s="41" t="s">
        <v>70</v>
      </c>
    </row>
    <row r="5225" spans="1:15">
      <c r="A5225" s="38">
        <v>40219</v>
      </c>
      <c r="B5225" s="38">
        <v>51176</v>
      </c>
      <c r="C5225" s="131">
        <v>360</v>
      </c>
      <c r="D5225" s="39">
        <v>8.5600000000000009E-2</v>
      </c>
      <c r="E5225" s="39">
        <v>7.9100000000000004E-2</v>
      </c>
      <c r="F5225" s="40">
        <v>125000</v>
      </c>
      <c r="G5225" s="40">
        <v>125000</v>
      </c>
      <c r="H5225" s="40">
        <v>56545.760000000002</v>
      </c>
      <c r="I5225" s="40">
        <v>65000</v>
      </c>
      <c r="J5225" s="67">
        <f t="shared" si="243"/>
        <v>0.45236608</v>
      </c>
      <c r="K5225" s="39">
        <f t="shared" si="244"/>
        <v>0.52</v>
      </c>
      <c r="L5225" s="2" t="str">
        <f t="shared" si="245"/>
        <v>AA</v>
      </c>
      <c r="M5225" s="2" t="s">
        <v>739</v>
      </c>
      <c r="N5225" s="2" t="s">
        <v>422</v>
      </c>
      <c r="O5225" s="2" t="s">
        <v>70</v>
      </c>
    </row>
    <row r="5226" spans="1:15">
      <c r="A5226" s="38">
        <v>40599</v>
      </c>
      <c r="B5226" s="38">
        <v>46381</v>
      </c>
      <c r="C5226" s="131">
        <v>190</v>
      </c>
      <c r="D5226" s="39">
        <v>8.5600000000000009E-2</v>
      </c>
      <c r="E5226" s="39">
        <v>8.5600000000000009E-2</v>
      </c>
      <c r="F5226" s="40">
        <v>74500</v>
      </c>
      <c r="G5226" s="40">
        <v>74500</v>
      </c>
      <c r="H5226" s="40">
        <v>34722.730000000003</v>
      </c>
      <c r="I5226" s="40">
        <v>38771.230000000003</v>
      </c>
      <c r="J5226" s="67">
        <f t="shared" si="243"/>
        <v>0.4660769127516779</v>
      </c>
      <c r="K5226" s="39">
        <f t="shared" si="244"/>
        <v>0.52041919463087249</v>
      </c>
      <c r="L5226" s="2" t="str">
        <f t="shared" si="245"/>
        <v>AA</v>
      </c>
      <c r="M5226" s="2" t="s">
        <v>531</v>
      </c>
      <c r="N5226" s="2" t="s">
        <v>423</v>
      </c>
      <c r="O5226" s="2" t="s">
        <v>70</v>
      </c>
    </row>
    <row r="5227" spans="1:15">
      <c r="A5227" s="42">
        <v>40416</v>
      </c>
      <c r="B5227" s="42">
        <v>51374</v>
      </c>
      <c r="C5227" s="130">
        <v>360</v>
      </c>
      <c r="D5227" s="43">
        <v>8.5600000000000009E-2</v>
      </c>
      <c r="E5227" s="43">
        <v>7.9100000000000004E-2</v>
      </c>
      <c r="F5227" s="44">
        <v>139000</v>
      </c>
      <c r="G5227" s="44">
        <v>139000</v>
      </c>
      <c r="H5227" s="44">
        <v>58606.26</v>
      </c>
      <c r="I5227" s="44">
        <v>72360</v>
      </c>
      <c r="J5227" s="68">
        <f t="shared" si="243"/>
        <v>0.42162776978417266</v>
      </c>
      <c r="K5227" s="43">
        <f t="shared" si="244"/>
        <v>0.52057553956834535</v>
      </c>
      <c r="L5227" s="41" t="str">
        <f t="shared" si="245"/>
        <v>AA</v>
      </c>
      <c r="M5227" s="41" t="s">
        <v>529</v>
      </c>
      <c r="N5227" s="41" t="s">
        <v>421</v>
      </c>
      <c r="O5227" s="41" t="s">
        <v>70</v>
      </c>
    </row>
    <row r="5228" spans="1:15">
      <c r="A5228" s="38">
        <v>40732</v>
      </c>
      <c r="B5228" s="38">
        <v>51690</v>
      </c>
      <c r="C5228" s="131">
        <v>360</v>
      </c>
      <c r="D5228" s="39">
        <v>8.5600000000000009E-2</v>
      </c>
      <c r="E5228" s="39">
        <v>7.9100000000000004E-2</v>
      </c>
      <c r="F5228" s="40">
        <v>96000</v>
      </c>
      <c r="G5228" s="40">
        <v>96000</v>
      </c>
      <c r="H5228" s="40">
        <v>45291.87</v>
      </c>
      <c r="I5228" s="40">
        <v>49990.67</v>
      </c>
      <c r="J5228" s="67">
        <f t="shared" si="243"/>
        <v>0.47179031250000003</v>
      </c>
      <c r="K5228" s="39">
        <f t="shared" si="244"/>
        <v>0.52073614583333327</v>
      </c>
      <c r="L5228" s="2" t="str">
        <f t="shared" si="245"/>
        <v>AA</v>
      </c>
      <c r="M5228" s="2" t="s">
        <v>1484</v>
      </c>
      <c r="N5228" s="2" t="s">
        <v>416</v>
      </c>
      <c r="O5228" s="2" t="s">
        <v>70</v>
      </c>
    </row>
    <row r="5229" spans="1:15">
      <c r="A5229" s="38">
        <v>40249</v>
      </c>
      <c r="B5229" s="38">
        <v>51207</v>
      </c>
      <c r="C5229" s="131">
        <v>360</v>
      </c>
      <c r="D5229" s="39">
        <v>8.5600000000000009E-2</v>
      </c>
      <c r="E5229" s="39">
        <v>7.9100000000000004E-2</v>
      </c>
      <c r="F5229" s="40">
        <v>96000</v>
      </c>
      <c r="G5229" s="40">
        <v>96000</v>
      </c>
      <c r="H5229" s="40">
        <v>33766.74</v>
      </c>
      <c r="I5229" s="40">
        <v>49999.99</v>
      </c>
      <c r="J5229" s="67">
        <f t="shared" si="243"/>
        <v>0.351736875</v>
      </c>
      <c r="K5229" s="39">
        <f t="shared" si="244"/>
        <v>0.52083322916666663</v>
      </c>
      <c r="L5229" s="2" t="str">
        <f t="shared" si="245"/>
        <v>AA</v>
      </c>
      <c r="M5229" s="2" t="s">
        <v>550</v>
      </c>
      <c r="N5229" s="2" t="s">
        <v>421</v>
      </c>
      <c r="O5229" s="2" t="s">
        <v>70</v>
      </c>
    </row>
    <row r="5230" spans="1:15">
      <c r="A5230" s="42">
        <v>40743</v>
      </c>
      <c r="B5230" s="42">
        <v>46222</v>
      </c>
      <c r="C5230" s="130">
        <v>180</v>
      </c>
      <c r="D5230" s="43">
        <v>8.5600000000000009E-2</v>
      </c>
      <c r="E5230" s="43">
        <v>7.9100000000000004E-2</v>
      </c>
      <c r="F5230" s="44">
        <v>144000</v>
      </c>
      <c r="G5230" s="44">
        <v>144000</v>
      </c>
      <c r="H5230" s="44">
        <v>61201.2</v>
      </c>
      <c r="I5230" s="44">
        <v>75000</v>
      </c>
      <c r="J5230" s="68">
        <f t="shared" si="243"/>
        <v>0.42500833333333332</v>
      </c>
      <c r="K5230" s="43">
        <f t="shared" si="244"/>
        <v>0.52083333333333337</v>
      </c>
      <c r="L5230" s="41" t="str">
        <f t="shared" si="245"/>
        <v>AA</v>
      </c>
      <c r="M5230" s="41" t="s">
        <v>568</v>
      </c>
      <c r="N5230" s="41" t="s">
        <v>417</v>
      </c>
      <c r="O5230" s="41" t="s">
        <v>70</v>
      </c>
    </row>
    <row r="5231" spans="1:15">
      <c r="A5231" s="38">
        <v>40554</v>
      </c>
      <c r="B5231" s="38">
        <v>51512</v>
      </c>
      <c r="C5231" s="131">
        <v>360</v>
      </c>
      <c r="D5231" s="39">
        <v>8.5600000000000009E-2</v>
      </c>
      <c r="E5231" s="39">
        <v>7.9100000000000004E-2</v>
      </c>
      <c r="F5231" s="40">
        <v>125500</v>
      </c>
      <c r="G5231" s="40">
        <v>125500</v>
      </c>
      <c r="H5231" s="40">
        <v>30551.72</v>
      </c>
      <c r="I5231" s="40">
        <v>65469.83</v>
      </c>
      <c r="J5231" s="67">
        <f t="shared" si="243"/>
        <v>0.24344000000000002</v>
      </c>
      <c r="K5231" s="39">
        <f t="shared" si="244"/>
        <v>0.52167195219123508</v>
      </c>
      <c r="L5231" s="2" t="str">
        <f t="shared" si="245"/>
        <v>AA</v>
      </c>
      <c r="M5231" s="2" t="s">
        <v>453</v>
      </c>
      <c r="N5231" s="2" t="s">
        <v>418</v>
      </c>
      <c r="O5231" s="2" t="s">
        <v>70</v>
      </c>
    </row>
    <row r="5232" spans="1:15">
      <c r="A5232" s="42">
        <v>40519</v>
      </c>
      <c r="B5232" s="42">
        <v>44172</v>
      </c>
      <c r="C5232" s="130">
        <v>120</v>
      </c>
      <c r="D5232" s="43">
        <v>8.5600000000000009E-2</v>
      </c>
      <c r="E5232" s="43">
        <v>7.9100000000000004E-2</v>
      </c>
      <c r="F5232" s="44">
        <v>115000</v>
      </c>
      <c r="G5232" s="44">
        <v>115000</v>
      </c>
      <c r="H5232" s="44">
        <v>36097.769999999997</v>
      </c>
      <c r="I5232" s="44">
        <v>59999.99</v>
      </c>
      <c r="J5232" s="68">
        <f t="shared" si="243"/>
        <v>0.31389365217391302</v>
      </c>
      <c r="K5232" s="43">
        <f t="shared" si="244"/>
        <v>0.52173904347826083</v>
      </c>
      <c r="L5232" s="41" t="str">
        <f t="shared" si="245"/>
        <v>AA</v>
      </c>
      <c r="M5232" s="41" t="s">
        <v>519</v>
      </c>
      <c r="N5232" s="41" t="s">
        <v>417</v>
      </c>
      <c r="O5232" s="41" t="s">
        <v>70</v>
      </c>
    </row>
    <row r="5233" spans="1:15">
      <c r="A5233" s="42">
        <v>40687</v>
      </c>
      <c r="B5233" s="42">
        <v>51645</v>
      </c>
      <c r="C5233" s="130">
        <v>360</v>
      </c>
      <c r="D5233" s="43">
        <v>8.5600000000000009E-2</v>
      </c>
      <c r="E5233" s="43">
        <v>8.09E-2</v>
      </c>
      <c r="F5233" s="44">
        <v>115000</v>
      </c>
      <c r="G5233" s="44">
        <v>115000</v>
      </c>
      <c r="H5233" s="44">
        <v>53738.83</v>
      </c>
      <c r="I5233" s="44">
        <v>59999.99</v>
      </c>
      <c r="J5233" s="68">
        <f t="shared" si="243"/>
        <v>0.46729417391304351</v>
      </c>
      <c r="K5233" s="43">
        <f t="shared" si="244"/>
        <v>0.52173904347826083</v>
      </c>
      <c r="L5233" s="41" t="str">
        <f t="shared" si="245"/>
        <v>AA</v>
      </c>
      <c r="M5233" s="41" t="s">
        <v>1386</v>
      </c>
      <c r="N5233" s="41" t="s">
        <v>416</v>
      </c>
      <c r="O5233" s="41" t="s">
        <v>70</v>
      </c>
    </row>
    <row r="5234" spans="1:15">
      <c r="A5234" s="42">
        <v>40690</v>
      </c>
      <c r="B5234" s="42">
        <v>48726</v>
      </c>
      <c r="C5234" s="130">
        <v>264</v>
      </c>
      <c r="D5234" s="43">
        <v>8.5600000000000009E-2</v>
      </c>
      <c r="E5234" s="43">
        <v>7.9100000000000004E-2</v>
      </c>
      <c r="F5234" s="44">
        <v>130000</v>
      </c>
      <c r="G5234" s="44">
        <v>130000</v>
      </c>
      <c r="H5234" s="44">
        <v>58995.839999999997</v>
      </c>
      <c r="I5234" s="44">
        <v>67834.64</v>
      </c>
      <c r="J5234" s="68">
        <f t="shared" si="243"/>
        <v>0.45381415384615381</v>
      </c>
      <c r="K5234" s="43">
        <f t="shared" si="244"/>
        <v>0.52180492307692306</v>
      </c>
      <c r="L5234" s="41" t="str">
        <f t="shared" si="245"/>
        <v>AA</v>
      </c>
      <c r="M5234" s="41" t="s">
        <v>1624</v>
      </c>
      <c r="N5234" s="41" t="s">
        <v>417</v>
      </c>
      <c r="O5234" s="41" t="s">
        <v>70</v>
      </c>
    </row>
    <row r="5235" spans="1:15">
      <c r="A5235" s="42">
        <v>40315</v>
      </c>
      <c r="B5235" s="42">
        <v>49812</v>
      </c>
      <c r="C5235" s="130">
        <v>312</v>
      </c>
      <c r="D5235" s="43">
        <v>8.5600000000000009E-2</v>
      </c>
      <c r="E5235" s="43">
        <v>8.09E-2</v>
      </c>
      <c r="F5235" s="44">
        <v>100000</v>
      </c>
      <c r="G5235" s="44">
        <v>100000</v>
      </c>
      <c r="H5235" s="44">
        <v>44125.81</v>
      </c>
      <c r="I5235" s="44">
        <v>52199.99</v>
      </c>
      <c r="J5235" s="68">
        <f t="shared" si="243"/>
        <v>0.44125809999999999</v>
      </c>
      <c r="K5235" s="43">
        <f t="shared" si="244"/>
        <v>0.52199989999999996</v>
      </c>
      <c r="L5235" s="41" t="str">
        <f t="shared" si="245"/>
        <v>AA</v>
      </c>
      <c r="M5235" s="41" t="s">
        <v>472</v>
      </c>
      <c r="N5235" s="41" t="s">
        <v>426</v>
      </c>
      <c r="O5235" s="41" t="s">
        <v>70</v>
      </c>
    </row>
    <row r="5236" spans="1:15">
      <c r="A5236" s="38">
        <v>40501</v>
      </c>
      <c r="B5236" s="38">
        <v>51459</v>
      </c>
      <c r="C5236" s="131">
        <v>360</v>
      </c>
      <c r="D5236" s="39">
        <v>8.5600000000000009E-2</v>
      </c>
      <c r="E5236" s="39">
        <v>7.9100000000000004E-2</v>
      </c>
      <c r="F5236" s="40">
        <v>70000</v>
      </c>
      <c r="G5236" s="40">
        <v>70000</v>
      </c>
      <c r="H5236" s="40">
        <v>32772.57</v>
      </c>
      <c r="I5236" s="40">
        <v>36540</v>
      </c>
      <c r="J5236" s="67">
        <f t="shared" si="243"/>
        <v>0.46817957142857142</v>
      </c>
      <c r="K5236" s="39">
        <f t="shared" si="244"/>
        <v>0.52200000000000002</v>
      </c>
      <c r="L5236" s="2" t="str">
        <f t="shared" si="245"/>
        <v>AA</v>
      </c>
      <c r="M5236" s="2" t="s">
        <v>1306</v>
      </c>
      <c r="N5236" s="2" t="s">
        <v>424</v>
      </c>
      <c r="O5236" s="2" t="s">
        <v>70</v>
      </c>
    </row>
    <row r="5237" spans="1:15">
      <c r="A5237" s="38">
        <v>40066</v>
      </c>
      <c r="B5237" s="38">
        <v>44814</v>
      </c>
      <c r="C5237" s="131">
        <v>156</v>
      </c>
      <c r="D5237" s="39">
        <v>8.5600000000000009E-2</v>
      </c>
      <c r="E5237" s="39">
        <v>7.9100000000000004E-2</v>
      </c>
      <c r="F5237" s="40">
        <v>95700</v>
      </c>
      <c r="G5237" s="40">
        <v>95700</v>
      </c>
      <c r="H5237" s="40">
        <v>30234.959999999999</v>
      </c>
      <c r="I5237" s="40">
        <v>49999.99</v>
      </c>
      <c r="J5237" s="67">
        <f t="shared" si="243"/>
        <v>0.3159347962382445</v>
      </c>
      <c r="K5237" s="39">
        <f t="shared" si="244"/>
        <v>0.52246593521421103</v>
      </c>
      <c r="L5237" s="2" t="str">
        <f t="shared" si="245"/>
        <v>AA</v>
      </c>
      <c r="M5237" s="2" t="s">
        <v>699</v>
      </c>
      <c r="N5237" s="2" t="s">
        <v>421</v>
      </c>
      <c r="O5237" s="2" t="s">
        <v>70</v>
      </c>
    </row>
    <row r="5238" spans="1:15">
      <c r="A5238" s="38">
        <v>40772</v>
      </c>
      <c r="B5238" s="38">
        <v>51730</v>
      </c>
      <c r="C5238" s="131">
        <v>360</v>
      </c>
      <c r="D5238" s="39">
        <v>8.5600000000000009E-2</v>
      </c>
      <c r="E5238" s="39">
        <v>7.9100000000000004E-2</v>
      </c>
      <c r="F5238" s="40">
        <v>111000</v>
      </c>
      <c r="G5238" s="40">
        <v>111000</v>
      </c>
      <c r="H5238" s="40">
        <v>52265.67</v>
      </c>
      <c r="I5238" s="40">
        <v>57999.99</v>
      </c>
      <c r="J5238" s="67">
        <f t="shared" si="243"/>
        <v>0.47086189189189187</v>
      </c>
      <c r="K5238" s="39">
        <f t="shared" si="244"/>
        <v>0.52252243243243246</v>
      </c>
      <c r="L5238" s="2" t="str">
        <f t="shared" si="245"/>
        <v>AA</v>
      </c>
      <c r="M5238" s="2" t="s">
        <v>550</v>
      </c>
      <c r="N5238" s="2" t="s">
        <v>421</v>
      </c>
      <c r="O5238" s="2" t="s">
        <v>70</v>
      </c>
    </row>
    <row r="5239" spans="1:15">
      <c r="A5239" s="38">
        <v>40074</v>
      </c>
      <c r="B5239" s="38">
        <v>51031</v>
      </c>
      <c r="C5239" s="131">
        <v>360</v>
      </c>
      <c r="D5239" s="39">
        <v>8.5600000000000009E-2</v>
      </c>
      <c r="E5239" s="39">
        <v>8.09E-2</v>
      </c>
      <c r="F5239" s="40">
        <v>142000</v>
      </c>
      <c r="G5239" s="40">
        <v>142000</v>
      </c>
      <c r="H5239" s="40">
        <v>39470.17</v>
      </c>
      <c r="I5239" s="40">
        <v>74224.77</v>
      </c>
      <c r="J5239" s="67">
        <f t="shared" si="243"/>
        <v>0.27795894366197182</v>
      </c>
      <c r="K5239" s="39">
        <f t="shared" si="244"/>
        <v>0.52270964788732399</v>
      </c>
      <c r="L5239" s="2" t="str">
        <f t="shared" si="245"/>
        <v>AA</v>
      </c>
      <c r="M5239" s="2" t="s">
        <v>532</v>
      </c>
      <c r="N5239" s="2" t="s">
        <v>417</v>
      </c>
      <c r="O5239" s="2" t="s">
        <v>70</v>
      </c>
    </row>
    <row r="5240" spans="1:15">
      <c r="A5240" s="42">
        <v>40368</v>
      </c>
      <c r="B5240" s="42">
        <v>51326</v>
      </c>
      <c r="C5240" s="130">
        <v>360</v>
      </c>
      <c r="D5240" s="43">
        <v>8.5600000000000009E-2</v>
      </c>
      <c r="E5240" s="43">
        <v>8.5600000000000009E-2</v>
      </c>
      <c r="F5240" s="44">
        <v>130000</v>
      </c>
      <c r="G5240" s="44">
        <v>130000</v>
      </c>
      <c r="H5240" s="44">
        <v>59494.559999999998</v>
      </c>
      <c r="I5240" s="44">
        <v>67999.990000000005</v>
      </c>
      <c r="J5240" s="68">
        <f t="shared" si="243"/>
        <v>0.45765046153846151</v>
      </c>
      <c r="K5240" s="43">
        <f t="shared" si="244"/>
        <v>0.5230768461538462</v>
      </c>
      <c r="L5240" s="41" t="str">
        <f t="shared" si="245"/>
        <v>AA</v>
      </c>
      <c r="M5240" s="41" t="s">
        <v>477</v>
      </c>
      <c r="N5240" s="41" t="s">
        <v>422</v>
      </c>
      <c r="O5240" s="41" t="s">
        <v>70</v>
      </c>
    </row>
    <row r="5241" spans="1:15">
      <c r="A5241" s="38">
        <v>40017</v>
      </c>
      <c r="B5241" s="38">
        <v>50974</v>
      </c>
      <c r="C5241" s="131">
        <v>360</v>
      </c>
      <c r="D5241" s="39">
        <v>8.5600000000000009E-2</v>
      </c>
      <c r="E5241" s="39">
        <v>7.9100000000000004E-2</v>
      </c>
      <c r="F5241" s="40">
        <v>84000</v>
      </c>
      <c r="G5241" s="40">
        <v>84000</v>
      </c>
      <c r="H5241" s="40">
        <v>37083.4</v>
      </c>
      <c r="I5241" s="40">
        <v>43999.99</v>
      </c>
      <c r="J5241" s="67">
        <f t="shared" si="243"/>
        <v>0.44146904761904765</v>
      </c>
      <c r="K5241" s="39">
        <f t="shared" si="244"/>
        <v>0.52380940476190474</v>
      </c>
      <c r="L5241" s="2" t="str">
        <f t="shared" si="245"/>
        <v>AA</v>
      </c>
      <c r="M5241" s="2" t="s">
        <v>511</v>
      </c>
      <c r="N5241" s="2" t="s">
        <v>422</v>
      </c>
      <c r="O5241" s="2" t="s">
        <v>70</v>
      </c>
    </row>
    <row r="5242" spans="1:15">
      <c r="A5242" s="38">
        <v>40368</v>
      </c>
      <c r="B5242" s="38">
        <v>47673</v>
      </c>
      <c r="C5242" s="131">
        <v>240</v>
      </c>
      <c r="D5242" s="39">
        <v>8.5600000000000009E-2</v>
      </c>
      <c r="E5242" s="39">
        <v>7.9100000000000004E-2</v>
      </c>
      <c r="F5242" s="40">
        <v>105000</v>
      </c>
      <c r="G5242" s="40">
        <v>105000</v>
      </c>
      <c r="H5242" s="40">
        <v>43797.17</v>
      </c>
      <c r="I5242" s="40">
        <v>54999.99</v>
      </c>
      <c r="J5242" s="67">
        <f t="shared" si="243"/>
        <v>0.41711590476190474</v>
      </c>
      <c r="K5242" s="39">
        <f t="shared" si="244"/>
        <v>0.52380942857142854</v>
      </c>
      <c r="L5242" s="2" t="str">
        <f t="shared" si="245"/>
        <v>AA</v>
      </c>
      <c r="M5242" s="2" t="s">
        <v>932</v>
      </c>
      <c r="N5242" s="2" t="s">
        <v>416</v>
      </c>
      <c r="O5242" s="2" t="s">
        <v>70</v>
      </c>
    </row>
    <row r="5243" spans="1:15">
      <c r="A5243" s="38">
        <v>40128</v>
      </c>
      <c r="B5243" s="38">
        <v>47433</v>
      </c>
      <c r="C5243" s="131">
        <v>240</v>
      </c>
      <c r="D5243" s="39">
        <v>8.5600000000000009E-2</v>
      </c>
      <c r="E5243" s="39">
        <v>7.9100000000000004E-2</v>
      </c>
      <c r="F5243" s="40">
        <v>119751.57</v>
      </c>
      <c r="G5243" s="40">
        <v>119751.57</v>
      </c>
      <c r="H5243" s="40">
        <v>49583.38</v>
      </c>
      <c r="I5243" s="40">
        <v>62751.57</v>
      </c>
      <c r="J5243" s="67">
        <f t="shared" si="243"/>
        <v>0.4140520245371313</v>
      </c>
      <c r="K5243" s="39">
        <f t="shared" si="244"/>
        <v>0.5240145912074472</v>
      </c>
      <c r="L5243" s="2" t="str">
        <f t="shared" si="245"/>
        <v>AA</v>
      </c>
      <c r="M5243" s="2" t="s">
        <v>784</v>
      </c>
      <c r="N5243" s="2" t="s">
        <v>417</v>
      </c>
      <c r="O5243" s="2" t="s">
        <v>70</v>
      </c>
    </row>
    <row r="5244" spans="1:15">
      <c r="A5244" s="42">
        <v>40506</v>
      </c>
      <c r="B5244" s="42">
        <v>49637</v>
      </c>
      <c r="C5244" s="130">
        <v>300</v>
      </c>
      <c r="D5244" s="43">
        <v>8.5600000000000009E-2</v>
      </c>
      <c r="E5244" s="43">
        <v>7.9100000000000004E-2</v>
      </c>
      <c r="F5244" s="44">
        <v>123237</v>
      </c>
      <c r="G5244" s="44">
        <v>123237</v>
      </c>
      <c r="H5244" s="44">
        <v>55157.3</v>
      </c>
      <c r="I5244" s="44">
        <v>64599.99</v>
      </c>
      <c r="J5244" s="68">
        <f t="shared" si="243"/>
        <v>0.4475709405454531</v>
      </c>
      <c r="K5244" s="43">
        <f t="shared" si="244"/>
        <v>0.52419314004722606</v>
      </c>
      <c r="L5244" s="41" t="str">
        <f t="shared" si="245"/>
        <v>AA</v>
      </c>
      <c r="M5244" s="41" t="s">
        <v>735</v>
      </c>
      <c r="N5244" s="41" t="s">
        <v>421</v>
      </c>
      <c r="O5244" s="41" t="s">
        <v>70</v>
      </c>
    </row>
    <row r="5245" spans="1:15">
      <c r="A5245" s="42">
        <v>40459</v>
      </c>
      <c r="B5245" s="42">
        <v>48465</v>
      </c>
      <c r="C5245" s="130">
        <v>263</v>
      </c>
      <c r="D5245" s="43">
        <v>8.5600000000000009E-2</v>
      </c>
      <c r="E5245" s="43">
        <v>7.9100000000000004E-2</v>
      </c>
      <c r="F5245" s="44">
        <v>106000</v>
      </c>
      <c r="G5245" s="44">
        <v>106000</v>
      </c>
      <c r="H5245" s="44">
        <v>51121.52</v>
      </c>
      <c r="I5245" s="44">
        <v>55579.83</v>
      </c>
      <c r="J5245" s="68">
        <f t="shared" si="243"/>
        <v>0.48227849056603772</v>
      </c>
      <c r="K5245" s="43">
        <f t="shared" si="244"/>
        <v>0.52433801886792453</v>
      </c>
      <c r="L5245" s="41" t="str">
        <f t="shared" si="245"/>
        <v>AA</v>
      </c>
      <c r="M5245" s="41" t="s">
        <v>542</v>
      </c>
      <c r="N5245" s="41" t="s">
        <v>417</v>
      </c>
      <c r="O5245" s="41" t="s">
        <v>70</v>
      </c>
    </row>
    <row r="5246" spans="1:15">
      <c r="A5246" s="38">
        <v>40660</v>
      </c>
      <c r="B5246" s="38">
        <v>47204</v>
      </c>
      <c r="C5246" s="131">
        <v>215</v>
      </c>
      <c r="D5246" s="39">
        <v>8.5600000000000009E-2</v>
      </c>
      <c r="E5246" s="39">
        <v>7.9100000000000004E-2</v>
      </c>
      <c r="F5246" s="40">
        <v>143000</v>
      </c>
      <c r="G5246" s="40">
        <v>143000</v>
      </c>
      <c r="H5246" s="40">
        <v>60523.48</v>
      </c>
      <c r="I5246" s="40">
        <v>74999.990000000005</v>
      </c>
      <c r="J5246" s="67">
        <f t="shared" si="243"/>
        <v>0.42324111888111893</v>
      </c>
      <c r="K5246" s="39">
        <f t="shared" si="244"/>
        <v>0.52447545454545463</v>
      </c>
      <c r="L5246" s="2" t="str">
        <f t="shared" si="245"/>
        <v>AA</v>
      </c>
      <c r="M5246" s="2" t="s">
        <v>1371</v>
      </c>
      <c r="N5246" s="2" t="s">
        <v>437</v>
      </c>
      <c r="O5246" s="2" t="s">
        <v>70</v>
      </c>
    </row>
    <row r="5247" spans="1:15">
      <c r="A5247" s="42">
        <v>40872</v>
      </c>
      <c r="B5247" s="42">
        <v>51830</v>
      </c>
      <c r="C5247" s="130">
        <v>360</v>
      </c>
      <c r="D5247" s="43">
        <v>8.5600000000000009E-2</v>
      </c>
      <c r="E5247" s="43">
        <v>8.5600000000000009E-2</v>
      </c>
      <c r="F5247" s="44">
        <v>83000</v>
      </c>
      <c r="G5247" s="44">
        <v>83000</v>
      </c>
      <c r="H5247" s="44">
        <v>39509.839999999997</v>
      </c>
      <c r="I5247" s="44">
        <v>43564.25</v>
      </c>
      <c r="J5247" s="68">
        <f t="shared" si="243"/>
        <v>0.47602216867469876</v>
      </c>
      <c r="K5247" s="43">
        <f t="shared" si="244"/>
        <v>0.5248704819277108</v>
      </c>
      <c r="L5247" s="41" t="str">
        <f t="shared" si="245"/>
        <v>AA</v>
      </c>
      <c r="M5247" s="41" t="s">
        <v>569</v>
      </c>
      <c r="N5247" s="41" t="s">
        <v>426</v>
      </c>
      <c r="O5247" s="41" t="s">
        <v>70</v>
      </c>
    </row>
    <row r="5248" spans="1:15">
      <c r="A5248" s="38">
        <v>40739</v>
      </c>
      <c r="B5248" s="38">
        <v>51697</v>
      </c>
      <c r="C5248" s="131">
        <v>360</v>
      </c>
      <c r="D5248" s="39">
        <v>8.5600000000000009E-2</v>
      </c>
      <c r="E5248" s="39">
        <v>7.9100000000000004E-2</v>
      </c>
      <c r="F5248" s="40">
        <v>144000</v>
      </c>
      <c r="G5248" s="40">
        <v>144000</v>
      </c>
      <c r="H5248" s="40">
        <v>68045.14</v>
      </c>
      <c r="I5248" s="40">
        <v>75599.990000000005</v>
      </c>
      <c r="J5248" s="67">
        <f t="shared" si="243"/>
        <v>0.47253569444444443</v>
      </c>
      <c r="K5248" s="39">
        <f t="shared" si="244"/>
        <v>0.52499993055555561</v>
      </c>
      <c r="L5248" s="2" t="str">
        <f t="shared" si="245"/>
        <v>AA</v>
      </c>
      <c r="M5248" s="2" t="s">
        <v>503</v>
      </c>
      <c r="N5248" s="2" t="s">
        <v>416</v>
      </c>
      <c r="O5248" s="2" t="s">
        <v>70</v>
      </c>
    </row>
    <row r="5249" spans="1:15">
      <c r="A5249" s="38">
        <v>39974</v>
      </c>
      <c r="B5249" s="38">
        <v>46975</v>
      </c>
      <c r="C5249" s="131">
        <v>230</v>
      </c>
      <c r="D5249" s="39">
        <v>8.5600000000000009E-2</v>
      </c>
      <c r="E5249" s="39">
        <v>8.09E-2</v>
      </c>
      <c r="F5249" s="40">
        <v>139000</v>
      </c>
      <c r="G5249" s="40">
        <v>139000</v>
      </c>
      <c r="H5249" s="40">
        <v>53383.19</v>
      </c>
      <c r="I5249" s="40">
        <v>73034.679999999993</v>
      </c>
      <c r="J5249" s="67">
        <f t="shared" si="243"/>
        <v>0.38405172661870507</v>
      </c>
      <c r="K5249" s="39">
        <f t="shared" si="244"/>
        <v>0.52542935251798562</v>
      </c>
      <c r="L5249" s="2" t="str">
        <f t="shared" si="245"/>
        <v>AA</v>
      </c>
      <c r="M5249" s="2" t="s">
        <v>608</v>
      </c>
      <c r="N5249" s="2" t="s">
        <v>431</v>
      </c>
      <c r="O5249" s="2" t="s">
        <v>70</v>
      </c>
    </row>
    <row r="5250" spans="1:15">
      <c r="A5250" s="38">
        <v>40388</v>
      </c>
      <c r="B5250" s="38">
        <v>51346</v>
      </c>
      <c r="C5250" s="131">
        <v>360</v>
      </c>
      <c r="D5250" s="39">
        <v>8.5600000000000009E-2</v>
      </c>
      <c r="E5250" s="39">
        <v>7.9100000000000004E-2</v>
      </c>
      <c r="F5250" s="40">
        <v>96900</v>
      </c>
      <c r="G5250" s="40">
        <v>96900</v>
      </c>
      <c r="H5250" s="40">
        <v>44605.06</v>
      </c>
      <c r="I5250" s="40">
        <v>50924.72</v>
      </c>
      <c r="J5250" s="67">
        <f t="shared" si="243"/>
        <v>0.46032053663570688</v>
      </c>
      <c r="K5250" s="39">
        <f t="shared" si="244"/>
        <v>0.52553890608875131</v>
      </c>
      <c r="L5250" s="2" t="str">
        <f t="shared" si="245"/>
        <v>AA</v>
      </c>
      <c r="M5250" s="2" t="s">
        <v>1601</v>
      </c>
      <c r="N5250" s="2" t="s">
        <v>423</v>
      </c>
      <c r="O5250" s="2" t="s">
        <v>70</v>
      </c>
    </row>
    <row r="5251" spans="1:15">
      <c r="A5251" s="42">
        <v>40721</v>
      </c>
      <c r="B5251" s="42">
        <v>51679</v>
      </c>
      <c r="C5251" s="130">
        <v>360</v>
      </c>
      <c r="D5251" s="43">
        <v>8.5600000000000009E-2</v>
      </c>
      <c r="E5251" s="43">
        <v>7.9100000000000004E-2</v>
      </c>
      <c r="F5251" s="44">
        <v>95100</v>
      </c>
      <c r="G5251" s="44">
        <v>95100</v>
      </c>
      <c r="H5251" s="44">
        <v>44927.15</v>
      </c>
      <c r="I5251" s="44">
        <v>49999.99</v>
      </c>
      <c r="J5251" s="68">
        <f t="shared" ref="J5251:J5314" si="246">H5251/G5251</f>
        <v>0.47242008412197689</v>
      </c>
      <c r="K5251" s="43">
        <f t="shared" ref="K5251:K5314" si="247">I5251/G5251</f>
        <v>0.52576225026288115</v>
      </c>
      <c r="L5251" s="41" t="str">
        <f t="shared" ref="L5251:L5314" si="248">IF(J5251&lt;=65%,"AA",IF(J5251&lt;=75%,"A",IF(J5251&lt;=85%,"B","C")))</f>
        <v>AA</v>
      </c>
      <c r="M5251" s="41" t="s">
        <v>1604</v>
      </c>
      <c r="N5251" s="41" t="s">
        <v>424</v>
      </c>
      <c r="O5251" s="41" t="s">
        <v>70</v>
      </c>
    </row>
    <row r="5252" spans="1:15">
      <c r="A5252" s="42">
        <v>40128</v>
      </c>
      <c r="B5252" s="42">
        <v>49929</v>
      </c>
      <c r="C5252" s="130">
        <v>322</v>
      </c>
      <c r="D5252" s="43">
        <v>8.5600000000000009E-2</v>
      </c>
      <c r="E5252" s="43">
        <v>7.9100000000000004E-2</v>
      </c>
      <c r="F5252" s="44">
        <v>135000</v>
      </c>
      <c r="G5252" s="44">
        <v>135000</v>
      </c>
      <c r="H5252" s="44">
        <v>59241.75</v>
      </c>
      <c r="I5252" s="44">
        <v>70999.990000000005</v>
      </c>
      <c r="J5252" s="68">
        <f t="shared" si="246"/>
        <v>0.43882777777777776</v>
      </c>
      <c r="K5252" s="43">
        <f t="shared" si="247"/>
        <v>0.52592585185185192</v>
      </c>
      <c r="L5252" s="41" t="str">
        <f t="shared" si="248"/>
        <v>AA</v>
      </c>
      <c r="M5252" s="41" t="s">
        <v>830</v>
      </c>
      <c r="N5252" s="41" t="s">
        <v>437</v>
      </c>
      <c r="O5252" s="41" t="s">
        <v>70</v>
      </c>
    </row>
    <row r="5253" spans="1:15">
      <c r="A5253" s="38">
        <v>40427</v>
      </c>
      <c r="B5253" s="38">
        <v>45906</v>
      </c>
      <c r="C5253" s="131">
        <v>180</v>
      </c>
      <c r="D5253" s="39">
        <v>8.5600000000000009E-2</v>
      </c>
      <c r="E5253" s="39">
        <v>7.9100000000000004E-2</v>
      </c>
      <c r="F5253" s="40">
        <v>95000</v>
      </c>
      <c r="G5253" s="40">
        <v>95000</v>
      </c>
      <c r="H5253" s="40">
        <v>36405.49</v>
      </c>
      <c r="I5253" s="40">
        <v>49999.99</v>
      </c>
      <c r="J5253" s="67">
        <f t="shared" si="246"/>
        <v>0.38321568421052632</v>
      </c>
      <c r="K5253" s="39">
        <f t="shared" si="247"/>
        <v>0.52631568421052632</v>
      </c>
      <c r="L5253" s="2" t="str">
        <f t="shared" si="248"/>
        <v>AA</v>
      </c>
      <c r="M5253" s="2" t="s">
        <v>1152</v>
      </c>
      <c r="N5253" s="2" t="s">
        <v>417</v>
      </c>
      <c r="O5253" s="2" t="s">
        <v>70</v>
      </c>
    </row>
    <row r="5254" spans="1:15">
      <c r="A5254" s="38">
        <v>40130</v>
      </c>
      <c r="B5254" s="38">
        <v>47435</v>
      </c>
      <c r="C5254" s="131">
        <v>240</v>
      </c>
      <c r="D5254" s="39">
        <v>8.5600000000000009E-2</v>
      </c>
      <c r="E5254" s="39">
        <v>7.9100000000000004E-2</v>
      </c>
      <c r="F5254" s="40">
        <v>92000</v>
      </c>
      <c r="G5254" s="40">
        <v>92000</v>
      </c>
      <c r="H5254" s="40">
        <v>37054.92</v>
      </c>
      <c r="I5254" s="40">
        <v>48499.99</v>
      </c>
      <c r="J5254" s="67">
        <f t="shared" si="246"/>
        <v>0.40277086956521735</v>
      </c>
      <c r="K5254" s="39">
        <f t="shared" si="247"/>
        <v>0.52717380434782601</v>
      </c>
      <c r="L5254" s="2" t="str">
        <f t="shared" si="248"/>
        <v>AA</v>
      </c>
      <c r="M5254" s="2" t="s">
        <v>489</v>
      </c>
      <c r="N5254" s="2" t="s">
        <v>415</v>
      </c>
      <c r="O5254" s="2" t="s">
        <v>70</v>
      </c>
    </row>
    <row r="5255" spans="1:15">
      <c r="A5255" s="42">
        <v>40357</v>
      </c>
      <c r="B5255" s="42">
        <v>47662</v>
      </c>
      <c r="C5255" s="130">
        <v>240</v>
      </c>
      <c r="D5255" s="43">
        <v>8.5600000000000009E-2</v>
      </c>
      <c r="E5255" s="43">
        <v>8.5600000000000009E-2</v>
      </c>
      <c r="F5255" s="44">
        <v>143400</v>
      </c>
      <c r="G5255" s="44">
        <v>143400</v>
      </c>
      <c r="H5255" s="44">
        <v>71625</v>
      </c>
      <c r="I5255" s="44">
        <v>75600</v>
      </c>
      <c r="J5255" s="68">
        <f t="shared" si="246"/>
        <v>0.49947698744769875</v>
      </c>
      <c r="K5255" s="43">
        <f t="shared" si="247"/>
        <v>0.52719665271966532</v>
      </c>
      <c r="L5255" s="41" t="str">
        <f t="shared" si="248"/>
        <v>AA</v>
      </c>
      <c r="M5255" s="41" t="s">
        <v>457</v>
      </c>
      <c r="N5255" s="41" t="s">
        <v>419</v>
      </c>
      <c r="O5255" s="41" t="s">
        <v>70</v>
      </c>
    </row>
    <row r="5256" spans="1:15">
      <c r="A5256" s="38">
        <v>40032</v>
      </c>
      <c r="B5256" s="38">
        <v>46637</v>
      </c>
      <c r="C5256" s="131">
        <v>217</v>
      </c>
      <c r="D5256" s="39">
        <v>8.5600000000000009E-2</v>
      </c>
      <c r="E5256" s="39">
        <v>8.09E-2</v>
      </c>
      <c r="F5256" s="40">
        <v>150000</v>
      </c>
      <c r="G5256" s="40">
        <v>150000</v>
      </c>
      <c r="H5256" s="40">
        <v>57066.65</v>
      </c>
      <c r="I5256" s="40">
        <v>79127.429999999993</v>
      </c>
      <c r="J5256" s="67">
        <f t="shared" si="246"/>
        <v>0.38044433333333333</v>
      </c>
      <c r="K5256" s="39">
        <f t="shared" si="247"/>
        <v>0.52751619999999999</v>
      </c>
      <c r="L5256" s="2" t="str">
        <f t="shared" si="248"/>
        <v>AA</v>
      </c>
      <c r="M5256" s="2" t="s">
        <v>143</v>
      </c>
      <c r="N5256" s="2" t="s">
        <v>427</v>
      </c>
      <c r="O5256" s="2" t="s">
        <v>70</v>
      </c>
    </row>
    <row r="5257" spans="1:15">
      <c r="A5257" s="42">
        <v>40037</v>
      </c>
      <c r="B5257" s="42">
        <v>47342</v>
      </c>
      <c r="C5257" s="130">
        <v>240</v>
      </c>
      <c r="D5257" s="43">
        <v>8.5600000000000009E-2</v>
      </c>
      <c r="E5257" s="43">
        <v>7.9100000000000004E-2</v>
      </c>
      <c r="F5257" s="44">
        <v>108000</v>
      </c>
      <c r="G5257" s="44">
        <v>108000</v>
      </c>
      <c r="H5257" s="44">
        <v>42811.88</v>
      </c>
      <c r="I5257" s="44">
        <v>56999.99</v>
      </c>
      <c r="J5257" s="68">
        <f t="shared" si="246"/>
        <v>0.39640629629629626</v>
      </c>
      <c r="K5257" s="43">
        <f t="shared" si="247"/>
        <v>0.5277776851851852</v>
      </c>
      <c r="L5257" s="41" t="str">
        <f t="shared" si="248"/>
        <v>AA</v>
      </c>
      <c r="M5257" s="41" t="s">
        <v>616</v>
      </c>
      <c r="N5257" s="41" t="s">
        <v>424</v>
      </c>
      <c r="O5257" s="41" t="s">
        <v>70</v>
      </c>
    </row>
    <row r="5258" spans="1:15">
      <c r="A5258" s="42">
        <v>40051</v>
      </c>
      <c r="B5258" s="42">
        <v>46747</v>
      </c>
      <c r="C5258" s="130">
        <v>220</v>
      </c>
      <c r="D5258" s="43">
        <v>8.5600000000000009E-2</v>
      </c>
      <c r="E5258" s="43">
        <v>8.5600000000000009E-2</v>
      </c>
      <c r="F5258" s="44">
        <v>79000</v>
      </c>
      <c r="G5258" s="44">
        <v>79000</v>
      </c>
      <c r="H5258" s="44">
        <v>31779.35</v>
      </c>
      <c r="I5258" s="44">
        <v>41700</v>
      </c>
      <c r="J5258" s="68">
        <f t="shared" si="246"/>
        <v>0.40227025316455695</v>
      </c>
      <c r="K5258" s="43">
        <f t="shared" si="247"/>
        <v>0.52784810126582282</v>
      </c>
      <c r="L5258" s="41" t="str">
        <f t="shared" si="248"/>
        <v>AA</v>
      </c>
      <c r="M5258" s="41" t="s">
        <v>565</v>
      </c>
      <c r="N5258" s="41" t="s">
        <v>432</v>
      </c>
      <c r="O5258" s="41" t="s">
        <v>70</v>
      </c>
    </row>
    <row r="5259" spans="1:15">
      <c r="A5259" s="42">
        <v>40100</v>
      </c>
      <c r="B5259" s="42">
        <v>51057</v>
      </c>
      <c r="C5259" s="130">
        <v>360</v>
      </c>
      <c r="D5259" s="43">
        <v>8.5600000000000009E-2</v>
      </c>
      <c r="E5259" s="43">
        <v>7.9100000000000004E-2</v>
      </c>
      <c r="F5259" s="44">
        <v>140000</v>
      </c>
      <c r="G5259" s="44">
        <v>140000</v>
      </c>
      <c r="H5259" s="44">
        <v>63013.22</v>
      </c>
      <c r="I5259" s="44">
        <v>73999.990000000005</v>
      </c>
      <c r="J5259" s="68">
        <f t="shared" si="246"/>
        <v>0.45009442857142856</v>
      </c>
      <c r="K5259" s="43">
        <f t="shared" si="247"/>
        <v>0.52857135714285719</v>
      </c>
      <c r="L5259" s="41" t="str">
        <f t="shared" si="248"/>
        <v>AA</v>
      </c>
      <c r="M5259" s="41" t="s">
        <v>754</v>
      </c>
      <c r="N5259" s="41" t="s">
        <v>422</v>
      </c>
      <c r="O5259" s="41" t="s">
        <v>70</v>
      </c>
    </row>
    <row r="5260" spans="1:15">
      <c r="A5260" s="42">
        <v>40438</v>
      </c>
      <c r="B5260" s="42">
        <v>51396</v>
      </c>
      <c r="C5260" s="130">
        <v>360</v>
      </c>
      <c r="D5260" s="43">
        <v>8.5600000000000009E-2</v>
      </c>
      <c r="E5260" s="43">
        <v>7.9100000000000004E-2</v>
      </c>
      <c r="F5260" s="44">
        <v>140000</v>
      </c>
      <c r="G5260" s="44">
        <v>140000</v>
      </c>
      <c r="H5260" s="44">
        <v>58215.68</v>
      </c>
      <c r="I5260" s="44">
        <v>74054.11</v>
      </c>
      <c r="J5260" s="68">
        <f t="shared" si="246"/>
        <v>0.4158262857142857</v>
      </c>
      <c r="K5260" s="43">
        <f t="shared" si="247"/>
        <v>0.52895792857142854</v>
      </c>
      <c r="L5260" s="41" t="str">
        <f t="shared" si="248"/>
        <v>AA</v>
      </c>
      <c r="M5260" s="41" t="s">
        <v>1322</v>
      </c>
      <c r="N5260" s="41" t="s">
        <v>421</v>
      </c>
      <c r="O5260" s="41" t="s">
        <v>70</v>
      </c>
    </row>
    <row r="5261" spans="1:15">
      <c r="A5261" s="38">
        <v>40785</v>
      </c>
      <c r="B5261" s="38">
        <v>51743</v>
      </c>
      <c r="C5261" s="131">
        <v>360</v>
      </c>
      <c r="D5261" s="39">
        <v>8.5600000000000009E-2</v>
      </c>
      <c r="E5261" s="39">
        <v>7.9100000000000004E-2</v>
      </c>
      <c r="F5261" s="40">
        <v>150000</v>
      </c>
      <c r="G5261" s="40">
        <v>150000</v>
      </c>
      <c r="H5261" s="40">
        <v>71452.37</v>
      </c>
      <c r="I5261" s="40">
        <v>79439.59</v>
      </c>
      <c r="J5261" s="67">
        <f t="shared" si="246"/>
        <v>0.47634913333333329</v>
      </c>
      <c r="K5261" s="39">
        <f t="shared" si="247"/>
        <v>0.52959726666666662</v>
      </c>
      <c r="L5261" s="2" t="str">
        <f t="shared" si="248"/>
        <v>AA</v>
      </c>
      <c r="M5261" s="2" t="s">
        <v>874</v>
      </c>
      <c r="N5261" s="2" t="s">
        <v>422</v>
      </c>
      <c r="O5261" s="2" t="s">
        <v>70</v>
      </c>
    </row>
    <row r="5262" spans="1:15">
      <c r="A5262" s="38">
        <v>40296</v>
      </c>
      <c r="B5262" s="38">
        <v>51254</v>
      </c>
      <c r="C5262" s="131">
        <v>360</v>
      </c>
      <c r="D5262" s="39">
        <v>8.5600000000000009E-2</v>
      </c>
      <c r="E5262" s="39">
        <v>7.9100000000000004E-2</v>
      </c>
      <c r="F5262" s="40">
        <v>94409.25</v>
      </c>
      <c r="G5262" s="40">
        <v>94409.25</v>
      </c>
      <c r="H5262" s="40">
        <v>43392.27</v>
      </c>
      <c r="I5262" s="40">
        <v>49999.99</v>
      </c>
      <c r="J5262" s="67">
        <f t="shared" si="246"/>
        <v>0.45961884031490557</v>
      </c>
      <c r="K5262" s="39">
        <f t="shared" si="247"/>
        <v>0.52960901606569266</v>
      </c>
      <c r="L5262" s="2" t="str">
        <f t="shared" si="248"/>
        <v>AA</v>
      </c>
      <c r="M5262" s="2" t="s">
        <v>475</v>
      </c>
      <c r="N5262" s="2" t="s">
        <v>427</v>
      </c>
      <c r="O5262" s="2" t="s">
        <v>70</v>
      </c>
    </row>
    <row r="5263" spans="1:15">
      <c r="A5263" s="38">
        <v>40646</v>
      </c>
      <c r="B5263" s="38">
        <v>44056</v>
      </c>
      <c r="C5263" s="131">
        <v>112</v>
      </c>
      <c r="D5263" s="39">
        <v>8.5600000000000009E-2</v>
      </c>
      <c r="E5263" s="39">
        <v>7.9100000000000004E-2</v>
      </c>
      <c r="F5263" s="40">
        <v>149200</v>
      </c>
      <c r="G5263" s="40">
        <v>149200</v>
      </c>
      <c r="H5263" s="40">
        <v>46023.39</v>
      </c>
      <c r="I5263" s="40">
        <v>79025.25</v>
      </c>
      <c r="J5263" s="67">
        <f t="shared" si="246"/>
        <v>0.30846776139410187</v>
      </c>
      <c r="K5263" s="39">
        <f t="shared" si="247"/>
        <v>0.52965985254691694</v>
      </c>
      <c r="L5263" s="2" t="str">
        <f t="shared" si="248"/>
        <v>AA</v>
      </c>
      <c r="M5263" s="2" t="s">
        <v>470</v>
      </c>
      <c r="N5263" s="2" t="s">
        <v>424</v>
      </c>
      <c r="O5263" s="2" t="s">
        <v>70</v>
      </c>
    </row>
    <row r="5264" spans="1:15">
      <c r="A5264" s="38">
        <v>40630</v>
      </c>
      <c r="B5264" s="38">
        <v>47935</v>
      </c>
      <c r="C5264" s="131">
        <v>240</v>
      </c>
      <c r="D5264" s="39">
        <v>8.5600000000000009E-2</v>
      </c>
      <c r="E5264" s="39">
        <v>7.9100000000000004E-2</v>
      </c>
      <c r="F5264" s="40">
        <v>117771.61</v>
      </c>
      <c r="G5264" s="40">
        <v>117771.61</v>
      </c>
      <c r="H5264" s="40">
        <v>52296.77</v>
      </c>
      <c r="I5264" s="40">
        <v>62405.4</v>
      </c>
      <c r="J5264" s="67">
        <f t="shared" si="246"/>
        <v>0.44405243334959926</v>
      </c>
      <c r="K5264" s="39">
        <f t="shared" si="247"/>
        <v>0.52988491878475641</v>
      </c>
      <c r="L5264" s="2" t="str">
        <f t="shared" si="248"/>
        <v>AA</v>
      </c>
      <c r="M5264" s="2" t="s">
        <v>1228</v>
      </c>
      <c r="N5264" s="2" t="s">
        <v>424</v>
      </c>
      <c r="O5264" s="2" t="s">
        <v>70</v>
      </c>
    </row>
    <row r="5265" spans="1:15">
      <c r="A5265" s="38">
        <v>40241</v>
      </c>
      <c r="B5265" s="38">
        <v>45081</v>
      </c>
      <c r="C5265" s="131">
        <v>159</v>
      </c>
      <c r="D5265" s="39">
        <v>8.5600000000000009E-2</v>
      </c>
      <c r="E5265" s="39">
        <v>7.9100000000000004E-2</v>
      </c>
      <c r="F5265" s="40">
        <v>114890.51</v>
      </c>
      <c r="G5265" s="40">
        <v>114890.51</v>
      </c>
      <c r="H5265" s="40">
        <v>35260.120000000003</v>
      </c>
      <c r="I5265" s="40">
        <v>60886.5</v>
      </c>
      <c r="J5265" s="67">
        <f t="shared" si="246"/>
        <v>0.30690193646107067</v>
      </c>
      <c r="K5265" s="39">
        <f t="shared" si="247"/>
        <v>0.52995238684204637</v>
      </c>
      <c r="L5265" s="2" t="str">
        <f t="shared" si="248"/>
        <v>AA</v>
      </c>
      <c r="M5265" s="2" t="s">
        <v>1432</v>
      </c>
      <c r="N5265" s="2" t="s">
        <v>424</v>
      </c>
      <c r="O5265" s="2" t="s">
        <v>70</v>
      </c>
    </row>
    <row r="5266" spans="1:15">
      <c r="A5266" s="42">
        <v>40403</v>
      </c>
      <c r="B5266" s="42">
        <v>46035</v>
      </c>
      <c r="C5266" s="130">
        <v>185</v>
      </c>
      <c r="D5266" s="43">
        <v>8.5600000000000009E-2</v>
      </c>
      <c r="E5266" s="43">
        <v>7.9100000000000004E-2</v>
      </c>
      <c r="F5266" s="44">
        <v>105000</v>
      </c>
      <c r="G5266" s="44">
        <v>105000</v>
      </c>
      <c r="H5266" s="44">
        <v>38626</v>
      </c>
      <c r="I5266" s="44">
        <v>55744.37</v>
      </c>
      <c r="J5266" s="68">
        <f t="shared" si="246"/>
        <v>0.36786666666666668</v>
      </c>
      <c r="K5266" s="43">
        <f t="shared" si="247"/>
        <v>0.53089876190476193</v>
      </c>
      <c r="L5266" s="41" t="str">
        <f t="shared" si="248"/>
        <v>AA</v>
      </c>
      <c r="M5266" s="41" t="s">
        <v>714</v>
      </c>
      <c r="N5266" s="41" t="s">
        <v>416</v>
      </c>
      <c r="O5266" s="41" t="s">
        <v>70</v>
      </c>
    </row>
    <row r="5267" spans="1:15">
      <c r="A5267" s="42">
        <v>40389</v>
      </c>
      <c r="B5267" s="42">
        <v>44042</v>
      </c>
      <c r="C5267" s="130">
        <v>120</v>
      </c>
      <c r="D5267" s="43">
        <v>8.5600000000000009E-2</v>
      </c>
      <c r="E5267" s="43">
        <v>8.5600000000000009E-2</v>
      </c>
      <c r="F5267" s="44">
        <v>132500</v>
      </c>
      <c r="G5267" s="44">
        <v>132500</v>
      </c>
      <c r="H5267" s="44">
        <v>46641.54</v>
      </c>
      <c r="I5267" s="44">
        <v>70413.740000000005</v>
      </c>
      <c r="J5267" s="68">
        <f t="shared" si="246"/>
        <v>0.35201162264150943</v>
      </c>
      <c r="K5267" s="43">
        <f t="shared" si="247"/>
        <v>0.53142445283018869</v>
      </c>
      <c r="L5267" s="41" t="str">
        <f t="shared" si="248"/>
        <v>AA</v>
      </c>
      <c r="M5267" s="41" t="s">
        <v>922</v>
      </c>
      <c r="N5267" s="41" t="s">
        <v>417</v>
      </c>
      <c r="O5267" s="41" t="s">
        <v>70</v>
      </c>
    </row>
    <row r="5268" spans="1:15">
      <c r="A5268" s="38">
        <v>40148</v>
      </c>
      <c r="B5268" s="38">
        <v>45627</v>
      </c>
      <c r="C5268" s="131">
        <v>180</v>
      </c>
      <c r="D5268" s="39">
        <v>8.5600000000000009E-2</v>
      </c>
      <c r="E5268" s="39">
        <v>7.9100000000000004E-2</v>
      </c>
      <c r="F5268" s="40">
        <v>112500</v>
      </c>
      <c r="G5268" s="40">
        <v>112500</v>
      </c>
      <c r="H5268" s="40">
        <v>30092.78</v>
      </c>
      <c r="I5268" s="40">
        <v>59825.71</v>
      </c>
      <c r="J5268" s="67">
        <f t="shared" si="246"/>
        <v>0.26749137777777776</v>
      </c>
      <c r="K5268" s="39">
        <f t="shared" si="247"/>
        <v>0.53178408888888884</v>
      </c>
      <c r="L5268" s="2" t="str">
        <f t="shared" si="248"/>
        <v>AA</v>
      </c>
      <c r="M5268" s="2" t="s">
        <v>645</v>
      </c>
      <c r="N5268" s="2" t="s">
        <v>422</v>
      </c>
      <c r="O5268" s="2" t="s">
        <v>70</v>
      </c>
    </row>
    <row r="5269" spans="1:15">
      <c r="A5269" s="42">
        <v>40043</v>
      </c>
      <c r="B5269" s="42">
        <v>49174</v>
      </c>
      <c r="C5269" s="130">
        <v>300</v>
      </c>
      <c r="D5269" s="43">
        <v>8.5600000000000009E-2</v>
      </c>
      <c r="E5269" s="43">
        <v>8.09E-2</v>
      </c>
      <c r="F5269" s="44">
        <v>90200</v>
      </c>
      <c r="G5269" s="44">
        <v>90200</v>
      </c>
      <c r="H5269" s="44">
        <v>38757.99</v>
      </c>
      <c r="I5269" s="44">
        <v>47999.99</v>
      </c>
      <c r="J5269" s="68">
        <f t="shared" si="246"/>
        <v>0.42968946784922391</v>
      </c>
      <c r="K5269" s="43">
        <f t="shared" si="247"/>
        <v>0.5321506651884701</v>
      </c>
      <c r="L5269" s="41" t="str">
        <f t="shared" si="248"/>
        <v>AA</v>
      </c>
      <c r="M5269" s="41" t="s">
        <v>593</v>
      </c>
      <c r="N5269" s="41" t="s">
        <v>427</v>
      </c>
      <c r="O5269" s="41" t="s">
        <v>70</v>
      </c>
    </row>
    <row r="5270" spans="1:15">
      <c r="A5270" s="38">
        <v>40233</v>
      </c>
      <c r="B5270" s="38">
        <v>51190</v>
      </c>
      <c r="C5270" s="131">
        <v>360</v>
      </c>
      <c r="D5270" s="39">
        <v>8.5600000000000009E-2</v>
      </c>
      <c r="E5270" s="39">
        <v>7.9100000000000004E-2</v>
      </c>
      <c r="F5270" s="40">
        <v>140922.9</v>
      </c>
      <c r="G5270" s="40">
        <v>140922.9</v>
      </c>
      <c r="H5270" s="40">
        <v>64620.13</v>
      </c>
      <c r="I5270" s="40">
        <v>74999.990000000005</v>
      </c>
      <c r="J5270" s="67">
        <f t="shared" si="246"/>
        <v>0.45854953311349683</v>
      </c>
      <c r="K5270" s="39">
        <f t="shared" si="247"/>
        <v>0.53220583737632432</v>
      </c>
      <c r="L5270" s="2" t="str">
        <f t="shared" si="248"/>
        <v>AA</v>
      </c>
      <c r="M5270" s="2" t="s">
        <v>525</v>
      </c>
      <c r="N5270" s="2" t="s">
        <v>430</v>
      </c>
      <c r="O5270" s="2" t="s">
        <v>70</v>
      </c>
    </row>
    <row r="5271" spans="1:15">
      <c r="A5271" s="42">
        <v>40372</v>
      </c>
      <c r="B5271" s="42">
        <v>51330</v>
      </c>
      <c r="C5271" s="130">
        <v>360</v>
      </c>
      <c r="D5271" s="43">
        <v>8.5600000000000009E-2</v>
      </c>
      <c r="E5271" s="43">
        <v>7.9100000000000004E-2</v>
      </c>
      <c r="F5271" s="44">
        <v>110000</v>
      </c>
      <c r="G5271" s="44">
        <v>110000</v>
      </c>
      <c r="H5271" s="44">
        <v>51250.29</v>
      </c>
      <c r="I5271" s="44">
        <v>58555.839999999997</v>
      </c>
      <c r="J5271" s="68">
        <f t="shared" si="246"/>
        <v>0.46591172727272728</v>
      </c>
      <c r="K5271" s="43">
        <f t="shared" si="247"/>
        <v>0.53232581818181812</v>
      </c>
      <c r="L5271" s="41" t="str">
        <f t="shared" si="248"/>
        <v>AA</v>
      </c>
      <c r="M5271" s="41" t="s">
        <v>1146</v>
      </c>
      <c r="N5271" s="41" t="s">
        <v>422</v>
      </c>
      <c r="O5271" s="41" t="s">
        <v>70</v>
      </c>
    </row>
    <row r="5272" spans="1:15">
      <c r="A5272" s="38">
        <v>40630</v>
      </c>
      <c r="B5272" s="38">
        <v>51588</v>
      </c>
      <c r="C5272" s="131">
        <v>360</v>
      </c>
      <c r="D5272" s="39">
        <v>8.5600000000000009E-2</v>
      </c>
      <c r="E5272" s="39">
        <v>8.5600000000000009E-2</v>
      </c>
      <c r="F5272" s="40">
        <v>131400</v>
      </c>
      <c r="G5272" s="40">
        <v>131400</v>
      </c>
      <c r="H5272" s="40">
        <v>62582.32</v>
      </c>
      <c r="I5272" s="40">
        <v>69999.990000000005</v>
      </c>
      <c r="J5272" s="67">
        <f t="shared" si="246"/>
        <v>0.47627336377473362</v>
      </c>
      <c r="K5272" s="39">
        <f t="shared" si="247"/>
        <v>0.5327244292237443</v>
      </c>
      <c r="L5272" s="2" t="str">
        <f t="shared" si="248"/>
        <v>AA</v>
      </c>
      <c r="M5272" s="2" t="s">
        <v>470</v>
      </c>
      <c r="N5272" s="2" t="s">
        <v>424</v>
      </c>
      <c r="O5272" s="2" t="s">
        <v>70</v>
      </c>
    </row>
    <row r="5273" spans="1:15">
      <c r="A5273" s="38">
        <v>40749</v>
      </c>
      <c r="B5273" s="38">
        <v>46228</v>
      </c>
      <c r="C5273" s="131">
        <v>180</v>
      </c>
      <c r="D5273" s="39">
        <v>8.5600000000000009E-2</v>
      </c>
      <c r="E5273" s="39">
        <v>7.9100000000000004E-2</v>
      </c>
      <c r="F5273" s="40">
        <v>117625</v>
      </c>
      <c r="G5273" s="40">
        <v>117625</v>
      </c>
      <c r="H5273" s="40">
        <v>50906.17</v>
      </c>
      <c r="I5273" s="40">
        <v>62700</v>
      </c>
      <c r="J5273" s="67">
        <f t="shared" si="246"/>
        <v>0.43278359192348564</v>
      </c>
      <c r="K5273" s="39">
        <f t="shared" si="247"/>
        <v>0.53304994686503715</v>
      </c>
      <c r="L5273" s="2" t="str">
        <f t="shared" si="248"/>
        <v>AA</v>
      </c>
      <c r="M5273" s="2" t="s">
        <v>1245</v>
      </c>
      <c r="N5273" s="2" t="s">
        <v>422</v>
      </c>
      <c r="O5273" s="2" t="s">
        <v>70</v>
      </c>
    </row>
    <row r="5274" spans="1:15">
      <c r="A5274" s="42">
        <v>40833</v>
      </c>
      <c r="B5274" s="42">
        <v>51791</v>
      </c>
      <c r="C5274" s="130">
        <v>360</v>
      </c>
      <c r="D5274" s="43">
        <v>8.5600000000000009E-2</v>
      </c>
      <c r="E5274" s="43">
        <v>8.09E-2</v>
      </c>
      <c r="F5274" s="44">
        <v>97994.7</v>
      </c>
      <c r="G5274" s="44">
        <v>97994.7</v>
      </c>
      <c r="H5274" s="44">
        <v>48780.37</v>
      </c>
      <c r="I5274" s="44">
        <v>52259.91</v>
      </c>
      <c r="J5274" s="68">
        <f t="shared" si="246"/>
        <v>0.49778579861972133</v>
      </c>
      <c r="K5274" s="43">
        <f t="shared" si="247"/>
        <v>0.53329322912361588</v>
      </c>
      <c r="L5274" s="41" t="str">
        <f t="shared" si="248"/>
        <v>AA</v>
      </c>
      <c r="M5274" s="41" t="s">
        <v>520</v>
      </c>
      <c r="N5274" s="41" t="s">
        <v>429</v>
      </c>
      <c r="O5274" s="41" t="s">
        <v>70</v>
      </c>
    </row>
    <row r="5275" spans="1:15">
      <c r="A5275" s="38">
        <v>40785</v>
      </c>
      <c r="B5275" s="38">
        <v>51743</v>
      </c>
      <c r="C5275" s="131">
        <v>360</v>
      </c>
      <c r="D5275" s="39">
        <v>8.5600000000000009E-2</v>
      </c>
      <c r="E5275" s="39">
        <v>7.9100000000000004E-2</v>
      </c>
      <c r="F5275" s="40">
        <v>150000</v>
      </c>
      <c r="G5275" s="40">
        <v>150000</v>
      </c>
      <c r="H5275" s="40">
        <v>72292.66</v>
      </c>
      <c r="I5275" s="40">
        <v>79999.97</v>
      </c>
      <c r="J5275" s="67">
        <f t="shared" si="246"/>
        <v>0.48195106666666671</v>
      </c>
      <c r="K5275" s="39">
        <f t="shared" si="247"/>
        <v>0.53333313333333332</v>
      </c>
      <c r="L5275" s="2" t="str">
        <f t="shared" si="248"/>
        <v>AA</v>
      </c>
      <c r="M5275" s="2" t="s">
        <v>509</v>
      </c>
      <c r="N5275" s="2" t="s">
        <v>430</v>
      </c>
      <c r="O5275" s="2" t="s">
        <v>70</v>
      </c>
    </row>
    <row r="5276" spans="1:15">
      <c r="A5276" s="38">
        <v>40683</v>
      </c>
      <c r="B5276" s="38">
        <v>45950</v>
      </c>
      <c r="C5276" s="131">
        <v>173</v>
      </c>
      <c r="D5276" s="39">
        <v>8.5600000000000009E-2</v>
      </c>
      <c r="E5276" s="39">
        <v>8.5600000000000009E-2</v>
      </c>
      <c r="F5276" s="40">
        <v>150000</v>
      </c>
      <c r="G5276" s="40">
        <v>150000</v>
      </c>
      <c r="H5276" s="40">
        <v>60679.11</v>
      </c>
      <c r="I5276" s="40">
        <v>79999.990000000005</v>
      </c>
      <c r="J5276" s="67">
        <f t="shared" si="246"/>
        <v>0.40452739999999998</v>
      </c>
      <c r="K5276" s="39">
        <f t="shared" si="247"/>
        <v>0.53333326666666669</v>
      </c>
      <c r="L5276" s="2" t="str">
        <f t="shared" si="248"/>
        <v>AA</v>
      </c>
      <c r="M5276" s="2" t="s">
        <v>457</v>
      </c>
      <c r="N5276" s="2" t="s">
        <v>419</v>
      </c>
      <c r="O5276" s="2" t="s">
        <v>70</v>
      </c>
    </row>
    <row r="5277" spans="1:15">
      <c r="A5277" s="38">
        <v>40571</v>
      </c>
      <c r="B5277" s="38">
        <v>49549</v>
      </c>
      <c r="C5277" s="131">
        <v>295</v>
      </c>
      <c r="D5277" s="39">
        <v>8.5600000000000009E-2</v>
      </c>
      <c r="E5277" s="39">
        <v>7.9100000000000004E-2</v>
      </c>
      <c r="F5277" s="40">
        <v>150000</v>
      </c>
      <c r="G5277" s="40">
        <v>150000</v>
      </c>
      <c r="H5277" s="40">
        <v>68571.34</v>
      </c>
      <c r="I5277" s="40">
        <v>79999.990000000005</v>
      </c>
      <c r="J5277" s="67">
        <f t="shared" si="246"/>
        <v>0.45714226666666663</v>
      </c>
      <c r="K5277" s="39">
        <f t="shared" si="247"/>
        <v>0.53333326666666669</v>
      </c>
      <c r="L5277" s="2" t="str">
        <f t="shared" si="248"/>
        <v>AA</v>
      </c>
      <c r="M5277" s="2" t="s">
        <v>573</v>
      </c>
      <c r="N5277" s="2" t="s">
        <v>421</v>
      </c>
      <c r="O5277" s="2" t="s">
        <v>70</v>
      </c>
    </row>
    <row r="5278" spans="1:15">
      <c r="A5278" s="42">
        <v>40077</v>
      </c>
      <c r="B5278" s="42">
        <v>49208</v>
      </c>
      <c r="C5278" s="130">
        <v>300</v>
      </c>
      <c r="D5278" s="43">
        <v>8.5600000000000009E-2</v>
      </c>
      <c r="E5278" s="43">
        <v>8.09E-2</v>
      </c>
      <c r="F5278" s="44">
        <v>150000</v>
      </c>
      <c r="G5278" s="44">
        <v>150000</v>
      </c>
      <c r="H5278" s="44">
        <v>64920.29</v>
      </c>
      <c r="I5278" s="44">
        <v>79999.990000000005</v>
      </c>
      <c r="J5278" s="68">
        <f t="shared" si="246"/>
        <v>0.43280193333333333</v>
      </c>
      <c r="K5278" s="43">
        <f t="shared" si="247"/>
        <v>0.53333326666666669</v>
      </c>
      <c r="L5278" s="41" t="str">
        <f t="shared" si="248"/>
        <v>AA</v>
      </c>
      <c r="M5278" s="41" t="s">
        <v>974</v>
      </c>
      <c r="N5278" s="41" t="s">
        <v>416</v>
      </c>
      <c r="O5278" s="41" t="s">
        <v>70</v>
      </c>
    </row>
    <row r="5279" spans="1:15">
      <c r="A5279" s="38">
        <v>40240</v>
      </c>
      <c r="B5279" s="38">
        <v>51198</v>
      </c>
      <c r="C5279" s="131">
        <v>360</v>
      </c>
      <c r="D5279" s="39">
        <v>8.5600000000000009E-2</v>
      </c>
      <c r="E5279" s="39">
        <v>7.9100000000000004E-2</v>
      </c>
      <c r="F5279" s="40">
        <v>150000</v>
      </c>
      <c r="G5279" s="40">
        <v>150000</v>
      </c>
      <c r="H5279" s="40">
        <v>52858.2</v>
      </c>
      <c r="I5279" s="40">
        <v>79999.990000000005</v>
      </c>
      <c r="J5279" s="67">
        <f t="shared" si="246"/>
        <v>0.35238799999999998</v>
      </c>
      <c r="K5279" s="39">
        <f t="shared" si="247"/>
        <v>0.53333326666666669</v>
      </c>
      <c r="L5279" s="2" t="str">
        <f t="shared" si="248"/>
        <v>AA</v>
      </c>
      <c r="M5279" s="2" t="s">
        <v>958</v>
      </c>
      <c r="N5279" s="2" t="s">
        <v>416</v>
      </c>
      <c r="O5279" s="2" t="s">
        <v>70</v>
      </c>
    </row>
    <row r="5280" spans="1:15">
      <c r="A5280" s="38">
        <v>40777</v>
      </c>
      <c r="B5280" s="38">
        <v>51309</v>
      </c>
      <c r="C5280" s="131">
        <v>346</v>
      </c>
      <c r="D5280" s="39">
        <v>8.5600000000000009E-2</v>
      </c>
      <c r="E5280" s="39">
        <v>7.9100000000000004E-2</v>
      </c>
      <c r="F5280" s="40">
        <v>141000</v>
      </c>
      <c r="G5280" s="40">
        <v>141000</v>
      </c>
      <c r="H5280" s="40">
        <v>68486.2</v>
      </c>
      <c r="I5280" s="40">
        <v>75243</v>
      </c>
      <c r="J5280" s="67">
        <f t="shared" si="246"/>
        <v>0.48571773049645389</v>
      </c>
      <c r="K5280" s="39">
        <f t="shared" si="247"/>
        <v>0.53363829787234041</v>
      </c>
      <c r="L5280" s="2" t="str">
        <f t="shared" si="248"/>
        <v>AA</v>
      </c>
      <c r="M5280" s="2" t="s">
        <v>645</v>
      </c>
      <c r="N5280" s="2" t="s">
        <v>422</v>
      </c>
      <c r="O5280" s="2" t="s">
        <v>70</v>
      </c>
    </row>
    <row r="5281" spans="1:15">
      <c r="A5281" s="38">
        <v>40156</v>
      </c>
      <c r="B5281" s="38">
        <v>51113</v>
      </c>
      <c r="C5281" s="131">
        <v>360</v>
      </c>
      <c r="D5281" s="39">
        <v>8.5600000000000009E-2</v>
      </c>
      <c r="E5281" s="39">
        <v>8.5600000000000009E-2</v>
      </c>
      <c r="F5281" s="40">
        <v>150000</v>
      </c>
      <c r="G5281" s="40">
        <v>150000</v>
      </c>
      <c r="H5281" s="40">
        <v>73300.490000000005</v>
      </c>
      <c r="I5281" s="40">
        <v>80076.56</v>
      </c>
      <c r="J5281" s="67">
        <f t="shared" si="246"/>
        <v>0.48866993333333336</v>
      </c>
      <c r="K5281" s="39">
        <f t="shared" si="247"/>
        <v>0.53384373333333335</v>
      </c>
      <c r="L5281" s="2" t="str">
        <f t="shared" si="248"/>
        <v>AA</v>
      </c>
      <c r="M5281" s="2" t="s">
        <v>471</v>
      </c>
      <c r="N5281" s="2" t="s">
        <v>424</v>
      </c>
      <c r="O5281" s="2" t="s">
        <v>70</v>
      </c>
    </row>
    <row r="5282" spans="1:15">
      <c r="A5282" s="38">
        <v>40296</v>
      </c>
      <c r="B5282" s="38">
        <v>51254</v>
      </c>
      <c r="C5282" s="131">
        <v>360</v>
      </c>
      <c r="D5282" s="39">
        <v>8.5600000000000009E-2</v>
      </c>
      <c r="E5282" s="39">
        <v>7.9100000000000004E-2</v>
      </c>
      <c r="F5282" s="40">
        <v>118000</v>
      </c>
      <c r="G5282" s="40">
        <v>118000</v>
      </c>
      <c r="H5282" s="40">
        <v>45364.58</v>
      </c>
      <c r="I5282" s="40">
        <v>63000</v>
      </c>
      <c r="J5282" s="67">
        <f t="shared" si="246"/>
        <v>0.384445593220339</v>
      </c>
      <c r="K5282" s="39">
        <f t="shared" si="247"/>
        <v>0.53389830508474578</v>
      </c>
      <c r="L5282" s="2" t="str">
        <f t="shared" si="248"/>
        <v>AA</v>
      </c>
      <c r="M5282" s="2" t="s">
        <v>823</v>
      </c>
      <c r="N5282" s="2" t="s">
        <v>422</v>
      </c>
      <c r="O5282" s="2" t="s">
        <v>70</v>
      </c>
    </row>
    <row r="5283" spans="1:15">
      <c r="A5283" s="42">
        <v>40233</v>
      </c>
      <c r="B5283" s="42">
        <v>47538</v>
      </c>
      <c r="C5283" s="130">
        <v>240</v>
      </c>
      <c r="D5283" s="43">
        <v>8.5600000000000009E-2</v>
      </c>
      <c r="E5283" s="43">
        <v>7.9100000000000004E-2</v>
      </c>
      <c r="F5283" s="44">
        <v>91000</v>
      </c>
      <c r="G5283" s="44">
        <v>91000</v>
      </c>
      <c r="H5283" s="44">
        <v>34912.03</v>
      </c>
      <c r="I5283" s="44">
        <v>48657.53</v>
      </c>
      <c r="J5283" s="68">
        <f t="shared" si="246"/>
        <v>0.38364868131868129</v>
      </c>
      <c r="K5283" s="43">
        <f t="shared" si="247"/>
        <v>0.53469813186813187</v>
      </c>
      <c r="L5283" s="41" t="str">
        <f t="shared" si="248"/>
        <v>AA</v>
      </c>
      <c r="M5283" s="41" t="s">
        <v>584</v>
      </c>
      <c r="N5283" s="41" t="s">
        <v>417</v>
      </c>
      <c r="O5283" s="41" t="s">
        <v>70</v>
      </c>
    </row>
    <row r="5284" spans="1:15">
      <c r="A5284" s="42">
        <v>40800</v>
      </c>
      <c r="B5284" s="42">
        <v>47375</v>
      </c>
      <c r="C5284" s="130">
        <v>216</v>
      </c>
      <c r="D5284" s="43">
        <v>8.5600000000000009E-2</v>
      </c>
      <c r="E5284" s="43">
        <v>7.9100000000000004E-2</v>
      </c>
      <c r="F5284" s="44">
        <v>150000</v>
      </c>
      <c r="G5284" s="44">
        <v>150000</v>
      </c>
      <c r="H5284" s="44">
        <v>66282.490000000005</v>
      </c>
      <c r="I5284" s="44">
        <v>80306.649999999994</v>
      </c>
      <c r="J5284" s="68">
        <f t="shared" si="246"/>
        <v>0.44188326666666672</v>
      </c>
      <c r="K5284" s="43">
        <f t="shared" si="247"/>
        <v>0.53537766666666664</v>
      </c>
      <c r="L5284" s="41" t="str">
        <f t="shared" si="248"/>
        <v>AA</v>
      </c>
      <c r="M5284" s="41" t="s">
        <v>716</v>
      </c>
      <c r="N5284" s="41" t="s">
        <v>417</v>
      </c>
      <c r="O5284" s="41" t="s">
        <v>70</v>
      </c>
    </row>
    <row r="5285" spans="1:15">
      <c r="A5285" s="38">
        <v>40126</v>
      </c>
      <c r="B5285" s="38">
        <v>47431</v>
      </c>
      <c r="C5285" s="131">
        <v>240</v>
      </c>
      <c r="D5285" s="39">
        <v>8.5600000000000009E-2</v>
      </c>
      <c r="E5285" s="39">
        <v>7.9100000000000004E-2</v>
      </c>
      <c r="F5285" s="40">
        <v>140000</v>
      </c>
      <c r="G5285" s="40">
        <v>140000</v>
      </c>
      <c r="H5285" s="40">
        <v>30819.45</v>
      </c>
      <c r="I5285" s="40">
        <v>74999.990000000005</v>
      </c>
      <c r="J5285" s="67">
        <f t="shared" si="246"/>
        <v>0.22013892857142858</v>
      </c>
      <c r="K5285" s="39">
        <f t="shared" si="247"/>
        <v>0.53571421428571431</v>
      </c>
      <c r="L5285" s="2" t="str">
        <f t="shared" si="248"/>
        <v>AA</v>
      </c>
      <c r="M5285" s="2" t="s">
        <v>848</v>
      </c>
      <c r="N5285" s="2" t="s">
        <v>417</v>
      </c>
      <c r="O5285" s="2" t="s">
        <v>70</v>
      </c>
    </row>
    <row r="5286" spans="1:15">
      <c r="A5286" s="42">
        <v>40675</v>
      </c>
      <c r="B5286" s="42">
        <v>51633</v>
      </c>
      <c r="C5286" s="130">
        <v>360</v>
      </c>
      <c r="D5286" s="43">
        <v>8.5600000000000009E-2</v>
      </c>
      <c r="E5286" s="43">
        <v>8.09E-2</v>
      </c>
      <c r="F5286" s="44">
        <v>135000</v>
      </c>
      <c r="G5286" s="44">
        <v>135000</v>
      </c>
      <c r="H5286" s="44">
        <v>64860.23</v>
      </c>
      <c r="I5286" s="44">
        <v>72377.73</v>
      </c>
      <c r="J5286" s="68">
        <f t="shared" si="246"/>
        <v>0.48044614814814818</v>
      </c>
      <c r="K5286" s="43">
        <f t="shared" si="247"/>
        <v>0.53613133333333329</v>
      </c>
      <c r="L5286" s="41" t="str">
        <f t="shared" si="248"/>
        <v>AA</v>
      </c>
      <c r="M5286" s="41" t="s">
        <v>1008</v>
      </c>
      <c r="N5286" s="41" t="s">
        <v>423</v>
      </c>
      <c r="O5286" s="41" t="s">
        <v>70</v>
      </c>
    </row>
    <row r="5287" spans="1:15">
      <c r="A5287" s="38">
        <v>40003</v>
      </c>
      <c r="B5287" s="38">
        <v>50960</v>
      </c>
      <c r="C5287" s="131">
        <v>360</v>
      </c>
      <c r="D5287" s="39">
        <v>8.5600000000000009E-2</v>
      </c>
      <c r="E5287" s="39">
        <v>7.9100000000000004E-2</v>
      </c>
      <c r="F5287" s="40">
        <v>113000</v>
      </c>
      <c r="G5287" s="40">
        <v>113000</v>
      </c>
      <c r="H5287" s="40">
        <v>51252.36</v>
      </c>
      <c r="I5287" s="40">
        <v>60600</v>
      </c>
      <c r="J5287" s="67">
        <f t="shared" si="246"/>
        <v>0.45356070796460179</v>
      </c>
      <c r="K5287" s="39">
        <f t="shared" si="247"/>
        <v>0.536283185840708</v>
      </c>
      <c r="L5287" s="2" t="str">
        <f t="shared" si="248"/>
        <v>AA</v>
      </c>
      <c r="M5287" s="2" t="s">
        <v>1241</v>
      </c>
      <c r="N5287" s="2" t="s">
        <v>422</v>
      </c>
      <c r="O5287" s="2" t="s">
        <v>70</v>
      </c>
    </row>
    <row r="5288" spans="1:15">
      <c r="A5288" s="38">
        <v>40413</v>
      </c>
      <c r="B5288" s="38">
        <v>46775</v>
      </c>
      <c r="C5288" s="131">
        <v>209</v>
      </c>
      <c r="D5288" s="39">
        <v>8.5600000000000009E-2</v>
      </c>
      <c r="E5288" s="39">
        <v>7.9100000000000004E-2</v>
      </c>
      <c r="F5288" s="40">
        <v>126000</v>
      </c>
      <c r="G5288" s="40">
        <v>126000</v>
      </c>
      <c r="H5288" s="40">
        <v>44011.66</v>
      </c>
      <c r="I5288" s="40">
        <v>67582.990000000005</v>
      </c>
      <c r="J5288" s="67">
        <f t="shared" si="246"/>
        <v>0.34929888888888894</v>
      </c>
      <c r="K5288" s="39">
        <f t="shared" si="247"/>
        <v>0.5363729365079366</v>
      </c>
      <c r="L5288" s="2" t="str">
        <f t="shared" si="248"/>
        <v>AA</v>
      </c>
      <c r="M5288" s="2" t="s">
        <v>616</v>
      </c>
      <c r="N5288" s="2" t="s">
        <v>424</v>
      </c>
      <c r="O5288" s="2" t="s">
        <v>70</v>
      </c>
    </row>
    <row r="5289" spans="1:15">
      <c r="A5289" s="38">
        <v>39973</v>
      </c>
      <c r="B5289" s="38">
        <v>49104</v>
      </c>
      <c r="C5289" s="131">
        <v>300</v>
      </c>
      <c r="D5289" s="39">
        <v>8.5600000000000009E-2</v>
      </c>
      <c r="E5289" s="39">
        <v>7.9100000000000004E-2</v>
      </c>
      <c r="F5289" s="40">
        <v>128000</v>
      </c>
      <c r="G5289" s="40">
        <v>128000</v>
      </c>
      <c r="H5289" s="40">
        <v>48712.67</v>
      </c>
      <c r="I5289" s="40">
        <v>68669.03</v>
      </c>
      <c r="J5289" s="67">
        <f t="shared" si="246"/>
        <v>0.38056773437499997</v>
      </c>
      <c r="K5289" s="39">
        <f t="shared" si="247"/>
        <v>0.53647679687499994</v>
      </c>
      <c r="L5289" s="2" t="str">
        <f t="shared" si="248"/>
        <v>AA</v>
      </c>
      <c r="M5289" s="2" t="s">
        <v>461</v>
      </c>
      <c r="N5289" s="2" t="s">
        <v>416</v>
      </c>
      <c r="O5289" s="2" t="s">
        <v>70</v>
      </c>
    </row>
    <row r="5290" spans="1:15">
      <c r="A5290" s="38">
        <v>40296</v>
      </c>
      <c r="B5290" s="38">
        <v>44040</v>
      </c>
      <c r="C5290" s="131">
        <v>123</v>
      </c>
      <c r="D5290" s="39">
        <v>8.5600000000000009E-2</v>
      </c>
      <c r="E5290" s="39">
        <v>8.09E-2</v>
      </c>
      <c r="F5290" s="40">
        <v>114000</v>
      </c>
      <c r="G5290" s="40">
        <v>114000</v>
      </c>
      <c r="H5290" s="40">
        <v>30626.22</v>
      </c>
      <c r="I5290" s="40">
        <v>61177.53</v>
      </c>
      <c r="J5290" s="67">
        <f t="shared" si="246"/>
        <v>0.26865105263157896</v>
      </c>
      <c r="K5290" s="39">
        <f t="shared" si="247"/>
        <v>0.53664500000000004</v>
      </c>
      <c r="L5290" s="2" t="str">
        <f t="shared" si="248"/>
        <v>AA</v>
      </c>
      <c r="M5290" s="2" t="s">
        <v>632</v>
      </c>
      <c r="N5290" s="2" t="s">
        <v>424</v>
      </c>
      <c r="O5290" s="2" t="s">
        <v>70</v>
      </c>
    </row>
    <row r="5291" spans="1:15">
      <c r="A5291" s="38">
        <v>40662</v>
      </c>
      <c r="B5291" s="38">
        <v>51620</v>
      </c>
      <c r="C5291" s="131">
        <v>360</v>
      </c>
      <c r="D5291" s="39">
        <v>8.5600000000000009E-2</v>
      </c>
      <c r="E5291" s="39">
        <v>8.5600000000000009E-2</v>
      </c>
      <c r="F5291" s="40">
        <v>146000</v>
      </c>
      <c r="G5291" s="40">
        <v>146000</v>
      </c>
      <c r="H5291" s="40">
        <v>41476.800000000003</v>
      </c>
      <c r="I5291" s="40">
        <v>78400</v>
      </c>
      <c r="J5291" s="67">
        <f t="shared" si="246"/>
        <v>0.28408767123287676</v>
      </c>
      <c r="K5291" s="39">
        <f t="shared" si="247"/>
        <v>0.53698630136986303</v>
      </c>
      <c r="L5291" s="2" t="str">
        <f t="shared" si="248"/>
        <v>AA</v>
      </c>
      <c r="M5291" s="2" t="s">
        <v>805</v>
      </c>
      <c r="N5291" s="2" t="s">
        <v>422</v>
      </c>
      <c r="O5291" s="2" t="s">
        <v>70</v>
      </c>
    </row>
    <row r="5292" spans="1:15">
      <c r="A5292" s="38">
        <v>40374</v>
      </c>
      <c r="B5292" s="38">
        <v>47679</v>
      </c>
      <c r="C5292" s="131">
        <v>240</v>
      </c>
      <c r="D5292" s="39">
        <v>8.5600000000000009E-2</v>
      </c>
      <c r="E5292" s="39">
        <v>8.5600000000000009E-2</v>
      </c>
      <c r="F5292" s="40">
        <v>143400</v>
      </c>
      <c r="G5292" s="40">
        <v>143400</v>
      </c>
      <c r="H5292" s="40">
        <v>73005.23</v>
      </c>
      <c r="I5292" s="40">
        <v>77040</v>
      </c>
      <c r="J5292" s="67">
        <f t="shared" si="246"/>
        <v>0.50910202231520219</v>
      </c>
      <c r="K5292" s="39">
        <f t="shared" si="247"/>
        <v>0.53723849372384935</v>
      </c>
      <c r="L5292" s="2" t="str">
        <f t="shared" si="248"/>
        <v>AA</v>
      </c>
      <c r="M5292" s="2" t="s">
        <v>457</v>
      </c>
      <c r="N5292" s="2" t="s">
        <v>419</v>
      </c>
      <c r="O5292" s="2" t="s">
        <v>70</v>
      </c>
    </row>
    <row r="5293" spans="1:15">
      <c r="A5293" s="42">
        <v>40648</v>
      </c>
      <c r="B5293" s="42">
        <v>51606</v>
      </c>
      <c r="C5293" s="130">
        <v>360</v>
      </c>
      <c r="D5293" s="43">
        <v>8.5600000000000009E-2</v>
      </c>
      <c r="E5293" s="43">
        <v>7.9100000000000004E-2</v>
      </c>
      <c r="F5293" s="44">
        <v>120000</v>
      </c>
      <c r="G5293" s="44">
        <v>120000</v>
      </c>
      <c r="H5293" s="44">
        <v>59687.94</v>
      </c>
      <c r="I5293" s="44">
        <v>64500</v>
      </c>
      <c r="J5293" s="68">
        <f t="shared" si="246"/>
        <v>0.49739949999999999</v>
      </c>
      <c r="K5293" s="43">
        <f t="shared" si="247"/>
        <v>0.53749999999999998</v>
      </c>
      <c r="L5293" s="41" t="str">
        <f t="shared" si="248"/>
        <v>AA</v>
      </c>
      <c r="M5293" s="41" t="s">
        <v>1055</v>
      </c>
      <c r="N5293" s="41" t="s">
        <v>418</v>
      </c>
      <c r="O5293" s="41" t="s">
        <v>70</v>
      </c>
    </row>
    <row r="5294" spans="1:15">
      <c r="A5294" s="38">
        <v>40394</v>
      </c>
      <c r="B5294" s="38">
        <v>47699</v>
      </c>
      <c r="C5294" s="131">
        <v>240</v>
      </c>
      <c r="D5294" s="39">
        <v>8.5600000000000009E-2</v>
      </c>
      <c r="E5294" s="39">
        <v>7.9100000000000004E-2</v>
      </c>
      <c r="F5294" s="40">
        <v>130000</v>
      </c>
      <c r="G5294" s="40">
        <v>130000</v>
      </c>
      <c r="H5294" s="40">
        <v>55981.9</v>
      </c>
      <c r="I5294" s="40">
        <v>69949.990000000005</v>
      </c>
      <c r="J5294" s="67">
        <f t="shared" si="246"/>
        <v>0.43063000000000001</v>
      </c>
      <c r="K5294" s="39">
        <f t="shared" si="247"/>
        <v>0.53807684615384621</v>
      </c>
      <c r="L5294" s="2" t="str">
        <f t="shared" si="248"/>
        <v>AA</v>
      </c>
      <c r="M5294" s="2" t="s">
        <v>564</v>
      </c>
      <c r="N5294" s="2" t="s">
        <v>417</v>
      </c>
      <c r="O5294" s="2" t="s">
        <v>70</v>
      </c>
    </row>
    <row r="5295" spans="1:15">
      <c r="A5295" s="38">
        <v>40739</v>
      </c>
      <c r="B5295" s="38">
        <v>45122</v>
      </c>
      <c r="C5295" s="131">
        <v>144</v>
      </c>
      <c r="D5295" s="39">
        <v>8.5600000000000009E-2</v>
      </c>
      <c r="E5295" s="39">
        <v>7.9100000000000004E-2</v>
      </c>
      <c r="F5295" s="40">
        <v>130000</v>
      </c>
      <c r="G5295" s="40">
        <v>130000</v>
      </c>
      <c r="H5295" s="40">
        <v>50224.08</v>
      </c>
      <c r="I5295" s="40">
        <v>69999.990000000005</v>
      </c>
      <c r="J5295" s="67">
        <f t="shared" si="246"/>
        <v>0.38633907692307695</v>
      </c>
      <c r="K5295" s="39">
        <f t="shared" si="247"/>
        <v>0.53846146153846153</v>
      </c>
      <c r="L5295" s="2" t="str">
        <f t="shared" si="248"/>
        <v>AA</v>
      </c>
      <c r="M5295" s="2" t="s">
        <v>1387</v>
      </c>
      <c r="N5295" s="2" t="s">
        <v>421</v>
      </c>
      <c r="O5295" s="2" t="s">
        <v>70</v>
      </c>
    </row>
    <row r="5296" spans="1:15">
      <c r="A5296" s="42">
        <v>40343</v>
      </c>
      <c r="B5296" s="42">
        <v>49474</v>
      </c>
      <c r="C5296" s="130">
        <v>300</v>
      </c>
      <c r="D5296" s="43">
        <v>8.5600000000000009E-2</v>
      </c>
      <c r="E5296" s="43">
        <v>7.9100000000000004E-2</v>
      </c>
      <c r="F5296" s="44">
        <v>130000</v>
      </c>
      <c r="G5296" s="44">
        <v>130000</v>
      </c>
      <c r="H5296" s="44">
        <v>58849.9</v>
      </c>
      <c r="I5296" s="44">
        <v>69999.990000000005</v>
      </c>
      <c r="J5296" s="68">
        <f t="shared" si="246"/>
        <v>0.45269153846153848</v>
      </c>
      <c r="K5296" s="43">
        <f t="shared" si="247"/>
        <v>0.53846146153846153</v>
      </c>
      <c r="L5296" s="41" t="str">
        <f t="shared" si="248"/>
        <v>AA</v>
      </c>
      <c r="M5296" s="41" t="s">
        <v>564</v>
      </c>
      <c r="N5296" s="41" t="s">
        <v>417</v>
      </c>
      <c r="O5296" s="41" t="s">
        <v>70</v>
      </c>
    </row>
    <row r="5297" spans="1:15">
      <c r="A5297" s="42">
        <v>40574</v>
      </c>
      <c r="B5297" s="42">
        <v>44227</v>
      </c>
      <c r="C5297" s="130">
        <v>120</v>
      </c>
      <c r="D5297" s="43">
        <v>8.5600000000000009E-2</v>
      </c>
      <c r="E5297" s="43">
        <v>7.9100000000000004E-2</v>
      </c>
      <c r="F5297" s="44">
        <v>130000</v>
      </c>
      <c r="G5297" s="44">
        <v>130000</v>
      </c>
      <c r="H5297" s="44">
        <v>39307.32</v>
      </c>
      <c r="I5297" s="44">
        <v>70000</v>
      </c>
      <c r="J5297" s="68">
        <f t="shared" si="246"/>
        <v>0.30236400000000002</v>
      </c>
      <c r="K5297" s="43">
        <f t="shared" si="247"/>
        <v>0.53846153846153844</v>
      </c>
      <c r="L5297" s="41" t="str">
        <f t="shared" si="248"/>
        <v>AA</v>
      </c>
      <c r="M5297" s="41" t="s">
        <v>475</v>
      </c>
      <c r="N5297" s="41" t="s">
        <v>427</v>
      </c>
      <c r="O5297" s="41" t="s">
        <v>70</v>
      </c>
    </row>
    <row r="5298" spans="1:15">
      <c r="A5298" s="38">
        <v>40072</v>
      </c>
      <c r="B5298" s="38">
        <v>49203</v>
      </c>
      <c r="C5298" s="131">
        <v>300</v>
      </c>
      <c r="D5298" s="39">
        <v>8.5600000000000009E-2</v>
      </c>
      <c r="E5298" s="39">
        <v>8.09E-2</v>
      </c>
      <c r="F5298" s="40">
        <v>102000</v>
      </c>
      <c r="G5298" s="40">
        <v>102000</v>
      </c>
      <c r="H5298" s="40">
        <v>46083.63</v>
      </c>
      <c r="I5298" s="40">
        <v>55000</v>
      </c>
      <c r="J5298" s="67">
        <f t="shared" si="246"/>
        <v>0.45180029411764705</v>
      </c>
      <c r="K5298" s="39">
        <f t="shared" si="247"/>
        <v>0.53921568627450978</v>
      </c>
      <c r="L5298" s="2" t="str">
        <f t="shared" si="248"/>
        <v>AA</v>
      </c>
      <c r="M5298" s="2" t="s">
        <v>1160</v>
      </c>
      <c r="N5298" s="2" t="s">
        <v>422</v>
      </c>
      <c r="O5298" s="2" t="s">
        <v>70</v>
      </c>
    </row>
    <row r="5299" spans="1:15">
      <c r="A5299" s="38">
        <v>40807</v>
      </c>
      <c r="B5299" s="38">
        <v>51765</v>
      </c>
      <c r="C5299" s="131">
        <v>360</v>
      </c>
      <c r="D5299" s="39">
        <v>8.5600000000000009E-2</v>
      </c>
      <c r="E5299" s="39">
        <v>7.9100000000000004E-2</v>
      </c>
      <c r="F5299" s="40">
        <v>150000</v>
      </c>
      <c r="G5299" s="40">
        <v>150000</v>
      </c>
      <c r="H5299" s="40">
        <v>73006.899999999994</v>
      </c>
      <c r="I5299" s="40">
        <v>80949.990000000005</v>
      </c>
      <c r="J5299" s="67">
        <f t="shared" si="246"/>
        <v>0.48671266666666663</v>
      </c>
      <c r="K5299" s="39">
        <f t="shared" si="247"/>
        <v>0.5396666</v>
      </c>
      <c r="L5299" s="2" t="str">
        <f t="shared" si="248"/>
        <v>AA</v>
      </c>
      <c r="M5299" s="2" t="s">
        <v>454</v>
      </c>
      <c r="N5299" s="2" t="s">
        <v>416</v>
      </c>
      <c r="O5299" s="2" t="s">
        <v>70</v>
      </c>
    </row>
    <row r="5300" spans="1:15">
      <c r="A5300" s="42">
        <v>40233</v>
      </c>
      <c r="B5300" s="42">
        <v>51190</v>
      </c>
      <c r="C5300" s="130">
        <v>360</v>
      </c>
      <c r="D5300" s="43">
        <v>8.5600000000000009E-2</v>
      </c>
      <c r="E5300" s="43">
        <v>8.09E-2</v>
      </c>
      <c r="F5300" s="44">
        <v>150000</v>
      </c>
      <c r="G5300" s="44">
        <v>150000</v>
      </c>
      <c r="H5300" s="44">
        <v>69789.75</v>
      </c>
      <c r="I5300" s="44">
        <v>80999.990000000005</v>
      </c>
      <c r="J5300" s="68">
        <f t="shared" si="246"/>
        <v>0.46526499999999998</v>
      </c>
      <c r="K5300" s="43">
        <f t="shared" si="247"/>
        <v>0.5399999333333334</v>
      </c>
      <c r="L5300" s="41" t="str">
        <f t="shared" si="248"/>
        <v>AA</v>
      </c>
      <c r="M5300" s="41" t="s">
        <v>564</v>
      </c>
      <c r="N5300" s="41" t="s">
        <v>417</v>
      </c>
      <c r="O5300" s="41" t="s">
        <v>70</v>
      </c>
    </row>
    <row r="5301" spans="1:15">
      <c r="A5301" s="42">
        <v>40746</v>
      </c>
      <c r="B5301" s="42">
        <v>51704</v>
      </c>
      <c r="C5301" s="130">
        <v>360</v>
      </c>
      <c r="D5301" s="43">
        <v>8.5600000000000009E-2</v>
      </c>
      <c r="E5301" s="43">
        <v>7.9100000000000004E-2</v>
      </c>
      <c r="F5301" s="44">
        <v>131000</v>
      </c>
      <c r="G5301" s="44">
        <v>131000</v>
      </c>
      <c r="H5301" s="44">
        <v>63561.06</v>
      </c>
      <c r="I5301" s="44">
        <v>70744.59</v>
      </c>
      <c r="J5301" s="68">
        <f t="shared" si="246"/>
        <v>0.48519893129770991</v>
      </c>
      <c r="K5301" s="43">
        <f t="shared" si="247"/>
        <v>0.54003503816793885</v>
      </c>
      <c r="L5301" s="41" t="str">
        <f t="shared" si="248"/>
        <v>AA</v>
      </c>
      <c r="M5301" s="41" t="s">
        <v>697</v>
      </c>
      <c r="N5301" s="41" t="s">
        <v>417</v>
      </c>
      <c r="O5301" s="41" t="s">
        <v>70</v>
      </c>
    </row>
    <row r="5302" spans="1:15">
      <c r="A5302" s="42">
        <v>40134</v>
      </c>
      <c r="B5302" s="42">
        <v>45613</v>
      </c>
      <c r="C5302" s="130">
        <v>180</v>
      </c>
      <c r="D5302" s="43">
        <v>8.5600000000000009E-2</v>
      </c>
      <c r="E5302" s="43">
        <v>7.9100000000000004E-2</v>
      </c>
      <c r="F5302" s="44">
        <v>111000</v>
      </c>
      <c r="G5302" s="44">
        <v>111000</v>
      </c>
      <c r="H5302" s="44">
        <v>40397.440000000002</v>
      </c>
      <c r="I5302" s="44">
        <v>59999.99</v>
      </c>
      <c r="J5302" s="68">
        <f t="shared" si="246"/>
        <v>0.36394090090090092</v>
      </c>
      <c r="K5302" s="43">
        <f t="shared" si="247"/>
        <v>0.5405404504504504</v>
      </c>
      <c r="L5302" s="41" t="str">
        <f t="shared" si="248"/>
        <v>AA</v>
      </c>
      <c r="M5302" s="41" t="s">
        <v>1260</v>
      </c>
      <c r="N5302" s="41" t="s">
        <v>427</v>
      </c>
      <c r="O5302" s="41" t="s">
        <v>70</v>
      </c>
    </row>
    <row r="5303" spans="1:15">
      <c r="A5303" s="42">
        <v>40161</v>
      </c>
      <c r="B5303" s="42">
        <v>51118</v>
      </c>
      <c r="C5303" s="130">
        <v>360</v>
      </c>
      <c r="D5303" s="43">
        <v>8.5600000000000009E-2</v>
      </c>
      <c r="E5303" s="43">
        <v>8.5600000000000009E-2</v>
      </c>
      <c r="F5303" s="44">
        <v>99900</v>
      </c>
      <c r="G5303" s="44">
        <v>99900</v>
      </c>
      <c r="H5303" s="44">
        <v>48297.06</v>
      </c>
      <c r="I5303" s="44">
        <v>54022.5</v>
      </c>
      <c r="J5303" s="68">
        <f t="shared" si="246"/>
        <v>0.48345405405405401</v>
      </c>
      <c r="K5303" s="43">
        <f t="shared" si="247"/>
        <v>0.54076576576576574</v>
      </c>
      <c r="L5303" s="41" t="str">
        <f t="shared" si="248"/>
        <v>AA</v>
      </c>
      <c r="M5303" s="41" t="s">
        <v>1051</v>
      </c>
      <c r="N5303" s="41" t="s">
        <v>437</v>
      </c>
      <c r="O5303" s="41" t="s">
        <v>70</v>
      </c>
    </row>
    <row r="5304" spans="1:15">
      <c r="A5304" s="38">
        <v>40084</v>
      </c>
      <c r="B5304" s="38">
        <v>48546</v>
      </c>
      <c r="C5304" s="131">
        <v>278</v>
      </c>
      <c r="D5304" s="39">
        <v>8.5600000000000009E-2</v>
      </c>
      <c r="E5304" s="39">
        <v>7.9100000000000004E-2</v>
      </c>
      <c r="F5304" s="40">
        <v>133000</v>
      </c>
      <c r="G5304" s="40">
        <v>133000</v>
      </c>
      <c r="H5304" s="40">
        <v>58547.96</v>
      </c>
      <c r="I5304" s="40">
        <v>72000</v>
      </c>
      <c r="J5304" s="67">
        <f t="shared" si="246"/>
        <v>0.44021022556390976</v>
      </c>
      <c r="K5304" s="39">
        <f t="shared" si="247"/>
        <v>0.54135338345864659</v>
      </c>
      <c r="L5304" s="2" t="str">
        <f t="shared" si="248"/>
        <v>AA</v>
      </c>
      <c r="M5304" s="2" t="s">
        <v>904</v>
      </c>
      <c r="N5304" s="2" t="s">
        <v>435</v>
      </c>
      <c r="O5304" s="2" t="s">
        <v>70</v>
      </c>
    </row>
    <row r="5305" spans="1:15">
      <c r="A5305" s="38">
        <v>40407</v>
      </c>
      <c r="B5305" s="38">
        <v>47712</v>
      </c>
      <c r="C5305" s="131">
        <v>240</v>
      </c>
      <c r="D5305" s="39">
        <v>8.5600000000000009E-2</v>
      </c>
      <c r="E5305" s="39">
        <v>8.5600000000000009E-2</v>
      </c>
      <c r="F5305" s="40">
        <v>120000</v>
      </c>
      <c r="G5305" s="40">
        <v>120000</v>
      </c>
      <c r="H5305" s="40">
        <v>51968.12</v>
      </c>
      <c r="I5305" s="40">
        <v>64999.99</v>
      </c>
      <c r="J5305" s="67">
        <f t="shared" si="246"/>
        <v>0.43306766666666668</v>
      </c>
      <c r="K5305" s="39">
        <f t="shared" si="247"/>
        <v>0.54166658333333328</v>
      </c>
      <c r="L5305" s="2" t="str">
        <f t="shared" si="248"/>
        <v>AA</v>
      </c>
      <c r="M5305" s="2" t="s">
        <v>703</v>
      </c>
      <c r="N5305" s="2" t="s">
        <v>437</v>
      </c>
      <c r="O5305" s="2" t="s">
        <v>70</v>
      </c>
    </row>
    <row r="5306" spans="1:15">
      <c r="A5306" s="38">
        <v>40170</v>
      </c>
      <c r="B5306" s="38">
        <v>50336</v>
      </c>
      <c r="C5306" s="131">
        <v>334</v>
      </c>
      <c r="D5306" s="39">
        <v>8.5600000000000009E-2</v>
      </c>
      <c r="E5306" s="39">
        <v>7.9100000000000004E-2</v>
      </c>
      <c r="F5306" s="40">
        <v>144000</v>
      </c>
      <c r="G5306" s="40">
        <v>144000</v>
      </c>
      <c r="H5306" s="40">
        <v>66057.919999999998</v>
      </c>
      <c r="I5306" s="40">
        <v>77999.990000000005</v>
      </c>
      <c r="J5306" s="67">
        <f t="shared" si="246"/>
        <v>0.45873555555555556</v>
      </c>
      <c r="K5306" s="39">
        <f t="shared" si="247"/>
        <v>0.54166659722222221</v>
      </c>
      <c r="L5306" s="2" t="str">
        <f t="shared" si="248"/>
        <v>AA</v>
      </c>
      <c r="M5306" s="2" t="s">
        <v>495</v>
      </c>
      <c r="N5306" s="2" t="s">
        <v>424</v>
      </c>
      <c r="O5306" s="2" t="s">
        <v>70</v>
      </c>
    </row>
    <row r="5307" spans="1:15">
      <c r="A5307" s="42">
        <v>40199</v>
      </c>
      <c r="B5307" s="42">
        <v>51156</v>
      </c>
      <c r="C5307" s="130">
        <v>360</v>
      </c>
      <c r="D5307" s="43">
        <v>8.5600000000000009E-2</v>
      </c>
      <c r="E5307" s="43">
        <v>8.09E-2</v>
      </c>
      <c r="F5307" s="44">
        <v>100000</v>
      </c>
      <c r="G5307" s="44">
        <v>100000</v>
      </c>
      <c r="H5307" s="44">
        <v>47474.41</v>
      </c>
      <c r="I5307" s="44">
        <v>54169.51</v>
      </c>
      <c r="J5307" s="68">
        <f t="shared" si="246"/>
        <v>0.47474410000000006</v>
      </c>
      <c r="K5307" s="43">
        <f t="shared" si="247"/>
        <v>0.54169509999999998</v>
      </c>
      <c r="L5307" s="41" t="str">
        <f t="shared" si="248"/>
        <v>AA</v>
      </c>
      <c r="M5307" s="41" t="s">
        <v>1257</v>
      </c>
      <c r="N5307" s="41" t="s">
        <v>424</v>
      </c>
      <c r="O5307" s="41" t="s">
        <v>70</v>
      </c>
    </row>
    <row r="5308" spans="1:15">
      <c r="A5308" s="38">
        <v>40479</v>
      </c>
      <c r="B5308" s="38">
        <v>47784</v>
      </c>
      <c r="C5308" s="131">
        <v>240</v>
      </c>
      <c r="D5308" s="39">
        <v>8.5600000000000009E-2</v>
      </c>
      <c r="E5308" s="39">
        <v>7.9100000000000004E-2</v>
      </c>
      <c r="F5308" s="40">
        <v>150000</v>
      </c>
      <c r="G5308" s="40">
        <v>150000</v>
      </c>
      <c r="H5308" s="40">
        <v>68903.710000000006</v>
      </c>
      <c r="I5308" s="40">
        <v>81262</v>
      </c>
      <c r="J5308" s="67">
        <f t="shared" si="246"/>
        <v>0.45935806666666673</v>
      </c>
      <c r="K5308" s="39">
        <f t="shared" si="247"/>
        <v>0.54174666666666671</v>
      </c>
      <c r="L5308" s="2" t="str">
        <f t="shared" si="248"/>
        <v>AA</v>
      </c>
      <c r="M5308" s="2" t="s">
        <v>501</v>
      </c>
      <c r="N5308" s="2" t="s">
        <v>421</v>
      </c>
      <c r="O5308" s="2" t="s">
        <v>70</v>
      </c>
    </row>
    <row r="5309" spans="1:15">
      <c r="A5309" s="38">
        <v>40619</v>
      </c>
      <c r="B5309" s="38">
        <v>46951</v>
      </c>
      <c r="C5309" s="131">
        <v>208</v>
      </c>
      <c r="D5309" s="39">
        <v>8.5600000000000009E-2</v>
      </c>
      <c r="E5309" s="39">
        <v>7.9100000000000004E-2</v>
      </c>
      <c r="F5309" s="40">
        <v>119000</v>
      </c>
      <c r="G5309" s="40">
        <v>119000</v>
      </c>
      <c r="H5309" s="40">
        <v>50958.52</v>
      </c>
      <c r="I5309" s="40">
        <v>64500</v>
      </c>
      <c r="J5309" s="67">
        <f t="shared" si="246"/>
        <v>0.42822285714285713</v>
      </c>
      <c r="K5309" s="39">
        <f t="shared" si="247"/>
        <v>0.54201680672268904</v>
      </c>
      <c r="L5309" s="2" t="str">
        <f t="shared" si="248"/>
        <v>AA</v>
      </c>
      <c r="M5309" s="2" t="s">
        <v>584</v>
      </c>
      <c r="N5309" s="2" t="s">
        <v>417</v>
      </c>
      <c r="O5309" s="2" t="s">
        <v>70</v>
      </c>
    </row>
    <row r="5310" spans="1:15">
      <c r="A5310" s="38">
        <v>40492</v>
      </c>
      <c r="B5310" s="38">
        <v>47797</v>
      </c>
      <c r="C5310" s="131">
        <v>240</v>
      </c>
      <c r="D5310" s="39">
        <v>8.5600000000000009E-2</v>
      </c>
      <c r="E5310" s="39">
        <v>7.9100000000000004E-2</v>
      </c>
      <c r="F5310" s="40">
        <v>83000</v>
      </c>
      <c r="G5310" s="40">
        <v>83000</v>
      </c>
      <c r="H5310" s="40">
        <v>36474.75</v>
      </c>
      <c r="I5310" s="40">
        <v>44999.99</v>
      </c>
      <c r="J5310" s="67">
        <f t="shared" si="246"/>
        <v>0.43945481927710844</v>
      </c>
      <c r="K5310" s="39">
        <f t="shared" si="247"/>
        <v>0.54216855421686749</v>
      </c>
      <c r="L5310" s="2" t="str">
        <f t="shared" si="248"/>
        <v>AA</v>
      </c>
      <c r="M5310" s="2" t="s">
        <v>1120</v>
      </c>
      <c r="N5310" s="2" t="s">
        <v>415</v>
      </c>
      <c r="O5310" s="2" t="s">
        <v>70</v>
      </c>
    </row>
    <row r="5311" spans="1:15">
      <c r="A5311" s="38">
        <v>40114</v>
      </c>
      <c r="B5311" s="38">
        <v>51071</v>
      </c>
      <c r="C5311" s="131">
        <v>360</v>
      </c>
      <c r="D5311" s="39">
        <v>8.5600000000000009E-2</v>
      </c>
      <c r="E5311" s="39">
        <v>7.9100000000000004E-2</v>
      </c>
      <c r="F5311" s="40">
        <v>140000</v>
      </c>
      <c r="G5311" s="40">
        <v>140000</v>
      </c>
      <c r="H5311" s="40">
        <v>68986.77</v>
      </c>
      <c r="I5311" s="40">
        <v>75959.539999999994</v>
      </c>
      <c r="J5311" s="67">
        <f t="shared" si="246"/>
        <v>0.49276264285714289</v>
      </c>
      <c r="K5311" s="39">
        <f t="shared" si="247"/>
        <v>0.54256814285714283</v>
      </c>
      <c r="L5311" s="2" t="str">
        <f t="shared" si="248"/>
        <v>AA</v>
      </c>
      <c r="M5311" s="2" t="s">
        <v>786</v>
      </c>
      <c r="N5311" s="2" t="s">
        <v>416</v>
      </c>
      <c r="O5311" s="2" t="s">
        <v>70</v>
      </c>
    </row>
    <row r="5312" spans="1:15">
      <c r="A5312" s="42">
        <v>40526</v>
      </c>
      <c r="B5312" s="42">
        <v>51484</v>
      </c>
      <c r="C5312" s="130">
        <v>360</v>
      </c>
      <c r="D5312" s="43">
        <v>8.5600000000000009E-2</v>
      </c>
      <c r="E5312" s="43">
        <v>7.9100000000000004E-2</v>
      </c>
      <c r="F5312" s="44">
        <v>150000</v>
      </c>
      <c r="G5312" s="44">
        <v>150000</v>
      </c>
      <c r="H5312" s="44">
        <v>59341.64</v>
      </c>
      <c r="I5312" s="44">
        <v>81413.5</v>
      </c>
      <c r="J5312" s="68">
        <f t="shared" si="246"/>
        <v>0.3956109333333333</v>
      </c>
      <c r="K5312" s="43">
        <f t="shared" si="247"/>
        <v>0.54275666666666667</v>
      </c>
      <c r="L5312" s="41" t="str">
        <f t="shared" si="248"/>
        <v>AA</v>
      </c>
      <c r="M5312" s="41" t="s">
        <v>677</v>
      </c>
      <c r="N5312" s="41" t="s">
        <v>421</v>
      </c>
      <c r="O5312" s="41" t="s">
        <v>70</v>
      </c>
    </row>
    <row r="5313" spans="1:15">
      <c r="A5313" s="42">
        <v>40876</v>
      </c>
      <c r="B5313" s="42">
        <v>51834</v>
      </c>
      <c r="C5313" s="130">
        <v>360</v>
      </c>
      <c r="D5313" s="43">
        <v>8.5600000000000009E-2</v>
      </c>
      <c r="E5313" s="43">
        <v>7.9100000000000004E-2</v>
      </c>
      <c r="F5313" s="44">
        <v>150000</v>
      </c>
      <c r="G5313" s="44">
        <v>150000</v>
      </c>
      <c r="H5313" s="44">
        <v>73824.41</v>
      </c>
      <c r="I5313" s="44">
        <v>81436.55</v>
      </c>
      <c r="J5313" s="68">
        <f t="shared" si="246"/>
        <v>0.49216273333333338</v>
      </c>
      <c r="K5313" s="43">
        <f t="shared" si="247"/>
        <v>0.54291033333333338</v>
      </c>
      <c r="L5313" s="41" t="str">
        <f t="shared" si="248"/>
        <v>AA</v>
      </c>
      <c r="M5313" s="41" t="s">
        <v>699</v>
      </c>
      <c r="N5313" s="41" t="s">
        <v>421</v>
      </c>
      <c r="O5313" s="41" t="s">
        <v>70</v>
      </c>
    </row>
    <row r="5314" spans="1:15">
      <c r="A5314" s="42">
        <v>40416</v>
      </c>
      <c r="B5314" s="42">
        <v>48695</v>
      </c>
      <c r="C5314" s="130">
        <v>272</v>
      </c>
      <c r="D5314" s="43">
        <v>8.5600000000000009E-2</v>
      </c>
      <c r="E5314" s="43">
        <v>7.9100000000000004E-2</v>
      </c>
      <c r="F5314" s="44">
        <v>110500</v>
      </c>
      <c r="G5314" s="44">
        <v>110500</v>
      </c>
      <c r="H5314" s="44">
        <v>47594.61</v>
      </c>
      <c r="I5314" s="44">
        <v>59999.99</v>
      </c>
      <c r="J5314" s="68">
        <f t="shared" si="246"/>
        <v>0.43072045248868779</v>
      </c>
      <c r="K5314" s="43">
        <f t="shared" si="247"/>
        <v>0.54298633484162895</v>
      </c>
      <c r="L5314" s="41" t="str">
        <f t="shared" si="248"/>
        <v>AA</v>
      </c>
      <c r="M5314" s="41" t="s">
        <v>457</v>
      </c>
      <c r="N5314" s="41" t="s">
        <v>419</v>
      </c>
      <c r="O5314" s="41" t="s">
        <v>70</v>
      </c>
    </row>
    <row r="5315" spans="1:15">
      <c r="A5315" s="42">
        <v>40534</v>
      </c>
      <c r="B5315" s="42">
        <v>47839</v>
      </c>
      <c r="C5315" s="130">
        <v>240</v>
      </c>
      <c r="D5315" s="43">
        <v>8.5600000000000009E-2</v>
      </c>
      <c r="E5315" s="43">
        <v>8.09E-2</v>
      </c>
      <c r="F5315" s="44">
        <v>103119.7</v>
      </c>
      <c r="G5315" s="44">
        <v>103119.7</v>
      </c>
      <c r="H5315" s="44">
        <v>46190.59</v>
      </c>
      <c r="I5315" s="44">
        <v>56002.06</v>
      </c>
      <c r="J5315" s="68">
        <f t="shared" ref="J5315:J5378" si="249">H5315/G5315</f>
        <v>0.44793177249351962</v>
      </c>
      <c r="K5315" s="43">
        <f t="shared" ref="K5315:K5378" si="250">I5315/G5315</f>
        <v>0.54307818971544719</v>
      </c>
      <c r="L5315" s="41" t="str">
        <f t="shared" ref="L5315:L5378" si="251">IF(J5315&lt;=65%,"AA",IF(J5315&lt;=75%,"A",IF(J5315&lt;=85%,"B","C")))</f>
        <v>AA</v>
      </c>
      <c r="M5315" s="41" t="s">
        <v>1157</v>
      </c>
      <c r="N5315" s="41" t="s">
        <v>422</v>
      </c>
      <c r="O5315" s="41" t="s">
        <v>70</v>
      </c>
    </row>
    <row r="5316" spans="1:15">
      <c r="A5316" s="38">
        <v>40449</v>
      </c>
      <c r="B5316" s="38">
        <v>47754</v>
      </c>
      <c r="C5316" s="131">
        <v>240</v>
      </c>
      <c r="D5316" s="39">
        <v>8.5600000000000009E-2</v>
      </c>
      <c r="E5316" s="39">
        <v>7.9100000000000004E-2</v>
      </c>
      <c r="F5316" s="40">
        <v>80000</v>
      </c>
      <c r="G5316" s="40">
        <v>80000</v>
      </c>
      <c r="H5316" s="40">
        <v>34921.32</v>
      </c>
      <c r="I5316" s="40">
        <v>43476.74</v>
      </c>
      <c r="J5316" s="67">
        <f t="shared" si="249"/>
        <v>0.43651649999999997</v>
      </c>
      <c r="K5316" s="39">
        <f t="shared" si="250"/>
        <v>0.54345924999999995</v>
      </c>
      <c r="L5316" s="2" t="str">
        <f t="shared" si="251"/>
        <v>AA</v>
      </c>
      <c r="M5316" s="2" t="s">
        <v>1139</v>
      </c>
      <c r="N5316" s="2" t="s">
        <v>416</v>
      </c>
      <c r="O5316" s="2" t="s">
        <v>70</v>
      </c>
    </row>
    <row r="5317" spans="1:15">
      <c r="A5317" s="42">
        <v>40211</v>
      </c>
      <c r="B5317" s="42">
        <v>45506</v>
      </c>
      <c r="C5317" s="130">
        <v>174</v>
      </c>
      <c r="D5317" s="43">
        <v>8.5600000000000009E-2</v>
      </c>
      <c r="E5317" s="43">
        <v>7.9100000000000004E-2</v>
      </c>
      <c r="F5317" s="44">
        <v>138000</v>
      </c>
      <c r="G5317" s="44">
        <v>138000</v>
      </c>
      <c r="H5317" s="44">
        <v>51036.800000000003</v>
      </c>
      <c r="I5317" s="44">
        <v>75000</v>
      </c>
      <c r="J5317" s="68">
        <f t="shared" si="249"/>
        <v>0.36983188405797102</v>
      </c>
      <c r="K5317" s="43">
        <f t="shared" si="250"/>
        <v>0.54347826086956519</v>
      </c>
      <c r="L5317" s="41" t="str">
        <f t="shared" si="251"/>
        <v>AA</v>
      </c>
      <c r="M5317" s="41" t="s">
        <v>710</v>
      </c>
      <c r="N5317" s="41" t="s">
        <v>421</v>
      </c>
      <c r="O5317" s="41" t="s">
        <v>70</v>
      </c>
    </row>
    <row r="5318" spans="1:15">
      <c r="A5318" s="38">
        <v>40567</v>
      </c>
      <c r="B5318" s="38">
        <v>51525</v>
      </c>
      <c r="C5318" s="131">
        <v>360</v>
      </c>
      <c r="D5318" s="39">
        <v>8.5600000000000009E-2</v>
      </c>
      <c r="E5318" s="39">
        <v>7.9100000000000004E-2</v>
      </c>
      <c r="F5318" s="40">
        <v>130404</v>
      </c>
      <c r="G5318" s="40">
        <v>130404</v>
      </c>
      <c r="H5318" s="40">
        <v>62995.71</v>
      </c>
      <c r="I5318" s="40">
        <v>70999.990000000005</v>
      </c>
      <c r="J5318" s="67">
        <f t="shared" si="249"/>
        <v>0.48308111714364588</v>
      </c>
      <c r="K5318" s="39">
        <f t="shared" si="250"/>
        <v>0.5444617496395816</v>
      </c>
      <c r="L5318" s="2" t="str">
        <f t="shared" si="251"/>
        <v>AA</v>
      </c>
      <c r="M5318" s="2" t="s">
        <v>526</v>
      </c>
      <c r="N5318" s="2" t="s">
        <v>428</v>
      </c>
      <c r="O5318" s="2" t="s">
        <v>70</v>
      </c>
    </row>
    <row r="5319" spans="1:15">
      <c r="A5319" s="38">
        <v>40570</v>
      </c>
      <c r="B5319" s="38">
        <v>47875</v>
      </c>
      <c r="C5319" s="131">
        <v>240</v>
      </c>
      <c r="D5319" s="39">
        <v>8.5600000000000009E-2</v>
      </c>
      <c r="E5319" s="39">
        <v>8.5600000000000009E-2</v>
      </c>
      <c r="F5319" s="40">
        <v>119320</v>
      </c>
      <c r="G5319" s="40">
        <v>119320</v>
      </c>
      <c r="H5319" s="40">
        <v>53228.97</v>
      </c>
      <c r="I5319" s="40">
        <v>64999.99</v>
      </c>
      <c r="J5319" s="67">
        <f t="shared" si="249"/>
        <v>0.44610266510224605</v>
      </c>
      <c r="K5319" s="39">
        <f t="shared" si="250"/>
        <v>0.54475351994636267</v>
      </c>
      <c r="L5319" s="2" t="str">
        <f t="shared" si="251"/>
        <v>AA</v>
      </c>
      <c r="M5319" s="2" t="s">
        <v>531</v>
      </c>
      <c r="N5319" s="2" t="s">
        <v>423</v>
      </c>
      <c r="O5319" s="2" t="s">
        <v>70</v>
      </c>
    </row>
    <row r="5320" spans="1:15">
      <c r="A5320" s="38">
        <v>40469</v>
      </c>
      <c r="B5320" s="38">
        <v>51427</v>
      </c>
      <c r="C5320" s="131">
        <v>360</v>
      </c>
      <c r="D5320" s="39">
        <v>8.5600000000000009E-2</v>
      </c>
      <c r="E5320" s="39">
        <v>7.9100000000000004E-2</v>
      </c>
      <c r="F5320" s="40">
        <v>139500</v>
      </c>
      <c r="G5320" s="40">
        <v>139500</v>
      </c>
      <c r="H5320" s="40">
        <v>67103.259999999995</v>
      </c>
      <c r="I5320" s="40">
        <v>75999.990000000005</v>
      </c>
      <c r="J5320" s="67">
        <f t="shared" si="249"/>
        <v>0.48102695340501789</v>
      </c>
      <c r="K5320" s="39">
        <f t="shared" si="250"/>
        <v>0.54480279569892476</v>
      </c>
      <c r="L5320" s="2" t="str">
        <f t="shared" si="251"/>
        <v>AA</v>
      </c>
      <c r="M5320" s="2" t="s">
        <v>1313</v>
      </c>
      <c r="N5320" s="2" t="s">
        <v>421</v>
      </c>
      <c r="O5320" s="2" t="s">
        <v>70</v>
      </c>
    </row>
    <row r="5321" spans="1:15">
      <c r="A5321" s="42">
        <v>40851</v>
      </c>
      <c r="B5321" s="42">
        <v>51809</v>
      </c>
      <c r="C5321" s="130">
        <v>360</v>
      </c>
      <c r="D5321" s="43">
        <v>8.5600000000000009E-2</v>
      </c>
      <c r="E5321" s="43">
        <v>8.5600000000000009E-2</v>
      </c>
      <c r="F5321" s="44">
        <v>140000</v>
      </c>
      <c r="G5321" s="44">
        <v>140000</v>
      </c>
      <c r="H5321" s="44">
        <v>70631.83</v>
      </c>
      <c r="I5321" s="44">
        <v>76273.23</v>
      </c>
      <c r="J5321" s="68">
        <f t="shared" si="249"/>
        <v>0.50451307142857149</v>
      </c>
      <c r="K5321" s="43">
        <f t="shared" si="250"/>
        <v>0.5448087857142857</v>
      </c>
      <c r="L5321" s="41" t="str">
        <f t="shared" si="251"/>
        <v>AA</v>
      </c>
      <c r="M5321" s="41" t="s">
        <v>574</v>
      </c>
      <c r="N5321" s="41" t="s">
        <v>424</v>
      </c>
      <c r="O5321" s="41" t="s">
        <v>70</v>
      </c>
    </row>
    <row r="5322" spans="1:15">
      <c r="A5322" s="42">
        <v>40480</v>
      </c>
      <c r="B5322" s="42">
        <v>47785</v>
      </c>
      <c r="C5322" s="130">
        <v>240</v>
      </c>
      <c r="D5322" s="43">
        <v>8.5600000000000009E-2</v>
      </c>
      <c r="E5322" s="43">
        <v>7.9100000000000004E-2</v>
      </c>
      <c r="F5322" s="44">
        <v>137500</v>
      </c>
      <c r="G5322" s="44">
        <v>137500</v>
      </c>
      <c r="H5322" s="44">
        <v>67385.509999999995</v>
      </c>
      <c r="I5322" s="44">
        <v>74991.360000000001</v>
      </c>
      <c r="J5322" s="68">
        <f t="shared" si="249"/>
        <v>0.49007643636363635</v>
      </c>
      <c r="K5322" s="43">
        <f t="shared" si="250"/>
        <v>0.54539170909090906</v>
      </c>
      <c r="L5322" s="41" t="str">
        <f t="shared" si="251"/>
        <v>AA</v>
      </c>
      <c r="M5322" s="41" t="s">
        <v>525</v>
      </c>
      <c r="N5322" s="41" t="s">
        <v>430</v>
      </c>
      <c r="O5322" s="41" t="s">
        <v>70</v>
      </c>
    </row>
    <row r="5323" spans="1:15">
      <c r="A5323" s="42">
        <v>40170</v>
      </c>
      <c r="B5323" s="42">
        <v>45649</v>
      </c>
      <c r="C5323" s="130">
        <v>180</v>
      </c>
      <c r="D5323" s="43">
        <v>8.5600000000000009E-2</v>
      </c>
      <c r="E5323" s="43">
        <v>7.9100000000000004E-2</v>
      </c>
      <c r="F5323" s="44">
        <v>110000</v>
      </c>
      <c r="G5323" s="44">
        <v>110000</v>
      </c>
      <c r="H5323" s="44">
        <v>40723.980000000003</v>
      </c>
      <c r="I5323" s="44">
        <v>59999.99</v>
      </c>
      <c r="J5323" s="68">
        <f t="shared" si="249"/>
        <v>0.37021800000000005</v>
      </c>
      <c r="K5323" s="43">
        <f t="shared" si="250"/>
        <v>0.54545445454545449</v>
      </c>
      <c r="L5323" s="41" t="str">
        <f t="shared" si="251"/>
        <v>AA</v>
      </c>
      <c r="M5323" s="41" t="s">
        <v>644</v>
      </c>
      <c r="N5323" s="41" t="s">
        <v>416</v>
      </c>
      <c r="O5323" s="41" t="s">
        <v>70</v>
      </c>
    </row>
    <row r="5324" spans="1:15">
      <c r="A5324" s="38">
        <v>40207</v>
      </c>
      <c r="B5324" s="38">
        <v>45686</v>
      </c>
      <c r="C5324" s="131">
        <v>180</v>
      </c>
      <c r="D5324" s="39">
        <v>8.5600000000000009E-2</v>
      </c>
      <c r="E5324" s="39">
        <v>8.09E-2</v>
      </c>
      <c r="F5324" s="40">
        <v>110000</v>
      </c>
      <c r="G5324" s="40">
        <v>110000</v>
      </c>
      <c r="H5324" s="40">
        <v>41153.919999999998</v>
      </c>
      <c r="I5324" s="40">
        <v>59999.99</v>
      </c>
      <c r="J5324" s="67">
        <f t="shared" si="249"/>
        <v>0.37412654545454543</v>
      </c>
      <c r="K5324" s="39">
        <f t="shared" si="250"/>
        <v>0.54545445454545449</v>
      </c>
      <c r="L5324" s="2" t="str">
        <f t="shared" si="251"/>
        <v>AA</v>
      </c>
      <c r="M5324" s="2" t="s">
        <v>625</v>
      </c>
      <c r="N5324" s="2" t="s">
        <v>419</v>
      </c>
      <c r="O5324" s="2" t="s">
        <v>70</v>
      </c>
    </row>
    <row r="5325" spans="1:15">
      <c r="A5325" s="38">
        <v>40700</v>
      </c>
      <c r="B5325" s="38">
        <v>49832</v>
      </c>
      <c r="C5325" s="131">
        <v>300</v>
      </c>
      <c r="D5325" s="39">
        <v>8.5600000000000009E-2</v>
      </c>
      <c r="E5325" s="39">
        <v>7.9100000000000004E-2</v>
      </c>
      <c r="F5325" s="40">
        <v>110000</v>
      </c>
      <c r="G5325" s="40">
        <v>110000</v>
      </c>
      <c r="H5325" s="40">
        <v>52434.21</v>
      </c>
      <c r="I5325" s="40">
        <v>59999.99</v>
      </c>
      <c r="J5325" s="67">
        <f t="shared" si="249"/>
        <v>0.47667463636363633</v>
      </c>
      <c r="K5325" s="39">
        <f t="shared" si="250"/>
        <v>0.54545445454545449</v>
      </c>
      <c r="L5325" s="2" t="str">
        <f t="shared" si="251"/>
        <v>AA</v>
      </c>
      <c r="M5325" s="2" t="s">
        <v>586</v>
      </c>
      <c r="N5325" s="2" t="s">
        <v>416</v>
      </c>
      <c r="O5325" s="2" t="s">
        <v>70</v>
      </c>
    </row>
    <row r="5326" spans="1:15">
      <c r="A5326" s="42">
        <v>39987</v>
      </c>
      <c r="B5326" s="42">
        <v>50944</v>
      </c>
      <c r="C5326" s="130">
        <v>360</v>
      </c>
      <c r="D5326" s="43">
        <v>8.5600000000000009E-2</v>
      </c>
      <c r="E5326" s="43">
        <v>7.9100000000000004E-2</v>
      </c>
      <c r="F5326" s="44">
        <v>110000</v>
      </c>
      <c r="G5326" s="44">
        <v>110000</v>
      </c>
      <c r="H5326" s="44">
        <v>50428.87</v>
      </c>
      <c r="I5326" s="44">
        <v>59999.99</v>
      </c>
      <c r="J5326" s="68">
        <f t="shared" si="249"/>
        <v>0.45844427272727273</v>
      </c>
      <c r="K5326" s="43">
        <f t="shared" si="250"/>
        <v>0.54545445454545449</v>
      </c>
      <c r="L5326" s="41" t="str">
        <f t="shared" si="251"/>
        <v>AA</v>
      </c>
      <c r="M5326" s="41" t="s">
        <v>555</v>
      </c>
      <c r="N5326" s="41" t="s">
        <v>434</v>
      </c>
      <c r="O5326" s="41" t="s">
        <v>70</v>
      </c>
    </row>
    <row r="5327" spans="1:15">
      <c r="A5327" s="42">
        <v>40374</v>
      </c>
      <c r="B5327" s="42">
        <v>51332</v>
      </c>
      <c r="C5327" s="130">
        <v>360</v>
      </c>
      <c r="D5327" s="43">
        <v>8.5600000000000009E-2</v>
      </c>
      <c r="E5327" s="43">
        <v>8.09E-2</v>
      </c>
      <c r="F5327" s="44">
        <v>127500</v>
      </c>
      <c r="G5327" s="44">
        <v>127500</v>
      </c>
      <c r="H5327" s="44">
        <v>60858.84</v>
      </c>
      <c r="I5327" s="44">
        <v>69568.350000000006</v>
      </c>
      <c r="J5327" s="68">
        <f t="shared" si="249"/>
        <v>0.4773242352941176</v>
      </c>
      <c r="K5327" s="43">
        <f t="shared" si="250"/>
        <v>0.54563411764705883</v>
      </c>
      <c r="L5327" s="41" t="str">
        <f t="shared" si="251"/>
        <v>AA</v>
      </c>
      <c r="M5327" s="41" t="s">
        <v>934</v>
      </c>
      <c r="N5327" s="41" t="s">
        <v>416</v>
      </c>
      <c r="O5327" s="41" t="s">
        <v>70</v>
      </c>
    </row>
    <row r="5328" spans="1:15">
      <c r="A5328" s="38">
        <v>40130</v>
      </c>
      <c r="B5328" s="38">
        <v>47435</v>
      </c>
      <c r="C5328" s="131">
        <v>240</v>
      </c>
      <c r="D5328" s="39">
        <v>8.5600000000000009E-2</v>
      </c>
      <c r="E5328" s="39">
        <v>7.9100000000000004E-2</v>
      </c>
      <c r="F5328" s="40">
        <v>117200</v>
      </c>
      <c r="G5328" s="40">
        <v>117200</v>
      </c>
      <c r="H5328" s="40">
        <v>53864.17</v>
      </c>
      <c r="I5328" s="40">
        <v>63971.86</v>
      </c>
      <c r="J5328" s="67">
        <f t="shared" si="249"/>
        <v>0.45959189419795221</v>
      </c>
      <c r="K5328" s="39">
        <f t="shared" si="250"/>
        <v>0.54583498293515353</v>
      </c>
      <c r="L5328" s="2" t="str">
        <f t="shared" si="251"/>
        <v>AA</v>
      </c>
      <c r="M5328" s="2" t="s">
        <v>609</v>
      </c>
      <c r="N5328" s="2" t="s">
        <v>428</v>
      </c>
      <c r="O5328" s="2" t="s">
        <v>70</v>
      </c>
    </row>
    <row r="5329" spans="1:15">
      <c r="A5329" s="42">
        <v>40102</v>
      </c>
      <c r="B5329" s="42">
        <v>45581</v>
      </c>
      <c r="C5329" s="130">
        <v>180</v>
      </c>
      <c r="D5329" s="43">
        <v>8.5600000000000009E-2</v>
      </c>
      <c r="E5329" s="43">
        <v>7.9100000000000004E-2</v>
      </c>
      <c r="F5329" s="44">
        <v>100000</v>
      </c>
      <c r="G5329" s="44">
        <v>100000</v>
      </c>
      <c r="H5329" s="44">
        <v>36457.61</v>
      </c>
      <c r="I5329" s="44">
        <v>54586.720000000001</v>
      </c>
      <c r="J5329" s="68">
        <f t="shared" si="249"/>
        <v>0.36457610000000001</v>
      </c>
      <c r="K5329" s="43">
        <f t="shared" si="250"/>
        <v>0.5458672</v>
      </c>
      <c r="L5329" s="41" t="str">
        <f t="shared" si="251"/>
        <v>AA</v>
      </c>
      <c r="M5329" s="41" t="s">
        <v>594</v>
      </c>
      <c r="N5329" s="41" t="s">
        <v>419</v>
      </c>
      <c r="O5329" s="41" t="s">
        <v>70</v>
      </c>
    </row>
    <row r="5330" spans="1:15">
      <c r="A5330" s="38">
        <v>40512</v>
      </c>
      <c r="B5330" s="38">
        <v>49643</v>
      </c>
      <c r="C5330" s="131">
        <v>300</v>
      </c>
      <c r="D5330" s="39">
        <v>8.5600000000000009E-2</v>
      </c>
      <c r="E5330" s="39">
        <v>7.9100000000000004E-2</v>
      </c>
      <c r="F5330" s="40">
        <v>119000</v>
      </c>
      <c r="G5330" s="40">
        <v>119000</v>
      </c>
      <c r="H5330" s="40">
        <v>55512.7</v>
      </c>
      <c r="I5330" s="40">
        <v>64999.99</v>
      </c>
      <c r="J5330" s="67">
        <f t="shared" si="249"/>
        <v>0.46649327731092433</v>
      </c>
      <c r="K5330" s="39">
        <f t="shared" si="250"/>
        <v>0.54621840336134453</v>
      </c>
      <c r="L5330" s="2" t="str">
        <f t="shared" si="251"/>
        <v>AA</v>
      </c>
      <c r="M5330" s="2" t="s">
        <v>755</v>
      </c>
      <c r="N5330" s="2" t="s">
        <v>424</v>
      </c>
      <c r="O5330" s="2" t="s">
        <v>70</v>
      </c>
    </row>
    <row r="5331" spans="1:15">
      <c r="A5331" s="38">
        <v>40837</v>
      </c>
      <c r="B5331" s="38">
        <v>47047</v>
      </c>
      <c r="C5331" s="131">
        <v>204</v>
      </c>
      <c r="D5331" s="39">
        <v>8.5600000000000009E-2</v>
      </c>
      <c r="E5331" s="39">
        <v>8.09E-2</v>
      </c>
      <c r="F5331" s="40">
        <v>115000</v>
      </c>
      <c r="G5331" s="40">
        <v>115000</v>
      </c>
      <c r="H5331" s="40">
        <v>53317.7</v>
      </c>
      <c r="I5331" s="40">
        <v>62831.040000000001</v>
      </c>
      <c r="J5331" s="67">
        <f t="shared" si="249"/>
        <v>0.46363217391304345</v>
      </c>
      <c r="K5331" s="39">
        <f t="shared" si="250"/>
        <v>0.54635686956521745</v>
      </c>
      <c r="L5331" s="2" t="str">
        <f t="shared" si="251"/>
        <v>AA</v>
      </c>
      <c r="M5331" s="2" t="s">
        <v>1189</v>
      </c>
      <c r="N5331" s="2" t="s">
        <v>417</v>
      </c>
      <c r="O5331" s="2" t="s">
        <v>70</v>
      </c>
    </row>
    <row r="5332" spans="1:15">
      <c r="A5332" s="38">
        <v>40662</v>
      </c>
      <c r="B5332" s="38">
        <v>51620</v>
      </c>
      <c r="C5332" s="131">
        <v>360</v>
      </c>
      <c r="D5332" s="39">
        <v>8.5600000000000009E-2</v>
      </c>
      <c r="E5332" s="39">
        <v>7.9100000000000004E-2</v>
      </c>
      <c r="F5332" s="40">
        <v>135000</v>
      </c>
      <c r="G5332" s="40">
        <v>135000</v>
      </c>
      <c r="H5332" s="40">
        <v>66020.58</v>
      </c>
      <c r="I5332" s="40">
        <v>73778.14</v>
      </c>
      <c r="J5332" s="67">
        <f t="shared" si="249"/>
        <v>0.48904133333333333</v>
      </c>
      <c r="K5332" s="39">
        <f t="shared" si="250"/>
        <v>0.54650474074074074</v>
      </c>
      <c r="L5332" s="2" t="str">
        <f t="shared" si="251"/>
        <v>AA</v>
      </c>
      <c r="M5332" s="2" t="s">
        <v>793</v>
      </c>
      <c r="N5332" s="2" t="s">
        <v>416</v>
      </c>
      <c r="O5332" s="2" t="s">
        <v>70</v>
      </c>
    </row>
    <row r="5333" spans="1:15">
      <c r="A5333" s="38">
        <v>40039</v>
      </c>
      <c r="B5333" s="38">
        <v>47344</v>
      </c>
      <c r="C5333" s="131">
        <v>240</v>
      </c>
      <c r="D5333" s="39">
        <v>8.5600000000000009E-2</v>
      </c>
      <c r="E5333" s="39">
        <v>7.9100000000000004E-2</v>
      </c>
      <c r="F5333" s="40">
        <v>103000</v>
      </c>
      <c r="G5333" s="40">
        <v>103000</v>
      </c>
      <c r="H5333" s="40">
        <v>42990.62</v>
      </c>
      <c r="I5333" s="40">
        <v>56295</v>
      </c>
      <c r="J5333" s="67">
        <f t="shared" si="249"/>
        <v>0.41738466019417481</v>
      </c>
      <c r="K5333" s="39">
        <f t="shared" si="250"/>
        <v>0.54655339805825243</v>
      </c>
      <c r="L5333" s="2" t="str">
        <f t="shared" si="251"/>
        <v>AA</v>
      </c>
      <c r="M5333" s="2" t="s">
        <v>710</v>
      </c>
      <c r="N5333" s="2" t="s">
        <v>421</v>
      </c>
      <c r="O5333" s="2" t="s">
        <v>70</v>
      </c>
    </row>
    <row r="5334" spans="1:15">
      <c r="A5334" s="38">
        <v>40073</v>
      </c>
      <c r="B5334" s="38">
        <v>51030</v>
      </c>
      <c r="C5334" s="131">
        <v>360</v>
      </c>
      <c r="D5334" s="39">
        <v>8.5600000000000009E-2</v>
      </c>
      <c r="E5334" s="39">
        <v>7.9100000000000004E-2</v>
      </c>
      <c r="F5334" s="40">
        <v>111297</v>
      </c>
      <c r="G5334" s="40">
        <v>111297</v>
      </c>
      <c r="H5334" s="40">
        <v>51615.5</v>
      </c>
      <c r="I5334" s="40">
        <v>60849.99</v>
      </c>
      <c r="J5334" s="67">
        <f t="shared" si="249"/>
        <v>0.46376362345795485</v>
      </c>
      <c r="K5334" s="39">
        <f t="shared" si="250"/>
        <v>0.54673522197363811</v>
      </c>
      <c r="L5334" s="2" t="str">
        <f t="shared" si="251"/>
        <v>AA</v>
      </c>
      <c r="M5334" s="2" t="s">
        <v>531</v>
      </c>
      <c r="N5334" s="2" t="s">
        <v>423</v>
      </c>
      <c r="O5334" s="2" t="s">
        <v>70</v>
      </c>
    </row>
    <row r="5335" spans="1:15">
      <c r="A5335" s="38">
        <v>40004</v>
      </c>
      <c r="B5335" s="38">
        <v>47006</v>
      </c>
      <c r="C5335" s="131">
        <v>230</v>
      </c>
      <c r="D5335" s="39">
        <v>8.5600000000000009E-2</v>
      </c>
      <c r="E5335" s="39">
        <v>7.9100000000000004E-2</v>
      </c>
      <c r="F5335" s="40">
        <v>128000</v>
      </c>
      <c r="G5335" s="40">
        <v>128000</v>
      </c>
      <c r="H5335" s="40">
        <v>56557.25</v>
      </c>
      <c r="I5335" s="40">
        <v>70000</v>
      </c>
      <c r="J5335" s="67">
        <f t="shared" si="249"/>
        <v>0.44185351562500003</v>
      </c>
      <c r="K5335" s="39">
        <f t="shared" si="250"/>
        <v>0.546875</v>
      </c>
      <c r="L5335" s="2" t="str">
        <f t="shared" si="251"/>
        <v>AA</v>
      </c>
      <c r="M5335" s="2" t="s">
        <v>675</v>
      </c>
      <c r="N5335" s="2" t="s">
        <v>421</v>
      </c>
      <c r="O5335" s="2" t="s">
        <v>70</v>
      </c>
    </row>
    <row r="5336" spans="1:15">
      <c r="A5336" s="38">
        <v>40324</v>
      </c>
      <c r="B5336" s="38">
        <v>43216</v>
      </c>
      <c r="C5336" s="131">
        <v>95</v>
      </c>
      <c r="D5336" s="39">
        <v>8.5600000000000009E-2</v>
      </c>
      <c r="E5336" s="39">
        <v>7.9100000000000004E-2</v>
      </c>
      <c r="F5336" s="40">
        <v>130000</v>
      </c>
      <c r="G5336" s="40">
        <v>130000</v>
      </c>
      <c r="H5336" s="40">
        <v>36100.14</v>
      </c>
      <c r="I5336" s="40">
        <v>71156</v>
      </c>
      <c r="J5336" s="67">
        <f t="shared" si="249"/>
        <v>0.27769338461538462</v>
      </c>
      <c r="K5336" s="39">
        <f t="shared" si="250"/>
        <v>0.54735384615384619</v>
      </c>
      <c r="L5336" s="2" t="str">
        <f t="shared" si="251"/>
        <v>AA</v>
      </c>
      <c r="M5336" s="2" t="s">
        <v>481</v>
      </c>
      <c r="N5336" s="2" t="s">
        <v>417</v>
      </c>
      <c r="O5336" s="2" t="s">
        <v>70</v>
      </c>
    </row>
    <row r="5337" spans="1:15">
      <c r="A5337" s="42">
        <v>40602</v>
      </c>
      <c r="B5337" s="42">
        <v>51560</v>
      </c>
      <c r="C5337" s="130">
        <v>360</v>
      </c>
      <c r="D5337" s="43">
        <v>8.5600000000000009E-2</v>
      </c>
      <c r="E5337" s="43">
        <v>7.9100000000000004E-2</v>
      </c>
      <c r="F5337" s="44">
        <v>149800</v>
      </c>
      <c r="G5337" s="44">
        <v>149800</v>
      </c>
      <c r="H5337" s="44">
        <v>72963.67</v>
      </c>
      <c r="I5337" s="44">
        <v>81999.990000000005</v>
      </c>
      <c r="J5337" s="68">
        <f t="shared" si="249"/>
        <v>0.48707389853137517</v>
      </c>
      <c r="K5337" s="43">
        <f t="shared" si="250"/>
        <v>0.54739646194926572</v>
      </c>
      <c r="L5337" s="41" t="str">
        <f t="shared" si="251"/>
        <v>AA</v>
      </c>
      <c r="M5337" s="41" t="s">
        <v>634</v>
      </c>
      <c r="N5337" s="41" t="s">
        <v>421</v>
      </c>
      <c r="O5337" s="41" t="s">
        <v>70</v>
      </c>
    </row>
    <row r="5338" spans="1:15">
      <c r="A5338" s="42">
        <v>40084</v>
      </c>
      <c r="B5338" s="42">
        <v>44467</v>
      </c>
      <c r="C5338" s="130">
        <v>144</v>
      </c>
      <c r="D5338" s="43">
        <v>8.5600000000000009E-2</v>
      </c>
      <c r="E5338" s="43">
        <v>7.9100000000000004E-2</v>
      </c>
      <c r="F5338" s="44">
        <v>109591.38</v>
      </c>
      <c r="G5338" s="44">
        <v>109591.38</v>
      </c>
      <c r="H5338" s="44">
        <v>41366.639999999999</v>
      </c>
      <c r="I5338" s="44">
        <v>60000</v>
      </c>
      <c r="J5338" s="68">
        <f t="shared" si="249"/>
        <v>0.37746253400586793</v>
      </c>
      <c r="K5338" s="43">
        <f t="shared" si="250"/>
        <v>0.54748831523063213</v>
      </c>
      <c r="L5338" s="41" t="str">
        <f t="shared" si="251"/>
        <v>AA</v>
      </c>
      <c r="M5338" s="41" t="s">
        <v>1149</v>
      </c>
      <c r="N5338" s="41" t="s">
        <v>421</v>
      </c>
      <c r="O5338" s="41" t="s">
        <v>70</v>
      </c>
    </row>
    <row r="5339" spans="1:15">
      <c r="A5339" s="38">
        <v>40619</v>
      </c>
      <c r="B5339" s="38">
        <v>47924</v>
      </c>
      <c r="C5339" s="131">
        <v>240</v>
      </c>
      <c r="D5339" s="39">
        <v>8.5600000000000009E-2</v>
      </c>
      <c r="E5339" s="39">
        <v>7.9100000000000004E-2</v>
      </c>
      <c r="F5339" s="40">
        <v>149700</v>
      </c>
      <c r="G5339" s="40">
        <v>149700</v>
      </c>
      <c r="H5339" s="40">
        <v>67693.759999999995</v>
      </c>
      <c r="I5339" s="40">
        <v>81999.990000000005</v>
      </c>
      <c r="J5339" s="67">
        <f t="shared" si="249"/>
        <v>0.45219612558450228</v>
      </c>
      <c r="K5339" s="39">
        <f t="shared" si="250"/>
        <v>0.54776212424849702</v>
      </c>
      <c r="L5339" s="2" t="str">
        <f t="shared" si="251"/>
        <v>AA</v>
      </c>
      <c r="M5339" s="2" t="s">
        <v>634</v>
      </c>
      <c r="N5339" s="2" t="s">
        <v>421</v>
      </c>
      <c r="O5339" s="2" t="s">
        <v>70</v>
      </c>
    </row>
    <row r="5340" spans="1:15">
      <c r="A5340" s="38">
        <v>40221</v>
      </c>
      <c r="B5340" s="38">
        <v>47526</v>
      </c>
      <c r="C5340" s="131">
        <v>240</v>
      </c>
      <c r="D5340" s="39">
        <v>8.5600000000000009E-2</v>
      </c>
      <c r="E5340" s="39">
        <v>7.9100000000000004E-2</v>
      </c>
      <c r="F5340" s="40">
        <v>140000</v>
      </c>
      <c r="G5340" s="40">
        <v>140000</v>
      </c>
      <c r="H5340" s="40">
        <v>38028.660000000003</v>
      </c>
      <c r="I5340" s="40">
        <v>76716.83</v>
      </c>
      <c r="J5340" s="67">
        <f t="shared" si="249"/>
        <v>0.27163328571428574</v>
      </c>
      <c r="K5340" s="39">
        <f t="shared" si="250"/>
        <v>0.54797735714285711</v>
      </c>
      <c r="L5340" s="2" t="str">
        <f t="shared" si="251"/>
        <v>AA</v>
      </c>
      <c r="M5340" s="2" t="s">
        <v>643</v>
      </c>
      <c r="N5340" s="2" t="s">
        <v>417</v>
      </c>
      <c r="O5340" s="2" t="s">
        <v>70</v>
      </c>
    </row>
    <row r="5341" spans="1:15">
      <c r="A5341" s="38">
        <v>40206</v>
      </c>
      <c r="B5341" s="38">
        <v>44283</v>
      </c>
      <c r="C5341" s="131">
        <v>134</v>
      </c>
      <c r="D5341" s="39">
        <v>8.5600000000000009E-2</v>
      </c>
      <c r="E5341" s="39">
        <v>7.9100000000000004E-2</v>
      </c>
      <c r="F5341" s="40">
        <v>141000</v>
      </c>
      <c r="G5341" s="40">
        <v>141000</v>
      </c>
      <c r="H5341" s="40">
        <v>47828.52</v>
      </c>
      <c r="I5341" s="40">
        <v>77316</v>
      </c>
      <c r="J5341" s="67">
        <f t="shared" si="249"/>
        <v>0.33920936170212762</v>
      </c>
      <c r="K5341" s="39">
        <f t="shared" si="250"/>
        <v>0.54834042553191487</v>
      </c>
      <c r="L5341" s="2" t="str">
        <f t="shared" si="251"/>
        <v>AA</v>
      </c>
      <c r="M5341" s="2" t="s">
        <v>495</v>
      </c>
      <c r="N5341" s="2" t="s">
        <v>424</v>
      </c>
      <c r="O5341" s="2" t="s">
        <v>70</v>
      </c>
    </row>
    <row r="5342" spans="1:15">
      <c r="A5342" s="42">
        <v>40528</v>
      </c>
      <c r="B5342" s="42">
        <v>51182</v>
      </c>
      <c r="C5342" s="130">
        <v>350</v>
      </c>
      <c r="D5342" s="43">
        <v>8.5600000000000009E-2</v>
      </c>
      <c r="E5342" s="43">
        <v>7.9100000000000004E-2</v>
      </c>
      <c r="F5342" s="44">
        <v>149900</v>
      </c>
      <c r="G5342" s="44">
        <v>149900</v>
      </c>
      <c r="H5342" s="44">
        <v>72482.55</v>
      </c>
      <c r="I5342" s="44">
        <v>82199.990000000005</v>
      </c>
      <c r="J5342" s="68">
        <f t="shared" si="249"/>
        <v>0.48353935957304872</v>
      </c>
      <c r="K5342" s="43">
        <f t="shared" si="250"/>
        <v>0.54836551034022685</v>
      </c>
      <c r="L5342" s="41" t="str">
        <f t="shared" si="251"/>
        <v>AA</v>
      </c>
      <c r="M5342" s="41" t="s">
        <v>1101</v>
      </c>
      <c r="N5342" s="41" t="s">
        <v>423</v>
      </c>
      <c r="O5342" s="41" t="s">
        <v>70</v>
      </c>
    </row>
    <row r="5343" spans="1:15">
      <c r="A5343" s="38">
        <v>40408</v>
      </c>
      <c r="B5343" s="38">
        <v>51366</v>
      </c>
      <c r="C5343" s="131">
        <v>360</v>
      </c>
      <c r="D5343" s="39">
        <v>8.5600000000000009E-2</v>
      </c>
      <c r="E5343" s="39">
        <v>8.5600000000000009E-2</v>
      </c>
      <c r="F5343" s="40">
        <v>100000</v>
      </c>
      <c r="G5343" s="40">
        <v>100000</v>
      </c>
      <c r="H5343" s="40">
        <v>48619.29</v>
      </c>
      <c r="I5343" s="40">
        <v>54922.65</v>
      </c>
      <c r="J5343" s="67">
        <f t="shared" si="249"/>
        <v>0.48619289999999998</v>
      </c>
      <c r="K5343" s="39">
        <f t="shared" si="250"/>
        <v>0.54922650000000006</v>
      </c>
      <c r="L5343" s="2" t="str">
        <f t="shared" si="251"/>
        <v>AA</v>
      </c>
      <c r="M5343" s="2" t="s">
        <v>1503</v>
      </c>
      <c r="N5343" s="2" t="s">
        <v>435</v>
      </c>
      <c r="O5343" s="2" t="s">
        <v>70</v>
      </c>
    </row>
    <row r="5344" spans="1:15">
      <c r="A5344" s="42">
        <v>40752</v>
      </c>
      <c r="B5344" s="42">
        <v>51710</v>
      </c>
      <c r="C5344" s="130">
        <v>360</v>
      </c>
      <c r="D5344" s="43">
        <v>8.5600000000000009E-2</v>
      </c>
      <c r="E5344" s="43">
        <v>7.9100000000000004E-2</v>
      </c>
      <c r="F5344" s="44">
        <v>130000</v>
      </c>
      <c r="G5344" s="44">
        <v>130000</v>
      </c>
      <c r="H5344" s="44">
        <v>65814.039999999994</v>
      </c>
      <c r="I5344" s="44">
        <v>71400</v>
      </c>
      <c r="J5344" s="68">
        <f t="shared" si="249"/>
        <v>0.50626184615384606</v>
      </c>
      <c r="K5344" s="43">
        <f t="shared" si="250"/>
        <v>0.54923076923076919</v>
      </c>
      <c r="L5344" s="41" t="str">
        <f t="shared" si="251"/>
        <v>AA</v>
      </c>
      <c r="M5344" s="41" t="s">
        <v>1055</v>
      </c>
      <c r="N5344" s="41" t="s">
        <v>418</v>
      </c>
      <c r="O5344" s="41" t="s">
        <v>70</v>
      </c>
    </row>
    <row r="5345" spans="1:15">
      <c r="A5345" s="38">
        <v>40403</v>
      </c>
      <c r="B5345" s="38">
        <v>45882</v>
      </c>
      <c r="C5345" s="131">
        <v>180</v>
      </c>
      <c r="D5345" s="39">
        <v>8.5600000000000009E-2</v>
      </c>
      <c r="E5345" s="39">
        <v>7.9100000000000004E-2</v>
      </c>
      <c r="F5345" s="40">
        <v>88113.84</v>
      </c>
      <c r="G5345" s="40">
        <v>88113.84</v>
      </c>
      <c r="H5345" s="40">
        <v>34991.67</v>
      </c>
      <c r="I5345" s="40">
        <v>48415.8</v>
      </c>
      <c r="J5345" s="67">
        <f t="shared" si="249"/>
        <v>0.39711888620448277</v>
      </c>
      <c r="K5345" s="39">
        <f t="shared" si="250"/>
        <v>0.5494687327212161</v>
      </c>
      <c r="L5345" s="2" t="str">
        <f t="shared" si="251"/>
        <v>AA</v>
      </c>
      <c r="M5345" s="2" t="s">
        <v>746</v>
      </c>
      <c r="N5345" s="2" t="s">
        <v>417</v>
      </c>
      <c r="O5345" s="2" t="s">
        <v>70</v>
      </c>
    </row>
    <row r="5346" spans="1:15">
      <c r="A5346" s="42">
        <v>40403</v>
      </c>
      <c r="B5346" s="42">
        <v>48347</v>
      </c>
      <c r="C5346" s="130">
        <v>261</v>
      </c>
      <c r="D5346" s="43">
        <v>8.5600000000000009E-2</v>
      </c>
      <c r="E5346" s="43">
        <v>7.9100000000000004E-2</v>
      </c>
      <c r="F5346" s="44">
        <v>125000</v>
      </c>
      <c r="G5346" s="44">
        <v>125000</v>
      </c>
      <c r="H5346" s="44">
        <v>56254.52</v>
      </c>
      <c r="I5346" s="44">
        <v>68728.13</v>
      </c>
      <c r="J5346" s="68">
        <f t="shared" si="249"/>
        <v>0.45003615999999996</v>
      </c>
      <c r="K5346" s="43">
        <f t="shared" si="250"/>
        <v>0.54982503999999999</v>
      </c>
      <c r="L5346" s="41" t="str">
        <f t="shared" si="251"/>
        <v>AA</v>
      </c>
      <c r="M5346" s="41" t="s">
        <v>564</v>
      </c>
      <c r="N5346" s="41" t="s">
        <v>417</v>
      </c>
      <c r="O5346" s="41" t="s">
        <v>70</v>
      </c>
    </row>
    <row r="5347" spans="1:15">
      <c r="A5347" s="42">
        <v>40381</v>
      </c>
      <c r="B5347" s="42">
        <v>51339</v>
      </c>
      <c r="C5347" s="130">
        <v>360</v>
      </c>
      <c r="D5347" s="43">
        <v>8.5600000000000009E-2</v>
      </c>
      <c r="E5347" s="43">
        <v>7.9100000000000004E-2</v>
      </c>
      <c r="F5347" s="44">
        <v>118084</v>
      </c>
      <c r="G5347" s="44">
        <v>118084</v>
      </c>
      <c r="H5347" s="44">
        <v>56808.04</v>
      </c>
      <c r="I5347" s="44">
        <v>64999.99</v>
      </c>
      <c r="J5347" s="68">
        <f t="shared" si="249"/>
        <v>0.48108160292673013</v>
      </c>
      <c r="K5347" s="43">
        <f t="shared" si="250"/>
        <v>0.55045552318688384</v>
      </c>
      <c r="L5347" s="41" t="str">
        <f t="shared" si="251"/>
        <v>AA</v>
      </c>
      <c r="M5347" s="41" t="s">
        <v>919</v>
      </c>
      <c r="N5347" s="41" t="s">
        <v>422</v>
      </c>
      <c r="O5347" s="41" t="s">
        <v>70</v>
      </c>
    </row>
    <row r="5348" spans="1:15">
      <c r="A5348" s="42">
        <v>40137</v>
      </c>
      <c r="B5348" s="42">
        <v>51094</v>
      </c>
      <c r="C5348" s="130">
        <v>360</v>
      </c>
      <c r="D5348" s="43">
        <v>8.5600000000000009E-2</v>
      </c>
      <c r="E5348" s="43">
        <v>7.9100000000000004E-2</v>
      </c>
      <c r="F5348" s="44">
        <v>99888.01</v>
      </c>
      <c r="G5348" s="44">
        <v>99888.01</v>
      </c>
      <c r="H5348" s="44">
        <v>39633.040000000001</v>
      </c>
      <c r="I5348" s="44">
        <v>54999.99</v>
      </c>
      <c r="J5348" s="68">
        <f t="shared" si="249"/>
        <v>0.39677474804033042</v>
      </c>
      <c r="K5348" s="43">
        <f t="shared" si="250"/>
        <v>0.55061653545805944</v>
      </c>
      <c r="L5348" s="41" t="str">
        <f t="shared" si="251"/>
        <v>AA</v>
      </c>
      <c r="M5348" s="41" t="s">
        <v>552</v>
      </c>
      <c r="N5348" s="41" t="s">
        <v>416</v>
      </c>
      <c r="O5348" s="41" t="s">
        <v>70</v>
      </c>
    </row>
    <row r="5349" spans="1:15">
      <c r="A5349" s="42">
        <v>40326</v>
      </c>
      <c r="B5349" s="42">
        <v>51010</v>
      </c>
      <c r="C5349" s="130">
        <v>351</v>
      </c>
      <c r="D5349" s="43">
        <v>8.5600000000000009E-2</v>
      </c>
      <c r="E5349" s="43">
        <v>7.9100000000000004E-2</v>
      </c>
      <c r="F5349" s="44">
        <v>145000</v>
      </c>
      <c r="G5349" s="44">
        <v>145000</v>
      </c>
      <c r="H5349" s="44">
        <v>70314.039999999994</v>
      </c>
      <c r="I5349" s="44">
        <v>79900</v>
      </c>
      <c r="J5349" s="68">
        <f t="shared" si="249"/>
        <v>0.48492441379310341</v>
      </c>
      <c r="K5349" s="43">
        <f t="shared" si="250"/>
        <v>0.55103448275862066</v>
      </c>
      <c r="L5349" s="41" t="str">
        <f t="shared" si="251"/>
        <v>AA</v>
      </c>
      <c r="M5349" s="41" t="s">
        <v>1565</v>
      </c>
      <c r="N5349" s="41" t="s">
        <v>421</v>
      </c>
      <c r="O5349" s="41" t="s">
        <v>70</v>
      </c>
    </row>
    <row r="5350" spans="1:15">
      <c r="A5350" s="38">
        <v>40722</v>
      </c>
      <c r="B5350" s="38">
        <v>51680</v>
      </c>
      <c r="C5350" s="131">
        <v>360</v>
      </c>
      <c r="D5350" s="39">
        <v>8.5600000000000009E-2</v>
      </c>
      <c r="E5350" s="39">
        <v>7.9100000000000004E-2</v>
      </c>
      <c r="F5350" s="40">
        <v>140000</v>
      </c>
      <c r="G5350" s="40">
        <v>140000</v>
      </c>
      <c r="H5350" s="40">
        <v>70444.97</v>
      </c>
      <c r="I5350" s="40">
        <v>77200</v>
      </c>
      <c r="J5350" s="67">
        <f t="shared" si="249"/>
        <v>0.50317835714285719</v>
      </c>
      <c r="K5350" s="39">
        <f t="shared" si="250"/>
        <v>0.55142857142857138</v>
      </c>
      <c r="L5350" s="2" t="str">
        <f t="shared" si="251"/>
        <v>AA</v>
      </c>
      <c r="M5350" s="2" t="s">
        <v>881</v>
      </c>
      <c r="N5350" s="2" t="s">
        <v>421</v>
      </c>
      <c r="O5350" s="2" t="s">
        <v>70</v>
      </c>
    </row>
    <row r="5351" spans="1:15">
      <c r="A5351" s="38">
        <v>40114</v>
      </c>
      <c r="B5351" s="38">
        <v>44770</v>
      </c>
      <c r="C5351" s="131">
        <v>153</v>
      </c>
      <c r="D5351" s="39">
        <v>8.5600000000000009E-2</v>
      </c>
      <c r="E5351" s="39">
        <v>7.9100000000000004E-2</v>
      </c>
      <c r="F5351" s="40">
        <v>88954.8</v>
      </c>
      <c r="G5351" s="40">
        <v>88954.8</v>
      </c>
      <c r="H5351" s="40">
        <v>30782.55</v>
      </c>
      <c r="I5351" s="40">
        <v>49073.919999999998</v>
      </c>
      <c r="J5351" s="67">
        <f t="shared" si="249"/>
        <v>0.34604709358011032</v>
      </c>
      <c r="K5351" s="39">
        <f t="shared" si="250"/>
        <v>0.55167253481543432</v>
      </c>
      <c r="L5351" s="2" t="str">
        <f t="shared" si="251"/>
        <v>AA</v>
      </c>
      <c r="M5351" s="2" t="s">
        <v>787</v>
      </c>
      <c r="N5351" s="2" t="s">
        <v>422</v>
      </c>
      <c r="O5351" s="2" t="s">
        <v>70</v>
      </c>
    </row>
    <row r="5352" spans="1:15">
      <c r="A5352" s="42">
        <v>40189</v>
      </c>
      <c r="B5352" s="42">
        <v>47249</v>
      </c>
      <c r="C5352" s="130">
        <v>232</v>
      </c>
      <c r="D5352" s="43">
        <v>8.5600000000000009E-2</v>
      </c>
      <c r="E5352" s="43">
        <v>7.9100000000000004E-2</v>
      </c>
      <c r="F5352" s="44">
        <v>145000</v>
      </c>
      <c r="G5352" s="44">
        <v>145000</v>
      </c>
      <c r="H5352" s="44">
        <v>61159.74</v>
      </c>
      <c r="I5352" s="44">
        <v>79999.990000000005</v>
      </c>
      <c r="J5352" s="68">
        <f t="shared" si="249"/>
        <v>0.42179131034482759</v>
      </c>
      <c r="K5352" s="43">
        <f t="shared" si="250"/>
        <v>0.55172406896551729</v>
      </c>
      <c r="L5352" s="41" t="str">
        <f t="shared" si="251"/>
        <v>AA</v>
      </c>
      <c r="M5352" s="41" t="s">
        <v>489</v>
      </c>
      <c r="N5352" s="41" t="s">
        <v>415</v>
      </c>
      <c r="O5352" s="41" t="s">
        <v>70</v>
      </c>
    </row>
    <row r="5353" spans="1:15">
      <c r="A5353" s="38">
        <v>40779</v>
      </c>
      <c r="B5353" s="38">
        <v>51280</v>
      </c>
      <c r="C5353" s="131">
        <v>345</v>
      </c>
      <c r="D5353" s="39">
        <v>8.5600000000000009E-2</v>
      </c>
      <c r="E5353" s="39">
        <v>7.9100000000000004E-2</v>
      </c>
      <c r="F5353" s="40">
        <v>150000</v>
      </c>
      <c r="G5353" s="40">
        <v>150000</v>
      </c>
      <c r="H5353" s="40">
        <v>75553.37</v>
      </c>
      <c r="I5353" s="40">
        <v>82797</v>
      </c>
      <c r="J5353" s="67">
        <f t="shared" si="249"/>
        <v>0.50368913333333332</v>
      </c>
      <c r="K5353" s="39">
        <f t="shared" si="250"/>
        <v>0.55198000000000003</v>
      </c>
      <c r="L5353" s="2" t="str">
        <f t="shared" si="251"/>
        <v>AA</v>
      </c>
      <c r="M5353" s="2" t="s">
        <v>111</v>
      </c>
      <c r="N5353" s="2" t="s">
        <v>421</v>
      </c>
      <c r="O5353" s="2" t="s">
        <v>70</v>
      </c>
    </row>
    <row r="5354" spans="1:15">
      <c r="A5354" s="38">
        <v>40309</v>
      </c>
      <c r="B5354" s="38">
        <v>45788</v>
      </c>
      <c r="C5354" s="131">
        <v>180</v>
      </c>
      <c r="D5354" s="39">
        <v>8.5600000000000009E-2</v>
      </c>
      <c r="E5354" s="39">
        <v>7.9100000000000004E-2</v>
      </c>
      <c r="F5354" s="40">
        <v>103000</v>
      </c>
      <c r="G5354" s="40">
        <v>103000</v>
      </c>
      <c r="H5354" s="40">
        <v>40312.199999999997</v>
      </c>
      <c r="I5354" s="40">
        <v>56892.85</v>
      </c>
      <c r="J5354" s="67">
        <f t="shared" si="249"/>
        <v>0.39138058252427183</v>
      </c>
      <c r="K5354" s="39">
        <f t="shared" si="250"/>
        <v>0.55235776699029127</v>
      </c>
      <c r="L5354" s="2" t="str">
        <f t="shared" si="251"/>
        <v>AA</v>
      </c>
      <c r="M5354" s="2" t="s">
        <v>532</v>
      </c>
      <c r="N5354" s="2" t="s">
        <v>417</v>
      </c>
      <c r="O5354" s="2" t="s">
        <v>70</v>
      </c>
    </row>
    <row r="5355" spans="1:15">
      <c r="A5355" s="42">
        <v>40275</v>
      </c>
      <c r="B5355" s="42">
        <v>50078</v>
      </c>
      <c r="C5355" s="130">
        <v>322</v>
      </c>
      <c r="D5355" s="43">
        <v>8.5600000000000009E-2</v>
      </c>
      <c r="E5355" s="43">
        <v>7.9100000000000004E-2</v>
      </c>
      <c r="F5355" s="44">
        <v>85000</v>
      </c>
      <c r="G5355" s="44">
        <v>85000</v>
      </c>
      <c r="H5355" s="44">
        <v>40490.46</v>
      </c>
      <c r="I5355" s="44">
        <v>47000</v>
      </c>
      <c r="J5355" s="68">
        <f t="shared" si="249"/>
        <v>0.47635835294117645</v>
      </c>
      <c r="K5355" s="43">
        <f t="shared" si="250"/>
        <v>0.55294117647058827</v>
      </c>
      <c r="L5355" s="41" t="str">
        <f t="shared" si="251"/>
        <v>AA</v>
      </c>
      <c r="M5355" s="41" t="s">
        <v>1125</v>
      </c>
      <c r="N5355" s="41" t="s">
        <v>422</v>
      </c>
      <c r="O5355" s="41" t="s">
        <v>70</v>
      </c>
    </row>
    <row r="5356" spans="1:15">
      <c r="A5356" s="38">
        <v>40347</v>
      </c>
      <c r="B5356" s="38">
        <v>51305</v>
      </c>
      <c r="C5356" s="131">
        <v>360</v>
      </c>
      <c r="D5356" s="39">
        <v>8.5600000000000009E-2</v>
      </c>
      <c r="E5356" s="39">
        <v>7.9100000000000004E-2</v>
      </c>
      <c r="F5356" s="40">
        <v>108000</v>
      </c>
      <c r="G5356" s="40">
        <v>108000</v>
      </c>
      <c r="H5356" s="40">
        <v>52884.52</v>
      </c>
      <c r="I5356" s="40">
        <v>59727.62</v>
      </c>
      <c r="J5356" s="67">
        <f t="shared" si="249"/>
        <v>0.48967148148148143</v>
      </c>
      <c r="K5356" s="39">
        <f t="shared" si="250"/>
        <v>0.55303351851851856</v>
      </c>
      <c r="L5356" s="2" t="str">
        <f t="shared" si="251"/>
        <v>AA</v>
      </c>
      <c r="M5356" s="2" t="s">
        <v>683</v>
      </c>
      <c r="N5356" s="2" t="s">
        <v>421</v>
      </c>
      <c r="O5356" s="2" t="s">
        <v>70</v>
      </c>
    </row>
    <row r="5357" spans="1:15">
      <c r="A5357" s="42">
        <v>40438</v>
      </c>
      <c r="B5357" s="42">
        <v>51396</v>
      </c>
      <c r="C5357" s="130">
        <v>360</v>
      </c>
      <c r="D5357" s="43">
        <v>8.5600000000000009E-2</v>
      </c>
      <c r="E5357" s="43">
        <v>7.9100000000000004E-2</v>
      </c>
      <c r="F5357" s="44">
        <v>150000</v>
      </c>
      <c r="G5357" s="44">
        <v>150000</v>
      </c>
      <c r="H5357" s="44">
        <v>72911.94</v>
      </c>
      <c r="I5357" s="44">
        <v>82999.990000000005</v>
      </c>
      <c r="J5357" s="68">
        <f t="shared" si="249"/>
        <v>0.4860796</v>
      </c>
      <c r="K5357" s="43">
        <f t="shared" si="250"/>
        <v>0.55333326666666671</v>
      </c>
      <c r="L5357" s="41" t="str">
        <f t="shared" si="251"/>
        <v>AA</v>
      </c>
      <c r="M5357" s="41" t="s">
        <v>873</v>
      </c>
      <c r="N5357" s="41" t="s">
        <v>417</v>
      </c>
      <c r="O5357" s="41" t="s">
        <v>70</v>
      </c>
    </row>
    <row r="5358" spans="1:15">
      <c r="A5358" s="38">
        <v>40557</v>
      </c>
      <c r="B5358" s="38">
        <v>51515</v>
      </c>
      <c r="C5358" s="131">
        <v>360</v>
      </c>
      <c r="D5358" s="39">
        <v>8.5600000000000009E-2</v>
      </c>
      <c r="E5358" s="39">
        <v>7.9100000000000004E-2</v>
      </c>
      <c r="F5358" s="40">
        <v>150000</v>
      </c>
      <c r="G5358" s="40">
        <v>150000</v>
      </c>
      <c r="H5358" s="40">
        <v>73684.789999999994</v>
      </c>
      <c r="I5358" s="40">
        <v>82999.990000000005</v>
      </c>
      <c r="J5358" s="67">
        <f t="shared" si="249"/>
        <v>0.49123193333333331</v>
      </c>
      <c r="K5358" s="39">
        <f t="shared" si="250"/>
        <v>0.55333326666666671</v>
      </c>
      <c r="L5358" s="2" t="str">
        <f t="shared" si="251"/>
        <v>AA</v>
      </c>
      <c r="M5358" s="2" t="s">
        <v>724</v>
      </c>
      <c r="N5358" s="2" t="s">
        <v>424</v>
      </c>
      <c r="O5358" s="2" t="s">
        <v>70</v>
      </c>
    </row>
    <row r="5359" spans="1:15">
      <c r="A5359" s="38">
        <v>40485</v>
      </c>
      <c r="B5359" s="38">
        <v>51443</v>
      </c>
      <c r="C5359" s="131">
        <v>360</v>
      </c>
      <c r="D5359" s="39">
        <v>8.5600000000000009E-2</v>
      </c>
      <c r="E5359" s="39">
        <v>7.9100000000000004E-2</v>
      </c>
      <c r="F5359" s="40">
        <v>150000</v>
      </c>
      <c r="G5359" s="40">
        <v>150000</v>
      </c>
      <c r="H5359" s="40">
        <v>74562.47</v>
      </c>
      <c r="I5359" s="40">
        <v>83000</v>
      </c>
      <c r="J5359" s="67">
        <f t="shared" si="249"/>
        <v>0.49708313333333332</v>
      </c>
      <c r="K5359" s="39">
        <f t="shared" si="250"/>
        <v>0.55333333333333334</v>
      </c>
      <c r="L5359" s="2" t="str">
        <f t="shared" si="251"/>
        <v>AA</v>
      </c>
      <c r="M5359" s="2" t="s">
        <v>1099</v>
      </c>
      <c r="N5359" s="2" t="s">
        <v>416</v>
      </c>
      <c r="O5359" s="2" t="s">
        <v>70</v>
      </c>
    </row>
    <row r="5360" spans="1:15">
      <c r="A5360" s="38">
        <v>40368</v>
      </c>
      <c r="B5360" s="38">
        <v>42803</v>
      </c>
      <c r="C5360" s="131">
        <v>80</v>
      </c>
      <c r="D5360" s="39">
        <v>8.5600000000000009E-2</v>
      </c>
      <c r="E5360" s="39">
        <v>7.9100000000000004E-2</v>
      </c>
      <c r="F5360" s="40">
        <v>114000</v>
      </c>
      <c r="G5360" s="40">
        <v>114000</v>
      </c>
      <c r="H5360" s="40">
        <v>30270.83</v>
      </c>
      <c r="I5360" s="40">
        <v>63118.83</v>
      </c>
      <c r="J5360" s="67">
        <f t="shared" si="249"/>
        <v>0.2655335964912281</v>
      </c>
      <c r="K5360" s="39">
        <f t="shared" si="250"/>
        <v>0.55367394736842102</v>
      </c>
      <c r="L5360" s="2" t="str">
        <f t="shared" si="251"/>
        <v>AA</v>
      </c>
      <c r="M5360" s="2" t="s">
        <v>1590</v>
      </c>
      <c r="N5360" s="2" t="s">
        <v>416</v>
      </c>
      <c r="O5360" s="2" t="s">
        <v>70</v>
      </c>
    </row>
    <row r="5361" spans="1:15">
      <c r="A5361" s="38">
        <v>40508</v>
      </c>
      <c r="B5361" s="38">
        <v>51466</v>
      </c>
      <c r="C5361" s="131">
        <v>360</v>
      </c>
      <c r="D5361" s="39">
        <v>8.5600000000000009E-2</v>
      </c>
      <c r="E5361" s="39">
        <v>7.9100000000000004E-2</v>
      </c>
      <c r="F5361" s="40">
        <v>135500</v>
      </c>
      <c r="G5361" s="40">
        <v>135500</v>
      </c>
      <c r="H5361" s="40">
        <v>67860.320000000007</v>
      </c>
      <c r="I5361" s="40">
        <v>75072.600000000006</v>
      </c>
      <c r="J5361" s="67">
        <f t="shared" si="249"/>
        <v>0.50081416974169746</v>
      </c>
      <c r="K5361" s="39">
        <f t="shared" si="250"/>
        <v>0.55404132841328413</v>
      </c>
      <c r="L5361" s="2" t="str">
        <f t="shared" si="251"/>
        <v>AA</v>
      </c>
      <c r="M5361" s="2" t="s">
        <v>1111</v>
      </c>
      <c r="N5361" s="2" t="s">
        <v>424</v>
      </c>
      <c r="O5361" s="2" t="s">
        <v>70</v>
      </c>
    </row>
    <row r="5362" spans="1:15">
      <c r="A5362" s="38">
        <v>40568</v>
      </c>
      <c r="B5362" s="38">
        <v>44160</v>
      </c>
      <c r="C5362" s="131">
        <v>118</v>
      </c>
      <c r="D5362" s="39">
        <v>8.5600000000000009E-2</v>
      </c>
      <c r="E5362" s="39">
        <v>8.09E-2</v>
      </c>
      <c r="F5362" s="40">
        <v>112500</v>
      </c>
      <c r="G5362" s="40">
        <v>112500</v>
      </c>
      <c r="H5362" s="40">
        <v>45553.52</v>
      </c>
      <c r="I5362" s="40">
        <v>62387.78</v>
      </c>
      <c r="J5362" s="67">
        <f t="shared" si="249"/>
        <v>0.40492017777777772</v>
      </c>
      <c r="K5362" s="39">
        <f t="shared" si="250"/>
        <v>0.55455804444444445</v>
      </c>
      <c r="L5362" s="2" t="str">
        <f t="shared" si="251"/>
        <v>AA</v>
      </c>
      <c r="M5362" s="2" t="s">
        <v>489</v>
      </c>
      <c r="N5362" s="2" t="s">
        <v>415</v>
      </c>
      <c r="O5362" s="2" t="s">
        <v>70</v>
      </c>
    </row>
    <row r="5363" spans="1:15">
      <c r="A5363" s="38">
        <v>40256</v>
      </c>
      <c r="B5363" s="38">
        <v>47561</v>
      </c>
      <c r="C5363" s="131">
        <v>240</v>
      </c>
      <c r="D5363" s="39">
        <v>8.5600000000000009E-2</v>
      </c>
      <c r="E5363" s="39">
        <v>8.09E-2</v>
      </c>
      <c r="F5363" s="40">
        <v>138500</v>
      </c>
      <c r="G5363" s="40">
        <v>138500</v>
      </c>
      <c r="H5363" s="40">
        <v>64117.73</v>
      </c>
      <c r="I5363" s="40">
        <v>76822.45</v>
      </c>
      <c r="J5363" s="67">
        <f t="shared" si="249"/>
        <v>0.46294389891696752</v>
      </c>
      <c r="K5363" s="39">
        <f t="shared" si="250"/>
        <v>0.55467472924187722</v>
      </c>
      <c r="L5363" s="2" t="str">
        <f t="shared" si="251"/>
        <v>AA</v>
      </c>
      <c r="M5363" s="2" t="s">
        <v>497</v>
      </c>
      <c r="N5363" s="2" t="s">
        <v>417</v>
      </c>
      <c r="O5363" s="2" t="s">
        <v>70</v>
      </c>
    </row>
    <row r="5364" spans="1:15">
      <c r="A5364" s="42">
        <v>40823</v>
      </c>
      <c r="B5364" s="42">
        <v>43411</v>
      </c>
      <c r="C5364" s="130">
        <v>85</v>
      </c>
      <c r="D5364" s="43">
        <v>8.5600000000000009E-2</v>
      </c>
      <c r="E5364" s="43">
        <v>7.9100000000000004E-2</v>
      </c>
      <c r="F5364" s="44">
        <v>128000</v>
      </c>
      <c r="G5364" s="44">
        <v>128000</v>
      </c>
      <c r="H5364" s="44">
        <v>41461.33</v>
      </c>
      <c r="I5364" s="44">
        <v>71000</v>
      </c>
      <c r="J5364" s="68">
        <f t="shared" si="249"/>
        <v>0.32391664062500003</v>
      </c>
      <c r="K5364" s="43">
        <f t="shared" si="250"/>
        <v>0.5546875</v>
      </c>
      <c r="L5364" s="41" t="str">
        <f t="shared" si="251"/>
        <v>AA</v>
      </c>
      <c r="M5364" s="41" t="s">
        <v>497</v>
      </c>
      <c r="N5364" s="41" t="s">
        <v>417</v>
      </c>
      <c r="O5364" s="41" t="s">
        <v>70</v>
      </c>
    </row>
    <row r="5365" spans="1:15">
      <c r="A5365" s="42">
        <v>40241</v>
      </c>
      <c r="B5365" s="42">
        <v>49372</v>
      </c>
      <c r="C5365" s="130">
        <v>300</v>
      </c>
      <c r="D5365" s="43">
        <v>8.5600000000000009E-2</v>
      </c>
      <c r="E5365" s="43">
        <v>7.9100000000000004E-2</v>
      </c>
      <c r="F5365" s="44">
        <v>103000</v>
      </c>
      <c r="G5365" s="44">
        <v>103000</v>
      </c>
      <c r="H5365" s="44">
        <v>47529.89</v>
      </c>
      <c r="I5365" s="44">
        <v>57148.1</v>
      </c>
      <c r="J5365" s="68">
        <f t="shared" si="249"/>
        <v>0.46145524271844662</v>
      </c>
      <c r="K5365" s="43">
        <f t="shared" si="250"/>
        <v>0.55483592233009704</v>
      </c>
      <c r="L5365" s="41" t="str">
        <f t="shared" si="251"/>
        <v>AA</v>
      </c>
      <c r="M5365" s="41" t="s">
        <v>1146</v>
      </c>
      <c r="N5365" s="41" t="s">
        <v>422</v>
      </c>
      <c r="O5365" s="41" t="s">
        <v>70</v>
      </c>
    </row>
    <row r="5366" spans="1:15">
      <c r="A5366" s="38">
        <v>40571</v>
      </c>
      <c r="B5366" s="38">
        <v>47876</v>
      </c>
      <c r="C5366" s="131">
        <v>240</v>
      </c>
      <c r="D5366" s="39">
        <v>8.5600000000000009E-2</v>
      </c>
      <c r="E5366" s="39">
        <v>7.9100000000000004E-2</v>
      </c>
      <c r="F5366" s="40">
        <v>90000</v>
      </c>
      <c r="G5366" s="40">
        <v>90000</v>
      </c>
      <c r="H5366" s="40">
        <v>41212.839999999997</v>
      </c>
      <c r="I5366" s="40">
        <v>49999.99</v>
      </c>
      <c r="J5366" s="67">
        <f t="shared" si="249"/>
        <v>0.45792044444444441</v>
      </c>
      <c r="K5366" s="39">
        <f t="shared" si="250"/>
        <v>0.55555544444444438</v>
      </c>
      <c r="L5366" s="2" t="str">
        <f t="shared" si="251"/>
        <v>AA</v>
      </c>
      <c r="M5366" s="2" t="s">
        <v>466</v>
      </c>
      <c r="N5366" s="2" t="s">
        <v>421</v>
      </c>
      <c r="O5366" s="2" t="s">
        <v>70</v>
      </c>
    </row>
    <row r="5367" spans="1:15">
      <c r="A5367" s="42">
        <v>40508</v>
      </c>
      <c r="B5367" s="42">
        <v>47813</v>
      </c>
      <c r="C5367" s="130">
        <v>240</v>
      </c>
      <c r="D5367" s="43">
        <v>8.5600000000000009E-2</v>
      </c>
      <c r="E5367" s="43">
        <v>8.09E-2</v>
      </c>
      <c r="F5367" s="44">
        <v>135000</v>
      </c>
      <c r="G5367" s="44">
        <v>135000</v>
      </c>
      <c r="H5367" s="44">
        <v>60827.5</v>
      </c>
      <c r="I5367" s="44">
        <v>74999.990000000005</v>
      </c>
      <c r="J5367" s="68">
        <f t="shared" si="249"/>
        <v>0.45057407407407407</v>
      </c>
      <c r="K5367" s="43">
        <f t="shared" si="250"/>
        <v>0.55555548148148148</v>
      </c>
      <c r="L5367" s="41" t="str">
        <f t="shared" si="251"/>
        <v>AA</v>
      </c>
      <c r="M5367" s="41" t="s">
        <v>637</v>
      </c>
      <c r="N5367" s="41" t="s">
        <v>417</v>
      </c>
      <c r="O5367" s="41" t="s">
        <v>70</v>
      </c>
    </row>
    <row r="5368" spans="1:15">
      <c r="A5368" s="38">
        <v>40854</v>
      </c>
      <c r="B5368" s="38">
        <v>51386</v>
      </c>
      <c r="C5368" s="131">
        <v>346</v>
      </c>
      <c r="D5368" s="39">
        <v>8.5600000000000009E-2</v>
      </c>
      <c r="E5368" s="39">
        <v>7.9100000000000004E-2</v>
      </c>
      <c r="F5368" s="40">
        <v>135000</v>
      </c>
      <c r="G5368" s="40">
        <v>135000</v>
      </c>
      <c r="H5368" s="40">
        <v>67732.210000000006</v>
      </c>
      <c r="I5368" s="40">
        <v>74999.990000000005</v>
      </c>
      <c r="J5368" s="67">
        <f t="shared" si="249"/>
        <v>0.50172007407407415</v>
      </c>
      <c r="K5368" s="39">
        <f t="shared" si="250"/>
        <v>0.55555548148148148</v>
      </c>
      <c r="L5368" s="2" t="str">
        <f t="shared" si="251"/>
        <v>AA</v>
      </c>
      <c r="M5368" s="2" t="s">
        <v>658</v>
      </c>
      <c r="N5368" s="2" t="s">
        <v>423</v>
      </c>
      <c r="O5368" s="2" t="s">
        <v>70</v>
      </c>
    </row>
    <row r="5369" spans="1:15">
      <c r="A5369" s="38">
        <v>40066</v>
      </c>
      <c r="B5369" s="38">
        <v>45545</v>
      </c>
      <c r="C5369" s="131">
        <v>180</v>
      </c>
      <c r="D5369" s="39">
        <v>8.5600000000000009E-2</v>
      </c>
      <c r="E5369" s="39">
        <v>7.9100000000000004E-2</v>
      </c>
      <c r="F5369" s="40">
        <v>144000</v>
      </c>
      <c r="G5369" s="40">
        <v>144000</v>
      </c>
      <c r="H5369" s="40">
        <v>55631.74</v>
      </c>
      <c r="I5369" s="40">
        <v>80000</v>
      </c>
      <c r="J5369" s="67">
        <f t="shared" si="249"/>
        <v>0.38633152777777774</v>
      </c>
      <c r="K5369" s="39">
        <f t="shared" si="250"/>
        <v>0.55555555555555558</v>
      </c>
      <c r="L5369" s="2" t="str">
        <f t="shared" si="251"/>
        <v>AA</v>
      </c>
      <c r="M5369" s="2" t="s">
        <v>673</v>
      </c>
      <c r="N5369" s="2" t="s">
        <v>435</v>
      </c>
      <c r="O5369" s="2" t="s">
        <v>70</v>
      </c>
    </row>
    <row r="5370" spans="1:15">
      <c r="A5370" s="42">
        <v>40245</v>
      </c>
      <c r="B5370" s="42">
        <v>47550</v>
      </c>
      <c r="C5370" s="130">
        <v>240</v>
      </c>
      <c r="D5370" s="43">
        <v>8.5600000000000009E-2</v>
      </c>
      <c r="E5370" s="43">
        <v>7.9100000000000004E-2</v>
      </c>
      <c r="F5370" s="44">
        <v>140000</v>
      </c>
      <c r="G5370" s="44">
        <v>140000</v>
      </c>
      <c r="H5370" s="44">
        <v>60665.91</v>
      </c>
      <c r="I5370" s="44">
        <v>77810.539999999994</v>
      </c>
      <c r="J5370" s="68">
        <f t="shared" si="249"/>
        <v>0.4333279285714286</v>
      </c>
      <c r="K5370" s="43">
        <f t="shared" si="250"/>
        <v>0.55578957142857144</v>
      </c>
      <c r="L5370" s="41" t="str">
        <f t="shared" si="251"/>
        <v>AA</v>
      </c>
      <c r="M5370" s="41" t="s">
        <v>564</v>
      </c>
      <c r="N5370" s="41" t="s">
        <v>417</v>
      </c>
      <c r="O5370" s="41" t="s">
        <v>70</v>
      </c>
    </row>
    <row r="5371" spans="1:15">
      <c r="A5371" s="42">
        <v>40805</v>
      </c>
      <c r="B5371" s="42">
        <v>49906</v>
      </c>
      <c r="C5371" s="130">
        <v>299</v>
      </c>
      <c r="D5371" s="43">
        <v>8.5600000000000009E-2</v>
      </c>
      <c r="E5371" s="43">
        <v>7.9100000000000004E-2</v>
      </c>
      <c r="F5371" s="44">
        <v>98000</v>
      </c>
      <c r="G5371" s="44">
        <v>98000</v>
      </c>
      <c r="H5371" s="44">
        <v>48736.68</v>
      </c>
      <c r="I5371" s="44">
        <v>54500</v>
      </c>
      <c r="J5371" s="68">
        <f t="shared" si="249"/>
        <v>0.49731306122448982</v>
      </c>
      <c r="K5371" s="43">
        <f t="shared" si="250"/>
        <v>0.55612244897959184</v>
      </c>
      <c r="L5371" s="41" t="str">
        <f t="shared" si="251"/>
        <v>AA</v>
      </c>
      <c r="M5371" s="41" t="s">
        <v>489</v>
      </c>
      <c r="N5371" s="41" t="s">
        <v>415</v>
      </c>
      <c r="O5371" s="41" t="s">
        <v>70</v>
      </c>
    </row>
    <row r="5372" spans="1:15">
      <c r="A5372" s="38">
        <v>40058</v>
      </c>
      <c r="B5372" s="38">
        <v>51015</v>
      </c>
      <c r="C5372" s="131">
        <v>360</v>
      </c>
      <c r="D5372" s="39">
        <v>8.5600000000000009E-2</v>
      </c>
      <c r="E5372" s="39">
        <v>7.9100000000000004E-2</v>
      </c>
      <c r="F5372" s="40">
        <v>89000</v>
      </c>
      <c r="G5372" s="40">
        <v>89000</v>
      </c>
      <c r="H5372" s="40">
        <v>42009.9</v>
      </c>
      <c r="I5372" s="40">
        <v>49499.99</v>
      </c>
      <c r="J5372" s="67">
        <f t="shared" si="249"/>
        <v>0.47202134831460674</v>
      </c>
      <c r="K5372" s="39">
        <f t="shared" si="250"/>
        <v>0.55617966292134824</v>
      </c>
      <c r="L5372" s="2" t="str">
        <f t="shared" si="251"/>
        <v>AA</v>
      </c>
      <c r="M5372" s="2" t="s">
        <v>1239</v>
      </c>
      <c r="N5372" s="2" t="s">
        <v>424</v>
      </c>
      <c r="O5372" s="2" t="s">
        <v>70</v>
      </c>
    </row>
    <row r="5373" spans="1:15">
      <c r="A5373" s="38">
        <v>40653</v>
      </c>
      <c r="B5373" s="38">
        <v>51611</v>
      </c>
      <c r="C5373" s="131">
        <v>360</v>
      </c>
      <c r="D5373" s="39">
        <v>8.5600000000000009E-2</v>
      </c>
      <c r="E5373" s="39">
        <v>7.9100000000000004E-2</v>
      </c>
      <c r="F5373" s="40">
        <v>133000</v>
      </c>
      <c r="G5373" s="40">
        <v>133000</v>
      </c>
      <c r="H5373" s="40">
        <v>42584.63</v>
      </c>
      <c r="I5373" s="40">
        <v>74016.97</v>
      </c>
      <c r="J5373" s="67">
        <f t="shared" si="249"/>
        <v>0.32018518796992479</v>
      </c>
      <c r="K5373" s="39">
        <f t="shared" si="250"/>
        <v>0.55651857142857142</v>
      </c>
      <c r="L5373" s="2" t="str">
        <f t="shared" si="251"/>
        <v>AA</v>
      </c>
      <c r="M5373" s="2" t="s">
        <v>951</v>
      </c>
      <c r="N5373" s="2" t="s">
        <v>441</v>
      </c>
      <c r="O5373" s="2" t="s">
        <v>70</v>
      </c>
    </row>
    <row r="5374" spans="1:15">
      <c r="A5374" s="38">
        <v>40381</v>
      </c>
      <c r="B5374" s="38">
        <v>51339</v>
      </c>
      <c r="C5374" s="131">
        <v>360</v>
      </c>
      <c r="D5374" s="39">
        <v>8.5600000000000009E-2</v>
      </c>
      <c r="E5374" s="39">
        <v>7.9100000000000004E-2</v>
      </c>
      <c r="F5374" s="40">
        <v>91400</v>
      </c>
      <c r="G5374" s="40">
        <v>91400</v>
      </c>
      <c r="H5374" s="40">
        <v>46409.61</v>
      </c>
      <c r="I5374" s="40">
        <v>50882</v>
      </c>
      <c r="J5374" s="67">
        <f t="shared" si="249"/>
        <v>0.50776378555798685</v>
      </c>
      <c r="K5374" s="39">
        <f t="shared" si="250"/>
        <v>0.55669584245076587</v>
      </c>
      <c r="L5374" s="2" t="str">
        <f t="shared" si="251"/>
        <v>AA</v>
      </c>
      <c r="M5374" s="2" t="s">
        <v>595</v>
      </c>
      <c r="N5374" s="2" t="s">
        <v>423</v>
      </c>
      <c r="O5374" s="2" t="s">
        <v>70</v>
      </c>
    </row>
    <row r="5375" spans="1:15">
      <c r="A5375" s="38">
        <v>40667</v>
      </c>
      <c r="B5375" s="38">
        <v>51625</v>
      </c>
      <c r="C5375" s="131">
        <v>360</v>
      </c>
      <c r="D5375" s="39">
        <v>8.5600000000000009E-2</v>
      </c>
      <c r="E5375" s="39">
        <v>7.9100000000000004E-2</v>
      </c>
      <c r="F5375" s="40">
        <v>97000</v>
      </c>
      <c r="G5375" s="40">
        <v>97000</v>
      </c>
      <c r="H5375" s="40">
        <v>49111.97</v>
      </c>
      <c r="I5375" s="40">
        <v>54000</v>
      </c>
      <c r="J5375" s="67">
        <f t="shared" si="249"/>
        <v>0.50630896907216494</v>
      </c>
      <c r="K5375" s="39">
        <f t="shared" si="250"/>
        <v>0.55670103092783507</v>
      </c>
      <c r="L5375" s="2" t="str">
        <f t="shared" si="251"/>
        <v>AA</v>
      </c>
      <c r="M5375" s="2" t="s">
        <v>724</v>
      </c>
      <c r="N5375" s="2" t="s">
        <v>424</v>
      </c>
      <c r="O5375" s="2" t="s">
        <v>70</v>
      </c>
    </row>
    <row r="5376" spans="1:15">
      <c r="A5376" s="42">
        <v>40735</v>
      </c>
      <c r="B5376" s="42">
        <v>51693</v>
      </c>
      <c r="C5376" s="130">
        <v>360</v>
      </c>
      <c r="D5376" s="43">
        <v>8.5600000000000009E-2</v>
      </c>
      <c r="E5376" s="43">
        <v>8.5600000000000009E-2</v>
      </c>
      <c r="F5376" s="44">
        <v>135000</v>
      </c>
      <c r="G5376" s="44">
        <v>135000</v>
      </c>
      <c r="H5376" s="44">
        <v>69221.5</v>
      </c>
      <c r="I5376" s="44">
        <v>75209.77</v>
      </c>
      <c r="J5376" s="68">
        <f t="shared" si="249"/>
        <v>0.5127518518518519</v>
      </c>
      <c r="K5376" s="43">
        <f t="shared" si="250"/>
        <v>0.55710940740740744</v>
      </c>
      <c r="L5376" s="41" t="str">
        <f t="shared" si="251"/>
        <v>AA</v>
      </c>
      <c r="M5376" s="41" t="s">
        <v>556</v>
      </c>
      <c r="N5376" s="41" t="s">
        <v>427</v>
      </c>
      <c r="O5376" s="41" t="s">
        <v>70</v>
      </c>
    </row>
    <row r="5377" spans="1:15">
      <c r="A5377" s="42">
        <v>40049</v>
      </c>
      <c r="B5377" s="42">
        <v>50610</v>
      </c>
      <c r="C5377" s="130">
        <v>347</v>
      </c>
      <c r="D5377" s="43">
        <v>8.5600000000000009E-2</v>
      </c>
      <c r="E5377" s="43">
        <v>7.9100000000000004E-2</v>
      </c>
      <c r="F5377" s="44">
        <v>105000</v>
      </c>
      <c r="G5377" s="44">
        <v>105000</v>
      </c>
      <c r="H5377" s="44">
        <v>49013.9</v>
      </c>
      <c r="I5377" s="44">
        <v>58499.99</v>
      </c>
      <c r="J5377" s="68">
        <f t="shared" si="249"/>
        <v>0.46679904761904761</v>
      </c>
      <c r="K5377" s="43">
        <f t="shared" si="250"/>
        <v>0.55714276190476186</v>
      </c>
      <c r="L5377" s="41" t="str">
        <f t="shared" si="251"/>
        <v>AA</v>
      </c>
      <c r="M5377" s="41" t="s">
        <v>754</v>
      </c>
      <c r="N5377" s="41" t="s">
        <v>422</v>
      </c>
      <c r="O5377" s="41" t="s">
        <v>70</v>
      </c>
    </row>
    <row r="5378" spans="1:15">
      <c r="A5378" s="38">
        <v>40603</v>
      </c>
      <c r="B5378" s="38">
        <v>47908</v>
      </c>
      <c r="C5378" s="131">
        <v>240</v>
      </c>
      <c r="D5378" s="39">
        <v>8.5600000000000009E-2</v>
      </c>
      <c r="E5378" s="39">
        <v>7.9100000000000004E-2</v>
      </c>
      <c r="F5378" s="40">
        <v>140000</v>
      </c>
      <c r="G5378" s="40">
        <v>140000</v>
      </c>
      <c r="H5378" s="40">
        <v>64392.68</v>
      </c>
      <c r="I5378" s="40">
        <v>77999.990000000005</v>
      </c>
      <c r="J5378" s="67">
        <f t="shared" si="249"/>
        <v>0.45994771428571429</v>
      </c>
      <c r="K5378" s="39">
        <f t="shared" si="250"/>
        <v>0.55714278571428577</v>
      </c>
      <c r="L5378" s="2" t="str">
        <f t="shared" si="251"/>
        <v>AA</v>
      </c>
      <c r="M5378" s="2" t="s">
        <v>481</v>
      </c>
      <c r="N5378" s="2" t="s">
        <v>417</v>
      </c>
      <c r="O5378" s="2" t="s">
        <v>70</v>
      </c>
    </row>
    <row r="5379" spans="1:15">
      <c r="A5379" s="38">
        <v>39996</v>
      </c>
      <c r="B5379" s="38">
        <v>50953</v>
      </c>
      <c r="C5379" s="131">
        <v>360</v>
      </c>
      <c r="D5379" s="39">
        <v>8.5600000000000009E-2</v>
      </c>
      <c r="E5379" s="39">
        <v>7.9100000000000004E-2</v>
      </c>
      <c r="F5379" s="40">
        <v>140000</v>
      </c>
      <c r="G5379" s="40">
        <v>140000</v>
      </c>
      <c r="H5379" s="40">
        <v>32897.14</v>
      </c>
      <c r="I5379" s="40">
        <v>77999.990000000005</v>
      </c>
      <c r="J5379" s="67">
        <f t="shared" ref="J5379:J5442" si="252">H5379/G5379</f>
        <v>0.23497957142857143</v>
      </c>
      <c r="K5379" s="39">
        <f t="shared" ref="K5379:K5442" si="253">I5379/G5379</f>
        <v>0.55714278571428577</v>
      </c>
      <c r="L5379" s="2" t="str">
        <f t="shared" ref="L5379:L5442" si="254">IF(J5379&lt;=65%,"AA",IF(J5379&lt;=75%,"A",IF(J5379&lt;=85%,"B","C")))</f>
        <v>AA</v>
      </c>
      <c r="M5379" s="2" t="s">
        <v>981</v>
      </c>
      <c r="N5379" s="2" t="s">
        <v>419</v>
      </c>
      <c r="O5379" s="2" t="s">
        <v>70</v>
      </c>
    </row>
    <row r="5380" spans="1:15">
      <c r="A5380" s="42">
        <v>40137</v>
      </c>
      <c r="B5380" s="42">
        <v>49268</v>
      </c>
      <c r="C5380" s="130">
        <v>300</v>
      </c>
      <c r="D5380" s="43">
        <v>8.5600000000000009E-2</v>
      </c>
      <c r="E5380" s="43">
        <v>7.9100000000000004E-2</v>
      </c>
      <c r="F5380" s="44">
        <v>86144.04</v>
      </c>
      <c r="G5380" s="44">
        <v>86144.04</v>
      </c>
      <c r="H5380" s="44">
        <v>32978.28</v>
      </c>
      <c r="I5380" s="44">
        <v>47999.99</v>
      </c>
      <c r="J5380" s="68">
        <f t="shared" si="252"/>
        <v>0.38282718107950359</v>
      </c>
      <c r="K5380" s="43">
        <f t="shared" si="253"/>
        <v>0.55720616307291837</v>
      </c>
      <c r="L5380" s="41" t="str">
        <f t="shared" si="254"/>
        <v>AA</v>
      </c>
      <c r="M5380" s="41" t="s">
        <v>866</v>
      </c>
      <c r="N5380" s="41" t="s">
        <v>424</v>
      </c>
      <c r="O5380" s="41" t="s">
        <v>70</v>
      </c>
    </row>
    <row r="5381" spans="1:15">
      <c r="A5381" s="42">
        <v>40751</v>
      </c>
      <c r="B5381" s="42">
        <v>51709</v>
      </c>
      <c r="C5381" s="130">
        <v>360</v>
      </c>
      <c r="D5381" s="43">
        <v>8.5600000000000009E-2</v>
      </c>
      <c r="E5381" s="43">
        <v>7.9100000000000004E-2</v>
      </c>
      <c r="F5381" s="44">
        <v>107000</v>
      </c>
      <c r="G5381" s="44">
        <v>107000</v>
      </c>
      <c r="H5381" s="44">
        <v>55684.86</v>
      </c>
      <c r="I5381" s="44">
        <v>59635.39</v>
      </c>
      <c r="J5381" s="68">
        <f t="shared" si="252"/>
        <v>0.52041925233644859</v>
      </c>
      <c r="K5381" s="43">
        <f t="shared" si="253"/>
        <v>0.55734009345794389</v>
      </c>
      <c r="L5381" s="41" t="str">
        <f t="shared" si="254"/>
        <v>AA</v>
      </c>
      <c r="M5381" s="41" t="s">
        <v>538</v>
      </c>
      <c r="N5381" s="41" t="s">
        <v>417</v>
      </c>
      <c r="O5381" s="41" t="s">
        <v>70</v>
      </c>
    </row>
    <row r="5382" spans="1:15">
      <c r="A5382" s="38">
        <v>40235</v>
      </c>
      <c r="B5382" s="38">
        <v>51192</v>
      </c>
      <c r="C5382" s="131">
        <v>360</v>
      </c>
      <c r="D5382" s="39">
        <v>8.5600000000000009E-2</v>
      </c>
      <c r="E5382" s="39">
        <v>7.9100000000000004E-2</v>
      </c>
      <c r="F5382" s="40">
        <v>100440</v>
      </c>
      <c r="G5382" s="40">
        <v>100440</v>
      </c>
      <c r="H5382" s="40">
        <v>48262.61</v>
      </c>
      <c r="I5382" s="40">
        <v>55979.99</v>
      </c>
      <c r="J5382" s="67">
        <f t="shared" si="252"/>
        <v>0.48051184786937473</v>
      </c>
      <c r="K5382" s="39">
        <f t="shared" si="253"/>
        <v>0.55734757068896856</v>
      </c>
      <c r="L5382" s="2" t="str">
        <f t="shared" si="254"/>
        <v>AA</v>
      </c>
      <c r="M5382" s="2" t="s">
        <v>609</v>
      </c>
      <c r="N5382" s="2" t="s">
        <v>428</v>
      </c>
      <c r="O5382" s="2" t="s">
        <v>70</v>
      </c>
    </row>
    <row r="5383" spans="1:15">
      <c r="A5383" s="38">
        <v>40487</v>
      </c>
      <c r="B5383" s="38">
        <v>51445</v>
      </c>
      <c r="C5383" s="131">
        <v>360</v>
      </c>
      <c r="D5383" s="39">
        <v>8.5600000000000009E-2</v>
      </c>
      <c r="E5383" s="39">
        <v>7.9100000000000004E-2</v>
      </c>
      <c r="F5383" s="40">
        <v>87000</v>
      </c>
      <c r="G5383" s="40">
        <v>87000</v>
      </c>
      <c r="H5383" s="40">
        <v>42881.46</v>
      </c>
      <c r="I5383" s="40">
        <v>48499.99</v>
      </c>
      <c r="J5383" s="67">
        <f t="shared" si="252"/>
        <v>0.4928903448275862</v>
      </c>
      <c r="K5383" s="39">
        <f t="shared" si="253"/>
        <v>0.5574711494252873</v>
      </c>
      <c r="L5383" s="2" t="str">
        <f t="shared" si="254"/>
        <v>AA</v>
      </c>
      <c r="M5383" s="2" t="s">
        <v>548</v>
      </c>
      <c r="N5383" s="2" t="s">
        <v>433</v>
      </c>
      <c r="O5383" s="2" t="s">
        <v>70</v>
      </c>
    </row>
    <row r="5384" spans="1:15">
      <c r="A5384" s="38">
        <v>40479</v>
      </c>
      <c r="B5384" s="38">
        <v>47784</v>
      </c>
      <c r="C5384" s="131">
        <v>240</v>
      </c>
      <c r="D5384" s="39">
        <v>8.5600000000000009E-2</v>
      </c>
      <c r="E5384" s="39">
        <v>8.5600000000000009E-2</v>
      </c>
      <c r="F5384" s="40">
        <v>92009.75</v>
      </c>
      <c r="G5384" s="40">
        <v>92009.75</v>
      </c>
      <c r="H5384" s="40">
        <v>41432.99</v>
      </c>
      <c r="I5384" s="40">
        <v>51341.440000000002</v>
      </c>
      <c r="J5384" s="67">
        <f t="shared" si="252"/>
        <v>0.45031086379432611</v>
      </c>
      <c r="K5384" s="39">
        <f t="shared" si="253"/>
        <v>0.5579999945657933</v>
      </c>
      <c r="L5384" s="2" t="str">
        <f t="shared" si="254"/>
        <v>AA</v>
      </c>
      <c r="M5384" s="2" t="s">
        <v>1274</v>
      </c>
      <c r="N5384" s="2" t="s">
        <v>437</v>
      </c>
      <c r="O5384" s="2" t="s">
        <v>70</v>
      </c>
    </row>
    <row r="5385" spans="1:15">
      <c r="A5385" s="42">
        <v>40800</v>
      </c>
      <c r="B5385" s="42">
        <v>51758</v>
      </c>
      <c r="C5385" s="130">
        <v>360</v>
      </c>
      <c r="D5385" s="43">
        <v>8.5600000000000009E-2</v>
      </c>
      <c r="E5385" s="43">
        <v>7.9100000000000004E-2</v>
      </c>
      <c r="F5385" s="44">
        <v>129000</v>
      </c>
      <c r="G5385" s="44">
        <v>129000</v>
      </c>
      <c r="H5385" s="44">
        <v>50189.440000000002</v>
      </c>
      <c r="I5385" s="44">
        <v>71999.97</v>
      </c>
      <c r="J5385" s="68">
        <f t="shared" si="252"/>
        <v>0.38906542635658914</v>
      </c>
      <c r="K5385" s="43">
        <f t="shared" si="253"/>
        <v>0.5581393023255814</v>
      </c>
      <c r="L5385" s="41" t="str">
        <f t="shared" si="254"/>
        <v>AA</v>
      </c>
      <c r="M5385" s="41" t="s">
        <v>558</v>
      </c>
      <c r="N5385" s="41" t="s">
        <v>424</v>
      </c>
      <c r="O5385" s="41" t="s">
        <v>70</v>
      </c>
    </row>
    <row r="5386" spans="1:15">
      <c r="A5386" s="38">
        <v>40809</v>
      </c>
      <c r="B5386" s="38">
        <v>51340</v>
      </c>
      <c r="C5386" s="131">
        <v>346</v>
      </c>
      <c r="D5386" s="39">
        <v>8.5600000000000009E-2</v>
      </c>
      <c r="E5386" s="39">
        <v>7.9100000000000004E-2</v>
      </c>
      <c r="F5386" s="40">
        <v>103000</v>
      </c>
      <c r="G5386" s="40">
        <v>103000</v>
      </c>
      <c r="H5386" s="40">
        <v>51786.28</v>
      </c>
      <c r="I5386" s="40">
        <v>57499.99</v>
      </c>
      <c r="J5386" s="67">
        <f t="shared" si="252"/>
        <v>0.50277941747572819</v>
      </c>
      <c r="K5386" s="39">
        <f t="shared" si="253"/>
        <v>0.55825233009708741</v>
      </c>
      <c r="L5386" s="2" t="str">
        <f t="shared" si="254"/>
        <v>AA</v>
      </c>
      <c r="M5386" s="2" t="s">
        <v>712</v>
      </c>
      <c r="N5386" s="2" t="s">
        <v>416</v>
      </c>
      <c r="O5386" s="2" t="s">
        <v>70</v>
      </c>
    </row>
    <row r="5387" spans="1:15">
      <c r="A5387" s="38">
        <v>40606</v>
      </c>
      <c r="B5387" s="38">
        <v>47911</v>
      </c>
      <c r="C5387" s="131">
        <v>240</v>
      </c>
      <c r="D5387" s="39">
        <v>8.5600000000000009E-2</v>
      </c>
      <c r="E5387" s="39">
        <v>7.9100000000000004E-2</v>
      </c>
      <c r="F5387" s="40">
        <v>150000</v>
      </c>
      <c r="G5387" s="40">
        <v>150000</v>
      </c>
      <c r="H5387" s="40">
        <v>32652.92</v>
      </c>
      <c r="I5387" s="40">
        <v>83834.990000000005</v>
      </c>
      <c r="J5387" s="67">
        <f t="shared" si="252"/>
        <v>0.21768613333333331</v>
      </c>
      <c r="K5387" s="39">
        <f t="shared" si="253"/>
        <v>0.55889993333333332</v>
      </c>
      <c r="L5387" s="2" t="str">
        <f t="shared" si="254"/>
        <v>AA</v>
      </c>
      <c r="M5387" s="2" t="s">
        <v>934</v>
      </c>
      <c r="N5387" s="2" t="s">
        <v>416</v>
      </c>
      <c r="O5387" s="2" t="s">
        <v>70</v>
      </c>
    </row>
    <row r="5388" spans="1:15">
      <c r="A5388" s="38">
        <v>40665</v>
      </c>
      <c r="B5388" s="38">
        <v>51623</v>
      </c>
      <c r="C5388" s="131">
        <v>360</v>
      </c>
      <c r="D5388" s="39">
        <v>8.5600000000000009E-2</v>
      </c>
      <c r="E5388" s="39">
        <v>8.5600000000000009E-2</v>
      </c>
      <c r="F5388" s="40">
        <v>150000</v>
      </c>
      <c r="G5388" s="40">
        <v>150000</v>
      </c>
      <c r="H5388" s="40">
        <v>75323.86</v>
      </c>
      <c r="I5388" s="40">
        <v>83899.45</v>
      </c>
      <c r="J5388" s="67">
        <f t="shared" si="252"/>
        <v>0.50215906666666665</v>
      </c>
      <c r="K5388" s="39">
        <f t="shared" si="253"/>
        <v>0.55932966666666661</v>
      </c>
      <c r="L5388" s="2" t="str">
        <f t="shared" si="254"/>
        <v>AA</v>
      </c>
      <c r="M5388" s="2" t="s">
        <v>509</v>
      </c>
      <c r="N5388" s="2" t="s">
        <v>430</v>
      </c>
      <c r="O5388" s="2" t="s">
        <v>70</v>
      </c>
    </row>
    <row r="5389" spans="1:15">
      <c r="A5389" s="38">
        <v>40511</v>
      </c>
      <c r="B5389" s="38">
        <v>45990</v>
      </c>
      <c r="C5389" s="131">
        <v>180</v>
      </c>
      <c r="D5389" s="39">
        <v>8.5600000000000009E-2</v>
      </c>
      <c r="E5389" s="39">
        <v>7.9100000000000004E-2</v>
      </c>
      <c r="F5389" s="40">
        <v>130000</v>
      </c>
      <c r="G5389" s="40">
        <v>130000</v>
      </c>
      <c r="H5389" s="40">
        <v>42388.68</v>
      </c>
      <c r="I5389" s="40">
        <v>72716.539999999994</v>
      </c>
      <c r="J5389" s="67">
        <f t="shared" si="252"/>
        <v>0.32606676923076922</v>
      </c>
      <c r="K5389" s="39">
        <f t="shared" si="253"/>
        <v>0.55935799999999991</v>
      </c>
      <c r="L5389" s="2" t="str">
        <f t="shared" si="254"/>
        <v>AA</v>
      </c>
      <c r="M5389" s="2" t="s">
        <v>564</v>
      </c>
      <c r="N5389" s="2" t="s">
        <v>417</v>
      </c>
      <c r="O5389" s="2" t="s">
        <v>70</v>
      </c>
    </row>
    <row r="5390" spans="1:15">
      <c r="A5390" s="42">
        <v>40651</v>
      </c>
      <c r="B5390" s="42">
        <v>51609</v>
      </c>
      <c r="C5390" s="130">
        <v>360</v>
      </c>
      <c r="D5390" s="43">
        <v>8.5600000000000009E-2</v>
      </c>
      <c r="E5390" s="43">
        <v>7.9100000000000004E-2</v>
      </c>
      <c r="F5390" s="44">
        <v>150000</v>
      </c>
      <c r="G5390" s="44">
        <v>150000</v>
      </c>
      <c r="H5390" s="44">
        <v>55968.14</v>
      </c>
      <c r="I5390" s="44">
        <v>83914.49</v>
      </c>
      <c r="J5390" s="68">
        <f t="shared" si="252"/>
        <v>0.37312093333333335</v>
      </c>
      <c r="K5390" s="43">
        <f t="shared" si="253"/>
        <v>0.55942993333333335</v>
      </c>
      <c r="L5390" s="41" t="str">
        <f t="shared" si="254"/>
        <v>AA</v>
      </c>
      <c r="M5390" s="41" t="s">
        <v>632</v>
      </c>
      <c r="N5390" s="41" t="s">
        <v>424</v>
      </c>
      <c r="O5390" s="41" t="s">
        <v>70</v>
      </c>
    </row>
    <row r="5391" spans="1:15">
      <c r="A5391" s="42">
        <v>40030</v>
      </c>
      <c r="B5391" s="42">
        <v>50987</v>
      </c>
      <c r="C5391" s="130">
        <v>360</v>
      </c>
      <c r="D5391" s="43">
        <v>8.5600000000000009E-2</v>
      </c>
      <c r="E5391" s="43">
        <v>8.09E-2</v>
      </c>
      <c r="F5391" s="44">
        <v>123000</v>
      </c>
      <c r="G5391" s="44">
        <v>123000</v>
      </c>
      <c r="H5391" s="44">
        <v>54659.24</v>
      </c>
      <c r="I5391" s="44">
        <v>68835</v>
      </c>
      <c r="J5391" s="68">
        <f t="shared" si="252"/>
        <v>0.44438406504065037</v>
      </c>
      <c r="K5391" s="43">
        <f t="shared" si="253"/>
        <v>0.55963414634146347</v>
      </c>
      <c r="L5391" s="41" t="str">
        <f t="shared" si="254"/>
        <v>AA</v>
      </c>
      <c r="M5391" s="41" t="s">
        <v>118</v>
      </c>
      <c r="N5391" s="41" t="s">
        <v>421</v>
      </c>
      <c r="O5391" s="41" t="s">
        <v>70</v>
      </c>
    </row>
    <row r="5392" spans="1:15">
      <c r="A5392" s="38">
        <v>40420</v>
      </c>
      <c r="B5392" s="38">
        <v>44073</v>
      </c>
      <c r="C5392" s="131">
        <v>120</v>
      </c>
      <c r="D5392" s="39">
        <v>8.5600000000000009E-2</v>
      </c>
      <c r="E5392" s="39">
        <v>8.5600000000000009E-2</v>
      </c>
      <c r="F5392" s="40">
        <v>143100</v>
      </c>
      <c r="G5392" s="40">
        <v>143100</v>
      </c>
      <c r="H5392" s="40">
        <v>71635.600000000006</v>
      </c>
      <c r="I5392" s="40">
        <v>80100</v>
      </c>
      <c r="J5392" s="67">
        <f t="shared" si="252"/>
        <v>0.50059818308874915</v>
      </c>
      <c r="K5392" s="39">
        <f t="shared" si="253"/>
        <v>0.55974842767295596</v>
      </c>
      <c r="L5392" s="2" t="str">
        <f t="shared" si="254"/>
        <v>AA</v>
      </c>
      <c r="M5392" s="2" t="s">
        <v>457</v>
      </c>
      <c r="N5392" s="2" t="s">
        <v>419</v>
      </c>
      <c r="O5392" s="2" t="s">
        <v>70</v>
      </c>
    </row>
    <row r="5393" spans="1:15">
      <c r="A5393" s="42">
        <v>40144</v>
      </c>
      <c r="B5393" s="42">
        <v>51101</v>
      </c>
      <c r="C5393" s="130">
        <v>360</v>
      </c>
      <c r="D5393" s="43">
        <v>8.5600000000000009E-2</v>
      </c>
      <c r="E5393" s="43">
        <v>7.9100000000000004E-2</v>
      </c>
      <c r="F5393" s="44">
        <v>150000</v>
      </c>
      <c r="G5393" s="44">
        <v>150000</v>
      </c>
      <c r="H5393" s="44">
        <v>71775.78</v>
      </c>
      <c r="I5393" s="44">
        <v>83999.99</v>
      </c>
      <c r="J5393" s="68">
        <f t="shared" si="252"/>
        <v>0.47850520000000002</v>
      </c>
      <c r="K5393" s="43">
        <f t="shared" si="253"/>
        <v>0.55999993333333342</v>
      </c>
      <c r="L5393" s="41" t="str">
        <f t="shared" si="254"/>
        <v>AA</v>
      </c>
      <c r="M5393" s="41" t="s">
        <v>703</v>
      </c>
      <c r="N5393" s="41" t="s">
        <v>437</v>
      </c>
      <c r="O5393" s="41" t="s">
        <v>70</v>
      </c>
    </row>
    <row r="5394" spans="1:15">
      <c r="A5394" s="42">
        <v>39990</v>
      </c>
      <c r="B5394" s="42">
        <v>49121</v>
      </c>
      <c r="C5394" s="130">
        <v>300</v>
      </c>
      <c r="D5394" s="43">
        <v>8.5600000000000009E-2</v>
      </c>
      <c r="E5394" s="43">
        <v>8.5600000000000009E-2</v>
      </c>
      <c r="F5394" s="44">
        <v>80000</v>
      </c>
      <c r="G5394" s="44">
        <v>80000</v>
      </c>
      <c r="H5394" s="44">
        <v>40346.269999999997</v>
      </c>
      <c r="I5394" s="44">
        <v>44800</v>
      </c>
      <c r="J5394" s="68">
        <f t="shared" si="252"/>
        <v>0.50432837499999994</v>
      </c>
      <c r="K5394" s="43">
        <f t="shared" si="253"/>
        <v>0.56000000000000005</v>
      </c>
      <c r="L5394" s="41" t="str">
        <f t="shared" si="254"/>
        <v>AA</v>
      </c>
      <c r="M5394" s="41" t="s">
        <v>466</v>
      </c>
      <c r="N5394" s="41" t="s">
        <v>421</v>
      </c>
      <c r="O5394" s="41" t="s">
        <v>70</v>
      </c>
    </row>
    <row r="5395" spans="1:15">
      <c r="A5395" s="38">
        <v>40633</v>
      </c>
      <c r="B5395" s="38">
        <v>51591</v>
      </c>
      <c r="C5395" s="131">
        <v>360</v>
      </c>
      <c r="D5395" s="39">
        <v>8.5600000000000009E-2</v>
      </c>
      <c r="E5395" s="39">
        <v>7.9100000000000004E-2</v>
      </c>
      <c r="F5395" s="40">
        <v>125000</v>
      </c>
      <c r="G5395" s="40">
        <v>125000</v>
      </c>
      <c r="H5395" s="40">
        <v>62935.07</v>
      </c>
      <c r="I5395" s="40">
        <v>70000</v>
      </c>
      <c r="J5395" s="67">
        <f t="shared" si="252"/>
        <v>0.50348055999999997</v>
      </c>
      <c r="K5395" s="39">
        <f t="shared" si="253"/>
        <v>0.56000000000000005</v>
      </c>
      <c r="L5395" s="2" t="str">
        <f t="shared" si="254"/>
        <v>AA</v>
      </c>
      <c r="M5395" s="2" t="s">
        <v>985</v>
      </c>
      <c r="N5395" s="2" t="s">
        <v>417</v>
      </c>
      <c r="O5395" s="2" t="s">
        <v>70</v>
      </c>
    </row>
    <row r="5396" spans="1:15">
      <c r="A5396" s="42">
        <v>40451</v>
      </c>
      <c r="B5396" s="42">
        <v>51409</v>
      </c>
      <c r="C5396" s="130">
        <v>360</v>
      </c>
      <c r="D5396" s="43">
        <v>8.5600000000000009E-2</v>
      </c>
      <c r="E5396" s="43">
        <v>7.9100000000000004E-2</v>
      </c>
      <c r="F5396" s="44">
        <v>117000</v>
      </c>
      <c r="G5396" s="44">
        <v>117000</v>
      </c>
      <c r="H5396" s="44">
        <v>60438.13</v>
      </c>
      <c r="I5396" s="44">
        <v>65535.45</v>
      </c>
      <c r="J5396" s="68">
        <f t="shared" si="252"/>
        <v>0.51656521367521369</v>
      </c>
      <c r="K5396" s="43">
        <f t="shared" si="253"/>
        <v>0.56013205128205124</v>
      </c>
      <c r="L5396" s="41" t="str">
        <f t="shared" si="254"/>
        <v>AA</v>
      </c>
      <c r="M5396" s="41" t="s">
        <v>493</v>
      </c>
      <c r="N5396" s="41" t="s">
        <v>427</v>
      </c>
      <c r="O5396" s="41" t="s">
        <v>70</v>
      </c>
    </row>
    <row r="5397" spans="1:15">
      <c r="A5397" s="42">
        <v>39972</v>
      </c>
      <c r="B5397" s="42">
        <v>50929</v>
      </c>
      <c r="C5397" s="130">
        <v>360</v>
      </c>
      <c r="D5397" s="43">
        <v>8.5600000000000009E-2</v>
      </c>
      <c r="E5397" s="43">
        <v>8.09E-2</v>
      </c>
      <c r="F5397" s="44">
        <v>105098.7</v>
      </c>
      <c r="G5397" s="44">
        <v>105098.7</v>
      </c>
      <c r="H5397" s="44">
        <v>46982.84</v>
      </c>
      <c r="I5397" s="44">
        <v>58870</v>
      </c>
      <c r="J5397" s="68">
        <f t="shared" si="252"/>
        <v>0.44703540576619882</v>
      </c>
      <c r="K5397" s="43">
        <f t="shared" si="253"/>
        <v>0.56014013493982329</v>
      </c>
      <c r="L5397" s="41" t="str">
        <f t="shared" si="254"/>
        <v>AA</v>
      </c>
      <c r="M5397" s="41" t="s">
        <v>784</v>
      </c>
      <c r="N5397" s="41" t="s">
        <v>417</v>
      </c>
      <c r="O5397" s="41" t="s">
        <v>70</v>
      </c>
    </row>
    <row r="5398" spans="1:15">
      <c r="A5398" s="42">
        <v>40560</v>
      </c>
      <c r="B5398" s="42">
        <v>51518</v>
      </c>
      <c r="C5398" s="130">
        <v>360</v>
      </c>
      <c r="D5398" s="43">
        <v>8.5600000000000009E-2</v>
      </c>
      <c r="E5398" s="43">
        <v>7.9100000000000004E-2</v>
      </c>
      <c r="F5398" s="44">
        <v>145000</v>
      </c>
      <c r="G5398" s="44">
        <v>145000</v>
      </c>
      <c r="H5398" s="44">
        <v>72167.25</v>
      </c>
      <c r="I5398" s="44">
        <v>81274.39</v>
      </c>
      <c r="J5398" s="68">
        <f t="shared" si="252"/>
        <v>0.49770517241379308</v>
      </c>
      <c r="K5398" s="43">
        <f t="shared" si="253"/>
        <v>0.56051303448275858</v>
      </c>
      <c r="L5398" s="41" t="str">
        <f t="shared" si="254"/>
        <v>AA</v>
      </c>
      <c r="M5398" s="41" t="s">
        <v>714</v>
      </c>
      <c r="N5398" s="41" t="s">
        <v>416</v>
      </c>
      <c r="O5398" s="41" t="s">
        <v>70</v>
      </c>
    </row>
    <row r="5399" spans="1:15">
      <c r="A5399" s="38">
        <v>40101</v>
      </c>
      <c r="B5399" s="38">
        <v>43753</v>
      </c>
      <c r="C5399" s="131">
        <v>120</v>
      </c>
      <c r="D5399" s="39">
        <v>8.5600000000000009E-2</v>
      </c>
      <c r="E5399" s="39">
        <v>7.9100000000000004E-2</v>
      </c>
      <c r="F5399" s="40">
        <v>115000</v>
      </c>
      <c r="G5399" s="40">
        <v>115000</v>
      </c>
      <c r="H5399" s="40">
        <v>31266.84</v>
      </c>
      <c r="I5399" s="40">
        <v>64599.99</v>
      </c>
      <c r="J5399" s="67">
        <f t="shared" si="252"/>
        <v>0.27188556521739132</v>
      </c>
      <c r="K5399" s="39">
        <f t="shared" si="253"/>
        <v>0.56173904347826087</v>
      </c>
      <c r="L5399" s="2" t="str">
        <f t="shared" si="254"/>
        <v>AA</v>
      </c>
      <c r="M5399" s="2" t="s">
        <v>582</v>
      </c>
      <c r="N5399" s="2" t="s">
        <v>422</v>
      </c>
      <c r="O5399" s="2" t="s">
        <v>70</v>
      </c>
    </row>
    <row r="5400" spans="1:15">
      <c r="A5400" s="38">
        <v>40381</v>
      </c>
      <c r="B5400" s="38">
        <v>45860</v>
      </c>
      <c r="C5400" s="131">
        <v>180</v>
      </c>
      <c r="D5400" s="39">
        <v>8.5600000000000009E-2</v>
      </c>
      <c r="E5400" s="39">
        <v>7.9100000000000004E-2</v>
      </c>
      <c r="F5400" s="40">
        <v>149000</v>
      </c>
      <c r="G5400" s="40">
        <v>149000</v>
      </c>
      <c r="H5400" s="40">
        <v>60048.98</v>
      </c>
      <c r="I5400" s="40">
        <v>83765.52</v>
      </c>
      <c r="J5400" s="67">
        <f t="shared" si="252"/>
        <v>0.40301328859060404</v>
      </c>
      <c r="K5400" s="39">
        <f t="shared" si="253"/>
        <v>0.56218469798657722</v>
      </c>
      <c r="L5400" s="2" t="str">
        <f t="shared" si="254"/>
        <v>AA</v>
      </c>
      <c r="M5400" s="2" t="s">
        <v>564</v>
      </c>
      <c r="N5400" s="2" t="s">
        <v>417</v>
      </c>
      <c r="O5400" s="2" t="s">
        <v>70</v>
      </c>
    </row>
    <row r="5401" spans="1:15">
      <c r="A5401" s="38">
        <v>40059</v>
      </c>
      <c r="B5401" s="38">
        <v>45538</v>
      </c>
      <c r="C5401" s="131">
        <v>180</v>
      </c>
      <c r="D5401" s="39">
        <v>8.5600000000000009E-2</v>
      </c>
      <c r="E5401" s="39">
        <v>8.5600000000000009E-2</v>
      </c>
      <c r="F5401" s="40">
        <v>80000</v>
      </c>
      <c r="G5401" s="40">
        <v>80000</v>
      </c>
      <c r="H5401" s="40">
        <v>29860.86</v>
      </c>
      <c r="I5401" s="40">
        <v>44999.99</v>
      </c>
      <c r="J5401" s="67">
        <f t="shared" si="252"/>
        <v>0.37326075000000003</v>
      </c>
      <c r="K5401" s="39">
        <f t="shared" si="253"/>
        <v>0.56249987499999998</v>
      </c>
      <c r="L5401" s="2" t="str">
        <f t="shared" si="254"/>
        <v>AA</v>
      </c>
      <c r="M5401" s="2" t="s">
        <v>489</v>
      </c>
      <c r="N5401" s="2" t="s">
        <v>415</v>
      </c>
      <c r="O5401" s="2" t="s">
        <v>70</v>
      </c>
    </row>
    <row r="5402" spans="1:15">
      <c r="A5402" s="38">
        <v>40606</v>
      </c>
      <c r="B5402" s="38">
        <v>46695</v>
      </c>
      <c r="C5402" s="131">
        <v>200</v>
      </c>
      <c r="D5402" s="39">
        <v>8.5600000000000009E-2</v>
      </c>
      <c r="E5402" s="39">
        <v>7.1599999999999997E-2</v>
      </c>
      <c r="F5402" s="40">
        <v>128000</v>
      </c>
      <c r="G5402" s="40">
        <v>128000</v>
      </c>
      <c r="H5402" s="40">
        <v>56525.53</v>
      </c>
      <c r="I5402" s="40">
        <v>71999.990000000005</v>
      </c>
      <c r="J5402" s="67">
        <f t="shared" si="252"/>
        <v>0.44160570312499997</v>
      </c>
      <c r="K5402" s="39">
        <f t="shared" si="253"/>
        <v>0.56249992187500009</v>
      </c>
      <c r="L5402" s="2" t="str">
        <f t="shared" si="254"/>
        <v>AA</v>
      </c>
      <c r="M5402" s="2" t="s">
        <v>451</v>
      </c>
      <c r="N5402" s="2" t="s">
        <v>419</v>
      </c>
      <c r="O5402" s="2" t="s">
        <v>70</v>
      </c>
    </row>
    <row r="5403" spans="1:15">
      <c r="A5403" s="42">
        <v>39898</v>
      </c>
      <c r="B5403" s="42">
        <v>47203</v>
      </c>
      <c r="C5403" s="130">
        <v>240</v>
      </c>
      <c r="D5403" s="43">
        <v>8.5600000000000009E-2</v>
      </c>
      <c r="E5403" s="43">
        <v>8.5600000000000009E-2</v>
      </c>
      <c r="F5403" s="44">
        <v>160000</v>
      </c>
      <c r="G5403" s="44">
        <v>160000</v>
      </c>
      <c r="H5403" s="44">
        <v>65863.899999999994</v>
      </c>
      <c r="I5403" s="44">
        <v>89999.99</v>
      </c>
      <c r="J5403" s="68">
        <f t="shared" si="252"/>
        <v>0.41164937499999998</v>
      </c>
      <c r="K5403" s="43">
        <f t="shared" si="253"/>
        <v>0.56249993750000005</v>
      </c>
      <c r="L5403" s="41" t="str">
        <f t="shared" si="254"/>
        <v>AA</v>
      </c>
      <c r="M5403" s="41" t="s">
        <v>1068</v>
      </c>
      <c r="N5403" s="41" t="s">
        <v>416</v>
      </c>
      <c r="O5403" s="41" t="s">
        <v>70</v>
      </c>
    </row>
    <row r="5404" spans="1:15">
      <c r="A5404" s="42">
        <v>40451</v>
      </c>
      <c r="B5404" s="42">
        <v>44104</v>
      </c>
      <c r="C5404" s="130">
        <v>120</v>
      </c>
      <c r="D5404" s="43">
        <v>8.5600000000000009E-2</v>
      </c>
      <c r="E5404" s="43">
        <v>8.09E-2</v>
      </c>
      <c r="F5404" s="44">
        <v>100000</v>
      </c>
      <c r="G5404" s="44">
        <v>100000</v>
      </c>
      <c r="H5404" s="44">
        <v>41269.11</v>
      </c>
      <c r="I5404" s="44">
        <v>56250</v>
      </c>
      <c r="J5404" s="68">
        <f t="shared" si="252"/>
        <v>0.41269110000000003</v>
      </c>
      <c r="K5404" s="43">
        <f t="shared" si="253"/>
        <v>0.5625</v>
      </c>
      <c r="L5404" s="41" t="str">
        <f t="shared" si="254"/>
        <v>AA</v>
      </c>
      <c r="M5404" s="41" t="s">
        <v>493</v>
      </c>
      <c r="N5404" s="41" t="s">
        <v>427</v>
      </c>
      <c r="O5404" s="41" t="s">
        <v>70</v>
      </c>
    </row>
    <row r="5405" spans="1:15">
      <c r="A5405" s="42">
        <v>40396</v>
      </c>
      <c r="B5405" s="42">
        <v>51354</v>
      </c>
      <c r="C5405" s="130">
        <v>360</v>
      </c>
      <c r="D5405" s="43">
        <v>8.5600000000000009E-2</v>
      </c>
      <c r="E5405" s="43">
        <v>7.9100000000000004E-2</v>
      </c>
      <c r="F5405" s="44">
        <v>136800</v>
      </c>
      <c r="G5405" s="44">
        <v>136800</v>
      </c>
      <c r="H5405" s="44">
        <v>68073.77</v>
      </c>
      <c r="I5405" s="44">
        <v>77010.02</v>
      </c>
      <c r="J5405" s="68">
        <f t="shared" si="252"/>
        <v>0.49761527777777781</v>
      </c>
      <c r="K5405" s="43">
        <f t="shared" si="253"/>
        <v>0.5629387426900585</v>
      </c>
      <c r="L5405" s="41" t="str">
        <f t="shared" si="254"/>
        <v>AA</v>
      </c>
      <c r="M5405" s="41" t="s">
        <v>915</v>
      </c>
      <c r="N5405" s="41" t="s">
        <v>424</v>
      </c>
      <c r="O5405" s="41" t="s">
        <v>70</v>
      </c>
    </row>
    <row r="5406" spans="1:15">
      <c r="A5406" s="38">
        <v>40487</v>
      </c>
      <c r="B5406" s="38">
        <v>51445</v>
      </c>
      <c r="C5406" s="131">
        <v>360</v>
      </c>
      <c r="D5406" s="39">
        <v>8.5600000000000009E-2</v>
      </c>
      <c r="E5406" s="39">
        <v>8.5600000000000009E-2</v>
      </c>
      <c r="F5406" s="40">
        <v>87000</v>
      </c>
      <c r="G5406" s="40">
        <v>87000</v>
      </c>
      <c r="H5406" s="40">
        <v>43323.54</v>
      </c>
      <c r="I5406" s="40">
        <v>48999.99</v>
      </c>
      <c r="J5406" s="67">
        <f t="shared" si="252"/>
        <v>0.49797172413793106</v>
      </c>
      <c r="K5406" s="39">
        <f t="shared" si="253"/>
        <v>0.56321827586206896</v>
      </c>
      <c r="L5406" s="2" t="str">
        <f t="shared" si="254"/>
        <v>AA</v>
      </c>
      <c r="M5406" s="2" t="s">
        <v>654</v>
      </c>
      <c r="N5406" s="2" t="s">
        <v>423</v>
      </c>
      <c r="O5406" s="2" t="s">
        <v>70</v>
      </c>
    </row>
    <row r="5407" spans="1:15">
      <c r="A5407" s="42">
        <v>40074</v>
      </c>
      <c r="B5407" s="42">
        <v>49205</v>
      </c>
      <c r="C5407" s="130">
        <v>300</v>
      </c>
      <c r="D5407" s="43">
        <v>8.5600000000000009E-2</v>
      </c>
      <c r="E5407" s="43">
        <v>7.9100000000000004E-2</v>
      </c>
      <c r="F5407" s="44">
        <v>71000</v>
      </c>
      <c r="G5407" s="44">
        <v>71000</v>
      </c>
      <c r="H5407" s="44">
        <v>33357.160000000003</v>
      </c>
      <c r="I5407" s="44">
        <v>40000</v>
      </c>
      <c r="J5407" s="68">
        <f t="shared" si="252"/>
        <v>0.46981915492957749</v>
      </c>
      <c r="K5407" s="43">
        <f t="shared" si="253"/>
        <v>0.56338028169014087</v>
      </c>
      <c r="L5407" s="41" t="str">
        <f t="shared" si="254"/>
        <v>AA</v>
      </c>
      <c r="M5407" s="41" t="s">
        <v>406</v>
      </c>
      <c r="N5407" s="41" t="s">
        <v>424</v>
      </c>
      <c r="O5407" s="41" t="s">
        <v>70</v>
      </c>
    </row>
    <row r="5408" spans="1:15">
      <c r="A5408" s="42">
        <v>40198</v>
      </c>
      <c r="B5408" s="42">
        <v>49329</v>
      </c>
      <c r="C5408" s="130">
        <v>300</v>
      </c>
      <c r="D5408" s="43">
        <v>8.5600000000000009E-2</v>
      </c>
      <c r="E5408" s="43">
        <v>7.9100000000000004E-2</v>
      </c>
      <c r="F5408" s="44">
        <v>66000</v>
      </c>
      <c r="G5408" s="44">
        <v>66000</v>
      </c>
      <c r="H5408" s="44">
        <v>30678.37</v>
      </c>
      <c r="I5408" s="44">
        <v>37199.99</v>
      </c>
      <c r="J5408" s="68">
        <f t="shared" si="252"/>
        <v>0.46482378787878786</v>
      </c>
      <c r="K5408" s="43">
        <f t="shared" si="253"/>
        <v>0.56363621212121207</v>
      </c>
      <c r="L5408" s="41" t="str">
        <f t="shared" si="254"/>
        <v>AA</v>
      </c>
      <c r="M5408" s="41" t="s">
        <v>689</v>
      </c>
      <c r="N5408" s="41" t="s">
        <v>424</v>
      </c>
      <c r="O5408" s="41" t="s">
        <v>70</v>
      </c>
    </row>
    <row r="5409" spans="1:15">
      <c r="A5409" s="42">
        <v>40386</v>
      </c>
      <c r="B5409" s="42">
        <v>47691</v>
      </c>
      <c r="C5409" s="130">
        <v>240</v>
      </c>
      <c r="D5409" s="43">
        <v>8.5600000000000009E-2</v>
      </c>
      <c r="E5409" s="43">
        <v>7.9100000000000004E-2</v>
      </c>
      <c r="F5409" s="44">
        <v>145000</v>
      </c>
      <c r="G5409" s="44">
        <v>145000</v>
      </c>
      <c r="H5409" s="44">
        <v>67187.56</v>
      </c>
      <c r="I5409" s="44">
        <v>81742.5</v>
      </c>
      <c r="J5409" s="68">
        <f t="shared" si="252"/>
        <v>0.46336248275862069</v>
      </c>
      <c r="K5409" s="43">
        <f t="shared" si="253"/>
        <v>0.56374137931034485</v>
      </c>
      <c r="L5409" s="41" t="str">
        <f t="shared" si="254"/>
        <v>AA</v>
      </c>
      <c r="M5409" s="41" t="s">
        <v>1351</v>
      </c>
      <c r="N5409" s="41" t="s">
        <v>417</v>
      </c>
      <c r="O5409" s="41" t="s">
        <v>70</v>
      </c>
    </row>
    <row r="5410" spans="1:15">
      <c r="A5410" s="42">
        <v>40583</v>
      </c>
      <c r="B5410" s="42">
        <v>51541</v>
      </c>
      <c r="C5410" s="130">
        <v>360</v>
      </c>
      <c r="D5410" s="43">
        <v>8.5600000000000009E-2</v>
      </c>
      <c r="E5410" s="43">
        <v>8.09E-2</v>
      </c>
      <c r="F5410" s="44">
        <v>71500</v>
      </c>
      <c r="G5410" s="44">
        <v>71500</v>
      </c>
      <c r="H5410" s="44">
        <v>31157.62</v>
      </c>
      <c r="I5410" s="44">
        <v>40400</v>
      </c>
      <c r="J5410" s="68">
        <f t="shared" si="252"/>
        <v>0.4357709090909091</v>
      </c>
      <c r="K5410" s="43">
        <f t="shared" si="253"/>
        <v>0.56503496503496509</v>
      </c>
      <c r="L5410" s="41" t="str">
        <f t="shared" si="254"/>
        <v>AA</v>
      </c>
      <c r="M5410" s="41" t="s">
        <v>1208</v>
      </c>
      <c r="N5410" s="41" t="s">
        <v>424</v>
      </c>
      <c r="O5410" s="41" t="s">
        <v>70</v>
      </c>
    </row>
    <row r="5411" spans="1:15">
      <c r="A5411" s="42">
        <v>40848</v>
      </c>
      <c r="B5411" s="42">
        <v>51806</v>
      </c>
      <c r="C5411" s="130">
        <v>360</v>
      </c>
      <c r="D5411" s="43">
        <v>8.5600000000000009E-2</v>
      </c>
      <c r="E5411" s="43">
        <v>7.9100000000000004E-2</v>
      </c>
      <c r="F5411" s="44">
        <v>149500</v>
      </c>
      <c r="G5411" s="44">
        <v>149500</v>
      </c>
      <c r="H5411" s="44">
        <v>77910.73</v>
      </c>
      <c r="I5411" s="44">
        <v>84500</v>
      </c>
      <c r="J5411" s="68">
        <f t="shared" si="252"/>
        <v>0.52114200668896316</v>
      </c>
      <c r="K5411" s="43">
        <f t="shared" si="253"/>
        <v>0.56521739130434778</v>
      </c>
      <c r="L5411" s="41" t="str">
        <f t="shared" si="254"/>
        <v>AA</v>
      </c>
      <c r="M5411" s="41" t="s">
        <v>868</v>
      </c>
      <c r="N5411" s="41" t="s">
        <v>416</v>
      </c>
      <c r="O5411" s="41" t="s">
        <v>70</v>
      </c>
    </row>
    <row r="5412" spans="1:15">
      <c r="A5412" s="38">
        <v>40660</v>
      </c>
      <c r="B5412" s="38">
        <v>51618</v>
      </c>
      <c r="C5412" s="131">
        <v>360</v>
      </c>
      <c r="D5412" s="39">
        <v>8.5600000000000009E-2</v>
      </c>
      <c r="E5412" s="39">
        <v>7.9100000000000004E-2</v>
      </c>
      <c r="F5412" s="40">
        <v>150000</v>
      </c>
      <c r="G5412" s="40">
        <v>150000</v>
      </c>
      <c r="H5412" s="40">
        <v>76042.47</v>
      </c>
      <c r="I5412" s="40">
        <v>84859.99</v>
      </c>
      <c r="J5412" s="67">
        <f t="shared" si="252"/>
        <v>0.50694980000000001</v>
      </c>
      <c r="K5412" s="39">
        <f t="shared" si="253"/>
        <v>0.56573326666666668</v>
      </c>
      <c r="L5412" s="2" t="str">
        <f t="shared" si="254"/>
        <v>AA</v>
      </c>
      <c r="M5412" s="2" t="s">
        <v>793</v>
      </c>
      <c r="N5412" s="2" t="s">
        <v>416</v>
      </c>
      <c r="O5412" s="2" t="s">
        <v>70</v>
      </c>
    </row>
    <row r="5413" spans="1:15">
      <c r="A5413" s="42">
        <v>39962</v>
      </c>
      <c r="B5413" s="42">
        <v>48058</v>
      </c>
      <c r="C5413" s="130">
        <v>266</v>
      </c>
      <c r="D5413" s="43">
        <v>8.5600000000000009E-2</v>
      </c>
      <c r="E5413" s="43">
        <v>7.3399999999999993E-2</v>
      </c>
      <c r="F5413" s="44">
        <v>129000</v>
      </c>
      <c r="G5413" s="44">
        <v>129000</v>
      </c>
      <c r="H5413" s="44">
        <v>56232.41</v>
      </c>
      <c r="I5413" s="44">
        <v>72999.990000000005</v>
      </c>
      <c r="J5413" s="68">
        <f t="shared" si="252"/>
        <v>0.43591015503875974</v>
      </c>
      <c r="K5413" s="43">
        <f t="shared" si="253"/>
        <v>0.56589139534883726</v>
      </c>
      <c r="L5413" s="41" t="str">
        <f t="shared" si="254"/>
        <v>AA</v>
      </c>
      <c r="M5413" s="41" t="s">
        <v>555</v>
      </c>
      <c r="N5413" s="41" t="s">
        <v>434</v>
      </c>
      <c r="O5413" s="41" t="s">
        <v>70</v>
      </c>
    </row>
    <row r="5414" spans="1:15">
      <c r="A5414" s="38">
        <v>40022</v>
      </c>
      <c r="B5414" s="38">
        <v>45716</v>
      </c>
      <c r="C5414" s="131">
        <v>187</v>
      </c>
      <c r="D5414" s="39">
        <v>8.5600000000000009E-2</v>
      </c>
      <c r="E5414" s="39">
        <v>7.9100000000000004E-2</v>
      </c>
      <c r="F5414" s="40">
        <v>120000</v>
      </c>
      <c r="G5414" s="40">
        <v>120000</v>
      </c>
      <c r="H5414" s="40">
        <v>45630.239999999998</v>
      </c>
      <c r="I5414" s="40">
        <v>67999.990000000005</v>
      </c>
      <c r="J5414" s="67">
        <f t="shared" si="252"/>
        <v>0.38025199999999998</v>
      </c>
      <c r="K5414" s="39">
        <f t="shared" si="253"/>
        <v>0.56666658333333342</v>
      </c>
      <c r="L5414" s="2" t="str">
        <f t="shared" si="254"/>
        <v>AA</v>
      </c>
      <c r="M5414" s="2" t="s">
        <v>586</v>
      </c>
      <c r="N5414" s="2" t="s">
        <v>416</v>
      </c>
      <c r="O5414" s="2" t="s">
        <v>70</v>
      </c>
    </row>
    <row r="5415" spans="1:15">
      <c r="A5415" s="38">
        <v>40604</v>
      </c>
      <c r="B5415" s="38">
        <v>46083</v>
      </c>
      <c r="C5415" s="131">
        <v>180</v>
      </c>
      <c r="D5415" s="39">
        <v>8.5600000000000009E-2</v>
      </c>
      <c r="E5415" s="39">
        <v>7.9100000000000004E-2</v>
      </c>
      <c r="F5415" s="40">
        <v>150000</v>
      </c>
      <c r="G5415" s="40">
        <v>150000</v>
      </c>
      <c r="H5415" s="40">
        <v>64547.61</v>
      </c>
      <c r="I5415" s="40">
        <v>84999.99</v>
      </c>
      <c r="J5415" s="67">
        <f t="shared" si="252"/>
        <v>0.43031740000000002</v>
      </c>
      <c r="K5415" s="39">
        <f t="shared" si="253"/>
        <v>0.56666660000000002</v>
      </c>
      <c r="L5415" s="2" t="str">
        <f t="shared" si="254"/>
        <v>AA</v>
      </c>
      <c r="M5415" s="2" t="s">
        <v>632</v>
      </c>
      <c r="N5415" s="2" t="s">
        <v>424</v>
      </c>
      <c r="O5415" s="2" t="s">
        <v>70</v>
      </c>
    </row>
    <row r="5416" spans="1:15">
      <c r="A5416" s="38">
        <v>40788</v>
      </c>
      <c r="B5416" s="38">
        <v>48093</v>
      </c>
      <c r="C5416" s="131">
        <v>240</v>
      </c>
      <c r="D5416" s="39">
        <v>8.5600000000000009E-2</v>
      </c>
      <c r="E5416" s="39">
        <v>7.9100000000000004E-2</v>
      </c>
      <c r="F5416" s="40">
        <v>150000</v>
      </c>
      <c r="G5416" s="40">
        <v>150000</v>
      </c>
      <c r="H5416" s="40">
        <v>71873.63</v>
      </c>
      <c r="I5416" s="40">
        <v>84999.99</v>
      </c>
      <c r="J5416" s="67">
        <f t="shared" si="252"/>
        <v>0.47915753333333339</v>
      </c>
      <c r="K5416" s="39">
        <f t="shared" si="253"/>
        <v>0.56666660000000002</v>
      </c>
      <c r="L5416" s="2" t="str">
        <f t="shared" si="254"/>
        <v>AA</v>
      </c>
      <c r="M5416" s="2" t="s">
        <v>706</v>
      </c>
      <c r="N5416" s="2" t="s">
        <v>424</v>
      </c>
      <c r="O5416" s="2" t="s">
        <v>70</v>
      </c>
    </row>
    <row r="5417" spans="1:15">
      <c r="A5417" s="38">
        <v>40774</v>
      </c>
      <c r="B5417" s="38">
        <v>51032</v>
      </c>
      <c r="C5417" s="131">
        <v>337</v>
      </c>
      <c r="D5417" s="39">
        <v>8.5600000000000009E-2</v>
      </c>
      <c r="E5417" s="39">
        <v>7.9100000000000004E-2</v>
      </c>
      <c r="F5417" s="40">
        <v>150000</v>
      </c>
      <c r="G5417" s="40">
        <v>150000</v>
      </c>
      <c r="H5417" s="40">
        <v>75810.94</v>
      </c>
      <c r="I5417" s="40">
        <v>84999.99</v>
      </c>
      <c r="J5417" s="67">
        <f t="shared" si="252"/>
        <v>0.50540626666666666</v>
      </c>
      <c r="K5417" s="39">
        <f t="shared" si="253"/>
        <v>0.56666660000000002</v>
      </c>
      <c r="L5417" s="2" t="str">
        <f t="shared" si="254"/>
        <v>AA</v>
      </c>
      <c r="M5417" s="2" t="s">
        <v>585</v>
      </c>
      <c r="N5417" s="2" t="s">
        <v>423</v>
      </c>
      <c r="O5417" s="2" t="s">
        <v>70</v>
      </c>
    </row>
    <row r="5418" spans="1:15">
      <c r="A5418" s="38">
        <v>40305</v>
      </c>
      <c r="B5418" s="38">
        <v>51263</v>
      </c>
      <c r="C5418" s="131">
        <v>360</v>
      </c>
      <c r="D5418" s="39">
        <v>8.5600000000000009E-2</v>
      </c>
      <c r="E5418" s="39">
        <v>7.9100000000000004E-2</v>
      </c>
      <c r="F5418" s="40">
        <v>150000</v>
      </c>
      <c r="G5418" s="40">
        <v>150000</v>
      </c>
      <c r="H5418" s="40">
        <v>60448.94</v>
      </c>
      <c r="I5418" s="40">
        <v>84999.99</v>
      </c>
      <c r="J5418" s="67">
        <f t="shared" si="252"/>
        <v>0.40299293333333336</v>
      </c>
      <c r="K5418" s="39">
        <f t="shared" si="253"/>
        <v>0.56666660000000002</v>
      </c>
      <c r="L5418" s="2" t="str">
        <f t="shared" si="254"/>
        <v>AA</v>
      </c>
      <c r="M5418" s="2" t="s">
        <v>463</v>
      </c>
      <c r="N5418" s="2" t="s">
        <v>422</v>
      </c>
      <c r="O5418" s="2" t="s">
        <v>70</v>
      </c>
    </row>
    <row r="5419" spans="1:15">
      <c r="A5419" s="42">
        <v>40842</v>
      </c>
      <c r="B5419" s="42">
        <v>51678</v>
      </c>
      <c r="C5419" s="130">
        <v>356</v>
      </c>
      <c r="D5419" s="43">
        <v>8.5600000000000009E-2</v>
      </c>
      <c r="E5419" s="43">
        <v>8.09E-2</v>
      </c>
      <c r="F5419" s="44">
        <v>125000</v>
      </c>
      <c r="G5419" s="44">
        <v>125000</v>
      </c>
      <c r="H5419" s="44">
        <v>65255.519999999997</v>
      </c>
      <c r="I5419" s="44">
        <v>70838</v>
      </c>
      <c r="J5419" s="68">
        <f t="shared" si="252"/>
        <v>0.52204415999999998</v>
      </c>
      <c r="K5419" s="43">
        <f t="shared" si="253"/>
        <v>0.56670399999999999</v>
      </c>
      <c r="L5419" s="41" t="str">
        <f t="shared" si="254"/>
        <v>AA</v>
      </c>
      <c r="M5419" s="41" t="s">
        <v>616</v>
      </c>
      <c r="N5419" s="41" t="s">
        <v>424</v>
      </c>
      <c r="O5419" s="41" t="s">
        <v>70</v>
      </c>
    </row>
    <row r="5420" spans="1:15">
      <c r="A5420" s="38">
        <v>40662</v>
      </c>
      <c r="B5420" s="38">
        <v>48577</v>
      </c>
      <c r="C5420" s="131">
        <v>260</v>
      </c>
      <c r="D5420" s="39">
        <v>8.5600000000000009E-2</v>
      </c>
      <c r="E5420" s="39">
        <v>7.9100000000000004E-2</v>
      </c>
      <c r="F5420" s="40">
        <v>148000</v>
      </c>
      <c r="G5420" s="40">
        <v>148000</v>
      </c>
      <c r="H5420" s="40">
        <v>70946.990000000005</v>
      </c>
      <c r="I5420" s="40">
        <v>83999.99</v>
      </c>
      <c r="J5420" s="67">
        <f t="shared" si="252"/>
        <v>0.47937155405405407</v>
      </c>
      <c r="K5420" s="39">
        <f t="shared" si="253"/>
        <v>0.5675675</v>
      </c>
      <c r="L5420" s="2" t="str">
        <f t="shared" si="254"/>
        <v>AA</v>
      </c>
      <c r="M5420" s="2" t="s">
        <v>495</v>
      </c>
      <c r="N5420" s="2" t="s">
        <v>424</v>
      </c>
      <c r="O5420" s="2" t="s">
        <v>70</v>
      </c>
    </row>
    <row r="5421" spans="1:15">
      <c r="A5421" s="38">
        <v>40751</v>
      </c>
      <c r="B5421" s="38">
        <v>51709</v>
      </c>
      <c r="C5421" s="131">
        <v>360</v>
      </c>
      <c r="D5421" s="39">
        <v>8.5600000000000009E-2</v>
      </c>
      <c r="E5421" s="39">
        <v>7.9100000000000004E-2</v>
      </c>
      <c r="F5421" s="40">
        <v>148000</v>
      </c>
      <c r="G5421" s="40">
        <v>148000</v>
      </c>
      <c r="H5421" s="40">
        <v>75590.44</v>
      </c>
      <c r="I5421" s="40">
        <v>83999.99</v>
      </c>
      <c r="J5421" s="67">
        <f t="shared" si="252"/>
        <v>0.51074621621621619</v>
      </c>
      <c r="K5421" s="39">
        <f t="shared" si="253"/>
        <v>0.5675675</v>
      </c>
      <c r="L5421" s="2" t="str">
        <f t="shared" si="254"/>
        <v>AA</v>
      </c>
      <c r="M5421" s="2" t="s">
        <v>555</v>
      </c>
      <c r="N5421" s="2" t="s">
        <v>434</v>
      </c>
      <c r="O5421" s="2" t="s">
        <v>70</v>
      </c>
    </row>
    <row r="5422" spans="1:15">
      <c r="A5422" s="42">
        <v>40550</v>
      </c>
      <c r="B5422" s="42">
        <v>51508</v>
      </c>
      <c r="C5422" s="130">
        <v>360</v>
      </c>
      <c r="D5422" s="43">
        <v>8.5600000000000009E-2</v>
      </c>
      <c r="E5422" s="43">
        <v>7.9100000000000004E-2</v>
      </c>
      <c r="F5422" s="44">
        <v>122000</v>
      </c>
      <c r="G5422" s="44">
        <v>122000</v>
      </c>
      <c r="H5422" s="44">
        <v>60116.46</v>
      </c>
      <c r="I5422" s="44">
        <v>69300</v>
      </c>
      <c r="J5422" s="68">
        <f t="shared" si="252"/>
        <v>0.49275786885245904</v>
      </c>
      <c r="K5422" s="43">
        <f t="shared" si="253"/>
        <v>0.56803278688524594</v>
      </c>
      <c r="L5422" s="41" t="str">
        <f t="shared" si="254"/>
        <v>AA</v>
      </c>
      <c r="M5422" s="41" t="s">
        <v>175</v>
      </c>
      <c r="N5422" s="41" t="s">
        <v>424</v>
      </c>
      <c r="O5422" s="41" t="s">
        <v>70</v>
      </c>
    </row>
    <row r="5423" spans="1:15">
      <c r="A5423" s="38">
        <v>40564</v>
      </c>
      <c r="B5423" s="38">
        <v>46102</v>
      </c>
      <c r="C5423" s="131">
        <v>182</v>
      </c>
      <c r="D5423" s="39">
        <v>8.5600000000000009E-2</v>
      </c>
      <c r="E5423" s="39">
        <v>7.9100000000000004E-2</v>
      </c>
      <c r="F5423" s="40">
        <v>150000</v>
      </c>
      <c r="G5423" s="40">
        <v>150000</v>
      </c>
      <c r="H5423" s="40">
        <v>60944.79</v>
      </c>
      <c r="I5423" s="40">
        <v>85208.04</v>
      </c>
      <c r="J5423" s="67">
        <f t="shared" si="252"/>
        <v>0.40629860000000001</v>
      </c>
      <c r="K5423" s="39">
        <f t="shared" si="253"/>
        <v>0.56805359999999994</v>
      </c>
      <c r="L5423" s="2" t="str">
        <f t="shared" si="254"/>
        <v>AA</v>
      </c>
      <c r="M5423" s="2" t="s">
        <v>1146</v>
      </c>
      <c r="N5423" s="2" t="s">
        <v>422</v>
      </c>
      <c r="O5423" s="2" t="s">
        <v>70</v>
      </c>
    </row>
    <row r="5424" spans="1:15">
      <c r="A5424" s="42">
        <v>40591</v>
      </c>
      <c r="B5424" s="42">
        <v>51549</v>
      </c>
      <c r="C5424" s="130">
        <v>360</v>
      </c>
      <c r="D5424" s="43">
        <v>8.5600000000000009E-2</v>
      </c>
      <c r="E5424" s="43">
        <v>7.9100000000000004E-2</v>
      </c>
      <c r="F5424" s="44">
        <v>132766</v>
      </c>
      <c r="G5424" s="44">
        <v>132766</v>
      </c>
      <c r="H5424" s="44">
        <v>68249.740000000005</v>
      </c>
      <c r="I5424" s="44">
        <v>75455.23</v>
      </c>
      <c r="J5424" s="68">
        <f t="shared" si="252"/>
        <v>0.51406037690372541</v>
      </c>
      <c r="K5424" s="43">
        <f t="shared" si="253"/>
        <v>0.56833247970112832</v>
      </c>
      <c r="L5424" s="41" t="str">
        <f t="shared" si="254"/>
        <v>AA</v>
      </c>
      <c r="M5424" s="41" t="s">
        <v>925</v>
      </c>
      <c r="N5424" s="41" t="s">
        <v>424</v>
      </c>
      <c r="O5424" s="41" t="s">
        <v>70</v>
      </c>
    </row>
    <row r="5425" spans="1:15">
      <c r="A5425" s="42">
        <v>40856</v>
      </c>
      <c r="B5425" s="42">
        <v>51814</v>
      </c>
      <c r="C5425" s="130">
        <v>360</v>
      </c>
      <c r="D5425" s="43">
        <v>8.5600000000000009E-2</v>
      </c>
      <c r="E5425" s="43">
        <v>7.9100000000000004E-2</v>
      </c>
      <c r="F5425" s="44">
        <v>126000</v>
      </c>
      <c r="G5425" s="44">
        <v>126000</v>
      </c>
      <c r="H5425" s="44">
        <v>66163.91</v>
      </c>
      <c r="I5425" s="44">
        <v>71725.72</v>
      </c>
      <c r="J5425" s="68">
        <f t="shared" si="252"/>
        <v>0.52511039682539684</v>
      </c>
      <c r="K5425" s="43">
        <f t="shared" si="253"/>
        <v>0.569251746031746</v>
      </c>
      <c r="L5425" s="41" t="str">
        <f t="shared" si="254"/>
        <v>AA</v>
      </c>
      <c r="M5425" s="41" t="s">
        <v>1306</v>
      </c>
      <c r="N5425" s="41" t="s">
        <v>424</v>
      </c>
      <c r="O5425" s="41" t="s">
        <v>70</v>
      </c>
    </row>
    <row r="5426" spans="1:15">
      <c r="A5426" s="38">
        <v>40820</v>
      </c>
      <c r="B5426" s="38">
        <v>44534</v>
      </c>
      <c r="C5426" s="131">
        <v>122</v>
      </c>
      <c r="D5426" s="39">
        <v>8.5600000000000009E-2</v>
      </c>
      <c r="E5426" s="39">
        <v>7.9100000000000004E-2</v>
      </c>
      <c r="F5426" s="40">
        <v>135000</v>
      </c>
      <c r="G5426" s="40">
        <v>135000</v>
      </c>
      <c r="H5426" s="40">
        <v>51317.54</v>
      </c>
      <c r="I5426" s="40">
        <v>76883.990000000005</v>
      </c>
      <c r="J5426" s="67">
        <f t="shared" si="252"/>
        <v>0.38012992592592593</v>
      </c>
      <c r="K5426" s="39">
        <f t="shared" si="253"/>
        <v>0.56951103703703709</v>
      </c>
      <c r="L5426" s="2" t="str">
        <f t="shared" si="254"/>
        <v>AA</v>
      </c>
      <c r="M5426" s="2" t="s">
        <v>477</v>
      </c>
      <c r="N5426" s="2" t="s">
        <v>422</v>
      </c>
      <c r="O5426" s="2" t="s">
        <v>70</v>
      </c>
    </row>
    <row r="5427" spans="1:15">
      <c r="A5427" s="42">
        <v>40259</v>
      </c>
      <c r="B5427" s="42">
        <v>48051</v>
      </c>
      <c r="C5427" s="130">
        <v>256</v>
      </c>
      <c r="D5427" s="43">
        <v>8.5600000000000009E-2</v>
      </c>
      <c r="E5427" s="43">
        <v>7.9100000000000004E-2</v>
      </c>
      <c r="F5427" s="44">
        <v>79000</v>
      </c>
      <c r="G5427" s="44">
        <v>79000</v>
      </c>
      <c r="H5427" s="44">
        <v>35813.42</v>
      </c>
      <c r="I5427" s="44">
        <v>44999.99</v>
      </c>
      <c r="J5427" s="68">
        <f t="shared" si="252"/>
        <v>0.4533344303797468</v>
      </c>
      <c r="K5427" s="43">
        <f t="shared" si="253"/>
        <v>0.56962012658227845</v>
      </c>
      <c r="L5427" s="41" t="str">
        <f t="shared" si="254"/>
        <v>AA</v>
      </c>
      <c r="M5427" s="41" t="s">
        <v>569</v>
      </c>
      <c r="N5427" s="41" t="s">
        <v>426</v>
      </c>
      <c r="O5427" s="41" t="s">
        <v>70</v>
      </c>
    </row>
    <row r="5428" spans="1:15">
      <c r="A5428" s="38">
        <v>40295</v>
      </c>
      <c r="B5428" s="38">
        <v>51253</v>
      </c>
      <c r="C5428" s="131">
        <v>360</v>
      </c>
      <c r="D5428" s="39">
        <v>8.5600000000000009E-2</v>
      </c>
      <c r="E5428" s="39">
        <v>8.5600000000000009E-2</v>
      </c>
      <c r="F5428" s="40">
        <v>116000</v>
      </c>
      <c r="G5428" s="40">
        <v>116000</v>
      </c>
      <c r="H5428" s="40">
        <v>58547.64</v>
      </c>
      <c r="I5428" s="40">
        <v>66100</v>
      </c>
      <c r="J5428" s="67">
        <f t="shared" si="252"/>
        <v>0.50472103448275862</v>
      </c>
      <c r="K5428" s="39">
        <f t="shared" si="253"/>
        <v>0.56982758620689655</v>
      </c>
      <c r="L5428" s="2" t="str">
        <f t="shared" si="254"/>
        <v>AA</v>
      </c>
      <c r="M5428" s="2" t="s">
        <v>465</v>
      </c>
      <c r="N5428" s="2" t="s">
        <v>417</v>
      </c>
      <c r="O5428" s="2" t="s">
        <v>70</v>
      </c>
    </row>
    <row r="5429" spans="1:15">
      <c r="A5429" s="42">
        <v>40417</v>
      </c>
      <c r="B5429" s="42">
        <v>45896</v>
      </c>
      <c r="C5429" s="130">
        <v>180</v>
      </c>
      <c r="D5429" s="43">
        <v>8.5600000000000009E-2</v>
      </c>
      <c r="E5429" s="43">
        <v>7.9100000000000004E-2</v>
      </c>
      <c r="F5429" s="44">
        <v>93000</v>
      </c>
      <c r="G5429" s="44">
        <v>93000</v>
      </c>
      <c r="H5429" s="44">
        <v>39160.54</v>
      </c>
      <c r="I5429" s="44">
        <v>53000</v>
      </c>
      <c r="J5429" s="68">
        <f t="shared" si="252"/>
        <v>0.42108107526881722</v>
      </c>
      <c r="K5429" s="43">
        <f t="shared" si="253"/>
        <v>0.56989247311827962</v>
      </c>
      <c r="L5429" s="41" t="str">
        <f t="shared" si="254"/>
        <v>AA</v>
      </c>
      <c r="M5429" s="41" t="s">
        <v>1242</v>
      </c>
      <c r="N5429" s="41" t="s">
        <v>417</v>
      </c>
      <c r="O5429" s="41" t="s">
        <v>70</v>
      </c>
    </row>
    <row r="5430" spans="1:15">
      <c r="A5430" s="42">
        <v>40123</v>
      </c>
      <c r="B5430" s="42">
        <v>47428</v>
      </c>
      <c r="C5430" s="130">
        <v>240</v>
      </c>
      <c r="D5430" s="43">
        <v>8.5600000000000009E-2</v>
      </c>
      <c r="E5430" s="43">
        <v>8.09E-2</v>
      </c>
      <c r="F5430" s="44">
        <v>100000</v>
      </c>
      <c r="G5430" s="44">
        <v>100000</v>
      </c>
      <c r="H5430" s="44">
        <v>43528.44</v>
      </c>
      <c r="I5430" s="44">
        <v>56996.66</v>
      </c>
      <c r="J5430" s="68">
        <f t="shared" si="252"/>
        <v>0.43528440000000002</v>
      </c>
      <c r="K5430" s="43">
        <f t="shared" si="253"/>
        <v>0.56996659999999999</v>
      </c>
      <c r="L5430" s="41" t="str">
        <f t="shared" si="254"/>
        <v>AA</v>
      </c>
      <c r="M5430" s="41" t="s">
        <v>910</v>
      </c>
      <c r="N5430" s="41" t="s">
        <v>421</v>
      </c>
      <c r="O5430" s="41" t="s">
        <v>70</v>
      </c>
    </row>
    <row r="5431" spans="1:15">
      <c r="A5431" s="38">
        <v>40144</v>
      </c>
      <c r="B5431" s="38">
        <v>51101</v>
      </c>
      <c r="C5431" s="131">
        <v>360</v>
      </c>
      <c r="D5431" s="39">
        <v>8.5600000000000009E-2</v>
      </c>
      <c r="E5431" s="39">
        <v>7.9100000000000004E-2</v>
      </c>
      <c r="F5431" s="40">
        <v>116400</v>
      </c>
      <c r="G5431" s="40">
        <v>116400</v>
      </c>
      <c r="H5431" s="40">
        <v>58258.53</v>
      </c>
      <c r="I5431" s="40">
        <v>66400</v>
      </c>
      <c r="J5431" s="67">
        <f t="shared" si="252"/>
        <v>0.50050283505154636</v>
      </c>
      <c r="K5431" s="39">
        <f t="shared" si="253"/>
        <v>0.57044673539518898</v>
      </c>
      <c r="L5431" s="2" t="str">
        <f t="shared" si="254"/>
        <v>AA</v>
      </c>
      <c r="M5431" s="2" t="s">
        <v>687</v>
      </c>
      <c r="N5431" s="2" t="s">
        <v>417</v>
      </c>
      <c r="O5431" s="2" t="s">
        <v>70</v>
      </c>
    </row>
    <row r="5432" spans="1:15">
      <c r="A5432" s="38">
        <v>40207</v>
      </c>
      <c r="B5432" s="38">
        <v>47512</v>
      </c>
      <c r="C5432" s="131">
        <v>240</v>
      </c>
      <c r="D5432" s="39">
        <v>8.5600000000000009E-2</v>
      </c>
      <c r="E5432" s="39">
        <v>7.9100000000000004E-2</v>
      </c>
      <c r="F5432" s="40">
        <v>149000</v>
      </c>
      <c r="G5432" s="40">
        <v>149000</v>
      </c>
      <c r="H5432" s="40">
        <v>65512.03</v>
      </c>
      <c r="I5432" s="40">
        <v>84999.99</v>
      </c>
      <c r="J5432" s="67">
        <f t="shared" si="252"/>
        <v>0.43967805369127516</v>
      </c>
      <c r="K5432" s="39">
        <f t="shared" si="253"/>
        <v>0.57046973154362424</v>
      </c>
      <c r="L5432" s="2" t="str">
        <f t="shared" si="254"/>
        <v>AA</v>
      </c>
      <c r="M5432" s="2" t="s">
        <v>969</v>
      </c>
      <c r="N5432" s="2" t="s">
        <v>419</v>
      </c>
      <c r="O5432" s="2" t="s">
        <v>70</v>
      </c>
    </row>
    <row r="5433" spans="1:15">
      <c r="A5433" s="38">
        <v>40407</v>
      </c>
      <c r="B5433" s="38">
        <v>44121</v>
      </c>
      <c r="C5433" s="131">
        <v>122</v>
      </c>
      <c r="D5433" s="39">
        <v>8.5600000000000009E-2</v>
      </c>
      <c r="E5433" s="39">
        <v>7.9100000000000004E-2</v>
      </c>
      <c r="F5433" s="40">
        <v>116500</v>
      </c>
      <c r="G5433" s="40">
        <v>116500</v>
      </c>
      <c r="H5433" s="40">
        <v>38569.94</v>
      </c>
      <c r="I5433" s="40">
        <v>66500</v>
      </c>
      <c r="J5433" s="67">
        <f t="shared" si="252"/>
        <v>0.33107244635193134</v>
      </c>
      <c r="K5433" s="39">
        <f t="shared" si="253"/>
        <v>0.57081545064377681</v>
      </c>
      <c r="L5433" s="2" t="str">
        <f t="shared" si="254"/>
        <v>AA</v>
      </c>
      <c r="M5433" s="2" t="s">
        <v>479</v>
      </c>
      <c r="N5433" s="2" t="s">
        <v>421</v>
      </c>
      <c r="O5433" s="2" t="s">
        <v>70</v>
      </c>
    </row>
    <row r="5434" spans="1:15">
      <c r="A5434" s="38">
        <v>40389</v>
      </c>
      <c r="B5434" s="38">
        <v>48395</v>
      </c>
      <c r="C5434" s="131">
        <v>263</v>
      </c>
      <c r="D5434" s="39">
        <v>8.5600000000000009E-2</v>
      </c>
      <c r="E5434" s="39">
        <v>8.5600000000000009E-2</v>
      </c>
      <c r="F5434" s="40">
        <v>130000</v>
      </c>
      <c r="G5434" s="40">
        <v>130000</v>
      </c>
      <c r="H5434" s="40">
        <v>60541.25</v>
      </c>
      <c r="I5434" s="40">
        <v>74209.289999999994</v>
      </c>
      <c r="J5434" s="67">
        <f t="shared" si="252"/>
        <v>0.4657019230769231</v>
      </c>
      <c r="K5434" s="39">
        <f t="shared" si="253"/>
        <v>0.5708406923076923</v>
      </c>
      <c r="L5434" s="2" t="str">
        <f t="shared" si="254"/>
        <v>AA</v>
      </c>
      <c r="M5434" s="2" t="s">
        <v>586</v>
      </c>
      <c r="N5434" s="2" t="s">
        <v>416</v>
      </c>
      <c r="O5434" s="2" t="s">
        <v>70</v>
      </c>
    </row>
    <row r="5435" spans="1:15">
      <c r="A5435" s="42">
        <v>40528</v>
      </c>
      <c r="B5435" s="42">
        <v>50390</v>
      </c>
      <c r="C5435" s="130">
        <v>324</v>
      </c>
      <c r="D5435" s="43">
        <v>8.5600000000000009E-2</v>
      </c>
      <c r="E5435" s="43">
        <v>7.9100000000000004E-2</v>
      </c>
      <c r="F5435" s="44">
        <v>140000</v>
      </c>
      <c r="G5435" s="44">
        <v>140000</v>
      </c>
      <c r="H5435" s="44">
        <v>67501.33</v>
      </c>
      <c r="I5435" s="44">
        <v>79999.990000000005</v>
      </c>
      <c r="J5435" s="68">
        <f t="shared" si="252"/>
        <v>0.48215235714285715</v>
      </c>
      <c r="K5435" s="43">
        <f t="shared" si="253"/>
        <v>0.57142850000000001</v>
      </c>
      <c r="L5435" s="41" t="str">
        <f t="shared" si="254"/>
        <v>AA</v>
      </c>
      <c r="M5435" s="41" t="s">
        <v>467</v>
      </c>
      <c r="N5435" s="41" t="s">
        <v>425</v>
      </c>
      <c r="O5435" s="41" t="s">
        <v>70</v>
      </c>
    </row>
    <row r="5436" spans="1:15">
      <c r="A5436" s="42">
        <v>40130</v>
      </c>
      <c r="B5436" s="42">
        <v>51087</v>
      </c>
      <c r="C5436" s="130">
        <v>360</v>
      </c>
      <c r="D5436" s="43">
        <v>8.5600000000000009E-2</v>
      </c>
      <c r="E5436" s="43">
        <v>8.09E-2</v>
      </c>
      <c r="F5436" s="44">
        <v>140000</v>
      </c>
      <c r="G5436" s="44">
        <v>140000</v>
      </c>
      <c r="H5436" s="44">
        <v>68350.100000000006</v>
      </c>
      <c r="I5436" s="44">
        <v>79999.990000000005</v>
      </c>
      <c r="J5436" s="68">
        <f t="shared" si="252"/>
        <v>0.48821500000000007</v>
      </c>
      <c r="K5436" s="43">
        <f t="shared" si="253"/>
        <v>0.57142850000000001</v>
      </c>
      <c r="L5436" s="41" t="str">
        <f t="shared" si="254"/>
        <v>AA</v>
      </c>
      <c r="M5436" s="41" t="s">
        <v>997</v>
      </c>
      <c r="N5436" s="41" t="s">
        <v>416</v>
      </c>
      <c r="O5436" s="41" t="s">
        <v>70</v>
      </c>
    </row>
    <row r="5437" spans="1:15">
      <c r="A5437" s="42">
        <v>39843</v>
      </c>
      <c r="B5437" s="42">
        <v>47148</v>
      </c>
      <c r="C5437" s="130">
        <v>240</v>
      </c>
      <c r="D5437" s="43">
        <v>8.5600000000000009E-2</v>
      </c>
      <c r="E5437" s="43">
        <v>8.09E-2</v>
      </c>
      <c r="F5437" s="44">
        <v>153900</v>
      </c>
      <c r="G5437" s="44">
        <v>153900</v>
      </c>
      <c r="H5437" s="44">
        <v>64176.84</v>
      </c>
      <c r="I5437" s="44">
        <v>87999.99</v>
      </c>
      <c r="J5437" s="68">
        <f t="shared" si="252"/>
        <v>0.41700350877192982</v>
      </c>
      <c r="K5437" s="43">
        <f t="shared" si="253"/>
        <v>0.57179980506822614</v>
      </c>
      <c r="L5437" s="41" t="str">
        <f t="shared" si="254"/>
        <v>AA</v>
      </c>
      <c r="M5437" s="41" t="s">
        <v>555</v>
      </c>
      <c r="N5437" s="41" t="s">
        <v>434</v>
      </c>
      <c r="O5437" s="41" t="s">
        <v>70</v>
      </c>
    </row>
    <row r="5438" spans="1:15">
      <c r="A5438" s="38">
        <v>40175</v>
      </c>
      <c r="B5438" s="38">
        <v>47480</v>
      </c>
      <c r="C5438" s="131">
        <v>240</v>
      </c>
      <c r="D5438" s="39">
        <v>8.5600000000000009E-2</v>
      </c>
      <c r="E5438" s="39">
        <v>7.9100000000000004E-2</v>
      </c>
      <c r="F5438" s="40">
        <v>124250</v>
      </c>
      <c r="G5438" s="40">
        <v>124250</v>
      </c>
      <c r="H5438" s="40">
        <v>58921.03</v>
      </c>
      <c r="I5438" s="40">
        <v>71102.570000000007</v>
      </c>
      <c r="J5438" s="67">
        <f t="shared" si="252"/>
        <v>0.47421352112676057</v>
      </c>
      <c r="K5438" s="39">
        <f t="shared" si="253"/>
        <v>0.57225408450704229</v>
      </c>
      <c r="L5438" s="2" t="str">
        <f t="shared" si="254"/>
        <v>AA</v>
      </c>
      <c r="M5438" s="2" t="s">
        <v>481</v>
      </c>
      <c r="N5438" s="2" t="s">
        <v>417</v>
      </c>
      <c r="O5438" s="2" t="s">
        <v>70</v>
      </c>
    </row>
    <row r="5439" spans="1:15">
      <c r="A5439" s="42">
        <v>40014</v>
      </c>
      <c r="B5439" s="42">
        <v>50971</v>
      </c>
      <c r="C5439" s="130">
        <v>360</v>
      </c>
      <c r="D5439" s="43">
        <v>8.5600000000000009E-2</v>
      </c>
      <c r="E5439" s="43">
        <v>7.9100000000000004E-2</v>
      </c>
      <c r="F5439" s="44">
        <v>123280</v>
      </c>
      <c r="G5439" s="44">
        <v>123280</v>
      </c>
      <c r="H5439" s="44">
        <v>60287.15</v>
      </c>
      <c r="I5439" s="44">
        <v>70604.41</v>
      </c>
      <c r="J5439" s="68">
        <f t="shared" si="252"/>
        <v>0.48902620051914342</v>
      </c>
      <c r="K5439" s="43">
        <f t="shared" si="253"/>
        <v>0.57271585009733939</v>
      </c>
      <c r="L5439" s="41" t="str">
        <f t="shared" si="254"/>
        <v>AA</v>
      </c>
      <c r="M5439" s="41" t="s">
        <v>673</v>
      </c>
      <c r="N5439" s="41" t="s">
        <v>435</v>
      </c>
      <c r="O5439" s="41" t="s">
        <v>70</v>
      </c>
    </row>
    <row r="5440" spans="1:15">
      <c r="A5440" s="38">
        <v>40605</v>
      </c>
      <c r="B5440" s="38">
        <v>51563</v>
      </c>
      <c r="C5440" s="131">
        <v>360</v>
      </c>
      <c r="D5440" s="39">
        <v>8.5600000000000009E-2</v>
      </c>
      <c r="E5440" s="39">
        <v>7.9100000000000004E-2</v>
      </c>
      <c r="F5440" s="40">
        <v>148000</v>
      </c>
      <c r="G5440" s="40">
        <v>148000</v>
      </c>
      <c r="H5440" s="40">
        <v>75905.919999999998</v>
      </c>
      <c r="I5440" s="40">
        <v>84899.99</v>
      </c>
      <c r="J5440" s="67">
        <f t="shared" si="252"/>
        <v>0.5128778378378378</v>
      </c>
      <c r="K5440" s="39">
        <f t="shared" si="253"/>
        <v>0.57364858108108108</v>
      </c>
      <c r="L5440" s="2" t="str">
        <f t="shared" si="254"/>
        <v>AA</v>
      </c>
      <c r="M5440" s="2" t="s">
        <v>1228</v>
      </c>
      <c r="N5440" s="2" t="s">
        <v>424</v>
      </c>
      <c r="O5440" s="2" t="s">
        <v>70</v>
      </c>
    </row>
    <row r="5441" spans="1:15">
      <c r="A5441" s="42">
        <v>40605</v>
      </c>
      <c r="B5441" s="42">
        <v>49737</v>
      </c>
      <c r="C5441" s="130">
        <v>300</v>
      </c>
      <c r="D5441" s="43">
        <v>8.5600000000000009E-2</v>
      </c>
      <c r="E5441" s="43">
        <v>7.9100000000000004E-2</v>
      </c>
      <c r="F5441" s="44">
        <v>122000</v>
      </c>
      <c r="G5441" s="44">
        <v>122000</v>
      </c>
      <c r="H5441" s="44">
        <v>60711.66</v>
      </c>
      <c r="I5441" s="44">
        <v>69999.990000000005</v>
      </c>
      <c r="J5441" s="68">
        <f t="shared" si="252"/>
        <v>0.4976365573770492</v>
      </c>
      <c r="K5441" s="43">
        <f t="shared" si="253"/>
        <v>0.57377040983606564</v>
      </c>
      <c r="L5441" s="41" t="str">
        <f t="shared" si="254"/>
        <v>AA</v>
      </c>
      <c r="M5441" s="41" t="s">
        <v>457</v>
      </c>
      <c r="N5441" s="41" t="s">
        <v>419</v>
      </c>
      <c r="O5441" s="41" t="s">
        <v>70</v>
      </c>
    </row>
    <row r="5442" spans="1:15">
      <c r="A5442" s="38">
        <v>40256</v>
      </c>
      <c r="B5442" s="38">
        <v>47561</v>
      </c>
      <c r="C5442" s="131">
        <v>240</v>
      </c>
      <c r="D5442" s="39">
        <v>8.5600000000000009E-2</v>
      </c>
      <c r="E5442" s="39">
        <v>8.09E-2</v>
      </c>
      <c r="F5442" s="40">
        <v>129000</v>
      </c>
      <c r="G5442" s="40">
        <v>129000</v>
      </c>
      <c r="H5442" s="40">
        <v>57746.43</v>
      </c>
      <c r="I5442" s="40">
        <v>74020</v>
      </c>
      <c r="J5442" s="67">
        <f t="shared" si="252"/>
        <v>0.4476467441860465</v>
      </c>
      <c r="K5442" s="39">
        <f t="shared" si="253"/>
        <v>0.57379844961240312</v>
      </c>
      <c r="L5442" s="2" t="str">
        <f t="shared" si="254"/>
        <v>AA</v>
      </c>
      <c r="M5442" s="2" t="s">
        <v>564</v>
      </c>
      <c r="N5442" s="2" t="s">
        <v>417</v>
      </c>
      <c r="O5442" s="2" t="s">
        <v>70</v>
      </c>
    </row>
    <row r="5443" spans="1:15">
      <c r="A5443" s="42">
        <v>40738</v>
      </c>
      <c r="B5443" s="42">
        <v>51696</v>
      </c>
      <c r="C5443" s="130">
        <v>360</v>
      </c>
      <c r="D5443" s="43">
        <v>8.5600000000000009E-2</v>
      </c>
      <c r="E5443" s="43">
        <v>7.9100000000000004E-2</v>
      </c>
      <c r="F5443" s="44">
        <v>148000</v>
      </c>
      <c r="G5443" s="44">
        <v>148000</v>
      </c>
      <c r="H5443" s="44">
        <v>76480.490000000005</v>
      </c>
      <c r="I5443" s="44">
        <v>84999.99</v>
      </c>
      <c r="J5443" s="68">
        <f t="shared" ref="J5443:J5506" si="255">H5443/G5443</f>
        <v>0.51676006756756765</v>
      </c>
      <c r="K5443" s="43">
        <f t="shared" ref="K5443:K5506" si="256">I5443/G5443</f>
        <v>0.5743242567567568</v>
      </c>
      <c r="L5443" s="41" t="str">
        <f t="shared" ref="L5443:L5506" si="257">IF(J5443&lt;=65%,"AA",IF(J5443&lt;=75%,"A",IF(J5443&lt;=85%,"B","C")))</f>
        <v>AA</v>
      </c>
      <c r="M5443" s="41" t="s">
        <v>1054</v>
      </c>
      <c r="N5443" s="41" t="s">
        <v>416</v>
      </c>
      <c r="O5443" s="41" t="s">
        <v>70</v>
      </c>
    </row>
    <row r="5444" spans="1:15">
      <c r="A5444" s="38">
        <v>40781</v>
      </c>
      <c r="B5444" s="38">
        <v>51739</v>
      </c>
      <c r="C5444" s="131">
        <v>360</v>
      </c>
      <c r="D5444" s="39">
        <v>8.5600000000000009E-2</v>
      </c>
      <c r="E5444" s="39">
        <v>8.09E-2</v>
      </c>
      <c r="F5444" s="40">
        <v>129869</v>
      </c>
      <c r="G5444" s="40">
        <v>129869</v>
      </c>
      <c r="H5444" s="40">
        <v>67184.89</v>
      </c>
      <c r="I5444" s="40">
        <v>74599.990000000005</v>
      </c>
      <c r="J5444" s="67">
        <f t="shared" si="255"/>
        <v>0.51732815375493768</v>
      </c>
      <c r="K5444" s="39">
        <f t="shared" si="256"/>
        <v>0.57442492049680838</v>
      </c>
      <c r="L5444" s="2" t="str">
        <f t="shared" si="257"/>
        <v>AA</v>
      </c>
      <c r="M5444" s="2" t="s">
        <v>608</v>
      </c>
      <c r="N5444" s="2" t="s">
        <v>431</v>
      </c>
      <c r="O5444" s="2" t="s">
        <v>70</v>
      </c>
    </row>
    <row r="5445" spans="1:15">
      <c r="A5445" s="42">
        <v>40037</v>
      </c>
      <c r="B5445" s="42">
        <v>50994</v>
      </c>
      <c r="C5445" s="130">
        <v>360</v>
      </c>
      <c r="D5445" s="43">
        <v>8.5600000000000009E-2</v>
      </c>
      <c r="E5445" s="43">
        <v>7.9100000000000004E-2</v>
      </c>
      <c r="F5445" s="44">
        <v>113000</v>
      </c>
      <c r="G5445" s="44">
        <v>113000</v>
      </c>
      <c r="H5445" s="44">
        <v>56542.34</v>
      </c>
      <c r="I5445" s="44">
        <v>65000</v>
      </c>
      <c r="J5445" s="68">
        <f t="shared" si="255"/>
        <v>0.50037469026548664</v>
      </c>
      <c r="K5445" s="43">
        <f t="shared" si="256"/>
        <v>0.5752212389380531</v>
      </c>
      <c r="L5445" s="41" t="str">
        <f t="shared" si="257"/>
        <v>AA</v>
      </c>
      <c r="M5445" s="41" t="s">
        <v>598</v>
      </c>
      <c r="N5445" s="41" t="s">
        <v>424</v>
      </c>
      <c r="O5445" s="41" t="s">
        <v>70</v>
      </c>
    </row>
    <row r="5446" spans="1:15">
      <c r="A5446" s="42">
        <v>40662</v>
      </c>
      <c r="B5446" s="42">
        <v>51620</v>
      </c>
      <c r="C5446" s="130">
        <v>360</v>
      </c>
      <c r="D5446" s="43">
        <v>8.5600000000000009E-2</v>
      </c>
      <c r="E5446" s="43">
        <v>7.9100000000000004E-2</v>
      </c>
      <c r="F5446" s="44">
        <v>113000</v>
      </c>
      <c r="G5446" s="44">
        <v>113000</v>
      </c>
      <c r="H5446" s="44">
        <v>59958.12</v>
      </c>
      <c r="I5446" s="44">
        <v>65000</v>
      </c>
      <c r="J5446" s="68">
        <f t="shared" si="255"/>
        <v>0.53060283185840706</v>
      </c>
      <c r="K5446" s="43">
        <f t="shared" si="256"/>
        <v>0.5752212389380531</v>
      </c>
      <c r="L5446" s="41" t="str">
        <f t="shared" si="257"/>
        <v>AA</v>
      </c>
      <c r="M5446" s="41" t="s">
        <v>772</v>
      </c>
      <c r="N5446" s="41" t="s">
        <v>417</v>
      </c>
      <c r="O5446" s="41" t="s">
        <v>70</v>
      </c>
    </row>
    <row r="5447" spans="1:15">
      <c r="A5447" s="38">
        <v>40366</v>
      </c>
      <c r="B5447" s="38">
        <v>48859</v>
      </c>
      <c r="C5447" s="131">
        <v>279</v>
      </c>
      <c r="D5447" s="39">
        <v>8.5600000000000009E-2</v>
      </c>
      <c r="E5447" s="39">
        <v>7.9100000000000004E-2</v>
      </c>
      <c r="F5447" s="40">
        <v>130000</v>
      </c>
      <c r="G5447" s="40">
        <v>130000</v>
      </c>
      <c r="H5447" s="40">
        <v>61723.17</v>
      </c>
      <c r="I5447" s="40">
        <v>74799.960000000006</v>
      </c>
      <c r="J5447" s="67">
        <f t="shared" si="255"/>
        <v>0.4747936153846154</v>
      </c>
      <c r="K5447" s="39">
        <f t="shared" si="256"/>
        <v>0.57538430769230775</v>
      </c>
      <c r="L5447" s="2" t="str">
        <f t="shared" si="257"/>
        <v>AA</v>
      </c>
      <c r="M5447" s="2" t="s">
        <v>564</v>
      </c>
      <c r="N5447" s="2" t="s">
        <v>417</v>
      </c>
      <c r="O5447" s="2" t="s">
        <v>70</v>
      </c>
    </row>
    <row r="5448" spans="1:15">
      <c r="A5448" s="42">
        <v>40260</v>
      </c>
      <c r="B5448" s="42">
        <v>48144</v>
      </c>
      <c r="C5448" s="130">
        <v>259</v>
      </c>
      <c r="D5448" s="43">
        <v>8.5600000000000009E-2</v>
      </c>
      <c r="E5448" s="43">
        <v>8.09E-2</v>
      </c>
      <c r="F5448" s="44">
        <v>125000</v>
      </c>
      <c r="G5448" s="44">
        <v>125000</v>
      </c>
      <c r="H5448" s="44">
        <v>52274.02</v>
      </c>
      <c r="I5448" s="44">
        <v>71999.990000000005</v>
      </c>
      <c r="J5448" s="68">
        <f t="shared" si="255"/>
        <v>0.41819215999999998</v>
      </c>
      <c r="K5448" s="43">
        <f t="shared" si="256"/>
        <v>0.57599992</v>
      </c>
      <c r="L5448" s="41" t="str">
        <f t="shared" si="257"/>
        <v>AA</v>
      </c>
      <c r="M5448" s="41" t="s">
        <v>679</v>
      </c>
      <c r="N5448" s="41" t="s">
        <v>424</v>
      </c>
      <c r="O5448" s="41" t="s">
        <v>70</v>
      </c>
    </row>
    <row r="5449" spans="1:15">
      <c r="A5449" s="38">
        <v>40155</v>
      </c>
      <c r="B5449" s="38">
        <v>46851</v>
      </c>
      <c r="C5449" s="131">
        <v>220</v>
      </c>
      <c r="D5449" s="39">
        <v>8.5600000000000009E-2</v>
      </c>
      <c r="E5449" s="39">
        <v>7.9100000000000004E-2</v>
      </c>
      <c r="F5449" s="40">
        <v>93500</v>
      </c>
      <c r="G5449" s="40">
        <v>93500</v>
      </c>
      <c r="H5449" s="40">
        <v>40100.81</v>
      </c>
      <c r="I5449" s="40">
        <v>53999.99</v>
      </c>
      <c r="J5449" s="67">
        <f t="shared" si="255"/>
        <v>0.42888566844919784</v>
      </c>
      <c r="K5449" s="39">
        <f t="shared" si="256"/>
        <v>0.57753999999999994</v>
      </c>
      <c r="L5449" s="2" t="str">
        <f t="shared" si="257"/>
        <v>AA</v>
      </c>
      <c r="M5449" s="2" t="s">
        <v>1105</v>
      </c>
      <c r="N5449" s="2" t="s">
        <v>417</v>
      </c>
      <c r="O5449" s="2" t="s">
        <v>70</v>
      </c>
    </row>
    <row r="5450" spans="1:15">
      <c r="A5450" s="38">
        <v>40766</v>
      </c>
      <c r="B5450" s="38">
        <v>49898</v>
      </c>
      <c r="C5450" s="131">
        <v>300</v>
      </c>
      <c r="D5450" s="39">
        <v>8.5600000000000009E-2</v>
      </c>
      <c r="E5450" s="39">
        <v>7.9100000000000004E-2</v>
      </c>
      <c r="F5450" s="40">
        <v>135000</v>
      </c>
      <c r="G5450" s="40">
        <v>135000</v>
      </c>
      <c r="H5450" s="40">
        <v>68486.27</v>
      </c>
      <c r="I5450" s="40">
        <v>77999.990000000005</v>
      </c>
      <c r="J5450" s="67">
        <f t="shared" si="255"/>
        <v>0.50730570370370376</v>
      </c>
      <c r="K5450" s="39">
        <f t="shared" si="256"/>
        <v>0.57777770370370374</v>
      </c>
      <c r="L5450" s="2" t="str">
        <f t="shared" si="257"/>
        <v>AA</v>
      </c>
      <c r="M5450" s="2" t="s">
        <v>495</v>
      </c>
      <c r="N5450" s="2" t="s">
        <v>424</v>
      </c>
      <c r="O5450" s="2" t="s">
        <v>70</v>
      </c>
    </row>
    <row r="5451" spans="1:15">
      <c r="A5451" s="42">
        <v>40361</v>
      </c>
      <c r="B5451" s="42">
        <v>46540</v>
      </c>
      <c r="C5451" s="130">
        <v>203</v>
      </c>
      <c r="D5451" s="43">
        <v>8.5600000000000009E-2</v>
      </c>
      <c r="E5451" s="43">
        <v>8.09E-2</v>
      </c>
      <c r="F5451" s="44">
        <v>140000</v>
      </c>
      <c r="G5451" s="44">
        <v>140000</v>
      </c>
      <c r="H5451" s="44">
        <v>56978.82</v>
      </c>
      <c r="I5451" s="44">
        <v>80900.05</v>
      </c>
      <c r="J5451" s="68">
        <f t="shared" si="255"/>
        <v>0.40699157142857145</v>
      </c>
      <c r="K5451" s="43">
        <f t="shared" si="256"/>
        <v>0.57785750000000002</v>
      </c>
      <c r="L5451" s="41" t="str">
        <f t="shared" si="257"/>
        <v>AA</v>
      </c>
      <c r="M5451" s="41" t="s">
        <v>966</v>
      </c>
      <c r="N5451" s="41" t="s">
        <v>416</v>
      </c>
      <c r="O5451" s="41" t="s">
        <v>70</v>
      </c>
    </row>
    <row r="5452" spans="1:15">
      <c r="A5452" s="42">
        <v>40647</v>
      </c>
      <c r="B5452" s="42">
        <v>47952</v>
      </c>
      <c r="C5452" s="130">
        <v>240</v>
      </c>
      <c r="D5452" s="43">
        <v>8.5600000000000009E-2</v>
      </c>
      <c r="E5452" s="43">
        <v>7.9100000000000004E-2</v>
      </c>
      <c r="F5452" s="44">
        <v>129200</v>
      </c>
      <c r="G5452" s="44">
        <v>129200</v>
      </c>
      <c r="H5452" s="44">
        <v>61882.27</v>
      </c>
      <c r="I5452" s="44">
        <v>74664.990000000005</v>
      </c>
      <c r="J5452" s="68">
        <f t="shared" si="255"/>
        <v>0.47896493808049534</v>
      </c>
      <c r="K5452" s="43">
        <f t="shared" si="256"/>
        <v>0.57790239938080501</v>
      </c>
      <c r="L5452" s="41" t="str">
        <f t="shared" si="257"/>
        <v>AA</v>
      </c>
      <c r="M5452" s="41" t="s">
        <v>830</v>
      </c>
      <c r="N5452" s="41" t="s">
        <v>437</v>
      </c>
      <c r="O5452" s="41" t="s">
        <v>70</v>
      </c>
    </row>
    <row r="5453" spans="1:15">
      <c r="A5453" s="38">
        <v>40672</v>
      </c>
      <c r="B5453" s="38">
        <v>44325</v>
      </c>
      <c r="C5453" s="131">
        <v>120</v>
      </c>
      <c r="D5453" s="39">
        <v>8.5600000000000009E-2</v>
      </c>
      <c r="E5453" s="39">
        <v>8.09E-2</v>
      </c>
      <c r="F5453" s="40">
        <v>109000</v>
      </c>
      <c r="G5453" s="40">
        <v>109000</v>
      </c>
      <c r="H5453" s="40">
        <v>40412.239999999998</v>
      </c>
      <c r="I5453" s="40">
        <v>62999.99</v>
      </c>
      <c r="J5453" s="67">
        <f t="shared" si="255"/>
        <v>0.370754495412844</v>
      </c>
      <c r="K5453" s="39">
        <f t="shared" si="256"/>
        <v>0.57798155963302755</v>
      </c>
      <c r="L5453" s="2" t="str">
        <f t="shared" si="257"/>
        <v>AA</v>
      </c>
      <c r="M5453" s="2" t="s">
        <v>525</v>
      </c>
      <c r="N5453" s="2" t="s">
        <v>430</v>
      </c>
      <c r="O5453" s="2" t="s">
        <v>70</v>
      </c>
    </row>
    <row r="5454" spans="1:15">
      <c r="A5454" s="42">
        <v>40190</v>
      </c>
      <c r="B5454" s="42">
        <v>51147</v>
      </c>
      <c r="C5454" s="130">
        <v>360</v>
      </c>
      <c r="D5454" s="43">
        <v>8.5600000000000009E-2</v>
      </c>
      <c r="E5454" s="43">
        <v>7.9100000000000004E-2</v>
      </c>
      <c r="F5454" s="44">
        <v>115000</v>
      </c>
      <c r="G5454" s="44">
        <v>115000</v>
      </c>
      <c r="H5454" s="44">
        <v>57114.97</v>
      </c>
      <c r="I5454" s="44">
        <v>66468.27</v>
      </c>
      <c r="J5454" s="68">
        <f t="shared" si="255"/>
        <v>0.49665191304347828</v>
      </c>
      <c r="K5454" s="43">
        <f t="shared" si="256"/>
        <v>0.5779849565217392</v>
      </c>
      <c r="L5454" s="41" t="str">
        <f t="shared" si="257"/>
        <v>AA</v>
      </c>
      <c r="M5454" s="41" t="s">
        <v>582</v>
      </c>
      <c r="N5454" s="41" t="s">
        <v>422</v>
      </c>
      <c r="O5454" s="41" t="s">
        <v>70</v>
      </c>
    </row>
    <row r="5455" spans="1:15">
      <c r="A5455" s="42">
        <v>40513</v>
      </c>
      <c r="B5455" s="42">
        <v>44166</v>
      </c>
      <c r="C5455" s="130">
        <v>120</v>
      </c>
      <c r="D5455" s="43">
        <v>8.5600000000000009E-2</v>
      </c>
      <c r="E5455" s="43">
        <v>7.9100000000000004E-2</v>
      </c>
      <c r="F5455" s="44">
        <v>130000</v>
      </c>
      <c r="G5455" s="44">
        <v>130000</v>
      </c>
      <c r="H5455" s="44">
        <v>45182.05</v>
      </c>
      <c r="I5455" s="44">
        <v>75199.990000000005</v>
      </c>
      <c r="J5455" s="68">
        <f t="shared" si="255"/>
        <v>0.34755423076923081</v>
      </c>
      <c r="K5455" s="43">
        <f t="shared" si="256"/>
        <v>0.57846146153846156</v>
      </c>
      <c r="L5455" s="41" t="str">
        <f t="shared" si="257"/>
        <v>AA</v>
      </c>
      <c r="M5455" s="41" t="s">
        <v>1326</v>
      </c>
      <c r="N5455" s="41" t="s">
        <v>419</v>
      </c>
      <c r="O5455" s="41" t="s">
        <v>70</v>
      </c>
    </row>
    <row r="5456" spans="1:15">
      <c r="A5456" s="42">
        <v>40326</v>
      </c>
      <c r="B5456" s="42">
        <v>51284</v>
      </c>
      <c r="C5456" s="130">
        <v>360</v>
      </c>
      <c r="D5456" s="43">
        <v>8.5600000000000009E-2</v>
      </c>
      <c r="E5456" s="43">
        <v>7.9100000000000004E-2</v>
      </c>
      <c r="F5456" s="44">
        <v>95000</v>
      </c>
      <c r="G5456" s="44">
        <v>95000</v>
      </c>
      <c r="H5456" s="44">
        <v>39397.480000000003</v>
      </c>
      <c r="I5456" s="44">
        <v>54999.99</v>
      </c>
      <c r="J5456" s="68">
        <f t="shared" si="255"/>
        <v>0.4147103157894737</v>
      </c>
      <c r="K5456" s="43">
        <f t="shared" si="256"/>
        <v>0.57894726315789469</v>
      </c>
      <c r="L5456" s="41" t="str">
        <f t="shared" si="257"/>
        <v>AA</v>
      </c>
      <c r="M5456" s="41" t="s">
        <v>1215</v>
      </c>
      <c r="N5456" s="41" t="s">
        <v>421</v>
      </c>
      <c r="O5456" s="41" t="s">
        <v>70</v>
      </c>
    </row>
    <row r="5457" spans="1:15">
      <c r="A5457" s="42">
        <v>40269</v>
      </c>
      <c r="B5457" s="42">
        <v>45200</v>
      </c>
      <c r="C5457" s="130">
        <v>162</v>
      </c>
      <c r="D5457" s="43">
        <v>8.5600000000000009E-2</v>
      </c>
      <c r="E5457" s="43">
        <v>7.9100000000000004E-2</v>
      </c>
      <c r="F5457" s="44">
        <v>120000</v>
      </c>
      <c r="G5457" s="44">
        <v>120000</v>
      </c>
      <c r="H5457" s="44">
        <v>45304.18</v>
      </c>
      <c r="I5457" s="44">
        <v>69487.520000000004</v>
      </c>
      <c r="J5457" s="68">
        <f t="shared" si="255"/>
        <v>0.37753483333333332</v>
      </c>
      <c r="K5457" s="43">
        <f t="shared" si="256"/>
        <v>0.57906266666666673</v>
      </c>
      <c r="L5457" s="41" t="str">
        <f t="shared" si="257"/>
        <v>AA</v>
      </c>
      <c r="M5457" s="41" t="s">
        <v>463</v>
      </c>
      <c r="N5457" s="41" t="s">
        <v>422</v>
      </c>
      <c r="O5457" s="41" t="s">
        <v>70</v>
      </c>
    </row>
    <row r="5458" spans="1:15">
      <c r="A5458" s="42">
        <v>40077</v>
      </c>
      <c r="B5458" s="42">
        <v>51034</v>
      </c>
      <c r="C5458" s="130">
        <v>360</v>
      </c>
      <c r="D5458" s="43">
        <v>8.5600000000000009E-2</v>
      </c>
      <c r="E5458" s="43">
        <v>7.9100000000000004E-2</v>
      </c>
      <c r="F5458" s="44">
        <v>102300</v>
      </c>
      <c r="G5458" s="44">
        <v>102300</v>
      </c>
      <c r="H5458" s="44">
        <v>51595.58</v>
      </c>
      <c r="I5458" s="44">
        <v>59300</v>
      </c>
      <c r="J5458" s="68">
        <f t="shared" si="255"/>
        <v>0.50435562072336271</v>
      </c>
      <c r="K5458" s="43">
        <f t="shared" si="256"/>
        <v>0.57966764418377326</v>
      </c>
      <c r="L5458" s="41" t="str">
        <f t="shared" si="257"/>
        <v>AA</v>
      </c>
      <c r="M5458" s="41" t="s">
        <v>610</v>
      </c>
      <c r="N5458" s="41" t="s">
        <v>424</v>
      </c>
      <c r="O5458" s="41" t="s">
        <v>70</v>
      </c>
    </row>
    <row r="5459" spans="1:15">
      <c r="A5459" s="42">
        <v>40550</v>
      </c>
      <c r="B5459" s="42">
        <v>51508</v>
      </c>
      <c r="C5459" s="130">
        <v>360</v>
      </c>
      <c r="D5459" s="43">
        <v>8.5600000000000009E-2</v>
      </c>
      <c r="E5459" s="43">
        <v>7.9100000000000004E-2</v>
      </c>
      <c r="F5459" s="44">
        <v>108000</v>
      </c>
      <c r="G5459" s="44">
        <v>108000</v>
      </c>
      <c r="H5459" s="44">
        <v>55720.55</v>
      </c>
      <c r="I5459" s="44">
        <v>62699.99</v>
      </c>
      <c r="J5459" s="68">
        <f t="shared" si="255"/>
        <v>0.51593101851851852</v>
      </c>
      <c r="K5459" s="43">
        <f t="shared" si="256"/>
        <v>0.5805554629629629</v>
      </c>
      <c r="L5459" s="41" t="str">
        <f t="shared" si="257"/>
        <v>AA</v>
      </c>
      <c r="M5459" s="41" t="s">
        <v>454</v>
      </c>
      <c r="N5459" s="41" t="s">
        <v>416</v>
      </c>
      <c r="O5459" s="41" t="s">
        <v>70</v>
      </c>
    </row>
    <row r="5460" spans="1:15">
      <c r="A5460" s="38">
        <v>40298</v>
      </c>
      <c r="B5460" s="38">
        <v>49429</v>
      </c>
      <c r="C5460" s="131">
        <v>300</v>
      </c>
      <c r="D5460" s="39">
        <v>8.5600000000000009E-2</v>
      </c>
      <c r="E5460" s="39">
        <v>7.9100000000000004E-2</v>
      </c>
      <c r="F5460" s="40">
        <v>121500</v>
      </c>
      <c r="G5460" s="40">
        <v>121500</v>
      </c>
      <c r="H5460" s="40">
        <v>60758.67</v>
      </c>
      <c r="I5460" s="40">
        <v>70562.84</v>
      </c>
      <c r="J5460" s="67">
        <f t="shared" si="255"/>
        <v>0.50007135802469138</v>
      </c>
      <c r="K5460" s="39">
        <f t="shared" si="256"/>
        <v>0.58076411522633742</v>
      </c>
      <c r="L5460" s="2" t="str">
        <f t="shared" si="257"/>
        <v>AA</v>
      </c>
      <c r="M5460" s="2" t="s">
        <v>637</v>
      </c>
      <c r="N5460" s="2" t="s">
        <v>417</v>
      </c>
      <c r="O5460" s="2" t="s">
        <v>70</v>
      </c>
    </row>
    <row r="5461" spans="1:15">
      <c r="A5461" s="42">
        <v>40235</v>
      </c>
      <c r="B5461" s="42">
        <v>45714</v>
      </c>
      <c r="C5461" s="130">
        <v>180</v>
      </c>
      <c r="D5461" s="43">
        <v>8.5600000000000009E-2</v>
      </c>
      <c r="E5461" s="43">
        <v>7.9100000000000004E-2</v>
      </c>
      <c r="F5461" s="44">
        <v>137700</v>
      </c>
      <c r="G5461" s="44">
        <v>137700</v>
      </c>
      <c r="H5461" s="44">
        <v>59876.08</v>
      </c>
      <c r="I5461" s="44">
        <v>80000</v>
      </c>
      <c r="J5461" s="68">
        <f t="shared" si="255"/>
        <v>0.43482992011619465</v>
      </c>
      <c r="K5461" s="43">
        <f t="shared" si="256"/>
        <v>0.58097312999273787</v>
      </c>
      <c r="L5461" s="41" t="str">
        <f t="shared" si="257"/>
        <v>AA</v>
      </c>
      <c r="M5461" s="41" t="s">
        <v>554</v>
      </c>
      <c r="N5461" s="41" t="s">
        <v>417</v>
      </c>
      <c r="O5461" s="41" t="s">
        <v>70</v>
      </c>
    </row>
    <row r="5462" spans="1:15">
      <c r="A5462" s="42">
        <v>40725</v>
      </c>
      <c r="B5462" s="42">
        <v>47088</v>
      </c>
      <c r="C5462" s="130">
        <v>209</v>
      </c>
      <c r="D5462" s="43">
        <v>8.5600000000000009E-2</v>
      </c>
      <c r="E5462" s="43">
        <v>7.9100000000000004E-2</v>
      </c>
      <c r="F5462" s="44">
        <v>140000</v>
      </c>
      <c r="G5462" s="44">
        <v>140000</v>
      </c>
      <c r="H5462" s="44">
        <v>60818.91</v>
      </c>
      <c r="I5462" s="44">
        <v>81399.990000000005</v>
      </c>
      <c r="J5462" s="68">
        <f t="shared" si="255"/>
        <v>0.43442078571428572</v>
      </c>
      <c r="K5462" s="43">
        <f t="shared" si="256"/>
        <v>0.58142850000000001</v>
      </c>
      <c r="L5462" s="41" t="str">
        <f t="shared" si="257"/>
        <v>AA</v>
      </c>
      <c r="M5462" s="41" t="s">
        <v>1452</v>
      </c>
      <c r="N5462" s="41" t="s">
        <v>416</v>
      </c>
      <c r="O5462" s="41" t="s">
        <v>70</v>
      </c>
    </row>
    <row r="5463" spans="1:15">
      <c r="A5463" s="42">
        <v>40865</v>
      </c>
      <c r="B5463" s="42">
        <v>51823</v>
      </c>
      <c r="C5463" s="130">
        <v>360</v>
      </c>
      <c r="D5463" s="43">
        <v>8.5600000000000009E-2</v>
      </c>
      <c r="E5463" s="43">
        <v>7.9100000000000004E-2</v>
      </c>
      <c r="F5463" s="44">
        <v>120000</v>
      </c>
      <c r="G5463" s="44">
        <v>120000</v>
      </c>
      <c r="H5463" s="44">
        <v>63278.13</v>
      </c>
      <c r="I5463" s="44">
        <v>69799.990000000005</v>
      </c>
      <c r="J5463" s="68">
        <f t="shared" si="255"/>
        <v>0.52731775000000003</v>
      </c>
      <c r="K5463" s="43">
        <f t="shared" si="256"/>
        <v>0.58166658333333343</v>
      </c>
      <c r="L5463" s="41" t="str">
        <f t="shared" si="257"/>
        <v>AA</v>
      </c>
      <c r="M5463" s="41" t="s">
        <v>98</v>
      </c>
      <c r="N5463" s="41" t="s">
        <v>416</v>
      </c>
      <c r="O5463" s="41" t="s">
        <v>70</v>
      </c>
    </row>
    <row r="5464" spans="1:15">
      <c r="A5464" s="38">
        <v>40798</v>
      </c>
      <c r="B5464" s="38">
        <v>51756</v>
      </c>
      <c r="C5464" s="131">
        <v>360</v>
      </c>
      <c r="D5464" s="39">
        <v>8.5600000000000009E-2</v>
      </c>
      <c r="E5464" s="39">
        <v>7.9100000000000004E-2</v>
      </c>
      <c r="F5464" s="40">
        <v>145000</v>
      </c>
      <c r="G5464" s="40">
        <v>145000</v>
      </c>
      <c r="H5464" s="40">
        <v>76930.850000000006</v>
      </c>
      <c r="I5464" s="40">
        <v>84378.64</v>
      </c>
      <c r="J5464" s="67">
        <f t="shared" si="255"/>
        <v>0.53055758620689664</v>
      </c>
      <c r="K5464" s="39">
        <f t="shared" si="256"/>
        <v>0.58192165517241379</v>
      </c>
      <c r="L5464" s="2" t="str">
        <f t="shared" si="257"/>
        <v>AA</v>
      </c>
      <c r="M5464" s="2" t="s">
        <v>468</v>
      </c>
      <c r="N5464" s="2" t="s">
        <v>421</v>
      </c>
      <c r="O5464" s="2" t="s">
        <v>70</v>
      </c>
    </row>
    <row r="5465" spans="1:15">
      <c r="A5465" s="42">
        <v>39976</v>
      </c>
      <c r="B5465" s="42">
        <v>50052</v>
      </c>
      <c r="C5465" s="130">
        <v>331</v>
      </c>
      <c r="D5465" s="43">
        <v>8.5600000000000009E-2</v>
      </c>
      <c r="E5465" s="43">
        <v>7.9100000000000004E-2</v>
      </c>
      <c r="F5465" s="44">
        <v>148456</v>
      </c>
      <c r="G5465" s="44">
        <v>148456</v>
      </c>
      <c r="H5465" s="44">
        <v>71169.27</v>
      </c>
      <c r="I5465" s="44">
        <v>86399.99</v>
      </c>
      <c r="J5465" s="68">
        <f t="shared" si="255"/>
        <v>0.47939638680821256</v>
      </c>
      <c r="K5465" s="43">
        <f t="shared" si="256"/>
        <v>0.58199055612437356</v>
      </c>
      <c r="L5465" s="41" t="str">
        <f t="shared" si="257"/>
        <v>AA</v>
      </c>
      <c r="M5465" s="41" t="s">
        <v>785</v>
      </c>
      <c r="N5465" s="41" t="s">
        <v>423</v>
      </c>
      <c r="O5465" s="41" t="s">
        <v>70</v>
      </c>
    </row>
    <row r="5466" spans="1:15">
      <c r="A5466" s="38">
        <v>40653</v>
      </c>
      <c r="B5466" s="38">
        <v>43605</v>
      </c>
      <c r="C5466" s="131">
        <v>97</v>
      </c>
      <c r="D5466" s="39">
        <v>8.5600000000000009E-2</v>
      </c>
      <c r="E5466" s="39">
        <v>7.9100000000000004E-2</v>
      </c>
      <c r="F5466" s="40">
        <v>135000</v>
      </c>
      <c r="G5466" s="40">
        <v>135000</v>
      </c>
      <c r="H5466" s="40">
        <v>39151.61</v>
      </c>
      <c r="I5466" s="40">
        <v>78573.759999999995</v>
      </c>
      <c r="J5466" s="67">
        <f t="shared" si="255"/>
        <v>0.29001192592592595</v>
      </c>
      <c r="K5466" s="39">
        <f t="shared" si="256"/>
        <v>0.5820278518518518</v>
      </c>
      <c r="L5466" s="2" t="str">
        <f t="shared" si="257"/>
        <v>AA</v>
      </c>
      <c r="M5466" s="2" t="s">
        <v>477</v>
      </c>
      <c r="N5466" s="2" t="s">
        <v>422</v>
      </c>
      <c r="O5466" s="2" t="s">
        <v>70</v>
      </c>
    </row>
    <row r="5467" spans="1:15">
      <c r="A5467" s="38">
        <v>40675</v>
      </c>
      <c r="B5467" s="38">
        <v>51633</v>
      </c>
      <c r="C5467" s="131">
        <v>360</v>
      </c>
      <c r="D5467" s="39">
        <v>8.5600000000000009E-2</v>
      </c>
      <c r="E5467" s="39">
        <v>7.9100000000000004E-2</v>
      </c>
      <c r="F5467" s="40">
        <v>140845</v>
      </c>
      <c r="G5467" s="40">
        <v>140845</v>
      </c>
      <c r="H5467" s="40">
        <v>73483.09</v>
      </c>
      <c r="I5467" s="40">
        <v>81999.990000000005</v>
      </c>
      <c r="J5467" s="67">
        <f t="shared" si="255"/>
        <v>0.52173019986509994</v>
      </c>
      <c r="K5467" s="39">
        <f t="shared" si="256"/>
        <v>0.58220022010011008</v>
      </c>
      <c r="L5467" s="2" t="str">
        <f t="shared" si="257"/>
        <v>AA</v>
      </c>
      <c r="M5467" s="2" t="s">
        <v>602</v>
      </c>
      <c r="N5467" s="2" t="s">
        <v>421</v>
      </c>
      <c r="O5467" s="2" t="s">
        <v>70</v>
      </c>
    </row>
    <row r="5468" spans="1:15">
      <c r="A5468" s="38">
        <v>40345</v>
      </c>
      <c r="B5468" s="38">
        <v>51303</v>
      </c>
      <c r="C5468" s="131">
        <v>360</v>
      </c>
      <c r="D5468" s="39">
        <v>8.5600000000000009E-2</v>
      </c>
      <c r="E5468" s="39">
        <v>7.9100000000000004E-2</v>
      </c>
      <c r="F5468" s="40">
        <v>112400</v>
      </c>
      <c r="G5468" s="40">
        <v>112400</v>
      </c>
      <c r="H5468" s="40">
        <v>57851.72</v>
      </c>
      <c r="I5468" s="40">
        <v>65455</v>
      </c>
      <c r="J5468" s="67">
        <f t="shared" si="255"/>
        <v>0.51469501779359428</v>
      </c>
      <c r="K5468" s="39">
        <f t="shared" si="256"/>
        <v>0.58233985765124552</v>
      </c>
      <c r="L5468" s="2" t="str">
        <f t="shared" si="257"/>
        <v>AA</v>
      </c>
      <c r="M5468" s="2" t="s">
        <v>1409</v>
      </c>
      <c r="N5468" s="2" t="s">
        <v>422</v>
      </c>
      <c r="O5468" s="2" t="s">
        <v>70</v>
      </c>
    </row>
    <row r="5469" spans="1:15">
      <c r="A5469" s="42">
        <v>40718</v>
      </c>
      <c r="B5469" s="42">
        <v>51676</v>
      </c>
      <c r="C5469" s="130">
        <v>360</v>
      </c>
      <c r="D5469" s="43">
        <v>8.5600000000000009E-2</v>
      </c>
      <c r="E5469" s="43">
        <v>7.9100000000000004E-2</v>
      </c>
      <c r="F5469" s="44">
        <v>115000.79</v>
      </c>
      <c r="G5469" s="44">
        <v>115000.79</v>
      </c>
      <c r="H5469" s="44">
        <v>60959.56</v>
      </c>
      <c r="I5469" s="44">
        <v>67000.789999999994</v>
      </c>
      <c r="J5469" s="68">
        <f t="shared" si="255"/>
        <v>0.53007948901916235</v>
      </c>
      <c r="K5469" s="43">
        <f t="shared" si="256"/>
        <v>0.5826115629292633</v>
      </c>
      <c r="L5469" s="41" t="str">
        <f t="shared" si="257"/>
        <v>AA</v>
      </c>
      <c r="M5469" s="41" t="s">
        <v>1604</v>
      </c>
      <c r="N5469" s="41" t="s">
        <v>424</v>
      </c>
      <c r="O5469" s="41" t="s">
        <v>70</v>
      </c>
    </row>
    <row r="5470" spans="1:15">
      <c r="A5470" s="38">
        <v>40339</v>
      </c>
      <c r="B5470" s="38">
        <v>43961</v>
      </c>
      <c r="C5470" s="131">
        <v>119</v>
      </c>
      <c r="D5470" s="39">
        <v>8.5600000000000009E-2</v>
      </c>
      <c r="E5470" s="39">
        <v>7.9100000000000004E-2</v>
      </c>
      <c r="F5470" s="40">
        <v>105000</v>
      </c>
      <c r="G5470" s="40">
        <v>105000</v>
      </c>
      <c r="H5470" s="40">
        <v>33518.51</v>
      </c>
      <c r="I5470" s="40">
        <v>61199.99</v>
      </c>
      <c r="J5470" s="67">
        <f t="shared" si="255"/>
        <v>0.31922390476190476</v>
      </c>
      <c r="K5470" s="39">
        <f t="shared" si="256"/>
        <v>0.58285704761904755</v>
      </c>
      <c r="L5470" s="2" t="str">
        <f t="shared" si="257"/>
        <v>AA</v>
      </c>
      <c r="M5470" s="2" t="s">
        <v>927</v>
      </c>
      <c r="N5470" s="2" t="s">
        <v>419</v>
      </c>
      <c r="O5470" s="2" t="s">
        <v>70</v>
      </c>
    </row>
    <row r="5471" spans="1:15">
      <c r="A5471" s="38">
        <v>40568</v>
      </c>
      <c r="B5471" s="38">
        <v>51526</v>
      </c>
      <c r="C5471" s="131">
        <v>360</v>
      </c>
      <c r="D5471" s="39">
        <v>8.5600000000000009E-2</v>
      </c>
      <c r="E5471" s="39">
        <v>7.9100000000000004E-2</v>
      </c>
      <c r="F5471" s="40">
        <v>125200</v>
      </c>
      <c r="G5471" s="40">
        <v>125200</v>
      </c>
      <c r="H5471" s="40">
        <v>64863.48</v>
      </c>
      <c r="I5471" s="40">
        <v>72999.990000000005</v>
      </c>
      <c r="J5471" s="67">
        <f t="shared" si="255"/>
        <v>0.51807891373801918</v>
      </c>
      <c r="K5471" s="39">
        <f t="shared" si="256"/>
        <v>0.58306701277955275</v>
      </c>
      <c r="L5471" s="2" t="str">
        <f t="shared" si="257"/>
        <v>AA</v>
      </c>
      <c r="M5471" s="2" t="s">
        <v>631</v>
      </c>
      <c r="N5471" s="2" t="s">
        <v>424</v>
      </c>
      <c r="O5471" s="2" t="s">
        <v>70</v>
      </c>
    </row>
    <row r="5472" spans="1:15">
      <c r="A5472" s="38">
        <v>40571</v>
      </c>
      <c r="B5472" s="38">
        <v>44985</v>
      </c>
      <c r="C5472" s="131">
        <v>145</v>
      </c>
      <c r="D5472" s="39">
        <v>8.5600000000000009E-2</v>
      </c>
      <c r="E5472" s="39">
        <v>7.9100000000000004E-2</v>
      </c>
      <c r="F5472" s="40">
        <v>120000</v>
      </c>
      <c r="G5472" s="40">
        <v>120000</v>
      </c>
      <c r="H5472" s="40">
        <v>38140.18</v>
      </c>
      <c r="I5472" s="40">
        <v>69999.990000000005</v>
      </c>
      <c r="J5472" s="67">
        <f t="shared" si="255"/>
        <v>0.31783483333333334</v>
      </c>
      <c r="K5472" s="39">
        <f t="shared" si="256"/>
        <v>0.58333325000000003</v>
      </c>
      <c r="L5472" s="2" t="str">
        <f t="shared" si="257"/>
        <v>AA</v>
      </c>
      <c r="M5472" s="2" t="s">
        <v>894</v>
      </c>
      <c r="N5472" s="2" t="s">
        <v>427</v>
      </c>
      <c r="O5472" s="2" t="s">
        <v>70</v>
      </c>
    </row>
    <row r="5473" spans="1:15">
      <c r="A5473" s="42">
        <v>40540</v>
      </c>
      <c r="B5473" s="42">
        <v>51498</v>
      </c>
      <c r="C5473" s="130">
        <v>360</v>
      </c>
      <c r="D5473" s="43">
        <v>8.5600000000000009E-2</v>
      </c>
      <c r="E5473" s="43">
        <v>7.9100000000000004E-2</v>
      </c>
      <c r="F5473" s="44">
        <v>120000</v>
      </c>
      <c r="G5473" s="44">
        <v>120000</v>
      </c>
      <c r="H5473" s="44">
        <v>62027.8</v>
      </c>
      <c r="I5473" s="44">
        <v>69999.990000000005</v>
      </c>
      <c r="J5473" s="68">
        <f t="shared" si="255"/>
        <v>0.51689833333333335</v>
      </c>
      <c r="K5473" s="43">
        <f t="shared" si="256"/>
        <v>0.58333325000000003</v>
      </c>
      <c r="L5473" s="41" t="str">
        <f t="shared" si="257"/>
        <v>AA</v>
      </c>
      <c r="M5473" s="41" t="s">
        <v>542</v>
      </c>
      <c r="N5473" s="41" t="s">
        <v>417</v>
      </c>
      <c r="O5473" s="41" t="s">
        <v>70</v>
      </c>
    </row>
    <row r="5474" spans="1:15">
      <c r="A5474" s="42">
        <v>39878</v>
      </c>
      <c r="B5474" s="42">
        <v>41311</v>
      </c>
      <c r="C5474" s="130">
        <v>47</v>
      </c>
      <c r="D5474" s="43">
        <v>8.5600000000000009E-2</v>
      </c>
      <c r="E5474" s="43">
        <v>8.09E-2</v>
      </c>
      <c r="F5474" s="44">
        <v>180000</v>
      </c>
      <c r="G5474" s="44">
        <v>180000</v>
      </c>
      <c r="H5474" s="44">
        <v>32659.11</v>
      </c>
      <c r="I5474" s="44">
        <v>104999.99</v>
      </c>
      <c r="J5474" s="68">
        <f t="shared" si="255"/>
        <v>0.1814395</v>
      </c>
      <c r="K5474" s="43">
        <f t="shared" si="256"/>
        <v>0.58333327777777777</v>
      </c>
      <c r="L5474" s="41" t="str">
        <f t="shared" si="257"/>
        <v>AA</v>
      </c>
      <c r="M5474" s="41" t="s">
        <v>457</v>
      </c>
      <c r="N5474" s="41" t="s">
        <v>419</v>
      </c>
      <c r="O5474" s="41" t="s">
        <v>70</v>
      </c>
    </row>
    <row r="5475" spans="1:15">
      <c r="A5475" s="42">
        <v>40575</v>
      </c>
      <c r="B5475" s="42">
        <v>51533</v>
      </c>
      <c r="C5475" s="130">
        <v>360</v>
      </c>
      <c r="D5475" s="43">
        <v>8.5600000000000009E-2</v>
      </c>
      <c r="E5475" s="43">
        <v>8.5600000000000009E-2</v>
      </c>
      <c r="F5475" s="44">
        <v>137000</v>
      </c>
      <c r="G5475" s="44">
        <v>137000</v>
      </c>
      <c r="H5475" s="44">
        <v>73704.69</v>
      </c>
      <c r="I5475" s="44">
        <v>79947.75</v>
      </c>
      <c r="J5475" s="68">
        <f t="shared" si="255"/>
        <v>0.53799043795620438</v>
      </c>
      <c r="K5475" s="43">
        <f t="shared" si="256"/>
        <v>0.58356021897810217</v>
      </c>
      <c r="L5475" s="41" t="str">
        <f t="shared" si="257"/>
        <v>AA</v>
      </c>
      <c r="M5475" s="41" t="s">
        <v>765</v>
      </c>
      <c r="N5475" s="41" t="s">
        <v>417</v>
      </c>
      <c r="O5475" s="41" t="s">
        <v>70</v>
      </c>
    </row>
    <row r="5476" spans="1:15">
      <c r="A5476" s="42">
        <v>40686</v>
      </c>
      <c r="B5476" s="42">
        <v>51644</v>
      </c>
      <c r="C5476" s="130">
        <v>360</v>
      </c>
      <c r="D5476" s="43">
        <v>8.5600000000000009E-2</v>
      </c>
      <c r="E5476" s="43">
        <v>7.9100000000000004E-2</v>
      </c>
      <c r="F5476" s="44">
        <v>100000</v>
      </c>
      <c r="G5476" s="44">
        <v>100000</v>
      </c>
      <c r="H5476" s="44">
        <v>37479.379999999997</v>
      </c>
      <c r="I5476" s="44">
        <v>58358</v>
      </c>
      <c r="J5476" s="68">
        <f t="shared" si="255"/>
        <v>0.37479379999999995</v>
      </c>
      <c r="K5476" s="43">
        <f t="shared" si="256"/>
        <v>0.58357999999999999</v>
      </c>
      <c r="L5476" s="41" t="str">
        <f t="shared" si="257"/>
        <v>AA</v>
      </c>
      <c r="M5476" s="41" t="s">
        <v>842</v>
      </c>
      <c r="N5476" s="41" t="s">
        <v>439</v>
      </c>
      <c r="O5476" s="41" t="s">
        <v>70</v>
      </c>
    </row>
    <row r="5477" spans="1:15">
      <c r="A5477" s="38">
        <v>40317</v>
      </c>
      <c r="B5477" s="38">
        <v>51275</v>
      </c>
      <c r="C5477" s="131">
        <v>360</v>
      </c>
      <c r="D5477" s="39">
        <v>8.5600000000000009E-2</v>
      </c>
      <c r="E5477" s="39">
        <v>7.9100000000000004E-2</v>
      </c>
      <c r="F5477" s="40">
        <v>136000</v>
      </c>
      <c r="G5477" s="40">
        <v>136000</v>
      </c>
      <c r="H5477" s="40">
        <v>69072.490000000005</v>
      </c>
      <c r="I5477" s="40">
        <v>79409.990000000005</v>
      </c>
      <c r="J5477" s="67">
        <f t="shared" si="255"/>
        <v>0.50788595588235297</v>
      </c>
      <c r="K5477" s="39">
        <f t="shared" si="256"/>
        <v>0.58389698529411771</v>
      </c>
      <c r="L5477" s="2" t="str">
        <f t="shared" si="257"/>
        <v>AA</v>
      </c>
      <c r="M5477" s="2" t="s">
        <v>582</v>
      </c>
      <c r="N5477" s="2" t="s">
        <v>422</v>
      </c>
      <c r="O5477" s="2" t="s">
        <v>70</v>
      </c>
    </row>
    <row r="5478" spans="1:15">
      <c r="A5478" s="42">
        <v>40287</v>
      </c>
      <c r="B5478" s="42">
        <v>50940</v>
      </c>
      <c r="C5478" s="130">
        <v>350</v>
      </c>
      <c r="D5478" s="43">
        <v>8.5600000000000009E-2</v>
      </c>
      <c r="E5478" s="43">
        <v>7.9100000000000004E-2</v>
      </c>
      <c r="F5478" s="44">
        <v>125000</v>
      </c>
      <c r="G5478" s="44">
        <v>125000</v>
      </c>
      <c r="H5478" s="44">
        <v>65355.67</v>
      </c>
      <c r="I5478" s="44">
        <v>73000</v>
      </c>
      <c r="J5478" s="68">
        <f t="shared" si="255"/>
        <v>0.52284536000000004</v>
      </c>
      <c r="K5478" s="43">
        <f t="shared" si="256"/>
        <v>0.58399999999999996</v>
      </c>
      <c r="L5478" s="41" t="str">
        <f t="shared" si="257"/>
        <v>AA</v>
      </c>
      <c r="M5478" s="41" t="s">
        <v>774</v>
      </c>
      <c r="N5478" s="41" t="s">
        <v>421</v>
      </c>
      <c r="O5478" s="41" t="s">
        <v>70</v>
      </c>
    </row>
    <row r="5479" spans="1:15">
      <c r="A5479" s="42">
        <v>40162</v>
      </c>
      <c r="B5479" s="42">
        <v>49293</v>
      </c>
      <c r="C5479" s="130">
        <v>300</v>
      </c>
      <c r="D5479" s="43">
        <v>8.5600000000000009E-2</v>
      </c>
      <c r="E5479" s="43">
        <v>8.09E-2</v>
      </c>
      <c r="F5479" s="44">
        <v>85600</v>
      </c>
      <c r="G5479" s="44">
        <v>85600</v>
      </c>
      <c r="H5479" s="44">
        <v>41067.15</v>
      </c>
      <c r="I5479" s="44">
        <v>49999.99</v>
      </c>
      <c r="J5479" s="68">
        <f t="shared" si="255"/>
        <v>0.47975642523364487</v>
      </c>
      <c r="K5479" s="43">
        <f t="shared" si="256"/>
        <v>0.58411203271028034</v>
      </c>
      <c r="L5479" s="41" t="str">
        <f t="shared" si="257"/>
        <v>AA</v>
      </c>
      <c r="M5479" s="41" t="s">
        <v>549</v>
      </c>
      <c r="N5479" s="41" t="s">
        <v>427</v>
      </c>
      <c r="O5479" s="41" t="s">
        <v>70</v>
      </c>
    </row>
    <row r="5480" spans="1:15">
      <c r="A5480" s="42">
        <v>40339</v>
      </c>
      <c r="B5480" s="42">
        <v>47644</v>
      </c>
      <c r="C5480" s="130">
        <v>240</v>
      </c>
      <c r="D5480" s="43">
        <v>8.5600000000000009E-2</v>
      </c>
      <c r="E5480" s="43">
        <v>7.9100000000000004E-2</v>
      </c>
      <c r="F5480" s="44">
        <v>140748.9</v>
      </c>
      <c r="G5480" s="44">
        <v>140748.9</v>
      </c>
      <c r="H5480" s="44">
        <v>65128.7</v>
      </c>
      <c r="I5480" s="44">
        <v>82225.64</v>
      </c>
      <c r="J5480" s="68">
        <f t="shared" si="255"/>
        <v>0.46272972648454092</v>
      </c>
      <c r="K5480" s="43">
        <f t="shared" si="256"/>
        <v>0.58420094224537455</v>
      </c>
      <c r="L5480" s="41" t="str">
        <f t="shared" si="257"/>
        <v>AA</v>
      </c>
      <c r="M5480" s="41" t="s">
        <v>565</v>
      </c>
      <c r="N5480" s="41" t="s">
        <v>432</v>
      </c>
      <c r="O5480" s="41" t="s">
        <v>70</v>
      </c>
    </row>
    <row r="5481" spans="1:15">
      <c r="A5481" s="42">
        <v>40232</v>
      </c>
      <c r="B5481" s="42">
        <v>51189</v>
      </c>
      <c r="C5481" s="130">
        <v>360</v>
      </c>
      <c r="D5481" s="43">
        <v>8.5600000000000009E-2</v>
      </c>
      <c r="E5481" s="43">
        <v>8.09E-2</v>
      </c>
      <c r="F5481" s="44">
        <v>116340</v>
      </c>
      <c r="G5481" s="44">
        <v>116340</v>
      </c>
      <c r="H5481" s="44">
        <v>58628.63</v>
      </c>
      <c r="I5481" s="44">
        <v>67999.990000000005</v>
      </c>
      <c r="J5481" s="68">
        <f t="shared" si="255"/>
        <v>0.50394215231218842</v>
      </c>
      <c r="K5481" s="43">
        <f t="shared" si="256"/>
        <v>0.58449363933298959</v>
      </c>
      <c r="L5481" s="41" t="str">
        <f t="shared" si="257"/>
        <v>AA</v>
      </c>
      <c r="M5481" s="41" t="s">
        <v>593</v>
      </c>
      <c r="N5481" s="41" t="s">
        <v>427</v>
      </c>
      <c r="O5481" s="41" t="s">
        <v>70</v>
      </c>
    </row>
    <row r="5482" spans="1:15">
      <c r="A5482" s="42">
        <v>40735</v>
      </c>
      <c r="B5482" s="42">
        <v>51693</v>
      </c>
      <c r="C5482" s="130">
        <v>360</v>
      </c>
      <c r="D5482" s="43">
        <v>8.5600000000000009E-2</v>
      </c>
      <c r="E5482" s="43">
        <v>7.9100000000000004E-2</v>
      </c>
      <c r="F5482" s="44">
        <v>130000</v>
      </c>
      <c r="G5482" s="44">
        <v>130000</v>
      </c>
      <c r="H5482" s="44">
        <v>68460.800000000003</v>
      </c>
      <c r="I5482" s="44">
        <v>75999.990000000005</v>
      </c>
      <c r="J5482" s="68">
        <f t="shared" si="255"/>
        <v>0.52662153846153847</v>
      </c>
      <c r="K5482" s="43">
        <f t="shared" si="256"/>
        <v>0.58461530769230774</v>
      </c>
      <c r="L5482" s="41" t="str">
        <f t="shared" si="257"/>
        <v>AA</v>
      </c>
      <c r="M5482" s="41" t="s">
        <v>475</v>
      </c>
      <c r="N5482" s="41" t="s">
        <v>427</v>
      </c>
      <c r="O5482" s="41" t="s">
        <v>70</v>
      </c>
    </row>
    <row r="5483" spans="1:15">
      <c r="A5483" s="38">
        <v>40718</v>
      </c>
      <c r="B5483" s="38">
        <v>51676</v>
      </c>
      <c r="C5483" s="131">
        <v>360</v>
      </c>
      <c r="D5483" s="39">
        <v>8.5600000000000009E-2</v>
      </c>
      <c r="E5483" s="39">
        <v>7.9100000000000004E-2</v>
      </c>
      <c r="F5483" s="40">
        <v>142300</v>
      </c>
      <c r="G5483" s="40">
        <v>142300</v>
      </c>
      <c r="H5483" s="40">
        <v>74754.58</v>
      </c>
      <c r="I5483" s="40">
        <v>83299.990000000005</v>
      </c>
      <c r="J5483" s="67">
        <f t="shared" si="255"/>
        <v>0.52533085031623328</v>
      </c>
      <c r="K5483" s="39">
        <f t="shared" si="256"/>
        <v>0.58538292340126497</v>
      </c>
      <c r="L5483" s="2" t="str">
        <f t="shared" si="257"/>
        <v>AA</v>
      </c>
      <c r="M5483" s="2" t="s">
        <v>466</v>
      </c>
      <c r="N5483" s="2" t="s">
        <v>421</v>
      </c>
      <c r="O5483" s="2" t="s">
        <v>70</v>
      </c>
    </row>
    <row r="5484" spans="1:15">
      <c r="A5484" s="38">
        <v>40598</v>
      </c>
      <c r="B5484" s="38">
        <v>51556</v>
      </c>
      <c r="C5484" s="131">
        <v>360</v>
      </c>
      <c r="D5484" s="39">
        <v>8.5600000000000009E-2</v>
      </c>
      <c r="E5484" s="39">
        <v>7.9100000000000004E-2</v>
      </c>
      <c r="F5484" s="40">
        <v>128000</v>
      </c>
      <c r="G5484" s="40">
        <v>128000</v>
      </c>
      <c r="H5484" s="40">
        <v>66675.320000000007</v>
      </c>
      <c r="I5484" s="40">
        <v>74999.990000000005</v>
      </c>
      <c r="J5484" s="67">
        <f t="shared" si="255"/>
        <v>0.52090093750000011</v>
      </c>
      <c r="K5484" s="39">
        <f t="shared" si="256"/>
        <v>0.58593742187500009</v>
      </c>
      <c r="L5484" s="2" t="str">
        <f t="shared" si="257"/>
        <v>AA</v>
      </c>
      <c r="M5484" s="2" t="s">
        <v>489</v>
      </c>
      <c r="N5484" s="2" t="s">
        <v>415</v>
      </c>
      <c r="O5484" s="2" t="s">
        <v>70</v>
      </c>
    </row>
    <row r="5485" spans="1:15">
      <c r="A5485" s="42">
        <v>40291</v>
      </c>
      <c r="B5485" s="42">
        <v>45770</v>
      </c>
      <c r="C5485" s="130">
        <v>180</v>
      </c>
      <c r="D5485" s="43">
        <v>8.5600000000000009E-2</v>
      </c>
      <c r="E5485" s="43">
        <v>7.9100000000000004E-2</v>
      </c>
      <c r="F5485" s="44">
        <v>85504.53</v>
      </c>
      <c r="G5485" s="44">
        <v>85504.53</v>
      </c>
      <c r="H5485" s="44">
        <v>35176.410000000003</v>
      </c>
      <c r="I5485" s="44">
        <v>50128.01</v>
      </c>
      <c r="J5485" s="68">
        <f t="shared" si="255"/>
        <v>0.41139820311274738</v>
      </c>
      <c r="K5485" s="43">
        <f t="shared" si="256"/>
        <v>0.58626145304816013</v>
      </c>
      <c r="L5485" s="41" t="str">
        <f t="shared" si="257"/>
        <v>AA</v>
      </c>
      <c r="M5485" s="41" t="s">
        <v>736</v>
      </c>
      <c r="N5485" s="41" t="s">
        <v>417</v>
      </c>
      <c r="O5485" s="41" t="s">
        <v>70</v>
      </c>
    </row>
    <row r="5486" spans="1:15">
      <c r="A5486" s="38">
        <v>39885</v>
      </c>
      <c r="B5486" s="38">
        <v>48286</v>
      </c>
      <c r="C5486" s="131">
        <v>276</v>
      </c>
      <c r="D5486" s="39">
        <v>8.5600000000000009E-2</v>
      </c>
      <c r="E5486" s="39">
        <v>8.09E-2</v>
      </c>
      <c r="F5486" s="40">
        <v>199494</v>
      </c>
      <c r="G5486" s="40">
        <v>199494</v>
      </c>
      <c r="H5486" s="40">
        <v>90336.51</v>
      </c>
      <c r="I5486" s="40">
        <v>116999.99</v>
      </c>
      <c r="J5486" s="67">
        <f t="shared" si="255"/>
        <v>0.45282820535955964</v>
      </c>
      <c r="K5486" s="39">
        <f t="shared" si="256"/>
        <v>0.58648375389736029</v>
      </c>
      <c r="L5486" s="2" t="str">
        <f t="shared" si="257"/>
        <v>AA</v>
      </c>
      <c r="M5486" s="2" t="s">
        <v>495</v>
      </c>
      <c r="N5486" s="2" t="s">
        <v>424</v>
      </c>
      <c r="O5486" s="2" t="s">
        <v>70</v>
      </c>
    </row>
    <row r="5487" spans="1:15">
      <c r="A5487" s="42">
        <v>39980</v>
      </c>
      <c r="B5487" s="42">
        <v>47285</v>
      </c>
      <c r="C5487" s="130">
        <v>240</v>
      </c>
      <c r="D5487" s="43">
        <v>8.5600000000000009E-2</v>
      </c>
      <c r="E5487" s="43">
        <v>7.9100000000000004E-2</v>
      </c>
      <c r="F5487" s="44">
        <v>100000</v>
      </c>
      <c r="G5487" s="44">
        <v>100000</v>
      </c>
      <c r="H5487" s="44">
        <v>43607.62</v>
      </c>
      <c r="I5487" s="44">
        <v>58661.23</v>
      </c>
      <c r="J5487" s="68">
        <f t="shared" si="255"/>
        <v>0.43607620000000002</v>
      </c>
      <c r="K5487" s="43">
        <f t="shared" si="256"/>
        <v>0.58661230000000009</v>
      </c>
      <c r="L5487" s="41" t="str">
        <f t="shared" si="257"/>
        <v>AA</v>
      </c>
      <c r="M5487" s="41" t="s">
        <v>462</v>
      </c>
      <c r="N5487" s="41" t="s">
        <v>419</v>
      </c>
      <c r="O5487" s="41" t="s">
        <v>70</v>
      </c>
    </row>
    <row r="5488" spans="1:15">
      <c r="A5488" s="38">
        <v>40784</v>
      </c>
      <c r="B5488" s="38">
        <v>46263</v>
      </c>
      <c r="C5488" s="131">
        <v>180</v>
      </c>
      <c r="D5488" s="39">
        <v>8.5600000000000009E-2</v>
      </c>
      <c r="E5488" s="39">
        <v>7.9100000000000004E-2</v>
      </c>
      <c r="F5488" s="40">
        <v>109000</v>
      </c>
      <c r="G5488" s="40">
        <v>109000</v>
      </c>
      <c r="H5488" s="40">
        <v>50067.73</v>
      </c>
      <c r="I5488" s="40">
        <v>63999.99</v>
      </c>
      <c r="J5488" s="67">
        <f t="shared" si="255"/>
        <v>0.45933697247706423</v>
      </c>
      <c r="K5488" s="39">
        <f t="shared" si="256"/>
        <v>0.587155871559633</v>
      </c>
      <c r="L5488" s="2" t="str">
        <f t="shared" si="257"/>
        <v>AA</v>
      </c>
      <c r="M5488" s="2" t="s">
        <v>1367</v>
      </c>
      <c r="N5488" s="2" t="s">
        <v>424</v>
      </c>
      <c r="O5488" s="2" t="s">
        <v>70</v>
      </c>
    </row>
    <row r="5489" spans="1:15">
      <c r="A5489" s="38">
        <v>40478</v>
      </c>
      <c r="B5489" s="38">
        <v>49670</v>
      </c>
      <c r="C5489" s="131">
        <v>302</v>
      </c>
      <c r="D5489" s="39">
        <v>8.5600000000000009E-2</v>
      </c>
      <c r="E5489" s="39">
        <v>7.9100000000000004E-2</v>
      </c>
      <c r="F5489" s="40">
        <v>135808.65</v>
      </c>
      <c r="G5489" s="40">
        <v>135808.65</v>
      </c>
      <c r="H5489" s="40">
        <v>51212.4</v>
      </c>
      <c r="I5489" s="40">
        <v>79793.649999999994</v>
      </c>
      <c r="J5489" s="67">
        <f t="shared" si="255"/>
        <v>0.3770923280659958</v>
      </c>
      <c r="K5489" s="39">
        <f t="shared" si="256"/>
        <v>0.58754468143229466</v>
      </c>
      <c r="L5489" s="2" t="str">
        <f t="shared" si="257"/>
        <v>AA</v>
      </c>
      <c r="M5489" s="2" t="s">
        <v>391</v>
      </c>
      <c r="N5489" s="2" t="s">
        <v>424</v>
      </c>
      <c r="O5489" s="2" t="s">
        <v>70</v>
      </c>
    </row>
    <row r="5490" spans="1:15">
      <c r="A5490" s="38">
        <v>40386</v>
      </c>
      <c r="B5490" s="38">
        <v>43035</v>
      </c>
      <c r="C5490" s="131">
        <v>87</v>
      </c>
      <c r="D5490" s="39">
        <v>8.5600000000000009E-2</v>
      </c>
      <c r="E5490" s="39">
        <v>7.9100000000000004E-2</v>
      </c>
      <c r="F5490" s="40">
        <v>145000</v>
      </c>
      <c r="G5490" s="40">
        <v>145000</v>
      </c>
      <c r="H5490" s="40">
        <v>36265.879999999997</v>
      </c>
      <c r="I5490" s="40">
        <v>85220</v>
      </c>
      <c r="J5490" s="67">
        <f t="shared" si="255"/>
        <v>0.25010951724137931</v>
      </c>
      <c r="K5490" s="39">
        <f t="shared" si="256"/>
        <v>0.58772413793103451</v>
      </c>
      <c r="L5490" s="2" t="str">
        <f t="shared" si="257"/>
        <v>AA</v>
      </c>
      <c r="M5490" s="2" t="s">
        <v>457</v>
      </c>
      <c r="N5490" s="2" t="s">
        <v>419</v>
      </c>
      <c r="O5490" s="2" t="s">
        <v>70</v>
      </c>
    </row>
    <row r="5491" spans="1:15">
      <c r="A5491" s="38">
        <v>40261</v>
      </c>
      <c r="B5491" s="38">
        <v>44675</v>
      </c>
      <c r="C5491" s="131">
        <v>145</v>
      </c>
      <c r="D5491" s="39">
        <v>8.5600000000000009E-2</v>
      </c>
      <c r="E5491" s="39">
        <v>7.9100000000000004E-2</v>
      </c>
      <c r="F5491" s="40">
        <v>146000</v>
      </c>
      <c r="G5491" s="40">
        <v>146000</v>
      </c>
      <c r="H5491" s="40">
        <v>51391.53</v>
      </c>
      <c r="I5491" s="40">
        <v>85814.63</v>
      </c>
      <c r="J5491" s="67">
        <f t="shared" si="255"/>
        <v>0.35199678082191782</v>
      </c>
      <c r="K5491" s="39">
        <f t="shared" si="256"/>
        <v>0.58777143835616441</v>
      </c>
      <c r="L5491" s="2" t="str">
        <f t="shared" si="257"/>
        <v>AA</v>
      </c>
      <c r="M5491" s="2" t="s">
        <v>673</v>
      </c>
      <c r="N5491" s="2" t="s">
        <v>435</v>
      </c>
      <c r="O5491" s="2" t="s">
        <v>70</v>
      </c>
    </row>
    <row r="5492" spans="1:15">
      <c r="A5492" s="38">
        <v>40409</v>
      </c>
      <c r="B5492" s="38">
        <v>49753</v>
      </c>
      <c r="C5492" s="131">
        <v>307</v>
      </c>
      <c r="D5492" s="39">
        <v>8.5600000000000009E-2</v>
      </c>
      <c r="E5492" s="39">
        <v>7.9100000000000004E-2</v>
      </c>
      <c r="F5492" s="40">
        <v>75000</v>
      </c>
      <c r="G5492" s="40">
        <v>75000</v>
      </c>
      <c r="H5492" s="40">
        <v>37463.440000000002</v>
      </c>
      <c r="I5492" s="40">
        <v>44099.99</v>
      </c>
      <c r="J5492" s="67">
        <f t="shared" si="255"/>
        <v>0.49951253333333334</v>
      </c>
      <c r="K5492" s="39">
        <f t="shared" si="256"/>
        <v>0.58799986666666659</v>
      </c>
      <c r="L5492" s="2" t="str">
        <f t="shared" si="257"/>
        <v>AA</v>
      </c>
      <c r="M5492" s="2" t="s">
        <v>1376</v>
      </c>
      <c r="N5492" s="2" t="s">
        <v>421</v>
      </c>
      <c r="O5492" s="2" t="s">
        <v>70</v>
      </c>
    </row>
    <row r="5493" spans="1:15">
      <c r="A5493" s="42">
        <v>40107</v>
      </c>
      <c r="B5493" s="42">
        <v>45098</v>
      </c>
      <c r="C5493" s="130">
        <v>164</v>
      </c>
      <c r="D5493" s="43">
        <v>8.5600000000000009E-2</v>
      </c>
      <c r="E5493" s="43">
        <v>7.9100000000000004E-2</v>
      </c>
      <c r="F5493" s="44">
        <v>86500</v>
      </c>
      <c r="G5493" s="44">
        <v>86500</v>
      </c>
      <c r="H5493" s="44">
        <v>36162.79</v>
      </c>
      <c r="I5493" s="44">
        <v>50864.27</v>
      </c>
      <c r="J5493" s="68">
        <f t="shared" si="255"/>
        <v>0.41806693641618498</v>
      </c>
      <c r="K5493" s="43">
        <f t="shared" si="256"/>
        <v>0.58802624277456639</v>
      </c>
      <c r="L5493" s="41" t="str">
        <f t="shared" si="257"/>
        <v>AA</v>
      </c>
      <c r="M5493" s="41" t="s">
        <v>529</v>
      </c>
      <c r="N5493" s="41" t="s">
        <v>421</v>
      </c>
      <c r="O5493" s="41" t="s">
        <v>70</v>
      </c>
    </row>
    <row r="5494" spans="1:15">
      <c r="A5494" s="38">
        <v>40106</v>
      </c>
      <c r="B5494" s="38">
        <v>49846</v>
      </c>
      <c r="C5494" s="131">
        <v>320</v>
      </c>
      <c r="D5494" s="39">
        <v>8.5600000000000009E-2</v>
      </c>
      <c r="E5494" s="39">
        <v>8.5600000000000009E-2</v>
      </c>
      <c r="F5494" s="40">
        <v>136000</v>
      </c>
      <c r="G5494" s="40">
        <v>136000</v>
      </c>
      <c r="H5494" s="40">
        <v>67502.12</v>
      </c>
      <c r="I5494" s="40">
        <v>79990</v>
      </c>
      <c r="J5494" s="67">
        <f t="shared" si="255"/>
        <v>0.49633911764705879</v>
      </c>
      <c r="K5494" s="39">
        <f t="shared" si="256"/>
        <v>0.58816176470588233</v>
      </c>
      <c r="L5494" s="2" t="str">
        <f t="shared" si="257"/>
        <v>AA</v>
      </c>
      <c r="M5494" s="2" t="s">
        <v>959</v>
      </c>
      <c r="N5494" s="2" t="s">
        <v>416</v>
      </c>
      <c r="O5494" s="2" t="s">
        <v>70</v>
      </c>
    </row>
    <row r="5495" spans="1:15">
      <c r="A5495" s="38">
        <v>40028</v>
      </c>
      <c r="B5495" s="38">
        <v>49159</v>
      </c>
      <c r="C5495" s="131">
        <v>300</v>
      </c>
      <c r="D5495" s="39">
        <v>8.5600000000000009E-2</v>
      </c>
      <c r="E5495" s="39">
        <v>8.09E-2</v>
      </c>
      <c r="F5495" s="40">
        <v>85000</v>
      </c>
      <c r="G5495" s="40">
        <v>85000</v>
      </c>
      <c r="H5495" s="40">
        <v>40516.730000000003</v>
      </c>
      <c r="I5495" s="40">
        <v>49999.99</v>
      </c>
      <c r="J5495" s="67">
        <f t="shared" si="255"/>
        <v>0.4766674117647059</v>
      </c>
      <c r="K5495" s="39">
        <f t="shared" si="256"/>
        <v>0.58823517647058821</v>
      </c>
      <c r="L5495" s="2" t="str">
        <f t="shared" si="257"/>
        <v>AA</v>
      </c>
      <c r="M5495" s="2" t="s">
        <v>586</v>
      </c>
      <c r="N5495" s="2" t="s">
        <v>416</v>
      </c>
      <c r="O5495" s="2" t="s">
        <v>70</v>
      </c>
    </row>
    <row r="5496" spans="1:15">
      <c r="A5496" s="42">
        <v>40147</v>
      </c>
      <c r="B5496" s="42">
        <v>46721</v>
      </c>
      <c r="C5496" s="130">
        <v>216</v>
      </c>
      <c r="D5496" s="43">
        <v>8.5600000000000009E-2</v>
      </c>
      <c r="E5496" s="43">
        <v>7.9100000000000004E-2</v>
      </c>
      <c r="F5496" s="44">
        <v>102000</v>
      </c>
      <c r="G5496" s="44">
        <v>102000</v>
      </c>
      <c r="H5496" s="44">
        <v>44000.75</v>
      </c>
      <c r="I5496" s="44">
        <v>59999.99</v>
      </c>
      <c r="J5496" s="68">
        <f t="shared" si="255"/>
        <v>0.4313799019607843</v>
      </c>
      <c r="K5496" s="43">
        <f t="shared" si="256"/>
        <v>0.58823519607843133</v>
      </c>
      <c r="L5496" s="41" t="str">
        <f t="shared" si="257"/>
        <v>AA</v>
      </c>
      <c r="M5496" s="41" t="s">
        <v>489</v>
      </c>
      <c r="N5496" s="41" t="s">
        <v>415</v>
      </c>
      <c r="O5496" s="41" t="s">
        <v>70</v>
      </c>
    </row>
    <row r="5497" spans="1:15">
      <c r="A5497" s="38">
        <v>40266</v>
      </c>
      <c r="B5497" s="38">
        <v>51224</v>
      </c>
      <c r="C5497" s="131">
        <v>360</v>
      </c>
      <c r="D5497" s="39">
        <v>8.5600000000000009E-2</v>
      </c>
      <c r="E5497" s="39">
        <v>7.9100000000000004E-2</v>
      </c>
      <c r="F5497" s="40">
        <v>150000</v>
      </c>
      <c r="G5497" s="40">
        <v>150000</v>
      </c>
      <c r="H5497" s="40">
        <v>77681.899999999994</v>
      </c>
      <c r="I5497" s="40">
        <v>88259.07</v>
      </c>
      <c r="J5497" s="67">
        <f t="shared" si="255"/>
        <v>0.51787933333333325</v>
      </c>
      <c r="K5497" s="39">
        <f t="shared" si="256"/>
        <v>0.58839380000000008</v>
      </c>
      <c r="L5497" s="2" t="str">
        <f t="shared" si="257"/>
        <v>AA</v>
      </c>
      <c r="M5497" s="2" t="s">
        <v>1214</v>
      </c>
      <c r="N5497" s="2" t="s">
        <v>427</v>
      </c>
      <c r="O5497" s="2" t="s">
        <v>70</v>
      </c>
    </row>
    <row r="5498" spans="1:15">
      <c r="A5498" s="42">
        <v>40092</v>
      </c>
      <c r="B5498" s="42">
        <v>51049</v>
      </c>
      <c r="C5498" s="130">
        <v>360</v>
      </c>
      <c r="D5498" s="43">
        <v>8.5600000000000009E-2</v>
      </c>
      <c r="E5498" s="43">
        <v>7.9100000000000004E-2</v>
      </c>
      <c r="F5498" s="44">
        <v>107000</v>
      </c>
      <c r="G5498" s="44">
        <v>107000</v>
      </c>
      <c r="H5498" s="44">
        <v>51126.59</v>
      </c>
      <c r="I5498" s="44">
        <v>63000</v>
      </c>
      <c r="J5498" s="68">
        <f t="shared" si="255"/>
        <v>0.4778185981308411</v>
      </c>
      <c r="K5498" s="43">
        <f t="shared" si="256"/>
        <v>0.58878504672897192</v>
      </c>
      <c r="L5498" s="41" t="str">
        <f t="shared" si="257"/>
        <v>AA</v>
      </c>
      <c r="M5498" s="41" t="s">
        <v>1191</v>
      </c>
      <c r="N5498" s="41" t="s">
        <v>421</v>
      </c>
      <c r="O5498" s="41" t="s">
        <v>70</v>
      </c>
    </row>
    <row r="5499" spans="1:15">
      <c r="A5499" s="38">
        <v>40052</v>
      </c>
      <c r="B5499" s="38">
        <v>49183</v>
      </c>
      <c r="C5499" s="131">
        <v>300</v>
      </c>
      <c r="D5499" s="39">
        <v>8.5600000000000009E-2</v>
      </c>
      <c r="E5499" s="39">
        <v>7.9100000000000004E-2</v>
      </c>
      <c r="F5499" s="40">
        <v>135000</v>
      </c>
      <c r="G5499" s="40">
        <v>135000</v>
      </c>
      <c r="H5499" s="40">
        <v>69077.56</v>
      </c>
      <c r="I5499" s="40">
        <v>79500</v>
      </c>
      <c r="J5499" s="67">
        <f t="shared" si="255"/>
        <v>0.5116856296296296</v>
      </c>
      <c r="K5499" s="39">
        <f t="shared" si="256"/>
        <v>0.58888888888888891</v>
      </c>
      <c r="L5499" s="2" t="str">
        <f t="shared" si="257"/>
        <v>AA</v>
      </c>
      <c r="M5499" s="2" t="s">
        <v>457</v>
      </c>
      <c r="N5499" s="2" t="s">
        <v>419</v>
      </c>
      <c r="O5499" s="2" t="s">
        <v>70</v>
      </c>
    </row>
    <row r="5500" spans="1:15">
      <c r="A5500" s="42">
        <v>40513</v>
      </c>
      <c r="B5500" s="42">
        <v>51471</v>
      </c>
      <c r="C5500" s="130">
        <v>360</v>
      </c>
      <c r="D5500" s="43">
        <v>8.5600000000000009E-2</v>
      </c>
      <c r="E5500" s="43">
        <v>7.9100000000000004E-2</v>
      </c>
      <c r="F5500" s="44">
        <v>118600</v>
      </c>
      <c r="G5500" s="44">
        <v>118600</v>
      </c>
      <c r="H5500" s="44">
        <v>63576.34</v>
      </c>
      <c r="I5500" s="44">
        <v>69850</v>
      </c>
      <c r="J5500" s="68">
        <f t="shared" si="255"/>
        <v>0.53605682967959523</v>
      </c>
      <c r="K5500" s="43">
        <f t="shared" si="256"/>
        <v>0.58895446880269819</v>
      </c>
      <c r="L5500" s="41" t="str">
        <f t="shared" si="257"/>
        <v>AA</v>
      </c>
      <c r="M5500" s="41" t="s">
        <v>371</v>
      </c>
      <c r="N5500" s="41" t="s">
        <v>421</v>
      </c>
      <c r="O5500" s="41" t="s">
        <v>70</v>
      </c>
    </row>
    <row r="5501" spans="1:15">
      <c r="A5501" s="38">
        <v>40358</v>
      </c>
      <c r="B5501" s="38">
        <v>51316</v>
      </c>
      <c r="C5501" s="131">
        <v>360</v>
      </c>
      <c r="D5501" s="39">
        <v>8.5600000000000009E-2</v>
      </c>
      <c r="E5501" s="39">
        <v>7.9100000000000004E-2</v>
      </c>
      <c r="F5501" s="40">
        <v>123000</v>
      </c>
      <c r="G5501" s="40">
        <v>123000</v>
      </c>
      <c r="H5501" s="40">
        <v>54719.62</v>
      </c>
      <c r="I5501" s="40">
        <v>72499.990000000005</v>
      </c>
      <c r="J5501" s="67">
        <f t="shared" si="255"/>
        <v>0.44487495934959354</v>
      </c>
      <c r="K5501" s="39">
        <f t="shared" si="256"/>
        <v>0.58943081300813016</v>
      </c>
      <c r="L5501" s="2" t="str">
        <f t="shared" si="257"/>
        <v>AA</v>
      </c>
      <c r="M5501" s="2" t="s">
        <v>644</v>
      </c>
      <c r="N5501" s="2" t="s">
        <v>416</v>
      </c>
      <c r="O5501" s="2" t="s">
        <v>70</v>
      </c>
    </row>
    <row r="5502" spans="1:15">
      <c r="A5502" s="42">
        <v>40206</v>
      </c>
      <c r="B5502" s="42">
        <v>45685</v>
      </c>
      <c r="C5502" s="130">
        <v>180</v>
      </c>
      <c r="D5502" s="43">
        <v>8.5600000000000009E-2</v>
      </c>
      <c r="E5502" s="43">
        <v>8.09E-2</v>
      </c>
      <c r="F5502" s="44">
        <v>126700</v>
      </c>
      <c r="G5502" s="44">
        <v>126700</v>
      </c>
      <c r="H5502" s="44">
        <v>60978.66</v>
      </c>
      <c r="I5502" s="44">
        <v>74700</v>
      </c>
      <c r="J5502" s="68">
        <f t="shared" si="255"/>
        <v>0.48128382004735598</v>
      </c>
      <c r="K5502" s="43">
        <f t="shared" si="256"/>
        <v>0.58958168902920283</v>
      </c>
      <c r="L5502" s="41" t="str">
        <f t="shared" si="257"/>
        <v>AA</v>
      </c>
      <c r="M5502" s="41" t="s">
        <v>924</v>
      </c>
      <c r="N5502" s="41" t="s">
        <v>424</v>
      </c>
      <c r="O5502" s="41" t="s">
        <v>70</v>
      </c>
    </row>
    <row r="5503" spans="1:15">
      <c r="A5503" s="38">
        <v>40067</v>
      </c>
      <c r="B5503" s="38">
        <v>46002</v>
      </c>
      <c r="C5503" s="131">
        <v>195</v>
      </c>
      <c r="D5503" s="39">
        <v>8.5600000000000009E-2</v>
      </c>
      <c r="E5503" s="39">
        <v>7.9100000000000004E-2</v>
      </c>
      <c r="F5503" s="40">
        <v>145725.29999999999</v>
      </c>
      <c r="G5503" s="40">
        <v>145725.29999999999</v>
      </c>
      <c r="H5503" s="40">
        <v>56058.83</v>
      </c>
      <c r="I5503" s="40">
        <v>85955.46</v>
      </c>
      <c r="J5503" s="67">
        <f t="shared" si="255"/>
        <v>0.38468838286831458</v>
      </c>
      <c r="K5503" s="39">
        <f t="shared" si="256"/>
        <v>0.58984582635959582</v>
      </c>
      <c r="L5503" s="2" t="str">
        <f t="shared" si="257"/>
        <v>AA</v>
      </c>
      <c r="M5503" s="2" t="s">
        <v>846</v>
      </c>
      <c r="N5503" s="2" t="s">
        <v>428</v>
      </c>
      <c r="O5503" s="2" t="s">
        <v>70</v>
      </c>
    </row>
    <row r="5504" spans="1:15">
      <c r="A5504" s="38">
        <v>40767</v>
      </c>
      <c r="B5504" s="38">
        <v>45700</v>
      </c>
      <c r="C5504" s="131">
        <v>162</v>
      </c>
      <c r="D5504" s="39">
        <v>8.5600000000000009E-2</v>
      </c>
      <c r="E5504" s="39">
        <v>7.9100000000000004E-2</v>
      </c>
      <c r="F5504" s="40">
        <v>122000</v>
      </c>
      <c r="G5504" s="40">
        <v>122000</v>
      </c>
      <c r="H5504" s="40">
        <v>52609.61</v>
      </c>
      <c r="I5504" s="40">
        <v>71999.990000000005</v>
      </c>
      <c r="J5504" s="67">
        <f t="shared" si="255"/>
        <v>0.43122631147540985</v>
      </c>
      <c r="K5504" s="39">
        <f t="shared" si="256"/>
        <v>0.59016385245901648</v>
      </c>
      <c r="L5504" s="2" t="str">
        <f t="shared" si="257"/>
        <v>AA</v>
      </c>
      <c r="M5504" s="2" t="s">
        <v>815</v>
      </c>
      <c r="N5504" s="2" t="s">
        <v>427</v>
      </c>
      <c r="O5504" s="2" t="s">
        <v>70</v>
      </c>
    </row>
    <row r="5505" spans="1:15">
      <c r="A5505" s="42">
        <v>40814</v>
      </c>
      <c r="B5505" s="42">
        <v>48119</v>
      </c>
      <c r="C5505" s="130">
        <v>240</v>
      </c>
      <c r="D5505" s="43">
        <v>8.5600000000000009E-2</v>
      </c>
      <c r="E5505" s="43">
        <v>7.9100000000000004E-2</v>
      </c>
      <c r="F5505" s="44">
        <v>127000</v>
      </c>
      <c r="G5505" s="44">
        <v>127000</v>
      </c>
      <c r="H5505" s="44">
        <v>63331.03</v>
      </c>
      <c r="I5505" s="44">
        <v>74999.990000000005</v>
      </c>
      <c r="J5505" s="68">
        <f t="shared" si="255"/>
        <v>0.49866952755905508</v>
      </c>
      <c r="K5505" s="43">
        <f t="shared" si="256"/>
        <v>0.59055110236220476</v>
      </c>
      <c r="L5505" s="41" t="str">
        <f t="shared" si="257"/>
        <v>AA</v>
      </c>
      <c r="M5505" s="41" t="s">
        <v>710</v>
      </c>
      <c r="N5505" s="41" t="s">
        <v>421</v>
      </c>
      <c r="O5505" s="41" t="s">
        <v>70</v>
      </c>
    </row>
    <row r="5506" spans="1:15">
      <c r="A5506" s="42">
        <v>40787</v>
      </c>
      <c r="B5506" s="42">
        <v>50740</v>
      </c>
      <c r="C5506" s="130">
        <v>327</v>
      </c>
      <c r="D5506" s="43">
        <v>8.5600000000000009E-2</v>
      </c>
      <c r="E5506" s="43">
        <v>7.9100000000000004E-2</v>
      </c>
      <c r="F5506" s="44">
        <v>90000</v>
      </c>
      <c r="G5506" s="44">
        <v>90000</v>
      </c>
      <c r="H5506" s="44">
        <v>48205.01</v>
      </c>
      <c r="I5506" s="44">
        <v>53231.76</v>
      </c>
      <c r="J5506" s="68">
        <f t="shared" si="255"/>
        <v>0.53561122222222224</v>
      </c>
      <c r="K5506" s="43">
        <f t="shared" si="256"/>
        <v>0.59146399999999999</v>
      </c>
      <c r="L5506" s="41" t="str">
        <f t="shared" si="257"/>
        <v>AA</v>
      </c>
      <c r="M5506" s="41" t="s">
        <v>822</v>
      </c>
      <c r="N5506" s="41" t="s">
        <v>421</v>
      </c>
      <c r="O5506" s="41" t="s">
        <v>70</v>
      </c>
    </row>
    <row r="5507" spans="1:15">
      <c r="A5507" s="42">
        <v>40639</v>
      </c>
      <c r="B5507" s="42">
        <v>51597</v>
      </c>
      <c r="C5507" s="130">
        <v>360</v>
      </c>
      <c r="D5507" s="43">
        <v>8.5600000000000009E-2</v>
      </c>
      <c r="E5507" s="43">
        <v>7.9100000000000004E-2</v>
      </c>
      <c r="F5507" s="44">
        <v>150000</v>
      </c>
      <c r="G5507" s="44">
        <v>150000</v>
      </c>
      <c r="H5507" s="44">
        <v>82556.13</v>
      </c>
      <c r="I5507" s="44">
        <v>88720.91</v>
      </c>
      <c r="J5507" s="68">
        <f t="shared" ref="J5507:J5570" si="258">H5507/G5507</f>
        <v>0.55037420000000004</v>
      </c>
      <c r="K5507" s="43">
        <f t="shared" ref="K5507:K5570" si="259">I5507/G5507</f>
        <v>0.59147273333333339</v>
      </c>
      <c r="L5507" s="41" t="str">
        <f t="shared" ref="L5507:L5570" si="260">IF(J5507&lt;=65%,"AA",IF(J5507&lt;=75%,"A",IF(J5507&lt;=85%,"B","C")))</f>
        <v>AA</v>
      </c>
      <c r="M5507" s="41" t="s">
        <v>386</v>
      </c>
      <c r="N5507" s="41" t="s">
        <v>416</v>
      </c>
      <c r="O5507" s="41" t="s">
        <v>70</v>
      </c>
    </row>
    <row r="5508" spans="1:15">
      <c r="A5508" s="38">
        <v>40193</v>
      </c>
      <c r="B5508" s="38">
        <v>43205</v>
      </c>
      <c r="C5508" s="131">
        <v>99</v>
      </c>
      <c r="D5508" s="39">
        <v>8.5600000000000009E-2</v>
      </c>
      <c r="E5508" s="39">
        <v>7.9100000000000004E-2</v>
      </c>
      <c r="F5508" s="40">
        <v>120000</v>
      </c>
      <c r="G5508" s="40">
        <v>120000</v>
      </c>
      <c r="H5508" s="40">
        <v>35963.85</v>
      </c>
      <c r="I5508" s="40">
        <v>70999.990000000005</v>
      </c>
      <c r="J5508" s="67">
        <f t="shared" si="258"/>
        <v>0.29969875000000001</v>
      </c>
      <c r="K5508" s="39">
        <f t="shared" si="259"/>
        <v>0.59166658333333333</v>
      </c>
      <c r="L5508" s="2" t="str">
        <f t="shared" si="260"/>
        <v>AA</v>
      </c>
      <c r="M5508" s="2" t="s">
        <v>537</v>
      </c>
      <c r="N5508" s="2" t="s">
        <v>432</v>
      </c>
      <c r="O5508" s="2" t="s">
        <v>70</v>
      </c>
    </row>
    <row r="5509" spans="1:15">
      <c r="A5509" s="42">
        <v>40045</v>
      </c>
      <c r="B5509" s="42">
        <v>42480</v>
      </c>
      <c r="C5509" s="130">
        <v>80</v>
      </c>
      <c r="D5509" s="43">
        <v>8.5600000000000009E-2</v>
      </c>
      <c r="E5509" s="43">
        <v>7.9100000000000004E-2</v>
      </c>
      <c r="F5509" s="44">
        <v>132154.70000000001</v>
      </c>
      <c r="G5509" s="44">
        <v>132154.70000000001</v>
      </c>
      <c r="H5509" s="44">
        <v>30106.62</v>
      </c>
      <c r="I5509" s="44">
        <v>78234.03</v>
      </c>
      <c r="J5509" s="68">
        <f t="shared" si="258"/>
        <v>0.22781346406900396</v>
      </c>
      <c r="K5509" s="43">
        <f t="shared" si="259"/>
        <v>0.59198825316087877</v>
      </c>
      <c r="L5509" s="41" t="str">
        <f t="shared" si="260"/>
        <v>AA</v>
      </c>
      <c r="M5509" s="41" t="s">
        <v>606</v>
      </c>
      <c r="N5509" s="41" t="s">
        <v>417</v>
      </c>
      <c r="O5509" s="41" t="s">
        <v>70</v>
      </c>
    </row>
    <row r="5510" spans="1:15">
      <c r="A5510" s="38">
        <v>40508</v>
      </c>
      <c r="B5510" s="38">
        <v>45987</v>
      </c>
      <c r="C5510" s="131">
        <v>180</v>
      </c>
      <c r="D5510" s="39">
        <v>8.5600000000000009E-2</v>
      </c>
      <c r="E5510" s="39">
        <v>7.9100000000000004E-2</v>
      </c>
      <c r="F5510" s="40">
        <v>135000</v>
      </c>
      <c r="G5510" s="40">
        <v>135000</v>
      </c>
      <c r="H5510" s="40">
        <v>59009.08</v>
      </c>
      <c r="I5510" s="40">
        <v>79999.97</v>
      </c>
      <c r="J5510" s="67">
        <f t="shared" si="258"/>
        <v>0.43710429629629632</v>
      </c>
      <c r="K5510" s="39">
        <f t="shared" si="259"/>
        <v>0.59259237037037038</v>
      </c>
      <c r="L5510" s="2" t="str">
        <f t="shared" si="260"/>
        <v>AA</v>
      </c>
      <c r="M5510" s="2" t="s">
        <v>466</v>
      </c>
      <c r="N5510" s="2" t="s">
        <v>421</v>
      </c>
      <c r="O5510" s="2" t="s">
        <v>70</v>
      </c>
    </row>
    <row r="5511" spans="1:15">
      <c r="A5511" s="38">
        <v>40800</v>
      </c>
      <c r="B5511" s="38">
        <v>51758</v>
      </c>
      <c r="C5511" s="131">
        <v>360</v>
      </c>
      <c r="D5511" s="39">
        <v>8.5600000000000009E-2</v>
      </c>
      <c r="E5511" s="39">
        <v>7.9100000000000004E-2</v>
      </c>
      <c r="F5511" s="40">
        <v>135000</v>
      </c>
      <c r="G5511" s="40">
        <v>135000</v>
      </c>
      <c r="H5511" s="40">
        <v>72200.11</v>
      </c>
      <c r="I5511" s="40">
        <v>79999.990000000005</v>
      </c>
      <c r="J5511" s="67">
        <f t="shared" si="258"/>
        <v>0.53481562962962959</v>
      </c>
      <c r="K5511" s="39">
        <f t="shared" si="259"/>
        <v>0.59259251851851857</v>
      </c>
      <c r="L5511" s="2" t="str">
        <f t="shared" si="260"/>
        <v>AA</v>
      </c>
      <c r="M5511" s="2" t="s">
        <v>790</v>
      </c>
      <c r="N5511" s="2" t="s">
        <v>416</v>
      </c>
      <c r="O5511" s="2" t="s">
        <v>70</v>
      </c>
    </row>
    <row r="5512" spans="1:15">
      <c r="A5512" s="42">
        <v>40326</v>
      </c>
      <c r="B5512" s="42">
        <v>51284</v>
      </c>
      <c r="C5512" s="130">
        <v>360</v>
      </c>
      <c r="D5512" s="43">
        <v>8.5600000000000009E-2</v>
      </c>
      <c r="E5512" s="43">
        <v>7.9100000000000004E-2</v>
      </c>
      <c r="F5512" s="44">
        <v>146250</v>
      </c>
      <c r="G5512" s="44">
        <v>146250</v>
      </c>
      <c r="H5512" s="44">
        <v>79400.59</v>
      </c>
      <c r="I5512" s="44">
        <v>86817.11</v>
      </c>
      <c r="J5512" s="68">
        <f t="shared" si="258"/>
        <v>0.54291001709401709</v>
      </c>
      <c r="K5512" s="43">
        <f t="shared" si="259"/>
        <v>0.59362126495726497</v>
      </c>
      <c r="L5512" s="41" t="str">
        <f t="shared" si="260"/>
        <v>AA</v>
      </c>
      <c r="M5512" s="41" t="s">
        <v>554</v>
      </c>
      <c r="N5512" s="41" t="s">
        <v>417</v>
      </c>
      <c r="O5512" s="41" t="s">
        <v>70</v>
      </c>
    </row>
    <row r="5513" spans="1:15">
      <c r="A5513" s="42">
        <v>40835</v>
      </c>
      <c r="B5513" s="42">
        <v>51793</v>
      </c>
      <c r="C5513" s="130">
        <v>360</v>
      </c>
      <c r="D5513" s="43">
        <v>8.5600000000000009E-2</v>
      </c>
      <c r="E5513" s="43">
        <v>7.9100000000000004E-2</v>
      </c>
      <c r="F5513" s="44">
        <v>142800</v>
      </c>
      <c r="G5513" s="44">
        <v>142800</v>
      </c>
      <c r="H5513" s="44">
        <v>76613.960000000006</v>
      </c>
      <c r="I5513" s="44">
        <v>84799.99</v>
      </c>
      <c r="J5513" s="68">
        <f t="shared" si="258"/>
        <v>0.53651232492997203</v>
      </c>
      <c r="K5513" s="43">
        <f t="shared" si="259"/>
        <v>0.59383746498599443</v>
      </c>
      <c r="L5513" s="41" t="str">
        <f t="shared" si="260"/>
        <v>AA</v>
      </c>
      <c r="M5513" s="41" t="s">
        <v>894</v>
      </c>
      <c r="N5513" s="41" t="s">
        <v>427</v>
      </c>
      <c r="O5513" s="41" t="s">
        <v>70</v>
      </c>
    </row>
    <row r="5514" spans="1:15">
      <c r="A5514" s="42">
        <v>40647</v>
      </c>
      <c r="B5514" s="42">
        <v>44300</v>
      </c>
      <c r="C5514" s="130">
        <v>120</v>
      </c>
      <c r="D5514" s="43">
        <v>8.5600000000000009E-2</v>
      </c>
      <c r="E5514" s="43">
        <v>8.5600000000000009E-2</v>
      </c>
      <c r="F5514" s="44">
        <v>138000</v>
      </c>
      <c r="G5514" s="44">
        <v>138000</v>
      </c>
      <c r="H5514" s="44">
        <v>30786.76</v>
      </c>
      <c r="I5514" s="44">
        <v>81979.990000000005</v>
      </c>
      <c r="J5514" s="68">
        <f t="shared" si="258"/>
        <v>0.22309246376811592</v>
      </c>
      <c r="K5514" s="43">
        <f t="shared" si="259"/>
        <v>0.59405789855072466</v>
      </c>
      <c r="L5514" s="41" t="str">
        <f t="shared" si="260"/>
        <v>AA</v>
      </c>
      <c r="M5514" s="41" t="s">
        <v>467</v>
      </c>
      <c r="N5514" s="41" t="s">
        <v>425</v>
      </c>
      <c r="O5514" s="41" t="s">
        <v>70</v>
      </c>
    </row>
    <row r="5515" spans="1:15">
      <c r="A5515" s="42">
        <v>40571</v>
      </c>
      <c r="B5515" s="42">
        <v>47876</v>
      </c>
      <c r="C5515" s="130">
        <v>240</v>
      </c>
      <c r="D5515" s="43">
        <v>8.5600000000000009E-2</v>
      </c>
      <c r="E5515" s="43">
        <v>7.9100000000000004E-2</v>
      </c>
      <c r="F5515" s="44">
        <v>143000</v>
      </c>
      <c r="G5515" s="44">
        <v>143000</v>
      </c>
      <c r="H5515" s="44">
        <v>69542.61</v>
      </c>
      <c r="I5515" s="44">
        <v>84999.99</v>
      </c>
      <c r="J5515" s="68">
        <f t="shared" si="258"/>
        <v>0.48631195804195804</v>
      </c>
      <c r="K5515" s="43">
        <f t="shared" si="259"/>
        <v>0.59440552447552453</v>
      </c>
      <c r="L5515" s="41" t="str">
        <f t="shared" si="260"/>
        <v>AA</v>
      </c>
      <c r="M5515" s="41" t="s">
        <v>489</v>
      </c>
      <c r="N5515" s="41" t="s">
        <v>415</v>
      </c>
      <c r="O5515" s="41" t="s">
        <v>70</v>
      </c>
    </row>
    <row r="5516" spans="1:15">
      <c r="A5516" s="42">
        <v>40297</v>
      </c>
      <c r="B5516" s="42">
        <v>45014</v>
      </c>
      <c r="C5516" s="130">
        <v>155</v>
      </c>
      <c r="D5516" s="43">
        <v>8.5600000000000009E-2</v>
      </c>
      <c r="E5516" s="43">
        <v>7.9100000000000004E-2</v>
      </c>
      <c r="F5516" s="44">
        <v>134550</v>
      </c>
      <c r="G5516" s="44">
        <v>134550</v>
      </c>
      <c r="H5516" s="44">
        <v>51949.05</v>
      </c>
      <c r="I5516" s="44">
        <v>79999.990000000005</v>
      </c>
      <c r="J5516" s="68">
        <f t="shared" si="258"/>
        <v>0.38609476031215162</v>
      </c>
      <c r="K5516" s="43">
        <f t="shared" si="259"/>
        <v>0.59457443329617243</v>
      </c>
      <c r="L5516" s="41" t="str">
        <f t="shared" si="260"/>
        <v>AA</v>
      </c>
      <c r="M5516" s="41" t="s">
        <v>757</v>
      </c>
      <c r="N5516" s="41" t="s">
        <v>439</v>
      </c>
      <c r="O5516" s="41" t="s">
        <v>70</v>
      </c>
    </row>
    <row r="5517" spans="1:15">
      <c r="A5517" s="38">
        <v>40204</v>
      </c>
      <c r="B5517" s="38">
        <v>51161</v>
      </c>
      <c r="C5517" s="131">
        <v>360</v>
      </c>
      <c r="D5517" s="39">
        <v>8.5600000000000009E-2</v>
      </c>
      <c r="E5517" s="39">
        <v>8.09E-2</v>
      </c>
      <c r="F5517" s="40">
        <v>134500</v>
      </c>
      <c r="G5517" s="40">
        <v>134500</v>
      </c>
      <c r="H5517" s="40">
        <v>68753.27</v>
      </c>
      <c r="I5517" s="40">
        <v>79999.990000000005</v>
      </c>
      <c r="J5517" s="67">
        <f t="shared" si="258"/>
        <v>0.51117672862453534</v>
      </c>
      <c r="K5517" s="39">
        <f t="shared" si="259"/>
        <v>0.5947954646840149</v>
      </c>
      <c r="L5517" s="2" t="str">
        <f t="shared" si="260"/>
        <v>AA</v>
      </c>
      <c r="M5517" s="2" t="s">
        <v>1308</v>
      </c>
      <c r="N5517" s="2" t="s">
        <v>422</v>
      </c>
      <c r="O5517" s="2" t="s">
        <v>70</v>
      </c>
    </row>
    <row r="5518" spans="1:15">
      <c r="A5518" s="38">
        <v>40030</v>
      </c>
      <c r="B5518" s="38">
        <v>47335</v>
      </c>
      <c r="C5518" s="131">
        <v>240</v>
      </c>
      <c r="D5518" s="39">
        <v>8.5600000000000009E-2</v>
      </c>
      <c r="E5518" s="39">
        <v>7.9100000000000004E-2</v>
      </c>
      <c r="F5518" s="40">
        <v>132900</v>
      </c>
      <c r="G5518" s="40">
        <v>132900</v>
      </c>
      <c r="H5518" s="40">
        <v>59445.21</v>
      </c>
      <c r="I5518" s="40">
        <v>79072.55</v>
      </c>
      <c r="J5518" s="67">
        <f t="shared" si="258"/>
        <v>0.44729277652370203</v>
      </c>
      <c r="K5518" s="39">
        <f t="shared" si="259"/>
        <v>0.59497780285929269</v>
      </c>
      <c r="L5518" s="2" t="str">
        <f t="shared" si="260"/>
        <v>AA</v>
      </c>
      <c r="M5518" s="2" t="s">
        <v>586</v>
      </c>
      <c r="N5518" s="2" t="s">
        <v>416</v>
      </c>
      <c r="O5518" s="2" t="s">
        <v>70</v>
      </c>
    </row>
    <row r="5519" spans="1:15">
      <c r="A5519" s="42">
        <v>40248</v>
      </c>
      <c r="B5519" s="42">
        <v>51206</v>
      </c>
      <c r="C5519" s="130">
        <v>360</v>
      </c>
      <c r="D5519" s="43">
        <v>8.5600000000000009E-2</v>
      </c>
      <c r="E5519" s="43">
        <v>7.9100000000000004E-2</v>
      </c>
      <c r="F5519" s="44">
        <v>140000</v>
      </c>
      <c r="G5519" s="44">
        <v>140000</v>
      </c>
      <c r="H5519" s="44">
        <v>72192.91</v>
      </c>
      <c r="I5519" s="44">
        <v>83317.72</v>
      </c>
      <c r="J5519" s="68">
        <f t="shared" si="258"/>
        <v>0.51566364285714283</v>
      </c>
      <c r="K5519" s="43">
        <f t="shared" si="259"/>
        <v>0.59512657142857139</v>
      </c>
      <c r="L5519" s="41" t="str">
        <f t="shared" si="260"/>
        <v>AA</v>
      </c>
      <c r="M5519" s="41" t="s">
        <v>548</v>
      </c>
      <c r="N5519" s="41" t="s">
        <v>433</v>
      </c>
      <c r="O5519" s="41" t="s">
        <v>70</v>
      </c>
    </row>
    <row r="5520" spans="1:15">
      <c r="A5520" s="42">
        <v>40716</v>
      </c>
      <c r="B5520" s="42">
        <v>46378</v>
      </c>
      <c r="C5520" s="130">
        <v>186</v>
      </c>
      <c r="D5520" s="43">
        <v>8.5600000000000009E-2</v>
      </c>
      <c r="E5520" s="43">
        <v>7.9100000000000004E-2</v>
      </c>
      <c r="F5520" s="44">
        <v>150000</v>
      </c>
      <c r="G5520" s="44">
        <v>150000</v>
      </c>
      <c r="H5520" s="44">
        <v>58647.59</v>
      </c>
      <c r="I5520" s="44">
        <v>89389.99</v>
      </c>
      <c r="J5520" s="68">
        <f t="shared" si="258"/>
        <v>0.39098393333333331</v>
      </c>
      <c r="K5520" s="43">
        <f t="shared" si="259"/>
        <v>0.59593326666666668</v>
      </c>
      <c r="L5520" s="41" t="str">
        <f t="shared" si="260"/>
        <v>AA</v>
      </c>
      <c r="M5520" s="41" t="s">
        <v>1437</v>
      </c>
      <c r="N5520" s="41" t="s">
        <v>416</v>
      </c>
      <c r="O5520" s="41" t="s">
        <v>70</v>
      </c>
    </row>
    <row r="5521" spans="1:15">
      <c r="A5521" s="38">
        <v>40471</v>
      </c>
      <c r="B5521" s="38">
        <v>51429</v>
      </c>
      <c r="C5521" s="131">
        <v>360</v>
      </c>
      <c r="D5521" s="39">
        <v>8.5600000000000009E-2</v>
      </c>
      <c r="E5521" s="39">
        <v>7.9100000000000004E-2</v>
      </c>
      <c r="F5521" s="40">
        <v>125000</v>
      </c>
      <c r="G5521" s="40">
        <v>125000</v>
      </c>
      <c r="H5521" s="40">
        <v>66525.38</v>
      </c>
      <c r="I5521" s="40">
        <v>74518.240000000005</v>
      </c>
      <c r="J5521" s="67">
        <f t="shared" si="258"/>
        <v>0.53220304000000007</v>
      </c>
      <c r="K5521" s="39">
        <f t="shared" si="259"/>
        <v>0.59614592</v>
      </c>
      <c r="L5521" s="2" t="str">
        <f t="shared" si="260"/>
        <v>AA</v>
      </c>
      <c r="M5521" s="2" t="s">
        <v>590</v>
      </c>
      <c r="N5521" s="2" t="s">
        <v>418</v>
      </c>
      <c r="O5521" s="2" t="s">
        <v>70</v>
      </c>
    </row>
    <row r="5522" spans="1:15">
      <c r="A5522" s="42">
        <v>40025</v>
      </c>
      <c r="B5522" s="42">
        <v>47330</v>
      </c>
      <c r="C5522" s="130">
        <v>240</v>
      </c>
      <c r="D5522" s="43">
        <v>8.5600000000000009E-2</v>
      </c>
      <c r="E5522" s="43">
        <v>7.9100000000000004E-2</v>
      </c>
      <c r="F5522" s="44">
        <v>93000</v>
      </c>
      <c r="G5522" s="44">
        <v>93000</v>
      </c>
      <c r="H5522" s="44">
        <v>41709.379999999997</v>
      </c>
      <c r="I5522" s="44">
        <v>55499.99</v>
      </c>
      <c r="J5522" s="68">
        <f t="shared" si="258"/>
        <v>0.44848795698924726</v>
      </c>
      <c r="K5522" s="43">
        <f t="shared" si="259"/>
        <v>0.59677408602150539</v>
      </c>
      <c r="L5522" s="41" t="str">
        <f t="shared" si="260"/>
        <v>AA</v>
      </c>
      <c r="M5522" s="41" t="s">
        <v>700</v>
      </c>
      <c r="N5522" s="41" t="s">
        <v>421</v>
      </c>
      <c r="O5522" s="41" t="s">
        <v>70</v>
      </c>
    </row>
    <row r="5523" spans="1:15">
      <c r="A5523" s="42">
        <v>40022</v>
      </c>
      <c r="B5523" s="42">
        <v>47327</v>
      </c>
      <c r="C5523" s="130">
        <v>240</v>
      </c>
      <c r="D5523" s="43">
        <v>8.5600000000000009E-2</v>
      </c>
      <c r="E5523" s="43">
        <v>8.09E-2</v>
      </c>
      <c r="F5523" s="44">
        <v>95500</v>
      </c>
      <c r="G5523" s="44">
        <v>95500</v>
      </c>
      <c r="H5523" s="44">
        <v>42584.43</v>
      </c>
      <c r="I5523" s="44">
        <v>56999.99</v>
      </c>
      <c r="J5523" s="68">
        <f t="shared" si="258"/>
        <v>0.44591026178010473</v>
      </c>
      <c r="K5523" s="43">
        <f t="shared" si="259"/>
        <v>0.59685853403141365</v>
      </c>
      <c r="L5523" s="41" t="str">
        <f t="shared" si="260"/>
        <v>AA</v>
      </c>
      <c r="M5523" s="41" t="s">
        <v>1012</v>
      </c>
      <c r="N5523" s="41" t="s">
        <v>422</v>
      </c>
      <c r="O5523" s="41" t="s">
        <v>70</v>
      </c>
    </row>
    <row r="5524" spans="1:15">
      <c r="A5524" s="38">
        <v>40157</v>
      </c>
      <c r="B5524" s="38">
        <v>46883</v>
      </c>
      <c r="C5524" s="131">
        <v>221</v>
      </c>
      <c r="D5524" s="39">
        <v>8.5600000000000009E-2</v>
      </c>
      <c r="E5524" s="39">
        <v>7.9100000000000004E-2</v>
      </c>
      <c r="F5524" s="40">
        <v>129000</v>
      </c>
      <c r="G5524" s="40">
        <v>129000</v>
      </c>
      <c r="H5524" s="40">
        <v>58358.91</v>
      </c>
      <c r="I5524" s="40">
        <v>77000</v>
      </c>
      <c r="J5524" s="67">
        <f t="shared" si="258"/>
        <v>0.45239465116279071</v>
      </c>
      <c r="K5524" s="39">
        <f t="shared" si="259"/>
        <v>0.5968992248062015</v>
      </c>
      <c r="L5524" s="2" t="str">
        <f t="shared" si="260"/>
        <v>AA</v>
      </c>
      <c r="M5524" s="2" t="s">
        <v>603</v>
      </c>
      <c r="N5524" s="2" t="s">
        <v>422</v>
      </c>
      <c r="O5524" s="2" t="s">
        <v>70</v>
      </c>
    </row>
    <row r="5525" spans="1:15">
      <c r="A5525" s="38">
        <v>40206</v>
      </c>
      <c r="B5525" s="38">
        <v>47511</v>
      </c>
      <c r="C5525" s="131">
        <v>240</v>
      </c>
      <c r="D5525" s="39">
        <v>8.5600000000000009E-2</v>
      </c>
      <c r="E5525" s="39">
        <v>7.9100000000000004E-2</v>
      </c>
      <c r="F5525" s="40">
        <v>134000</v>
      </c>
      <c r="G5525" s="40">
        <v>134000</v>
      </c>
      <c r="H5525" s="40">
        <v>61747.71</v>
      </c>
      <c r="I5525" s="40">
        <v>79999.990000000005</v>
      </c>
      <c r="J5525" s="67">
        <f t="shared" si="258"/>
        <v>0.46080380597014925</v>
      </c>
      <c r="K5525" s="39">
        <f t="shared" si="259"/>
        <v>0.5970148507462687</v>
      </c>
      <c r="L5525" s="2" t="str">
        <f t="shared" si="260"/>
        <v>AA</v>
      </c>
      <c r="M5525" s="2" t="s">
        <v>602</v>
      </c>
      <c r="N5525" s="2" t="s">
        <v>421</v>
      </c>
      <c r="O5525" s="2" t="s">
        <v>70</v>
      </c>
    </row>
    <row r="5526" spans="1:15">
      <c r="A5526" s="42">
        <v>39980</v>
      </c>
      <c r="B5526" s="42">
        <v>46281</v>
      </c>
      <c r="C5526" s="130">
        <v>207</v>
      </c>
      <c r="D5526" s="43">
        <v>8.5600000000000009E-2</v>
      </c>
      <c r="E5526" s="43">
        <v>7.9100000000000004E-2</v>
      </c>
      <c r="F5526" s="44">
        <v>125500</v>
      </c>
      <c r="G5526" s="44">
        <v>125500</v>
      </c>
      <c r="H5526" s="44">
        <v>52251.08</v>
      </c>
      <c r="I5526" s="44">
        <v>74999.990000000005</v>
      </c>
      <c r="J5526" s="68">
        <f t="shared" si="258"/>
        <v>0.41634326693227092</v>
      </c>
      <c r="K5526" s="43">
        <f t="shared" si="259"/>
        <v>0.59760948207171316</v>
      </c>
      <c r="L5526" s="41" t="str">
        <f t="shared" si="260"/>
        <v>AA</v>
      </c>
      <c r="M5526" s="41" t="s">
        <v>1215</v>
      </c>
      <c r="N5526" s="41" t="s">
        <v>421</v>
      </c>
      <c r="O5526" s="41" t="s">
        <v>70</v>
      </c>
    </row>
    <row r="5527" spans="1:15">
      <c r="A5527" s="38">
        <v>40581</v>
      </c>
      <c r="B5527" s="38">
        <v>47549</v>
      </c>
      <c r="C5527" s="131">
        <v>229</v>
      </c>
      <c r="D5527" s="39">
        <v>8.5600000000000009E-2</v>
      </c>
      <c r="E5527" s="39">
        <v>7.9100000000000004E-2</v>
      </c>
      <c r="F5527" s="40">
        <v>142000</v>
      </c>
      <c r="G5527" s="40">
        <v>142000</v>
      </c>
      <c r="H5527" s="40">
        <v>69001.03</v>
      </c>
      <c r="I5527" s="40">
        <v>84899.99</v>
      </c>
      <c r="J5527" s="67">
        <f t="shared" si="258"/>
        <v>0.48592274647887324</v>
      </c>
      <c r="K5527" s="39">
        <f t="shared" si="259"/>
        <v>0.59788725352112682</v>
      </c>
      <c r="L5527" s="2" t="str">
        <f t="shared" si="260"/>
        <v>AA</v>
      </c>
      <c r="M5527" s="2" t="s">
        <v>611</v>
      </c>
      <c r="N5527" s="2" t="s">
        <v>419</v>
      </c>
      <c r="O5527" s="2" t="s">
        <v>70</v>
      </c>
    </row>
    <row r="5528" spans="1:15">
      <c r="A5528" s="42">
        <v>40816</v>
      </c>
      <c r="B5528" s="42">
        <v>48487</v>
      </c>
      <c r="C5528" s="130">
        <v>252</v>
      </c>
      <c r="D5528" s="43">
        <v>8.5600000000000009E-2</v>
      </c>
      <c r="E5528" s="43">
        <v>7.9100000000000004E-2</v>
      </c>
      <c r="F5528" s="44">
        <v>94000</v>
      </c>
      <c r="G5528" s="44">
        <v>94000</v>
      </c>
      <c r="H5528" s="44">
        <v>47877.47</v>
      </c>
      <c r="I5528" s="44">
        <v>56233.8</v>
      </c>
      <c r="J5528" s="68">
        <f t="shared" si="258"/>
        <v>0.50933478723404257</v>
      </c>
      <c r="K5528" s="43">
        <f t="shared" si="259"/>
        <v>0.59823191489361704</v>
      </c>
      <c r="L5528" s="41" t="str">
        <f t="shared" si="260"/>
        <v>AA</v>
      </c>
      <c r="M5528" s="41" t="s">
        <v>1445</v>
      </c>
      <c r="N5528" s="41" t="s">
        <v>417</v>
      </c>
      <c r="O5528" s="41" t="s">
        <v>70</v>
      </c>
    </row>
    <row r="5529" spans="1:15">
      <c r="A5529" s="42">
        <v>40730</v>
      </c>
      <c r="B5529" s="42">
        <v>51688</v>
      </c>
      <c r="C5529" s="130">
        <v>360</v>
      </c>
      <c r="D5529" s="43">
        <v>8.5600000000000009E-2</v>
      </c>
      <c r="E5529" s="43">
        <v>8.5600000000000009E-2</v>
      </c>
      <c r="F5529" s="44">
        <v>136000</v>
      </c>
      <c r="G5529" s="44">
        <v>136000</v>
      </c>
      <c r="H5529" s="44">
        <v>74091.92</v>
      </c>
      <c r="I5529" s="44">
        <v>81399.990000000005</v>
      </c>
      <c r="J5529" s="68">
        <f t="shared" si="258"/>
        <v>0.54479352941176473</v>
      </c>
      <c r="K5529" s="43">
        <f t="shared" si="259"/>
        <v>0.59852933823529419</v>
      </c>
      <c r="L5529" s="41" t="str">
        <f t="shared" si="260"/>
        <v>AA</v>
      </c>
      <c r="M5529" s="41" t="s">
        <v>837</v>
      </c>
      <c r="N5529" s="41" t="s">
        <v>437</v>
      </c>
      <c r="O5529" s="41" t="s">
        <v>70</v>
      </c>
    </row>
    <row r="5530" spans="1:15">
      <c r="A5530" s="38">
        <v>40732</v>
      </c>
      <c r="B5530" s="38">
        <v>51690</v>
      </c>
      <c r="C5530" s="131">
        <v>360</v>
      </c>
      <c r="D5530" s="39">
        <v>8.5600000000000009E-2</v>
      </c>
      <c r="E5530" s="39">
        <v>7.9100000000000004E-2</v>
      </c>
      <c r="F5530" s="40">
        <v>142000</v>
      </c>
      <c r="G5530" s="40">
        <v>142000</v>
      </c>
      <c r="H5530" s="40">
        <v>76425.3</v>
      </c>
      <c r="I5530" s="40">
        <v>84999.99</v>
      </c>
      <c r="J5530" s="67">
        <f t="shared" si="258"/>
        <v>0.53820633802816908</v>
      </c>
      <c r="K5530" s="39">
        <f t="shared" si="259"/>
        <v>0.59859147887323949</v>
      </c>
      <c r="L5530" s="2" t="str">
        <f t="shared" si="260"/>
        <v>AA</v>
      </c>
      <c r="M5530" s="2" t="s">
        <v>589</v>
      </c>
      <c r="N5530" s="2" t="s">
        <v>438</v>
      </c>
      <c r="O5530" s="2" t="s">
        <v>70</v>
      </c>
    </row>
    <row r="5531" spans="1:15">
      <c r="A5531" s="42">
        <v>40669</v>
      </c>
      <c r="B5531" s="42">
        <v>47974</v>
      </c>
      <c r="C5531" s="130">
        <v>240</v>
      </c>
      <c r="D5531" s="43">
        <v>8.5600000000000009E-2</v>
      </c>
      <c r="E5531" s="43">
        <v>7.9100000000000004E-2</v>
      </c>
      <c r="F5531" s="44">
        <v>133500</v>
      </c>
      <c r="G5531" s="44">
        <v>133500</v>
      </c>
      <c r="H5531" s="44">
        <v>67827.710000000006</v>
      </c>
      <c r="I5531" s="44">
        <v>79965.02</v>
      </c>
      <c r="J5531" s="68">
        <f t="shared" si="258"/>
        <v>0.50807273408239706</v>
      </c>
      <c r="K5531" s="43">
        <f t="shared" si="259"/>
        <v>0.59898891385767794</v>
      </c>
      <c r="L5531" s="41" t="str">
        <f t="shared" si="260"/>
        <v>AA</v>
      </c>
      <c r="M5531" s="41" t="s">
        <v>1143</v>
      </c>
      <c r="N5531" s="41" t="s">
        <v>427</v>
      </c>
      <c r="O5531" s="41" t="s">
        <v>70</v>
      </c>
    </row>
    <row r="5532" spans="1:15">
      <c r="A5532" s="38">
        <v>40792</v>
      </c>
      <c r="B5532" s="38">
        <v>51750</v>
      </c>
      <c r="C5532" s="131">
        <v>360</v>
      </c>
      <c r="D5532" s="39">
        <v>8.5600000000000009E-2</v>
      </c>
      <c r="E5532" s="39">
        <v>8.5600000000000009E-2</v>
      </c>
      <c r="F5532" s="40">
        <v>90000</v>
      </c>
      <c r="G5532" s="40">
        <v>90000</v>
      </c>
      <c r="H5532" s="40">
        <v>39452.61</v>
      </c>
      <c r="I5532" s="40">
        <v>53945.65</v>
      </c>
      <c r="J5532" s="67">
        <f t="shared" si="258"/>
        <v>0.43836233333333335</v>
      </c>
      <c r="K5532" s="39">
        <f t="shared" si="259"/>
        <v>0.59939611111111113</v>
      </c>
      <c r="L5532" s="2" t="str">
        <f t="shared" si="260"/>
        <v>AA</v>
      </c>
      <c r="M5532" s="2" t="s">
        <v>680</v>
      </c>
      <c r="N5532" s="2" t="s">
        <v>423</v>
      </c>
      <c r="O5532" s="2" t="s">
        <v>70</v>
      </c>
    </row>
    <row r="5533" spans="1:15">
      <c r="A5533" s="38">
        <v>40723</v>
      </c>
      <c r="B5533" s="38">
        <v>44376</v>
      </c>
      <c r="C5533" s="131">
        <v>120</v>
      </c>
      <c r="D5533" s="39">
        <v>8.5600000000000009E-2</v>
      </c>
      <c r="E5533" s="39">
        <v>7.9100000000000004E-2</v>
      </c>
      <c r="F5533" s="40">
        <v>100000</v>
      </c>
      <c r="G5533" s="40">
        <v>100000</v>
      </c>
      <c r="H5533" s="40">
        <v>51103.91</v>
      </c>
      <c r="I5533" s="40">
        <v>59950</v>
      </c>
      <c r="J5533" s="67">
        <f t="shared" si="258"/>
        <v>0.51103910000000008</v>
      </c>
      <c r="K5533" s="39">
        <f t="shared" si="259"/>
        <v>0.59950000000000003</v>
      </c>
      <c r="L5533" s="2" t="str">
        <f t="shared" si="260"/>
        <v>AA</v>
      </c>
      <c r="M5533" s="2" t="s">
        <v>555</v>
      </c>
      <c r="N5533" s="2" t="s">
        <v>434</v>
      </c>
      <c r="O5533" s="2" t="s">
        <v>70</v>
      </c>
    </row>
    <row r="5534" spans="1:15">
      <c r="A5534" s="38">
        <v>40602</v>
      </c>
      <c r="B5534" s="38">
        <v>51560</v>
      </c>
      <c r="C5534" s="131">
        <v>360</v>
      </c>
      <c r="D5534" s="39">
        <v>8.5600000000000009E-2</v>
      </c>
      <c r="E5534" s="39">
        <v>7.9100000000000004E-2</v>
      </c>
      <c r="F5534" s="40">
        <v>145000</v>
      </c>
      <c r="G5534" s="40">
        <v>145000</v>
      </c>
      <c r="H5534" s="40">
        <v>43868.38</v>
      </c>
      <c r="I5534" s="40">
        <v>86933.83</v>
      </c>
      <c r="J5534" s="67">
        <f t="shared" si="258"/>
        <v>0.30254055172413791</v>
      </c>
      <c r="K5534" s="39">
        <f t="shared" si="259"/>
        <v>0.59954365517241381</v>
      </c>
      <c r="L5534" s="2" t="str">
        <f t="shared" si="260"/>
        <v>AA</v>
      </c>
      <c r="M5534" s="2" t="s">
        <v>457</v>
      </c>
      <c r="N5534" s="2" t="s">
        <v>419</v>
      </c>
      <c r="O5534" s="2" t="s">
        <v>70</v>
      </c>
    </row>
    <row r="5535" spans="1:15">
      <c r="A5535" s="38">
        <v>40057</v>
      </c>
      <c r="B5535" s="38">
        <v>49188</v>
      </c>
      <c r="C5535" s="131">
        <v>300</v>
      </c>
      <c r="D5535" s="39">
        <v>8.5600000000000009E-2</v>
      </c>
      <c r="E5535" s="39">
        <v>8.09E-2</v>
      </c>
      <c r="F5535" s="40">
        <v>85000</v>
      </c>
      <c r="G5535" s="40">
        <v>85000</v>
      </c>
      <c r="H5535" s="40">
        <v>41367.9</v>
      </c>
      <c r="I5535" s="40">
        <v>50983.61</v>
      </c>
      <c r="J5535" s="67">
        <f t="shared" si="258"/>
        <v>0.48668117647058823</v>
      </c>
      <c r="K5535" s="39">
        <f t="shared" si="259"/>
        <v>0.59980717647058823</v>
      </c>
      <c r="L5535" s="2" t="str">
        <f t="shared" si="260"/>
        <v>AA</v>
      </c>
      <c r="M5535" s="2" t="s">
        <v>586</v>
      </c>
      <c r="N5535" s="2" t="s">
        <v>416</v>
      </c>
      <c r="O5535" s="2" t="s">
        <v>70</v>
      </c>
    </row>
    <row r="5536" spans="1:15">
      <c r="A5536" s="38">
        <v>40361</v>
      </c>
      <c r="B5536" s="38">
        <v>47666</v>
      </c>
      <c r="C5536" s="131">
        <v>240</v>
      </c>
      <c r="D5536" s="39">
        <v>8.5600000000000009E-2</v>
      </c>
      <c r="E5536" s="39">
        <v>8.5600000000000009E-2</v>
      </c>
      <c r="F5536" s="40">
        <v>80000</v>
      </c>
      <c r="G5536" s="40">
        <v>80000</v>
      </c>
      <c r="H5536" s="40">
        <v>38256.959999999999</v>
      </c>
      <c r="I5536" s="40">
        <v>47999.99</v>
      </c>
      <c r="J5536" s="67">
        <f t="shared" si="258"/>
        <v>0.47821199999999997</v>
      </c>
      <c r="K5536" s="39">
        <f t="shared" si="259"/>
        <v>0.59999987499999996</v>
      </c>
      <c r="L5536" s="2" t="str">
        <f t="shared" si="260"/>
        <v>AA</v>
      </c>
      <c r="M5536" s="2" t="s">
        <v>457</v>
      </c>
      <c r="N5536" s="2" t="s">
        <v>419</v>
      </c>
      <c r="O5536" s="2" t="s">
        <v>70</v>
      </c>
    </row>
    <row r="5537" spans="1:15">
      <c r="A5537" s="38">
        <v>40147</v>
      </c>
      <c r="B5537" s="38">
        <v>45626</v>
      </c>
      <c r="C5537" s="131">
        <v>180</v>
      </c>
      <c r="D5537" s="39">
        <v>8.5600000000000009E-2</v>
      </c>
      <c r="E5537" s="39">
        <v>8.5600000000000009E-2</v>
      </c>
      <c r="F5537" s="40">
        <v>100000</v>
      </c>
      <c r="G5537" s="40">
        <v>100000</v>
      </c>
      <c r="H5537" s="40">
        <v>40388.33</v>
      </c>
      <c r="I5537" s="40">
        <v>59999.99</v>
      </c>
      <c r="J5537" s="67">
        <f t="shared" si="258"/>
        <v>0.4038833</v>
      </c>
      <c r="K5537" s="39">
        <f t="shared" si="259"/>
        <v>0.59999990000000003</v>
      </c>
      <c r="L5537" s="2" t="str">
        <f t="shared" si="260"/>
        <v>AA</v>
      </c>
      <c r="M5537" s="2" t="s">
        <v>700</v>
      </c>
      <c r="N5537" s="2" t="s">
        <v>421</v>
      </c>
      <c r="O5537" s="2" t="s">
        <v>70</v>
      </c>
    </row>
    <row r="5538" spans="1:15">
      <c r="A5538" s="38">
        <v>40592</v>
      </c>
      <c r="B5538" s="38">
        <v>51550</v>
      </c>
      <c r="C5538" s="131">
        <v>360</v>
      </c>
      <c r="D5538" s="39">
        <v>8.5600000000000009E-2</v>
      </c>
      <c r="E5538" s="39">
        <v>7.9100000000000004E-2</v>
      </c>
      <c r="F5538" s="40">
        <v>100000</v>
      </c>
      <c r="G5538" s="40">
        <v>100000</v>
      </c>
      <c r="H5538" s="40">
        <v>53368.75</v>
      </c>
      <c r="I5538" s="40">
        <v>59999.99</v>
      </c>
      <c r="J5538" s="67">
        <f t="shared" si="258"/>
        <v>0.53368749999999998</v>
      </c>
      <c r="K5538" s="39">
        <f t="shared" si="259"/>
        <v>0.59999990000000003</v>
      </c>
      <c r="L5538" s="2" t="str">
        <f t="shared" si="260"/>
        <v>AA</v>
      </c>
      <c r="M5538" s="2" t="s">
        <v>531</v>
      </c>
      <c r="N5538" s="2" t="s">
        <v>423</v>
      </c>
      <c r="O5538" s="2" t="s">
        <v>70</v>
      </c>
    </row>
    <row r="5539" spans="1:15">
      <c r="A5539" s="38">
        <v>40588</v>
      </c>
      <c r="B5539" s="38">
        <v>51546</v>
      </c>
      <c r="C5539" s="131">
        <v>360</v>
      </c>
      <c r="D5539" s="39">
        <v>8.5600000000000009E-2</v>
      </c>
      <c r="E5539" s="39">
        <v>7.9100000000000004E-2</v>
      </c>
      <c r="F5539" s="40">
        <v>100000</v>
      </c>
      <c r="G5539" s="40">
        <v>100000</v>
      </c>
      <c r="H5539" s="40">
        <v>53395.22</v>
      </c>
      <c r="I5539" s="40">
        <v>59999.99</v>
      </c>
      <c r="J5539" s="67">
        <f t="shared" si="258"/>
        <v>0.53395219999999999</v>
      </c>
      <c r="K5539" s="39">
        <f t="shared" si="259"/>
        <v>0.59999990000000003</v>
      </c>
      <c r="L5539" s="2" t="str">
        <f t="shared" si="260"/>
        <v>AA</v>
      </c>
      <c r="M5539" s="2" t="s">
        <v>1380</v>
      </c>
      <c r="N5539" s="2" t="s">
        <v>435</v>
      </c>
      <c r="O5539" s="2" t="s">
        <v>70</v>
      </c>
    </row>
    <row r="5540" spans="1:15">
      <c r="A5540" s="38">
        <v>40379</v>
      </c>
      <c r="B5540" s="38">
        <v>47562</v>
      </c>
      <c r="C5540" s="131">
        <v>236</v>
      </c>
      <c r="D5540" s="39">
        <v>8.5600000000000009E-2</v>
      </c>
      <c r="E5540" s="39">
        <v>7.9100000000000004E-2</v>
      </c>
      <c r="F5540" s="40">
        <v>125000</v>
      </c>
      <c r="G5540" s="40">
        <v>125000</v>
      </c>
      <c r="H5540" s="40">
        <v>55624.58</v>
      </c>
      <c r="I5540" s="40">
        <v>74999.990000000005</v>
      </c>
      <c r="J5540" s="67">
        <f t="shared" si="258"/>
        <v>0.44499664</v>
      </c>
      <c r="K5540" s="39">
        <f t="shared" si="259"/>
        <v>0.59999992000000002</v>
      </c>
      <c r="L5540" s="2" t="str">
        <f t="shared" si="260"/>
        <v>AA</v>
      </c>
      <c r="M5540" s="2" t="s">
        <v>449</v>
      </c>
      <c r="N5540" s="2" t="s">
        <v>418</v>
      </c>
      <c r="O5540" s="2" t="s">
        <v>70</v>
      </c>
    </row>
    <row r="5541" spans="1:15">
      <c r="A5541" s="42">
        <v>40490</v>
      </c>
      <c r="B5541" s="42">
        <v>43593</v>
      </c>
      <c r="C5541" s="130">
        <v>102</v>
      </c>
      <c r="D5541" s="43">
        <v>8.5600000000000009E-2</v>
      </c>
      <c r="E5541" s="43">
        <v>8.09E-2</v>
      </c>
      <c r="F5541" s="44">
        <v>150000</v>
      </c>
      <c r="G5541" s="44">
        <v>150000</v>
      </c>
      <c r="H5541" s="44">
        <v>43986.17</v>
      </c>
      <c r="I5541" s="44">
        <v>89999.99</v>
      </c>
      <c r="J5541" s="68">
        <f t="shared" si="258"/>
        <v>0.29324113333333335</v>
      </c>
      <c r="K5541" s="43">
        <f t="shared" si="259"/>
        <v>0.59999993333333335</v>
      </c>
      <c r="L5541" s="41" t="str">
        <f t="shared" si="260"/>
        <v>AA</v>
      </c>
      <c r="M5541" s="41" t="s">
        <v>605</v>
      </c>
      <c r="N5541" s="41" t="s">
        <v>427</v>
      </c>
      <c r="O5541" s="41" t="s">
        <v>70</v>
      </c>
    </row>
    <row r="5542" spans="1:15">
      <c r="A5542" s="38">
        <v>40290</v>
      </c>
      <c r="B5542" s="38">
        <v>43943</v>
      </c>
      <c r="C5542" s="131">
        <v>120</v>
      </c>
      <c r="D5542" s="39">
        <v>8.5600000000000009E-2</v>
      </c>
      <c r="E5542" s="39">
        <v>7.9100000000000004E-2</v>
      </c>
      <c r="F5542" s="40">
        <v>150000</v>
      </c>
      <c r="G5542" s="40">
        <v>150000</v>
      </c>
      <c r="H5542" s="40">
        <v>48165.78</v>
      </c>
      <c r="I5542" s="40">
        <v>89999.99</v>
      </c>
      <c r="J5542" s="67">
        <f t="shared" si="258"/>
        <v>0.32110519999999998</v>
      </c>
      <c r="K5542" s="39">
        <f t="shared" si="259"/>
        <v>0.59999993333333335</v>
      </c>
      <c r="L5542" s="2" t="str">
        <f t="shared" si="260"/>
        <v>AA</v>
      </c>
      <c r="M5542" s="2" t="s">
        <v>1041</v>
      </c>
      <c r="N5542" s="2" t="s">
        <v>416</v>
      </c>
      <c r="O5542" s="2" t="s">
        <v>70</v>
      </c>
    </row>
    <row r="5543" spans="1:15">
      <c r="A5543" s="42">
        <v>40147</v>
      </c>
      <c r="B5543" s="42">
        <v>46507</v>
      </c>
      <c r="C5543" s="130">
        <v>209</v>
      </c>
      <c r="D5543" s="43">
        <v>8.5600000000000009E-2</v>
      </c>
      <c r="E5543" s="43">
        <v>7.9100000000000004E-2</v>
      </c>
      <c r="F5543" s="44">
        <v>150000</v>
      </c>
      <c r="G5543" s="44">
        <v>150000</v>
      </c>
      <c r="H5543" s="44">
        <v>65093.72</v>
      </c>
      <c r="I5543" s="44">
        <v>89999.99</v>
      </c>
      <c r="J5543" s="68">
        <f t="shared" si="258"/>
        <v>0.43395813333333333</v>
      </c>
      <c r="K5543" s="43">
        <f t="shared" si="259"/>
        <v>0.59999993333333335</v>
      </c>
      <c r="L5543" s="41" t="str">
        <f t="shared" si="260"/>
        <v>AA</v>
      </c>
      <c r="M5543" s="41" t="s">
        <v>564</v>
      </c>
      <c r="N5543" s="41" t="s">
        <v>417</v>
      </c>
      <c r="O5543" s="41" t="s">
        <v>70</v>
      </c>
    </row>
    <row r="5544" spans="1:15">
      <c r="A5544" s="38">
        <v>40231</v>
      </c>
      <c r="B5544" s="38">
        <v>48570</v>
      </c>
      <c r="C5544" s="131">
        <v>274</v>
      </c>
      <c r="D5544" s="39">
        <v>8.5600000000000009E-2</v>
      </c>
      <c r="E5544" s="39">
        <v>7.9100000000000004E-2</v>
      </c>
      <c r="F5544" s="40">
        <v>150000</v>
      </c>
      <c r="G5544" s="40">
        <v>150000</v>
      </c>
      <c r="H5544" s="40">
        <v>72709.009999999995</v>
      </c>
      <c r="I5544" s="40">
        <v>89999.99</v>
      </c>
      <c r="J5544" s="67">
        <f t="shared" si="258"/>
        <v>0.48472673333333333</v>
      </c>
      <c r="K5544" s="39">
        <f t="shared" si="259"/>
        <v>0.59999993333333335</v>
      </c>
      <c r="L5544" s="2" t="str">
        <f t="shared" si="260"/>
        <v>AA</v>
      </c>
      <c r="M5544" s="2" t="s">
        <v>625</v>
      </c>
      <c r="N5544" s="2" t="s">
        <v>419</v>
      </c>
      <c r="O5544" s="2" t="s">
        <v>70</v>
      </c>
    </row>
    <row r="5545" spans="1:15">
      <c r="A5545" s="42">
        <v>40744</v>
      </c>
      <c r="B5545" s="42">
        <v>51460</v>
      </c>
      <c r="C5545" s="130">
        <v>352</v>
      </c>
      <c r="D5545" s="43">
        <v>8.5600000000000009E-2</v>
      </c>
      <c r="E5545" s="43">
        <v>7.9100000000000004E-2</v>
      </c>
      <c r="F5545" s="44">
        <v>150000</v>
      </c>
      <c r="G5545" s="44">
        <v>150000</v>
      </c>
      <c r="H5545" s="44">
        <v>80712.11</v>
      </c>
      <c r="I5545" s="44">
        <v>89999.99</v>
      </c>
      <c r="J5545" s="68">
        <f t="shared" si="258"/>
        <v>0.53808073333333328</v>
      </c>
      <c r="K5545" s="43">
        <f t="shared" si="259"/>
        <v>0.59999993333333335</v>
      </c>
      <c r="L5545" s="41" t="str">
        <f t="shared" si="260"/>
        <v>AA</v>
      </c>
      <c r="M5545" s="41" t="s">
        <v>1374</v>
      </c>
      <c r="N5545" s="41" t="s">
        <v>432</v>
      </c>
      <c r="O5545" s="41" t="s">
        <v>70</v>
      </c>
    </row>
    <row r="5546" spans="1:15">
      <c r="A5546" s="38">
        <v>40359</v>
      </c>
      <c r="B5546" s="38">
        <v>51317</v>
      </c>
      <c r="C5546" s="131">
        <v>360</v>
      </c>
      <c r="D5546" s="39">
        <v>8.5600000000000009E-2</v>
      </c>
      <c r="E5546" s="39">
        <v>7.9100000000000004E-2</v>
      </c>
      <c r="F5546" s="40">
        <v>150000</v>
      </c>
      <c r="G5546" s="40">
        <v>150000</v>
      </c>
      <c r="H5546" s="40">
        <v>78461.73</v>
      </c>
      <c r="I5546" s="40">
        <v>89999.99</v>
      </c>
      <c r="J5546" s="67">
        <f t="shared" si="258"/>
        <v>0.52307819999999994</v>
      </c>
      <c r="K5546" s="39">
        <f t="shared" si="259"/>
        <v>0.59999993333333335</v>
      </c>
      <c r="L5546" s="2" t="str">
        <f t="shared" si="260"/>
        <v>AA</v>
      </c>
      <c r="M5546" s="2" t="s">
        <v>556</v>
      </c>
      <c r="N5546" s="2" t="s">
        <v>427</v>
      </c>
      <c r="O5546" s="2" t="s">
        <v>70</v>
      </c>
    </row>
    <row r="5547" spans="1:15">
      <c r="A5547" s="38">
        <v>40809</v>
      </c>
      <c r="B5547" s="38">
        <v>51767</v>
      </c>
      <c r="C5547" s="131">
        <v>360</v>
      </c>
      <c r="D5547" s="39">
        <v>8.5600000000000009E-2</v>
      </c>
      <c r="E5547" s="39">
        <v>8.09E-2</v>
      </c>
      <c r="F5547" s="40">
        <v>150000</v>
      </c>
      <c r="G5547" s="40">
        <v>150000</v>
      </c>
      <c r="H5547" s="40">
        <v>81156.070000000007</v>
      </c>
      <c r="I5547" s="40">
        <v>89999.99</v>
      </c>
      <c r="J5547" s="67">
        <f t="shared" si="258"/>
        <v>0.54104046666666672</v>
      </c>
      <c r="K5547" s="39">
        <f t="shared" si="259"/>
        <v>0.59999993333333335</v>
      </c>
      <c r="L5547" s="2" t="str">
        <f t="shared" si="260"/>
        <v>AA</v>
      </c>
      <c r="M5547" s="2" t="s">
        <v>679</v>
      </c>
      <c r="N5547" s="2" t="s">
        <v>424</v>
      </c>
      <c r="O5547" s="2" t="s">
        <v>70</v>
      </c>
    </row>
    <row r="5548" spans="1:15">
      <c r="A5548" s="38">
        <v>40343</v>
      </c>
      <c r="B5548" s="38">
        <v>45822</v>
      </c>
      <c r="C5548" s="131">
        <v>180</v>
      </c>
      <c r="D5548" s="39">
        <v>8.5600000000000009E-2</v>
      </c>
      <c r="E5548" s="39">
        <v>7.9100000000000004E-2</v>
      </c>
      <c r="F5548" s="40">
        <v>150000</v>
      </c>
      <c r="G5548" s="40">
        <v>150000</v>
      </c>
      <c r="H5548" s="40">
        <v>72974.48</v>
      </c>
      <c r="I5548" s="40">
        <v>90000</v>
      </c>
      <c r="J5548" s="67">
        <f t="shared" si="258"/>
        <v>0.48649653333333331</v>
      </c>
      <c r="K5548" s="39">
        <f t="shared" si="259"/>
        <v>0.6</v>
      </c>
      <c r="L5548" s="2" t="str">
        <f t="shared" si="260"/>
        <v>AA</v>
      </c>
      <c r="M5548" s="2" t="s">
        <v>531</v>
      </c>
      <c r="N5548" s="2" t="s">
        <v>423</v>
      </c>
      <c r="O5548" s="2" t="s">
        <v>70</v>
      </c>
    </row>
    <row r="5549" spans="1:15">
      <c r="A5549" s="38">
        <v>39905</v>
      </c>
      <c r="B5549" s="38">
        <v>47210</v>
      </c>
      <c r="C5549" s="131">
        <v>240</v>
      </c>
      <c r="D5549" s="39">
        <v>8.5600000000000009E-2</v>
      </c>
      <c r="E5549" s="39">
        <v>7.3399999999999993E-2</v>
      </c>
      <c r="F5549" s="40">
        <v>140000</v>
      </c>
      <c r="G5549" s="40">
        <v>140000</v>
      </c>
      <c r="H5549" s="40">
        <v>63831.37</v>
      </c>
      <c r="I5549" s="40">
        <v>84000</v>
      </c>
      <c r="J5549" s="67">
        <f t="shared" si="258"/>
        <v>0.45593835714285719</v>
      </c>
      <c r="K5549" s="39">
        <f t="shared" si="259"/>
        <v>0.6</v>
      </c>
      <c r="L5549" s="2" t="str">
        <f t="shared" si="260"/>
        <v>AA</v>
      </c>
      <c r="M5549" s="2" t="s">
        <v>739</v>
      </c>
      <c r="N5549" s="2" t="s">
        <v>422</v>
      </c>
      <c r="O5549" s="2" t="s">
        <v>70</v>
      </c>
    </row>
    <row r="5550" spans="1:15">
      <c r="A5550" s="38">
        <v>40148</v>
      </c>
      <c r="B5550" s="38">
        <v>47453</v>
      </c>
      <c r="C5550" s="131">
        <v>240</v>
      </c>
      <c r="D5550" s="39">
        <v>8.5600000000000009E-2</v>
      </c>
      <c r="E5550" s="39">
        <v>7.9100000000000004E-2</v>
      </c>
      <c r="F5550" s="40">
        <v>150000</v>
      </c>
      <c r="G5550" s="40">
        <v>150000</v>
      </c>
      <c r="H5550" s="40">
        <v>75967.990000000005</v>
      </c>
      <c r="I5550" s="40">
        <v>90000</v>
      </c>
      <c r="J5550" s="67">
        <f t="shared" si="258"/>
        <v>0.50645326666666668</v>
      </c>
      <c r="K5550" s="39">
        <f t="shared" si="259"/>
        <v>0.6</v>
      </c>
      <c r="L5550" s="2" t="str">
        <f t="shared" si="260"/>
        <v>AA</v>
      </c>
      <c r="M5550" s="2" t="s">
        <v>758</v>
      </c>
      <c r="N5550" s="2" t="s">
        <v>418</v>
      </c>
      <c r="O5550" s="2" t="s">
        <v>70</v>
      </c>
    </row>
    <row r="5551" spans="1:15">
      <c r="A5551" s="38">
        <v>40708</v>
      </c>
      <c r="B5551" s="38">
        <v>49840</v>
      </c>
      <c r="C5551" s="131">
        <v>300</v>
      </c>
      <c r="D5551" s="39">
        <v>8.5600000000000009E-2</v>
      </c>
      <c r="E5551" s="39">
        <v>8.5600000000000009E-2</v>
      </c>
      <c r="F5551" s="40">
        <v>100000</v>
      </c>
      <c r="G5551" s="40">
        <v>100000</v>
      </c>
      <c r="H5551" s="40">
        <v>52897.81</v>
      </c>
      <c r="I5551" s="40">
        <v>60000</v>
      </c>
      <c r="J5551" s="67">
        <f t="shared" si="258"/>
        <v>0.52897810000000001</v>
      </c>
      <c r="K5551" s="39">
        <f t="shared" si="259"/>
        <v>0.6</v>
      </c>
      <c r="L5551" s="2" t="str">
        <f t="shared" si="260"/>
        <v>AA</v>
      </c>
      <c r="M5551" s="2" t="s">
        <v>1217</v>
      </c>
      <c r="N5551" s="2" t="s">
        <v>416</v>
      </c>
      <c r="O5551" s="2" t="s">
        <v>70</v>
      </c>
    </row>
    <row r="5552" spans="1:15">
      <c r="A5552" s="42">
        <v>40196</v>
      </c>
      <c r="B5552" s="42">
        <v>51153</v>
      </c>
      <c r="C5552" s="130">
        <v>360</v>
      </c>
      <c r="D5552" s="43">
        <v>8.5600000000000009E-2</v>
      </c>
      <c r="E5552" s="43">
        <v>7.9100000000000004E-2</v>
      </c>
      <c r="F5552" s="44">
        <v>150000</v>
      </c>
      <c r="G5552" s="44">
        <v>150000</v>
      </c>
      <c r="H5552" s="44">
        <v>66287.789999999994</v>
      </c>
      <c r="I5552" s="44">
        <v>90000</v>
      </c>
      <c r="J5552" s="68">
        <f t="shared" si="258"/>
        <v>0.44191859999999994</v>
      </c>
      <c r="K5552" s="43">
        <f t="shared" si="259"/>
        <v>0.6</v>
      </c>
      <c r="L5552" s="41" t="str">
        <f t="shared" si="260"/>
        <v>AA</v>
      </c>
      <c r="M5552" s="41" t="s">
        <v>1399</v>
      </c>
      <c r="N5552" s="41" t="s">
        <v>416</v>
      </c>
      <c r="O5552" s="41" t="s">
        <v>70</v>
      </c>
    </row>
    <row r="5553" spans="1:15">
      <c r="A5553" s="38">
        <v>40773</v>
      </c>
      <c r="B5553" s="38">
        <v>51731</v>
      </c>
      <c r="C5553" s="131">
        <v>360</v>
      </c>
      <c r="D5553" s="39">
        <v>8.5600000000000009E-2</v>
      </c>
      <c r="E5553" s="39">
        <v>7.9100000000000004E-2</v>
      </c>
      <c r="F5553" s="40">
        <v>133100</v>
      </c>
      <c r="G5553" s="40">
        <v>133100</v>
      </c>
      <c r="H5553" s="40">
        <v>72062.83</v>
      </c>
      <c r="I5553" s="40">
        <v>79999.990000000005</v>
      </c>
      <c r="J5553" s="67">
        <f t="shared" si="258"/>
        <v>0.5414187077385425</v>
      </c>
      <c r="K5553" s="39">
        <f t="shared" si="259"/>
        <v>0.60105176558978213</v>
      </c>
      <c r="L5553" s="2" t="str">
        <f t="shared" si="260"/>
        <v>AA</v>
      </c>
      <c r="M5553" s="2" t="s">
        <v>495</v>
      </c>
      <c r="N5553" s="2" t="s">
        <v>424</v>
      </c>
      <c r="O5553" s="2" t="s">
        <v>70</v>
      </c>
    </row>
    <row r="5554" spans="1:15">
      <c r="A5554" s="38">
        <v>40842</v>
      </c>
      <c r="B5554" s="38">
        <v>51800</v>
      </c>
      <c r="C5554" s="131">
        <v>360</v>
      </c>
      <c r="D5554" s="39">
        <v>8.5600000000000009E-2</v>
      </c>
      <c r="E5554" s="39">
        <v>7.9100000000000004E-2</v>
      </c>
      <c r="F5554" s="40">
        <v>120000</v>
      </c>
      <c r="G5554" s="40">
        <v>120000</v>
      </c>
      <c r="H5554" s="40">
        <v>66516.39</v>
      </c>
      <c r="I5554" s="40">
        <v>72126.87</v>
      </c>
      <c r="J5554" s="67">
        <f t="shared" si="258"/>
        <v>0.55430325000000003</v>
      </c>
      <c r="K5554" s="39">
        <f t="shared" si="259"/>
        <v>0.60105724999999999</v>
      </c>
      <c r="L5554" s="2" t="str">
        <f t="shared" si="260"/>
        <v>AA</v>
      </c>
      <c r="M5554" s="2" t="s">
        <v>550</v>
      </c>
      <c r="N5554" s="2" t="s">
        <v>421</v>
      </c>
      <c r="O5554" s="2" t="s">
        <v>70</v>
      </c>
    </row>
    <row r="5555" spans="1:15">
      <c r="A5555" s="38">
        <v>40534</v>
      </c>
      <c r="B5555" s="38">
        <v>51492</v>
      </c>
      <c r="C5555" s="131">
        <v>360</v>
      </c>
      <c r="D5555" s="39">
        <v>8.5600000000000009E-2</v>
      </c>
      <c r="E5555" s="39">
        <v>7.9100000000000004E-2</v>
      </c>
      <c r="F5555" s="40">
        <v>115000</v>
      </c>
      <c r="G5555" s="40">
        <v>115000</v>
      </c>
      <c r="H5555" s="40">
        <v>61244.85</v>
      </c>
      <c r="I5555" s="40">
        <v>69199.990000000005</v>
      </c>
      <c r="J5555" s="67">
        <f t="shared" si="258"/>
        <v>0.53256391304347828</v>
      </c>
      <c r="K5555" s="39">
        <f t="shared" si="259"/>
        <v>0.6017390434782609</v>
      </c>
      <c r="L5555" s="2" t="str">
        <f t="shared" si="260"/>
        <v>AA</v>
      </c>
      <c r="M5555" s="2" t="s">
        <v>992</v>
      </c>
      <c r="N5555" s="2" t="s">
        <v>422</v>
      </c>
      <c r="O5555" s="2" t="s">
        <v>70</v>
      </c>
    </row>
    <row r="5556" spans="1:15">
      <c r="A5556" s="42">
        <v>40625</v>
      </c>
      <c r="B5556" s="42">
        <v>51583</v>
      </c>
      <c r="C5556" s="130">
        <v>360</v>
      </c>
      <c r="D5556" s="43">
        <v>8.5600000000000009E-2</v>
      </c>
      <c r="E5556" s="43">
        <v>7.9100000000000004E-2</v>
      </c>
      <c r="F5556" s="44">
        <v>120000</v>
      </c>
      <c r="G5556" s="44">
        <v>120000</v>
      </c>
      <c r="H5556" s="44">
        <v>64922.38</v>
      </c>
      <c r="I5556" s="44">
        <v>72225</v>
      </c>
      <c r="J5556" s="68">
        <f t="shared" si="258"/>
        <v>0.54101983333333337</v>
      </c>
      <c r="K5556" s="43">
        <f t="shared" si="259"/>
        <v>0.60187500000000005</v>
      </c>
      <c r="L5556" s="41" t="str">
        <f t="shared" si="260"/>
        <v>AA</v>
      </c>
      <c r="M5556" s="41" t="s">
        <v>904</v>
      </c>
      <c r="N5556" s="41" t="s">
        <v>435</v>
      </c>
      <c r="O5556" s="41" t="s">
        <v>70</v>
      </c>
    </row>
    <row r="5557" spans="1:15">
      <c r="A5557" s="42">
        <v>40639</v>
      </c>
      <c r="B5557" s="42">
        <v>47944</v>
      </c>
      <c r="C5557" s="130">
        <v>240</v>
      </c>
      <c r="D5557" s="43">
        <v>8.5600000000000009E-2</v>
      </c>
      <c r="E5557" s="43">
        <v>8.5600000000000009E-2</v>
      </c>
      <c r="F5557" s="44">
        <v>149500</v>
      </c>
      <c r="G5557" s="44">
        <v>149500</v>
      </c>
      <c r="H5557" s="44">
        <v>74661.850000000006</v>
      </c>
      <c r="I5557" s="44">
        <v>89999.99</v>
      </c>
      <c r="J5557" s="68">
        <f t="shared" si="258"/>
        <v>0.4994103678929766</v>
      </c>
      <c r="K5557" s="43">
        <f t="shared" si="259"/>
        <v>0.60200662207357858</v>
      </c>
      <c r="L5557" s="41" t="str">
        <f t="shared" si="260"/>
        <v>AA</v>
      </c>
      <c r="M5557" s="41" t="s">
        <v>475</v>
      </c>
      <c r="N5557" s="41" t="s">
        <v>427</v>
      </c>
      <c r="O5557" s="41" t="s">
        <v>70</v>
      </c>
    </row>
    <row r="5558" spans="1:15">
      <c r="A5558" s="38">
        <v>40220</v>
      </c>
      <c r="B5558" s="38">
        <v>51177</v>
      </c>
      <c r="C5558" s="131">
        <v>360</v>
      </c>
      <c r="D5558" s="39">
        <v>8.5600000000000009E-2</v>
      </c>
      <c r="E5558" s="39">
        <v>7.9100000000000004E-2</v>
      </c>
      <c r="F5558" s="40">
        <v>108000</v>
      </c>
      <c r="G5558" s="40">
        <v>108000</v>
      </c>
      <c r="H5558" s="40">
        <v>56144.5</v>
      </c>
      <c r="I5558" s="40">
        <v>65017.06</v>
      </c>
      <c r="J5558" s="67">
        <f t="shared" si="258"/>
        <v>0.51985648148148145</v>
      </c>
      <c r="K5558" s="39">
        <f t="shared" si="259"/>
        <v>0.60200981481481475</v>
      </c>
      <c r="L5558" s="2" t="str">
        <f t="shared" si="260"/>
        <v>AA</v>
      </c>
      <c r="M5558" s="2" t="s">
        <v>461</v>
      </c>
      <c r="N5558" s="2" t="s">
        <v>416</v>
      </c>
      <c r="O5558" s="2" t="s">
        <v>70</v>
      </c>
    </row>
    <row r="5559" spans="1:15">
      <c r="A5559" s="42">
        <v>40534</v>
      </c>
      <c r="B5559" s="42">
        <v>46926</v>
      </c>
      <c r="C5559" s="130">
        <v>210</v>
      </c>
      <c r="D5559" s="43">
        <v>8.5600000000000009E-2</v>
      </c>
      <c r="E5559" s="43">
        <v>7.9100000000000004E-2</v>
      </c>
      <c r="F5559" s="44">
        <v>130000</v>
      </c>
      <c r="G5559" s="44">
        <v>130000</v>
      </c>
      <c r="H5559" s="44">
        <v>61337.87</v>
      </c>
      <c r="I5559" s="44">
        <v>78297.990000000005</v>
      </c>
      <c r="J5559" s="68">
        <f t="shared" si="258"/>
        <v>0.47182976923076925</v>
      </c>
      <c r="K5559" s="43">
        <f t="shared" si="259"/>
        <v>0.60229223076923077</v>
      </c>
      <c r="L5559" s="41" t="str">
        <f t="shared" si="260"/>
        <v>AA</v>
      </c>
      <c r="M5559" s="41" t="s">
        <v>549</v>
      </c>
      <c r="N5559" s="41" t="s">
        <v>427</v>
      </c>
      <c r="O5559" s="41" t="s">
        <v>70</v>
      </c>
    </row>
    <row r="5560" spans="1:15">
      <c r="A5560" s="42">
        <v>40114</v>
      </c>
      <c r="B5560" s="42">
        <v>51071</v>
      </c>
      <c r="C5560" s="130">
        <v>360</v>
      </c>
      <c r="D5560" s="43">
        <v>8.5600000000000009E-2</v>
      </c>
      <c r="E5560" s="43">
        <v>7.9100000000000004E-2</v>
      </c>
      <c r="F5560" s="44">
        <v>94472.4</v>
      </c>
      <c r="G5560" s="44">
        <v>94472.4</v>
      </c>
      <c r="H5560" s="44">
        <v>51208.28</v>
      </c>
      <c r="I5560" s="44">
        <v>56955.55</v>
      </c>
      <c r="J5560" s="68">
        <f t="shared" si="258"/>
        <v>0.54204487236483889</v>
      </c>
      <c r="K5560" s="43">
        <f t="shared" si="259"/>
        <v>0.60288031213349091</v>
      </c>
      <c r="L5560" s="41" t="str">
        <f t="shared" si="260"/>
        <v>AA</v>
      </c>
      <c r="M5560" s="41" t="s">
        <v>787</v>
      </c>
      <c r="N5560" s="41" t="s">
        <v>422</v>
      </c>
      <c r="O5560" s="41" t="s">
        <v>70</v>
      </c>
    </row>
    <row r="5561" spans="1:15">
      <c r="A5561" s="38">
        <v>40689</v>
      </c>
      <c r="B5561" s="38">
        <v>51282</v>
      </c>
      <c r="C5561" s="131">
        <v>348</v>
      </c>
      <c r="D5561" s="39">
        <v>8.5600000000000009E-2</v>
      </c>
      <c r="E5561" s="39">
        <v>8.09E-2</v>
      </c>
      <c r="F5561" s="40">
        <v>105500</v>
      </c>
      <c r="G5561" s="40">
        <v>105500</v>
      </c>
      <c r="H5561" s="40">
        <v>56739.64</v>
      </c>
      <c r="I5561" s="40">
        <v>63628.1</v>
      </c>
      <c r="J5561" s="67">
        <f t="shared" si="258"/>
        <v>0.5378164928909952</v>
      </c>
      <c r="K5561" s="39">
        <f t="shared" si="259"/>
        <v>0.60310995260663502</v>
      </c>
      <c r="L5561" s="2" t="str">
        <f t="shared" si="260"/>
        <v>AA</v>
      </c>
      <c r="M5561" s="2" t="s">
        <v>1671</v>
      </c>
      <c r="N5561" s="2" t="s">
        <v>438</v>
      </c>
      <c r="O5561" s="2" t="s">
        <v>70</v>
      </c>
    </row>
    <row r="5562" spans="1:15">
      <c r="A5562" s="42">
        <v>40297</v>
      </c>
      <c r="B5562" s="42">
        <v>49916</v>
      </c>
      <c r="C5562" s="130">
        <v>316</v>
      </c>
      <c r="D5562" s="43">
        <v>8.5600000000000009E-2</v>
      </c>
      <c r="E5562" s="43">
        <v>7.9100000000000004E-2</v>
      </c>
      <c r="F5562" s="44">
        <v>132000</v>
      </c>
      <c r="G5562" s="44">
        <v>132000</v>
      </c>
      <c r="H5562" s="44">
        <v>67377.8</v>
      </c>
      <c r="I5562" s="44">
        <v>79614.31</v>
      </c>
      <c r="J5562" s="68">
        <f t="shared" si="258"/>
        <v>0.51043787878787883</v>
      </c>
      <c r="K5562" s="43">
        <f t="shared" si="259"/>
        <v>0.60313871212121206</v>
      </c>
      <c r="L5562" s="41" t="str">
        <f t="shared" si="260"/>
        <v>AA</v>
      </c>
      <c r="M5562" s="41" t="s">
        <v>467</v>
      </c>
      <c r="N5562" s="41" t="s">
        <v>425</v>
      </c>
      <c r="O5562" s="41" t="s">
        <v>70</v>
      </c>
    </row>
    <row r="5563" spans="1:15">
      <c r="A5563" s="38">
        <v>40345</v>
      </c>
      <c r="B5563" s="38">
        <v>51303</v>
      </c>
      <c r="C5563" s="131">
        <v>360</v>
      </c>
      <c r="D5563" s="39">
        <v>8.5600000000000009E-2</v>
      </c>
      <c r="E5563" s="39">
        <v>7.9100000000000004E-2</v>
      </c>
      <c r="F5563" s="40">
        <v>116000</v>
      </c>
      <c r="G5563" s="40">
        <v>116000</v>
      </c>
      <c r="H5563" s="40">
        <v>62008.43</v>
      </c>
      <c r="I5563" s="40">
        <v>70000</v>
      </c>
      <c r="J5563" s="67">
        <f t="shared" si="258"/>
        <v>0.53455543103448278</v>
      </c>
      <c r="K5563" s="39">
        <f t="shared" si="259"/>
        <v>0.60344827586206895</v>
      </c>
      <c r="L5563" s="2" t="str">
        <f t="shared" si="260"/>
        <v>AA</v>
      </c>
      <c r="M5563" s="2" t="s">
        <v>1639</v>
      </c>
      <c r="N5563" s="2" t="s">
        <v>417</v>
      </c>
      <c r="O5563" s="2" t="s">
        <v>70</v>
      </c>
    </row>
    <row r="5564" spans="1:15">
      <c r="A5564" s="42">
        <v>40771</v>
      </c>
      <c r="B5564" s="42">
        <v>51729</v>
      </c>
      <c r="C5564" s="130">
        <v>360</v>
      </c>
      <c r="D5564" s="43">
        <v>8.5600000000000009E-2</v>
      </c>
      <c r="E5564" s="43">
        <v>8.5600000000000009E-2</v>
      </c>
      <c r="F5564" s="44">
        <v>95000</v>
      </c>
      <c r="G5564" s="44">
        <v>95000</v>
      </c>
      <c r="H5564" s="44">
        <v>51664.27</v>
      </c>
      <c r="I5564" s="44">
        <v>57335.99</v>
      </c>
      <c r="J5564" s="68">
        <f t="shared" si="258"/>
        <v>0.54383442105263158</v>
      </c>
      <c r="K5564" s="43">
        <f t="shared" si="259"/>
        <v>0.60353673684210529</v>
      </c>
      <c r="L5564" s="41" t="str">
        <f t="shared" si="260"/>
        <v>AA</v>
      </c>
      <c r="M5564" s="41" t="s">
        <v>863</v>
      </c>
      <c r="N5564" s="41" t="s">
        <v>437</v>
      </c>
      <c r="O5564" s="41" t="s">
        <v>70</v>
      </c>
    </row>
    <row r="5565" spans="1:15">
      <c r="A5565" s="42">
        <v>40723</v>
      </c>
      <c r="B5565" s="42">
        <v>51681</v>
      </c>
      <c r="C5565" s="130">
        <v>360</v>
      </c>
      <c r="D5565" s="43">
        <v>8.5600000000000009E-2</v>
      </c>
      <c r="E5565" s="43">
        <v>7.9100000000000004E-2</v>
      </c>
      <c r="F5565" s="44">
        <v>144000</v>
      </c>
      <c r="G5565" s="44">
        <v>144000</v>
      </c>
      <c r="H5565" s="44">
        <v>79122.880000000005</v>
      </c>
      <c r="I5565" s="44">
        <v>86925.68</v>
      </c>
      <c r="J5565" s="68">
        <f t="shared" si="258"/>
        <v>0.54946444444444442</v>
      </c>
      <c r="K5565" s="43">
        <f t="shared" si="259"/>
        <v>0.60365055555555547</v>
      </c>
      <c r="L5565" s="41" t="str">
        <f t="shared" si="260"/>
        <v>AA</v>
      </c>
      <c r="M5565" s="41" t="s">
        <v>481</v>
      </c>
      <c r="N5565" s="41" t="s">
        <v>417</v>
      </c>
      <c r="O5565" s="41" t="s">
        <v>70</v>
      </c>
    </row>
    <row r="5566" spans="1:15">
      <c r="A5566" s="42">
        <v>40408</v>
      </c>
      <c r="B5566" s="42">
        <v>51366</v>
      </c>
      <c r="C5566" s="130">
        <v>360</v>
      </c>
      <c r="D5566" s="43">
        <v>8.5600000000000009E-2</v>
      </c>
      <c r="E5566" s="43">
        <v>7.9100000000000004E-2</v>
      </c>
      <c r="F5566" s="44">
        <v>126255.67</v>
      </c>
      <c r="G5566" s="44">
        <v>126255.67</v>
      </c>
      <c r="H5566" s="44">
        <v>68025.600000000006</v>
      </c>
      <c r="I5566" s="44">
        <v>76255.67</v>
      </c>
      <c r="J5566" s="68">
        <f t="shared" si="258"/>
        <v>0.53879243601495286</v>
      </c>
      <c r="K5566" s="43">
        <f t="shared" si="259"/>
        <v>0.60397818173235307</v>
      </c>
      <c r="L5566" s="41" t="str">
        <f t="shared" si="260"/>
        <v>AA</v>
      </c>
      <c r="M5566" s="41" t="s">
        <v>521</v>
      </c>
      <c r="N5566" s="41" t="s">
        <v>417</v>
      </c>
      <c r="O5566" s="41" t="s">
        <v>70</v>
      </c>
    </row>
    <row r="5567" spans="1:15">
      <c r="A5567" s="42">
        <v>40298</v>
      </c>
      <c r="B5567" s="42">
        <v>47603</v>
      </c>
      <c r="C5567" s="130">
        <v>240</v>
      </c>
      <c r="D5567" s="43">
        <v>8.5600000000000009E-2</v>
      </c>
      <c r="E5567" s="43">
        <v>7.9100000000000004E-2</v>
      </c>
      <c r="F5567" s="44">
        <v>80159</v>
      </c>
      <c r="G5567" s="44">
        <v>80159</v>
      </c>
      <c r="H5567" s="44">
        <v>38008.769999999997</v>
      </c>
      <c r="I5567" s="44">
        <v>48474.15</v>
      </c>
      <c r="J5567" s="68">
        <f t="shared" si="258"/>
        <v>0.47416721765491082</v>
      </c>
      <c r="K5567" s="43">
        <f t="shared" si="259"/>
        <v>0.60472498409411302</v>
      </c>
      <c r="L5567" s="41" t="str">
        <f t="shared" si="260"/>
        <v>AA</v>
      </c>
      <c r="M5567" s="41" t="s">
        <v>454</v>
      </c>
      <c r="N5567" s="41" t="s">
        <v>416</v>
      </c>
      <c r="O5567" s="41" t="s">
        <v>70</v>
      </c>
    </row>
    <row r="5568" spans="1:15">
      <c r="A5568" s="42">
        <v>40085</v>
      </c>
      <c r="B5568" s="42">
        <v>44498</v>
      </c>
      <c r="C5568" s="130">
        <v>145</v>
      </c>
      <c r="D5568" s="43">
        <v>8.5600000000000009E-2</v>
      </c>
      <c r="E5568" s="43">
        <v>8.5600000000000009E-2</v>
      </c>
      <c r="F5568" s="44">
        <v>90000</v>
      </c>
      <c r="G5568" s="44">
        <v>90000</v>
      </c>
      <c r="H5568" s="44">
        <v>32437.759999999998</v>
      </c>
      <c r="I5568" s="44">
        <v>54452.959999999999</v>
      </c>
      <c r="J5568" s="68">
        <f t="shared" si="258"/>
        <v>0.36041955555555555</v>
      </c>
      <c r="K5568" s="43">
        <f t="shared" si="259"/>
        <v>0.60503288888888884</v>
      </c>
      <c r="L5568" s="41" t="str">
        <f t="shared" si="260"/>
        <v>AA</v>
      </c>
      <c r="M5568" s="41" t="s">
        <v>572</v>
      </c>
      <c r="N5568" s="41" t="s">
        <v>417</v>
      </c>
      <c r="O5568" s="41" t="s">
        <v>70</v>
      </c>
    </row>
    <row r="5569" spans="1:15">
      <c r="A5569" s="38">
        <v>40288</v>
      </c>
      <c r="B5569" s="38">
        <v>43941</v>
      </c>
      <c r="C5569" s="131">
        <v>120</v>
      </c>
      <c r="D5569" s="39">
        <v>8.5600000000000009E-2</v>
      </c>
      <c r="E5569" s="39">
        <v>7.9100000000000004E-2</v>
      </c>
      <c r="F5569" s="40">
        <v>130000</v>
      </c>
      <c r="G5569" s="40">
        <v>130000</v>
      </c>
      <c r="H5569" s="40">
        <v>42130.02</v>
      </c>
      <c r="I5569" s="40">
        <v>78656.990000000005</v>
      </c>
      <c r="J5569" s="67">
        <f t="shared" si="258"/>
        <v>0.32407707692307691</v>
      </c>
      <c r="K5569" s="39">
        <f t="shared" si="259"/>
        <v>0.60505376923076926</v>
      </c>
      <c r="L5569" s="2" t="str">
        <f t="shared" si="260"/>
        <v>AA</v>
      </c>
      <c r="M5569" s="2" t="s">
        <v>585</v>
      </c>
      <c r="N5569" s="2" t="s">
        <v>423</v>
      </c>
      <c r="O5569" s="2" t="s">
        <v>70</v>
      </c>
    </row>
    <row r="5570" spans="1:15">
      <c r="A5570" s="42">
        <v>40618</v>
      </c>
      <c r="B5570" s="42">
        <v>51576</v>
      </c>
      <c r="C5570" s="130">
        <v>360</v>
      </c>
      <c r="D5570" s="43">
        <v>8.5600000000000009E-2</v>
      </c>
      <c r="E5570" s="43">
        <v>8.09E-2</v>
      </c>
      <c r="F5570" s="44">
        <v>114000</v>
      </c>
      <c r="G5570" s="44">
        <v>114000</v>
      </c>
      <c r="H5570" s="44">
        <v>61641</v>
      </c>
      <c r="I5570" s="44">
        <v>69058.92</v>
      </c>
      <c r="J5570" s="68">
        <f t="shared" si="258"/>
        <v>0.54071052631578942</v>
      </c>
      <c r="K5570" s="43">
        <f t="shared" si="259"/>
        <v>0.60577999999999999</v>
      </c>
      <c r="L5570" s="41" t="str">
        <f t="shared" si="260"/>
        <v>AA</v>
      </c>
      <c r="M5570" s="41" t="s">
        <v>732</v>
      </c>
      <c r="N5570" s="41" t="s">
        <v>424</v>
      </c>
      <c r="O5570" s="41" t="s">
        <v>70</v>
      </c>
    </row>
    <row r="5571" spans="1:15">
      <c r="A5571" s="38">
        <v>40578</v>
      </c>
      <c r="B5571" s="38">
        <v>51536</v>
      </c>
      <c r="C5571" s="131">
        <v>360</v>
      </c>
      <c r="D5571" s="39">
        <v>8.5600000000000009E-2</v>
      </c>
      <c r="E5571" s="39">
        <v>7.9100000000000004E-2</v>
      </c>
      <c r="F5571" s="40">
        <v>75000</v>
      </c>
      <c r="G5571" s="40">
        <v>75000</v>
      </c>
      <c r="H5571" s="40">
        <v>40539.279999999999</v>
      </c>
      <c r="I5571" s="40">
        <v>45499.99</v>
      </c>
      <c r="J5571" s="67">
        <f t="shared" ref="J5571:J5634" si="261">H5571/G5571</f>
        <v>0.54052373333333337</v>
      </c>
      <c r="K5571" s="39">
        <f t="shared" ref="K5571:K5634" si="262">I5571/G5571</f>
        <v>0.60666653333333331</v>
      </c>
      <c r="L5571" s="2" t="str">
        <f t="shared" ref="L5571:L5634" si="263">IF(J5571&lt;=65%,"AA",IF(J5571&lt;=75%,"A",IF(J5571&lt;=85%,"B","C")))</f>
        <v>AA</v>
      </c>
      <c r="M5571" s="2" t="s">
        <v>1000</v>
      </c>
      <c r="N5571" s="2" t="s">
        <v>424</v>
      </c>
      <c r="O5571" s="2" t="s">
        <v>70</v>
      </c>
    </row>
    <row r="5572" spans="1:15">
      <c r="A5572" s="38">
        <v>40322</v>
      </c>
      <c r="B5572" s="38">
        <v>46958</v>
      </c>
      <c r="C5572" s="131">
        <v>218</v>
      </c>
      <c r="D5572" s="39">
        <v>8.5600000000000009E-2</v>
      </c>
      <c r="E5572" s="39">
        <v>7.9100000000000004E-2</v>
      </c>
      <c r="F5572" s="40">
        <v>150000</v>
      </c>
      <c r="G5572" s="40">
        <v>150000</v>
      </c>
      <c r="H5572" s="40">
        <v>67632.509999999995</v>
      </c>
      <c r="I5572" s="40">
        <v>91083.87</v>
      </c>
      <c r="J5572" s="67">
        <f t="shared" si="261"/>
        <v>0.45088339999999999</v>
      </c>
      <c r="K5572" s="39">
        <f t="shared" si="262"/>
        <v>0.60722579999999993</v>
      </c>
      <c r="L5572" s="2" t="str">
        <f t="shared" si="263"/>
        <v>AA</v>
      </c>
      <c r="M5572" s="2" t="s">
        <v>555</v>
      </c>
      <c r="N5572" s="2" t="s">
        <v>434</v>
      </c>
      <c r="O5572" s="2" t="s">
        <v>70</v>
      </c>
    </row>
    <row r="5573" spans="1:15">
      <c r="A5573" s="42">
        <v>40072</v>
      </c>
      <c r="B5573" s="42">
        <v>43724</v>
      </c>
      <c r="C5573" s="130">
        <v>120</v>
      </c>
      <c r="D5573" s="43">
        <v>8.5600000000000009E-2</v>
      </c>
      <c r="E5573" s="43">
        <v>7.9100000000000004E-2</v>
      </c>
      <c r="F5573" s="44">
        <v>130000</v>
      </c>
      <c r="G5573" s="44">
        <v>130000</v>
      </c>
      <c r="H5573" s="44">
        <v>45521.279999999999</v>
      </c>
      <c r="I5573" s="44">
        <v>79000</v>
      </c>
      <c r="J5573" s="68">
        <f t="shared" si="261"/>
        <v>0.35016369230769229</v>
      </c>
      <c r="K5573" s="43">
        <f t="shared" si="262"/>
        <v>0.60769230769230764</v>
      </c>
      <c r="L5573" s="41" t="str">
        <f t="shared" si="263"/>
        <v>AA</v>
      </c>
      <c r="M5573" s="41" t="s">
        <v>1121</v>
      </c>
      <c r="N5573" s="41" t="s">
        <v>424</v>
      </c>
      <c r="O5573" s="41" t="s">
        <v>70</v>
      </c>
    </row>
    <row r="5574" spans="1:15">
      <c r="A5574" s="38">
        <v>40137</v>
      </c>
      <c r="B5574" s="38">
        <v>45616</v>
      </c>
      <c r="C5574" s="131">
        <v>180</v>
      </c>
      <c r="D5574" s="39">
        <v>8.5600000000000009E-2</v>
      </c>
      <c r="E5574" s="39">
        <v>7.9100000000000004E-2</v>
      </c>
      <c r="F5574" s="40">
        <v>74000</v>
      </c>
      <c r="G5574" s="40">
        <v>74000</v>
      </c>
      <c r="H5574" s="40">
        <v>30301.85</v>
      </c>
      <c r="I5574" s="40">
        <v>44999.99</v>
      </c>
      <c r="J5574" s="67">
        <f t="shared" si="261"/>
        <v>0.40948445945945944</v>
      </c>
      <c r="K5574" s="39">
        <f t="shared" si="262"/>
        <v>0.60810797297297292</v>
      </c>
      <c r="L5574" s="2" t="str">
        <f t="shared" si="263"/>
        <v>AA</v>
      </c>
      <c r="M5574" s="2" t="s">
        <v>1092</v>
      </c>
      <c r="N5574" s="2" t="s">
        <v>416</v>
      </c>
      <c r="O5574" s="2" t="s">
        <v>70</v>
      </c>
    </row>
    <row r="5575" spans="1:15">
      <c r="A5575" s="42">
        <v>40582</v>
      </c>
      <c r="B5575" s="42">
        <v>44204</v>
      </c>
      <c r="C5575" s="130">
        <v>119</v>
      </c>
      <c r="D5575" s="43">
        <v>8.5600000000000009E-2</v>
      </c>
      <c r="E5575" s="43">
        <v>7.9100000000000004E-2</v>
      </c>
      <c r="F5575" s="44">
        <v>143000</v>
      </c>
      <c r="G5575" s="44">
        <v>143000</v>
      </c>
      <c r="H5575" s="44">
        <v>53304.46</v>
      </c>
      <c r="I5575" s="44">
        <v>86999.99</v>
      </c>
      <c r="J5575" s="68">
        <f t="shared" si="261"/>
        <v>0.37275846153846154</v>
      </c>
      <c r="K5575" s="43">
        <f t="shared" si="262"/>
        <v>0.60839153846153848</v>
      </c>
      <c r="L5575" s="41" t="str">
        <f t="shared" si="263"/>
        <v>AA</v>
      </c>
      <c r="M5575" s="41" t="s">
        <v>457</v>
      </c>
      <c r="N5575" s="41" t="s">
        <v>419</v>
      </c>
      <c r="O5575" s="41" t="s">
        <v>70</v>
      </c>
    </row>
    <row r="5576" spans="1:15">
      <c r="A5576" s="38">
        <v>40282</v>
      </c>
      <c r="B5576" s="38">
        <v>51240</v>
      </c>
      <c r="C5576" s="131">
        <v>360</v>
      </c>
      <c r="D5576" s="39">
        <v>8.5600000000000009E-2</v>
      </c>
      <c r="E5576" s="39">
        <v>7.9100000000000004E-2</v>
      </c>
      <c r="F5576" s="40">
        <v>95000</v>
      </c>
      <c r="G5576" s="40">
        <v>95000</v>
      </c>
      <c r="H5576" s="40">
        <v>51190.68</v>
      </c>
      <c r="I5576" s="40">
        <v>57800</v>
      </c>
      <c r="J5576" s="67">
        <f t="shared" si="261"/>
        <v>0.53884926315789472</v>
      </c>
      <c r="K5576" s="39">
        <f t="shared" si="262"/>
        <v>0.60842105263157897</v>
      </c>
      <c r="L5576" s="2" t="str">
        <f t="shared" si="263"/>
        <v>AA</v>
      </c>
      <c r="M5576" s="2" t="s">
        <v>1003</v>
      </c>
      <c r="N5576" s="2" t="s">
        <v>417</v>
      </c>
      <c r="O5576" s="2" t="s">
        <v>70</v>
      </c>
    </row>
    <row r="5577" spans="1:15">
      <c r="A5577" s="38">
        <v>40035</v>
      </c>
      <c r="B5577" s="38">
        <v>45056</v>
      </c>
      <c r="C5577" s="131">
        <v>165</v>
      </c>
      <c r="D5577" s="39">
        <v>8.5600000000000009E-2</v>
      </c>
      <c r="E5577" s="39">
        <v>7.9100000000000004E-2</v>
      </c>
      <c r="F5577" s="40">
        <v>115000</v>
      </c>
      <c r="G5577" s="40">
        <v>115000</v>
      </c>
      <c r="H5577" s="40">
        <v>43801.83</v>
      </c>
      <c r="I5577" s="40">
        <v>70000</v>
      </c>
      <c r="J5577" s="67">
        <f t="shared" si="261"/>
        <v>0.3808854782608696</v>
      </c>
      <c r="K5577" s="39">
        <f t="shared" si="262"/>
        <v>0.60869565217391308</v>
      </c>
      <c r="L5577" s="2" t="str">
        <f t="shared" si="263"/>
        <v>AA</v>
      </c>
      <c r="M5577" s="2" t="s">
        <v>789</v>
      </c>
      <c r="N5577" s="2" t="s">
        <v>416</v>
      </c>
      <c r="O5577" s="2" t="s">
        <v>70</v>
      </c>
    </row>
    <row r="5578" spans="1:15">
      <c r="A5578" s="38">
        <v>40382</v>
      </c>
      <c r="B5578" s="38">
        <v>47080</v>
      </c>
      <c r="C5578" s="131">
        <v>220</v>
      </c>
      <c r="D5578" s="39">
        <v>8.5600000000000009E-2</v>
      </c>
      <c r="E5578" s="39">
        <v>7.9100000000000004E-2</v>
      </c>
      <c r="F5578" s="40">
        <v>128913</v>
      </c>
      <c r="G5578" s="40">
        <v>128913</v>
      </c>
      <c r="H5578" s="40">
        <v>65323.06</v>
      </c>
      <c r="I5578" s="40">
        <v>78500</v>
      </c>
      <c r="J5578" s="67">
        <f t="shared" si="261"/>
        <v>0.50672205285735339</v>
      </c>
      <c r="K5578" s="39">
        <f t="shared" si="262"/>
        <v>0.60893781077160569</v>
      </c>
      <c r="L5578" s="2" t="str">
        <f t="shared" si="263"/>
        <v>AA</v>
      </c>
      <c r="M5578" s="2" t="s">
        <v>740</v>
      </c>
      <c r="N5578" s="2" t="s">
        <v>417</v>
      </c>
      <c r="O5578" s="2" t="s">
        <v>70</v>
      </c>
    </row>
    <row r="5579" spans="1:15">
      <c r="A5579" s="38">
        <v>40298</v>
      </c>
      <c r="B5579" s="38">
        <v>43585</v>
      </c>
      <c r="C5579" s="131">
        <v>108</v>
      </c>
      <c r="D5579" s="39">
        <v>8.5600000000000009E-2</v>
      </c>
      <c r="E5579" s="39">
        <v>7.9100000000000004E-2</v>
      </c>
      <c r="F5579" s="40">
        <v>132000</v>
      </c>
      <c r="G5579" s="40">
        <v>132000</v>
      </c>
      <c r="H5579" s="40">
        <v>44127.95</v>
      </c>
      <c r="I5579" s="40">
        <v>80429.119999999995</v>
      </c>
      <c r="J5579" s="67">
        <f t="shared" si="261"/>
        <v>0.33430265151515148</v>
      </c>
      <c r="K5579" s="39">
        <f t="shared" si="262"/>
        <v>0.60931151515151516</v>
      </c>
      <c r="L5579" s="2" t="str">
        <f t="shared" si="263"/>
        <v>AA</v>
      </c>
      <c r="M5579" s="2" t="s">
        <v>496</v>
      </c>
      <c r="N5579" s="2" t="s">
        <v>417</v>
      </c>
      <c r="O5579" s="2" t="s">
        <v>70</v>
      </c>
    </row>
    <row r="5580" spans="1:15">
      <c r="A5580" s="38">
        <v>40367</v>
      </c>
      <c r="B5580" s="38">
        <v>47672</v>
      </c>
      <c r="C5580" s="131">
        <v>240</v>
      </c>
      <c r="D5580" s="39">
        <v>8.5600000000000009E-2</v>
      </c>
      <c r="E5580" s="39">
        <v>7.9100000000000004E-2</v>
      </c>
      <c r="F5580" s="40">
        <v>147700</v>
      </c>
      <c r="G5580" s="40">
        <v>147700</v>
      </c>
      <c r="H5580" s="40">
        <v>76253.55</v>
      </c>
      <c r="I5580" s="40">
        <v>90000</v>
      </c>
      <c r="J5580" s="67">
        <f t="shared" si="261"/>
        <v>0.51627318889641172</v>
      </c>
      <c r="K5580" s="39">
        <f t="shared" si="262"/>
        <v>0.60934326337169942</v>
      </c>
      <c r="L5580" s="2" t="str">
        <f t="shared" si="263"/>
        <v>AA</v>
      </c>
      <c r="M5580" s="2" t="s">
        <v>601</v>
      </c>
      <c r="N5580" s="2" t="s">
        <v>435</v>
      </c>
      <c r="O5580" s="2" t="s">
        <v>70</v>
      </c>
    </row>
    <row r="5581" spans="1:15">
      <c r="A5581" s="38">
        <v>40707</v>
      </c>
      <c r="B5581" s="38">
        <v>51665</v>
      </c>
      <c r="C5581" s="131">
        <v>360</v>
      </c>
      <c r="D5581" s="39">
        <v>8.5600000000000009E-2</v>
      </c>
      <c r="E5581" s="39">
        <v>7.9100000000000004E-2</v>
      </c>
      <c r="F5581" s="40">
        <v>107400</v>
      </c>
      <c r="G5581" s="40">
        <v>107400</v>
      </c>
      <c r="H5581" s="40">
        <v>58860.959999999999</v>
      </c>
      <c r="I5581" s="40">
        <v>65499.99</v>
      </c>
      <c r="J5581" s="67">
        <f t="shared" si="261"/>
        <v>0.54805363128491624</v>
      </c>
      <c r="K5581" s="39">
        <f t="shared" si="262"/>
        <v>0.60986955307262569</v>
      </c>
      <c r="L5581" s="2" t="str">
        <f t="shared" si="263"/>
        <v>AA</v>
      </c>
      <c r="M5581" s="2" t="s">
        <v>464</v>
      </c>
      <c r="N5581" s="2" t="s">
        <v>424</v>
      </c>
      <c r="O5581" s="2" t="s">
        <v>70</v>
      </c>
    </row>
    <row r="5582" spans="1:15">
      <c r="A5582" s="38">
        <v>40291</v>
      </c>
      <c r="B5582" s="38">
        <v>43366</v>
      </c>
      <c r="C5582" s="131">
        <v>101</v>
      </c>
      <c r="D5582" s="39">
        <v>8.5600000000000009E-2</v>
      </c>
      <c r="E5582" s="39">
        <v>7.9100000000000004E-2</v>
      </c>
      <c r="F5582" s="40">
        <v>150000</v>
      </c>
      <c r="G5582" s="40">
        <v>150000</v>
      </c>
      <c r="H5582" s="40">
        <v>35351.35</v>
      </c>
      <c r="I5582" s="40">
        <v>91499.99</v>
      </c>
      <c r="J5582" s="67">
        <f t="shared" si="261"/>
        <v>0.23567566666666664</v>
      </c>
      <c r="K5582" s="39">
        <f t="shared" si="262"/>
        <v>0.60999993333333336</v>
      </c>
      <c r="L5582" s="2" t="str">
        <f t="shared" si="263"/>
        <v>AA</v>
      </c>
      <c r="M5582" s="2" t="s">
        <v>980</v>
      </c>
      <c r="N5582" s="2" t="s">
        <v>416</v>
      </c>
      <c r="O5582" s="2" t="s">
        <v>70</v>
      </c>
    </row>
    <row r="5583" spans="1:15">
      <c r="A5583" s="42">
        <v>40191</v>
      </c>
      <c r="B5583" s="42">
        <v>47496</v>
      </c>
      <c r="C5583" s="130">
        <v>240</v>
      </c>
      <c r="D5583" s="43">
        <v>8.5600000000000009E-2</v>
      </c>
      <c r="E5583" s="43">
        <v>8.09E-2</v>
      </c>
      <c r="F5583" s="44">
        <v>109800</v>
      </c>
      <c r="G5583" s="44">
        <v>109800</v>
      </c>
      <c r="H5583" s="44">
        <v>51772.35</v>
      </c>
      <c r="I5583" s="44">
        <v>66999.990000000005</v>
      </c>
      <c r="J5583" s="68">
        <f t="shared" si="261"/>
        <v>0.47151502732240436</v>
      </c>
      <c r="K5583" s="43">
        <f t="shared" si="262"/>
        <v>0.6102002732240438</v>
      </c>
      <c r="L5583" s="41" t="str">
        <f t="shared" si="263"/>
        <v>AA</v>
      </c>
      <c r="M5583" s="41" t="s">
        <v>457</v>
      </c>
      <c r="N5583" s="41" t="s">
        <v>419</v>
      </c>
      <c r="O5583" s="41" t="s">
        <v>70</v>
      </c>
    </row>
    <row r="5584" spans="1:15">
      <c r="A5584" s="42">
        <v>40420</v>
      </c>
      <c r="B5584" s="42">
        <v>49551</v>
      </c>
      <c r="C5584" s="130">
        <v>300</v>
      </c>
      <c r="D5584" s="43">
        <v>8.5600000000000009E-2</v>
      </c>
      <c r="E5584" s="43">
        <v>7.9100000000000004E-2</v>
      </c>
      <c r="F5584" s="44">
        <v>119000</v>
      </c>
      <c r="G5584" s="44">
        <v>119000</v>
      </c>
      <c r="H5584" s="44">
        <v>64932.59</v>
      </c>
      <c r="I5584" s="44">
        <v>72648.800000000003</v>
      </c>
      <c r="J5584" s="68">
        <f t="shared" si="261"/>
        <v>0.54565201680672271</v>
      </c>
      <c r="K5584" s="43">
        <f t="shared" si="262"/>
        <v>0.61049411764705885</v>
      </c>
      <c r="L5584" s="41" t="str">
        <f t="shared" si="263"/>
        <v>AA</v>
      </c>
      <c r="M5584" s="41" t="s">
        <v>505</v>
      </c>
      <c r="N5584" s="41" t="s">
        <v>424</v>
      </c>
      <c r="O5584" s="41" t="s">
        <v>70</v>
      </c>
    </row>
    <row r="5585" spans="1:15">
      <c r="A5585" s="38">
        <v>40267</v>
      </c>
      <c r="B5585" s="38">
        <v>51225</v>
      </c>
      <c r="C5585" s="131">
        <v>360</v>
      </c>
      <c r="D5585" s="39">
        <v>8.5600000000000009E-2</v>
      </c>
      <c r="E5585" s="39">
        <v>7.9100000000000004E-2</v>
      </c>
      <c r="F5585" s="40">
        <v>113000</v>
      </c>
      <c r="G5585" s="40">
        <v>113000</v>
      </c>
      <c r="H5585" s="40">
        <v>65289.98</v>
      </c>
      <c r="I5585" s="40">
        <v>69005.960000000006</v>
      </c>
      <c r="J5585" s="67">
        <f t="shared" si="261"/>
        <v>0.57778743362831864</v>
      </c>
      <c r="K5585" s="39">
        <f t="shared" si="262"/>
        <v>0.61067221238938063</v>
      </c>
      <c r="L5585" s="2" t="str">
        <f t="shared" si="263"/>
        <v>AA</v>
      </c>
      <c r="M5585" s="2" t="s">
        <v>649</v>
      </c>
      <c r="N5585" s="2" t="s">
        <v>417</v>
      </c>
      <c r="O5585" s="2" t="s">
        <v>70</v>
      </c>
    </row>
    <row r="5586" spans="1:15">
      <c r="A5586" s="38">
        <v>40157</v>
      </c>
      <c r="B5586" s="38">
        <v>42439</v>
      </c>
      <c r="C5586" s="131">
        <v>75</v>
      </c>
      <c r="D5586" s="39">
        <v>8.5600000000000009E-2</v>
      </c>
      <c r="E5586" s="39">
        <v>7.9100000000000004E-2</v>
      </c>
      <c r="F5586" s="40">
        <v>149321.60000000001</v>
      </c>
      <c r="G5586" s="40">
        <v>149321.60000000001</v>
      </c>
      <c r="H5586" s="40">
        <v>34135.08</v>
      </c>
      <c r="I5586" s="40">
        <v>91200</v>
      </c>
      <c r="J5586" s="67">
        <f t="shared" si="261"/>
        <v>0.22860108651394037</v>
      </c>
      <c r="K5586" s="39">
        <f t="shared" si="262"/>
        <v>0.61076227417868545</v>
      </c>
      <c r="L5586" s="2" t="str">
        <f t="shared" si="263"/>
        <v>AA</v>
      </c>
      <c r="M5586" s="2" t="s">
        <v>811</v>
      </c>
      <c r="N5586" s="2" t="s">
        <v>422</v>
      </c>
      <c r="O5586" s="2" t="s">
        <v>70</v>
      </c>
    </row>
    <row r="5587" spans="1:15">
      <c r="A5587" s="38">
        <v>40347</v>
      </c>
      <c r="B5587" s="38">
        <v>45826</v>
      </c>
      <c r="C5587" s="131">
        <v>180</v>
      </c>
      <c r="D5587" s="39">
        <v>8.5600000000000009E-2</v>
      </c>
      <c r="E5587" s="39">
        <v>7.9100000000000004E-2</v>
      </c>
      <c r="F5587" s="40">
        <v>139167.47</v>
      </c>
      <c r="G5587" s="40">
        <v>139167.47</v>
      </c>
      <c r="H5587" s="40">
        <v>60507.09</v>
      </c>
      <c r="I5587" s="40">
        <v>84999.99</v>
      </c>
      <c r="J5587" s="67">
        <f t="shared" si="261"/>
        <v>0.43477897528783127</v>
      </c>
      <c r="K5587" s="39">
        <f t="shared" si="262"/>
        <v>0.61077484558711892</v>
      </c>
      <c r="L5587" s="2" t="str">
        <f t="shared" si="263"/>
        <v>AA</v>
      </c>
      <c r="M5587" s="2" t="s">
        <v>701</v>
      </c>
      <c r="N5587" s="2" t="s">
        <v>417</v>
      </c>
      <c r="O5587" s="2" t="s">
        <v>70</v>
      </c>
    </row>
    <row r="5588" spans="1:15">
      <c r="A5588" s="38">
        <v>40032</v>
      </c>
      <c r="B5588" s="38">
        <v>50989</v>
      </c>
      <c r="C5588" s="131">
        <v>360</v>
      </c>
      <c r="D5588" s="39">
        <v>8.5600000000000009E-2</v>
      </c>
      <c r="E5588" s="39">
        <v>7.9100000000000004E-2</v>
      </c>
      <c r="F5588" s="40">
        <v>81200</v>
      </c>
      <c r="G5588" s="40">
        <v>81200</v>
      </c>
      <c r="H5588" s="40">
        <v>42508.15</v>
      </c>
      <c r="I5588" s="40">
        <v>49600</v>
      </c>
      <c r="J5588" s="67">
        <f t="shared" si="261"/>
        <v>0.52349938423645326</v>
      </c>
      <c r="K5588" s="39">
        <f t="shared" si="262"/>
        <v>0.61083743842364535</v>
      </c>
      <c r="L5588" s="2" t="str">
        <f t="shared" si="263"/>
        <v>AA</v>
      </c>
      <c r="M5588" s="2" t="s">
        <v>517</v>
      </c>
      <c r="N5588" s="2" t="s">
        <v>417</v>
      </c>
      <c r="O5588" s="2" t="s">
        <v>70</v>
      </c>
    </row>
    <row r="5589" spans="1:15">
      <c r="A5589" s="38">
        <v>40052</v>
      </c>
      <c r="B5589" s="38">
        <v>46931</v>
      </c>
      <c r="C5589" s="131">
        <v>226</v>
      </c>
      <c r="D5589" s="39">
        <v>8.5600000000000009E-2</v>
      </c>
      <c r="E5589" s="39">
        <v>7.9100000000000004E-2</v>
      </c>
      <c r="F5589" s="40">
        <v>127320</v>
      </c>
      <c r="G5589" s="40">
        <v>127320</v>
      </c>
      <c r="H5589" s="40">
        <v>59460.58</v>
      </c>
      <c r="I5589" s="40">
        <v>77797.72</v>
      </c>
      <c r="J5589" s="67">
        <f t="shared" si="261"/>
        <v>0.46701680804272699</v>
      </c>
      <c r="K5589" s="39">
        <f t="shared" si="262"/>
        <v>0.61104084197298147</v>
      </c>
      <c r="L5589" s="2" t="str">
        <f t="shared" si="263"/>
        <v>AA</v>
      </c>
      <c r="M5589" s="2" t="s">
        <v>776</v>
      </c>
      <c r="N5589" s="2" t="s">
        <v>422</v>
      </c>
      <c r="O5589" s="2" t="s">
        <v>70</v>
      </c>
    </row>
    <row r="5590" spans="1:15">
      <c r="A5590" s="42">
        <v>39903</v>
      </c>
      <c r="B5590" s="42">
        <v>48638</v>
      </c>
      <c r="C5590" s="130">
        <v>287</v>
      </c>
      <c r="D5590" s="43">
        <v>8.5600000000000009E-2</v>
      </c>
      <c r="E5590" s="43">
        <v>8.09E-2</v>
      </c>
      <c r="F5590" s="44">
        <v>180000</v>
      </c>
      <c r="G5590" s="44">
        <v>180000</v>
      </c>
      <c r="H5590" s="44">
        <v>86547.99</v>
      </c>
      <c r="I5590" s="44">
        <v>109999.99</v>
      </c>
      <c r="J5590" s="68">
        <f t="shared" si="261"/>
        <v>0.48082216666666672</v>
      </c>
      <c r="K5590" s="43">
        <f t="shared" si="262"/>
        <v>0.61111105555555556</v>
      </c>
      <c r="L5590" s="41" t="str">
        <f t="shared" si="263"/>
        <v>AA</v>
      </c>
      <c r="M5590" s="41" t="s">
        <v>472</v>
      </c>
      <c r="N5590" s="41" t="s">
        <v>426</v>
      </c>
      <c r="O5590" s="41" t="s">
        <v>70</v>
      </c>
    </row>
    <row r="5591" spans="1:15">
      <c r="A5591" s="42">
        <v>40770</v>
      </c>
      <c r="B5591" s="42">
        <v>49902</v>
      </c>
      <c r="C5591" s="130">
        <v>300</v>
      </c>
      <c r="D5591" s="43">
        <v>8.5600000000000009E-2</v>
      </c>
      <c r="E5591" s="43">
        <v>7.9100000000000004E-2</v>
      </c>
      <c r="F5591" s="44">
        <v>90000</v>
      </c>
      <c r="G5591" s="44">
        <v>90000</v>
      </c>
      <c r="H5591" s="44">
        <v>49234.64</v>
      </c>
      <c r="I5591" s="44">
        <v>55000</v>
      </c>
      <c r="J5591" s="68">
        <f t="shared" si="261"/>
        <v>0.54705155555555551</v>
      </c>
      <c r="K5591" s="43">
        <f t="shared" si="262"/>
        <v>0.61111111111111116</v>
      </c>
      <c r="L5591" s="41" t="str">
        <f t="shared" si="263"/>
        <v>AA</v>
      </c>
      <c r="M5591" s="41" t="s">
        <v>399</v>
      </c>
      <c r="N5591" s="41" t="s">
        <v>424</v>
      </c>
      <c r="O5591" s="41" t="s">
        <v>70</v>
      </c>
    </row>
    <row r="5592" spans="1:15">
      <c r="A5592" s="42">
        <v>40651</v>
      </c>
      <c r="B5592" s="42">
        <v>47956</v>
      </c>
      <c r="C5592" s="130">
        <v>240</v>
      </c>
      <c r="D5592" s="43">
        <v>8.5600000000000009E-2</v>
      </c>
      <c r="E5592" s="43">
        <v>7.9100000000000004E-2</v>
      </c>
      <c r="F5592" s="44">
        <v>146300</v>
      </c>
      <c r="G5592" s="44">
        <v>146300</v>
      </c>
      <c r="H5592" s="44">
        <v>48966.29</v>
      </c>
      <c r="I5592" s="44">
        <v>89450.91</v>
      </c>
      <c r="J5592" s="68">
        <f t="shared" si="261"/>
        <v>0.33469781271360222</v>
      </c>
      <c r="K5592" s="43">
        <f t="shared" si="262"/>
        <v>0.61142112098427892</v>
      </c>
      <c r="L5592" s="41" t="str">
        <f t="shared" si="263"/>
        <v>AA</v>
      </c>
      <c r="M5592" s="41" t="s">
        <v>475</v>
      </c>
      <c r="N5592" s="41" t="s">
        <v>427</v>
      </c>
      <c r="O5592" s="41" t="s">
        <v>70</v>
      </c>
    </row>
    <row r="5593" spans="1:15">
      <c r="A5593" s="42">
        <v>40697</v>
      </c>
      <c r="B5593" s="42">
        <v>44077</v>
      </c>
      <c r="C5593" s="130">
        <v>111</v>
      </c>
      <c r="D5593" s="43">
        <v>8.5600000000000009E-2</v>
      </c>
      <c r="E5593" s="43">
        <v>7.9100000000000004E-2</v>
      </c>
      <c r="F5593" s="44">
        <v>95000</v>
      </c>
      <c r="G5593" s="44">
        <v>95000</v>
      </c>
      <c r="H5593" s="44">
        <v>34172.019999999997</v>
      </c>
      <c r="I5593" s="44">
        <v>58102.18</v>
      </c>
      <c r="J5593" s="68">
        <f t="shared" si="261"/>
        <v>0.35970547368421052</v>
      </c>
      <c r="K5593" s="43">
        <f t="shared" si="262"/>
        <v>0.61160189473684212</v>
      </c>
      <c r="L5593" s="41" t="str">
        <f t="shared" si="263"/>
        <v>AA</v>
      </c>
      <c r="M5593" s="41" t="s">
        <v>677</v>
      </c>
      <c r="N5593" s="41" t="s">
        <v>421</v>
      </c>
      <c r="O5593" s="41" t="s">
        <v>70</v>
      </c>
    </row>
    <row r="5594" spans="1:15">
      <c r="A5594" s="42">
        <v>39778</v>
      </c>
      <c r="B5594" s="42">
        <v>47083</v>
      </c>
      <c r="C5594" s="130">
        <v>240</v>
      </c>
      <c r="D5594" s="43">
        <v>8.5600000000000009E-2</v>
      </c>
      <c r="E5594" s="43">
        <v>8.09E-2</v>
      </c>
      <c r="F5594" s="44">
        <v>163500</v>
      </c>
      <c r="G5594" s="44">
        <v>163500</v>
      </c>
      <c r="H5594" s="44">
        <v>72387.47</v>
      </c>
      <c r="I5594" s="44">
        <v>99999.98</v>
      </c>
      <c r="J5594" s="68">
        <f t="shared" si="261"/>
        <v>0.44273681957186545</v>
      </c>
      <c r="K5594" s="43">
        <f t="shared" si="262"/>
        <v>0.61162067278287457</v>
      </c>
      <c r="L5594" s="41" t="str">
        <f t="shared" si="263"/>
        <v>AA</v>
      </c>
      <c r="M5594" s="41" t="s">
        <v>601</v>
      </c>
      <c r="N5594" s="41" t="s">
        <v>435</v>
      </c>
      <c r="O5594" s="41" t="s">
        <v>70</v>
      </c>
    </row>
    <row r="5595" spans="1:15">
      <c r="A5595" s="38">
        <v>40527</v>
      </c>
      <c r="B5595" s="38">
        <v>51485</v>
      </c>
      <c r="C5595" s="131">
        <v>360</v>
      </c>
      <c r="D5595" s="39">
        <v>8.5600000000000009E-2</v>
      </c>
      <c r="E5595" s="39">
        <v>7.9100000000000004E-2</v>
      </c>
      <c r="F5595" s="40">
        <v>98000</v>
      </c>
      <c r="G5595" s="40">
        <v>98000</v>
      </c>
      <c r="H5595" s="40">
        <v>53758.83</v>
      </c>
      <c r="I5595" s="40">
        <v>60000</v>
      </c>
      <c r="J5595" s="67">
        <f t="shared" si="261"/>
        <v>0.5485594897959184</v>
      </c>
      <c r="K5595" s="39">
        <f t="shared" si="262"/>
        <v>0.61224489795918369</v>
      </c>
      <c r="L5595" s="2" t="str">
        <f t="shared" si="263"/>
        <v>AA</v>
      </c>
      <c r="M5595" s="2" t="s">
        <v>1442</v>
      </c>
      <c r="N5595" s="2" t="s">
        <v>439</v>
      </c>
      <c r="O5595" s="2" t="s">
        <v>70</v>
      </c>
    </row>
    <row r="5596" spans="1:15">
      <c r="A5596" s="42">
        <v>40297</v>
      </c>
      <c r="B5596" s="42">
        <v>51255</v>
      </c>
      <c r="C5596" s="130">
        <v>360</v>
      </c>
      <c r="D5596" s="43">
        <v>8.5600000000000009E-2</v>
      </c>
      <c r="E5596" s="43">
        <v>7.9100000000000004E-2</v>
      </c>
      <c r="F5596" s="44">
        <v>147500</v>
      </c>
      <c r="G5596" s="44">
        <v>147500</v>
      </c>
      <c r="H5596" s="44">
        <v>78662.87</v>
      </c>
      <c r="I5596" s="44">
        <v>90330.99</v>
      </c>
      <c r="J5596" s="68">
        <f t="shared" si="261"/>
        <v>0.53330759322033894</v>
      </c>
      <c r="K5596" s="43">
        <f t="shared" si="262"/>
        <v>0.61241349152542379</v>
      </c>
      <c r="L5596" s="41" t="str">
        <f t="shared" si="263"/>
        <v>AA</v>
      </c>
      <c r="M5596" s="41" t="s">
        <v>482</v>
      </c>
      <c r="N5596" s="41" t="s">
        <v>422</v>
      </c>
      <c r="O5596" s="41" t="s">
        <v>70</v>
      </c>
    </row>
    <row r="5597" spans="1:15">
      <c r="A5597" s="38">
        <v>40568</v>
      </c>
      <c r="B5597" s="38">
        <v>43824</v>
      </c>
      <c r="C5597" s="131">
        <v>107</v>
      </c>
      <c r="D5597" s="39">
        <v>8.5600000000000009E-2</v>
      </c>
      <c r="E5597" s="39">
        <v>7.9100000000000004E-2</v>
      </c>
      <c r="F5597" s="40">
        <v>142000</v>
      </c>
      <c r="G5597" s="40">
        <v>142000</v>
      </c>
      <c r="H5597" s="40">
        <v>33385.5</v>
      </c>
      <c r="I5597" s="40">
        <v>86999.99</v>
      </c>
      <c r="J5597" s="67">
        <f t="shared" si="261"/>
        <v>0.23510915492957746</v>
      </c>
      <c r="K5597" s="39">
        <f t="shared" si="262"/>
        <v>0.61267598591549299</v>
      </c>
      <c r="L5597" s="2" t="str">
        <f t="shared" si="263"/>
        <v>AA</v>
      </c>
      <c r="M5597" s="2" t="s">
        <v>899</v>
      </c>
      <c r="N5597" s="2" t="s">
        <v>438</v>
      </c>
      <c r="O5597" s="2" t="s">
        <v>70</v>
      </c>
    </row>
    <row r="5598" spans="1:15">
      <c r="A5598" s="42">
        <v>40672</v>
      </c>
      <c r="B5598" s="42">
        <v>49104</v>
      </c>
      <c r="C5598" s="130">
        <v>277</v>
      </c>
      <c r="D5598" s="43">
        <v>8.5600000000000009E-2</v>
      </c>
      <c r="E5598" s="43">
        <v>7.9100000000000004E-2</v>
      </c>
      <c r="F5598" s="44">
        <v>120000</v>
      </c>
      <c r="G5598" s="44">
        <v>120000</v>
      </c>
      <c r="H5598" s="44">
        <v>63151.23</v>
      </c>
      <c r="I5598" s="44">
        <v>73542.399999999994</v>
      </c>
      <c r="J5598" s="68">
        <f t="shared" si="261"/>
        <v>0.52626024999999998</v>
      </c>
      <c r="K5598" s="43">
        <f t="shared" si="262"/>
        <v>0.61285333333333325</v>
      </c>
      <c r="L5598" s="41" t="str">
        <f t="shared" si="263"/>
        <v>AA</v>
      </c>
      <c r="M5598" s="41" t="s">
        <v>475</v>
      </c>
      <c r="N5598" s="41" t="s">
        <v>427</v>
      </c>
      <c r="O5598" s="41" t="s">
        <v>70</v>
      </c>
    </row>
    <row r="5599" spans="1:15">
      <c r="A5599" s="38">
        <v>40540</v>
      </c>
      <c r="B5599" s="38">
        <v>46019</v>
      </c>
      <c r="C5599" s="131">
        <v>180</v>
      </c>
      <c r="D5599" s="39">
        <v>8.5600000000000009E-2</v>
      </c>
      <c r="E5599" s="39">
        <v>7.9100000000000004E-2</v>
      </c>
      <c r="F5599" s="40">
        <v>130000</v>
      </c>
      <c r="G5599" s="40">
        <v>130000</v>
      </c>
      <c r="H5599" s="40">
        <v>67630.77</v>
      </c>
      <c r="I5599" s="40">
        <v>79672.58</v>
      </c>
      <c r="J5599" s="67">
        <f t="shared" si="261"/>
        <v>0.52023669230769232</v>
      </c>
      <c r="K5599" s="39">
        <f t="shared" si="262"/>
        <v>0.61286600000000002</v>
      </c>
      <c r="L5599" s="2" t="str">
        <f t="shared" si="263"/>
        <v>AA</v>
      </c>
      <c r="M5599" s="2" t="s">
        <v>539</v>
      </c>
      <c r="N5599" s="2" t="s">
        <v>429</v>
      </c>
      <c r="O5599" s="2" t="s">
        <v>70</v>
      </c>
    </row>
    <row r="5600" spans="1:15">
      <c r="A5600" s="38">
        <v>40820</v>
      </c>
      <c r="B5600" s="38">
        <v>51717</v>
      </c>
      <c r="C5600" s="131">
        <v>358</v>
      </c>
      <c r="D5600" s="39">
        <v>8.5600000000000009E-2</v>
      </c>
      <c r="E5600" s="39">
        <v>7.9100000000000004E-2</v>
      </c>
      <c r="F5600" s="40">
        <v>92400</v>
      </c>
      <c r="G5600" s="40">
        <v>92400</v>
      </c>
      <c r="H5600" s="40">
        <v>51261.56</v>
      </c>
      <c r="I5600" s="40">
        <v>56656.42</v>
      </c>
      <c r="J5600" s="67">
        <f t="shared" si="261"/>
        <v>0.55477878787878787</v>
      </c>
      <c r="K5600" s="39">
        <f t="shared" si="262"/>
        <v>0.61316471861471855</v>
      </c>
      <c r="L5600" s="2" t="str">
        <f t="shared" si="263"/>
        <v>AA</v>
      </c>
      <c r="M5600" s="2" t="s">
        <v>770</v>
      </c>
      <c r="N5600" s="2" t="s">
        <v>424</v>
      </c>
      <c r="O5600" s="2" t="s">
        <v>70</v>
      </c>
    </row>
    <row r="5601" spans="1:15">
      <c r="A5601" s="38">
        <v>40682</v>
      </c>
      <c r="B5601" s="38">
        <v>46161</v>
      </c>
      <c r="C5601" s="131">
        <v>180</v>
      </c>
      <c r="D5601" s="39">
        <v>8.5600000000000009E-2</v>
      </c>
      <c r="E5601" s="39">
        <v>7.9100000000000004E-2</v>
      </c>
      <c r="F5601" s="40">
        <v>130441.8</v>
      </c>
      <c r="G5601" s="40">
        <v>130441.8</v>
      </c>
      <c r="H5601" s="40">
        <v>61431.44</v>
      </c>
      <c r="I5601" s="40">
        <v>79999.990000000005</v>
      </c>
      <c r="J5601" s="67">
        <f t="shared" si="261"/>
        <v>0.47094903627518175</v>
      </c>
      <c r="K5601" s="39">
        <f t="shared" si="262"/>
        <v>0.61330026111261882</v>
      </c>
      <c r="L5601" s="2" t="str">
        <f t="shared" si="263"/>
        <v>AA</v>
      </c>
      <c r="M5601" s="2" t="s">
        <v>887</v>
      </c>
      <c r="N5601" s="2" t="s">
        <v>432</v>
      </c>
      <c r="O5601" s="2" t="s">
        <v>70</v>
      </c>
    </row>
    <row r="5602" spans="1:15">
      <c r="A5602" s="42">
        <v>40528</v>
      </c>
      <c r="B5602" s="42">
        <v>51486</v>
      </c>
      <c r="C5602" s="130">
        <v>360</v>
      </c>
      <c r="D5602" s="43">
        <v>8.5600000000000009E-2</v>
      </c>
      <c r="E5602" s="43">
        <v>7.9100000000000004E-2</v>
      </c>
      <c r="F5602" s="44">
        <v>150000</v>
      </c>
      <c r="G5602" s="44">
        <v>150000</v>
      </c>
      <c r="H5602" s="44">
        <v>81498.28</v>
      </c>
      <c r="I5602" s="44">
        <v>91999.99</v>
      </c>
      <c r="J5602" s="68">
        <f t="shared" si="261"/>
        <v>0.54332186666666671</v>
      </c>
      <c r="K5602" s="43">
        <f t="shared" si="262"/>
        <v>0.61333326666666665</v>
      </c>
      <c r="L5602" s="41" t="str">
        <f t="shared" si="263"/>
        <v>AA</v>
      </c>
      <c r="M5602" s="41" t="s">
        <v>532</v>
      </c>
      <c r="N5602" s="41" t="s">
        <v>417</v>
      </c>
      <c r="O5602" s="41" t="s">
        <v>70</v>
      </c>
    </row>
    <row r="5603" spans="1:15">
      <c r="A5603" s="42">
        <v>40667</v>
      </c>
      <c r="B5603" s="42">
        <v>46146</v>
      </c>
      <c r="C5603" s="130">
        <v>180</v>
      </c>
      <c r="D5603" s="43">
        <v>8.5600000000000009E-2</v>
      </c>
      <c r="E5603" s="43">
        <v>8.09E-2</v>
      </c>
      <c r="F5603" s="44">
        <v>97800</v>
      </c>
      <c r="G5603" s="44">
        <v>97800</v>
      </c>
      <c r="H5603" s="44">
        <v>46183.82</v>
      </c>
      <c r="I5603" s="44">
        <v>59999.99</v>
      </c>
      <c r="J5603" s="68">
        <f t="shared" si="261"/>
        <v>0.47222719836400817</v>
      </c>
      <c r="K5603" s="43">
        <f t="shared" si="262"/>
        <v>0.61349683026584867</v>
      </c>
      <c r="L5603" s="41" t="str">
        <f t="shared" si="263"/>
        <v>AA</v>
      </c>
      <c r="M5603" s="41" t="s">
        <v>880</v>
      </c>
      <c r="N5603" s="41" t="s">
        <v>424</v>
      </c>
      <c r="O5603" s="41" t="s">
        <v>70</v>
      </c>
    </row>
    <row r="5604" spans="1:15">
      <c r="A5604" s="42">
        <v>40352</v>
      </c>
      <c r="B5604" s="42">
        <v>45680</v>
      </c>
      <c r="C5604" s="130">
        <v>175</v>
      </c>
      <c r="D5604" s="43">
        <v>8.5600000000000009E-2</v>
      </c>
      <c r="E5604" s="43">
        <v>7.9100000000000004E-2</v>
      </c>
      <c r="F5604" s="44">
        <v>132000</v>
      </c>
      <c r="G5604" s="44">
        <v>132000</v>
      </c>
      <c r="H5604" s="44">
        <v>63559.73</v>
      </c>
      <c r="I5604" s="44">
        <v>81000</v>
      </c>
      <c r="J5604" s="68">
        <f t="shared" si="261"/>
        <v>0.4815131060606061</v>
      </c>
      <c r="K5604" s="43">
        <f t="shared" si="262"/>
        <v>0.61363636363636365</v>
      </c>
      <c r="L5604" s="41" t="str">
        <f t="shared" si="263"/>
        <v>AA</v>
      </c>
      <c r="M5604" s="41" t="s">
        <v>703</v>
      </c>
      <c r="N5604" s="41" t="s">
        <v>437</v>
      </c>
      <c r="O5604" s="41" t="s">
        <v>70</v>
      </c>
    </row>
    <row r="5605" spans="1:15">
      <c r="A5605" s="38">
        <v>40723</v>
      </c>
      <c r="B5605" s="38">
        <v>45594</v>
      </c>
      <c r="C5605" s="131">
        <v>160</v>
      </c>
      <c r="D5605" s="39">
        <v>8.5600000000000009E-2</v>
      </c>
      <c r="E5605" s="39">
        <v>7.9100000000000004E-2</v>
      </c>
      <c r="F5605" s="40">
        <v>134000</v>
      </c>
      <c r="G5605" s="40">
        <v>134000</v>
      </c>
      <c r="H5605" s="40">
        <v>61498.14</v>
      </c>
      <c r="I5605" s="40">
        <v>82252.81</v>
      </c>
      <c r="J5605" s="67">
        <f t="shared" si="261"/>
        <v>0.4589413432835821</v>
      </c>
      <c r="K5605" s="39">
        <f t="shared" si="262"/>
        <v>0.61382694029850748</v>
      </c>
      <c r="L5605" s="2" t="str">
        <f t="shared" si="263"/>
        <v>AA</v>
      </c>
      <c r="M5605" s="2" t="s">
        <v>531</v>
      </c>
      <c r="N5605" s="2" t="s">
        <v>423</v>
      </c>
      <c r="O5605" s="2" t="s">
        <v>70</v>
      </c>
    </row>
    <row r="5606" spans="1:15">
      <c r="A5606" s="38">
        <v>40576</v>
      </c>
      <c r="B5606" s="38">
        <v>47881</v>
      </c>
      <c r="C5606" s="131">
        <v>240</v>
      </c>
      <c r="D5606" s="39">
        <v>8.5600000000000009E-2</v>
      </c>
      <c r="E5606" s="39">
        <v>7.9100000000000004E-2</v>
      </c>
      <c r="F5606" s="40">
        <v>137410</v>
      </c>
      <c r="G5606" s="40">
        <v>137410</v>
      </c>
      <c r="H5606" s="40">
        <v>69369.94</v>
      </c>
      <c r="I5606" s="40">
        <v>84348.99</v>
      </c>
      <c r="J5606" s="67">
        <f t="shared" si="261"/>
        <v>0.50483909468015431</v>
      </c>
      <c r="K5606" s="39">
        <f t="shared" si="262"/>
        <v>0.61384899206753518</v>
      </c>
      <c r="L5606" s="2" t="str">
        <f t="shared" si="263"/>
        <v>AA</v>
      </c>
      <c r="M5606" s="2" t="s">
        <v>1190</v>
      </c>
      <c r="N5606" s="2" t="s">
        <v>418</v>
      </c>
      <c r="O5606" s="2" t="s">
        <v>70</v>
      </c>
    </row>
    <row r="5607" spans="1:15">
      <c r="A5607" s="38">
        <v>40329</v>
      </c>
      <c r="B5607" s="38">
        <v>51287</v>
      </c>
      <c r="C5607" s="131">
        <v>360</v>
      </c>
      <c r="D5607" s="39">
        <v>8.5600000000000009E-2</v>
      </c>
      <c r="E5607" s="39">
        <v>7.9100000000000004E-2</v>
      </c>
      <c r="F5607" s="40">
        <v>117000</v>
      </c>
      <c r="G5607" s="40">
        <v>117000</v>
      </c>
      <c r="H5607" s="40">
        <v>62493.279999999999</v>
      </c>
      <c r="I5607" s="40">
        <v>71833</v>
      </c>
      <c r="J5607" s="67">
        <f t="shared" si="261"/>
        <v>0.53413059829059828</v>
      </c>
      <c r="K5607" s="39">
        <f t="shared" si="262"/>
        <v>0.61395726495726499</v>
      </c>
      <c r="L5607" s="2" t="str">
        <f t="shared" si="263"/>
        <v>AA</v>
      </c>
      <c r="M5607" s="2" t="s">
        <v>555</v>
      </c>
      <c r="N5607" s="2" t="s">
        <v>434</v>
      </c>
      <c r="O5607" s="2" t="s">
        <v>70</v>
      </c>
    </row>
    <row r="5608" spans="1:15">
      <c r="A5608" s="38">
        <v>40868</v>
      </c>
      <c r="B5608" s="38">
        <v>51826</v>
      </c>
      <c r="C5608" s="131">
        <v>360</v>
      </c>
      <c r="D5608" s="39">
        <v>8.5600000000000009E-2</v>
      </c>
      <c r="E5608" s="39">
        <v>7.9100000000000004E-2</v>
      </c>
      <c r="F5608" s="40">
        <v>140000</v>
      </c>
      <c r="G5608" s="40">
        <v>140000</v>
      </c>
      <c r="H5608" s="40">
        <v>77917.47</v>
      </c>
      <c r="I5608" s="40">
        <v>85999.99</v>
      </c>
      <c r="J5608" s="67">
        <f t="shared" si="261"/>
        <v>0.55655335714285714</v>
      </c>
      <c r="K5608" s="39">
        <f t="shared" si="262"/>
        <v>0.61428564285714293</v>
      </c>
      <c r="L5608" s="2" t="str">
        <f t="shared" si="263"/>
        <v>AA</v>
      </c>
      <c r="M5608" s="2" t="s">
        <v>1096</v>
      </c>
      <c r="N5608" s="2" t="s">
        <v>428</v>
      </c>
      <c r="O5608" s="2" t="s">
        <v>70</v>
      </c>
    </row>
    <row r="5609" spans="1:15">
      <c r="A5609" s="38">
        <v>40602</v>
      </c>
      <c r="B5609" s="38">
        <v>51560</v>
      </c>
      <c r="C5609" s="131">
        <v>360</v>
      </c>
      <c r="D5609" s="39">
        <v>8.5600000000000009E-2</v>
      </c>
      <c r="E5609" s="39">
        <v>7.9100000000000004E-2</v>
      </c>
      <c r="F5609" s="40">
        <v>117200</v>
      </c>
      <c r="G5609" s="40">
        <v>117200</v>
      </c>
      <c r="H5609" s="40">
        <v>64733.41</v>
      </c>
      <c r="I5609" s="40">
        <v>72000</v>
      </c>
      <c r="J5609" s="67">
        <f t="shared" si="261"/>
        <v>0.5523328498293516</v>
      </c>
      <c r="K5609" s="39">
        <f t="shared" si="262"/>
        <v>0.61433447098976113</v>
      </c>
      <c r="L5609" s="2" t="str">
        <f t="shared" si="263"/>
        <v>AA</v>
      </c>
      <c r="M5609" s="2" t="s">
        <v>609</v>
      </c>
      <c r="N5609" s="2" t="s">
        <v>428</v>
      </c>
      <c r="O5609" s="2" t="s">
        <v>70</v>
      </c>
    </row>
    <row r="5610" spans="1:15">
      <c r="A5610" s="38">
        <v>40877</v>
      </c>
      <c r="B5610" s="38">
        <v>51835</v>
      </c>
      <c r="C5610" s="131">
        <v>360</v>
      </c>
      <c r="D5610" s="39">
        <v>8.5600000000000009E-2</v>
      </c>
      <c r="E5610" s="39">
        <v>7.9100000000000004E-2</v>
      </c>
      <c r="F5610" s="40">
        <v>150000</v>
      </c>
      <c r="G5610" s="40">
        <v>150000</v>
      </c>
      <c r="H5610" s="40">
        <v>83680.72</v>
      </c>
      <c r="I5610" s="40">
        <v>92150.26</v>
      </c>
      <c r="J5610" s="67">
        <f t="shared" si="261"/>
        <v>0.55787146666666665</v>
      </c>
      <c r="K5610" s="39">
        <f t="shared" si="262"/>
        <v>0.6143350666666666</v>
      </c>
      <c r="L5610" s="2" t="str">
        <f t="shared" si="263"/>
        <v>AA</v>
      </c>
      <c r="M5610" s="2" t="s">
        <v>542</v>
      </c>
      <c r="N5610" s="2" t="s">
        <v>417</v>
      </c>
      <c r="O5610" s="2" t="s">
        <v>70</v>
      </c>
    </row>
    <row r="5611" spans="1:15">
      <c r="A5611" s="42">
        <v>40245</v>
      </c>
      <c r="B5611" s="42">
        <v>46760</v>
      </c>
      <c r="C5611" s="130">
        <v>214</v>
      </c>
      <c r="D5611" s="43">
        <v>8.5600000000000009E-2</v>
      </c>
      <c r="E5611" s="43">
        <v>8.09E-2</v>
      </c>
      <c r="F5611" s="44">
        <v>79700</v>
      </c>
      <c r="G5611" s="44">
        <v>79700</v>
      </c>
      <c r="H5611" s="44">
        <v>36695.74</v>
      </c>
      <c r="I5611" s="44">
        <v>48999.99</v>
      </c>
      <c r="J5611" s="68">
        <f t="shared" si="261"/>
        <v>0.46042333751568376</v>
      </c>
      <c r="K5611" s="43">
        <f t="shared" si="262"/>
        <v>0.61480539523212041</v>
      </c>
      <c r="L5611" s="41" t="str">
        <f t="shared" si="263"/>
        <v>AA</v>
      </c>
      <c r="M5611" s="41" t="s">
        <v>541</v>
      </c>
      <c r="N5611" s="41" t="s">
        <v>422</v>
      </c>
      <c r="O5611" s="41" t="s">
        <v>70</v>
      </c>
    </row>
    <row r="5612" spans="1:15">
      <c r="A5612" s="38">
        <v>40084</v>
      </c>
      <c r="B5612" s="38">
        <v>47389</v>
      </c>
      <c r="C5612" s="131">
        <v>240</v>
      </c>
      <c r="D5612" s="39">
        <v>8.5600000000000009E-2</v>
      </c>
      <c r="E5612" s="39">
        <v>7.9100000000000004E-2</v>
      </c>
      <c r="F5612" s="40">
        <v>110500</v>
      </c>
      <c r="G5612" s="40">
        <v>110500</v>
      </c>
      <c r="H5612" s="40">
        <v>42316.41</v>
      </c>
      <c r="I5612" s="40">
        <v>67954.78</v>
      </c>
      <c r="J5612" s="67">
        <f t="shared" si="261"/>
        <v>0.38295393665158373</v>
      </c>
      <c r="K5612" s="39">
        <f t="shared" si="262"/>
        <v>0.61497538461538459</v>
      </c>
      <c r="L5612" s="2" t="str">
        <f t="shared" si="263"/>
        <v>AA</v>
      </c>
      <c r="M5612" s="2" t="s">
        <v>496</v>
      </c>
      <c r="N5612" s="2" t="s">
        <v>417</v>
      </c>
      <c r="O5612" s="2" t="s">
        <v>70</v>
      </c>
    </row>
    <row r="5613" spans="1:15">
      <c r="A5613" s="38">
        <v>40557</v>
      </c>
      <c r="B5613" s="38">
        <v>51515</v>
      </c>
      <c r="C5613" s="131">
        <v>360</v>
      </c>
      <c r="D5613" s="39">
        <v>8.5600000000000009E-2</v>
      </c>
      <c r="E5613" s="39">
        <v>7.9100000000000004E-2</v>
      </c>
      <c r="F5613" s="40">
        <v>125000</v>
      </c>
      <c r="G5613" s="40">
        <v>125000</v>
      </c>
      <c r="H5613" s="40">
        <v>68269.350000000006</v>
      </c>
      <c r="I5613" s="40">
        <v>76899.990000000005</v>
      </c>
      <c r="J5613" s="67">
        <f t="shared" si="261"/>
        <v>0.54615480000000005</v>
      </c>
      <c r="K5613" s="39">
        <f t="shared" si="262"/>
        <v>0.61519992000000001</v>
      </c>
      <c r="L5613" s="2" t="str">
        <f t="shared" si="263"/>
        <v>AA</v>
      </c>
      <c r="M5613" s="2" t="s">
        <v>857</v>
      </c>
      <c r="N5613" s="2" t="s">
        <v>416</v>
      </c>
      <c r="O5613" s="2" t="s">
        <v>70</v>
      </c>
    </row>
    <row r="5614" spans="1:15">
      <c r="A5614" s="38">
        <v>40170</v>
      </c>
      <c r="B5614" s="38">
        <v>50428</v>
      </c>
      <c r="C5614" s="131">
        <v>337</v>
      </c>
      <c r="D5614" s="39">
        <v>8.5600000000000009E-2</v>
      </c>
      <c r="E5614" s="39">
        <v>8.5600000000000009E-2</v>
      </c>
      <c r="F5614" s="40">
        <v>100955.74</v>
      </c>
      <c r="G5614" s="40">
        <v>100955.74</v>
      </c>
      <c r="H5614" s="40">
        <v>54204.42</v>
      </c>
      <c r="I5614" s="40">
        <v>62125</v>
      </c>
      <c r="J5614" s="67">
        <f t="shared" si="261"/>
        <v>0.53691271046103961</v>
      </c>
      <c r="K5614" s="39">
        <f t="shared" si="262"/>
        <v>0.61536867542152629</v>
      </c>
      <c r="L5614" s="2" t="str">
        <f t="shared" si="263"/>
        <v>AA</v>
      </c>
      <c r="M5614" s="2" t="s">
        <v>473</v>
      </c>
      <c r="N5614" s="2" t="s">
        <v>421</v>
      </c>
      <c r="O5614" s="2" t="s">
        <v>70</v>
      </c>
    </row>
    <row r="5615" spans="1:15">
      <c r="A5615" s="38">
        <v>40592</v>
      </c>
      <c r="B5615" s="38">
        <v>51550</v>
      </c>
      <c r="C5615" s="131">
        <v>360</v>
      </c>
      <c r="D5615" s="39">
        <v>8.5600000000000009E-2</v>
      </c>
      <c r="E5615" s="39">
        <v>8.09E-2</v>
      </c>
      <c r="F5615" s="40">
        <v>65000</v>
      </c>
      <c r="G5615" s="40">
        <v>65000</v>
      </c>
      <c r="H5615" s="40">
        <v>35579.230000000003</v>
      </c>
      <c r="I5615" s="40">
        <v>39999.99</v>
      </c>
      <c r="J5615" s="67">
        <f t="shared" si="261"/>
        <v>0.54737276923076927</v>
      </c>
      <c r="K5615" s="39">
        <f t="shared" si="262"/>
        <v>0.61538446153846149</v>
      </c>
      <c r="L5615" s="2" t="str">
        <f t="shared" si="263"/>
        <v>AA</v>
      </c>
      <c r="M5615" s="2" t="s">
        <v>550</v>
      </c>
      <c r="N5615" s="2" t="s">
        <v>421</v>
      </c>
      <c r="O5615" s="2" t="s">
        <v>70</v>
      </c>
    </row>
    <row r="5616" spans="1:15">
      <c r="A5616" s="38">
        <v>40864</v>
      </c>
      <c r="B5616" s="38">
        <v>43602</v>
      </c>
      <c r="C5616" s="131">
        <v>90</v>
      </c>
      <c r="D5616" s="39">
        <v>8.5600000000000009E-2</v>
      </c>
      <c r="E5616" s="39">
        <v>7.9100000000000004E-2</v>
      </c>
      <c r="F5616" s="40">
        <v>130000</v>
      </c>
      <c r="G5616" s="40">
        <v>130000</v>
      </c>
      <c r="H5616" s="40">
        <v>38474.1</v>
      </c>
      <c r="I5616" s="40">
        <v>79999.990000000005</v>
      </c>
      <c r="J5616" s="67">
        <f t="shared" si="261"/>
        <v>0.29595461538461537</v>
      </c>
      <c r="K5616" s="39">
        <f t="shared" si="262"/>
        <v>0.61538453846153851</v>
      </c>
      <c r="L5616" s="2" t="str">
        <f t="shared" si="263"/>
        <v>AA</v>
      </c>
      <c r="M5616" s="2" t="s">
        <v>694</v>
      </c>
      <c r="N5616" s="2" t="s">
        <v>416</v>
      </c>
      <c r="O5616" s="2" t="s">
        <v>70</v>
      </c>
    </row>
    <row r="5617" spans="1:15">
      <c r="A5617" s="38">
        <v>40603</v>
      </c>
      <c r="B5617" s="38">
        <v>46082</v>
      </c>
      <c r="C5617" s="131">
        <v>180</v>
      </c>
      <c r="D5617" s="39">
        <v>8.5600000000000009E-2</v>
      </c>
      <c r="E5617" s="39">
        <v>7.9100000000000004E-2</v>
      </c>
      <c r="F5617" s="40">
        <v>130000</v>
      </c>
      <c r="G5617" s="40">
        <v>130000</v>
      </c>
      <c r="H5617" s="40">
        <v>60670.42</v>
      </c>
      <c r="I5617" s="40">
        <v>79999.990000000005</v>
      </c>
      <c r="J5617" s="67">
        <f t="shared" si="261"/>
        <v>0.46669553846153844</v>
      </c>
      <c r="K5617" s="39">
        <f t="shared" si="262"/>
        <v>0.61538453846153851</v>
      </c>
      <c r="L5617" s="2" t="str">
        <f t="shared" si="263"/>
        <v>AA</v>
      </c>
      <c r="M5617" s="2" t="s">
        <v>475</v>
      </c>
      <c r="N5617" s="2" t="s">
        <v>427</v>
      </c>
      <c r="O5617" s="2" t="s">
        <v>70</v>
      </c>
    </row>
    <row r="5618" spans="1:15">
      <c r="A5618" s="42">
        <v>40799</v>
      </c>
      <c r="B5618" s="42">
        <v>48104</v>
      </c>
      <c r="C5618" s="130">
        <v>240</v>
      </c>
      <c r="D5618" s="43">
        <v>8.5600000000000009E-2</v>
      </c>
      <c r="E5618" s="43">
        <v>7.9100000000000004E-2</v>
      </c>
      <c r="F5618" s="44">
        <v>130000</v>
      </c>
      <c r="G5618" s="44">
        <v>130000</v>
      </c>
      <c r="H5618" s="44">
        <v>67616.639999999999</v>
      </c>
      <c r="I5618" s="44">
        <v>79999.990000000005</v>
      </c>
      <c r="J5618" s="68">
        <f t="shared" si="261"/>
        <v>0.52012800000000003</v>
      </c>
      <c r="K5618" s="43">
        <f t="shared" si="262"/>
        <v>0.61538453846153851</v>
      </c>
      <c r="L5618" s="41" t="str">
        <f t="shared" si="263"/>
        <v>AA</v>
      </c>
      <c r="M5618" s="41" t="s">
        <v>631</v>
      </c>
      <c r="N5618" s="41" t="s">
        <v>424</v>
      </c>
      <c r="O5618" s="41" t="s">
        <v>70</v>
      </c>
    </row>
    <row r="5619" spans="1:15">
      <c r="A5619" s="42">
        <v>40021</v>
      </c>
      <c r="B5619" s="42">
        <v>50978</v>
      </c>
      <c r="C5619" s="130">
        <v>360</v>
      </c>
      <c r="D5619" s="43">
        <v>8.5600000000000009E-2</v>
      </c>
      <c r="E5619" s="43">
        <v>7.9100000000000004E-2</v>
      </c>
      <c r="F5619" s="44">
        <v>130000</v>
      </c>
      <c r="G5619" s="44">
        <v>130000</v>
      </c>
      <c r="H5619" s="44">
        <v>67514.460000000006</v>
      </c>
      <c r="I5619" s="44">
        <v>79999.990000000005</v>
      </c>
      <c r="J5619" s="68">
        <f t="shared" si="261"/>
        <v>0.51934200000000008</v>
      </c>
      <c r="K5619" s="43">
        <f t="shared" si="262"/>
        <v>0.61538453846153851</v>
      </c>
      <c r="L5619" s="41" t="str">
        <f t="shared" si="263"/>
        <v>AA</v>
      </c>
      <c r="M5619" s="41" t="s">
        <v>601</v>
      </c>
      <c r="N5619" s="41" t="s">
        <v>435</v>
      </c>
      <c r="O5619" s="41" t="s">
        <v>70</v>
      </c>
    </row>
    <row r="5620" spans="1:15">
      <c r="A5620" s="38">
        <v>40746</v>
      </c>
      <c r="B5620" s="38">
        <v>51704</v>
      </c>
      <c r="C5620" s="131">
        <v>360</v>
      </c>
      <c r="D5620" s="39">
        <v>8.5600000000000009E-2</v>
      </c>
      <c r="E5620" s="39">
        <v>7.9100000000000004E-2</v>
      </c>
      <c r="F5620" s="40">
        <v>130000</v>
      </c>
      <c r="G5620" s="40">
        <v>130000</v>
      </c>
      <c r="H5620" s="40">
        <v>71876.639999999999</v>
      </c>
      <c r="I5620" s="40">
        <v>79999.990000000005</v>
      </c>
      <c r="J5620" s="67">
        <f t="shared" si="261"/>
        <v>0.55289723076923081</v>
      </c>
      <c r="K5620" s="39">
        <f t="shared" si="262"/>
        <v>0.61538453846153851</v>
      </c>
      <c r="L5620" s="2" t="str">
        <f t="shared" si="263"/>
        <v>AA</v>
      </c>
      <c r="M5620" s="2" t="s">
        <v>699</v>
      </c>
      <c r="N5620" s="2" t="s">
        <v>421</v>
      </c>
      <c r="O5620" s="2" t="s">
        <v>70</v>
      </c>
    </row>
    <row r="5621" spans="1:15">
      <c r="A5621" s="38">
        <v>39954</v>
      </c>
      <c r="B5621" s="38">
        <v>50911</v>
      </c>
      <c r="C5621" s="131">
        <v>360</v>
      </c>
      <c r="D5621" s="39">
        <v>8.5600000000000009E-2</v>
      </c>
      <c r="E5621" s="39">
        <v>8.09E-2</v>
      </c>
      <c r="F5621" s="40">
        <v>130000</v>
      </c>
      <c r="G5621" s="40">
        <v>130000</v>
      </c>
      <c r="H5621" s="40">
        <v>33542.29</v>
      </c>
      <c r="I5621" s="40">
        <v>79999.990000000005</v>
      </c>
      <c r="J5621" s="67">
        <f t="shared" si="261"/>
        <v>0.25801761538461537</v>
      </c>
      <c r="K5621" s="39">
        <f t="shared" si="262"/>
        <v>0.61538453846153851</v>
      </c>
      <c r="L5621" s="2" t="str">
        <f t="shared" si="263"/>
        <v>AA</v>
      </c>
      <c r="M5621" s="2" t="s">
        <v>753</v>
      </c>
      <c r="N5621" s="2" t="s">
        <v>431</v>
      </c>
      <c r="O5621" s="2" t="s">
        <v>70</v>
      </c>
    </row>
    <row r="5622" spans="1:15">
      <c r="A5622" s="38">
        <v>40457</v>
      </c>
      <c r="B5622" s="38">
        <v>49893</v>
      </c>
      <c r="C5622" s="131">
        <v>310</v>
      </c>
      <c r="D5622" s="39">
        <v>8.5600000000000009E-2</v>
      </c>
      <c r="E5622" s="39">
        <v>7.9100000000000004E-2</v>
      </c>
      <c r="F5622" s="40">
        <v>78000</v>
      </c>
      <c r="G5622" s="40">
        <v>78000</v>
      </c>
      <c r="H5622" s="40">
        <v>42267.02</v>
      </c>
      <c r="I5622" s="40">
        <v>48000</v>
      </c>
      <c r="J5622" s="67">
        <f t="shared" si="261"/>
        <v>0.54188487179487177</v>
      </c>
      <c r="K5622" s="39">
        <f t="shared" si="262"/>
        <v>0.61538461538461542</v>
      </c>
      <c r="L5622" s="2" t="str">
        <f t="shared" si="263"/>
        <v>AA</v>
      </c>
      <c r="M5622" s="2" t="s">
        <v>598</v>
      </c>
      <c r="N5622" s="2" t="s">
        <v>424</v>
      </c>
      <c r="O5622" s="2" t="s">
        <v>70</v>
      </c>
    </row>
    <row r="5623" spans="1:15">
      <c r="A5623" s="42">
        <v>40590</v>
      </c>
      <c r="B5623" s="42">
        <v>49568</v>
      </c>
      <c r="C5623" s="130">
        <v>295</v>
      </c>
      <c r="D5623" s="43">
        <v>8.5600000000000009E-2</v>
      </c>
      <c r="E5623" s="43">
        <v>7.9100000000000004E-2</v>
      </c>
      <c r="F5623" s="44">
        <v>86000</v>
      </c>
      <c r="G5623" s="44">
        <v>86000</v>
      </c>
      <c r="H5623" s="44">
        <v>45563.85</v>
      </c>
      <c r="I5623" s="44">
        <v>52999.99</v>
      </c>
      <c r="J5623" s="68">
        <f t="shared" si="261"/>
        <v>0.52981220930232553</v>
      </c>
      <c r="K5623" s="43">
        <f t="shared" si="262"/>
        <v>0.61627895348837203</v>
      </c>
      <c r="L5623" s="41" t="str">
        <f t="shared" si="263"/>
        <v>AA</v>
      </c>
      <c r="M5623" s="41" t="s">
        <v>634</v>
      </c>
      <c r="N5623" s="41" t="s">
        <v>421</v>
      </c>
      <c r="O5623" s="41" t="s">
        <v>70</v>
      </c>
    </row>
    <row r="5624" spans="1:15">
      <c r="A5624" s="42">
        <v>40834</v>
      </c>
      <c r="B5624" s="42">
        <v>49966</v>
      </c>
      <c r="C5624" s="130">
        <v>300</v>
      </c>
      <c r="D5624" s="43">
        <v>8.5600000000000009E-2</v>
      </c>
      <c r="E5624" s="43">
        <v>7.9100000000000004E-2</v>
      </c>
      <c r="F5624" s="44">
        <v>135000</v>
      </c>
      <c r="G5624" s="44">
        <v>135000</v>
      </c>
      <c r="H5624" s="44">
        <v>50646.68</v>
      </c>
      <c r="I5624" s="44">
        <v>83203.520000000004</v>
      </c>
      <c r="J5624" s="68">
        <f t="shared" si="261"/>
        <v>0.3751605925925926</v>
      </c>
      <c r="K5624" s="43">
        <f t="shared" si="262"/>
        <v>0.61632237037037041</v>
      </c>
      <c r="L5624" s="41" t="str">
        <f t="shared" si="263"/>
        <v>AA</v>
      </c>
      <c r="M5624" s="41" t="s">
        <v>531</v>
      </c>
      <c r="N5624" s="41" t="s">
        <v>423</v>
      </c>
      <c r="O5624" s="41" t="s">
        <v>70</v>
      </c>
    </row>
    <row r="5625" spans="1:15">
      <c r="A5625" s="42">
        <v>40298</v>
      </c>
      <c r="B5625" s="42">
        <v>45351</v>
      </c>
      <c r="C5625" s="130">
        <v>166</v>
      </c>
      <c r="D5625" s="43">
        <v>8.5600000000000009E-2</v>
      </c>
      <c r="E5625" s="43">
        <v>7.9100000000000004E-2</v>
      </c>
      <c r="F5625" s="44">
        <v>120000</v>
      </c>
      <c r="G5625" s="44">
        <v>120000</v>
      </c>
      <c r="H5625" s="44">
        <v>45136.33</v>
      </c>
      <c r="I5625" s="44">
        <v>73989.990000000005</v>
      </c>
      <c r="J5625" s="68">
        <f t="shared" si="261"/>
        <v>0.37613608333333337</v>
      </c>
      <c r="K5625" s="43">
        <f t="shared" si="262"/>
        <v>0.61658325000000003</v>
      </c>
      <c r="L5625" s="41" t="str">
        <f t="shared" si="263"/>
        <v>AA</v>
      </c>
      <c r="M5625" s="41" t="s">
        <v>851</v>
      </c>
      <c r="N5625" s="41" t="s">
        <v>422</v>
      </c>
      <c r="O5625" s="41" t="s">
        <v>70</v>
      </c>
    </row>
    <row r="5626" spans="1:15">
      <c r="A5626" s="38">
        <v>40143</v>
      </c>
      <c r="B5626" s="38">
        <v>43795</v>
      </c>
      <c r="C5626" s="131">
        <v>120</v>
      </c>
      <c r="D5626" s="39">
        <v>8.5600000000000009E-2</v>
      </c>
      <c r="E5626" s="39">
        <v>7.9100000000000004E-2</v>
      </c>
      <c r="F5626" s="40">
        <v>120000</v>
      </c>
      <c r="G5626" s="40">
        <v>120000</v>
      </c>
      <c r="H5626" s="40">
        <v>36442.19</v>
      </c>
      <c r="I5626" s="40">
        <v>73999.990000000005</v>
      </c>
      <c r="J5626" s="67">
        <f t="shared" si="261"/>
        <v>0.30368491666666669</v>
      </c>
      <c r="K5626" s="39">
        <f t="shared" si="262"/>
        <v>0.61666658333333335</v>
      </c>
      <c r="L5626" s="2" t="str">
        <f t="shared" si="263"/>
        <v>AA</v>
      </c>
      <c r="M5626" s="2" t="s">
        <v>677</v>
      </c>
      <c r="N5626" s="2" t="s">
        <v>421</v>
      </c>
      <c r="O5626" s="2" t="s">
        <v>70</v>
      </c>
    </row>
    <row r="5627" spans="1:15">
      <c r="A5627" s="38">
        <v>40508</v>
      </c>
      <c r="B5627" s="38">
        <v>47813</v>
      </c>
      <c r="C5627" s="131">
        <v>240</v>
      </c>
      <c r="D5627" s="39">
        <v>8.5600000000000009E-2</v>
      </c>
      <c r="E5627" s="39">
        <v>7.9100000000000004E-2</v>
      </c>
      <c r="F5627" s="40">
        <v>120000</v>
      </c>
      <c r="G5627" s="40">
        <v>120000</v>
      </c>
      <c r="H5627" s="40">
        <v>60016.43</v>
      </c>
      <c r="I5627" s="40">
        <v>73999.990000000005</v>
      </c>
      <c r="J5627" s="67">
        <f t="shared" si="261"/>
        <v>0.50013691666666671</v>
      </c>
      <c r="K5627" s="39">
        <f t="shared" si="262"/>
        <v>0.61666658333333335</v>
      </c>
      <c r="L5627" s="2" t="str">
        <f t="shared" si="263"/>
        <v>AA</v>
      </c>
      <c r="M5627" s="2" t="s">
        <v>472</v>
      </c>
      <c r="N5627" s="2" t="s">
        <v>426</v>
      </c>
      <c r="O5627" s="2" t="s">
        <v>70</v>
      </c>
    </row>
    <row r="5628" spans="1:15">
      <c r="A5628" s="38">
        <v>40318</v>
      </c>
      <c r="B5628" s="38">
        <v>51276</v>
      </c>
      <c r="C5628" s="131">
        <v>360</v>
      </c>
      <c r="D5628" s="39">
        <v>8.5600000000000009E-2</v>
      </c>
      <c r="E5628" s="39">
        <v>7.9100000000000004E-2</v>
      </c>
      <c r="F5628" s="40">
        <v>106000</v>
      </c>
      <c r="G5628" s="40">
        <v>106000</v>
      </c>
      <c r="H5628" s="40">
        <v>39863.120000000003</v>
      </c>
      <c r="I5628" s="40">
        <v>65379.7</v>
      </c>
      <c r="J5628" s="67">
        <f t="shared" si="261"/>
        <v>0.37606716981132077</v>
      </c>
      <c r="K5628" s="39">
        <f t="shared" si="262"/>
        <v>0.61678962264150938</v>
      </c>
      <c r="L5628" s="2" t="str">
        <f t="shared" si="263"/>
        <v>AA</v>
      </c>
      <c r="M5628" s="2" t="s">
        <v>567</v>
      </c>
      <c r="N5628" s="2" t="s">
        <v>417</v>
      </c>
      <c r="O5628" s="2" t="s">
        <v>70</v>
      </c>
    </row>
    <row r="5629" spans="1:15">
      <c r="A5629" s="38">
        <v>40245</v>
      </c>
      <c r="B5629" s="38">
        <v>43990</v>
      </c>
      <c r="C5629" s="131">
        <v>123</v>
      </c>
      <c r="D5629" s="39">
        <v>8.5600000000000009E-2</v>
      </c>
      <c r="E5629" s="39">
        <v>8.09E-2</v>
      </c>
      <c r="F5629" s="40">
        <v>93000</v>
      </c>
      <c r="G5629" s="40">
        <v>93000</v>
      </c>
      <c r="H5629" s="40">
        <v>31978.240000000002</v>
      </c>
      <c r="I5629" s="40">
        <v>57382.86</v>
      </c>
      <c r="J5629" s="67">
        <f t="shared" si="261"/>
        <v>0.34385204301075273</v>
      </c>
      <c r="K5629" s="39">
        <f t="shared" si="262"/>
        <v>0.61702000000000001</v>
      </c>
      <c r="L5629" s="2" t="str">
        <f t="shared" si="263"/>
        <v>AA</v>
      </c>
      <c r="M5629" s="2" t="s">
        <v>550</v>
      </c>
      <c r="N5629" s="2" t="s">
        <v>421</v>
      </c>
      <c r="O5629" s="2" t="s">
        <v>70</v>
      </c>
    </row>
    <row r="5630" spans="1:15">
      <c r="A5630" s="38">
        <v>40449</v>
      </c>
      <c r="B5630" s="38">
        <v>51407</v>
      </c>
      <c r="C5630" s="131">
        <v>360</v>
      </c>
      <c r="D5630" s="39">
        <v>8.5600000000000009E-2</v>
      </c>
      <c r="E5630" s="39">
        <v>7.9100000000000004E-2</v>
      </c>
      <c r="F5630" s="40">
        <v>142000</v>
      </c>
      <c r="G5630" s="40">
        <v>142000</v>
      </c>
      <c r="H5630" s="40">
        <v>81523.210000000006</v>
      </c>
      <c r="I5630" s="40">
        <v>87641.600000000006</v>
      </c>
      <c r="J5630" s="67">
        <f t="shared" si="261"/>
        <v>0.57410711267605641</v>
      </c>
      <c r="K5630" s="39">
        <f t="shared" si="262"/>
        <v>0.61719436619718315</v>
      </c>
      <c r="L5630" s="2" t="str">
        <f t="shared" si="263"/>
        <v>AA</v>
      </c>
      <c r="M5630" s="2" t="s">
        <v>532</v>
      </c>
      <c r="N5630" s="2" t="s">
        <v>417</v>
      </c>
      <c r="O5630" s="2" t="s">
        <v>70</v>
      </c>
    </row>
    <row r="5631" spans="1:15">
      <c r="A5631" s="38">
        <v>40535</v>
      </c>
      <c r="B5631" s="38">
        <v>51493</v>
      </c>
      <c r="C5631" s="131">
        <v>360</v>
      </c>
      <c r="D5631" s="39">
        <v>8.5600000000000009E-2</v>
      </c>
      <c r="E5631" s="39">
        <v>7.9100000000000004E-2</v>
      </c>
      <c r="F5631" s="40">
        <v>130578.82</v>
      </c>
      <c r="G5631" s="40">
        <v>130578.82</v>
      </c>
      <c r="H5631" s="40">
        <v>74120.59</v>
      </c>
      <c r="I5631" s="40">
        <v>80600</v>
      </c>
      <c r="J5631" s="67">
        <f t="shared" si="261"/>
        <v>0.56763102928943598</v>
      </c>
      <c r="K5631" s="39">
        <f t="shared" si="262"/>
        <v>0.6172517104994516</v>
      </c>
      <c r="L5631" s="2" t="str">
        <f t="shared" si="263"/>
        <v>AA</v>
      </c>
      <c r="M5631" s="2" t="s">
        <v>546</v>
      </c>
      <c r="N5631" s="2" t="s">
        <v>416</v>
      </c>
      <c r="O5631" s="2" t="s">
        <v>70</v>
      </c>
    </row>
    <row r="5632" spans="1:15">
      <c r="A5632" s="38">
        <v>40814</v>
      </c>
      <c r="B5632" s="38">
        <v>51772</v>
      </c>
      <c r="C5632" s="131">
        <v>360</v>
      </c>
      <c r="D5632" s="39">
        <v>8.5600000000000009E-2</v>
      </c>
      <c r="E5632" s="39">
        <v>7.9100000000000004E-2</v>
      </c>
      <c r="F5632" s="40">
        <v>150000</v>
      </c>
      <c r="G5632" s="40">
        <v>150000</v>
      </c>
      <c r="H5632" s="40">
        <v>83539.460000000006</v>
      </c>
      <c r="I5632" s="40">
        <v>92590.74</v>
      </c>
      <c r="J5632" s="67">
        <f t="shared" si="261"/>
        <v>0.5569297333333334</v>
      </c>
      <c r="K5632" s="39">
        <f t="shared" si="262"/>
        <v>0.61727160000000003</v>
      </c>
      <c r="L5632" s="2" t="str">
        <f t="shared" si="263"/>
        <v>AA</v>
      </c>
      <c r="M5632" s="2" t="s">
        <v>475</v>
      </c>
      <c r="N5632" s="2" t="s">
        <v>427</v>
      </c>
      <c r="O5632" s="2" t="s">
        <v>70</v>
      </c>
    </row>
    <row r="5633" spans="1:15">
      <c r="A5633" s="42">
        <v>40582</v>
      </c>
      <c r="B5633" s="42">
        <v>51540</v>
      </c>
      <c r="C5633" s="130">
        <v>360</v>
      </c>
      <c r="D5633" s="43">
        <v>8.5600000000000009E-2</v>
      </c>
      <c r="E5633" s="43">
        <v>7.9100000000000004E-2</v>
      </c>
      <c r="F5633" s="44">
        <v>110000</v>
      </c>
      <c r="G5633" s="44">
        <v>110000</v>
      </c>
      <c r="H5633" s="44">
        <v>60367.5</v>
      </c>
      <c r="I5633" s="44">
        <v>67908.789999999994</v>
      </c>
      <c r="J5633" s="68">
        <f t="shared" si="261"/>
        <v>0.54879545454545453</v>
      </c>
      <c r="K5633" s="43">
        <f t="shared" si="262"/>
        <v>0.61735263636363635</v>
      </c>
      <c r="L5633" s="41" t="str">
        <f t="shared" si="263"/>
        <v>AA</v>
      </c>
      <c r="M5633" s="41" t="s">
        <v>624</v>
      </c>
      <c r="N5633" s="41" t="s">
        <v>424</v>
      </c>
      <c r="O5633" s="41" t="s">
        <v>70</v>
      </c>
    </row>
    <row r="5634" spans="1:15">
      <c r="A5634" s="42">
        <v>40057</v>
      </c>
      <c r="B5634" s="42">
        <v>49188</v>
      </c>
      <c r="C5634" s="130">
        <v>300</v>
      </c>
      <c r="D5634" s="43">
        <v>8.5600000000000009E-2</v>
      </c>
      <c r="E5634" s="43">
        <v>7.9100000000000004E-2</v>
      </c>
      <c r="F5634" s="44">
        <v>105223.21</v>
      </c>
      <c r="G5634" s="44">
        <v>105223.21</v>
      </c>
      <c r="H5634" s="44">
        <v>52695.62</v>
      </c>
      <c r="I5634" s="44">
        <v>64999.99</v>
      </c>
      <c r="J5634" s="68">
        <f t="shared" si="261"/>
        <v>0.50079844551406483</v>
      </c>
      <c r="K5634" s="43">
        <f t="shared" si="262"/>
        <v>0.61773433827004509</v>
      </c>
      <c r="L5634" s="41" t="str">
        <f t="shared" si="263"/>
        <v>AA</v>
      </c>
      <c r="M5634" s="41" t="s">
        <v>460</v>
      </c>
      <c r="N5634" s="41" t="s">
        <v>422</v>
      </c>
      <c r="O5634" s="41" t="s">
        <v>70</v>
      </c>
    </row>
    <row r="5635" spans="1:15">
      <c r="A5635" s="38">
        <v>40851</v>
      </c>
      <c r="B5635" s="38">
        <v>51809</v>
      </c>
      <c r="C5635" s="131">
        <v>360</v>
      </c>
      <c r="D5635" s="39">
        <v>8.5600000000000009E-2</v>
      </c>
      <c r="E5635" s="39">
        <v>7.9100000000000004E-2</v>
      </c>
      <c r="F5635" s="40">
        <v>127400</v>
      </c>
      <c r="G5635" s="40">
        <v>127400</v>
      </c>
      <c r="H5635" s="40">
        <v>73944.55</v>
      </c>
      <c r="I5635" s="40">
        <v>78700</v>
      </c>
      <c r="J5635" s="67">
        <f t="shared" ref="J5635:J5698" si="264">H5635/G5635</f>
        <v>0.58041248037676607</v>
      </c>
      <c r="K5635" s="39">
        <f t="shared" ref="K5635:K5698" si="265">I5635/G5635</f>
        <v>0.61773940345368916</v>
      </c>
      <c r="L5635" s="2" t="str">
        <f t="shared" ref="L5635:L5698" si="266">IF(J5635&lt;=65%,"AA",IF(J5635&lt;=75%,"A",IF(J5635&lt;=85%,"B","C")))</f>
        <v>AA</v>
      </c>
      <c r="M5635" s="2" t="s">
        <v>587</v>
      </c>
      <c r="N5635" s="2" t="s">
        <v>421</v>
      </c>
      <c r="O5635" s="2" t="s">
        <v>70</v>
      </c>
    </row>
    <row r="5636" spans="1:15">
      <c r="A5636" s="42">
        <v>40144</v>
      </c>
      <c r="B5636" s="42">
        <v>50917</v>
      </c>
      <c r="C5636" s="130">
        <v>354</v>
      </c>
      <c r="D5636" s="43">
        <v>8.5600000000000009E-2</v>
      </c>
      <c r="E5636" s="43">
        <v>8.5600000000000009E-2</v>
      </c>
      <c r="F5636" s="44">
        <v>123000</v>
      </c>
      <c r="G5636" s="44">
        <v>123000</v>
      </c>
      <c r="H5636" s="44">
        <v>66143.740000000005</v>
      </c>
      <c r="I5636" s="44">
        <v>76000</v>
      </c>
      <c r="J5636" s="68">
        <f t="shared" si="264"/>
        <v>0.5377539837398374</v>
      </c>
      <c r="K5636" s="43">
        <f t="shared" si="265"/>
        <v>0.61788617886178865</v>
      </c>
      <c r="L5636" s="41" t="str">
        <f t="shared" si="266"/>
        <v>AA</v>
      </c>
      <c r="M5636" s="41" t="s">
        <v>580</v>
      </c>
      <c r="N5636" s="41" t="s">
        <v>423</v>
      </c>
      <c r="O5636" s="41" t="s">
        <v>70</v>
      </c>
    </row>
    <row r="5637" spans="1:15">
      <c r="A5637" s="38">
        <v>40268</v>
      </c>
      <c r="B5637" s="38">
        <v>44804</v>
      </c>
      <c r="C5637" s="131">
        <v>149</v>
      </c>
      <c r="D5637" s="39">
        <v>8.5600000000000009E-2</v>
      </c>
      <c r="E5637" s="39">
        <v>7.9100000000000004E-2</v>
      </c>
      <c r="F5637" s="40">
        <v>149424</v>
      </c>
      <c r="G5637" s="40">
        <v>149424</v>
      </c>
      <c r="H5637" s="40">
        <v>52606.080000000002</v>
      </c>
      <c r="I5637" s="40">
        <v>92368.21</v>
      </c>
      <c r="J5637" s="67">
        <f t="shared" si="264"/>
        <v>0.35205910697076775</v>
      </c>
      <c r="K5637" s="39">
        <f t="shared" si="265"/>
        <v>0.61816180800942289</v>
      </c>
      <c r="L5637" s="2" t="str">
        <f t="shared" si="266"/>
        <v>AA</v>
      </c>
      <c r="M5637" s="2" t="s">
        <v>564</v>
      </c>
      <c r="N5637" s="2" t="s">
        <v>417</v>
      </c>
      <c r="O5637" s="2" t="s">
        <v>70</v>
      </c>
    </row>
    <row r="5638" spans="1:15">
      <c r="A5638" s="42">
        <v>39891</v>
      </c>
      <c r="B5638" s="42">
        <v>50848</v>
      </c>
      <c r="C5638" s="130">
        <v>360</v>
      </c>
      <c r="D5638" s="43">
        <v>8.5600000000000009E-2</v>
      </c>
      <c r="E5638" s="43">
        <v>8.5600000000000009E-2</v>
      </c>
      <c r="F5638" s="44">
        <v>186000</v>
      </c>
      <c r="G5638" s="44">
        <v>186000</v>
      </c>
      <c r="H5638" s="44">
        <v>95922.71</v>
      </c>
      <c r="I5638" s="44">
        <v>114999.99</v>
      </c>
      <c r="J5638" s="68">
        <f t="shared" si="264"/>
        <v>0.5157134946236559</v>
      </c>
      <c r="K5638" s="43">
        <f t="shared" si="265"/>
        <v>0.61827951612903231</v>
      </c>
      <c r="L5638" s="41" t="str">
        <f t="shared" si="266"/>
        <v>AA</v>
      </c>
      <c r="M5638" s="41" t="s">
        <v>457</v>
      </c>
      <c r="N5638" s="41" t="s">
        <v>419</v>
      </c>
      <c r="O5638" s="41" t="s">
        <v>70</v>
      </c>
    </row>
    <row r="5639" spans="1:15">
      <c r="A5639" s="38">
        <v>40170</v>
      </c>
      <c r="B5639" s="38">
        <v>48296</v>
      </c>
      <c r="C5639" s="131">
        <v>267</v>
      </c>
      <c r="D5639" s="39">
        <v>8.5600000000000009E-2</v>
      </c>
      <c r="E5639" s="39">
        <v>7.9100000000000004E-2</v>
      </c>
      <c r="F5639" s="40">
        <v>145500</v>
      </c>
      <c r="G5639" s="40">
        <v>145500</v>
      </c>
      <c r="H5639" s="40">
        <v>71940.06</v>
      </c>
      <c r="I5639" s="40">
        <v>89999.99</v>
      </c>
      <c r="J5639" s="67">
        <f t="shared" si="264"/>
        <v>0.49443340206185565</v>
      </c>
      <c r="K5639" s="39">
        <f t="shared" si="265"/>
        <v>0.61855663230240554</v>
      </c>
      <c r="L5639" s="2" t="str">
        <f t="shared" si="266"/>
        <v>AA</v>
      </c>
      <c r="M5639" s="2" t="s">
        <v>586</v>
      </c>
      <c r="N5639" s="2" t="s">
        <v>416</v>
      </c>
      <c r="O5639" s="2" t="s">
        <v>70</v>
      </c>
    </row>
    <row r="5640" spans="1:15">
      <c r="A5640" s="42">
        <v>40345</v>
      </c>
      <c r="B5640" s="42">
        <v>51303</v>
      </c>
      <c r="C5640" s="130">
        <v>360</v>
      </c>
      <c r="D5640" s="43">
        <v>8.5600000000000009E-2</v>
      </c>
      <c r="E5640" s="43">
        <v>8.5600000000000009E-2</v>
      </c>
      <c r="F5640" s="44">
        <v>107237</v>
      </c>
      <c r="G5640" s="44">
        <v>107237</v>
      </c>
      <c r="H5640" s="44">
        <v>57907.19</v>
      </c>
      <c r="I5640" s="44">
        <v>66339.990000000005</v>
      </c>
      <c r="J5640" s="68">
        <f t="shared" si="264"/>
        <v>0.53999263313968127</v>
      </c>
      <c r="K5640" s="43">
        <f t="shared" si="265"/>
        <v>0.61862967072931918</v>
      </c>
      <c r="L5640" s="41" t="str">
        <f t="shared" si="266"/>
        <v>AA</v>
      </c>
      <c r="M5640" s="41" t="s">
        <v>745</v>
      </c>
      <c r="N5640" s="41" t="s">
        <v>428</v>
      </c>
      <c r="O5640" s="41" t="s">
        <v>70</v>
      </c>
    </row>
    <row r="5641" spans="1:15">
      <c r="A5641" s="42">
        <v>40567</v>
      </c>
      <c r="B5641" s="42">
        <v>51525</v>
      </c>
      <c r="C5641" s="130">
        <v>360</v>
      </c>
      <c r="D5641" s="43">
        <v>8.5600000000000009E-2</v>
      </c>
      <c r="E5641" s="43">
        <v>7.9100000000000004E-2</v>
      </c>
      <c r="F5641" s="44">
        <v>150000</v>
      </c>
      <c r="G5641" s="44">
        <v>150000</v>
      </c>
      <c r="H5641" s="44">
        <v>83267.91</v>
      </c>
      <c r="I5641" s="44">
        <v>92800</v>
      </c>
      <c r="J5641" s="68">
        <f t="shared" si="264"/>
        <v>0.55511940000000004</v>
      </c>
      <c r="K5641" s="43">
        <f t="shared" si="265"/>
        <v>0.6186666666666667</v>
      </c>
      <c r="L5641" s="41" t="str">
        <f t="shared" si="266"/>
        <v>AA</v>
      </c>
      <c r="M5641" s="41" t="s">
        <v>739</v>
      </c>
      <c r="N5641" s="41" t="s">
        <v>422</v>
      </c>
      <c r="O5641" s="41" t="s">
        <v>70</v>
      </c>
    </row>
    <row r="5642" spans="1:15">
      <c r="A5642" s="42">
        <v>40424</v>
      </c>
      <c r="B5642" s="42">
        <v>47729</v>
      </c>
      <c r="C5642" s="130">
        <v>240</v>
      </c>
      <c r="D5642" s="43">
        <v>8.5600000000000009E-2</v>
      </c>
      <c r="E5642" s="43">
        <v>7.9100000000000004E-2</v>
      </c>
      <c r="F5642" s="44">
        <v>80000</v>
      </c>
      <c r="G5642" s="44">
        <v>80000</v>
      </c>
      <c r="H5642" s="44">
        <v>40506.57</v>
      </c>
      <c r="I5642" s="44">
        <v>49500</v>
      </c>
      <c r="J5642" s="68">
        <f t="shared" si="264"/>
        <v>0.50633212500000002</v>
      </c>
      <c r="K5642" s="43">
        <f t="shared" si="265"/>
        <v>0.61875000000000002</v>
      </c>
      <c r="L5642" s="41" t="str">
        <f t="shared" si="266"/>
        <v>AA</v>
      </c>
      <c r="M5642" s="41" t="s">
        <v>670</v>
      </c>
      <c r="N5642" s="41" t="s">
        <v>416</v>
      </c>
      <c r="O5642" s="41" t="s">
        <v>70</v>
      </c>
    </row>
    <row r="5643" spans="1:15">
      <c r="A5643" s="38">
        <v>40046</v>
      </c>
      <c r="B5643" s="38">
        <v>47351</v>
      </c>
      <c r="C5643" s="131">
        <v>240</v>
      </c>
      <c r="D5643" s="39">
        <v>8.5600000000000009E-2</v>
      </c>
      <c r="E5643" s="39">
        <v>7.9100000000000004E-2</v>
      </c>
      <c r="F5643" s="40">
        <v>129934</v>
      </c>
      <c r="G5643" s="40">
        <v>129934</v>
      </c>
      <c r="H5643" s="40">
        <v>60424.59</v>
      </c>
      <c r="I5643" s="40">
        <v>80430.899999999994</v>
      </c>
      <c r="J5643" s="67">
        <f t="shared" si="264"/>
        <v>0.46504063601520768</v>
      </c>
      <c r="K5643" s="39">
        <f t="shared" si="265"/>
        <v>0.61901349916111248</v>
      </c>
      <c r="L5643" s="2" t="str">
        <f t="shared" si="266"/>
        <v>AA</v>
      </c>
      <c r="M5643" s="2" t="s">
        <v>482</v>
      </c>
      <c r="N5643" s="2" t="s">
        <v>422</v>
      </c>
      <c r="O5643" s="2" t="s">
        <v>70</v>
      </c>
    </row>
    <row r="5644" spans="1:15">
      <c r="A5644" s="38">
        <v>40442</v>
      </c>
      <c r="B5644" s="38">
        <v>51400</v>
      </c>
      <c r="C5644" s="131">
        <v>360</v>
      </c>
      <c r="D5644" s="39">
        <v>8.5600000000000009E-2</v>
      </c>
      <c r="E5644" s="39">
        <v>7.9100000000000004E-2</v>
      </c>
      <c r="F5644" s="40">
        <v>105000</v>
      </c>
      <c r="G5644" s="40">
        <v>105000</v>
      </c>
      <c r="H5644" s="40">
        <v>57128.6</v>
      </c>
      <c r="I5644" s="40">
        <v>64999.99</v>
      </c>
      <c r="J5644" s="67">
        <f t="shared" si="264"/>
        <v>0.54408190476190477</v>
      </c>
      <c r="K5644" s="39">
        <f t="shared" si="265"/>
        <v>0.61904752380952377</v>
      </c>
      <c r="L5644" s="2" t="str">
        <f t="shared" si="266"/>
        <v>AA</v>
      </c>
      <c r="M5644" s="2" t="s">
        <v>699</v>
      </c>
      <c r="N5644" s="2" t="s">
        <v>421</v>
      </c>
      <c r="O5644" s="2" t="s">
        <v>70</v>
      </c>
    </row>
    <row r="5645" spans="1:15">
      <c r="A5645" s="42">
        <v>40088</v>
      </c>
      <c r="B5645" s="42">
        <v>47393</v>
      </c>
      <c r="C5645" s="130">
        <v>240</v>
      </c>
      <c r="D5645" s="43">
        <v>8.5600000000000009E-2</v>
      </c>
      <c r="E5645" s="43">
        <v>7.9100000000000004E-2</v>
      </c>
      <c r="F5645" s="44">
        <v>105000</v>
      </c>
      <c r="G5645" s="44">
        <v>105000</v>
      </c>
      <c r="H5645" s="44">
        <v>34919.03</v>
      </c>
      <c r="I5645" s="44">
        <v>65000</v>
      </c>
      <c r="J5645" s="68">
        <f t="shared" si="264"/>
        <v>0.33256219047619046</v>
      </c>
      <c r="K5645" s="43">
        <f t="shared" si="265"/>
        <v>0.61904761904761907</v>
      </c>
      <c r="L5645" s="41" t="str">
        <f t="shared" si="266"/>
        <v>AA</v>
      </c>
      <c r="M5645" s="41" t="s">
        <v>510</v>
      </c>
      <c r="N5645" s="41" t="s">
        <v>421</v>
      </c>
      <c r="O5645" s="41" t="s">
        <v>70</v>
      </c>
    </row>
    <row r="5646" spans="1:15">
      <c r="A5646" s="42">
        <v>40504</v>
      </c>
      <c r="B5646" s="42">
        <v>51462</v>
      </c>
      <c r="C5646" s="130">
        <v>360</v>
      </c>
      <c r="D5646" s="43">
        <v>8.5600000000000009E-2</v>
      </c>
      <c r="E5646" s="43">
        <v>8.09E-2</v>
      </c>
      <c r="F5646" s="44">
        <v>130000</v>
      </c>
      <c r="G5646" s="44">
        <v>130000</v>
      </c>
      <c r="H5646" s="44">
        <v>71068.149999999994</v>
      </c>
      <c r="I5646" s="44">
        <v>80481.990000000005</v>
      </c>
      <c r="J5646" s="68">
        <f t="shared" si="264"/>
        <v>0.54667807692307691</v>
      </c>
      <c r="K5646" s="43">
        <f t="shared" si="265"/>
        <v>0.61909223076923081</v>
      </c>
      <c r="L5646" s="41" t="str">
        <f t="shared" si="266"/>
        <v>AA</v>
      </c>
      <c r="M5646" s="41" t="s">
        <v>525</v>
      </c>
      <c r="N5646" s="41" t="s">
        <v>430</v>
      </c>
      <c r="O5646" s="41" t="s">
        <v>70</v>
      </c>
    </row>
    <row r="5647" spans="1:15">
      <c r="A5647" s="42">
        <v>40385</v>
      </c>
      <c r="B5647" s="42">
        <v>45864</v>
      </c>
      <c r="C5647" s="130">
        <v>180</v>
      </c>
      <c r="D5647" s="43">
        <v>8.5600000000000009E-2</v>
      </c>
      <c r="E5647" s="43">
        <v>8.09E-2</v>
      </c>
      <c r="F5647" s="44">
        <v>72680</v>
      </c>
      <c r="G5647" s="44">
        <v>72680</v>
      </c>
      <c r="H5647" s="44">
        <v>32293.79</v>
      </c>
      <c r="I5647" s="44">
        <v>44999.99</v>
      </c>
      <c r="J5647" s="68">
        <f t="shared" si="264"/>
        <v>0.44432842597688499</v>
      </c>
      <c r="K5647" s="43">
        <f t="shared" si="265"/>
        <v>0.61915231150247663</v>
      </c>
      <c r="L5647" s="41" t="str">
        <f t="shared" si="266"/>
        <v>AA</v>
      </c>
      <c r="M5647" s="41" t="s">
        <v>1365</v>
      </c>
      <c r="N5647" s="41" t="s">
        <v>430</v>
      </c>
      <c r="O5647" s="41" t="s">
        <v>70</v>
      </c>
    </row>
    <row r="5648" spans="1:15">
      <c r="A5648" s="38">
        <v>40585</v>
      </c>
      <c r="B5648" s="38">
        <v>47890</v>
      </c>
      <c r="C5648" s="131">
        <v>240</v>
      </c>
      <c r="D5648" s="39">
        <v>8.5600000000000009E-2</v>
      </c>
      <c r="E5648" s="39">
        <v>8.09E-2</v>
      </c>
      <c r="F5648" s="40">
        <v>90250.5</v>
      </c>
      <c r="G5648" s="40">
        <v>90250.5</v>
      </c>
      <c r="H5648" s="40">
        <v>45992.34</v>
      </c>
      <c r="I5648" s="40">
        <v>55899.99</v>
      </c>
      <c r="J5648" s="67">
        <f t="shared" si="264"/>
        <v>0.50960759220170526</v>
      </c>
      <c r="K5648" s="39">
        <f t="shared" si="265"/>
        <v>0.61938703940698392</v>
      </c>
      <c r="L5648" s="2" t="str">
        <f t="shared" si="266"/>
        <v>AA</v>
      </c>
      <c r="M5648" s="2" t="s">
        <v>153</v>
      </c>
      <c r="N5648" s="2" t="s">
        <v>423</v>
      </c>
      <c r="O5648" s="2" t="s">
        <v>70</v>
      </c>
    </row>
    <row r="5649" spans="1:15">
      <c r="A5649" s="38">
        <v>40009</v>
      </c>
      <c r="B5649" s="38">
        <v>47314</v>
      </c>
      <c r="C5649" s="131">
        <v>240</v>
      </c>
      <c r="D5649" s="39">
        <v>8.5600000000000009E-2</v>
      </c>
      <c r="E5649" s="39">
        <v>7.9100000000000004E-2</v>
      </c>
      <c r="F5649" s="40">
        <v>113000</v>
      </c>
      <c r="G5649" s="40">
        <v>113000</v>
      </c>
      <c r="H5649" s="40">
        <v>54044.14</v>
      </c>
      <c r="I5649" s="40">
        <v>70000</v>
      </c>
      <c r="J5649" s="67">
        <f t="shared" si="264"/>
        <v>0.47826672566371681</v>
      </c>
      <c r="K5649" s="39">
        <f t="shared" si="265"/>
        <v>0.61946902654867253</v>
      </c>
      <c r="L5649" s="2" t="str">
        <f t="shared" si="266"/>
        <v>AA</v>
      </c>
      <c r="M5649" s="2" t="s">
        <v>634</v>
      </c>
      <c r="N5649" s="2" t="s">
        <v>421</v>
      </c>
      <c r="O5649" s="2" t="s">
        <v>70</v>
      </c>
    </row>
    <row r="5650" spans="1:15">
      <c r="A5650" s="42">
        <v>40564</v>
      </c>
      <c r="B5650" s="42">
        <v>51522</v>
      </c>
      <c r="C5650" s="130">
        <v>360</v>
      </c>
      <c r="D5650" s="43">
        <v>8.5600000000000009E-2</v>
      </c>
      <c r="E5650" s="43">
        <v>8.09E-2</v>
      </c>
      <c r="F5650" s="44">
        <v>80713</v>
      </c>
      <c r="G5650" s="44">
        <v>80713</v>
      </c>
      <c r="H5650" s="44">
        <v>45733.38</v>
      </c>
      <c r="I5650" s="44">
        <v>50000</v>
      </c>
      <c r="J5650" s="68">
        <f t="shared" si="264"/>
        <v>0.5666172735494901</v>
      </c>
      <c r="K5650" s="43">
        <f t="shared" si="265"/>
        <v>0.61947889435406933</v>
      </c>
      <c r="L5650" s="41" t="str">
        <f t="shared" si="266"/>
        <v>AA</v>
      </c>
      <c r="M5650" s="41" t="s">
        <v>586</v>
      </c>
      <c r="N5650" s="41" t="s">
        <v>416</v>
      </c>
      <c r="O5650" s="41" t="s">
        <v>70</v>
      </c>
    </row>
    <row r="5651" spans="1:15">
      <c r="A5651" s="38">
        <v>40477</v>
      </c>
      <c r="B5651" s="38">
        <v>51435</v>
      </c>
      <c r="C5651" s="131">
        <v>360</v>
      </c>
      <c r="D5651" s="39">
        <v>8.5600000000000009E-2</v>
      </c>
      <c r="E5651" s="39">
        <v>7.9100000000000004E-2</v>
      </c>
      <c r="F5651" s="40">
        <v>130000</v>
      </c>
      <c r="G5651" s="40">
        <v>130000</v>
      </c>
      <c r="H5651" s="40">
        <v>71180.240000000005</v>
      </c>
      <c r="I5651" s="40">
        <v>80576.05</v>
      </c>
      <c r="J5651" s="67">
        <f t="shared" si="264"/>
        <v>0.54754030769230777</v>
      </c>
      <c r="K5651" s="39">
        <f t="shared" si="265"/>
        <v>0.6198157692307692</v>
      </c>
      <c r="L5651" s="2" t="str">
        <f t="shared" si="266"/>
        <v>AA</v>
      </c>
      <c r="M5651" s="2" t="s">
        <v>1063</v>
      </c>
      <c r="N5651" s="2" t="s">
        <v>422</v>
      </c>
      <c r="O5651" s="2" t="s">
        <v>70</v>
      </c>
    </row>
    <row r="5652" spans="1:15">
      <c r="A5652" s="38">
        <v>40568</v>
      </c>
      <c r="B5652" s="38">
        <v>47873</v>
      </c>
      <c r="C5652" s="131">
        <v>240</v>
      </c>
      <c r="D5652" s="39">
        <v>8.5600000000000009E-2</v>
      </c>
      <c r="E5652" s="39">
        <v>8.5600000000000009E-2</v>
      </c>
      <c r="F5652" s="40">
        <v>80000</v>
      </c>
      <c r="G5652" s="40">
        <v>80000</v>
      </c>
      <c r="H5652" s="40">
        <v>40611.129999999997</v>
      </c>
      <c r="I5652" s="40">
        <v>49599.99</v>
      </c>
      <c r="J5652" s="67">
        <f t="shared" si="264"/>
        <v>0.50763912499999997</v>
      </c>
      <c r="K5652" s="39">
        <f t="shared" si="265"/>
        <v>0.61999987499999998</v>
      </c>
      <c r="L5652" s="2" t="str">
        <f t="shared" si="266"/>
        <v>AA</v>
      </c>
      <c r="M5652" s="2" t="s">
        <v>837</v>
      </c>
      <c r="N5652" s="2" t="s">
        <v>437</v>
      </c>
      <c r="O5652" s="2" t="s">
        <v>70</v>
      </c>
    </row>
    <row r="5653" spans="1:15">
      <c r="A5653" s="38">
        <v>40311</v>
      </c>
      <c r="B5653" s="38">
        <v>47616</v>
      </c>
      <c r="C5653" s="131">
        <v>240</v>
      </c>
      <c r="D5653" s="39">
        <v>8.5600000000000009E-2</v>
      </c>
      <c r="E5653" s="39">
        <v>7.9100000000000004E-2</v>
      </c>
      <c r="F5653" s="40">
        <v>92000</v>
      </c>
      <c r="G5653" s="40">
        <v>92000</v>
      </c>
      <c r="H5653" s="40">
        <v>45002.06</v>
      </c>
      <c r="I5653" s="40">
        <v>57039.99</v>
      </c>
      <c r="J5653" s="67">
        <f t="shared" si="264"/>
        <v>0.48915282608695648</v>
      </c>
      <c r="K5653" s="39">
        <f t="shared" si="265"/>
        <v>0.61999989130434785</v>
      </c>
      <c r="L5653" s="2" t="str">
        <f t="shared" si="266"/>
        <v>AA</v>
      </c>
      <c r="M5653" s="2" t="s">
        <v>548</v>
      </c>
      <c r="N5653" s="2" t="s">
        <v>433</v>
      </c>
      <c r="O5653" s="2" t="s">
        <v>70</v>
      </c>
    </row>
    <row r="5654" spans="1:15">
      <c r="A5654" s="38">
        <v>40001</v>
      </c>
      <c r="B5654" s="38">
        <v>50958</v>
      </c>
      <c r="C5654" s="131">
        <v>360</v>
      </c>
      <c r="D5654" s="39">
        <v>8.5600000000000009E-2</v>
      </c>
      <c r="E5654" s="39">
        <v>8.09E-2</v>
      </c>
      <c r="F5654" s="40">
        <v>134000</v>
      </c>
      <c r="G5654" s="40">
        <v>134000</v>
      </c>
      <c r="H5654" s="40">
        <v>70104.179999999993</v>
      </c>
      <c r="I5654" s="40">
        <v>83079.990000000005</v>
      </c>
      <c r="J5654" s="67">
        <f t="shared" si="264"/>
        <v>0.52316552238805969</v>
      </c>
      <c r="K5654" s="39">
        <f t="shared" si="265"/>
        <v>0.61999992537313442</v>
      </c>
      <c r="L5654" s="2" t="str">
        <f t="shared" si="266"/>
        <v>AA</v>
      </c>
      <c r="M5654" s="2" t="s">
        <v>1522</v>
      </c>
      <c r="N5654" s="2" t="s">
        <v>439</v>
      </c>
      <c r="O5654" s="2" t="s">
        <v>70</v>
      </c>
    </row>
    <row r="5655" spans="1:15">
      <c r="A5655" s="38">
        <v>40568</v>
      </c>
      <c r="B5655" s="38">
        <v>47873</v>
      </c>
      <c r="C5655" s="131">
        <v>240</v>
      </c>
      <c r="D5655" s="39">
        <v>8.5600000000000009E-2</v>
      </c>
      <c r="E5655" s="39">
        <v>7.9100000000000004E-2</v>
      </c>
      <c r="F5655" s="40">
        <v>136000</v>
      </c>
      <c r="G5655" s="40">
        <v>136000</v>
      </c>
      <c r="H5655" s="40">
        <v>40403.21</v>
      </c>
      <c r="I5655" s="40">
        <v>84319.99</v>
      </c>
      <c r="J5655" s="67">
        <f t="shared" si="264"/>
        <v>0.29708242647058825</v>
      </c>
      <c r="K5655" s="39">
        <f t="shared" si="265"/>
        <v>0.61999992647058833</v>
      </c>
      <c r="L5655" s="2" t="str">
        <f t="shared" si="266"/>
        <v>AA</v>
      </c>
      <c r="M5655" s="2" t="s">
        <v>467</v>
      </c>
      <c r="N5655" s="2" t="s">
        <v>425</v>
      </c>
      <c r="O5655" s="2" t="s">
        <v>70</v>
      </c>
    </row>
    <row r="5656" spans="1:15">
      <c r="A5656" s="42">
        <v>40512</v>
      </c>
      <c r="B5656" s="42">
        <v>47817</v>
      </c>
      <c r="C5656" s="130">
        <v>240</v>
      </c>
      <c r="D5656" s="43">
        <v>8.5600000000000009E-2</v>
      </c>
      <c r="E5656" s="43">
        <v>7.9100000000000004E-2</v>
      </c>
      <c r="F5656" s="44">
        <v>150000</v>
      </c>
      <c r="G5656" s="44">
        <v>150000</v>
      </c>
      <c r="H5656" s="44">
        <v>75371.88</v>
      </c>
      <c r="I5656" s="44">
        <v>92999.99</v>
      </c>
      <c r="J5656" s="68">
        <f t="shared" si="264"/>
        <v>0.50247920000000001</v>
      </c>
      <c r="K5656" s="43">
        <f t="shared" si="265"/>
        <v>0.61999993333333336</v>
      </c>
      <c r="L5656" s="41" t="str">
        <f t="shared" si="266"/>
        <v>AA</v>
      </c>
      <c r="M5656" s="41" t="s">
        <v>1397</v>
      </c>
      <c r="N5656" s="41" t="s">
        <v>439</v>
      </c>
      <c r="O5656" s="41" t="s">
        <v>70</v>
      </c>
    </row>
    <row r="5657" spans="1:15">
      <c r="A5657" s="38">
        <v>40368</v>
      </c>
      <c r="B5657" s="38">
        <v>49499</v>
      </c>
      <c r="C5657" s="131">
        <v>300</v>
      </c>
      <c r="D5657" s="39">
        <v>8.5600000000000009E-2</v>
      </c>
      <c r="E5657" s="39">
        <v>7.9100000000000004E-2</v>
      </c>
      <c r="F5657" s="40">
        <v>134115.18</v>
      </c>
      <c r="G5657" s="40">
        <v>134115.18</v>
      </c>
      <c r="H5657" s="40">
        <v>72639.929999999993</v>
      </c>
      <c r="I5657" s="40">
        <v>83163.28</v>
      </c>
      <c r="J5657" s="67">
        <f t="shared" si="264"/>
        <v>0.54162347617920659</v>
      </c>
      <c r="K5657" s="39">
        <f t="shared" si="265"/>
        <v>0.62008849408396571</v>
      </c>
      <c r="L5657" s="2" t="str">
        <f t="shared" si="266"/>
        <v>AA</v>
      </c>
      <c r="M5657" s="2" t="s">
        <v>1456</v>
      </c>
      <c r="N5657" s="2" t="s">
        <v>424</v>
      </c>
      <c r="O5657" s="2" t="s">
        <v>70</v>
      </c>
    </row>
    <row r="5658" spans="1:15">
      <c r="A5658" s="42">
        <v>40781</v>
      </c>
      <c r="B5658" s="42">
        <v>46260</v>
      </c>
      <c r="C5658" s="130">
        <v>180</v>
      </c>
      <c r="D5658" s="43">
        <v>8.5600000000000009E-2</v>
      </c>
      <c r="E5658" s="43">
        <v>8.5600000000000009E-2</v>
      </c>
      <c r="F5658" s="44">
        <v>95000</v>
      </c>
      <c r="G5658" s="44">
        <v>95000</v>
      </c>
      <c r="H5658" s="44">
        <v>46085.4</v>
      </c>
      <c r="I5658" s="44">
        <v>58934.26</v>
      </c>
      <c r="J5658" s="68">
        <f t="shared" si="264"/>
        <v>0.48510947368421053</v>
      </c>
      <c r="K5658" s="43">
        <f t="shared" si="265"/>
        <v>0.62036063157894739</v>
      </c>
      <c r="L5658" s="41" t="str">
        <f t="shared" si="266"/>
        <v>AA</v>
      </c>
      <c r="M5658" s="41" t="s">
        <v>549</v>
      </c>
      <c r="N5658" s="41" t="s">
        <v>427</v>
      </c>
      <c r="O5658" s="41" t="s">
        <v>70</v>
      </c>
    </row>
    <row r="5659" spans="1:15">
      <c r="A5659" s="42">
        <v>40771</v>
      </c>
      <c r="B5659" s="42">
        <v>51729</v>
      </c>
      <c r="C5659" s="130">
        <v>360</v>
      </c>
      <c r="D5659" s="43">
        <v>8.5600000000000009E-2</v>
      </c>
      <c r="E5659" s="43">
        <v>7.9100000000000004E-2</v>
      </c>
      <c r="F5659" s="44">
        <v>130000</v>
      </c>
      <c r="G5659" s="44">
        <v>130000</v>
      </c>
      <c r="H5659" s="44">
        <v>47770.14</v>
      </c>
      <c r="I5659" s="44">
        <v>80649.899999999994</v>
      </c>
      <c r="J5659" s="68">
        <f t="shared" si="264"/>
        <v>0.36746261538461539</v>
      </c>
      <c r="K5659" s="43">
        <f t="shared" si="265"/>
        <v>0.62038384615384612</v>
      </c>
      <c r="L5659" s="41" t="str">
        <f t="shared" si="266"/>
        <v>AA</v>
      </c>
      <c r="M5659" s="41" t="s">
        <v>482</v>
      </c>
      <c r="N5659" s="41" t="s">
        <v>422</v>
      </c>
      <c r="O5659" s="41" t="s">
        <v>70</v>
      </c>
    </row>
    <row r="5660" spans="1:15">
      <c r="A5660" s="38">
        <v>40779</v>
      </c>
      <c r="B5660" s="38">
        <v>44616</v>
      </c>
      <c r="C5660" s="131">
        <v>126</v>
      </c>
      <c r="D5660" s="39">
        <v>8.5600000000000009E-2</v>
      </c>
      <c r="E5660" s="39">
        <v>7.9100000000000004E-2</v>
      </c>
      <c r="F5660" s="40">
        <v>137000</v>
      </c>
      <c r="G5660" s="40">
        <v>137000</v>
      </c>
      <c r="H5660" s="40">
        <v>37882.300000000003</v>
      </c>
      <c r="I5660" s="40">
        <v>84999.99</v>
      </c>
      <c r="J5660" s="67">
        <f t="shared" si="264"/>
        <v>0.27651313868613142</v>
      </c>
      <c r="K5660" s="39">
        <f t="shared" si="265"/>
        <v>0.62043788321167892</v>
      </c>
      <c r="L5660" s="2" t="str">
        <f t="shared" si="266"/>
        <v>AA</v>
      </c>
      <c r="M5660" s="2" t="s">
        <v>464</v>
      </c>
      <c r="N5660" s="2" t="s">
        <v>424</v>
      </c>
      <c r="O5660" s="2" t="s">
        <v>70</v>
      </c>
    </row>
    <row r="5661" spans="1:15">
      <c r="A5661" s="42">
        <v>40826</v>
      </c>
      <c r="B5661" s="42">
        <v>49958</v>
      </c>
      <c r="C5661" s="130">
        <v>300</v>
      </c>
      <c r="D5661" s="43">
        <v>8.5600000000000009E-2</v>
      </c>
      <c r="E5661" s="43">
        <v>7.9100000000000004E-2</v>
      </c>
      <c r="F5661" s="44">
        <v>150000</v>
      </c>
      <c r="G5661" s="44">
        <v>150000</v>
      </c>
      <c r="H5661" s="44">
        <v>82030.789999999994</v>
      </c>
      <c r="I5661" s="44">
        <v>93080.61</v>
      </c>
      <c r="J5661" s="68">
        <f t="shared" si="264"/>
        <v>0.54687193333333328</v>
      </c>
      <c r="K5661" s="43">
        <f t="shared" si="265"/>
        <v>0.62053740000000002</v>
      </c>
      <c r="L5661" s="41" t="str">
        <f t="shared" si="266"/>
        <v>AA</v>
      </c>
      <c r="M5661" s="41" t="s">
        <v>716</v>
      </c>
      <c r="N5661" s="41" t="s">
        <v>417</v>
      </c>
      <c r="O5661" s="41" t="s">
        <v>70</v>
      </c>
    </row>
    <row r="5662" spans="1:15">
      <c r="A5662" s="38">
        <v>40121</v>
      </c>
      <c r="B5662" s="38">
        <v>46057</v>
      </c>
      <c r="C5662" s="131">
        <v>195</v>
      </c>
      <c r="D5662" s="39">
        <v>8.5600000000000009E-2</v>
      </c>
      <c r="E5662" s="39">
        <v>7.9100000000000004E-2</v>
      </c>
      <c r="F5662" s="40">
        <v>145000</v>
      </c>
      <c r="G5662" s="40">
        <v>145000</v>
      </c>
      <c r="H5662" s="40">
        <v>63187.17</v>
      </c>
      <c r="I5662" s="40">
        <v>89999.99</v>
      </c>
      <c r="J5662" s="67">
        <f t="shared" si="264"/>
        <v>0.43577358620689655</v>
      </c>
      <c r="K5662" s="39">
        <f t="shared" si="265"/>
        <v>0.62068958620689663</v>
      </c>
      <c r="L5662" s="2" t="str">
        <f t="shared" si="266"/>
        <v>AA</v>
      </c>
      <c r="M5662" s="2" t="s">
        <v>616</v>
      </c>
      <c r="N5662" s="2" t="s">
        <v>424</v>
      </c>
      <c r="O5662" s="2" t="s">
        <v>70</v>
      </c>
    </row>
    <row r="5663" spans="1:15">
      <c r="A5663" s="42">
        <v>39891</v>
      </c>
      <c r="B5663" s="42">
        <v>43543</v>
      </c>
      <c r="C5663" s="130">
        <v>120</v>
      </c>
      <c r="D5663" s="43">
        <v>8.5600000000000009E-2</v>
      </c>
      <c r="E5663" s="43">
        <v>8.09E-2</v>
      </c>
      <c r="F5663" s="44">
        <v>161000</v>
      </c>
      <c r="G5663" s="44">
        <v>161000</v>
      </c>
      <c r="H5663" s="44">
        <v>50274.21</v>
      </c>
      <c r="I5663" s="44">
        <v>100000</v>
      </c>
      <c r="J5663" s="68">
        <f t="shared" si="264"/>
        <v>0.31226217391304345</v>
      </c>
      <c r="K5663" s="43">
        <f t="shared" si="265"/>
        <v>0.6211180124223602</v>
      </c>
      <c r="L5663" s="41" t="str">
        <f t="shared" si="266"/>
        <v>AA</v>
      </c>
      <c r="M5663" s="41" t="s">
        <v>762</v>
      </c>
      <c r="N5663" s="41" t="s">
        <v>417</v>
      </c>
      <c r="O5663" s="41" t="s">
        <v>70</v>
      </c>
    </row>
    <row r="5664" spans="1:15">
      <c r="A5664" s="38">
        <v>40148</v>
      </c>
      <c r="B5664" s="38">
        <v>51105</v>
      </c>
      <c r="C5664" s="131">
        <v>360</v>
      </c>
      <c r="D5664" s="39">
        <v>8.5600000000000009E-2</v>
      </c>
      <c r="E5664" s="39">
        <v>7.9100000000000004E-2</v>
      </c>
      <c r="F5664" s="40">
        <v>95800</v>
      </c>
      <c r="G5664" s="40">
        <v>95800</v>
      </c>
      <c r="H5664" s="40">
        <v>51895.51</v>
      </c>
      <c r="I5664" s="40">
        <v>59504.17</v>
      </c>
      <c r="J5664" s="67">
        <f t="shared" si="264"/>
        <v>0.54170678496868474</v>
      </c>
      <c r="K5664" s="39">
        <f t="shared" si="265"/>
        <v>0.62112912317327762</v>
      </c>
      <c r="L5664" s="2" t="str">
        <f t="shared" si="266"/>
        <v>AA</v>
      </c>
      <c r="M5664" s="2" t="s">
        <v>1643</v>
      </c>
      <c r="N5664" s="2" t="s">
        <v>424</v>
      </c>
      <c r="O5664" s="2" t="s">
        <v>70</v>
      </c>
    </row>
    <row r="5665" spans="1:15">
      <c r="A5665" s="42">
        <v>40561</v>
      </c>
      <c r="B5665" s="42">
        <v>51519</v>
      </c>
      <c r="C5665" s="130">
        <v>360</v>
      </c>
      <c r="D5665" s="43">
        <v>8.5600000000000009E-2</v>
      </c>
      <c r="E5665" s="43">
        <v>7.9100000000000004E-2</v>
      </c>
      <c r="F5665" s="44">
        <v>110000</v>
      </c>
      <c r="G5665" s="44">
        <v>110000</v>
      </c>
      <c r="H5665" s="44">
        <v>61461.3</v>
      </c>
      <c r="I5665" s="44">
        <v>68328.08</v>
      </c>
      <c r="J5665" s="68">
        <f t="shared" si="264"/>
        <v>0.55873909090909091</v>
      </c>
      <c r="K5665" s="43">
        <f t="shared" si="265"/>
        <v>0.62116436363636363</v>
      </c>
      <c r="L5665" s="41" t="str">
        <f t="shared" si="266"/>
        <v>AA</v>
      </c>
      <c r="M5665" s="41" t="s">
        <v>567</v>
      </c>
      <c r="N5665" s="41" t="s">
        <v>417</v>
      </c>
      <c r="O5665" s="41" t="s">
        <v>70</v>
      </c>
    </row>
    <row r="5666" spans="1:15">
      <c r="A5666" s="38">
        <v>40588</v>
      </c>
      <c r="B5666" s="38">
        <v>51546</v>
      </c>
      <c r="C5666" s="131">
        <v>360</v>
      </c>
      <c r="D5666" s="39">
        <v>8.5600000000000009E-2</v>
      </c>
      <c r="E5666" s="39">
        <v>7.9100000000000004E-2</v>
      </c>
      <c r="F5666" s="40">
        <v>140000</v>
      </c>
      <c r="G5666" s="40">
        <v>140000</v>
      </c>
      <c r="H5666" s="40">
        <v>77423.19</v>
      </c>
      <c r="I5666" s="40">
        <v>86999.99</v>
      </c>
      <c r="J5666" s="67">
        <f t="shared" si="264"/>
        <v>0.55302278571428576</v>
      </c>
      <c r="K5666" s="39">
        <f t="shared" si="265"/>
        <v>0.62142850000000005</v>
      </c>
      <c r="L5666" s="2" t="str">
        <f t="shared" si="266"/>
        <v>AA</v>
      </c>
      <c r="M5666" s="2" t="s">
        <v>564</v>
      </c>
      <c r="N5666" s="2" t="s">
        <v>417</v>
      </c>
      <c r="O5666" s="2" t="s">
        <v>70</v>
      </c>
    </row>
    <row r="5667" spans="1:15">
      <c r="A5667" s="42">
        <v>39990</v>
      </c>
      <c r="B5667" s="42">
        <v>43947</v>
      </c>
      <c r="C5667" s="130">
        <v>130</v>
      </c>
      <c r="D5667" s="43">
        <v>8.5600000000000009E-2</v>
      </c>
      <c r="E5667" s="43">
        <v>7.9100000000000004E-2</v>
      </c>
      <c r="F5667" s="44">
        <v>96000</v>
      </c>
      <c r="G5667" s="44">
        <v>96000</v>
      </c>
      <c r="H5667" s="44">
        <v>30718.63</v>
      </c>
      <c r="I5667" s="44">
        <v>59659.25</v>
      </c>
      <c r="J5667" s="68">
        <f t="shared" si="264"/>
        <v>0.31998572916666668</v>
      </c>
      <c r="K5667" s="43">
        <f t="shared" si="265"/>
        <v>0.6214505208333333</v>
      </c>
      <c r="L5667" s="41" t="str">
        <f t="shared" si="266"/>
        <v>AA</v>
      </c>
      <c r="M5667" s="41" t="s">
        <v>586</v>
      </c>
      <c r="N5667" s="41" t="s">
        <v>416</v>
      </c>
      <c r="O5667" s="41" t="s">
        <v>70</v>
      </c>
    </row>
    <row r="5668" spans="1:15">
      <c r="A5668" s="42">
        <v>40190</v>
      </c>
      <c r="B5668" s="42">
        <v>47495</v>
      </c>
      <c r="C5668" s="130">
        <v>240</v>
      </c>
      <c r="D5668" s="43">
        <v>8.5600000000000009E-2</v>
      </c>
      <c r="E5668" s="43">
        <v>7.9100000000000004E-2</v>
      </c>
      <c r="F5668" s="44">
        <v>144537.56</v>
      </c>
      <c r="G5668" s="44">
        <v>144537.56</v>
      </c>
      <c r="H5668" s="44">
        <v>72594.47</v>
      </c>
      <c r="I5668" s="44">
        <v>90000</v>
      </c>
      <c r="J5668" s="68">
        <f t="shared" si="264"/>
        <v>0.50225332432621672</v>
      </c>
      <c r="K5668" s="43">
        <f t="shared" si="265"/>
        <v>0.62267551769934404</v>
      </c>
      <c r="L5668" s="41" t="str">
        <f t="shared" si="266"/>
        <v>AA</v>
      </c>
      <c r="M5668" s="41" t="s">
        <v>553</v>
      </c>
      <c r="N5668" s="41" t="s">
        <v>416</v>
      </c>
      <c r="O5668" s="41" t="s">
        <v>70</v>
      </c>
    </row>
    <row r="5669" spans="1:15">
      <c r="A5669" s="42">
        <v>40127</v>
      </c>
      <c r="B5669" s="42">
        <v>50170</v>
      </c>
      <c r="C5669" s="130">
        <v>330</v>
      </c>
      <c r="D5669" s="43">
        <v>8.5600000000000009E-2</v>
      </c>
      <c r="E5669" s="43">
        <v>8.5600000000000009E-2</v>
      </c>
      <c r="F5669" s="44">
        <v>97769.43</v>
      </c>
      <c r="G5669" s="44">
        <v>97769.43</v>
      </c>
      <c r="H5669" s="44">
        <v>52082.63</v>
      </c>
      <c r="I5669" s="44">
        <v>60904.39</v>
      </c>
      <c r="J5669" s="68">
        <f t="shared" si="264"/>
        <v>0.53270874137243107</v>
      </c>
      <c r="K5669" s="43">
        <f t="shared" si="265"/>
        <v>0.62293899023447308</v>
      </c>
      <c r="L5669" s="41" t="str">
        <f t="shared" si="266"/>
        <v>AA</v>
      </c>
      <c r="M5669" s="41" t="s">
        <v>150</v>
      </c>
      <c r="N5669" s="41" t="s">
        <v>422</v>
      </c>
      <c r="O5669" s="41" t="s">
        <v>70</v>
      </c>
    </row>
    <row r="5670" spans="1:15">
      <c r="A5670" s="38">
        <v>40647</v>
      </c>
      <c r="B5670" s="38">
        <v>51605</v>
      </c>
      <c r="C5670" s="131">
        <v>360</v>
      </c>
      <c r="D5670" s="39">
        <v>8.5600000000000009E-2</v>
      </c>
      <c r="E5670" s="39">
        <v>7.9100000000000004E-2</v>
      </c>
      <c r="F5670" s="40">
        <v>150000</v>
      </c>
      <c r="G5670" s="40">
        <v>150000</v>
      </c>
      <c r="H5670" s="40">
        <v>84886.75</v>
      </c>
      <c r="I5670" s="40">
        <v>93450</v>
      </c>
      <c r="J5670" s="67">
        <f t="shared" si="264"/>
        <v>0.5659116666666667</v>
      </c>
      <c r="K5670" s="39">
        <f t="shared" si="265"/>
        <v>0.623</v>
      </c>
      <c r="L5670" s="2" t="str">
        <f t="shared" si="266"/>
        <v>AA</v>
      </c>
      <c r="M5670" s="2" t="s">
        <v>533</v>
      </c>
      <c r="N5670" s="2" t="s">
        <v>424</v>
      </c>
      <c r="O5670" s="2" t="s">
        <v>70</v>
      </c>
    </row>
    <row r="5671" spans="1:15">
      <c r="A5671" s="38">
        <v>40323</v>
      </c>
      <c r="B5671" s="38">
        <v>51281</v>
      </c>
      <c r="C5671" s="131">
        <v>360</v>
      </c>
      <c r="D5671" s="39">
        <v>8.5600000000000009E-2</v>
      </c>
      <c r="E5671" s="39">
        <v>8.5600000000000009E-2</v>
      </c>
      <c r="F5671" s="40">
        <v>134000</v>
      </c>
      <c r="G5671" s="40">
        <v>134000</v>
      </c>
      <c r="H5671" s="40">
        <v>72723.17</v>
      </c>
      <c r="I5671" s="40">
        <v>83502.3</v>
      </c>
      <c r="J5671" s="67">
        <f t="shared" si="264"/>
        <v>0.54271022388059698</v>
      </c>
      <c r="K5671" s="39">
        <f t="shared" si="265"/>
        <v>0.6231514925373135</v>
      </c>
      <c r="L5671" s="2" t="str">
        <f t="shared" si="266"/>
        <v>AA</v>
      </c>
      <c r="M5671" s="2" t="s">
        <v>548</v>
      </c>
      <c r="N5671" s="2" t="s">
        <v>433</v>
      </c>
      <c r="O5671" s="2" t="s">
        <v>70</v>
      </c>
    </row>
    <row r="5672" spans="1:15">
      <c r="A5672" s="42">
        <v>40144</v>
      </c>
      <c r="B5672" s="42">
        <v>48484</v>
      </c>
      <c r="C5672" s="130">
        <v>274</v>
      </c>
      <c r="D5672" s="43">
        <v>8.5600000000000009E-2</v>
      </c>
      <c r="E5672" s="43">
        <v>7.9100000000000004E-2</v>
      </c>
      <c r="F5672" s="44">
        <v>120200</v>
      </c>
      <c r="G5672" s="44">
        <v>120200</v>
      </c>
      <c r="H5672" s="44">
        <v>53455.71</v>
      </c>
      <c r="I5672" s="44">
        <v>74905.7</v>
      </c>
      <c r="J5672" s="68">
        <f t="shared" si="264"/>
        <v>0.44472304492512477</v>
      </c>
      <c r="K5672" s="43">
        <f t="shared" si="265"/>
        <v>0.62317554076539095</v>
      </c>
      <c r="L5672" s="41" t="str">
        <f t="shared" si="266"/>
        <v>AA</v>
      </c>
      <c r="M5672" s="41" t="s">
        <v>496</v>
      </c>
      <c r="N5672" s="41" t="s">
        <v>417</v>
      </c>
      <c r="O5672" s="41" t="s">
        <v>70</v>
      </c>
    </row>
    <row r="5673" spans="1:15">
      <c r="A5673" s="38">
        <v>40057</v>
      </c>
      <c r="B5673" s="38">
        <v>46631</v>
      </c>
      <c r="C5673" s="131">
        <v>216</v>
      </c>
      <c r="D5673" s="39">
        <v>8.5600000000000009E-2</v>
      </c>
      <c r="E5673" s="39">
        <v>8.09E-2</v>
      </c>
      <c r="F5673" s="40">
        <v>125000</v>
      </c>
      <c r="G5673" s="40">
        <v>125000</v>
      </c>
      <c r="H5673" s="40">
        <v>51078.720000000001</v>
      </c>
      <c r="I5673" s="40">
        <v>77999.990000000005</v>
      </c>
      <c r="J5673" s="67">
        <f t="shared" si="264"/>
        <v>0.40862976000000001</v>
      </c>
      <c r="K5673" s="39">
        <f t="shared" si="265"/>
        <v>0.62399992000000004</v>
      </c>
      <c r="L5673" s="2" t="str">
        <f t="shared" si="266"/>
        <v>AA</v>
      </c>
      <c r="M5673" s="2" t="s">
        <v>519</v>
      </c>
      <c r="N5673" s="2" t="s">
        <v>417</v>
      </c>
      <c r="O5673" s="2" t="s">
        <v>70</v>
      </c>
    </row>
    <row r="5674" spans="1:15">
      <c r="A5674" s="42">
        <v>40676</v>
      </c>
      <c r="B5674" s="42">
        <v>51634</v>
      </c>
      <c r="C5674" s="130">
        <v>360</v>
      </c>
      <c r="D5674" s="43">
        <v>8.5600000000000009E-2</v>
      </c>
      <c r="E5674" s="43">
        <v>7.9100000000000004E-2</v>
      </c>
      <c r="F5674" s="44">
        <v>141000</v>
      </c>
      <c r="G5674" s="44">
        <v>141000</v>
      </c>
      <c r="H5674" s="44">
        <v>78932.259999999995</v>
      </c>
      <c r="I5674" s="44">
        <v>87999.99</v>
      </c>
      <c r="J5674" s="68">
        <f t="shared" si="264"/>
        <v>0.55980326241134748</v>
      </c>
      <c r="K5674" s="43">
        <f t="shared" si="265"/>
        <v>0.62411340425531914</v>
      </c>
      <c r="L5674" s="41" t="str">
        <f t="shared" si="266"/>
        <v>AA</v>
      </c>
      <c r="M5674" s="41" t="s">
        <v>531</v>
      </c>
      <c r="N5674" s="41" t="s">
        <v>423</v>
      </c>
      <c r="O5674" s="41" t="s">
        <v>70</v>
      </c>
    </row>
    <row r="5675" spans="1:15">
      <c r="A5675" s="38">
        <v>40556</v>
      </c>
      <c r="B5675" s="38">
        <v>46734</v>
      </c>
      <c r="C5675" s="131">
        <v>203</v>
      </c>
      <c r="D5675" s="39">
        <v>8.5600000000000009E-2</v>
      </c>
      <c r="E5675" s="39">
        <v>7.9100000000000004E-2</v>
      </c>
      <c r="F5675" s="40">
        <v>120000</v>
      </c>
      <c r="G5675" s="40">
        <v>120000</v>
      </c>
      <c r="H5675" s="40">
        <v>55591.86</v>
      </c>
      <c r="I5675" s="40">
        <v>74905.990000000005</v>
      </c>
      <c r="J5675" s="67">
        <f t="shared" si="264"/>
        <v>0.4632655</v>
      </c>
      <c r="K5675" s="39">
        <f t="shared" si="265"/>
        <v>0.62421658333333341</v>
      </c>
      <c r="L5675" s="2" t="str">
        <f t="shared" si="266"/>
        <v>AA</v>
      </c>
      <c r="M5675" s="2" t="s">
        <v>482</v>
      </c>
      <c r="N5675" s="2" t="s">
        <v>422</v>
      </c>
      <c r="O5675" s="2" t="s">
        <v>70</v>
      </c>
    </row>
    <row r="5676" spans="1:15">
      <c r="A5676" s="42">
        <v>40478</v>
      </c>
      <c r="B5676" s="42">
        <v>51436</v>
      </c>
      <c r="C5676" s="130">
        <v>360</v>
      </c>
      <c r="D5676" s="43">
        <v>8.5600000000000009E-2</v>
      </c>
      <c r="E5676" s="43">
        <v>7.9100000000000004E-2</v>
      </c>
      <c r="F5676" s="44">
        <v>133070</v>
      </c>
      <c r="G5676" s="44">
        <v>133070</v>
      </c>
      <c r="H5676" s="44">
        <v>74344.509999999995</v>
      </c>
      <c r="I5676" s="44">
        <v>83070</v>
      </c>
      <c r="J5676" s="68">
        <f t="shared" si="264"/>
        <v>0.55868723228376038</v>
      </c>
      <c r="K5676" s="43">
        <f t="shared" si="265"/>
        <v>0.62425790937100778</v>
      </c>
      <c r="L5676" s="41" t="str">
        <f t="shared" si="266"/>
        <v>AA</v>
      </c>
      <c r="M5676" s="41" t="s">
        <v>91</v>
      </c>
      <c r="N5676" s="41" t="s">
        <v>416</v>
      </c>
      <c r="O5676" s="41" t="s">
        <v>70</v>
      </c>
    </row>
    <row r="5677" spans="1:15">
      <c r="A5677" s="42">
        <v>40672</v>
      </c>
      <c r="B5677" s="42">
        <v>49804</v>
      </c>
      <c r="C5677" s="130">
        <v>300</v>
      </c>
      <c r="D5677" s="43">
        <v>8.5600000000000009E-2</v>
      </c>
      <c r="E5677" s="43">
        <v>7.9100000000000004E-2</v>
      </c>
      <c r="F5677" s="44">
        <v>118000</v>
      </c>
      <c r="G5677" s="44">
        <v>118000</v>
      </c>
      <c r="H5677" s="44">
        <v>64198.91</v>
      </c>
      <c r="I5677" s="44">
        <v>73670.789999999994</v>
      </c>
      <c r="J5677" s="68">
        <f t="shared" si="264"/>
        <v>0.54405855932203395</v>
      </c>
      <c r="K5677" s="43">
        <f t="shared" si="265"/>
        <v>0.62432872881355927</v>
      </c>
      <c r="L5677" s="41" t="str">
        <f t="shared" si="266"/>
        <v>AA</v>
      </c>
      <c r="M5677" s="41" t="s">
        <v>631</v>
      </c>
      <c r="N5677" s="41" t="s">
        <v>424</v>
      </c>
      <c r="O5677" s="41" t="s">
        <v>70</v>
      </c>
    </row>
    <row r="5678" spans="1:15">
      <c r="A5678" s="38">
        <v>40578</v>
      </c>
      <c r="B5678" s="38">
        <v>51536</v>
      </c>
      <c r="C5678" s="131">
        <v>360</v>
      </c>
      <c r="D5678" s="39">
        <v>8.5600000000000009E-2</v>
      </c>
      <c r="E5678" s="39">
        <v>7.9100000000000004E-2</v>
      </c>
      <c r="F5678" s="40">
        <v>129000</v>
      </c>
      <c r="G5678" s="40">
        <v>129000</v>
      </c>
      <c r="H5678" s="40">
        <v>77035.429999999993</v>
      </c>
      <c r="I5678" s="40">
        <v>80542</v>
      </c>
      <c r="J5678" s="67">
        <f t="shared" si="264"/>
        <v>0.59717387596899218</v>
      </c>
      <c r="K5678" s="39">
        <f t="shared" si="265"/>
        <v>0.62435658914728687</v>
      </c>
      <c r="L5678" s="2" t="str">
        <f t="shared" si="266"/>
        <v>AA</v>
      </c>
      <c r="M5678" s="2" t="s">
        <v>539</v>
      </c>
      <c r="N5678" s="2" t="s">
        <v>429</v>
      </c>
      <c r="O5678" s="2" t="s">
        <v>70</v>
      </c>
    </row>
    <row r="5679" spans="1:15">
      <c r="A5679" s="42">
        <v>40239</v>
      </c>
      <c r="B5679" s="42">
        <v>46175</v>
      </c>
      <c r="C5679" s="130">
        <v>195</v>
      </c>
      <c r="D5679" s="43">
        <v>8.5600000000000009E-2</v>
      </c>
      <c r="E5679" s="43">
        <v>7.9100000000000004E-2</v>
      </c>
      <c r="F5679" s="44">
        <v>80000</v>
      </c>
      <c r="G5679" s="44">
        <v>80000</v>
      </c>
      <c r="H5679" s="44">
        <v>36071.65</v>
      </c>
      <c r="I5679" s="44">
        <v>49999.99</v>
      </c>
      <c r="J5679" s="68">
        <f t="shared" si="264"/>
        <v>0.45089562500000002</v>
      </c>
      <c r="K5679" s="43">
        <f t="shared" si="265"/>
        <v>0.62499987499999998</v>
      </c>
      <c r="L5679" s="41" t="str">
        <f t="shared" si="266"/>
        <v>AA</v>
      </c>
      <c r="M5679" s="41" t="s">
        <v>1300</v>
      </c>
      <c r="N5679" s="41" t="s">
        <v>417</v>
      </c>
      <c r="O5679" s="41" t="s">
        <v>70</v>
      </c>
    </row>
    <row r="5680" spans="1:15">
      <c r="A5680" s="38">
        <v>40137</v>
      </c>
      <c r="B5680" s="38">
        <v>47442</v>
      </c>
      <c r="C5680" s="131">
        <v>240</v>
      </c>
      <c r="D5680" s="39">
        <v>8.5600000000000009E-2</v>
      </c>
      <c r="E5680" s="39">
        <v>8.09E-2</v>
      </c>
      <c r="F5680" s="40">
        <v>80000</v>
      </c>
      <c r="G5680" s="40">
        <v>80000</v>
      </c>
      <c r="H5680" s="40">
        <v>38185.56</v>
      </c>
      <c r="I5680" s="40">
        <v>49999.99</v>
      </c>
      <c r="J5680" s="67">
        <f t="shared" si="264"/>
        <v>0.47731949999999995</v>
      </c>
      <c r="K5680" s="39">
        <f t="shared" si="265"/>
        <v>0.62499987499999998</v>
      </c>
      <c r="L5680" s="2" t="str">
        <f t="shared" si="266"/>
        <v>AA</v>
      </c>
      <c r="M5680" s="2" t="s">
        <v>1438</v>
      </c>
      <c r="N5680" s="2" t="s">
        <v>427</v>
      </c>
      <c r="O5680" s="2" t="s">
        <v>70</v>
      </c>
    </row>
    <row r="5681" spans="1:15">
      <c r="A5681" s="38">
        <v>40715</v>
      </c>
      <c r="B5681" s="38">
        <v>51673</v>
      </c>
      <c r="C5681" s="131">
        <v>360</v>
      </c>
      <c r="D5681" s="39">
        <v>8.5600000000000009E-2</v>
      </c>
      <c r="E5681" s="39">
        <v>7.9100000000000004E-2</v>
      </c>
      <c r="F5681" s="40">
        <v>80000</v>
      </c>
      <c r="G5681" s="40">
        <v>80000</v>
      </c>
      <c r="H5681" s="40">
        <v>44864.24</v>
      </c>
      <c r="I5681" s="40">
        <v>49999.99</v>
      </c>
      <c r="J5681" s="67">
        <f t="shared" si="264"/>
        <v>0.56080299999999994</v>
      </c>
      <c r="K5681" s="39">
        <f t="shared" si="265"/>
        <v>0.62499987499999998</v>
      </c>
      <c r="L5681" s="2" t="str">
        <f t="shared" si="266"/>
        <v>AA</v>
      </c>
      <c r="M5681" s="2" t="s">
        <v>457</v>
      </c>
      <c r="N5681" s="2" t="s">
        <v>419</v>
      </c>
      <c r="O5681" s="2" t="s">
        <v>70</v>
      </c>
    </row>
    <row r="5682" spans="1:15">
      <c r="A5682" s="38">
        <v>40203</v>
      </c>
      <c r="B5682" s="38">
        <v>51160</v>
      </c>
      <c r="C5682" s="131">
        <v>360</v>
      </c>
      <c r="D5682" s="39">
        <v>8.5600000000000009E-2</v>
      </c>
      <c r="E5682" s="39">
        <v>7.9100000000000004E-2</v>
      </c>
      <c r="F5682" s="40">
        <v>120000</v>
      </c>
      <c r="G5682" s="40">
        <v>120000</v>
      </c>
      <c r="H5682" s="40">
        <v>64482.38</v>
      </c>
      <c r="I5682" s="40">
        <v>74999.990000000005</v>
      </c>
      <c r="J5682" s="67">
        <f t="shared" si="264"/>
        <v>0.53735316666666666</v>
      </c>
      <c r="K5682" s="39">
        <f t="shared" si="265"/>
        <v>0.62499991666666666</v>
      </c>
      <c r="L5682" s="2" t="str">
        <f t="shared" si="266"/>
        <v>AA</v>
      </c>
      <c r="M5682" s="2" t="s">
        <v>454</v>
      </c>
      <c r="N5682" s="2" t="s">
        <v>416</v>
      </c>
      <c r="O5682" s="2" t="s">
        <v>70</v>
      </c>
    </row>
    <row r="5683" spans="1:15">
      <c r="A5683" s="42">
        <v>40217</v>
      </c>
      <c r="B5683" s="42">
        <v>51174</v>
      </c>
      <c r="C5683" s="130">
        <v>360</v>
      </c>
      <c r="D5683" s="43">
        <v>8.5600000000000009E-2</v>
      </c>
      <c r="E5683" s="43">
        <v>7.9100000000000004E-2</v>
      </c>
      <c r="F5683" s="44">
        <v>80000</v>
      </c>
      <c r="G5683" s="44">
        <v>80000</v>
      </c>
      <c r="H5683" s="44">
        <v>31538.75</v>
      </c>
      <c r="I5683" s="44">
        <v>50000</v>
      </c>
      <c r="J5683" s="68">
        <f t="shared" si="264"/>
        <v>0.39423437500000003</v>
      </c>
      <c r="K5683" s="43">
        <f t="shared" si="265"/>
        <v>0.625</v>
      </c>
      <c r="L5683" s="41" t="str">
        <f t="shared" si="266"/>
        <v>AA</v>
      </c>
      <c r="M5683" s="41" t="s">
        <v>707</v>
      </c>
      <c r="N5683" s="41" t="s">
        <v>417</v>
      </c>
      <c r="O5683" s="41" t="s">
        <v>70</v>
      </c>
    </row>
    <row r="5684" spans="1:15">
      <c r="A5684" s="38">
        <v>40235</v>
      </c>
      <c r="B5684" s="38">
        <v>51192</v>
      </c>
      <c r="C5684" s="131">
        <v>360</v>
      </c>
      <c r="D5684" s="39">
        <v>8.5600000000000009E-2</v>
      </c>
      <c r="E5684" s="39">
        <v>7.9100000000000004E-2</v>
      </c>
      <c r="F5684" s="40">
        <v>80000</v>
      </c>
      <c r="G5684" s="40">
        <v>80000</v>
      </c>
      <c r="H5684" s="40">
        <v>44296.81</v>
      </c>
      <c r="I5684" s="40">
        <v>50000</v>
      </c>
      <c r="J5684" s="67">
        <f t="shared" si="264"/>
        <v>0.55371012499999994</v>
      </c>
      <c r="K5684" s="39">
        <f t="shared" si="265"/>
        <v>0.625</v>
      </c>
      <c r="L5684" s="2" t="str">
        <f t="shared" si="266"/>
        <v>AA</v>
      </c>
      <c r="M5684" s="2" t="s">
        <v>1042</v>
      </c>
      <c r="N5684" s="2" t="s">
        <v>417</v>
      </c>
      <c r="O5684" s="2" t="s">
        <v>70</v>
      </c>
    </row>
    <row r="5685" spans="1:15">
      <c r="A5685" s="38">
        <v>40555</v>
      </c>
      <c r="B5685" s="38">
        <v>51513</v>
      </c>
      <c r="C5685" s="131">
        <v>360</v>
      </c>
      <c r="D5685" s="39">
        <v>8.5600000000000009E-2</v>
      </c>
      <c r="E5685" s="39">
        <v>8.09E-2</v>
      </c>
      <c r="F5685" s="40">
        <v>94000</v>
      </c>
      <c r="G5685" s="40">
        <v>94000</v>
      </c>
      <c r="H5685" s="40">
        <v>52189.45</v>
      </c>
      <c r="I5685" s="40">
        <v>58799.99</v>
      </c>
      <c r="J5685" s="67">
        <f t="shared" si="264"/>
        <v>0.55520691489361695</v>
      </c>
      <c r="K5685" s="39">
        <f t="shared" si="265"/>
        <v>0.62553180851063828</v>
      </c>
      <c r="L5685" s="2" t="str">
        <f t="shared" si="266"/>
        <v>AA</v>
      </c>
      <c r="M5685" s="2" t="s">
        <v>770</v>
      </c>
      <c r="N5685" s="2" t="s">
        <v>421</v>
      </c>
      <c r="O5685" s="2" t="s">
        <v>70</v>
      </c>
    </row>
    <row r="5686" spans="1:15">
      <c r="A5686" s="38">
        <v>40431</v>
      </c>
      <c r="B5686" s="38">
        <v>47736</v>
      </c>
      <c r="C5686" s="131">
        <v>240</v>
      </c>
      <c r="D5686" s="39">
        <v>8.5600000000000009E-2</v>
      </c>
      <c r="E5686" s="39">
        <v>7.9100000000000004E-2</v>
      </c>
      <c r="F5686" s="40">
        <v>143867.5</v>
      </c>
      <c r="G5686" s="40">
        <v>143867.5</v>
      </c>
      <c r="H5686" s="40">
        <v>46602.48</v>
      </c>
      <c r="I5686" s="40">
        <v>89999.99</v>
      </c>
      <c r="J5686" s="67">
        <f t="shared" si="264"/>
        <v>0.32392639060246409</v>
      </c>
      <c r="K5686" s="39">
        <f t="shared" si="265"/>
        <v>0.62557554694423689</v>
      </c>
      <c r="L5686" s="2" t="str">
        <f t="shared" si="266"/>
        <v>AA</v>
      </c>
      <c r="M5686" s="2" t="s">
        <v>531</v>
      </c>
      <c r="N5686" s="2" t="s">
        <v>423</v>
      </c>
      <c r="O5686" s="2" t="s">
        <v>70</v>
      </c>
    </row>
    <row r="5687" spans="1:15">
      <c r="A5687" s="42">
        <v>40360</v>
      </c>
      <c r="B5687" s="42">
        <v>46447</v>
      </c>
      <c r="C5687" s="130">
        <v>200</v>
      </c>
      <c r="D5687" s="43">
        <v>8.5600000000000009E-2</v>
      </c>
      <c r="E5687" s="43">
        <v>7.9100000000000004E-2</v>
      </c>
      <c r="F5687" s="44">
        <v>110000</v>
      </c>
      <c r="G5687" s="44">
        <v>110000</v>
      </c>
      <c r="H5687" s="44">
        <v>54968.74</v>
      </c>
      <c r="I5687" s="44">
        <v>68898.42</v>
      </c>
      <c r="J5687" s="68">
        <f t="shared" si="264"/>
        <v>0.49971581818181815</v>
      </c>
      <c r="K5687" s="43">
        <f t="shared" si="265"/>
        <v>0.6263492727272727</v>
      </c>
      <c r="L5687" s="41" t="str">
        <f t="shared" si="266"/>
        <v>AA</v>
      </c>
      <c r="M5687" s="41" t="s">
        <v>491</v>
      </c>
      <c r="N5687" s="41" t="s">
        <v>416</v>
      </c>
      <c r="O5687" s="41" t="s">
        <v>70</v>
      </c>
    </row>
    <row r="5688" spans="1:15">
      <c r="A5688" s="38">
        <v>40585</v>
      </c>
      <c r="B5688" s="38">
        <v>51543</v>
      </c>
      <c r="C5688" s="131">
        <v>360</v>
      </c>
      <c r="D5688" s="39">
        <v>8.5600000000000009E-2</v>
      </c>
      <c r="E5688" s="39">
        <v>7.9100000000000004E-2</v>
      </c>
      <c r="F5688" s="40">
        <v>125000</v>
      </c>
      <c r="G5688" s="40">
        <v>125000</v>
      </c>
      <c r="H5688" s="40">
        <v>69771.78</v>
      </c>
      <c r="I5688" s="40">
        <v>78300.63</v>
      </c>
      <c r="J5688" s="67">
        <f t="shared" si="264"/>
        <v>0.55817424000000004</v>
      </c>
      <c r="K5688" s="39">
        <f t="shared" si="265"/>
        <v>0.62640504000000008</v>
      </c>
      <c r="L5688" s="2" t="str">
        <f t="shared" si="266"/>
        <v>AA</v>
      </c>
      <c r="M5688" s="2" t="s">
        <v>719</v>
      </c>
      <c r="N5688" s="2" t="s">
        <v>422</v>
      </c>
      <c r="O5688" s="2" t="s">
        <v>70</v>
      </c>
    </row>
    <row r="5689" spans="1:15">
      <c r="A5689" s="42">
        <v>40739</v>
      </c>
      <c r="B5689" s="42">
        <v>45458</v>
      </c>
      <c r="C5689" s="130">
        <v>155</v>
      </c>
      <c r="D5689" s="43">
        <v>8.5600000000000009E-2</v>
      </c>
      <c r="E5689" s="43">
        <v>7.9100000000000004E-2</v>
      </c>
      <c r="F5689" s="44">
        <v>138200</v>
      </c>
      <c r="G5689" s="44">
        <v>138200</v>
      </c>
      <c r="H5689" s="44">
        <v>62595.35</v>
      </c>
      <c r="I5689" s="44">
        <v>86597.27</v>
      </c>
      <c r="J5689" s="68">
        <f t="shared" si="264"/>
        <v>0.4529330680173661</v>
      </c>
      <c r="K5689" s="43">
        <f t="shared" si="265"/>
        <v>0.62660832127351662</v>
      </c>
      <c r="L5689" s="41" t="str">
        <f t="shared" si="266"/>
        <v>AA</v>
      </c>
      <c r="M5689" s="41" t="s">
        <v>830</v>
      </c>
      <c r="N5689" s="41" t="s">
        <v>437</v>
      </c>
      <c r="O5689" s="41" t="s">
        <v>70</v>
      </c>
    </row>
    <row r="5690" spans="1:15">
      <c r="A5690" s="42">
        <v>40035</v>
      </c>
      <c r="B5690" s="42">
        <v>48254</v>
      </c>
      <c r="C5690" s="130">
        <v>270</v>
      </c>
      <c r="D5690" s="43">
        <v>8.5600000000000009E-2</v>
      </c>
      <c r="E5690" s="43">
        <v>7.9100000000000004E-2</v>
      </c>
      <c r="F5690" s="44">
        <v>150000</v>
      </c>
      <c r="G5690" s="44">
        <v>150000</v>
      </c>
      <c r="H5690" s="44">
        <v>45521.04</v>
      </c>
      <c r="I5690" s="44">
        <v>93999.99</v>
      </c>
      <c r="J5690" s="68">
        <f t="shared" si="264"/>
        <v>0.30347360000000001</v>
      </c>
      <c r="K5690" s="43">
        <f t="shared" si="265"/>
        <v>0.62666660000000007</v>
      </c>
      <c r="L5690" s="41" t="str">
        <f t="shared" si="266"/>
        <v>AA</v>
      </c>
      <c r="M5690" s="41" t="s">
        <v>1083</v>
      </c>
      <c r="N5690" s="41" t="s">
        <v>416</v>
      </c>
      <c r="O5690" s="41" t="s">
        <v>70</v>
      </c>
    </row>
    <row r="5691" spans="1:15">
      <c r="A5691" s="38">
        <v>40592</v>
      </c>
      <c r="B5691" s="38">
        <v>51550</v>
      </c>
      <c r="C5691" s="131">
        <v>360</v>
      </c>
      <c r="D5691" s="39">
        <v>8.5600000000000009E-2</v>
      </c>
      <c r="E5691" s="39">
        <v>7.9100000000000004E-2</v>
      </c>
      <c r="F5691" s="40">
        <v>150000</v>
      </c>
      <c r="G5691" s="40">
        <v>150000</v>
      </c>
      <c r="H5691" s="40">
        <v>83610.789999999994</v>
      </c>
      <c r="I5691" s="40">
        <v>93999.99</v>
      </c>
      <c r="J5691" s="67">
        <f t="shared" si="264"/>
        <v>0.55740526666666668</v>
      </c>
      <c r="K5691" s="39">
        <f t="shared" si="265"/>
        <v>0.62666660000000007</v>
      </c>
      <c r="L5691" s="2" t="str">
        <f t="shared" si="266"/>
        <v>AA</v>
      </c>
      <c r="M5691" s="2" t="s">
        <v>518</v>
      </c>
      <c r="N5691" s="2" t="s">
        <v>416</v>
      </c>
      <c r="O5691" s="2" t="s">
        <v>70</v>
      </c>
    </row>
    <row r="5692" spans="1:15">
      <c r="A5692" s="42">
        <v>39989</v>
      </c>
      <c r="B5692" s="42">
        <v>50946</v>
      </c>
      <c r="C5692" s="130">
        <v>360</v>
      </c>
      <c r="D5692" s="43">
        <v>8.5600000000000009E-2</v>
      </c>
      <c r="E5692" s="43">
        <v>7.9100000000000004E-2</v>
      </c>
      <c r="F5692" s="44">
        <v>98602.94</v>
      </c>
      <c r="G5692" s="44">
        <v>98602.94</v>
      </c>
      <c r="H5692" s="44">
        <v>46618.05</v>
      </c>
      <c r="I5692" s="44">
        <v>61800</v>
      </c>
      <c r="J5692" s="68">
        <f t="shared" si="264"/>
        <v>0.47278559848215479</v>
      </c>
      <c r="K5692" s="43">
        <f t="shared" si="265"/>
        <v>0.62675615960335462</v>
      </c>
      <c r="L5692" s="41" t="str">
        <f t="shared" si="266"/>
        <v>AA</v>
      </c>
      <c r="M5692" s="41" t="s">
        <v>276</v>
      </c>
      <c r="N5692" s="41" t="s">
        <v>422</v>
      </c>
      <c r="O5692" s="41" t="s">
        <v>70</v>
      </c>
    </row>
    <row r="5693" spans="1:15">
      <c r="A5693" s="38">
        <v>40707</v>
      </c>
      <c r="B5693" s="38">
        <v>50842</v>
      </c>
      <c r="C5693" s="131">
        <v>333</v>
      </c>
      <c r="D5693" s="39">
        <v>8.5600000000000009E-2</v>
      </c>
      <c r="E5693" s="39">
        <v>7.9100000000000004E-2</v>
      </c>
      <c r="F5693" s="40">
        <v>87749.04</v>
      </c>
      <c r="G5693" s="40">
        <v>87749.04</v>
      </c>
      <c r="H5693" s="40">
        <v>48869.18</v>
      </c>
      <c r="I5693" s="40">
        <v>54999.99</v>
      </c>
      <c r="J5693" s="67">
        <f t="shared" si="264"/>
        <v>0.55691982499181758</v>
      </c>
      <c r="K5693" s="39">
        <f t="shared" si="265"/>
        <v>0.62678736998148354</v>
      </c>
      <c r="L5693" s="2" t="str">
        <f t="shared" si="266"/>
        <v>AA</v>
      </c>
      <c r="M5693" s="2" t="s">
        <v>534</v>
      </c>
      <c r="N5693" s="2" t="s">
        <v>430</v>
      </c>
      <c r="O5693" s="2" t="s">
        <v>70</v>
      </c>
    </row>
    <row r="5694" spans="1:15">
      <c r="A5694" s="42">
        <v>40151</v>
      </c>
      <c r="B5694" s="42">
        <v>51108</v>
      </c>
      <c r="C5694" s="130">
        <v>360</v>
      </c>
      <c r="D5694" s="43">
        <v>8.5600000000000009E-2</v>
      </c>
      <c r="E5694" s="43">
        <v>7.9100000000000004E-2</v>
      </c>
      <c r="F5694" s="44">
        <v>140000</v>
      </c>
      <c r="G5694" s="44">
        <v>140000</v>
      </c>
      <c r="H5694" s="44">
        <v>57818.67</v>
      </c>
      <c r="I5694" s="44">
        <v>87787.99</v>
      </c>
      <c r="J5694" s="68">
        <f t="shared" si="264"/>
        <v>0.41299049999999998</v>
      </c>
      <c r="K5694" s="43">
        <f t="shared" si="265"/>
        <v>0.62705707142857148</v>
      </c>
      <c r="L5694" s="41" t="str">
        <f t="shared" si="266"/>
        <v>AA</v>
      </c>
      <c r="M5694" s="41" t="s">
        <v>643</v>
      </c>
      <c r="N5694" s="41" t="s">
        <v>417</v>
      </c>
      <c r="O5694" s="41" t="s">
        <v>70</v>
      </c>
    </row>
    <row r="5695" spans="1:15">
      <c r="A5695" s="38">
        <v>40316</v>
      </c>
      <c r="B5695" s="38">
        <v>44304</v>
      </c>
      <c r="C5695" s="131">
        <v>131</v>
      </c>
      <c r="D5695" s="39">
        <v>8.5600000000000009E-2</v>
      </c>
      <c r="E5695" s="39">
        <v>7.9100000000000004E-2</v>
      </c>
      <c r="F5695" s="40">
        <v>142500</v>
      </c>
      <c r="G5695" s="40">
        <v>142500</v>
      </c>
      <c r="H5695" s="40">
        <v>55242.27</v>
      </c>
      <c r="I5695" s="40">
        <v>89379.99</v>
      </c>
      <c r="J5695" s="67">
        <f t="shared" si="264"/>
        <v>0.38766505263157891</v>
      </c>
      <c r="K5695" s="39">
        <f t="shared" si="265"/>
        <v>0.62722800000000001</v>
      </c>
      <c r="L5695" s="2" t="str">
        <f t="shared" si="266"/>
        <v>AA</v>
      </c>
      <c r="M5695" s="2" t="s">
        <v>564</v>
      </c>
      <c r="N5695" s="2" t="s">
        <v>417</v>
      </c>
      <c r="O5695" s="2" t="s">
        <v>70</v>
      </c>
    </row>
    <row r="5696" spans="1:15">
      <c r="A5696" s="38">
        <v>40116</v>
      </c>
      <c r="B5696" s="38">
        <v>51073</v>
      </c>
      <c r="C5696" s="131">
        <v>360</v>
      </c>
      <c r="D5696" s="39">
        <v>8.5600000000000009E-2</v>
      </c>
      <c r="E5696" s="39">
        <v>7.9100000000000004E-2</v>
      </c>
      <c r="F5696" s="40">
        <v>111600</v>
      </c>
      <c r="G5696" s="40">
        <v>111600</v>
      </c>
      <c r="H5696" s="40">
        <v>42538.83</v>
      </c>
      <c r="I5696" s="40">
        <v>69999.990000000005</v>
      </c>
      <c r="J5696" s="67">
        <f t="shared" si="264"/>
        <v>0.38117231182795702</v>
      </c>
      <c r="K5696" s="39">
        <f t="shared" si="265"/>
        <v>0.62724005376344094</v>
      </c>
      <c r="L5696" s="2" t="str">
        <f t="shared" si="266"/>
        <v>AA</v>
      </c>
      <c r="M5696" s="2" t="s">
        <v>475</v>
      </c>
      <c r="N5696" s="2" t="s">
        <v>427</v>
      </c>
      <c r="O5696" s="2" t="s">
        <v>70</v>
      </c>
    </row>
    <row r="5697" spans="1:15">
      <c r="A5697" s="42">
        <v>40142</v>
      </c>
      <c r="B5697" s="42">
        <v>51099</v>
      </c>
      <c r="C5697" s="130">
        <v>360</v>
      </c>
      <c r="D5697" s="43">
        <v>8.5600000000000009E-2</v>
      </c>
      <c r="E5697" s="43">
        <v>7.9100000000000004E-2</v>
      </c>
      <c r="F5697" s="44">
        <v>132000</v>
      </c>
      <c r="G5697" s="44">
        <v>132000</v>
      </c>
      <c r="H5697" s="44">
        <v>72798.14</v>
      </c>
      <c r="I5697" s="44">
        <v>82800</v>
      </c>
      <c r="J5697" s="68">
        <f t="shared" si="264"/>
        <v>0.55150106060606063</v>
      </c>
      <c r="K5697" s="43">
        <f t="shared" si="265"/>
        <v>0.62727272727272732</v>
      </c>
      <c r="L5697" s="41" t="str">
        <f t="shared" si="266"/>
        <v>AA</v>
      </c>
      <c r="M5697" s="41" t="s">
        <v>345</v>
      </c>
      <c r="N5697" s="41" t="s">
        <v>424</v>
      </c>
      <c r="O5697" s="41" t="s">
        <v>70</v>
      </c>
    </row>
    <row r="5698" spans="1:15">
      <c r="A5698" s="38">
        <v>40613</v>
      </c>
      <c r="B5698" s="38">
        <v>47918</v>
      </c>
      <c r="C5698" s="131">
        <v>240</v>
      </c>
      <c r="D5698" s="39">
        <v>8.5600000000000009E-2</v>
      </c>
      <c r="E5698" s="39">
        <v>8.5600000000000009E-2</v>
      </c>
      <c r="F5698" s="40">
        <v>150000</v>
      </c>
      <c r="G5698" s="40">
        <v>150000</v>
      </c>
      <c r="H5698" s="40">
        <v>79115.69</v>
      </c>
      <c r="I5698" s="40">
        <v>94200</v>
      </c>
      <c r="J5698" s="67">
        <f t="shared" si="264"/>
        <v>0.52743793333333333</v>
      </c>
      <c r="K5698" s="39">
        <f t="shared" si="265"/>
        <v>0.628</v>
      </c>
      <c r="L5698" s="2" t="str">
        <f t="shared" si="266"/>
        <v>AA</v>
      </c>
      <c r="M5698" s="2" t="s">
        <v>716</v>
      </c>
      <c r="N5698" s="2" t="s">
        <v>417</v>
      </c>
      <c r="O5698" s="2" t="s">
        <v>70</v>
      </c>
    </row>
    <row r="5699" spans="1:15">
      <c r="A5699" s="38">
        <v>40302</v>
      </c>
      <c r="B5699" s="38">
        <v>51260</v>
      </c>
      <c r="C5699" s="131">
        <v>360</v>
      </c>
      <c r="D5699" s="39">
        <v>8.5600000000000009E-2</v>
      </c>
      <c r="E5699" s="39">
        <v>7.9100000000000004E-2</v>
      </c>
      <c r="F5699" s="40">
        <v>135000</v>
      </c>
      <c r="G5699" s="40">
        <v>135000</v>
      </c>
      <c r="H5699" s="40">
        <v>70763.75</v>
      </c>
      <c r="I5699" s="40">
        <v>84799.99</v>
      </c>
      <c r="J5699" s="67">
        <f t="shared" ref="J5699:J5762" si="267">H5699/G5699</f>
        <v>0.52417592592592588</v>
      </c>
      <c r="K5699" s="39">
        <f t="shared" ref="K5699:K5762" si="268">I5699/G5699</f>
        <v>0.62814807407407414</v>
      </c>
      <c r="L5699" s="2" t="str">
        <f t="shared" ref="L5699:L5762" si="269">IF(J5699&lt;=65%,"AA",IF(J5699&lt;=75%,"A",IF(J5699&lt;=85%,"B","C")))</f>
        <v>AA</v>
      </c>
      <c r="M5699" s="2" t="s">
        <v>974</v>
      </c>
      <c r="N5699" s="2" t="s">
        <v>416</v>
      </c>
      <c r="O5699" s="2" t="s">
        <v>70</v>
      </c>
    </row>
    <row r="5700" spans="1:15">
      <c r="A5700" s="42">
        <v>40591</v>
      </c>
      <c r="B5700" s="42">
        <v>51549</v>
      </c>
      <c r="C5700" s="130">
        <v>360</v>
      </c>
      <c r="D5700" s="43">
        <v>8.5600000000000009E-2</v>
      </c>
      <c r="E5700" s="43">
        <v>7.9100000000000004E-2</v>
      </c>
      <c r="F5700" s="44">
        <v>130528.75</v>
      </c>
      <c r="G5700" s="44">
        <v>130528.75</v>
      </c>
      <c r="H5700" s="44">
        <v>73844.52</v>
      </c>
      <c r="I5700" s="44">
        <v>82000</v>
      </c>
      <c r="J5700" s="68">
        <f t="shared" si="267"/>
        <v>0.56573375597330089</v>
      </c>
      <c r="K5700" s="43">
        <f t="shared" si="268"/>
        <v>0.62821409076544443</v>
      </c>
      <c r="L5700" s="41" t="str">
        <f t="shared" si="269"/>
        <v>AA</v>
      </c>
      <c r="M5700" s="41" t="s">
        <v>741</v>
      </c>
      <c r="N5700" s="41" t="s">
        <v>422</v>
      </c>
      <c r="O5700" s="41" t="s">
        <v>70</v>
      </c>
    </row>
    <row r="5701" spans="1:15">
      <c r="A5701" s="42">
        <v>40281</v>
      </c>
      <c r="B5701" s="42">
        <v>49992</v>
      </c>
      <c r="C5701" s="130">
        <v>319</v>
      </c>
      <c r="D5701" s="43">
        <v>8.5600000000000009E-2</v>
      </c>
      <c r="E5701" s="43">
        <v>7.9100000000000004E-2</v>
      </c>
      <c r="F5701" s="44">
        <v>120000</v>
      </c>
      <c r="G5701" s="44">
        <v>120000</v>
      </c>
      <c r="H5701" s="44">
        <v>65627.990000000005</v>
      </c>
      <c r="I5701" s="44">
        <v>75390</v>
      </c>
      <c r="J5701" s="68">
        <f t="shared" si="267"/>
        <v>0.54689991666666671</v>
      </c>
      <c r="K5701" s="43">
        <f t="shared" si="268"/>
        <v>0.62824999999999998</v>
      </c>
      <c r="L5701" s="41" t="str">
        <f t="shared" si="269"/>
        <v>AA</v>
      </c>
      <c r="M5701" s="41" t="s">
        <v>617</v>
      </c>
      <c r="N5701" s="41" t="s">
        <v>421</v>
      </c>
      <c r="O5701" s="41" t="s">
        <v>70</v>
      </c>
    </row>
    <row r="5702" spans="1:15">
      <c r="A5702" s="38">
        <v>40416</v>
      </c>
      <c r="B5702" s="38">
        <v>51374</v>
      </c>
      <c r="C5702" s="131">
        <v>360</v>
      </c>
      <c r="D5702" s="39">
        <v>8.5600000000000009E-2</v>
      </c>
      <c r="E5702" s="39">
        <v>7.9100000000000004E-2</v>
      </c>
      <c r="F5702" s="40">
        <v>115000</v>
      </c>
      <c r="G5702" s="40">
        <v>115000</v>
      </c>
      <c r="H5702" s="40">
        <v>63381.51</v>
      </c>
      <c r="I5702" s="40">
        <v>72305.13</v>
      </c>
      <c r="J5702" s="67">
        <f t="shared" si="267"/>
        <v>0.55114356521739127</v>
      </c>
      <c r="K5702" s="39">
        <f t="shared" si="268"/>
        <v>0.62874026086956525</v>
      </c>
      <c r="L5702" s="2" t="str">
        <f t="shared" si="269"/>
        <v>AA</v>
      </c>
      <c r="M5702" s="2" t="s">
        <v>830</v>
      </c>
      <c r="N5702" s="2" t="s">
        <v>437</v>
      </c>
      <c r="O5702" s="2" t="s">
        <v>70</v>
      </c>
    </row>
    <row r="5703" spans="1:15">
      <c r="A5703" s="42">
        <v>40329</v>
      </c>
      <c r="B5703" s="42">
        <v>51287</v>
      </c>
      <c r="C5703" s="130">
        <v>360</v>
      </c>
      <c r="D5703" s="43">
        <v>8.5600000000000009E-2</v>
      </c>
      <c r="E5703" s="43">
        <v>7.9100000000000004E-2</v>
      </c>
      <c r="F5703" s="44">
        <v>142000</v>
      </c>
      <c r="G5703" s="44">
        <v>142000</v>
      </c>
      <c r="H5703" s="44">
        <v>46559.35</v>
      </c>
      <c r="I5703" s="44">
        <v>89289.81</v>
      </c>
      <c r="J5703" s="68">
        <f t="shared" si="267"/>
        <v>0.32788274647887322</v>
      </c>
      <c r="K5703" s="43">
        <f t="shared" si="268"/>
        <v>0.62880147887323945</v>
      </c>
      <c r="L5703" s="41" t="str">
        <f t="shared" si="269"/>
        <v>AA</v>
      </c>
      <c r="M5703" s="41" t="s">
        <v>555</v>
      </c>
      <c r="N5703" s="41" t="s">
        <v>434</v>
      </c>
      <c r="O5703" s="41" t="s">
        <v>70</v>
      </c>
    </row>
    <row r="5704" spans="1:15">
      <c r="A5704" s="38">
        <v>40319</v>
      </c>
      <c r="B5704" s="38">
        <v>50000</v>
      </c>
      <c r="C5704" s="131">
        <v>318</v>
      </c>
      <c r="D5704" s="39">
        <v>8.5600000000000009E-2</v>
      </c>
      <c r="E5704" s="39">
        <v>7.9100000000000004E-2</v>
      </c>
      <c r="F5704" s="40">
        <v>149000</v>
      </c>
      <c r="G5704" s="40">
        <v>149000</v>
      </c>
      <c r="H5704" s="40">
        <v>81444.800000000003</v>
      </c>
      <c r="I5704" s="40">
        <v>93700</v>
      </c>
      <c r="J5704" s="67">
        <f t="shared" si="267"/>
        <v>0.54660939597315439</v>
      </c>
      <c r="K5704" s="39">
        <f t="shared" si="268"/>
        <v>0.62885906040268458</v>
      </c>
      <c r="L5704" s="2" t="str">
        <f t="shared" si="269"/>
        <v>AA</v>
      </c>
      <c r="M5704" s="2" t="s">
        <v>592</v>
      </c>
      <c r="N5704" s="2" t="s">
        <v>428</v>
      </c>
      <c r="O5704" s="2" t="s">
        <v>70</v>
      </c>
    </row>
    <row r="5705" spans="1:15">
      <c r="A5705" s="38">
        <v>40563</v>
      </c>
      <c r="B5705" s="38">
        <v>51521</v>
      </c>
      <c r="C5705" s="131">
        <v>360</v>
      </c>
      <c r="D5705" s="39">
        <v>8.5600000000000009E-2</v>
      </c>
      <c r="E5705" s="39">
        <v>7.9100000000000004E-2</v>
      </c>
      <c r="F5705" s="40">
        <v>146700</v>
      </c>
      <c r="G5705" s="40">
        <v>146700</v>
      </c>
      <c r="H5705" s="40">
        <v>74474.78</v>
      </c>
      <c r="I5705" s="40">
        <v>92341.5</v>
      </c>
      <c r="J5705" s="67">
        <f t="shared" si="267"/>
        <v>0.50766721199727338</v>
      </c>
      <c r="K5705" s="39">
        <f t="shared" si="268"/>
        <v>0.62945807770961149</v>
      </c>
      <c r="L5705" s="2" t="str">
        <f t="shared" si="269"/>
        <v>AA</v>
      </c>
      <c r="M5705" s="2" t="s">
        <v>673</v>
      </c>
      <c r="N5705" s="2" t="s">
        <v>435</v>
      </c>
      <c r="O5705" s="2" t="s">
        <v>70</v>
      </c>
    </row>
    <row r="5706" spans="1:15">
      <c r="A5706" s="38">
        <v>40652</v>
      </c>
      <c r="B5706" s="38">
        <v>51610</v>
      </c>
      <c r="C5706" s="131">
        <v>360</v>
      </c>
      <c r="D5706" s="39">
        <v>8.5600000000000009E-2</v>
      </c>
      <c r="E5706" s="39">
        <v>7.9100000000000004E-2</v>
      </c>
      <c r="F5706" s="40">
        <v>108000</v>
      </c>
      <c r="G5706" s="40">
        <v>108000</v>
      </c>
      <c r="H5706" s="40">
        <v>60736.45</v>
      </c>
      <c r="I5706" s="40">
        <v>67999.990000000005</v>
      </c>
      <c r="J5706" s="67">
        <f t="shared" si="267"/>
        <v>0.56237453703703699</v>
      </c>
      <c r="K5706" s="39">
        <f t="shared" si="268"/>
        <v>0.62962953703703706</v>
      </c>
      <c r="L5706" s="2" t="str">
        <f t="shared" si="269"/>
        <v>AA</v>
      </c>
      <c r="M5706" s="2" t="s">
        <v>518</v>
      </c>
      <c r="N5706" s="2" t="s">
        <v>416</v>
      </c>
      <c r="O5706" s="2" t="s">
        <v>70</v>
      </c>
    </row>
    <row r="5707" spans="1:15">
      <c r="A5707" s="38">
        <v>40704</v>
      </c>
      <c r="B5707" s="38">
        <v>51662</v>
      </c>
      <c r="C5707" s="131">
        <v>360</v>
      </c>
      <c r="D5707" s="39">
        <v>8.5600000000000009E-2</v>
      </c>
      <c r="E5707" s="39">
        <v>8.09E-2</v>
      </c>
      <c r="F5707" s="40">
        <v>135000</v>
      </c>
      <c r="G5707" s="40">
        <v>135000</v>
      </c>
      <c r="H5707" s="40">
        <v>76286.39</v>
      </c>
      <c r="I5707" s="40">
        <v>84999.99</v>
      </c>
      <c r="J5707" s="67">
        <f t="shared" si="267"/>
        <v>0.5650843703703704</v>
      </c>
      <c r="K5707" s="39">
        <f t="shared" si="268"/>
        <v>0.62962955555555555</v>
      </c>
      <c r="L5707" s="2" t="str">
        <f t="shared" si="269"/>
        <v>AA</v>
      </c>
      <c r="M5707" s="2" t="s">
        <v>820</v>
      </c>
      <c r="N5707" s="2" t="s">
        <v>424</v>
      </c>
      <c r="O5707" s="2" t="s">
        <v>70</v>
      </c>
    </row>
    <row r="5708" spans="1:15">
      <c r="A5708" s="38">
        <v>40326</v>
      </c>
      <c r="B5708" s="38">
        <v>48607</v>
      </c>
      <c r="C5708" s="131">
        <v>272</v>
      </c>
      <c r="D5708" s="39">
        <v>8.5600000000000009E-2</v>
      </c>
      <c r="E5708" s="39">
        <v>7.9100000000000004E-2</v>
      </c>
      <c r="F5708" s="40">
        <v>108000</v>
      </c>
      <c r="G5708" s="40">
        <v>108000</v>
      </c>
      <c r="H5708" s="40">
        <v>57500.05</v>
      </c>
      <c r="I5708" s="40">
        <v>68000</v>
      </c>
      <c r="J5708" s="67">
        <f t="shared" si="267"/>
        <v>0.53240787037037041</v>
      </c>
      <c r="K5708" s="39">
        <f t="shared" si="268"/>
        <v>0.62962962962962965</v>
      </c>
      <c r="L5708" s="2" t="str">
        <f t="shared" si="269"/>
        <v>AA</v>
      </c>
      <c r="M5708" s="2" t="s">
        <v>801</v>
      </c>
      <c r="N5708" s="2" t="s">
        <v>417</v>
      </c>
      <c r="O5708" s="2" t="s">
        <v>70</v>
      </c>
    </row>
    <row r="5709" spans="1:15">
      <c r="A5709" s="42">
        <v>40781</v>
      </c>
      <c r="B5709" s="42">
        <v>47325</v>
      </c>
      <c r="C5709" s="130">
        <v>215</v>
      </c>
      <c r="D5709" s="43">
        <v>8.5600000000000009E-2</v>
      </c>
      <c r="E5709" s="43">
        <v>8.09E-2</v>
      </c>
      <c r="F5709" s="44">
        <v>67000</v>
      </c>
      <c r="G5709" s="44">
        <v>67000</v>
      </c>
      <c r="H5709" s="44">
        <v>39849.83</v>
      </c>
      <c r="I5709" s="44">
        <v>42191.03</v>
      </c>
      <c r="J5709" s="68">
        <f t="shared" si="267"/>
        <v>0.59477358208955222</v>
      </c>
      <c r="K5709" s="43">
        <f t="shared" si="268"/>
        <v>0.62971686567164176</v>
      </c>
      <c r="L5709" s="41" t="str">
        <f t="shared" si="269"/>
        <v>AA</v>
      </c>
      <c r="M5709" s="41" t="s">
        <v>595</v>
      </c>
      <c r="N5709" s="41" t="s">
        <v>423</v>
      </c>
      <c r="O5709" s="41" t="s">
        <v>70</v>
      </c>
    </row>
    <row r="5710" spans="1:15">
      <c r="A5710" s="42">
        <v>39990</v>
      </c>
      <c r="B5710" s="42">
        <v>47295</v>
      </c>
      <c r="C5710" s="130">
        <v>240</v>
      </c>
      <c r="D5710" s="43">
        <v>8.5600000000000009E-2</v>
      </c>
      <c r="E5710" s="43">
        <v>7.9100000000000004E-2</v>
      </c>
      <c r="F5710" s="44">
        <v>115000</v>
      </c>
      <c r="G5710" s="44">
        <v>115000</v>
      </c>
      <c r="H5710" s="44">
        <v>62432.09</v>
      </c>
      <c r="I5710" s="44">
        <v>72438.7</v>
      </c>
      <c r="J5710" s="68">
        <f t="shared" si="267"/>
        <v>0.54288773913043475</v>
      </c>
      <c r="K5710" s="43">
        <f t="shared" si="268"/>
        <v>0.62990173913043479</v>
      </c>
      <c r="L5710" s="41" t="str">
        <f t="shared" si="269"/>
        <v>AA</v>
      </c>
      <c r="M5710" s="41" t="s">
        <v>700</v>
      </c>
      <c r="N5710" s="41" t="s">
        <v>421</v>
      </c>
      <c r="O5710" s="41" t="s">
        <v>70</v>
      </c>
    </row>
    <row r="5711" spans="1:15">
      <c r="A5711" s="38">
        <v>40844</v>
      </c>
      <c r="B5711" s="38">
        <v>46323</v>
      </c>
      <c r="C5711" s="131">
        <v>180</v>
      </c>
      <c r="D5711" s="39">
        <v>8.5600000000000009E-2</v>
      </c>
      <c r="E5711" s="39">
        <v>7.9100000000000004E-2</v>
      </c>
      <c r="F5711" s="40">
        <v>116000</v>
      </c>
      <c r="G5711" s="40">
        <v>116000</v>
      </c>
      <c r="H5711" s="40">
        <v>57839.49</v>
      </c>
      <c r="I5711" s="40">
        <v>73070.36</v>
      </c>
      <c r="J5711" s="67">
        <f t="shared" si="267"/>
        <v>0.49861629310344824</v>
      </c>
      <c r="K5711" s="39">
        <f t="shared" si="268"/>
        <v>0.62991689655172411</v>
      </c>
      <c r="L5711" s="2" t="str">
        <f t="shared" si="269"/>
        <v>AA</v>
      </c>
      <c r="M5711" s="2" t="s">
        <v>701</v>
      </c>
      <c r="N5711" s="2" t="s">
        <v>417</v>
      </c>
      <c r="O5711" s="2" t="s">
        <v>70</v>
      </c>
    </row>
    <row r="5712" spans="1:15">
      <c r="A5712" s="42">
        <v>40792</v>
      </c>
      <c r="B5712" s="42">
        <v>51750</v>
      </c>
      <c r="C5712" s="130">
        <v>360</v>
      </c>
      <c r="D5712" s="43">
        <v>8.5600000000000009E-2</v>
      </c>
      <c r="E5712" s="43">
        <v>7.9100000000000004E-2</v>
      </c>
      <c r="F5712" s="44">
        <v>122227.1</v>
      </c>
      <c r="G5712" s="44">
        <v>122227.1</v>
      </c>
      <c r="H5712" s="44">
        <v>69531.070000000007</v>
      </c>
      <c r="I5712" s="44">
        <v>76999.990000000005</v>
      </c>
      <c r="J5712" s="68">
        <f t="shared" si="267"/>
        <v>0.5688678697277445</v>
      </c>
      <c r="K5712" s="43">
        <f t="shared" si="268"/>
        <v>0.62997477646119393</v>
      </c>
      <c r="L5712" s="41" t="str">
        <f t="shared" si="269"/>
        <v>AA</v>
      </c>
      <c r="M5712" s="41" t="s">
        <v>495</v>
      </c>
      <c r="N5712" s="41" t="s">
        <v>424</v>
      </c>
      <c r="O5712" s="41" t="s">
        <v>70</v>
      </c>
    </row>
    <row r="5713" spans="1:15">
      <c r="A5713" s="42">
        <v>40464</v>
      </c>
      <c r="B5713" s="42">
        <v>51422</v>
      </c>
      <c r="C5713" s="130">
        <v>360</v>
      </c>
      <c r="D5713" s="43">
        <v>8.5600000000000009E-2</v>
      </c>
      <c r="E5713" s="43">
        <v>7.9100000000000004E-2</v>
      </c>
      <c r="F5713" s="44">
        <v>130000</v>
      </c>
      <c r="G5713" s="44">
        <v>130000</v>
      </c>
      <c r="H5713" s="44">
        <v>72299.289999999994</v>
      </c>
      <c r="I5713" s="44">
        <v>81999.990000000005</v>
      </c>
      <c r="J5713" s="68">
        <f t="shared" si="267"/>
        <v>0.55614838461538452</v>
      </c>
      <c r="K5713" s="43">
        <f t="shared" si="268"/>
        <v>0.63076915384615384</v>
      </c>
      <c r="L5713" s="41" t="str">
        <f t="shared" si="269"/>
        <v>AA</v>
      </c>
      <c r="M5713" s="41" t="s">
        <v>1536</v>
      </c>
      <c r="N5713" s="41" t="s">
        <v>422</v>
      </c>
      <c r="O5713" s="41" t="s">
        <v>70</v>
      </c>
    </row>
    <row r="5714" spans="1:15">
      <c r="A5714" s="42">
        <v>40392</v>
      </c>
      <c r="B5714" s="42">
        <v>47393</v>
      </c>
      <c r="C5714" s="130">
        <v>230</v>
      </c>
      <c r="D5714" s="43">
        <v>8.5600000000000009E-2</v>
      </c>
      <c r="E5714" s="43">
        <v>7.9100000000000004E-2</v>
      </c>
      <c r="F5714" s="44">
        <v>115000</v>
      </c>
      <c r="G5714" s="44">
        <v>115000</v>
      </c>
      <c r="H5714" s="44">
        <v>52884.26</v>
      </c>
      <c r="I5714" s="44">
        <v>72600</v>
      </c>
      <c r="J5714" s="68">
        <f t="shared" si="267"/>
        <v>0.45986313043478261</v>
      </c>
      <c r="K5714" s="43">
        <f t="shared" si="268"/>
        <v>0.63130434782608691</v>
      </c>
      <c r="L5714" s="41" t="str">
        <f t="shared" si="269"/>
        <v>AA</v>
      </c>
      <c r="M5714" s="41" t="s">
        <v>469</v>
      </c>
      <c r="N5714" s="41" t="s">
        <v>421</v>
      </c>
      <c r="O5714" s="41" t="s">
        <v>70</v>
      </c>
    </row>
    <row r="5715" spans="1:15">
      <c r="A5715" s="38">
        <v>40134</v>
      </c>
      <c r="B5715" s="38">
        <v>49326</v>
      </c>
      <c r="C5715" s="131">
        <v>302</v>
      </c>
      <c r="D5715" s="39">
        <v>8.5600000000000009E-2</v>
      </c>
      <c r="E5715" s="39">
        <v>7.9100000000000004E-2</v>
      </c>
      <c r="F5715" s="40">
        <v>130000</v>
      </c>
      <c r="G5715" s="40">
        <v>130000</v>
      </c>
      <c r="H5715" s="40">
        <v>69077.64</v>
      </c>
      <c r="I5715" s="40">
        <v>82072</v>
      </c>
      <c r="J5715" s="67">
        <f t="shared" si="267"/>
        <v>0.53136646153846157</v>
      </c>
      <c r="K5715" s="39">
        <f t="shared" si="268"/>
        <v>0.63132307692307688</v>
      </c>
      <c r="L5715" s="2" t="str">
        <f t="shared" si="269"/>
        <v>AA</v>
      </c>
      <c r="M5715" s="2" t="s">
        <v>510</v>
      </c>
      <c r="N5715" s="2" t="s">
        <v>421</v>
      </c>
      <c r="O5715" s="2" t="s">
        <v>70</v>
      </c>
    </row>
    <row r="5716" spans="1:15">
      <c r="A5716" s="38">
        <v>40863</v>
      </c>
      <c r="B5716" s="38">
        <v>43967</v>
      </c>
      <c r="C5716" s="131">
        <v>102</v>
      </c>
      <c r="D5716" s="39">
        <v>8.5600000000000009E-2</v>
      </c>
      <c r="E5716" s="39">
        <v>7.9100000000000004E-2</v>
      </c>
      <c r="F5716" s="40">
        <v>122000</v>
      </c>
      <c r="G5716" s="40">
        <v>122000</v>
      </c>
      <c r="H5716" s="40">
        <v>38322.33</v>
      </c>
      <c r="I5716" s="40">
        <v>77047.7</v>
      </c>
      <c r="J5716" s="67">
        <f t="shared" si="267"/>
        <v>0.31411745901639343</v>
      </c>
      <c r="K5716" s="39">
        <f t="shared" si="268"/>
        <v>0.63153852459016391</v>
      </c>
      <c r="L5716" s="2" t="str">
        <f t="shared" si="269"/>
        <v>AA</v>
      </c>
      <c r="M5716" s="2" t="s">
        <v>888</v>
      </c>
      <c r="N5716" s="2" t="s">
        <v>416</v>
      </c>
      <c r="O5716" s="2" t="s">
        <v>70</v>
      </c>
    </row>
    <row r="5717" spans="1:15">
      <c r="A5717" s="42">
        <v>40246</v>
      </c>
      <c r="B5717" s="42">
        <v>51204</v>
      </c>
      <c r="C5717" s="130">
        <v>360</v>
      </c>
      <c r="D5717" s="43">
        <v>8.5600000000000009E-2</v>
      </c>
      <c r="E5717" s="43">
        <v>7.9100000000000004E-2</v>
      </c>
      <c r="F5717" s="44">
        <v>72000</v>
      </c>
      <c r="G5717" s="44">
        <v>72000</v>
      </c>
      <c r="H5717" s="44">
        <v>39901.22</v>
      </c>
      <c r="I5717" s="44">
        <v>45499.7</v>
      </c>
      <c r="J5717" s="68">
        <f t="shared" si="267"/>
        <v>0.55418361111111114</v>
      </c>
      <c r="K5717" s="43">
        <f t="shared" si="268"/>
        <v>0.63194027777777773</v>
      </c>
      <c r="L5717" s="41" t="str">
        <f t="shared" si="269"/>
        <v>AA</v>
      </c>
      <c r="M5717" s="41" t="s">
        <v>771</v>
      </c>
      <c r="N5717" s="41" t="s">
        <v>424</v>
      </c>
      <c r="O5717" s="41" t="s">
        <v>70</v>
      </c>
    </row>
    <row r="5718" spans="1:15">
      <c r="A5718" s="38">
        <v>40261</v>
      </c>
      <c r="B5718" s="38">
        <v>51219</v>
      </c>
      <c r="C5718" s="131">
        <v>360</v>
      </c>
      <c r="D5718" s="39">
        <v>8.5600000000000009E-2</v>
      </c>
      <c r="E5718" s="39">
        <v>8.09E-2</v>
      </c>
      <c r="F5718" s="40">
        <v>105000</v>
      </c>
      <c r="G5718" s="40">
        <v>105000</v>
      </c>
      <c r="H5718" s="40">
        <v>47103.18</v>
      </c>
      <c r="I5718" s="40">
        <v>66403.990000000005</v>
      </c>
      <c r="J5718" s="67">
        <f t="shared" si="267"/>
        <v>0.44860171428571427</v>
      </c>
      <c r="K5718" s="39">
        <f t="shared" si="268"/>
        <v>0.63241895238095247</v>
      </c>
      <c r="L5718" s="2" t="str">
        <f t="shared" si="269"/>
        <v>AA</v>
      </c>
      <c r="M5718" s="2" t="s">
        <v>825</v>
      </c>
      <c r="N5718" s="2" t="s">
        <v>416</v>
      </c>
      <c r="O5718" s="2" t="s">
        <v>70</v>
      </c>
    </row>
    <row r="5719" spans="1:15">
      <c r="A5719" s="42">
        <v>40417</v>
      </c>
      <c r="B5719" s="42">
        <v>51375</v>
      </c>
      <c r="C5719" s="130">
        <v>360</v>
      </c>
      <c r="D5719" s="43">
        <v>8.5600000000000009E-2</v>
      </c>
      <c r="E5719" s="43">
        <v>7.9100000000000004E-2</v>
      </c>
      <c r="F5719" s="44">
        <v>150000</v>
      </c>
      <c r="G5719" s="44">
        <v>150000</v>
      </c>
      <c r="H5719" s="44">
        <v>85201.23</v>
      </c>
      <c r="I5719" s="44">
        <v>94885.06</v>
      </c>
      <c r="J5719" s="68">
        <f t="shared" si="267"/>
        <v>0.56800819999999996</v>
      </c>
      <c r="K5719" s="43">
        <f t="shared" si="268"/>
        <v>0.63256706666666662</v>
      </c>
      <c r="L5719" s="41" t="str">
        <f t="shared" si="269"/>
        <v>AA</v>
      </c>
      <c r="M5719" s="41" t="s">
        <v>853</v>
      </c>
      <c r="N5719" s="41" t="s">
        <v>429</v>
      </c>
      <c r="O5719" s="41" t="s">
        <v>70</v>
      </c>
    </row>
    <row r="5720" spans="1:15">
      <c r="A5720" s="42">
        <v>40165</v>
      </c>
      <c r="B5720" s="42">
        <v>51122</v>
      </c>
      <c r="C5720" s="130">
        <v>360</v>
      </c>
      <c r="D5720" s="43">
        <v>8.5600000000000009E-2</v>
      </c>
      <c r="E5720" s="43">
        <v>8.5600000000000009E-2</v>
      </c>
      <c r="F5720" s="44">
        <v>126700</v>
      </c>
      <c r="G5720" s="44">
        <v>126700</v>
      </c>
      <c r="H5720" s="44">
        <v>72845.039999999994</v>
      </c>
      <c r="I5720" s="44">
        <v>80164.89</v>
      </c>
      <c r="J5720" s="68">
        <f t="shared" si="267"/>
        <v>0.57494112075769532</v>
      </c>
      <c r="K5720" s="43">
        <f t="shared" si="268"/>
        <v>0.63271420678768742</v>
      </c>
      <c r="L5720" s="41" t="str">
        <f t="shared" si="269"/>
        <v>AA</v>
      </c>
      <c r="M5720" s="41" t="s">
        <v>538</v>
      </c>
      <c r="N5720" s="41" t="s">
        <v>417</v>
      </c>
      <c r="O5720" s="41" t="s">
        <v>70</v>
      </c>
    </row>
    <row r="5721" spans="1:15">
      <c r="A5721" s="38">
        <v>40116</v>
      </c>
      <c r="B5721" s="38">
        <v>48334</v>
      </c>
      <c r="C5721" s="131">
        <v>270</v>
      </c>
      <c r="D5721" s="39">
        <v>8.5600000000000009E-2</v>
      </c>
      <c r="E5721" s="39">
        <v>7.9100000000000004E-2</v>
      </c>
      <c r="F5721" s="40">
        <v>128000</v>
      </c>
      <c r="G5721" s="40">
        <v>128000</v>
      </c>
      <c r="H5721" s="40">
        <v>63962.82</v>
      </c>
      <c r="I5721" s="40">
        <v>80999.990000000005</v>
      </c>
      <c r="J5721" s="67">
        <f t="shared" si="267"/>
        <v>0.49970953125000001</v>
      </c>
      <c r="K5721" s="39">
        <f t="shared" si="268"/>
        <v>0.63281242187500009</v>
      </c>
      <c r="L5721" s="2" t="str">
        <f t="shared" si="269"/>
        <v>AA</v>
      </c>
      <c r="M5721" s="2" t="s">
        <v>601</v>
      </c>
      <c r="N5721" s="2" t="s">
        <v>435</v>
      </c>
      <c r="O5721" s="2" t="s">
        <v>70</v>
      </c>
    </row>
    <row r="5722" spans="1:15">
      <c r="A5722" s="38">
        <v>40001</v>
      </c>
      <c r="B5722" s="38">
        <v>47306</v>
      </c>
      <c r="C5722" s="131">
        <v>240</v>
      </c>
      <c r="D5722" s="39">
        <v>8.5600000000000009E-2</v>
      </c>
      <c r="E5722" s="39">
        <v>8.5600000000000009E-2</v>
      </c>
      <c r="F5722" s="40">
        <v>110580</v>
      </c>
      <c r="G5722" s="40">
        <v>110580</v>
      </c>
      <c r="H5722" s="40">
        <v>52335.32</v>
      </c>
      <c r="I5722" s="40">
        <v>69999.990000000005</v>
      </c>
      <c r="J5722" s="67">
        <f t="shared" si="267"/>
        <v>0.47328015916078858</v>
      </c>
      <c r="K5722" s="39">
        <f t="shared" si="268"/>
        <v>0.63302577319587638</v>
      </c>
      <c r="L5722" s="2" t="str">
        <f t="shared" si="269"/>
        <v>AA</v>
      </c>
      <c r="M5722" s="2" t="s">
        <v>601</v>
      </c>
      <c r="N5722" s="2" t="s">
        <v>435</v>
      </c>
      <c r="O5722" s="2" t="s">
        <v>70</v>
      </c>
    </row>
    <row r="5723" spans="1:15">
      <c r="A5723" s="42">
        <v>40585</v>
      </c>
      <c r="B5723" s="42">
        <v>51543</v>
      </c>
      <c r="C5723" s="130">
        <v>360</v>
      </c>
      <c r="D5723" s="43">
        <v>8.5600000000000009E-2</v>
      </c>
      <c r="E5723" s="43">
        <v>7.9100000000000004E-2</v>
      </c>
      <c r="F5723" s="44">
        <v>113700</v>
      </c>
      <c r="G5723" s="44">
        <v>113700</v>
      </c>
      <c r="H5723" s="44">
        <v>64157.53</v>
      </c>
      <c r="I5723" s="44">
        <v>71999.990000000005</v>
      </c>
      <c r="J5723" s="68">
        <f t="shared" si="267"/>
        <v>0.56427027264731744</v>
      </c>
      <c r="K5723" s="43">
        <f t="shared" si="268"/>
        <v>0.63324529463500445</v>
      </c>
      <c r="L5723" s="41" t="str">
        <f t="shared" si="269"/>
        <v>AA</v>
      </c>
      <c r="M5723" s="41" t="s">
        <v>826</v>
      </c>
      <c r="N5723" s="41" t="s">
        <v>416</v>
      </c>
      <c r="O5723" s="41" t="s">
        <v>70</v>
      </c>
    </row>
    <row r="5724" spans="1:15">
      <c r="A5724" s="42">
        <v>40732</v>
      </c>
      <c r="B5724" s="42">
        <v>50898</v>
      </c>
      <c r="C5724" s="130">
        <v>334</v>
      </c>
      <c r="D5724" s="43">
        <v>8.5600000000000009E-2</v>
      </c>
      <c r="E5724" s="43">
        <v>7.9100000000000004E-2</v>
      </c>
      <c r="F5724" s="44">
        <v>150000</v>
      </c>
      <c r="G5724" s="44">
        <v>150000</v>
      </c>
      <c r="H5724" s="44">
        <v>56650.77</v>
      </c>
      <c r="I5724" s="44">
        <v>94999.99</v>
      </c>
      <c r="J5724" s="68">
        <f t="shared" si="267"/>
        <v>0.3776718</v>
      </c>
      <c r="K5724" s="43">
        <f t="shared" si="268"/>
        <v>0.63333326666666667</v>
      </c>
      <c r="L5724" s="41" t="str">
        <f t="shared" si="269"/>
        <v>AA</v>
      </c>
      <c r="M5724" s="41" t="s">
        <v>500</v>
      </c>
      <c r="N5724" s="41" t="s">
        <v>419</v>
      </c>
      <c r="O5724" s="41" t="s">
        <v>70</v>
      </c>
    </row>
    <row r="5725" spans="1:15">
      <c r="A5725" s="38">
        <v>40784</v>
      </c>
      <c r="B5725" s="38">
        <v>51742</v>
      </c>
      <c r="C5725" s="131">
        <v>360</v>
      </c>
      <c r="D5725" s="39">
        <v>8.5600000000000009E-2</v>
      </c>
      <c r="E5725" s="39">
        <v>7.9100000000000004E-2</v>
      </c>
      <c r="F5725" s="40">
        <v>150000</v>
      </c>
      <c r="G5725" s="40">
        <v>150000</v>
      </c>
      <c r="H5725" s="40">
        <v>85790.85</v>
      </c>
      <c r="I5725" s="40">
        <v>94999.99</v>
      </c>
      <c r="J5725" s="67">
        <f t="shared" si="267"/>
        <v>0.57193900000000009</v>
      </c>
      <c r="K5725" s="39">
        <f t="shared" si="268"/>
        <v>0.63333326666666667</v>
      </c>
      <c r="L5725" s="2" t="str">
        <f t="shared" si="269"/>
        <v>AA</v>
      </c>
      <c r="M5725" s="2" t="s">
        <v>549</v>
      </c>
      <c r="N5725" s="2" t="s">
        <v>427</v>
      </c>
      <c r="O5725" s="2" t="s">
        <v>70</v>
      </c>
    </row>
    <row r="5726" spans="1:15">
      <c r="A5726" s="38">
        <v>40477</v>
      </c>
      <c r="B5726" s="38">
        <v>51435</v>
      </c>
      <c r="C5726" s="131">
        <v>360</v>
      </c>
      <c r="D5726" s="39">
        <v>8.5600000000000009E-2</v>
      </c>
      <c r="E5726" s="39">
        <v>7.9100000000000004E-2</v>
      </c>
      <c r="F5726" s="40">
        <v>150000</v>
      </c>
      <c r="G5726" s="40">
        <v>150000</v>
      </c>
      <c r="H5726" s="40">
        <v>83725.53</v>
      </c>
      <c r="I5726" s="40">
        <v>94999.99</v>
      </c>
      <c r="J5726" s="67">
        <f t="shared" si="267"/>
        <v>0.55817019999999995</v>
      </c>
      <c r="K5726" s="39">
        <f t="shared" si="268"/>
        <v>0.63333326666666667</v>
      </c>
      <c r="L5726" s="2" t="str">
        <f t="shared" si="269"/>
        <v>AA</v>
      </c>
      <c r="M5726" s="2" t="s">
        <v>739</v>
      </c>
      <c r="N5726" s="2" t="s">
        <v>422</v>
      </c>
      <c r="O5726" s="2" t="s">
        <v>70</v>
      </c>
    </row>
    <row r="5727" spans="1:15">
      <c r="A5727" s="38">
        <v>40333</v>
      </c>
      <c r="B5727" s="38">
        <v>51291</v>
      </c>
      <c r="C5727" s="131">
        <v>360</v>
      </c>
      <c r="D5727" s="39">
        <v>8.5600000000000009E-2</v>
      </c>
      <c r="E5727" s="39">
        <v>7.9100000000000004E-2</v>
      </c>
      <c r="F5727" s="40">
        <v>105000</v>
      </c>
      <c r="G5727" s="40">
        <v>105000</v>
      </c>
      <c r="H5727" s="40">
        <v>59383.64</v>
      </c>
      <c r="I5727" s="40">
        <v>66500</v>
      </c>
      <c r="J5727" s="67">
        <f t="shared" si="267"/>
        <v>0.56555847619047617</v>
      </c>
      <c r="K5727" s="39">
        <f t="shared" si="268"/>
        <v>0.6333333333333333</v>
      </c>
      <c r="L5727" s="2" t="str">
        <f t="shared" si="269"/>
        <v>AA</v>
      </c>
      <c r="M5727" s="2" t="s">
        <v>1290</v>
      </c>
      <c r="N5727" s="2" t="s">
        <v>416</v>
      </c>
      <c r="O5727" s="2" t="s">
        <v>70</v>
      </c>
    </row>
    <row r="5728" spans="1:15">
      <c r="A5728" s="38">
        <v>40585</v>
      </c>
      <c r="B5728" s="38">
        <v>47890</v>
      </c>
      <c r="C5728" s="131">
        <v>240</v>
      </c>
      <c r="D5728" s="39">
        <v>8.5600000000000009E-2</v>
      </c>
      <c r="E5728" s="39">
        <v>7.9100000000000004E-2</v>
      </c>
      <c r="F5728" s="40">
        <v>80000</v>
      </c>
      <c r="G5728" s="40">
        <v>80000</v>
      </c>
      <c r="H5728" s="40">
        <v>41728.35</v>
      </c>
      <c r="I5728" s="40">
        <v>50717.39</v>
      </c>
      <c r="J5728" s="67">
        <f t="shared" si="267"/>
        <v>0.52160437500000001</v>
      </c>
      <c r="K5728" s="39">
        <f t="shared" si="268"/>
        <v>0.633967375</v>
      </c>
      <c r="L5728" s="2" t="str">
        <f t="shared" si="269"/>
        <v>AA</v>
      </c>
      <c r="M5728" s="2" t="s">
        <v>333</v>
      </c>
      <c r="N5728" s="2" t="s">
        <v>419</v>
      </c>
      <c r="O5728" s="2" t="s">
        <v>70</v>
      </c>
    </row>
    <row r="5729" spans="1:15">
      <c r="A5729" s="42">
        <v>40647</v>
      </c>
      <c r="B5729" s="42">
        <v>49382</v>
      </c>
      <c r="C5729" s="130">
        <v>287</v>
      </c>
      <c r="D5729" s="43">
        <v>8.5600000000000009E-2</v>
      </c>
      <c r="E5729" s="43">
        <v>7.9100000000000004E-2</v>
      </c>
      <c r="F5729" s="44">
        <v>125000</v>
      </c>
      <c r="G5729" s="44">
        <v>125000</v>
      </c>
      <c r="H5729" s="44">
        <v>69871.34</v>
      </c>
      <c r="I5729" s="44">
        <v>79300.800000000003</v>
      </c>
      <c r="J5729" s="68">
        <f t="shared" si="267"/>
        <v>0.55897071999999992</v>
      </c>
      <c r="K5729" s="43">
        <f t="shared" si="268"/>
        <v>0.63440640000000004</v>
      </c>
      <c r="L5729" s="41" t="str">
        <f t="shared" si="269"/>
        <v>AA</v>
      </c>
      <c r="M5729" s="41" t="s">
        <v>1034</v>
      </c>
      <c r="N5729" s="41" t="s">
        <v>424</v>
      </c>
      <c r="O5729" s="41" t="s">
        <v>70</v>
      </c>
    </row>
    <row r="5730" spans="1:15">
      <c r="A5730" s="38">
        <v>40798</v>
      </c>
      <c r="B5730" s="38">
        <v>51756</v>
      </c>
      <c r="C5730" s="131">
        <v>360</v>
      </c>
      <c r="D5730" s="39">
        <v>8.5600000000000009E-2</v>
      </c>
      <c r="E5730" s="39">
        <v>7.9100000000000004E-2</v>
      </c>
      <c r="F5730" s="40">
        <v>145000</v>
      </c>
      <c r="G5730" s="40">
        <v>145000</v>
      </c>
      <c r="H5730" s="40">
        <v>83015.649999999994</v>
      </c>
      <c r="I5730" s="40">
        <v>91999.99</v>
      </c>
      <c r="J5730" s="67">
        <f t="shared" si="267"/>
        <v>0.57252172413793101</v>
      </c>
      <c r="K5730" s="39">
        <f t="shared" si="268"/>
        <v>0.6344826896551724</v>
      </c>
      <c r="L5730" s="2" t="str">
        <f t="shared" si="269"/>
        <v>AA</v>
      </c>
      <c r="M5730" s="2" t="s">
        <v>463</v>
      </c>
      <c r="N5730" s="2" t="s">
        <v>422</v>
      </c>
      <c r="O5730" s="2" t="s">
        <v>70</v>
      </c>
    </row>
    <row r="5731" spans="1:15">
      <c r="A5731" s="38">
        <v>40480</v>
      </c>
      <c r="B5731" s="38">
        <v>51438</v>
      </c>
      <c r="C5731" s="131">
        <v>360</v>
      </c>
      <c r="D5731" s="39">
        <v>8.5600000000000009E-2</v>
      </c>
      <c r="E5731" s="39">
        <v>7.9100000000000004E-2</v>
      </c>
      <c r="F5731" s="40">
        <v>104000</v>
      </c>
      <c r="G5731" s="40">
        <v>104000</v>
      </c>
      <c r="H5731" s="40">
        <v>61620.83</v>
      </c>
      <c r="I5731" s="40">
        <v>66000</v>
      </c>
      <c r="J5731" s="67">
        <f t="shared" si="267"/>
        <v>0.59250798076923084</v>
      </c>
      <c r="K5731" s="39">
        <f t="shared" si="268"/>
        <v>0.63461538461538458</v>
      </c>
      <c r="L5731" s="2" t="str">
        <f t="shared" si="269"/>
        <v>AA</v>
      </c>
      <c r="M5731" s="2" t="s">
        <v>454</v>
      </c>
      <c r="N5731" s="2" t="s">
        <v>416</v>
      </c>
      <c r="O5731" s="2" t="s">
        <v>70</v>
      </c>
    </row>
    <row r="5732" spans="1:15">
      <c r="A5732" s="38">
        <v>40143</v>
      </c>
      <c r="B5732" s="38">
        <v>51100</v>
      </c>
      <c r="C5732" s="131">
        <v>360</v>
      </c>
      <c r="D5732" s="39">
        <v>8.5600000000000009E-2</v>
      </c>
      <c r="E5732" s="39">
        <v>8.09E-2</v>
      </c>
      <c r="F5732" s="40">
        <v>115000</v>
      </c>
      <c r="G5732" s="40">
        <v>115000</v>
      </c>
      <c r="H5732" s="40">
        <v>63352.3</v>
      </c>
      <c r="I5732" s="40">
        <v>73000</v>
      </c>
      <c r="J5732" s="67">
        <f t="shared" si="267"/>
        <v>0.5508895652173913</v>
      </c>
      <c r="K5732" s="39">
        <f t="shared" si="268"/>
        <v>0.63478260869565217</v>
      </c>
      <c r="L5732" s="2" t="str">
        <f t="shared" si="269"/>
        <v>AA</v>
      </c>
      <c r="M5732" s="2" t="s">
        <v>1460</v>
      </c>
      <c r="N5732" s="2" t="s">
        <v>435</v>
      </c>
      <c r="O5732" s="2" t="s">
        <v>70</v>
      </c>
    </row>
    <row r="5733" spans="1:15">
      <c r="A5733" s="38">
        <v>40343</v>
      </c>
      <c r="B5733" s="38">
        <v>51301</v>
      </c>
      <c r="C5733" s="131">
        <v>360</v>
      </c>
      <c r="D5733" s="39">
        <v>8.5600000000000009E-2</v>
      </c>
      <c r="E5733" s="39">
        <v>7.9100000000000004E-2</v>
      </c>
      <c r="F5733" s="40">
        <v>126000</v>
      </c>
      <c r="G5733" s="40">
        <v>126000</v>
      </c>
      <c r="H5733" s="40">
        <v>69820.27</v>
      </c>
      <c r="I5733" s="40">
        <v>79999.990000000005</v>
      </c>
      <c r="J5733" s="67">
        <f t="shared" si="267"/>
        <v>0.55412912698412697</v>
      </c>
      <c r="K5733" s="39">
        <f t="shared" si="268"/>
        <v>0.6349205555555556</v>
      </c>
      <c r="L5733" s="2" t="str">
        <f t="shared" si="269"/>
        <v>AA</v>
      </c>
      <c r="M5733" s="2" t="s">
        <v>457</v>
      </c>
      <c r="N5733" s="2" t="s">
        <v>419</v>
      </c>
      <c r="O5733" s="2" t="s">
        <v>70</v>
      </c>
    </row>
    <row r="5734" spans="1:15">
      <c r="A5734" s="42">
        <v>40336</v>
      </c>
      <c r="B5734" s="42">
        <v>49467</v>
      </c>
      <c r="C5734" s="130">
        <v>300</v>
      </c>
      <c r="D5734" s="43">
        <v>8.5600000000000009E-2</v>
      </c>
      <c r="E5734" s="43">
        <v>7.9100000000000004E-2</v>
      </c>
      <c r="F5734" s="44">
        <v>119000</v>
      </c>
      <c r="G5734" s="44">
        <v>119000</v>
      </c>
      <c r="H5734" s="44">
        <v>71454.720000000001</v>
      </c>
      <c r="I5734" s="44">
        <v>75558.080000000002</v>
      </c>
      <c r="J5734" s="68">
        <f t="shared" si="267"/>
        <v>0.60045983193277308</v>
      </c>
      <c r="K5734" s="43">
        <f t="shared" si="268"/>
        <v>0.63494184873949577</v>
      </c>
      <c r="L5734" s="41" t="str">
        <f t="shared" si="269"/>
        <v>AA</v>
      </c>
      <c r="M5734" s="41" t="s">
        <v>684</v>
      </c>
      <c r="N5734" s="41" t="s">
        <v>419</v>
      </c>
      <c r="O5734" s="41" t="s">
        <v>70</v>
      </c>
    </row>
    <row r="5735" spans="1:15">
      <c r="A5735" s="38">
        <v>40057</v>
      </c>
      <c r="B5735" s="38">
        <v>47362</v>
      </c>
      <c r="C5735" s="131">
        <v>240</v>
      </c>
      <c r="D5735" s="39">
        <v>8.5600000000000009E-2</v>
      </c>
      <c r="E5735" s="39">
        <v>7.9100000000000004E-2</v>
      </c>
      <c r="F5735" s="40">
        <v>95000</v>
      </c>
      <c r="G5735" s="40">
        <v>95000</v>
      </c>
      <c r="H5735" s="40">
        <v>46886.559999999998</v>
      </c>
      <c r="I5735" s="40">
        <v>60332.95</v>
      </c>
      <c r="J5735" s="67">
        <f t="shared" si="267"/>
        <v>0.49354273684210526</v>
      </c>
      <c r="K5735" s="39">
        <f t="shared" si="268"/>
        <v>0.6350836842105263</v>
      </c>
      <c r="L5735" s="2" t="str">
        <f t="shared" si="269"/>
        <v>AA</v>
      </c>
      <c r="M5735" s="2" t="s">
        <v>1128</v>
      </c>
      <c r="N5735" s="2" t="s">
        <v>417</v>
      </c>
      <c r="O5735" s="2" t="s">
        <v>70</v>
      </c>
    </row>
    <row r="5736" spans="1:15">
      <c r="A5736" s="42">
        <v>40592</v>
      </c>
      <c r="B5736" s="42">
        <v>51550</v>
      </c>
      <c r="C5736" s="130">
        <v>360</v>
      </c>
      <c r="D5736" s="43">
        <v>8.5600000000000009E-2</v>
      </c>
      <c r="E5736" s="43">
        <v>7.9100000000000004E-2</v>
      </c>
      <c r="F5736" s="44">
        <v>96000</v>
      </c>
      <c r="G5736" s="44">
        <v>96000</v>
      </c>
      <c r="H5736" s="44">
        <v>54258.12</v>
      </c>
      <c r="I5736" s="44">
        <v>60999.99</v>
      </c>
      <c r="J5736" s="68">
        <f t="shared" si="267"/>
        <v>0.56518875000000002</v>
      </c>
      <c r="K5736" s="43">
        <f t="shared" si="268"/>
        <v>0.6354165625</v>
      </c>
      <c r="L5736" s="41" t="str">
        <f t="shared" si="269"/>
        <v>AA</v>
      </c>
      <c r="M5736" s="41" t="s">
        <v>1037</v>
      </c>
      <c r="N5736" s="41" t="s">
        <v>423</v>
      </c>
      <c r="O5736" s="41" t="s">
        <v>70</v>
      </c>
    </row>
    <row r="5737" spans="1:15">
      <c r="A5737" s="42">
        <v>40701</v>
      </c>
      <c r="B5737" s="42">
        <v>47064</v>
      </c>
      <c r="C5737" s="130">
        <v>209</v>
      </c>
      <c r="D5737" s="43">
        <v>8.5600000000000009E-2</v>
      </c>
      <c r="E5737" s="43">
        <v>8.09E-2</v>
      </c>
      <c r="F5737" s="44">
        <v>140000</v>
      </c>
      <c r="G5737" s="44">
        <v>140000</v>
      </c>
      <c r="H5737" s="44">
        <v>71991.199999999997</v>
      </c>
      <c r="I5737" s="44">
        <v>88999.99</v>
      </c>
      <c r="J5737" s="68">
        <f t="shared" si="267"/>
        <v>0.51422285714285709</v>
      </c>
      <c r="K5737" s="43">
        <f t="shared" si="268"/>
        <v>0.63571421428571429</v>
      </c>
      <c r="L5737" s="41" t="str">
        <f t="shared" si="269"/>
        <v>AA</v>
      </c>
      <c r="M5737" s="41" t="s">
        <v>1533</v>
      </c>
      <c r="N5737" s="41" t="s">
        <v>436</v>
      </c>
      <c r="O5737" s="41" t="s">
        <v>70</v>
      </c>
    </row>
    <row r="5738" spans="1:15">
      <c r="A5738" s="38">
        <v>40548</v>
      </c>
      <c r="B5738" s="38">
        <v>48187</v>
      </c>
      <c r="C5738" s="131">
        <v>251</v>
      </c>
      <c r="D5738" s="39">
        <v>8.5600000000000009E-2</v>
      </c>
      <c r="E5738" s="39">
        <v>8.5600000000000009E-2</v>
      </c>
      <c r="F5738" s="40">
        <v>125000</v>
      </c>
      <c r="G5738" s="40">
        <v>125000</v>
      </c>
      <c r="H5738" s="40">
        <v>68602.14</v>
      </c>
      <c r="I5738" s="40">
        <v>79500</v>
      </c>
      <c r="J5738" s="67">
        <f t="shared" si="267"/>
        <v>0.54881712000000005</v>
      </c>
      <c r="K5738" s="39">
        <f t="shared" si="268"/>
        <v>0.63600000000000001</v>
      </c>
      <c r="L5738" s="2" t="str">
        <f t="shared" si="269"/>
        <v>AA</v>
      </c>
      <c r="M5738" s="2" t="s">
        <v>593</v>
      </c>
      <c r="N5738" s="2" t="s">
        <v>427</v>
      </c>
      <c r="O5738" s="2" t="s">
        <v>70</v>
      </c>
    </row>
    <row r="5739" spans="1:15">
      <c r="A5739" s="38">
        <v>40814</v>
      </c>
      <c r="B5739" s="38">
        <v>51772</v>
      </c>
      <c r="C5739" s="131">
        <v>360</v>
      </c>
      <c r="D5739" s="39">
        <v>8.5600000000000009E-2</v>
      </c>
      <c r="E5739" s="39">
        <v>8.09E-2</v>
      </c>
      <c r="F5739" s="40">
        <v>128000</v>
      </c>
      <c r="G5739" s="40">
        <v>128000</v>
      </c>
      <c r="H5739" s="40">
        <v>73455.199999999997</v>
      </c>
      <c r="I5739" s="40">
        <v>81413.88</v>
      </c>
      <c r="J5739" s="67">
        <f t="shared" si="267"/>
        <v>0.57386874999999993</v>
      </c>
      <c r="K5739" s="39">
        <f t="shared" si="268"/>
        <v>0.63604593750000005</v>
      </c>
      <c r="L5739" s="2" t="str">
        <f t="shared" si="269"/>
        <v>AA</v>
      </c>
      <c r="M5739" s="2" t="s">
        <v>716</v>
      </c>
      <c r="N5739" s="2" t="s">
        <v>417</v>
      </c>
      <c r="O5739" s="2" t="s">
        <v>70</v>
      </c>
    </row>
    <row r="5740" spans="1:15">
      <c r="A5740" s="42">
        <v>40388</v>
      </c>
      <c r="B5740" s="42">
        <v>43310</v>
      </c>
      <c r="C5740" s="130">
        <v>96</v>
      </c>
      <c r="D5740" s="43">
        <v>8.5600000000000009E-2</v>
      </c>
      <c r="E5740" s="43">
        <v>7.9100000000000004E-2</v>
      </c>
      <c r="F5740" s="44">
        <v>110000</v>
      </c>
      <c r="G5740" s="44">
        <v>110000</v>
      </c>
      <c r="H5740" s="44">
        <v>30987.06</v>
      </c>
      <c r="I5740" s="44">
        <v>69999.990000000005</v>
      </c>
      <c r="J5740" s="68">
        <f t="shared" si="267"/>
        <v>0.28170054545454548</v>
      </c>
      <c r="K5740" s="43">
        <f t="shared" si="268"/>
        <v>0.63636354545454554</v>
      </c>
      <c r="L5740" s="41" t="str">
        <f t="shared" si="269"/>
        <v>AA</v>
      </c>
      <c r="M5740" s="41" t="s">
        <v>489</v>
      </c>
      <c r="N5740" s="41" t="s">
        <v>415</v>
      </c>
      <c r="O5740" s="41" t="s">
        <v>70</v>
      </c>
    </row>
    <row r="5741" spans="1:15">
      <c r="A5741" s="38">
        <v>40235</v>
      </c>
      <c r="B5741" s="38">
        <v>46291</v>
      </c>
      <c r="C5741" s="131">
        <v>199</v>
      </c>
      <c r="D5741" s="39">
        <v>8.5600000000000009E-2</v>
      </c>
      <c r="E5741" s="39">
        <v>7.9100000000000004E-2</v>
      </c>
      <c r="F5741" s="40">
        <v>110000</v>
      </c>
      <c r="G5741" s="40">
        <v>110000</v>
      </c>
      <c r="H5741" s="40">
        <v>47013.84</v>
      </c>
      <c r="I5741" s="40">
        <v>69999.990000000005</v>
      </c>
      <c r="J5741" s="67">
        <f t="shared" si="267"/>
        <v>0.42739854545454542</v>
      </c>
      <c r="K5741" s="39">
        <f t="shared" si="268"/>
        <v>0.63636354545454554</v>
      </c>
      <c r="L5741" s="2" t="str">
        <f t="shared" si="269"/>
        <v>AA</v>
      </c>
      <c r="M5741" s="2" t="s">
        <v>453</v>
      </c>
      <c r="N5741" s="2" t="s">
        <v>418</v>
      </c>
      <c r="O5741" s="2" t="s">
        <v>70</v>
      </c>
    </row>
    <row r="5742" spans="1:15">
      <c r="A5742" s="42">
        <v>40522</v>
      </c>
      <c r="B5742" s="42">
        <v>51480</v>
      </c>
      <c r="C5742" s="130">
        <v>360</v>
      </c>
      <c r="D5742" s="43">
        <v>8.5600000000000009E-2</v>
      </c>
      <c r="E5742" s="43">
        <v>7.9100000000000004E-2</v>
      </c>
      <c r="F5742" s="44">
        <v>110000</v>
      </c>
      <c r="G5742" s="44">
        <v>110000</v>
      </c>
      <c r="H5742" s="44">
        <v>61986.15</v>
      </c>
      <c r="I5742" s="44">
        <v>69999.990000000005</v>
      </c>
      <c r="J5742" s="68">
        <f t="shared" si="267"/>
        <v>0.56351045454545456</v>
      </c>
      <c r="K5742" s="43">
        <f t="shared" si="268"/>
        <v>0.63636354545454554</v>
      </c>
      <c r="L5742" s="41" t="str">
        <f t="shared" si="269"/>
        <v>AA</v>
      </c>
      <c r="M5742" s="41" t="s">
        <v>858</v>
      </c>
      <c r="N5742" s="41" t="s">
        <v>417</v>
      </c>
      <c r="O5742" s="41" t="s">
        <v>70</v>
      </c>
    </row>
    <row r="5743" spans="1:15">
      <c r="A5743" s="42">
        <v>40407</v>
      </c>
      <c r="B5743" s="42">
        <v>51365</v>
      </c>
      <c r="C5743" s="130">
        <v>360</v>
      </c>
      <c r="D5743" s="43">
        <v>8.5600000000000009E-2</v>
      </c>
      <c r="E5743" s="43">
        <v>7.9100000000000004E-2</v>
      </c>
      <c r="F5743" s="44">
        <v>110000</v>
      </c>
      <c r="G5743" s="44">
        <v>110000</v>
      </c>
      <c r="H5743" s="44">
        <v>61362.71</v>
      </c>
      <c r="I5743" s="44">
        <v>69999.990000000005</v>
      </c>
      <c r="J5743" s="68">
        <f t="shared" si="267"/>
        <v>0.55784281818181813</v>
      </c>
      <c r="K5743" s="43">
        <f t="shared" si="268"/>
        <v>0.63636354545454554</v>
      </c>
      <c r="L5743" s="41" t="str">
        <f t="shared" si="269"/>
        <v>AA</v>
      </c>
      <c r="M5743" s="41" t="s">
        <v>472</v>
      </c>
      <c r="N5743" s="41" t="s">
        <v>426</v>
      </c>
      <c r="O5743" s="41" t="s">
        <v>70</v>
      </c>
    </row>
    <row r="5744" spans="1:15">
      <c r="A5744" s="42">
        <v>40763</v>
      </c>
      <c r="B5744" s="42">
        <v>51417</v>
      </c>
      <c r="C5744" s="130">
        <v>350</v>
      </c>
      <c r="D5744" s="43">
        <v>8.5600000000000009E-2</v>
      </c>
      <c r="E5744" s="43">
        <v>7.9100000000000004E-2</v>
      </c>
      <c r="F5744" s="44">
        <v>136000</v>
      </c>
      <c r="G5744" s="44">
        <v>136000</v>
      </c>
      <c r="H5744" s="44">
        <v>77711.83</v>
      </c>
      <c r="I5744" s="44">
        <v>86599.99</v>
      </c>
      <c r="J5744" s="68">
        <f t="shared" si="267"/>
        <v>0.57141051470588233</v>
      </c>
      <c r="K5744" s="43">
        <f t="shared" si="268"/>
        <v>0.63676463235294123</v>
      </c>
      <c r="L5744" s="41" t="str">
        <f t="shared" si="269"/>
        <v>AA</v>
      </c>
      <c r="M5744" s="41" t="s">
        <v>643</v>
      </c>
      <c r="N5744" s="41" t="s">
        <v>417</v>
      </c>
      <c r="O5744" s="41" t="s">
        <v>70</v>
      </c>
    </row>
    <row r="5745" spans="1:15">
      <c r="A5745" s="38">
        <v>40777</v>
      </c>
      <c r="B5745" s="38">
        <v>51735</v>
      </c>
      <c r="C5745" s="131">
        <v>360</v>
      </c>
      <c r="D5745" s="39">
        <v>8.5600000000000009E-2</v>
      </c>
      <c r="E5745" s="39">
        <v>7.9100000000000004E-2</v>
      </c>
      <c r="F5745" s="40">
        <v>98400</v>
      </c>
      <c r="G5745" s="40">
        <v>98400</v>
      </c>
      <c r="H5745" s="40">
        <v>56417.38</v>
      </c>
      <c r="I5745" s="40">
        <v>62677.67</v>
      </c>
      <c r="J5745" s="67">
        <f t="shared" si="267"/>
        <v>0.57334735772357726</v>
      </c>
      <c r="K5745" s="39">
        <f t="shared" si="268"/>
        <v>0.6369681910569106</v>
      </c>
      <c r="L5745" s="2" t="str">
        <f t="shared" si="269"/>
        <v>AA</v>
      </c>
      <c r="M5745" s="2" t="s">
        <v>619</v>
      </c>
      <c r="N5745" s="2" t="s">
        <v>427</v>
      </c>
      <c r="O5745" s="2" t="s">
        <v>70</v>
      </c>
    </row>
    <row r="5746" spans="1:15">
      <c r="A5746" s="38">
        <v>40661</v>
      </c>
      <c r="B5746" s="38">
        <v>51619</v>
      </c>
      <c r="C5746" s="131">
        <v>360</v>
      </c>
      <c r="D5746" s="39">
        <v>8.5600000000000009E-2</v>
      </c>
      <c r="E5746" s="39">
        <v>8.5600000000000009E-2</v>
      </c>
      <c r="F5746" s="40">
        <v>114600</v>
      </c>
      <c r="G5746" s="40">
        <v>114600</v>
      </c>
      <c r="H5746" s="40">
        <v>65262.73</v>
      </c>
      <c r="I5746" s="40">
        <v>72999.990000000005</v>
      </c>
      <c r="J5746" s="67">
        <f t="shared" si="267"/>
        <v>0.56948280977312393</v>
      </c>
      <c r="K5746" s="39">
        <f t="shared" si="268"/>
        <v>0.63699816753926708</v>
      </c>
      <c r="L5746" s="2" t="str">
        <f t="shared" si="269"/>
        <v>AA</v>
      </c>
      <c r="M5746" s="2" t="s">
        <v>601</v>
      </c>
      <c r="N5746" s="2" t="s">
        <v>435</v>
      </c>
      <c r="O5746" s="2" t="s">
        <v>70</v>
      </c>
    </row>
    <row r="5747" spans="1:15">
      <c r="A5747" s="38">
        <v>40539</v>
      </c>
      <c r="B5747" s="38">
        <v>51193</v>
      </c>
      <c r="C5747" s="131">
        <v>350</v>
      </c>
      <c r="D5747" s="39">
        <v>8.5600000000000009E-2</v>
      </c>
      <c r="E5747" s="39">
        <v>7.9100000000000004E-2</v>
      </c>
      <c r="F5747" s="40">
        <v>112000</v>
      </c>
      <c r="G5747" s="40">
        <v>112000</v>
      </c>
      <c r="H5747" s="40">
        <v>66459.34</v>
      </c>
      <c r="I5747" s="40">
        <v>71344.990000000005</v>
      </c>
      <c r="J5747" s="67">
        <f t="shared" si="267"/>
        <v>0.59338696428571425</v>
      </c>
      <c r="K5747" s="39">
        <f t="shared" si="268"/>
        <v>0.63700883928571428</v>
      </c>
      <c r="L5747" s="2" t="str">
        <f t="shared" si="269"/>
        <v>AA</v>
      </c>
      <c r="M5747" s="2" t="s">
        <v>538</v>
      </c>
      <c r="N5747" s="2" t="s">
        <v>417</v>
      </c>
      <c r="O5747" s="2" t="s">
        <v>70</v>
      </c>
    </row>
    <row r="5748" spans="1:15">
      <c r="A5748" s="42">
        <v>40844</v>
      </c>
      <c r="B5748" s="42">
        <v>45410</v>
      </c>
      <c r="C5748" s="130">
        <v>150</v>
      </c>
      <c r="D5748" s="43">
        <v>8.5600000000000009E-2</v>
      </c>
      <c r="E5748" s="43">
        <v>7.9100000000000004E-2</v>
      </c>
      <c r="F5748" s="44">
        <v>138000</v>
      </c>
      <c r="G5748" s="44">
        <v>138000</v>
      </c>
      <c r="H5748" s="44">
        <v>65619.08</v>
      </c>
      <c r="I5748" s="44">
        <v>87907.99</v>
      </c>
      <c r="J5748" s="68">
        <f t="shared" si="267"/>
        <v>0.47550057971014492</v>
      </c>
      <c r="K5748" s="43">
        <f t="shared" si="268"/>
        <v>0.63701442028985511</v>
      </c>
      <c r="L5748" s="41" t="str">
        <f t="shared" si="269"/>
        <v>AA</v>
      </c>
      <c r="M5748" s="41" t="s">
        <v>1034</v>
      </c>
      <c r="N5748" s="41" t="s">
        <v>424</v>
      </c>
      <c r="O5748" s="41" t="s">
        <v>70</v>
      </c>
    </row>
    <row r="5749" spans="1:15">
      <c r="A5749" s="38">
        <v>40325</v>
      </c>
      <c r="B5749" s="38">
        <v>51283</v>
      </c>
      <c r="C5749" s="131">
        <v>360</v>
      </c>
      <c r="D5749" s="39">
        <v>8.5600000000000009E-2</v>
      </c>
      <c r="E5749" s="39">
        <v>7.9100000000000004E-2</v>
      </c>
      <c r="F5749" s="40">
        <v>144344.79</v>
      </c>
      <c r="G5749" s="40">
        <v>144344.79</v>
      </c>
      <c r="H5749" s="40">
        <v>81563</v>
      </c>
      <c r="I5749" s="40">
        <v>91964.87</v>
      </c>
      <c r="J5749" s="67">
        <f t="shared" si="267"/>
        <v>0.56505676443188557</v>
      </c>
      <c r="K5749" s="39">
        <f t="shared" si="268"/>
        <v>0.63711942772579455</v>
      </c>
      <c r="L5749" s="2" t="str">
        <f t="shared" si="269"/>
        <v>AA</v>
      </c>
      <c r="M5749" s="2" t="s">
        <v>1023</v>
      </c>
      <c r="N5749" s="2" t="s">
        <v>424</v>
      </c>
      <c r="O5749" s="2" t="s">
        <v>70</v>
      </c>
    </row>
    <row r="5750" spans="1:15">
      <c r="A5750" s="42">
        <v>40578</v>
      </c>
      <c r="B5750" s="42">
        <v>45692</v>
      </c>
      <c r="C5750" s="130">
        <v>168</v>
      </c>
      <c r="D5750" s="43">
        <v>8.5600000000000009E-2</v>
      </c>
      <c r="E5750" s="43">
        <v>7.9100000000000004E-2</v>
      </c>
      <c r="F5750" s="44">
        <v>89000</v>
      </c>
      <c r="G5750" s="44">
        <v>89000</v>
      </c>
      <c r="H5750" s="44">
        <v>38091.49</v>
      </c>
      <c r="I5750" s="44">
        <v>56735.64</v>
      </c>
      <c r="J5750" s="68">
        <f t="shared" si="267"/>
        <v>0.42799426966292131</v>
      </c>
      <c r="K5750" s="43">
        <f t="shared" si="268"/>
        <v>0.63747910112359552</v>
      </c>
      <c r="L5750" s="41" t="str">
        <f t="shared" si="269"/>
        <v>AA</v>
      </c>
      <c r="M5750" s="41" t="s">
        <v>764</v>
      </c>
      <c r="N5750" s="41" t="s">
        <v>422</v>
      </c>
      <c r="O5750" s="41" t="s">
        <v>70</v>
      </c>
    </row>
    <row r="5751" spans="1:15">
      <c r="A5751" s="42">
        <v>40620</v>
      </c>
      <c r="B5751" s="42">
        <v>46891</v>
      </c>
      <c r="C5751" s="130">
        <v>206</v>
      </c>
      <c r="D5751" s="43">
        <v>8.5600000000000009E-2</v>
      </c>
      <c r="E5751" s="43">
        <v>7.9100000000000004E-2</v>
      </c>
      <c r="F5751" s="44">
        <v>138000</v>
      </c>
      <c r="G5751" s="44">
        <v>138000</v>
      </c>
      <c r="H5751" s="44">
        <v>63910.43</v>
      </c>
      <c r="I5751" s="44">
        <v>87999.99</v>
      </c>
      <c r="J5751" s="68">
        <f t="shared" si="267"/>
        <v>0.46311905797101449</v>
      </c>
      <c r="K5751" s="43">
        <f t="shared" si="268"/>
        <v>0.63768108695652181</v>
      </c>
      <c r="L5751" s="41" t="str">
        <f t="shared" si="269"/>
        <v>AA</v>
      </c>
      <c r="M5751" s="41" t="s">
        <v>634</v>
      </c>
      <c r="N5751" s="41" t="s">
        <v>421</v>
      </c>
      <c r="O5751" s="41" t="s">
        <v>70</v>
      </c>
    </row>
    <row r="5752" spans="1:15">
      <c r="A5752" s="42">
        <v>40479</v>
      </c>
      <c r="B5752" s="42">
        <v>47784</v>
      </c>
      <c r="C5752" s="130">
        <v>240</v>
      </c>
      <c r="D5752" s="43">
        <v>8.5600000000000009E-2</v>
      </c>
      <c r="E5752" s="43">
        <v>8.09E-2</v>
      </c>
      <c r="F5752" s="44">
        <v>117461.5</v>
      </c>
      <c r="G5752" s="44">
        <v>117461.5</v>
      </c>
      <c r="H5752" s="44">
        <v>60841.41</v>
      </c>
      <c r="I5752" s="44">
        <v>74999.990000000005</v>
      </c>
      <c r="J5752" s="68">
        <f t="shared" si="267"/>
        <v>0.51796895152879885</v>
      </c>
      <c r="K5752" s="43">
        <f t="shared" si="268"/>
        <v>0.63850700016601192</v>
      </c>
      <c r="L5752" s="41" t="str">
        <f t="shared" si="269"/>
        <v>AA</v>
      </c>
      <c r="M5752" s="41" t="s">
        <v>1617</v>
      </c>
      <c r="N5752" s="41" t="s">
        <v>428</v>
      </c>
      <c r="O5752" s="41" t="s">
        <v>70</v>
      </c>
    </row>
    <row r="5753" spans="1:15">
      <c r="A5753" s="38">
        <v>40273</v>
      </c>
      <c r="B5753" s="38">
        <v>51231</v>
      </c>
      <c r="C5753" s="131">
        <v>360</v>
      </c>
      <c r="D5753" s="39">
        <v>8.5600000000000009E-2</v>
      </c>
      <c r="E5753" s="39">
        <v>7.9100000000000004E-2</v>
      </c>
      <c r="F5753" s="40">
        <v>140000</v>
      </c>
      <c r="G5753" s="40">
        <v>140000</v>
      </c>
      <c r="H5753" s="40">
        <v>77611.87</v>
      </c>
      <c r="I5753" s="40">
        <v>89399.12</v>
      </c>
      <c r="J5753" s="67">
        <f t="shared" si="267"/>
        <v>0.55437049999999999</v>
      </c>
      <c r="K5753" s="39">
        <f t="shared" si="268"/>
        <v>0.63856514285714283</v>
      </c>
      <c r="L5753" s="2" t="str">
        <f t="shared" si="269"/>
        <v>AA</v>
      </c>
      <c r="M5753" s="2" t="s">
        <v>467</v>
      </c>
      <c r="N5753" s="2" t="s">
        <v>425</v>
      </c>
      <c r="O5753" s="2" t="s">
        <v>70</v>
      </c>
    </row>
    <row r="5754" spans="1:15">
      <c r="A5754" s="42">
        <v>40297</v>
      </c>
      <c r="B5754" s="42">
        <v>49428</v>
      </c>
      <c r="C5754" s="130">
        <v>300</v>
      </c>
      <c r="D5754" s="43">
        <v>8.5600000000000009E-2</v>
      </c>
      <c r="E5754" s="43">
        <v>7.9100000000000004E-2</v>
      </c>
      <c r="F5754" s="44">
        <v>127500</v>
      </c>
      <c r="G5754" s="44">
        <v>127500</v>
      </c>
      <c r="H5754" s="44">
        <v>55388.69</v>
      </c>
      <c r="I5754" s="44">
        <v>81438.679999999993</v>
      </c>
      <c r="J5754" s="68">
        <f t="shared" si="267"/>
        <v>0.43442109803921569</v>
      </c>
      <c r="K5754" s="43">
        <f t="shared" si="268"/>
        <v>0.63873474509803918</v>
      </c>
      <c r="L5754" s="41" t="str">
        <f t="shared" si="269"/>
        <v>AA</v>
      </c>
      <c r="M5754" s="41" t="s">
        <v>611</v>
      </c>
      <c r="N5754" s="41" t="s">
        <v>419</v>
      </c>
      <c r="O5754" s="41" t="s">
        <v>70</v>
      </c>
    </row>
    <row r="5755" spans="1:15">
      <c r="A5755" s="38">
        <v>40541</v>
      </c>
      <c r="B5755" s="38">
        <v>51499</v>
      </c>
      <c r="C5755" s="131">
        <v>360</v>
      </c>
      <c r="D5755" s="39">
        <v>8.5600000000000009E-2</v>
      </c>
      <c r="E5755" s="39">
        <v>7.9100000000000004E-2</v>
      </c>
      <c r="F5755" s="40">
        <v>149310</v>
      </c>
      <c r="G5755" s="40">
        <v>149310</v>
      </c>
      <c r="H5755" s="40">
        <v>89594.77</v>
      </c>
      <c r="I5755" s="40">
        <v>95386.240000000005</v>
      </c>
      <c r="J5755" s="67">
        <f t="shared" si="267"/>
        <v>0.60005873685620525</v>
      </c>
      <c r="K5755" s="39">
        <f t="shared" si="268"/>
        <v>0.63884696269506402</v>
      </c>
      <c r="L5755" s="2" t="str">
        <f t="shared" si="269"/>
        <v>AA</v>
      </c>
      <c r="M5755" s="2" t="s">
        <v>665</v>
      </c>
      <c r="N5755" s="2" t="s">
        <v>417</v>
      </c>
      <c r="O5755" s="2" t="s">
        <v>70</v>
      </c>
    </row>
    <row r="5756" spans="1:15">
      <c r="A5756" s="38">
        <v>39980</v>
      </c>
      <c r="B5756" s="38">
        <v>42994</v>
      </c>
      <c r="C5756" s="131">
        <v>99</v>
      </c>
      <c r="D5756" s="39">
        <v>8.5600000000000009E-2</v>
      </c>
      <c r="E5756" s="39">
        <v>7.9100000000000004E-2</v>
      </c>
      <c r="F5756" s="40">
        <v>125100</v>
      </c>
      <c r="G5756" s="40">
        <v>125100</v>
      </c>
      <c r="H5756" s="40">
        <v>38137.410000000003</v>
      </c>
      <c r="I5756" s="40">
        <v>79999.990000000005</v>
      </c>
      <c r="J5756" s="67">
        <f t="shared" si="267"/>
        <v>0.30485539568345327</v>
      </c>
      <c r="K5756" s="39">
        <f t="shared" si="268"/>
        <v>0.63948832933653077</v>
      </c>
      <c r="L5756" s="2" t="str">
        <f t="shared" si="269"/>
        <v>AA</v>
      </c>
      <c r="M5756" s="2" t="s">
        <v>1034</v>
      </c>
      <c r="N5756" s="2" t="s">
        <v>424</v>
      </c>
      <c r="O5756" s="2" t="s">
        <v>70</v>
      </c>
    </row>
    <row r="5757" spans="1:15">
      <c r="A5757" s="38">
        <v>40653</v>
      </c>
      <c r="B5757" s="38">
        <v>43393</v>
      </c>
      <c r="C5757" s="131">
        <v>90</v>
      </c>
      <c r="D5757" s="39">
        <v>8.5600000000000009E-2</v>
      </c>
      <c r="E5757" s="39">
        <v>7.9100000000000004E-2</v>
      </c>
      <c r="F5757" s="40">
        <v>125000</v>
      </c>
      <c r="G5757" s="40">
        <v>125000</v>
      </c>
      <c r="H5757" s="40">
        <v>39525.42</v>
      </c>
      <c r="I5757" s="40">
        <v>79949.990000000005</v>
      </c>
      <c r="J5757" s="67">
        <f t="shared" si="267"/>
        <v>0.31620335999999999</v>
      </c>
      <c r="K5757" s="39">
        <f t="shared" si="268"/>
        <v>0.63959991999999999</v>
      </c>
      <c r="L5757" s="2" t="str">
        <f t="shared" si="269"/>
        <v>AA</v>
      </c>
      <c r="M5757" s="2" t="s">
        <v>538</v>
      </c>
      <c r="N5757" s="2" t="s">
        <v>417</v>
      </c>
      <c r="O5757" s="2" t="s">
        <v>70</v>
      </c>
    </row>
    <row r="5758" spans="1:15">
      <c r="A5758" s="42">
        <v>40276</v>
      </c>
      <c r="B5758" s="42">
        <v>51234</v>
      </c>
      <c r="C5758" s="130">
        <v>360</v>
      </c>
      <c r="D5758" s="43">
        <v>8.5600000000000009E-2</v>
      </c>
      <c r="E5758" s="43">
        <v>7.9100000000000004E-2</v>
      </c>
      <c r="F5758" s="44">
        <v>125000</v>
      </c>
      <c r="G5758" s="44">
        <v>125000</v>
      </c>
      <c r="H5758" s="44">
        <v>75120.33</v>
      </c>
      <c r="I5758" s="44">
        <v>80000</v>
      </c>
      <c r="J5758" s="68">
        <f t="shared" si="267"/>
        <v>0.60096263999999999</v>
      </c>
      <c r="K5758" s="43">
        <f t="shared" si="268"/>
        <v>0.64</v>
      </c>
      <c r="L5758" s="41" t="str">
        <f t="shared" si="269"/>
        <v>AA</v>
      </c>
      <c r="M5758" s="41" t="s">
        <v>468</v>
      </c>
      <c r="N5758" s="41" t="s">
        <v>421</v>
      </c>
      <c r="O5758" s="41" t="s">
        <v>70</v>
      </c>
    </row>
    <row r="5759" spans="1:15">
      <c r="A5759" s="38">
        <v>40714</v>
      </c>
      <c r="B5759" s="38">
        <v>51672</v>
      </c>
      <c r="C5759" s="131">
        <v>360</v>
      </c>
      <c r="D5759" s="39">
        <v>8.5600000000000009E-2</v>
      </c>
      <c r="E5759" s="39">
        <v>7.9100000000000004E-2</v>
      </c>
      <c r="F5759" s="40">
        <v>119000</v>
      </c>
      <c r="G5759" s="40">
        <v>119000</v>
      </c>
      <c r="H5759" s="40">
        <v>70729.58</v>
      </c>
      <c r="I5759" s="40">
        <v>76232.45</v>
      </c>
      <c r="J5759" s="67">
        <f t="shared" si="267"/>
        <v>0.59436621848739501</v>
      </c>
      <c r="K5759" s="39">
        <f t="shared" si="268"/>
        <v>0.64060882352941173</v>
      </c>
      <c r="L5759" s="2" t="str">
        <f t="shared" si="269"/>
        <v>AA</v>
      </c>
      <c r="M5759" s="2" t="s">
        <v>673</v>
      </c>
      <c r="N5759" s="2" t="s">
        <v>435</v>
      </c>
      <c r="O5759" s="2" t="s">
        <v>70</v>
      </c>
    </row>
    <row r="5760" spans="1:15">
      <c r="A5760" s="38">
        <v>40060</v>
      </c>
      <c r="B5760" s="38">
        <v>47365</v>
      </c>
      <c r="C5760" s="131">
        <v>240</v>
      </c>
      <c r="D5760" s="39">
        <v>8.5600000000000009E-2</v>
      </c>
      <c r="E5760" s="39">
        <v>7.9100000000000004E-2</v>
      </c>
      <c r="F5760" s="40">
        <v>108000</v>
      </c>
      <c r="G5760" s="40">
        <v>108000</v>
      </c>
      <c r="H5760" s="40">
        <v>54895.75</v>
      </c>
      <c r="I5760" s="40">
        <v>69232.02</v>
      </c>
      <c r="J5760" s="67">
        <f t="shared" si="267"/>
        <v>0.50829398148148153</v>
      </c>
      <c r="K5760" s="39">
        <f t="shared" si="268"/>
        <v>0.64103722222222226</v>
      </c>
      <c r="L5760" s="2" t="str">
        <f t="shared" si="269"/>
        <v>AA</v>
      </c>
      <c r="M5760" s="2" t="s">
        <v>1521</v>
      </c>
      <c r="N5760" s="2" t="s">
        <v>421</v>
      </c>
      <c r="O5760" s="2" t="s">
        <v>70</v>
      </c>
    </row>
    <row r="5761" spans="1:15">
      <c r="A5761" s="38">
        <v>40491</v>
      </c>
      <c r="B5761" s="38">
        <v>44144</v>
      </c>
      <c r="C5761" s="131">
        <v>120</v>
      </c>
      <c r="D5761" s="39">
        <v>8.5600000000000009E-2</v>
      </c>
      <c r="E5761" s="39">
        <v>8.5600000000000009E-2</v>
      </c>
      <c r="F5761" s="40">
        <v>85000</v>
      </c>
      <c r="G5761" s="40">
        <v>85000</v>
      </c>
      <c r="H5761" s="40">
        <v>32310.45</v>
      </c>
      <c r="I5761" s="40">
        <v>54499.99</v>
      </c>
      <c r="J5761" s="67">
        <f t="shared" si="267"/>
        <v>0.38012294117647061</v>
      </c>
      <c r="K5761" s="39">
        <f t="shared" si="268"/>
        <v>0.64117635294117648</v>
      </c>
      <c r="L5761" s="2" t="str">
        <f t="shared" si="269"/>
        <v>AA</v>
      </c>
      <c r="M5761" s="2" t="s">
        <v>589</v>
      </c>
      <c r="N5761" s="2" t="s">
        <v>438</v>
      </c>
      <c r="O5761" s="2" t="s">
        <v>70</v>
      </c>
    </row>
    <row r="5762" spans="1:15">
      <c r="A5762" s="38">
        <v>40445</v>
      </c>
      <c r="B5762" s="38">
        <v>51403</v>
      </c>
      <c r="C5762" s="131">
        <v>360</v>
      </c>
      <c r="D5762" s="39">
        <v>8.5600000000000009E-2</v>
      </c>
      <c r="E5762" s="39">
        <v>7.9100000000000004E-2</v>
      </c>
      <c r="F5762" s="40">
        <v>145000</v>
      </c>
      <c r="G5762" s="40">
        <v>145000</v>
      </c>
      <c r="H5762" s="40">
        <v>81631.73</v>
      </c>
      <c r="I5762" s="40">
        <v>92999.99</v>
      </c>
      <c r="J5762" s="67">
        <f t="shared" si="267"/>
        <v>0.56297744827586205</v>
      </c>
      <c r="K5762" s="39">
        <f t="shared" si="268"/>
        <v>0.64137924137931035</v>
      </c>
      <c r="L5762" s="2" t="str">
        <f t="shared" si="269"/>
        <v>AA</v>
      </c>
      <c r="M5762" s="2" t="s">
        <v>591</v>
      </c>
      <c r="N5762" s="2" t="s">
        <v>417</v>
      </c>
      <c r="O5762" s="2" t="s">
        <v>70</v>
      </c>
    </row>
    <row r="5763" spans="1:15">
      <c r="A5763" s="42">
        <v>40389</v>
      </c>
      <c r="B5763" s="42">
        <v>51347</v>
      </c>
      <c r="C5763" s="130">
        <v>360</v>
      </c>
      <c r="D5763" s="43">
        <v>8.5600000000000009E-2</v>
      </c>
      <c r="E5763" s="43">
        <v>8.5600000000000009E-2</v>
      </c>
      <c r="F5763" s="44">
        <v>136000</v>
      </c>
      <c r="G5763" s="44">
        <v>136000</v>
      </c>
      <c r="H5763" s="44">
        <v>62935.18</v>
      </c>
      <c r="I5763" s="44">
        <v>87261.21</v>
      </c>
      <c r="J5763" s="68">
        <f t="shared" ref="J5763:J5826" si="270">H5763/G5763</f>
        <v>0.46275867647058821</v>
      </c>
      <c r="K5763" s="43">
        <f t="shared" ref="K5763:K5826" si="271">I5763/G5763</f>
        <v>0.64162654411764708</v>
      </c>
      <c r="L5763" s="41" t="str">
        <f t="shared" ref="L5763:L5826" si="272">IF(J5763&lt;=65%,"AA",IF(J5763&lt;=75%,"A",IF(J5763&lt;=85%,"B","C")))</f>
        <v>AA</v>
      </c>
      <c r="M5763" s="41" t="s">
        <v>532</v>
      </c>
      <c r="N5763" s="41" t="s">
        <v>417</v>
      </c>
      <c r="O5763" s="41" t="s">
        <v>70</v>
      </c>
    </row>
    <row r="5764" spans="1:15">
      <c r="A5764" s="42">
        <v>40368</v>
      </c>
      <c r="B5764" s="42">
        <v>51326</v>
      </c>
      <c r="C5764" s="130">
        <v>360</v>
      </c>
      <c r="D5764" s="43">
        <v>8.5600000000000009E-2</v>
      </c>
      <c r="E5764" s="43">
        <v>7.9100000000000004E-2</v>
      </c>
      <c r="F5764" s="44">
        <v>120000</v>
      </c>
      <c r="G5764" s="44">
        <v>120000</v>
      </c>
      <c r="H5764" s="44">
        <v>70672.570000000007</v>
      </c>
      <c r="I5764" s="44">
        <v>77000</v>
      </c>
      <c r="J5764" s="68">
        <f t="shared" si="270"/>
        <v>0.58893808333333342</v>
      </c>
      <c r="K5764" s="43">
        <f t="shared" si="271"/>
        <v>0.64166666666666672</v>
      </c>
      <c r="L5764" s="41" t="str">
        <f t="shared" si="272"/>
        <v>AA</v>
      </c>
      <c r="M5764" s="41" t="s">
        <v>520</v>
      </c>
      <c r="N5764" s="41" t="s">
        <v>429</v>
      </c>
      <c r="O5764" s="41" t="s">
        <v>70</v>
      </c>
    </row>
    <row r="5765" spans="1:15">
      <c r="A5765" s="42">
        <v>40360</v>
      </c>
      <c r="B5765" s="42">
        <v>51318</v>
      </c>
      <c r="C5765" s="130">
        <v>360</v>
      </c>
      <c r="D5765" s="43">
        <v>8.5600000000000009E-2</v>
      </c>
      <c r="E5765" s="43">
        <v>7.9100000000000004E-2</v>
      </c>
      <c r="F5765" s="44">
        <v>116500</v>
      </c>
      <c r="G5765" s="44">
        <v>116500</v>
      </c>
      <c r="H5765" s="44">
        <v>62789</v>
      </c>
      <c r="I5765" s="44">
        <v>74800</v>
      </c>
      <c r="J5765" s="68">
        <f t="shared" si="270"/>
        <v>0.53896137339055794</v>
      </c>
      <c r="K5765" s="43">
        <f t="shared" si="271"/>
        <v>0.64206008583690988</v>
      </c>
      <c r="L5765" s="41" t="str">
        <f t="shared" si="272"/>
        <v>AA</v>
      </c>
      <c r="M5765" s="41" t="s">
        <v>1051</v>
      </c>
      <c r="N5765" s="41" t="s">
        <v>437</v>
      </c>
      <c r="O5765" s="41" t="s">
        <v>70</v>
      </c>
    </row>
    <row r="5766" spans="1:15">
      <c r="A5766" s="38">
        <v>40207</v>
      </c>
      <c r="B5766" s="38">
        <v>51164</v>
      </c>
      <c r="C5766" s="131">
        <v>360</v>
      </c>
      <c r="D5766" s="39">
        <v>8.5600000000000009E-2</v>
      </c>
      <c r="E5766" s="39">
        <v>7.9100000000000004E-2</v>
      </c>
      <c r="F5766" s="40">
        <v>125174</v>
      </c>
      <c r="G5766" s="40">
        <v>125174</v>
      </c>
      <c r="H5766" s="40">
        <v>60366.25</v>
      </c>
      <c r="I5766" s="40">
        <v>80376.990000000005</v>
      </c>
      <c r="J5766" s="67">
        <f t="shared" si="270"/>
        <v>0.48225869589531373</v>
      </c>
      <c r="K5766" s="39">
        <f t="shared" si="271"/>
        <v>0.6421220860562098</v>
      </c>
      <c r="L5766" s="2" t="str">
        <f t="shared" si="272"/>
        <v>AA</v>
      </c>
      <c r="M5766" s="2" t="s">
        <v>830</v>
      </c>
      <c r="N5766" s="2" t="s">
        <v>437</v>
      </c>
      <c r="O5766" s="2" t="s">
        <v>70</v>
      </c>
    </row>
    <row r="5767" spans="1:15">
      <c r="A5767" s="38">
        <v>40722</v>
      </c>
      <c r="B5767" s="38">
        <v>48393</v>
      </c>
      <c r="C5767" s="131">
        <v>252</v>
      </c>
      <c r="D5767" s="39">
        <v>8.5600000000000009E-2</v>
      </c>
      <c r="E5767" s="39">
        <v>7.9100000000000004E-2</v>
      </c>
      <c r="F5767" s="40">
        <v>69890.100000000006</v>
      </c>
      <c r="G5767" s="40">
        <v>69890.100000000006</v>
      </c>
      <c r="H5767" s="40">
        <v>38711.68</v>
      </c>
      <c r="I5767" s="40">
        <v>44890.1</v>
      </c>
      <c r="J5767" s="67">
        <f t="shared" si="270"/>
        <v>0.55389361297236661</v>
      </c>
      <c r="K5767" s="39">
        <f t="shared" si="271"/>
        <v>0.64229554686572199</v>
      </c>
      <c r="L5767" s="2" t="str">
        <f t="shared" si="272"/>
        <v>AA</v>
      </c>
      <c r="M5767" s="2" t="s">
        <v>354</v>
      </c>
      <c r="N5767" s="2" t="s">
        <v>424</v>
      </c>
      <c r="O5767" s="2" t="s">
        <v>70</v>
      </c>
    </row>
    <row r="5768" spans="1:15">
      <c r="A5768" s="38">
        <v>40403</v>
      </c>
      <c r="B5768" s="38">
        <v>51361</v>
      </c>
      <c r="C5768" s="131">
        <v>360</v>
      </c>
      <c r="D5768" s="39">
        <v>8.5600000000000009E-2</v>
      </c>
      <c r="E5768" s="39">
        <v>8.5600000000000009E-2</v>
      </c>
      <c r="F5768" s="40">
        <v>129500</v>
      </c>
      <c r="G5768" s="40">
        <v>129500</v>
      </c>
      <c r="H5768" s="40">
        <v>74072.5</v>
      </c>
      <c r="I5768" s="40">
        <v>83191.199999999997</v>
      </c>
      <c r="J5768" s="67">
        <f t="shared" si="270"/>
        <v>0.57198841698841696</v>
      </c>
      <c r="K5768" s="39">
        <f t="shared" si="271"/>
        <v>0.64240308880308883</v>
      </c>
      <c r="L5768" s="2" t="str">
        <f t="shared" si="272"/>
        <v>AA</v>
      </c>
      <c r="M5768" s="2" t="s">
        <v>577</v>
      </c>
      <c r="N5768" s="2" t="s">
        <v>421</v>
      </c>
      <c r="O5768" s="2" t="s">
        <v>70</v>
      </c>
    </row>
    <row r="5769" spans="1:15">
      <c r="A5769" s="42">
        <v>40695</v>
      </c>
      <c r="B5769" s="42">
        <v>43800</v>
      </c>
      <c r="C5769" s="130">
        <v>102</v>
      </c>
      <c r="D5769" s="43">
        <v>8.5600000000000009E-2</v>
      </c>
      <c r="E5769" s="43">
        <v>7.9100000000000004E-2</v>
      </c>
      <c r="F5769" s="44">
        <v>150000</v>
      </c>
      <c r="G5769" s="44">
        <v>150000</v>
      </c>
      <c r="H5769" s="44">
        <v>57736.6</v>
      </c>
      <c r="I5769" s="44">
        <v>96400</v>
      </c>
      <c r="J5769" s="68">
        <f t="shared" si="270"/>
        <v>0.38491066666666668</v>
      </c>
      <c r="K5769" s="43">
        <f t="shared" si="271"/>
        <v>0.64266666666666672</v>
      </c>
      <c r="L5769" s="41" t="str">
        <f t="shared" si="272"/>
        <v>AA</v>
      </c>
      <c r="M5769" s="41" t="s">
        <v>1215</v>
      </c>
      <c r="N5769" s="41" t="s">
        <v>421</v>
      </c>
      <c r="O5769" s="41" t="s">
        <v>70</v>
      </c>
    </row>
    <row r="5770" spans="1:15">
      <c r="A5770" s="42">
        <v>40018</v>
      </c>
      <c r="B5770" s="42">
        <v>50975</v>
      </c>
      <c r="C5770" s="130">
        <v>360</v>
      </c>
      <c r="D5770" s="43">
        <v>8.5600000000000009E-2</v>
      </c>
      <c r="E5770" s="43">
        <v>7.9100000000000004E-2</v>
      </c>
      <c r="F5770" s="44">
        <v>148569.70000000001</v>
      </c>
      <c r="G5770" s="44">
        <v>148569.70000000001</v>
      </c>
      <c r="H5770" s="44">
        <v>80424.539999999994</v>
      </c>
      <c r="I5770" s="44">
        <v>95499.99</v>
      </c>
      <c r="J5770" s="68">
        <f t="shared" si="270"/>
        <v>0.54132531734263434</v>
      </c>
      <c r="K5770" s="43">
        <f t="shared" si="271"/>
        <v>0.64279587291352136</v>
      </c>
      <c r="L5770" s="41" t="str">
        <f t="shared" si="272"/>
        <v>AA</v>
      </c>
      <c r="M5770" s="41" t="s">
        <v>463</v>
      </c>
      <c r="N5770" s="41" t="s">
        <v>422</v>
      </c>
      <c r="O5770" s="41" t="s">
        <v>70</v>
      </c>
    </row>
    <row r="5771" spans="1:15">
      <c r="A5771" s="38">
        <v>40574</v>
      </c>
      <c r="B5771" s="38">
        <v>45412</v>
      </c>
      <c r="C5771" s="131">
        <v>159</v>
      </c>
      <c r="D5771" s="39">
        <v>8.5600000000000009E-2</v>
      </c>
      <c r="E5771" s="39">
        <v>7.9100000000000004E-2</v>
      </c>
      <c r="F5771" s="40">
        <v>140000</v>
      </c>
      <c r="G5771" s="40">
        <v>140000</v>
      </c>
      <c r="H5771" s="40">
        <v>46345.58</v>
      </c>
      <c r="I5771" s="40">
        <v>89999.99</v>
      </c>
      <c r="J5771" s="67">
        <f t="shared" si="270"/>
        <v>0.33103985714285716</v>
      </c>
      <c r="K5771" s="39">
        <f t="shared" si="271"/>
        <v>0.64285707142857151</v>
      </c>
      <c r="L5771" s="2" t="str">
        <f t="shared" si="272"/>
        <v>AA</v>
      </c>
      <c r="M5771" s="2" t="s">
        <v>1246</v>
      </c>
      <c r="N5771" s="2" t="s">
        <v>421</v>
      </c>
      <c r="O5771" s="2" t="s">
        <v>70</v>
      </c>
    </row>
    <row r="5772" spans="1:15">
      <c r="A5772" s="42">
        <v>40627</v>
      </c>
      <c r="B5772" s="42">
        <v>49759</v>
      </c>
      <c r="C5772" s="130">
        <v>300</v>
      </c>
      <c r="D5772" s="43">
        <v>8.5600000000000009E-2</v>
      </c>
      <c r="E5772" s="43">
        <v>7.9100000000000004E-2</v>
      </c>
      <c r="F5772" s="44">
        <v>140000</v>
      </c>
      <c r="G5772" s="44">
        <v>140000</v>
      </c>
      <c r="H5772" s="44">
        <v>46817.84</v>
      </c>
      <c r="I5772" s="44">
        <v>89999.99</v>
      </c>
      <c r="J5772" s="68">
        <f t="shared" si="270"/>
        <v>0.33441314285714285</v>
      </c>
      <c r="K5772" s="43">
        <f t="shared" si="271"/>
        <v>0.64285707142857151</v>
      </c>
      <c r="L5772" s="41" t="str">
        <f t="shared" si="272"/>
        <v>AA</v>
      </c>
      <c r="M5772" s="41" t="s">
        <v>467</v>
      </c>
      <c r="N5772" s="41" t="s">
        <v>425</v>
      </c>
      <c r="O5772" s="41" t="s">
        <v>70</v>
      </c>
    </row>
    <row r="5773" spans="1:15">
      <c r="A5773" s="38">
        <v>40756</v>
      </c>
      <c r="B5773" s="38">
        <v>51714</v>
      </c>
      <c r="C5773" s="131">
        <v>360</v>
      </c>
      <c r="D5773" s="39">
        <v>8.5600000000000009E-2</v>
      </c>
      <c r="E5773" s="39">
        <v>7.9100000000000004E-2</v>
      </c>
      <c r="F5773" s="40">
        <v>140000</v>
      </c>
      <c r="G5773" s="40">
        <v>140000</v>
      </c>
      <c r="H5773" s="40">
        <v>81076.84</v>
      </c>
      <c r="I5773" s="40">
        <v>89999.99</v>
      </c>
      <c r="J5773" s="67">
        <f t="shared" si="270"/>
        <v>0.57912028571428564</v>
      </c>
      <c r="K5773" s="39">
        <f t="shared" si="271"/>
        <v>0.64285707142857151</v>
      </c>
      <c r="L5773" s="2" t="str">
        <f t="shared" si="272"/>
        <v>AA</v>
      </c>
      <c r="M5773" s="2" t="s">
        <v>1340</v>
      </c>
      <c r="N5773" s="2" t="s">
        <v>435</v>
      </c>
      <c r="O5773" s="2" t="s">
        <v>70</v>
      </c>
    </row>
    <row r="5774" spans="1:15">
      <c r="A5774" s="42">
        <v>40780</v>
      </c>
      <c r="B5774" s="42">
        <v>51738</v>
      </c>
      <c r="C5774" s="130">
        <v>360</v>
      </c>
      <c r="D5774" s="43">
        <v>8.5600000000000009E-2</v>
      </c>
      <c r="E5774" s="43">
        <v>8.09E-2</v>
      </c>
      <c r="F5774" s="44">
        <v>140000</v>
      </c>
      <c r="G5774" s="44">
        <v>140000</v>
      </c>
      <c r="H5774" s="44">
        <v>81118.240000000005</v>
      </c>
      <c r="I5774" s="44">
        <v>89999.99</v>
      </c>
      <c r="J5774" s="68">
        <f t="shared" si="270"/>
        <v>0.57941600000000004</v>
      </c>
      <c r="K5774" s="43">
        <f t="shared" si="271"/>
        <v>0.64285707142857151</v>
      </c>
      <c r="L5774" s="41" t="str">
        <f t="shared" si="272"/>
        <v>AA</v>
      </c>
      <c r="M5774" s="41" t="s">
        <v>1072</v>
      </c>
      <c r="N5774" s="41" t="s">
        <v>421</v>
      </c>
      <c r="O5774" s="41" t="s">
        <v>70</v>
      </c>
    </row>
    <row r="5775" spans="1:15">
      <c r="A5775" s="42">
        <v>40672</v>
      </c>
      <c r="B5775" s="42">
        <v>51630</v>
      </c>
      <c r="C5775" s="130">
        <v>360</v>
      </c>
      <c r="D5775" s="43">
        <v>8.5600000000000009E-2</v>
      </c>
      <c r="E5775" s="43">
        <v>8.09E-2</v>
      </c>
      <c r="F5775" s="44">
        <v>140000</v>
      </c>
      <c r="G5775" s="44">
        <v>140000</v>
      </c>
      <c r="H5775" s="44">
        <v>80727.210000000006</v>
      </c>
      <c r="I5775" s="44">
        <v>89999.99</v>
      </c>
      <c r="J5775" s="68">
        <f t="shared" si="270"/>
        <v>0.57662292857142861</v>
      </c>
      <c r="K5775" s="43">
        <f t="shared" si="271"/>
        <v>0.64285707142857151</v>
      </c>
      <c r="L5775" s="41" t="str">
        <f t="shared" si="272"/>
        <v>AA</v>
      </c>
      <c r="M5775" s="41" t="s">
        <v>600</v>
      </c>
      <c r="N5775" s="41" t="s">
        <v>416</v>
      </c>
      <c r="O5775" s="41" t="s">
        <v>70</v>
      </c>
    </row>
    <row r="5776" spans="1:15">
      <c r="A5776" s="38">
        <v>40263</v>
      </c>
      <c r="B5776" s="38">
        <v>51221</v>
      </c>
      <c r="C5776" s="131">
        <v>360</v>
      </c>
      <c r="D5776" s="39">
        <v>8.5600000000000009E-2</v>
      </c>
      <c r="E5776" s="39">
        <v>7.9100000000000004E-2</v>
      </c>
      <c r="F5776" s="40">
        <v>140000</v>
      </c>
      <c r="G5776" s="40">
        <v>140000</v>
      </c>
      <c r="H5776" s="40">
        <v>79600.11</v>
      </c>
      <c r="I5776" s="40">
        <v>90000</v>
      </c>
      <c r="J5776" s="67">
        <f t="shared" si="270"/>
        <v>0.56857221428571425</v>
      </c>
      <c r="K5776" s="39">
        <f t="shared" si="271"/>
        <v>0.6428571428571429</v>
      </c>
      <c r="L5776" s="2" t="str">
        <f t="shared" si="272"/>
        <v>AA</v>
      </c>
      <c r="M5776" s="2" t="s">
        <v>949</v>
      </c>
      <c r="N5776" s="2" t="s">
        <v>424</v>
      </c>
      <c r="O5776" s="2" t="s">
        <v>70</v>
      </c>
    </row>
    <row r="5777" spans="1:15">
      <c r="A5777" s="38">
        <v>40700</v>
      </c>
      <c r="B5777" s="38">
        <v>51658</v>
      </c>
      <c r="C5777" s="131">
        <v>360</v>
      </c>
      <c r="D5777" s="39">
        <v>8.5600000000000009E-2</v>
      </c>
      <c r="E5777" s="39">
        <v>7.9100000000000004E-2</v>
      </c>
      <c r="F5777" s="40">
        <v>140000</v>
      </c>
      <c r="G5777" s="40">
        <v>140000</v>
      </c>
      <c r="H5777" s="40">
        <v>83259.740000000005</v>
      </c>
      <c r="I5777" s="40">
        <v>90000</v>
      </c>
      <c r="J5777" s="67">
        <f t="shared" si="270"/>
        <v>0.59471242857142859</v>
      </c>
      <c r="K5777" s="39">
        <f t="shared" si="271"/>
        <v>0.6428571428571429</v>
      </c>
      <c r="L5777" s="2" t="str">
        <f t="shared" si="272"/>
        <v>AA</v>
      </c>
      <c r="M5777" s="2" t="s">
        <v>280</v>
      </c>
      <c r="N5777" s="2" t="s">
        <v>422</v>
      </c>
      <c r="O5777" s="2" t="s">
        <v>70</v>
      </c>
    </row>
    <row r="5778" spans="1:15">
      <c r="A5778" s="38">
        <v>40211</v>
      </c>
      <c r="B5778" s="38">
        <v>47516</v>
      </c>
      <c r="C5778" s="131">
        <v>240</v>
      </c>
      <c r="D5778" s="39">
        <v>8.5600000000000009E-2</v>
      </c>
      <c r="E5778" s="39">
        <v>7.9100000000000004E-2</v>
      </c>
      <c r="F5778" s="40">
        <v>102000</v>
      </c>
      <c r="G5778" s="40">
        <v>102000</v>
      </c>
      <c r="H5778" s="40">
        <v>50978.85</v>
      </c>
      <c r="I5778" s="40">
        <v>65585.320000000007</v>
      </c>
      <c r="J5778" s="67">
        <f t="shared" si="270"/>
        <v>0.49979264705882354</v>
      </c>
      <c r="K5778" s="39">
        <f t="shared" si="271"/>
        <v>0.64299333333333342</v>
      </c>
      <c r="L5778" s="2" t="str">
        <f t="shared" si="272"/>
        <v>AA</v>
      </c>
      <c r="M5778" s="2" t="s">
        <v>588</v>
      </c>
      <c r="N5778" s="2" t="s">
        <v>417</v>
      </c>
      <c r="O5778" s="2" t="s">
        <v>70</v>
      </c>
    </row>
    <row r="5779" spans="1:15">
      <c r="A5779" s="42">
        <v>40298</v>
      </c>
      <c r="B5779" s="42">
        <v>51256</v>
      </c>
      <c r="C5779" s="130">
        <v>360</v>
      </c>
      <c r="D5779" s="43">
        <v>8.5600000000000009E-2</v>
      </c>
      <c r="E5779" s="43">
        <v>7.9100000000000004E-2</v>
      </c>
      <c r="F5779" s="44">
        <v>145000</v>
      </c>
      <c r="G5779" s="44">
        <v>145000</v>
      </c>
      <c r="H5779" s="44">
        <v>86612.3</v>
      </c>
      <c r="I5779" s="44">
        <v>93239.06</v>
      </c>
      <c r="J5779" s="68">
        <f t="shared" si="270"/>
        <v>0.59732620689655169</v>
      </c>
      <c r="K5779" s="43">
        <f t="shared" si="271"/>
        <v>0.64302799999999993</v>
      </c>
      <c r="L5779" s="41" t="str">
        <f t="shared" si="272"/>
        <v>AA</v>
      </c>
      <c r="M5779" s="41" t="s">
        <v>482</v>
      </c>
      <c r="N5779" s="41" t="s">
        <v>422</v>
      </c>
      <c r="O5779" s="41" t="s">
        <v>70</v>
      </c>
    </row>
    <row r="5780" spans="1:15">
      <c r="A5780" s="38">
        <v>40736</v>
      </c>
      <c r="B5780" s="38">
        <v>51694</v>
      </c>
      <c r="C5780" s="131">
        <v>360</v>
      </c>
      <c r="D5780" s="39">
        <v>8.5600000000000009E-2</v>
      </c>
      <c r="E5780" s="39">
        <v>7.9100000000000004E-2</v>
      </c>
      <c r="F5780" s="40">
        <v>65800</v>
      </c>
      <c r="G5780" s="40">
        <v>65800</v>
      </c>
      <c r="H5780" s="40">
        <v>38085.18</v>
      </c>
      <c r="I5780" s="40">
        <v>42341.3</v>
      </c>
      <c r="J5780" s="67">
        <f t="shared" si="270"/>
        <v>0.57880212765957451</v>
      </c>
      <c r="K5780" s="39">
        <f t="shared" si="271"/>
        <v>0.64348480243161099</v>
      </c>
      <c r="L5780" s="2" t="str">
        <f t="shared" si="272"/>
        <v>AA</v>
      </c>
      <c r="M5780" s="2" t="s">
        <v>776</v>
      </c>
      <c r="N5780" s="2" t="s">
        <v>422</v>
      </c>
      <c r="O5780" s="2" t="s">
        <v>70</v>
      </c>
    </row>
    <row r="5781" spans="1:15">
      <c r="A5781" s="42">
        <v>40283</v>
      </c>
      <c r="B5781" s="42">
        <v>51241</v>
      </c>
      <c r="C5781" s="130">
        <v>360</v>
      </c>
      <c r="D5781" s="43">
        <v>8.5600000000000009E-2</v>
      </c>
      <c r="E5781" s="43">
        <v>7.9100000000000004E-2</v>
      </c>
      <c r="F5781" s="44">
        <v>135000</v>
      </c>
      <c r="G5781" s="44">
        <v>135000</v>
      </c>
      <c r="H5781" s="44">
        <v>75487.62</v>
      </c>
      <c r="I5781" s="44">
        <v>86992.72</v>
      </c>
      <c r="J5781" s="68">
        <f t="shared" si="270"/>
        <v>0.55916755555555553</v>
      </c>
      <c r="K5781" s="43">
        <f t="shared" si="271"/>
        <v>0.64439051851851847</v>
      </c>
      <c r="L5781" s="41" t="str">
        <f t="shared" si="272"/>
        <v>AA</v>
      </c>
      <c r="M5781" s="41" t="s">
        <v>776</v>
      </c>
      <c r="N5781" s="41" t="s">
        <v>422</v>
      </c>
      <c r="O5781" s="41" t="s">
        <v>70</v>
      </c>
    </row>
    <row r="5782" spans="1:15">
      <c r="A5782" s="38">
        <v>40868</v>
      </c>
      <c r="B5782" s="38">
        <v>45494</v>
      </c>
      <c r="C5782" s="131">
        <v>152</v>
      </c>
      <c r="D5782" s="39">
        <v>8.5600000000000009E-2</v>
      </c>
      <c r="E5782" s="39">
        <v>7.9100000000000004E-2</v>
      </c>
      <c r="F5782" s="40">
        <v>144000</v>
      </c>
      <c r="G5782" s="40">
        <v>144000</v>
      </c>
      <c r="H5782" s="40">
        <v>64365.2</v>
      </c>
      <c r="I5782" s="40">
        <v>92799.99</v>
      </c>
      <c r="J5782" s="67">
        <f t="shared" si="270"/>
        <v>0.44698055555555555</v>
      </c>
      <c r="K5782" s="39">
        <f t="shared" si="271"/>
        <v>0.64444437500000007</v>
      </c>
      <c r="L5782" s="2" t="str">
        <f t="shared" si="272"/>
        <v>AA</v>
      </c>
      <c r="M5782" s="2" t="s">
        <v>981</v>
      </c>
      <c r="N5782" s="2" t="s">
        <v>419</v>
      </c>
      <c r="O5782" s="2" t="s">
        <v>70</v>
      </c>
    </row>
    <row r="5783" spans="1:15">
      <c r="A5783" s="42">
        <v>40716</v>
      </c>
      <c r="B5783" s="42">
        <v>48021</v>
      </c>
      <c r="C5783" s="130">
        <v>240</v>
      </c>
      <c r="D5783" s="43">
        <v>8.5600000000000009E-2</v>
      </c>
      <c r="E5783" s="43">
        <v>7.9100000000000004E-2</v>
      </c>
      <c r="F5783" s="44">
        <v>120988.7</v>
      </c>
      <c r="G5783" s="44">
        <v>120988.7</v>
      </c>
      <c r="H5783" s="44">
        <v>65094.91</v>
      </c>
      <c r="I5783" s="44">
        <v>77999.990000000005</v>
      </c>
      <c r="J5783" s="68">
        <f t="shared" si="270"/>
        <v>0.53802470809257397</v>
      </c>
      <c r="K5783" s="43">
        <f t="shared" si="271"/>
        <v>0.64468822294974659</v>
      </c>
      <c r="L5783" s="41" t="str">
        <f t="shared" si="272"/>
        <v>AA</v>
      </c>
      <c r="M5783" s="41" t="s">
        <v>706</v>
      </c>
      <c r="N5783" s="41" t="s">
        <v>424</v>
      </c>
      <c r="O5783" s="41" t="s">
        <v>70</v>
      </c>
    </row>
    <row r="5784" spans="1:15">
      <c r="A5784" s="42">
        <v>40843</v>
      </c>
      <c r="B5784" s="42">
        <v>51801</v>
      </c>
      <c r="C5784" s="130">
        <v>360</v>
      </c>
      <c r="D5784" s="43">
        <v>8.5600000000000009E-2</v>
      </c>
      <c r="E5784" s="43">
        <v>7.9100000000000004E-2</v>
      </c>
      <c r="F5784" s="44">
        <v>145800</v>
      </c>
      <c r="G5784" s="44">
        <v>145800</v>
      </c>
      <c r="H5784" s="44">
        <v>77817.259999999995</v>
      </c>
      <c r="I5784" s="44">
        <v>93999.99</v>
      </c>
      <c r="J5784" s="68">
        <f t="shared" si="270"/>
        <v>0.53372606310013715</v>
      </c>
      <c r="K5784" s="43">
        <f t="shared" si="271"/>
        <v>0.64471872427983545</v>
      </c>
      <c r="L5784" s="41" t="str">
        <f t="shared" si="272"/>
        <v>AA</v>
      </c>
      <c r="M5784" s="41" t="s">
        <v>719</v>
      </c>
      <c r="N5784" s="41" t="s">
        <v>422</v>
      </c>
      <c r="O5784" s="41" t="s">
        <v>70</v>
      </c>
    </row>
    <row r="5785" spans="1:15">
      <c r="A5785" s="38">
        <v>40120</v>
      </c>
      <c r="B5785" s="38">
        <v>42981</v>
      </c>
      <c r="C5785" s="131">
        <v>94</v>
      </c>
      <c r="D5785" s="39">
        <v>8.5600000000000009E-2</v>
      </c>
      <c r="E5785" s="39">
        <v>7.9100000000000004E-2</v>
      </c>
      <c r="F5785" s="40">
        <v>108531</v>
      </c>
      <c r="G5785" s="40">
        <v>108531</v>
      </c>
      <c r="H5785" s="40">
        <v>33245.879999999997</v>
      </c>
      <c r="I5785" s="40">
        <v>70000</v>
      </c>
      <c r="J5785" s="67">
        <f t="shared" si="270"/>
        <v>0.30632611880476546</v>
      </c>
      <c r="K5785" s="39">
        <f t="shared" si="271"/>
        <v>0.64497701117653017</v>
      </c>
      <c r="L5785" s="2" t="str">
        <f t="shared" si="272"/>
        <v>AA</v>
      </c>
      <c r="M5785" s="2" t="s">
        <v>555</v>
      </c>
      <c r="N5785" s="2" t="s">
        <v>434</v>
      </c>
      <c r="O5785" s="2" t="s">
        <v>70</v>
      </c>
    </row>
    <row r="5786" spans="1:15">
      <c r="A5786" s="38">
        <v>40323</v>
      </c>
      <c r="B5786" s="38">
        <v>48024</v>
      </c>
      <c r="C5786" s="131">
        <v>253</v>
      </c>
      <c r="D5786" s="39">
        <v>8.5600000000000009E-2</v>
      </c>
      <c r="E5786" s="39">
        <v>7.9100000000000004E-2</v>
      </c>
      <c r="F5786" s="40">
        <v>104250</v>
      </c>
      <c r="G5786" s="40">
        <v>104250</v>
      </c>
      <c r="H5786" s="40">
        <v>53926.13</v>
      </c>
      <c r="I5786" s="40">
        <v>67249.990000000005</v>
      </c>
      <c r="J5786" s="67">
        <f t="shared" si="270"/>
        <v>0.51727702637889683</v>
      </c>
      <c r="K5786" s="39">
        <f t="shared" si="271"/>
        <v>0.64508383693045568</v>
      </c>
      <c r="L5786" s="2" t="str">
        <f t="shared" si="272"/>
        <v>AA</v>
      </c>
      <c r="M5786" s="2" t="s">
        <v>564</v>
      </c>
      <c r="N5786" s="2" t="s">
        <v>417</v>
      </c>
      <c r="O5786" s="2" t="s">
        <v>70</v>
      </c>
    </row>
    <row r="5787" spans="1:15">
      <c r="A5787" s="42">
        <v>40773</v>
      </c>
      <c r="B5787" s="42">
        <v>44426</v>
      </c>
      <c r="C5787" s="130">
        <v>120</v>
      </c>
      <c r="D5787" s="43">
        <v>8.5600000000000009E-2</v>
      </c>
      <c r="E5787" s="43">
        <v>7.9100000000000004E-2</v>
      </c>
      <c r="F5787" s="44">
        <v>124000</v>
      </c>
      <c r="G5787" s="44">
        <v>124000</v>
      </c>
      <c r="H5787" s="44">
        <v>53077.21</v>
      </c>
      <c r="I5787" s="44">
        <v>79999.990000000005</v>
      </c>
      <c r="J5787" s="68">
        <f t="shared" si="270"/>
        <v>0.42804201612903225</v>
      </c>
      <c r="K5787" s="43">
        <f t="shared" si="271"/>
        <v>0.64516120967741941</v>
      </c>
      <c r="L5787" s="41" t="str">
        <f t="shared" si="272"/>
        <v>AA</v>
      </c>
      <c r="M5787" s="41" t="s">
        <v>689</v>
      </c>
      <c r="N5787" s="41" t="s">
        <v>424</v>
      </c>
      <c r="O5787" s="41" t="s">
        <v>70</v>
      </c>
    </row>
    <row r="5788" spans="1:15">
      <c r="A5788" s="42">
        <v>40641</v>
      </c>
      <c r="B5788" s="42">
        <v>51599</v>
      </c>
      <c r="C5788" s="130">
        <v>360</v>
      </c>
      <c r="D5788" s="43">
        <v>8.5600000000000009E-2</v>
      </c>
      <c r="E5788" s="43">
        <v>8.09E-2</v>
      </c>
      <c r="F5788" s="44">
        <v>124000</v>
      </c>
      <c r="G5788" s="44">
        <v>124000</v>
      </c>
      <c r="H5788" s="44">
        <v>71456.399999999994</v>
      </c>
      <c r="I5788" s="44">
        <v>79999.990000000005</v>
      </c>
      <c r="J5788" s="68">
        <f t="shared" si="270"/>
        <v>0.57626129032258055</v>
      </c>
      <c r="K5788" s="43">
        <f t="shared" si="271"/>
        <v>0.64516120967741941</v>
      </c>
      <c r="L5788" s="41" t="str">
        <f t="shared" si="272"/>
        <v>AA</v>
      </c>
      <c r="M5788" s="41" t="s">
        <v>564</v>
      </c>
      <c r="N5788" s="41" t="s">
        <v>417</v>
      </c>
      <c r="O5788" s="41" t="s">
        <v>70</v>
      </c>
    </row>
    <row r="5789" spans="1:15">
      <c r="A5789" s="38">
        <v>40329</v>
      </c>
      <c r="B5789" s="38">
        <v>51287</v>
      </c>
      <c r="C5789" s="131">
        <v>360</v>
      </c>
      <c r="D5789" s="39">
        <v>8.5600000000000009E-2</v>
      </c>
      <c r="E5789" s="39">
        <v>7.9100000000000004E-2</v>
      </c>
      <c r="F5789" s="40">
        <v>146000</v>
      </c>
      <c r="G5789" s="40">
        <v>146000</v>
      </c>
      <c r="H5789" s="40">
        <v>88272.1</v>
      </c>
      <c r="I5789" s="40">
        <v>94287.85</v>
      </c>
      <c r="J5789" s="67">
        <f t="shared" si="270"/>
        <v>0.60460342465753425</v>
      </c>
      <c r="K5789" s="39">
        <f t="shared" si="271"/>
        <v>0.64580719178082191</v>
      </c>
      <c r="L5789" s="2" t="str">
        <f t="shared" si="272"/>
        <v>AA</v>
      </c>
      <c r="M5789" s="2" t="s">
        <v>482</v>
      </c>
      <c r="N5789" s="2" t="s">
        <v>422</v>
      </c>
      <c r="O5789" s="2" t="s">
        <v>70</v>
      </c>
    </row>
    <row r="5790" spans="1:15">
      <c r="A5790" s="42">
        <v>40308</v>
      </c>
      <c r="B5790" s="42">
        <v>49439</v>
      </c>
      <c r="C5790" s="130">
        <v>300</v>
      </c>
      <c r="D5790" s="43">
        <v>8.5600000000000009E-2</v>
      </c>
      <c r="E5790" s="43">
        <v>7.9100000000000004E-2</v>
      </c>
      <c r="F5790" s="44">
        <v>142500</v>
      </c>
      <c r="G5790" s="44">
        <v>142500</v>
      </c>
      <c r="H5790" s="44">
        <v>78071.73</v>
      </c>
      <c r="I5790" s="44">
        <v>92044</v>
      </c>
      <c r="J5790" s="68">
        <f t="shared" si="270"/>
        <v>0.5478717894736842</v>
      </c>
      <c r="K5790" s="43">
        <f t="shared" si="271"/>
        <v>0.6459228070175439</v>
      </c>
      <c r="L5790" s="41" t="str">
        <f t="shared" si="272"/>
        <v>AA</v>
      </c>
      <c r="M5790" s="41" t="s">
        <v>553</v>
      </c>
      <c r="N5790" s="41" t="s">
        <v>416</v>
      </c>
      <c r="O5790" s="41" t="s">
        <v>70</v>
      </c>
    </row>
    <row r="5791" spans="1:15">
      <c r="A5791" s="42">
        <v>40276</v>
      </c>
      <c r="B5791" s="42">
        <v>47581</v>
      </c>
      <c r="C5791" s="130">
        <v>240</v>
      </c>
      <c r="D5791" s="43">
        <v>8.5600000000000009E-2</v>
      </c>
      <c r="E5791" s="43">
        <v>7.9100000000000004E-2</v>
      </c>
      <c r="F5791" s="44">
        <v>116000</v>
      </c>
      <c r="G5791" s="44">
        <v>116000</v>
      </c>
      <c r="H5791" s="44">
        <v>58720.34</v>
      </c>
      <c r="I5791" s="44">
        <v>74942.8</v>
      </c>
      <c r="J5791" s="68">
        <f t="shared" si="270"/>
        <v>0.50620982758620692</v>
      </c>
      <c r="K5791" s="43">
        <f t="shared" si="271"/>
        <v>0.64605862068965525</v>
      </c>
      <c r="L5791" s="41" t="str">
        <f t="shared" si="272"/>
        <v>AA</v>
      </c>
      <c r="M5791" s="41" t="s">
        <v>746</v>
      </c>
      <c r="N5791" s="41" t="s">
        <v>417</v>
      </c>
      <c r="O5791" s="41" t="s">
        <v>70</v>
      </c>
    </row>
    <row r="5792" spans="1:15">
      <c r="A5792" s="42">
        <v>40591</v>
      </c>
      <c r="B5792" s="42">
        <v>50330</v>
      </c>
      <c r="C5792" s="130">
        <v>320</v>
      </c>
      <c r="D5792" s="43">
        <v>8.5600000000000009E-2</v>
      </c>
      <c r="E5792" s="43">
        <v>8.5600000000000009E-2</v>
      </c>
      <c r="F5792" s="44">
        <v>80000</v>
      </c>
      <c r="G5792" s="44">
        <v>80000</v>
      </c>
      <c r="H5792" s="44">
        <v>46499.3</v>
      </c>
      <c r="I5792" s="44">
        <v>51701.88</v>
      </c>
      <c r="J5792" s="68">
        <f t="shared" si="270"/>
        <v>0.58124125000000004</v>
      </c>
      <c r="K5792" s="43">
        <f t="shared" si="271"/>
        <v>0.64627349999999995</v>
      </c>
      <c r="L5792" s="41" t="str">
        <f t="shared" si="272"/>
        <v>AA</v>
      </c>
      <c r="M5792" s="41" t="s">
        <v>488</v>
      </c>
      <c r="N5792" s="41" t="s">
        <v>424</v>
      </c>
      <c r="O5792" s="41" t="s">
        <v>70</v>
      </c>
    </row>
    <row r="5793" spans="1:15">
      <c r="A5793" s="42">
        <v>39981</v>
      </c>
      <c r="B5793" s="42">
        <v>49112</v>
      </c>
      <c r="C5793" s="130">
        <v>300</v>
      </c>
      <c r="D5793" s="43">
        <v>8.5600000000000009E-2</v>
      </c>
      <c r="E5793" s="43">
        <v>7.9100000000000004E-2</v>
      </c>
      <c r="F5793" s="44">
        <v>104000</v>
      </c>
      <c r="G5793" s="44">
        <v>104000</v>
      </c>
      <c r="H5793" s="44">
        <v>55457.49</v>
      </c>
      <c r="I5793" s="44">
        <v>67271.039999999994</v>
      </c>
      <c r="J5793" s="68">
        <f t="shared" si="270"/>
        <v>0.53324509615384619</v>
      </c>
      <c r="K5793" s="43">
        <f t="shared" si="271"/>
        <v>0.64683692307692298</v>
      </c>
      <c r="L5793" s="41" t="str">
        <f t="shared" si="272"/>
        <v>AA</v>
      </c>
      <c r="M5793" s="41" t="s">
        <v>495</v>
      </c>
      <c r="N5793" s="41" t="s">
        <v>424</v>
      </c>
      <c r="O5793" s="41" t="s">
        <v>70</v>
      </c>
    </row>
    <row r="5794" spans="1:15">
      <c r="A5794" s="42">
        <v>39884</v>
      </c>
      <c r="B5794" s="42">
        <v>46824</v>
      </c>
      <c r="C5794" s="130">
        <v>228</v>
      </c>
      <c r="D5794" s="43">
        <v>8.5600000000000009E-2</v>
      </c>
      <c r="E5794" s="43">
        <v>8.09E-2</v>
      </c>
      <c r="F5794" s="44">
        <v>162300</v>
      </c>
      <c r="G5794" s="44">
        <v>162300</v>
      </c>
      <c r="H5794" s="44">
        <v>64643.97</v>
      </c>
      <c r="I5794" s="44">
        <v>104999.99</v>
      </c>
      <c r="J5794" s="68">
        <f t="shared" si="270"/>
        <v>0.39829926062846582</v>
      </c>
      <c r="K5794" s="43">
        <f t="shared" si="271"/>
        <v>0.6469500308071473</v>
      </c>
      <c r="L5794" s="41" t="str">
        <f t="shared" si="272"/>
        <v>AA</v>
      </c>
      <c r="M5794" s="41" t="s">
        <v>555</v>
      </c>
      <c r="N5794" s="41" t="s">
        <v>434</v>
      </c>
      <c r="O5794" s="41" t="s">
        <v>70</v>
      </c>
    </row>
    <row r="5795" spans="1:15">
      <c r="A5795" s="42">
        <v>40745</v>
      </c>
      <c r="B5795" s="42">
        <v>44398</v>
      </c>
      <c r="C5795" s="130">
        <v>120</v>
      </c>
      <c r="D5795" s="43">
        <v>8.5600000000000009E-2</v>
      </c>
      <c r="E5795" s="43">
        <v>7.9100000000000004E-2</v>
      </c>
      <c r="F5795" s="44">
        <v>150000</v>
      </c>
      <c r="G5795" s="44">
        <v>150000</v>
      </c>
      <c r="H5795" s="44">
        <v>61182.79</v>
      </c>
      <c r="I5795" s="44">
        <v>97056.48</v>
      </c>
      <c r="J5795" s="68">
        <f t="shared" si="270"/>
        <v>0.40788526666666669</v>
      </c>
      <c r="K5795" s="43">
        <f t="shared" si="271"/>
        <v>0.64704319999999993</v>
      </c>
      <c r="L5795" s="41" t="str">
        <f t="shared" si="272"/>
        <v>AA</v>
      </c>
      <c r="M5795" s="41" t="s">
        <v>497</v>
      </c>
      <c r="N5795" s="41" t="s">
        <v>417</v>
      </c>
      <c r="O5795" s="41" t="s">
        <v>70</v>
      </c>
    </row>
    <row r="5796" spans="1:15">
      <c r="A5796" s="38">
        <v>40570</v>
      </c>
      <c r="B5796" s="38">
        <v>51528</v>
      </c>
      <c r="C5796" s="131">
        <v>360</v>
      </c>
      <c r="D5796" s="39">
        <v>8.5600000000000009E-2</v>
      </c>
      <c r="E5796" s="39">
        <v>7.9100000000000004E-2</v>
      </c>
      <c r="F5796" s="40">
        <v>85000</v>
      </c>
      <c r="G5796" s="40">
        <v>85000</v>
      </c>
      <c r="H5796" s="40">
        <v>48877.08</v>
      </c>
      <c r="I5796" s="40">
        <v>54999.99</v>
      </c>
      <c r="J5796" s="67">
        <f t="shared" si="270"/>
        <v>0.57502447058823536</v>
      </c>
      <c r="K5796" s="39">
        <f t="shared" si="271"/>
        <v>0.64705870588235292</v>
      </c>
      <c r="L5796" s="2" t="str">
        <f t="shared" si="272"/>
        <v>AA</v>
      </c>
      <c r="M5796" s="2" t="s">
        <v>1192</v>
      </c>
      <c r="N5796" s="2" t="s">
        <v>415</v>
      </c>
      <c r="O5796" s="2" t="s">
        <v>70</v>
      </c>
    </row>
    <row r="5797" spans="1:15">
      <c r="A5797" s="42">
        <v>40168</v>
      </c>
      <c r="B5797" s="42">
        <v>47473</v>
      </c>
      <c r="C5797" s="130">
        <v>240</v>
      </c>
      <c r="D5797" s="43">
        <v>8.5600000000000009E-2</v>
      </c>
      <c r="E5797" s="43">
        <v>7.9100000000000004E-2</v>
      </c>
      <c r="F5797" s="44">
        <v>145387.48000000001</v>
      </c>
      <c r="G5797" s="44">
        <v>145387.48000000001</v>
      </c>
      <c r="H5797" s="44">
        <v>72235.89</v>
      </c>
      <c r="I5797" s="44">
        <v>94079.039999999994</v>
      </c>
      <c r="J5797" s="68">
        <f t="shared" si="270"/>
        <v>0.49685082924609458</v>
      </c>
      <c r="K5797" s="43">
        <f t="shared" si="271"/>
        <v>0.64709175783224238</v>
      </c>
      <c r="L5797" s="41" t="str">
        <f t="shared" si="272"/>
        <v>AA</v>
      </c>
      <c r="M5797" s="41" t="s">
        <v>975</v>
      </c>
      <c r="N5797" s="41" t="s">
        <v>417</v>
      </c>
      <c r="O5797" s="41" t="s">
        <v>70</v>
      </c>
    </row>
    <row r="5798" spans="1:15">
      <c r="A5798" s="42">
        <v>40387</v>
      </c>
      <c r="B5798" s="42">
        <v>42641</v>
      </c>
      <c r="C5798" s="130">
        <v>74</v>
      </c>
      <c r="D5798" s="43">
        <v>8.5600000000000009E-2</v>
      </c>
      <c r="E5798" s="43">
        <v>7.9100000000000004E-2</v>
      </c>
      <c r="F5798" s="44">
        <v>141951</v>
      </c>
      <c r="G5798" s="44">
        <v>141951</v>
      </c>
      <c r="H5798" s="44">
        <v>38961.96</v>
      </c>
      <c r="I5798" s="44">
        <v>91895.87</v>
      </c>
      <c r="J5798" s="68">
        <f t="shared" si="270"/>
        <v>0.27447471310522642</v>
      </c>
      <c r="K5798" s="43">
        <f t="shared" si="271"/>
        <v>0.64737740487914841</v>
      </c>
      <c r="L5798" s="41" t="str">
        <f t="shared" si="272"/>
        <v>AA</v>
      </c>
      <c r="M5798" s="41" t="s">
        <v>564</v>
      </c>
      <c r="N5798" s="41" t="s">
        <v>417</v>
      </c>
      <c r="O5798" s="41" t="s">
        <v>70</v>
      </c>
    </row>
    <row r="5799" spans="1:15">
      <c r="A5799" s="38">
        <v>40592</v>
      </c>
      <c r="B5799" s="38">
        <v>47897</v>
      </c>
      <c r="C5799" s="131">
        <v>240</v>
      </c>
      <c r="D5799" s="39">
        <v>8.5600000000000009E-2</v>
      </c>
      <c r="E5799" s="39">
        <v>7.9100000000000004E-2</v>
      </c>
      <c r="F5799" s="40">
        <v>91500</v>
      </c>
      <c r="G5799" s="40">
        <v>91500</v>
      </c>
      <c r="H5799" s="40">
        <v>49705.66</v>
      </c>
      <c r="I5799" s="40">
        <v>59279</v>
      </c>
      <c r="J5799" s="67">
        <f t="shared" si="270"/>
        <v>0.54323125683060114</v>
      </c>
      <c r="K5799" s="39">
        <f t="shared" si="271"/>
        <v>0.64785792349726778</v>
      </c>
      <c r="L5799" s="2" t="str">
        <f t="shared" si="272"/>
        <v>AA</v>
      </c>
      <c r="M5799" s="2" t="s">
        <v>136</v>
      </c>
      <c r="N5799" s="2" t="s">
        <v>426</v>
      </c>
      <c r="O5799" s="2" t="s">
        <v>70</v>
      </c>
    </row>
    <row r="5800" spans="1:15">
      <c r="A5800" s="38">
        <v>40521</v>
      </c>
      <c r="B5800" s="38">
        <v>49652</v>
      </c>
      <c r="C5800" s="131">
        <v>300</v>
      </c>
      <c r="D5800" s="39">
        <v>8.5600000000000009E-2</v>
      </c>
      <c r="E5800" s="39">
        <v>7.9100000000000004E-2</v>
      </c>
      <c r="F5800" s="40">
        <v>100000</v>
      </c>
      <c r="G5800" s="40">
        <v>100000</v>
      </c>
      <c r="H5800" s="40">
        <v>39342.629999999997</v>
      </c>
      <c r="I5800" s="40">
        <v>64804.99</v>
      </c>
      <c r="J5800" s="67">
        <f t="shared" si="270"/>
        <v>0.39342629999999995</v>
      </c>
      <c r="K5800" s="39">
        <f t="shared" si="271"/>
        <v>0.64804989999999996</v>
      </c>
      <c r="L5800" s="2" t="str">
        <f t="shared" si="272"/>
        <v>AA</v>
      </c>
      <c r="M5800" s="2" t="s">
        <v>634</v>
      </c>
      <c r="N5800" s="2" t="s">
        <v>421</v>
      </c>
      <c r="O5800" s="2" t="s">
        <v>70</v>
      </c>
    </row>
    <row r="5801" spans="1:15">
      <c r="A5801" s="42">
        <v>40820</v>
      </c>
      <c r="B5801" s="42">
        <v>51778</v>
      </c>
      <c r="C5801" s="130">
        <v>360</v>
      </c>
      <c r="D5801" s="43">
        <v>8.5600000000000009E-2</v>
      </c>
      <c r="E5801" s="43">
        <v>7.9100000000000004E-2</v>
      </c>
      <c r="F5801" s="44">
        <v>150000</v>
      </c>
      <c r="G5801" s="44">
        <v>150000</v>
      </c>
      <c r="H5801" s="44">
        <v>88426.3</v>
      </c>
      <c r="I5801" s="44">
        <v>97208.5</v>
      </c>
      <c r="J5801" s="68">
        <f t="shared" si="270"/>
        <v>0.58950866666666668</v>
      </c>
      <c r="K5801" s="43">
        <f t="shared" si="271"/>
        <v>0.64805666666666661</v>
      </c>
      <c r="L5801" s="41" t="str">
        <f t="shared" si="272"/>
        <v>AA</v>
      </c>
      <c r="M5801" s="41" t="s">
        <v>687</v>
      </c>
      <c r="N5801" s="41" t="s">
        <v>417</v>
      </c>
      <c r="O5801" s="41" t="s">
        <v>70</v>
      </c>
    </row>
    <row r="5802" spans="1:15">
      <c r="A5802" s="38">
        <v>40162</v>
      </c>
      <c r="B5802" s="38">
        <v>51119</v>
      </c>
      <c r="C5802" s="131">
        <v>360</v>
      </c>
      <c r="D5802" s="39">
        <v>8.5600000000000009E-2</v>
      </c>
      <c r="E5802" s="39">
        <v>8.5600000000000009E-2</v>
      </c>
      <c r="F5802" s="40">
        <v>91000</v>
      </c>
      <c r="G5802" s="40">
        <v>91000</v>
      </c>
      <c r="H5802" s="40">
        <v>50556.22</v>
      </c>
      <c r="I5802" s="40">
        <v>58999.99</v>
      </c>
      <c r="J5802" s="67">
        <f t="shared" si="270"/>
        <v>0.55556285714285714</v>
      </c>
      <c r="K5802" s="39">
        <f t="shared" si="271"/>
        <v>0.64835153846153848</v>
      </c>
      <c r="L5802" s="2" t="str">
        <f t="shared" si="272"/>
        <v>AA</v>
      </c>
      <c r="M5802" s="2" t="s">
        <v>831</v>
      </c>
      <c r="N5802" s="2" t="s">
        <v>417</v>
      </c>
      <c r="O5802" s="2" t="s">
        <v>70</v>
      </c>
    </row>
    <row r="5803" spans="1:15">
      <c r="A5803" s="38">
        <v>40632</v>
      </c>
      <c r="B5803" s="38">
        <v>45260</v>
      </c>
      <c r="C5803" s="131">
        <v>152</v>
      </c>
      <c r="D5803" s="39">
        <v>8.5600000000000009E-2</v>
      </c>
      <c r="E5803" s="39">
        <v>7.9100000000000004E-2</v>
      </c>
      <c r="F5803" s="40">
        <v>128000</v>
      </c>
      <c r="G5803" s="40">
        <v>128000</v>
      </c>
      <c r="H5803" s="40">
        <v>58817.599999999999</v>
      </c>
      <c r="I5803" s="40">
        <v>82999.990000000005</v>
      </c>
      <c r="J5803" s="67">
        <f t="shared" si="270"/>
        <v>0.45951249999999999</v>
      </c>
      <c r="K5803" s="39">
        <f t="shared" si="271"/>
        <v>0.64843742187500009</v>
      </c>
      <c r="L5803" s="2" t="str">
        <f t="shared" si="272"/>
        <v>AA</v>
      </c>
      <c r="M5803" s="2" t="s">
        <v>763</v>
      </c>
      <c r="N5803" s="2" t="s">
        <v>431</v>
      </c>
      <c r="O5803" s="2" t="s">
        <v>70</v>
      </c>
    </row>
    <row r="5804" spans="1:15">
      <c r="A5804" s="42">
        <v>40198</v>
      </c>
      <c r="B5804" s="42">
        <v>47503</v>
      </c>
      <c r="C5804" s="130">
        <v>240</v>
      </c>
      <c r="D5804" s="43">
        <v>8.5600000000000009E-2</v>
      </c>
      <c r="E5804" s="43">
        <v>7.9100000000000004E-2</v>
      </c>
      <c r="F5804" s="44">
        <v>113855.06</v>
      </c>
      <c r="G5804" s="44">
        <v>113855.06</v>
      </c>
      <c r="H5804" s="44">
        <v>58816.47</v>
      </c>
      <c r="I5804" s="44">
        <v>73855.06</v>
      </c>
      <c r="J5804" s="68">
        <f t="shared" si="270"/>
        <v>0.51659074265122695</v>
      </c>
      <c r="K5804" s="43">
        <f t="shared" si="271"/>
        <v>0.64867613261984136</v>
      </c>
      <c r="L5804" s="41" t="str">
        <f t="shared" si="272"/>
        <v>AA</v>
      </c>
      <c r="M5804" s="41" t="s">
        <v>1225</v>
      </c>
      <c r="N5804" s="41" t="s">
        <v>417</v>
      </c>
      <c r="O5804" s="41" t="s">
        <v>70</v>
      </c>
    </row>
    <row r="5805" spans="1:15">
      <c r="A5805" s="42">
        <v>40492</v>
      </c>
      <c r="B5805" s="42">
        <v>49623</v>
      </c>
      <c r="C5805" s="130">
        <v>300</v>
      </c>
      <c r="D5805" s="43">
        <v>8.5600000000000009E-2</v>
      </c>
      <c r="E5805" s="43">
        <v>7.9100000000000004E-2</v>
      </c>
      <c r="F5805" s="44">
        <v>108500</v>
      </c>
      <c r="G5805" s="44">
        <v>108500</v>
      </c>
      <c r="H5805" s="44">
        <v>52967.42</v>
      </c>
      <c r="I5805" s="44">
        <v>70399.990000000005</v>
      </c>
      <c r="J5805" s="68">
        <f t="shared" si="270"/>
        <v>0.48817898617511518</v>
      </c>
      <c r="K5805" s="43">
        <f t="shared" si="271"/>
        <v>0.64884783410138258</v>
      </c>
      <c r="L5805" s="41" t="str">
        <f t="shared" si="272"/>
        <v>AA</v>
      </c>
      <c r="M5805" s="41" t="s">
        <v>1443</v>
      </c>
      <c r="N5805" s="41" t="s">
        <v>421</v>
      </c>
      <c r="O5805" s="41" t="s">
        <v>70</v>
      </c>
    </row>
    <row r="5806" spans="1:15">
      <c r="A5806" s="42">
        <v>40753</v>
      </c>
      <c r="B5806" s="42">
        <v>51711</v>
      </c>
      <c r="C5806" s="130">
        <v>360</v>
      </c>
      <c r="D5806" s="43">
        <v>8.5600000000000009E-2</v>
      </c>
      <c r="E5806" s="43">
        <v>7.9100000000000004E-2</v>
      </c>
      <c r="F5806" s="44">
        <v>123200</v>
      </c>
      <c r="G5806" s="44">
        <v>123200</v>
      </c>
      <c r="H5806" s="44">
        <v>71956.17</v>
      </c>
      <c r="I5806" s="44">
        <v>79999.990000000005</v>
      </c>
      <c r="J5806" s="68">
        <f t="shared" si="270"/>
        <v>0.58405982142857138</v>
      </c>
      <c r="K5806" s="43">
        <f t="shared" si="271"/>
        <v>0.64935056818181824</v>
      </c>
      <c r="L5806" s="41" t="str">
        <f t="shared" si="272"/>
        <v>AA</v>
      </c>
      <c r="M5806" s="41" t="s">
        <v>633</v>
      </c>
      <c r="N5806" s="41" t="s">
        <v>422</v>
      </c>
      <c r="O5806" s="41" t="s">
        <v>70</v>
      </c>
    </row>
    <row r="5807" spans="1:15">
      <c r="A5807" s="38">
        <v>40786</v>
      </c>
      <c r="B5807" s="38">
        <v>46265</v>
      </c>
      <c r="C5807" s="131">
        <v>180</v>
      </c>
      <c r="D5807" s="39">
        <v>8.5600000000000009E-2</v>
      </c>
      <c r="E5807" s="39">
        <v>7.9100000000000004E-2</v>
      </c>
      <c r="F5807" s="40">
        <v>125000</v>
      </c>
      <c r="G5807" s="40">
        <v>125000</v>
      </c>
      <c r="H5807" s="40">
        <v>63407.78</v>
      </c>
      <c r="I5807" s="40">
        <v>81205.66</v>
      </c>
      <c r="J5807" s="67">
        <f t="shared" si="270"/>
        <v>0.50726223999999998</v>
      </c>
      <c r="K5807" s="39">
        <f t="shared" si="271"/>
        <v>0.64964527999999999</v>
      </c>
      <c r="L5807" s="2" t="str">
        <f t="shared" si="272"/>
        <v>AA</v>
      </c>
      <c r="M5807" s="2" t="s">
        <v>454</v>
      </c>
      <c r="N5807" s="2" t="s">
        <v>416</v>
      </c>
      <c r="O5807" s="2" t="s">
        <v>70</v>
      </c>
    </row>
    <row r="5808" spans="1:15">
      <c r="A5808" s="38">
        <v>40631</v>
      </c>
      <c r="B5808" s="38">
        <v>51589</v>
      </c>
      <c r="C5808" s="131">
        <v>360</v>
      </c>
      <c r="D5808" s="39">
        <v>8.5600000000000009E-2</v>
      </c>
      <c r="E5808" s="39">
        <v>7.9100000000000004E-2</v>
      </c>
      <c r="F5808" s="40">
        <v>110770</v>
      </c>
      <c r="G5808" s="40">
        <v>110770</v>
      </c>
      <c r="H5808" s="40">
        <v>57344.95</v>
      </c>
      <c r="I5808" s="40">
        <v>71979.97</v>
      </c>
      <c r="J5808" s="67">
        <f t="shared" si="270"/>
        <v>0.51769387018145707</v>
      </c>
      <c r="K5808" s="39">
        <f t="shared" si="271"/>
        <v>0.64981466100929852</v>
      </c>
      <c r="L5808" s="2" t="str">
        <f t="shared" si="272"/>
        <v>AA</v>
      </c>
      <c r="M5808" s="2" t="s">
        <v>557</v>
      </c>
      <c r="N5808" s="2" t="s">
        <v>423</v>
      </c>
      <c r="O5808" s="2" t="s">
        <v>70</v>
      </c>
    </row>
    <row r="5809" spans="1:15">
      <c r="A5809" s="38">
        <v>40451</v>
      </c>
      <c r="B5809" s="38">
        <v>51409</v>
      </c>
      <c r="C5809" s="131">
        <v>360</v>
      </c>
      <c r="D5809" s="39">
        <v>8.5600000000000009E-2</v>
      </c>
      <c r="E5809" s="39">
        <v>7.9100000000000004E-2</v>
      </c>
      <c r="F5809" s="40">
        <v>137800</v>
      </c>
      <c r="G5809" s="40">
        <v>137800</v>
      </c>
      <c r="H5809" s="40">
        <v>79222.48</v>
      </c>
      <c r="I5809" s="40">
        <v>89546.15</v>
      </c>
      <c r="J5809" s="67">
        <f t="shared" si="270"/>
        <v>0.57490914368650214</v>
      </c>
      <c r="K5809" s="39">
        <f t="shared" si="271"/>
        <v>0.64982692307692302</v>
      </c>
      <c r="L5809" s="2" t="str">
        <f t="shared" si="272"/>
        <v>AA</v>
      </c>
      <c r="M5809" s="2" t="s">
        <v>703</v>
      </c>
      <c r="N5809" s="2" t="s">
        <v>437</v>
      </c>
      <c r="O5809" s="2" t="s">
        <v>70</v>
      </c>
    </row>
    <row r="5810" spans="1:15">
      <c r="A5810" s="38">
        <v>40613</v>
      </c>
      <c r="B5810" s="38">
        <v>50355</v>
      </c>
      <c r="C5810" s="131">
        <v>320</v>
      </c>
      <c r="D5810" s="39">
        <v>8.5600000000000009E-2</v>
      </c>
      <c r="E5810" s="39">
        <v>7.9100000000000004E-2</v>
      </c>
      <c r="F5810" s="40">
        <v>100000</v>
      </c>
      <c r="G5810" s="40">
        <v>100000</v>
      </c>
      <c r="H5810" s="40">
        <v>57535.44</v>
      </c>
      <c r="I5810" s="40">
        <v>64987.15</v>
      </c>
      <c r="J5810" s="67">
        <f t="shared" si="270"/>
        <v>0.57535440000000004</v>
      </c>
      <c r="K5810" s="39">
        <f t="shared" si="271"/>
        <v>0.64987150000000005</v>
      </c>
      <c r="L5810" s="2" t="str">
        <f t="shared" si="272"/>
        <v>AA</v>
      </c>
      <c r="M5810" s="2" t="s">
        <v>483</v>
      </c>
      <c r="N5810" s="2" t="s">
        <v>424</v>
      </c>
      <c r="O5810" s="2" t="s">
        <v>70</v>
      </c>
    </row>
    <row r="5811" spans="1:15">
      <c r="A5811" s="42">
        <v>40130</v>
      </c>
      <c r="B5811" s="42">
        <v>51087</v>
      </c>
      <c r="C5811" s="130">
        <v>360</v>
      </c>
      <c r="D5811" s="43">
        <v>8.5600000000000009E-2</v>
      </c>
      <c r="E5811" s="43">
        <v>8.09E-2</v>
      </c>
      <c r="F5811" s="44">
        <v>60000</v>
      </c>
      <c r="G5811" s="44">
        <v>60000</v>
      </c>
      <c r="H5811" s="44">
        <v>33320.71</v>
      </c>
      <c r="I5811" s="44">
        <v>38999.99</v>
      </c>
      <c r="J5811" s="68">
        <f t="shared" si="270"/>
        <v>0.55534516666666667</v>
      </c>
      <c r="K5811" s="43">
        <f t="shared" si="271"/>
        <v>0.64999983333333333</v>
      </c>
      <c r="L5811" s="41" t="str">
        <f t="shared" si="272"/>
        <v>AA</v>
      </c>
      <c r="M5811" s="41" t="s">
        <v>555</v>
      </c>
      <c r="N5811" s="41" t="s">
        <v>434</v>
      </c>
      <c r="O5811" s="41" t="s">
        <v>70</v>
      </c>
    </row>
    <row r="5812" spans="1:15">
      <c r="A5812" s="42">
        <v>40562</v>
      </c>
      <c r="B5812" s="42">
        <v>51275</v>
      </c>
      <c r="C5812" s="130">
        <v>352</v>
      </c>
      <c r="D5812" s="43">
        <v>8.5600000000000009E-2</v>
      </c>
      <c r="E5812" s="43">
        <v>7.9100000000000004E-2</v>
      </c>
      <c r="F5812" s="44">
        <v>100000</v>
      </c>
      <c r="G5812" s="44">
        <v>100000</v>
      </c>
      <c r="H5812" s="44">
        <v>57467.6</v>
      </c>
      <c r="I5812" s="44">
        <v>64999.99</v>
      </c>
      <c r="J5812" s="68">
        <f t="shared" si="270"/>
        <v>0.57467599999999996</v>
      </c>
      <c r="K5812" s="43">
        <f t="shared" si="271"/>
        <v>0.64999989999999996</v>
      </c>
      <c r="L5812" s="41" t="str">
        <f t="shared" si="272"/>
        <v>AA</v>
      </c>
      <c r="M5812" s="41" t="s">
        <v>1176</v>
      </c>
      <c r="N5812" s="41" t="s">
        <v>422</v>
      </c>
      <c r="O5812" s="41" t="s">
        <v>70</v>
      </c>
    </row>
    <row r="5813" spans="1:15">
      <c r="A5813" s="42">
        <v>40778</v>
      </c>
      <c r="B5813" s="42">
        <v>51736</v>
      </c>
      <c r="C5813" s="130">
        <v>360</v>
      </c>
      <c r="D5813" s="43">
        <v>8.5600000000000009E-2</v>
      </c>
      <c r="E5813" s="43">
        <v>7.9100000000000004E-2</v>
      </c>
      <c r="F5813" s="44">
        <v>100000</v>
      </c>
      <c r="G5813" s="44">
        <v>100000</v>
      </c>
      <c r="H5813" s="44">
        <v>58541.65</v>
      </c>
      <c r="I5813" s="44">
        <v>64999.99</v>
      </c>
      <c r="J5813" s="68">
        <f t="shared" si="270"/>
        <v>0.58541650000000001</v>
      </c>
      <c r="K5813" s="43">
        <f t="shared" si="271"/>
        <v>0.64999989999999996</v>
      </c>
      <c r="L5813" s="41" t="str">
        <f t="shared" si="272"/>
        <v>AA</v>
      </c>
      <c r="M5813" s="41" t="s">
        <v>1306</v>
      </c>
      <c r="N5813" s="41" t="s">
        <v>424</v>
      </c>
      <c r="O5813" s="41" t="s">
        <v>70</v>
      </c>
    </row>
    <row r="5814" spans="1:15">
      <c r="A5814" s="38">
        <v>40557</v>
      </c>
      <c r="B5814" s="38">
        <v>43691</v>
      </c>
      <c r="C5814" s="131">
        <v>103</v>
      </c>
      <c r="D5814" s="39">
        <v>8.5600000000000009E-2</v>
      </c>
      <c r="E5814" s="39">
        <v>7.9100000000000004E-2</v>
      </c>
      <c r="F5814" s="40">
        <v>138500</v>
      </c>
      <c r="G5814" s="40">
        <v>138500</v>
      </c>
      <c r="H5814" s="40">
        <v>44401.279999999999</v>
      </c>
      <c r="I5814" s="40">
        <v>90031.27</v>
      </c>
      <c r="J5814" s="67">
        <f t="shared" si="270"/>
        <v>0.32058685920577618</v>
      </c>
      <c r="K5814" s="39">
        <f t="shared" si="271"/>
        <v>0.6500452707581228</v>
      </c>
      <c r="L5814" s="2" t="str">
        <f t="shared" si="272"/>
        <v>AA</v>
      </c>
      <c r="M5814" s="2" t="s">
        <v>522</v>
      </c>
      <c r="N5814" s="2" t="s">
        <v>419</v>
      </c>
      <c r="O5814" s="2" t="s">
        <v>70</v>
      </c>
    </row>
    <row r="5815" spans="1:15">
      <c r="A5815" s="38">
        <v>40591</v>
      </c>
      <c r="B5815" s="38">
        <v>51549</v>
      </c>
      <c r="C5815" s="131">
        <v>360</v>
      </c>
      <c r="D5815" s="39">
        <v>8.5600000000000009E-2</v>
      </c>
      <c r="E5815" s="39">
        <v>7.9100000000000004E-2</v>
      </c>
      <c r="F5815" s="40">
        <v>120000</v>
      </c>
      <c r="G5815" s="40">
        <v>120000</v>
      </c>
      <c r="H5815" s="40">
        <v>70863.039999999994</v>
      </c>
      <c r="I5815" s="40">
        <v>78031</v>
      </c>
      <c r="J5815" s="67">
        <f t="shared" si="270"/>
        <v>0.59052533333333324</v>
      </c>
      <c r="K5815" s="39">
        <f t="shared" si="271"/>
        <v>0.65025833333333338</v>
      </c>
      <c r="L5815" s="2" t="str">
        <f t="shared" si="272"/>
        <v>AA</v>
      </c>
      <c r="M5815" s="2" t="s">
        <v>1505</v>
      </c>
      <c r="N5815" s="2" t="s">
        <v>424</v>
      </c>
      <c r="O5815" s="2" t="s">
        <v>70</v>
      </c>
    </row>
    <row r="5816" spans="1:15">
      <c r="A5816" s="42">
        <v>40284</v>
      </c>
      <c r="B5816" s="42">
        <v>47589</v>
      </c>
      <c r="C5816" s="130">
        <v>240</v>
      </c>
      <c r="D5816" s="43">
        <v>8.5600000000000009E-2</v>
      </c>
      <c r="E5816" s="43">
        <v>7.9100000000000004E-2</v>
      </c>
      <c r="F5816" s="44">
        <v>113800</v>
      </c>
      <c r="G5816" s="44">
        <v>113800</v>
      </c>
      <c r="H5816" s="44">
        <v>59709.07</v>
      </c>
      <c r="I5816" s="44">
        <v>74000</v>
      </c>
      <c r="J5816" s="68">
        <f t="shared" si="270"/>
        <v>0.52468427065026357</v>
      </c>
      <c r="K5816" s="43">
        <f t="shared" si="271"/>
        <v>0.6502636203866432</v>
      </c>
      <c r="L5816" s="41" t="str">
        <f t="shared" si="272"/>
        <v>AA</v>
      </c>
      <c r="M5816" s="41" t="s">
        <v>823</v>
      </c>
      <c r="N5816" s="41" t="s">
        <v>422</v>
      </c>
      <c r="O5816" s="41" t="s">
        <v>70</v>
      </c>
    </row>
    <row r="5817" spans="1:15">
      <c r="A5817" s="42">
        <v>40784</v>
      </c>
      <c r="B5817" s="42">
        <v>51742</v>
      </c>
      <c r="C5817" s="130">
        <v>360</v>
      </c>
      <c r="D5817" s="43">
        <v>8.5600000000000009E-2</v>
      </c>
      <c r="E5817" s="43">
        <v>7.9100000000000004E-2</v>
      </c>
      <c r="F5817" s="44">
        <v>130600</v>
      </c>
      <c r="G5817" s="44">
        <v>130600</v>
      </c>
      <c r="H5817" s="44">
        <v>68685.850000000006</v>
      </c>
      <c r="I5817" s="44">
        <v>84930</v>
      </c>
      <c r="J5817" s="68">
        <f t="shared" si="270"/>
        <v>0.52592534456355289</v>
      </c>
      <c r="K5817" s="43">
        <f t="shared" si="271"/>
        <v>0.65030627871362945</v>
      </c>
      <c r="L5817" s="41" t="str">
        <f t="shared" si="272"/>
        <v>AA</v>
      </c>
      <c r="M5817" s="41" t="s">
        <v>868</v>
      </c>
      <c r="N5817" s="41" t="s">
        <v>416</v>
      </c>
      <c r="O5817" s="41" t="s">
        <v>70</v>
      </c>
    </row>
    <row r="5818" spans="1:15">
      <c r="A5818" s="38">
        <v>40801</v>
      </c>
      <c r="B5818" s="38">
        <v>51575</v>
      </c>
      <c r="C5818" s="131">
        <v>354</v>
      </c>
      <c r="D5818" s="39">
        <v>8.5600000000000009E-2</v>
      </c>
      <c r="E5818" s="39">
        <v>7.9100000000000004E-2</v>
      </c>
      <c r="F5818" s="40">
        <v>123000</v>
      </c>
      <c r="G5818" s="40">
        <v>123000</v>
      </c>
      <c r="H5818" s="40">
        <v>72056.14</v>
      </c>
      <c r="I5818" s="40">
        <v>79999.990000000005</v>
      </c>
      <c r="J5818" s="67">
        <f t="shared" si="270"/>
        <v>0.58582227642276419</v>
      </c>
      <c r="K5818" s="39">
        <f t="shared" si="271"/>
        <v>0.65040642276422767</v>
      </c>
      <c r="L5818" s="2" t="str">
        <f t="shared" si="272"/>
        <v>AA</v>
      </c>
      <c r="M5818" s="2" t="s">
        <v>1047</v>
      </c>
      <c r="N5818" s="2" t="s">
        <v>422</v>
      </c>
      <c r="O5818" s="2" t="s">
        <v>70</v>
      </c>
    </row>
    <row r="5819" spans="1:15">
      <c r="A5819" s="38">
        <v>40693</v>
      </c>
      <c r="B5819" s="38">
        <v>46172</v>
      </c>
      <c r="C5819" s="131">
        <v>180</v>
      </c>
      <c r="D5819" s="39">
        <v>8.5600000000000009E-2</v>
      </c>
      <c r="E5819" s="39">
        <v>8.5600000000000009E-2</v>
      </c>
      <c r="F5819" s="40">
        <v>117213.02</v>
      </c>
      <c r="G5819" s="40">
        <v>117213.02</v>
      </c>
      <c r="H5819" s="40">
        <v>64282.239999999998</v>
      </c>
      <c r="I5819" s="40">
        <v>76249.710000000006</v>
      </c>
      <c r="J5819" s="67">
        <f t="shared" si="270"/>
        <v>0.54842235103233405</v>
      </c>
      <c r="K5819" s="39">
        <f t="shared" si="271"/>
        <v>0.6505225272755536</v>
      </c>
      <c r="L5819" s="2" t="str">
        <f t="shared" si="272"/>
        <v>AA</v>
      </c>
      <c r="M5819" s="2" t="s">
        <v>609</v>
      </c>
      <c r="N5819" s="2" t="s">
        <v>428</v>
      </c>
      <c r="O5819" s="2" t="s">
        <v>70</v>
      </c>
    </row>
    <row r="5820" spans="1:15">
      <c r="A5820" s="42">
        <v>40478</v>
      </c>
      <c r="B5820" s="42">
        <v>51436</v>
      </c>
      <c r="C5820" s="130">
        <v>360</v>
      </c>
      <c r="D5820" s="43">
        <v>8.5600000000000009E-2</v>
      </c>
      <c r="E5820" s="43">
        <v>8.09E-2</v>
      </c>
      <c r="F5820" s="44">
        <v>99757.5</v>
      </c>
      <c r="G5820" s="44">
        <v>99757.5</v>
      </c>
      <c r="H5820" s="44">
        <v>57584.75</v>
      </c>
      <c r="I5820" s="44">
        <v>64899.99</v>
      </c>
      <c r="J5820" s="68">
        <f t="shared" si="270"/>
        <v>0.57724732476254914</v>
      </c>
      <c r="K5820" s="43">
        <f t="shared" si="271"/>
        <v>0.65057755056010824</v>
      </c>
      <c r="L5820" s="41" t="str">
        <f t="shared" si="272"/>
        <v>AA</v>
      </c>
      <c r="M5820" s="41" t="s">
        <v>837</v>
      </c>
      <c r="N5820" s="41" t="s">
        <v>437</v>
      </c>
      <c r="O5820" s="41" t="s">
        <v>70</v>
      </c>
    </row>
    <row r="5821" spans="1:15">
      <c r="A5821" s="42">
        <v>40794</v>
      </c>
      <c r="B5821" s="42">
        <v>48983</v>
      </c>
      <c r="C5821" s="130">
        <v>269</v>
      </c>
      <c r="D5821" s="43">
        <v>8.5600000000000009E-2</v>
      </c>
      <c r="E5821" s="43">
        <v>7.9100000000000004E-2</v>
      </c>
      <c r="F5821" s="44">
        <v>146000</v>
      </c>
      <c r="G5821" s="44">
        <v>146000</v>
      </c>
      <c r="H5821" s="44">
        <v>81970.53</v>
      </c>
      <c r="I5821" s="44">
        <v>94999.99</v>
      </c>
      <c r="J5821" s="68">
        <f t="shared" si="270"/>
        <v>0.56144198630136988</v>
      </c>
      <c r="K5821" s="43">
        <f t="shared" si="271"/>
        <v>0.65068486301369866</v>
      </c>
      <c r="L5821" s="41" t="str">
        <f t="shared" si="272"/>
        <v>AA</v>
      </c>
      <c r="M5821" s="41" t="s">
        <v>790</v>
      </c>
      <c r="N5821" s="41" t="s">
        <v>416</v>
      </c>
      <c r="O5821" s="41" t="s">
        <v>70</v>
      </c>
    </row>
    <row r="5822" spans="1:15">
      <c r="A5822" s="42">
        <v>40024</v>
      </c>
      <c r="B5822" s="42">
        <v>50981</v>
      </c>
      <c r="C5822" s="130">
        <v>360</v>
      </c>
      <c r="D5822" s="43">
        <v>8.5600000000000009E-2</v>
      </c>
      <c r="E5822" s="43">
        <v>7.9100000000000004E-2</v>
      </c>
      <c r="F5822" s="44">
        <v>130000</v>
      </c>
      <c r="G5822" s="44">
        <v>130000</v>
      </c>
      <c r="H5822" s="44">
        <v>71303.399999999994</v>
      </c>
      <c r="I5822" s="44">
        <v>84599.99</v>
      </c>
      <c r="J5822" s="68">
        <f t="shared" si="270"/>
        <v>0.54848769230769223</v>
      </c>
      <c r="K5822" s="43">
        <f t="shared" si="271"/>
        <v>0.65076915384615386</v>
      </c>
      <c r="L5822" s="41" t="str">
        <f t="shared" si="272"/>
        <v>AA</v>
      </c>
      <c r="M5822" s="41" t="s">
        <v>564</v>
      </c>
      <c r="N5822" s="41" t="s">
        <v>417</v>
      </c>
      <c r="O5822" s="41" t="s">
        <v>70</v>
      </c>
    </row>
    <row r="5823" spans="1:15">
      <c r="A5823" s="38">
        <v>39841</v>
      </c>
      <c r="B5823" s="38">
        <v>47146</v>
      </c>
      <c r="C5823" s="131">
        <v>240</v>
      </c>
      <c r="D5823" s="39">
        <v>8.5600000000000009E-2</v>
      </c>
      <c r="E5823" s="39">
        <v>8.5600000000000009E-2</v>
      </c>
      <c r="F5823" s="40">
        <v>129000</v>
      </c>
      <c r="G5823" s="40">
        <v>129000</v>
      </c>
      <c r="H5823" s="40">
        <v>61264.87</v>
      </c>
      <c r="I5823" s="40">
        <v>83999.99</v>
      </c>
      <c r="J5823" s="67">
        <f t="shared" si="270"/>
        <v>0.47492147286821706</v>
      </c>
      <c r="K5823" s="39">
        <f t="shared" si="271"/>
        <v>0.65116271317829466</v>
      </c>
      <c r="L5823" s="2" t="str">
        <f t="shared" si="272"/>
        <v>AA</v>
      </c>
      <c r="M5823" s="2" t="s">
        <v>489</v>
      </c>
      <c r="N5823" s="2" t="s">
        <v>415</v>
      </c>
      <c r="O5823" s="2" t="s">
        <v>70</v>
      </c>
    </row>
    <row r="5824" spans="1:15">
      <c r="A5824" s="42">
        <v>40220</v>
      </c>
      <c r="B5824" s="42">
        <v>45088</v>
      </c>
      <c r="C5824" s="130">
        <v>160</v>
      </c>
      <c r="D5824" s="43">
        <v>8.5600000000000009E-2</v>
      </c>
      <c r="E5824" s="43">
        <v>7.9100000000000004E-2</v>
      </c>
      <c r="F5824" s="44">
        <v>125000</v>
      </c>
      <c r="G5824" s="44">
        <v>125000</v>
      </c>
      <c r="H5824" s="44">
        <v>50899.81</v>
      </c>
      <c r="I5824" s="44">
        <v>81424.5</v>
      </c>
      <c r="J5824" s="68">
        <f t="shared" si="270"/>
        <v>0.40719847999999997</v>
      </c>
      <c r="K5824" s="43">
        <f t="shared" si="271"/>
        <v>0.65139599999999998</v>
      </c>
      <c r="L5824" s="41" t="str">
        <f t="shared" si="272"/>
        <v>AA</v>
      </c>
      <c r="M5824" s="41" t="s">
        <v>954</v>
      </c>
      <c r="N5824" s="41" t="s">
        <v>422</v>
      </c>
      <c r="O5824" s="41" t="s">
        <v>70</v>
      </c>
    </row>
    <row r="5825" spans="1:15">
      <c r="A5825" s="38">
        <v>40499</v>
      </c>
      <c r="B5825" s="38">
        <v>51457</v>
      </c>
      <c r="C5825" s="131">
        <v>360</v>
      </c>
      <c r="D5825" s="39">
        <v>8.5600000000000009E-2</v>
      </c>
      <c r="E5825" s="39">
        <v>7.9100000000000004E-2</v>
      </c>
      <c r="F5825" s="40">
        <v>120000</v>
      </c>
      <c r="G5825" s="40">
        <v>120000</v>
      </c>
      <c r="H5825" s="40">
        <v>69067.38</v>
      </c>
      <c r="I5825" s="40">
        <v>78176.08</v>
      </c>
      <c r="J5825" s="67">
        <f t="shared" si="270"/>
        <v>0.57556150000000006</v>
      </c>
      <c r="K5825" s="39">
        <f t="shared" si="271"/>
        <v>0.6514673333333334</v>
      </c>
      <c r="L5825" s="2" t="str">
        <f t="shared" si="272"/>
        <v>AA</v>
      </c>
      <c r="M5825" s="2" t="s">
        <v>889</v>
      </c>
      <c r="N5825" s="2" t="s">
        <v>416</v>
      </c>
      <c r="O5825" s="2" t="s">
        <v>70</v>
      </c>
    </row>
    <row r="5826" spans="1:15">
      <c r="A5826" s="38">
        <v>40269</v>
      </c>
      <c r="B5826" s="38">
        <v>47818</v>
      </c>
      <c r="C5826" s="131">
        <v>248</v>
      </c>
      <c r="D5826" s="39">
        <v>8.5600000000000009E-2</v>
      </c>
      <c r="E5826" s="39">
        <v>8.09E-2</v>
      </c>
      <c r="F5826" s="40">
        <v>120000</v>
      </c>
      <c r="G5826" s="40">
        <v>120000</v>
      </c>
      <c r="H5826" s="40">
        <v>60695.86</v>
      </c>
      <c r="I5826" s="40">
        <v>78176.820000000007</v>
      </c>
      <c r="J5826" s="67">
        <f t="shared" si="270"/>
        <v>0.50579883333333331</v>
      </c>
      <c r="K5826" s="39">
        <f t="shared" si="271"/>
        <v>0.65147350000000004</v>
      </c>
      <c r="L5826" s="2" t="str">
        <f t="shared" si="272"/>
        <v>AA</v>
      </c>
      <c r="M5826" s="2" t="s">
        <v>1072</v>
      </c>
      <c r="N5826" s="2" t="s">
        <v>421</v>
      </c>
      <c r="O5826" s="2" t="s">
        <v>70</v>
      </c>
    </row>
    <row r="5827" spans="1:15">
      <c r="A5827" s="42">
        <v>40038</v>
      </c>
      <c r="B5827" s="42">
        <v>50995</v>
      </c>
      <c r="C5827" s="130">
        <v>360</v>
      </c>
      <c r="D5827" s="43">
        <v>8.5600000000000009E-2</v>
      </c>
      <c r="E5827" s="43">
        <v>7.5899999999999995E-2</v>
      </c>
      <c r="F5827" s="44">
        <v>120000</v>
      </c>
      <c r="G5827" s="44">
        <v>120000</v>
      </c>
      <c r="H5827" s="44">
        <v>30207.64</v>
      </c>
      <c r="I5827" s="44">
        <v>78199.990000000005</v>
      </c>
      <c r="J5827" s="68">
        <f t="shared" ref="J5827:J5890" si="273">H5827/G5827</f>
        <v>0.25173033333333333</v>
      </c>
      <c r="K5827" s="43">
        <f t="shared" ref="K5827:K5890" si="274">I5827/G5827</f>
        <v>0.65166658333333338</v>
      </c>
      <c r="L5827" s="41" t="str">
        <f t="shared" ref="L5827:L5890" si="275">IF(J5827&lt;=65%,"AA",IF(J5827&lt;=75%,"A",IF(J5827&lt;=85%,"B","C")))</f>
        <v>AA</v>
      </c>
      <c r="M5827" s="41" t="s">
        <v>471</v>
      </c>
      <c r="N5827" s="41" t="s">
        <v>424</v>
      </c>
      <c r="O5827" s="41" t="s">
        <v>70</v>
      </c>
    </row>
    <row r="5828" spans="1:15">
      <c r="A5828" s="42">
        <v>40219</v>
      </c>
      <c r="B5828" s="42">
        <v>51176</v>
      </c>
      <c r="C5828" s="130">
        <v>360</v>
      </c>
      <c r="D5828" s="43">
        <v>8.5600000000000009E-2</v>
      </c>
      <c r="E5828" s="43">
        <v>7.9100000000000004E-2</v>
      </c>
      <c r="F5828" s="44">
        <v>150000</v>
      </c>
      <c r="G5828" s="44">
        <v>150000</v>
      </c>
      <c r="H5828" s="44">
        <v>86094.66</v>
      </c>
      <c r="I5828" s="44">
        <v>97762.21</v>
      </c>
      <c r="J5828" s="68">
        <f t="shared" si="273"/>
        <v>0.57396440000000004</v>
      </c>
      <c r="K5828" s="43">
        <f t="shared" si="274"/>
        <v>0.65174806666666674</v>
      </c>
      <c r="L5828" s="41" t="str">
        <f t="shared" si="275"/>
        <v>AA</v>
      </c>
      <c r="M5828" s="41" t="s">
        <v>836</v>
      </c>
      <c r="N5828" s="41" t="s">
        <v>421</v>
      </c>
      <c r="O5828" s="41" t="s">
        <v>70</v>
      </c>
    </row>
    <row r="5829" spans="1:15">
      <c r="A5829" s="38">
        <v>40507</v>
      </c>
      <c r="B5829" s="38">
        <v>49638</v>
      </c>
      <c r="C5829" s="131">
        <v>300</v>
      </c>
      <c r="D5829" s="39">
        <v>8.5600000000000009E-2</v>
      </c>
      <c r="E5829" s="39">
        <v>8.09E-2</v>
      </c>
      <c r="F5829" s="40">
        <v>110000</v>
      </c>
      <c r="G5829" s="40">
        <v>110000</v>
      </c>
      <c r="H5829" s="40">
        <v>61316.02</v>
      </c>
      <c r="I5829" s="40">
        <v>71699.990000000005</v>
      </c>
      <c r="J5829" s="67">
        <f t="shared" si="273"/>
        <v>0.55741836363636366</v>
      </c>
      <c r="K5829" s="39">
        <f t="shared" si="274"/>
        <v>0.65181809090909093</v>
      </c>
      <c r="L5829" s="2" t="str">
        <f t="shared" si="275"/>
        <v>AA</v>
      </c>
      <c r="M5829" s="2" t="s">
        <v>555</v>
      </c>
      <c r="N5829" s="2" t="s">
        <v>434</v>
      </c>
      <c r="O5829" s="2" t="s">
        <v>70</v>
      </c>
    </row>
    <row r="5830" spans="1:15">
      <c r="A5830" s="38">
        <v>40813</v>
      </c>
      <c r="B5830" s="38">
        <v>47510</v>
      </c>
      <c r="C5830" s="131">
        <v>220</v>
      </c>
      <c r="D5830" s="39">
        <v>8.5600000000000009E-2</v>
      </c>
      <c r="E5830" s="39">
        <v>7.9100000000000004E-2</v>
      </c>
      <c r="F5830" s="40">
        <v>92000</v>
      </c>
      <c r="G5830" s="40">
        <v>92000</v>
      </c>
      <c r="H5830" s="40">
        <v>46185.2</v>
      </c>
      <c r="I5830" s="40">
        <v>59999.99</v>
      </c>
      <c r="J5830" s="67">
        <f t="shared" si="273"/>
        <v>0.50201304347826081</v>
      </c>
      <c r="K5830" s="39">
        <f t="shared" si="274"/>
        <v>0.65217380434782601</v>
      </c>
      <c r="L5830" s="2" t="str">
        <f t="shared" si="275"/>
        <v>AA</v>
      </c>
      <c r="M5830" s="2" t="s">
        <v>1231</v>
      </c>
      <c r="N5830" s="2" t="s">
        <v>424</v>
      </c>
      <c r="O5830" s="2" t="s">
        <v>70</v>
      </c>
    </row>
    <row r="5831" spans="1:15">
      <c r="A5831" s="42">
        <v>40424</v>
      </c>
      <c r="B5831" s="42">
        <v>47729</v>
      </c>
      <c r="C5831" s="130">
        <v>240</v>
      </c>
      <c r="D5831" s="43">
        <v>8.5600000000000009E-2</v>
      </c>
      <c r="E5831" s="43">
        <v>8.5600000000000009E-2</v>
      </c>
      <c r="F5831" s="44">
        <v>92000</v>
      </c>
      <c r="G5831" s="44">
        <v>92000</v>
      </c>
      <c r="H5831" s="44">
        <v>48292.88</v>
      </c>
      <c r="I5831" s="44">
        <v>59999.99</v>
      </c>
      <c r="J5831" s="68">
        <f t="shared" si="273"/>
        <v>0.5249226086956521</v>
      </c>
      <c r="K5831" s="43">
        <f t="shared" si="274"/>
        <v>0.65217380434782601</v>
      </c>
      <c r="L5831" s="41" t="str">
        <f t="shared" si="275"/>
        <v>AA</v>
      </c>
      <c r="M5831" s="41" t="s">
        <v>661</v>
      </c>
      <c r="N5831" s="41" t="s">
        <v>416</v>
      </c>
      <c r="O5831" s="41" t="s">
        <v>70</v>
      </c>
    </row>
    <row r="5832" spans="1:15">
      <c r="A5832" s="38">
        <v>40812</v>
      </c>
      <c r="B5832" s="38">
        <v>48117</v>
      </c>
      <c r="C5832" s="131">
        <v>240</v>
      </c>
      <c r="D5832" s="39">
        <v>8.5600000000000009E-2</v>
      </c>
      <c r="E5832" s="39">
        <v>7.9100000000000004E-2</v>
      </c>
      <c r="F5832" s="40">
        <v>92000</v>
      </c>
      <c r="G5832" s="40">
        <v>92000</v>
      </c>
      <c r="H5832" s="40">
        <v>51710.35</v>
      </c>
      <c r="I5832" s="40">
        <v>60000</v>
      </c>
      <c r="J5832" s="67">
        <f t="shared" si="273"/>
        <v>0.56206902173913043</v>
      </c>
      <c r="K5832" s="39">
        <f t="shared" si="274"/>
        <v>0.65217391304347827</v>
      </c>
      <c r="L5832" s="2" t="str">
        <f t="shared" si="275"/>
        <v>AA</v>
      </c>
      <c r="M5832" s="2" t="s">
        <v>650</v>
      </c>
      <c r="N5832" s="2" t="s">
        <v>438</v>
      </c>
      <c r="O5832" s="2" t="s">
        <v>70</v>
      </c>
    </row>
    <row r="5833" spans="1:15">
      <c r="A5833" s="42">
        <v>40508</v>
      </c>
      <c r="B5833" s="42">
        <v>51039</v>
      </c>
      <c r="C5833" s="130">
        <v>346</v>
      </c>
      <c r="D5833" s="43">
        <v>8.5600000000000009E-2</v>
      </c>
      <c r="E5833" s="43">
        <v>7.9100000000000004E-2</v>
      </c>
      <c r="F5833" s="44">
        <v>120000</v>
      </c>
      <c r="G5833" s="44">
        <v>120000</v>
      </c>
      <c r="H5833" s="44">
        <v>57038.5</v>
      </c>
      <c r="I5833" s="44">
        <v>78299.990000000005</v>
      </c>
      <c r="J5833" s="68">
        <f t="shared" si="273"/>
        <v>0.47532083333333336</v>
      </c>
      <c r="K5833" s="43">
        <f t="shared" si="274"/>
        <v>0.65249991666666673</v>
      </c>
      <c r="L5833" s="41" t="str">
        <f t="shared" si="275"/>
        <v>AA</v>
      </c>
      <c r="M5833" s="41" t="s">
        <v>644</v>
      </c>
      <c r="N5833" s="41" t="s">
        <v>416</v>
      </c>
      <c r="O5833" s="41" t="s">
        <v>70</v>
      </c>
    </row>
    <row r="5834" spans="1:15">
      <c r="A5834" s="38">
        <v>40470</v>
      </c>
      <c r="B5834" s="38">
        <v>51428</v>
      </c>
      <c r="C5834" s="131">
        <v>360</v>
      </c>
      <c r="D5834" s="39">
        <v>8.5600000000000009E-2</v>
      </c>
      <c r="E5834" s="39">
        <v>8.09E-2</v>
      </c>
      <c r="F5834" s="40">
        <v>80000</v>
      </c>
      <c r="G5834" s="40">
        <v>80000</v>
      </c>
      <c r="H5834" s="40">
        <v>46387.48</v>
      </c>
      <c r="I5834" s="40">
        <v>52200</v>
      </c>
      <c r="J5834" s="67">
        <f t="shared" si="273"/>
        <v>0.57984350000000007</v>
      </c>
      <c r="K5834" s="39">
        <f t="shared" si="274"/>
        <v>0.65249999999999997</v>
      </c>
      <c r="L5834" s="2" t="str">
        <f t="shared" si="275"/>
        <v>AA</v>
      </c>
      <c r="M5834" s="2" t="s">
        <v>257</v>
      </c>
      <c r="N5834" s="2" t="s">
        <v>424</v>
      </c>
      <c r="O5834" s="2" t="s">
        <v>70</v>
      </c>
    </row>
    <row r="5835" spans="1:15">
      <c r="A5835" s="38">
        <v>40183</v>
      </c>
      <c r="B5835" s="38">
        <v>51140</v>
      </c>
      <c r="C5835" s="131">
        <v>360</v>
      </c>
      <c r="D5835" s="39">
        <v>8.5600000000000009E-2</v>
      </c>
      <c r="E5835" s="39">
        <v>7.9100000000000004E-2</v>
      </c>
      <c r="F5835" s="40">
        <v>150000</v>
      </c>
      <c r="G5835" s="40">
        <v>150000</v>
      </c>
      <c r="H5835" s="40">
        <v>42239.41</v>
      </c>
      <c r="I5835" s="40">
        <v>97974.99</v>
      </c>
      <c r="J5835" s="67">
        <f t="shared" si="273"/>
        <v>0.2815960666666667</v>
      </c>
      <c r="K5835" s="39">
        <f t="shared" si="274"/>
        <v>0.65316660000000004</v>
      </c>
      <c r="L5835" s="2" t="str">
        <f t="shared" si="275"/>
        <v>AA</v>
      </c>
      <c r="M5835" s="2" t="s">
        <v>475</v>
      </c>
      <c r="N5835" s="2" t="s">
        <v>427</v>
      </c>
      <c r="O5835" s="2" t="s">
        <v>70</v>
      </c>
    </row>
    <row r="5836" spans="1:15">
      <c r="A5836" s="42">
        <v>40757</v>
      </c>
      <c r="B5836" s="42">
        <v>48062</v>
      </c>
      <c r="C5836" s="130">
        <v>240</v>
      </c>
      <c r="D5836" s="43">
        <v>8.5600000000000009E-2</v>
      </c>
      <c r="E5836" s="43">
        <v>7.9100000000000004E-2</v>
      </c>
      <c r="F5836" s="44">
        <v>137000</v>
      </c>
      <c r="G5836" s="44">
        <v>137000</v>
      </c>
      <c r="H5836" s="44">
        <v>77902.84</v>
      </c>
      <c r="I5836" s="44">
        <v>89500</v>
      </c>
      <c r="J5836" s="68">
        <f t="shared" si="273"/>
        <v>0.56863386861313869</v>
      </c>
      <c r="K5836" s="43">
        <f t="shared" si="274"/>
        <v>0.65328467153284675</v>
      </c>
      <c r="L5836" s="41" t="str">
        <f t="shared" si="275"/>
        <v>AA</v>
      </c>
      <c r="M5836" s="41" t="s">
        <v>1463</v>
      </c>
      <c r="N5836" s="41" t="s">
        <v>424</v>
      </c>
      <c r="O5836" s="41" t="s">
        <v>70</v>
      </c>
    </row>
    <row r="5837" spans="1:15">
      <c r="A5837" s="38">
        <v>40548</v>
      </c>
      <c r="B5837" s="38">
        <v>45905</v>
      </c>
      <c r="C5837" s="131">
        <v>176</v>
      </c>
      <c r="D5837" s="39">
        <v>8.5600000000000009E-2</v>
      </c>
      <c r="E5837" s="39">
        <v>7.9100000000000004E-2</v>
      </c>
      <c r="F5837" s="40">
        <v>150000</v>
      </c>
      <c r="G5837" s="40">
        <v>150000</v>
      </c>
      <c r="H5837" s="40">
        <v>72719.839999999997</v>
      </c>
      <c r="I5837" s="40">
        <v>97999.99</v>
      </c>
      <c r="J5837" s="67">
        <f t="shared" si="273"/>
        <v>0.48479893333333329</v>
      </c>
      <c r="K5837" s="39">
        <f t="shared" si="274"/>
        <v>0.65333326666666669</v>
      </c>
      <c r="L5837" s="2" t="str">
        <f t="shared" si="275"/>
        <v>AA</v>
      </c>
      <c r="M5837" s="2" t="s">
        <v>566</v>
      </c>
      <c r="N5837" s="2" t="s">
        <v>420</v>
      </c>
      <c r="O5837" s="2" t="s">
        <v>70</v>
      </c>
    </row>
    <row r="5838" spans="1:15">
      <c r="A5838" s="38">
        <v>40070</v>
      </c>
      <c r="B5838" s="38">
        <v>47040</v>
      </c>
      <c r="C5838" s="131">
        <v>229</v>
      </c>
      <c r="D5838" s="39">
        <v>8.5600000000000009E-2</v>
      </c>
      <c r="E5838" s="39">
        <v>7.9100000000000004E-2</v>
      </c>
      <c r="F5838" s="40">
        <v>120000</v>
      </c>
      <c r="G5838" s="40">
        <v>120000</v>
      </c>
      <c r="H5838" s="40">
        <v>52096.02</v>
      </c>
      <c r="I5838" s="40">
        <v>78409.990000000005</v>
      </c>
      <c r="J5838" s="67">
        <f t="shared" si="273"/>
        <v>0.43413349999999995</v>
      </c>
      <c r="K5838" s="39">
        <f t="shared" si="274"/>
        <v>0.65341658333333341</v>
      </c>
      <c r="L5838" s="2" t="str">
        <f t="shared" si="275"/>
        <v>AA</v>
      </c>
      <c r="M5838" s="2" t="s">
        <v>634</v>
      </c>
      <c r="N5838" s="2" t="s">
        <v>421</v>
      </c>
      <c r="O5838" s="2" t="s">
        <v>70</v>
      </c>
    </row>
    <row r="5839" spans="1:15">
      <c r="A5839" s="38">
        <v>40812</v>
      </c>
      <c r="B5839" s="38">
        <v>49394</v>
      </c>
      <c r="C5839" s="131">
        <v>282</v>
      </c>
      <c r="D5839" s="39">
        <v>8.5600000000000009E-2</v>
      </c>
      <c r="E5839" s="39">
        <v>8.09E-2</v>
      </c>
      <c r="F5839" s="40">
        <v>137700</v>
      </c>
      <c r="G5839" s="40">
        <v>137700</v>
      </c>
      <c r="H5839" s="40">
        <v>79875.95</v>
      </c>
      <c r="I5839" s="40">
        <v>90000</v>
      </c>
      <c r="J5839" s="67">
        <f t="shared" si="273"/>
        <v>0.58007225853304278</v>
      </c>
      <c r="K5839" s="39">
        <f t="shared" si="274"/>
        <v>0.65359477124183007</v>
      </c>
      <c r="L5839" s="2" t="str">
        <f t="shared" si="275"/>
        <v>AA</v>
      </c>
      <c r="M5839" s="2" t="s">
        <v>540</v>
      </c>
      <c r="N5839" s="2" t="s">
        <v>423</v>
      </c>
      <c r="O5839" s="2" t="s">
        <v>70</v>
      </c>
    </row>
    <row r="5840" spans="1:15">
      <c r="A5840" s="42">
        <v>40508</v>
      </c>
      <c r="B5840" s="42">
        <v>51466</v>
      </c>
      <c r="C5840" s="130">
        <v>360</v>
      </c>
      <c r="D5840" s="43">
        <v>8.5600000000000009E-2</v>
      </c>
      <c r="E5840" s="43">
        <v>7.9100000000000004E-2</v>
      </c>
      <c r="F5840" s="44">
        <v>101052.08</v>
      </c>
      <c r="G5840" s="44">
        <v>101052.08</v>
      </c>
      <c r="H5840" s="44">
        <v>59073.2</v>
      </c>
      <c r="I5840" s="44">
        <v>66052.649999999994</v>
      </c>
      <c r="J5840" s="68">
        <f t="shared" si="273"/>
        <v>0.58458173250862322</v>
      </c>
      <c r="K5840" s="43">
        <f t="shared" si="274"/>
        <v>0.65364958346230961</v>
      </c>
      <c r="L5840" s="41" t="str">
        <f t="shared" si="275"/>
        <v>AA</v>
      </c>
      <c r="M5840" s="41" t="s">
        <v>1228</v>
      </c>
      <c r="N5840" s="41" t="s">
        <v>424</v>
      </c>
      <c r="O5840" s="41" t="s">
        <v>70</v>
      </c>
    </row>
    <row r="5841" spans="1:15">
      <c r="A5841" s="38">
        <v>40297</v>
      </c>
      <c r="B5841" s="38">
        <v>49093</v>
      </c>
      <c r="C5841" s="131">
        <v>289</v>
      </c>
      <c r="D5841" s="39">
        <v>8.5600000000000009E-2</v>
      </c>
      <c r="E5841" s="39">
        <v>7.9100000000000004E-2</v>
      </c>
      <c r="F5841" s="40">
        <v>130000</v>
      </c>
      <c r="G5841" s="40">
        <v>130000</v>
      </c>
      <c r="H5841" s="40">
        <v>70568.31</v>
      </c>
      <c r="I5841" s="40">
        <v>84999.99</v>
      </c>
      <c r="J5841" s="67">
        <f t="shared" si="273"/>
        <v>0.54283315384615383</v>
      </c>
      <c r="K5841" s="39">
        <f t="shared" si="274"/>
        <v>0.65384607692307695</v>
      </c>
      <c r="L5841" s="2" t="str">
        <f t="shared" si="275"/>
        <v>AA</v>
      </c>
      <c r="M5841" s="2" t="s">
        <v>594</v>
      </c>
      <c r="N5841" s="2" t="s">
        <v>419</v>
      </c>
      <c r="O5841" s="2" t="s">
        <v>70</v>
      </c>
    </row>
    <row r="5842" spans="1:15">
      <c r="A5842" s="42">
        <v>40051</v>
      </c>
      <c r="B5842" s="42">
        <v>51008</v>
      </c>
      <c r="C5842" s="130">
        <v>360</v>
      </c>
      <c r="D5842" s="43">
        <v>8.5600000000000009E-2</v>
      </c>
      <c r="E5842" s="43">
        <v>7.9100000000000004E-2</v>
      </c>
      <c r="F5842" s="44">
        <v>130000</v>
      </c>
      <c r="G5842" s="44">
        <v>130000</v>
      </c>
      <c r="H5842" s="44">
        <v>47710.1</v>
      </c>
      <c r="I5842" s="44">
        <v>84999.99</v>
      </c>
      <c r="J5842" s="68">
        <f t="shared" si="273"/>
        <v>0.36700076923076924</v>
      </c>
      <c r="K5842" s="43">
        <f t="shared" si="274"/>
        <v>0.65384607692307695</v>
      </c>
      <c r="L5842" s="41" t="str">
        <f t="shared" si="275"/>
        <v>AA</v>
      </c>
      <c r="M5842" s="41" t="s">
        <v>564</v>
      </c>
      <c r="N5842" s="41" t="s">
        <v>417</v>
      </c>
      <c r="O5842" s="41" t="s">
        <v>70</v>
      </c>
    </row>
    <row r="5843" spans="1:15">
      <c r="A5843" s="42">
        <v>40206</v>
      </c>
      <c r="B5843" s="42">
        <v>51163</v>
      </c>
      <c r="C5843" s="130">
        <v>360</v>
      </c>
      <c r="D5843" s="43">
        <v>8.5600000000000009E-2</v>
      </c>
      <c r="E5843" s="43">
        <v>7.9100000000000004E-2</v>
      </c>
      <c r="F5843" s="44">
        <v>130000</v>
      </c>
      <c r="G5843" s="44">
        <v>130000</v>
      </c>
      <c r="H5843" s="44">
        <v>73033.42</v>
      </c>
      <c r="I5843" s="44">
        <v>84999.99</v>
      </c>
      <c r="J5843" s="68">
        <f t="shared" si="273"/>
        <v>0.5617955384615384</v>
      </c>
      <c r="K5843" s="43">
        <f t="shared" si="274"/>
        <v>0.65384607692307695</v>
      </c>
      <c r="L5843" s="41" t="str">
        <f t="shared" si="275"/>
        <v>AA</v>
      </c>
      <c r="M5843" s="41" t="s">
        <v>505</v>
      </c>
      <c r="N5843" s="41" t="s">
        <v>424</v>
      </c>
      <c r="O5843" s="41" t="s">
        <v>70</v>
      </c>
    </row>
    <row r="5844" spans="1:15">
      <c r="A5844" s="42">
        <v>40490</v>
      </c>
      <c r="B5844" s="42">
        <v>50444</v>
      </c>
      <c r="C5844" s="130">
        <v>327</v>
      </c>
      <c r="D5844" s="43">
        <v>8.5600000000000009E-2</v>
      </c>
      <c r="E5844" s="43">
        <v>7.9100000000000004E-2</v>
      </c>
      <c r="F5844" s="44">
        <v>108000</v>
      </c>
      <c r="G5844" s="44">
        <v>108000</v>
      </c>
      <c r="H5844" s="44">
        <v>62477.49</v>
      </c>
      <c r="I5844" s="44">
        <v>70645.87</v>
      </c>
      <c r="J5844" s="68">
        <f t="shared" si="273"/>
        <v>0.57849527777777776</v>
      </c>
      <c r="K5844" s="43">
        <f t="shared" si="274"/>
        <v>0.6541284259259259</v>
      </c>
      <c r="L5844" s="41" t="str">
        <f t="shared" si="275"/>
        <v>AA</v>
      </c>
      <c r="M5844" s="41" t="s">
        <v>601</v>
      </c>
      <c r="N5844" s="41" t="s">
        <v>435</v>
      </c>
      <c r="O5844" s="41" t="s">
        <v>70</v>
      </c>
    </row>
    <row r="5845" spans="1:15">
      <c r="A5845" s="38">
        <v>40396</v>
      </c>
      <c r="B5845" s="38">
        <v>51354</v>
      </c>
      <c r="C5845" s="131">
        <v>360</v>
      </c>
      <c r="D5845" s="39">
        <v>8.5600000000000009E-2</v>
      </c>
      <c r="E5845" s="39">
        <v>7.9100000000000004E-2</v>
      </c>
      <c r="F5845" s="40">
        <v>110000</v>
      </c>
      <c r="G5845" s="40">
        <v>110000</v>
      </c>
      <c r="H5845" s="40">
        <v>40994.730000000003</v>
      </c>
      <c r="I5845" s="40">
        <v>71999.990000000005</v>
      </c>
      <c r="J5845" s="67">
        <f t="shared" si="273"/>
        <v>0.37267936363636367</v>
      </c>
      <c r="K5845" s="39">
        <f t="shared" si="274"/>
        <v>0.65454536363636373</v>
      </c>
      <c r="L5845" s="2" t="str">
        <f t="shared" si="275"/>
        <v>AA</v>
      </c>
      <c r="M5845" s="2" t="s">
        <v>472</v>
      </c>
      <c r="N5845" s="2" t="s">
        <v>426</v>
      </c>
      <c r="O5845" s="2" t="s">
        <v>70</v>
      </c>
    </row>
    <row r="5846" spans="1:15">
      <c r="A5846" s="38">
        <v>40431</v>
      </c>
      <c r="B5846" s="38">
        <v>51389</v>
      </c>
      <c r="C5846" s="131">
        <v>360</v>
      </c>
      <c r="D5846" s="39">
        <v>8.5600000000000009E-2</v>
      </c>
      <c r="E5846" s="39">
        <v>7.9100000000000004E-2</v>
      </c>
      <c r="F5846" s="40">
        <v>130000</v>
      </c>
      <c r="G5846" s="40">
        <v>130000</v>
      </c>
      <c r="H5846" s="40">
        <v>74749.67</v>
      </c>
      <c r="I5846" s="40">
        <v>85097.96</v>
      </c>
      <c r="J5846" s="67">
        <f t="shared" si="273"/>
        <v>0.57499746153846154</v>
      </c>
      <c r="K5846" s="39">
        <f t="shared" si="274"/>
        <v>0.65459969230769233</v>
      </c>
      <c r="L5846" s="2" t="str">
        <f t="shared" si="275"/>
        <v>AA</v>
      </c>
      <c r="M5846" s="2" t="s">
        <v>1132</v>
      </c>
      <c r="N5846" s="2" t="s">
        <v>416</v>
      </c>
      <c r="O5846" s="2" t="s">
        <v>70</v>
      </c>
    </row>
    <row r="5847" spans="1:15">
      <c r="A5847" s="42">
        <v>40283</v>
      </c>
      <c r="B5847" s="42">
        <v>45762</v>
      </c>
      <c r="C5847" s="130">
        <v>180</v>
      </c>
      <c r="D5847" s="43">
        <v>8.5600000000000009E-2</v>
      </c>
      <c r="E5847" s="43">
        <v>8.09E-2</v>
      </c>
      <c r="F5847" s="44">
        <v>149700</v>
      </c>
      <c r="G5847" s="44">
        <v>149700</v>
      </c>
      <c r="H5847" s="44">
        <v>68756.960000000006</v>
      </c>
      <c r="I5847" s="44">
        <v>97999.99</v>
      </c>
      <c r="J5847" s="68">
        <f t="shared" si="273"/>
        <v>0.45929832999332004</v>
      </c>
      <c r="K5847" s="43">
        <f t="shared" si="274"/>
        <v>0.65464255177020714</v>
      </c>
      <c r="L5847" s="41" t="str">
        <f t="shared" si="275"/>
        <v>AA</v>
      </c>
      <c r="M5847" s="41" t="s">
        <v>531</v>
      </c>
      <c r="N5847" s="41" t="s">
        <v>423</v>
      </c>
      <c r="O5847" s="41" t="s">
        <v>70</v>
      </c>
    </row>
    <row r="5848" spans="1:15">
      <c r="A5848" s="38">
        <v>40557</v>
      </c>
      <c r="B5848" s="38">
        <v>45883</v>
      </c>
      <c r="C5848" s="131">
        <v>175</v>
      </c>
      <c r="D5848" s="39">
        <v>8.5600000000000009E-2</v>
      </c>
      <c r="E5848" s="39">
        <v>7.9100000000000004E-2</v>
      </c>
      <c r="F5848" s="40">
        <v>104000</v>
      </c>
      <c r="G5848" s="40">
        <v>104000</v>
      </c>
      <c r="H5848" s="40">
        <v>59066.99</v>
      </c>
      <c r="I5848" s="40">
        <v>68100</v>
      </c>
      <c r="J5848" s="67">
        <f t="shared" si="273"/>
        <v>0.56795182692307689</v>
      </c>
      <c r="K5848" s="39">
        <f t="shared" si="274"/>
        <v>0.65480769230769231</v>
      </c>
      <c r="L5848" s="2" t="str">
        <f t="shared" si="275"/>
        <v>AA</v>
      </c>
      <c r="M5848" s="2" t="s">
        <v>457</v>
      </c>
      <c r="N5848" s="2" t="s">
        <v>419</v>
      </c>
      <c r="O5848" s="2" t="s">
        <v>70</v>
      </c>
    </row>
    <row r="5849" spans="1:15">
      <c r="A5849" s="38">
        <v>40326</v>
      </c>
      <c r="B5849" s="38">
        <v>50068</v>
      </c>
      <c r="C5849" s="131">
        <v>320</v>
      </c>
      <c r="D5849" s="39">
        <v>8.5600000000000009E-2</v>
      </c>
      <c r="E5849" s="39">
        <v>7.9100000000000004E-2</v>
      </c>
      <c r="F5849" s="40">
        <v>145011.60999999999</v>
      </c>
      <c r="G5849" s="40">
        <v>145011.60999999999</v>
      </c>
      <c r="H5849" s="40">
        <v>82485.600000000006</v>
      </c>
      <c r="I5849" s="40">
        <v>95011.61</v>
      </c>
      <c r="J5849" s="67">
        <f t="shared" si="273"/>
        <v>0.56882066201457948</v>
      </c>
      <c r="K5849" s="39">
        <f t="shared" si="274"/>
        <v>0.65520002157068669</v>
      </c>
      <c r="L5849" s="2" t="str">
        <f t="shared" si="275"/>
        <v>AA</v>
      </c>
      <c r="M5849" s="2" t="s">
        <v>687</v>
      </c>
      <c r="N5849" s="2" t="s">
        <v>417</v>
      </c>
      <c r="O5849" s="2" t="s">
        <v>70</v>
      </c>
    </row>
    <row r="5850" spans="1:15">
      <c r="A5850" s="42">
        <v>40766</v>
      </c>
      <c r="B5850" s="42">
        <v>48071</v>
      </c>
      <c r="C5850" s="130">
        <v>240</v>
      </c>
      <c r="D5850" s="43">
        <v>8.5600000000000009E-2</v>
      </c>
      <c r="E5850" s="43">
        <v>7.9100000000000004E-2</v>
      </c>
      <c r="F5850" s="44">
        <v>92000</v>
      </c>
      <c r="G5850" s="44">
        <v>92000</v>
      </c>
      <c r="H5850" s="44">
        <v>53185.39</v>
      </c>
      <c r="I5850" s="44">
        <v>60300</v>
      </c>
      <c r="J5850" s="68">
        <f t="shared" si="273"/>
        <v>0.57810206521739127</v>
      </c>
      <c r="K5850" s="43">
        <f t="shared" si="274"/>
        <v>0.6554347826086957</v>
      </c>
      <c r="L5850" s="41" t="str">
        <f t="shared" si="275"/>
        <v>AA</v>
      </c>
      <c r="M5850" s="41" t="s">
        <v>490</v>
      </c>
      <c r="N5850" s="41" t="s">
        <v>421</v>
      </c>
      <c r="O5850" s="41" t="s">
        <v>70</v>
      </c>
    </row>
    <row r="5851" spans="1:15">
      <c r="A5851" s="42">
        <v>40473</v>
      </c>
      <c r="B5851" s="42">
        <v>46560</v>
      </c>
      <c r="C5851" s="130">
        <v>200</v>
      </c>
      <c r="D5851" s="43">
        <v>8.5600000000000009E-2</v>
      </c>
      <c r="E5851" s="43">
        <v>7.9100000000000004E-2</v>
      </c>
      <c r="F5851" s="44">
        <v>122000</v>
      </c>
      <c r="G5851" s="44">
        <v>122000</v>
      </c>
      <c r="H5851" s="44">
        <v>63442.07</v>
      </c>
      <c r="I5851" s="44">
        <v>79999.94</v>
      </c>
      <c r="J5851" s="68">
        <f t="shared" si="273"/>
        <v>0.52001696721311474</v>
      </c>
      <c r="K5851" s="43">
        <f t="shared" si="274"/>
        <v>0.65573721311475408</v>
      </c>
      <c r="L5851" s="41" t="str">
        <f t="shared" si="275"/>
        <v>AA</v>
      </c>
      <c r="M5851" s="41" t="s">
        <v>899</v>
      </c>
      <c r="N5851" s="41" t="s">
        <v>438</v>
      </c>
      <c r="O5851" s="41" t="s">
        <v>70</v>
      </c>
    </row>
    <row r="5852" spans="1:15">
      <c r="A5852" s="38">
        <v>40556</v>
      </c>
      <c r="B5852" s="38">
        <v>48988</v>
      </c>
      <c r="C5852" s="131">
        <v>277</v>
      </c>
      <c r="D5852" s="39">
        <v>8.5600000000000009E-2</v>
      </c>
      <c r="E5852" s="39">
        <v>7.9100000000000004E-2</v>
      </c>
      <c r="F5852" s="40">
        <v>91500</v>
      </c>
      <c r="G5852" s="40">
        <v>91500</v>
      </c>
      <c r="H5852" s="40">
        <v>50800.76</v>
      </c>
      <c r="I5852" s="40">
        <v>59999.99</v>
      </c>
      <c r="J5852" s="67">
        <f t="shared" si="273"/>
        <v>0.55519956284153005</v>
      </c>
      <c r="K5852" s="39">
        <f t="shared" si="274"/>
        <v>0.65573759562841527</v>
      </c>
      <c r="L5852" s="2" t="str">
        <f t="shared" si="275"/>
        <v>AA</v>
      </c>
      <c r="M5852" s="2" t="s">
        <v>645</v>
      </c>
      <c r="N5852" s="2" t="s">
        <v>422</v>
      </c>
      <c r="O5852" s="2" t="s">
        <v>70</v>
      </c>
    </row>
    <row r="5853" spans="1:15">
      <c r="A5853" s="42">
        <v>40441</v>
      </c>
      <c r="B5853" s="42">
        <v>51399</v>
      </c>
      <c r="C5853" s="130">
        <v>360</v>
      </c>
      <c r="D5853" s="43">
        <v>8.5600000000000009E-2</v>
      </c>
      <c r="E5853" s="43">
        <v>7.9100000000000004E-2</v>
      </c>
      <c r="F5853" s="44">
        <v>145357.18</v>
      </c>
      <c r="G5853" s="44">
        <v>145357.18</v>
      </c>
      <c r="H5853" s="44">
        <v>84671.7</v>
      </c>
      <c r="I5853" s="44">
        <v>95357.18</v>
      </c>
      <c r="J5853" s="68">
        <f t="shared" si="273"/>
        <v>0.58250786098079232</v>
      </c>
      <c r="K5853" s="43">
        <f t="shared" si="274"/>
        <v>0.65601974391633078</v>
      </c>
      <c r="L5853" s="41" t="str">
        <f t="shared" si="275"/>
        <v>AA</v>
      </c>
      <c r="M5853" s="41" t="s">
        <v>1172</v>
      </c>
      <c r="N5853" s="41" t="s">
        <v>439</v>
      </c>
      <c r="O5853" s="41" t="s">
        <v>70</v>
      </c>
    </row>
    <row r="5854" spans="1:15">
      <c r="A5854" s="42">
        <v>40296</v>
      </c>
      <c r="B5854" s="42">
        <v>45319</v>
      </c>
      <c r="C5854" s="130">
        <v>165</v>
      </c>
      <c r="D5854" s="43">
        <v>8.5600000000000009E-2</v>
      </c>
      <c r="E5854" s="43">
        <v>8.5600000000000009E-2</v>
      </c>
      <c r="F5854" s="44">
        <v>80000</v>
      </c>
      <c r="G5854" s="44">
        <v>80000</v>
      </c>
      <c r="H5854" s="44">
        <v>35253.21</v>
      </c>
      <c r="I5854" s="44">
        <v>52499.99</v>
      </c>
      <c r="J5854" s="68">
        <f t="shared" si="273"/>
        <v>0.44066512499999999</v>
      </c>
      <c r="K5854" s="43">
        <f t="shared" si="274"/>
        <v>0.65624987499999998</v>
      </c>
      <c r="L5854" s="41" t="str">
        <f t="shared" si="275"/>
        <v>AA</v>
      </c>
      <c r="M5854" s="41" t="s">
        <v>602</v>
      </c>
      <c r="N5854" s="41" t="s">
        <v>421</v>
      </c>
      <c r="O5854" s="41" t="s">
        <v>70</v>
      </c>
    </row>
    <row r="5855" spans="1:15">
      <c r="A5855" s="42">
        <v>40588</v>
      </c>
      <c r="B5855" s="42">
        <v>51546</v>
      </c>
      <c r="C5855" s="130">
        <v>360</v>
      </c>
      <c r="D5855" s="43">
        <v>8.5600000000000009E-2</v>
      </c>
      <c r="E5855" s="43">
        <v>7.9100000000000004E-2</v>
      </c>
      <c r="F5855" s="44">
        <v>110000</v>
      </c>
      <c r="G5855" s="44">
        <v>110000</v>
      </c>
      <c r="H5855" s="44">
        <v>60705.67</v>
      </c>
      <c r="I5855" s="44">
        <v>72196.62</v>
      </c>
      <c r="J5855" s="68">
        <f t="shared" si="273"/>
        <v>0.55186972727272721</v>
      </c>
      <c r="K5855" s="43">
        <f t="shared" si="274"/>
        <v>0.65633290909090902</v>
      </c>
      <c r="L5855" s="41" t="str">
        <f t="shared" si="275"/>
        <v>AA</v>
      </c>
      <c r="M5855" s="41" t="s">
        <v>555</v>
      </c>
      <c r="N5855" s="41" t="s">
        <v>434</v>
      </c>
      <c r="O5855" s="41" t="s">
        <v>70</v>
      </c>
    </row>
    <row r="5856" spans="1:15">
      <c r="A5856" s="38">
        <v>40800</v>
      </c>
      <c r="B5856" s="38">
        <v>51758</v>
      </c>
      <c r="C5856" s="131">
        <v>360</v>
      </c>
      <c r="D5856" s="39">
        <v>8.5600000000000009E-2</v>
      </c>
      <c r="E5856" s="39">
        <v>7.9100000000000004E-2</v>
      </c>
      <c r="F5856" s="40">
        <v>131000</v>
      </c>
      <c r="G5856" s="40">
        <v>131000</v>
      </c>
      <c r="H5856" s="40">
        <v>79315.039999999994</v>
      </c>
      <c r="I5856" s="40">
        <v>86000</v>
      </c>
      <c r="J5856" s="67">
        <f t="shared" si="273"/>
        <v>0.60545832061068694</v>
      </c>
      <c r="K5856" s="39">
        <f t="shared" si="274"/>
        <v>0.65648854961832059</v>
      </c>
      <c r="L5856" s="2" t="str">
        <f t="shared" si="275"/>
        <v>AA</v>
      </c>
      <c r="M5856" s="2" t="s">
        <v>699</v>
      </c>
      <c r="N5856" s="2" t="s">
        <v>421</v>
      </c>
      <c r="O5856" s="2" t="s">
        <v>70</v>
      </c>
    </row>
    <row r="5857" spans="1:15">
      <c r="A5857" s="42">
        <v>40452</v>
      </c>
      <c r="B5857" s="42">
        <v>51410</v>
      </c>
      <c r="C5857" s="130">
        <v>360</v>
      </c>
      <c r="D5857" s="43">
        <v>8.5600000000000009E-2</v>
      </c>
      <c r="E5857" s="43">
        <v>8.09E-2</v>
      </c>
      <c r="F5857" s="44">
        <v>137000</v>
      </c>
      <c r="G5857" s="44">
        <v>137000</v>
      </c>
      <c r="H5857" s="44">
        <v>79262.22</v>
      </c>
      <c r="I5857" s="44">
        <v>89999.99</v>
      </c>
      <c r="J5857" s="68">
        <f t="shared" si="273"/>
        <v>0.57855635036496356</v>
      </c>
      <c r="K5857" s="43">
        <f t="shared" si="274"/>
        <v>0.65693423357664238</v>
      </c>
      <c r="L5857" s="41" t="str">
        <f t="shared" si="275"/>
        <v>AA</v>
      </c>
      <c r="M5857" s="41" t="s">
        <v>489</v>
      </c>
      <c r="N5857" s="41" t="s">
        <v>415</v>
      </c>
      <c r="O5857" s="41" t="s">
        <v>70</v>
      </c>
    </row>
    <row r="5858" spans="1:15">
      <c r="A5858" s="38">
        <v>40203</v>
      </c>
      <c r="B5858" s="38">
        <v>49334</v>
      </c>
      <c r="C5858" s="131">
        <v>300</v>
      </c>
      <c r="D5858" s="39">
        <v>8.5600000000000009E-2</v>
      </c>
      <c r="E5858" s="39">
        <v>7.9100000000000004E-2</v>
      </c>
      <c r="F5858" s="40">
        <v>111000</v>
      </c>
      <c r="G5858" s="40">
        <v>111000</v>
      </c>
      <c r="H5858" s="40">
        <v>60210.19</v>
      </c>
      <c r="I5858" s="40">
        <v>72999.990000000005</v>
      </c>
      <c r="J5858" s="67">
        <f t="shared" si="273"/>
        <v>0.54243414414414415</v>
      </c>
      <c r="K5858" s="39">
        <f t="shared" si="274"/>
        <v>0.65765756756756766</v>
      </c>
      <c r="L5858" s="2" t="str">
        <f t="shared" si="275"/>
        <v>AA</v>
      </c>
      <c r="M5858" s="2" t="s">
        <v>719</v>
      </c>
      <c r="N5858" s="2" t="s">
        <v>422</v>
      </c>
      <c r="O5858" s="2" t="s">
        <v>70</v>
      </c>
    </row>
    <row r="5859" spans="1:15">
      <c r="A5859" s="38">
        <v>40653</v>
      </c>
      <c r="B5859" s="38">
        <v>51611</v>
      </c>
      <c r="C5859" s="131">
        <v>360</v>
      </c>
      <c r="D5859" s="39">
        <v>8.5600000000000009E-2</v>
      </c>
      <c r="E5859" s="39">
        <v>8.5600000000000009E-2</v>
      </c>
      <c r="F5859" s="40">
        <v>121638.72</v>
      </c>
      <c r="G5859" s="40">
        <v>121638.72</v>
      </c>
      <c r="H5859" s="40">
        <v>72980.23</v>
      </c>
      <c r="I5859" s="40">
        <v>80000</v>
      </c>
      <c r="J5859" s="67">
        <f t="shared" si="273"/>
        <v>0.59997532035851742</v>
      </c>
      <c r="K5859" s="39">
        <f t="shared" si="274"/>
        <v>0.65768531599148694</v>
      </c>
      <c r="L5859" s="2" t="str">
        <f t="shared" si="275"/>
        <v>AA</v>
      </c>
      <c r="M5859" s="2" t="s">
        <v>1282</v>
      </c>
      <c r="N5859" s="2" t="s">
        <v>416</v>
      </c>
      <c r="O5859" s="2" t="s">
        <v>70</v>
      </c>
    </row>
    <row r="5860" spans="1:15">
      <c r="A5860" s="38">
        <v>40553</v>
      </c>
      <c r="B5860" s="38">
        <v>51511</v>
      </c>
      <c r="C5860" s="131">
        <v>360</v>
      </c>
      <c r="D5860" s="39">
        <v>8.5600000000000009E-2</v>
      </c>
      <c r="E5860" s="39">
        <v>7.9100000000000004E-2</v>
      </c>
      <c r="F5860" s="40">
        <v>130000</v>
      </c>
      <c r="G5860" s="40">
        <v>130000</v>
      </c>
      <c r="H5860" s="40">
        <v>44278.01</v>
      </c>
      <c r="I5860" s="40">
        <v>85499.99</v>
      </c>
      <c r="J5860" s="67">
        <f t="shared" si="273"/>
        <v>0.34060007692307692</v>
      </c>
      <c r="K5860" s="39">
        <f t="shared" si="274"/>
        <v>0.65769223076923078</v>
      </c>
      <c r="L5860" s="2" t="str">
        <f t="shared" si="275"/>
        <v>AA</v>
      </c>
      <c r="M5860" s="2" t="s">
        <v>687</v>
      </c>
      <c r="N5860" s="2" t="s">
        <v>417</v>
      </c>
      <c r="O5860" s="2" t="s">
        <v>70</v>
      </c>
    </row>
    <row r="5861" spans="1:15">
      <c r="A5861" s="42">
        <v>40569</v>
      </c>
      <c r="B5861" s="42">
        <v>51527</v>
      </c>
      <c r="C5861" s="130">
        <v>360</v>
      </c>
      <c r="D5861" s="43">
        <v>8.5600000000000009E-2</v>
      </c>
      <c r="E5861" s="43">
        <v>7.9100000000000004E-2</v>
      </c>
      <c r="F5861" s="44">
        <v>76000</v>
      </c>
      <c r="G5861" s="44">
        <v>76000</v>
      </c>
      <c r="H5861" s="44">
        <v>44397.19</v>
      </c>
      <c r="I5861" s="44">
        <v>49999.99</v>
      </c>
      <c r="J5861" s="68">
        <f t="shared" si="273"/>
        <v>0.584173552631579</v>
      </c>
      <c r="K5861" s="43">
        <f t="shared" si="274"/>
        <v>0.65789460526315791</v>
      </c>
      <c r="L5861" s="41" t="str">
        <f t="shared" si="275"/>
        <v>AA</v>
      </c>
      <c r="M5861" s="41" t="s">
        <v>167</v>
      </c>
      <c r="N5861" s="41" t="s">
        <v>421</v>
      </c>
      <c r="O5861" s="41" t="s">
        <v>70</v>
      </c>
    </row>
    <row r="5862" spans="1:15">
      <c r="A5862" s="38">
        <v>40266</v>
      </c>
      <c r="B5862" s="38">
        <v>47571</v>
      </c>
      <c r="C5862" s="131">
        <v>240</v>
      </c>
      <c r="D5862" s="39">
        <v>8.5600000000000009E-2</v>
      </c>
      <c r="E5862" s="39">
        <v>7.9100000000000004E-2</v>
      </c>
      <c r="F5862" s="40">
        <v>136800</v>
      </c>
      <c r="G5862" s="40">
        <v>136800</v>
      </c>
      <c r="H5862" s="40">
        <v>70392.149999999994</v>
      </c>
      <c r="I5862" s="40">
        <v>89999.99</v>
      </c>
      <c r="J5862" s="67">
        <f t="shared" si="273"/>
        <v>0.51456249999999992</v>
      </c>
      <c r="K5862" s="39">
        <f t="shared" si="274"/>
        <v>0.65789466374269012</v>
      </c>
      <c r="L5862" s="2" t="str">
        <f t="shared" si="275"/>
        <v>AA</v>
      </c>
      <c r="M5862" s="2" t="s">
        <v>618</v>
      </c>
      <c r="N5862" s="2" t="s">
        <v>422</v>
      </c>
      <c r="O5862" s="2" t="s">
        <v>70</v>
      </c>
    </row>
    <row r="5863" spans="1:15">
      <c r="A5863" s="42">
        <v>40156</v>
      </c>
      <c r="B5863" s="42">
        <v>51113</v>
      </c>
      <c r="C5863" s="130">
        <v>360</v>
      </c>
      <c r="D5863" s="43">
        <v>8.5600000000000009E-2</v>
      </c>
      <c r="E5863" s="43">
        <v>7.9100000000000004E-2</v>
      </c>
      <c r="F5863" s="44">
        <v>120000</v>
      </c>
      <c r="G5863" s="44">
        <v>120000</v>
      </c>
      <c r="H5863" s="44">
        <v>67699.429999999993</v>
      </c>
      <c r="I5863" s="44">
        <v>78999.990000000005</v>
      </c>
      <c r="J5863" s="68">
        <f t="shared" si="273"/>
        <v>0.5641619166666666</v>
      </c>
      <c r="K5863" s="43">
        <f t="shared" si="274"/>
        <v>0.65833325000000009</v>
      </c>
      <c r="L5863" s="41" t="str">
        <f t="shared" si="275"/>
        <v>AA</v>
      </c>
      <c r="M5863" s="41" t="s">
        <v>826</v>
      </c>
      <c r="N5863" s="41" t="s">
        <v>416</v>
      </c>
      <c r="O5863" s="41" t="s">
        <v>70</v>
      </c>
    </row>
    <row r="5864" spans="1:15">
      <c r="A5864" s="42">
        <v>40826</v>
      </c>
      <c r="B5864" s="42">
        <v>45483</v>
      </c>
      <c r="C5864" s="130">
        <v>153</v>
      </c>
      <c r="D5864" s="43">
        <v>8.5600000000000009E-2</v>
      </c>
      <c r="E5864" s="43">
        <v>8.09E-2</v>
      </c>
      <c r="F5864" s="44">
        <v>95000</v>
      </c>
      <c r="G5864" s="44">
        <v>95000</v>
      </c>
      <c r="H5864" s="44">
        <v>42730.68</v>
      </c>
      <c r="I5864" s="44">
        <v>62544.36</v>
      </c>
      <c r="J5864" s="68">
        <f t="shared" si="273"/>
        <v>0.44979663157894739</v>
      </c>
      <c r="K5864" s="43">
        <f t="shared" si="274"/>
        <v>0.65836168421052632</v>
      </c>
      <c r="L5864" s="41" t="str">
        <f t="shared" si="275"/>
        <v>AA</v>
      </c>
      <c r="M5864" s="41" t="s">
        <v>581</v>
      </c>
      <c r="N5864" s="41" t="s">
        <v>424</v>
      </c>
      <c r="O5864" s="41" t="s">
        <v>70</v>
      </c>
    </row>
    <row r="5865" spans="1:15">
      <c r="A5865" s="38">
        <v>40450</v>
      </c>
      <c r="B5865" s="38">
        <v>48851</v>
      </c>
      <c r="C5865" s="131">
        <v>276</v>
      </c>
      <c r="D5865" s="39">
        <v>8.5600000000000009E-2</v>
      </c>
      <c r="E5865" s="39">
        <v>7.9100000000000004E-2</v>
      </c>
      <c r="F5865" s="40">
        <v>127000</v>
      </c>
      <c r="G5865" s="40">
        <v>127000</v>
      </c>
      <c r="H5865" s="40">
        <v>75457.5</v>
      </c>
      <c r="I5865" s="40">
        <v>83619.3</v>
      </c>
      <c r="J5865" s="67">
        <f t="shared" si="273"/>
        <v>0.59415354330708658</v>
      </c>
      <c r="K5865" s="39">
        <f t="shared" si="274"/>
        <v>0.6584196850393701</v>
      </c>
      <c r="L5865" s="2" t="str">
        <f t="shared" si="275"/>
        <v>AA</v>
      </c>
      <c r="M5865" s="2" t="s">
        <v>518</v>
      </c>
      <c r="N5865" s="2" t="s">
        <v>416</v>
      </c>
      <c r="O5865" s="2" t="s">
        <v>70</v>
      </c>
    </row>
    <row r="5866" spans="1:15">
      <c r="A5866" s="38">
        <v>40808</v>
      </c>
      <c r="B5866" s="38">
        <v>48417</v>
      </c>
      <c r="C5866" s="131">
        <v>250</v>
      </c>
      <c r="D5866" s="39">
        <v>8.5600000000000009E-2</v>
      </c>
      <c r="E5866" s="39">
        <v>7.9100000000000004E-2</v>
      </c>
      <c r="F5866" s="40">
        <v>120000</v>
      </c>
      <c r="G5866" s="40">
        <v>120000</v>
      </c>
      <c r="H5866" s="40">
        <v>67224.33</v>
      </c>
      <c r="I5866" s="40">
        <v>79034.990000000005</v>
      </c>
      <c r="J5866" s="67">
        <f t="shared" si="273"/>
        <v>0.56020274999999997</v>
      </c>
      <c r="K5866" s="39">
        <f t="shared" si="274"/>
        <v>0.65862491666666667</v>
      </c>
      <c r="L5866" s="2" t="str">
        <f t="shared" si="275"/>
        <v>AA</v>
      </c>
      <c r="M5866" s="2" t="s">
        <v>724</v>
      </c>
      <c r="N5866" s="2" t="s">
        <v>424</v>
      </c>
      <c r="O5866" s="2" t="s">
        <v>70</v>
      </c>
    </row>
    <row r="5867" spans="1:15">
      <c r="A5867" s="38">
        <v>40569</v>
      </c>
      <c r="B5867" s="38">
        <v>51527</v>
      </c>
      <c r="C5867" s="131">
        <v>360</v>
      </c>
      <c r="D5867" s="39">
        <v>8.5600000000000009E-2</v>
      </c>
      <c r="E5867" s="39">
        <v>7.9100000000000004E-2</v>
      </c>
      <c r="F5867" s="40">
        <v>127484.2</v>
      </c>
      <c r="G5867" s="40">
        <v>127484.2</v>
      </c>
      <c r="H5867" s="40">
        <v>74586.990000000005</v>
      </c>
      <c r="I5867" s="40">
        <v>83999.99</v>
      </c>
      <c r="J5867" s="67">
        <f t="shared" si="273"/>
        <v>0.5850685026065976</v>
      </c>
      <c r="K5867" s="39">
        <f t="shared" si="274"/>
        <v>0.65890510353439879</v>
      </c>
      <c r="L5867" s="2" t="str">
        <f t="shared" si="275"/>
        <v>AA</v>
      </c>
      <c r="M5867" s="2" t="s">
        <v>1374</v>
      </c>
      <c r="N5867" s="2" t="s">
        <v>432</v>
      </c>
      <c r="O5867" s="2" t="s">
        <v>70</v>
      </c>
    </row>
    <row r="5868" spans="1:15">
      <c r="A5868" s="42">
        <v>40683</v>
      </c>
      <c r="B5868" s="42">
        <v>51641</v>
      </c>
      <c r="C5868" s="130">
        <v>360</v>
      </c>
      <c r="D5868" s="43">
        <v>8.5600000000000009E-2</v>
      </c>
      <c r="E5868" s="43">
        <v>8.5600000000000009E-2</v>
      </c>
      <c r="F5868" s="44">
        <v>129000</v>
      </c>
      <c r="G5868" s="44">
        <v>129000</v>
      </c>
      <c r="H5868" s="44">
        <v>77040.34</v>
      </c>
      <c r="I5868" s="44">
        <v>85000</v>
      </c>
      <c r="J5868" s="68">
        <f t="shared" si="273"/>
        <v>0.59721193798449612</v>
      </c>
      <c r="K5868" s="43">
        <f t="shared" si="274"/>
        <v>0.65891472868217049</v>
      </c>
      <c r="L5868" s="41" t="str">
        <f t="shared" si="275"/>
        <v>AA</v>
      </c>
      <c r="M5868" s="41" t="s">
        <v>894</v>
      </c>
      <c r="N5868" s="41" t="s">
        <v>427</v>
      </c>
      <c r="O5868" s="41" t="s">
        <v>70</v>
      </c>
    </row>
    <row r="5869" spans="1:15">
      <c r="A5869" s="42">
        <v>40232</v>
      </c>
      <c r="B5869" s="42">
        <v>47537</v>
      </c>
      <c r="C5869" s="130">
        <v>240</v>
      </c>
      <c r="D5869" s="43">
        <v>8.5600000000000009E-2</v>
      </c>
      <c r="E5869" s="43">
        <v>7.9100000000000004E-2</v>
      </c>
      <c r="F5869" s="44">
        <v>108800</v>
      </c>
      <c r="G5869" s="44">
        <v>108800</v>
      </c>
      <c r="H5869" s="44">
        <v>46754.98</v>
      </c>
      <c r="I5869" s="44">
        <v>71692.899999999994</v>
      </c>
      <c r="J5869" s="68">
        <f t="shared" si="273"/>
        <v>0.42973327205882356</v>
      </c>
      <c r="K5869" s="43">
        <f t="shared" si="274"/>
        <v>0.65894209558823524</v>
      </c>
      <c r="L5869" s="41" t="str">
        <f t="shared" si="275"/>
        <v>AA</v>
      </c>
      <c r="M5869" s="41" t="s">
        <v>746</v>
      </c>
      <c r="N5869" s="41" t="s">
        <v>417</v>
      </c>
      <c r="O5869" s="41" t="s">
        <v>70</v>
      </c>
    </row>
    <row r="5870" spans="1:15">
      <c r="A5870" s="38">
        <v>40519</v>
      </c>
      <c r="B5870" s="38">
        <v>51477</v>
      </c>
      <c r="C5870" s="131">
        <v>360</v>
      </c>
      <c r="D5870" s="39">
        <v>8.5600000000000009E-2</v>
      </c>
      <c r="E5870" s="39">
        <v>8.5600000000000009E-2</v>
      </c>
      <c r="F5870" s="40">
        <v>106000</v>
      </c>
      <c r="G5870" s="40">
        <v>106000</v>
      </c>
      <c r="H5870" s="40">
        <v>66059.009999999995</v>
      </c>
      <c r="I5870" s="40">
        <v>69855.25</v>
      </c>
      <c r="J5870" s="67">
        <f t="shared" si="273"/>
        <v>0.62319820754716981</v>
      </c>
      <c r="K5870" s="39">
        <f t="shared" si="274"/>
        <v>0.65901179245283015</v>
      </c>
      <c r="L5870" s="2" t="str">
        <f t="shared" si="275"/>
        <v>AA</v>
      </c>
      <c r="M5870" s="2" t="s">
        <v>542</v>
      </c>
      <c r="N5870" s="2" t="s">
        <v>417</v>
      </c>
      <c r="O5870" s="2" t="s">
        <v>70</v>
      </c>
    </row>
    <row r="5871" spans="1:15">
      <c r="A5871" s="42">
        <v>40091</v>
      </c>
      <c r="B5871" s="42">
        <v>51048</v>
      </c>
      <c r="C5871" s="130">
        <v>360</v>
      </c>
      <c r="D5871" s="43">
        <v>8.5600000000000009E-2</v>
      </c>
      <c r="E5871" s="43">
        <v>7.9100000000000004E-2</v>
      </c>
      <c r="F5871" s="44">
        <v>121375.6</v>
      </c>
      <c r="G5871" s="44">
        <v>121375.6</v>
      </c>
      <c r="H5871" s="44">
        <v>68302.899999999994</v>
      </c>
      <c r="I5871" s="44">
        <v>79999.990000000005</v>
      </c>
      <c r="J5871" s="68">
        <f t="shared" si="273"/>
        <v>0.56273995761915896</v>
      </c>
      <c r="K5871" s="43">
        <f t="shared" si="274"/>
        <v>0.65911097452865319</v>
      </c>
      <c r="L5871" s="41" t="str">
        <f t="shared" si="275"/>
        <v>AA</v>
      </c>
      <c r="M5871" s="41" t="s">
        <v>475</v>
      </c>
      <c r="N5871" s="41" t="s">
        <v>427</v>
      </c>
      <c r="O5871" s="41" t="s">
        <v>70</v>
      </c>
    </row>
    <row r="5872" spans="1:15">
      <c r="A5872" s="38">
        <v>40492</v>
      </c>
      <c r="B5872" s="38">
        <v>47493</v>
      </c>
      <c r="C5872" s="131">
        <v>230</v>
      </c>
      <c r="D5872" s="39">
        <v>8.5600000000000009E-2</v>
      </c>
      <c r="E5872" s="39">
        <v>7.9100000000000004E-2</v>
      </c>
      <c r="F5872" s="40">
        <v>136500</v>
      </c>
      <c r="G5872" s="40">
        <v>136500</v>
      </c>
      <c r="H5872" s="40">
        <v>72098.38</v>
      </c>
      <c r="I5872" s="40">
        <v>89999.99</v>
      </c>
      <c r="J5872" s="67">
        <f t="shared" si="273"/>
        <v>0.52819326007326006</v>
      </c>
      <c r="K5872" s="39">
        <f t="shared" si="274"/>
        <v>0.6593405860805861</v>
      </c>
      <c r="L5872" s="2" t="str">
        <f t="shared" si="275"/>
        <v>AA</v>
      </c>
      <c r="M5872" s="2" t="s">
        <v>489</v>
      </c>
      <c r="N5872" s="2" t="s">
        <v>415</v>
      </c>
      <c r="O5872" s="2" t="s">
        <v>70</v>
      </c>
    </row>
    <row r="5873" spans="1:15">
      <c r="A5873" s="42">
        <v>40389</v>
      </c>
      <c r="B5873" s="42">
        <v>46568</v>
      </c>
      <c r="C5873" s="130">
        <v>203</v>
      </c>
      <c r="D5873" s="43">
        <v>8.5600000000000009E-2</v>
      </c>
      <c r="E5873" s="43">
        <v>7.9100000000000004E-2</v>
      </c>
      <c r="F5873" s="44">
        <v>119000</v>
      </c>
      <c r="G5873" s="44">
        <v>119000</v>
      </c>
      <c r="H5873" s="44">
        <v>54977.06</v>
      </c>
      <c r="I5873" s="44">
        <v>78471.16</v>
      </c>
      <c r="J5873" s="68">
        <f t="shared" si="273"/>
        <v>0.4619921008403361</v>
      </c>
      <c r="K5873" s="43">
        <f t="shared" si="274"/>
        <v>0.659421512605042</v>
      </c>
      <c r="L5873" s="41" t="str">
        <f t="shared" si="275"/>
        <v>AA</v>
      </c>
      <c r="M5873" s="41" t="s">
        <v>582</v>
      </c>
      <c r="N5873" s="41" t="s">
        <v>422</v>
      </c>
      <c r="O5873" s="41" t="s">
        <v>70</v>
      </c>
    </row>
    <row r="5874" spans="1:15">
      <c r="A5874" s="42">
        <v>40309</v>
      </c>
      <c r="B5874" s="42">
        <v>51267</v>
      </c>
      <c r="C5874" s="130">
        <v>360</v>
      </c>
      <c r="D5874" s="43">
        <v>8.5600000000000009E-2</v>
      </c>
      <c r="E5874" s="43">
        <v>7.9100000000000004E-2</v>
      </c>
      <c r="F5874" s="44">
        <v>149667.44</v>
      </c>
      <c r="G5874" s="44">
        <v>149667.44</v>
      </c>
      <c r="H5874" s="44">
        <v>87783.32</v>
      </c>
      <c r="I5874" s="44">
        <v>98700</v>
      </c>
      <c r="J5874" s="68">
        <f t="shared" si="273"/>
        <v>0.58652249280137359</v>
      </c>
      <c r="K5874" s="43">
        <f t="shared" si="274"/>
        <v>0.65946207137637947</v>
      </c>
      <c r="L5874" s="41" t="str">
        <f t="shared" si="275"/>
        <v>AA</v>
      </c>
      <c r="M5874" s="41" t="s">
        <v>738</v>
      </c>
      <c r="N5874" s="41" t="s">
        <v>422</v>
      </c>
      <c r="O5874" s="41" t="s">
        <v>70</v>
      </c>
    </row>
    <row r="5875" spans="1:15">
      <c r="A5875" s="38">
        <v>40018</v>
      </c>
      <c r="B5875" s="38">
        <v>49149</v>
      </c>
      <c r="C5875" s="131">
        <v>300</v>
      </c>
      <c r="D5875" s="39">
        <v>8.5600000000000009E-2</v>
      </c>
      <c r="E5875" s="39">
        <v>7.9100000000000004E-2</v>
      </c>
      <c r="F5875" s="40">
        <v>130000</v>
      </c>
      <c r="G5875" s="40">
        <v>130000</v>
      </c>
      <c r="H5875" s="40">
        <v>71494.83</v>
      </c>
      <c r="I5875" s="40">
        <v>85740</v>
      </c>
      <c r="J5875" s="67">
        <f t="shared" si="273"/>
        <v>0.54996023076923073</v>
      </c>
      <c r="K5875" s="39">
        <f t="shared" si="274"/>
        <v>0.65953846153846152</v>
      </c>
      <c r="L5875" s="2" t="str">
        <f t="shared" si="275"/>
        <v>AA</v>
      </c>
      <c r="M5875" s="2" t="s">
        <v>1144</v>
      </c>
      <c r="N5875" s="2" t="s">
        <v>421</v>
      </c>
      <c r="O5875" s="2" t="s">
        <v>70</v>
      </c>
    </row>
    <row r="5876" spans="1:15">
      <c r="A5876" s="42">
        <v>40277</v>
      </c>
      <c r="B5876" s="42">
        <v>51235</v>
      </c>
      <c r="C5876" s="130">
        <v>360</v>
      </c>
      <c r="D5876" s="43">
        <v>8.5600000000000009E-2</v>
      </c>
      <c r="E5876" s="43">
        <v>7.9100000000000004E-2</v>
      </c>
      <c r="F5876" s="44">
        <v>150000</v>
      </c>
      <c r="G5876" s="44">
        <v>150000</v>
      </c>
      <c r="H5876" s="44">
        <v>85903.56</v>
      </c>
      <c r="I5876" s="44">
        <v>98999.99</v>
      </c>
      <c r="J5876" s="68">
        <f t="shared" si="273"/>
        <v>0.57269039999999993</v>
      </c>
      <c r="K5876" s="43">
        <f t="shared" si="274"/>
        <v>0.6599999333333334</v>
      </c>
      <c r="L5876" s="41" t="str">
        <f t="shared" si="275"/>
        <v>AA</v>
      </c>
      <c r="M5876" s="41" t="s">
        <v>655</v>
      </c>
      <c r="N5876" s="41" t="s">
        <v>422</v>
      </c>
      <c r="O5876" s="41" t="s">
        <v>70</v>
      </c>
    </row>
    <row r="5877" spans="1:15">
      <c r="A5877" s="42">
        <v>40093</v>
      </c>
      <c r="B5877" s="42">
        <v>47398</v>
      </c>
      <c r="C5877" s="130">
        <v>240</v>
      </c>
      <c r="D5877" s="43">
        <v>8.5600000000000009E-2</v>
      </c>
      <c r="E5877" s="43">
        <v>7.9100000000000004E-2</v>
      </c>
      <c r="F5877" s="44">
        <v>150000</v>
      </c>
      <c r="G5877" s="44">
        <v>150000</v>
      </c>
      <c r="H5877" s="44">
        <v>78114.37</v>
      </c>
      <c r="I5877" s="44">
        <v>99000</v>
      </c>
      <c r="J5877" s="68">
        <f t="shared" si="273"/>
        <v>0.52076246666666659</v>
      </c>
      <c r="K5877" s="43">
        <f t="shared" si="274"/>
        <v>0.66</v>
      </c>
      <c r="L5877" s="41" t="str">
        <f t="shared" si="275"/>
        <v>AA</v>
      </c>
      <c r="M5877" s="41" t="s">
        <v>1507</v>
      </c>
      <c r="N5877" s="41" t="s">
        <v>421</v>
      </c>
      <c r="O5877" s="41" t="s">
        <v>70</v>
      </c>
    </row>
    <row r="5878" spans="1:15">
      <c r="A5878" s="42">
        <v>40192</v>
      </c>
      <c r="B5878" s="42">
        <v>47497</v>
      </c>
      <c r="C5878" s="130">
        <v>240</v>
      </c>
      <c r="D5878" s="43">
        <v>8.5600000000000009E-2</v>
      </c>
      <c r="E5878" s="43">
        <v>7.9100000000000004E-2</v>
      </c>
      <c r="F5878" s="44">
        <v>114900</v>
      </c>
      <c r="G5878" s="44">
        <v>114900</v>
      </c>
      <c r="H5878" s="44">
        <v>58558.39</v>
      </c>
      <c r="I5878" s="44">
        <v>75843.320000000007</v>
      </c>
      <c r="J5878" s="68">
        <f t="shared" si="273"/>
        <v>0.5096465622280244</v>
      </c>
      <c r="K5878" s="43">
        <f t="shared" si="274"/>
        <v>0.66008111401218461</v>
      </c>
      <c r="L5878" s="41" t="str">
        <f t="shared" si="275"/>
        <v>AA</v>
      </c>
      <c r="M5878" s="41" t="s">
        <v>472</v>
      </c>
      <c r="N5878" s="41" t="s">
        <v>426</v>
      </c>
      <c r="O5878" s="41" t="s">
        <v>70</v>
      </c>
    </row>
    <row r="5879" spans="1:15">
      <c r="A5879" s="42">
        <v>40400</v>
      </c>
      <c r="B5879" s="42">
        <v>47705</v>
      </c>
      <c r="C5879" s="130">
        <v>240</v>
      </c>
      <c r="D5879" s="43">
        <v>8.5600000000000009E-2</v>
      </c>
      <c r="E5879" s="43">
        <v>7.9100000000000004E-2</v>
      </c>
      <c r="F5879" s="44">
        <v>143904</v>
      </c>
      <c r="G5879" s="44">
        <v>143904</v>
      </c>
      <c r="H5879" s="44">
        <v>80505.16</v>
      </c>
      <c r="I5879" s="44">
        <v>95000</v>
      </c>
      <c r="J5879" s="68">
        <f t="shared" si="273"/>
        <v>0.55943656882366022</v>
      </c>
      <c r="K5879" s="43">
        <f t="shared" si="274"/>
        <v>0.66016233044251726</v>
      </c>
      <c r="L5879" s="41" t="str">
        <f t="shared" si="275"/>
        <v>AA</v>
      </c>
      <c r="M5879" s="41" t="s">
        <v>740</v>
      </c>
      <c r="N5879" s="41" t="s">
        <v>417</v>
      </c>
      <c r="O5879" s="41" t="s">
        <v>70</v>
      </c>
    </row>
    <row r="5880" spans="1:15">
      <c r="A5880" s="38">
        <v>40662</v>
      </c>
      <c r="B5880" s="38">
        <v>51620</v>
      </c>
      <c r="C5880" s="131">
        <v>360</v>
      </c>
      <c r="D5880" s="39">
        <v>8.5600000000000009E-2</v>
      </c>
      <c r="E5880" s="39">
        <v>7.9100000000000004E-2</v>
      </c>
      <c r="F5880" s="40">
        <v>119000</v>
      </c>
      <c r="G5880" s="40">
        <v>119000</v>
      </c>
      <c r="H5880" s="40">
        <v>70313.87</v>
      </c>
      <c r="I5880" s="40">
        <v>78576.02</v>
      </c>
      <c r="J5880" s="67">
        <f t="shared" si="273"/>
        <v>0.59087285714285709</v>
      </c>
      <c r="K5880" s="39">
        <f t="shared" si="274"/>
        <v>0.66030268907563028</v>
      </c>
      <c r="L5880" s="2" t="str">
        <f t="shared" si="275"/>
        <v>AA</v>
      </c>
      <c r="M5880" s="2" t="s">
        <v>548</v>
      </c>
      <c r="N5880" s="2" t="s">
        <v>433</v>
      </c>
      <c r="O5880" s="2" t="s">
        <v>70</v>
      </c>
    </row>
    <row r="5881" spans="1:15">
      <c r="A5881" s="38">
        <v>40751</v>
      </c>
      <c r="B5881" s="38">
        <v>44588</v>
      </c>
      <c r="C5881" s="131">
        <v>126</v>
      </c>
      <c r="D5881" s="39">
        <v>8.5600000000000009E-2</v>
      </c>
      <c r="E5881" s="39">
        <v>7.9100000000000004E-2</v>
      </c>
      <c r="F5881" s="40">
        <v>106000</v>
      </c>
      <c r="G5881" s="40">
        <v>106000</v>
      </c>
      <c r="H5881" s="40">
        <v>39795.800000000003</v>
      </c>
      <c r="I5881" s="40">
        <v>70000</v>
      </c>
      <c r="J5881" s="67">
        <f t="shared" si="273"/>
        <v>0.37543207547169816</v>
      </c>
      <c r="K5881" s="39">
        <f t="shared" si="274"/>
        <v>0.660377358490566</v>
      </c>
      <c r="L5881" s="2" t="str">
        <f t="shared" si="275"/>
        <v>AA</v>
      </c>
      <c r="M5881" s="2" t="s">
        <v>1218</v>
      </c>
      <c r="N5881" s="2" t="s">
        <v>421</v>
      </c>
      <c r="O5881" s="2" t="s">
        <v>70</v>
      </c>
    </row>
    <row r="5882" spans="1:15">
      <c r="A5882" s="38">
        <v>40767</v>
      </c>
      <c r="B5882" s="38">
        <v>51421</v>
      </c>
      <c r="C5882" s="131">
        <v>350</v>
      </c>
      <c r="D5882" s="39">
        <v>8.5600000000000009E-2</v>
      </c>
      <c r="E5882" s="39">
        <v>7.9100000000000004E-2</v>
      </c>
      <c r="F5882" s="40">
        <v>135000</v>
      </c>
      <c r="G5882" s="40">
        <v>135000</v>
      </c>
      <c r="H5882" s="40">
        <v>79986.77</v>
      </c>
      <c r="I5882" s="40">
        <v>89153.98</v>
      </c>
      <c r="J5882" s="67">
        <f t="shared" si="273"/>
        <v>0.59249459259259263</v>
      </c>
      <c r="K5882" s="39">
        <f t="shared" si="274"/>
        <v>0.66039985185185179</v>
      </c>
      <c r="L5882" s="2" t="str">
        <f t="shared" si="275"/>
        <v>AA</v>
      </c>
      <c r="M5882" s="2" t="s">
        <v>601</v>
      </c>
      <c r="N5882" s="2" t="s">
        <v>435</v>
      </c>
      <c r="O5882" s="2" t="s">
        <v>70</v>
      </c>
    </row>
    <row r="5883" spans="1:15">
      <c r="A5883" s="38">
        <v>40576</v>
      </c>
      <c r="B5883" s="38">
        <v>51168</v>
      </c>
      <c r="C5883" s="131">
        <v>348</v>
      </c>
      <c r="D5883" s="39">
        <v>8.5600000000000009E-2</v>
      </c>
      <c r="E5883" s="39">
        <v>8.5600000000000009E-2</v>
      </c>
      <c r="F5883" s="40">
        <v>90000</v>
      </c>
      <c r="G5883" s="40">
        <v>90000</v>
      </c>
      <c r="H5883" s="40">
        <v>52673.58</v>
      </c>
      <c r="I5883" s="40">
        <v>59451.22</v>
      </c>
      <c r="J5883" s="67">
        <f t="shared" si="273"/>
        <v>0.58526200000000006</v>
      </c>
      <c r="K5883" s="39">
        <f t="shared" si="274"/>
        <v>0.66056911111111116</v>
      </c>
      <c r="L5883" s="2" t="str">
        <f t="shared" si="275"/>
        <v>AA</v>
      </c>
      <c r="M5883" s="2" t="s">
        <v>894</v>
      </c>
      <c r="N5883" s="2" t="s">
        <v>427</v>
      </c>
      <c r="O5883" s="2" t="s">
        <v>70</v>
      </c>
    </row>
    <row r="5884" spans="1:15">
      <c r="A5884" s="38">
        <v>40444</v>
      </c>
      <c r="B5884" s="38">
        <v>51402</v>
      </c>
      <c r="C5884" s="131">
        <v>360</v>
      </c>
      <c r="D5884" s="39">
        <v>8.5600000000000009E-2</v>
      </c>
      <c r="E5884" s="39">
        <v>7.9100000000000004E-2</v>
      </c>
      <c r="F5884" s="40">
        <v>149482</v>
      </c>
      <c r="G5884" s="40">
        <v>149482</v>
      </c>
      <c r="H5884" s="40">
        <v>86819.86</v>
      </c>
      <c r="I5884" s="40">
        <v>98799.99</v>
      </c>
      <c r="J5884" s="67">
        <f t="shared" si="273"/>
        <v>0.58080477917073625</v>
      </c>
      <c r="K5884" s="39">
        <f t="shared" si="274"/>
        <v>0.6609490774809007</v>
      </c>
      <c r="L5884" s="2" t="str">
        <f t="shared" si="275"/>
        <v>AA</v>
      </c>
      <c r="M5884" s="2" t="s">
        <v>609</v>
      </c>
      <c r="N5884" s="2" t="s">
        <v>428</v>
      </c>
      <c r="O5884" s="2" t="s">
        <v>70</v>
      </c>
    </row>
    <row r="5885" spans="1:15">
      <c r="A5885" s="42">
        <v>40826</v>
      </c>
      <c r="B5885" s="42">
        <v>48131</v>
      </c>
      <c r="C5885" s="130">
        <v>240</v>
      </c>
      <c r="D5885" s="43">
        <v>8.5600000000000009E-2</v>
      </c>
      <c r="E5885" s="43">
        <v>7.9100000000000004E-2</v>
      </c>
      <c r="F5885" s="44">
        <v>128600</v>
      </c>
      <c r="G5885" s="44">
        <v>128600</v>
      </c>
      <c r="H5885" s="44">
        <v>72035.61</v>
      </c>
      <c r="I5885" s="44">
        <v>84999.99</v>
      </c>
      <c r="J5885" s="68">
        <f t="shared" si="273"/>
        <v>0.56015248833592535</v>
      </c>
      <c r="K5885" s="43">
        <f t="shared" si="274"/>
        <v>0.66096415241057549</v>
      </c>
      <c r="L5885" s="41" t="str">
        <f t="shared" si="275"/>
        <v>AA</v>
      </c>
      <c r="M5885" s="41" t="s">
        <v>466</v>
      </c>
      <c r="N5885" s="41" t="s">
        <v>421</v>
      </c>
      <c r="O5885" s="41" t="s">
        <v>70</v>
      </c>
    </row>
    <row r="5886" spans="1:15">
      <c r="A5886" s="42">
        <v>40760</v>
      </c>
      <c r="B5886" s="42">
        <v>51718</v>
      </c>
      <c r="C5886" s="130">
        <v>360</v>
      </c>
      <c r="D5886" s="43">
        <v>8.5600000000000009E-2</v>
      </c>
      <c r="E5886" s="43">
        <v>7.9100000000000004E-2</v>
      </c>
      <c r="F5886" s="44">
        <v>88500</v>
      </c>
      <c r="G5886" s="44">
        <v>88500</v>
      </c>
      <c r="H5886" s="44">
        <v>52765.74</v>
      </c>
      <c r="I5886" s="44">
        <v>58499.99</v>
      </c>
      <c r="J5886" s="68">
        <f t="shared" si="273"/>
        <v>0.59622305084745764</v>
      </c>
      <c r="K5886" s="43">
        <f t="shared" si="274"/>
        <v>0.66101683615819207</v>
      </c>
      <c r="L5886" s="41" t="str">
        <f t="shared" si="275"/>
        <v>AA</v>
      </c>
      <c r="M5886" s="41" t="s">
        <v>973</v>
      </c>
      <c r="N5886" s="41" t="s">
        <v>437</v>
      </c>
      <c r="O5886" s="41" t="s">
        <v>70</v>
      </c>
    </row>
    <row r="5887" spans="1:15">
      <c r="A5887" s="38">
        <v>40602</v>
      </c>
      <c r="B5887" s="38">
        <v>49733</v>
      </c>
      <c r="C5887" s="131">
        <v>300</v>
      </c>
      <c r="D5887" s="39">
        <v>8.5600000000000009E-2</v>
      </c>
      <c r="E5887" s="39">
        <v>7.9100000000000004E-2</v>
      </c>
      <c r="F5887" s="40">
        <v>130073.9</v>
      </c>
      <c r="G5887" s="40">
        <v>130073.9</v>
      </c>
      <c r="H5887" s="40">
        <v>36538.730000000003</v>
      </c>
      <c r="I5887" s="40">
        <v>85999.99</v>
      </c>
      <c r="J5887" s="67">
        <f t="shared" si="273"/>
        <v>0.2809074687543005</v>
      </c>
      <c r="K5887" s="39">
        <f t="shared" si="274"/>
        <v>0.66116253914121137</v>
      </c>
      <c r="L5887" s="2" t="str">
        <f t="shared" si="275"/>
        <v>AA</v>
      </c>
      <c r="M5887" s="2" t="s">
        <v>464</v>
      </c>
      <c r="N5887" s="2" t="s">
        <v>424</v>
      </c>
      <c r="O5887" s="2" t="s">
        <v>70</v>
      </c>
    </row>
    <row r="5888" spans="1:15">
      <c r="A5888" s="42">
        <v>39987</v>
      </c>
      <c r="B5888" s="42">
        <v>45466</v>
      </c>
      <c r="C5888" s="130">
        <v>180</v>
      </c>
      <c r="D5888" s="43">
        <v>8.5600000000000009E-2</v>
      </c>
      <c r="E5888" s="43">
        <v>7.9100000000000004E-2</v>
      </c>
      <c r="F5888" s="44">
        <v>96000</v>
      </c>
      <c r="G5888" s="44">
        <v>96000</v>
      </c>
      <c r="H5888" s="44">
        <v>40961.360000000001</v>
      </c>
      <c r="I5888" s="44">
        <v>63473.29</v>
      </c>
      <c r="J5888" s="68">
        <f t="shared" si="273"/>
        <v>0.42668083333333334</v>
      </c>
      <c r="K5888" s="43">
        <f t="shared" si="274"/>
        <v>0.66118010416666673</v>
      </c>
      <c r="L5888" s="41" t="str">
        <f t="shared" si="275"/>
        <v>AA</v>
      </c>
      <c r="M5888" s="41" t="s">
        <v>564</v>
      </c>
      <c r="N5888" s="41" t="s">
        <v>417</v>
      </c>
      <c r="O5888" s="41" t="s">
        <v>70</v>
      </c>
    </row>
    <row r="5889" spans="1:15">
      <c r="A5889" s="38">
        <v>40004</v>
      </c>
      <c r="B5889" s="38">
        <v>47309</v>
      </c>
      <c r="C5889" s="131">
        <v>240</v>
      </c>
      <c r="D5889" s="39">
        <v>8.5600000000000009E-2</v>
      </c>
      <c r="E5889" s="39">
        <v>7.9100000000000004E-2</v>
      </c>
      <c r="F5889" s="40">
        <v>129000</v>
      </c>
      <c r="G5889" s="40">
        <v>129000</v>
      </c>
      <c r="H5889" s="40">
        <v>80812.02</v>
      </c>
      <c r="I5889" s="40">
        <v>85300</v>
      </c>
      <c r="J5889" s="67">
        <f t="shared" si="273"/>
        <v>0.62644976744186054</v>
      </c>
      <c r="K5889" s="39">
        <f t="shared" si="274"/>
        <v>0.66124031007751938</v>
      </c>
      <c r="L5889" s="2" t="str">
        <f t="shared" si="275"/>
        <v>AA</v>
      </c>
      <c r="M5889" s="2" t="s">
        <v>1026</v>
      </c>
      <c r="N5889" s="2" t="s">
        <v>428</v>
      </c>
      <c r="O5889" s="2" t="s">
        <v>70</v>
      </c>
    </row>
    <row r="5890" spans="1:15">
      <c r="A5890" s="42">
        <v>40396</v>
      </c>
      <c r="B5890" s="42">
        <v>51049</v>
      </c>
      <c r="C5890" s="130">
        <v>350</v>
      </c>
      <c r="D5890" s="43">
        <v>8.5600000000000009E-2</v>
      </c>
      <c r="E5890" s="43">
        <v>7.9100000000000004E-2</v>
      </c>
      <c r="F5890" s="44">
        <v>118308.44</v>
      </c>
      <c r="G5890" s="44">
        <v>118308.44</v>
      </c>
      <c r="H5890" s="44">
        <v>71145.27</v>
      </c>
      <c r="I5890" s="44">
        <v>78308.44</v>
      </c>
      <c r="J5890" s="68">
        <f t="shared" si="273"/>
        <v>0.60135413838606955</v>
      </c>
      <c r="K5890" s="43">
        <f t="shared" si="274"/>
        <v>0.66190070632323439</v>
      </c>
      <c r="L5890" s="41" t="str">
        <f t="shared" si="275"/>
        <v>AA</v>
      </c>
      <c r="M5890" s="41" t="s">
        <v>1352</v>
      </c>
      <c r="N5890" s="41" t="s">
        <v>417</v>
      </c>
      <c r="O5890" s="41" t="s">
        <v>70</v>
      </c>
    </row>
    <row r="5891" spans="1:15">
      <c r="A5891" s="42">
        <v>40840</v>
      </c>
      <c r="B5891" s="42">
        <v>51798</v>
      </c>
      <c r="C5891" s="130">
        <v>360</v>
      </c>
      <c r="D5891" s="43">
        <v>8.5600000000000009E-2</v>
      </c>
      <c r="E5891" s="43">
        <v>7.9100000000000004E-2</v>
      </c>
      <c r="F5891" s="44">
        <v>142000</v>
      </c>
      <c r="G5891" s="44">
        <v>142000</v>
      </c>
      <c r="H5891" s="44">
        <v>84975.77</v>
      </c>
      <c r="I5891" s="44">
        <v>93999.99</v>
      </c>
      <c r="J5891" s="68">
        <f t="shared" ref="J5891:J5954" si="276">H5891/G5891</f>
        <v>0.59842091549295773</v>
      </c>
      <c r="K5891" s="43">
        <f t="shared" ref="K5891:K5954" si="277">I5891/G5891</f>
        <v>0.66197176056338036</v>
      </c>
      <c r="L5891" s="41" t="str">
        <f t="shared" ref="L5891:L5954" si="278">IF(J5891&lt;=65%,"AA",IF(J5891&lt;=75%,"A",IF(J5891&lt;=85%,"B","C")))</f>
        <v>AA</v>
      </c>
      <c r="M5891" s="41" t="s">
        <v>699</v>
      </c>
      <c r="N5891" s="41" t="s">
        <v>421</v>
      </c>
      <c r="O5891" s="41" t="s">
        <v>70</v>
      </c>
    </row>
    <row r="5892" spans="1:15">
      <c r="A5892" s="42">
        <v>40093</v>
      </c>
      <c r="B5892" s="42">
        <v>51050</v>
      </c>
      <c r="C5892" s="130">
        <v>360</v>
      </c>
      <c r="D5892" s="43">
        <v>8.5600000000000009E-2</v>
      </c>
      <c r="E5892" s="43">
        <v>7.9100000000000004E-2</v>
      </c>
      <c r="F5892" s="44">
        <v>93500</v>
      </c>
      <c r="G5892" s="44">
        <v>93500</v>
      </c>
      <c r="H5892" s="44">
        <v>52702.17</v>
      </c>
      <c r="I5892" s="44">
        <v>61899.99</v>
      </c>
      <c r="J5892" s="68">
        <f t="shared" si="276"/>
        <v>0.56365957219251339</v>
      </c>
      <c r="K5892" s="43">
        <f t="shared" si="277"/>
        <v>0.66203197860962559</v>
      </c>
      <c r="L5892" s="41" t="str">
        <f t="shared" si="278"/>
        <v>AA</v>
      </c>
      <c r="M5892" s="41" t="s">
        <v>668</v>
      </c>
      <c r="N5892" s="41" t="s">
        <v>422</v>
      </c>
      <c r="O5892" s="41" t="s">
        <v>70</v>
      </c>
    </row>
    <row r="5893" spans="1:15">
      <c r="A5893" s="38">
        <v>40535</v>
      </c>
      <c r="B5893" s="38">
        <v>50032</v>
      </c>
      <c r="C5893" s="131">
        <v>312</v>
      </c>
      <c r="D5893" s="39">
        <v>8.5600000000000009E-2</v>
      </c>
      <c r="E5893" s="39">
        <v>7.9100000000000004E-2</v>
      </c>
      <c r="F5893" s="40">
        <v>100000</v>
      </c>
      <c r="G5893" s="40">
        <v>100000</v>
      </c>
      <c r="H5893" s="40">
        <v>57449.73</v>
      </c>
      <c r="I5893" s="40">
        <v>66239.990000000005</v>
      </c>
      <c r="J5893" s="67">
        <f t="shared" si="276"/>
        <v>0.57449729999999999</v>
      </c>
      <c r="K5893" s="39">
        <f t="shared" si="277"/>
        <v>0.66239990000000004</v>
      </c>
      <c r="L5893" s="2" t="str">
        <f t="shared" si="278"/>
        <v>AA</v>
      </c>
      <c r="M5893" s="2" t="s">
        <v>468</v>
      </c>
      <c r="N5893" s="2" t="s">
        <v>421</v>
      </c>
      <c r="O5893" s="2" t="s">
        <v>70</v>
      </c>
    </row>
    <row r="5894" spans="1:15">
      <c r="A5894" s="42">
        <v>40305</v>
      </c>
      <c r="B5894" s="42">
        <v>51263</v>
      </c>
      <c r="C5894" s="130">
        <v>360</v>
      </c>
      <c r="D5894" s="43">
        <v>8.5600000000000009E-2</v>
      </c>
      <c r="E5894" s="43">
        <v>7.9100000000000004E-2</v>
      </c>
      <c r="F5894" s="44">
        <v>87000</v>
      </c>
      <c r="G5894" s="44">
        <v>87000</v>
      </c>
      <c r="H5894" s="44">
        <v>51119.519999999997</v>
      </c>
      <c r="I5894" s="44">
        <v>57643.11</v>
      </c>
      <c r="J5894" s="68">
        <f t="shared" si="276"/>
        <v>0.58758068965517241</v>
      </c>
      <c r="K5894" s="43">
        <f t="shared" si="277"/>
        <v>0.66256448275862068</v>
      </c>
      <c r="L5894" s="41" t="str">
        <f t="shared" si="278"/>
        <v>AA</v>
      </c>
      <c r="M5894" s="41" t="s">
        <v>990</v>
      </c>
      <c r="N5894" s="41" t="s">
        <v>416</v>
      </c>
      <c r="O5894" s="41" t="s">
        <v>70</v>
      </c>
    </row>
    <row r="5895" spans="1:15">
      <c r="A5895" s="42">
        <v>40060</v>
      </c>
      <c r="B5895" s="42">
        <v>51017</v>
      </c>
      <c r="C5895" s="130">
        <v>360</v>
      </c>
      <c r="D5895" s="43">
        <v>8.5600000000000009E-2</v>
      </c>
      <c r="E5895" s="43">
        <v>8.09E-2</v>
      </c>
      <c r="F5895" s="44">
        <v>125000</v>
      </c>
      <c r="G5895" s="44">
        <v>125000</v>
      </c>
      <c r="H5895" s="44">
        <v>39742.879999999997</v>
      </c>
      <c r="I5895" s="44">
        <v>82869.990000000005</v>
      </c>
      <c r="J5895" s="68">
        <f t="shared" si="276"/>
        <v>0.31794303999999995</v>
      </c>
      <c r="K5895" s="43">
        <f t="shared" si="277"/>
        <v>0.66295992000000004</v>
      </c>
      <c r="L5895" s="41" t="str">
        <f t="shared" si="278"/>
        <v>AA</v>
      </c>
      <c r="M5895" s="41" t="s">
        <v>710</v>
      </c>
      <c r="N5895" s="41" t="s">
        <v>421</v>
      </c>
      <c r="O5895" s="41" t="s">
        <v>70</v>
      </c>
    </row>
    <row r="5896" spans="1:15">
      <c r="A5896" s="42">
        <v>40037</v>
      </c>
      <c r="B5896" s="42">
        <v>43689</v>
      </c>
      <c r="C5896" s="130">
        <v>120</v>
      </c>
      <c r="D5896" s="43">
        <v>8.5600000000000009E-2</v>
      </c>
      <c r="E5896" s="43">
        <v>7.9100000000000004E-2</v>
      </c>
      <c r="F5896" s="44">
        <v>83000</v>
      </c>
      <c r="G5896" s="44">
        <v>83000</v>
      </c>
      <c r="H5896" s="44">
        <v>44145.1</v>
      </c>
      <c r="I5896" s="44">
        <v>55084.27</v>
      </c>
      <c r="J5896" s="68">
        <f t="shared" si="276"/>
        <v>0.53186867469879517</v>
      </c>
      <c r="K5896" s="43">
        <f t="shared" si="277"/>
        <v>0.66366590361445776</v>
      </c>
      <c r="L5896" s="41" t="str">
        <f t="shared" si="278"/>
        <v>AA</v>
      </c>
      <c r="M5896" s="41" t="s">
        <v>716</v>
      </c>
      <c r="N5896" s="41" t="s">
        <v>417</v>
      </c>
      <c r="O5896" s="41" t="s">
        <v>70</v>
      </c>
    </row>
    <row r="5897" spans="1:15">
      <c r="A5897" s="38">
        <v>40718</v>
      </c>
      <c r="B5897" s="38">
        <v>51676</v>
      </c>
      <c r="C5897" s="131">
        <v>360</v>
      </c>
      <c r="D5897" s="39">
        <v>8.5600000000000009E-2</v>
      </c>
      <c r="E5897" s="39">
        <v>7.9100000000000004E-2</v>
      </c>
      <c r="F5897" s="40">
        <v>98000</v>
      </c>
      <c r="G5897" s="40">
        <v>98000</v>
      </c>
      <c r="H5897" s="40">
        <v>58379.07</v>
      </c>
      <c r="I5897" s="40">
        <v>65052.55</v>
      </c>
      <c r="J5897" s="67">
        <f t="shared" si="276"/>
        <v>0.59570479591836734</v>
      </c>
      <c r="K5897" s="39">
        <f t="shared" si="277"/>
        <v>0.66380153061224489</v>
      </c>
      <c r="L5897" s="2" t="str">
        <f t="shared" si="278"/>
        <v>AA</v>
      </c>
      <c r="M5897" s="2" t="s">
        <v>930</v>
      </c>
      <c r="N5897" s="2" t="s">
        <v>419</v>
      </c>
      <c r="O5897" s="2" t="s">
        <v>70</v>
      </c>
    </row>
    <row r="5898" spans="1:15">
      <c r="A5898" s="42">
        <v>40016</v>
      </c>
      <c r="B5898" s="42">
        <v>47321</v>
      </c>
      <c r="C5898" s="130">
        <v>240</v>
      </c>
      <c r="D5898" s="43">
        <v>8.5600000000000009E-2</v>
      </c>
      <c r="E5898" s="43">
        <v>7.9100000000000004E-2</v>
      </c>
      <c r="F5898" s="44">
        <v>114816</v>
      </c>
      <c r="G5898" s="44">
        <v>114816</v>
      </c>
      <c r="H5898" s="44">
        <v>58519.63</v>
      </c>
      <c r="I5898" s="44">
        <v>76253</v>
      </c>
      <c r="J5898" s="68">
        <f t="shared" si="276"/>
        <v>0.5096818387681159</v>
      </c>
      <c r="K5898" s="43">
        <f t="shared" si="277"/>
        <v>0.66413217670011149</v>
      </c>
      <c r="L5898" s="41" t="str">
        <f t="shared" si="278"/>
        <v>AA</v>
      </c>
      <c r="M5898" s="41" t="s">
        <v>1143</v>
      </c>
      <c r="N5898" s="41" t="s">
        <v>427</v>
      </c>
      <c r="O5898" s="41" t="s">
        <v>70</v>
      </c>
    </row>
    <row r="5899" spans="1:15">
      <c r="A5899" s="38">
        <v>40242</v>
      </c>
      <c r="B5899" s="38">
        <v>51200</v>
      </c>
      <c r="C5899" s="131">
        <v>360</v>
      </c>
      <c r="D5899" s="39">
        <v>8.5600000000000009E-2</v>
      </c>
      <c r="E5899" s="39">
        <v>7.9100000000000004E-2</v>
      </c>
      <c r="F5899" s="40">
        <v>143000</v>
      </c>
      <c r="G5899" s="40">
        <v>143000</v>
      </c>
      <c r="H5899" s="40">
        <v>87005.5</v>
      </c>
      <c r="I5899" s="40">
        <v>94997</v>
      </c>
      <c r="J5899" s="67">
        <f t="shared" si="276"/>
        <v>0.60843006993006998</v>
      </c>
      <c r="K5899" s="39">
        <f t="shared" si="277"/>
        <v>0.66431468531468529</v>
      </c>
      <c r="L5899" s="2" t="str">
        <f t="shared" si="278"/>
        <v>AA</v>
      </c>
      <c r="M5899" s="2" t="s">
        <v>538</v>
      </c>
      <c r="N5899" s="2" t="s">
        <v>417</v>
      </c>
      <c r="O5899" s="2" t="s">
        <v>70</v>
      </c>
    </row>
    <row r="5900" spans="1:15">
      <c r="A5900" s="42">
        <v>40326</v>
      </c>
      <c r="B5900" s="42">
        <v>51284</v>
      </c>
      <c r="C5900" s="130">
        <v>360</v>
      </c>
      <c r="D5900" s="43">
        <v>8.5600000000000009E-2</v>
      </c>
      <c r="E5900" s="43">
        <v>7.9100000000000004E-2</v>
      </c>
      <c r="F5900" s="44">
        <v>75000</v>
      </c>
      <c r="G5900" s="44">
        <v>75000</v>
      </c>
      <c r="H5900" s="44">
        <v>43353.38</v>
      </c>
      <c r="I5900" s="44">
        <v>49835.519999999997</v>
      </c>
      <c r="J5900" s="68">
        <f t="shared" si="276"/>
        <v>0.57804506666666666</v>
      </c>
      <c r="K5900" s="43">
        <f t="shared" si="277"/>
        <v>0.6644736</v>
      </c>
      <c r="L5900" s="41" t="str">
        <f t="shared" si="278"/>
        <v>AA</v>
      </c>
      <c r="M5900" s="41" t="s">
        <v>505</v>
      </c>
      <c r="N5900" s="41" t="s">
        <v>424</v>
      </c>
      <c r="O5900" s="41" t="s">
        <v>70</v>
      </c>
    </row>
    <row r="5901" spans="1:15">
      <c r="A5901" s="42">
        <v>40380</v>
      </c>
      <c r="B5901" s="42">
        <v>51034</v>
      </c>
      <c r="C5901" s="130">
        <v>350</v>
      </c>
      <c r="D5901" s="43">
        <v>8.5600000000000009E-2</v>
      </c>
      <c r="E5901" s="43">
        <v>7.9100000000000004E-2</v>
      </c>
      <c r="F5901" s="44">
        <v>88000</v>
      </c>
      <c r="G5901" s="44">
        <v>88000</v>
      </c>
      <c r="H5901" s="44">
        <v>50918.77</v>
      </c>
      <c r="I5901" s="44">
        <v>58499.99</v>
      </c>
      <c r="J5901" s="68">
        <f t="shared" si="276"/>
        <v>0.57862238636363628</v>
      </c>
      <c r="K5901" s="43">
        <f t="shared" si="277"/>
        <v>0.66477261363636364</v>
      </c>
      <c r="L5901" s="41" t="str">
        <f t="shared" si="278"/>
        <v>AA</v>
      </c>
      <c r="M5901" s="41" t="s">
        <v>548</v>
      </c>
      <c r="N5901" s="41" t="s">
        <v>433</v>
      </c>
      <c r="O5901" s="41" t="s">
        <v>70</v>
      </c>
    </row>
    <row r="5902" spans="1:15">
      <c r="A5902" s="38">
        <v>40443</v>
      </c>
      <c r="B5902" s="38">
        <v>51401</v>
      </c>
      <c r="C5902" s="131">
        <v>360</v>
      </c>
      <c r="D5902" s="39">
        <v>8.5600000000000009E-2</v>
      </c>
      <c r="E5902" s="39">
        <v>7.9100000000000004E-2</v>
      </c>
      <c r="F5902" s="40">
        <v>134257.87</v>
      </c>
      <c r="G5902" s="40">
        <v>134257.87</v>
      </c>
      <c r="H5902" s="40">
        <v>80832.570000000007</v>
      </c>
      <c r="I5902" s="40">
        <v>89257.87</v>
      </c>
      <c r="J5902" s="67">
        <f t="shared" si="276"/>
        <v>0.60206950996615705</v>
      </c>
      <c r="K5902" s="39">
        <f t="shared" si="277"/>
        <v>0.66482411794556251</v>
      </c>
      <c r="L5902" s="2" t="str">
        <f t="shared" si="278"/>
        <v>AA</v>
      </c>
      <c r="M5902" s="2" t="s">
        <v>575</v>
      </c>
      <c r="N5902" s="2" t="s">
        <v>422</v>
      </c>
      <c r="O5902" s="2" t="s">
        <v>70</v>
      </c>
    </row>
    <row r="5903" spans="1:15">
      <c r="A5903" s="42">
        <v>40372</v>
      </c>
      <c r="B5903" s="42">
        <v>51330</v>
      </c>
      <c r="C5903" s="130">
        <v>360</v>
      </c>
      <c r="D5903" s="43">
        <v>8.5600000000000009E-2</v>
      </c>
      <c r="E5903" s="43">
        <v>7.9100000000000004E-2</v>
      </c>
      <c r="F5903" s="44">
        <v>119730.16</v>
      </c>
      <c r="G5903" s="44">
        <v>119730.16</v>
      </c>
      <c r="H5903" s="44">
        <v>70717.279999999999</v>
      </c>
      <c r="I5903" s="44">
        <v>79600</v>
      </c>
      <c r="J5903" s="68">
        <f t="shared" si="276"/>
        <v>0.59063881648533667</v>
      </c>
      <c r="K5903" s="43">
        <f t="shared" si="277"/>
        <v>0.66482831059442327</v>
      </c>
      <c r="L5903" s="41" t="str">
        <f t="shared" si="278"/>
        <v>AA</v>
      </c>
      <c r="M5903" s="41" t="s">
        <v>1125</v>
      </c>
      <c r="N5903" s="41" t="s">
        <v>422</v>
      </c>
      <c r="O5903" s="41" t="s">
        <v>70</v>
      </c>
    </row>
    <row r="5904" spans="1:15">
      <c r="A5904" s="38">
        <v>40049</v>
      </c>
      <c r="B5904" s="38">
        <v>49180</v>
      </c>
      <c r="C5904" s="131">
        <v>300</v>
      </c>
      <c r="D5904" s="39">
        <v>8.5600000000000009E-2</v>
      </c>
      <c r="E5904" s="39">
        <v>7.9100000000000004E-2</v>
      </c>
      <c r="F5904" s="40">
        <v>88000</v>
      </c>
      <c r="G5904" s="40">
        <v>88000</v>
      </c>
      <c r="H5904" s="40">
        <v>47222.81</v>
      </c>
      <c r="I5904" s="40">
        <v>58508.99</v>
      </c>
      <c r="J5904" s="67">
        <f t="shared" si="276"/>
        <v>0.53662284090909085</v>
      </c>
      <c r="K5904" s="39">
        <f t="shared" si="277"/>
        <v>0.66487488636363634</v>
      </c>
      <c r="L5904" s="2" t="str">
        <f t="shared" si="278"/>
        <v>AA</v>
      </c>
      <c r="M5904" s="2" t="s">
        <v>736</v>
      </c>
      <c r="N5904" s="2" t="s">
        <v>417</v>
      </c>
      <c r="O5904" s="2" t="s">
        <v>70</v>
      </c>
    </row>
    <row r="5905" spans="1:15">
      <c r="A5905" s="38">
        <v>40330</v>
      </c>
      <c r="B5905" s="38">
        <v>42675</v>
      </c>
      <c r="C5905" s="131">
        <v>77</v>
      </c>
      <c r="D5905" s="39">
        <v>8.5600000000000009E-2</v>
      </c>
      <c r="E5905" s="39">
        <v>7.9100000000000004E-2</v>
      </c>
      <c r="F5905" s="40">
        <v>150000</v>
      </c>
      <c r="G5905" s="40">
        <v>150000</v>
      </c>
      <c r="H5905" s="40">
        <v>42804.25</v>
      </c>
      <c r="I5905" s="40">
        <v>99762.36</v>
      </c>
      <c r="J5905" s="67">
        <f t="shared" si="276"/>
        <v>0.28536166666666668</v>
      </c>
      <c r="K5905" s="39">
        <f t="shared" si="277"/>
        <v>0.66508239999999996</v>
      </c>
      <c r="L5905" s="2" t="str">
        <f t="shared" si="278"/>
        <v>AA</v>
      </c>
      <c r="M5905" s="2" t="s">
        <v>564</v>
      </c>
      <c r="N5905" s="2" t="s">
        <v>417</v>
      </c>
      <c r="O5905" s="2" t="s">
        <v>70</v>
      </c>
    </row>
    <row r="5906" spans="1:15">
      <c r="A5906" s="38">
        <v>40169</v>
      </c>
      <c r="B5906" s="38">
        <v>51126</v>
      </c>
      <c r="C5906" s="131">
        <v>360</v>
      </c>
      <c r="D5906" s="39">
        <v>8.5600000000000009E-2</v>
      </c>
      <c r="E5906" s="39">
        <v>7.9100000000000004E-2</v>
      </c>
      <c r="F5906" s="40">
        <v>89000</v>
      </c>
      <c r="G5906" s="40">
        <v>89000</v>
      </c>
      <c r="H5906" s="40">
        <v>51736.05</v>
      </c>
      <c r="I5906" s="40">
        <v>59200</v>
      </c>
      <c r="J5906" s="67">
        <f t="shared" si="276"/>
        <v>0.58130393258426971</v>
      </c>
      <c r="K5906" s="39">
        <f t="shared" si="277"/>
        <v>0.66516853932584274</v>
      </c>
      <c r="L5906" s="2" t="str">
        <f t="shared" si="278"/>
        <v>AA</v>
      </c>
      <c r="M5906" s="2" t="s">
        <v>848</v>
      </c>
      <c r="N5906" s="2" t="s">
        <v>417</v>
      </c>
      <c r="O5906" s="2" t="s">
        <v>70</v>
      </c>
    </row>
    <row r="5907" spans="1:15">
      <c r="A5907" s="38">
        <v>40345</v>
      </c>
      <c r="B5907" s="38">
        <v>47650</v>
      </c>
      <c r="C5907" s="131">
        <v>240</v>
      </c>
      <c r="D5907" s="39">
        <v>8.5600000000000009E-2</v>
      </c>
      <c r="E5907" s="39">
        <v>8.5600000000000009E-2</v>
      </c>
      <c r="F5907" s="40">
        <v>115000</v>
      </c>
      <c r="G5907" s="40">
        <v>115000</v>
      </c>
      <c r="H5907" s="40">
        <v>60646.84</v>
      </c>
      <c r="I5907" s="40">
        <v>76499.990000000005</v>
      </c>
      <c r="J5907" s="67">
        <f t="shared" si="276"/>
        <v>0.52736382608695653</v>
      </c>
      <c r="K5907" s="39">
        <f t="shared" si="277"/>
        <v>0.66521730434782611</v>
      </c>
      <c r="L5907" s="2" t="str">
        <f t="shared" si="278"/>
        <v>AA</v>
      </c>
      <c r="M5907" s="2" t="s">
        <v>451</v>
      </c>
      <c r="N5907" s="2" t="s">
        <v>419</v>
      </c>
      <c r="O5907" s="2" t="s">
        <v>70</v>
      </c>
    </row>
    <row r="5908" spans="1:15">
      <c r="A5908" s="42">
        <v>40001</v>
      </c>
      <c r="B5908" s="42">
        <v>43989</v>
      </c>
      <c r="C5908" s="130">
        <v>131</v>
      </c>
      <c r="D5908" s="43">
        <v>8.5600000000000009E-2</v>
      </c>
      <c r="E5908" s="43">
        <v>8.5600000000000009E-2</v>
      </c>
      <c r="F5908" s="44">
        <v>120082.9</v>
      </c>
      <c r="G5908" s="44">
        <v>120082.9</v>
      </c>
      <c r="H5908" s="44">
        <v>37631.51</v>
      </c>
      <c r="I5908" s="44">
        <v>79999.990000000005</v>
      </c>
      <c r="J5908" s="68">
        <f t="shared" si="276"/>
        <v>0.31337942371478372</v>
      </c>
      <c r="K5908" s="43">
        <f t="shared" si="277"/>
        <v>0.66620634578278848</v>
      </c>
      <c r="L5908" s="41" t="str">
        <f t="shared" si="278"/>
        <v>AA</v>
      </c>
      <c r="M5908" s="41" t="s">
        <v>703</v>
      </c>
      <c r="N5908" s="41" t="s">
        <v>437</v>
      </c>
      <c r="O5908" s="41" t="s">
        <v>70</v>
      </c>
    </row>
    <row r="5909" spans="1:15">
      <c r="A5909" s="42">
        <v>40633</v>
      </c>
      <c r="B5909" s="42">
        <v>47938</v>
      </c>
      <c r="C5909" s="130">
        <v>240</v>
      </c>
      <c r="D5909" s="43">
        <v>8.5600000000000009E-2</v>
      </c>
      <c r="E5909" s="43">
        <v>7.9100000000000004E-2</v>
      </c>
      <c r="F5909" s="44">
        <v>72600</v>
      </c>
      <c r="G5909" s="44">
        <v>72600</v>
      </c>
      <c r="H5909" s="44">
        <v>42198.31</v>
      </c>
      <c r="I5909" s="44">
        <v>48382.9</v>
      </c>
      <c r="J5909" s="68">
        <f t="shared" si="276"/>
        <v>0.58124393939393937</v>
      </c>
      <c r="K5909" s="43">
        <f t="shared" si="277"/>
        <v>0.66643112947658401</v>
      </c>
      <c r="L5909" s="41" t="str">
        <f t="shared" si="278"/>
        <v>AA</v>
      </c>
      <c r="M5909" s="41" t="s">
        <v>531</v>
      </c>
      <c r="N5909" s="41" t="s">
        <v>423</v>
      </c>
      <c r="O5909" s="41" t="s">
        <v>70</v>
      </c>
    </row>
    <row r="5910" spans="1:15">
      <c r="A5910" s="38">
        <v>40550</v>
      </c>
      <c r="B5910" s="38">
        <v>51508</v>
      </c>
      <c r="C5910" s="131">
        <v>360</v>
      </c>
      <c r="D5910" s="39">
        <v>8.5600000000000009E-2</v>
      </c>
      <c r="E5910" s="39">
        <v>7.9100000000000004E-2</v>
      </c>
      <c r="F5910" s="40">
        <v>146000</v>
      </c>
      <c r="G5910" s="40">
        <v>146000</v>
      </c>
      <c r="H5910" s="40">
        <v>86469.04</v>
      </c>
      <c r="I5910" s="40">
        <v>97299.99</v>
      </c>
      <c r="J5910" s="67">
        <f t="shared" si="276"/>
        <v>0.59225369863013699</v>
      </c>
      <c r="K5910" s="39">
        <f t="shared" si="277"/>
        <v>0.66643828767123292</v>
      </c>
      <c r="L5910" s="2" t="str">
        <f t="shared" si="278"/>
        <v>AA</v>
      </c>
      <c r="M5910" s="2" t="s">
        <v>1215</v>
      </c>
      <c r="N5910" s="2" t="s">
        <v>421</v>
      </c>
      <c r="O5910" s="2" t="s">
        <v>70</v>
      </c>
    </row>
    <row r="5911" spans="1:15">
      <c r="A5911" s="42">
        <v>40191</v>
      </c>
      <c r="B5911" s="42">
        <v>47496</v>
      </c>
      <c r="C5911" s="130">
        <v>240</v>
      </c>
      <c r="D5911" s="43">
        <v>8.5600000000000009E-2</v>
      </c>
      <c r="E5911" s="43">
        <v>7.9100000000000004E-2</v>
      </c>
      <c r="F5911" s="44">
        <v>72000</v>
      </c>
      <c r="G5911" s="44">
        <v>72000</v>
      </c>
      <c r="H5911" s="44">
        <v>37090.93</v>
      </c>
      <c r="I5911" s="44">
        <v>47999.99</v>
      </c>
      <c r="J5911" s="68">
        <f t="shared" si="276"/>
        <v>0.51515180555555551</v>
      </c>
      <c r="K5911" s="43">
        <f t="shared" si="277"/>
        <v>0.6666665277777778</v>
      </c>
      <c r="L5911" s="41" t="str">
        <f t="shared" si="278"/>
        <v>AA</v>
      </c>
      <c r="M5911" s="41" t="s">
        <v>505</v>
      </c>
      <c r="N5911" s="41" t="s">
        <v>424</v>
      </c>
      <c r="O5911" s="41" t="s">
        <v>70</v>
      </c>
    </row>
    <row r="5912" spans="1:15">
      <c r="A5912" s="38">
        <v>39993</v>
      </c>
      <c r="B5912" s="38">
        <v>44225</v>
      </c>
      <c r="C5912" s="131">
        <v>139</v>
      </c>
      <c r="D5912" s="39">
        <v>8.5600000000000009E-2</v>
      </c>
      <c r="E5912" s="39">
        <v>7.9100000000000004E-2</v>
      </c>
      <c r="F5912" s="40">
        <v>90000</v>
      </c>
      <c r="G5912" s="40">
        <v>90000</v>
      </c>
      <c r="H5912" s="40">
        <v>31903.65</v>
      </c>
      <c r="I5912" s="40">
        <v>59999.99</v>
      </c>
      <c r="J5912" s="67">
        <f t="shared" si="276"/>
        <v>0.35448499999999999</v>
      </c>
      <c r="K5912" s="39">
        <f t="shared" si="277"/>
        <v>0.66666655555555554</v>
      </c>
      <c r="L5912" s="2" t="str">
        <f t="shared" si="278"/>
        <v>AA</v>
      </c>
      <c r="M5912" s="2" t="s">
        <v>687</v>
      </c>
      <c r="N5912" s="2" t="s">
        <v>417</v>
      </c>
      <c r="O5912" s="2" t="s">
        <v>70</v>
      </c>
    </row>
    <row r="5913" spans="1:15">
      <c r="A5913" s="38">
        <v>40693</v>
      </c>
      <c r="B5913" s="38">
        <v>46172</v>
      </c>
      <c r="C5913" s="131">
        <v>180</v>
      </c>
      <c r="D5913" s="39">
        <v>8.5600000000000009E-2</v>
      </c>
      <c r="E5913" s="39">
        <v>7.9100000000000004E-2</v>
      </c>
      <c r="F5913" s="40">
        <v>90000</v>
      </c>
      <c r="G5913" s="40">
        <v>90000</v>
      </c>
      <c r="H5913" s="40">
        <v>46044.74</v>
      </c>
      <c r="I5913" s="40">
        <v>59999.99</v>
      </c>
      <c r="J5913" s="67">
        <f t="shared" si="276"/>
        <v>0.51160822222222224</v>
      </c>
      <c r="K5913" s="39">
        <f t="shared" si="277"/>
        <v>0.66666655555555554</v>
      </c>
      <c r="L5913" s="2" t="str">
        <f t="shared" si="278"/>
        <v>AA</v>
      </c>
      <c r="M5913" s="2" t="s">
        <v>1441</v>
      </c>
      <c r="N5913" s="2" t="s">
        <v>421</v>
      </c>
      <c r="O5913" s="2" t="s">
        <v>70</v>
      </c>
    </row>
    <row r="5914" spans="1:15">
      <c r="A5914" s="42">
        <v>40095</v>
      </c>
      <c r="B5914" s="42">
        <v>47400</v>
      </c>
      <c r="C5914" s="130">
        <v>240</v>
      </c>
      <c r="D5914" s="43">
        <v>8.5600000000000009E-2</v>
      </c>
      <c r="E5914" s="43">
        <v>7.9100000000000004E-2</v>
      </c>
      <c r="F5914" s="44">
        <v>90000</v>
      </c>
      <c r="G5914" s="44">
        <v>90000</v>
      </c>
      <c r="H5914" s="44">
        <v>45585.73</v>
      </c>
      <c r="I5914" s="44">
        <v>59999.99</v>
      </c>
      <c r="J5914" s="68">
        <f t="shared" si="276"/>
        <v>0.50650811111111116</v>
      </c>
      <c r="K5914" s="43">
        <f t="shared" si="277"/>
        <v>0.66666655555555554</v>
      </c>
      <c r="L5914" s="41" t="str">
        <f t="shared" si="278"/>
        <v>AA</v>
      </c>
      <c r="M5914" s="41" t="s">
        <v>1022</v>
      </c>
      <c r="N5914" s="41" t="s">
        <v>416</v>
      </c>
      <c r="O5914" s="41" t="s">
        <v>70</v>
      </c>
    </row>
    <row r="5915" spans="1:15">
      <c r="A5915" s="38">
        <v>40570</v>
      </c>
      <c r="B5915" s="38">
        <v>49701</v>
      </c>
      <c r="C5915" s="131">
        <v>300</v>
      </c>
      <c r="D5915" s="39">
        <v>8.5600000000000009E-2</v>
      </c>
      <c r="E5915" s="39">
        <v>7.9100000000000004E-2</v>
      </c>
      <c r="F5915" s="40">
        <v>90000</v>
      </c>
      <c r="G5915" s="40">
        <v>90000</v>
      </c>
      <c r="H5915" s="40">
        <v>51646.17</v>
      </c>
      <c r="I5915" s="40">
        <v>59999.99</v>
      </c>
      <c r="J5915" s="67">
        <f t="shared" si="276"/>
        <v>0.57384633333333335</v>
      </c>
      <c r="K5915" s="39">
        <f t="shared" si="277"/>
        <v>0.66666655555555554</v>
      </c>
      <c r="L5915" s="2" t="str">
        <f t="shared" si="278"/>
        <v>AA</v>
      </c>
      <c r="M5915" s="2" t="s">
        <v>1122</v>
      </c>
      <c r="N5915" s="2" t="s">
        <v>417</v>
      </c>
      <c r="O5915" s="2" t="s">
        <v>70</v>
      </c>
    </row>
    <row r="5916" spans="1:15">
      <c r="A5916" s="38">
        <v>40676</v>
      </c>
      <c r="B5916" s="38">
        <v>50722</v>
      </c>
      <c r="C5916" s="131">
        <v>330</v>
      </c>
      <c r="D5916" s="39">
        <v>8.5600000000000009E-2</v>
      </c>
      <c r="E5916" s="39">
        <v>7.9100000000000004E-2</v>
      </c>
      <c r="F5916" s="40">
        <v>90000</v>
      </c>
      <c r="G5916" s="40">
        <v>90000</v>
      </c>
      <c r="H5916" s="40">
        <v>53120.959999999999</v>
      </c>
      <c r="I5916" s="40">
        <v>59999.99</v>
      </c>
      <c r="J5916" s="67">
        <f t="shared" si="276"/>
        <v>0.59023288888888892</v>
      </c>
      <c r="K5916" s="39">
        <f t="shared" si="277"/>
        <v>0.66666655555555554</v>
      </c>
      <c r="L5916" s="2" t="str">
        <f t="shared" si="278"/>
        <v>AA</v>
      </c>
      <c r="M5916" s="2" t="s">
        <v>753</v>
      </c>
      <c r="N5916" s="2" t="s">
        <v>431</v>
      </c>
      <c r="O5916" s="2" t="s">
        <v>70</v>
      </c>
    </row>
    <row r="5917" spans="1:15">
      <c r="A5917" s="38">
        <v>40872</v>
      </c>
      <c r="B5917" s="38">
        <v>51830</v>
      </c>
      <c r="C5917" s="131">
        <v>360</v>
      </c>
      <c r="D5917" s="39">
        <v>8.5600000000000009E-2</v>
      </c>
      <c r="E5917" s="39">
        <v>7.9100000000000004E-2</v>
      </c>
      <c r="F5917" s="40">
        <v>105000</v>
      </c>
      <c r="G5917" s="40">
        <v>105000</v>
      </c>
      <c r="H5917" s="40">
        <v>49882.239999999998</v>
      </c>
      <c r="I5917" s="40">
        <v>69999.990000000005</v>
      </c>
      <c r="J5917" s="67">
        <f t="shared" si="276"/>
        <v>0.47506895238095237</v>
      </c>
      <c r="K5917" s="39">
        <f t="shared" si="277"/>
        <v>0.66666657142857144</v>
      </c>
      <c r="L5917" s="2" t="str">
        <f t="shared" si="278"/>
        <v>AA</v>
      </c>
      <c r="M5917" s="2" t="s">
        <v>740</v>
      </c>
      <c r="N5917" s="2" t="s">
        <v>417</v>
      </c>
      <c r="O5917" s="2" t="s">
        <v>70</v>
      </c>
    </row>
    <row r="5918" spans="1:15">
      <c r="A5918" s="42">
        <v>40080</v>
      </c>
      <c r="B5918" s="42">
        <v>45559</v>
      </c>
      <c r="C5918" s="130">
        <v>180</v>
      </c>
      <c r="D5918" s="43">
        <v>8.5600000000000009E-2</v>
      </c>
      <c r="E5918" s="43">
        <v>7.9100000000000004E-2</v>
      </c>
      <c r="F5918" s="44">
        <v>120000</v>
      </c>
      <c r="G5918" s="44">
        <v>120000</v>
      </c>
      <c r="H5918" s="44">
        <v>52904.9</v>
      </c>
      <c r="I5918" s="44">
        <v>79999.990000000005</v>
      </c>
      <c r="J5918" s="68">
        <f t="shared" si="276"/>
        <v>0.44087416666666668</v>
      </c>
      <c r="K5918" s="43">
        <f t="shared" si="277"/>
        <v>0.6666665833333334</v>
      </c>
      <c r="L5918" s="41" t="str">
        <f t="shared" si="278"/>
        <v>AA</v>
      </c>
      <c r="M5918" s="41" t="s">
        <v>646</v>
      </c>
      <c r="N5918" s="41" t="s">
        <v>422</v>
      </c>
      <c r="O5918" s="41" t="s">
        <v>70</v>
      </c>
    </row>
    <row r="5919" spans="1:15">
      <c r="A5919" s="42">
        <v>40242</v>
      </c>
      <c r="B5919" s="42">
        <v>47547</v>
      </c>
      <c r="C5919" s="130">
        <v>240</v>
      </c>
      <c r="D5919" s="43">
        <v>8.5600000000000009E-2</v>
      </c>
      <c r="E5919" s="43">
        <v>7.9100000000000004E-2</v>
      </c>
      <c r="F5919" s="44">
        <v>120000</v>
      </c>
      <c r="G5919" s="44">
        <v>120000</v>
      </c>
      <c r="H5919" s="44">
        <v>37580.25</v>
      </c>
      <c r="I5919" s="44">
        <v>79999.990000000005</v>
      </c>
      <c r="J5919" s="68">
        <f t="shared" si="276"/>
        <v>0.31316875</v>
      </c>
      <c r="K5919" s="43">
        <f t="shared" si="277"/>
        <v>0.6666665833333334</v>
      </c>
      <c r="L5919" s="41" t="str">
        <f t="shared" si="278"/>
        <v>AA</v>
      </c>
      <c r="M5919" s="41" t="s">
        <v>527</v>
      </c>
      <c r="N5919" s="41" t="s">
        <v>419</v>
      </c>
      <c r="O5919" s="41" t="s">
        <v>70</v>
      </c>
    </row>
    <row r="5920" spans="1:15">
      <c r="A5920" s="38">
        <v>40399</v>
      </c>
      <c r="B5920" s="38">
        <v>48222</v>
      </c>
      <c r="C5920" s="131">
        <v>257</v>
      </c>
      <c r="D5920" s="39">
        <v>8.5600000000000009E-2</v>
      </c>
      <c r="E5920" s="39">
        <v>7.9100000000000004E-2</v>
      </c>
      <c r="F5920" s="40">
        <v>120000</v>
      </c>
      <c r="G5920" s="40">
        <v>120000</v>
      </c>
      <c r="H5920" s="40">
        <v>43193.24</v>
      </c>
      <c r="I5920" s="40">
        <v>79999.990000000005</v>
      </c>
      <c r="J5920" s="67">
        <f t="shared" si="276"/>
        <v>0.35994366666666666</v>
      </c>
      <c r="K5920" s="39">
        <f t="shared" si="277"/>
        <v>0.6666665833333334</v>
      </c>
      <c r="L5920" s="2" t="str">
        <f t="shared" si="278"/>
        <v>AA</v>
      </c>
      <c r="M5920" s="2" t="s">
        <v>482</v>
      </c>
      <c r="N5920" s="2" t="s">
        <v>422</v>
      </c>
      <c r="O5920" s="2" t="s">
        <v>70</v>
      </c>
    </row>
    <row r="5921" spans="1:15">
      <c r="A5921" s="38">
        <v>40007</v>
      </c>
      <c r="B5921" s="38">
        <v>49473</v>
      </c>
      <c r="C5921" s="131">
        <v>311</v>
      </c>
      <c r="D5921" s="39">
        <v>8.5600000000000009E-2</v>
      </c>
      <c r="E5921" s="39">
        <v>7.9100000000000004E-2</v>
      </c>
      <c r="F5921" s="40">
        <v>120000</v>
      </c>
      <c r="G5921" s="40">
        <v>120000</v>
      </c>
      <c r="H5921" s="40">
        <v>65107.55</v>
      </c>
      <c r="I5921" s="40">
        <v>79999.990000000005</v>
      </c>
      <c r="J5921" s="67">
        <f t="shared" si="276"/>
        <v>0.54256291666666667</v>
      </c>
      <c r="K5921" s="39">
        <f t="shared" si="277"/>
        <v>0.6666665833333334</v>
      </c>
      <c r="L5921" s="2" t="str">
        <f t="shared" si="278"/>
        <v>AA</v>
      </c>
      <c r="M5921" s="2" t="s">
        <v>300</v>
      </c>
      <c r="N5921" s="2" t="s">
        <v>422</v>
      </c>
      <c r="O5921" s="2" t="s">
        <v>70</v>
      </c>
    </row>
    <row r="5922" spans="1:15">
      <c r="A5922" s="42">
        <v>40150</v>
      </c>
      <c r="B5922" s="42">
        <v>51107</v>
      </c>
      <c r="C5922" s="130">
        <v>360</v>
      </c>
      <c r="D5922" s="43">
        <v>8.5600000000000009E-2</v>
      </c>
      <c r="E5922" s="43">
        <v>7.9100000000000004E-2</v>
      </c>
      <c r="F5922" s="44">
        <v>120000</v>
      </c>
      <c r="G5922" s="44">
        <v>120000</v>
      </c>
      <c r="H5922" s="44">
        <v>32456.94</v>
      </c>
      <c r="I5922" s="44">
        <v>79999.990000000005</v>
      </c>
      <c r="J5922" s="68">
        <f t="shared" si="276"/>
        <v>0.27047450000000001</v>
      </c>
      <c r="K5922" s="43">
        <f t="shared" si="277"/>
        <v>0.6666665833333334</v>
      </c>
      <c r="L5922" s="41" t="str">
        <f t="shared" si="278"/>
        <v>AA</v>
      </c>
      <c r="M5922" s="41" t="s">
        <v>449</v>
      </c>
      <c r="N5922" s="41" t="s">
        <v>418</v>
      </c>
      <c r="O5922" s="41" t="s">
        <v>70</v>
      </c>
    </row>
    <row r="5923" spans="1:15">
      <c r="A5923" s="42">
        <v>40403</v>
      </c>
      <c r="B5923" s="42">
        <v>44056</v>
      </c>
      <c r="C5923" s="130">
        <v>120</v>
      </c>
      <c r="D5923" s="43">
        <v>8.5600000000000009E-2</v>
      </c>
      <c r="E5923" s="43">
        <v>7.9100000000000004E-2</v>
      </c>
      <c r="F5923" s="44">
        <v>150000</v>
      </c>
      <c r="G5923" s="44">
        <v>150000</v>
      </c>
      <c r="H5923" s="44">
        <v>56833.05</v>
      </c>
      <c r="I5923" s="44">
        <v>99999.99</v>
      </c>
      <c r="J5923" s="68">
        <f t="shared" si="276"/>
        <v>0.37888700000000003</v>
      </c>
      <c r="K5923" s="43">
        <f t="shared" si="277"/>
        <v>0.6666666</v>
      </c>
      <c r="L5923" s="41" t="str">
        <f t="shared" si="278"/>
        <v>AA</v>
      </c>
      <c r="M5923" s="41" t="s">
        <v>746</v>
      </c>
      <c r="N5923" s="41" t="s">
        <v>417</v>
      </c>
      <c r="O5923" s="41" t="s">
        <v>70</v>
      </c>
    </row>
    <row r="5924" spans="1:15">
      <c r="A5924" s="42">
        <v>40354</v>
      </c>
      <c r="B5924" s="42">
        <v>44190</v>
      </c>
      <c r="C5924" s="130">
        <v>126</v>
      </c>
      <c r="D5924" s="43">
        <v>8.5600000000000009E-2</v>
      </c>
      <c r="E5924" s="43">
        <v>7.9100000000000004E-2</v>
      </c>
      <c r="F5924" s="44">
        <v>150000</v>
      </c>
      <c r="G5924" s="44">
        <v>150000</v>
      </c>
      <c r="H5924" s="44">
        <v>50983.16</v>
      </c>
      <c r="I5924" s="44">
        <v>99999.99</v>
      </c>
      <c r="J5924" s="68">
        <f t="shared" si="276"/>
        <v>0.33988773333333333</v>
      </c>
      <c r="K5924" s="43">
        <f t="shared" si="277"/>
        <v>0.6666666</v>
      </c>
      <c r="L5924" s="41" t="str">
        <f t="shared" si="278"/>
        <v>AA</v>
      </c>
      <c r="M5924" s="41" t="s">
        <v>495</v>
      </c>
      <c r="N5924" s="41" t="s">
        <v>424</v>
      </c>
      <c r="O5924" s="41" t="s">
        <v>70</v>
      </c>
    </row>
    <row r="5925" spans="1:15">
      <c r="A5925" s="38">
        <v>39981</v>
      </c>
      <c r="B5925" s="38">
        <v>47286</v>
      </c>
      <c r="C5925" s="131">
        <v>240</v>
      </c>
      <c r="D5925" s="39">
        <v>8.5600000000000009E-2</v>
      </c>
      <c r="E5925" s="39">
        <v>7.9100000000000004E-2</v>
      </c>
      <c r="F5925" s="40">
        <v>150000</v>
      </c>
      <c r="G5925" s="40">
        <v>150000</v>
      </c>
      <c r="H5925" s="40">
        <v>74320.759999999995</v>
      </c>
      <c r="I5925" s="40">
        <v>99999.99</v>
      </c>
      <c r="J5925" s="67">
        <f t="shared" si="276"/>
        <v>0.49547173333333328</v>
      </c>
      <c r="K5925" s="39">
        <f t="shared" si="277"/>
        <v>0.6666666</v>
      </c>
      <c r="L5925" s="2" t="str">
        <f t="shared" si="278"/>
        <v>AA</v>
      </c>
      <c r="M5925" s="2" t="s">
        <v>457</v>
      </c>
      <c r="N5925" s="2" t="s">
        <v>419</v>
      </c>
      <c r="O5925" s="2" t="s">
        <v>70</v>
      </c>
    </row>
    <row r="5926" spans="1:15">
      <c r="A5926" s="38">
        <v>40137</v>
      </c>
      <c r="B5926" s="38">
        <v>47442</v>
      </c>
      <c r="C5926" s="131">
        <v>240</v>
      </c>
      <c r="D5926" s="39">
        <v>8.5600000000000009E-2</v>
      </c>
      <c r="E5926" s="39">
        <v>7.9100000000000004E-2</v>
      </c>
      <c r="F5926" s="40">
        <v>150000</v>
      </c>
      <c r="G5926" s="40">
        <v>150000</v>
      </c>
      <c r="H5926" s="40">
        <v>76370.740000000005</v>
      </c>
      <c r="I5926" s="40">
        <v>99999.99</v>
      </c>
      <c r="J5926" s="67">
        <f t="shared" si="276"/>
        <v>0.50913826666666673</v>
      </c>
      <c r="K5926" s="39">
        <f t="shared" si="277"/>
        <v>0.6666666</v>
      </c>
      <c r="L5926" s="2" t="str">
        <f t="shared" si="278"/>
        <v>AA</v>
      </c>
      <c r="M5926" s="2" t="s">
        <v>997</v>
      </c>
      <c r="N5926" s="2" t="s">
        <v>416</v>
      </c>
      <c r="O5926" s="2" t="s">
        <v>70</v>
      </c>
    </row>
    <row r="5927" spans="1:15">
      <c r="A5927" s="42">
        <v>39990</v>
      </c>
      <c r="B5927" s="42">
        <v>47295</v>
      </c>
      <c r="C5927" s="130">
        <v>240</v>
      </c>
      <c r="D5927" s="43">
        <v>8.5600000000000009E-2</v>
      </c>
      <c r="E5927" s="43">
        <v>7.9100000000000004E-2</v>
      </c>
      <c r="F5927" s="44">
        <v>150000</v>
      </c>
      <c r="G5927" s="44">
        <v>150000</v>
      </c>
      <c r="H5927" s="44">
        <v>74326.149999999994</v>
      </c>
      <c r="I5927" s="44">
        <v>99999.99</v>
      </c>
      <c r="J5927" s="68">
        <f t="shared" si="276"/>
        <v>0.49550766666666662</v>
      </c>
      <c r="K5927" s="43">
        <f t="shared" si="277"/>
        <v>0.6666666</v>
      </c>
      <c r="L5927" s="41" t="str">
        <f t="shared" si="278"/>
        <v>AA</v>
      </c>
      <c r="M5927" s="41" t="s">
        <v>489</v>
      </c>
      <c r="N5927" s="41" t="s">
        <v>415</v>
      </c>
      <c r="O5927" s="41" t="s">
        <v>70</v>
      </c>
    </row>
    <row r="5928" spans="1:15">
      <c r="A5928" s="38">
        <v>40644</v>
      </c>
      <c r="B5928" s="38">
        <v>47949</v>
      </c>
      <c r="C5928" s="131">
        <v>240</v>
      </c>
      <c r="D5928" s="39">
        <v>8.5600000000000009E-2</v>
      </c>
      <c r="E5928" s="39">
        <v>7.9100000000000004E-2</v>
      </c>
      <c r="F5928" s="40">
        <v>150000</v>
      </c>
      <c r="G5928" s="40">
        <v>150000</v>
      </c>
      <c r="H5928" s="40">
        <v>83018.490000000005</v>
      </c>
      <c r="I5928" s="40">
        <v>99999.99</v>
      </c>
      <c r="J5928" s="67">
        <f t="shared" si="276"/>
        <v>0.55345660000000008</v>
      </c>
      <c r="K5928" s="39">
        <f t="shared" si="277"/>
        <v>0.6666666</v>
      </c>
      <c r="L5928" s="2" t="str">
        <f t="shared" si="278"/>
        <v>AA</v>
      </c>
      <c r="M5928" s="2" t="s">
        <v>449</v>
      </c>
      <c r="N5928" s="2" t="s">
        <v>418</v>
      </c>
      <c r="O5928" s="2" t="s">
        <v>70</v>
      </c>
    </row>
    <row r="5929" spans="1:15">
      <c r="A5929" s="38">
        <v>40319</v>
      </c>
      <c r="B5929" s="38">
        <v>47624</v>
      </c>
      <c r="C5929" s="131">
        <v>240</v>
      </c>
      <c r="D5929" s="39">
        <v>8.5600000000000009E-2</v>
      </c>
      <c r="E5929" s="39">
        <v>7.9100000000000004E-2</v>
      </c>
      <c r="F5929" s="40">
        <v>150000</v>
      </c>
      <c r="G5929" s="40">
        <v>150000</v>
      </c>
      <c r="H5929" s="40">
        <v>53012.79</v>
      </c>
      <c r="I5929" s="40">
        <v>99999.99</v>
      </c>
      <c r="J5929" s="67">
        <f t="shared" si="276"/>
        <v>0.35341860000000003</v>
      </c>
      <c r="K5929" s="39">
        <f t="shared" si="277"/>
        <v>0.6666666</v>
      </c>
      <c r="L5929" s="2" t="str">
        <f t="shared" si="278"/>
        <v>AA</v>
      </c>
      <c r="M5929" s="2" t="s">
        <v>797</v>
      </c>
      <c r="N5929" s="2" t="s">
        <v>416</v>
      </c>
      <c r="O5929" s="2" t="s">
        <v>70</v>
      </c>
    </row>
    <row r="5930" spans="1:15">
      <c r="A5930" s="42">
        <v>40746</v>
      </c>
      <c r="B5930" s="42">
        <v>49635</v>
      </c>
      <c r="C5930" s="130">
        <v>292</v>
      </c>
      <c r="D5930" s="43">
        <v>8.5600000000000009E-2</v>
      </c>
      <c r="E5930" s="43">
        <v>7.9100000000000004E-2</v>
      </c>
      <c r="F5930" s="44">
        <v>150000</v>
      </c>
      <c r="G5930" s="44">
        <v>150000</v>
      </c>
      <c r="H5930" s="44">
        <v>87016.28</v>
      </c>
      <c r="I5930" s="44">
        <v>99999.99</v>
      </c>
      <c r="J5930" s="68">
        <f t="shared" si="276"/>
        <v>0.58010853333333334</v>
      </c>
      <c r="K5930" s="43">
        <f t="shared" si="277"/>
        <v>0.6666666</v>
      </c>
      <c r="L5930" s="41" t="str">
        <f t="shared" si="278"/>
        <v>AA</v>
      </c>
      <c r="M5930" s="41" t="s">
        <v>495</v>
      </c>
      <c r="N5930" s="41" t="s">
        <v>424</v>
      </c>
      <c r="O5930" s="41" t="s">
        <v>70</v>
      </c>
    </row>
    <row r="5931" spans="1:15">
      <c r="A5931" s="42">
        <v>40812</v>
      </c>
      <c r="B5931" s="42">
        <v>50370</v>
      </c>
      <c r="C5931" s="130">
        <v>314</v>
      </c>
      <c r="D5931" s="43">
        <v>8.5600000000000009E-2</v>
      </c>
      <c r="E5931" s="43">
        <v>7.9100000000000004E-2</v>
      </c>
      <c r="F5931" s="44">
        <v>150000</v>
      </c>
      <c r="G5931" s="44">
        <v>150000</v>
      </c>
      <c r="H5931" s="44">
        <v>88945.3</v>
      </c>
      <c r="I5931" s="44">
        <v>99999.99</v>
      </c>
      <c r="J5931" s="68">
        <f t="shared" si="276"/>
        <v>0.5929686666666667</v>
      </c>
      <c r="K5931" s="43">
        <f t="shared" si="277"/>
        <v>0.6666666</v>
      </c>
      <c r="L5931" s="41" t="str">
        <f t="shared" si="278"/>
        <v>AA</v>
      </c>
      <c r="M5931" s="41" t="s">
        <v>1197</v>
      </c>
      <c r="N5931" s="41" t="s">
        <v>416</v>
      </c>
      <c r="O5931" s="41" t="s">
        <v>70</v>
      </c>
    </row>
    <row r="5932" spans="1:15">
      <c r="A5932" s="38">
        <v>40696</v>
      </c>
      <c r="B5932" s="38">
        <v>51045</v>
      </c>
      <c r="C5932" s="131">
        <v>340</v>
      </c>
      <c r="D5932" s="39">
        <v>8.5600000000000009E-2</v>
      </c>
      <c r="E5932" s="39">
        <v>7.9100000000000004E-2</v>
      </c>
      <c r="F5932" s="40">
        <v>150000</v>
      </c>
      <c r="G5932" s="40">
        <v>150000</v>
      </c>
      <c r="H5932" s="40">
        <v>89169.69</v>
      </c>
      <c r="I5932" s="40">
        <v>99999.99</v>
      </c>
      <c r="J5932" s="67">
        <f t="shared" si="276"/>
        <v>0.59446460000000001</v>
      </c>
      <c r="K5932" s="39">
        <f t="shared" si="277"/>
        <v>0.6666666</v>
      </c>
      <c r="L5932" s="2" t="str">
        <f t="shared" si="278"/>
        <v>AA</v>
      </c>
      <c r="M5932" s="2" t="s">
        <v>531</v>
      </c>
      <c r="N5932" s="2" t="s">
        <v>423</v>
      </c>
      <c r="O5932" s="2" t="s">
        <v>70</v>
      </c>
    </row>
    <row r="5933" spans="1:15">
      <c r="A5933" s="42">
        <v>40744</v>
      </c>
      <c r="B5933" s="42">
        <v>51702</v>
      </c>
      <c r="C5933" s="130">
        <v>360</v>
      </c>
      <c r="D5933" s="43">
        <v>8.5600000000000009E-2</v>
      </c>
      <c r="E5933" s="43">
        <v>8.09E-2</v>
      </c>
      <c r="F5933" s="44">
        <v>150000</v>
      </c>
      <c r="G5933" s="44">
        <v>150000</v>
      </c>
      <c r="H5933" s="44">
        <v>89956.67</v>
      </c>
      <c r="I5933" s="44">
        <v>99999.99</v>
      </c>
      <c r="J5933" s="68">
        <f t="shared" si="276"/>
        <v>0.59971113333333337</v>
      </c>
      <c r="K5933" s="43">
        <f t="shared" si="277"/>
        <v>0.6666666</v>
      </c>
      <c r="L5933" s="41" t="str">
        <f t="shared" si="278"/>
        <v>AA</v>
      </c>
      <c r="M5933" s="41" t="s">
        <v>1240</v>
      </c>
      <c r="N5933" s="41" t="s">
        <v>427</v>
      </c>
      <c r="O5933" s="41" t="s">
        <v>70</v>
      </c>
    </row>
    <row r="5934" spans="1:15">
      <c r="A5934" s="38">
        <v>39791</v>
      </c>
      <c r="B5934" s="38">
        <v>50748</v>
      </c>
      <c r="C5934" s="131">
        <v>360</v>
      </c>
      <c r="D5934" s="39">
        <v>8.5600000000000009E-2</v>
      </c>
      <c r="E5934" s="39">
        <v>8.5600000000000009E-2</v>
      </c>
      <c r="F5934" s="40">
        <v>180000</v>
      </c>
      <c r="G5934" s="40">
        <v>180000</v>
      </c>
      <c r="H5934" s="40">
        <v>99554.95</v>
      </c>
      <c r="I5934" s="40">
        <v>119999.99</v>
      </c>
      <c r="J5934" s="67">
        <f t="shared" si="276"/>
        <v>0.55308305555555559</v>
      </c>
      <c r="K5934" s="39">
        <f t="shared" si="277"/>
        <v>0.66666661111111114</v>
      </c>
      <c r="L5934" s="2" t="str">
        <f t="shared" si="278"/>
        <v>AA</v>
      </c>
      <c r="M5934" s="2" t="s">
        <v>457</v>
      </c>
      <c r="N5934" s="2" t="s">
        <v>419</v>
      </c>
      <c r="O5934" s="2" t="s">
        <v>70</v>
      </c>
    </row>
    <row r="5935" spans="1:15">
      <c r="A5935" s="38">
        <v>40093</v>
      </c>
      <c r="B5935" s="38">
        <v>45876</v>
      </c>
      <c r="C5935" s="131">
        <v>190</v>
      </c>
      <c r="D5935" s="39">
        <v>8.5600000000000009E-2</v>
      </c>
      <c r="E5935" s="39">
        <v>7.9100000000000004E-2</v>
      </c>
      <c r="F5935" s="40">
        <v>90000</v>
      </c>
      <c r="G5935" s="40">
        <v>90000</v>
      </c>
      <c r="H5935" s="40">
        <v>47980.07</v>
      </c>
      <c r="I5935" s="40">
        <v>60000</v>
      </c>
      <c r="J5935" s="67">
        <f t="shared" si="276"/>
        <v>0.53311188888888894</v>
      </c>
      <c r="K5935" s="39">
        <f t="shared" si="277"/>
        <v>0.66666666666666663</v>
      </c>
      <c r="L5935" s="2" t="str">
        <f t="shared" si="278"/>
        <v>AA</v>
      </c>
      <c r="M5935" s="2" t="s">
        <v>564</v>
      </c>
      <c r="N5935" s="2" t="s">
        <v>417</v>
      </c>
      <c r="O5935" s="2" t="s">
        <v>70</v>
      </c>
    </row>
    <row r="5936" spans="1:15">
      <c r="A5936" s="42">
        <v>40193</v>
      </c>
      <c r="B5936" s="42">
        <v>51150</v>
      </c>
      <c r="C5936" s="130">
        <v>360</v>
      </c>
      <c r="D5936" s="43">
        <v>8.5600000000000009E-2</v>
      </c>
      <c r="E5936" s="43">
        <v>7.9100000000000004E-2</v>
      </c>
      <c r="F5936" s="44">
        <v>120000</v>
      </c>
      <c r="G5936" s="44">
        <v>120000</v>
      </c>
      <c r="H5936" s="44">
        <v>60088.17</v>
      </c>
      <c r="I5936" s="44">
        <v>80000</v>
      </c>
      <c r="J5936" s="68">
        <f t="shared" si="276"/>
        <v>0.50073475000000001</v>
      </c>
      <c r="K5936" s="43">
        <f t="shared" si="277"/>
        <v>0.66666666666666663</v>
      </c>
      <c r="L5936" s="41" t="str">
        <f t="shared" si="278"/>
        <v>AA</v>
      </c>
      <c r="M5936" s="41" t="s">
        <v>454</v>
      </c>
      <c r="N5936" s="41" t="s">
        <v>416</v>
      </c>
      <c r="O5936" s="41" t="s">
        <v>70</v>
      </c>
    </row>
    <row r="5937" spans="1:15">
      <c r="A5937" s="38">
        <v>40491</v>
      </c>
      <c r="B5937" s="38">
        <v>51449</v>
      </c>
      <c r="C5937" s="131">
        <v>360</v>
      </c>
      <c r="D5937" s="39">
        <v>8.5600000000000009E-2</v>
      </c>
      <c r="E5937" s="39">
        <v>8.5600000000000009E-2</v>
      </c>
      <c r="F5937" s="40">
        <v>135000</v>
      </c>
      <c r="G5937" s="40">
        <v>135000</v>
      </c>
      <c r="H5937" s="40">
        <v>81280.460000000006</v>
      </c>
      <c r="I5937" s="40">
        <v>90000</v>
      </c>
      <c r="J5937" s="67">
        <f t="shared" si="276"/>
        <v>0.60207748148148155</v>
      </c>
      <c r="K5937" s="39">
        <f t="shared" si="277"/>
        <v>0.66666666666666663</v>
      </c>
      <c r="L5937" s="2" t="str">
        <f t="shared" si="278"/>
        <v>AA</v>
      </c>
      <c r="M5937" s="2" t="s">
        <v>922</v>
      </c>
      <c r="N5937" s="2" t="s">
        <v>417</v>
      </c>
      <c r="O5937" s="2" t="s">
        <v>70</v>
      </c>
    </row>
    <row r="5938" spans="1:15">
      <c r="A5938" s="38">
        <v>40401</v>
      </c>
      <c r="B5938" s="38">
        <v>48924</v>
      </c>
      <c r="C5938" s="131">
        <v>280</v>
      </c>
      <c r="D5938" s="39">
        <v>8.5600000000000009E-2</v>
      </c>
      <c r="E5938" s="39">
        <v>8.09E-2</v>
      </c>
      <c r="F5938" s="40">
        <v>79495.72</v>
      </c>
      <c r="G5938" s="40">
        <v>79495.72</v>
      </c>
      <c r="H5938" s="40">
        <v>44203.98</v>
      </c>
      <c r="I5938" s="40">
        <v>52999.99</v>
      </c>
      <c r="J5938" s="67">
        <f t="shared" si="276"/>
        <v>0.55605484169462205</v>
      </c>
      <c r="K5938" s="39">
        <f t="shared" si="277"/>
        <v>0.66670243379140404</v>
      </c>
      <c r="L5938" s="2" t="str">
        <f t="shared" si="278"/>
        <v>AA</v>
      </c>
      <c r="M5938" s="2" t="s">
        <v>780</v>
      </c>
      <c r="N5938" s="2" t="s">
        <v>424</v>
      </c>
      <c r="O5938" s="2" t="s">
        <v>70</v>
      </c>
    </row>
    <row r="5939" spans="1:15">
      <c r="A5939" s="38">
        <v>40816</v>
      </c>
      <c r="B5939" s="38">
        <v>46295</v>
      </c>
      <c r="C5939" s="131">
        <v>180</v>
      </c>
      <c r="D5939" s="39">
        <v>8.5600000000000009E-2</v>
      </c>
      <c r="E5939" s="39">
        <v>7.9100000000000004E-2</v>
      </c>
      <c r="F5939" s="40">
        <v>127000</v>
      </c>
      <c r="G5939" s="40">
        <v>127000</v>
      </c>
      <c r="H5939" s="40">
        <v>66974.98</v>
      </c>
      <c r="I5939" s="40">
        <v>84683.88</v>
      </c>
      <c r="J5939" s="67">
        <f t="shared" si="276"/>
        <v>0.52736204724409441</v>
      </c>
      <c r="K5939" s="39">
        <f t="shared" si="277"/>
        <v>0.66680220472440943</v>
      </c>
      <c r="L5939" s="2" t="str">
        <f t="shared" si="278"/>
        <v>AA</v>
      </c>
      <c r="M5939" s="2" t="s">
        <v>470</v>
      </c>
      <c r="N5939" s="2" t="s">
        <v>424</v>
      </c>
      <c r="O5939" s="2" t="s">
        <v>70</v>
      </c>
    </row>
    <row r="5940" spans="1:15">
      <c r="A5940" s="42">
        <v>40191</v>
      </c>
      <c r="B5940" s="42">
        <v>45670</v>
      </c>
      <c r="C5940" s="130">
        <v>180</v>
      </c>
      <c r="D5940" s="43">
        <v>8.5600000000000009E-2</v>
      </c>
      <c r="E5940" s="43">
        <v>7.9100000000000004E-2</v>
      </c>
      <c r="F5940" s="44">
        <v>95000</v>
      </c>
      <c r="G5940" s="44">
        <v>95000</v>
      </c>
      <c r="H5940" s="44">
        <v>43407.16</v>
      </c>
      <c r="I5940" s="44">
        <v>63346.38</v>
      </c>
      <c r="J5940" s="68">
        <f t="shared" si="276"/>
        <v>0.45691747368421054</v>
      </c>
      <c r="K5940" s="43">
        <f t="shared" si="277"/>
        <v>0.66680399999999995</v>
      </c>
      <c r="L5940" s="41" t="str">
        <f t="shared" si="278"/>
        <v>AA</v>
      </c>
      <c r="M5940" s="41" t="s">
        <v>657</v>
      </c>
      <c r="N5940" s="41" t="s">
        <v>419</v>
      </c>
      <c r="O5940" s="41" t="s">
        <v>70</v>
      </c>
    </row>
    <row r="5941" spans="1:15">
      <c r="A5941" s="38">
        <v>40123</v>
      </c>
      <c r="B5941" s="38">
        <v>51080</v>
      </c>
      <c r="C5941" s="131">
        <v>360</v>
      </c>
      <c r="D5941" s="39">
        <v>8.5600000000000009E-2</v>
      </c>
      <c r="E5941" s="39">
        <v>7.9100000000000004E-2</v>
      </c>
      <c r="F5941" s="40">
        <v>116000</v>
      </c>
      <c r="G5941" s="40">
        <v>116000</v>
      </c>
      <c r="H5941" s="40">
        <v>70921.83</v>
      </c>
      <c r="I5941" s="40">
        <v>77360</v>
      </c>
      <c r="J5941" s="67">
        <f t="shared" si="276"/>
        <v>0.61139508620689653</v>
      </c>
      <c r="K5941" s="39">
        <f t="shared" si="277"/>
        <v>0.66689655172413798</v>
      </c>
      <c r="L5941" s="2" t="str">
        <f t="shared" si="278"/>
        <v>AA</v>
      </c>
      <c r="M5941" s="2" t="s">
        <v>495</v>
      </c>
      <c r="N5941" s="2" t="s">
        <v>424</v>
      </c>
      <c r="O5941" s="2" t="s">
        <v>70</v>
      </c>
    </row>
    <row r="5942" spans="1:15">
      <c r="A5942" s="42">
        <v>40541</v>
      </c>
      <c r="B5942" s="42">
        <v>51499</v>
      </c>
      <c r="C5942" s="130">
        <v>360</v>
      </c>
      <c r="D5942" s="43">
        <v>8.5600000000000009E-2</v>
      </c>
      <c r="E5942" s="43">
        <v>8.5600000000000009E-2</v>
      </c>
      <c r="F5942" s="44">
        <v>105077.31</v>
      </c>
      <c r="G5942" s="44">
        <v>105077.31</v>
      </c>
      <c r="H5942" s="44">
        <v>63954.28</v>
      </c>
      <c r="I5942" s="44">
        <v>70077.31</v>
      </c>
      <c r="J5942" s="68">
        <f t="shared" si="276"/>
        <v>0.60864024783276238</v>
      </c>
      <c r="K5942" s="43">
        <f t="shared" si="277"/>
        <v>0.66691191466549726</v>
      </c>
      <c r="L5942" s="41" t="str">
        <f t="shared" si="278"/>
        <v>AA</v>
      </c>
      <c r="M5942" s="41" t="s">
        <v>1270</v>
      </c>
      <c r="N5942" s="41" t="s">
        <v>422</v>
      </c>
      <c r="O5942" s="41" t="s">
        <v>70</v>
      </c>
    </row>
    <row r="5943" spans="1:15">
      <c r="A5943" s="38">
        <v>40571</v>
      </c>
      <c r="B5943" s="38">
        <v>49946</v>
      </c>
      <c r="C5943" s="131">
        <v>308</v>
      </c>
      <c r="D5943" s="39">
        <v>8.5600000000000009E-2</v>
      </c>
      <c r="E5943" s="39">
        <v>8.5600000000000009E-2</v>
      </c>
      <c r="F5943" s="40">
        <v>125000</v>
      </c>
      <c r="G5943" s="40">
        <v>125000</v>
      </c>
      <c r="H5943" s="40">
        <v>72054.42</v>
      </c>
      <c r="I5943" s="40">
        <v>83365.009999999995</v>
      </c>
      <c r="J5943" s="67">
        <f t="shared" si="276"/>
        <v>0.57643535999999995</v>
      </c>
      <c r="K5943" s="39">
        <f t="shared" si="277"/>
        <v>0.66692007999999992</v>
      </c>
      <c r="L5943" s="2" t="str">
        <f t="shared" si="278"/>
        <v>AA</v>
      </c>
      <c r="M5943" s="2" t="s">
        <v>555</v>
      </c>
      <c r="N5943" s="2" t="s">
        <v>434</v>
      </c>
      <c r="O5943" s="2" t="s">
        <v>70</v>
      </c>
    </row>
    <row r="5944" spans="1:15">
      <c r="A5944" s="42">
        <v>40151</v>
      </c>
      <c r="B5944" s="42">
        <v>51108</v>
      </c>
      <c r="C5944" s="130">
        <v>360</v>
      </c>
      <c r="D5944" s="43">
        <v>8.5600000000000009E-2</v>
      </c>
      <c r="E5944" s="43">
        <v>7.9100000000000004E-2</v>
      </c>
      <c r="F5944" s="44">
        <v>149891.20000000001</v>
      </c>
      <c r="G5944" s="44">
        <v>149891.20000000001</v>
      </c>
      <c r="H5944" s="44">
        <v>56703.96</v>
      </c>
      <c r="I5944" s="44">
        <v>99999.99</v>
      </c>
      <c r="J5944" s="68">
        <f t="shared" si="276"/>
        <v>0.37830079417604234</v>
      </c>
      <c r="K5944" s="43">
        <f t="shared" si="277"/>
        <v>0.66715050650071517</v>
      </c>
      <c r="L5944" s="41" t="str">
        <f t="shared" si="278"/>
        <v>AA</v>
      </c>
      <c r="M5944" s="41" t="s">
        <v>830</v>
      </c>
      <c r="N5944" s="41" t="s">
        <v>437</v>
      </c>
      <c r="O5944" s="41" t="s">
        <v>70</v>
      </c>
    </row>
    <row r="5945" spans="1:15">
      <c r="A5945" s="38">
        <v>40534</v>
      </c>
      <c r="B5945" s="38">
        <v>51492</v>
      </c>
      <c r="C5945" s="131">
        <v>360</v>
      </c>
      <c r="D5945" s="39">
        <v>8.5600000000000009E-2</v>
      </c>
      <c r="E5945" s="39">
        <v>7.9100000000000004E-2</v>
      </c>
      <c r="F5945" s="40">
        <v>140899.5</v>
      </c>
      <c r="G5945" s="40">
        <v>140899.5</v>
      </c>
      <c r="H5945" s="40">
        <v>83237.98</v>
      </c>
      <c r="I5945" s="40">
        <v>94049.99</v>
      </c>
      <c r="J5945" s="67">
        <f t="shared" si="276"/>
        <v>0.59076135827309528</v>
      </c>
      <c r="K5945" s="39">
        <f t="shared" si="277"/>
        <v>0.66749697479409087</v>
      </c>
      <c r="L5945" s="2" t="str">
        <f t="shared" si="278"/>
        <v>AA</v>
      </c>
      <c r="M5945" s="2" t="s">
        <v>773</v>
      </c>
      <c r="N5945" s="2" t="s">
        <v>431</v>
      </c>
      <c r="O5945" s="2" t="s">
        <v>70</v>
      </c>
    </row>
    <row r="5946" spans="1:15">
      <c r="A5946" s="38">
        <v>40354</v>
      </c>
      <c r="B5946" s="38">
        <v>47659</v>
      </c>
      <c r="C5946" s="131">
        <v>240</v>
      </c>
      <c r="D5946" s="39">
        <v>8.5600000000000009E-2</v>
      </c>
      <c r="E5946" s="39">
        <v>7.9100000000000004E-2</v>
      </c>
      <c r="F5946" s="40">
        <v>128825</v>
      </c>
      <c r="G5946" s="40">
        <v>128825</v>
      </c>
      <c r="H5946" s="40">
        <v>76210.7</v>
      </c>
      <c r="I5946" s="40">
        <v>86000</v>
      </c>
      <c r="J5946" s="67">
        <f t="shared" si="276"/>
        <v>0.59158315544343099</v>
      </c>
      <c r="K5946" s="39">
        <f t="shared" si="277"/>
        <v>0.66757228798758006</v>
      </c>
      <c r="L5946" s="2" t="str">
        <f t="shared" si="278"/>
        <v>AA</v>
      </c>
      <c r="M5946" s="2" t="s">
        <v>665</v>
      </c>
      <c r="N5946" s="2" t="s">
        <v>417</v>
      </c>
      <c r="O5946" s="2" t="s">
        <v>70</v>
      </c>
    </row>
    <row r="5947" spans="1:15">
      <c r="A5947" s="38">
        <v>40290</v>
      </c>
      <c r="B5947" s="38">
        <v>47595</v>
      </c>
      <c r="C5947" s="131">
        <v>240</v>
      </c>
      <c r="D5947" s="39">
        <v>8.5600000000000009E-2</v>
      </c>
      <c r="E5947" s="39">
        <v>8.09E-2</v>
      </c>
      <c r="F5947" s="40">
        <v>95760</v>
      </c>
      <c r="G5947" s="40">
        <v>95760</v>
      </c>
      <c r="H5947" s="40">
        <v>50200.45</v>
      </c>
      <c r="I5947" s="40">
        <v>63999.99</v>
      </c>
      <c r="J5947" s="67">
        <f t="shared" si="276"/>
        <v>0.52423193400167079</v>
      </c>
      <c r="K5947" s="39">
        <f t="shared" si="277"/>
        <v>0.66833740601503755</v>
      </c>
      <c r="L5947" s="2" t="str">
        <f t="shared" si="278"/>
        <v>AA</v>
      </c>
      <c r="M5947" s="2" t="s">
        <v>635</v>
      </c>
      <c r="N5947" s="2" t="s">
        <v>427</v>
      </c>
      <c r="O5947" s="2" t="s">
        <v>70</v>
      </c>
    </row>
    <row r="5948" spans="1:15">
      <c r="A5948" s="38">
        <v>40385</v>
      </c>
      <c r="B5948" s="38">
        <v>49516</v>
      </c>
      <c r="C5948" s="131">
        <v>300</v>
      </c>
      <c r="D5948" s="39">
        <v>8.5600000000000009E-2</v>
      </c>
      <c r="E5948" s="39">
        <v>8.5600000000000009E-2</v>
      </c>
      <c r="F5948" s="40">
        <v>70000</v>
      </c>
      <c r="G5948" s="40">
        <v>70000</v>
      </c>
      <c r="H5948" s="40">
        <v>41505.440000000002</v>
      </c>
      <c r="I5948" s="40">
        <v>46800</v>
      </c>
      <c r="J5948" s="67">
        <f t="shared" si="276"/>
        <v>0.59293485714285721</v>
      </c>
      <c r="K5948" s="39">
        <f t="shared" si="277"/>
        <v>0.66857142857142859</v>
      </c>
      <c r="L5948" s="2" t="str">
        <f t="shared" si="278"/>
        <v>AA</v>
      </c>
      <c r="M5948" s="2" t="s">
        <v>555</v>
      </c>
      <c r="N5948" s="2" t="s">
        <v>434</v>
      </c>
      <c r="O5948" s="2" t="s">
        <v>70</v>
      </c>
    </row>
    <row r="5949" spans="1:15">
      <c r="A5949" s="42">
        <v>40718</v>
      </c>
      <c r="B5949" s="42">
        <v>49850</v>
      </c>
      <c r="C5949" s="130">
        <v>300</v>
      </c>
      <c r="D5949" s="43">
        <v>8.5600000000000009E-2</v>
      </c>
      <c r="E5949" s="43">
        <v>7.9100000000000004E-2</v>
      </c>
      <c r="F5949" s="44">
        <v>118072</v>
      </c>
      <c r="G5949" s="44">
        <v>118072</v>
      </c>
      <c r="H5949" s="44">
        <v>76230.13</v>
      </c>
      <c r="I5949" s="44">
        <v>78940</v>
      </c>
      <c r="J5949" s="68">
        <f t="shared" si="276"/>
        <v>0.6456241107121079</v>
      </c>
      <c r="K5949" s="43">
        <f t="shared" si="277"/>
        <v>0.66857510671454701</v>
      </c>
      <c r="L5949" s="41" t="str">
        <f t="shared" si="278"/>
        <v>AA</v>
      </c>
      <c r="M5949" s="41" t="s">
        <v>1534</v>
      </c>
      <c r="N5949" s="41" t="s">
        <v>417</v>
      </c>
      <c r="O5949" s="41" t="s">
        <v>70</v>
      </c>
    </row>
    <row r="5950" spans="1:15">
      <c r="A5950" s="38">
        <v>40129</v>
      </c>
      <c r="B5950" s="38">
        <v>51086</v>
      </c>
      <c r="C5950" s="131">
        <v>360</v>
      </c>
      <c r="D5950" s="39">
        <v>8.5600000000000009E-2</v>
      </c>
      <c r="E5950" s="39">
        <v>7.9100000000000004E-2</v>
      </c>
      <c r="F5950" s="40">
        <v>130000</v>
      </c>
      <c r="G5950" s="40">
        <v>130000</v>
      </c>
      <c r="H5950" s="40">
        <v>74251.5</v>
      </c>
      <c r="I5950" s="40">
        <v>86953.58</v>
      </c>
      <c r="J5950" s="67">
        <f t="shared" si="276"/>
        <v>0.57116538461538457</v>
      </c>
      <c r="K5950" s="39">
        <f t="shared" si="277"/>
        <v>0.66887369230769234</v>
      </c>
      <c r="L5950" s="2" t="str">
        <f t="shared" si="278"/>
        <v>AA</v>
      </c>
      <c r="M5950" s="2" t="s">
        <v>618</v>
      </c>
      <c r="N5950" s="2" t="s">
        <v>422</v>
      </c>
      <c r="O5950" s="2" t="s">
        <v>70</v>
      </c>
    </row>
    <row r="5951" spans="1:15">
      <c r="A5951" s="38">
        <v>40193</v>
      </c>
      <c r="B5951" s="38">
        <v>51150</v>
      </c>
      <c r="C5951" s="131">
        <v>360</v>
      </c>
      <c r="D5951" s="39">
        <v>8.5600000000000009E-2</v>
      </c>
      <c r="E5951" s="39">
        <v>7.9100000000000004E-2</v>
      </c>
      <c r="F5951" s="40">
        <v>145000</v>
      </c>
      <c r="G5951" s="40">
        <v>145000</v>
      </c>
      <c r="H5951" s="40">
        <v>65643.28</v>
      </c>
      <c r="I5951" s="40">
        <v>96999.99</v>
      </c>
      <c r="J5951" s="67">
        <f t="shared" si="276"/>
        <v>0.45271227586206897</v>
      </c>
      <c r="K5951" s="39">
        <f t="shared" si="277"/>
        <v>0.66896544827586213</v>
      </c>
      <c r="L5951" s="2" t="str">
        <f t="shared" si="278"/>
        <v>AA</v>
      </c>
      <c r="M5951" s="2" t="s">
        <v>466</v>
      </c>
      <c r="N5951" s="2" t="s">
        <v>421</v>
      </c>
      <c r="O5951" s="2" t="s">
        <v>70</v>
      </c>
    </row>
    <row r="5952" spans="1:15">
      <c r="A5952" s="38">
        <v>40505</v>
      </c>
      <c r="B5952" s="38">
        <v>47810</v>
      </c>
      <c r="C5952" s="131">
        <v>240</v>
      </c>
      <c r="D5952" s="39">
        <v>8.5600000000000009E-2</v>
      </c>
      <c r="E5952" s="39">
        <v>7.9100000000000004E-2</v>
      </c>
      <c r="F5952" s="40">
        <v>150000</v>
      </c>
      <c r="G5952" s="40">
        <v>150000</v>
      </c>
      <c r="H5952" s="40">
        <v>50235.99</v>
      </c>
      <c r="I5952" s="40">
        <v>100388.86</v>
      </c>
      <c r="J5952" s="67">
        <f t="shared" si="276"/>
        <v>0.3349066</v>
      </c>
      <c r="K5952" s="39">
        <f t="shared" si="277"/>
        <v>0.66925906666666668</v>
      </c>
      <c r="L5952" s="2" t="str">
        <f t="shared" si="278"/>
        <v>AA</v>
      </c>
      <c r="M5952" s="2" t="s">
        <v>665</v>
      </c>
      <c r="N5952" s="2" t="s">
        <v>417</v>
      </c>
      <c r="O5952" s="2" t="s">
        <v>70</v>
      </c>
    </row>
    <row r="5953" spans="1:15">
      <c r="A5953" s="38">
        <v>40070</v>
      </c>
      <c r="B5953" s="38">
        <v>47375</v>
      </c>
      <c r="C5953" s="131">
        <v>240</v>
      </c>
      <c r="D5953" s="39">
        <v>8.5600000000000009E-2</v>
      </c>
      <c r="E5953" s="39">
        <v>7.9100000000000004E-2</v>
      </c>
      <c r="F5953" s="40">
        <v>127000</v>
      </c>
      <c r="G5953" s="40">
        <v>127000</v>
      </c>
      <c r="H5953" s="40">
        <v>64214.27</v>
      </c>
      <c r="I5953" s="40">
        <v>84999.99</v>
      </c>
      <c r="J5953" s="67">
        <f t="shared" si="276"/>
        <v>0.50562417322834641</v>
      </c>
      <c r="K5953" s="39">
        <f t="shared" si="277"/>
        <v>0.66929125984251969</v>
      </c>
      <c r="L5953" s="2" t="str">
        <f t="shared" si="278"/>
        <v>AA</v>
      </c>
      <c r="M5953" s="2" t="s">
        <v>462</v>
      </c>
      <c r="N5953" s="2" t="s">
        <v>419</v>
      </c>
      <c r="O5953" s="2" t="s">
        <v>70</v>
      </c>
    </row>
    <row r="5954" spans="1:15">
      <c r="A5954" s="42">
        <v>40585</v>
      </c>
      <c r="B5954" s="42">
        <v>47890</v>
      </c>
      <c r="C5954" s="130">
        <v>240</v>
      </c>
      <c r="D5954" s="43">
        <v>8.5600000000000009E-2</v>
      </c>
      <c r="E5954" s="43">
        <v>8.09E-2</v>
      </c>
      <c r="F5954" s="44">
        <v>150000</v>
      </c>
      <c r="G5954" s="44">
        <v>150000</v>
      </c>
      <c r="H5954" s="44">
        <v>82619.63</v>
      </c>
      <c r="I5954" s="44">
        <v>100417.52</v>
      </c>
      <c r="J5954" s="68">
        <f t="shared" si="276"/>
        <v>0.55079753333333337</v>
      </c>
      <c r="K5954" s="43">
        <f t="shared" si="277"/>
        <v>0.66945013333333336</v>
      </c>
      <c r="L5954" s="41" t="str">
        <f t="shared" si="278"/>
        <v>AA</v>
      </c>
      <c r="M5954" s="41" t="s">
        <v>675</v>
      </c>
      <c r="N5954" s="41" t="s">
        <v>421</v>
      </c>
      <c r="O5954" s="41" t="s">
        <v>70</v>
      </c>
    </row>
    <row r="5955" spans="1:15">
      <c r="A5955" s="42">
        <v>40472</v>
      </c>
      <c r="B5955" s="42">
        <v>51430</v>
      </c>
      <c r="C5955" s="130">
        <v>360</v>
      </c>
      <c r="D5955" s="43">
        <v>8.5600000000000009E-2</v>
      </c>
      <c r="E5955" s="43">
        <v>7.9100000000000004E-2</v>
      </c>
      <c r="F5955" s="44">
        <v>137700</v>
      </c>
      <c r="G5955" s="44">
        <v>137700</v>
      </c>
      <c r="H5955" s="44">
        <v>81246.179999999993</v>
      </c>
      <c r="I5955" s="44">
        <v>92199.99</v>
      </c>
      <c r="J5955" s="68">
        <f t="shared" ref="J5955:J6018" si="279">H5955/G5955</f>
        <v>0.59002309368191719</v>
      </c>
      <c r="K5955" s="43">
        <f t="shared" ref="K5955:K6018" si="280">I5955/G5955</f>
        <v>0.6695714596949891</v>
      </c>
      <c r="L5955" s="41" t="str">
        <f t="shared" ref="L5955:L6018" si="281">IF(J5955&lt;=65%,"AA",IF(J5955&lt;=75%,"A",IF(J5955&lt;=85%,"B","C")))</f>
        <v>AA</v>
      </c>
      <c r="M5955" s="41" t="s">
        <v>475</v>
      </c>
      <c r="N5955" s="41" t="s">
        <v>427</v>
      </c>
      <c r="O5955" s="41" t="s">
        <v>70</v>
      </c>
    </row>
    <row r="5956" spans="1:15">
      <c r="A5956" s="42">
        <v>39979</v>
      </c>
      <c r="B5956" s="42">
        <v>46310</v>
      </c>
      <c r="C5956" s="130">
        <v>208</v>
      </c>
      <c r="D5956" s="43">
        <v>8.5600000000000009E-2</v>
      </c>
      <c r="E5956" s="43">
        <v>8.5600000000000009E-2</v>
      </c>
      <c r="F5956" s="44">
        <v>101123.77</v>
      </c>
      <c r="G5956" s="44">
        <v>101123.77</v>
      </c>
      <c r="H5956" s="44">
        <v>52973.52</v>
      </c>
      <c r="I5956" s="44">
        <v>67732.12</v>
      </c>
      <c r="J5956" s="68">
        <f t="shared" si="279"/>
        <v>0.52384834940390368</v>
      </c>
      <c r="K5956" s="43">
        <f t="shared" si="280"/>
        <v>0.66979425312169427</v>
      </c>
      <c r="L5956" s="41" t="str">
        <f t="shared" si="281"/>
        <v>AA</v>
      </c>
      <c r="M5956" s="41" t="s">
        <v>1429</v>
      </c>
      <c r="N5956" s="41" t="s">
        <v>424</v>
      </c>
      <c r="O5956" s="41" t="s">
        <v>70</v>
      </c>
    </row>
    <row r="5957" spans="1:15">
      <c r="A5957" s="42">
        <v>40521</v>
      </c>
      <c r="B5957" s="42">
        <v>49896</v>
      </c>
      <c r="C5957" s="130">
        <v>308</v>
      </c>
      <c r="D5957" s="43">
        <v>8.5600000000000009E-2</v>
      </c>
      <c r="E5957" s="43">
        <v>8.09E-2</v>
      </c>
      <c r="F5957" s="44">
        <v>147000</v>
      </c>
      <c r="G5957" s="44">
        <v>147000</v>
      </c>
      <c r="H5957" s="44">
        <v>86848.45</v>
      </c>
      <c r="I5957" s="44">
        <v>98500</v>
      </c>
      <c r="J5957" s="68">
        <f t="shared" si="279"/>
        <v>0.59080578231292513</v>
      </c>
      <c r="K5957" s="43">
        <f t="shared" si="280"/>
        <v>0.67006802721088432</v>
      </c>
      <c r="L5957" s="41" t="str">
        <f t="shared" si="281"/>
        <v>AA</v>
      </c>
      <c r="M5957" s="41" t="s">
        <v>1343</v>
      </c>
      <c r="N5957" s="41" t="s">
        <v>427</v>
      </c>
      <c r="O5957" s="41" t="s">
        <v>70</v>
      </c>
    </row>
    <row r="5958" spans="1:15">
      <c r="A5958" s="38">
        <v>40549</v>
      </c>
      <c r="B5958" s="38">
        <v>51507</v>
      </c>
      <c r="C5958" s="131">
        <v>360</v>
      </c>
      <c r="D5958" s="39">
        <v>8.5600000000000009E-2</v>
      </c>
      <c r="E5958" s="39">
        <v>7.9100000000000004E-2</v>
      </c>
      <c r="F5958" s="40">
        <v>100000</v>
      </c>
      <c r="G5958" s="40">
        <v>100000</v>
      </c>
      <c r="H5958" s="40">
        <v>59569.04</v>
      </c>
      <c r="I5958" s="40">
        <v>67045.77</v>
      </c>
      <c r="J5958" s="67">
        <f t="shared" si="279"/>
        <v>0.59569039999999995</v>
      </c>
      <c r="K5958" s="39">
        <f t="shared" si="280"/>
        <v>0.67045770000000005</v>
      </c>
      <c r="L5958" s="2" t="str">
        <f t="shared" si="281"/>
        <v>AA</v>
      </c>
      <c r="M5958" s="2" t="s">
        <v>526</v>
      </c>
      <c r="N5958" s="2" t="s">
        <v>428</v>
      </c>
      <c r="O5958" s="2" t="s">
        <v>70</v>
      </c>
    </row>
    <row r="5959" spans="1:15">
      <c r="A5959" s="42">
        <v>40367</v>
      </c>
      <c r="B5959" s="42">
        <v>51325</v>
      </c>
      <c r="C5959" s="130">
        <v>360</v>
      </c>
      <c r="D5959" s="43">
        <v>8.5600000000000009E-2</v>
      </c>
      <c r="E5959" s="43">
        <v>7.9100000000000004E-2</v>
      </c>
      <c r="F5959" s="44">
        <v>84750</v>
      </c>
      <c r="G5959" s="44">
        <v>84750</v>
      </c>
      <c r="H5959" s="44">
        <v>40909.24</v>
      </c>
      <c r="I5959" s="44">
        <v>56858.82</v>
      </c>
      <c r="J5959" s="68">
        <f t="shared" si="279"/>
        <v>0.4827048967551622</v>
      </c>
      <c r="K5959" s="43">
        <f t="shared" si="280"/>
        <v>0.67090053097345137</v>
      </c>
      <c r="L5959" s="41" t="str">
        <f t="shared" si="281"/>
        <v>AA</v>
      </c>
      <c r="M5959" s="41" t="s">
        <v>631</v>
      </c>
      <c r="N5959" s="41" t="s">
        <v>424</v>
      </c>
      <c r="O5959" s="41" t="s">
        <v>70</v>
      </c>
    </row>
    <row r="5960" spans="1:15">
      <c r="A5960" s="42">
        <v>40182</v>
      </c>
      <c r="B5960" s="42">
        <v>43377</v>
      </c>
      <c r="C5960" s="130">
        <v>105</v>
      </c>
      <c r="D5960" s="43">
        <v>8.5600000000000009E-2</v>
      </c>
      <c r="E5960" s="43">
        <v>7.9100000000000004E-2</v>
      </c>
      <c r="F5960" s="44">
        <v>148483.4</v>
      </c>
      <c r="G5960" s="44">
        <v>148483.4</v>
      </c>
      <c r="H5960" s="44">
        <v>57739.47</v>
      </c>
      <c r="I5960" s="44">
        <v>99620.03</v>
      </c>
      <c r="J5960" s="68">
        <f t="shared" si="279"/>
        <v>0.38886144848515053</v>
      </c>
      <c r="K5960" s="43">
        <f t="shared" si="280"/>
        <v>0.67091695098576676</v>
      </c>
      <c r="L5960" s="41" t="str">
        <f t="shared" si="281"/>
        <v>AA</v>
      </c>
      <c r="M5960" s="41" t="s">
        <v>770</v>
      </c>
      <c r="N5960" s="41" t="s">
        <v>424</v>
      </c>
      <c r="O5960" s="41" t="s">
        <v>70</v>
      </c>
    </row>
    <row r="5961" spans="1:15">
      <c r="A5961" s="38">
        <v>40581</v>
      </c>
      <c r="B5961" s="38">
        <v>45664</v>
      </c>
      <c r="C5961" s="131">
        <v>167</v>
      </c>
      <c r="D5961" s="39">
        <v>8.5600000000000009E-2</v>
      </c>
      <c r="E5961" s="39">
        <v>7.9100000000000004E-2</v>
      </c>
      <c r="F5961" s="40">
        <v>150000</v>
      </c>
      <c r="G5961" s="40">
        <v>150000</v>
      </c>
      <c r="H5961" s="40">
        <v>69897.919999999998</v>
      </c>
      <c r="I5961" s="40">
        <v>100644.93</v>
      </c>
      <c r="J5961" s="67">
        <f t="shared" si="279"/>
        <v>0.46598613333333333</v>
      </c>
      <c r="K5961" s="39">
        <f t="shared" si="280"/>
        <v>0.67096619999999996</v>
      </c>
      <c r="L5961" s="2" t="str">
        <f t="shared" si="281"/>
        <v>AA</v>
      </c>
      <c r="M5961" s="2" t="s">
        <v>463</v>
      </c>
      <c r="N5961" s="2" t="s">
        <v>422</v>
      </c>
      <c r="O5961" s="2" t="s">
        <v>70</v>
      </c>
    </row>
    <row r="5962" spans="1:15">
      <c r="A5962" s="38">
        <v>40847</v>
      </c>
      <c r="B5962" s="38">
        <v>49979</v>
      </c>
      <c r="C5962" s="131">
        <v>300</v>
      </c>
      <c r="D5962" s="39">
        <v>8.5600000000000009E-2</v>
      </c>
      <c r="E5962" s="39">
        <v>7.9100000000000004E-2</v>
      </c>
      <c r="F5962" s="40">
        <v>149000</v>
      </c>
      <c r="G5962" s="40">
        <v>149000</v>
      </c>
      <c r="H5962" s="40">
        <v>88551.47</v>
      </c>
      <c r="I5962" s="40">
        <v>99999.99</v>
      </c>
      <c r="J5962" s="67">
        <f t="shared" si="279"/>
        <v>0.5943051677852349</v>
      </c>
      <c r="K5962" s="39">
        <f t="shared" si="280"/>
        <v>0.67114087248322152</v>
      </c>
      <c r="L5962" s="2" t="str">
        <f t="shared" si="281"/>
        <v>AA</v>
      </c>
      <c r="M5962" s="2" t="s">
        <v>690</v>
      </c>
      <c r="N5962" s="2" t="s">
        <v>417</v>
      </c>
      <c r="O5962" s="2" t="s">
        <v>70</v>
      </c>
    </row>
    <row r="5963" spans="1:15">
      <c r="A5963" s="42">
        <v>40844</v>
      </c>
      <c r="B5963" s="42">
        <v>51802</v>
      </c>
      <c r="C5963" s="130">
        <v>360</v>
      </c>
      <c r="D5963" s="43">
        <v>8.5600000000000009E-2</v>
      </c>
      <c r="E5963" s="43">
        <v>7.9100000000000004E-2</v>
      </c>
      <c r="F5963" s="44">
        <v>149000</v>
      </c>
      <c r="G5963" s="44">
        <v>149000</v>
      </c>
      <c r="H5963" s="44">
        <v>90430.080000000002</v>
      </c>
      <c r="I5963" s="44">
        <v>99999.99</v>
      </c>
      <c r="J5963" s="68">
        <f t="shared" si="279"/>
        <v>0.60691328859060401</v>
      </c>
      <c r="K5963" s="43">
        <f t="shared" si="280"/>
        <v>0.67114087248322152</v>
      </c>
      <c r="L5963" s="41" t="str">
        <f t="shared" si="281"/>
        <v>AA</v>
      </c>
      <c r="M5963" s="41" t="s">
        <v>482</v>
      </c>
      <c r="N5963" s="41" t="s">
        <v>422</v>
      </c>
      <c r="O5963" s="41" t="s">
        <v>70</v>
      </c>
    </row>
    <row r="5964" spans="1:15">
      <c r="A5964" s="38">
        <v>40413</v>
      </c>
      <c r="B5964" s="38">
        <v>49788</v>
      </c>
      <c r="C5964" s="131">
        <v>308</v>
      </c>
      <c r="D5964" s="39">
        <v>8.5600000000000009E-2</v>
      </c>
      <c r="E5964" s="39">
        <v>8.5600000000000009E-2</v>
      </c>
      <c r="F5964" s="40">
        <v>130000</v>
      </c>
      <c r="G5964" s="40">
        <v>130000</v>
      </c>
      <c r="H5964" s="40">
        <v>74273.5</v>
      </c>
      <c r="I5964" s="40">
        <v>87299.99</v>
      </c>
      <c r="J5964" s="67">
        <f t="shared" si="279"/>
        <v>0.57133461538461539</v>
      </c>
      <c r="K5964" s="39">
        <f t="shared" si="280"/>
        <v>0.67153838461538462</v>
      </c>
      <c r="L5964" s="2" t="str">
        <f t="shared" si="281"/>
        <v>AA</v>
      </c>
      <c r="M5964" s="2" t="s">
        <v>480</v>
      </c>
      <c r="N5964" s="2" t="s">
        <v>419</v>
      </c>
      <c r="O5964" s="2" t="s">
        <v>70</v>
      </c>
    </row>
    <row r="5965" spans="1:15">
      <c r="A5965" s="42">
        <v>39906</v>
      </c>
      <c r="B5965" s="42">
        <v>47211</v>
      </c>
      <c r="C5965" s="130">
        <v>240</v>
      </c>
      <c r="D5965" s="43">
        <v>8.5600000000000009E-2</v>
      </c>
      <c r="E5965" s="43">
        <v>8.09E-2</v>
      </c>
      <c r="F5965" s="44">
        <v>148900</v>
      </c>
      <c r="G5965" s="44">
        <v>148900</v>
      </c>
      <c r="H5965" s="44">
        <v>73755</v>
      </c>
      <c r="I5965" s="44">
        <v>99999.99</v>
      </c>
      <c r="J5965" s="68">
        <f t="shared" si="279"/>
        <v>0.49533243787777032</v>
      </c>
      <c r="K5965" s="43">
        <f t="shared" si="280"/>
        <v>0.67159160510409677</v>
      </c>
      <c r="L5965" s="41" t="str">
        <f t="shared" si="281"/>
        <v>AA</v>
      </c>
      <c r="M5965" s="41" t="s">
        <v>466</v>
      </c>
      <c r="N5965" s="41" t="s">
        <v>421</v>
      </c>
      <c r="O5965" s="41" t="s">
        <v>70</v>
      </c>
    </row>
    <row r="5966" spans="1:15">
      <c r="A5966" s="42">
        <v>40662</v>
      </c>
      <c r="B5966" s="42">
        <v>51620</v>
      </c>
      <c r="C5966" s="130">
        <v>360</v>
      </c>
      <c r="D5966" s="43">
        <v>8.5600000000000009E-2</v>
      </c>
      <c r="E5966" s="43">
        <v>7.9100000000000004E-2</v>
      </c>
      <c r="F5966" s="44">
        <v>134000</v>
      </c>
      <c r="G5966" s="44">
        <v>134000</v>
      </c>
      <c r="H5966" s="44">
        <v>80750.509999999995</v>
      </c>
      <c r="I5966" s="44">
        <v>89999.97</v>
      </c>
      <c r="J5966" s="68">
        <f t="shared" si="279"/>
        <v>0.60261574626865666</v>
      </c>
      <c r="K5966" s="43">
        <f t="shared" si="280"/>
        <v>0.67164156716417911</v>
      </c>
      <c r="L5966" s="41" t="str">
        <f t="shared" si="281"/>
        <v>AA</v>
      </c>
      <c r="M5966" s="41" t="s">
        <v>505</v>
      </c>
      <c r="N5966" s="41" t="s">
        <v>424</v>
      </c>
      <c r="O5966" s="41" t="s">
        <v>70</v>
      </c>
    </row>
    <row r="5967" spans="1:15">
      <c r="A5967" s="42">
        <v>40589</v>
      </c>
      <c r="B5967" s="42">
        <v>47894</v>
      </c>
      <c r="C5967" s="130">
        <v>240</v>
      </c>
      <c r="D5967" s="43">
        <v>8.5600000000000009E-2</v>
      </c>
      <c r="E5967" s="43">
        <v>7.9100000000000004E-2</v>
      </c>
      <c r="F5967" s="44">
        <v>130000</v>
      </c>
      <c r="G5967" s="44">
        <v>130000</v>
      </c>
      <c r="H5967" s="44">
        <v>75262.78</v>
      </c>
      <c r="I5967" s="44">
        <v>87338.48</v>
      </c>
      <c r="J5967" s="68">
        <f t="shared" si="279"/>
        <v>0.57894446153846157</v>
      </c>
      <c r="K5967" s="43">
        <f t="shared" si="280"/>
        <v>0.67183446153846149</v>
      </c>
      <c r="L5967" s="41" t="str">
        <f t="shared" si="281"/>
        <v>AA</v>
      </c>
      <c r="M5967" s="41" t="s">
        <v>643</v>
      </c>
      <c r="N5967" s="41" t="s">
        <v>417</v>
      </c>
      <c r="O5967" s="41" t="s">
        <v>70</v>
      </c>
    </row>
    <row r="5968" spans="1:15">
      <c r="A5968" s="42">
        <v>40318</v>
      </c>
      <c r="B5968" s="42">
        <v>49449</v>
      </c>
      <c r="C5968" s="130">
        <v>300</v>
      </c>
      <c r="D5968" s="43">
        <v>8.5600000000000009E-2</v>
      </c>
      <c r="E5968" s="43">
        <v>7.9100000000000004E-2</v>
      </c>
      <c r="F5968" s="44">
        <v>110000</v>
      </c>
      <c r="G5968" s="44">
        <v>110000</v>
      </c>
      <c r="H5968" s="44">
        <v>47798.48</v>
      </c>
      <c r="I5968" s="44">
        <v>73931.11</v>
      </c>
      <c r="J5968" s="68">
        <f t="shared" si="279"/>
        <v>0.4345316363636364</v>
      </c>
      <c r="K5968" s="43">
        <f t="shared" si="280"/>
        <v>0.67210100000000006</v>
      </c>
      <c r="L5968" s="41" t="str">
        <f t="shared" si="281"/>
        <v>AA</v>
      </c>
      <c r="M5968" s="41" t="s">
        <v>1090</v>
      </c>
      <c r="N5968" s="41" t="s">
        <v>417</v>
      </c>
      <c r="O5968" s="41" t="s">
        <v>70</v>
      </c>
    </row>
    <row r="5969" spans="1:15">
      <c r="A5969" s="42">
        <v>40466</v>
      </c>
      <c r="B5969" s="42">
        <v>51424</v>
      </c>
      <c r="C5969" s="130">
        <v>360</v>
      </c>
      <c r="D5969" s="43">
        <v>8.5600000000000009E-2</v>
      </c>
      <c r="E5969" s="43">
        <v>7.9100000000000004E-2</v>
      </c>
      <c r="F5969" s="44">
        <v>150000</v>
      </c>
      <c r="G5969" s="44">
        <v>150000</v>
      </c>
      <c r="H5969" s="44">
        <v>90706.97</v>
      </c>
      <c r="I5969" s="44">
        <v>100830.3</v>
      </c>
      <c r="J5969" s="68">
        <f t="shared" si="279"/>
        <v>0.60471313333333332</v>
      </c>
      <c r="K5969" s="43">
        <f t="shared" si="280"/>
        <v>0.67220199999999997</v>
      </c>
      <c r="L5969" s="41" t="str">
        <f t="shared" si="281"/>
        <v>AA</v>
      </c>
      <c r="M5969" s="41" t="s">
        <v>719</v>
      </c>
      <c r="N5969" s="41" t="s">
        <v>422</v>
      </c>
      <c r="O5969" s="41" t="s">
        <v>70</v>
      </c>
    </row>
    <row r="5970" spans="1:15">
      <c r="A5970" s="42">
        <v>40800</v>
      </c>
      <c r="B5970" s="42">
        <v>51758</v>
      </c>
      <c r="C5970" s="130">
        <v>360</v>
      </c>
      <c r="D5970" s="43">
        <v>8.5600000000000009E-2</v>
      </c>
      <c r="E5970" s="43">
        <v>7.9100000000000004E-2</v>
      </c>
      <c r="F5970" s="44">
        <v>128300</v>
      </c>
      <c r="G5970" s="44">
        <v>128300</v>
      </c>
      <c r="H5970" s="44">
        <v>77838.14</v>
      </c>
      <c r="I5970" s="44">
        <v>86247.2</v>
      </c>
      <c r="J5970" s="68">
        <f t="shared" si="279"/>
        <v>0.60668854247856585</v>
      </c>
      <c r="K5970" s="43">
        <f t="shared" si="280"/>
        <v>0.6722307092751364</v>
      </c>
      <c r="L5970" s="41" t="str">
        <f t="shared" si="281"/>
        <v>AA</v>
      </c>
      <c r="M5970" s="41" t="s">
        <v>619</v>
      </c>
      <c r="N5970" s="41" t="s">
        <v>427</v>
      </c>
      <c r="O5970" s="41" t="s">
        <v>70</v>
      </c>
    </row>
    <row r="5971" spans="1:15">
      <c r="A5971" s="38">
        <v>40421</v>
      </c>
      <c r="B5971" s="38">
        <v>49552</v>
      </c>
      <c r="C5971" s="131">
        <v>300</v>
      </c>
      <c r="D5971" s="39">
        <v>8.5600000000000009E-2</v>
      </c>
      <c r="E5971" s="39">
        <v>7.9100000000000004E-2</v>
      </c>
      <c r="F5971" s="40">
        <v>119000</v>
      </c>
      <c r="G5971" s="40">
        <v>119000</v>
      </c>
      <c r="H5971" s="40">
        <v>71993.17</v>
      </c>
      <c r="I5971" s="40">
        <v>80000</v>
      </c>
      <c r="J5971" s="67">
        <f t="shared" si="279"/>
        <v>0.60498462184873947</v>
      </c>
      <c r="K5971" s="39">
        <f t="shared" si="280"/>
        <v>0.67226890756302526</v>
      </c>
      <c r="L5971" s="2" t="str">
        <f t="shared" si="281"/>
        <v>AA</v>
      </c>
      <c r="M5971" s="2" t="s">
        <v>564</v>
      </c>
      <c r="N5971" s="2" t="s">
        <v>417</v>
      </c>
      <c r="O5971" s="2" t="s">
        <v>70</v>
      </c>
    </row>
    <row r="5972" spans="1:15">
      <c r="A5972" s="38">
        <v>40662</v>
      </c>
      <c r="B5972" s="38">
        <v>49794</v>
      </c>
      <c r="C5972" s="131">
        <v>300</v>
      </c>
      <c r="D5972" s="39">
        <v>8.5600000000000009E-2</v>
      </c>
      <c r="E5972" s="39">
        <v>7.9100000000000004E-2</v>
      </c>
      <c r="F5972" s="40">
        <v>116000</v>
      </c>
      <c r="G5972" s="40">
        <v>116000</v>
      </c>
      <c r="H5972" s="40">
        <v>70812.11</v>
      </c>
      <c r="I5972" s="40">
        <v>78000</v>
      </c>
      <c r="J5972" s="67">
        <f t="shared" si="279"/>
        <v>0.61044922413793101</v>
      </c>
      <c r="K5972" s="39">
        <f t="shared" si="280"/>
        <v>0.67241379310344829</v>
      </c>
      <c r="L5972" s="2" t="str">
        <f t="shared" si="281"/>
        <v>AA</v>
      </c>
      <c r="M5972" s="2" t="s">
        <v>619</v>
      </c>
      <c r="N5972" s="2" t="s">
        <v>427</v>
      </c>
      <c r="O5972" s="2" t="s">
        <v>70</v>
      </c>
    </row>
    <row r="5973" spans="1:15">
      <c r="A5973" s="38">
        <v>40844</v>
      </c>
      <c r="B5973" s="38">
        <v>48149</v>
      </c>
      <c r="C5973" s="131">
        <v>240</v>
      </c>
      <c r="D5973" s="39">
        <v>8.5600000000000009E-2</v>
      </c>
      <c r="E5973" s="39">
        <v>7.9100000000000004E-2</v>
      </c>
      <c r="F5973" s="40">
        <v>148700</v>
      </c>
      <c r="G5973" s="40">
        <v>148700</v>
      </c>
      <c r="H5973" s="40">
        <v>84793.34</v>
      </c>
      <c r="I5973" s="40">
        <v>99999.99</v>
      </c>
      <c r="J5973" s="67">
        <f t="shared" si="279"/>
        <v>0.57023093476798925</v>
      </c>
      <c r="K5973" s="39">
        <f t="shared" si="280"/>
        <v>0.67249488903833221</v>
      </c>
      <c r="L5973" s="2" t="str">
        <f t="shared" si="281"/>
        <v>AA</v>
      </c>
      <c r="M5973" s="2" t="s">
        <v>633</v>
      </c>
      <c r="N5973" s="2" t="s">
        <v>422</v>
      </c>
      <c r="O5973" s="2" t="s">
        <v>70</v>
      </c>
    </row>
    <row r="5974" spans="1:15">
      <c r="A5974" s="38">
        <v>40774</v>
      </c>
      <c r="B5974" s="38">
        <v>47288</v>
      </c>
      <c r="C5974" s="131">
        <v>214</v>
      </c>
      <c r="D5974" s="39">
        <v>8.5600000000000009E-2</v>
      </c>
      <c r="E5974" s="39">
        <v>7.9100000000000004E-2</v>
      </c>
      <c r="F5974" s="40">
        <v>138000</v>
      </c>
      <c r="G5974" s="40">
        <v>138000</v>
      </c>
      <c r="H5974" s="40">
        <v>76177.009999999995</v>
      </c>
      <c r="I5974" s="40">
        <v>92999.99</v>
      </c>
      <c r="J5974" s="67">
        <f t="shared" si="279"/>
        <v>0.55200731884057963</v>
      </c>
      <c r="K5974" s="39">
        <f t="shared" si="280"/>
        <v>0.67391297101449277</v>
      </c>
      <c r="L5974" s="2" t="str">
        <f t="shared" si="281"/>
        <v>AA</v>
      </c>
      <c r="M5974" s="2" t="s">
        <v>653</v>
      </c>
      <c r="N5974" s="2" t="s">
        <v>421</v>
      </c>
      <c r="O5974" s="2" t="s">
        <v>70</v>
      </c>
    </row>
    <row r="5975" spans="1:15">
      <c r="A5975" s="42">
        <v>40134</v>
      </c>
      <c r="B5975" s="42">
        <v>51091</v>
      </c>
      <c r="C5975" s="130">
        <v>360</v>
      </c>
      <c r="D5975" s="43">
        <v>8.5600000000000009E-2</v>
      </c>
      <c r="E5975" s="43">
        <v>8.09E-2</v>
      </c>
      <c r="F5975" s="44">
        <v>89000</v>
      </c>
      <c r="G5975" s="44">
        <v>89000</v>
      </c>
      <c r="H5975" s="44">
        <v>52468.69</v>
      </c>
      <c r="I5975" s="44">
        <v>60000</v>
      </c>
      <c r="J5975" s="68">
        <f t="shared" si="279"/>
        <v>0.58953584269662929</v>
      </c>
      <c r="K5975" s="43">
        <f t="shared" si="280"/>
        <v>0.6741573033707865</v>
      </c>
      <c r="L5975" s="41" t="str">
        <f t="shared" si="281"/>
        <v>AA</v>
      </c>
      <c r="M5975" s="41" t="s">
        <v>1369</v>
      </c>
      <c r="N5975" s="41" t="s">
        <v>424</v>
      </c>
      <c r="O5975" s="41" t="s">
        <v>70</v>
      </c>
    </row>
    <row r="5976" spans="1:15">
      <c r="A5976" s="42">
        <v>40627</v>
      </c>
      <c r="B5976" s="42">
        <v>51585</v>
      </c>
      <c r="C5976" s="130">
        <v>360</v>
      </c>
      <c r="D5976" s="43">
        <v>8.5600000000000009E-2</v>
      </c>
      <c r="E5976" s="43">
        <v>7.9100000000000004E-2</v>
      </c>
      <c r="F5976" s="44">
        <v>150000</v>
      </c>
      <c r="G5976" s="44">
        <v>150000</v>
      </c>
      <c r="H5976" s="44">
        <v>30876.83</v>
      </c>
      <c r="I5976" s="44">
        <v>101133</v>
      </c>
      <c r="J5976" s="68">
        <f t="shared" si="279"/>
        <v>0.20584553333333336</v>
      </c>
      <c r="K5976" s="43">
        <f t="shared" si="280"/>
        <v>0.67422000000000004</v>
      </c>
      <c r="L5976" s="41" t="str">
        <f t="shared" si="281"/>
        <v>AA</v>
      </c>
      <c r="M5976" s="41" t="s">
        <v>482</v>
      </c>
      <c r="N5976" s="41" t="s">
        <v>422</v>
      </c>
      <c r="O5976" s="41" t="s">
        <v>70</v>
      </c>
    </row>
    <row r="5977" spans="1:15">
      <c r="A5977" s="42">
        <v>40644</v>
      </c>
      <c r="B5977" s="42">
        <v>45576</v>
      </c>
      <c r="C5977" s="130">
        <v>162</v>
      </c>
      <c r="D5977" s="43">
        <v>8.5600000000000009E-2</v>
      </c>
      <c r="E5977" s="43">
        <v>7.9100000000000004E-2</v>
      </c>
      <c r="F5977" s="44">
        <v>123788.83</v>
      </c>
      <c r="G5977" s="44">
        <v>123788.83</v>
      </c>
      <c r="H5977" s="44">
        <v>61434.12</v>
      </c>
      <c r="I5977" s="44">
        <v>83501.62</v>
      </c>
      <c r="J5977" s="68">
        <f t="shared" si="279"/>
        <v>0.49628161119222147</v>
      </c>
      <c r="K5977" s="43">
        <f t="shared" si="280"/>
        <v>0.67454890719946214</v>
      </c>
      <c r="L5977" s="41" t="str">
        <f t="shared" si="281"/>
        <v>AA</v>
      </c>
      <c r="M5977" s="41" t="s">
        <v>565</v>
      </c>
      <c r="N5977" s="41" t="s">
        <v>432</v>
      </c>
      <c r="O5977" s="41" t="s">
        <v>70</v>
      </c>
    </row>
    <row r="5978" spans="1:15">
      <c r="A5978" s="38">
        <v>40060</v>
      </c>
      <c r="B5978" s="38">
        <v>51017</v>
      </c>
      <c r="C5978" s="131">
        <v>360</v>
      </c>
      <c r="D5978" s="39">
        <v>8.5600000000000009E-2</v>
      </c>
      <c r="E5978" s="39">
        <v>7.9100000000000004E-2</v>
      </c>
      <c r="F5978" s="40">
        <v>148217</v>
      </c>
      <c r="G5978" s="40">
        <v>148217</v>
      </c>
      <c r="H5978" s="40">
        <v>62661.39</v>
      </c>
      <c r="I5978" s="40">
        <v>100000</v>
      </c>
      <c r="J5978" s="67">
        <f t="shared" si="279"/>
        <v>0.42276790111795542</v>
      </c>
      <c r="K5978" s="39">
        <f t="shared" si="280"/>
        <v>0.67468643947725293</v>
      </c>
      <c r="L5978" s="2" t="str">
        <f t="shared" si="281"/>
        <v>AA</v>
      </c>
      <c r="M5978" s="2" t="s">
        <v>739</v>
      </c>
      <c r="N5978" s="2" t="s">
        <v>422</v>
      </c>
      <c r="O5978" s="2" t="s">
        <v>70</v>
      </c>
    </row>
    <row r="5979" spans="1:15">
      <c r="A5979" s="42">
        <v>40421</v>
      </c>
      <c r="B5979" s="42">
        <v>51379</v>
      </c>
      <c r="C5979" s="130">
        <v>360</v>
      </c>
      <c r="D5979" s="43">
        <v>8.5600000000000009E-2</v>
      </c>
      <c r="E5979" s="43">
        <v>7.9100000000000004E-2</v>
      </c>
      <c r="F5979" s="44">
        <v>80000</v>
      </c>
      <c r="G5979" s="44">
        <v>80000</v>
      </c>
      <c r="H5979" s="44">
        <v>47902.17</v>
      </c>
      <c r="I5979" s="44">
        <v>53999.99</v>
      </c>
      <c r="J5979" s="68">
        <f t="shared" si="279"/>
        <v>0.59877712500000002</v>
      </c>
      <c r="K5979" s="43">
        <f t="shared" si="280"/>
        <v>0.67499987500000003</v>
      </c>
      <c r="L5979" s="41" t="str">
        <f t="shared" si="281"/>
        <v>AA</v>
      </c>
      <c r="M5979" s="41" t="s">
        <v>454</v>
      </c>
      <c r="N5979" s="41" t="s">
        <v>416</v>
      </c>
      <c r="O5979" s="41" t="s">
        <v>70</v>
      </c>
    </row>
    <row r="5980" spans="1:15">
      <c r="A5980" s="42">
        <v>40813</v>
      </c>
      <c r="B5980" s="42">
        <v>48118</v>
      </c>
      <c r="C5980" s="130">
        <v>240</v>
      </c>
      <c r="D5980" s="43">
        <v>8.5600000000000009E-2</v>
      </c>
      <c r="E5980" s="43">
        <v>7.9100000000000004E-2</v>
      </c>
      <c r="F5980" s="44">
        <v>120000</v>
      </c>
      <c r="G5980" s="44">
        <v>120000</v>
      </c>
      <c r="H5980" s="44">
        <v>68427.600000000006</v>
      </c>
      <c r="I5980" s="44">
        <v>80999.990000000005</v>
      </c>
      <c r="J5980" s="68">
        <f t="shared" si="279"/>
        <v>0.57023000000000001</v>
      </c>
      <c r="K5980" s="43">
        <f t="shared" si="280"/>
        <v>0.6749999166666667</v>
      </c>
      <c r="L5980" s="41" t="str">
        <f t="shared" si="281"/>
        <v>AA</v>
      </c>
      <c r="M5980" s="41" t="s">
        <v>1020</v>
      </c>
      <c r="N5980" s="41" t="s">
        <v>421</v>
      </c>
      <c r="O5980" s="41" t="s">
        <v>70</v>
      </c>
    </row>
    <row r="5981" spans="1:15">
      <c r="A5981" s="42">
        <v>40140</v>
      </c>
      <c r="B5981" s="42">
        <v>44400</v>
      </c>
      <c r="C5981" s="130">
        <v>140</v>
      </c>
      <c r="D5981" s="43">
        <v>8.5600000000000009E-2</v>
      </c>
      <c r="E5981" s="43">
        <v>7.9100000000000004E-2</v>
      </c>
      <c r="F5981" s="44">
        <v>119000</v>
      </c>
      <c r="G5981" s="44">
        <v>119000</v>
      </c>
      <c r="H5981" s="44">
        <v>48857.43</v>
      </c>
      <c r="I5981" s="44">
        <v>80326.61</v>
      </c>
      <c r="J5981" s="68">
        <f t="shared" si="279"/>
        <v>0.41056663865546217</v>
      </c>
      <c r="K5981" s="43">
        <f t="shared" si="280"/>
        <v>0.67501352941176473</v>
      </c>
      <c r="L5981" s="41" t="str">
        <f t="shared" si="281"/>
        <v>AA</v>
      </c>
      <c r="M5981" s="41" t="s">
        <v>1576</v>
      </c>
      <c r="N5981" s="41" t="s">
        <v>417</v>
      </c>
      <c r="O5981" s="41" t="s">
        <v>70</v>
      </c>
    </row>
    <row r="5982" spans="1:15">
      <c r="A5982" s="38">
        <v>40347</v>
      </c>
      <c r="B5982" s="38">
        <v>51305</v>
      </c>
      <c r="C5982" s="131">
        <v>360</v>
      </c>
      <c r="D5982" s="39">
        <v>8.5600000000000009E-2</v>
      </c>
      <c r="E5982" s="39">
        <v>7.9100000000000004E-2</v>
      </c>
      <c r="F5982" s="40">
        <v>117000</v>
      </c>
      <c r="G5982" s="40">
        <v>117000</v>
      </c>
      <c r="H5982" s="40">
        <v>70127.520000000004</v>
      </c>
      <c r="I5982" s="40">
        <v>79000</v>
      </c>
      <c r="J5982" s="67">
        <f t="shared" si="279"/>
        <v>0.59938051282051286</v>
      </c>
      <c r="K5982" s="39">
        <f t="shared" si="280"/>
        <v>0.67521367521367526</v>
      </c>
      <c r="L5982" s="2" t="str">
        <f t="shared" si="281"/>
        <v>AA</v>
      </c>
      <c r="M5982" s="2" t="s">
        <v>572</v>
      </c>
      <c r="N5982" s="2" t="s">
        <v>417</v>
      </c>
      <c r="O5982" s="2" t="s">
        <v>70</v>
      </c>
    </row>
    <row r="5983" spans="1:15">
      <c r="A5983" s="42">
        <v>40028</v>
      </c>
      <c r="B5983" s="42">
        <v>50985</v>
      </c>
      <c r="C5983" s="130">
        <v>360</v>
      </c>
      <c r="D5983" s="43">
        <v>8.5600000000000009E-2</v>
      </c>
      <c r="E5983" s="43">
        <v>7.9100000000000004E-2</v>
      </c>
      <c r="F5983" s="44">
        <v>92550</v>
      </c>
      <c r="G5983" s="44">
        <v>92550</v>
      </c>
      <c r="H5983" s="44">
        <v>53018.13</v>
      </c>
      <c r="I5983" s="44">
        <v>62499.99</v>
      </c>
      <c r="J5983" s="68">
        <f t="shared" si="279"/>
        <v>0.57285931928687195</v>
      </c>
      <c r="K5983" s="43">
        <f t="shared" si="280"/>
        <v>0.6753105348460291</v>
      </c>
      <c r="L5983" s="41" t="str">
        <f t="shared" si="281"/>
        <v>AA</v>
      </c>
      <c r="M5983" s="41" t="s">
        <v>750</v>
      </c>
      <c r="N5983" s="41" t="s">
        <v>417</v>
      </c>
      <c r="O5983" s="41" t="s">
        <v>70</v>
      </c>
    </row>
    <row r="5984" spans="1:15">
      <c r="A5984" s="38">
        <v>40771</v>
      </c>
      <c r="B5984" s="38">
        <v>49903</v>
      </c>
      <c r="C5984" s="131">
        <v>300</v>
      </c>
      <c r="D5984" s="39">
        <v>8.5600000000000009E-2</v>
      </c>
      <c r="E5984" s="39">
        <v>8.09E-2</v>
      </c>
      <c r="F5984" s="40">
        <v>99000</v>
      </c>
      <c r="G5984" s="40">
        <v>99000</v>
      </c>
      <c r="H5984" s="40">
        <v>63185.99</v>
      </c>
      <c r="I5984" s="40">
        <v>66873.64</v>
      </c>
      <c r="J5984" s="67">
        <f t="shared" si="279"/>
        <v>0.63824232323232322</v>
      </c>
      <c r="K5984" s="39">
        <f t="shared" si="280"/>
        <v>0.67549131313131316</v>
      </c>
      <c r="L5984" s="2" t="str">
        <f t="shared" si="281"/>
        <v>AA</v>
      </c>
      <c r="M5984" s="2" t="s">
        <v>566</v>
      </c>
      <c r="N5984" s="2" t="s">
        <v>420</v>
      </c>
      <c r="O5984" s="2" t="s">
        <v>70</v>
      </c>
    </row>
    <row r="5985" spans="1:15">
      <c r="A5985" s="42">
        <v>40381</v>
      </c>
      <c r="B5985" s="42">
        <v>51339</v>
      </c>
      <c r="C5985" s="130">
        <v>360</v>
      </c>
      <c r="D5985" s="43">
        <v>8.5600000000000009E-2</v>
      </c>
      <c r="E5985" s="43">
        <v>7.9100000000000004E-2</v>
      </c>
      <c r="F5985" s="44">
        <v>147993.62</v>
      </c>
      <c r="G5985" s="44">
        <v>147993.62</v>
      </c>
      <c r="H5985" s="44">
        <v>89161.919999999998</v>
      </c>
      <c r="I5985" s="44">
        <v>99993.62</v>
      </c>
      <c r="J5985" s="68">
        <f t="shared" si="279"/>
        <v>0.60247137680664886</v>
      </c>
      <c r="K5985" s="43">
        <f t="shared" si="280"/>
        <v>0.67566169406491983</v>
      </c>
      <c r="L5985" s="41" t="str">
        <f t="shared" si="281"/>
        <v>AA</v>
      </c>
      <c r="M5985" s="41" t="s">
        <v>846</v>
      </c>
      <c r="N5985" s="41" t="s">
        <v>428</v>
      </c>
      <c r="O5985" s="41" t="s">
        <v>70</v>
      </c>
    </row>
    <row r="5986" spans="1:15">
      <c r="A5986" s="42">
        <v>40687</v>
      </c>
      <c r="B5986" s="42">
        <v>43489</v>
      </c>
      <c r="C5986" s="130">
        <v>92</v>
      </c>
      <c r="D5986" s="43">
        <v>8.5600000000000009E-2</v>
      </c>
      <c r="E5986" s="43">
        <v>7.9100000000000004E-2</v>
      </c>
      <c r="F5986" s="44">
        <v>148000</v>
      </c>
      <c r="G5986" s="44">
        <v>148000</v>
      </c>
      <c r="H5986" s="44">
        <v>36248.18</v>
      </c>
      <c r="I5986" s="44">
        <v>99999.99</v>
      </c>
      <c r="J5986" s="68">
        <f t="shared" si="279"/>
        <v>0.24492013513513514</v>
      </c>
      <c r="K5986" s="43">
        <f t="shared" si="280"/>
        <v>0.67567560810810812</v>
      </c>
      <c r="L5986" s="41" t="str">
        <f t="shared" si="281"/>
        <v>AA</v>
      </c>
      <c r="M5986" s="41" t="s">
        <v>482</v>
      </c>
      <c r="N5986" s="41" t="s">
        <v>422</v>
      </c>
      <c r="O5986" s="41" t="s">
        <v>70</v>
      </c>
    </row>
    <row r="5987" spans="1:15">
      <c r="A5987" s="42">
        <v>40480</v>
      </c>
      <c r="B5987" s="42">
        <v>47785</v>
      </c>
      <c r="C5987" s="130">
        <v>240</v>
      </c>
      <c r="D5987" s="43">
        <v>8.5600000000000009E-2</v>
      </c>
      <c r="E5987" s="43">
        <v>7.9100000000000004E-2</v>
      </c>
      <c r="F5987" s="44">
        <v>148000</v>
      </c>
      <c r="G5987" s="44">
        <v>148000</v>
      </c>
      <c r="H5987" s="44">
        <v>80802.44</v>
      </c>
      <c r="I5987" s="44">
        <v>99999.99</v>
      </c>
      <c r="J5987" s="68">
        <f t="shared" si="279"/>
        <v>0.54596243243243248</v>
      </c>
      <c r="K5987" s="43">
        <f t="shared" si="280"/>
        <v>0.67567560810810812</v>
      </c>
      <c r="L5987" s="41" t="str">
        <f t="shared" si="281"/>
        <v>AA</v>
      </c>
      <c r="M5987" s="41" t="s">
        <v>585</v>
      </c>
      <c r="N5987" s="41" t="s">
        <v>423</v>
      </c>
      <c r="O5987" s="41" t="s">
        <v>70</v>
      </c>
    </row>
    <row r="5988" spans="1:15">
      <c r="A5988" s="42">
        <v>40660</v>
      </c>
      <c r="B5988" s="42">
        <v>51618</v>
      </c>
      <c r="C5988" s="130">
        <v>360</v>
      </c>
      <c r="D5988" s="43">
        <v>8.5600000000000009E-2</v>
      </c>
      <c r="E5988" s="43">
        <v>7.9100000000000004E-2</v>
      </c>
      <c r="F5988" s="44">
        <v>116000</v>
      </c>
      <c r="G5988" s="44">
        <v>116000</v>
      </c>
      <c r="H5988" s="44">
        <v>70174.820000000007</v>
      </c>
      <c r="I5988" s="44">
        <v>78397.3</v>
      </c>
      <c r="J5988" s="68">
        <f t="shared" si="279"/>
        <v>0.60495534482758628</v>
      </c>
      <c r="K5988" s="43">
        <f t="shared" si="280"/>
        <v>0.6758387931034483</v>
      </c>
      <c r="L5988" s="41" t="str">
        <f t="shared" si="281"/>
        <v>AA</v>
      </c>
      <c r="M5988" s="41" t="s">
        <v>684</v>
      </c>
      <c r="N5988" s="41" t="s">
        <v>419</v>
      </c>
      <c r="O5988" s="41" t="s">
        <v>70</v>
      </c>
    </row>
    <row r="5989" spans="1:15">
      <c r="A5989" s="42">
        <v>40725</v>
      </c>
      <c r="B5989" s="42">
        <v>51683</v>
      </c>
      <c r="C5989" s="130">
        <v>360</v>
      </c>
      <c r="D5989" s="43">
        <v>8.5600000000000009E-2</v>
      </c>
      <c r="E5989" s="43">
        <v>7.9100000000000004E-2</v>
      </c>
      <c r="F5989" s="44">
        <v>114000</v>
      </c>
      <c r="G5989" s="44">
        <v>114000</v>
      </c>
      <c r="H5989" s="44">
        <v>73189.08</v>
      </c>
      <c r="I5989" s="44">
        <v>77061.5</v>
      </c>
      <c r="J5989" s="68">
        <f t="shared" si="279"/>
        <v>0.64200947368421057</v>
      </c>
      <c r="K5989" s="43">
        <f t="shared" si="280"/>
        <v>0.67597807017543865</v>
      </c>
      <c r="L5989" s="41" t="str">
        <f t="shared" si="281"/>
        <v>AA</v>
      </c>
      <c r="M5989" s="41" t="s">
        <v>806</v>
      </c>
      <c r="N5989" s="41" t="s">
        <v>419</v>
      </c>
      <c r="O5989" s="41" t="s">
        <v>70</v>
      </c>
    </row>
    <row r="5990" spans="1:15">
      <c r="A5990" s="42">
        <v>40844</v>
      </c>
      <c r="B5990" s="42">
        <v>45227</v>
      </c>
      <c r="C5990" s="130">
        <v>144</v>
      </c>
      <c r="D5990" s="43">
        <v>8.5600000000000009E-2</v>
      </c>
      <c r="E5990" s="43">
        <v>7.9100000000000004E-2</v>
      </c>
      <c r="F5990" s="44">
        <v>135000</v>
      </c>
      <c r="G5990" s="44">
        <v>135000</v>
      </c>
      <c r="H5990" s="44">
        <v>59596.27</v>
      </c>
      <c r="I5990" s="44">
        <v>91271.86</v>
      </c>
      <c r="J5990" s="68">
        <f t="shared" si="279"/>
        <v>0.44145385185185182</v>
      </c>
      <c r="K5990" s="43">
        <f t="shared" si="280"/>
        <v>0.67608785185185183</v>
      </c>
      <c r="L5990" s="41" t="str">
        <f t="shared" si="281"/>
        <v>AA</v>
      </c>
      <c r="M5990" s="41" t="s">
        <v>461</v>
      </c>
      <c r="N5990" s="41" t="s">
        <v>416</v>
      </c>
      <c r="O5990" s="41" t="s">
        <v>70</v>
      </c>
    </row>
    <row r="5991" spans="1:15">
      <c r="A5991" s="38">
        <v>40885</v>
      </c>
      <c r="B5991" s="38">
        <v>50017</v>
      </c>
      <c r="C5991" s="131">
        <v>300</v>
      </c>
      <c r="D5991" s="39">
        <v>8.5600000000000009E-2</v>
      </c>
      <c r="E5991" s="39">
        <v>7.9100000000000004E-2</v>
      </c>
      <c r="F5991" s="40">
        <v>93000</v>
      </c>
      <c r="G5991" s="40">
        <v>93000</v>
      </c>
      <c r="H5991" s="40">
        <v>38868.050000000003</v>
      </c>
      <c r="I5991" s="40">
        <v>62902.68</v>
      </c>
      <c r="J5991" s="67">
        <f t="shared" si="279"/>
        <v>0.4179360215053764</v>
      </c>
      <c r="K5991" s="39">
        <f t="shared" si="280"/>
        <v>0.67637290322580645</v>
      </c>
      <c r="L5991" s="2" t="str">
        <f t="shared" si="281"/>
        <v>AA</v>
      </c>
      <c r="M5991" s="2" t="s">
        <v>1357</v>
      </c>
      <c r="N5991" s="2" t="s">
        <v>422</v>
      </c>
      <c r="O5991" s="2" t="s">
        <v>70</v>
      </c>
    </row>
    <row r="5992" spans="1:15">
      <c r="A5992" s="38">
        <v>40772</v>
      </c>
      <c r="B5992" s="38">
        <v>49904</v>
      </c>
      <c r="C5992" s="131">
        <v>300</v>
      </c>
      <c r="D5992" s="39">
        <v>8.5600000000000009E-2</v>
      </c>
      <c r="E5992" s="39">
        <v>7.9100000000000004E-2</v>
      </c>
      <c r="F5992" s="40">
        <v>140400</v>
      </c>
      <c r="G5992" s="40">
        <v>140400</v>
      </c>
      <c r="H5992" s="40">
        <v>83352.539999999994</v>
      </c>
      <c r="I5992" s="40">
        <v>94999.99</v>
      </c>
      <c r="J5992" s="67">
        <f t="shared" si="279"/>
        <v>0.59367905982905977</v>
      </c>
      <c r="K5992" s="39">
        <f t="shared" si="280"/>
        <v>0.67663810541310543</v>
      </c>
      <c r="L5992" s="2" t="str">
        <f t="shared" si="281"/>
        <v>AA</v>
      </c>
      <c r="M5992" s="2" t="s">
        <v>531</v>
      </c>
      <c r="N5992" s="2" t="s">
        <v>423</v>
      </c>
      <c r="O5992" s="2" t="s">
        <v>70</v>
      </c>
    </row>
    <row r="5993" spans="1:15">
      <c r="A5993" s="38">
        <v>40263</v>
      </c>
      <c r="B5993" s="38">
        <v>45742</v>
      </c>
      <c r="C5993" s="131">
        <v>180</v>
      </c>
      <c r="D5993" s="39">
        <v>8.5600000000000009E-2</v>
      </c>
      <c r="E5993" s="39">
        <v>8.5600000000000009E-2</v>
      </c>
      <c r="F5993" s="40">
        <v>66500.429999999993</v>
      </c>
      <c r="G5993" s="40">
        <v>66500.429999999993</v>
      </c>
      <c r="H5993" s="40">
        <v>31321.34</v>
      </c>
      <c r="I5993" s="40">
        <v>44999.99</v>
      </c>
      <c r="J5993" s="67">
        <f t="shared" si="279"/>
        <v>0.47099454845630329</v>
      </c>
      <c r="K5993" s="39">
        <f t="shared" si="280"/>
        <v>0.67668720337597821</v>
      </c>
      <c r="L5993" s="2" t="str">
        <f t="shared" si="281"/>
        <v>AA</v>
      </c>
      <c r="M5993" s="2" t="s">
        <v>983</v>
      </c>
      <c r="N5993" s="2" t="s">
        <v>430</v>
      </c>
      <c r="O5993" s="2" t="s">
        <v>70</v>
      </c>
    </row>
    <row r="5994" spans="1:15">
      <c r="A5994" s="38">
        <v>40624</v>
      </c>
      <c r="B5994" s="38">
        <v>43699</v>
      </c>
      <c r="C5994" s="131">
        <v>101</v>
      </c>
      <c r="D5994" s="39">
        <v>8.5600000000000009E-2</v>
      </c>
      <c r="E5994" s="39">
        <v>7.9100000000000004E-2</v>
      </c>
      <c r="F5994" s="40">
        <v>133000</v>
      </c>
      <c r="G5994" s="40">
        <v>133000</v>
      </c>
      <c r="H5994" s="40">
        <v>46437.27</v>
      </c>
      <c r="I5994" s="40">
        <v>89999.99</v>
      </c>
      <c r="J5994" s="67">
        <f t="shared" si="279"/>
        <v>0.34915240601503755</v>
      </c>
      <c r="K5994" s="39">
        <f t="shared" si="280"/>
        <v>0.67669165413533838</v>
      </c>
      <c r="L5994" s="2" t="str">
        <f t="shared" si="281"/>
        <v>AA</v>
      </c>
      <c r="M5994" s="2" t="s">
        <v>631</v>
      </c>
      <c r="N5994" s="2" t="s">
        <v>424</v>
      </c>
      <c r="O5994" s="2" t="s">
        <v>70</v>
      </c>
    </row>
    <row r="5995" spans="1:15">
      <c r="A5995" s="42">
        <v>40519</v>
      </c>
      <c r="B5995" s="42">
        <v>51477</v>
      </c>
      <c r="C5995" s="130">
        <v>360</v>
      </c>
      <c r="D5995" s="43">
        <v>8.5600000000000009E-2</v>
      </c>
      <c r="E5995" s="43">
        <v>7.9100000000000004E-2</v>
      </c>
      <c r="F5995" s="44">
        <v>133000</v>
      </c>
      <c r="G5995" s="44">
        <v>133000</v>
      </c>
      <c r="H5995" s="44">
        <v>79822.070000000007</v>
      </c>
      <c r="I5995" s="44">
        <v>89999.99</v>
      </c>
      <c r="J5995" s="68">
        <f t="shared" si="279"/>
        <v>0.60016593984962407</v>
      </c>
      <c r="K5995" s="43">
        <f t="shared" si="280"/>
        <v>0.67669165413533838</v>
      </c>
      <c r="L5995" s="41" t="str">
        <f t="shared" si="281"/>
        <v>AA</v>
      </c>
      <c r="M5995" s="41" t="s">
        <v>633</v>
      </c>
      <c r="N5995" s="41" t="s">
        <v>422</v>
      </c>
      <c r="O5995" s="41" t="s">
        <v>70</v>
      </c>
    </row>
    <row r="5996" spans="1:15">
      <c r="A5996" s="38">
        <v>40542</v>
      </c>
      <c r="B5996" s="38">
        <v>48913</v>
      </c>
      <c r="C5996" s="131">
        <v>275</v>
      </c>
      <c r="D5996" s="39">
        <v>8.5600000000000009E-2</v>
      </c>
      <c r="E5996" s="39">
        <v>8.5600000000000009E-2</v>
      </c>
      <c r="F5996" s="40">
        <v>67000</v>
      </c>
      <c r="G5996" s="40">
        <v>67000</v>
      </c>
      <c r="H5996" s="40">
        <v>38130.019999999997</v>
      </c>
      <c r="I5996" s="40">
        <v>45338.6</v>
      </c>
      <c r="J5996" s="67">
        <f t="shared" si="279"/>
        <v>0.56910477611940291</v>
      </c>
      <c r="K5996" s="39">
        <f t="shared" si="280"/>
        <v>0.67669552238805963</v>
      </c>
      <c r="L5996" s="2" t="str">
        <f t="shared" si="281"/>
        <v>AA</v>
      </c>
      <c r="M5996" s="2" t="s">
        <v>1305</v>
      </c>
      <c r="N5996" s="2" t="s">
        <v>427</v>
      </c>
      <c r="O5996" s="2" t="s">
        <v>70</v>
      </c>
    </row>
    <row r="5997" spans="1:15">
      <c r="A5997" s="38">
        <v>40196</v>
      </c>
      <c r="B5997" s="38">
        <v>49327</v>
      </c>
      <c r="C5997" s="131">
        <v>300</v>
      </c>
      <c r="D5997" s="39">
        <v>8.5600000000000009E-2</v>
      </c>
      <c r="E5997" s="39">
        <v>7.9100000000000004E-2</v>
      </c>
      <c r="F5997" s="40">
        <v>116500</v>
      </c>
      <c r="G5997" s="40">
        <v>116500</v>
      </c>
      <c r="H5997" s="40">
        <v>64954.54</v>
      </c>
      <c r="I5997" s="40">
        <v>78849.990000000005</v>
      </c>
      <c r="J5997" s="67">
        <f t="shared" si="279"/>
        <v>0.55754969957081546</v>
      </c>
      <c r="K5997" s="39">
        <f t="shared" si="280"/>
        <v>0.6768239484978541</v>
      </c>
      <c r="L5997" s="2" t="str">
        <f t="shared" si="281"/>
        <v>AA</v>
      </c>
      <c r="M5997" s="2" t="s">
        <v>481</v>
      </c>
      <c r="N5997" s="2" t="s">
        <v>417</v>
      </c>
      <c r="O5997" s="2" t="s">
        <v>70</v>
      </c>
    </row>
    <row r="5998" spans="1:15">
      <c r="A5998" s="42">
        <v>40378</v>
      </c>
      <c r="B5998" s="42">
        <v>49509</v>
      </c>
      <c r="C5998" s="130">
        <v>300</v>
      </c>
      <c r="D5998" s="43">
        <v>8.5600000000000009E-2</v>
      </c>
      <c r="E5998" s="43">
        <v>7.9100000000000004E-2</v>
      </c>
      <c r="F5998" s="44">
        <v>130000</v>
      </c>
      <c r="G5998" s="44">
        <v>130000</v>
      </c>
      <c r="H5998" s="44">
        <v>76317.119999999995</v>
      </c>
      <c r="I5998" s="44">
        <v>88016.75</v>
      </c>
      <c r="J5998" s="68">
        <f t="shared" si="279"/>
        <v>0.58705476923076916</v>
      </c>
      <c r="K5998" s="43">
        <f t="shared" si="280"/>
        <v>0.67705192307692308</v>
      </c>
      <c r="L5998" s="41" t="str">
        <f t="shared" si="281"/>
        <v>AA</v>
      </c>
      <c r="M5998" s="41" t="s">
        <v>215</v>
      </c>
      <c r="N5998" s="41" t="s">
        <v>421</v>
      </c>
      <c r="O5998" s="41" t="s">
        <v>70</v>
      </c>
    </row>
    <row r="5999" spans="1:15">
      <c r="A5999" s="38">
        <v>40527</v>
      </c>
      <c r="B5999" s="38">
        <v>51485</v>
      </c>
      <c r="C5999" s="131">
        <v>360</v>
      </c>
      <c r="D5999" s="39">
        <v>8.5600000000000009E-2</v>
      </c>
      <c r="E5999" s="39">
        <v>8.5600000000000009E-2</v>
      </c>
      <c r="F5999" s="40">
        <v>118120</v>
      </c>
      <c r="G5999" s="40">
        <v>118120</v>
      </c>
      <c r="H5999" s="40">
        <v>70905.27</v>
      </c>
      <c r="I5999" s="40">
        <v>79999.990000000005</v>
      </c>
      <c r="J5999" s="67">
        <f t="shared" si="279"/>
        <v>0.60028166271588224</v>
      </c>
      <c r="K5999" s="39">
        <f t="shared" si="280"/>
        <v>0.67727726041313918</v>
      </c>
      <c r="L5999" s="2" t="str">
        <f t="shared" si="281"/>
        <v>AA</v>
      </c>
      <c r="M5999" s="2" t="s">
        <v>235</v>
      </c>
      <c r="N5999" s="2" t="s">
        <v>426</v>
      </c>
      <c r="O5999" s="2" t="s">
        <v>70</v>
      </c>
    </row>
    <row r="6000" spans="1:15">
      <c r="A6000" s="42">
        <v>40814</v>
      </c>
      <c r="B6000" s="42">
        <v>51772</v>
      </c>
      <c r="C6000" s="130">
        <v>360</v>
      </c>
      <c r="D6000" s="43">
        <v>8.5600000000000009E-2</v>
      </c>
      <c r="E6000" s="43">
        <v>7.9100000000000004E-2</v>
      </c>
      <c r="F6000" s="44">
        <v>100000</v>
      </c>
      <c r="G6000" s="44">
        <v>100000</v>
      </c>
      <c r="H6000" s="44">
        <v>61107.26</v>
      </c>
      <c r="I6000" s="44">
        <v>67728.06</v>
      </c>
      <c r="J6000" s="68">
        <f t="shared" si="279"/>
        <v>0.61107259999999997</v>
      </c>
      <c r="K6000" s="43">
        <f t="shared" si="280"/>
        <v>0.67728060000000001</v>
      </c>
      <c r="L6000" s="41" t="str">
        <f t="shared" si="281"/>
        <v>AA</v>
      </c>
      <c r="M6000" s="41" t="s">
        <v>1524</v>
      </c>
      <c r="N6000" s="41" t="s">
        <v>417</v>
      </c>
      <c r="O6000" s="41" t="s">
        <v>70</v>
      </c>
    </row>
    <row r="6001" spans="1:15">
      <c r="A6001" s="38">
        <v>40616</v>
      </c>
      <c r="B6001" s="38">
        <v>51574</v>
      </c>
      <c r="C6001" s="131">
        <v>360</v>
      </c>
      <c r="D6001" s="39">
        <v>8.5600000000000009E-2</v>
      </c>
      <c r="E6001" s="39">
        <v>7.9100000000000004E-2</v>
      </c>
      <c r="F6001" s="40">
        <v>91500</v>
      </c>
      <c r="G6001" s="40">
        <v>91500</v>
      </c>
      <c r="H6001" s="40">
        <v>55353.19</v>
      </c>
      <c r="I6001" s="40">
        <v>61999.99</v>
      </c>
      <c r="J6001" s="67">
        <f t="shared" si="279"/>
        <v>0.60495289617486336</v>
      </c>
      <c r="K6001" s="39">
        <f t="shared" si="280"/>
        <v>0.67759551912568305</v>
      </c>
      <c r="L6001" s="2" t="str">
        <f t="shared" si="281"/>
        <v>AA</v>
      </c>
      <c r="M6001" s="2" t="s">
        <v>456</v>
      </c>
      <c r="N6001" s="2" t="s">
        <v>422</v>
      </c>
      <c r="O6001" s="2" t="s">
        <v>70</v>
      </c>
    </row>
    <row r="6002" spans="1:15">
      <c r="A6002" s="42">
        <v>40438</v>
      </c>
      <c r="B6002" s="42">
        <v>44091</v>
      </c>
      <c r="C6002" s="130">
        <v>120</v>
      </c>
      <c r="D6002" s="43">
        <v>8.5600000000000009E-2</v>
      </c>
      <c r="E6002" s="43">
        <v>7.9100000000000004E-2</v>
      </c>
      <c r="F6002" s="44">
        <v>123920</v>
      </c>
      <c r="G6002" s="44">
        <v>123920</v>
      </c>
      <c r="H6002" s="44">
        <v>43755.41</v>
      </c>
      <c r="I6002" s="44">
        <v>83999.99</v>
      </c>
      <c r="J6002" s="68">
        <f t="shared" si="279"/>
        <v>0.35309401226597809</v>
      </c>
      <c r="K6002" s="43">
        <f t="shared" si="280"/>
        <v>0.67785660103292456</v>
      </c>
      <c r="L6002" s="41" t="str">
        <f t="shared" si="281"/>
        <v>AA</v>
      </c>
      <c r="M6002" s="41" t="s">
        <v>464</v>
      </c>
      <c r="N6002" s="41" t="s">
        <v>424</v>
      </c>
      <c r="O6002" s="41" t="s">
        <v>70</v>
      </c>
    </row>
    <row r="6003" spans="1:15">
      <c r="A6003" s="38">
        <v>40002</v>
      </c>
      <c r="B6003" s="38">
        <v>47307</v>
      </c>
      <c r="C6003" s="131">
        <v>240</v>
      </c>
      <c r="D6003" s="39">
        <v>8.5600000000000009E-2</v>
      </c>
      <c r="E6003" s="39">
        <v>7.9100000000000004E-2</v>
      </c>
      <c r="F6003" s="40">
        <v>68316.960000000006</v>
      </c>
      <c r="G6003" s="40">
        <v>68316.960000000006</v>
      </c>
      <c r="H6003" s="40">
        <v>34576.89</v>
      </c>
      <c r="I6003" s="40">
        <v>46316.95</v>
      </c>
      <c r="J6003" s="67">
        <f t="shared" si="279"/>
        <v>0.50612454067042789</v>
      </c>
      <c r="K6003" s="39">
        <f t="shared" si="280"/>
        <v>0.67797147296952309</v>
      </c>
      <c r="L6003" s="2" t="str">
        <f t="shared" si="281"/>
        <v>AA</v>
      </c>
      <c r="M6003" s="2" t="s">
        <v>619</v>
      </c>
      <c r="N6003" s="2" t="s">
        <v>427</v>
      </c>
      <c r="O6003" s="2" t="s">
        <v>70</v>
      </c>
    </row>
    <row r="6004" spans="1:15">
      <c r="A6004" s="38">
        <v>40758</v>
      </c>
      <c r="B6004" s="38">
        <v>42432</v>
      </c>
      <c r="C6004" s="131">
        <v>55</v>
      </c>
      <c r="D6004" s="39">
        <v>8.5600000000000009E-2</v>
      </c>
      <c r="E6004" s="39">
        <v>7.9100000000000004E-2</v>
      </c>
      <c r="F6004" s="40">
        <v>150000</v>
      </c>
      <c r="G6004" s="40">
        <v>150000</v>
      </c>
      <c r="H6004" s="40">
        <v>40709.03</v>
      </c>
      <c r="I6004" s="40">
        <v>101696.02</v>
      </c>
      <c r="J6004" s="67">
        <f t="shared" si="279"/>
        <v>0.27139353333333333</v>
      </c>
      <c r="K6004" s="39">
        <f t="shared" si="280"/>
        <v>0.67797346666666669</v>
      </c>
      <c r="L6004" s="2" t="str">
        <f t="shared" si="281"/>
        <v>AA</v>
      </c>
      <c r="M6004" s="2" t="s">
        <v>594</v>
      </c>
      <c r="N6004" s="2" t="s">
        <v>419</v>
      </c>
      <c r="O6004" s="2" t="s">
        <v>70</v>
      </c>
    </row>
    <row r="6005" spans="1:15">
      <c r="A6005" s="42">
        <v>40386</v>
      </c>
      <c r="B6005" s="42">
        <v>43948</v>
      </c>
      <c r="C6005" s="130">
        <v>117</v>
      </c>
      <c r="D6005" s="43">
        <v>8.5600000000000009E-2</v>
      </c>
      <c r="E6005" s="43">
        <v>7.9100000000000004E-2</v>
      </c>
      <c r="F6005" s="44">
        <v>150000</v>
      </c>
      <c r="G6005" s="44">
        <v>150000</v>
      </c>
      <c r="H6005" s="44">
        <v>63180.42</v>
      </c>
      <c r="I6005" s="44">
        <v>101699.99</v>
      </c>
      <c r="J6005" s="68">
        <f t="shared" si="279"/>
        <v>0.42120279999999999</v>
      </c>
      <c r="K6005" s="43">
        <f t="shared" si="280"/>
        <v>0.67799993333333342</v>
      </c>
      <c r="L6005" s="41" t="str">
        <f t="shared" si="281"/>
        <v>AA</v>
      </c>
      <c r="M6005" s="41" t="s">
        <v>458</v>
      </c>
      <c r="N6005" s="41" t="s">
        <v>423</v>
      </c>
      <c r="O6005" s="41" t="s">
        <v>70</v>
      </c>
    </row>
    <row r="6006" spans="1:15">
      <c r="A6006" s="38">
        <v>40136</v>
      </c>
      <c r="B6006" s="38">
        <v>47441</v>
      </c>
      <c r="C6006" s="131">
        <v>240</v>
      </c>
      <c r="D6006" s="39">
        <v>8.5600000000000009E-2</v>
      </c>
      <c r="E6006" s="39">
        <v>7.9100000000000004E-2</v>
      </c>
      <c r="F6006" s="40">
        <v>92870</v>
      </c>
      <c r="G6006" s="40">
        <v>92870</v>
      </c>
      <c r="H6006" s="40">
        <v>48100.59</v>
      </c>
      <c r="I6006" s="40">
        <v>62995.32</v>
      </c>
      <c r="J6006" s="67">
        <f t="shared" si="279"/>
        <v>0.51793463981910193</v>
      </c>
      <c r="K6006" s="39">
        <f t="shared" si="280"/>
        <v>0.67831721761602237</v>
      </c>
      <c r="L6006" s="2" t="str">
        <f t="shared" si="281"/>
        <v>AA</v>
      </c>
      <c r="M6006" s="2" t="s">
        <v>481</v>
      </c>
      <c r="N6006" s="2" t="s">
        <v>417</v>
      </c>
      <c r="O6006" s="2" t="s">
        <v>70</v>
      </c>
    </row>
    <row r="6007" spans="1:15">
      <c r="A6007" s="42">
        <v>40553</v>
      </c>
      <c r="B6007" s="42">
        <v>46032</v>
      </c>
      <c r="C6007" s="130">
        <v>180</v>
      </c>
      <c r="D6007" s="43">
        <v>8.5600000000000009E-2</v>
      </c>
      <c r="E6007" s="43">
        <v>7.9100000000000004E-2</v>
      </c>
      <c r="F6007" s="44">
        <v>140000</v>
      </c>
      <c r="G6007" s="44">
        <v>140000</v>
      </c>
      <c r="H6007" s="44">
        <v>71091.5</v>
      </c>
      <c r="I6007" s="44">
        <v>94999.99</v>
      </c>
      <c r="J6007" s="68">
        <f t="shared" si="279"/>
        <v>0.50779642857142859</v>
      </c>
      <c r="K6007" s="43">
        <f t="shared" si="280"/>
        <v>0.67857135714285721</v>
      </c>
      <c r="L6007" s="41" t="str">
        <f t="shared" si="281"/>
        <v>AA</v>
      </c>
      <c r="M6007" s="41" t="s">
        <v>466</v>
      </c>
      <c r="N6007" s="41" t="s">
        <v>421</v>
      </c>
      <c r="O6007" s="41" t="s">
        <v>70</v>
      </c>
    </row>
    <row r="6008" spans="1:15">
      <c r="A6008" s="38">
        <v>40127</v>
      </c>
      <c r="B6008" s="38">
        <v>49258</v>
      </c>
      <c r="C6008" s="131">
        <v>300</v>
      </c>
      <c r="D6008" s="39">
        <v>8.5600000000000009E-2</v>
      </c>
      <c r="E6008" s="39">
        <v>7.9100000000000004E-2</v>
      </c>
      <c r="F6008" s="40">
        <v>140000</v>
      </c>
      <c r="G6008" s="40">
        <v>140000</v>
      </c>
      <c r="H6008" s="40">
        <v>77699.199999999997</v>
      </c>
      <c r="I6008" s="40">
        <v>94999.99</v>
      </c>
      <c r="J6008" s="67">
        <f t="shared" si="279"/>
        <v>0.55499428571428566</v>
      </c>
      <c r="K6008" s="39">
        <f t="shared" si="280"/>
        <v>0.67857135714285721</v>
      </c>
      <c r="L6008" s="2" t="str">
        <f t="shared" si="281"/>
        <v>AA</v>
      </c>
      <c r="M6008" s="2" t="s">
        <v>462</v>
      </c>
      <c r="N6008" s="2" t="s">
        <v>419</v>
      </c>
      <c r="O6008" s="2" t="s">
        <v>70</v>
      </c>
    </row>
    <row r="6009" spans="1:15">
      <c r="A6009" s="38">
        <v>40114</v>
      </c>
      <c r="B6009" s="38">
        <v>45593</v>
      </c>
      <c r="C6009" s="131">
        <v>180</v>
      </c>
      <c r="D6009" s="39">
        <v>8.5600000000000009E-2</v>
      </c>
      <c r="E6009" s="39">
        <v>7.9100000000000004E-2</v>
      </c>
      <c r="F6009" s="40">
        <v>125000</v>
      </c>
      <c r="G6009" s="40">
        <v>125000</v>
      </c>
      <c r="H6009" s="40">
        <v>49895.49</v>
      </c>
      <c r="I6009" s="40">
        <v>84849.08</v>
      </c>
      <c r="J6009" s="67">
        <f t="shared" si="279"/>
        <v>0.39916392000000001</v>
      </c>
      <c r="K6009" s="39">
        <f t="shared" si="280"/>
        <v>0.67879264000000006</v>
      </c>
      <c r="L6009" s="2" t="str">
        <f t="shared" si="281"/>
        <v>AA</v>
      </c>
      <c r="M6009" s="2" t="s">
        <v>467</v>
      </c>
      <c r="N6009" s="2" t="s">
        <v>425</v>
      </c>
      <c r="O6009" s="2" t="s">
        <v>70</v>
      </c>
    </row>
    <row r="6010" spans="1:15">
      <c r="A6010" s="38">
        <v>40449</v>
      </c>
      <c r="B6010" s="38">
        <v>45928</v>
      </c>
      <c r="C6010" s="131">
        <v>180</v>
      </c>
      <c r="D6010" s="39">
        <v>8.5600000000000009E-2</v>
      </c>
      <c r="E6010" s="39">
        <v>7.9100000000000004E-2</v>
      </c>
      <c r="F6010" s="40">
        <v>120179.46</v>
      </c>
      <c r="G6010" s="40">
        <v>120179.46</v>
      </c>
      <c r="H6010" s="40">
        <v>67876.62</v>
      </c>
      <c r="I6010" s="40">
        <v>81577.850000000006</v>
      </c>
      <c r="J6010" s="67">
        <f t="shared" si="279"/>
        <v>0.56479385079613431</v>
      </c>
      <c r="K6010" s="39">
        <f t="shared" si="280"/>
        <v>0.67880027086159311</v>
      </c>
      <c r="L6010" s="2" t="str">
        <f t="shared" si="281"/>
        <v>AA</v>
      </c>
      <c r="M6010" s="2" t="s">
        <v>595</v>
      </c>
      <c r="N6010" s="2" t="s">
        <v>423</v>
      </c>
      <c r="O6010" s="2" t="s">
        <v>70</v>
      </c>
    </row>
    <row r="6011" spans="1:15">
      <c r="A6011" s="38">
        <v>40095</v>
      </c>
      <c r="B6011" s="38">
        <v>51052</v>
      </c>
      <c r="C6011" s="131">
        <v>360</v>
      </c>
      <c r="D6011" s="39">
        <v>8.5600000000000009E-2</v>
      </c>
      <c r="E6011" s="39">
        <v>7.9100000000000004E-2</v>
      </c>
      <c r="F6011" s="40">
        <v>114900</v>
      </c>
      <c r="G6011" s="40">
        <v>114900</v>
      </c>
      <c r="H6011" s="40">
        <v>37620.17</v>
      </c>
      <c r="I6011" s="40">
        <v>77999.990000000005</v>
      </c>
      <c r="J6011" s="67">
        <f t="shared" si="279"/>
        <v>0.32741662315056569</v>
      </c>
      <c r="K6011" s="39">
        <f t="shared" si="280"/>
        <v>0.67885108790252402</v>
      </c>
      <c r="L6011" s="2" t="str">
        <f t="shared" si="281"/>
        <v>AA</v>
      </c>
      <c r="M6011" s="2" t="s">
        <v>495</v>
      </c>
      <c r="N6011" s="2" t="s">
        <v>424</v>
      </c>
      <c r="O6011" s="2" t="s">
        <v>70</v>
      </c>
    </row>
    <row r="6012" spans="1:15">
      <c r="A6012" s="38">
        <v>40116</v>
      </c>
      <c r="B6012" s="38">
        <v>47421</v>
      </c>
      <c r="C6012" s="131">
        <v>240</v>
      </c>
      <c r="D6012" s="39">
        <v>8.5600000000000009E-2</v>
      </c>
      <c r="E6012" s="39">
        <v>7.9100000000000004E-2</v>
      </c>
      <c r="F6012" s="40">
        <v>132555</v>
      </c>
      <c r="G6012" s="40">
        <v>132555</v>
      </c>
      <c r="H6012" s="40">
        <v>68317.91</v>
      </c>
      <c r="I6012" s="40">
        <v>89999.99</v>
      </c>
      <c r="J6012" s="67">
        <f t="shared" si="279"/>
        <v>0.51539293123609076</v>
      </c>
      <c r="K6012" s="39">
        <f t="shared" si="280"/>
        <v>0.67896337369393844</v>
      </c>
      <c r="L6012" s="2" t="str">
        <f t="shared" si="281"/>
        <v>AA</v>
      </c>
      <c r="M6012" s="2" t="s">
        <v>1375</v>
      </c>
      <c r="N6012" s="2" t="s">
        <v>428</v>
      </c>
      <c r="O6012" s="2" t="s">
        <v>70</v>
      </c>
    </row>
    <row r="6013" spans="1:15">
      <c r="A6013" s="42">
        <v>40480</v>
      </c>
      <c r="B6013" s="42">
        <v>47785</v>
      </c>
      <c r="C6013" s="130">
        <v>240</v>
      </c>
      <c r="D6013" s="43">
        <v>8.5600000000000009E-2</v>
      </c>
      <c r="E6013" s="43">
        <v>7.9100000000000004E-2</v>
      </c>
      <c r="F6013" s="44">
        <v>140000</v>
      </c>
      <c r="G6013" s="44">
        <v>140000</v>
      </c>
      <c r="H6013" s="44">
        <v>76839.850000000006</v>
      </c>
      <c r="I6013" s="44">
        <v>95096.08</v>
      </c>
      <c r="J6013" s="68">
        <f t="shared" si="279"/>
        <v>0.54885607142857151</v>
      </c>
      <c r="K6013" s="43">
        <f t="shared" si="280"/>
        <v>0.67925771428571435</v>
      </c>
      <c r="L6013" s="41" t="str">
        <f t="shared" si="281"/>
        <v>AA</v>
      </c>
      <c r="M6013" s="41" t="s">
        <v>564</v>
      </c>
      <c r="N6013" s="41" t="s">
        <v>417</v>
      </c>
      <c r="O6013" s="41" t="s">
        <v>70</v>
      </c>
    </row>
    <row r="6014" spans="1:15">
      <c r="A6014" s="42">
        <v>40792</v>
      </c>
      <c r="B6014" s="42">
        <v>48097</v>
      </c>
      <c r="C6014" s="130">
        <v>240</v>
      </c>
      <c r="D6014" s="43">
        <v>8.5600000000000009E-2</v>
      </c>
      <c r="E6014" s="43">
        <v>7.9100000000000004E-2</v>
      </c>
      <c r="F6014" s="44">
        <v>132000</v>
      </c>
      <c r="G6014" s="44">
        <v>132000</v>
      </c>
      <c r="H6014" s="44">
        <v>75807.88</v>
      </c>
      <c r="I6014" s="44">
        <v>89699.99</v>
      </c>
      <c r="J6014" s="68">
        <f t="shared" si="279"/>
        <v>0.57430212121212121</v>
      </c>
      <c r="K6014" s="43">
        <f t="shared" si="280"/>
        <v>0.6795453787878788</v>
      </c>
      <c r="L6014" s="41" t="str">
        <f t="shared" si="281"/>
        <v>AA</v>
      </c>
      <c r="M6014" s="41" t="s">
        <v>1094</v>
      </c>
      <c r="N6014" s="41" t="s">
        <v>421</v>
      </c>
      <c r="O6014" s="41" t="s">
        <v>70</v>
      </c>
    </row>
    <row r="6015" spans="1:15">
      <c r="A6015" s="42">
        <v>40016</v>
      </c>
      <c r="B6015" s="42">
        <v>50973</v>
      </c>
      <c r="C6015" s="130">
        <v>360</v>
      </c>
      <c r="D6015" s="43">
        <v>8.5600000000000009E-2</v>
      </c>
      <c r="E6015" s="43">
        <v>7.9100000000000004E-2</v>
      </c>
      <c r="F6015" s="44">
        <v>97100</v>
      </c>
      <c r="G6015" s="44">
        <v>97100</v>
      </c>
      <c r="H6015" s="44">
        <v>56236.85</v>
      </c>
      <c r="I6015" s="44">
        <v>65999.990000000005</v>
      </c>
      <c r="J6015" s="68">
        <f t="shared" si="279"/>
        <v>0.57916426364572604</v>
      </c>
      <c r="K6015" s="43">
        <f t="shared" si="280"/>
        <v>0.67971153450051502</v>
      </c>
      <c r="L6015" s="41" t="str">
        <f t="shared" si="281"/>
        <v>AA</v>
      </c>
      <c r="M6015" s="41" t="s">
        <v>633</v>
      </c>
      <c r="N6015" s="41" t="s">
        <v>422</v>
      </c>
      <c r="O6015" s="41" t="s">
        <v>70</v>
      </c>
    </row>
    <row r="6016" spans="1:15">
      <c r="A6016" s="42">
        <v>40142</v>
      </c>
      <c r="B6016" s="42">
        <v>45955</v>
      </c>
      <c r="C6016" s="130">
        <v>191</v>
      </c>
      <c r="D6016" s="43">
        <v>8.5600000000000009E-2</v>
      </c>
      <c r="E6016" s="43">
        <v>7.9100000000000004E-2</v>
      </c>
      <c r="F6016" s="44">
        <v>138800</v>
      </c>
      <c r="G6016" s="44">
        <v>138800</v>
      </c>
      <c r="H6016" s="44">
        <v>55833.45</v>
      </c>
      <c r="I6016" s="44">
        <v>94357.74</v>
      </c>
      <c r="J6016" s="68">
        <f t="shared" si="279"/>
        <v>0.40225828530259367</v>
      </c>
      <c r="K6016" s="43">
        <f t="shared" si="280"/>
        <v>0.67981080691642659</v>
      </c>
      <c r="L6016" s="41" t="str">
        <f t="shared" si="281"/>
        <v>AA</v>
      </c>
      <c r="M6016" s="41" t="s">
        <v>495</v>
      </c>
      <c r="N6016" s="41" t="s">
        <v>424</v>
      </c>
      <c r="O6016" s="41" t="s">
        <v>70</v>
      </c>
    </row>
    <row r="6017" spans="1:15">
      <c r="A6017" s="42">
        <v>40525</v>
      </c>
      <c r="B6017" s="42">
        <v>46004</v>
      </c>
      <c r="C6017" s="130">
        <v>180</v>
      </c>
      <c r="D6017" s="43">
        <v>8.5600000000000009E-2</v>
      </c>
      <c r="E6017" s="43">
        <v>7.9100000000000004E-2</v>
      </c>
      <c r="F6017" s="44">
        <v>129445.6</v>
      </c>
      <c r="G6017" s="44">
        <v>129445.6</v>
      </c>
      <c r="H6017" s="44">
        <v>53153.69</v>
      </c>
      <c r="I6017" s="44">
        <v>87999.99</v>
      </c>
      <c r="J6017" s="68">
        <f t="shared" si="279"/>
        <v>0.41062569913538971</v>
      </c>
      <c r="K6017" s="43">
        <f t="shared" si="280"/>
        <v>0.67982218012817741</v>
      </c>
      <c r="L6017" s="41" t="str">
        <f t="shared" si="281"/>
        <v>AA</v>
      </c>
      <c r="M6017" s="41" t="s">
        <v>689</v>
      </c>
      <c r="N6017" s="41" t="s">
        <v>424</v>
      </c>
      <c r="O6017" s="41" t="s">
        <v>70</v>
      </c>
    </row>
    <row r="6018" spans="1:15">
      <c r="A6018" s="42">
        <v>40010</v>
      </c>
      <c r="B6018" s="42">
        <v>43267</v>
      </c>
      <c r="C6018" s="130">
        <v>107</v>
      </c>
      <c r="D6018" s="43">
        <v>8.5600000000000009E-2</v>
      </c>
      <c r="E6018" s="43">
        <v>7.9100000000000004E-2</v>
      </c>
      <c r="F6018" s="44">
        <v>95600</v>
      </c>
      <c r="G6018" s="44">
        <v>95600</v>
      </c>
      <c r="H6018" s="44">
        <v>30979.1</v>
      </c>
      <c r="I6018" s="44">
        <v>64999.99</v>
      </c>
      <c r="J6018" s="68">
        <f t="shared" si="279"/>
        <v>0.32404916317991628</v>
      </c>
      <c r="K6018" s="43">
        <f t="shared" si="280"/>
        <v>0.67991621338912134</v>
      </c>
      <c r="L6018" s="41" t="str">
        <f t="shared" si="281"/>
        <v>AA</v>
      </c>
      <c r="M6018" s="41" t="s">
        <v>495</v>
      </c>
      <c r="N6018" s="41" t="s">
        <v>424</v>
      </c>
      <c r="O6018" s="41" t="s">
        <v>70</v>
      </c>
    </row>
    <row r="6019" spans="1:15">
      <c r="A6019" s="38">
        <v>40550</v>
      </c>
      <c r="B6019" s="38">
        <v>51508</v>
      </c>
      <c r="C6019" s="131">
        <v>360</v>
      </c>
      <c r="D6019" s="39">
        <v>8.5600000000000009E-2</v>
      </c>
      <c r="E6019" s="39">
        <v>7.9100000000000004E-2</v>
      </c>
      <c r="F6019" s="40">
        <v>117658.3</v>
      </c>
      <c r="G6019" s="40">
        <v>117658.3</v>
      </c>
      <c r="H6019" s="40">
        <v>71094.8</v>
      </c>
      <c r="I6019" s="40">
        <v>79999.990000000005</v>
      </c>
      <c r="J6019" s="67">
        <f t="shared" ref="J6019:J6082" si="282">H6019/G6019</f>
        <v>0.60424806409747545</v>
      </c>
      <c r="K6019" s="39">
        <f t="shared" ref="K6019:K6082" si="283">I6019/G6019</f>
        <v>0.67993494721579351</v>
      </c>
      <c r="L6019" s="2" t="str">
        <f t="shared" ref="L6019:L6082" si="284">IF(J6019&lt;=65%,"AA",IF(J6019&lt;=75%,"A",IF(J6019&lt;=85%,"B","C")))</f>
        <v>AA</v>
      </c>
      <c r="M6019" s="2" t="s">
        <v>862</v>
      </c>
      <c r="N6019" s="2" t="s">
        <v>417</v>
      </c>
      <c r="O6019" s="2" t="s">
        <v>70</v>
      </c>
    </row>
    <row r="6020" spans="1:15">
      <c r="A6020" s="38">
        <v>40031</v>
      </c>
      <c r="B6020" s="38">
        <v>45052</v>
      </c>
      <c r="C6020" s="131">
        <v>165</v>
      </c>
      <c r="D6020" s="39">
        <v>8.5600000000000009E-2</v>
      </c>
      <c r="E6020" s="39">
        <v>7.9100000000000004E-2</v>
      </c>
      <c r="F6020" s="40">
        <v>125000</v>
      </c>
      <c r="G6020" s="40">
        <v>125000</v>
      </c>
      <c r="H6020" s="40">
        <v>48910.89</v>
      </c>
      <c r="I6020" s="40">
        <v>84999.99</v>
      </c>
      <c r="J6020" s="67">
        <f t="shared" si="282"/>
        <v>0.39128711999999999</v>
      </c>
      <c r="K6020" s="39">
        <f t="shared" si="283"/>
        <v>0.67999992000000009</v>
      </c>
      <c r="L6020" s="2" t="str">
        <f t="shared" si="284"/>
        <v>AA</v>
      </c>
      <c r="M6020" s="2" t="s">
        <v>947</v>
      </c>
      <c r="N6020" s="2" t="s">
        <v>421</v>
      </c>
      <c r="O6020" s="2" t="s">
        <v>70</v>
      </c>
    </row>
    <row r="6021" spans="1:15">
      <c r="A6021" s="38">
        <v>40533</v>
      </c>
      <c r="B6021" s="38">
        <v>45921</v>
      </c>
      <c r="C6021" s="131">
        <v>177</v>
      </c>
      <c r="D6021" s="39">
        <v>8.5600000000000009E-2</v>
      </c>
      <c r="E6021" s="39">
        <v>8.09E-2</v>
      </c>
      <c r="F6021" s="40">
        <v>125000</v>
      </c>
      <c r="G6021" s="40">
        <v>125000</v>
      </c>
      <c r="H6021" s="40">
        <v>60214.12</v>
      </c>
      <c r="I6021" s="40">
        <v>85000</v>
      </c>
      <c r="J6021" s="67">
        <f t="shared" si="282"/>
        <v>0.48171296000000002</v>
      </c>
      <c r="K6021" s="39">
        <f t="shared" si="283"/>
        <v>0.68</v>
      </c>
      <c r="L6021" s="2" t="str">
        <f t="shared" si="284"/>
        <v>AA</v>
      </c>
      <c r="M6021" s="2" t="s">
        <v>455</v>
      </c>
      <c r="N6021" s="2" t="s">
        <v>421</v>
      </c>
      <c r="O6021" s="2" t="s">
        <v>70</v>
      </c>
    </row>
    <row r="6022" spans="1:15">
      <c r="A6022" s="42">
        <v>40816</v>
      </c>
      <c r="B6022" s="42">
        <v>46295</v>
      </c>
      <c r="C6022" s="130">
        <v>180</v>
      </c>
      <c r="D6022" s="43">
        <v>8.5600000000000009E-2</v>
      </c>
      <c r="E6022" s="43">
        <v>7.9100000000000004E-2</v>
      </c>
      <c r="F6022" s="44">
        <v>100000</v>
      </c>
      <c r="G6022" s="44">
        <v>100000</v>
      </c>
      <c r="H6022" s="44">
        <v>45548.22</v>
      </c>
      <c r="I6022" s="44">
        <v>68000</v>
      </c>
      <c r="J6022" s="68">
        <f t="shared" si="282"/>
        <v>0.4554822</v>
      </c>
      <c r="K6022" s="43">
        <f t="shared" si="283"/>
        <v>0.68</v>
      </c>
      <c r="L6022" s="41" t="str">
        <f t="shared" si="284"/>
        <v>AA</v>
      </c>
      <c r="M6022" s="41" t="s">
        <v>740</v>
      </c>
      <c r="N6022" s="41" t="s">
        <v>417</v>
      </c>
      <c r="O6022" s="41" t="s">
        <v>70</v>
      </c>
    </row>
    <row r="6023" spans="1:15">
      <c r="A6023" s="38">
        <v>40562</v>
      </c>
      <c r="B6023" s="38">
        <v>51520</v>
      </c>
      <c r="C6023" s="131">
        <v>360</v>
      </c>
      <c r="D6023" s="39">
        <v>8.5600000000000009E-2</v>
      </c>
      <c r="E6023" s="39">
        <v>7.9100000000000004E-2</v>
      </c>
      <c r="F6023" s="40">
        <v>141000</v>
      </c>
      <c r="G6023" s="40">
        <v>141000</v>
      </c>
      <c r="H6023" s="40">
        <v>85094.71</v>
      </c>
      <c r="I6023" s="40">
        <v>95899.99</v>
      </c>
      <c r="J6023" s="67">
        <f t="shared" si="282"/>
        <v>0.60350858156028375</v>
      </c>
      <c r="K6023" s="39">
        <f t="shared" si="283"/>
        <v>0.6801417730496454</v>
      </c>
      <c r="L6023" s="2" t="str">
        <f t="shared" si="284"/>
        <v>AA</v>
      </c>
      <c r="M6023" s="2" t="s">
        <v>529</v>
      </c>
      <c r="N6023" s="2" t="s">
        <v>421</v>
      </c>
      <c r="O6023" s="2" t="s">
        <v>70</v>
      </c>
    </row>
    <row r="6024" spans="1:15">
      <c r="A6024" s="42">
        <v>40837</v>
      </c>
      <c r="B6024" s="42">
        <v>51795</v>
      </c>
      <c r="C6024" s="130">
        <v>360</v>
      </c>
      <c r="D6024" s="43">
        <v>8.5600000000000009E-2</v>
      </c>
      <c r="E6024" s="43">
        <v>7.9100000000000004E-2</v>
      </c>
      <c r="F6024" s="44">
        <v>144800</v>
      </c>
      <c r="G6024" s="44">
        <v>144800</v>
      </c>
      <c r="H6024" s="44">
        <v>89002.19</v>
      </c>
      <c r="I6024" s="44">
        <v>98499.99</v>
      </c>
      <c r="J6024" s="68">
        <f t="shared" si="282"/>
        <v>0.61465600828729283</v>
      </c>
      <c r="K6024" s="43">
        <f t="shared" si="283"/>
        <v>0.68024854972375692</v>
      </c>
      <c r="L6024" s="41" t="str">
        <f t="shared" si="284"/>
        <v>AA</v>
      </c>
      <c r="M6024" s="41" t="s">
        <v>505</v>
      </c>
      <c r="N6024" s="41" t="s">
        <v>424</v>
      </c>
      <c r="O6024" s="41" t="s">
        <v>70</v>
      </c>
    </row>
    <row r="6025" spans="1:15">
      <c r="A6025" s="42">
        <v>40157</v>
      </c>
      <c r="B6025" s="42">
        <v>51114</v>
      </c>
      <c r="C6025" s="130">
        <v>360</v>
      </c>
      <c r="D6025" s="43">
        <v>8.5600000000000009E-2</v>
      </c>
      <c r="E6025" s="43">
        <v>7.9100000000000004E-2</v>
      </c>
      <c r="F6025" s="44">
        <v>147000</v>
      </c>
      <c r="G6025" s="44">
        <v>147000</v>
      </c>
      <c r="H6025" s="44">
        <v>73873.89</v>
      </c>
      <c r="I6025" s="44">
        <v>99999.99</v>
      </c>
      <c r="J6025" s="68">
        <f t="shared" si="282"/>
        <v>0.50254346938775507</v>
      </c>
      <c r="K6025" s="43">
        <f t="shared" si="283"/>
        <v>0.68027204081632653</v>
      </c>
      <c r="L6025" s="41" t="str">
        <f t="shared" si="284"/>
        <v>AA</v>
      </c>
      <c r="M6025" s="41" t="s">
        <v>516</v>
      </c>
      <c r="N6025" s="41" t="s">
        <v>416</v>
      </c>
      <c r="O6025" s="41" t="s">
        <v>70</v>
      </c>
    </row>
    <row r="6026" spans="1:15">
      <c r="A6026" s="38">
        <v>40200</v>
      </c>
      <c r="B6026" s="38">
        <v>51157</v>
      </c>
      <c r="C6026" s="131">
        <v>360</v>
      </c>
      <c r="D6026" s="39">
        <v>8.5600000000000009E-2</v>
      </c>
      <c r="E6026" s="39">
        <v>7.9100000000000004E-2</v>
      </c>
      <c r="F6026" s="40">
        <v>147000</v>
      </c>
      <c r="G6026" s="40">
        <v>147000</v>
      </c>
      <c r="H6026" s="40">
        <v>85892.66</v>
      </c>
      <c r="I6026" s="40">
        <v>99999.99</v>
      </c>
      <c r="J6026" s="67">
        <f t="shared" si="282"/>
        <v>0.58430380952380956</v>
      </c>
      <c r="K6026" s="39">
        <f t="shared" si="283"/>
        <v>0.68027204081632653</v>
      </c>
      <c r="L6026" s="2" t="str">
        <f t="shared" si="284"/>
        <v>AA</v>
      </c>
      <c r="M6026" s="2" t="s">
        <v>454</v>
      </c>
      <c r="N6026" s="2" t="s">
        <v>416</v>
      </c>
      <c r="O6026" s="2" t="s">
        <v>70</v>
      </c>
    </row>
    <row r="6027" spans="1:15">
      <c r="A6027" s="42">
        <v>40331</v>
      </c>
      <c r="B6027" s="42">
        <v>45932</v>
      </c>
      <c r="C6027" s="130">
        <v>184</v>
      </c>
      <c r="D6027" s="43">
        <v>8.5600000000000009E-2</v>
      </c>
      <c r="E6027" s="43">
        <v>7.9100000000000004E-2</v>
      </c>
      <c r="F6027" s="44">
        <v>103000</v>
      </c>
      <c r="G6027" s="44">
        <v>103000</v>
      </c>
      <c r="H6027" s="44">
        <v>49504.2</v>
      </c>
      <c r="I6027" s="44">
        <v>70099.990000000005</v>
      </c>
      <c r="J6027" s="68">
        <f t="shared" si="282"/>
        <v>0.48062330097087375</v>
      </c>
      <c r="K6027" s="43">
        <f t="shared" si="283"/>
        <v>0.68058242718446604</v>
      </c>
      <c r="L6027" s="41" t="str">
        <f t="shared" si="284"/>
        <v>AA</v>
      </c>
      <c r="M6027" s="41" t="s">
        <v>1015</v>
      </c>
      <c r="N6027" s="41" t="s">
        <v>417</v>
      </c>
      <c r="O6027" s="41" t="s">
        <v>70</v>
      </c>
    </row>
    <row r="6028" spans="1:15">
      <c r="A6028" s="42">
        <v>40361</v>
      </c>
      <c r="B6028" s="42">
        <v>51319</v>
      </c>
      <c r="C6028" s="130">
        <v>360</v>
      </c>
      <c r="D6028" s="43">
        <v>8.5600000000000009E-2</v>
      </c>
      <c r="E6028" s="43">
        <v>7.9100000000000004E-2</v>
      </c>
      <c r="F6028" s="44">
        <v>107000</v>
      </c>
      <c r="G6028" s="44">
        <v>107000</v>
      </c>
      <c r="H6028" s="44">
        <v>64214.080000000002</v>
      </c>
      <c r="I6028" s="44">
        <v>72849.98</v>
      </c>
      <c r="J6028" s="68">
        <f t="shared" si="282"/>
        <v>0.6001315887850468</v>
      </c>
      <c r="K6028" s="43">
        <f t="shared" si="283"/>
        <v>0.68084093457943917</v>
      </c>
      <c r="L6028" s="41" t="str">
        <f t="shared" si="284"/>
        <v>AA</v>
      </c>
      <c r="M6028" s="41" t="s">
        <v>629</v>
      </c>
      <c r="N6028" s="41" t="s">
        <v>417</v>
      </c>
      <c r="O6028" s="41" t="s">
        <v>70</v>
      </c>
    </row>
    <row r="6029" spans="1:15">
      <c r="A6029" s="42">
        <v>40038</v>
      </c>
      <c r="B6029" s="42">
        <v>50995</v>
      </c>
      <c r="C6029" s="130">
        <v>360</v>
      </c>
      <c r="D6029" s="43">
        <v>8.5600000000000009E-2</v>
      </c>
      <c r="E6029" s="43">
        <v>7.9100000000000004E-2</v>
      </c>
      <c r="F6029" s="44">
        <v>95000</v>
      </c>
      <c r="G6029" s="44">
        <v>95000</v>
      </c>
      <c r="H6029" s="44">
        <v>43455.7</v>
      </c>
      <c r="I6029" s="44">
        <v>64753.36</v>
      </c>
      <c r="J6029" s="68">
        <f t="shared" si="282"/>
        <v>0.45742842105263154</v>
      </c>
      <c r="K6029" s="43">
        <f t="shared" si="283"/>
        <v>0.68161431578947373</v>
      </c>
      <c r="L6029" s="41" t="str">
        <f t="shared" si="284"/>
        <v>AA</v>
      </c>
      <c r="M6029" s="41" t="s">
        <v>776</v>
      </c>
      <c r="N6029" s="41" t="s">
        <v>422</v>
      </c>
      <c r="O6029" s="41" t="s">
        <v>70</v>
      </c>
    </row>
    <row r="6030" spans="1:15">
      <c r="A6030" s="38">
        <v>40605</v>
      </c>
      <c r="B6030" s="38">
        <v>47364</v>
      </c>
      <c r="C6030" s="131">
        <v>222</v>
      </c>
      <c r="D6030" s="39">
        <v>8.5600000000000009E-2</v>
      </c>
      <c r="E6030" s="39">
        <v>7.9100000000000004E-2</v>
      </c>
      <c r="F6030" s="40">
        <v>150000</v>
      </c>
      <c r="G6030" s="40">
        <v>150000</v>
      </c>
      <c r="H6030" s="40">
        <v>78497.570000000007</v>
      </c>
      <c r="I6030" s="40">
        <v>102306.2</v>
      </c>
      <c r="J6030" s="67">
        <f t="shared" si="282"/>
        <v>0.52331713333333341</v>
      </c>
      <c r="K6030" s="39">
        <f t="shared" si="283"/>
        <v>0.68204133333333328</v>
      </c>
      <c r="L6030" s="2" t="str">
        <f t="shared" si="284"/>
        <v>AA</v>
      </c>
      <c r="M6030" s="2" t="s">
        <v>866</v>
      </c>
      <c r="N6030" s="2" t="s">
        <v>424</v>
      </c>
      <c r="O6030" s="2" t="s">
        <v>70</v>
      </c>
    </row>
    <row r="6031" spans="1:15">
      <c r="A6031" s="38">
        <v>39987</v>
      </c>
      <c r="B6031" s="38">
        <v>47292</v>
      </c>
      <c r="C6031" s="131">
        <v>240</v>
      </c>
      <c r="D6031" s="39">
        <v>8.5600000000000009E-2</v>
      </c>
      <c r="E6031" s="39">
        <v>7.9100000000000004E-2</v>
      </c>
      <c r="F6031" s="40">
        <v>135850.5</v>
      </c>
      <c r="G6031" s="40">
        <v>135850.5</v>
      </c>
      <c r="H6031" s="40">
        <v>71949.75</v>
      </c>
      <c r="I6031" s="40">
        <v>92692.92</v>
      </c>
      <c r="J6031" s="67">
        <f t="shared" si="282"/>
        <v>0.52962447690659953</v>
      </c>
      <c r="K6031" s="39">
        <f t="shared" si="283"/>
        <v>0.68231563372972492</v>
      </c>
      <c r="L6031" s="2" t="str">
        <f t="shared" si="284"/>
        <v>AA</v>
      </c>
      <c r="M6031" s="2" t="s">
        <v>622</v>
      </c>
      <c r="N6031" s="2" t="s">
        <v>421</v>
      </c>
      <c r="O6031" s="2" t="s">
        <v>70</v>
      </c>
    </row>
    <row r="6032" spans="1:15">
      <c r="A6032" s="42">
        <v>39843</v>
      </c>
      <c r="B6032" s="42">
        <v>45321</v>
      </c>
      <c r="C6032" s="130">
        <v>180</v>
      </c>
      <c r="D6032" s="43">
        <v>8.5600000000000009E-2</v>
      </c>
      <c r="E6032" s="43">
        <v>8.09E-2</v>
      </c>
      <c r="F6032" s="44">
        <v>143000</v>
      </c>
      <c r="G6032" s="44">
        <v>143000</v>
      </c>
      <c r="H6032" s="44">
        <v>61090.41</v>
      </c>
      <c r="I6032" s="44">
        <v>97634.44</v>
      </c>
      <c r="J6032" s="68">
        <f t="shared" si="282"/>
        <v>0.42720566433566437</v>
      </c>
      <c r="K6032" s="43">
        <f t="shared" si="283"/>
        <v>0.68275832167832173</v>
      </c>
      <c r="L6032" s="41" t="str">
        <f t="shared" si="284"/>
        <v>AA</v>
      </c>
      <c r="M6032" s="41" t="s">
        <v>489</v>
      </c>
      <c r="N6032" s="41" t="s">
        <v>415</v>
      </c>
      <c r="O6032" s="41" t="s">
        <v>70</v>
      </c>
    </row>
    <row r="6033" spans="1:15">
      <c r="A6033" s="42">
        <v>40217</v>
      </c>
      <c r="B6033" s="42">
        <v>49348</v>
      </c>
      <c r="C6033" s="130">
        <v>300</v>
      </c>
      <c r="D6033" s="43">
        <v>8.5600000000000009E-2</v>
      </c>
      <c r="E6033" s="43">
        <v>7.9100000000000004E-2</v>
      </c>
      <c r="F6033" s="44">
        <v>142000</v>
      </c>
      <c r="G6033" s="44">
        <v>142000</v>
      </c>
      <c r="H6033" s="44">
        <v>82493.33</v>
      </c>
      <c r="I6033" s="44">
        <v>97000</v>
      </c>
      <c r="J6033" s="68">
        <f t="shared" si="282"/>
        <v>0.58093894366197185</v>
      </c>
      <c r="K6033" s="43">
        <f t="shared" si="283"/>
        <v>0.68309859154929575</v>
      </c>
      <c r="L6033" s="41" t="str">
        <f t="shared" si="284"/>
        <v>AA</v>
      </c>
      <c r="M6033" s="41" t="s">
        <v>1291</v>
      </c>
      <c r="N6033" s="41" t="s">
        <v>435</v>
      </c>
      <c r="O6033" s="41" t="s">
        <v>70</v>
      </c>
    </row>
    <row r="6034" spans="1:15">
      <c r="A6034" s="42">
        <v>40471</v>
      </c>
      <c r="B6034" s="42">
        <v>51429</v>
      </c>
      <c r="C6034" s="130">
        <v>360</v>
      </c>
      <c r="D6034" s="43">
        <v>8.5600000000000009E-2</v>
      </c>
      <c r="E6034" s="43">
        <v>7.9100000000000004E-2</v>
      </c>
      <c r="F6034" s="44">
        <v>95000</v>
      </c>
      <c r="G6034" s="44">
        <v>95000</v>
      </c>
      <c r="H6034" s="44">
        <v>57219.58</v>
      </c>
      <c r="I6034" s="44">
        <v>64899.99</v>
      </c>
      <c r="J6034" s="68">
        <f t="shared" si="282"/>
        <v>0.6023113684210526</v>
      </c>
      <c r="K6034" s="43">
        <f t="shared" si="283"/>
        <v>0.68315778947368422</v>
      </c>
      <c r="L6034" s="41" t="str">
        <f t="shared" si="284"/>
        <v>AA</v>
      </c>
      <c r="M6034" s="41" t="s">
        <v>1234</v>
      </c>
      <c r="N6034" s="41" t="s">
        <v>423</v>
      </c>
      <c r="O6034" s="41" t="s">
        <v>70</v>
      </c>
    </row>
    <row r="6035" spans="1:15">
      <c r="A6035" s="42">
        <v>40724</v>
      </c>
      <c r="B6035" s="42">
        <v>51682</v>
      </c>
      <c r="C6035" s="130">
        <v>360</v>
      </c>
      <c r="D6035" s="43">
        <v>8.5600000000000009E-2</v>
      </c>
      <c r="E6035" s="43">
        <v>7.9100000000000004E-2</v>
      </c>
      <c r="F6035" s="44">
        <v>93000</v>
      </c>
      <c r="G6035" s="44">
        <v>93000</v>
      </c>
      <c r="H6035" s="44">
        <v>57242.8</v>
      </c>
      <c r="I6035" s="44">
        <v>63548.99</v>
      </c>
      <c r="J6035" s="68">
        <f t="shared" si="282"/>
        <v>0.61551397849462364</v>
      </c>
      <c r="K6035" s="43">
        <f t="shared" si="283"/>
        <v>0.68332247311827954</v>
      </c>
      <c r="L6035" s="41" t="str">
        <f t="shared" si="284"/>
        <v>AA</v>
      </c>
      <c r="M6035" s="41" t="s">
        <v>701</v>
      </c>
      <c r="N6035" s="41" t="s">
        <v>417</v>
      </c>
      <c r="O6035" s="41" t="s">
        <v>70</v>
      </c>
    </row>
    <row r="6036" spans="1:15">
      <c r="A6036" s="38">
        <v>40715</v>
      </c>
      <c r="B6036" s="38">
        <v>51673</v>
      </c>
      <c r="C6036" s="131">
        <v>360</v>
      </c>
      <c r="D6036" s="39">
        <v>8.5600000000000009E-2</v>
      </c>
      <c r="E6036" s="39">
        <v>7.9100000000000004E-2</v>
      </c>
      <c r="F6036" s="40">
        <v>137000</v>
      </c>
      <c r="G6036" s="40">
        <v>137000</v>
      </c>
      <c r="H6036" s="40">
        <v>85024.04</v>
      </c>
      <c r="I6036" s="40">
        <v>93657.1</v>
      </c>
      <c r="J6036" s="67">
        <f t="shared" si="282"/>
        <v>0.62061343065693431</v>
      </c>
      <c r="K6036" s="39">
        <f t="shared" si="283"/>
        <v>0.68362846715328474</v>
      </c>
      <c r="L6036" s="2" t="str">
        <f t="shared" si="284"/>
        <v>AA</v>
      </c>
      <c r="M6036" s="2" t="s">
        <v>572</v>
      </c>
      <c r="N6036" s="2" t="s">
        <v>417</v>
      </c>
      <c r="O6036" s="2" t="s">
        <v>70</v>
      </c>
    </row>
    <row r="6037" spans="1:15">
      <c r="A6037" s="42">
        <v>40123</v>
      </c>
      <c r="B6037" s="42">
        <v>51080</v>
      </c>
      <c r="C6037" s="130">
        <v>360</v>
      </c>
      <c r="D6037" s="43">
        <v>8.5600000000000009E-2</v>
      </c>
      <c r="E6037" s="43">
        <v>7.9100000000000004E-2</v>
      </c>
      <c r="F6037" s="44">
        <v>95000</v>
      </c>
      <c r="G6037" s="44">
        <v>95000</v>
      </c>
      <c r="H6037" s="44">
        <v>55561.03</v>
      </c>
      <c r="I6037" s="44">
        <v>64999.99</v>
      </c>
      <c r="J6037" s="68">
        <f t="shared" si="282"/>
        <v>0.58485294736842108</v>
      </c>
      <c r="K6037" s="43">
        <f t="shared" si="283"/>
        <v>0.68421042105263152</v>
      </c>
      <c r="L6037" s="41" t="str">
        <f t="shared" si="284"/>
        <v>AA</v>
      </c>
      <c r="M6037" s="41" t="s">
        <v>815</v>
      </c>
      <c r="N6037" s="41" t="s">
        <v>427</v>
      </c>
      <c r="O6037" s="41" t="s">
        <v>70</v>
      </c>
    </row>
    <row r="6038" spans="1:15">
      <c r="A6038" s="38">
        <v>40099</v>
      </c>
      <c r="B6038" s="38">
        <v>47404</v>
      </c>
      <c r="C6038" s="131">
        <v>240</v>
      </c>
      <c r="D6038" s="39">
        <v>8.5600000000000009E-2</v>
      </c>
      <c r="E6038" s="39">
        <v>7.9100000000000004E-2</v>
      </c>
      <c r="F6038" s="40">
        <v>95000</v>
      </c>
      <c r="G6038" s="40">
        <v>95000</v>
      </c>
      <c r="H6038" s="40">
        <v>50440.53</v>
      </c>
      <c r="I6038" s="40">
        <v>65000</v>
      </c>
      <c r="J6038" s="67">
        <f t="shared" si="282"/>
        <v>0.53095294736842102</v>
      </c>
      <c r="K6038" s="39">
        <f t="shared" si="283"/>
        <v>0.68421052631578949</v>
      </c>
      <c r="L6038" s="2" t="str">
        <f t="shared" si="284"/>
        <v>AA</v>
      </c>
      <c r="M6038" s="2" t="s">
        <v>1309</v>
      </c>
      <c r="N6038" s="2" t="s">
        <v>422</v>
      </c>
      <c r="O6038" s="2" t="s">
        <v>70</v>
      </c>
    </row>
    <row r="6039" spans="1:15">
      <c r="A6039" s="38">
        <v>40700</v>
      </c>
      <c r="B6039" s="38">
        <v>51658</v>
      </c>
      <c r="C6039" s="131">
        <v>360</v>
      </c>
      <c r="D6039" s="39">
        <v>8.5600000000000009E-2</v>
      </c>
      <c r="E6039" s="39">
        <v>7.9100000000000004E-2</v>
      </c>
      <c r="F6039" s="40">
        <v>95000</v>
      </c>
      <c r="G6039" s="40">
        <v>95000</v>
      </c>
      <c r="H6039" s="40">
        <v>59605.18</v>
      </c>
      <c r="I6039" s="40">
        <v>65000</v>
      </c>
      <c r="J6039" s="67">
        <f t="shared" si="282"/>
        <v>0.62742294736842108</v>
      </c>
      <c r="K6039" s="39">
        <f t="shared" si="283"/>
        <v>0.68421052631578949</v>
      </c>
      <c r="L6039" s="2" t="str">
        <f t="shared" si="284"/>
        <v>AA</v>
      </c>
      <c r="M6039" s="2" t="s">
        <v>770</v>
      </c>
      <c r="N6039" s="2" t="s">
        <v>416</v>
      </c>
      <c r="O6039" s="2" t="s">
        <v>70</v>
      </c>
    </row>
    <row r="6040" spans="1:15">
      <c r="A6040" s="38">
        <v>40206</v>
      </c>
      <c r="B6040" s="38">
        <v>51163</v>
      </c>
      <c r="C6040" s="131">
        <v>360</v>
      </c>
      <c r="D6040" s="39">
        <v>8.5600000000000009E-2</v>
      </c>
      <c r="E6040" s="39">
        <v>7.9100000000000004E-2</v>
      </c>
      <c r="F6040" s="40">
        <v>126700</v>
      </c>
      <c r="G6040" s="40">
        <v>126700</v>
      </c>
      <c r="H6040" s="40">
        <v>79295.67</v>
      </c>
      <c r="I6040" s="40">
        <v>86700</v>
      </c>
      <c r="J6040" s="67">
        <f t="shared" si="282"/>
        <v>0.6258537490134175</v>
      </c>
      <c r="K6040" s="39">
        <f t="shared" si="283"/>
        <v>0.68429360694554064</v>
      </c>
      <c r="L6040" s="2" t="str">
        <f t="shared" si="284"/>
        <v>AA</v>
      </c>
      <c r="M6040" s="2" t="s">
        <v>924</v>
      </c>
      <c r="N6040" s="2" t="s">
        <v>424</v>
      </c>
      <c r="O6040" s="2" t="s">
        <v>70</v>
      </c>
    </row>
    <row r="6041" spans="1:15">
      <c r="A6041" s="38">
        <v>40197</v>
      </c>
      <c r="B6041" s="38">
        <v>51154</v>
      </c>
      <c r="C6041" s="131">
        <v>360</v>
      </c>
      <c r="D6041" s="39">
        <v>8.5600000000000009E-2</v>
      </c>
      <c r="E6041" s="39">
        <v>7.9100000000000004E-2</v>
      </c>
      <c r="F6041" s="40">
        <v>58000</v>
      </c>
      <c r="G6041" s="40">
        <v>58000</v>
      </c>
      <c r="H6041" s="40">
        <v>34110.519999999997</v>
      </c>
      <c r="I6041" s="40">
        <v>39699.99</v>
      </c>
      <c r="J6041" s="67">
        <f t="shared" si="282"/>
        <v>0.58811241379310342</v>
      </c>
      <c r="K6041" s="39">
        <f t="shared" si="283"/>
        <v>0.6844825862068965</v>
      </c>
      <c r="L6041" s="2" t="str">
        <f t="shared" si="284"/>
        <v>AA</v>
      </c>
      <c r="M6041" s="2" t="s">
        <v>457</v>
      </c>
      <c r="N6041" s="2" t="s">
        <v>419</v>
      </c>
      <c r="O6041" s="2" t="s">
        <v>70</v>
      </c>
    </row>
    <row r="6042" spans="1:15">
      <c r="A6042" s="38">
        <v>40221</v>
      </c>
      <c r="B6042" s="38">
        <v>51178</v>
      </c>
      <c r="C6042" s="131">
        <v>360</v>
      </c>
      <c r="D6042" s="39">
        <v>8.5600000000000009E-2</v>
      </c>
      <c r="E6042" s="39">
        <v>7.9100000000000004E-2</v>
      </c>
      <c r="F6042" s="40">
        <v>145360.59</v>
      </c>
      <c r="G6042" s="40">
        <v>145360.59</v>
      </c>
      <c r="H6042" s="40">
        <v>85731.34</v>
      </c>
      <c r="I6042" s="40">
        <v>99499.99</v>
      </c>
      <c r="J6042" s="67">
        <f t="shared" si="282"/>
        <v>0.5897839297432681</v>
      </c>
      <c r="K6042" s="39">
        <f t="shared" si="283"/>
        <v>0.68450458270704606</v>
      </c>
      <c r="L6042" s="2" t="str">
        <f t="shared" si="284"/>
        <v>AA</v>
      </c>
      <c r="M6042" s="2" t="s">
        <v>830</v>
      </c>
      <c r="N6042" s="2" t="s">
        <v>437</v>
      </c>
      <c r="O6042" s="2" t="s">
        <v>70</v>
      </c>
    </row>
    <row r="6043" spans="1:15">
      <c r="A6043" s="38">
        <v>39983</v>
      </c>
      <c r="B6043" s="38">
        <v>41748</v>
      </c>
      <c r="C6043" s="131">
        <v>58</v>
      </c>
      <c r="D6043" s="39">
        <v>8.5600000000000009E-2</v>
      </c>
      <c r="E6043" s="39">
        <v>8.5600000000000009E-2</v>
      </c>
      <c r="F6043" s="40">
        <v>142000</v>
      </c>
      <c r="G6043" s="40">
        <v>142000</v>
      </c>
      <c r="H6043" s="40">
        <v>40238.230000000003</v>
      </c>
      <c r="I6043" s="40">
        <v>97200</v>
      </c>
      <c r="J6043" s="67">
        <f t="shared" si="282"/>
        <v>0.2833678169014085</v>
      </c>
      <c r="K6043" s="39">
        <f t="shared" si="283"/>
        <v>0.6845070422535211</v>
      </c>
      <c r="L6043" s="2" t="str">
        <f t="shared" si="284"/>
        <v>AA</v>
      </c>
      <c r="M6043" s="2" t="s">
        <v>746</v>
      </c>
      <c r="N6043" s="2" t="s">
        <v>417</v>
      </c>
      <c r="O6043" s="2" t="s">
        <v>70</v>
      </c>
    </row>
    <row r="6044" spans="1:15">
      <c r="A6044" s="38">
        <v>40077</v>
      </c>
      <c r="B6044" s="38">
        <v>49208</v>
      </c>
      <c r="C6044" s="131">
        <v>300</v>
      </c>
      <c r="D6044" s="39">
        <v>8.5600000000000009E-2</v>
      </c>
      <c r="E6044" s="39">
        <v>7.9100000000000004E-2</v>
      </c>
      <c r="F6044" s="40">
        <v>104604.1</v>
      </c>
      <c r="G6044" s="40">
        <v>104604.1</v>
      </c>
      <c r="H6044" s="40">
        <v>58108.32</v>
      </c>
      <c r="I6044" s="40">
        <v>71605.7</v>
      </c>
      <c r="J6044" s="67">
        <f t="shared" si="282"/>
        <v>0.55550709771414308</v>
      </c>
      <c r="K6044" s="39">
        <f t="shared" si="283"/>
        <v>0.68454008972879643</v>
      </c>
      <c r="L6044" s="2" t="str">
        <f t="shared" si="284"/>
        <v>AA</v>
      </c>
      <c r="M6044" s="2" t="s">
        <v>703</v>
      </c>
      <c r="N6044" s="2" t="s">
        <v>437</v>
      </c>
      <c r="O6044" s="2" t="s">
        <v>70</v>
      </c>
    </row>
    <row r="6045" spans="1:15">
      <c r="A6045" s="42">
        <v>40057</v>
      </c>
      <c r="B6045" s="42">
        <v>51014</v>
      </c>
      <c r="C6045" s="130">
        <v>360</v>
      </c>
      <c r="D6045" s="43">
        <v>8.5600000000000009E-2</v>
      </c>
      <c r="E6045" s="43">
        <v>7.9100000000000004E-2</v>
      </c>
      <c r="F6045" s="44">
        <v>95200</v>
      </c>
      <c r="G6045" s="44">
        <v>95200</v>
      </c>
      <c r="H6045" s="44">
        <v>56700.31</v>
      </c>
      <c r="I6045" s="44">
        <v>65174.68</v>
      </c>
      <c r="J6045" s="68">
        <f t="shared" si="282"/>
        <v>0.5955914915966386</v>
      </c>
      <c r="K6045" s="43">
        <f t="shared" si="283"/>
        <v>0.68460798319327731</v>
      </c>
      <c r="L6045" s="41" t="str">
        <f t="shared" si="284"/>
        <v>AA</v>
      </c>
      <c r="M6045" s="41" t="s">
        <v>910</v>
      </c>
      <c r="N6045" s="41" t="s">
        <v>421</v>
      </c>
      <c r="O6045" s="41" t="s">
        <v>70</v>
      </c>
    </row>
    <row r="6046" spans="1:15">
      <c r="A6046" s="38">
        <v>40007</v>
      </c>
      <c r="B6046" s="38">
        <v>49138</v>
      </c>
      <c r="C6046" s="131">
        <v>300</v>
      </c>
      <c r="D6046" s="39">
        <v>8.5600000000000009E-2</v>
      </c>
      <c r="E6046" s="39">
        <v>8.09E-2</v>
      </c>
      <c r="F6046" s="40">
        <v>130000</v>
      </c>
      <c r="G6046" s="40">
        <v>130000</v>
      </c>
      <c r="H6046" s="40">
        <v>42467.39</v>
      </c>
      <c r="I6046" s="40">
        <v>88999.99</v>
      </c>
      <c r="J6046" s="67">
        <f t="shared" si="282"/>
        <v>0.32667223076923074</v>
      </c>
      <c r="K6046" s="39">
        <f t="shared" si="283"/>
        <v>0.68461530769230772</v>
      </c>
      <c r="L6046" s="2" t="str">
        <f t="shared" si="284"/>
        <v>AA</v>
      </c>
      <c r="M6046" s="2" t="s">
        <v>716</v>
      </c>
      <c r="N6046" s="2" t="s">
        <v>417</v>
      </c>
      <c r="O6046" s="2" t="s">
        <v>70</v>
      </c>
    </row>
    <row r="6047" spans="1:15">
      <c r="A6047" s="38">
        <v>40512</v>
      </c>
      <c r="B6047" s="38">
        <v>44530</v>
      </c>
      <c r="C6047" s="131">
        <v>132</v>
      </c>
      <c r="D6047" s="39">
        <v>8.5600000000000009E-2</v>
      </c>
      <c r="E6047" s="39">
        <v>7.9100000000000004E-2</v>
      </c>
      <c r="F6047" s="40">
        <v>149900</v>
      </c>
      <c r="G6047" s="40">
        <v>149900</v>
      </c>
      <c r="H6047" s="40">
        <v>63613.919999999998</v>
      </c>
      <c r="I6047" s="40">
        <v>102708.69</v>
      </c>
      <c r="J6047" s="67">
        <f t="shared" si="282"/>
        <v>0.42437571714476319</v>
      </c>
      <c r="K6047" s="39">
        <f t="shared" si="283"/>
        <v>0.68518138759172786</v>
      </c>
      <c r="L6047" s="2" t="str">
        <f t="shared" si="284"/>
        <v>AA</v>
      </c>
      <c r="M6047" s="2" t="s">
        <v>687</v>
      </c>
      <c r="N6047" s="2" t="s">
        <v>417</v>
      </c>
      <c r="O6047" s="2" t="s">
        <v>70</v>
      </c>
    </row>
    <row r="6048" spans="1:15">
      <c r="A6048" s="42">
        <v>40246</v>
      </c>
      <c r="B6048" s="42">
        <v>48647</v>
      </c>
      <c r="C6048" s="130">
        <v>276</v>
      </c>
      <c r="D6048" s="43">
        <v>8.5600000000000009E-2</v>
      </c>
      <c r="E6048" s="43">
        <v>7.9100000000000004E-2</v>
      </c>
      <c r="F6048" s="44">
        <v>110528.96000000001</v>
      </c>
      <c r="G6048" s="44">
        <v>110528.96000000001</v>
      </c>
      <c r="H6048" s="44">
        <v>71646.17</v>
      </c>
      <c r="I6048" s="44">
        <v>75735.89</v>
      </c>
      <c r="J6048" s="68">
        <f t="shared" si="282"/>
        <v>0.64821174468664133</v>
      </c>
      <c r="K6048" s="43">
        <f t="shared" si="283"/>
        <v>0.68521308804497927</v>
      </c>
      <c r="L6048" s="41" t="str">
        <f t="shared" si="284"/>
        <v>AA</v>
      </c>
      <c r="M6048" s="41" t="s">
        <v>566</v>
      </c>
      <c r="N6048" s="41" t="s">
        <v>420</v>
      </c>
      <c r="O6048" s="41" t="s">
        <v>70</v>
      </c>
    </row>
    <row r="6049" spans="1:15">
      <c r="A6049" s="42">
        <v>39997</v>
      </c>
      <c r="B6049" s="42">
        <v>45476</v>
      </c>
      <c r="C6049" s="130">
        <v>180</v>
      </c>
      <c r="D6049" s="43">
        <v>8.5600000000000009E-2</v>
      </c>
      <c r="E6049" s="43">
        <v>7.9100000000000004E-2</v>
      </c>
      <c r="F6049" s="44">
        <v>97000</v>
      </c>
      <c r="G6049" s="44">
        <v>97000</v>
      </c>
      <c r="H6049" s="44">
        <v>43410.16</v>
      </c>
      <c r="I6049" s="44">
        <v>66479.990000000005</v>
      </c>
      <c r="J6049" s="68">
        <f t="shared" si="282"/>
        <v>0.4475274226804124</v>
      </c>
      <c r="K6049" s="43">
        <f t="shared" si="283"/>
        <v>0.68536072164948458</v>
      </c>
      <c r="L6049" s="41" t="str">
        <f t="shared" si="284"/>
        <v>AA</v>
      </c>
      <c r="M6049" s="41" t="s">
        <v>463</v>
      </c>
      <c r="N6049" s="41" t="s">
        <v>422</v>
      </c>
      <c r="O6049" s="41" t="s">
        <v>70</v>
      </c>
    </row>
    <row r="6050" spans="1:15">
      <c r="A6050" s="42">
        <v>40561</v>
      </c>
      <c r="B6050" s="42">
        <v>51519</v>
      </c>
      <c r="C6050" s="130">
        <v>360</v>
      </c>
      <c r="D6050" s="43">
        <v>8.5600000000000009E-2</v>
      </c>
      <c r="E6050" s="43">
        <v>7.9100000000000004E-2</v>
      </c>
      <c r="F6050" s="44">
        <v>116700</v>
      </c>
      <c r="G6050" s="44">
        <v>116700</v>
      </c>
      <c r="H6050" s="44">
        <v>71023.03</v>
      </c>
      <c r="I6050" s="44">
        <v>79999.990000000005</v>
      </c>
      <c r="J6050" s="68">
        <f t="shared" si="282"/>
        <v>0.60859494430162808</v>
      </c>
      <c r="K6050" s="43">
        <f t="shared" si="283"/>
        <v>0.68551833761782355</v>
      </c>
      <c r="L6050" s="41" t="str">
        <f t="shared" si="284"/>
        <v>AA</v>
      </c>
      <c r="M6050" s="41" t="s">
        <v>844</v>
      </c>
      <c r="N6050" s="41" t="s">
        <v>419</v>
      </c>
      <c r="O6050" s="41" t="s">
        <v>70</v>
      </c>
    </row>
    <row r="6051" spans="1:15">
      <c r="A6051" s="38">
        <v>40021</v>
      </c>
      <c r="B6051" s="38">
        <v>50978</v>
      </c>
      <c r="C6051" s="131">
        <v>360</v>
      </c>
      <c r="D6051" s="39">
        <v>8.5600000000000009E-2</v>
      </c>
      <c r="E6051" s="39">
        <v>7.9100000000000004E-2</v>
      </c>
      <c r="F6051" s="40">
        <v>140000</v>
      </c>
      <c r="G6051" s="40">
        <v>140000</v>
      </c>
      <c r="H6051" s="40">
        <v>81241.61</v>
      </c>
      <c r="I6051" s="40">
        <v>95999.99</v>
      </c>
      <c r="J6051" s="67">
        <f t="shared" si="282"/>
        <v>0.58029721428571424</v>
      </c>
      <c r="K6051" s="39">
        <f t="shared" si="283"/>
        <v>0.68571421428571433</v>
      </c>
      <c r="L6051" s="2" t="str">
        <f t="shared" si="284"/>
        <v>AA</v>
      </c>
      <c r="M6051" s="2" t="s">
        <v>489</v>
      </c>
      <c r="N6051" s="2" t="s">
        <v>415</v>
      </c>
      <c r="O6051" s="2" t="s">
        <v>70</v>
      </c>
    </row>
    <row r="6052" spans="1:15">
      <c r="A6052" s="42">
        <v>40056</v>
      </c>
      <c r="B6052" s="42">
        <v>51013</v>
      </c>
      <c r="C6052" s="130">
        <v>360</v>
      </c>
      <c r="D6052" s="43">
        <v>8.5600000000000009E-2</v>
      </c>
      <c r="E6052" s="43">
        <v>8.09E-2</v>
      </c>
      <c r="F6052" s="44">
        <v>105000</v>
      </c>
      <c r="G6052" s="44">
        <v>105000</v>
      </c>
      <c r="H6052" s="44">
        <v>30175.34</v>
      </c>
      <c r="I6052" s="44">
        <v>72025.570000000007</v>
      </c>
      <c r="J6052" s="68">
        <f t="shared" si="282"/>
        <v>0.28738419047619046</v>
      </c>
      <c r="K6052" s="43">
        <f t="shared" si="283"/>
        <v>0.68595780952380958</v>
      </c>
      <c r="L6052" s="41" t="str">
        <f t="shared" si="284"/>
        <v>AA</v>
      </c>
      <c r="M6052" s="41" t="s">
        <v>858</v>
      </c>
      <c r="N6052" s="41" t="s">
        <v>417</v>
      </c>
      <c r="O6052" s="41" t="s">
        <v>70</v>
      </c>
    </row>
    <row r="6053" spans="1:15">
      <c r="A6053" s="38">
        <v>40515</v>
      </c>
      <c r="B6053" s="38">
        <v>44168</v>
      </c>
      <c r="C6053" s="131">
        <v>120</v>
      </c>
      <c r="D6053" s="39">
        <v>8.5600000000000009E-2</v>
      </c>
      <c r="E6053" s="39">
        <v>7.9100000000000004E-2</v>
      </c>
      <c r="F6053" s="40">
        <v>102000</v>
      </c>
      <c r="G6053" s="40">
        <v>102000</v>
      </c>
      <c r="H6053" s="40">
        <v>42165.14</v>
      </c>
      <c r="I6053" s="40">
        <v>69999.990000000005</v>
      </c>
      <c r="J6053" s="67">
        <f t="shared" si="282"/>
        <v>0.41338372549019609</v>
      </c>
      <c r="K6053" s="39">
        <f t="shared" si="283"/>
        <v>0.68627441176470594</v>
      </c>
      <c r="L6053" s="2" t="str">
        <f t="shared" si="284"/>
        <v>AA</v>
      </c>
      <c r="M6053" s="2" t="s">
        <v>969</v>
      </c>
      <c r="N6053" s="2" t="s">
        <v>419</v>
      </c>
      <c r="O6053" s="2" t="s">
        <v>70</v>
      </c>
    </row>
    <row r="6054" spans="1:15">
      <c r="A6054" s="42">
        <v>40295</v>
      </c>
      <c r="B6054" s="42">
        <v>47600</v>
      </c>
      <c r="C6054" s="130">
        <v>240</v>
      </c>
      <c r="D6054" s="43">
        <v>8.5600000000000009E-2</v>
      </c>
      <c r="E6054" s="43">
        <v>8.09E-2</v>
      </c>
      <c r="F6054" s="44">
        <v>150000</v>
      </c>
      <c r="G6054" s="44">
        <v>150000</v>
      </c>
      <c r="H6054" s="44">
        <v>85466.75</v>
      </c>
      <c r="I6054" s="44">
        <v>102999.78</v>
      </c>
      <c r="J6054" s="68">
        <f t="shared" si="282"/>
        <v>0.56977833333333339</v>
      </c>
      <c r="K6054" s="43">
        <f t="shared" si="283"/>
        <v>0.68666519999999998</v>
      </c>
      <c r="L6054" s="41" t="str">
        <f t="shared" si="284"/>
        <v>AA</v>
      </c>
      <c r="M6054" s="41" t="s">
        <v>1018</v>
      </c>
      <c r="N6054" s="41" t="s">
        <v>421</v>
      </c>
      <c r="O6054" s="41" t="s">
        <v>70</v>
      </c>
    </row>
    <row r="6055" spans="1:15">
      <c r="A6055" s="42">
        <v>40633</v>
      </c>
      <c r="B6055" s="42">
        <v>51591</v>
      </c>
      <c r="C6055" s="130">
        <v>360</v>
      </c>
      <c r="D6055" s="43">
        <v>8.5600000000000009E-2</v>
      </c>
      <c r="E6055" s="43">
        <v>7.9100000000000004E-2</v>
      </c>
      <c r="F6055" s="44">
        <v>150000</v>
      </c>
      <c r="G6055" s="44">
        <v>150000</v>
      </c>
      <c r="H6055" s="44">
        <v>31991.29</v>
      </c>
      <c r="I6055" s="44">
        <v>102999.99</v>
      </c>
      <c r="J6055" s="68">
        <f t="shared" si="282"/>
        <v>0.21327526666666669</v>
      </c>
      <c r="K6055" s="43">
        <f t="shared" si="283"/>
        <v>0.68666660000000002</v>
      </c>
      <c r="L6055" s="41" t="str">
        <f t="shared" si="284"/>
        <v>AA</v>
      </c>
      <c r="M6055" s="41" t="s">
        <v>518</v>
      </c>
      <c r="N6055" s="41" t="s">
        <v>416</v>
      </c>
      <c r="O6055" s="41" t="s">
        <v>70</v>
      </c>
    </row>
    <row r="6056" spans="1:15">
      <c r="A6056" s="42">
        <v>40213</v>
      </c>
      <c r="B6056" s="42">
        <v>43865</v>
      </c>
      <c r="C6056" s="130">
        <v>120</v>
      </c>
      <c r="D6056" s="43">
        <v>8.5600000000000009E-2</v>
      </c>
      <c r="E6056" s="43">
        <v>7.9100000000000004E-2</v>
      </c>
      <c r="F6056" s="44">
        <v>139782.6</v>
      </c>
      <c r="G6056" s="44">
        <v>139782.6</v>
      </c>
      <c r="H6056" s="44">
        <v>49775.23</v>
      </c>
      <c r="I6056" s="44">
        <v>95999.99</v>
      </c>
      <c r="J6056" s="68">
        <f t="shared" si="282"/>
        <v>0.35609031453127932</v>
      </c>
      <c r="K6056" s="43">
        <f t="shared" si="283"/>
        <v>0.68678068658044711</v>
      </c>
      <c r="L6056" s="41" t="str">
        <f t="shared" si="284"/>
        <v>AA</v>
      </c>
      <c r="M6056" s="41" t="s">
        <v>703</v>
      </c>
      <c r="N6056" s="41" t="s">
        <v>437</v>
      </c>
      <c r="O6056" s="41" t="s">
        <v>70</v>
      </c>
    </row>
    <row r="6057" spans="1:15">
      <c r="A6057" s="38">
        <v>40043</v>
      </c>
      <c r="B6057" s="38">
        <v>51000</v>
      </c>
      <c r="C6057" s="131">
        <v>360</v>
      </c>
      <c r="D6057" s="39">
        <v>8.5600000000000009E-2</v>
      </c>
      <c r="E6057" s="39">
        <v>7.9100000000000004E-2</v>
      </c>
      <c r="F6057" s="40">
        <v>61000</v>
      </c>
      <c r="G6057" s="40">
        <v>61000</v>
      </c>
      <c r="H6057" s="40">
        <v>35752.39</v>
      </c>
      <c r="I6057" s="40">
        <v>41894.5</v>
      </c>
      <c r="J6057" s="67">
        <f t="shared" si="282"/>
        <v>0.5861047540983606</v>
      </c>
      <c r="K6057" s="39">
        <f t="shared" si="283"/>
        <v>0.68679508196721306</v>
      </c>
      <c r="L6057" s="2" t="str">
        <f t="shared" si="284"/>
        <v>AA</v>
      </c>
      <c r="M6057" s="2" t="s">
        <v>700</v>
      </c>
      <c r="N6057" s="2" t="s">
        <v>421</v>
      </c>
      <c r="O6057" s="2" t="s">
        <v>70</v>
      </c>
    </row>
    <row r="6058" spans="1:15">
      <c r="A6058" s="42">
        <v>40057</v>
      </c>
      <c r="B6058" s="42">
        <v>51014</v>
      </c>
      <c r="C6058" s="130">
        <v>360</v>
      </c>
      <c r="D6058" s="43">
        <v>8.5600000000000009E-2</v>
      </c>
      <c r="E6058" s="43">
        <v>7.9100000000000004E-2</v>
      </c>
      <c r="F6058" s="44">
        <v>135000</v>
      </c>
      <c r="G6058" s="44">
        <v>135000</v>
      </c>
      <c r="H6058" s="44">
        <v>53987.24</v>
      </c>
      <c r="I6058" s="44">
        <v>92770</v>
      </c>
      <c r="J6058" s="68">
        <f t="shared" si="282"/>
        <v>0.39990548148148147</v>
      </c>
      <c r="K6058" s="43">
        <f t="shared" si="283"/>
        <v>0.68718518518518523</v>
      </c>
      <c r="L6058" s="41" t="str">
        <f t="shared" si="284"/>
        <v>AA</v>
      </c>
      <c r="M6058" s="41" t="s">
        <v>781</v>
      </c>
      <c r="N6058" s="41" t="s">
        <v>424</v>
      </c>
      <c r="O6058" s="41" t="s">
        <v>70</v>
      </c>
    </row>
    <row r="6059" spans="1:15">
      <c r="A6059" s="38">
        <v>40877</v>
      </c>
      <c r="B6059" s="38">
        <v>50009</v>
      </c>
      <c r="C6059" s="131">
        <v>300</v>
      </c>
      <c r="D6059" s="39">
        <v>8.5600000000000009E-2</v>
      </c>
      <c r="E6059" s="39">
        <v>7.9100000000000004E-2</v>
      </c>
      <c r="F6059" s="40">
        <v>95000</v>
      </c>
      <c r="G6059" s="40">
        <v>95000</v>
      </c>
      <c r="H6059" s="40">
        <v>58992.61</v>
      </c>
      <c r="I6059" s="40">
        <v>65287.839999999997</v>
      </c>
      <c r="J6059" s="67">
        <f t="shared" si="282"/>
        <v>0.62097484210526321</v>
      </c>
      <c r="K6059" s="39">
        <f t="shared" si="283"/>
        <v>0.6872404210526315</v>
      </c>
      <c r="L6059" s="2" t="str">
        <f t="shared" si="284"/>
        <v>AA</v>
      </c>
      <c r="M6059" s="2" t="s">
        <v>567</v>
      </c>
      <c r="N6059" s="2" t="s">
        <v>417</v>
      </c>
      <c r="O6059" s="2" t="s">
        <v>70</v>
      </c>
    </row>
    <row r="6060" spans="1:15">
      <c r="A6060" s="42">
        <v>40093</v>
      </c>
      <c r="B6060" s="42">
        <v>47398</v>
      </c>
      <c r="C6060" s="130">
        <v>240</v>
      </c>
      <c r="D6060" s="43">
        <v>8.5600000000000009E-2</v>
      </c>
      <c r="E6060" s="43">
        <v>7.9100000000000004E-2</v>
      </c>
      <c r="F6060" s="44">
        <v>80000</v>
      </c>
      <c r="G6060" s="44">
        <v>80000</v>
      </c>
      <c r="H6060" s="44">
        <v>42942.05</v>
      </c>
      <c r="I6060" s="44">
        <v>55000</v>
      </c>
      <c r="J6060" s="68">
        <f t="shared" si="282"/>
        <v>0.53677562500000009</v>
      </c>
      <c r="K6060" s="43">
        <f t="shared" si="283"/>
        <v>0.6875</v>
      </c>
      <c r="L6060" s="41" t="str">
        <f t="shared" si="284"/>
        <v>AA</v>
      </c>
      <c r="M6060" s="41" t="s">
        <v>950</v>
      </c>
      <c r="N6060" s="41" t="s">
        <v>421</v>
      </c>
      <c r="O6060" s="41" t="s">
        <v>70</v>
      </c>
    </row>
    <row r="6061" spans="1:15">
      <c r="A6061" s="42">
        <v>40535</v>
      </c>
      <c r="B6061" s="42">
        <v>51493</v>
      </c>
      <c r="C6061" s="130">
        <v>360</v>
      </c>
      <c r="D6061" s="43">
        <v>8.5600000000000009E-2</v>
      </c>
      <c r="E6061" s="43">
        <v>8.09E-2</v>
      </c>
      <c r="F6061" s="44">
        <v>110000</v>
      </c>
      <c r="G6061" s="44">
        <v>110000</v>
      </c>
      <c r="H6061" s="44">
        <v>66984.899999999994</v>
      </c>
      <c r="I6061" s="44">
        <v>75644.990000000005</v>
      </c>
      <c r="J6061" s="68">
        <f t="shared" si="282"/>
        <v>0.60895363636363631</v>
      </c>
      <c r="K6061" s="43">
        <f t="shared" si="283"/>
        <v>0.68768172727272736</v>
      </c>
      <c r="L6061" s="41" t="str">
        <f t="shared" si="284"/>
        <v>AA</v>
      </c>
      <c r="M6061" s="41" t="s">
        <v>482</v>
      </c>
      <c r="N6061" s="41" t="s">
        <v>422</v>
      </c>
      <c r="O6061" s="41" t="s">
        <v>70</v>
      </c>
    </row>
    <row r="6062" spans="1:15">
      <c r="A6062" s="42">
        <v>40193</v>
      </c>
      <c r="B6062" s="42">
        <v>51150</v>
      </c>
      <c r="C6062" s="130">
        <v>360</v>
      </c>
      <c r="D6062" s="43">
        <v>8.5600000000000009E-2</v>
      </c>
      <c r="E6062" s="43">
        <v>7.9100000000000004E-2</v>
      </c>
      <c r="F6062" s="44">
        <v>145338.91</v>
      </c>
      <c r="G6062" s="44">
        <v>145338.91</v>
      </c>
      <c r="H6062" s="44">
        <v>89951.679999999993</v>
      </c>
      <c r="I6062" s="44">
        <v>99950</v>
      </c>
      <c r="J6062" s="68">
        <f t="shared" si="282"/>
        <v>0.6189098294462233</v>
      </c>
      <c r="K6062" s="43">
        <f t="shared" si="283"/>
        <v>0.68770296956265875</v>
      </c>
      <c r="L6062" s="41" t="str">
        <f t="shared" si="284"/>
        <v>AA</v>
      </c>
      <c r="M6062" s="41" t="s">
        <v>476</v>
      </c>
      <c r="N6062" s="41" t="s">
        <v>421</v>
      </c>
      <c r="O6062" s="41" t="s">
        <v>70</v>
      </c>
    </row>
    <row r="6063" spans="1:15">
      <c r="A6063" s="38">
        <v>40662</v>
      </c>
      <c r="B6063" s="38">
        <v>49794</v>
      </c>
      <c r="C6063" s="131">
        <v>300</v>
      </c>
      <c r="D6063" s="39">
        <v>8.5600000000000009E-2</v>
      </c>
      <c r="E6063" s="39">
        <v>7.9100000000000004E-2</v>
      </c>
      <c r="F6063" s="40">
        <v>88000</v>
      </c>
      <c r="G6063" s="40">
        <v>88000</v>
      </c>
      <c r="H6063" s="40">
        <v>56178.09</v>
      </c>
      <c r="I6063" s="40">
        <v>60530.77</v>
      </c>
      <c r="J6063" s="67">
        <f t="shared" si="282"/>
        <v>0.63838738636363634</v>
      </c>
      <c r="K6063" s="39">
        <f t="shared" si="283"/>
        <v>0.687849659090909</v>
      </c>
      <c r="L6063" s="2" t="str">
        <f t="shared" si="284"/>
        <v>AA</v>
      </c>
      <c r="M6063" s="2" t="s">
        <v>461</v>
      </c>
      <c r="N6063" s="2" t="s">
        <v>416</v>
      </c>
      <c r="O6063" s="2" t="s">
        <v>70</v>
      </c>
    </row>
    <row r="6064" spans="1:15">
      <c r="A6064" s="38">
        <v>40298</v>
      </c>
      <c r="B6064" s="38">
        <v>51256</v>
      </c>
      <c r="C6064" s="131">
        <v>360</v>
      </c>
      <c r="D6064" s="39">
        <v>8.5600000000000009E-2</v>
      </c>
      <c r="E6064" s="39">
        <v>7.9100000000000004E-2</v>
      </c>
      <c r="F6064" s="40">
        <v>99500</v>
      </c>
      <c r="G6064" s="40">
        <v>99500</v>
      </c>
      <c r="H6064" s="40">
        <v>61401.43</v>
      </c>
      <c r="I6064" s="40">
        <v>68500</v>
      </c>
      <c r="J6064" s="67">
        <f t="shared" si="282"/>
        <v>0.61709979899497491</v>
      </c>
      <c r="K6064" s="39">
        <f t="shared" si="283"/>
        <v>0.68844221105527637</v>
      </c>
      <c r="L6064" s="2" t="str">
        <f t="shared" si="284"/>
        <v>AA</v>
      </c>
      <c r="M6064" s="2" t="s">
        <v>706</v>
      </c>
      <c r="N6064" s="2" t="s">
        <v>424</v>
      </c>
      <c r="O6064" s="2" t="s">
        <v>70</v>
      </c>
    </row>
    <row r="6065" spans="1:15">
      <c r="A6065" s="42">
        <v>40059</v>
      </c>
      <c r="B6065" s="42">
        <v>51016</v>
      </c>
      <c r="C6065" s="130">
        <v>360</v>
      </c>
      <c r="D6065" s="43">
        <v>8.5600000000000009E-2</v>
      </c>
      <c r="E6065" s="43">
        <v>7.9100000000000004E-2</v>
      </c>
      <c r="F6065" s="44">
        <v>106000</v>
      </c>
      <c r="G6065" s="44">
        <v>106000</v>
      </c>
      <c r="H6065" s="44">
        <v>62952.41</v>
      </c>
      <c r="I6065" s="44">
        <v>73000</v>
      </c>
      <c r="J6065" s="68">
        <f t="shared" si="282"/>
        <v>0.59389066037735849</v>
      </c>
      <c r="K6065" s="43">
        <f t="shared" si="283"/>
        <v>0.68867924528301883</v>
      </c>
      <c r="L6065" s="41" t="str">
        <f t="shared" si="284"/>
        <v>AA</v>
      </c>
      <c r="M6065" s="41" t="s">
        <v>997</v>
      </c>
      <c r="N6065" s="41" t="s">
        <v>416</v>
      </c>
      <c r="O6065" s="41" t="s">
        <v>70</v>
      </c>
    </row>
    <row r="6066" spans="1:15">
      <c r="A6066" s="38">
        <v>40651</v>
      </c>
      <c r="B6066" s="38">
        <v>49783</v>
      </c>
      <c r="C6066" s="131">
        <v>300</v>
      </c>
      <c r="D6066" s="39">
        <v>8.5600000000000009E-2</v>
      </c>
      <c r="E6066" s="39">
        <v>7.9100000000000004E-2</v>
      </c>
      <c r="F6066" s="40">
        <v>91531</v>
      </c>
      <c r="G6066" s="40">
        <v>91531</v>
      </c>
      <c r="H6066" s="40">
        <v>54757.74</v>
      </c>
      <c r="I6066" s="40">
        <v>63049.98</v>
      </c>
      <c r="J6066" s="67">
        <f t="shared" si="282"/>
        <v>0.59824256262905462</v>
      </c>
      <c r="K6066" s="39">
        <f t="shared" si="283"/>
        <v>0.68883744305208072</v>
      </c>
      <c r="L6066" s="2" t="str">
        <f t="shared" si="284"/>
        <v>AA</v>
      </c>
      <c r="M6066" s="2" t="s">
        <v>169</v>
      </c>
      <c r="N6066" s="2" t="s">
        <v>423</v>
      </c>
      <c r="O6066" s="2" t="s">
        <v>70</v>
      </c>
    </row>
    <row r="6067" spans="1:15">
      <c r="A6067" s="38">
        <v>40564</v>
      </c>
      <c r="B6067" s="38">
        <v>51522</v>
      </c>
      <c r="C6067" s="131">
        <v>360</v>
      </c>
      <c r="D6067" s="39">
        <v>8.5600000000000009E-2</v>
      </c>
      <c r="E6067" s="39">
        <v>8.09E-2</v>
      </c>
      <c r="F6067" s="40">
        <v>96300</v>
      </c>
      <c r="G6067" s="40">
        <v>96300</v>
      </c>
      <c r="H6067" s="40">
        <v>58884.69</v>
      </c>
      <c r="I6067" s="40">
        <v>66338.990000000005</v>
      </c>
      <c r="J6067" s="67">
        <f t="shared" si="282"/>
        <v>0.6114713395638629</v>
      </c>
      <c r="K6067" s="39">
        <f t="shared" si="283"/>
        <v>0.68887840083073737</v>
      </c>
      <c r="L6067" s="2" t="str">
        <f t="shared" si="284"/>
        <v>AA</v>
      </c>
      <c r="M6067" s="2" t="s">
        <v>574</v>
      </c>
      <c r="N6067" s="2" t="s">
        <v>424</v>
      </c>
      <c r="O6067" s="2" t="s">
        <v>70</v>
      </c>
    </row>
    <row r="6068" spans="1:15">
      <c r="A6068" s="38">
        <v>40018</v>
      </c>
      <c r="B6068" s="38">
        <v>49149</v>
      </c>
      <c r="C6068" s="131">
        <v>300</v>
      </c>
      <c r="D6068" s="39">
        <v>8.5600000000000009E-2</v>
      </c>
      <c r="E6068" s="39">
        <v>8.09E-2</v>
      </c>
      <c r="F6068" s="40">
        <v>135000</v>
      </c>
      <c r="G6068" s="40">
        <v>135000</v>
      </c>
      <c r="H6068" s="40">
        <v>74748.320000000007</v>
      </c>
      <c r="I6068" s="40">
        <v>92999.99</v>
      </c>
      <c r="J6068" s="67">
        <f t="shared" si="282"/>
        <v>0.55369125925925933</v>
      </c>
      <c r="K6068" s="39">
        <f t="shared" si="283"/>
        <v>0.6888888148148149</v>
      </c>
      <c r="L6068" s="2" t="str">
        <f t="shared" si="284"/>
        <v>AA</v>
      </c>
      <c r="M6068" s="2" t="s">
        <v>790</v>
      </c>
      <c r="N6068" s="2" t="s">
        <v>416</v>
      </c>
      <c r="O6068" s="2" t="s">
        <v>70</v>
      </c>
    </row>
    <row r="6069" spans="1:15">
      <c r="A6069" s="42">
        <v>40494</v>
      </c>
      <c r="B6069" s="42">
        <v>51452</v>
      </c>
      <c r="C6069" s="130">
        <v>360</v>
      </c>
      <c r="D6069" s="43">
        <v>8.5600000000000009E-2</v>
      </c>
      <c r="E6069" s="43">
        <v>7.9100000000000004E-2</v>
      </c>
      <c r="F6069" s="44">
        <v>117000</v>
      </c>
      <c r="G6069" s="44">
        <v>117000</v>
      </c>
      <c r="H6069" s="44">
        <v>72844.91</v>
      </c>
      <c r="I6069" s="44">
        <v>80600</v>
      </c>
      <c r="J6069" s="68">
        <f t="shared" si="282"/>
        <v>0.62260606837606836</v>
      </c>
      <c r="K6069" s="43">
        <f t="shared" si="283"/>
        <v>0.68888888888888888</v>
      </c>
      <c r="L6069" s="41" t="str">
        <f t="shared" si="284"/>
        <v>AA</v>
      </c>
      <c r="M6069" s="41" t="s">
        <v>589</v>
      </c>
      <c r="N6069" s="41" t="s">
        <v>438</v>
      </c>
      <c r="O6069" s="41" t="s">
        <v>70</v>
      </c>
    </row>
    <row r="6070" spans="1:15">
      <c r="A6070" s="42">
        <v>40161</v>
      </c>
      <c r="B6070" s="42">
        <v>47466</v>
      </c>
      <c r="C6070" s="130">
        <v>240</v>
      </c>
      <c r="D6070" s="43">
        <v>8.5600000000000009E-2</v>
      </c>
      <c r="E6070" s="43">
        <v>7.9100000000000004E-2</v>
      </c>
      <c r="F6070" s="44">
        <v>97711</v>
      </c>
      <c r="G6070" s="44">
        <v>97711</v>
      </c>
      <c r="H6070" s="44">
        <v>51705.94</v>
      </c>
      <c r="I6070" s="44">
        <v>67326.03</v>
      </c>
      <c r="J6070" s="68">
        <f t="shared" si="282"/>
        <v>0.52917215052552935</v>
      </c>
      <c r="K6070" s="43">
        <f t="shared" si="283"/>
        <v>0.68903224816039133</v>
      </c>
      <c r="L6070" s="41" t="str">
        <f t="shared" si="284"/>
        <v>AA</v>
      </c>
      <c r="M6070" s="41" t="s">
        <v>975</v>
      </c>
      <c r="N6070" s="41" t="s">
        <v>417</v>
      </c>
      <c r="O6070" s="41" t="s">
        <v>70</v>
      </c>
    </row>
    <row r="6071" spans="1:15">
      <c r="A6071" s="38">
        <v>40451</v>
      </c>
      <c r="B6071" s="38">
        <v>49582</v>
      </c>
      <c r="C6071" s="131">
        <v>300</v>
      </c>
      <c r="D6071" s="39">
        <v>8.5600000000000009E-2</v>
      </c>
      <c r="E6071" s="39">
        <v>7.9100000000000004E-2</v>
      </c>
      <c r="F6071" s="40">
        <v>143500</v>
      </c>
      <c r="G6071" s="40">
        <v>143500</v>
      </c>
      <c r="H6071" s="40">
        <v>83862.75</v>
      </c>
      <c r="I6071" s="40">
        <v>98933.2</v>
      </c>
      <c r="J6071" s="67">
        <f t="shared" si="282"/>
        <v>0.5844094076655052</v>
      </c>
      <c r="K6071" s="39">
        <f t="shared" si="283"/>
        <v>0.68942996515679444</v>
      </c>
      <c r="L6071" s="2" t="str">
        <f t="shared" si="284"/>
        <v>AA</v>
      </c>
      <c r="M6071" s="2" t="s">
        <v>564</v>
      </c>
      <c r="N6071" s="2" t="s">
        <v>417</v>
      </c>
      <c r="O6071" s="2" t="s">
        <v>70</v>
      </c>
    </row>
    <row r="6072" spans="1:15">
      <c r="A6072" s="38">
        <v>40078</v>
      </c>
      <c r="B6072" s="38">
        <v>47383</v>
      </c>
      <c r="C6072" s="131">
        <v>240</v>
      </c>
      <c r="D6072" s="39">
        <v>8.5600000000000009E-2</v>
      </c>
      <c r="E6072" s="39">
        <v>7.9100000000000004E-2</v>
      </c>
      <c r="F6072" s="40">
        <v>65250</v>
      </c>
      <c r="G6072" s="40">
        <v>65250</v>
      </c>
      <c r="H6072" s="40">
        <v>33972.35</v>
      </c>
      <c r="I6072" s="40">
        <v>44999.99</v>
      </c>
      <c r="J6072" s="67">
        <f t="shared" si="282"/>
        <v>0.52064904214559382</v>
      </c>
      <c r="K6072" s="39">
        <f t="shared" si="283"/>
        <v>0.68965501915708805</v>
      </c>
      <c r="L6072" s="2" t="str">
        <f t="shared" si="284"/>
        <v>AA</v>
      </c>
      <c r="M6072" s="2" t="s">
        <v>601</v>
      </c>
      <c r="N6072" s="2" t="s">
        <v>435</v>
      </c>
      <c r="O6072" s="2" t="s">
        <v>70</v>
      </c>
    </row>
    <row r="6073" spans="1:15">
      <c r="A6073" s="38">
        <v>40150</v>
      </c>
      <c r="B6073" s="38">
        <v>45629</v>
      </c>
      <c r="C6073" s="131">
        <v>180</v>
      </c>
      <c r="D6073" s="39">
        <v>8.5600000000000009E-2</v>
      </c>
      <c r="E6073" s="39">
        <v>7.9100000000000004E-2</v>
      </c>
      <c r="F6073" s="40">
        <v>116000</v>
      </c>
      <c r="G6073" s="40">
        <v>116000</v>
      </c>
      <c r="H6073" s="40">
        <v>54448.79</v>
      </c>
      <c r="I6073" s="40">
        <v>79999.990000000005</v>
      </c>
      <c r="J6073" s="67">
        <f t="shared" si="282"/>
        <v>0.46938612068965518</v>
      </c>
      <c r="K6073" s="39">
        <f t="shared" si="283"/>
        <v>0.68965508620689664</v>
      </c>
      <c r="L6073" s="2" t="str">
        <f t="shared" si="284"/>
        <v>AA</v>
      </c>
      <c r="M6073" s="2" t="s">
        <v>1174</v>
      </c>
      <c r="N6073" s="2" t="s">
        <v>427</v>
      </c>
      <c r="O6073" s="2" t="s">
        <v>70</v>
      </c>
    </row>
    <row r="6074" spans="1:15">
      <c r="A6074" s="38">
        <v>40526</v>
      </c>
      <c r="B6074" s="38">
        <v>51484</v>
      </c>
      <c r="C6074" s="131">
        <v>360</v>
      </c>
      <c r="D6074" s="39">
        <v>8.5600000000000009E-2</v>
      </c>
      <c r="E6074" s="39">
        <v>7.9100000000000004E-2</v>
      </c>
      <c r="F6074" s="40">
        <v>145000</v>
      </c>
      <c r="G6074" s="40">
        <v>145000</v>
      </c>
      <c r="H6074" s="40">
        <v>61699.519999999997</v>
      </c>
      <c r="I6074" s="40">
        <v>99999.99</v>
      </c>
      <c r="J6074" s="67">
        <f t="shared" si="282"/>
        <v>0.42551393103448276</v>
      </c>
      <c r="K6074" s="39">
        <f t="shared" si="283"/>
        <v>0.68965510344827585</v>
      </c>
      <c r="L6074" s="2" t="str">
        <f t="shared" si="284"/>
        <v>AA</v>
      </c>
      <c r="M6074" s="2" t="s">
        <v>719</v>
      </c>
      <c r="N6074" s="2" t="s">
        <v>422</v>
      </c>
      <c r="O6074" s="2" t="s">
        <v>70</v>
      </c>
    </row>
    <row r="6075" spans="1:15">
      <c r="A6075" s="38">
        <v>40480</v>
      </c>
      <c r="B6075" s="38">
        <v>49611</v>
      </c>
      <c r="C6075" s="131">
        <v>300</v>
      </c>
      <c r="D6075" s="39">
        <v>8.5600000000000009E-2</v>
      </c>
      <c r="E6075" s="39">
        <v>7.9100000000000004E-2</v>
      </c>
      <c r="F6075" s="40">
        <v>138500</v>
      </c>
      <c r="G6075" s="40">
        <v>138500</v>
      </c>
      <c r="H6075" s="40">
        <v>88021.56</v>
      </c>
      <c r="I6075" s="40">
        <v>95539.92</v>
      </c>
      <c r="J6075" s="67">
        <f t="shared" si="282"/>
        <v>0.63553472924187726</v>
      </c>
      <c r="K6075" s="39">
        <f t="shared" si="283"/>
        <v>0.68981891696750897</v>
      </c>
      <c r="L6075" s="2" t="str">
        <f t="shared" si="284"/>
        <v>AA</v>
      </c>
      <c r="M6075" s="2" t="s">
        <v>525</v>
      </c>
      <c r="N6075" s="2" t="s">
        <v>430</v>
      </c>
      <c r="O6075" s="2" t="s">
        <v>70</v>
      </c>
    </row>
    <row r="6076" spans="1:15">
      <c r="A6076" s="38">
        <v>40042</v>
      </c>
      <c r="B6076" s="38">
        <v>47347</v>
      </c>
      <c r="C6076" s="131">
        <v>240</v>
      </c>
      <c r="D6076" s="39">
        <v>8.5600000000000009E-2</v>
      </c>
      <c r="E6076" s="39">
        <v>8.5600000000000009E-2</v>
      </c>
      <c r="F6076" s="40">
        <v>115968</v>
      </c>
      <c r="G6076" s="40">
        <v>115968</v>
      </c>
      <c r="H6076" s="40">
        <v>60093.18</v>
      </c>
      <c r="I6076" s="40">
        <v>79999.990000000005</v>
      </c>
      <c r="J6076" s="67">
        <f t="shared" si="282"/>
        <v>0.51818760347682125</v>
      </c>
      <c r="K6076" s="39">
        <f t="shared" si="283"/>
        <v>0.68984538838300224</v>
      </c>
      <c r="L6076" s="2" t="str">
        <f t="shared" si="284"/>
        <v>AA</v>
      </c>
      <c r="M6076" s="2" t="s">
        <v>239</v>
      </c>
      <c r="N6076" s="2" t="s">
        <v>430</v>
      </c>
      <c r="O6076" s="2" t="s">
        <v>70</v>
      </c>
    </row>
    <row r="6077" spans="1:15">
      <c r="A6077" s="38">
        <v>40478</v>
      </c>
      <c r="B6077" s="38">
        <v>43826</v>
      </c>
      <c r="C6077" s="131">
        <v>110</v>
      </c>
      <c r="D6077" s="39">
        <v>8.5600000000000009E-2</v>
      </c>
      <c r="E6077" s="39">
        <v>7.9100000000000004E-2</v>
      </c>
      <c r="F6077" s="40">
        <v>130000</v>
      </c>
      <c r="G6077" s="40">
        <v>130000</v>
      </c>
      <c r="H6077" s="40">
        <v>83732.17</v>
      </c>
      <c r="I6077" s="40">
        <v>89691.32</v>
      </c>
      <c r="J6077" s="67">
        <f t="shared" si="282"/>
        <v>0.6440936153846154</v>
      </c>
      <c r="K6077" s="39">
        <f t="shared" si="283"/>
        <v>0.68993323076923085</v>
      </c>
      <c r="L6077" s="2" t="str">
        <f t="shared" si="284"/>
        <v>AA</v>
      </c>
      <c r="M6077" s="2" t="s">
        <v>601</v>
      </c>
      <c r="N6077" s="2" t="s">
        <v>435</v>
      </c>
      <c r="O6077" s="2" t="s">
        <v>70</v>
      </c>
    </row>
    <row r="6078" spans="1:15">
      <c r="A6078" s="38">
        <v>40724</v>
      </c>
      <c r="B6078" s="38">
        <v>48029</v>
      </c>
      <c r="C6078" s="131">
        <v>240</v>
      </c>
      <c r="D6078" s="39">
        <v>8.5600000000000009E-2</v>
      </c>
      <c r="E6078" s="39">
        <v>7.9100000000000004E-2</v>
      </c>
      <c r="F6078" s="40">
        <v>100000</v>
      </c>
      <c r="G6078" s="40">
        <v>100000</v>
      </c>
      <c r="H6078" s="40">
        <v>58259.46</v>
      </c>
      <c r="I6078" s="40">
        <v>68999.990000000005</v>
      </c>
      <c r="J6078" s="67">
        <f t="shared" si="282"/>
        <v>0.58259459999999996</v>
      </c>
      <c r="K6078" s="39">
        <f t="shared" si="283"/>
        <v>0.6899999</v>
      </c>
      <c r="L6078" s="2" t="str">
        <f t="shared" si="284"/>
        <v>AA</v>
      </c>
      <c r="M6078" s="2" t="s">
        <v>821</v>
      </c>
      <c r="N6078" s="2" t="s">
        <v>417</v>
      </c>
      <c r="O6078" s="2" t="s">
        <v>70</v>
      </c>
    </row>
    <row r="6079" spans="1:15">
      <c r="A6079" s="38">
        <v>40386</v>
      </c>
      <c r="B6079" s="38">
        <v>49945</v>
      </c>
      <c r="C6079" s="131">
        <v>314</v>
      </c>
      <c r="D6079" s="39">
        <v>8.5600000000000009E-2</v>
      </c>
      <c r="E6079" s="39">
        <v>7.9100000000000004E-2</v>
      </c>
      <c r="F6079" s="40">
        <v>85500</v>
      </c>
      <c r="G6079" s="40">
        <v>85500</v>
      </c>
      <c r="H6079" s="40">
        <v>50297.39</v>
      </c>
      <c r="I6079" s="40">
        <v>58999.99</v>
      </c>
      <c r="J6079" s="67">
        <f t="shared" si="282"/>
        <v>0.58827356725146196</v>
      </c>
      <c r="K6079" s="39">
        <f t="shared" si="283"/>
        <v>0.69005836257309938</v>
      </c>
      <c r="L6079" s="2" t="str">
        <f t="shared" si="284"/>
        <v>AA</v>
      </c>
      <c r="M6079" s="2" t="s">
        <v>900</v>
      </c>
      <c r="N6079" s="2" t="s">
        <v>427</v>
      </c>
      <c r="O6079" s="2" t="s">
        <v>70</v>
      </c>
    </row>
    <row r="6080" spans="1:15">
      <c r="A6080" s="42">
        <v>40781</v>
      </c>
      <c r="B6080" s="42">
        <v>42639</v>
      </c>
      <c r="C6080" s="130">
        <v>61</v>
      </c>
      <c r="D6080" s="43">
        <v>8.5600000000000009E-2</v>
      </c>
      <c r="E6080" s="43">
        <v>7.9100000000000004E-2</v>
      </c>
      <c r="F6080" s="44">
        <v>149500</v>
      </c>
      <c r="G6080" s="44">
        <v>149500</v>
      </c>
      <c r="H6080" s="44">
        <v>34021.129999999997</v>
      </c>
      <c r="I6080" s="44">
        <v>103188.44</v>
      </c>
      <c r="J6080" s="68">
        <f t="shared" si="282"/>
        <v>0.22756608695652172</v>
      </c>
      <c r="K6080" s="43">
        <f t="shared" si="283"/>
        <v>0.69022367892976588</v>
      </c>
      <c r="L6080" s="41" t="str">
        <f t="shared" si="284"/>
        <v>AA</v>
      </c>
      <c r="M6080" s="41" t="s">
        <v>495</v>
      </c>
      <c r="N6080" s="41" t="s">
        <v>424</v>
      </c>
      <c r="O6080" s="41" t="s">
        <v>70</v>
      </c>
    </row>
    <row r="6081" spans="1:15">
      <c r="A6081" s="42">
        <v>40052</v>
      </c>
      <c r="B6081" s="42">
        <v>51009</v>
      </c>
      <c r="C6081" s="130">
        <v>360</v>
      </c>
      <c r="D6081" s="43">
        <v>8.5600000000000009E-2</v>
      </c>
      <c r="E6081" s="43">
        <v>7.9100000000000004E-2</v>
      </c>
      <c r="F6081" s="44">
        <v>134500</v>
      </c>
      <c r="G6081" s="44">
        <v>134500</v>
      </c>
      <c r="H6081" s="44">
        <v>83998.71</v>
      </c>
      <c r="I6081" s="44">
        <v>92866.86</v>
      </c>
      <c r="J6081" s="68">
        <f t="shared" si="282"/>
        <v>0.62452572490706326</v>
      </c>
      <c r="K6081" s="43">
        <f t="shared" si="283"/>
        <v>0.69045992565055758</v>
      </c>
      <c r="L6081" s="41" t="str">
        <f t="shared" si="284"/>
        <v>AA</v>
      </c>
      <c r="M6081" s="41" t="s">
        <v>586</v>
      </c>
      <c r="N6081" s="41" t="s">
        <v>416</v>
      </c>
      <c r="O6081" s="41" t="s">
        <v>70</v>
      </c>
    </row>
    <row r="6082" spans="1:15">
      <c r="A6082" s="42">
        <v>40206</v>
      </c>
      <c r="B6082" s="42">
        <v>51163</v>
      </c>
      <c r="C6082" s="130">
        <v>360</v>
      </c>
      <c r="D6082" s="43">
        <v>8.5600000000000009E-2</v>
      </c>
      <c r="E6082" s="43">
        <v>7.9100000000000004E-2</v>
      </c>
      <c r="F6082" s="44">
        <v>126000</v>
      </c>
      <c r="G6082" s="44">
        <v>126000</v>
      </c>
      <c r="H6082" s="44">
        <v>85453.3</v>
      </c>
      <c r="I6082" s="44">
        <v>87000</v>
      </c>
      <c r="J6082" s="68">
        <f t="shared" si="282"/>
        <v>0.67820079365079367</v>
      </c>
      <c r="K6082" s="43">
        <f t="shared" si="283"/>
        <v>0.69047619047619047</v>
      </c>
      <c r="L6082" s="41" t="str">
        <f t="shared" si="284"/>
        <v>A</v>
      </c>
      <c r="M6082" s="41" t="s">
        <v>466</v>
      </c>
      <c r="N6082" s="41" t="s">
        <v>421</v>
      </c>
      <c r="O6082" s="41" t="s">
        <v>70</v>
      </c>
    </row>
    <row r="6083" spans="1:15">
      <c r="A6083" s="38">
        <v>40403</v>
      </c>
      <c r="B6083" s="38">
        <v>49016</v>
      </c>
      <c r="C6083" s="131">
        <v>283</v>
      </c>
      <c r="D6083" s="39">
        <v>8.5600000000000009E-2</v>
      </c>
      <c r="E6083" s="39">
        <v>7.9100000000000004E-2</v>
      </c>
      <c r="F6083" s="40">
        <v>104394.22</v>
      </c>
      <c r="G6083" s="40">
        <v>104394.22</v>
      </c>
      <c r="H6083" s="40">
        <v>61574.82</v>
      </c>
      <c r="I6083" s="40">
        <v>72100</v>
      </c>
      <c r="J6083" s="67">
        <f t="shared" ref="J6083:J6146" si="285">H6083/G6083</f>
        <v>0.58982978176377965</v>
      </c>
      <c r="K6083" s="39">
        <f t="shared" ref="K6083:K6146" si="286">I6083/G6083</f>
        <v>0.69065126402592025</v>
      </c>
      <c r="L6083" s="2" t="str">
        <f t="shared" ref="L6083:L6146" si="287">IF(J6083&lt;=65%,"AA",IF(J6083&lt;=75%,"A",IF(J6083&lt;=85%,"B","C")))</f>
        <v>AA</v>
      </c>
      <c r="M6083" s="2" t="s">
        <v>782</v>
      </c>
      <c r="N6083" s="2" t="s">
        <v>422</v>
      </c>
      <c r="O6083" s="2" t="s">
        <v>70</v>
      </c>
    </row>
    <row r="6084" spans="1:15">
      <c r="A6084" s="38">
        <v>40520</v>
      </c>
      <c r="B6084" s="38">
        <v>51478</v>
      </c>
      <c r="C6084" s="131">
        <v>360</v>
      </c>
      <c r="D6084" s="39">
        <v>8.5600000000000009E-2</v>
      </c>
      <c r="E6084" s="39">
        <v>7.9100000000000004E-2</v>
      </c>
      <c r="F6084" s="40">
        <v>120000</v>
      </c>
      <c r="G6084" s="40">
        <v>120000</v>
      </c>
      <c r="H6084" s="40">
        <v>73372.100000000006</v>
      </c>
      <c r="I6084" s="40">
        <v>82899.990000000005</v>
      </c>
      <c r="J6084" s="67">
        <f t="shared" si="285"/>
        <v>0.61143416666666672</v>
      </c>
      <c r="K6084" s="39">
        <f t="shared" si="286"/>
        <v>0.69083325000000007</v>
      </c>
      <c r="L6084" s="2" t="str">
        <f t="shared" si="287"/>
        <v>AA</v>
      </c>
      <c r="M6084" s="2" t="s">
        <v>713</v>
      </c>
      <c r="N6084" s="2" t="s">
        <v>418</v>
      </c>
      <c r="O6084" s="2" t="s">
        <v>70</v>
      </c>
    </row>
    <row r="6085" spans="1:15">
      <c r="A6085" s="38">
        <v>40116</v>
      </c>
      <c r="B6085" s="38">
        <v>51073</v>
      </c>
      <c r="C6085" s="131">
        <v>360</v>
      </c>
      <c r="D6085" s="39">
        <v>8.5600000000000009E-2</v>
      </c>
      <c r="E6085" s="39">
        <v>7.9100000000000004E-2</v>
      </c>
      <c r="F6085" s="40">
        <v>110000</v>
      </c>
      <c r="G6085" s="40">
        <v>110000</v>
      </c>
      <c r="H6085" s="40">
        <v>64661.26</v>
      </c>
      <c r="I6085" s="40">
        <v>75999.990000000005</v>
      </c>
      <c r="J6085" s="67">
        <f t="shared" si="285"/>
        <v>0.58782963636363639</v>
      </c>
      <c r="K6085" s="39">
        <f t="shared" si="286"/>
        <v>0.690909</v>
      </c>
      <c r="L6085" s="2" t="str">
        <f t="shared" si="287"/>
        <v>AA</v>
      </c>
      <c r="M6085" s="2" t="s">
        <v>546</v>
      </c>
      <c r="N6085" s="2" t="s">
        <v>416</v>
      </c>
      <c r="O6085" s="2" t="s">
        <v>70</v>
      </c>
    </row>
    <row r="6086" spans="1:15">
      <c r="A6086" s="42">
        <v>40164</v>
      </c>
      <c r="B6086" s="42">
        <v>43878</v>
      </c>
      <c r="C6086" s="130">
        <v>122</v>
      </c>
      <c r="D6086" s="43">
        <v>8.5600000000000009E-2</v>
      </c>
      <c r="E6086" s="43">
        <v>7.9100000000000004E-2</v>
      </c>
      <c r="F6086" s="44">
        <v>123000</v>
      </c>
      <c r="G6086" s="44">
        <v>123000</v>
      </c>
      <c r="H6086" s="44">
        <v>45423.53</v>
      </c>
      <c r="I6086" s="44">
        <v>84999.99</v>
      </c>
      <c r="J6086" s="68">
        <f t="shared" si="285"/>
        <v>0.36929699186991871</v>
      </c>
      <c r="K6086" s="43">
        <f t="shared" si="286"/>
        <v>0.6910568292682927</v>
      </c>
      <c r="L6086" s="41" t="str">
        <f t="shared" si="287"/>
        <v>AA</v>
      </c>
      <c r="M6086" s="41" t="s">
        <v>564</v>
      </c>
      <c r="N6086" s="41" t="s">
        <v>417</v>
      </c>
      <c r="O6086" s="41" t="s">
        <v>70</v>
      </c>
    </row>
    <row r="6087" spans="1:15">
      <c r="A6087" s="42">
        <v>40191</v>
      </c>
      <c r="B6087" s="42">
        <v>47496</v>
      </c>
      <c r="C6087" s="130">
        <v>240</v>
      </c>
      <c r="D6087" s="43">
        <v>8.5600000000000009E-2</v>
      </c>
      <c r="E6087" s="43">
        <v>7.9100000000000004E-2</v>
      </c>
      <c r="F6087" s="44">
        <v>123000</v>
      </c>
      <c r="G6087" s="44">
        <v>123000</v>
      </c>
      <c r="H6087" s="44">
        <v>67399.73</v>
      </c>
      <c r="I6087" s="44">
        <v>85007.9</v>
      </c>
      <c r="J6087" s="68">
        <f t="shared" si="285"/>
        <v>0.54796528455284554</v>
      </c>
      <c r="K6087" s="43">
        <f t="shared" si="286"/>
        <v>0.6911211382113821</v>
      </c>
      <c r="L6087" s="41" t="str">
        <f t="shared" si="287"/>
        <v>AA</v>
      </c>
      <c r="M6087" s="41" t="s">
        <v>646</v>
      </c>
      <c r="N6087" s="41" t="s">
        <v>422</v>
      </c>
      <c r="O6087" s="41" t="s">
        <v>70</v>
      </c>
    </row>
    <row r="6088" spans="1:15">
      <c r="A6088" s="42">
        <v>40520</v>
      </c>
      <c r="B6088" s="42">
        <v>49651</v>
      </c>
      <c r="C6088" s="130">
        <v>300</v>
      </c>
      <c r="D6088" s="43">
        <v>8.5600000000000009E-2</v>
      </c>
      <c r="E6088" s="43">
        <v>7.9100000000000004E-2</v>
      </c>
      <c r="F6088" s="44">
        <v>128245</v>
      </c>
      <c r="G6088" s="44">
        <v>128245</v>
      </c>
      <c r="H6088" s="44">
        <v>75933.98</v>
      </c>
      <c r="I6088" s="44">
        <v>88644.99</v>
      </c>
      <c r="J6088" s="68">
        <f t="shared" si="285"/>
        <v>0.59210090061990717</v>
      </c>
      <c r="K6088" s="43">
        <f t="shared" si="286"/>
        <v>0.69121595383835632</v>
      </c>
      <c r="L6088" s="41" t="str">
        <f t="shared" si="287"/>
        <v>AA</v>
      </c>
      <c r="M6088" s="41" t="s">
        <v>609</v>
      </c>
      <c r="N6088" s="41" t="s">
        <v>428</v>
      </c>
      <c r="O6088" s="41" t="s">
        <v>70</v>
      </c>
    </row>
    <row r="6089" spans="1:15">
      <c r="A6089" s="38">
        <v>40857</v>
      </c>
      <c r="B6089" s="38">
        <v>51815</v>
      </c>
      <c r="C6089" s="131">
        <v>360</v>
      </c>
      <c r="D6089" s="39">
        <v>8.5600000000000009E-2</v>
      </c>
      <c r="E6089" s="39">
        <v>7.9100000000000004E-2</v>
      </c>
      <c r="F6089" s="40">
        <v>130000</v>
      </c>
      <c r="G6089" s="40">
        <v>130000</v>
      </c>
      <c r="H6089" s="40">
        <v>82895.199999999997</v>
      </c>
      <c r="I6089" s="40">
        <v>89898.74</v>
      </c>
      <c r="J6089" s="67">
        <f t="shared" si="285"/>
        <v>0.63765538461538462</v>
      </c>
      <c r="K6089" s="39">
        <f t="shared" si="286"/>
        <v>0.69152876923076922</v>
      </c>
      <c r="L6089" s="2" t="str">
        <f t="shared" si="287"/>
        <v>AA</v>
      </c>
      <c r="M6089" s="2" t="s">
        <v>1455</v>
      </c>
      <c r="N6089" s="2" t="s">
        <v>427</v>
      </c>
      <c r="O6089" s="2" t="s">
        <v>70</v>
      </c>
    </row>
    <row r="6090" spans="1:15">
      <c r="A6090" s="38">
        <v>40312</v>
      </c>
      <c r="B6090" s="38">
        <v>46067</v>
      </c>
      <c r="C6090" s="131">
        <v>189</v>
      </c>
      <c r="D6090" s="39">
        <v>8.5600000000000009E-2</v>
      </c>
      <c r="E6090" s="39">
        <v>7.9100000000000004E-2</v>
      </c>
      <c r="F6090" s="40">
        <v>75000</v>
      </c>
      <c r="G6090" s="40">
        <v>75000</v>
      </c>
      <c r="H6090" s="40">
        <v>37983.14</v>
      </c>
      <c r="I6090" s="40">
        <v>51889.99</v>
      </c>
      <c r="J6090" s="67">
        <f t="shared" si="285"/>
        <v>0.50644186666666668</v>
      </c>
      <c r="K6090" s="39">
        <f t="shared" si="286"/>
        <v>0.69186653333333326</v>
      </c>
      <c r="L6090" s="2" t="str">
        <f t="shared" si="287"/>
        <v>AA</v>
      </c>
      <c r="M6090" s="2" t="s">
        <v>1310</v>
      </c>
      <c r="N6090" s="2" t="s">
        <v>417</v>
      </c>
      <c r="O6090" s="2" t="s">
        <v>70</v>
      </c>
    </row>
    <row r="6091" spans="1:15">
      <c r="A6091" s="38">
        <v>40374</v>
      </c>
      <c r="B6091" s="38">
        <v>51332</v>
      </c>
      <c r="C6091" s="131">
        <v>360</v>
      </c>
      <c r="D6091" s="39">
        <v>8.5600000000000009E-2</v>
      </c>
      <c r="E6091" s="39">
        <v>7.9100000000000004E-2</v>
      </c>
      <c r="F6091" s="40">
        <v>133615</v>
      </c>
      <c r="G6091" s="40">
        <v>133615</v>
      </c>
      <c r="H6091" s="40">
        <v>80919.19</v>
      </c>
      <c r="I6091" s="40">
        <v>92499.99</v>
      </c>
      <c r="J6091" s="67">
        <f t="shared" si="285"/>
        <v>0.60561456423305771</v>
      </c>
      <c r="K6091" s="39">
        <f t="shared" si="286"/>
        <v>0.69228746772443217</v>
      </c>
      <c r="L6091" s="2" t="str">
        <f t="shared" si="287"/>
        <v>AA</v>
      </c>
      <c r="M6091" s="2" t="s">
        <v>877</v>
      </c>
      <c r="N6091" s="2" t="s">
        <v>418</v>
      </c>
      <c r="O6091" s="2" t="s">
        <v>70</v>
      </c>
    </row>
    <row r="6092" spans="1:15">
      <c r="A6092" s="38">
        <v>40630</v>
      </c>
      <c r="B6092" s="38">
        <v>48819</v>
      </c>
      <c r="C6092" s="131">
        <v>269</v>
      </c>
      <c r="D6092" s="39">
        <v>8.5600000000000009E-2</v>
      </c>
      <c r="E6092" s="39">
        <v>7.9100000000000004E-2</v>
      </c>
      <c r="F6092" s="40">
        <v>130000</v>
      </c>
      <c r="G6092" s="40">
        <v>130000</v>
      </c>
      <c r="H6092" s="40">
        <v>76240.490000000005</v>
      </c>
      <c r="I6092" s="40">
        <v>89999.99</v>
      </c>
      <c r="J6092" s="67">
        <f t="shared" si="285"/>
        <v>0.58646530769230776</v>
      </c>
      <c r="K6092" s="39">
        <f t="shared" si="286"/>
        <v>0.69230761538461538</v>
      </c>
      <c r="L6092" s="2" t="str">
        <f t="shared" si="287"/>
        <v>AA</v>
      </c>
      <c r="M6092" s="2" t="s">
        <v>467</v>
      </c>
      <c r="N6092" s="2" t="s">
        <v>425</v>
      </c>
      <c r="O6092" s="2" t="s">
        <v>70</v>
      </c>
    </row>
    <row r="6093" spans="1:15">
      <c r="A6093" s="38">
        <v>40781</v>
      </c>
      <c r="B6093" s="38">
        <v>44434</v>
      </c>
      <c r="C6093" s="131">
        <v>120</v>
      </c>
      <c r="D6093" s="39">
        <v>8.5600000000000009E-2</v>
      </c>
      <c r="E6093" s="39">
        <v>7.9100000000000004E-2</v>
      </c>
      <c r="F6093" s="40">
        <v>130000</v>
      </c>
      <c r="G6093" s="40">
        <v>130000</v>
      </c>
      <c r="H6093" s="40">
        <v>87320.320000000007</v>
      </c>
      <c r="I6093" s="40">
        <v>90000</v>
      </c>
      <c r="J6093" s="67">
        <f t="shared" si="285"/>
        <v>0.67169476923076932</v>
      </c>
      <c r="K6093" s="39">
        <f t="shared" si="286"/>
        <v>0.69230769230769229</v>
      </c>
      <c r="L6093" s="2" t="str">
        <f t="shared" si="287"/>
        <v>A</v>
      </c>
      <c r="M6093" s="2" t="s">
        <v>481</v>
      </c>
      <c r="N6093" s="2" t="s">
        <v>417</v>
      </c>
      <c r="O6093" s="2" t="s">
        <v>70</v>
      </c>
    </row>
    <row r="6094" spans="1:15">
      <c r="A6094" s="42">
        <v>40414</v>
      </c>
      <c r="B6094" s="42">
        <v>45893</v>
      </c>
      <c r="C6094" s="130">
        <v>180</v>
      </c>
      <c r="D6094" s="43">
        <v>8.5600000000000009E-2</v>
      </c>
      <c r="E6094" s="43">
        <v>7.9100000000000004E-2</v>
      </c>
      <c r="F6094" s="44">
        <v>104000</v>
      </c>
      <c r="G6094" s="44">
        <v>104000</v>
      </c>
      <c r="H6094" s="44">
        <v>56966.239999999998</v>
      </c>
      <c r="I6094" s="44">
        <v>72000</v>
      </c>
      <c r="J6094" s="68">
        <f t="shared" si="285"/>
        <v>0.54775230769230765</v>
      </c>
      <c r="K6094" s="43">
        <f t="shared" si="286"/>
        <v>0.69230769230769229</v>
      </c>
      <c r="L6094" s="41" t="str">
        <f t="shared" si="287"/>
        <v>AA</v>
      </c>
      <c r="M6094" s="41" t="s">
        <v>1174</v>
      </c>
      <c r="N6094" s="41" t="s">
        <v>427</v>
      </c>
      <c r="O6094" s="41" t="s">
        <v>70</v>
      </c>
    </row>
    <row r="6095" spans="1:15">
      <c r="A6095" s="38">
        <v>40121</v>
      </c>
      <c r="B6095" s="38">
        <v>51078</v>
      </c>
      <c r="C6095" s="131">
        <v>360</v>
      </c>
      <c r="D6095" s="39">
        <v>8.5600000000000009E-2</v>
      </c>
      <c r="E6095" s="39">
        <v>8.09E-2</v>
      </c>
      <c r="F6095" s="40">
        <v>104000.2</v>
      </c>
      <c r="G6095" s="40">
        <v>104000.2</v>
      </c>
      <c r="H6095" s="40">
        <v>63024.99</v>
      </c>
      <c r="I6095" s="40">
        <v>72007.509999999995</v>
      </c>
      <c r="J6095" s="67">
        <f t="shared" si="285"/>
        <v>0.60600835383008878</v>
      </c>
      <c r="K6095" s="39">
        <f t="shared" si="286"/>
        <v>0.69237857234889932</v>
      </c>
      <c r="L6095" s="2" t="str">
        <f t="shared" si="287"/>
        <v>AA</v>
      </c>
      <c r="M6095" s="2" t="s">
        <v>858</v>
      </c>
      <c r="N6095" s="2" t="s">
        <v>417</v>
      </c>
      <c r="O6095" s="2" t="s">
        <v>70</v>
      </c>
    </row>
    <row r="6096" spans="1:15">
      <c r="A6096" s="38">
        <v>40823</v>
      </c>
      <c r="B6096" s="38">
        <v>51781</v>
      </c>
      <c r="C6096" s="131">
        <v>360</v>
      </c>
      <c r="D6096" s="39">
        <v>8.5600000000000009E-2</v>
      </c>
      <c r="E6096" s="39">
        <v>7.9100000000000004E-2</v>
      </c>
      <c r="F6096" s="40">
        <v>133000</v>
      </c>
      <c r="G6096" s="40">
        <v>133000</v>
      </c>
      <c r="H6096" s="40">
        <v>86321.06</v>
      </c>
      <c r="I6096" s="40">
        <v>92102.24</v>
      </c>
      <c r="J6096" s="67">
        <f t="shared" si="285"/>
        <v>0.6490305263157895</v>
      </c>
      <c r="K6096" s="39">
        <f t="shared" si="286"/>
        <v>0.69249804511278201</v>
      </c>
      <c r="L6096" s="2" t="str">
        <f t="shared" si="287"/>
        <v>AA</v>
      </c>
      <c r="M6096" s="2" t="s">
        <v>454</v>
      </c>
      <c r="N6096" s="2" t="s">
        <v>416</v>
      </c>
      <c r="O6096" s="2" t="s">
        <v>70</v>
      </c>
    </row>
    <row r="6097" spans="1:15">
      <c r="A6097" s="42">
        <v>40421</v>
      </c>
      <c r="B6097" s="42">
        <v>51379</v>
      </c>
      <c r="C6097" s="130">
        <v>360</v>
      </c>
      <c r="D6097" s="43">
        <v>8.5600000000000009E-2</v>
      </c>
      <c r="E6097" s="43">
        <v>7.9100000000000004E-2</v>
      </c>
      <c r="F6097" s="44">
        <v>97700</v>
      </c>
      <c r="G6097" s="44">
        <v>97700</v>
      </c>
      <c r="H6097" s="44">
        <v>64028.22</v>
      </c>
      <c r="I6097" s="44">
        <v>67673</v>
      </c>
      <c r="J6097" s="68">
        <f t="shared" si="285"/>
        <v>0.65535537359263052</v>
      </c>
      <c r="K6097" s="43">
        <f t="shared" si="286"/>
        <v>0.69266120777891504</v>
      </c>
      <c r="L6097" s="41" t="str">
        <f t="shared" si="287"/>
        <v>A</v>
      </c>
      <c r="M6097" s="41" t="s">
        <v>740</v>
      </c>
      <c r="N6097" s="41" t="s">
        <v>417</v>
      </c>
      <c r="O6097" s="41" t="s">
        <v>70</v>
      </c>
    </row>
    <row r="6098" spans="1:15">
      <c r="A6098" s="38">
        <v>40298</v>
      </c>
      <c r="B6098" s="38">
        <v>51256</v>
      </c>
      <c r="C6098" s="131">
        <v>360</v>
      </c>
      <c r="D6098" s="39">
        <v>8.5600000000000009E-2</v>
      </c>
      <c r="E6098" s="39">
        <v>7.9100000000000004E-2</v>
      </c>
      <c r="F6098" s="40">
        <v>122160</v>
      </c>
      <c r="G6098" s="40">
        <v>122160</v>
      </c>
      <c r="H6098" s="40">
        <v>76242.84</v>
      </c>
      <c r="I6098" s="40">
        <v>84632.33</v>
      </c>
      <c r="J6098" s="67">
        <f t="shared" si="285"/>
        <v>0.62412278978388991</v>
      </c>
      <c r="K6098" s="39">
        <f t="shared" si="286"/>
        <v>0.69279903405370002</v>
      </c>
      <c r="L6098" s="2" t="str">
        <f t="shared" si="287"/>
        <v>AA</v>
      </c>
      <c r="M6098" s="2" t="s">
        <v>606</v>
      </c>
      <c r="N6098" s="2" t="s">
        <v>417</v>
      </c>
      <c r="O6098" s="2" t="s">
        <v>70</v>
      </c>
    </row>
    <row r="6099" spans="1:15">
      <c r="A6099" s="38">
        <v>40275</v>
      </c>
      <c r="B6099" s="38">
        <v>44933</v>
      </c>
      <c r="C6099" s="131">
        <v>153</v>
      </c>
      <c r="D6099" s="39">
        <v>8.5600000000000009E-2</v>
      </c>
      <c r="E6099" s="39">
        <v>7.9100000000000004E-2</v>
      </c>
      <c r="F6099" s="40">
        <v>140000</v>
      </c>
      <c r="G6099" s="40">
        <v>140000</v>
      </c>
      <c r="H6099" s="40">
        <v>52519.63</v>
      </c>
      <c r="I6099" s="40">
        <v>96999.99</v>
      </c>
      <c r="J6099" s="67">
        <f t="shared" si="285"/>
        <v>0.37514021428571426</v>
      </c>
      <c r="K6099" s="39">
        <f t="shared" si="286"/>
        <v>0.69285707142857145</v>
      </c>
      <c r="L6099" s="2" t="str">
        <f t="shared" si="287"/>
        <v>AA</v>
      </c>
      <c r="M6099" s="2" t="s">
        <v>936</v>
      </c>
      <c r="N6099" s="2" t="s">
        <v>421</v>
      </c>
      <c r="O6099" s="2" t="s">
        <v>70</v>
      </c>
    </row>
    <row r="6100" spans="1:15">
      <c r="A6100" s="42">
        <v>40627</v>
      </c>
      <c r="B6100" s="42">
        <v>51585</v>
      </c>
      <c r="C6100" s="130">
        <v>360</v>
      </c>
      <c r="D6100" s="43">
        <v>8.5600000000000009E-2</v>
      </c>
      <c r="E6100" s="43">
        <v>7.9100000000000004E-2</v>
      </c>
      <c r="F6100" s="44">
        <v>115420.3</v>
      </c>
      <c r="G6100" s="44">
        <v>115420.3</v>
      </c>
      <c r="H6100" s="44">
        <v>71435.87</v>
      </c>
      <c r="I6100" s="44">
        <v>79999.990000000005</v>
      </c>
      <c r="J6100" s="68">
        <f t="shared" si="285"/>
        <v>0.61891946217433147</v>
      </c>
      <c r="K6100" s="43">
        <f t="shared" si="286"/>
        <v>0.69311888809854072</v>
      </c>
      <c r="L6100" s="41" t="str">
        <f t="shared" si="287"/>
        <v>AA</v>
      </c>
      <c r="M6100" s="41" t="s">
        <v>565</v>
      </c>
      <c r="N6100" s="41" t="s">
        <v>432</v>
      </c>
      <c r="O6100" s="41" t="s">
        <v>70</v>
      </c>
    </row>
    <row r="6101" spans="1:15">
      <c r="A6101" s="38">
        <v>40228</v>
      </c>
      <c r="B6101" s="38">
        <v>42723</v>
      </c>
      <c r="C6101" s="131">
        <v>82</v>
      </c>
      <c r="D6101" s="39">
        <v>8.5600000000000009E-2</v>
      </c>
      <c r="E6101" s="39">
        <v>8.09E-2</v>
      </c>
      <c r="F6101" s="40">
        <v>137000</v>
      </c>
      <c r="G6101" s="40">
        <v>137000</v>
      </c>
      <c r="H6101" s="40">
        <v>39311.949999999997</v>
      </c>
      <c r="I6101" s="40">
        <v>94999.99</v>
      </c>
      <c r="J6101" s="67">
        <f t="shared" si="285"/>
        <v>0.28694854014598536</v>
      </c>
      <c r="K6101" s="39">
        <f t="shared" si="286"/>
        <v>0.69343058394160584</v>
      </c>
      <c r="L6101" s="2" t="str">
        <f t="shared" si="287"/>
        <v>AA</v>
      </c>
      <c r="M6101" s="2" t="s">
        <v>564</v>
      </c>
      <c r="N6101" s="2" t="s">
        <v>417</v>
      </c>
      <c r="O6101" s="2" t="s">
        <v>70</v>
      </c>
    </row>
    <row r="6102" spans="1:15">
      <c r="A6102" s="42">
        <v>40329</v>
      </c>
      <c r="B6102" s="42">
        <v>49460</v>
      </c>
      <c r="C6102" s="130">
        <v>300</v>
      </c>
      <c r="D6102" s="43">
        <v>8.5600000000000009E-2</v>
      </c>
      <c r="E6102" s="43">
        <v>8.09E-2</v>
      </c>
      <c r="F6102" s="44">
        <v>144000</v>
      </c>
      <c r="G6102" s="44">
        <v>144000</v>
      </c>
      <c r="H6102" s="44">
        <v>96633.41</v>
      </c>
      <c r="I6102" s="44">
        <v>99881.68</v>
      </c>
      <c r="J6102" s="68">
        <f t="shared" si="285"/>
        <v>0.67106534722222222</v>
      </c>
      <c r="K6102" s="43">
        <f t="shared" si="286"/>
        <v>0.6936227777777777</v>
      </c>
      <c r="L6102" s="41" t="str">
        <f t="shared" si="287"/>
        <v>A</v>
      </c>
      <c r="M6102" s="41" t="s">
        <v>497</v>
      </c>
      <c r="N6102" s="41" t="s">
        <v>417</v>
      </c>
      <c r="O6102" s="41" t="s">
        <v>70</v>
      </c>
    </row>
    <row r="6103" spans="1:15">
      <c r="A6103" s="42">
        <v>40683</v>
      </c>
      <c r="B6103" s="42">
        <v>51641</v>
      </c>
      <c r="C6103" s="130">
        <v>360</v>
      </c>
      <c r="D6103" s="43">
        <v>8.5600000000000009E-2</v>
      </c>
      <c r="E6103" s="43">
        <v>8.09E-2</v>
      </c>
      <c r="F6103" s="44">
        <v>147610.29999999999</v>
      </c>
      <c r="G6103" s="44">
        <v>147610.29999999999</v>
      </c>
      <c r="H6103" s="44">
        <v>91789.97</v>
      </c>
      <c r="I6103" s="44">
        <v>102390.53</v>
      </c>
      <c r="J6103" s="68">
        <f t="shared" si="285"/>
        <v>0.62183987160787568</v>
      </c>
      <c r="K6103" s="43">
        <f t="shared" si="286"/>
        <v>0.69365437235748462</v>
      </c>
      <c r="L6103" s="41" t="str">
        <f t="shared" si="287"/>
        <v>AA</v>
      </c>
      <c r="M6103" s="41" t="s">
        <v>1034</v>
      </c>
      <c r="N6103" s="41" t="s">
        <v>424</v>
      </c>
      <c r="O6103" s="41" t="s">
        <v>70</v>
      </c>
    </row>
    <row r="6104" spans="1:15">
      <c r="A6104" s="42">
        <v>40249</v>
      </c>
      <c r="B6104" s="42">
        <v>43902</v>
      </c>
      <c r="C6104" s="130">
        <v>120</v>
      </c>
      <c r="D6104" s="43">
        <v>8.5600000000000009E-2</v>
      </c>
      <c r="E6104" s="43">
        <v>7.9100000000000004E-2</v>
      </c>
      <c r="F6104" s="44">
        <v>98000</v>
      </c>
      <c r="G6104" s="44">
        <v>98000</v>
      </c>
      <c r="H6104" s="44">
        <v>49994.49</v>
      </c>
      <c r="I6104" s="44">
        <v>68000</v>
      </c>
      <c r="J6104" s="68">
        <f t="shared" si="285"/>
        <v>0.51014785714285715</v>
      </c>
      <c r="K6104" s="43">
        <f t="shared" si="286"/>
        <v>0.69387755102040816</v>
      </c>
      <c r="L6104" s="41" t="str">
        <f t="shared" si="287"/>
        <v>AA</v>
      </c>
      <c r="M6104" s="41" t="s">
        <v>497</v>
      </c>
      <c r="N6104" s="41" t="s">
        <v>417</v>
      </c>
      <c r="O6104" s="41" t="s">
        <v>70</v>
      </c>
    </row>
    <row r="6105" spans="1:15">
      <c r="A6105" s="38">
        <v>40434</v>
      </c>
      <c r="B6105" s="38">
        <v>47312</v>
      </c>
      <c r="C6105" s="131">
        <v>226</v>
      </c>
      <c r="D6105" s="39">
        <v>8.5600000000000009E-2</v>
      </c>
      <c r="E6105" s="39">
        <v>7.9100000000000004E-2</v>
      </c>
      <c r="F6105" s="40">
        <v>144093.54</v>
      </c>
      <c r="G6105" s="40">
        <v>144093.54</v>
      </c>
      <c r="H6105" s="40">
        <v>78973.789999999994</v>
      </c>
      <c r="I6105" s="40">
        <v>99999.99</v>
      </c>
      <c r="J6105" s="67">
        <f t="shared" si="285"/>
        <v>0.5480730780852493</v>
      </c>
      <c r="K6105" s="39">
        <f t="shared" si="286"/>
        <v>0.69399356834456283</v>
      </c>
      <c r="L6105" s="2" t="str">
        <f t="shared" si="287"/>
        <v>AA</v>
      </c>
      <c r="M6105" s="2" t="s">
        <v>457</v>
      </c>
      <c r="N6105" s="2" t="s">
        <v>419</v>
      </c>
      <c r="O6105" s="2" t="s">
        <v>70</v>
      </c>
    </row>
    <row r="6106" spans="1:15">
      <c r="A6106" s="42">
        <v>40420</v>
      </c>
      <c r="B6106" s="42">
        <v>43464</v>
      </c>
      <c r="C6106" s="130">
        <v>100</v>
      </c>
      <c r="D6106" s="43">
        <v>8.5600000000000009E-2</v>
      </c>
      <c r="E6106" s="43">
        <v>7.9100000000000004E-2</v>
      </c>
      <c r="F6106" s="44">
        <v>115000</v>
      </c>
      <c r="G6106" s="44">
        <v>115000</v>
      </c>
      <c r="H6106" s="44">
        <v>52524</v>
      </c>
      <c r="I6106" s="44">
        <v>79819.240000000005</v>
      </c>
      <c r="J6106" s="68">
        <f t="shared" si="285"/>
        <v>0.45673043478260872</v>
      </c>
      <c r="K6106" s="43">
        <f t="shared" si="286"/>
        <v>0.69408034782608696</v>
      </c>
      <c r="L6106" s="41" t="str">
        <f t="shared" si="287"/>
        <v>AA</v>
      </c>
      <c r="M6106" s="41" t="s">
        <v>505</v>
      </c>
      <c r="N6106" s="41" t="s">
        <v>424</v>
      </c>
      <c r="O6106" s="41" t="s">
        <v>70</v>
      </c>
    </row>
    <row r="6107" spans="1:15">
      <c r="A6107" s="42">
        <v>40403</v>
      </c>
      <c r="B6107" s="42">
        <v>42687</v>
      </c>
      <c r="C6107" s="130">
        <v>75</v>
      </c>
      <c r="D6107" s="43">
        <v>8.5600000000000009E-2</v>
      </c>
      <c r="E6107" s="43">
        <v>7.9100000000000004E-2</v>
      </c>
      <c r="F6107" s="44">
        <v>128000</v>
      </c>
      <c r="G6107" s="44">
        <v>128000</v>
      </c>
      <c r="H6107" s="44">
        <v>36353.65</v>
      </c>
      <c r="I6107" s="44">
        <v>88849.56</v>
      </c>
      <c r="J6107" s="68">
        <f t="shared" si="285"/>
        <v>0.28401289062500001</v>
      </c>
      <c r="K6107" s="43">
        <f t="shared" si="286"/>
        <v>0.69413718749999997</v>
      </c>
      <c r="L6107" s="41" t="str">
        <f t="shared" si="287"/>
        <v>AA</v>
      </c>
      <c r="M6107" s="41" t="s">
        <v>621</v>
      </c>
      <c r="N6107" s="41" t="s">
        <v>430</v>
      </c>
      <c r="O6107" s="41" t="s">
        <v>70</v>
      </c>
    </row>
    <row r="6108" spans="1:15">
      <c r="A6108" s="38">
        <v>40840</v>
      </c>
      <c r="B6108" s="38">
        <v>44950</v>
      </c>
      <c r="C6108" s="131">
        <v>135</v>
      </c>
      <c r="D6108" s="39">
        <v>8.5600000000000009E-2</v>
      </c>
      <c r="E6108" s="39">
        <v>7.9100000000000004E-2</v>
      </c>
      <c r="F6108" s="40">
        <v>129650</v>
      </c>
      <c r="G6108" s="40">
        <v>129650</v>
      </c>
      <c r="H6108" s="40">
        <v>80858.34</v>
      </c>
      <c r="I6108" s="40">
        <v>90000</v>
      </c>
      <c r="J6108" s="67">
        <f t="shared" si="285"/>
        <v>0.62366633243347469</v>
      </c>
      <c r="K6108" s="39">
        <f t="shared" si="286"/>
        <v>0.69417662938681068</v>
      </c>
      <c r="L6108" s="2" t="str">
        <f t="shared" si="287"/>
        <v>AA</v>
      </c>
      <c r="M6108" s="2" t="s">
        <v>609</v>
      </c>
      <c r="N6108" s="2" t="s">
        <v>428</v>
      </c>
      <c r="O6108" s="2" t="s">
        <v>70</v>
      </c>
    </row>
    <row r="6109" spans="1:15">
      <c r="A6109" s="42">
        <v>40651</v>
      </c>
      <c r="B6109" s="42">
        <v>51609</v>
      </c>
      <c r="C6109" s="130">
        <v>360</v>
      </c>
      <c r="D6109" s="43">
        <v>8.5600000000000009E-2</v>
      </c>
      <c r="E6109" s="43">
        <v>8.5600000000000009E-2</v>
      </c>
      <c r="F6109" s="44">
        <v>65400</v>
      </c>
      <c r="G6109" s="44">
        <v>65400</v>
      </c>
      <c r="H6109" s="44">
        <v>40587.89</v>
      </c>
      <c r="I6109" s="44">
        <v>45399.99</v>
      </c>
      <c r="J6109" s="68">
        <f t="shared" si="285"/>
        <v>0.62060993883792048</v>
      </c>
      <c r="K6109" s="43">
        <f t="shared" si="286"/>
        <v>0.69418944954128436</v>
      </c>
      <c r="L6109" s="41" t="str">
        <f t="shared" si="287"/>
        <v>AA</v>
      </c>
      <c r="M6109" s="41" t="s">
        <v>1638</v>
      </c>
      <c r="N6109" s="41" t="s">
        <v>432</v>
      </c>
      <c r="O6109" s="41" t="s">
        <v>70</v>
      </c>
    </row>
    <row r="6110" spans="1:15">
      <c r="A6110" s="38">
        <v>40738</v>
      </c>
      <c r="B6110" s="38">
        <v>51696</v>
      </c>
      <c r="C6110" s="131">
        <v>360</v>
      </c>
      <c r="D6110" s="39">
        <v>8.5600000000000009E-2</v>
      </c>
      <c r="E6110" s="39">
        <v>8.09E-2</v>
      </c>
      <c r="F6110" s="40">
        <v>74900</v>
      </c>
      <c r="G6110" s="40">
        <v>74900</v>
      </c>
      <c r="H6110" s="40">
        <v>46788.17</v>
      </c>
      <c r="I6110" s="40">
        <v>51999.99</v>
      </c>
      <c r="J6110" s="67">
        <f t="shared" si="285"/>
        <v>0.62467516688918556</v>
      </c>
      <c r="K6110" s="39">
        <f t="shared" si="286"/>
        <v>0.69425887850467283</v>
      </c>
      <c r="L6110" s="2" t="str">
        <f t="shared" si="287"/>
        <v>AA</v>
      </c>
      <c r="M6110" s="2" t="s">
        <v>770</v>
      </c>
      <c r="N6110" s="2" t="s">
        <v>424</v>
      </c>
      <c r="O6110" s="2" t="s">
        <v>70</v>
      </c>
    </row>
    <row r="6111" spans="1:15">
      <c r="A6111" s="38">
        <v>40429</v>
      </c>
      <c r="B6111" s="38">
        <v>47399</v>
      </c>
      <c r="C6111" s="131">
        <v>229</v>
      </c>
      <c r="D6111" s="39">
        <v>8.5600000000000009E-2</v>
      </c>
      <c r="E6111" s="39">
        <v>7.9100000000000004E-2</v>
      </c>
      <c r="F6111" s="40">
        <v>133500</v>
      </c>
      <c r="G6111" s="40">
        <v>133500</v>
      </c>
      <c r="H6111" s="40">
        <v>69710</v>
      </c>
      <c r="I6111" s="40">
        <v>92699.99</v>
      </c>
      <c r="J6111" s="67">
        <f t="shared" si="285"/>
        <v>0.52217228464419474</v>
      </c>
      <c r="K6111" s="39">
        <f t="shared" si="286"/>
        <v>0.69438194756554306</v>
      </c>
      <c r="L6111" s="2" t="str">
        <f t="shared" si="287"/>
        <v>AA</v>
      </c>
      <c r="M6111" s="2" t="s">
        <v>525</v>
      </c>
      <c r="N6111" s="2" t="s">
        <v>430</v>
      </c>
      <c r="O6111" s="2" t="s">
        <v>70</v>
      </c>
    </row>
    <row r="6112" spans="1:15">
      <c r="A6112" s="38">
        <v>40221</v>
      </c>
      <c r="B6112" s="38">
        <v>45700</v>
      </c>
      <c r="C6112" s="131">
        <v>180</v>
      </c>
      <c r="D6112" s="39">
        <v>8.5600000000000009E-2</v>
      </c>
      <c r="E6112" s="39">
        <v>7.9100000000000004E-2</v>
      </c>
      <c r="F6112" s="40">
        <v>143900</v>
      </c>
      <c r="G6112" s="40">
        <v>143900</v>
      </c>
      <c r="H6112" s="40">
        <v>82417.59</v>
      </c>
      <c r="I6112" s="40">
        <v>100000</v>
      </c>
      <c r="J6112" s="67">
        <f t="shared" si="285"/>
        <v>0.57274211257817931</v>
      </c>
      <c r="K6112" s="39">
        <f t="shared" si="286"/>
        <v>0.69492703266157052</v>
      </c>
      <c r="L6112" s="2" t="str">
        <f t="shared" si="287"/>
        <v>AA</v>
      </c>
      <c r="M6112" s="2" t="s">
        <v>509</v>
      </c>
      <c r="N6112" s="2" t="s">
        <v>430</v>
      </c>
      <c r="O6112" s="2" t="s">
        <v>70</v>
      </c>
    </row>
    <row r="6113" spans="1:15">
      <c r="A6113" s="42">
        <v>40764</v>
      </c>
      <c r="B6113" s="42">
        <v>45391</v>
      </c>
      <c r="C6113" s="130">
        <v>152</v>
      </c>
      <c r="D6113" s="43">
        <v>8.5600000000000009E-2</v>
      </c>
      <c r="E6113" s="43">
        <v>7.9100000000000004E-2</v>
      </c>
      <c r="F6113" s="44">
        <v>140000</v>
      </c>
      <c r="G6113" s="44">
        <v>140000</v>
      </c>
      <c r="H6113" s="44">
        <v>64243.43</v>
      </c>
      <c r="I6113" s="44">
        <v>97299.99</v>
      </c>
      <c r="J6113" s="68">
        <f t="shared" si="285"/>
        <v>0.45888164285714284</v>
      </c>
      <c r="K6113" s="43">
        <f t="shared" si="286"/>
        <v>0.69499992857142856</v>
      </c>
      <c r="L6113" s="41" t="str">
        <f t="shared" si="287"/>
        <v>AA</v>
      </c>
      <c r="M6113" s="41" t="s">
        <v>754</v>
      </c>
      <c r="N6113" s="41" t="s">
        <v>422</v>
      </c>
      <c r="O6113" s="41" t="s">
        <v>70</v>
      </c>
    </row>
    <row r="6114" spans="1:15">
      <c r="A6114" s="42">
        <v>40694</v>
      </c>
      <c r="B6114" s="42">
        <v>47938</v>
      </c>
      <c r="C6114" s="130">
        <v>238</v>
      </c>
      <c r="D6114" s="43">
        <v>8.5600000000000009E-2</v>
      </c>
      <c r="E6114" s="43">
        <v>8.5600000000000009E-2</v>
      </c>
      <c r="F6114" s="44">
        <v>100000</v>
      </c>
      <c r="G6114" s="44">
        <v>100000</v>
      </c>
      <c r="H6114" s="44">
        <v>57660.37</v>
      </c>
      <c r="I6114" s="44">
        <v>69507.429999999993</v>
      </c>
      <c r="J6114" s="68">
        <f t="shared" si="285"/>
        <v>0.57660370000000005</v>
      </c>
      <c r="K6114" s="43">
        <f t="shared" si="286"/>
        <v>0.69507429999999992</v>
      </c>
      <c r="L6114" s="41" t="str">
        <f t="shared" si="287"/>
        <v>AA</v>
      </c>
      <c r="M6114" s="41" t="s">
        <v>700</v>
      </c>
      <c r="N6114" s="41" t="s">
        <v>421</v>
      </c>
      <c r="O6114" s="41" t="s">
        <v>70</v>
      </c>
    </row>
    <row r="6115" spans="1:15">
      <c r="A6115" s="38">
        <v>40039</v>
      </c>
      <c r="B6115" s="38">
        <v>50996</v>
      </c>
      <c r="C6115" s="131">
        <v>360</v>
      </c>
      <c r="D6115" s="39">
        <v>8.5600000000000009E-2</v>
      </c>
      <c r="E6115" s="39">
        <v>7.9100000000000004E-2</v>
      </c>
      <c r="F6115" s="40">
        <v>114850.7</v>
      </c>
      <c r="G6115" s="40">
        <v>114850.7</v>
      </c>
      <c r="H6115" s="40">
        <v>69279.58</v>
      </c>
      <c r="I6115" s="40">
        <v>79850.7</v>
      </c>
      <c r="J6115" s="67">
        <f t="shared" si="285"/>
        <v>0.60321425990438027</v>
      </c>
      <c r="K6115" s="39">
        <f t="shared" si="286"/>
        <v>0.69525653740029447</v>
      </c>
      <c r="L6115" s="2" t="str">
        <f t="shared" si="287"/>
        <v>AA</v>
      </c>
      <c r="M6115" s="2" t="s">
        <v>502</v>
      </c>
      <c r="N6115" s="2" t="s">
        <v>417</v>
      </c>
      <c r="O6115" s="2" t="s">
        <v>70</v>
      </c>
    </row>
    <row r="6116" spans="1:15">
      <c r="A6116" s="38">
        <v>40512</v>
      </c>
      <c r="B6116" s="38">
        <v>51470</v>
      </c>
      <c r="C6116" s="131">
        <v>360</v>
      </c>
      <c r="D6116" s="39">
        <v>8.5600000000000009E-2</v>
      </c>
      <c r="E6116" s="39">
        <v>8.5600000000000009E-2</v>
      </c>
      <c r="F6116" s="40">
        <v>140960</v>
      </c>
      <c r="G6116" s="40">
        <v>140960</v>
      </c>
      <c r="H6116" s="40">
        <v>90244.22</v>
      </c>
      <c r="I6116" s="40">
        <v>98020.87</v>
      </c>
      <c r="J6116" s="67">
        <f t="shared" si="285"/>
        <v>0.64021154937570945</v>
      </c>
      <c r="K6116" s="39">
        <f t="shared" si="286"/>
        <v>0.69538074631101021</v>
      </c>
      <c r="L6116" s="2" t="str">
        <f t="shared" si="287"/>
        <v>AA</v>
      </c>
      <c r="M6116" s="2" t="s">
        <v>1069</v>
      </c>
      <c r="N6116" s="2" t="s">
        <v>419</v>
      </c>
      <c r="O6116" s="2" t="s">
        <v>70</v>
      </c>
    </row>
    <row r="6117" spans="1:15">
      <c r="A6117" s="38">
        <v>40681</v>
      </c>
      <c r="B6117" s="38">
        <v>44334</v>
      </c>
      <c r="C6117" s="131">
        <v>120</v>
      </c>
      <c r="D6117" s="39">
        <v>8.5600000000000009E-2</v>
      </c>
      <c r="E6117" s="39">
        <v>7.9100000000000004E-2</v>
      </c>
      <c r="F6117" s="40">
        <v>115000</v>
      </c>
      <c r="G6117" s="40">
        <v>115000</v>
      </c>
      <c r="H6117" s="40">
        <v>51259.69</v>
      </c>
      <c r="I6117" s="40">
        <v>79999.990000000005</v>
      </c>
      <c r="J6117" s="67">
        <f t="shared" si="285"/>
        <v>0.44573643478260871</v>
      </c>
      <c r="K6117" s="39">
        <f t="shared" si="286"/>
        <v>0.69565208695652181</v>
      </c>
      <c r="L6117" s="2" t="str">
        <f t="shared" si="287"/>
        <v>AA</v>
      </c>
      <c r="M6117" s="2" t="s">
        <v>576</v>
      </c>
      <c r="N6117" s="2" t="s">
        <v>421</v>
      </c>
      <c r="O6117" s="2" t="s">
        <v>70</v>
      </c>
    </row>
    <row r="6118" spans="1:15">
      <c r="A6118" s="42">
        <v>40651</v>
      </c>
      <c r="B6118" s="42">
        <v>51609</v>
      </c>
      <c r="C6118" s="130">
        <v>360</v>
      </c>
      <c r="D6118" s="43">
        <v>8.5600000000000009E-2</v>
      </c>
      <c r="E6118" s="43">
        <v>7.9100000000000004E-2</v>
      </c>
      <c r="F6118" s="44">
        <v>115000</v>
      </c>
      <c r="G6118" s="44">
        <v>115000</v>
      </c>
      <c r="H6118" s="44">
        <v>62434.64</v>
      </c>
      <c r="I6118" s="44">
        <v>79999.990000000005</v>
      </c>
      <c r="J6118" s="68">
        <f t="shared" si="285"/>
        <v>0.54290991304347824</v>
      </c>
      <c r="K6118" s="43">
        <f t="shared" si="286"/>
        <v>0.69565208695652181</v>
      </c>
      <c r="L6118" s="41" t="str">
        <f t="shared" si="287"/>
        <v>AA</v>
      </c>
      <c r="M6118" s="41" t="s">
        <v>947</v>
      </c>
      <c r="N6118" s="41" t="s">
        <v>421</v>
      </c>
      <c r="O6118" s="41" t="s">
        <v>70</v>
      </c>
    </row>
    <row r="6119" spans="1:15">
      <c r="A6119" s="42">
        <v>40711</v>
      </c>
      <c r="B6119" s="42">
        <v>51669</v>
      </c>
      <c r="C6119" s="130">
        <v>360</v>
      </c>
      <c r="D6119" s="43">
        <v>8.5600000000000009E-2</v>
      </c>
      <c r="E6119" s="43">
        <v>7.9100000000000004E-2</v>
      </c>
      <c r="F6119" s="44">
        <v>118000</v>
      </c>
      <c r="G6119" s="44">
        <v>118000</v>
      </c>
      <c r="H6119" s="44">
        <v>78273.69</v>
      </c>
      <c r="I6119" s="44">
        <v>82125</v>
      </c>
      <c r="J6119" s="68">
        <f t="shared" si="285"/>
        <v>0.66333635593220341</v>
      </c>
      <c r="K6119" s="43">
        <f t="shared" si="286"/>
        <v>0.69597457627118642</v>
      </c>
      <c r="L6119" s="41" t="str">
        <f t="shared" si="287"/>
        <v>A</v>
      </c>
      <c r="M6119" s="41" t="s">
        <v>1051</v>
      </c>
      <c r="N6119" s="41" t="s">
        <v>437</v>
      </c>
      <c r="O6119" s="41" t="s">
        <v>70</v>
      </c>
    </row>
    <row r="6120" spans="1:15">
      <c r="A6120" s="38">
        <v>40564</v>
      </c>
      <c r="B6120" s="38">
        <v>51522</v>
      </c>
      <c r="C6120" s="131">
        <v>360</v>
      </c>
      <c r="D6120" s="39">
        <v>8.5600000000000009E-2</v>
      </c>
      <c r="E6120" s="39">
        <v>7.9100000000000004E-2</v>
      </c>
      <c r="F6120" s="40">
        <v>125000</v>
      </c>
      <c r="G6120" s="40">
        <v>125000</v>
      </c>
      <c r="H6120" s="40">
        <v>77224.210000000006</v>
      </c>
      <c r="I6120" s="40">
        <v>86999.99</v>
      </c>
      <c r="J6120" s="67">
        <f t="shared" si="285"/>
        <v>0.61779368000000001</v>
      </c>
      <c r="K6120" s="39">
        <f t="shared" si="286"/>
        <v>0.69599991999999999</v>
      </c>
      <c r="L6120" s="2" t="str">
        <f t="shared" si="287"/>
        <v>AA</v>
      </c>
      <c r="M6120" s="2" t="s">
        <v>506</v>
      </c>
      <c r="N6120" s="2" t="s">
        <v>417</v>
      </c>
      <c r="O6120" s="2" t="s">
        <v>70</v>
      </c>
    </row>
    <row r="6121" spans="1:15">
      <c r="A6121" s="38">
        <v>40567</v>
      </c>
      <c r="B6121" s="38">
        <v>47872</v>
      </c>
      <c r="C6121" s="131">
        <v>240</v>
      </c>
      <c r="D6121" s="39">
        <v>8.5600000000000009E-2</v>
      </c>
      <c r="E6121" s="39">
        <v>7.9100000000000004E-2</v>
      </c>
      <c r="F6121" s="40">
        <v>138000</v>
      </c>
      <c r="G6121" s="40">
        <v>138000</v>
      </c>
      <c r="H6121" s="40">
        <v>78572.570000000007</v>
      </c>
      <c r="I6121" s="40">
        <v>96102.99</v>
      </c>
      <c r="J6121" s="67">
        <f t="shared" si="285"/>
        <v>0.5693664492753624</v>
      </c>
      <c r="K6121" s="39">
        <f t="shared" si="286"/>
        <v>0.69639847826086965</v>
      </c>
      <c r="L6121" s="2" t="str">
        <f t="shared" si="287"/>
        <v>AA</v>
      </c>
      <c r="M6121" s="2" t="s">
        <v>542</v>
      </c>
      <c r="N6121" s="2" t="s">
        <v>417</v>
      </c>
      <c r="O6121" s="2" t="s">
        <v>70</v>
      </c>
    </row>
    <row r="6122" spans="1:15">
      <c r="A6122" s="38">
        <v>40800</v>
      </c>
      <c r="B6122" s="38">
        <v>46279</v>
      </c>
      <c r="C6122" s="131">
        <v>180</v>
      </c>
      <c r="D6122" s="39">
        <v>8.5600000000000009E-2</v>
      </c>
      <c r="E6122" s="39">
        <v>7.9100000000000004E-2</v>
      </c>
      <c r="F6122" s="40">
        <v>112000</v>
      </c>
      <c r="G6122" s="40">
        <v>112000</v>
      </c>
      <c r="H6122" s="40">
        <v>61369.97</v>
      </c>
      <c r="I6122" s="40">
        <v>77999.990000000005</v>
      </c>
      <c r="J6122" s="67">
        <f t="shared" si="285"/>
        <v>0.5479461607142857</v>
      </c>
      <c r="K6122" s="39">
        <f t="shared" si="286"/>
        <v>0.69642848214285724</v>
      </c>
      <c r="L6122" s="2" t="str">
        <f t="shared" si="287"/>
        <v>AA</v>
      </c>
      <c r="M6122" s="2" t="s">
        <v>138</v>
      </c>
      <c r="N6122" s="2" t="s">
        <v>415</v>
      </c>
      <c r="O6122" s="2" t="s">
        <v>70</v>
      </c>
    </row>
    <row r="6123" spans="1:15">
      <c r="A6123" s="38">
        <v>40625</v>
      </c>
      <c r="B6123" s="38">
        <v>51583</v>
      </c>
      <c r="C6123" s="131">
        <v>360</v>
      </c>
      <c r="D6123" s="39">
        <v>8.5600000000000009E-2</v>
      </c>
      <c r="E6123" s="39">
        <v>8.5600000000000009E-2</v>
      </c>
      <c r="F6123" s="40">
        <v>150000</v>
      </c>
      <c r="G6123" s="40">
        <v>150000</v>
      </c>
      <c r="H6123" s="40">
        <v>93490.240000000005</v>
      </c>
      <c r="I6123" s="40">
        <v>104499.99</v>
      </c>
      <c r="J6123" s="67">
        <f t="shared" si="285"/>
        <v>0.62326826666666668</v>
      </c>
      <c r="K6123" s="39">
        <f t="shared" si="286"/>
        <v>0.69666660000000002</v>
      </c>
      <c r="L6123" s="2" t="str">
        <f t="shared" si="287"/>
        <v>AA</v>
      </c>
      <c r="M6123" s="2" t="s">
        <v>714</v>
      </c>
      <c r="N6123" s="2" t="s">
        <v>416</v>
      </c>
      <c r="O6123" s="2" t="s">
        <v>70</v>
      </c>
    </row>
    <row r="6124" spans="1:15">
      <c r="A6124" s="42">
        <v>40658</v>
      </c>
      <c r="B6124" s="42">
        <v>51616</v>
      </c>
      <c r="C6124" s="130">
        <v>360</v>
      </c>
      <c r="D6124" s="43">
        <v>8.5600000000000009E-2</v>
      </c>
      <c r="E6124" s="43">
        <v>7.9100000000000004E-2</v>
      </c>
      <c r="F6124" s="44">
        <v>62000</v>
      </c>
      <c r="G6124" s="44">
        <v>62000</v>
      </c>
      <c r="H6124" s="44">
        <v>38677.54</v>
      </c>
      <c r="I6124" s="44">
        <v>43199.99</v>
      </c>
      <c r="J6124" s="68">
        <f t="shared" si="285"/>
        <v>0.62383129032258067</v>
      </c>
      <c r="K6124" s="43">
        <f t="shared" si="286"/>
        <v>0.69677403225806445</v>
      </c>
      <c r="L6124" s="41" t="str">
        <f t="shared" si="287"/>
        <v>AA</v>
      </c>
      <c r="M6124" s="41" t="s">
        <v>387</v>
      </c>
      <c r="N6124" s="41" t="s">
        <v>416</v>
      </c>
      <c r="O6124" s="41" t="s">
        <v>70</v>
      </c>
    </row>
    <row r="6125" spans="1:15">
      <c r="A6125" s="42">
        <v>39962</v>
      </c>
      <c r="B6125" s="42">
        <v>50677</v>
      </c>
      <c r="C6125" s="130">
        <v>352</v>
      </c>
      <c r="D6125" s="43">
        <v>8.5600000000000009E-2</v>
      </c>
      <c r="E6125" s="43">
        <v>8.09E-2</v>
      </c>
      <c r="F6125" s="44">
        <v>175000</v>
      </c>
      <c r="G6125" s="44">
        <v>175000</v>
      </c>
      <c r="H6125" s="44">
        <v>101968.64</v>
      </c>
      <c r="I6125" s="44">
        <v>121975.99</v>
      </c>
      <c r="J6125" s="68">
        <f t="shared" si="285"/>
        <v>0.58267794285714281</v>
      </c>
      <c r="K6125" s="43">
        <f t="shared" si="286"/>
        <v>0.69700565714285723</v>
      </c>
      <c r="L6125" s="41" t="str">
        <f t="shared" si="287"/>
        <v>AA</v>
      </c>
      <c r="M6125" s="41" t="s">
        <v>523</v>
      </c>
      <c r="N6125" s="41" t="s">
        <v>423</v>
      </c>
      <c r="O6125" s="41" t="s">
        <v>70</v>
      </c>
    </row>
    <row r="6126" spans="1:15">
      <c r="A6126" s="42">
        <v>40364</v>
      </c>
      <c r="B6126" s="42">
        <v>51322</v>
      </c>
      <c r="C6126" s="130">
        <v>360</v>
      </c>
      <c r="D6126" s="43">
        <v>8.5600000000000009E-2</v>
      </c>
      <c r="E6126" s="43">
        <v>7.9100000000000004E-2</v>
      </c>
      <c r="F6126" s="44">
        <v>128000</v>
      </c>
      <c r="G6126" s="44">
        <v>128000</v>
      </c>
      <c r="H6126" s="44">
        <v>48783.33</v>
      </c>
      <c r="I6126" s="44">
        <v>89232.07</v>
      </c>
      <c r="J6126" s="68">
        <f t="shared" si="285"/>
        <v>0.381119765625</v>
      </c>
      <c r="K6126" s="43">
        <f t="shared" si="286"/>
        <v>0.69712554687500006</v>
      </c>
      <c r="L6126" s="41" t="str">
        <f t="shared" si="287"/>
        <v>AA</v>
      </c>
      <c r="M6126" s="41" t="s">
        <v>457</v>
      </c>
      <c r="N6126" s="41" t="s">
        <v>419</v>
      </c>
      <c r="O6126" s="41" t="s">
        <v>70</v>
      </c>
    </row>
    <row r="6127" spans="1:15">
      <c r="A6127" s="38">
        <v>40135</v>
      </c>
      <c r="B6127" s="38">
        <v>43787</v>
      </c>
      <c r="C6127" s="131">
        <v>120</v>
      </c>
      <c r="D6127" s="39">
        <v>8.5600000000000009E-2</v>
      </c>
      <c r="E6127" s="39">
        <v>8.09E-2</v>
      </c>
      <c r="F6127" s="40">
        <v>140000</v>
      </c>
      <c r="G6127" s="40">
        <v>140000</v>
      </c>
      <c r="H6127" s="40">
        <v>48047.28</v>
      </c>
      <c r="I6127" s="40">
        <v>97599.99</v>
      </c>
      <c r="J6127" s="67">
        <f t="shared" si="285"/>
        <v>0.34319485714285713</v>
      </c>
      <c r="K6127" s="39">
        <f t="shared" si="286"/>
        <v>0.69714278571428578</v>
      </c>
      <c r="L6127" s="2" t="str">
        <f t="shared" si="287"/>
        <v>AA</v>
      </c>
      <c r="M6127" s="2" t="s">
        <v>457</v>
      </c>
      <c r="N6127" s="2" t="s">
        <v>419</v>
      </c>
      <c r="O6127" s="2" t="s">
        <v>70</v>
      </c>
    </row>
    <row r="6128" spans="1:15">
      <c r="A6128" s="42">
        <v>40823</v>
      </c>
      <c r="B6128" s="42">
        <v>45114</v>
      </c>
      <c r="C6128" s="130">
        <v>141</v>
      </c>
      <c r="D6128" s="43">
        <v>8.5600000000000009E-2</v>
      </c>
      <c r="E6128" s="43">
        <v>7.9100000000000004E-2</v>
      </c>
      <c r="F6128" s="44">
        <v>145000</v>
      </c>
      <c r="G6128" s="44">
        <v>145000</v>
      </c>
      <c r="H6128" s="44">
        <v>64407.47</v>
      </c>
      <c r="I6128" s="44">
        <v>101099.99</v>
      </c>
      <c r="J6128" s="68">
        <f t="shared" si="285"/>
        <v>0.4441894482758621</v>
      </c>
      <c r="K6128" s="43">
        <f t="shared" si="286"/>
        <v>0.69724131034482761</v>
      </c>
      <c r="L6128" s="41" t="str">
        <f t="shared" si="287"/>
        <v>AA</v>
      </c>
      <c r="M6128" s="41" t="s">
        <v>564</v>
      </c>
      <c r="N6128" s="41" t="s">
        <v>417</v>
      </c>
      <c r="O6128" s="41" t="s">
        <v>70</v>
      </c>
    </row>
    <row r="6129" spans="1:15">
      <c r="A6129" s="38">
        <v>40186</v>
      </c>
      <c r="B6129" s="38">
        <v>47946</v>
      </c>
      <c r="C6129" s="131">
        <v>255</v>
      </c>
      <c r="D6129" s="39">
        <v>8.5600000000000009E-2</v>
      </c>
      <c r="E6129" s="39">
        <v>8.09E-2</v>
      </c>
      <c r="F6129" s="40">
        <v>99600</v>
      </c>
      <c r="G6129" s="40">
        <v>99600</v>
      </c>
      <c r="H6129" s="40">
        <v>54624.07</v>
      </c>
      <c r="I6129" s="40">
        <v>69449.990000000005</v>
      </c>
      <c r="J6129" s="67">
        <f t="shared" si="285"/>
        <v>0.54843443775100398</v>
      </c>
      <c r="K6129" s="39">
        <f t="shared" si="286"/>
        <v>0.69728905622489967</v>
      </c>
      <c r="L6129" s="2" t="str">
        <f t="shared" si="287"/>
        <v>AA</v>
      </c>
      <c r="M6129" s="2" t="s">
        <v>627</v>
      </c>
      <c r="N6129" s="2" t="s">
        <v>421</v>
      </c>
      <c r="O6129" s="2" t="s">
        <v>70</v>
      </c>
    </row>
    <row r="6130" spans="1:15">
      <c r="A6130" s="38">
        <v>40049</v>
      </c>
      <c r="B6130" s="38">
        <v>47354</v>
      </c>
      <c r="C6130" s="131">
        <v>240</v>
      </c>
      <c r="D6130" s="39">
        <v>8.5600000000000009E-2</v>
      </c>
      <c r="E6130" s="39">
        <v>7.9100000000000004E-2</v>
      </c>
      <c r="F6130" s="40">
        <v>125000</v>
      </c>
      <c r="G6130" s="40">
        <v>125000</v>
      </c>
      <c r="H6130" s="40">
        <v>70275.850000000006</v>
      </c>
      <c r="I6130" s="40">
        <v>87167.25</v>
      </c>
      <c r="J6130" s="67">
        <f t="shared" si="285"/>
        <v>0.56220680000000001</v>
      </c>
      <c r="K6130" s="39">
        <f t="shared" si="286"/>
        <v>0.69733800000000001</v>
      </c>
      <c r="L6130" s="2" t="str">
        <f t="shared" si="287"/>
        <v>AA</v>
      </c>
      <c r="M6130" s="2" t="s">
        <v>468</v>
      </c>
      <c r="N6130" s="2" t="s">
        <v>421</v>
      </c>
      <c r="O6130" s="2" t="s">
        <v>70</v>
      </c>
    </row>
    <row r="6131" spans="1:15">
      <c r="A6131" s="42">
        <v>40067</v>
      </c>
      <c r="B6131" s="42">
        <v>42927</v>
      </c>
      <c r="C6131" s="130">
        <v>94</v>
      </c>
      <c r="D6131" s="43">
        <v>8.5600000000000009E-2</v>
      </c>
      <c r="E6131" s="43">
        <v>7.9100000000000004E-2</v>
      </c>
      <c r="F6131" s="44">
        <v>146000</v>
      </c>
      <c r="G6131" s="44">
        <v>146000</v>
      </c>
      <c r="H6131" s="44">
        <v>49680.27</v>
      </c>
      <c r="I6131" s="44">
        <v>101835.28</v>
      </c>
      <c r="J6131" s="68">
        <f t="shared" si="285"/>
        <v>0.3402758219178082</v>
      </c>
      <c r="K6131" s="43">
        <f t="shared" si="286"/>
        <v>0.69750191780821913</v>
      </c>
      <c r="L6131" s="41" t="str">
        <f t="shared" si="287"/>
        <v>AA</v>
      </c>
      <c r="M6131" s="41" t="s">
        <v>554</v>
      </c>
      <c r="N6131" s="41" t="s">
        <v>417</v>
      </c>
      <c r="O6131" s="41" t="s">
        <v>70</v>
      </c>
    </row>
    <row r="6132" spans="1:15">
      <c r="A6132" s="38">
        <v>40631</v>
      </c>
      <c r="B6132" s="38">
        <v>44133</v>
      </c>
      <c r="C6132" s="131">
        <v>115</v>
      </c>
      <c r="D6132" s="39">
        <v>8.5600000000000009E-2</v>
      </c>
      <c r="E6132" s="39">
        <v>7.9100000000000004E-2</v>
      </c>
      <c r="F6132" s="40">
        <v>86000</v>
      </c>
      <c r="G6132" s="40">
        <v>86000</v>
      </c>
      <c r="H6132" s="40">
        <v>36494.03</v>
      </c>
      <c r="I6132" s="40">
        <v>59999.99</v>
      </c>
      <c r="J6132" s="67">
        <f t="shared" si="285"/>
        <v>0.42434918604651162</v>
      </c>
      <c r="K6132" s="39">
        <f t="shared" si="286"/>
        <v>0.69767430232558136</v>
      </c>
      <c r="L6132" s="2" t="str">
        <f t="shared" si="287"/>
        <v>AA</v>
      </c>
      <c r="M6132" s="2" t="s">
        <v>790</v>
      </c>
      <c r="N6132" s="2" t="s">
        <v>416</v>
      </c>
      <c r="O6132" s="2" t="s">
        <v>70</v>
      </c>
    </row>
    <row r="6133" spans="1:15">
      <c r="A6133" s="38">
        <v>40445</v>
      </c>
      <c r="B6133" s="38">
        <v>51403</v>
      </c>
      <c r="C6133" s="131">
        <v>360</v>
      </c>
      <c r="D6133" s="39">
        <v>8.5600000000000009E-2</v>
      </c>
      <c r="E6133" s="39">
        <v>7.9100000000000004E-2</v>
      </c>
      <c r="F6133" s="40">
        <v>129000</v>
      </c>
      <c r="G6133" s="40">
        <v>129000</v>
      </c>
      <c r="H6133" s="40">
        <v>54837.17</v>
      </c>
      <c r="I6133" s="40">
        <v>90000</v>
      </c>
      <c r="J6133" s="67">
        <f t="shared" si="285"/>
        <v>0.42509434108527128</v>
      </c>
      <c r="K6133" s="39">
        <f t="shared" si="286"/>
        <v>0.69767441860465118</v>
      </c>
      <c r="L6133" s="2" t="str">
        <f t="shared" si="287"/>
        <v>AA</v>
      </c>
      <c r="M6133" s="2" t="s">
        <v>536</v>
      </c>
      <c r="N6133" s="2" t="s">
        <v>423</v>
      </c>
      <c r="O6133" s="2" t="s">
        <v>70</v>
      </c>
    </row>
    <row r="6134" spans="1:15">
      <c r="A6134" s="38">
        <v>40185</v>
      </c>
      <c r="B6134" s="38">
        <v>44749</v>
      </c>
      <c r="C6134" s="131">
        <v>150</v>
      </c>
      <c r="D6134" s="39">
        <v>8.5600000000000009E-2</v>
      </c>
      <c r="E6134" s="39">
        <v>7.9100000000000004E-2</v>
      </c>
      <c r="F6134" s="40">
        <v>100000</v>
      </c>
      <c r="G6134" s="40">
        <v>100000</v>
      </c>
      <c r="H6134" s="40">
        <v>42940.03</v>
      </c>
      <c r="I6134" s="40">
        <v>69809.72</v>
      </c>
      <c r="J6134" s="67">
        <f t="shared" si="285"/>
        <v>0.42940030000000001</v>
      </c>
      <c r="K6134" s="39">
        <f t="shared" si="286"/>
        <v>0.69809719999999997</v>
      </c>
      <c r="L6134" s="2" t="str">
        <f t="shared" si="287"/>
        <v>AA</v>
      </c>
      <c r="M6134" s="2" t="s">
        <v>482</v>
      </c>
      <c r="N6134" s="2" t="s">
        <v>422</v>
      </c>
      <c r="O6134" s="2" t="s">
        <v>70</v>
      </c>
    </row>
    <row r="6135" spans="1:15">
      <c r="A6135" s="38">
        <v>40053</v>
      </c>
      <c r="B6135" s="38">
        <v>51010</v>
      </c>
      <c r="C6135" s="131">
        <v>360</v>
      </c>
      <c r="D6135" s="39">
        <v>8.5600000000000009E-2</v>
      </c>
      <c r="E6135" s="39">
        <v>8.09E-2</v>
      </c>
      <c r="F6135" s="40">
        <v>114600</v>
      </c>
      <c r="G6135" s="40">
        <v>114600</v>
      </c>
      <c r="H6135" s="40">
        <v>67716.149999999994</v>
      </c>
      <c r="I6135" s="40">
        <v>80099.990000000005</v>
      </c>
      <c r="J6135" s="67">
        <f t="shared" si="285"/>
        <v>0.5908913612565444</v>
      </c>
      <c r="K6135" s="39">
        <f t="shared" si="286"/>
        <v>0.69895279232111696</v>
      </c>
      <c r="L6135" s="2" t="str">
        <f t="shared" si="287"/>
        <v>AA</v>
      </c>
      <c r="M6135" s="2" t="s">
        <v>1063</v>
      </c>
      <c r="N6135" s="2" t="s">
        <v>422</v>
      </c>
      <c r="O6135" s="2" t="s">
        <v>70</v>
      </c>
    </row>
    <row r="6136" spans="1:15">
      <c r="A6136" s="42">
        <v>40448</v>
      </c>
      <c r="B6136" s="42">
        <v>51406</v>
      </c>
      <c r="C6136" s="130">
        <v>360</v>
      </c>
      <c r="D6136" s="43">
        <v>8.5600000000000009E-2</v>
      </c>
      <c r="E6136" s="43">
        <v>7.9100000000000004E-2</v>
      </c>
      <c r="F6136" s="44">
        <v>120000</v>
      </c>
      <c r="G6136" s="44">
        <v>120000</v>
      </c>
      <c r="H6136" s="44">
        <v>73847.92</v>
      </c>
      <c r="I6136" s="44">
        <v>83923.36</v>
      </c>
      <c r="J6136" s="68">
        <f t="shared" si="285"/>
        <v>0.6153993333333333</v>
      </c>
      <c r="K6136" s="43">
        <f t="shared" si="286"/>
        <v>0.69936133333333339</v>
      </c>
      <c r="L6136" s="41" t="str">
        <f t="shared" si="287"/>
        <v>AA</v>
      </c>
      <c r="M6136" s="41" t="s">
        <v>947</v>
      </c>
      <c r="N6136" s="41" t="s">
        <v>421</v>
      </c>
      <c r="O6136" s="41" t="s">
        <v>70</v>
      </c>
    </row>
    <row r="6137" spans="1:15">
      <c r="A6137" s="42">
        <v>40633</v>
      </c>
      <c r="B6137" s="42">
        <v>51591</v>
      </c>
      <c r="C6137" s="130">
        <v>360</v>
      </c>
      <c r="D6137" s="43">
        <v>8.5600000000000009E-2</v>
      </c>
      <c r="E6137" s="43">
        <v>7.9100000000000004E-2</v>
      </c>
      <c r="F6137" s="44">
        <v>125000</v>
      </c>
      <c r="G6137" s="44">
        <v>125000</v>
      </c>
      <c r="H6137" s="44">
        <v>78938.350000000006</v>
      </c>
      <c r="I6137" s="44">
        <v>87449.13</v>
      </c>
      <c r="J6137" s="68">
        <f t="shared" si="285"/>
        <v>0.63150680000000003</v>
      </c>
      <c r="K6137" s="43">
        <f t="shared" si="286"/>
        <v>0.69959304</v>
      </c>
      <c r="L6137" s="41" t="str">
        <f t="shared" si="287"/>
        <v>AA</v>
      </c>
      <c r="M6137" s="41" t="s">
        <v>771</v>
      </c>
      <c r="N6137" s="41" t="s">
        <v>424</v>
      </c>
      <c r="O6137" s="41" t="s">
        <v>70</v>
      </c>
    </row>
    <row r="6138" spans="1:15">
      <c r="A6138" s="38">
        <v>40744</v>
      </c>
      <c r="B6138" s="38">
        <v>44977</v>
      </c>
      <c r="C6138" s="131">
        <v>139</v>
      </c>
      <c r="D6138" s="39">
        <v>8.5600000000000009E-2</v>
      </c>
      <c r="E6138" s="39">
        <v>7.9100000000000004E-2</v>
      </c>
      <c r="F6138" s="40">
        <v>125000</v>
      </c>
      <c r="G6138" s="40">
        <v>125000</v>
      </c>
      <c r="H6138" s="40">
        <v>55648.18</v>
      </c>
      <c r="I6138" s="40">
        <v>87465.73</v>
      </c>
      <c r="J6138" s="67">
        <f t="shared" si="285"/>
        <v>0.44518543999999999</v>
      </c>
      <c r="K6138" s="39">
        <f t="shared" si="286"/>
        <v>0.69972583999999993</v>
      </c>
      <c r="L6138" s="2" t="str">
        <f t="shared" si="287"/>
        <v>AA</v>
      </c>
      <c r="M6138" s="2" t="s">
        <v>482</v>
      </c>
      <c r="N6138" s="2" t="s">
        <v>422</v>
      </c>
      <c r="O6138" s="2" t="s">
        <v>70</v>
      </c>
    </row>
    <row r="6139" spans="1:15">
      <c r="A6139" s="38">
        <v>40723</v>
      </c>
      <c r="B6139" s="38">
        <v>45837</v>
      </c>
      <c r="C6139" s="131">
        <v>168</v>
      </c>
      <c r="D6139" s="39">
        <v>8.5600000000000009E-2</v>
      </c>
      <c r="E6139" s="39">
        <v>7.9100000000000004E-2</v>
      </c>
      <c r="F6139" s="40">
        <v>100000</v>
      </c>
      <c r="G6139" s="40">
        <v>100000</v>
      </c>
      <c r="H6139" s="40">
        <v>52892.73</v>
      </c>
      <c r="I6139" s="40">
        <v>69999.990000000005</v>
      </c>
      <c r="J6139" s="67">
        <f t="shared" si="285"/>
        <v>0.52892729999999999</v>
      </c>
      <c r="K6139" s="39">
        <f t="shared" si="286"/>
        <v>0.69999990000000001</v>
      </c>
      <c r="L6139" s="2" t="str">
        <f t="shared" si="287"/>
        <v>AA</v>
      </c>
      <c r="M6139" s="2" t="s">
        <v>1069</v>
      </c>
      <c r="N6139" s="2" t="s">
        <v>419</v>
      </c>
      <c r="O6139" s="2" t="s">
        <v>70</v>
      </c>
    </row>
    <row r="6140" spans="1:15">
      <c r="A6140" s="38">
        <v>40193</v>
      </c>
      <c r="B6140" s="38">
        <v>48837</v>
      </c>
      <c r="C6140" s="131">
        <v>284</v>
      </c>
      <c r="D6140" s="39">
        <v>8.5600000000000009E-2</v>
      </c>
      <c r="E6140" s="39">
        <v>7.9100000000000004E-2</v>
      </c>
      <c r="F6140" s="40">
        <v>100000</v>
      </c>
      <c r="G6140" s="40">
        <v>100000</v>
      </c>
      <c r="H6140" s="40">
        <v>56905.11</v>
      </c>
      <c r="I6140" s="40">
        <v>69999.990000000005</v>
      </c>
      <c r="J6140" s="67">
        <f t="shared" si="285"/>
        <v>0.56905110000000003</v>
      </c>
      <c r="K6140" s="39">
        <f t="shared" si="286"/>
        <v>0.69999990000000001</v>
      </c>
      <c r="L6140" s="2" t="str">
        <f t="shared" si="287"/>
        <v>AA</v>
      </c>
      <c r="M6140" s="2" t="s">
        <v>594</v>
      </c>
      <c r="N6140" s="2" t="s">
        <v>419</v>
      </c>
      <c r="O6140" s="2" t="s">
        <v>70</v>
      </c>
    </row>
    <row r="6141" spans="1:15">
      <c r="A6141" s="42">
        <v>40676</v>
      </c>
      <c r="B6141" s="42">
        <v>44513</v>
      </c>
      <c r="C6141" s="130">
        <v>126</v>
      </c>
      <c r="D6141" s="43">
        <v>8.5600000000000009E-2</v>
      </c>
      <c r="E6141" s="43">
        <v>8.09E-2</v>
      </c>
      <c r="F6141" s="44">
        <v>110000</v>
      </c>
      <c r="G6141" s="44">
        <v>110000</v>
      </c>
      <c r="H6141" s="44">
        <v>46667.38</v>
      </c>
      <c r="I6141" s="44">
        <v>76999.990000000005</v>
      </c>
      <c r="J6141" s="68">
        <f t="shared" si="285"/>
        <v>0.42424890909090907</v>
      </c>
      <c r="K6141" s="43">
        <f t="shared" si="286"/>
        <v>0.69999990909090914</v>
      </c>
      <c r="L6141" s="41" t="str">
        <f t="shared" si="287"/>
        <v>AA</v>
      </c>
      <c r="M6141" s="41" t="s">
        <v>1039</v>
      </c>
      <c r="N6141" s="41" t="s">
        <v>422</v>
      </c>
      <c r="O6141" s="41" t="s">
        <v>70</v>
      </c>
    </row>
    <row r="6142" spans="1:15">
      <c r="A6142" s="42">
        <v>40213</v>
      </c>
      <c r="B6142" s="42">
        <v>49344</v>
      </c>
      <c r="C6142" s="130">
        <v>300</v>
      </c>
      <c r="D6142" s="43">
        <v>8.5600000000000009E-2</v>
      </c>
      <c r="E6142" s="43">
        <v>7.9100000000000004E-2</v>
      </c>
      <c r="F6142" s="44">
        <v>120000</v>
      </c>
      <c r="G6142" s="44">
        <v>120000</v>
      </c>
      <c r="H6142" s="44">
        <v>69569.75</v>
      </c>
      <c r="I6142" s="44">
        <v>83999.99</v>
      </c>
      <c r="J6142" s="68">
        <f t="shared" si="285"/>
        <v>0.5797479166666667</v>
      </c>
      <c r="K6142" s="43">
        <f t="shared" si="286"/>
        <v>0.69999991666666672</v>
      </c>
      <c r="L6142" s="41" t="str">
        <f t="shared" si="287"/>
        <v>AA</v>
      </c>
      <c r="M6142" s="41" t="s">
        <v>537</v>
      </c>
      <c r="N6142" s="41" t="s">
        <v>432</v>
      </c>
      <c r="O6142" s="41" t="s">
        <v>70</v>
      </c>
    </row>
    <row r="6143" spans="1:15">
      <c r="A6143" s="42">
        <v>40298</v>
      </c>
      <c r="B6143" s="42">
        <v>51256</v>
      </c>
      <c r="C6143" s="130">
        <v>360</v>
      </c>
      <c r="D6143" s="43">
        <v>8.5600000000000009E-2</v>
      </c>
      <c r="E6143" s="43">
        <v>7.9100000000000004E-2</v>
      </c>
      <c r="F6143" s="44">
        <v>120000</v>
      </c>
      <c r="G6143" s="44">
        <v>120000</v>
      </c>
      <c r="H6143" s="44">
        <v>53127.51</v>
      </c>
      <c r="I6143" s="44">
        <v>83999.99</v>
      </c>
      <c r="J6143" s="68">
        <f t="shared" si="285"/>
        <v>0.44272925000000002</v>
      </c>
      <c r="K6143" s="43">
        <f t="shared" si="286"/>
        <v>0.69999991666666672</v>
      </c>
      <c r="L6143" s="41" t="str">
        <f t="shared" si="287"/>
        <v>AA</v>
      </c>
      <c r="M6143" s="41" t="s">
        <v>531</v>
      </c>
      <c r="N6143" s="41" t="s">
        <v>423</v>
      </c>
      <c r="O6143" s="41" t="s">
        <v>70</v>
      </c>
    </row>
    <row r="6144" spans="1:15">
      <c r="A6144" s="38">
        <v>40577</v>
      </c>
      <c r="B6144" s="38">
        <v>42066</v>
      </c>
      <c r="C6144" s="131">
        <v>49</v>
      </c>
      <c r="D6144" s="39">
        <v>8.5600000000000009E-2</v>
      </c>
      <c r="E6144" s="39">
        <v>8.09E-2</v>
      </c>
      <c r="F6144" s="40">
        <v>150000</v>
      </c>
      <c r="G6144" s="40">
        <v>150000</v>
      </c>
      <c r="H6144" s="40">
        <v>33602.6</v>
      </c>
      <c r="I6144" s="40">
        <v>104999.99</v>
      </c>
      <c r="J6144" s="67">
        <f t="shared" si="285"/>
        <v>0.22401733333333332</v>
      </c>
      <c r="K6144" s="39">
        <f t="shared" si="286"/>
        <v>0.69999993333333332</v>
      </c>
      <c r="L6144" s="2" t="str">
        <f t="shared" si="287"/>
        <v>AA</v>
      </c>
      <c r="M6144" s="2" t="s">
        <v>466</v>
      </c>
      <c r="N6144" s="2" t="s">
        <v>421</v>
      </c>
      <c r="O6144" s="2" t="s">
        <v>70</v>
      </c>
    </row>
    <row r="6145" spans="1:15">
      <c r="A6145" s="38">
        <v>40213</v>
      </c>
      <c r="B6145" s="38">
        <v>45692</v>
      </c>
      <c r="C6145" s="131">
        <v>180</v>
      </c>
      <c r="D6145" s="39">
        <v>8.5600000000000009E-2</v>
      </c>
      <c r="E6145" s="39">
        <v>7.9100000000000004E-2</v>
      </c>
      <c r="F6145" s="40">
        <v>150000</v>
      </c>
      <c r="G6145" s="40">
        <v>150000</v>
      </c>
      <c r="H6145" s="40">
        <v>72432.36</v>
      </c>
      <c r="I6145" s="40">
        <v>104999.99</v>
      </c>
      <c r="J6145" s="67">
        <f t="shared" si="285"/>
        <v>0.48288239999999999</v>
      </c>
      <c r="K6145" s="39">
        <f t="shared" si="286"/>
        <v>0.69999993333333332</v>
      </c>
      <c r="L6145" s="2" t="str">
        <f t="shared" si="287"/>
        <v>AA</v>
      </c>
      <c r="M6145" s="2" t="s">
        <v>531</v>
      </c>
      <c r="N6145" s="2" t="s">
        <v>423</v>
      </c>
      <c r="O6145" s="2" t="s">
        <v>70</v>
      </c>
    </row>
    <row r="6146" spans="1:15">
      <c r="A6146" s="38">
        <v>39980</v>
      </c>
      <c r="B6146" s="38">
        <v>47285</v>
      </c>
      <c r="C6146" s="131">
        <v>240</v>
      </c>
      <c r="D6146" s="39">
        <v>8.5600000000000009E-2</v>
      </c>
      <c r="E6146" s="39">
        <v>7.9100000000000004E-2</v>
      </c>
      <c r="F6146" s="40">
        <v>150000</v>
      </c>
      <c r="G6146" s="40">
        <v>150000</v>
      </c>
      <c r="H6146" s="40">
        <v>78054.850000000006</v>
      </c>
      <c r="I6146" s="40">
        <v>104999.99</v>
      </c>
      <c r="J6146" s="67">
        <f t="shared" si="285"/>
        <v>0.52036566666666673</v>
      </c>
      <c r="K6146" s="39">
        <f t="shared" si="286"/>
        <v>0.69999993333333332</v>
      </c>
      <c r="L6146" s="2" t="str">
        <f t="shared" si="287"/>
        <v>AA</v>
      </c>
      <c r="M6146" s="2" t="s">
        <v>974</v>
      </c>
      <c r="N6146" s="2" t="s">
        <v>416</v>
      </c>
      <c r="O6146" s="2" t="s">
        <v>70</v>
      </c>
    </row>
    <row r="6147" spans="1:15">
      <c r="A6147" s="38">
        <v>40675</v>
      </c>
      <c r="B6147" s="38">
        <v>50203</v>
      </c>
      <c r="C6147" s="131">
        <v>313</v>
      </c>
      <c r="D6147" s="39">
        <v>8.5600000000000009E-2</v>
      </c>
      <c r="E6147" s="39">
        <v>7.9100000000000004E-2</v>
      </c>
      <c r="F6147" s="40">
        <v>150000</v>
      </c>
      <c r="G6147" s="40">
        <v>150000</v>
      </c>
      <c r="H6147" s="40">
        <v>92082.29</v>
      </c>
      <c r="I6147" s="40">
        <v>104999.99</v>
      </c>
      <c r="J6147" s="67">
        <f t="shared" ref="J6147:J6210" si="288">H6147/G6147</f>
        <v>0.6138819333333333</v>
      </c>
      <c r="K6147" s="39">
        <f t="shared" ref="K6147:K6210" si="289">I6147/G6147</f>
        <v>0.69999993333333332</v>
      </c>
      <c r="L6147" s="2" t="str">
        <f t="shared" ref="L6147:L6210" si="290">IF(J6147&lt;=65%,"AA",IF(J6147&lt;=75%,"A",IF(J6147&lt;=85%,"B","C")))</f>
        <v>AA</v>
      </c>
      <c r="M6147" s="2" t="s">
        <v>980</v>
      </c>
      <c r="N6147" s="2" t="s">
        <v>416</v>
      </c>
      <c r="O6147" s="2" t="s">
        <v>70</v>
      </c>
    </row>
    <row r="6148" spans="1:15">
      <c r="A6148" s="38">
        <v>40203</v>
      </c>
      <c r="B6148" s="38">
        <v>51160</v>
      </c>
      <c r="C6148" s="131">
        <v>360</v>
      </c>
      <c r="D6148" s="39">
        <v>8.5600000000000009E-2</v>
      </c>
      <c r="E6148" s="39">
        <v>7.9100000000000004E-2</v>
      </c>
      <c r="F6148" s="40">
        <v>150000</v>
      </c>
      <c r="G6148" s="40">
        <v>150000</v>
      </c>
      <c r="H6148" s="40">
        <v>90275.24</v>
      </c>
      <c r="I6148" s="40">
        <v>104999.99</v>
      </c>
      <c r="J6148" s="67">
        <f t="shared" si="288"/>
        <v>0.60183493333333338</v>
      </c>
      <c r="K6148" s="39">
        <f t="shared" si="289"/>
        <v>0.69999993333333332</v>
      </c>
      <c r="L6148" s="2" t="str">
        <f t="shared" si="290"/>
        <v>AA</v>
      </c>
      <c r="M6148" s="2" t="s">
        <v>658</v>
      </c>
      <c r="N6148" s="2" t="s">
        <v>423</v>
      </c>
      <c r="O6148" s="2" t="s">
        <v>70</v>
      </c>
    </row>
    <row r="6149" spans="1:15">
      <c r="A6149" s="42">
        <v>40395</v>
      </c>
      <c r="B6149" s="42">
        <v>51353</v>
      </c>
      <c r="C6149" s="130">
        <v>360</v>
      </c>
      <c r="D6149" s="43">
        <v>8.5600000000000009E-2</v>
      </c>
      <c r="E6149" s="43">
        <v>7.9100000000000004E-2</v>
      </c>
      <c r="F6149" s="44">
        <v>150000</v>
      </c>
      <c r="G6149" s="44">
        <v>150000</v>
      </c>
      <c r="H6149" s="44">
        <v>92110.16</v>
      </c>
      <c r="I6149" s="44">
        <v>104999.99</v>
      </c>
      <c r="J6149" s="68">
        <f t="shared" si="288"/>
        <v>0.61406773333333331</v>
      </c>
      <c r="K6149" s="43">
        <f t="shared" si="289"/>
        <v>0.69999993333333332</v>
      </c>
      <c r="L6149" s="41" t="str">
        <f t="shared" si="290"/>
        <v>AA</v>
      </c>
      <c r="M6149" s="41" t="s">
        <v>634</v>
      </c>
      <c r="N6149" s="41" t="s">
        <v>421</v>
      </c>
      <c r="O6149" s="41" t="s">
        <v>70</v>
      </c>
    </row>
    <row r="6150" spans="1:15">
      <c r="A6150" s="38">
        <v>40785</v>
      </c>
      <c r="B6150" s="38">
        <v>46264</v>
      </c>
      <c r="C6150" s="131">
        <v>180</v>
      </c>
      <c r="D6150" s="39">
        <v>8.5600000000000009E-2</v>
      </c>
      <c r="E6150" s="39">
        <v>8.09E-2</v>
      </c>
      <c r="F6150" s="40">
        <v>150000</v>
      </c>
      <c r="G6150" s="40">
        <v>150000</v>
      </c>
      <c r="H6150" s="40">
        <v>91464.36</v>
      </c>
      <c r="I6150" s="40">
        <v>105000</v>
      </c>
      <c r="J6150" s="67">
        <f t="shared" si="288"/>
        <v>0.60976240000000004</v>
      </c>
      <c r="K6150" s="39">
        <f t="shared" si="289"/>
        <v>0.7</v>
      </c>
      <c r="L6150" s="2" t="str">
        <f t="shared" si="290"/>
        <v>AA</v>
      </c>
      <c r="M6150" s="2" t="s">
        <v>467</v>
      </c>
      <c r="N6150" s="2" t="s">
        <v>425</v>
      </c>
      <c r="O6150" s="2" t="s">
        <v>70</v>
      </c>
    </row>
    <row r="6151" spans="1:15">
      <c r="A6151" s="38">
        <v>40011</v>
      </c>
      <c r="B6151" s="38">
        <v>45643</v>
      </c>
      <c r="C6151" s="131">
        <v>185</v>
      </c>
      <c r="D6151" s="39">
        <v>8.5600000000000009E-2</v>
      </c>
      <c r="E6151" s="39">
        <v>7.9100000000000004E-2</v>
      </c>
      <c r="F6151" s="40">
        <v>150000</v>
      </c>
      <c r="G6151" s="40">
        <v>150000</v>
      </c>
      <c r="H6151" s="40">
        <v>71991.89</v>
      </c>
      <c r="I6151" s="40">
        <v>105000</v>
      </c>
      <c r="J6151" s="67">
        <f t="shared" si="288"/>
        <v>0.47994593333333335</v>
      </c>
      <c r="K6151" s="39">
        <f t="shared" si="289"/>
        <v>0.7</v>
      </c>
      <c r="L6151" s="2" t="str">
        <f t="shared" si="290"/>
        <v>AA</v>
      </c>
      <c r="M6151" s="2" t="s">
        <v>703</v>
      </c>
      <c r="N6151" s="2" t="s">
        <v>437</v>
      </c>
      <c r="O6151" s="2" t="s">
        <v>70</v>
      </c>
    </row>
    <row r="6152" spans="1:15">
      <c r="A6152" s="38">
        <v>40834</v>
      </c>
      <c r="B6152" s="38">
        <v>49082</v>
      </c>
      <c r="C6152" s="131">
        <v>271</v>
      </c>
      <c r="D6152" s="39">
        <v>8.5600000000000009E-2</v>
      </c>
      <c r="E6152" s="39">
        <v>7.9100000000000004E-2</v>
      </c>
      <c r="F6152" s="40">
        <v>140000</v>
      </c>
      <c r="G6152" s="40">
        <v>140000</v>
      </c>
      <c r="H6152" s="40">
        <v>88602.240000000005</v>
      </c>
      <c r="I6152" s="40">
        <v>98000</v>
      </c>
      <c r="J6152" s="67">
        <f t="shared" si="288"/>
        <v>0.63287314285714291</v>
      </c>
      <c r="K6152" s="39">
        <f t="shared" si="289"/>
        <v>0.7</v>
      </c>
      <c r="L6152" s="2" t="str">
        <f t="shared" si="290"/>
        <v>AA</v>
      </c>
      <c r="M6152" s="2" t="s">
        <v>567</v>
      </c>
      <c r="N6152" s="2" t="s">
        <v>417</v>
      </c>
      <c r="O6152" s="2" t="s">
        <v>70</v>
      </c>
    </row>
    <row r="6153" spans="1:15">
      <c r="A6153" s="42">
        <v>40431</v>
      </c>
      <c r="B6153" s="42">
        <v>50262</v>
      </c>
      <c r="C6153" s="130">
        <v>323</v>
      </c>
      <c r="D6153" s="43">
        <v>8.5600000000000009E-2</v>
      </c>
      <c r="E6153" s="43">
        <v>7.9100000000000004E-2</v>
      </c>
      <c r="F6153" s="44">
        <v>150000</v>
      </c>
      <c r="G6153" s="44">
        <v>150000</v>
      </c>
      <c r="H6153" s="44">
        <v>93955.88</v>
      </c>
      <c r="I6153" s="44">
        <v>105000</v>
      </c>
      <c r="J6153" s="68">
        <f t="shared" si="288"/>
        <v>0.62637253333333331</v>
      </c>
      <c r="K6153" s="43">
        <f t="shared" si="289"/>
        <v>0.7</v>
      </c>
      <c r="L6153" s="41" t="str">
        <f t="shared" si="290"/>
        <v>AA</v>
      </c>
      <c r="M6153" s="41" t="s">
        <v>1102</v>
      </c>
      <c r="N6153" s="41" t="s">
        <v>421</v>
      </c>
      <c r="O6153" s="41" t="s">
        <v>70</v>
      </c>
    </row>
    <row r="6154" spans="1:15">
      <c r="A6154" s="42">
        <v>40046</v>
      </c>
      <c r="B6154" s="42">
        <v>51003</v>
      </c>
      <c r="C6154" s="130">
        <v>360</v>
      </c>
      <c r="D6154" s="43">
        <v>8.5600000000000009E-2</v>
      </c>
      <c r="E6154" s="43">
        <v>7.9100000000000004E-2</v>
      </c>
      <c r="F6154" s="44">
        <v>150000</v>
      </c>
      <c r="G6154" s="44">
        <v>150000</v>
      </c>
      <c r="H6154" s="44">
        <v>92524.41</v>
      </c>
      <c r="I6154" s="44">
        <v>105000</v>
      </c>
      <c r="J6154" s="68">
        <f t="shared" si="288"/>
        <v>0.61682939999999997</v>
      </c>
      <c r="K6154" s="43">
        <f t="shared" si="289"/>
        <v>0.7</v>
      </c>
      <c r="L6154" s="41" t="str">
        <f t="shared" si="290"/>
        <v>AA</v>
      </c>
      <c r="M6154" s="41" t="s">
        <v>586</v>
      </c>
      <c r="N6154" s="41" t="s">
        <v>416</v>
      </c>
      <c r="O6154" s="41" t="s">
        <v>70</v>
      </c>
    </row>
    <row r="6155" spans="1:15">
      <c r="A6155" s="38">
        <v>40542</v>
      </c>
      <c r="B6155" s="38">
        <v>44530</v>
      </c>
      <c r="C6155" s="131">
        <v>131</v>
      </c>
      <c r="D6155" s="39">
        <v>8.5600000000000009E-2</v>
      </c>
      <c r="E6155" s="39">
        <v>7.9100000000000004E-2</v>
      </c>
      <c r="F6155" s="40">
        <v>141000</v>
      </c>
      <c r="G6155" s="40">
        <v>141000</v>
      </c>
      <c r="H6155" s="40">
        <v>60156.28</v>
      </c>
      <c r="I6155" s="40">
        <v>98743.99</v>
      </c>
      <c r="J6155" s="67">
        <f t="shared" si="288"/>
        <v>0.42664028368794327</v>
      </c>
      <c r="K6155" s="39">
        <f t="shared" si="289"/>
        <v>0.70031198581560283</v>
      </c>
      <c r="L6155" s="2" t="str">
        <f t="shared" si="290"/>
        <v>AA</v>
      </c>
      <c r="M6155" s="2" t="s">
        <v>554</v>
      </c>
      <c r="N6155" s="2" t="s">
        <v>417</v>
      </c>
      <c r="O6155" s="2" t="s">
        <v>70</v>
      </c>
    </row>
    <row r="6156" spans="1:15">
      <c r="A6156" s="42">
        <v>40449</v>
      </c>
      <c r="B6156" s="42">
        <v>51407</v>
      </c>
      <c r="C6156" s="130">
        <v>360</v>
      </c>
      <c r="D6156" s="43">
        <v>8.5600000000000009E-2</v>
      </c>
      <c r="E6156" s="43">
        <v>7.9100000000000004E-2</v>
      </c>
      <c r="F6156" s="44">
        <v>150000</v>
      </c>
      <c r="G6156" s="44">
        <v>150000</v>
      </c>
      <c r="H6156" s="44">
        <v>92326.98</v>
      </c>
      <c r="I6156" s="44">
        <v>105055.45</v>
      </c>
      <c r="J6156" s="68">
        <f t="shared" si="288"/>
        <v>0.61551319999999998</v>
      </c>
      <c r="K6156" s="43">
        <f t="shared" si="289"/>
        <v>0.70036966666666667</v>
      </c>
      <c r="L6156" s="41" t="str">
        <f t="shared" si="290"/>
        <v>AA</v>
      </c>
      <c r="M6156" s="41" t="s">
        <v>973</v>
      </c>
      <c r="N6156" s="41" t="s">
        <v>437</v>
      </c>
      <c r="O6156" s="41" t="s">
        <v>70</v>
      </c>
    </row>
    <row r="6157" spans="1:15">
      <c r="A6157" s="38">
        <v>40207</v>
      </c>
      <c r="B6157" s="38">
        <v>47512</v>
      </c>
      <c r="C6157" s="131">
        <v>240</v>
      </c>
      <c r="D6157" s="39">
        <v>8.5600000000000009E-2</v>
      </c>
      <c r="E6157" s="39">
        <v>8.5600000000000009E-2</v>
      </c>
      <c r="F6157" s="40">
        <v>149000</v>
      </c>
      <c r="G6157" s="40">
        <v>149000</v>
      </c>
      <c r="H6157" s="40">
        <v>88496.06</v>
      </c>
      <c r="I6157" s="40">
        <v>104381.02</v>
      </c>
      <c r="J6157" s="67">
        <f t="shared" si="288"/>
        <v>0.59393328859060401</v>
      </c>
      <c r="K6157" s="39">
        <f t="shared" si="289"/>
        <v>0.70054375838926175</v>
      </c>
      <c r="L6157" s="2" t="str">
        <f t="shared" si="290"/>
        <v>AA</v>
      </c>
      <c r="M6157" s="2" t="s">
        <v>746</v>
      </c>
      <c r="N6157" s="2" t="s">
        <v>417</v>
      </c>
      <c r="O6157" s="2" t="s">
        <v>70</v>
      </c>
    </row>
    <row r="6158" spans="1:15">
      <c r="A6158" s="38">
        <v>40389</v>
      </c>
      <c r="B6158" s="38">
        <v>51347</v>
      </c>
      <c r="C6158" s="131">
        <v>360</v>
      </c>
      <c r="D6158" s="39">
        <v>8.5600000000000009E-2</v>
      </c>
      <c r="E6158" s="39">
        <v>7.9100000000000004E-2</v>
      </c>
      <c r="F6158" s="40">
        <v>136000</v>
      </c>
      <c r="G6158" s="40">
        <v>136000</v>
      </c>
      <c r="H6158" s="40">
        <v>88646.73</v>
      </c>
      <c r="I6158" s="40">
        <v>95321.63</v>
      </c>
      <c r="J6158" s="67">
        <f t="shared" si="288"/>
        <v>0.65181419117647055</v>
      </c>
      <c r="K6158" s="39">
        <f t="shared" si="289"/>
        <v>0.70089433823529412</v>
      </c>
      <c r="L6158" s="2" t="str">
        <f t="shared" si="290"/>
        <v>A</v>
      </c>
      <c r="M6158" s="2" t="s">
        <v>532</v>
      </c>
      <c r="N6158" s="2" t="s">
        <v>417</v>
      </c>
      <c r="O6158" s="2" t="s">
        <v>70</v>
      </c>
    </row>
    <row r="6159" spans="1:15">
      <c r="A6159" s="38">
        <v>40504</v>
      </c>
      <c r="B6159" s="38">
        <v>45495</v>
      </c>
      <c r="C6159" s="131">
        <v>164</v>
      </c>
      <c r="D6159" s="39">
        <v>8.5600000000000009E-2</v>
      </c>
      <c r="E6159" s="39">
        <v>7.9100000000000004E-2</v>
      </c>
      <c r="F6159" s="40">
        <v>88423.7</v>
      </c>
      <c r="G6159" s="40">
        <v>88423.7</v>
      </c>
      <c r="H6159" s="40">
        <v>47660.18</v>
      </c>
      <c r="I6159" s="40">
        <v>62007.65</v>
      </c>
      <c r="J6159" s="67">
        <f t="shared" si="288"/>
        <v>0.53899780262531427</v>
      </c>
      <c r="K6159" s="39">
        <f t="shared" si="289"/>
        <v>0.70125599810910433</v>
      </c>
      <c r="L6159" s="2" t="str">
        <f t="shared" si="290"/>
        <v>AA</v>
      </c>
      <c r="M6159" s="2" t="s">
        <v>1204</v>
      </c>
      <c r="N6159" s="2" t="s">
        <v>418</v>
      </c>
      <c r="O6159" s="2" t="s">
        <v>70</v>
      </c>
    </row>
    <row r="6160" spans="1:15">
      <c r="A6160" s="38">
        <v>40518</v>
      </c>
      <c r="B6160" s="38">
        <v>51476</v>
      </c>
      <c r="C6160" s="131">
        <v>360</v>
      </c>
      <c r="D6160" s="39">
        <v>8.5600000000000009E-2</v>
      </c>
      <c r="E6160" s="39">
        <v>7.9100000000000004E-2</v>
      </c>
      <c r="F6160" s="40">
        <v>134105</v>
      </c>
      <c r="G6160" s="40">
        <v>134105</v>
      </c>
      <c r="H6160" s="40">
        <v>84835.46</v>
      </c>
      <c r="I6160" s="40">
        <v>94105</v>
      </c>
      <c r="J6160" s="67">
        <f t="shared" si="288"/>
        <v>0.63260475000932115</v>
      </c>
      <c r="K6160" s="39">
        <f t="shared" si="289"/>
        <v>0.70172625927444909</v>
      </c>
      <c r="L6160" s="2" t="str">
        <f t="shared" si="290"/>
        <v>AA</v>
      </c>
      <c r="M6160" s="2" t="s">
        <v>949</v>
      </c>
      <c r="N6160" s="2" t="s">
        <v>424</v>
      </c>
      <c r="O6160" s="2" t="s">
        <v>70</v>
      </c>
    </row>
    <row r="6161" spans="1:15">
      <c r="A6161" s="38">
        <v>40737</v>
      </c>
      <c r="B6161" s="38">
        <v>48042</v>
      </c>
      <c r="C6161" s="131">
        <v>240</v>
      </c>
      <c r="D6161" s="39">
        <v>8.5600000000000009E-2</v>
      </c>
      <c r="E6161" s="39">
        <v>7.9100000000000004E-2</v>
      </c>
      <c r="F6161" s="40">
        <v>108000</v>
      </c>
      <c r="G6161" s="40">
        <v>108000</v>
      </c>
      <c r="H6161" s="40">
        <v>63648.12</v>
      </c>
      <c r="I6161" s="40">
        <v>75815.990000000005</v>
      </c>
      <c r="J6161" s="67">
        <f t="shared" si="288"/>
        <v>0.58933444444444449</v>
      </c>
      <c r="K6161" s="39">
        <f t="shared" si="289"/>
        <v>0.70199990740740748</v>
      </c>
      <c r="L6161" s="2" t="str">
        <f t="shared" si="290"/>
        <v>AA</v>
      </c>
      <c r="M6161" s="2" t="s">
        <v>527</v>
      </c>
      <c r="N6161" s="2" t="s">
        <v>419</v>
      </c>
      <c r="O6161" s="2" t="s">
        <v>70</v>
      </c>
    </row>
    <row r="6162" spans="1:15">
      <c r="A6162" s="42">
        <v>40403</v>
      </c>
      <c r="B6162" s="42">
        <v>51361</v>
      </c>
      <c r="C6162" s="130">
        <v>360</v>
      </c>
      <c r="D6162" s="43">
        <v>8.5600000000000009E-2</v>
      </c>
      <c r="E6162" s="43">
        <v>7.9100000000000004E-2</v>
      </c>
      <c r="F6162" s="44">
        <v>149500</v>
      </c>
      <c r="G6162" s="44">
        <v>149500</v>
      </c>
      <c r="H6162" s="44">
        <v>92087.52</v>
      </c>
      <c r="I6162" s="44">
        <v>104999.99</v>
      </c>
      <c r="J6162" s="68">
        <f t="shared" si="288"/>
        <v>0.61597003344481605</v>
      </c>
      <c r="K6162" s="43">
        <f t="shared" si="289"/>
        <v>0.70234107023411374</v>
      </c>
      <c r="L6162" s="41" t="str">
        <f t="shared" si="290"/>
        <v>AA</v>
      </c>
      <c r="M6162" s="41" t="s">
        <v>564</v>
      </c>
      <c r="N6162" s="41" t="s">
        <v>417</v>
      </c>
      <c r="O6162" s="41" t="s">
        <v>70</v>
      </c>
    </row>
    <row r="6163" spans="1:15">
      <c r="A6163" s="38">
        <v>40627</v>
      </c>
      <c r="B6163" s="38">
        <v>49242</v>
      </c>
      <c r="C6163" s="131">
        <v>283</v>
      </c>
      <c r="D6163" s="39">
        <v>8.5600000000000009E-2</v>
      </c>
      <c r="E6163" s="39">
        <v>7.9100000000000004E-2</v>
      </c>
      <c r="F6163" s="40">
        <v>140000</v>
      </c>
      <c r="G6163" s="40">
        <v>140000</v>
      </c>
      <c r="H6163" s="40">
        <v>81048.63</v>
      </c>
      <c r="I6163" s="40">
        <v>98339.99</v>
      </c>
      <c r="J6163" s="67">
        <f t="shared" si="288"/>
        <v>0.57891878571428579</v>
      </c>
      <c r="K6163" s="39">
        <f t="shared" si="289"/>
        <v>0.70242850000000001</v>
      </c>
      <c r="L6163" s="2" t="str">
        <f t="shared" si="290"/>
        <v>AA</v>
      </c>
      <c r="M6163" s="2" t="s">
        <v>772</v>
      </c>
      <c r="N6163" s="2" t="s">
        <v>417</v>
      </c>
      <c r="O6163" s="2" t="s">
        <v>70</v>
      </c>
    </row>
    <row r="6164" spans="1:15">
      <c r="A6164" s="38">
        <v>40044</v>
      </c>
      <c r="B6164" s="38">
        <v>47349</v>
      </c>
      <c r="C6164" s="131">
        <v>240</v>
      </c>
      <c r="D6164" s="39">
        <v>8.5600000000000009E-2</v>
      </c>
      <c r="E6164" s="39">
        <v>7.9100000000000004E-2</v>
      </c>
      <c r="F6164" s="40">
        <v>121000</v>
      </c>
      <c r="G6164" s="40">
        <v>121000</v>
      </c>
      <c r="H6164" s="40">
        <v>45262.15</v>
      </c>
      <c r="I6164" s="40">
        <v>84999.99</v>
      </c>
      <c r="J6164" s="67">
        <f t="shared" si="288"/>
        <v>0.37406735537190083</v>
      </c>
      <c r="K6164" s="39">
        <f t="shared" si="289"/>
        <v>0.70247925619834717</v>
      </c>
      <c r="L6164" s="2" t="str">
        <f t="shared" si="290"/>
        <v>AA</v>
      </c>
      <c r="M6164" s="2" t="s">
        <v>633</v>
      </c>
      <c r="N6164" s="2" t="s">
        <v>422</v>
      </c>
      <c r="O6164" s="2" t="s">
        <v>70</v>
      </c>
    </row>
    <row r="6165" spans="1:15">
      <c r="A6165" s="38">
        <v>40661</v>
      </c>
      <c r="B6165" s="38">
        <v>51619</v>
      </c>
      <c r="C6165" s="131">
        <v>360</v>
      </c>
      <c r="D6165" s="39">
        <v>8.5600000000000009E-2</v>
      </c>
      <c r="E6165" s="39">
        <v>7.9100000000000004E-2</v>
      </c>
      <c r="F6165" s="40">
        <v>118000</v>
      </c>
      <c r="G6165" s="40">
        <v>118000</v>
      </c>
      <c r="H6165" s="40">
        <v>75154.86</v>
      </c>
      <c r="I6165" s="40">
        <v>82908.429999999993</v>
      </c>
      <c r="J6165" s="67">
        <f t="shared" si="288"/>
        <v>0.63690559322033902</v>
      </c>
      <c r="K6165" s="39">
        <f t="shared" si="289"/>
        <v>0.70261381355932195</v>
      </c>
      <c r="L6165" s="2" t="str">
        <f t="shared" si="290"/>
        <v>AA</v>
      </c>
      <c r="M6165" s="2" t="s">
        <v>633</v>
      </c>
      <c r="N6165" s="2" t="s">
        <v>422</v>
      </c>
      <c r="O6165" s="2" t="s">
        <v>70</v>
      </c>
    </row>
    <row r="6166" spans="1:15">
      <c r="A6166" s="38">
        <v>40421</v>
      </c>
      <c r="B6166" s="38">
        <v>47726</v>
      </c>
      <c r="C6166" s="131">
        <v>240</v>
      </c>
      <c r="D6166" s="39">
        <v>8.5600000000000009E-2</v>
      </c>
      <c r="E6166" s="39">
        <v>7.9100000000000004E-2</v>
      </c>
      <c r="F6166" s="40">
        <v>96000</v>
      </c>
      <c r="G6166" s="40">
        <v>96000</v>
      </c>
      <c r="H6166" s="40">
        <v>61648.61</v>
      </c>
      <c r="I6166" s="40">
        <v>67454.509999999995</v>
      </c>
      <c r="J6166" s="67">
        <f t="shared" si="288"/>
        <v>0.64217302083333339</v>
      </c>
      <c r="K6166" s="39">
        <f t="shared" si="289"/>
        <v>0.70265114583333332</v>
      </c>
      <c r="L6166" s="2" t="str">
        <f t="shared" si="290"/>
        <v>AA</v>
      </c>
      <c r="M6166" s="2" t="s">
        <v>454</v>
      </c>
      <c r="N6166" s="2" t="s">
        <v>416</v>
      </c>
      <c r="O6166" s="2" t="s">
        <v>70</v>
      </c>
    </row>
    <row r="6167" spans="1:15">
      <c r="A6167" s="38">
        <v>40834</v>
      </c>
      <c r="B6167" s="38">
        <v>44183</v>
      </c>
      <c r="C6167" s="131">
        <v>110</v>
      </c>
      <c r="D6167" s="39">
        <v>8.5600000000000009E-2</v>
      </c>
      <c r="E6167" s="39">
        <v>8.09E-2</v>
      </c>
      <c r="F6167" s="40">
        <v>127000</v>
      </c>
      <c r="G6167" s="40">
        <v>127000</v>
      </c>
      <c r="H6167" s="40">
        <v>48897.02</v>
      </c>
      <c r="I6167" s="40">
        <v>89266.07</v>
      </c>
      <c r="J6167" s="67">
        <f t="shared" si="288"/>
        <v>0.38501590551181097</v>
      </c>
      <c r="K6167" s="39">
        <f t="shared" si="289"/>
        <v>0.70288244094488195</v>
      </c>
      <c r="L6167" s="2" t="str">
        <f t="shared" si="290"/>
        <v>AA</v>
      </c>
      <c r="M6167" s="2" t="s">
        <v>457</v>
      </c>
      <c r="N6167" s="2" t="s">
        <v>419</v>
      </c>
      <c r="O6167" s="2" t="s">
        <v>70</v>
      </c>
    </row>
    <row r="6168" spans="1:15">
      <c r="A6168" s="42">
        <v>40065</v>
      </c>
      <c r="B6168" s="42">
        <v>48161</v>
      </c>
      <c r="C6168" s="130">
        <v>266</v>
      </c>
      <c r="D6168" s="43">
        <v>8.5600000000000009E-2</v>
      </c>
      <c r="E6168" s="43">
        <v>7.9100000000000004E-2</v>
      </c>
      <c r="F6168" s="44">
        <v>128000</v>
      </c>
      <c r="G6168" s="44">
        <v>128000</v>
      </c>
      <c r="H6168" s="44">
        <v>70494.16</v>
      </c>
      <c r="I6168" s="44">
        <v>89999.99</v>
      </c>
      <c r="J6168" s="68">
        <f t="shared" si="288"/>
        <v>0.55073562500000006</v>
      </c>
      <c r="K6168" s="43">
        <f t="shared" si="289"/>
        <v>0.70312492187500009</v>
      </c>
      <c r="L6168" s="41" t="str">
        <f t="shared" si="290"/>
        <v>AA</v>
      </c>
      <c r="M6168" s="41" t="s">
        <v>449</v>
      </c>
      <c r="N6168" s="41" t="s">
        <v>418</v>
      </c>
      <c r="O6168" s="41" t="s">
        <v>70</v>
      </c>
    </row>
    <row r="6169" spans="1:15">
      <c r="A6169" s="38">
        <v>40308</v>
      </c>
      <c r="B6169" s="38">
        <v>44326</v>
      </c>
      <c r="C6169" s="131">
        <v>132</v>
      </c>
      <c r="D6169" s="39">
        <v>8.5600000000000009E-2</v>
      </c>
      <c r="E6169" s="39">
        <v>8.09E-2</v>
      </c>
      <c r="F6169" s="40">
        <v>128000</v>
      </c>
      <c r="G6169" s="40">
        <v>128000</v>
      </c>
      <c r="H6169" s="40">
        <v>58843.85</v>
      </c>
      <c r="I6169" s="40">
        <v>90000</v>
      </c>
      <c r="J6169" s="67">
        <f t="shared" si="288"/>
        <v>0.45971757812499997</v>
      </c>
      <c r="K6169" s="39">
        <f t="shared" si="289"/>
        <v>0.703125</v>
      </c>
      <c r="L6169" s="2" t="str">
        <f t="shared" si="290"/>
        <v>AA</v>
      </c>
      <c r="M6169" s="2" t="s">
        <v>1294</v>
      </c>
      <c r="N6169" s="2" t="s">
        <v>424</v>
      </c>
      <c r="O6169" s="2" t="s">
        <v>70</v>
      </c>
    </row>
    <row r="6170" spans="1:15">
      <c r="A6170" s="38">
        <v>40680</v>
      </c>
      <c r="B6170" s="38">
        <v>51638</v>
      </c>
      <c r="C6170" s="131">
        <v>360</v>
      </c>
      <c r="D6170" s="39">
        <v>8.5600000000000009E-2</v>
      </c>
      <c r="E6170" s="39">
        <v>7.9100000000000004E-2</v>
      </c>
      <c r="F6170" s="40">
        <v>121000</v>
      </c>
      <c r="G6170" s="40">
        <v>121000</v>
      </c>
      <c r="H6170" s="40">
        <v>76267.44</v>
      </c>
      <c r="I6170" s="40">
        <v>85089.93</v>
      </c>
      <c r="J6170" s="67">
        <f t="shared" si="288"/>
        <v>0.63030942148760327</v>
      </c>
      <c r="K6170" s="39">
        <f t="shared" si="289"/>
        <v>0.703222561983471</v>
      </c>
      <c r="L6170" s="2" t="str">
        <f t="shared" si="290"/>
        <v>AA</v>
      </c>
      <c r="M6170" s="2" t="s">
        <v>643</v>
      </c>
      <c r="N6170" s="2" t="s">
        <v>417</v>
      </c>
      <c r="O6170" s="2" t="s">
        <v>70</v>
      </c>
    </row>
    <row r="6171" spans="1:15">
      <c r="A6171" s="42">
        <v>40304</v>
      </c>
      <c r="B6171" s="42">
        <v>51262</v>
      </c>
      <c r="C6171" s="130">
        <v>360</v>
      </c>
      <c r="D6171" s="43">
        <v>8.5600000000000009E-2</v>
      </c>
      <c r="E6171" s="43">
        <v>7.9100000000000004E-2</v>
      </c>
      <c r="F6171" s="44">
        <v>82000</v>
      </c>
      <c r="G6171" s="44">
        <v>82000</v>
      </c>
      <c r="H6171" s="44">
        <v>50269.75</v>
      </c>
      <c r="I6171" s="44">
        <v>57699.99</v>
      </c>
      <c r="J6171" s="68">
        <f t="shared" si="288"/>
        <v>0.61304573170731702</v>
      </c>
      <c r="K6171" s="43">
        <f t="shared" si="289"/>
        <v>0.70365841463414636</v>
      </c>
      <c r="L6171" s="41" t="str">
        <f t="shared" si="290"/>
        <v>AA</v>
      </c>
      <c r="M6171" s="41" t="s">
        <v>555</v>
      </c>
      <c r="N6171" s="41" t="s">
        <v>434</v>
      </c>
      <c r="O6171" s="41" t="s">
        <v>70</v>
      </c>
    </row>
    <row r="6172" spans="1:15">
      <c r="A6172" s="38">
        <v>40108</v>
      </c>
      <c r="B6172" s="38">
        <v>51065</v>
      </c>
      <c r="C6172" s="131">
        <v>360</v>
      </c>
      <c r="D6172" s="39">
        <v>8.5600000000000009E-2</v>
      </c>
      <c r="E6172" s="39">
        <v>7.9100000000000004E-2</v>
      </c>
      <c r="F6172" s="40">
        <v>135000</v>
      </c>
      <c r="G6172" s="40">
        <v>135000</v>
      </c>
      <c r="H6172" s="40">
        <v>80827.850000000006</v>
      </c>
      <c r="I6172" s="40">
        <v>94999.99</v>
      </c>
      <c r="J6172" s="67">
        <f t="shared" si="288"/>
        <v>0.59872481481481488</v>
      </c>
      <c r="K6172" s="39">
        <f t="shared" si="289"/>
        <v>0.70370362962962962</v>
      </c>
      <c r="L6172" s="2" t="str">
        <f t="shared" si="290"/>
        <v>AA</v>
      </c>
      <c r="M6172" s="2" t="s">
        <v>770</v>
      </c>
      <c r="N6172" s="2" t="s">
        <v>424</v>
      </c>
      <c r="O6172" s="2" t="s">
        <v>70</v>
      </c>
    </row>
    <row r="6173" spans="1:15">
      <c r="A6173" s="38">
        <v>39980</v>
      </c>
      <c r="B6173" s="38">
        <v>50937</v>
      </c>
      <c r="C6173" s="131">
        <v>360</v>
      </c>
      <c r="D6173" s="39">
        <v>8.5600000000000009E-2</v>
      </c>
      <c r="E6173" s="39">
        <v>7.9100000000000004E-2</v>
      </c>
      <c r="F6173" s="40">
        <v>124300</v>
      </c>
      <c r="G6173" s="40">
        <v>124300</v>
      </c>
      <c r="H6173" s="40">
        <v>73586.539999999994</v>
      </c>
      <c r="I6173" s="40">
        <v>87499.99</v>
      </c>
      <c r="J6173" s="67">
        <f t="shared" si="288"/>
        <v>0.59200756234915519</v>
      </c>
      <c r="K6173" s="39">
        <f t="shared" si="289"/>
        <v>0.70394199517296863</v>
      </c>
      <c r="L6173" s="2" t="str">
        <f t="shared" si="290"/>
        <v>AA</v>
      </c>
      <c r="M6173" s="2" t="s">
        <v>609</v>
      </c>
      <c r="N6173" s="2" t="s">
        <v>428</v>
      </c>
      <c r="O6173" s="2" t="s">
        <v>70</v>
      </c>
    </row>
    <row r="6174" spans="1:15">
      <c r="A6174" s="38">
        <v>40197</v>
      </c>
      <c r="B6174" s="38">
        <v>51154</v>
      </c>
      <c r="C6174" s="131">
        <v>360</v>
      </c>
      <c r="D6174" s="39">
        <v>8.5600000000000009E-2</v>
      </c>
      <c r="E6174" s="39">
        <v>7.9100000000000004E-2</v>
      </c>
      <c r="F6174" s="40">
        <v>125000</v>
      </c>
      <c r="G6174" s="40">
        <v>125000</v>
      </c>
      <c r="H6174" s="40">
        <v>75609.73</v>
      </c>
      <c r="I6174" s="40">
        <v>87999.99</v>
      </c>
      <c r="J6174" s="67">
        <f t="shared" si="288"/>
        <v>0.60487784</v>
      </c>
      <c r="K6174" s="39">
        <f t="shared" si="289"/>
        <v>0.70399992</v>
      </c>
      <c r="L6174" s="2" t="str">
        <f t="shared" si="290"/>
        <v>AA</v>
      </c>
      <c r="M6174" s="2" t="s">
        <v>570</v>
      </c>
      <c r="N6174" s="2" t="s">
        <v>422</v>
      </c>
      <c r="O6174" s="2" t="s">
        <v>70</v>
      </c>
    </row>
    <row r="6175" spans="1:15">
      <c r="A6175" s="38">
        <v>40080</v>
      </c>
      <c r="B6175" s="38">
        <v>45559</v>
      </c>
      <c r="C6175" s="131">
        <v>180</v>
      </c>
      <c r="D6175" s="39">
        <v>8.5600000000000009E-2</v>
      </c>
      <c r="E6175" s="39">
        <v>8.09E-2</v>
      </c>
      <c r="F6175" s="40">
        <v>115000</v>
      </c>
      <c r="G6175" s="40">
        <v>115000</v>
      </c>
      <c r="H6175" s="40">
        <v>34307.42</v>
      </c>
      <c r="I6175" s="40">
        <v>80980.95</v>
      </c>
      <c r="J6175" s="67">
        <f t="shared" si="288"/>
        <v>0.29832539130434782</v>
      </c>
      <c r="K6175" s="39">
        <f t="shared" si="289"/>
        <v>0.7041821739130435</v>
      </c>
      <c r="L6175" s="2" t="str">
        <f t="shared" si="290"/>
        <v>AA</v>
      </c>
      <c r="M6175" s="2" t="s">
        <v>482</v>
      </c>
      <c r="N6175" s="2" t="s">
        <v>422</v>
      </c>
      <c r="O6175" s="2" t="s">
        <v>70</v>
      </c>
    </row>
    <row r="6176" spans="1:15">
      <c r="A6176" s="38">
        <v>40826</v>
      </c>
      <c r="B6176" s="38">
        <v>51784</v>
      </c>
      <c r="C6176" s="131">
        <v>360</v>
      </c>
      <c r="D6176" s="39">
        <v>8.5600000000000009E-2</v>
      </c>
      <c r="E6176" s="39">
        <v>7.9100000000000004E-2</v>
      </c>
      <c r="F6176" s="40">
        <v>142000</v>
      </c>
      <c r="G6176" s="40">
        <v>142000</v>
      </c>
      <c r="H6176" s="40">
        <v>90382.58</v>
      </c>
      <c r="I6176" s="40">
        <v>99999.99</v>
      </c>
      <c r="J6176" s="67">
        <f t="shared" si="288"/>
        <v>0.63649704225352111</v>
      </c>
      <c r="K6176" s="39">
        <f t="shared" si="289"/>
        <v>0.70422528169014087</v>
      </c>
      <c r="L6176" s="2" t="str">
        <f t="shared" si="290"/>
        <v>AA</v>
      </c>
      <c r="M6176" s="2" t="s">
        <v>779</v>
      </c>
      <c r="N6176" s="2" t="s">
        <v>416</v>
      </c>
      <c r="O6176" s="2" t="s">
        <v>70</v>
      </c>
    </row>
    <row r="6177" spans="1:15">
      <c r="A6177" s="38">
        <v>40724</v>
      </c>
      <c r="B6177" s="38">
        <v>51682</v>
      </c>
      <c r="C6177" s="131">
        <v>360</v>
      </c>
      <c r="D6177" s="39">
        <v>8.5600000000000009E-2</v>
      </c>
      <c r="E6177" s="39">
        <v>7.9100000000000004E-2</v>
      </c>
      <c r="F6177" s="40">
        <v>130000</v>
      </c>
      <c r="G6177" s="40">
        <v>130000</v>
      </c>
      <c r="H6177" s="40">
        <v>86709.15</v>
      </c>
      <c r="I6177" s="40">
        <v>91578.11</v>
      </c>
      <c r="J6177" s="67">
        <f t="shared" si="288"/>
        <v>0.66699346153846151</v>
      </c>
      <c r="K6177" s="39">
        <f t="shared" si="289"/>
        <v>0.70444700000000005</v>
      </c>
      <c r="L6177" s="2" t="str">
        <f t="shared" si="290"/>
        <v>A</v>
      </c>
      <c r="M6177" s="2" t="s">
        <v>714</v>
      </c>
      <c r="N6177" s="2" t="s">
        <v>416</v>
      </c>
      <c r="O6177" s="2" t="s">
        <v>70</v>
      </c>
    </row>
    <row r="6178" spans="1:15">
      <c r="A6178" s="42">
        <v>40681</v>
      </c>
      <c r="B6178" s="42">
        <v>51639</v>
      </c>
      <c r="C6178" s="130">
        <v>360</v>
      </c>
      <c r="D6178" s="43">
        <v>8.5600000000000009E-2</v>
      </c>
      <c r="E6178" s="43">
        <v>7.9100000000000004E-2</v>
      </c>
      <c r="F6178" s="44">
        <v>88000</v>
      </c>
      <c r="G6178" s="44">
        <v>88000</v>
      </c>
      <c r="H6178" s="44">
        <v>51583.49</v>
      </c>
      <c r="I6178" s="44">
        <v>62000</v>
      </c>
      <c r="J6178" s="68">
        <f t="shared" si="288"/>
        <v>0.58617602272727265</v>
      </c>
      <c r="K6178" s="43">
        <f t="shared" si="289"/>
        <v>0.70454545454545459</v>
      </c>
      <c r="L6178" s="41" t="str">
        <f t="shared" si="290"/>
        <v>AA</v>
      </c>
      <c r="M6178" s="41" t="s">
        <v>696</v>
      </c>
      <c r="N6178" s="41" t="s">
        <v>424</v>
      </c>
      <c r="O6178" s="41" t="s">
        <v>70</v>
      </c>
    </row>
    <row r="6179" spans="1:15">
      <c r="A6179" s="42">
        <v>40242</v>
      </c>
      <c r="B6179" s="42">
        <v>47547</v>
      </c>
      <c r="C6179" s="130">
        <v>240</v>
      </c>
      <c r="D6179" s="43">
        <v>8.5600000000000009E-2</v>
      </c>
      <c r="E6179" s="43">
        <v>8.09E-2</v>
      </c>
      <c r="F6179" s="44">
        <v>149000</v>
      </c>
      <c r="G6179" s="44">
        <v>149000</v>
      </c>
      <c r="H6179" s="44">
        <v>81986.179999999993</v>
      </c>
      <c r="I6179" s="44">
        <v>104999.99</v>
      </c>
      <c r="J6179" s="68">
        <f t="shared" si="288"/>
        <v>0.55024281879194625</v>
      </c>
      <c r="K6179" s="43">
        <f t="shared" si="289"/>
        <v>0.70469791946308724</v>
      </c>
      <c r="L6179" s="41" t="str">
        <f t="shared" si="290"/>
        <v>AA</v>
      </c>
      <c r="M6179" s="41" t="s">
        <v>790</v>
      </c>
      <c r="N6179" s="41" t="s">
        <v>416</v>
      </c>
      <c r="O6179" s="41" t="s">
        <v>70</v>
      </c>
    </row>
    <row r="6180" spans="1:15">
      <c r="A6180" s="42">
        <v>40571</v>
      </c>
      <c r="B6180" s="42">
        <v>49337</v>
      </c>
      <c r="C6180" s="130">
        <v>288</v>
      </c>
      <c r="D6180" s="43">
        <v>8.5600000000000009E-2</v>
      </c>
      <c r="E6180" s="43">
        <v>7.9100000000000004E-2</v>
      </c>
      <c r="F6180" s="44">
        <v>95000</v>
      </c>
      <c r="G6180" s="44">
        <v>95000</v>
      </c>
      <c r="H6180" s="44">
        <v>63314.97</v>
      </c>
      <c r="I6180" s="44">
        <v>67000</v>
      </c>
      <c r="J6180" s="68">
        <f t="shared" si="288"/>
        <v>0.66647336842105265</v>
      </c>
      <c r="K6180" s="43">
        <f t="shared" si="289"/>
        <v>0.70526315789473681</v>
      </c>
      <c r="L6180" s="41" t="str">
        <f t="shared" si="290"/>
        <v>A</v>
      </c>
      <c r="M6180" s="41" t="s">
        <v>470</v>
      </c>
      <c r="N6180" s="41" t="s">
        <v>424</v>
      </c>
      <c r="O6180" s="41" t="s">
        <v>70</v>
      </c>
    </row>
    <row r="6181" spans="1:15">
      <c r="A6181" s="42">
        <v>40403</v>
      </c>
      <c r="B6181" s="42">
        <v>51361</v>
      </c>
      <c r="C6181" s="130">
        <v>360</v>
      </c>
      <c r="D6181" s="43">
        <v>8.5600000000000009E-2</v>
      </c>
      <c r="E6181" s="43">
        <v>7.9100000000000004E-2</v>
      </c>
      <c r="F6181" s="44">
        <v>118850.3</v>
      </c>
      <c r="G6181" s="44">
        <v>118850.3</v>
      </c>
      <c r="H6181" s="44">
        <v>73538.67</v>
      </c>
      <c r="I6181" s="44">
        <v>83850.289999999994</v>
      </c>
      <c r="J6181" s="68">
        <f t="shared" si="288"/>
        <v>0.61875039440371626</v>
      </c>
      <c r="K6181" s="43">
        <f t="shared" si="289"/>
        <v>0.70551180771104482</v>
      </c>
      <c r="L6181" s="41" t="str">
        <f t="shared" si="290"/>
        <v>AA</v>
      </c>
      <c r="M6181" s="41" t="s">
        <v>549</v>
      </c>
      <c r="N6181" s="41" t="s">
        <v>427</v>
      </c>
      <c r="O6181" s="41" t="s">
        <v>70</v>
      </c>
    </row>
    <row r="6182" spans="1:15">
      <c r="A6182" s="38">
        <v>40770</v>
      </c>
      <c r="B6182" s="38">
        <v>50510</v>
      </c>
      <c r="C6182" s="131">
        <v>320</v>
      </c>
      <c r="D6182" s="39">
        <v>8.5600000000000009E-2</v>
      </c>
      <c r="E6182" s="39">
        <v>7.9100000000000004E-2</v>
      </c>
      <c r="F6182" s="40">
        <v>85000</v>
      </c>
      <c r="G6182" s="40">
        <v>85000</v>
      </c>
      <c r="H6182" s="40">
        <v>53204.28</v>
      </c>
      <c r="I6182" s="40">
        <v>59999.97</v>
      </c>
      <c r="J6182" s="67">
        <f t="shared" si="288"/>
        <v>0.62593270588235295</v>
      </c>
      <c r="K6182" s="39">
        <f t="shared" si="289"/>
        <v>0.70588200000000001</v>
      </c>
      <c r="L6182" s="2" t="str">
        <f t="shared" si="290"/>
        <v>AA</v>
      </c>
      <c r="M6182" s="2" t="s">
        <v>531</v>
      </c>
      <c r="N6182" s="2" t="s">
        <v>423</v>
      </c>
      <c r="O6182" s="2" t="s">
        <v>70</v>
      </c>
    </row>
    <row r="6183" spans="1:15">
      <c r="A6183" s="38">
        <v>40786</v>
      </c>
      <c r="B6183" s="38">
        <v>49918</v>
      </c>
      <c r="C6183" s="131">
        <v>300</v>
      </c>
      <c r="D6183" s="39">
        <v>8.5600000000000009E-2</v>
      </c>
      <c r="E6183" s="39">
        <v>7.9100000000000004E-2</v>
      </c>
      <c r="F6183" s="40">
        <v>85000</v>
      </c>
      <c r="G6183" s="40">
        <v>85000</v>
      </c>
      <c r="H6183" s="40">
        <v>52536.800000000003</v>
      </c>
      <c r="I6183" s="40">
        <v>59999.99</v>
      </c>
      <c r="J6183" s="67">
        <f t="shared" si="288"/>
        <v>0.61808000000000007</v>
      </c>
      <c r="K6183" s="39">
        <f t="shared" si="289"/>
        <v>0.70588223529411764</v>
      </c>
      <c r="L6183" s="2" t="str">
        <f t="shared" si="290"/>
        <v>AA</v>
      </c>
      <c r="M6183" s="2" t="s">
        <v>1157</v>
      </c>
      <c r="N6183" s="2" t="s">
        <v>422</v>
      </c>
      <c r="O6183" s="2" t="s">
        <v>70</v>
      </c>
    </row>
    <row r="6184" spans="1:15">
      <c r="A6184" s="42">
        <v>39987</v>
      </c>
      <c r="B6184" s="42">
        <v>48510</v>
      </c>
      <c r="C6184" s="130">
        <v>280</v>
      </c>
      <c r="D6184" s="43">
        <v>8.5600000000000009E-2</v>
      </c>
      <c r="E6184" s="43">
        <v>7.9100000000000004E-2</v>
      </c>
      <c r="F6184" s="44">
        <v>85000</v>
      </c>
      <c r="G6184" s="44">
        <v>85000</v>
      </c>
      <c r="H6184" s="44">
        <v>51140.31</v>
      </c>
      <c r="I6184" s="44">
        <v>60000</v>
      </c>
      <c r="J6184" s="68">
        <f t="shared" si="288"/>
        <v>0.60165070588235292</v>
      </c>
      <c r="K6184" s="43">
        <f t="shared" si="289"/>
        <v>0.70588235294117652</v>
      </c>
      <c r="L6184" s="41" t="str">
        <f t="shared" si="290"/>
        <v>AA</v>
      </c>
      <c r="M6184" s="41" t="s">
        <v>226</v>
      </c>
      <c r="N6184" s="41" t="s">
        <v>421</v>
      </c>
      <c r="O6184" s="41" t="s">
        <v>70</v>
      </c>
    </row>
    <row r="6185" spans="1:15">
      <c r="A6185" s="42">
        <v>40667</v>
      </c>
      <c r="B6185" s="42">
        <v>46146</v>
      </c>
      <c r="C6185" s="130">
        <v>180</v>
      </c>
      <c r="D6185" s="43">
        <v>8.5600000000000009E-2</v>
      </c>
      <c r="E6185" s="43">
        <v>7.9100000000000004E-2</v>
      </c>
      <c r="F6185" s="44">
        <v>92000</v>
      </c>
      <c r="G6185" s="44">
        <v>92000</v>
      </c>
      <c r="H6185" s="44">
        <v>50032.29</v>
      </c>
      <c r="I6185" s="44">
        <v>64999.99</v>
      </c>
      <c r="J6185" s="68">
        <f t="shared" si="288"/>
        <v>0.54382923913043479</v>
      </c>
      <c r="K6185" s="43">
        <f t="shared" si="289"/>
        <v>0.70652163043478255</v>
      </c>
      <c r="L6185" s="41" t="str">
        <f t="shared" si="290"/>
        <v>AA</v>
      </c>
      <c r="M6185" s="41" t="s">
        <v>1196</v>
      </c>
      <c r="N6185" s="41" t="s">
        <v>416</v>
      </c>
      <c r="O6185" s="41" t="s">
        <v>70</v>
      </c>
    </row>
    <row r="6186" spans="1:15">
      <c r="A6186" s="38">
        <v>40772</v>
      </c>
      <c r="B6186" s="38">
        <v>51730</v>
      </c>
      <c r="C6186" s="131">
        <v>360</v>
      </c>
      <c r="D6186" s="39">
        <v>8.5600000000000009E-2</v>
      </c>
      <c r="E6186" s="39">
        <v>7.9100000000000004E-2</v>
      </c>
      <c r="F6186" s="40">
        <v>118000</v>
      </c>
      <c r="G6186" s="40">
        <v>118000</v>
      </c>
      <c r="H6186" s="40">
        <v>75164</v>
      </c>
      <c r="I6186" s="40">
        <v>83410.69</v>
      </c>
      <c r="J6186" s="67">
        <f t="shared" si="288"/>
        <v>0.63698305084745765</v>
      </c>
      <c r="K6186" s="39">
        <f t="shared" si="289"/>
        <v>0.70687025423728811</v>
      </c>
      <c r="L6186" s="2" t="str">
        <f t="shared" si="290"/>
        <v>AA</v>
      </c>
      <c r="M6186" s="2" t="s">
        <v>475</v>
      </c>
      <c r="N6186" s="2" t="s">
        <v>427</v>
      </c>
      <c r="O6186" s="2" t="s">
        <v>70</v>
      </c>
    </row>
    <row r="6187" spans="1:15">
      <c r="A6187" s="38">
        <v>40366</v>
      </c>
      <c r="B6187" s="38">
        <v>51324</v>
      </c>
      <c r="C6187" s="131">
        <v>360</v>
      </c>
      <c r="D6187" s="39">
        <v>8.5600000000000009E-2</v>
      </c>
      <c r="E6187" s="39">
        <v>8.09E-2</v>
      </c>
      <c r="F6187" s="40">
        <v>87000</v>
      </c>
      <c r="G6187" s="40">
        <v>87000</v>
      </c>
      <c r="H6187" s="40">
        <v>54650.26</v>
      </c>
      <c r="I6187" s="40">
        <v>61500</v>
      </c>
      <c r="J6187" s="67">
        <f t="shared" si="288"/>
        <v>0.62816390804597699</v>
      </c>
      <c r="K6187" s="39">
        <f t="shared" si="289"/>
        <v>0.7068965517241379</v>
      </c>
      <c r="L6187" s="2" t="str">
        <f t="shared" si="290"/>
        <v>AA</v>
      </c>
      <c r="M6187" s="2" t="s">
        <v>1662</v>
      </c>
      <c r="N6187" s="2" t="s">
        <v>424</v>
      </c>
      <c r="O6187" s="2" t="s">
        <v>70</v>
      </c>
    </row>
    <row r="6188" spans="1:15">
      <c r="A6188" s="42">
        <v>40570</v>
      </c>
      <c r="B6188" s="42">
        <v>51528</v>
      </c>
      <c r="C6188" s="130">
        <v>360</v>
      </c>
      <c r="D6188" s="43">
        <v>8.5600000000000009E-2</v>
      </c>
      <c r="E6188" s="43">
        <v>7.9100000000000004E-2</v>
      </c>
      <c r="F6188" s="44">
        <v>150000</v>
      </c>
      <c r="G6188" s="44">
        <v>150000</v>
      </c>
      <c r="H6188" s="44">
        <v>94283.11</v>
      </c>
      <c r="I6188" s="44">
        <v>106094.31</v>
      </c>
      <c r="J6188" s="68">
        <f t="shared" si="288"/>
        <v>0.62855406666666669</v>
      </c>
      <c r="K6188" s="43">
        <f t="shared" si="289"/>
        <v>0.70729540000000002</v>
      </c>
      <c r="L6188" s="41" t="str">
        <f t="shared" si="290"/>
        <v>AA</v>
      </c>
      <c r="M6188" s="41" t="s">
        <v>457</v>
      </c>
      <c r="N6188" s="41" t="s">
        <v>419</v>
      </c>
      <c r="O6188" s="41" t="s">
        <v>70</v>
      </c>
    </row>
    <row r="6189" spans="1:15">
      <c r="A6189" s="42">
        <v>40583</v>
      </c>
      <c r="B6189" s="42">
        <v>51541</v>
      </c>
      <c r="C6189" s="130">
        <v>360</v>
      </c>
      <c r="D6189" s="43">
        <v>8.5600000000000009E-2</v>
      </c>
      <c r="E6189" s="43">
        <v>7.9100000000000004E-2</v>
      </c>
      <c r="F6189" s="44">
        <v>141380.1</v>
      </c>
      <c r="G6189" s="44">
        <v>141380.1</v>
      </c>
      <c r="H6189" s="44">
        <v>89011.41</v>
      </c>
      <c r="I6189" s="44">
        <v>99999.99</v>
      </c>
      <c r="J6189" s="68">
        <f t="shared" si="288"/>
        <v>0.62958938351295546</v>
      </c>
      <c r="K6189" s="43">
        <f t="shared" si="289"/>
        <v>0.70731305183685678</v>
      </c>
      <c r="L6189" s="41" t="str">
        <f t="shared" si="290"/>
        <v>AA</v>
      </c>
      <c r="M6189" s="41" t="s">
        <v>697</v>
      </c>
      <c r="N6189" s="41" t="s">
        <v>417</v>
      </c>
      <c r="O6189" s="41" t="s">
        <v>70</v>
      </c>
    </row>
    <row r="6190" spans="1:15">
      <c r="A6190" s="38">
        <v>40571</v>
      </c>
      <c r="B6190" s="38">
        <v>51529</v>
      </c>
      <c r="C6190" s="131">
        <v>360</v>
      </c>
      <c r="D6190" s="39">
        <v>8.5600000000000009E-2</v>
      </c>
      <c r="E6190" s="39">
        <v>7.9100000000000004E-2</v>
      </c>
      <c r="F6190" s="40">
        <v>91872</v>
      </c>
      <c r="G6190" s="40">
        <v>91872</v>
      </c>
      <c r="H6190" s="40">
        <v>57711.14</v>
      </c>
      <c r="I6190" s="40">
        <v>64999.99</v>
      </c>
      <c r="J6190" s="67">
        <f t="shared" si="288"/>
        <v>0.62816897422500872</v>
      </c>
      <c r="K6190" s="39">
        <f t="shared" si="289"/>
        <v>0.70750598659003827</v>
      </c>
      <c r="L6190" s="2" t="str">
        <f t="shared" si="290"/>
        <v>AA</v>
      </c>
      <c r="M6190" s="2" t="s">
        <v>1025</v>
      </c>
      <c r="N6190" s="2" t="s">
        <v>417</v>
      </c>
      <c r="O6190" s="2" t="s">
        <v>70</v>
      </c>
    </row>
    <row r="6191" spans="1:15">
      <c r="A6191" s="38">
        <v>40823</v>
      </c>
      <c r="B6191" s="38">
        <v>51781</v>
      </c>
      <c r="C6191" s="131">
        <v>360</v>
      </c>
      <c r="D6191" s="39">
        <v>8.5600000000000009E-2</v>
      </c>
      <c r="E6191" s="39">
        <v>7.9100000000000004E-2</v>
      </c>
      <c r="F6191" s="40">
        <v>93000</v>
      </c>
      <c r="G6191" s="40">
        <v>93000</v>
      </c>
      <c r="H6191" s="40">
        <v>59557.15</v>
      </c>
      <c r="I6191" s="40">
        <v>65799.990000000005</v>
      </c>
      <c r="J6191" s="67">
        <f t="shared" si="288"/>
        <v>0.64039946236559142</v>
      </c>
      <c r="K6191" s="39">
        <f t="shared" si="289"/>
        <v>0.70752677419354848</v>
      </c>
      <c r="L6191" s="2" t="str">
        <f t="shared" si="290"/>
        <v>AA</v>
      </c>
      <c r="M6191" s="2" t="s">
        <v>935</v>
      </c>
      <c r="N6191" s="2" t="s">
        <v>423</v>
      </c>
      <c r="O6191" s="2" t="s">
        <v>70</v>
      </c>
    </row>
    <row r="6192" spans="1:15">
      <c r="A6192" s="38">
        <v>40424</v>
      </c>
      <c r="B6192" s="38">
        <v>47729</v>
      </c>
      <c r="C6192" s="131">
        <v>240</v>
      </c>
      <c r="D6192" s="39">
        <v>8.5600000000000009E-2</v>
      </c>
      <c r="E6192" s="39">
        <v>8.09E-2</v>
      </c>
      <c r="F6192" s="40">
        <v>76300</v>
      </c>
      <c r="G6192" s="40">
        <v>76300</v>
      </c>
      <c r="H6192" s="40">
        <v>43463.56</v>
      </c>
      <c r="I6192" s="40">
        <v>53999.99</v>
      </c>
      <c r="J6192" s="67">
        <f t="shared" si="288"/>
        <v>0.569640366972477</v>
      </c>
      <c r="K6192" s="39">
        <f t="shared" si="289"/>
        <v>0.70773250327653991</v>
      </c>
      <c r="L6192" s="2" t="str">
        <f t="shared" si="290"/>
        <v>AA</v>
      </c>
      <c r="M6192" s="2" t="s">
        <v>675</v>
      </c>
      <c r="N6192" s="2" t="s">
        <v>421</v>
      </c>
      <c r="O6192" s="2" t="s">
        <v>70</v>
      </c>
    </row>
    <row r="6193" spans="1:15">
      <c r="A6193" s="42">
        <v>40702</v>
      </c>
      <c r="B6193" s="42">
        <v>42437</v>
      </c>
      <c r="C6193" s="130">
        <v>57</v>
      </c>
      <c r="D6193" s="43">
        <v>8.5600000000000009E-2</v>
      </c>
      <c r="E6193" s="43">
        <v>7.9100000000000004E-2</v>
      </c>
      <c r="F6193" s="44">
        <v>150000</v>
      </c>
      <c r="G6193" s="44">
        <v>150000</v>
      </c>
      <c r="H6193" s="44">
        <v>34585.75</v>
      </c>
      <c r="I6193" s="44">
        <v>106199.99</v>
      </c>
      <c r="J6193" s="68">
        <f t="shared" si="288"/>
        <v>0.23057166666666667</v>
      </c>
      <c r="K6193" s="43">
        <f t="shared" si="289"/>
        <v>0.70799993333333333</v>
      </c>
      <c r="L6193" s="41" t="str">
        <f t="shared" si="290"/>
        <v>AA</v>
      </c>
      <c r="M6193" s="41" t="s">
        <v>1139</v>
      </c>
      <c r="N6193" s="41" t="s">
        <v>416</v>
      </c>
      <c r="O6193" s="41" t="s">
        <v>70</v>
      </c>
    </row>
    <row r="6194" spans="1:15">
      <c r="A6194" s="42">
        <v>39906</v>
      </c>
      <c r="B6194" s="42">
        <v>45385</v>
      </c>
      <c r="C6194" s="130">
        <v>180</v>
      </c>
      <c r="D6194" s="43">
        <v>8.5600000000000009E-2</v>
      </c>
      <c r="E6194" s="43">
        <v>8.09E-2</v>
      </c>
      <c r="F6194" s="44">
        <v>120000</v>
      </c>
      <c r="G6194" s="44">
        <v>120000</v>
      </c>
      <c r="H6194" s="44">
        <v>54115.4</v>
      </c>
      <c r="I6194" s="44">
        <v>84999.99</v>
      </c>
      <c r="J6194" s="68">
        <f t="shared" si="288"/>
        <v>0.45096166666666671</v>
      </c>
      <c r="K6194" s="43">
        <f t="shared" si="289"/>
        <v>0.70833325000000003</v>
      </c>
      <c r="L6194" s="41" t="str">
        <f t="shared" si="290"/>
        <v>AA</v>
      </c>
      <c r="M6194" s="41" t="s">
        <v>449</v>
      </c>
      <c r="N6194" s="41" t="s">
        <v>418</v>
      </c>
      <c r="O6194" s="41" t="s">
        <v>70</v>
      </c>
    </row>
    <row r="6195" spans="1:15">
      <c r="A6195" s="42">
        <v>40766</v>
      </c>
      <c r="B6195" s="42">
        <v>51724</v>
      </c>
      <c r="C6195" s="130">
        <v>360</v>
      </c>
      <c r="D6195" s="43">
        <v>8.5600000000000009E-2</v>
      </c>
      <c r="E6195" s="43">
        <v>7.9100000000000004E-2</v>
      </c>
      <c r="F6195" s="44">
        <v>120000</v>
      </c>
      <c r="G6195" s="44">
        <v>120000</v>
      </c>
      <c r="H6195" s="44">
        <v>76688.289999999994</v>
      </c>
      <c r="I6195" s="44">
        <v>85041.2</v>
      </c>
      <c r="J6195" s="68">
        <f t="shared" si="288"/>
        <v>0.63906908333333323</v>
      </c>
      <c r="K6195" s="43">
        <f t="shared" si="289"/>
        <v>0.70867666666666662</v>
      </c>
      <c r="L6195" s="41" t="str">
        <f t="shared" si="290"/>
        <v>AA</v>
      </c>
      <c r="M6195" s="41" t="s">
        <v>1433</v>
      </c>
      <c r="N6195" s="41" t="s">
        <v>416</v>
      </c>
      <c r="O6195" s="41" t="s">
        <v>70</v>
      </c>
    </row>
    <row r="6196" spans="1:15">
      <c r="A6196" s="42">
        <v>40175</v>
      </c>
      <c r="B6196" s="42">
        <v>47480</v>
      </c>
      <c r="C6196" s="130">
        <v>240</v>
      </c>
      <c r="D6196" s="43">
        <v>8.5600000000000009E-2</v>
      </c>
      <c r="E6196" s="43">
        <v>7.9100000000000004E-2</v>
      </c>
      <c r="F6196" s="44">
        <v>115000</v>
      </c>
      <c r="G6196" s="44">
        <v>115000</v>
      </c>
      <c r="H6196" s="44">
        <v>62367.76</v>
      </c>
      <c r="I6196" s="44">
        <v>81500</v>
      </c>
      <c r="J6196" s="68">
        <f t="shared" si="288"/>
        <v>0.54232834782608697</v>
      </c>
      <c r="K6196" s="43">
        <f t="shared" si="289"/>
        <v>0.70869565217391306</v>
      </c>
      <c r="L6196" s="41" t="str">
        <f t="shared" si="290"/>
        <v>AA</v>
      </c>
      <c r="M6196" s="41" t="s">
        <v>470</v>
      </c>
      <c r="N6196" s="41" t="s">
        <v>424</v>
      </c>
      <c r="O6196" s="41" t="s">
        <v>70</v>
      </c>
    </row>
    <row r="6197" spans="1:15">
      <c r="A6197" s="38">
        <v>40351</v>
      </c>
      <c r="B6197" s="38">
        <v>49482</v>
      </c>
      <c r="C6197" s="131">
        <v>300</v>
      </c>
      <c r="D6197" s="39">
        <v>8.5600000000000009E-2</v>
      </c>
      <c r="E6197" s="39">
        <v>7.9100000000000004E-2</v>
      </c>
      <c r="F6197" s="40">
        <v>80000</v>
      </c>
      <c r="G6197" s="40">
        <v>80000</v>
      </c>
      <c r="H6197" s="40">
        <v>48235.61</v>
      </c>
      <c r="I6197" s="40">
        <v>56700</v>
      </c>
      <c r="J6197" s="67">
        <f t="shared" si="288"/>
        <v>0.60294512499999997</v>
      </c>
      <c r="K6197" s="39">
        <f t="shared" si="289"/>
        <v>0.70874999999999999</v>
      </c>
      <c r="L6197" s="2" t="str">
        <f t="shared" si="290"/>
        <v>AA</v>
      </c>
      <c r="M6197" s="2" t="s">
        <v>987</v>
      </c>
      <c r="N6197" s="2" t="s">
        <v>424</v>
      </c>
      <c r="O6197" s="2" t="s">
        <v>70</v>
      </c>
    </row>
    <row r="6198" spans="1:15">
      <c r="A6198" s="42">
        <v>40226</v>
      </c>
      <c r="B6198" s="42">
        <v>51183</v>
      </c>
      <c r="C6198" s="130">
        <v>360</v>
      </c>
      <c r="D6198" s="43">
        <v>8.5600000000000009E-2</v>
      </c>
      <c r="E6198" s="43">
        <v>8.09E-2</v>
      </c>
      <c r="F6198" s="44">
        <v>122691.8</v>
      </c>
      <c r="G6198" s="44">
        <v>122691.8</v>
      </c>
      <c r="H6198" s="44">
        <v>75011.8</v>
      </c>
      <c r="I6198" s="44">
        <v>86999.99</v>
      </c>
      <c r="J6198" s="68">
        <f t="shared" si="288"/>
        <v>0.61138397187098081</v>
      </c>
      <c r="K6198" s="43">
        <f t="shared" si="289"/>
        <v>0.70909376176729011</v>
      </c>
      <c r="L6198" s="41" t="str">
        <f t="shared" si="290"/>
        <v>AA</v>
      </c>
      <c r="M6198" s="41" t="s">
        <v>703</v>
      </c>
      <c r="N6198" s="41" t="s">
        <v>437</v>
      </c>
      <c r="O6198" s="41" t="s">
        <v>70</v>
      </c>
    </row>
    <row r="6199" spans="1:15">
      <c r="A6199" s="38">
        <v>40847</v>
      </c>
      <c r="B6199" s="38">
        <v>51805</v>
      </c>
      <c r="C6199" s="131">
        <v>360</v>
      </c>
      <c r="D6199" s="39">
        <v>8.5600000000000009E-2</v>
      </c>
      <c r="E6199" s="39">
        <v>7.9100000000000004E-2</v>
      </c>
      <c r="F6199" s="40">
        <v>136000</v>
      </c>
      <c r="G6199" s="40">
        <v>136000</v>
      </c>
      <c r="H6199" s="40">
        <v>89623.55</v>
      </c>
      <c r="I6199" s="40">
        <v>96443.13</v>
      </c>
      <c r="J6199" s="67">
        <f t="shared" si="288"/>
        <v>0.65899669117647064</v>
      </c>
      <c r="K6199" s="39">
        <f t="shared" si="289"/>
        <v>0.70914066176470592</v>
      </c>
      <c r="L6199" s="2" t="str">
        <f t="shared" si="290"/>
        <v>A</v>
      </c>
      <c r="M6199" s="2" t="s">
        <v>532</v>
      </c>
      <c r="N6199" s="2" t="s">
        <v>417</v>
      </c>
      <c r="O6199" s="2" t="s">
        <v>70</v>
      </c>
    </row>
    <row r="6200" spans="1:15">
      <c r="A6200" s="42">
        <v>40346</v>
      </c>
      <c r="B6200" s="42">
        <v>45825</v>
      </c>
      <c r="C6200" s="130">
        <v>180</v>
      </c>
      <c r="D6200" s="43">
        <v>8.5600000000000009E-2</v>
      </c>
      <c r="E6200" s="43">
        <v>7.9100000000000004E-2</v>
      </c>
      <c r="F6200" s="44">
        <v>141000</v>
      </c>
      <c r="G6200" s="44">
        <v>141000</v>
      </c>
      <c r="H6200" s="44">
        <v>71228.240000000005</v>
      </c>
      <c r="I6200" s="44">
        <v>99999.99</v>
      </c>
      <c r="J6200" s="68">
        <f t="shared" si="288"/>
        <v>0.50516482269503549</v>
      </c>
      <c r="K6200" s="43">
        <f t="shared" si="289"/>
        <v>0.70921978723404255</v>
      </c>
      <c r="L6200" s="41" t="str">
        <f t="shared" si="290"/>
        <v>AA</v>
      </c>
      <c r="M6200" s="41" t="s">
        <v>497</v>
      </c>
      <c r="N6200" s="41" t="s">
        <v>417</v>
      </c>
      <c r="O6200" s="41" t="s">
        <v>70</v>
      </c>
    </row>
    <row r="6201" spans="1:15">
      <c r="A6201" s="42">
        <v>40226</v>
      </c>
      <c r="B6201" s="42">
        <v>51183</v>
      </c>
      <c r="C6201" s="130">
        <v>360</v>
      </c>
      <c r="D6201" s="43">
        <v>8.5600000000000009E-2</v>
      </c>
      <c r="E6201" s="43">
        <v>8.09E-2</v>
      </c>
      <c r="F6201" s="44">
        <v>91500</v>
      </c>
      <c r="G6201" s="44">
        <v>91500</v>
      </c>
      <c r="H6201" s="44">
        <v>55957.36</v>
      </c>
      <c r="I6201" s="44">
        <v>64899.99</v>
      </c>
      <c r="J6201" s="68">
        <f t="shared" si="288"/>
        <v>0.61155584699453558</v>
      </c>
      <c r="K6201" s="43">
        <f t="shared" si="289"/>
        <v>0.70928950819672132</v>
      </c>
      <c r="L6201" s="41" t="str">
        <f t="shared" si="290"/>
        <v>AA</v>
      </c>
      <c r="M6201" s="41" t="s">
        <v>538</v>
      </c>
      <c r="N6201" s="41" t="s">
        <v>417</v>
      </c>
      <c r="O6201" s="41" t="s">
        <v>70</v>
      </c>
    </row>
    <row r="6202" spans="1:15">
      <c r="A6202" s="38">
        <v>40519</v>
      </c>
      <c r="B6202" s="38">
        <v>45998</v>
      </c>
      <c r="C6202" s="131">
        <v>180</v>
      </c>
      <c r="D6202" s="39">
        <v>8.5600000000000009E-2</v>
      </c>
      <c r="E6202" s="39">
        <v>7.9100000000000004E-2</v>
      </c>
      <c r="F6202" s="40">
        <v>115000</v>
      </c>
      <c r="G6202" s="40">
        <v>115000</v>
      </c>
      <c r="H6202" s="40">
        <v>61756.68</v>
      </c>
      <c r="I6202" s="40">
        <v>81577.59</v>
      </c>
      <c r="J6202" s="67">
        <f t="shared" si="288"/>
        <v>0.53701460869565221</v>
      </c>
      <c r="K6202" s="39">
        <f t="shared" si="289"/>
        <v>0.70937034782608688</v>
      </c>
      <c r="L6202" s="2" t="str">
        <f t="shared" si="290"/>
        <v>AA</v>
      </c>
      <c r="M6202" s="2" t="s">
        <v>515</v>
      </c>
      <c r="N6202" s="2" t="s">
        <v>416</v>
      </c>
      <c r="O6202" s="2" t="s">
        <v>70</v>
      </c>
    </row>
    <row r="6203" spans="1:15">
      <c r="A6203" s="42">
        <v>40842</v>
      </c>
      <c r="B6203" s="42">
        <v>51800</v>
      </c>
      <c r="C6203" s="130">
        <v>360</v>
      </c>
      <c r="D6203" s="43">
        <v>8.5600000000000009E-2</v>
      </c>
      <c r="E6203" s="43">
        <v>7.9100000000000004E-2</v>
      </c>
      <c r="F6203" s="44">
        <v>140961.06</v>
      </c>
      <c r="G6203" s="44">
        <v>140961.06</v>
      </c>
      <c r="H6203" s="44">
        <v>90404.57</v>
      </c>
      <c r="I6203" s="44">
        <v>99999.99</v>
      </c>
      <c r="J6203" s="68">
        <f t="shared" si="288"/>
        <v>0.64134428330774473</v>
      </c>
      <c r="K6203" s="43">
        <f t="shared" si="289"/>
        <v>0.7094157067207072</v>
      </c>
      <c r="L6203" s="41" t="str">
        <f t="shared" si="290"/>
        <v>AA</v>
      </c>
      <c r="M6203" s="41" t="s">
        <v>1500</v>
      </c>
      <c r="N6203" s="41" t="s">
        <v>418</v>
      </c>
      <c r="O6203" s="41" t="s">
        <v>70</v>
      </c>
    </row>
    <row r="6204" spans="1:15">
      <c r="A6204" s="38">
        <v>40137</v>
      </c>
      <c r="B6204" s="38">
        <v>45616</v>
      </c>
      <c r="C6204" s="131">
        <v>180</v>
      </c>
      <c r="D6204" s="39">
        <v>8.5600000000000009E-2</v>
      </c>
      <c r="E6204" s="39">
        <v>7.9100000000000004E-2</v>
      </c>
      <c r="F6204" s="40">
        <v>130000</v>
      </c>
      <c r="G6204" s="40">
        <v>130000</v>
      </c>
      <c r="H6204" s="40">
        <v>65231.39</v>
      </c>
      <c r="I6204" s="40">
        <v>92241.09</v>
      </c>
      <c r="J6204" s="67">
        <f t="shared" si="288"/>
        <v>0.5017799230769231</v>
      </c>
      <c r="K6204" s="39">
        <f t="shared" si="289"/>
        <v>0.70954684615384611</v>
      </c>
      <c r="L6204" s="2" t="str">
        <f t="shared" si="290"/>
        <v>AA</v>
      </c>
      <c r="M6204" s="2" t="s">
        <v>152</v>
      </c>
      <c r="N6204" s="2" t="s">
        <v>417</v>
      </c>
      <c r="O6204" s="2" t="s">
        <v>70</v>
      </c>
    </row>
    <row r="6205" spans="1:15">
      <c r="A6205" s="42">
        <v>40393</v>
      </c>
      <c r="B6205" s="42">
        <v>51351</v>
      </c>
      <c r="C6205" s="130">
        <v>360</v>
      </c>
      <c r="D6205" s="43">
        <v>8.5600000000000009E-2</v>
      </c>
      <c r="E6205" s="43">
        <v>7.9100000000000004E-2</v>
      </c>
      <c r="F6205" s="44">
        <v>145000</v>
      </c>
      <c r="G6205" s="44">
        <v>145000</v>
      </c>
      <c r="H6205" s="44">
        <v>90438.43</v>
      </c>
      <c r="I6205" s="44">
        <v>102899.99</v>
      </c>
      <c r="J6205" s="68">
        <f t="shared" si="288"/>
        <v>0.62371331034482758</v>
      </c>
      <c r="K6205" s="43">
        <f t="shared" si="289"/>
        <v>0.70965510344827587</v>
      </c>
      <c r="L6205" s="41" t="str">
        <f t="shared" si="290"/>
        <v>AA</v>
      </c>
      <c r="M6205" s="41" t="s">
        <v>1051</v>
      </c>
      <c r="N6205" s="41" t="s">
        <v>437</v>
      </c>
      <c r="O6205" s="41" t="s">
        <v>70</v>
      </c>
    </row>
    <row r="6206" spans="1:15">
      <c r="A6206" s="38">
        <v>40305</v>
      </c>
      <c r="B6206" s="38">
        <v>51081</v>
      </c>
      <c r="C6206" s="131">
        <v>354</v>
      </c>
      <c r="D6206" s="39">
        <v>8.5600000000000009E-2</v>
      </c>
      <c r="E6206" s="39">
        <v>8.5600000000000009E-2</v>
      </c>
      <c r="F6206" s="40">
        <v>62000</v>
      </c>
      <c r="G6206" s="40">
        <v>62000</v>
      </c>
      <c r="H6206" s="40">
        <v>38192.339999999997</v>
      </c>
      <c r="I6206" s="40">
        <v>43999.99</v>
      </c>
      <c r="J6206" s="67">
        <f t="shared" si="288"/>
        <v>0.61600548387096765</v>
      </c>
      <c r="K6206" s="39">
        <f t="shared" si="289"/>
        <v>0.70967725806451609</v>
      </c>
      <c r="L6206" s="2" t="str">
        <f t="shared" si="290"/>
        <v>AA</v>
      </c>
      <c r="M6206" s="2" t="s">
        <v>609</v>
      </c>
      <c r="N6206" s="2" t="s">
        <v>428</v>
      </c>
      <c r="O6206" s="2" t="s">
        <v>70</v>
      </c>
    </row>
    <row r="6207" spans="1:15">
      <c r="A6207" s="42">
        <v>40504</v>
      </c>
      <c r="B6207" s="42">
        <v>49635</v>
      </c>
      <c r="C6207" s="130">
        <v>300</v>
      </c>
      <c r="D6207" s="43">
        <v>8.5600000000000009E-2</v>
      </c>
      <c r="E6207" s="43">
        <v>7.9100000000000004E-2</v>
      </c>
      <c r="F6207" s="44">
        <v>108000</v>
      </c>
      <c r="G6207" s="44">
        <v>108000</v>
      </c>
      <c r="H6207" s="44">
        <v>67741.97</v>
      </c>
      <c r="I6207" s="44">
        <v>76659.27</v>
      </c>
      <c r="J6207" s="68">
        <f t="shared" si="288"/>
        <v>0.62724046296296299</v>
      </c>
      <c r="K6207" s="43">
        <f t="shared" si="289"/>
        <v>0.70980805555555559</v>
      </c>
      <c r="L6207" s="41" t="str">
        <f t="shared" si="290"/>
        <v>AA</v>
      </c>
      <c r="M6207" s="41" t="s">
        <v>826</v>
      </c>
      <c r="N6207" s="41" t="s">
        <v>416</v>
      </c>
      <c r="O6207" s="41" t="s">
        <v>70</v>
      </c>
    </row>
    <row r="6208" spans="1:15">
      <c r="A6208" s="38">
        <v>40737</v>
      </c>
      <c r="B6208" s="38">
        <v>46216</v>
      </c>
      <c r="C6208" s="131">
        <v>180</v>
      </c>
      <c r="D6208" s="39">
        <v>8.5600000000000009E-2</v>
      </c>
      <c r="E6208" s="39">
        <v>7.9100000000000004E-2</v>
      </c>
      <c r="F6208" s="40">
        <v>86500</v>
      </c>
      <c r="G6208" s="40">
        <v>86500</v>
      </c>
      <c r="H6208" s="40">
        <v>49240.01</v>
      </c>
      <c r="I6208" s="40">
        <v>61408.7</v>
      </c>
      <c r="J6208" s="67">
        <f t="shared" si="288"/>
        <v>0.5692486705202312</v>
      </c>
      <c r="K6208" s="39">
        <f t="shared" si="289"/>
        <v>0.70992716763005781</v>
      </c>
      <c r="L6208" s="2" t="str">
        <f t="shared" si="290"/>
        <v>AA</v>
      </c>
      <c r="M6208" s="2" t="s">
        <v>1214</v>
      </c>
      <c r="N6208" s="2" t="s">
        <v>427</v>
      </c>
      <c r="O6208" s="2" t="s">
        <v>70</v>
      </c>
    </row>
    <row r="6209" spans="1:15">
      <c r="A6209" s="38">
        <v>40274</v>
      </c>
      <c r="B6209" s="38">
        <v>43927</v>
      </c>
      <c r="C6209" s="131">
        <v>120</v>
      </c>
      <c r="D6209" s="39">
        <v>8.5600000000000009E-2</v>
      </c>
      <c r="E6209" s="39">
        <v>7.9100000000000004E-2</v>
      </c>
      <c r="F6209" s="40">
        <v>145000</v>
      </c>
      <c r="G6209" s="40">
        <v>145000</v>
      </c>
      <c r="H6209" s="40">
        <v>55198.66</v>
      </c>
      <c r="I6209" s="40">
        <v>102999.99</v>
      </c>
      <c r="J6209" s="67">
        <f t="shared" si="288"/>
        <v>0.38068041379310347</v>
      </c>
      <c r="K6209" s="39">
        <f t="shared" si="289"/>
        <v>0.71034475862068969</v>
      </c>
      <c r="L6209" s="2" t="str">
        <f t="shared" si="290"/>
        <v>AA</v>
      </c>
      <c r="M6209" s="2" t="s">
        <v>458</v>
      </c>
      <c r="N6209" s="2" t="s">
        <v>423</v>
      </c>
      <c r="O6209" s="2" t="s">
        <v>70</v>
      </c>
    </row>
    <row r="6210" spans="1:15">
      <c r="A6210" s="38">
        <v>40501</v>
      </c>
      <c r="B6210" s="38">
        <v>51459</v>
      </c>
      <c r="C6210" s="131">
        <v>360</v>
      </c>
      <c r="D6210" s="39">
        <v>8.5600000000000009E-2</v>
      </c>
      <c r="E6210" s="39">
        <v>7.9100000000000004E-2</v>
      </c>
      <c r="F6210" s="40">
        <v>145000</v>
      </c>
      <c r="G6210" s="40">
        <v>145000</v>
      </c>
      <c r="H6210" s="40">
        <v>93053.97</v>
      </c>
      <c r="I6210" s="40">
        <v>103000</v>
      </c>
      <c r="J6210" s="67">
        <f t="shared" si="288"/>
        <v>0.64175151724137935</v>
      </c>
      <c r="K6210" s="39">
        <f t="shared" si="289"/>
        <v>0.71034482758620687</v>
      </c>
      <c r="L6210" s="2" t="str">
        <f t="shared" si="290"/>
        <v>AA</v>
      </c>
      <c r="M6210" s="2" t="s">
        <v>772</v>
      </c>
      <c r="N6210" s="2" t="s">
        <v>417</v>
      </c>
      <c r="O6210" s="2" t="s">
        <v>70</v>
      </c>
    </row>
    <row r="6211" spans="1:15">
      <c r="A6211" s="38">
        <v>40388</v>
      </c>
      <c r="B6211" s="38">
        <v>51346</v>
      </c>
      <c r="C6211" s="131">
        <v>360</v>
      </c>
      <c r="D6211" s="39">
        <v>8.5600000000000009E-2</v>
      </c>
      <c r="E6211" s="39">
        <v>7.9100000000000004E-2</v>
      </c>
      <c r="F6211" s="40">
        <v>106000</v>
      </c>
      <c r="G6211" s="40">
        <v>106000</v>
      </c>
      <c r="H6211" s="40">
        <v>55332.94</v>
      </c>
      <c r="I6211" s="40">
        <v>75300</v>
      </c>
      <c r="J6211" s="67">
        <f t="shared" ref="J6211:J6274" si="291">H6211/G6211</f>
        <v>0.52200886792452827</v>
      </c>
      <c r="K6211" s="39">
        <f t="shared" ref="K6211:K6274" si="292">I6211/G6211</f>
        <v>0.71037735849056605</v>
      </c>
      <c r="L6211" s="2" t="str">
        <f t="shared" ref="L6211:L6274" si="293">IF(J6211&lt;=65%,"AA",IF(J6211&lt;=75%,"A",IF(J6211&lt;=85%,"B","C")))</f>
        <v>AA</v>
      </c>
      <c r="M6211" s="2" t="s">
        <v>518</v>
      </c>
      <c r="N6211" s="2" t="s">
        <v>416</v>
      </c>
      <c r="O6211" s="2" t="s">
        <v>70</v>
      </c>
    </row>
    <row r="6212" spans="1:15">
      <c r="A6212" s="38">
        <v>40198</v>
      </c>
      <c r="B6212" s="38">
        <v>47503</v>
      </c>
      <c r="C6212" s="131">
        <v>240</v>
      </c>
      <c r="D6212" s="39">
        <v>8.5600000000000009E-2</v>
      </c>
      <c r="E6212" s="39">
        <v>7.9100000000000004E-2</v>
      </c>
      <c r="F6212" s="40">
        <v>140748</v>
      </c>
      <c r="G6212" s="40">
        <v>140748</v>
      </c>
      <c r="H6212" s="40">
        <v>39015.1</v>
      </c>
      <c r="I6212" s="40">
        <v>99999.99</v>
      </c>
      <c r="J6212" s="67">
        <f t="shared" si="291"/>
        <v>0.27719825503737172</v>
      </c>
      <c r="K6212" s="39">
        <f t="shared" si="292"/>
        <v>0.71048959843123882</v>
      </c>
      <c r="L6212" s="2" t="str">
        <f t="shared" si="293"/>
        <v>AA</v>
      </c>
      <c r="M6212" s="2" t="s">
        <v>643</v>
      </c>
      <c r="N6212" s="2" t="s">
        <v>417</v>
      </c>
      <c r="O6212" s="2" t="s">
        <v>70</v>
      </c>
    </row>
    <row r="6213" spans="1:15">
      <c r="A6213" s="38">
        <v>40259</v>
      </c>
      <c r="B6213" s="38">
        <v>45738</v>
      </c>
      <c r="C6213" s="131">
        <v>180</v>
      </c>
      <c r="D6213" s="39">
        <v>8.5600000000000009E-2</v>
      </c>
      <c r="E6213" s="39">
        <v>7.9100000000000004E-2</v>
      </c>
      <c r="F6213" s="40">
        <v>70000</v>
      </c>
      <c r="G6213" s="40">
        <v>70000</v>
      </c>
      <c r="H6213" s="40">
        <v>34617.599999999999</v>
      </c>
      <c r="I6213" s="40">
        <v>49754.43</v>
      </c>
      <c r="J6213" s="67">
        <f t="shared" si="291"/>
        <v>0.49453714285714284</v>
      </c>
      <c r="K6213" s="39">
        <f t="shared" si="292"/>
        <v>0.71077757142857145</v>
      </c>
      <c r="L6213" s="2" t="str">
        <f t="shared" si="293"/>
        <v>AA</v>
      </c>
      <c r="M6213" s="2" t="s">
        <v>868</v>
      </c>
      <c r="N6213" s="2" t="s">
        <v>416</v>
      </c>
      <c r="O6213" s="2" t="s">
        <v>70</v>
      </c>
    </row>
    <row r="6214" spans="1:15">
      <c r="A6214" s="42">
        <v>40200</v>
      </c>
      <c r="B6214" s="42">
        <v>47505</v>
      </c>
      <c r="C6214" s="130">
        <v>240</v>
      </c>
      <c r="D6214" s="43">
        <v>8.5600000000000009E-2</v>
      </c>
      <c r="E6214" s="43">
        <v>7.9100000000000004E-2</v>
      </c>
      <c r="F6214" s="44">
        <v>140000</v>
      </c>
      <c r="G6214" s="44">
        <v>140000</v>
      </c>
      <c r="H6214" s="44">
        <v>79177.14</v>
      </c>
      <c r="I6214" s="44">
        <v>99550.43</v>
      </c>
      <c r="J6214" s="68">
        <f t="shared" si="291"/>
        <v>0.56555100000000003</v>
      </c>
      <c r="K6214" s="43">
        <f t="shared" si="292"/>
        <v>0.71107449999999994</v>
      </c>
      <c r="L6214" s="41" t="str">
        <f t="shared" si="293"/>
        <v>AA</v>
      </c>
      <c r="M6214" s="41" t="s">
        <v>899</v>
      </c>
      <c r="N6214" s="41" t="s">
        <v>438</v>
      </c>
      <c r="O6214" s="41" t="s">
        <v>70</v>
      </c>
    </row>
    <row r="6215" spans="1:15">
      <c r="A6215" s="38">
        <v>40086</v>
      </c>
      <c r="B6215" s="38">
        <v>47391</v>
      </c>
      <c r="C6215" s="131">
        <v>240</v>
      </c>
      <c r="D6215" s="39">
        <v>8.5600000000000009E-2</v>
      </c>
      <c r="E6215" s="39">
        <v>7.9100000000000004E-2</v>
      </c>
      <c r="F6215" s="40">
        <v>112500</v>
      </c>
      <c r="G6215" s="40">
        <v>112500</v>
      </c>
      <c r="H6215" s="40">
        <v>51431.29</v>
      </c>
      <c r="I6215" s="40">
        <v>79999.990000000005</v>
      </c>
      <c r="J6215" s="67">
        <f t="shared" si="291"/>
        <v>0.45716702222222222</v>
      </c>
      <c r="K6215" s="39">
        <f t="shared" si="292"/>
        <v>0.71111102222222222</v>
      </c>
      <c r="L6215" s="2" t="str">
        <f t="shared" si="293"/>
        <v>AA</v>
      </c>
      <c r="M6215" s="2" t="s">
        <v>457</v>
      </c>
      <c r="N6215" s="2" t="s">
        <v>419</v>
      </c>
      <c r="O6215" s="2" t="s">
        <v>70</v>
      </c>
    </row>
    <row r="6216" spans="1:15">
      <c r="A6216" s="38">
        <v>40101</v>
      </c>
      <c r="B6216" s="38">
        <v>51058</v>
      </c>
      <c r="C6216" s="131">
        <v>360</v>
      </c>
      <c r="D6216" s="39">
        <v>8.5600000000000009E-2</v>
      </c>
      <c r="E6216" s="39">
        <v>8.09E-2</v>
      </c>
      <c r="F6216" s="40">
        <v>80000</v>
      </c>
      <c r="G6216" s="40">
        <v>80000</v>
      </c>
      <c r="H6216" s="40">
        <v>48434.03</v>
      </c>
      <c r="I6216" s="40">
        <v>56899.99</v>
      </c>
      <c r="J6216" s="67">
        <f t="shared" si="291"/>
        <v>0.60542537499999993</v>
      </c>
      <c r="K6216" s="39">
        <f t="shared" si="292"/>
        <v>0.71124987499999992</v>
      </c>
      <c r="L6216" s="2" t="str">
        <f t="shared" si="293"/>
        <v>AA</v>
      </c>
      <c r="M6216" s="2" t="s">
        <v>882</v>
      </c>
      <c r="N6216" s="2" t="s">
        <v>416</v>
      </c>
      <c r="O6216" s="2" t="s">
        <v>70</v>
      </c>
    </row>
    <row r="6217" spans="1:15">
      <c r="A6217" s="38">
        <v>40163</v>
      </c>
      <c r="B6217" s="38">
        <v>45642</v>
      </c>
      <c r="C6217" s="131">
        <v>180</v>
      </c>
      <c r="D6217" s="39">
        <v>8.5600000000000009E-2</v>
      </c>
      <c r="E6217" s="39">
        <v>7.9100000000000004E-2</v>
      </c>
      <c r="F6217" s="40">
        <v>98500</v>
      </c>
      <c r="G6217" s="40">
        <v>98500</v>
      </c>
      <c r="H6217" s="40">
        <v>47585.59</v>
      </c>
      <c r="I6217" s="40">
        <v>70070.91</v>
      </c>
      <c r="J6217" s="67">
        <f t="shared" si="291"/>
        <v>0.48310243654822332</v>
      </c>
      <c r="K6217" s="39">
        <f t="shared" si="292"/>
        <v>0.71137979695431475</v>
      </c>
      <c r="L6217" s="2" t="str">
        <f t="shared" si="293"/>
        <v>AA</v>
      </c>
      <c r="M6217" s="2" t="s">
        <v>475</v>
      </c>
      <c r="N6217" s="2" t="s">
        <v>427</v>
      </c>
      <c r="O6217" s="2" t="s">
        <v>70</v>
      </c>
    </row>
    <row r="6218" spans="1:15">
      <c r="A6218" s="42">
        <v>40010</v>
      </c>
      <c r="B6218" s="42">
        <v>47315</v>
      </c>
      <c r="C6218" s="130">
        <v>240</v>
      </c>
      <c r="D6218" s="43">
        <v>8.5600000000000009E-2</v>
      </c>
      <c r="E6218" s="43">
        <v>8.09E-2</v>
      </c>
      <c r="F6218" s="44">
        <v>123702</v>
      </c>
      <c r="G6218" s="44">
        <v>123702</v>
      </c>
      <c r="H6218" s="44">
        <v>45675.64</v>
      </c>
      <c r="I6218" s="44">
        <v>87999.99</v>
      </c>
      <c r="J6218" s="68">
        <f t="shared" si="291"/>
        <v>0.36923930090055129</v>
      </c>
      <c r="K6218" s="43">
        <f t="shared" si="292"/>
        <v>0.71138696221564734</v>
      </c>
      <c r="L6218" s="41" t="str">
        <f t="shared" si="293"/>
        <v>AA</v>
      </c>
      <c r="M6218" s="41" t="s">
        <v>477</v>
      </c>
      <c r="N6218" s="41" t="s">
        <v>422</v>
      </c>
      <c r="O6218" s="41" t="s">
        <v>70</v>
      </c>
    </row>
    <row r="6219" spans="1:15">
      <c r="A6219" s="42">
        <v>40205</v>
      </c>
      <c r="B6219" s="42">
        <v>45684</v>
      </c>
      <c r="C6219" s="130">
        <v>180</v>
      </c>
      <c r="D6219" s="43">
        <v>8.5600000000000009E-2</v>
      </c>
      <c r="E6219" s="43">
        <v>7.9100000000000004E-2</v>
      </c>
      <c r="F6219" s="44">
        <v>133892</v>
      </c>
      <c r="G6219" s="44">
        <v>133892</v>
      </c>
      <c r="H6219" s="44">
        <v>57419.96</v>
      </c>
      <c r="I6219" s="44">
        <v>95288.79</v>
      </c>
      <c r="J6219" s="68">
        <f t="shared" si="291"/>
        <v>0.42885280673976039</v>
      </c>
      <c r="K6219" s="43">
        <f t="shared" si="292"/>
        <v>0.71168396916918109</v>
      </c>
      <c r="L6219" s="41" t="str">
        <f t="shared" si="293"/>
        <v>AA</v>
      </c>
      <c r="M6219" s="41" t="s">
        <v>475</v>
      </c>
      <c r="N6219" s="41" t="s">
        <v>427</v>
      </c>
      <c r="O6219" s="41" t="s">
        <v>70</v>
      </c>
    </row>
    <row r="6220" spans="1:15">
      <c r="A6220" s="38">
        <v>40298</v>
      </c>
      <c r="B6220" s="38">
        <v>51256</v>
      </c>
      <c r="C6220" s="131">
        <v>360</v>
      </c>
      <c r="D6220" s="39">
        <v>8.5600000000000009E-2</v>
      </c>
      <c r="E6220" s="39">
        <v>7.9100000000000004E-2</v>
      </c>
      <c r="F6220" s="40">
        <v>118000</v>
      </c>
      <c r="G6220" s="40">
        <v>118000</v>
      </c>
      <c r="H6220" s="40">
        <v>75661.36</v>
      </c>
      <c r="I6220" s="40">
        <v>83987.01</v>
      </c>
      <c r="J6220" s="67">
        <f t="shared" si="291"/>
        <v>0.64119796610169488</v>
      </c>
      <c r="K6220" s="39">
        <f t="shared" si="292"/>
        <v>0.71175432203389821</v>
      </c>
      <c r="L6220" s="2" t="str">
        <f t="shared" si="293"/>
        <v>AA</v>
      </c>
      <c r="M6220" s="2" t="s">
        <v>606</v>
      </c>
      <c r="N6220" s="2" t="s">
        <v>417</v>
      </c>
      <c r="O6220" s="2" t="s">
        <v>70</v>
      </c>
    </row>
    <row r="6221" spans="1:15">
      <c r="A6221" s="42">
        <v>40402</v>
      </c>
      <c r="B6221" s="42">
        <v>51360</v>
      </c>
      <c r="C6221" s="130">
        <v>360</v>
      </c>
      <c r="D6221" s="43">
        <v>8.5600000000000009E-2</v>
      </c>
      <c r="E6221" s="43">
        <v>7.9100000000000004E-2</v>
      </c>
      <c r="F6221" s="44">
        <v>118700</v>
      </c>
      <c r="G6221" s="44">
        <v>118700</v>
      </c>
      <c r="H6221" s="44">
        <v>69903.78</v>
      </c>
      <c r="I6221" s="44">
        <v>84496</v>
      </c>
      <c r="J6221" s="68">
        <f t="shared" si="291"/>
        <v>0.58891137320977249</v>
      </c>
      <c r="K6221" s="43">
        <f t="shared" si="292"/>
        <v>0.7118449873631002</v>
      </c>
      <c r="L6221" s="41" t="str">
        <f t="shared" si="293"/>
        <v>AA</v>
      </c>
      <c r="M6221" s="41" t="s">
        <v>509</v>
      </c>
      <c r="N6221" s="41" t="s">
        <v>430</v>
      </c>
      <c r="O6221" s="41" t="s">
        <v>70</v>
      </c>
    </row>
    <row r="6222" spans="1:15">
      <c r="A6222" s="38">
        <v>39994</v>
      </c>
      <c r="B6222" s="38">
        <v>47299</v>
      </c>
      <c r="C6222" s="131">
        <v>240</v>
      </c>
      <c r="D6222" s="39">
        <v>8.5600000000000009E-2</v>
      </c>
      <c r="E6222" s="39">
        <v>7.9100000000000004E-2</v>
      </c>
      <c r="F6222" s="40">
        <v>126936.8</v>
      </c>
      <c r="G6222" s="40">
        <v>126936.8</v>
      </c>
      <c r="H6222" s="40">
        <v>67138.95</v>
      </c>
      <c r="I6222" s="40">
        <v>90360.02</v>
      </c>
      <c r="J6222" s="67">
        <f t="shared" si="291"/>
        <v>0.52891635837676698</v>
      </c>
      <c r="K6222" s="39">
        <f t="shared" si="292"/>
        <v>0.71185046416799547</v>
      </c>
      <c r="L6222" s="2" t="str">
        <f t="shared" si="293"/>
        <v>AA</v>
      </c>
      <c r="M6222" s="2" t="s">
        <v>481</v>
      </c>
      <c r="N6222" s="2" t="s">
        <v>417</v>
      </c>
      <c r="O6222" s="2" t="s">
        <v>70</v>
      </c>
    </row>
    <row r="6223" spans="1:15">
      <c r="A6223" s="42">
        <v>40217</v>
      </c>
      <c r="B6223" s="42">
        <v>49348</v>
      </c>
      <c r="C6223" s="130">
        <v>300</v>
      </c>
      <c r="D6223" s="43">
        <v>8.5600000000000009E-2</v>
      </c>
      <c r="E6223" s="43">
        <v>8.5600000000000009E-2</v>
      </c>
      <c r="F6223" s="44">
        <v>124232.7</v>
      </c>
      <c r="G6223" s="44">
        <v>124232.7</v>
      </c>
      <c r="H6223" s="44">
        <v>61633.26</v>
      </c>
      <c r="I6223" s="44">
        <v>88453.62</v>
      </c>
      <c r="J6223" s="68">
        <f t="shared" si="291"/>
        <v>0.49611141028086808</v>
      </c>
      <c r="K6223" s="43">
        <f t="shared" si="292"/>
        <v>0.71199949771678472</v>
      </c>
      <c r="L6223" s="41" t="str">
        <f t="shared" si="293"/>
        <v>AA</v>
      </c>
      <c r="M6223" s="41" t="s">
        <v>520</v>
      </c>
      <c r="N6223" s="41" t="s">
        <v>429</v>
      </c>
      <c r="O6223" s="41" t="s">
        <v>70</v>
      </c>
    </row>
    <row r="6224" spans="1:15">
      <c r="A6224" s="38">
        <v>40319</v>
      </c>
      <c r="B6224" s="38">
        <v>47624</v>
      </c>
      <c r="C6224" s="131">
        <v>240</v>
      </c>
      <c r="D6224" s="39">
        <v>8.5600000000000009E-2</v>
      </c>
      <c r="E6224" s="39">
        <v>7.9100000000000004E-2</v>
      </c>
      <c r="F6224" s="40">
        <v>133000</v>
      </c>
      <c r="G6224" s="40">
        <v>133000</v>
      </c>
      <c r="H6224" s="40">
        <v>81224.27</v>
      </c>
      <c r="I6224" s="40">
        <v>94698</v>
      </c>
      <c r="J6224" s="67">
        <f t="shared" si="291"/>
        <v>0.61070879699248126</v>
      </c>
      <c r="K6224" s="39">
        <f t="shared" si="292"/>
        <v>0.71201503759398499</v>
      </c>
      <c r="L6224" s="2" t="str">
        <f t="shared" si="293"/>
        <v>AA</v>
      </c>
      <c r="M6224" s="2" t="s">
        <v>746</v>
      </c>
      <c r="N6224" s="2" t="s">
        <v>417</v>
      </c>
      <c r="O6224" s="2" t="s">
        <v>70</v>
      </c>
    </row>
    <row r="6225" spans="1:15">
      <c r="A6225" s="42">
        <v>40519</v>
      </c>
      <c r="B6225" s="42">
        <v>50502</v>
      </c>
      <c r="C6225" s="130">
        <v>328</v>
      </c>
      <c r="D6225" s="43">
        <v>8.5600000000000009E-2</v>
      </c>
      <c r="E6225" s="43">
        <v>8.09E-2</v>
      </c>
      <c r="F6225" s="44">
        <v>100000</v>
      </c>
      <c r="G6225" s="44">
        <v>100000</v>
      </c>
      <c r="H6225" s="44">
        <v>62174.91</v>
      </c>
      <c r="I6225" s="44">
        <v>71219.53</v>
      </c>
      <c r="J6225" s="68">
        <f t="shared" si="291"/>
        <v>0.62174910000000005</v>
      </c>
      <c r="K6225" s="43">
        <f t="shared" si="292"/>
        <v>0.71219529999999998</v>
      </c>
      <c r="L6225" s="41" t="str">
        <f t="shared" si="293"/>
        <v>AA</v>
      </c>
      <c r="M6225" s="41" t="s">
        <v>1412</v>
      </c>
      <c r="N6225" s="41" t="s">
        <v>429</v>
      </c>
      <c r="O6225" s="41" t="s">
        <v>70</v>
      </c>
    </row>
    <row r="6226" spans="1:15">
      <c r="A6226" s="42">
        <v>40309</v>
      </c>
      <c r="B6226" s="42">
        <v>49440</v>
      </c>
      <c r="C6226" s="130">
        <v>300</v>
      </c>
      <c r="D6226" s="43">
        <v>8.5600000000000009E-2</v>
      </c>
      <c r="E6226" s="43">
        <v>7.9100000000000004E-2</v>
      </c>
      <c r="F6226" s="44">
        <v>120000</v>
      </c>
      <c r="G6226" s="44">
        <v>120000</v>
      </c>
      <c r="H6226" s="44">
        <v>58848.26</v>
      </c>
      <c r="I6226" s="44">
        <v>85499.99</v>
      </c>
      <c r="J6226" s="68">
        <f t="shared" si="291"/>
        <v>0.49040216666666669</v>
      </c>
      <c r="K6226" s="43">
        <f t="shared" si="292"/>
        <v>0.71249991666666668</v>
      </c>
      <c r="L6226" s="41" t="str">
        <f t="shared" si="293"/>
        <v>AA</v>
      </c>
      <c r="M6226" s="41" t="s">
        <v>550</v>
      </c>
      <c r="N6226" s="41" t="s">
        <v>421</v>
      </c>
      <c r="O6226" s="41" t="s">
        <v>70</v>
      </c>
    </row>
    <row r="6227" spans="1:15">
      <c r="A6227" s="38">
        <v>40694</v>
      </c>
      <c r="B6227" s="38">
        <v>49826</v>
      </c>
      <c r="C6227" s="131">
        <v>300</v>
      </c>
      <c r="D6227" s="39">
        <v>8.5600000000000009E-2</v>
      </c>
      <c r="E6227" s="39">
        <v>7.9100000000000004E-2</v>
      </c>
      <c r="F6227" s="40">
        <v>138400</v>
      </c>
      <c r="G6227" s="40">
        <v>138400</v>
      </c>
      <c r="H6227" s="40">
        <v>85790.48</v>
      </c>
      <c r="I6227" s="40">
        <v>98678.25</v>
      </c>
      <c r="J6227" s="67">
        <f t="shared" si="291"/>
        <v>0.61987341040462429</v>
      </c>
      <c r="K6227" s="39">
        <f t="shared" si="292"/>
        <v>0.71299313583815027</v>
      </c>
      <c r="L6227" s="2" t="str">
        <f t="shared" si="293"/>
        <v>AA</v>
      </c>
      <c r="M6227" s="2" t="s">
        <v>475</v>
      </c>
      <c r="N6227" s="2" t="s">
        <v>427</v>
      </c>
      <c r="O6227" s="2" t="s">
        <v>70</v>
      </c>
    </row>
    <row r="6228" spans="1:15">
      <c r="A6228" s="38">
        <v>40568</v>
      </c>
      <c r="B6228" s="38">
        <v>51526</v>
      </c>
      <c r="C6228" s="131">
        <v>360</v>
      </c>
      <c r="D6228" s="39">
        <v>8.5600000000000009E-2</v>
      </c>
      <c r="E6228" s="39">
        <v>7.9100000000000004E-2</v>
      </c>
      <c r="F6228" s="40">
        <v>126200</v>
      </c>
      <c r="G6228" s="40">
        <v>126200</v>
      </c>
      <c r="H6228" s="40">
        <v>54830.29</v>
      </c>
      <c r="I6228" s="40">
        <v>89999.98</v>
      </c>
      <c r="J6228" s="67">
        <f t="shared" si="291"/>
        <v>0.4344713946117274</v>
      </c>
      <c r="K6228" s="39">
        <f t="shared" si="292"/>
        <v>0.71315356576862121</v>
      </c>
      <c r="L6228" s="2" t="str">
        <f t="shared" si="293"/>
        <v>AA</v>
      </c>
      <c r="M6228" s="2" t="s">
        <v>552</v>
      </c>
      <c r="N6228" s="2" t="s">
        <v>416</v>
      </c>
      <c r="O6228" s="2" t="s">
        <v>70</v>
      </c>
    </row>
    <row r="6229" spans="1:15">
      <c r="A6229" s="42">
        <v>40709</v>
      </c>
      <c r="B6229" s="42">
        <v>51667</v>
      </c>
      <c r="C6229" s="130">
        <v>360</v>
      </c>
      <c r="D6229" s="43">
        <v>8.5600000000000009E-2</v>
      </c>
      <c r="E6229" s="43">
        <v>7.9100000000000004E-2</v>
      </c>
      <c r="F6229" s="44">
        <v>138000</v>
      </c>
      <c r="G6229" s="44">
        <v>138000</v>
      </c>
      <c r="H6229" s="44">
        <v>97531.91</v>
      </c>
      <c r="I6229" s="44">
        <v>98421</v>
      </c>
      <c r="J6229" s="68">
        <f t="shared" si="291"/>
        <v>0.70675297101449275</v>
      </c>
      <c r="K6229" s="43">
        <f t="shared" si="292"/>
        <v>0.71319565217391301</v>
      </c>
      <c r="L6229" s="41" t="str">
        <f t="shared" si="293"/>
        <v>A</v>
      </c>
      <c r="M6229" s="41" t="s">
        <v>566</v>
      </c>
      <c r="N6229" s="41" t="s">
        <v>420</v>
      </c>
      <c r="O6229" s="41" t="s">
        <v>70</v>
      </c>
    </row>
    <row r="6230" spans="1:15">
      <c r="A6230" s="42">
        <v>40786</v>
      </c>
      <c r="B6230" s="42">
        <v>51744</v>
      </c>
      <c r="C6230" s="130">
        <v>360</v>
      </c>
      <c r="D6230" s="43">
        <v>8.5600000000000009E-2</v>
      </c>
      <c r="E6230" s="43">
        <v>7.9100000000000004E-2</v>
      </c>
      <c r="F6230" s="44">
        <v>87200</v>
      </c>
      <c r="G6230" s="44">
        <v>87200</v>
      </c>
      <c r="H6230" s="44">
        <v>55934.39</v>
      </c>
      <c r="I6230" s="44">
        <v>62197.45</v>
      </c>
      <c r="J6230" s="68">
        <f t="shared" si="291"/>
        <v>0.64144942660550464</v>
      </c>
      <c r="K6230" s="43">
        <f t="shared" si="292"/>
        <v>0.71327350917431187</v>
      </c>
      <c r="L6230" s="41" t="str">
        <f t="shared" si="293"/>
        <v>AA</v>
      </c>
      <c r="M6230" s="41" t="s">
        <v>588</v>
      </c>
      <c r="N6230" s="41" t="s">
        <v>417</v>
      </c>
      <c r="O6230" s="41" t="s">
        <v>70</v>
      </c>
    </row>
    <row r="6231" spans="1:15">
      <c r="A6231" s="38">
        <v>39919</v>
      </c>
      <c r="B6231" s="38">
        <v>43754</v>
      </c>
      <c r="C6231" s="131">
        <v>126</v>
      </c>
      <c r="D6231" s="39">
        <v>8.5600000000000009E-2</v>
      </c>
      <c r="E6231" s="39">
        <v>8.09E-2</v>
      </c>
      <c r="F6231" s="40">
        <v>155600</v>
      </c>
      <c r="G6231" s="40">
        <v>155600</v>
      </c>
      <c r="H6231" s="40">
        <v>59680.78</v>
      </c>
      <c r="I6231" s="40">
        <v>111000</v>
      </c>
      <c r="J6231" s="67">
        <f t="shared" si="291"/>
        <v>0.38355257069408738</v>
      </c>
      <c r="K6231" s="39">
        <f t="shared" si="292"/>
        <v>0.71336760925449871</v>
      </c>
      <c r="L6231" s="2" t="str">
        <f t="shared" si="293"/>
        <v>AA</v>
      </c>
      <c r="M6231" s="2" t="s">
        <v>1610</v>
      </c>
      <c r="N6231" s="2" t="s">
        <v>421</v>
      </c>
      <c r="O6231" s="2" t="s">
        <v>70</v>
      </c>
    </row>
    <row r="6232" spans="1:15">
      <c r="A6232" s="38">
        <v>40840</v>
      </c>
      <c r="B6232" s="38">
        <v>44493</v>
      </c>
      <c r="C6232" s="131">
        <v>120</v>
      </c>
      <c r="D6232" s="39">
        <v>8.5600000000000009E-2</v>
      </c>
      <c r="E6232" s="39">
        <v>8.09E-2</v>
      </c>
      <c r="F6232" s="40">
        <v>129650</v>
      </c>
      <c r="G6232" s="40">
        <v>129650</v>
      </c>
      <c r="H6232" s="40">
        <v>81809.97</v>
      </c>
      <c r="I6232" s="40">
        <v>92500</v>
      </c>
      <c r="J6232" s="67">
        <f t="shared" si="291"/>
        <v>0.63100632472040108</v>
      </c>
      <c r="K6232" s="39">
        <f t="shared" si="292"/>
        <v>0.71345931353644432</v>
      </c>
      <c r="L6232" s="2" t="str">
        <f t="shared" si="293"/>
        <v>AA</v>
      </c>
      <c r="M6232" s="2" t="s">
        <v>609</v>
      </c>
      <c r="N6232" s="2" t="s">
        <v>428</v>
      </c>
      <c r="O6232" s="2" t="s">
        <v>70</v>
      </c>
    </row>
    <row r="6233" spans="1:15">
      <c r="A6233" s="42">
        <v>40840</v>
      </c>
      <c r="B6233" s="42">
        <v>49972</v>
      </c>
      <c r="C6233" s="130">
        <v>300</v>
      </c>
      <c r="D6233" s="43">
        <v>8.5600000000000009E-2</v>
      </c>
      <c r="E6233" s="43">
        <v>8.09E-2</v>
      </c>
      <c r="F6233" s="44">
        <v>129650</v>
      </c>
      <c r="G6233" s="44">
        <v>129650</v>
      </c>
      <c r="H6233" s="44">
        <v>88799.47</v>
      </c>
      <c r="I6233" s="44">
        <v>92500</v>
      </c>
      <c r="J6233" s="68">
        <f t="shared" si="291"/>
        <v>0.68491685306594674</v>
      </c>
      <c r="K6233" s="43">
        <f t="shared" si="292"/>
        <v>0.71345931353644432</v>
      </c>
      <c r="L6233" s="41" t="str">
        <f t="shared" si="293"/>
        <v>A</v>
      </c>
      <c r="M6233" s="41" t="s">
        <v>609</v>
      </c>
      <c r="N6233" s="41" t="s">
        <v>428</v>
      </c>
      <c r="O6233" s="41" t="s">
        <v>70</v>
      </c>
    </row>
    <row r="6234" spans="1:15">
      <c r="A6234" s="38">
        <v>40371</v>
      </c>
      <c r="B6234" s="38">
        <v>51329</v>
      </c>
      <c r="C6234" s="131">
        <v>360</v>
      </c>
      <c r="D6234" s="39">
        <v>8.5600000000000009E-2</v>
      </c>
      <c r="E6234" s="39">
        <v>7.9100000000000004E-2</v>
      </c>
      <c r="F6234" s="40">
        <v>130000</v>
      </c>
      <c r="G6234" s="40">
        <v>130000</v>
      </c>
      <c r="H6234" s="40">
        <v>49105.27</v>
      </c>
      <c r="I6234" s="40">
        <v>92750</v>
      </c>
      <c r="J6234" s="67">
        <f t="shared" si="291"/>
        <v>0.37773284615384611</v>
      </c>
      <c r="K6234" s="39">
        <f t="shared" si="292"/>
        <v>0.71346153846153848</v>
      </c>
      <c r="L6234" s="2" t="str">
        <f t="shared" si="293"/>
        <v>AA</v>
      </c>
      <c r="M6234" s="2" t="s">
        <v>1625</v>
      </c>
      <c r="N6234" s="2" t="s">
        <v>421</v>
      </c>
      <c r="O6234" s="2" t="s">
        <v>70</v>
      </c>
    </row>
    <row r="6235" spans="1:15">
      <c r="A6235" s="42">
        <v>40214</v>
      </c>
      <c r="B6235" s="42">
        <v>50806</v>
      </c>
      <c r="C6235" s="130">
        <v>348</v>
      </c>
      <c r="D6235" s="43">
        <v>8.5600000000000009E-2</v>
      </c>
      <c r="E6235" s="43">
        <v>8.5600000000000009E-2</v>
      </c>
      <c r="F6235" s="44">
        <v>74000</v>
      </c>
      <c r="G6235" s="44">
        <v>74000</v>
      </c>
      <c r="H6235" s="44">
        <v>46750.48</v>
      </c>
      <c r="I6235" s="44">
        <v>52800</v>
      </c>
      <c r="J6235" s="68">
        <f t="shared" si="291"/>
        <v>0.63176324324324329</v>
      </c>
      <c r="K6235" s="43">
        <f t="shared" si="292"/>
        <v>0.71351351351351355</v>
      </c>
      <c r="L6235" s="41" t="str">
        <f t="shared" si="293"/>
        <v>AA</v>
      </c>
      <c r="M6235" s="41" t="s">
        <v>589</v>
      </c>
      <c r="N6235" s="41" t="s">
        <v>438</v>
      </c>
      <c r="O6235" s="41" t="s">
        <v>70</v>
      </c>
    </row>
    <row r="6236" spans="1:15">
      <c r="A6236" s="42">
        <v>40883</v>
      </c>
      <c r="B6236" s="42">
        <v>48188</v>
      </c>
      <c r="C6236" s="130">
        <v>240</v>
      </c>
      <c r="D6236" s="43">
        <v>8.5600000000000009E-2</v>
      </c>
      <c r="E6236" s="43">
        <v>7.9100000000000004E-2</v>
      </c>
      <c r="F6236" s="44">
        <v>145000</v>
      </c>
      <c r="G6236" s="44">
        <v>145000</v>
      </c>
      <c r="H6236" s="44">
        <v>88491.09</v>
      </c>
      <c r="I6236" s="44">
        <v>103499.99</v>
      </c>
      <c r="J6236" s="68">
        <f t="shared" si="291"/>
        <v>0.61028337931034482</v>
      </c>
      <c r="K6236" s="43">
        <f t="shared" si="292"/>
        <v>0.71379303448275866</v>
      </c>
      <c r="L6236" s="41" t="str">
        <f t="shared" si="293"/>
        <v>AA</v>
      </c>
      <c r="M6236" s="41" t="s">
        <v>805</v>
      </c>
      <c r="N6236" s="41" t="s">
        <v>422</v>
      </c>
      <c r="O6236" s="41" t="s">
        <v>70</v>
      </c>
    </row>
    <row r="6237" spans="1:15">
      <c r="A6237" s="38">
        <v>40882</v>
      </c>
      <c r="B6237" s="38">
        <v>51840</v>
      </c>
      <c r="C6237" s="131">
        <v>360</v>
      </c>
      <c r="D6237" s="39">
        <v>8.5600000000000009E-2</v>
      </c>
      <c r="E6237" s="39">
        <v>7.9100000000000004E-2</v>
      </c>
      <c r="F6237" s="40">
        <v>145000</v>
      </c>
      <c r="G6237" s="40">
        <v>145000</v>
      </c>
      <c r="H6237" s="40">
        <v>75011.100000000006</v>
      </c>
      <c r="I6237" s="40">
        <v>103499.99</v>
      </c>
      <c r="J6237" s="67">
        <f t="shared" si="291"/>
        <v>0.51731793103448276</v>
      </c>
      <c r="K6237" s="39">
        <f t="shared" si="292"/>
        <v>0.71379303448275866</v>
      </c>
      <c r="L6237" s="2" t="str">
        <f t="shared" si="293"/>
        <v>AA</v>
      </c>
      <c r="M6237" s="2" t="s">
        <v>481</v>
      </c>
      <c r="N6237" s="2" t="s">
        <v>417</v>
      </c>
      <c r="O6237" s="2" t="s">
        <v>70</v>
      </c>
    </row>
    <row r="6238" spans="1:15">
      <c r="A6238" s="42">
        <v>40200</v>
      </c>
      <c r="B6238" s="42">
        <v>47717</v>
      </c>
      <c r="C6238" s="130">
        <v>247</v>
      </c>
      <c r="D6238" s="43">
        <v>8.5600000000000009E-2</v>
      </c>
      <c r="E6238" s="43">
        <v>7.9100000000000004E-2</v>
      </c>
      <c r="F6238" s="44">
        <v>130000</v>
      </c>
      <c r="G6238" s="44">
        <v>130000</v>
      </c>
      <c r="H6238" s="44">
        <v>72672.87</v>
      </c>
      <c r="I6238" s="44">
        <v>92799.99</v>
      </c>
      <c r="J6238" s="68">
        <f t="shared" si="291"/>
        <v>0.55902207692307693</v>
      </c>
      <c r="K6238" s="43">
        <f t="shared" si="292"/>
        <v>0.713846076923077</v>
      </c>
      <c r="L6238" s="41" t="str">
        <f t="shared" si="293"/>
        <v>AA</v>
      </c>
      <c r="M6238" s="41" t="s">
        <v>633</v>
      </c>
      <c r="N6238" s="41" t="s">
        <v>422</v>
      </c>
      <c r="O6238" s="41" t="s">
        <v>70</v>
      </c>
    </row>
    <row r="6239" spans="1:15">
      <c r="A6239" s="42">
        <v>40660</v>
      </c>
      <c r="B6239" s="42">
        <v>51618</v>
      </c>
      <c r="C6239" s="130">
        <v>360</v>
      </c>
      <c r="D6239" s="43">
        <v>8.5600000000000009E-2</v>
      </c>
      <c r="E6239" s="43">
        <v>8.09E-2</v>
      </c>
      <c r="F6239" s="44">
        <v>100000</v>
      </c>
      <c r="G6239" s="44">
        <v>100000</v>
      </c>
      <c r="H6239" s="44">
        <v>63887.08</v>
      </c>
      <c r="I6239" s="44">
        <v>71413.09</v>
      </c>
      <c r="J6239" s="68">
        <f t="shared" si="291"/>
        <v>0.63887080000000007</v>
      </c>
      <c r="K6239" s="43">
        <f t="shared" si="292"/>
        <v>0.71413090000000001</v>
      </c>
      <c r="L6239" s="41" t="str">
        <f t="shared" si="293"/>
        <v>AA</v>
      </c>
      <c r="M6239" s="41" t="s">
        <v>840</v>
      </c>
      <c r="N6239" s="41" t="s">
        <v>428</v>
      </c>
      <c r="O6239" s="41" t="s">
        <v>70</v>
      </c>
    </row>
    <row r="6240" spans="1:15">
      <c r="A6240" s="38">
        <v>40844</v>
      </c>
      <c r="B6240" s="38">
        <v>49976</v>
      </c>
      <c r="C6240" s="131">
        <v>300</v>
      </c>
      <c r="D6240" s="39">
        <v>8.5600000000000009E-2</v>
      </c>
      <c r="E6240" s="39">
        <v>7.9100000000000004E-2</v>
      </c>
      <c r="F6240" s="40">
        <v>70000</v>
      </c>
      <c r="G6240" s="40">
        <v>70000</v>
      </c>
      <c r="H6240" s="40">
        <v>44087.85</v>
      </c>
      <c r="I6240" s="40">
        <v>49999.99</v>
      </c>
      <c r="J6240" s="67">
        <f t="shared" si="291"/>
        <v>0.62982642857142856</v>
      </c>
      <c r="K6240" s="39">
        <f t="shared" si="292"/>
        <v>0.71428557142857141</v>
      </c>
      <c r="L6240" s="2" t="str">
        <f t="shared" si="293"/>
        <v>AA</v>
      </c>
      <c r="M6240" s="2" t="s">
        <v>686</v>
      </c>
      <c r="N6240" s="2" t="s">
        <v>421</v>
      </c>
      <c r="O6240" s="2" t="s">
        <v>70</v>
      </c>
    </row>
    <row r="6241" spans="1:15">
      <c r="A6241" s="42">
        <v>40697</v>
      </c>
      <c r="B6241" s="42">
        <v>44350</v>
      </c>
      <c r="C6241" s="130">
        <v>120</v>
      </c>
      <c r="D6241" s="43">
        <v>8.5600000000000009E-2</v>
      </c>
      <c r="E6241" s="43">
        <v>7.9100000000000004E-2</v>
      </c>
      <c r="F6241" s="44">
        <v>140000</v>
      </c>
      <c r="G6241" s="44">
        <v>140000</v>
      </c>
      <c r="H6241" s="44">
        <v>64988.83</v>
      </c>
      <c r="I6241" s="44">
        <v>99999.99</v>
      </c>
      <c r="J6241" s="68">
        <f t="shared" si="291"/>
        <v>0.46420592857142856</v>
      </c>
      <c r="K6241" s="43">
        <f t="shared" si="292"/>
        <v>0.71428564285714291</v>
      </c>
      <c r="L6241" s="41" t="str">
        <f t="shared" si="293"/>
        <v>AA</v>
      </c>
      <c r="M6241" s="41" t="s">
        <v>464</v>
      </c>
      <c r="N6241" s="41" t="s">
        <v>424</v>
      </c>
      <c r="O6241" s="41" t="s">
        <v>70</v>
      </c>
    </row>
    <row r="6242" spans="1:15">
      <c r="A6242" s="42">
        <v>40514</v>
      </c>
      <c r="B6242" s="42">
        <v>44653</v>
      </c>
      <c r="C6242" s="130">
        <v>136</v>
      </c>
      <c r="D6242" s="43">
        <v>8.5600000000000009E-2</v>
      </c>
      <c r="E6242" s="43">
        <v>7.9100000000000004E-2</v>
      </c>
      <c r="F6242" s="44">
        <v>140000</v>
      </c>
      <c r="G6242" s="44">
        <v>140000</v>
      </c>
      <c r="H6242" s="44">
        <v>65185.27</v>
      </c>
      <c r="I6242" s="44">
        <v>99999.99</v>
      </c>
      <c r="J6242" s="68">
        <f t="shared" si="291"/>
        <v>0.46560907142857139</v>
      </c>
      <c r="K6242" s="43">
        <f t="shared" si="292"/>
        <v>0.71428564285714291</v>
      </c>
      <c r="L6242" s="41" t="str">
        <f t="shared" si="293"/>
        <v>AA</v>
      </c>
      <c r="M6242" s="41" t="s">
        <v>549</v>
      </c>
      <c r="N6242" s="41" t="s">
        <v>427</v>
      </c>
      <c r="O6242" s="41" t="s">
        <v>70</v>
      </c>
    </row>
    <row r="6243" spans="1:15">
      <c r="A6243" s="42">
        <v>40427</v>
      </c>
      <c r="B6243" s="42">
        <v>45418</v>
      </c>
      <c r="C6243" s="130">
        <v>164</v>
      </c>
      <c r="D6243" s="43">
        <v>8.5600000000000009E-2</v>
      </c>
      <c r="E6243" s="43">
        <v>7.9100000000000004E-2</v>
      </c>
      <c r="F6243" s="44">
        <v>140000</v>
      </c>
      <c r="G6243" s="44">
        <v>140000</v>
      </c>
      <c r="H6243" s="44">
        <v>66532.3</v>
      </c>
      <c r="I6243" s="44">
        <v>99999.99</v>
      </c>
      <c r="J6243" s="68">
        <f t="shared" si="291"/>
        <v>0.47523071428571428</v>
      </c>
      <c r="K6243" s="43">
        <f t="shared" si="292"/>
        <v>0.71428564285714291</v>
      </c>
      <c r="L6243" s="41" t="str">
        <f t="shared" si="293"/>
        <v>AA</v>
      </c>
      <c r="M6243" s="41" t="s">
        <v>472</v>
      </c>
      <c r="N6243" s="41" t="s">
        <v>426</v>
      </c>
      <c r="O6243" s="41" t="s">
        <v>70</v>
      </c>
    </row>
    <row r="6244" spans="1:15">
      <c r="A6244" s="38">
        <v>40583</v>
      </c>
      <c r="B6244" s="38">
        <v>46062</v>
      </c>
      <c r="C6244" s="131">
        <v>180</v>
      </c>
      <c r="D6244" s="39">
        <v>8.5600000000000009E-2</v>
      </c>
      <c r="E6244" s="39">
        <v>7.9100000000000004E-2</v>
      </c>
      <c r="F6244" s="40">
        <v>140000</v>
      </c>
      <c r="G6244" s="40">
        <v>140000</v>
      </c>
      <c r="H6244" s="40">
        <v>75358.83</v>
      </c>
      <c r="I6244" s="40">
        <v>99999.99</v>
      </c>
      <c r="J6244" s="67">
        <f t="shared" si="291"/>
        <v>0.53827735714285718</v>
      </c>
      <c r="K6244" s="39">
        <f t="shared" si="292"/>
        <v>0.71428564285714291</v>
      </c>
      <c r="L6244" s="2" t="str">
        <f t="shared" si="293"/>
        <v>AA</v>
      </c>
      <c r="M6244" s="2" t="s">
        <v>520</v>
      </c>
      <c r="N6244" s="2" t="s">
        <v>429</v>
      </c>
      <c r="O6244" s="2" t="s">
        <v>70</v>
      </c>
    </row>
    <row r="6245" spans="1:15">
      <c r="A6245" s="38">
        <v>40324</v>
      </c>
      <c r="B6245" s="38">
        <v>47629</v>
      </c>
      <c r="C6245" s="131">
        <v>240</v>
      </c>
      <c r="D6245" s="39">
        <v>8.5600000000000009E-2</v>
      </c>
      <c r="E6245" s="39">
        <v>7.9100000000000004E-2</v>
      </c>
      <c r="F6245" s="40">
        <v>140000</v>
      </c>
      <c r="G6245" s="40">
        <v>140000</v>
      </c>
      <c r="H6245" s="40">
        <v>78868.42</v>
      </c>
      <c r="I6245" s="40">
        <v>99999.99</v>
      </c>
      <c r="J6245" s="67">
        <f t="shared" si="291"/>
        <v>0.56334585714285712</v>
      </c>
      <c r="K6245" s="39">
        <f t="shared" si="292"/>
        <v>0.71428564285714291</v>
      </c>
      <c r="L6245" s="2" t="str">
        <f t="shared" si="293"/>
        <v>AA</v>
      </c>
      <c r="M6245" s="2" t="s">
        <v>586</v>
      </c>
      <c r="N6245" s="2" t="s">
        <v>416</v>
      </c>
      <c r="O6245" s="2" t="s">
        <v>70</v>
      </c>
    </row>
    <row r="6246" spans="1:15">
      <c r="A6246" s="42">
        <v>40556</v>
      </c>
      <c r="B6246" s="42">
        <v>47861</v>
      </c>
      <c r="C6246" s="130">
        <v>240</v>
      </c>
      <c r="D6246" s="43">
        <v>8.5600000000000009E-2</v>
      </c>
      <c r="E6246" s="43">
        <v>7.9100000000000004E-2</v>
      </c>
      <c r="F6246" s="44">
        <v>140000</v>
      </c>
      <c r="G6246" s="44">
        <v>140000</v>
      </c>
      <c r="H6246" s="44">
        <v>81872.33</v>
      </c>
      <c r="I6246" s="44">
        <v>99999.99</v>
      </c>
      <c r="J6246" s="68">
        <f t="shared" si="291"/>
        <v>0.58480235714285711</v>
      </c>
      <c r="K6246" s="43">
        <f t="shared" si="292"/>
        <v>0.71428564285714291</v>
      </c>
      <c r="L6246" s="41" t="str">
        <f t="shared" si="293"/>
        <v>AA</v>
      </c>
      <c r="M6246" s="41" t="s">
        <v>564</v>
      </c>
      <c r="N6246" s="41" t="s">
        <v>417</v>
      </c>
      <c r="O6246" s="41" t="s">
        <v>70</v>
      </c>
    </row>
    <row r="6247" spans="1:15">
      <c r="A6247" s="42">
        <v>40199</v>
      </c>
      <c r="B6247" s="42">
        <v>51156</v>
      </c>
      <c r="C6247" s="130">
        <v>360</v>
      </c>
      <c r="D6247" s="43">
        <v>8.5600000000000009E-2</v>
      </c>
      <c r="E6247" s="43">
        <v>7.9100000000000004E-2</v>
      </c>
      <c r="F6247" s="44">
        <v>140000</v>
      </c>
      <c r="G6247" s="44">
        <v>140000</v>
      </c>
      <c r="H6247" s="44">
        <v>85934.53</v>
      </c>
      <c r="I6247" s="44">
        <v>99999.99</v>
      </c>
      <c r="J6247" s="68">
        <f t="shared" si="291"/>
        <v>0.61381807142857137</v>
      </c>
      <c r="K6247" s="43">
        <f t="shared" si="292"/>
        <v>0.71428564285714291</v>
      </c>
      <c r="L6247" s="41" t="str">
        <f t="shared" si="293"/>
        <v>AA</v>
      </c>
      <c r="M6247" s="41" t="s">
        <v>830</v>
      </c>
      <c r="N6247" s="41" t="s">
        <v>437</v>
      </c>
      <c r="O6247" s="41" t="s">
        <v>70</v>
      </c>
    </row>
    <row r="6248" spans="1:15">
      <c r="A6248" s="42">
        <v>40053</v>
      </c>
      <c r="B6248" s="42">
        <v>51010</v>
      </c>
      <c r="C6248" s="130">
        <v>360</v>
      </c>
      <c r="D6248" s="43">
        <v>8.5600000000000009E-2</v>
      </c>
      <c r="E6248" s="43">
        <v>7.9100000000000004E-2</v>
      </c>
      <c r="F6248" s="44">
        <v>140000</v>
      </c>
      <c r="G6248" s="44">
        <v>140000</v>
      </c>
      <c r="H6248" s="44">
        <v>84873.48</v>
      </c>
      <c r="I6248" s="44">
        <v>99999.99</v>
      </c>
      <c r="J6248" s="68">
        <f t="shared" si="291"/>
        <v>0.60623914285714287</v>
      </c>
      <c r="K6248" s="43">
        <f t="shared" si="292"/>
        <v>0.71428564285714291</v>
      </c>
      <c r="L6248" s="41" t="str">
        <f t="shared" si="293"/>
        <v>AA</v>
      </c>
      <c r="M6248" s="41" t="s">
        <v>564</v>
      </c>
      <c r="N6248" s="41" t="s">
        <v>417</v>
      </c>
      <c r="O6248" s="41" t="s">
        <v>70</v>
      </c>
    </row>
    <row r="6249" spans="1:15">
      <c r="A6249" s="38">
        <v>40568</v>
      </c>
      <c r="B6249" s="38">
        <v>51526</v>
      </c>
      <c r="C6249" s="131">
        <v>360</v>
      </c>
      <c r="D6249" s="39">
        <v>8.5600000000000009E-2</v>
      </c>
      <c r="E6249" s="39">
        <v>7.9100000000000004E-2</v>
      </c>
      <c r="F6249" s="40">
        <v>140000</v>
      </c>
      <c r="G6249" s="40">
        <v>140000</v>
      </c>
      <c r="H6249" s="40">
        <v>88854.11</v>
      </c>
      <c r="I6249" s="40">
        <v>99999.99</v>
      </c>
      <c r="J6249" s="67">
        <f t="shared" si="291"/>
        <v>0.6346722142857143</v>
      </c>
      <c r="K6249" s="39">
        <f t="shared" si="292"/>
        <v>0.71428564285714291</v>
      </c>
      <c r="L6249" s="2" t="str">
        <f t="shared" si="293"/>
        <v>AA</v>
      </c>
      <c r="M6249" s="2" t="s">
        <v>586</v>
      </c>
      <c r="N6249" s="2" t="s">
        <v>416</v>
      </c>
      <c r="O6249" s="2" t="s">
        <v>70</v>
      </c>
    </row>
    <row r="6250" spans="1:15">
      <c r="A6250" s="42">
        <v>40126</v>
      </c>
      <c r="B6250" s="42">
        <v>51083</v>
      </c>
      <c r="C6250" s="130">
        <v>360</v>
      </c>
      <c r="D6250" s="43">
        <v>8.5600000000000009E-2</v>
      </c>
      <c r="E6250" s="43">
        <v>7.9100000000000004E-2</v>
      </c>
      <c r="F6250" s="44">
        <v>140000</v>
      </c>
      <c r="G6250" s="44">
        <v>140000</v>
      </c>
      <c r="H6250" s="44">
        <v>72838.350000000006</v>
      </c>
      <c r="I6250" s="44">
        <v>99999.99</v>
      </c>
      <c r="J6250" s="68">
        <f t="shared" si="291"/>
        <v>0.52027392857142862</v>
      </c>
      <c r="K6250" s="43">
        <f t="shared" si="292"/>
        <v>0.71428564285714291</v>
      </c>
      <c r="L6250" s="41" t="str">
        <f t="shared" si="293"/>
        <v>AA</v>
      </c>
      <c r="M6250" s="41" t="s">
        <v>531</v>
      </c>
      <c r="N6250" s="41" t="s">
        <v>423</v>
      </c>
      <c r="O6250" s="41" t="s">
        <v>70</v>
      </c>
    </row>
    <row r="6251" spans="1:15">
      <c r="A6251" s="38">
        <v>40396</v>
      </c>
      <c r="B6251" s="38">
        <v>51354</v>
      </c>
      <c r="C6251" s="131">
        <v>360</v>
      </c>
      <c r="D6251" s="39">
        <v>8.5600000000000009E-2</v>
      </c>
      <c r="E6251" s="39">
        <v>7.9100000000000004E-2</v>
      </c>
      <c r="F6251" s="40">
        <v>140000</v>
      </c>
      <c r="G6251" s="40">
        <v>140000</v>
      </c>
      <c r="H6251" s="40">
        <v>87721.41</v>
      </c>
      <c r="I6251" s="40">
        <v>99999.99</v>
      </c>
      <c r="J6251" s="67">
        <f t="shared" si="291"/>
        <v>0.62658150000000001</v>
      </c>
      <c r="K6251" s="39">
        <f t="shared" si="292"/>
        <v>0.71428564285714291</v>
      </c>
      <c r="L6251" s="2" t="str">
        <f t="shared" si="293"/>
        <v>AA</v>
      </c>
      <c r="M6251" s="2" t="s">
        <v>716</v>
      </c>
      <c r="N6251" s="2" t="s">
        <v>417</v>
      </c>
      <c r="O6251" s="2" t="s">
        <v>70</v>
      </c>
    </row>
    <row r="6252" spans="1:15">
      <c r="A6252" s="38">
        <v>40053</v>
      </c>
      <c r="B6252" s="38">
        <v>51010</v>
      </c>
      <c r="C6252" s="131">
        <v>360</v>
      </c>
      <c r="D6252" s="39">
        <v>8.5600000000000009E-2</v>
      </c>
      <c r="E6252" s="39">
        <v>7.9100000000000004E-2</v>
      </c>
      <c r="F6252" s="40">
        <v>140000</v>
      </c>
      <c r="G6252" s="40">
        <v>140000</v>
      </c>
      <c r="H6252" s="40">
        <v>38812.879999999997</v>
      </c>
      <c r="I6252" s="40">
        <v>99999.99</v>
      </c>
      <c r="J6252" s="67">
        <f t="shared" si="291"/>
        <v>0.27723485714285712</v>
      </c>
      <c r="K6252" s="39">
        <f t="shared" si="292"/>
        <v>0.71428564285714291</v>
      </c>
      <c r="L6252" s="2" t="str">
        <f t="shared" si="293"/>
        <v>AA</v>
      </c>
      <c r="M6252" s="2" t="s">
        <v>511</v>
      </c>
      <c r="N6252" s="2" t="s">
        <v>422</v>
      </c>
      <c r="O6252" s="2" t="s">
        <v>70</v>
      </c>
    </row>
    <row r="6253" spans="1:15">
      <c r="A6253" s="42">
        <v>39972</v>
      </c>
      <c r="B6253" s="42">
        <v>47277</v>
      </c>
      <c r="C6253" s="130">
        <v>240</v>
      </c>
      <c r="D6253" s="43">
        <v>8.5600000000000009E-2</v>
      </c>
      <c r="E6253" s="43">
        <v>8.09E-2</v>
      </c>
      <c r="F6253" s="44">
        <v>147000</v>
      </c>
      <c r="G6253" s="44">
        <v>147000</v>
      </c>
      <c r="H6253" s="44">
        <v>77982.03</v>
      </c>
      <c r="I6253" s="44">
        <v>104999.99</v>
      </c>
      <c r="J6253" s="68">
        <f t="shared" si="291"/>
        <v>0.53049000000000002</v>
      </c>
      <c r="K6253" s="43">
        <f t="shared" si="292"/>
        <v>0.71428564625850344</v>
      </c>
      <c r="L6253" s="41" t="str">
        <f t="shared" si="293"/>
        <v>AA</v>
      </c>
      <c r="M6253" s="41" t="s">
        <v>499</v>
      </c>
      <c r="N6253" s="41" t="s">
        <v>429</v>
      </c>
      <c r="O6253" s="41" t="s">
        <v>70</v>
      </c>
    </row>
    <row r="6254" spans="1:15">
      <c r="A6254" s="42">
        <v>39990</v>
      </c>
      <c r="B6254" s="42">
        <v>47295</v>
      </c>
      <c r="C6254" s="130">
        <v>240</v>
      </c>
      <c r="D6254" s="43">
        <v>8.5600000000000009E-2</v>
      </c>
      <c r="E6254" s="43">
        <v>7.9100000000000004E-2</v>
      </c>
      <c r="F6254" s="44">
        <v>140000</v>
      </c>
      <c r="G6254" s="44">
        <v>140000</v>
      </c>
      <c r="H6254" s="44">
        <v>79220.53</v>
      </c>
      <c r="I6254" s="44">
        <v>100000</v>
      </c>
      <c r="J6254" s="68">
        <f t="shared" si="291"/>
        <v>0.56586092857142856</v>
      </c>
      <c r="K6254" s="43">
        <f t="shared" si="292"/>
        <v>0.7142857142857143</v>
      </c>
      <c r="L6254" s="41" t="str">
        <f t="shared" si="293"/>
        <v>AA</v>
      </c>
      <c r="M6254" s="41" t="s">
        <v>929</v>
      </c>
      <c r="N6254" s="41" t="s">
        <v>421</v>
      </c>
      <c r="O6254" s="41" t="s">
        <v>70</v>
      </c>
    </row>
    <row r="6255" spans="1:15">
      <c r="A6255" s="42">
        <v>40505</v>
      </c>
      <c r="B6255" s="42">
        <v>51463</v>
      </c>
      <c r="C6255" s="130">
        <v>360</v>
      </c>
      <c r="D6255" s="43">
        <v>8.5600000000000009E-2</v>
      </c>
      <c r="E6255" s="43">
        <v>7.9100000000000004E-2</v>
      </c>
      <c r="F6255" s="44">
        <v>105000</v>
      </c>
      <c r="G6255" s="44">
        <v>105000</v>
      </c>
      <c r="H6255" s="44">
        <v>67536.45</v>
      </c>
      <c r="I6255" s="44">
        <v>75000</v>
      </c>
      <c r="J6255" s="68">
        <f t="shared" si="291"/>
        <v>0.64320428571428567</v>
      </c>
      <c r="K6255" s="43">
        <f t="shared" si="292"/>
        <v>0.7142857142857143</v>
      </c>
      <c r="L6255" s="41" t="str">
        <f t="shared" si="293"/>
        <v>AA</v>
      </c>
      <c r="M6255" s="41" t="s">
        <v>1082</v>
      </c>
      <c r="N6255" s="41" t="s">
        <v>416</v>
      </c>
      <c r="O6255" s="41" t="s">
        <v>70</v>
      </c>
    </row>
    <row r="6256" spans="1:15">
      <c r="A6256" s="38">
        <v>40269</v>
      </c>
      <c r="B6256" s="38">
        <v>51227</v>
      </c>
      <c r="C6256" s="131">
        <v>360</v>
      </c>
      <c r="D6256" s="39">
        <v>8.5600000000000009E-2</v>
      </c>
      <c r="E6256" s="39">
        <v>7.9100000000000004E-2</v>
      </c>
      <c r="F6256" s="40">
        <v>126000</v>
      </c>
      <c r="G6256" s="40">
        <v>126000</v>
      </c>
      <c r="H6256" s="40">
        <v>79260.09</v>
      </c>
      <c r="I6256" s="40">
        <v>90000</v>
      </c>
      <c r="J6256" s="67">
        <f t="shared" si="291"/>
        <v>0.62904833333333332</v>
      </c>
      <c r="K6256" s="39">
        <f t="shared" si="292"/>
        <v>0.7142857142857143</v>
      </c>
      <c r="L6256" s="2" t="str">
        <f t="shared" si="293"/>
        <v>AA</v>
      </c>
      <c r="M6256" s="2" t="s">
        <v>529</v>
      </c>
      <c r="N6256" s="2" t="s">
        <v>421</v>
      </c>
      <c r="O6256" s="2" t="s">
        <v>70</v>
      </c>
    </row>
    <row r="6257" spans="1:15">
      <c r="A6257" s="38">
        <v>40095</v>
      </c>
      <c r="B6257" s="38">
        <v>51052</v>
      </c>
      <c r="C6257" s="131">
        <v>360</v>
      </c>
      <c r="D6257" s="39">
        <v>8.5600000000000009E-2</v>
      </c>
      <c r="E6257" s="39">
        <v>7.9100000000000004E-2</v>
      </c>
      <c r="F6257" s="40">
        <v>112000</v>
      </c>
      <c r="G6257" s="40">
        <v>112000</v>
      </c>
      <c r="H6257" s="40">
        <v>69826.240000000005</v>
      </c>
      <c r="I6257" s="40">
        <v>80000</v>
      </c>
      <c r="J6257" s="67">
        <f t="shared" si="291"/>
        <v>0.62344857142857146</v>
      </c>
      <c r="K6257" s="39">
        <f t="shared" si="292"/>
        <v>0.7142857142857143</v>
      </c>
      <c r="L6257" s="2" t="str">
        <f t="shared" si="293"/>
        <v>AA</v>
      </c>
      <c r="M6257" s="2" t="s">
        <v>1364</v>
      </c>
      <c r="N6257" s="2" t="s">
        <v>417</v>
      </c>
      <c r="O6257" s="2" t="s">
        <v>70</v>
      </c>
    </row>
    <row r="6258" spans="1:15">
      <c r="A6258" s="42">
        <v>40424</v>
      </c>
      <c r="B6258" s="42">
        <v>47729</v>
      </c>
      <c r="C6258" s="130">
        <v>240</v>
      </c>
      <c r="D6258" s="43">
        <v>8.5600000000000009E-2</v>
      </c>
      <c r="E6258" s="43">
        <v>7.9100000000000004E-2</v>
      </c>
      <c r="F6258" s="44">
        <v>131000</v>
      </c>
      <c r="G6258" s="44">
        <v>131000</v>
      </c>
      <c r="H6258" s="44">
        <v>75219.73</v>
      </c>
      <c r="I6258" s="44">
        <v>93599.97</v>
      </c>
      <c r="J6258" s="68">
        <f t="shared" si="291"/>
        <v>0.5741964122137404</v>
      </c>
      <c r="K6258" s="43">
        <f t="shared" si="292"/>
        <v>0.71450358778625955</v>
      </c>
      <c r="L6258" s="41" t="str">
        <f t="shared" si="293"/>
        <v>AA</v>
      </c>
      <c r="M6258" s="41" t="s">
        <v>730</v>
      </c>
      <c r="N6258" s="41" t="s">
        <v>423</v>
      </c>
      <c r="O6258" s="41" t="s">
        <v>70</v>
      </c>
    </row>
    <row r="6259" spans="1:15">
      <c r="A6259" s="42">
        <v>40710</v>
      </c>
      <c r="B6259" s="42">
        <v>45276</v>
      </c>
      <c r="C6259" s="130">
        <v>150</v>
      </c>
      <c r="D6259" s="43">
        <v>8.5600000000000009E-2</v>
      </c>
      <c r="E6259" s="43">
        <v>8.5600000000000009E-2</v>
      </c>
      <c r="F6259" s="44">
        <v>91400</v>
      </c>
      <c r="G6259" s="44">
        <v>91400</v>
      </c>
      <c r="H6259" s="44">
        <v>50763.28</v>
      </c>
      <c r="I6259" s="44">
        <v>65319.6</v>
      </c>
      <c r="J6259" s="68">
        <f t="shared" si="291"/>
        <v>0.55539693654266953</v>
      </c>
      <c r="K6259" s="43">
        <f t="shared" si="292"/>
        <v>0.71465645514223197</v>
      </c>
      <c r="L6259" s="41" t="str">
        <f t="shared" si="293"/>
        <v>AA</v>
      </c>
      <c r="M6259" s="41" t="s">
        <v>595</v>
      </c>
      <c r="N6259" s="41" t="s">
        <v>423</v>
      </c>
      <c r="O6259" s="41" t="s">
        <v>70</v>
      </c>
    </row>
    <row r="6260" spans="1:15">
      <c r="A6260" s="42">
        <v>40812</v>
      </c>
      <c r="B6260" s="42">
        <v>51770</v>
      </c>
      <c r="C6260" s="130">
        <v>360</v>
      </c>
      <c r="D6260" s="43">
        <v>8.5600000000000009E-2</v>
      </c>
      <c r="E6260" s="43">
        <v>7.9100000000000004E-2</v>
      </c>
      <c r="F6260" s="44">
        <v>130000</v>
      </c>
      <c r="G6260" s="44">
        <v>130000</v>
      </c>
      <c r="H6260" s="44">
        <v>83919.18</v>
      </c>
      <c r="I6260" s="44">
        <v>92999.99</v>
      </c>
      <c r="J6260" s="68">
        <f t="shared" si="291"/>
        <v>0.64553215384615381</v>
      </c>
      <c r="K6260" s="43">
        <f t="shared" si="292"/>
        <v>0.71538453846153849</v>
      </c>
      <c r="L6260" s="41" t="str">
        <f t="shared" si="293"/>
        <v>AA</v>
      </c>
      <c r="M6260" s="41" t="s">
        <v>466</v>
      </c>
      <c r="N6260" s="41" t="s">
        <v>421</v>
      </c>
      <c r="O6260" s="41" t="s">
        <v>70</v>
      </c>
    </row>
    <row r="6261" spans="1:15">
      <c r="A6261" s="42">
        <v>40858</v>
      </c>
      <c r="B6261" s="42">
        <v>51816</v>
      </c>
      <c r="C6261" s="130">
        <v>360</v>
      </c>
      <c r="D6261" s="43">
        <v>8.5600000000000009E-2</v>
      </c>
      <c r="E6261" s="43">
        <v>7.9100000000000004E-2</v>
      </c>
      <c r="F6261" s="44">
        <v>90000</v>
      </c>
      <c r="G6261" s="44">
        <v>90000</v>
      </c>
      <c r="H6261" s="44">
        <v>59273</v>
      </c>
      <c r="I6261" s="44">
        <v>64400</v>
      </c>
      <c r="J6261" s="68">
        <f t="shared" si="291"/>
        <v>0.65858888888888889</v>
      </c>
      <c r="K6261" s="43">
        <f t="shared" si="292"/>
        <v>0.7155555555555555</v>
      </c>
      <c r="L6261" s="41" t="str">
        <f t="shared" si="293"/>
        <v>A</v>
      </c>
      <c r="M6261" s="41" t="s">
        <v>1585</v>
      </c>
      <c r="N6261" s="41" t="s">
        <v>421</v>
      </c>
      <c r="O6261" s="41" t="s">
        <v>70</v>
      </c>
    </row>
    <row r="6262" spans="1:15">
      <c r="A6262" s="42">
        <v>39857</v>
      </c>
      <c r="B6262" s="42">
        <v>50814</v>
      </c>
      <c r="C6262" s="130">
        <v>360</v>
      </c>
      <c r="D6262" s="43">
        <v>8.5600000000000009E-2</v>
      </c>
      <c r="E6262" s="43">
        <v>8.09E-2</v>
      </c>
      <c r="F6262" s="44">
        <v>104947.74</v>
      </c>
      <c r="G6262" s="44">
        <v>104947.74</v>
      </c>
      <c r="H6262" s="44">
        <v>62479.64</v>
      </c>
      <c r="I6262" s="44">
        <v>75112.039999999994</v>
      </c>
      <c r="J6262" s="68">
        <f t="shared" si="291"/>
        <v>0.59534049994787874</v>
      </c>
      <c r="K6262" s="43">
        <f t="shared" si="292"/>
        <v>0.71570898048876508</v>
      </c>
      <c r="L6262" s="41" t="str">
        <f t="shared" si="293"/>
        <v>AA</v>
      </c>
      <c r="M6262" s="41" t="s">
        <v>773</v>
      </c>
      <c r="N6262" s="41" t="s">
        <v>431</v>
      </c>
      <c r="O6262" s="41" t="s">
        <v>70</v>
      </c>
    </row>
    <row r="6263" spans="1:15">
      <c r="A6263" s="38">
        <v>40563</v>
      </c>
      <c r="B6263" s="38">
        <v>49572</v>
      </c>
      <c r="C6263" s="131">
        <v>296</v>
      </c>
      <c r="D6263" s="39">
        <v>8.5600000000000009E-2</v>
      </c>
      <c r="E6263" s="39">
        <v>7.9100000000000004E-2</v>
      </c>
      <c r="F6263" s="40">
        <v>89000</v>
      </c>
      <c r="G6263" s="40">
        <v>89000</v>
      </c>
      <c r="H6263" s="40">
        <v>54654.400000000001</v>
      </c>
      <c r="I6263" s="40">
        <v>63699.99</v>
      </c>
      <c r="J6263" s="67">
        <f t="shared" si="291"/>
        <v>0.61409438202247191</v>
      </c>
      <c r="K6263" s="39">
        <f t="shared" si="292"/>
        <v>0.71573022471910108</v>
      </c>
      <c r="L6263" s="2" t="str">
        <f t="shared" si="293"/>
        <v>AA</v>
      </c>
      <c r="M6263" s="2" t="s">
        <v>1306</v>
      </c>
      <c r="N6263" s="2" t="s">
        <v>424</v>
      </c>
      <c r="O6263" s="2" t="s">
        <v>70</v>
      </c>
    </row>
    <row r="6264" spans="1:15">
      <c r="A6264" s="42">
        <v>40441</v>
      </c>
      <c r="B6264" s="42">
        <v>45219</v>
      </c>
      <c r="C6264" s="130">
        <v>157</v>
      </c>
      <c r="D6264" s="43">
        <v>8.5600000000000009E-2</v>
      </c>
      <c r="E6264" s="43">
        <v>7.9100000000000004E-2</v>
      </c>
      <c r="F6264" s="44">
        <v>144576.5</v>
      </c>
      <c r="G6264" s="44">
        <v>144576.5</v>
      </c>
      <c r="H6264" s="44">
        <v>69414.31</v>
      </c>
      <c r="I6264" s="44">
        <v>103499.99</v>
      </c>
      <c r="J6264" s="68">
        <f t="shared" si="291"/>
        <v>0.48012166569255721</v>
      </c>
      <c r="K6264" s="43">
        <f t="shared" si="292"/>
        <v>0.71588390921069467</v>
      </c>
      <c r="L6264" s="41" t="str">
        <f t="shared" si="293"/>
        <v>AA</v>
      </c>
      <c r="M6264" s="41" t="s">
        <v>729</v>
      </c>
      <c r="N6264" s="41" t="s">
        <v>424</v>
      </c>
      <c r="O6264" s="41" t="s">
        <v>70</v>
      </c>
    </row>
    <row r="6265" spans="1:15">
      <c r="A6265" s="42">
        <v>40549</v>
      </c>
      <c r="B6265" s="42">
        <v>47823</v>
      </c>
      <c r="C6265" s="130">
        <v>239</v>
      </c>
      <c r="D6265" s="43">
        <v>8.5600000000000009E-2</v>
      </c>
      <c r="E6265" s="43">
        <v>7.9100000000000004E-2</v>
      </c>
      <c r="F6265" s="44">
        <v>140000</v>
      </c>
      <c r="G6265" s="44">
        <v>140000</v>
      </c>
      <c r="H6265" s="44">
        <v>82018.899999999994</v>
      </c>
      <c r="I6265" s="44">
        <v>100286.52</v>
      </c>
      <c r="J6265" s="68">
        <f t="shared" si="291"/>
        <v>0.58584928571428563</v>
      </c>
      <c r="K6265" s="43">
        <f t="shared" si="292"/>
        <v>0.71633228571428575</v>
      </c>
      <c r="L6265" s="41" t="str">
        <f t="shared" si="293"/>
        <v>AA</v>
      </c>
      <c r="M6265" s="41" t="s">
        <v>625</v>
      </c>
      <c r="N6265" s="41" t="s">
        <v>419</v>
      </c>
      <c r="O6265" s="41" t="s">
        <v>70</v>
      </c>
    </row>
    <row r="6266" spans="1:15">
      <c r="A6266" s="42">
        <v>40298</v>
      </c>
      <c r="B6266" s="42">
        <v>51256</v>
      </c>
      <c r="C6266" s="130">
        <v>360</v>
      </c>
      <c r="D6266" s="43">
        <v>8.5600000000000009E-2</v>
      </c>
      <c r="E6266" s="43">
        <v>7.9100000000000004E-2</v>
      </c>
      <c r="F6266" s="44">
        <v>122000</v>
      </c>
      <c r="G6266" s="44">
        <v>122000</v>
      </c>
      <c r="H6266" s="44">
        <v>80068.81</v>
      </c>
      <c r="I6266" s="44">
        <v>87400</v>
      </c>
      <c r="J6266" s="68">
        <f t="shared" si="291"/>
        <v>0.65630172131147535</v>
      </c>
      <c r="K6266" s="43">
        <f t="shared" si="292"/>
        <v>0.71639344262295079</v>
      </c>
      <c r="L6266" s="41" t="str">
        <f t="shared" si="293"/>
        <v>A</v>
      </c>
      <c r="M6266" s="41" t="s">
        <v>470</v>
      </c>
      <c r="N6266" s="41" t="s">
        <v>424</v>
      </c>
      <c r="O6266" s="41" t="s">
        <v>70</v>
      </c>
    </row>
    <row r="6267" spans="1:15">
      <c r="A6267" s="38">
        <v>40220</v>
      </c>
      <c r="B6267" s="38">
        <v>47525</v>
      </c>
      <c r="C6267" s="131">
        <v>240</v>
      </c>
      <c r="D6267" s="39">
        <v>8.5600000000000009E-2</v>
      </c>
      <c r="E6267" s="39">
        <v>7.9100000000000004E-2</v>
      </c>
      <c r="F6267" s="40">
        <v>149424</v>
      </c>
      <c r="G6267" s="40">
        <v>149424</v>
      </c>
      <c r="H6267" s="40">
        <v>83256.740000000005</v>
      </c>
      <c r="I6267" s="40">
        <v>107087.49</v>
      </c>
      <c r="J6267" s="67">
        <f t="shared" si="291"/>
        <v>0.5571845218974194</v>
      </c>
      <c r="K6267" s="39">
        <f t="shared" si="292"/>
        <v>0.71666860745261807</v>
      </c>
      <c r="L6267" s="2" t="str">
        <f t="shared" si="293"/>
        <v>AA</v>
      </c>
      <c r="M6267" s="2" t="s">
        <v>564</v>
      </c>
      <c r="N6267" s="2" t="s">
        <v>417</v>
      </c>
      <c r="O6267" s="2" t="s">
        <v>70</v>
      </c>
    </row>
    <row r="6268" spans="1:15">
      <c r="A6268" s="42">
        <v>40750</v>
      </c>
      <c r="B6268" s="42">
        <v>51708</v>
      </c>
      <c r="C6268" s="130">
        <v>360</v>
      </c>
      <c r="D6268" s="43">
        <v>8.5600000000000009E-2</v>
      </c>
      <c r="E6268" s="43">
        <v>7.9100000000000004E-2</v>
      </c>
      <c r="F6268" s="44">
        <v>128920</v>
      </c>
      <c r="G6268" s="44">
        <v>128920</v>
      </c>
      <c r="H6268" s="44">
        <v>83140.55</v>
      </c>
      <c r="I6268" s="44">
        <v>92431</v>
      </c>
      <c r="J6268" s="68">
        <f t="shared" si="291"/>
        <v>0.64490032578343159</v>
      </c>
      <c r="K6268" s="43">
        <f t="shared" si="292"/>
        <v>0.71696400868755816</v>
      </c>
      <c r="L6268" s="41" t="str">
        <f t="shared" si="293"/>
        <v>AA</v>
      </c>
      <c r="M6268" s="41" t="s">
        <v>464</v>
      </c>
      <c r="N6268" s="41" t="s">
        <v>424</v>
      </c>
      <c r="O6268" s="41" t="s">
        <v>70</v>
      </c>
    </row>
    <row r="6269" spans="1:15">
      <c r="A6269" s="42">
        <v>40449</v>
      </c>
      <c r="B6269" s="42">
        <v>44102</v>
      </c>
      <c r="C6269" s="130">
        <v>120</v>
      </c>
      <c r="D6269" s="43">
        <v>8.5600000000000009E-2</v>
      </c>
      <c r="E6269" s="43">
        <v>7.9100000000000004E-2</v>
      </c>
      <c r="F6269" s="44">
        <v>90000</v>
      </c>
      <c r="G6269" s="44">
        <v>90000</v>
      </c>
      <c r="H6269" s="44">
        <v>43810.879999999997</v>
      </c>
      <c r="I6269" s="44">
        <v>64551</v>
      </c>
      <c r="J6269" s="68">
        <f t="shared" si="291"/>
        <v>0.48678755555555553</v>
      </c>
      <c r="K6269" s="43">
        <f t="shared" si="292"/>
        <v>0.71723333333333328</v>
      </c>
      <c r="L6269" s="41" t="str">
        <f t="shared" si="293"/>
        <v>AA</v>
      </c>
      <c r="M6269" s="41" t="s">
        <v>539</v>
      </c>
      <c r="N6269" s="41" t="s">
        <v>429</v>
      </c>
      <c r="O6269" s="41" t="s">
        <v>70</v>
      </c>
    </row>
    <row r="6270" spans="1:15">
      <c r="A6270" s="42">
        <v>40753</v>
      </c>
      <c r="B6270" s="42">
        <v>51711</v>
      </c>
      <c r="C6270" s="130">
        <v>360</v>
      </c>
      <c r="D6270" s="43">
        <v>8.5600000000000009E-2</v>
      </c>
      <c r="E6270" s="43">
        <v>7.9100000000000004E-2</v>
      </c>
      <c r="F6270" s="44">
        <v>95000</v>
      </c>
      <c r="G6270" s="44">
        <v>95000</v>
      </c>
      <c r="H6270" s="44">
        <v>62490.65</v>
      </c>
      <c r="I6270" s="44">
        <v>68157</v>
      </c>
      <c r="J6270" s="68">
        <f t="shared" si="291"/>
        <v>0.65779631578947373</v>
      </c>
      <c r="K6270" s="43">
        <f t="shared" si="292"/>
        <v>0.71744210526315788</v>
      </c>
      <c r="L6270" s="41" t="str">
        <f t="shared" si="293"/>
        <v>A</v>
      </c>
      <c r="M6270" s="41" t="s">
        <v>696</v>
      </c>
      <c r="N6270" s="41" t="s">
        <v>424</v>
      </c>
      <c r="O6270" s="41" t="s">
        <v>70</v>
      </c>
    </row>
    <row r="6271" spans="1:15">
      <c r="A6271" s="42">
        <v>40296</v>
      </c>
      <c r="B6271" s="42">
        <v>44193</v>
      </c>
      <c r="C6271" s="130">
        <v>128</v>
      </c>
      <c r="D6271" s="43">
        <v>8.5600000000000009E-2</v>
      </c>
      <c r="E6271" s="43">
        <v>7.9100000000000004E-2</v>
      </c>
      <c r="F6271" s="44">
        <v>149200</v>
      </c>
      <c r="G6271" s="44">
        <v>149200</v>
      </c>
      <c r="H6271" s="44">
        <v>48658.66</v>
      </c>
      <c r="I6271" s="44">
        <v>107054.62</v>
      </c>
      <c r="J6271" s="68">
        <f t="shared" si="291"/>
        <v>0.32613042895442362</v>
      </c>
      <c r="K6271" s="43">
        <f t="shared" si="292"/>
        <v>0.71752426273458447</v>
      </c>
      <c r="L6271" s="41" t="str">
        <f t="shared" si="293"/>
        <v>AA</v>
      </c>
      <c r="M6271" s="41" t="s">
        <v>495</v>
      </c>
      <c r="N6271" s="41" t="s">
        <v>424</v>
      </c>
      <c r="O6271" s="41" t="s">
        <v>70</v>
      </c>
    </row>
    <row r="6272" spans="1:15">
      <c r="A6272" s="38">
        <v>40560</v>
      </c>
      <c r="B6272" s="38">
        <v>46404</v>
      </c>
      <c r="C6272" s="131">
        <v>192</v>
      </c>
      <c r="D6272" s="39">
        <v>8.5600000000000009E-2</v>
      </c>
      <c r="E6272" s="39">
        <v>7.9100000000000004E-2</v>
      </c>
      <c r="F6272" s="40">
        <v>103115.2</v>
      </c>
      <c r="G6272" s="40">
        <v>103115.2</v>
      </c>
      <c r="H6272" s="40">
        <v>52940.55</v>
      </c>
      <c r="I6272" s="40">
        <v>73999.990000000005</v>
      </c>
      <c r="J6272" s="67">
        <f t="shared" si="291"/>
        <v>0.51341169876022164</v>
      </c>
      <c r="K6272" s="39">
        <f t="shared" si="292"/>
        <v>0.7176438585194036</v>
      </c>
      <c r="L6272" s="2" t="str">
        <f t="shared" si="293"/>
        <v>AA</v>
      </c>
      <c r="M6272" s="2" t="s">
        <v>887</v>
      </c>
      <c r="N6272" s="2" t="s">
        <v>432</v>
      </c>
      <c r="O6272" s="2" t="s">
        <v>70</v>
      </c>
    </row>
    <row r="6273" spans="1:15">
      <c r="A6273" s="42">
        <v>40268</v>
      </c>
      <c r="B6273" s="42">
        <v>51226</v>
      </c>
      <c r="C6273" s="130">
        <v>360</v>
      </c>
      <c r="D6273" s="43">
        <v>8.5600000000000009E-2</v>
      </c>
      <c r="E6273" s="43">
        <v>7.9100000000000004E-2</v>
      </c>
      <c r="F6273" s="44">
        <v>85000</v>
      </c>
      <c r="G6273" s="44">
        <v>85000</v>
      </c>
      <c r="H6273" s="44">
        <v>53560.11</v>
      </c>
      <c r="I6273" s="44">
        <v>61000</v>
      </c>
      <c r="J6273" s="68">
        <f t="shared" si="291"/>
        <v>0.6301189411764706</v>
      </c>
      <c r="K6273" s="43">
        <f t="shared" si="292"/>
        <v>0.71764705882352942</v>
      </c>
      <c r="L6273" s="41" t="str">
        <f t="shared" si="293"/>
        <v>AA</v>
      </c>
      <c r="M6273" s="41" t="s">
        <v>161</v>
      </c>
      <c r="N6273" s="41" t="s">
        <v>416</v>
      </c>
      <c r="O6273" s="41" t="s">
        <v>70</v>
      </c>
    </row>
    <row r="6274" spans="1:15">
      <c r="A6274" s="42">
        <v>40589</v>
      </c>
      <c r="B6274" s="42">
        <v>44150</v>
      </c>
      <c r="C6274" s="130">
        <v>117</v>
      </c>
      <c r="D6274" s="43">
        <v>8.5600000000000009E-2</v>
      </c>
      <c r="E6274" s="43">
        <v>7.9100000000000004E-2</v>
      </c>
      <c r="F6274" s="44">
        <v>150000</v>
      </c>
      <c r="G6274" s="44">
        <v>150000</v>
      </c>
      <c r="H6274" s="44">
        <v>41640.11</v>
      </c>
      <c r="I6274" s="44">
        <v>107659.97</v>
      </c>
      <c r="J6274" s="68">
        <f t="shared" si="291"/>
        <v>0.27760073333333335</v>
      </c>
      <c r="K6274" s="43">
        <f t="shared" si="292"/>
        <v>0.71773313333333333</v>
      </c>
      <c r="L6274" s="41" t="str">
        <f t="shared" si="293"/>
        <v>AA</v>
      </c>
      <c r="M6274" s="41" t="s">
        <v>714</v>
      </c>
      <c r="N6274" s="41" t="s">
        <v>416</v>
      </c>
      <c r="O6274" s="41" t="s">
        <v>70</v>
      </c>
    </row>
    <row r="6275" spans="1:15">
      <c r="A6275" s="38">
        <v>40165</v>
      </c>
      <c r="B6275" s="38">
        <v>47470</v>
      </c>
      <c r="C6275" s="131">
        <v>240</v>
      </c>
      <c r="D6275" s="39">
        <v>8.5600000000000009E-2</v>
      </c>
      <c r="E6275" s="39">
        <v>7.9100000000000004E-2</v>
      </c>
      <c r="F6275" s="40">
        <v>126700</v>
      </c>
      <c r="G6275" s="40">
        <v>126700</v>
      </c>
      <c r="H6275" s="40">
        <v>77795.839999999997</v>
      </c>
      <c r="I6275" s="40">
        <v>90967</v>
      </c>
      <c r="J6275" s="67">
        <f t="shared" ref="J6275:J6338" si="294">H6275/G6275</f>
        <v>0.61401610102604576</v>
      </c>
      <c r="K6275" s="39">
        <f t="shared" ref="K6275:K6338" si="295">I6275/G6275</f>
        <v>0.71797158642462511</v>
      </c>
      <c r="L6275" s="2" t="str">
        <f t="shared" ref="L6275:L6338" si="296">IF(J6275&lt;=65%,"AA",IF(J6275&lt;=75%,"A",IF(J6275&lt;=85%,"B","C")))</f>
        <v>AA</v>
      </c>
      <c r="M6275" s="2" t="s">
        <v>538</v>
      </c>
      <c r="N6275" s="2" t="s">
        <v>417</v>
      </c>
      <c r="O6275" s="2" t="s">
        <v>70</v>
      </c>
    </row>
    <row r="6276" spans="1:15">
      <c r="A6276" s="42">
        <v>40127</v>
      </c>
      <c r="B6276" s="42">
        <v>47432</v>
      </c>
      <c r="C6276" s="130">
        <v>240</v>
      </c>
      <c r="D6276" s="43">
        <v>8.5600000000000009E-2</v>
      </c>
      <c r="E6276" s="43">
        <v>7.9100000000000004E-2</v>
      </c>
      <c r="F6276" s="44">
        <v>100000</v>
      </c>
      <c r="G6276" s="44">
        <v>100000</v>
      </c>
      <c r="H6276" s="44">
        <v>54833.89</v>
      </c>
      <c r="I6276" s="44">
        <v>71799.990000000005</v>
      </c>
      <c r="J6276" s="68">
        <f t="shared" si="294"/>
        <v>0.54833889999999996</v>
      </c>
      <c r="K6276" s="43">
        <f t="shared" si="295"/>
        <v>0.71799990000000002</v>
      </c>
      <c r="L6276" s="41" t="str">
        <f t="shared" si="296"/>
        <v>AA</v>
      </c>
      <c r="M6276" s="41" t="s">
        <v>454</v>
      </c>
      <c r="N6276" s="41" t="s">
        <v>416</v>
      </c>
      <c r="O6276" s="41" t="s">
        <v>70</v>
      </c>
    </row>
    <row r="6277" spans="1:15">
      <c r="A6277" s="38">
        <v>40599</v>
      </c>
      <c r="B6277" s="38">
        <v>51557</v>
      </c>
      <c r="C6277" s="131">
        <v>360</v>
      </c>
      <c r="D6277" s="39">
        <v>8.5600000000000009E-2</v>
      </c>
      <c r="E6277" s="39">
        <v>7.9100000000000004E-2</v>
      </c>
      <c r="F6277" s="40">
        <v>115000</v>
      </c>
      <c r="G6277" s="40">
        <v>115000</v>
      </c>
      <c r="H6277" s="40">
        <v>73516.2</v>
      </c>
      <c r="I6277" s="40">
        <v>82580.3</v>
      </c>
      <c r="J6277" s="67">
        <f t="shared" si="294"/>
        <v>0.63927130434782609</v>
      </c>
      <c r="K6277" s="39">
        <f t="shared" si="295"/>
        <v>0.71808956521739131</v>
      </c>
      <c r="L6277" s="2" t="str">
        <f t="shared" si="296"/>
        <v>AA</v>
      </c>
      <c r="M6277" s="2" t="s">
        <v>1184</v>
      </c>
      <c r="N6277" s="2" t="s">
        <v>419</v>
      </c>
      <c r="O6277" s="2" t="s">
        <v>70</v>
      </c>
    </row>
    <row r="6278" spans="1:15">
      <c r="A6278" s="38">
        <v>40018</v>
      </c>
      <c r="B6278" s="38">
        <v>47323</v>
      </c>
      <c r="C6278" s="131">
        <v>240</v>
      </c>
      <c r="D6278" s="39">
        <v>8.5600000000000009E-2</v>
      </c>
      <c r="E6278" s="39">
        <v>7.9100000000000004E-2</v>
      </c>
      <c r="F6278" s="40">
        <v>59000</v>
      </c>
      <c r="G6278" s="40">
        <v>59000</v>
      </c>
      <c r="H6278" s="40">
        <v>31686.09</v>
      </c>
      <c r="I6278" s="40">
        <v>42399.99</v>
      </c>
      <c r="J6278" s="67">
        <f t="shared" si="294"/>
        <v>0.53705237288135599</v>
      </c>
      <c r="K6278" s="39">
        <f t="shared" si="295"/>
        <v>0.71864389830508468</v>
      </c>
      <c r="L6278" s="2" t="str">
        <f t="shared" si="296"/>
        <v>AA</v>
      </c>
      <c r="M6278" s="2" t="s">
        <v>522</v>
      </c>
      <c r="N6278" s="2" t="s">
        <v>419</v>
      </c>
      <c r="O6278" s="2" t="s">
        <v>70</v>
      </c>
    </row>
    <row r="6279" spans="1:15">
      <c r="A6279" s="38">
        <v>40546</v>
      </c>
      <c r="B6279" s="38">
        <v>51504</v>
      </c>
      <c r="C6279" s="131">
        <v>360</v>
      </c>
      <c r="D6279" s="39">
        <v>8.5600000000000009E-2</v>
      </c>
      <c r="E6279" s="39">
        <v>7.9100000000000004E-2</v>
      </c>
      <c r="F6279" s="40">
        <v>126000</v>
      </c>
      <c r="G6279" s="40">
        <v>126000</v>
      </c>
      <c r="H6279" s="40">
        <v>80621.600000000006</v>
      </c>
      <c r="I6279" s="40">
        <v>90568.93</v>
      </c>
      <c r="J6279" s="67">
        <f t="shared" si="294"/>
        <v>0.63985396825396834</v>
      </c>
      <c r="K6279" s="39">
        <f t="shared" si="295"/>
        <v>0.71880103174603172</v>
      </c>
      <c r="L6279" s="2" t="str">
        <f t="shared" si="296"/>
        <v>AA</v>
      </c>
      <c r="M6279" s="2" t="s">
        <v>475</v>
      </c>
      <c r="N6279" s="2" t="s">
        <v>427</v>
      </c>
      <c r="O6279" s="2" t="s">
        <v>70</v>
      </c>
    </row>
    <row r="6280" spans="1:15">
      <c r="A6280" s="38">
        <v>40508</v>
      </c>
      <c r="B6280" s="38">
        <v>49639</v>
      </c>
      <c r="C6280" s="131">
        <v>300</v>
      </c>
      <c r="D6280" s="39">
        <v>8.5600000000000009E-2</v>
      </c>
      <c r="E6280" s="39">
        <v>7.9100000000000004E-2</v>
      </c>
      <c r="F6280" s="40">
        <v>99000</v>
      </c>
      <c r="G6280" s="40">
        <v>99000</v>
      </c>
      <c r="H6280" s="40">
        <v>60851.360000000001</v>
      </c>
      <c r="I6280" s="40">
        <v>71199.990000000005</v>
      </c>
      <c r="J6280" s="67">
        <f t="shared" si="294"/>
        <v>0.614660202020202</v>
      </c>
      <c r="K6280" s="39">
        <f t="shared" si="295"/>
        <v>0.71919181818181821</v>
      </c>
      <c r="L6280" s="2" t="str">
        <f t="shared" si="296"/>
        <v>AA</v>
      </c>
      <c r="M6280" s="2" t="s">
        <v>549</v>
      </c>
      <c r="N6280" s="2" t="s">
        <v>427</v>
      </c>
      <c r="O6280" s="2" t="s">
        <v>70</v>
      </c>
    </row>
    <row r="6281" spans="1:15">
      <c r="A6281" s="42">
        <v>40816</v>
      </c>
      <c r="B6281" s="42">
        <v>51256</v>
      </c>
      <c r="C6281" s="130">
        <v>343</v>
      </c>
      <c r="D6281" s="43">
        <v>8.5600000000000009E-2</v>
      </c>
      <c r="E6281" s="43">
        <v>7.9100000000000004E-2</v>
      </c>
      <c r="F6281" s="44">
        <v>113436</v>
      </c>
      <c r="G6281" s="44">
        <v>113436</v>
      </c>
      <c r="H6281" s="44">
        <v>73428.53</v>
      </c>
      <c r="I6281" s="44">
        <v>81604.23</v>
      </c>
      <c r="J6281" s="68">
        <f t="shared" si="294"/>
        <v>0.64731240523290667</v>
      </c>
      <c r="K6281" s="43">
        <f t="shared" si="295"/>
        <v>0.71938564476885636</v>
      </c>
      <c r="L6281" s="41" t="str">
        <f t="shared" si="296"/>
        <v>AA</v>
      </c>
      <c r="M6281" s="41" t="s">
        <v>489</v>
      </c>
      <c r="N6281" s="41" t="s">
        <v>415</v>
      </c>
      <c r="O6281" s="41" t="s">
        <v>70</v>
      </c>
    </row>
    <row r="6282" spans="1:15">
      <c r="A6282" s="42">
        <v>40207</v>
      </c>
      <c r="B6282" s="42">
        <v>51164</v>
      </c>
      <c r="C6282" s="130">
        <v>360</v>
      </c>
      <c r="D6282" s="43">
        <v>8.5600000000000009E-2</v>
      </c>
      <c r="E6282" s="43">
        <v>7.9100000000000004E-2</v>
      </c>
      <c r="F6282" s="44">
        <v>150000</v>
      </c>
      <c r="G6282" s="44">
        <v>150000</v>
      </c>
      <c r="H6282" s="44">
        <v>95502.58</v>
      </c>
      <c r="I6282" s="44">
        <v>107909</v>
      </c>
      <c r="J6282" s="68">
        <f t="shared" si="294"/>
        <v>0.63668386666666665</v>
      </c>
      <c r="K6282" s="43">
        <f t="shared" si="295"/>
        <v>0.71939333333333333</v>
      </c>
      <c r="L6282" s="41" t="str">
        <f t="shared" si="296"/>
        <v>AA</v>
      </c>
      <c r="M6282" s="41" t="s">
        <v>980</v>
      </c>
      <c r="N6282" s="41" t="s">
        <v>416</v>
      </c>
      <c r="O6282" s="41" t="s">
        <v>70</v>
      </c>
    </row>
    <row r="6283" spans="1:15">
      <c r="A6283" s="38">
        <v>40408</v>
      </c>
      <c r="B6283" s="38">
        <v>49539</v>
      </c>
      <c r="C6283" s="131">
        <v>300</v>
      </c>
      <c r="D6283" s="39">
        <v>8.5600000000000009E-2</v>
      </c>
      <c r="E6283" s="39">
        <v>7.9100000000000004E-2</v>
      </c>
      <c r="F6283" s="40">
        <v>145000</v>
      </c>
      <c r="G6283" s="40">
        <v>145000</v>
      </c>
      <c r="H6283" s="40">
        <v>93404.69</v>
      </c>
      <c r="I6283" s="40">
        <v>104314.61</v>
      </c>
      <c r="J6283" s="67">
        <f t="shared" si="294"/>
        <v>0.64417027586206899</v>
      </c>
      <c r="K6283" s="39">
        <f t="shared" si="295"/>
        <v>0.71941110344827586</v>
      </c>
      <c r="L6283" s="2" t="str">
        <f t="shared" si="296"/>
        <v>AA</v>
      </c>
      <c r="M6283" s="2" t="s">
        <v>564</v>
      </c>
      <c r="N6283" s="2" t="s">
        <v>417</v>
      </c>
      <c r="O6283" s="2" t="s">
        <v>70</v>
      </c>
    </row>
    <row r="6284" spans="1:15">
      <c r="A6284" s="38">
        <v>40420</v>
      </c>
      <c r="B6284" s="38">
        <v>51378</v>
      </c>
      <c r="C6284" s="131">
        <v>360</v>
      </c>
      <c r="D6284" s="39">
        <v>8.5600000000000009E-2</v>
      </c>
      <c r="E6284" s="39">
        <v>7.9100000000000004E-2</v>
      </c>
      <c r="F6284" s="40">
        <v>121800</v>
      </c>
      <c r="G6284" s="40">
        <v>121800</v>
      </c>
      <c r="H6284" s="40">
        <v>73888.52</v>
      </c>
      <c r="I6284" s="40">
        <v>87640.8</v>
      </c>
      <c r="J6284" s="67">
        <f t="shared" si="294"/>
        <v>0.60663809523809531</v>
      </c>
      <c r="K6284" s="39">
        <f t="shared" si="295"/>
        <v>0.71954679802955668</v>
      </c>
      <c r="L6284" s="2" t="str">
        <f t="shared" si="296"/>
        <v>AA</v>
      </c>
      <c r="M6284" s="2" t="s">
        <v>509</v>
      </c>
      <c r="N6284" s="2" t="s">
        <v>430</v>
      </c>
      <c r="O6284" s="2" t="s">
        <v>70</v>
      </c>
    </row>
    <row r="6285" spans="1:15">
      <c r="A6285" s="42">
        <v>40847</v>
      </c>
      <c r="B6285" s="42">
        <v>48152</v>
      </c>
      <c r="C6285" s="130">
        <v>240</v>
      </c>
      <c r="D6285" s="43">
        <v>8.5600000000000009E-2</v>
      </c>
      <c r="E6285" s="43">
        <v>8.09E-2</v>
      </c>
      <c r="F6285" s="44">
        <v>128000</v>
      </c>
      <c r="G6285" s="44">
        <v>128000</v>
      </c>
      <c r="H6285" s="44">
        <v>77992.2</v>
      </c>
      <c r="I6285" s="44">
        <v>92107.62</v>
      </c>
      <c r="J6285" s="68">
        <f t="shared" si="294"/>
        <v>0.60931406249999998</v>
      </c>
      <c r="K6285" s="43">
        <f t="shared" si="295"/>
        <v>0.71959078124999998</v>
      </c>
      <c r="L6285" s="41" t="str">
        <f t="shared" si="296"/>
        <v>AA</v>
      </c>
      <c r="M6285" s="41" t="s">
        <v>451</v>
      </c>
      <c r="N6285" s="41" t="s">
        <v>419</v>
      </c>
      <c r="O6285" s="41" t="s">
        <v>70</v>
      </c>
    </row>
    <row r="6286" spans="1:15">
      <c r="A6286" s="38">
        <v>40221</v>
      </c>
      <c r="B6286" s="38">
        <v>50111</v>
      </c>
      <c r="C6286" s="131">
        <v>325</v>
      </c>
      <c r="D6286" s="39">
        <v>8.5600000000000009E-2</v>
      </c>
      <c r="E6286" s="39">
        <v>7.9100000000000004E-2</v>
      </c>
      <c r="F6286" s="40">
        <v>125000</v>
      </c>
      <c r="G6286" s="40">
        <v>125000</v>
      </c>
      <c r="H6286" s="40">
        <v>77554.179999999993</v>
      </c>
      <c r="I6286" s="40">
        <v>89960</v>
      </c>
      <c r="J6286" s="67">
        <f t="shared" si="294"/>
        <v>0.62043343999999989</v>
      </c>
      <c r="K6286" s="39">
        <f t="shared" si="295"/>
        <v>0.71967999999999999</v>
      </c>
      <c r="L6286" s="2" t="str">
        <f t="shared" si="296"/>
        <v>AA</v>
      </c>
      <c r="M6286" s="2" t="s">
        <v>1074</v>
      </c>
      <c r="N6286" s="2" t="s">
        <v>422</v>
      </c>
      <c r="O6286" s="2" t="s">
        <v>70</v>
      </c>
    </row>
    <row r="6287" spans="1:15">
      <c r="A6287" s="38">
        <v>40779</v>
      </c>
      <c r="B6287" s="38">
        <v>48084</v>
      </c>
      <c r="C6287" s="131">
        <v>240</v>
      </c>
      <c r="D6287" s="39">
        <v>8.5600000000000009E-2</v>
      </c>
      <c r="E6287" s="39">
        <v>7.9100000000000004E-2</v>
      </c>
      <c r="F6287" s="40">
        <v>132000</v>
      </c>
      <c r="G6287" s="40">
        <v>132000</v>
      </c>
      <c r="H6287" s="40">
        <v>79922.2</v>
      </c>
      <c r="I6287" s="40">
        <v>94999.99</v>
      </c>
      <c r="J6287" s="67">
        <f t="shared" si="294"/>
        <v>0.60547121212121213</v>
      </c>
      <c r="K6287" s="39">
        <f t="shared" si="295"/>
        <v>0.71969689393939396</v>
      </c>
      <c r="L6287" s="2" t="str">
        <f t="shared" si="296"/>
        <v>AA</v>
      </c>
      <c r="M6287" s="2" t="s">
        <v>500</v>
      </c>
      <c r="N6287" s="2" t="s">
        <v>419</v>
      </c>
      <c r="O6287" s="2" t="s">
        <v>70</v>
      </c>
    </row>
    <row r="6288" spans="1:15">
      <c r="A6288" s="38">
        <v>39920</v>
      </c>
      <c r="B6288" s="38">
        <v>50877</v>
      </c>
      <c r="C6288" s="131">
        <v>360</v>
      </c>
      <c r="D6288" s="39">
        <v>8.5600000000000009E-2</v>
      </c>
      <c r="E6288" s="39">
        <v>8.09E-2</v>
      </c>
      <c r="F6288" s="40">
        <v>180600</v>
      </c>
      <c r="G6288" s="40">
        <v>180600</v>
      </c>
      <c r="H6288" s="40">
        <v>43519.46</v>
      </c>
      <c r="I6288" s="40">
        <v>129999.99</v>
      </c>
      <c r="J6288" s="67">
        <f t="shared" si="294"/>
        <v>0.24097153931339976</v>
      </c>
      <c r="K6288" s="39">
        <f t="shared" si="295"/>
        <v>0.71982275747508306</v>
      </c>
      <c r="L6288" s="2" t="str">
        <f t="shared" si="296"/>
        <v>AA</v>
      </c>
      <c r="M6288" s="2" t="s">
        <v>769</v>
      </c>
      <c r="N6288" s="2" t="s">
        <v>440</v>
      </c>
      <c r="O6288" s="2" t="s">
        <v>70</v>
      </c>
    </row>
    <row r="6289" spans="1:15">
      <c r="A6289" s="38">
        <v>40837</v>
      </c>
      <c r="B6289" s="38">
        <v>48020</v>
      </c>
      <c r="C6289" s="131">
        <v>236</v>
      </c>
      <c r="D6289" s="39">
        <v>8.5600000000000009E-2</v>
      </c>
      <c r="E6289" s="39">
        <v>7.9100000000000004E-2</v>
      </c>
      <c r="F6289" s="40">
        <v>100000</v>
      </c>
      <c r="G6289" s="40">
        <v>100000</v>
      </c>
      <c r="H6289" s="40">
        <v>60795.1</v>
      </c>
      <c r="I6289" s="40">
        <v>71999.990000000005</v>
      </c>
      <c r="J6289" s="67">
        <f t="shared" si="294"/>
        <v>0.60795100000000002</v>
      </c>
      <c r="K6289" s="39">
        <f t="shared" si="295"/>
        <v>0.71999990000000003</v>
      </c>
      <c r="L6289" s="2" t="str">
        <f t="shared" si="296"/>
        <v>AA</v>
      </c>
      <c r="M6289" s="2" t="s">
        <v>98</v>
      </c>
      <c r="N6289" s="2" t="s">
        <v>416</v>
      </c>
      <c r="O6289" s="2" t="s">
        <v>70</v>
      </c>
    </row>
    <row r="6290" spans="1:15">
      <c r="A6290" s="38">
        <v>40709</v>
      </c>
      <c r="B6290" s="38">
        <v>43753</v>
      </c>
      <c r="C6290" s="131">
        <v>100</v>
      </c>
      <c r="D6290" s="39">
        <v>8.5600000000000009E-2</v>
      </c>
      <c r="E6290" s="39">
        <v>7.9100000000000004E-2</v>
      </c>
      <c r="F6290" s="40">
        <v>150000</v>
      </c>
      <c r="G6290" s="40">
        <v>150000</v>
      </c>
      <c r="H6290" s="40">
        <v>61984.13</v>
      </c>
      <c r="I6290" s="40">
        <v>107999.99</v>
      </c>
      <c r="J6290" s="67">
        <f t="shared" si="294"/>
        <v>0.41322753333333334</v>
      </c>
      <c r="K6290" s="39">
        <f t="shared" si="295"/>
        <v>0.71999993333333334</v>
      </c>
      <c r="L6290" s="2" t="str">
        <f t="shared" si="296"/>
        <v>AA</v>
      </c>
      <c r="M6290" s="2" t="s">
        <v>467</v>
      </c>
      <c r="N6290" s="2" t="s">
        <v>425</v>
      </c>
      <c r="O6290" s="2" t="s">
        <v>70</v>
      </c>
    </row>
    <row r="6291" spans="1:15">
      <c r="A6291" s="42">
        <v>40591</v>
      </c>
      <c r="B6291" s="42">
        <v>47743</v>
      </c>
      <c r="C6291" s="130">
        <v>235</v>
      </c>
      <c r="D6291" s="43">
        <v>8.5600000000000009E-2</v>
      </c>
      <c r="E6291" s="43">
        <v>7.9100000000000004E-2</v>
      </c>
      <c r="F6291" s="44">
        <v>150000</v>
      </c>
      <c r="G6291" s="44">
        <v>150000</v>
      </c>
      <c r="H6291" s="44">
        <v>86349.54</v>
      </c>
      <c r="I6291" s="44">
        <v>107999.99</v>
      </c>
      <c r="J6291" s="68">
        <f t="shared" si="294"/>
        <v>0.57566359999999994</v>
      </c>
      <c r="K6291" s="43">
        <f t="shared" si="295"/>
        <v>0.71999993333333334</v>
      </c>
      <c r="L6291" s="41" t="str">
        <f t="shared" si="296"/>
        <v>AA</v>
      </c>
      <c r="M6291" s="41" t="s">
        <v>471</v>
      </c>
      <c r="N6291" s="41" t="s">
        <v>424</v>
      </c>
      <c r="O6291" s="41" t="s">
        <v>70</v>
      </c>
    </row>
    <row r="6292" spans="1:15">
      <c r="A6292" s="42">
        <v>40368</v>
      </c>
      <c r="B6292" s="42">
        <v>48800</v>
      </c>
      <c r="C6292" s="130">
        <v>277</v>
      </c>
      <c r="D6292" s="43">
        <v>8.5600000000000009E-2</v>
      </c>
      <c r="E6292" s="43">
        <v>8.5600000000000009E-2</v>
      </c>
      <c r="F6292" s="44">
        <v>138860</v>
      </c>
      <c r="G6292" s="44">
        <v>138860</v>
      </c>
      <c r="H6292" s="44">
        <v>82781.16</v>
      </c>
      <c r="I6292" s="44">
        <v>99999.99</v>
      </c>
      <c r="J6292" s="68">
        <f t="shared" si="294"/>
        <v>0.59614835085697826</v>
      </c>
      <c r="K6292" s="43">
        <f t="shared" si="295"/>
        <v>0.72014971914158143</v>
      </c>
      <c r="L6292" s="41" t="str">
        <f t="shared" si="296"/>
        <v>AA</v>
      </c>
      <c r="M6292" s="41" t="s">
        <v>549</v>
      </c>
      <c r="N6292" s="41" t="s">
        <v>427</v>
      </c>
      <c r="O6292" s="41" t="s">
        <v>70</v>
      </c>
    </row>
    <row r="6293" spans="1:15">
      <c r="A6293" s="38">
        <v>40057</v>
      </c>
      <c r="B6293" s="38">
        <v>51014</v>
      </c>
      <c r="C6293" s="131">
        <v>360</v>
      </c>
      <c r="D6293" s="39">
        <v>8.5600000000000009E-2</v>
      </c>
      <c r="E6293" s="39">
        <v>8.09E-2</v>
      </c>
      <c r="F6293" s="40">
        <v>143000</v>
      </c>
      <c r="G6293" s="40">
        <v>143000</v>
      </c>
      <c r="H6293" s="40">
        <v>87339.93</v>
      </c>
      <c r="I6293" s="40">
        <v>102999.99</v>
      </c>
      <c r="J6293" s="67">
        <f t="shared" si="294"/>
        <v>0.61076874125874125</v>
      </c>
      <c r="K6293" s="39">
        <f t="shared" si="295"/>
        <v>0.72027965034965036</v>
      </c>
      <c r="L6293" s="2" t="str">
        <f t="shared" si="296"/>
        <v>AA</v>
      </c>
      <c r="M6293" s="2" t="s">
        <v>471</v>
      </c>
      <c r="N6293" s="2" t="s">
        <v>424</v>
      </c>
      <c r="O6293" s="2" t="s">
        <v>70</v>
      </c>
    </row>
    <row r="6294" spans="1:15">
      <c r="A6294" s="42">
        <v>40564</v>
      </c>
      <c r="B6294" s="42">
        <v>43729</v>
      </c>
      <c r="C6294" s="130">
        <v>104</v>
      </c>
      <c r="D6294" s="43">
        <v>8.5600000000000009E-2</v>
      </c>
      <c r="E6294" s="43">
        <v>7.9100000000000004E-2</v>
      </c>
      <c r="F6294" s="44">
        <v>118000</v>
      </c>
      <c r="G6294" s="44">
        <v>118000</v>
      </c>
      <c r="H6294" s="44">
        <v>45876.58</v>
      </c>
      <c r="I6294" s="44">
        <v>84999.99</v>
      </c>
      <c r="J6294" s="68">
        <f t="shared" si="294"/>
        <v>0.38878457627118646</v>
      </c>
      <c r="K6294" s="43">
        <f t="shared" si="295"/>
        <v>0.7203388983050848</v>
      </c>
      <c r="L6294" s="41" t="str">
        <f t="shared" si="296"/>
        <v>AA</v>
      </c>
      <c r="M6294" s="41" t="s">
        <v>505</v>
      </c>
      <c r="N6294" s="41" t="s">
        <v>424</v>
      </c>
      <c r="O6294" s="41" t="s">
        <v>70</v>
      </c>
    </row>
    <row r="6295" spans="1:15">
      <c r="A6295" s="42">
        <v>40275</v>
      </c>
      <c r="B6295" s="42">
        <v>49406</v>
      </c>
      <c r="C6295" s="130">
        <v>300</v>
      </c>
      <c r="D6295" s="43">
        <v>8.5600000000000009E-2</v>
      </c>
      <c r="E6295" s="43">
        <v>7.9100000000000004E-2</v>
      </c>
      <c r="F6295" s="44">
        <v>111000</v>
      </c>
      <c r="G6295" s="44">
        <v>111000</v>
      </c>
      <c r="H6295" s="44">
        <v>31775.03</v>
      </c>
      <c r="I6295" s="44">
        <v>79999.990000000005</v>
      </c>
      <c r="J6295" s="68">
        <f t="shared" si="294"/>
        <v>0.2862615315315315</v>
      </c>
      <c r="K6295" s="43">
        <f t="shared" si="295"/>
        <v>0.72072063063063063</v>
      </c>
      <c r="L6295" s="41" t="str">
        <f t="shared" si="296"/>
        <v>AA</v>
      </c>
      <c r="M6295" s="41" t="s">
        <v>457</v>
      </c>
      <c r="N6295" s="41" t="s">
        <v>419</v>
      </c>
      <c r="O6295" s="41" t="s">
        <v>70</v>
      </c>
    </row>
    <row r="6296" spans="1:15">
      <c r="A6296" s="38">
        <v>40123</v>
      </c>
      <c r="B6296" s="38">
        <v>47428</v>
      </c>
      <c r="C6296" s="131">
        <v>240</v>
      </c>
      <c r="D6296" s="39">
        <v>8.5600000000000009E-2</v>
      </c>
      <c r="E6296" s="39">
        <v>7.9100000000000004E-2</v>
      </c>
      <c r="F6296" s="40">
        <v>130000</v>
      </c>
      <c r="G6296" s="40">
        <v>130000</v>
      </c>
      <c r="H6296" s="40">
        <v>71621.679999999993</v>
      </c>
      <c r="I6296" s="40">
        <v>93697.77</v>
      </c>
      <c r="J6296" s="67">
        <f t="shared" si="294"/>
        <v>0.55093599999999998</v>
      </c>
      <c r="K6296" s="39">
        <f t="shared" si="295"/>
        <v>0.72075207692307697</v>
      </c>
      <c r="L6296" s="2" t="str">
        <f t="shared" si="296"/>
        <v>AA</v>
      </c>
      <c r="M6296" s="2" t="s">
        <v>475</v>
      </c>
      <c r="N6296" s="2" t="s">
        <v>427</v>
      </c>
      <c r="O6296" s="2" t="s">
        <v>70</v>
      </c>
    </row>
    <row r="6297" spans="1:15">
      <c r="A6297" s="42">
        <v>40679</v>
      </c>
      <c r="B6297" s="42">
        <v>47803</v>
      </c>
      <c r="C6297" s="130">
        <v>234</v>
      </c>
      <c r="D6297" s="43">
        <v>8.5600000000000009E-2</v>
      </c>
      <c r="E6297" s="43">
        <v>7.9100000000000004E-2</v>
      </c>
      <c r="F6297" s="44">
        <v>134500</v>
      </c>
      <c r="G6297" s="44">
        <v>134500</v>
      </c>
      <c r="H6297" s="44">
        <v>78212.039999999994</v>
      </c>
      <c r="I6297" s="44">
        <v>96999.99</v>
      </c>
      <c r="J6297" s="68">
        <f t="shared" si="294"/>
        <v>0.58150215613382894</v>
      </c>
      <c r="K6297" s="43">
        <f t="shared" si="295"/>
        <v>0.72118951672862452</v>
      </c>
      <c r="L6297" s="41" t="str">
        <f t="shared" si="296"/>
        <v>AA</v>
      </c>
      <c r="M6297" s="41" t="s">
        <v>465</v>
      </c>
      <c r="N6297" s="41" t="s">
        <v>417</v>
      </c>
      <c r="O6297" s="41" t="s">
        <v>70</v>
      </c>
    </row>
    <row r="6298" spans="1:15">
      <c r="A6298" s="42">
        <v>40039</v>
      </c>
      <c r="B6298" s="42">
        <v>50996</v>
      </c>
      <c r="C6298" s="130">
        <v>360</v>
      </c>
      <c r="D6298" s="43">
        <v>8.5600000000000009E-2</v>
      </c>
      <c r="E6298" s="43">
        <v>7.9100000000000004E-2</v>
      </c>
      <c r="F6298" s="44">
        <v>125561.56</v>
      </c>
      <c r="G6298" s="44">
        <v>125561.56</v>
      </c>
      <c r="H6298" s="44">
        <v>78572.639999999999</v>
      </c>
      <c r="I6298" s="44">
        <v>90561.56</v>
      </c>
      <c r="J6298" s="68">
        <f t="shared" si="294"/>
        <v>0.62576986141299928</v>
      </c>
      <c r="K6298" s="43">
        <f t="shared" si="295"/>
        <v>0.72125226860832248</v>
      </c>
      <c r="L6298" s="41" t="str">
        <f t="shared" si="296"/>
        <v>AA</v>
      </c>
      <c r="M6298" s="41" t="s">
        <v>506</v>
      </c>
      <c r="N6298" s="41" t="s">
        <v>417</v>
      </c>
      <c r="O6298" s="41" t="s">
        <v>70</v>
      </c>
    </row>
    <row r="6299" spans="1:15">
      <c r="A6299" s="42">
        <v>40808</v>
      </c>
      <c r="B6299" s="42">
        <v>51766</v>
      </c>
      <c r="C6299" s="130">
        <v>360</v>
      </c>
      <c r="D6299" s="43">
        <v>8.5600000000000009E-2</v>
      </c>
      <c r="E6299" s="43">
        <v>7.9100000000000004E-2</v>
      </c>
      <c r="F6299" s="44">
        <v>122000</v>
      </c>
      <c r="G6299" s="44">
        <v>122000</v>
      </c>
      <c r="H6299" s="44">
        <v>82133.33</v>
      </c>
      <c r="I6299" s="44">
        <v>88000</v>
      </c>
      <c r="J6299" s="68">
        <f t="shared" si="294"/>
        <v>0.67322401639344265</v>
      </c>
      <c r="K6299" s="43">
        <f t="shared" si="295"/>
        <v>0.72131147540983609</v>
      </c>
      <c r="L6299" s="41" t="str">
        <f t="shared" si="296"/>
        <v>A</v>
      </c>
      <c r="M6299" s="41" t="s">
        <v>1096</v>
      </c>
      <c r="N6299" s="41" t="s">
        <v>428</v>
      </c>
      <c r="O6299" s="41" t="s">
        <v>70</v>
      </c>
    </row>
    <row r="6300" spans="1:15">
      <c r="A6300" s="38">
        <v>40267</v>
      </c>
      <c r="B6300" s="38">
        <v>49398</v>
      </c>
      <c r="C6300" s="131">
        <v>300</v>
      </c>
      <c r="D6300" s="39">
        <v>8.5600000000000009E-2</v>
      </c>
      <c r="E6300" s="39">
        <v>7.9100000000000004E-2</v>
      </c>
      <c r="F6300" s="40">
        <v>102000</v>
      </c>
      <c r="G6300" s="40">
        <v>102000</v>
      </c>
      <c r="H6300" s="40">
        <v>67477.240000000005</v>
      </c>
      <c r="I6300" s="40">
        <v>73577.210000000006</v>
      </c>
      <c r="J6300" s="67">
        <f t="shared" si="294"/>
        <v>0.66154156862745106</v>
      </c>
      <c r="K6300" s="39">
        <f t="shared" si="295"/>
        <v>0.72134519607843139</v>
      </c>
      <c r="L6300" s="2" t="str">
        <f t="shared" si="296"/>
        <v>A</v>
      </c>
      <c r="M6300" s="2" t="s">
        <v>454</v>
      </c>
      <c r="N6300" s="2" t="s">
        <v>416</v>
      </c>
      <c r="O6300" s="2" t="s">
        <v>70</v>
      </c>
    </row>
    <row r="6301" spans="1:15">
      <c r="A6301" s="38">
        <v>40854</v>
      </c>
      <c r="B6301" s="38">
        <v>51812</v>
      </c>
      <c r="C6301" s="131">
        <v>360</v>
      </c>
      <c r="D6301" s="39">
        <v>8.5600000000000009E-2</v>
      </c>
      <c r="E6301" s="39">
        <v>7.9100000000000004E-2</v>
      </c>
      <c r="F6301" s="40">
        <v>140000</v>
      </c>
      <c r="G6301" s="40">
        <v>140000</v>
      </c>
      <c r="H6301" s="40">
        <v>91662</v>
      </c>
      <c r="I6301" s="40">
        <v>100999.99</v>
      </c>
      <c r="J6301" s="67">
        <f t="shared" si="294"/>
        <v>0.65472857142857144</v>
      </c>
      <c r="K6301" s="39">
        <f t="shared" si="295"/>
        <v>0.72142850000000003</v>
      </c>
      <c r="L6301" s="2" t="str">
        <f t="shared" si="296"/>
        <v>A</v>
      </c>
      <c r="M6301" s="2" t="s">
        <v>505</v>
      </c>
      <c r="N6301" s="2" t="s">
        <v>424</v>
      </c>
      <c r="O6301" s="2" t="s">
        <v>70</v>
      </c>
    </row>
    <row r="6302" spans="1:15">
      <c r="A6302" s="42">
        <v>39990</v>
      </c>
      <c r="B6302" s="42">
        <v>44434</v>
      </c>
      <c r="C6302" s="130">
        <v>146</v>
      </c>
      <c r="D6302" s="43">
        <v>8.5600000000000009E-2</v>
      </c>
      <c r="E6302" s="43">
        <v>7.9100000000000004E-2</v>
      </c>
      <c r="F6302" s="44">
        <v>125500</v>
      </c>
      <c r="G6302" s="44">
        <v>125500</v>
      </c>
      <c r="H6302" s="44">
        <v>67599.06</v>
      </c>
      <c r="I6302" s="44">
        <v>90579.74</v>
      </c>
      <c r="J6302" s="68">
        <f t="shared" si="294"/>
        <v>0.53863792828685253</v>
      </c>
      <c r="K6302" s="43">
        <f t="shared" si="295"/>
        <v>0.72175091633466137</v>
      </c>
      <c r="L6302" s="41" t="str">
        <f t="shared" si="296"/>
        <v>AA</v>
      </c>
      <c r="M6302" s="41" t="s">
        <v>565</v>
      </c>
      <c r="N6302" s="41" t="s">
        <v>432</v>
      </c>
      <c r="O6302" s="41" t="s">
        <v>70</v>
      </c>
    </row>
    <row r="6303" spans="1:15">
      <c r="A6303" s="38">
        <v>40830</v>
      </c>
      <c r="B6303" s="38">
        <v>51788</v>
      </c>
      <c r="C6303" s="131">
        <v>360</v>
      </c>
      <c r="D6303" s="39">
        <v>8.5600000000000009E-2</v>
      </c>
      <c r="E6303" s="39">
        <v>7.9100000000000004E-2</v>
      </c>
      <c r="F6303" s="40">
        <v>98500</v>
      </c>
      <c r="G6303" s="40">
        <v>98500</v>
      </c>
      <c r="H6303" s="40">
        <v>65361.61</v>
      </c>
      <c r="I6303" s="40">
        <v>71100</v>
      </c>
      <c r="J6303" s="67">
        <f t="shared" si="294"/>
        <v>0.66356964467005075</v>
      </c>
      <c r="K6303" s="39">
        <f t="shared" si="295"/>
        <v>0.7218274111675127</v>
      </c>
      <c r="L6303" s="2" t="str">
        <f t="shared" si="296"/>
        <v>A</v>
      </c>
      <c r="M6303" s="2" t="s">
        <v>785</v>
      </c>
      <c r="N6303" s="2" t="s">
        <v>423</v>
      </c>
      <c r="O6303" s="2" t="s">
        <v>70</v>
      </c>
    </row>
    <row r="6304" spans="1:15">
      <c r="A6304" s="42">
        <v>40518</v>
      </c>
      <c r="B6304" s="42">
        <v>51476</v>
      </c>
      <c r="C6304" s="130">
        <v>360</v>
      </c>
      <c r="D6304" s="43">
        <v>8.5600000000000009E-2</v>
      </c>
      <c r="E6304" s="43">
        <v>7.9100000000000004E-2</v>
      </c>
      <c r="F6304" s="44">
        <v>138500</v>
      </c>
      <c r="G6304" s="44">
        <v>138500</v>
      </c>
      <c r="H6304" s="44">
        <v>88685.25</v>
      </c>
      <c r="I6304" s="44">
        <v>99999.99</v>
      </c>
      <c r="J6304" s="68">
        <f t="shared" si="294"/>
        <v>0.6403267148014441</v>
      </c>
      <c r="K6304" s="43">
        <f t="shared" si="295"/>
        <v>0.72202158844765352</v>
      </c>
      <c r="L6304" s="41" t="str">
        <f t="shared" si="296"/>
        <v>AA</v>
      </c>
      <c r="M6304" s="41" t="s">
        <v>1099</v>
      </c>
      <c r="N6304" s="41" t="s">
        <v>416</v>
      </c>
      <c r="O6304" s="41" t="s">
        <v>70</v>
      </c>
    </row>
    <row r="6305" spans="1:15">
      <c r="A6305" s="42">
        <v>40443</v>
      </c>
      <c r="B6305" s="42">
        <v>49331</v>
      </c>
      <c r="C6305" s="130">
        <v>292</v>
      </c>
      <c r="D6305" s="43">
        <v>8.5600000000000009E-2</v>
      </c>
      <c r="E6305" s="43">
        <v>7.9100000000000004E-2</v>
      </c>
      <c r="F6305" s="44">
        <v>123000</v>
      </c>
      <c r="G6305" s="44">
        <v>123000</v>
      </c>
      <c r="H6305" s="44">
        <v>80039.59</v>
      </c>
      <c r="I6305" s="44">
        <v>88816.47</v>
      </c>
      <c r="J6305" s="68">
        <f t="shared" si="294"/>
        <v>0.65072837398373984</v>
      </c>
      <c r="K6305" s="43">
        <f t="shared" si="295"/>
        <v>0.72208512195121954</v>
      </c>
      <c r="L6305" s="41" t="str">
        <f t="shared" si="296"/>
        <v>A</v>
      </c>
      <c r="M6305" s="41" t="s">
        <v>457</v>
      </c>
      <c r="N6305" s="41" t="s">
        <v>419</v>
      </c>
      <c r="O6305" s="41" t="s">
        <v>70</v>
      </c>
    </row>
    <row r="6306" spans="1:15">
      <c r="A6306" s="42">
        <v>40815</v>
      </c>
      <c r="B6306" s="42">
        <v>51773</v>
      </c>
      <c r="C6306" s="130">
        <v>360</v>
      </c>
      <c r="D6306" s="43">
        <v>8.5600000000000009E-2</v>
      </c>
      <c r="E6306" s="43">
        <v>7.9100000000000004E-2</v>
      </c>
      <c r="F6306" s="44">
        <v>150000</v>
      </c>
      <c r="G6306" s="44">
        <v>150000</v>
      </c>
      <c r="H6306" s="44">
        <v>97791.98</v>
      </c>
      <c r="I6306" s="44">
        <v>108368.93</v>
      </c>
      <c r="J6306" s="68">
        <f t="shared" si="294"/>
        <v>0.6519465333333333</v>
      </c>
      <c r="K6306" s="43">
        <f t="shared" si="295"/>
        <v>0.72245953333333324</v>
      </c>
      <c r="L6306" s="41" t="str">
        <f t="shared" si="296"/>
        <v>A</v>
      </c>
      <c r="M6306" s="41" t="s">
        <v>453</v>
      </c>
      <c r="N6306" s="41" t="s">
        <v>418</v>
      </c>
      <c r="O6306" s="41" t="s">
        <v>70</v>
      </c>
    </row>
    <row r="6307" spans="1:15">
      <c r="A6307" s="38">
        <v>40030</v>
      </c>
      <c r="B6307" s="38">
        <v>50987</v>
      </c>
      <c r="C6307" s="131">
        <v>360</v>
      </c>
      <c r="D6307" s="39">
        <v>8.5600000000000009E-2</v>
      </c>
      <c r="E6307" s="39">
        <v>8.09E-2</v>
      </c>
      <c r="F6307" s="40">
        <v>120000</v>
      </c>
      <c r="G6307" s="40">
        <v>120000</v>
      </c>
      <c r="H6307" s="40">
        <v>74322.31</v>
      </c>
      <c r="I6307" s="40">
        <v>86727.25</v>
      </c>
      <c r="J6307" s="67">
        <f t="shared" si="294"/>
        <v>0.61935258333333332</v>
      </c>
      <c r="K6307" s="39">
        <f t="shared" si="295"/>
        <v>0.72272708333333335</v>
      </c>
      <c r="L6307" s="2" t="str">
        <f t="shared" si="296"/>
        <v>AA</v>
      </c>
      <c r="M6307" s="2" t="s">
        <v>1343</v>
      </c>
      <c r="N6307" s="2" t="s">
        <v>427</v>
      </c>
      <c r="O6307" s="2" t="s">
        <v>70</v>
      </c>
    </row>
    <row r="6308" spans="1:15">
      <c r="A6308" s="42">
        <v>40144</v>
      </c>
      <c r="B6308" s="42">
        <v>47449</v>
      </c>
      <c r="C6308" s="130">
        <v>240</v>
      </c>
      <c r="D6308" s="43">
        <v>8.5600000000000009E-2</v>
      </c>
      <c r="E6308" s="43">
        <v>7.9100000000000004E-2</v>
      </c>
      <c r="F6308" s="44">
        <v>132000</v>
      </c>
      <c r="G6308" s="44">
        <v>132000</v>
      </c>
      <c r="H6308" s="44">
        <v>85435.64</v>
      </c>
      <c r="I6308" s="44">
        <v>95515.44</v>
      </c>
      <c r="J6308" s="68">
        <f t="shared" si="294"/>
        <v>0.64723969696969696</v>
      </c>
      <c r="K6308" s="43">
        <f t="shared" si="295"/>
        <v>0.72360181818181823</v>
      </c>
      <c r="L6308" s="41" t="str">
        <f t="shared" si="296"/>
        <v>AA</v>
      </c>
      <c r="M6308" s="41" t="s">
        <v>496</v>
      </c>
      <c r="N6308" s="41" t="s">
        <v>417</v>
      </c>
      <c r="O6308" s="41" t="s">
        <v>70</v>
      </c>
    </row>
    <row r="6309" spans="1:15">
      <c r="A6309" s="38">
        <v>40039</v>
      </c>
      <c r="B6309" s="38">
        <v>47344</v>
      </c>
      <c r="C6309" s="131">
        <v>240</v>
      </c>
      <c r="D6309" s="39">
        <v>8.5600000000000009E-2</v>
      </c>
      <c r="E6309" s="39">
        <v>8.09E-2</v>
      </c>
      <c r="F6309" s="40">
        <v>105000</v>
      </c>
      <c r="G6309" s="40">
        <v>105000</v>
      </c>
      <c r="H6309" s="40">
        <v>57089.34</v>
      </c>
      <c r="I6309" s="40">
        <v>75999.990000000005</v>
      </c>
      <c r="J6309" s="67">
        <f t="shared" si="294"/>
        <v>0.54370799999999997</v>
      </c>
      <c r="K6309" s="39">
        <f t="shared" si="295"/>
        <v>0.7238094285714286</v>
      </c>
      <c r="L6309" s="2" t="str">
        <f t="shared" si="296"/>
        <v>AA</v>
      </c>
      <c r="M6309" s="2" t="s">
        <v>548</v>
      </c>
      <c r="N6309" s="2" t="s">
        <v>433</v>
      </c>
      <c r="O6309" s="2" t="s">
        <v>70</v>
      </c>
    </row>
    <row r="6310" spans="1:15">
      <c r="A6310" s="38">
        <v>40296</v>
      </c>
      <c r="B6310" s="38">
        <v>49427</v>
      </c>
      <c r="C6310" s="131">
        <v>300</v>
      </c>
      <c r="D6310" s="39">
        <v>8.5600000000000009E-2</v>
      </c>
      <c r="E6310" s="39">
        <v>7.9100000000000004E-2</v>
      </c>
      <c r="F6310" s="40">
        <v>129000</v>
      </c>
      <c r="G6310" s="40">
        <v>129000</v>
      </c>
      <c r="H6310" s="40">
        <v>52014.6</v>
      </c>
      <c r="I6310" s="40">
        <v>93397.26</v>
      </c>
      <c r="J6310" s="67">
        <f t="shared" si="294"/>
        <v>0.40321395348837208</v>
      </c>
      <c r="K6310" s="39">
        <f t="shared" si="295"/>
        <v>0.72400976744186041</v>
      </c>
      <c r="L6310" s="2" t="str">
        <f t="shared" si="296"/>
        <v>AA</v>
      </c>
      <c r="M6310" s="2" t="s">
        <v>497</v>
      </c>
      <c r="N6310" s="2" t="s">
        <v>417</v>
      </c>
      <c r="O6310" s="2" t="s">
        <v>70</v>
      </c>
    </row>
    <row r="6311" spans="1:15">
      <c r="A6311" s="42">
        <v>40359</v>
      </c>
      <c r="B6311" s="42">
        <v>49490</v>
      </c>
      <c r="C6311" s="130">
        <v>300</v>
      </c>
      <c r="D6311" s="43">
        <v>8.5600000000000009E-2</v>
      </c>
      <c r="E6311" s="43">
        <v>7.9100000000000004E-2</v>
      </c>
      <c r="F6311" s="44">
        <v>140000</v>
      </c>
      <c r="G6311" s="44">
        <v>140000</v>
      </c>
      <c r="H6311" s="44">
        <v>94952.01</v>
      </c>
      <c r="I6311" s="44">
        <v>101375.92</v>
      </c>
      <c r="J6311" s="68">
        <f t="shared" si="294"/>
        <v>0.67822864285714279</v>
      </c>
      <c r="K6311" s="43">
        <f t="shared" si="295"/>
        <v>0.72411371428571425</v>
      </c>
      <c r="L6311" s="41" t="str">
        <f t="shared" si="296"/>
        <v>A</v>
      </c>
      <c r="M6311" s="41" t="s">
        <v>649</v>
      </c>
      <c r="N6311" s="41" t="s">
        <v>417</v>
      </c>
      <c r="O6311" s="41" t="s">
        <v>70</v>
      </c>
    </row>
    <row r="6312" spans="1:15">
      <c r="A6312" s="42">
        <v>40323</v>
      </c>
      <c r="B6312" s="42">
        <v>51281</v>
      </c>
      <c r="C6312" s="130">
        <v>360</v>
      </c>
      <c r="D6312" s="43">
        <v>8.5600000000000009E-2</v>
      </c>
      <c r="E6312" s="43">
        <v>7.9100000000000004E-2</v>
      </c>
      <c r="F6312" s="44">
        <v>83500</v>
      </c>
      <c r="G6312" s="44">
        <v>83500</v>
      </c>
      <c r="H6312" s="44">
        <v>43025.09</v>
      </c>
      <c r="I6312" s="44">
        <v>60464</v>
      </c>
      <c r="J6312" s="68">
        <f t="shared" si="294"/>
        <v>0.51527053892215569</v>
      </c>
      <c r="K6312" s="43">
        <f t="shared" si="295"/>
        <v>0.72411976047904192</v>
      </c>
      <c r="L6312" s="41" t="str">
        <f t="shared" si="296"/>
        <v>AA</v>
      </c>
      <c r="M6312" s="41" t="s">
        <v>847</v>
      </c>
      <c r="N6312" s="41" t="s">
        <v>424</v>
      </c>
      <c r="O6312" s="41" t="s">
        <v>70</v>
      </c>
    </row>
    <row r="6313" spans="1:15">
      <c r="A6313" s="42">
        <v>40661</v>
      </c>
      <c r="B6313" s="42">
        <v>51619</v>
      </c>
      <c r="C6313" s="130">
        <v>360</v>
      </c>
      <c r="D6313" s="43">
        <v>8.5600000000000009E-2</v>
      </c>
      <c r="E6313" s="43">
        <v>7.4099999999999999E-2</v>
      </c>
      <c r="F6313" s="44">
        <v>145000</v>
      </c>
      <c r="G6313" s="44">
        <v>145000</v>
      </c>
      <c r="H6313" s="44">
        <v>77557.66</v>
      </c>
      <c r="I6313" s="44">
        <v>104999.99</v>
      </c>
      <c r="J6313" s="68">
        <f t="shared" si="294"/>
        <v>0.53488041379310347</v>
      </c>
      <c r="K6313" s="43">
        <f t="shared" si="295"/>
        <v>0.72413786206896558</v>
      </c>
      <c r="L6313" s="41" t="str">
        <f t="shared" si="296"/>
        <v>AA</v>
      </c>
      <c r="M6313" s="41" t="s">
        <v>527</v>
      </c>
      <c r="N6313" s="41" t="s">
        <v>419</v>
      </c>
      <c r="O6313" s="41" t="s">
        <v>70</v>
      </c>
    </row>
    <row r="6314" spans="1:15">
      <c r="A6314" s="42">
        <v>40455</v>
      </c>
      <c r="B6314" s="42">
        <v>47760</v>
      </c>
      <c r="C6314" s="130">
        <v>240</v>
      </c>
      <c r="D6314" s="43">
        <v>8.5600000000000009E-2</v>
      </c>
      <c r="E6314" s="43">
        <v>7.9100000000000004E-2</v>
      </c>
      <c r="F6314" s="44">
        <v>148000</v>
      </c>
      <c r="G6314" s="44">
        <v>148000</v>
      </c>
      <c r="H6314" s="44">
        <v>89680.43</v>
      </c>
      <c r="I6314" s="44">
        <v>107226.06</v>
      </c>
      <c r="J6314" s="68">
        <f t="shared" si="294"/>
        <v>0.60594885135135135</v>
      </c>
      <c r="K6314" s="43">
        <f t="shared" si="295"/>
        <v>0.72450040540540539</v>
      </c>
      <c r="L6314" s="41" t="str">
        <f t="shared" si="296"/>
        <v>AA</v>
      </c>
      <c r="M6314" s="41" t="s">
        <v>398</v>
      </c>
      <c r="N6314" s="41" t="s">
        <v>421</v>
      </c>
      <c r="O6314" s="41" t="s">
        <v>70</v>
      </c>
    </row>
    <row r="6315" spans="1:15">
      <c r="A6315" s="42">
        <v>40109</v>
      </c>
      <c r="B6315" s="42">
        <v>47414</v>
      </c>
      <c r="C6315" s="130">
        <v>240</v>
      </c>
      <c r="D6315" s="43">
        <v>8.5600000000000009E-2</v>
      </c>
      <c r="E6315" s="43">
        <v>7.9100000000000004E-2</v>
      </c>
      <c r="F6315" s="44">
        <v>138000</v>
      </c>
      <c r="G6315" s="44">
        <v>138000</v>
      </c>
      <c r="H6315" s="44">
        <v>75937.179999999993</v>
      </c>
      <c r="I6315" s="44">
        <v>99999.99</v>
      </c>
      <c r="J6315" s="68">
        <f t="shared" si="294"/>
        <v>0.55026942028985504</v>
      </c>
      <c r="K6315" s="43">
        <f t="shared" si="295"/>
        <v>0.72463760869565219</v>
      </c>
      <c r="L6315" s="41" t="str">
        <f t="shared" si="296"/>
        <v>AA</v>
      </c>
      <c r="M6315" s="41" t="s">
        <v>730</v>
      </c>
      <c r="N6315" s="41" t="s">
        <v>423</v>
      </c>
      <c r="O6315" s="41" t="s">
        <v>70</v>
      </c>
    </row>
    <row r="6316" spans="1:15">
      <c r="A6316" s="38">
        <v>40886</v>
      </c>
      <c r="B6316" s="38">
        <v>46700</v>
      </c>
      <c r="C6316" s="131">
        <v>191</v>
      </c>
      <c r="D6316" s="39">
        <v>8.5600000000000009E-2</v>
      </c>
      <c r="E6316" s="39">
        <v>7.9100000000000004E-2</v>
      </c>
      <c r="F6316" s="40">
        <v>138000</v>
      </c>
      <c r="G6316" s="40">
        <v>138000</v>
      </c>
      <c r="H6316" s="40">
        <v>78143.240000000005</v>
      </c>
      <c r="I6316" s="40">
        <v>100000</v>
      </c>
      <c r="J6316" s="67">
        <f t="shared" si="294"/>
        <v>0.56625536231884066</v>
      </c>
      <c r="K6316" s="39">
        <f t="shared" si="295"/>
        <v>0.72463768115942029</v>
      </c>
      <c r="L6316" s="2" t="str">
        <f t="shared" si="296"/>
        <v>AA</v>
      </c>
      <c r="M6316" s="2" t="s">
        <v>564</v>
      </c>
      <c r="N6316" s="2" t="s">
        <v>417</v>
      </c>
      <c r="O6316" s="2" t="s">
        <v>70</v>
      </c>
    </row>
    <row r="6317" spans="1:15">
      <c r="A6317" s="38">
        <v>40854</v>
      </c>
      <c r="B6317" s="38">
        <v>51812</v>
      </c>
      <c r="C6317" s="131">
        <v>360</v>
      </c>
      <c r="D6317" s="39">
        <v>8.5600000000000009E-2</v>
      </c>
      <c r="E6317" s="39">
        <v>7.9100000000000004E-2</v>
      </c>
      <c r="F6317" s="40">
        <v>149011</v>
      </c>
      <c r="G6317" s="40">
        <v>149011</v>
      </c>
      <c r="H6317" s="40">
        <v>92869.6</v>
      </c>
      <c r="I6317" s="40">
        <v>107999.99</v>
      </c>
      <c r="J6317" s="67">
        <f t="shared" si="294"/>
        <v>0.62323989504130572</v>
      </c>
      <c r="K6317" s="39">
        <f t="shared" si="295"/>
        <v>0.72477864050305019</v>
      </c>
      <c r="L6317" s="2" t="str">
        <f t="shared" si="296"/>
        <v>AA</v>
      </c>
      <c r="M6317" s="2" t="s">
        <v>739</v>
      </c>
      <c r="N6317" s="2" t="s">
        <v>422</v>
      </c>
      <c r="O6317" s="2" t="s">
        <v>70</v>
      </c>
    </row>
    <row r="6318" spans="1:15">
      <c r="A6318" s="38">
        <v>40175</v>
      </c>
      <c r="B6318" s="38">
        <v>47236</v>
      </c>
      <c r="C6318" s="131">
        <v>232</v>
      </c>
      <c r="D6318" s="39">
        <v>8.5600000000000009E-2</v>
      </c>
      <c r="E6318" s="39">
        <v>8.09E-2</v>
      </c>
      <c r="F6318" s="40">
        <v>149000</v>
      </c>
      <c r="G6318" s="40">
        <v>149000</v>
      </c>
      <c r="H6318" s="40">
        <v>81928.399999999994</v>
      </c>
      <c r="I6318" s="40">
        <v>107999.99</v>
      </c>
      <c r="J6318" s="67">
        <f t="shared" si="294"/>
        <v>0.5498550335570469</v>
      </c>
      <c r="K6318" s="39">
        <f t="shared" si="295"/>
        <v>0.72483214765100679</v>
      </c>
      <c r="L6318" s="2" t="str">
        <f t="shared" si="296"/>
        <v>AA</v>
      </c>
      <c r="M6318" s="2" t="s">
        <v>527</v>
      </c>
      <c r="N6318" s="2" t="s">
        <v>419</v>
      </c>
      <c r="O6318" s="2" t="s">
        <v>70</v>
      </c>
    </row>
    <row r="6319" spans="1:15">
      <c r="A6319" s="38">
        <v>40637</v>
      </c>
      <c r="B6319" s="38">
        <v>49769</v>
      </c>
      <c r="C6319" s="131">
        <v>300</v>
      </c>
      <c r="D6319" s="39">
        <v>8.5600000000000009E-2</v>
      </c>
      <c r="E6319" s="39">
        <v>7.9100000000000004E-2</v>
      </c>
      <c r="F6319" s="40">
        <v>120000</v>
      </c>
      <c r="G6319" s="40">
        <v>120000</v>
      </c>
      <c r="H6319" s="40">
        <v>75629.73</v>
      </c>
      <c r="I6319" s="40">
        <v>86999.99</v>
      </c>
      <c r="J6319" s="67">
        <f t="shared" si="294"/>
        <v>0.63024775</v>
      </c>
      <c r="K6319" s="39">
        <f t="shared" si="295"/>
        <v>0.72499991666666674</v>
      </c>
      <c r="L6319" s="2" t="str">
        <f t="shared" si="296"/>
        <v>AA</v>
      </c>
      <c r="M6319" s="2" t="s">
        <v>981</v>
      </c>
      <c r="N6319" s="2" t="s">
        <v>419</v>
      </c>
      <c r="O6319" s="2" t="s">
        <v>70</v>
      </c>
    </row>
    <row r="6320" spans="1:15">
      <c r="A6320" s="42">
        <v>39983</v>
      </c>
      <c r="B6320" s="42">
        <v>47288</v>
      </c>
      <c r="C6320" s="130">
        <v>240</v>
      </c>
      <c r="D6320" s="43">
        <v>8.5600000000000009E-2</v>
      </c>
      <c r="E6320" s="43">
        <v>7.9100000000000004E-2</v>
      </c>
      <c r="F6320" s="44">
        <v>147000</v>
      </c>
      <c r="G6320" s="44">
        <v>147000</v>
      </c>
      <c r="H6320" s="44">
        <v>87923.49</v>
      </c>
      <c r="I6320" s="44">
        <v>106626.46</v>
      </c>
      <c r="J6320" s="68">
        <f t="shared" si="294"/>
        <v>0.5981189795918368</v>
      </c>
      <c r="K6320" s="43">
        <f t="shared" si="295"/>
        <v>0.72535006802721091</v>
      </c>
      <c r="L6320" s="41" t="str">
        <f t="shared" si="296"/>
        <v>AA</v>
      </c>
      <c r="M6320" s="41" t="s">
        <v>746</v>
      </c>
      <c r="N6320" s="41" t="s">
        <v>417</v>
      </c>
      <c r="O6320" s="41" t="s">
        <v>70</v>
      </c>
    </row>
    <row r="6321" spans="1:15">
      <c r="A6321" s="38">
        <v>40757</v>
      </c>
      <c r="B6321" s="38">
        <v>51715</v>
      </c>
      <c r="C6321" s="131">
        <v>360</v>
      </c>
      <c r="D6321" s="39">
        <v>8.5600000000000009E-2</v>
      </c>
      <c r="E6321" s="39">
        <v>7.9100000000000004E-2</v>
      </c>
      <c r="F6321" s="40">
        <v>140600</v>
      </c>
      <c r="G6321" s="40">
        <v>140600</v>
      </c>
      <c r="H6321" s="40">
        <v>92037.440000000002</v>
      </c>
      <c r="I6321" s="40">
        <v>101999.99</v>
      </c>
      <c r="J6321" s="67">
        <f t="shared" si="294"/>
        <v>0.65460483641536271</v>
      </c>
      <c r="K6321" s="39">
        <f t="shared" si="295"/>
        <v>0.72546223328591752</v>
      </c>
      <c r="L6321" s="2" t="str">
        <f t="shared" si="296"/>
        <v>A</v>
      </c>
      <c r="M6321" s="2" t="s">
        <v>862</v>
      </c>
      <c r="N6321" s="2" t="s">
        <v>417</v>
      </c>
      <c r="O6321" s="2" t="s">
        <v>70</v>
      </c>
    </row>
    <row r="6322" spans="1:15">
      <c r="A6322" s="38">
        <v>40563</v>
      </c>
      <c r="B6322" s="38">
        <v>51521</v>
      </c>
      <c r="C6322" s="131">
        <v>360</v>
      </c>
      <c r="D6322" s="39">
        <v>8.5600000000000009E-2</v>
      </c>
      <c r="E6322" s="39">
        <v>7.9100000000000004E-2</v>
      </c>
      <c r="F6322" s="40">
        <v>100000</v>
      </c>
      <c r="G6322" s="40">
        <v>100000</v>
      </c>
      <c r="H6322" s="40">
        <v>64456.59</v>
      </c>
      <c r="I6322" s="40">
        <v>72573.98</v>
      </c>
      <c r="J6322" s="67">
        <f t="shared" si="294"/>
        <v>0.64456589999999991</v>
      </c>
      <c r="K6322" s="39">
        <f t="shared" si="295"/>
        <v>0.72573979999999993</v>
      </c>
      <c r="L6322" s="2" t="str">
        <f t="shared" si="296"/>
        <v>AA</v>
      </c>
      <c r="M6322" s="2" t="s">
        <v>567</v>
      </c>
      <c r="N6322" s="2" t="s">
        <v>417</v>
      </c>
      <c r="O6322" s="2" t="s">
        <v>70</v>
      </c>
    </row>
    <row r="6323" spans="1:15">
      <c r="A6323" s="42">
        <v>40864</v>
      </c>
      <c r="B6323" s="42">
        <v>48474</v>
      </c>
      <c r="C6323" s="130">
        <v>250</v>
      </c>
      <c r="D6323" s="43">
        <v>8.5600000000000009E-2</v>
      </c>
      <c r="E6323" s="43">
        <v>7.9100000000000004E-2</v>
      </c>
      <c r="F6323" s="44">
        <v>150000</v>
      </c>
      <c r="G6323" s="44">
        <v>150000</v>
      </c>
      <c r="H6323" s="44">
        <v>103463.79</v>
      </c>
      <c r="I6323" s="44">
        <v>108870.13</v>
      </c>
      <c r="J6323" s="68">
        <f t="shared" si="294"/>
        <v>0.6897586</v>
      </c>
      <c r="K6323" s="43">
        <f t="shared" si="295"/>
        <v>0.72580086666666666</v>
      </c>
      <c r="L6323" s="41" t="str">
        <f t="shared" si="296"/>
        <v>A</v>
      </c>
      <c r="M6323" s="41" t="s">
        <v>975</v>
      </c>
      <c r="N6323" s="41" t="s">
        <v>417</v>
      </c>
      <c r="O6323" s="41" t="s">
        <v>70</v>
      </c>
    </row>
    <row r="6324" spans="1:15">
      <c r="A6324" s="42">
        <v>40707</v>
      </c>
      <c r="B6324" s="42">
        <v>46551</v>
      </c>
      <c r="C6324" s="130">
        <v>192</v>
      </c>
      <c r="D6324" s="43">
        <v>8.5600000000000009E-2</v>
      </c>
      <c r="E6324" s="43">
        <v>7.9100000000000004E-2</v>
      </c>
      <c r="F6324" s="44">
        <v>68200</v>
      </c>
      <c r="G6324" s="44">
        <v>68200</v>
      </c>
      <c r="H6324" s="44">
        <v>39079.96</v>
      </c>
      <c r="I6324" s="44">
        <v>49499.99</v>
      </c>
      <c r="J6324" s="68">
        <f t="shared" si="294"/>
        <v>0.5730199413489736</v>
      </c>
      <c r="K6324" s="43">
        <f t="shared" si="295"/>
        <v>0.72580630498533716</v>
      </c>
      <c r="L6324" s="41" t="str">
        <f t="shared" si="296"/>
        <v>AA</v>
      </c>
      <c r="M6324" s="41" t="s">
        <v>475</v>
      </c>
      <c r="N6324" s="41" t="s">
        <v>427</v>
      </c>
      <c r="O6324" s="41" t="s">
        <v>70</v>
      </c>
    </row>
    <row r="6325" spans="1:15">
      <c r="A6325" s="38">
        <v>40851</v>
      </c>
      <c r="B6325" s="38">
        <v>51809</v>
      </c>
      <c r="C6325" s="131">
        <v>360</v>
      </c>
      <c r="D6325" s="39">
        <v>8.5600000000000009E-2</v>
      </c>
      <c r="E6325" s="39">
        <v>7.9100000000000004E-2</v>
      </c>
      <c r="F6325" s="40">
        <v>96426.07</v>
      </c>
      <c r="G6325" s="40">
        <v>96426.07</v>
      </c>
      <c r="H6325" s="40">
        <v>63502.81</v>
      </c>
      <c r="I6325" s="40">
        <v>69999.990000000005</v>
      </c>
      <c r="J6325" s="67">
        <f t="shared" si="294"/>
        <v>0.65856474291651623</v>
      </c>
      <c r="K6325" s="39">
        <f t="shared" si="295"/>
        <v>0.72594465376427764</v>
      </c>
      <c r="L6325" s="2" t="str">
        <f t="shared" si="296"/>
        <v>A</v>
      </c>
      <c r="M6325" s="2" t="s">
        <v>803</v>
      </c>
      <c r="N6325" s="2" t="s">
        <v>427</v>
      </c>
      <c r="O6325" s="2" t="s">
        <v>70</v>
      </c>
    </row>
    <row r="6326" spans="1:15">
      <c r="A6326" s="42">
        <v>40449</v>
      </c>
      <c r="B6326" s="42">
        <v>51407</v>
      </c>
      <c r="C6326" s="130">
        <v>360</v>
      </c>
      <c r="D6326" s="43">
        <v>8.5600000000000009E-2</v>
      </c>
      <c r="E6326" s="43">
        <v>7.9100000000000004E-2</v>
      </c>
      <c r="F6326" s="44">
        <v>115450</v>
      </c>
      <c r="G6326" s="44">
        <v>115450</v>
      </c>
      <c r="H6326" s="44">
        <v>73666.210000000006</v>
      </c>
      <c r="I6326" s="44">
        <v>83821.960000000006</v>
      </c>
      <c r="J6326" s="68">
        <f t="shared" si="294"/>
        <v>0.63807890861844963</v>
      </c>
      <c r="K6326" s="43">
        <f t="shared" si="295"/>
        <v>0.72604556084885241</v>
      </c>
      <c r="L6326" s="41" t="str">
        <f t="shared" si="296"/>
        <v>AA</v>
      </c>
      <c r="M6326" s="41" t="s">
        <v>481</v>
      </c>
      <c r="N6326" s="41" t="s">
        <v>417</v>
      </c>
      <c r="O6326" s="41" t="s">
        <v>70</v>
      </c>
    </row>
    <row r="6327" spans="1:15">
      <c r="A6327" s="38">
        <v>40325</v>
      </c>
      <c r="B6327" s="38">
        <v>51283</v>
      </c>
      <c r="C6327" s="131">
        <v>360</v>
      </c>
      <c r="D6327" s="39">
        <v>8.5600000000000009E-2</v>
      </c>
      <c r="E6327" s="39">
        <v>7.9100000000000004E-2</v>
      </c>
      <c r="F6327" s="40">
        <v>94000</v>
      </c>
      <c r="G6327" s="40">
        <v>94000</v>
      </c>
      <c r="H6327" s="40">
        <v>59460.3</v>
      </c>
      <c r="I6327" s="40">
        <v>68262.990000000005</v>
      </c>
      <c r="J6327" s="67">
        <f t="shared" si="294"/>
        <v>0.63255638297872341</v>
      </c>
      <c r="K6327" s="39">
        <f t="shared" si="295"/>
        <v>0.72620202127659583</v>
      </c>
      <c r="L6327" s="2" t="str">
        <f t="shared" si="296"/>
        <v>AA</v>
      </c>
      <c r="M6327" s="2" t="s">
        <v>770</v>
      </c>
      <c r="N6327" s="2" t="s">
        <v>424</v>
      </c>
      <c r="O6327" s="2" t="s">
        <v>70</v>
      </c>
    </row>
    <row r="6328" spans="1:15">
      <c r="A6328" s="42">
        <v>40676</v>
      </c>
      <c r="B6328" s="42">
        <v>47981</v>
      </c>
      <c r="C6328" s="130">
        <v>240</v>
      </c>
      <c r="D6328" s="43">
        <v>8.5600000000000009E-2</v>
      </c>
      <c r="E6328" s="43">
        <v>7.9100000000000004E-2</v>
      </c>
      <c r="F6328" s="44">
        <v>148000</v>
      </c>
      <c r="G6328" s="44">
        <v>148000</v>
      </c>
      <c r="H6328" s="44">
        <v>89544.7</v>
      </c>
      <c r="I6328" s="44">
        <v>107482.99</v>
      </c>
      <c r="J6328" s="68">
        <f t="shared" si="294"/>
        <v>0.60503175675675669</v>
      </c>
      <c r="K6328" s="43">
        <f t="shared" si="295"/>
        <v>0.72623641891891899</v>
      </c>
      <c r="L6328" s="41" t="str">
        <f t="shared" si="296"/>
        <v>AA</v>
      </c>
      <c r="M6328" s="41" t="s">
        <v>1311</v>
      </c>
      <c r="N6328" s="41" t="s">
        <v>422</v>
      </c>
      <c r="O6328" s="41" t="s">
        <v>70</v>
      </c>
    </row>
    <row r="6329" spans="1:15">
      <c r="A6329" s="38">
        <v>40177</v>
      </c>
      <c r="B6329" s="38">
        <v>51134</v>
      </c>
      <c r="C6329" s="131">
        <v>360</v>
      </c>
      <c r="D6329" s="39">
        <v>8.5600000000000009E-2</v>
      </c>
      <c r="E6329" s="39">
        <v>7.9100000000000004E-2</v>
      </c>
      <c r="F6329" s="40">
        <v>88010</v>
      </c>
      <c r="G6329" s="40">
        <v>88010</v>
      </c>
      <c r="H6329" s="40">
        <v>55025.75</v>
      </c>
      <c r="I6329" s="40">
        <v>63935.199999999997</v>
      </c>
      <c r="J6329" s="67">
        <f t="shared" si="294"/>
        <v>0.62522156573116694</v>
      </c>
      <c r="K6329" s="39">
        <f t="shared" si="295"/>
        <v>0.72645381206681059</v>
      </c>
      <c r="L6329" s="2" t="str">
        <f t="shared" si="296"/>
        <v>AA</v>
      </c>
      <c r="M6329" s="2" t="s">
        <v>641</v>
      </c>
      <c r="N6329" s="2" t="s">
        <v>416</v>
      </c>
      <c r="O6329" s="2" t="s">
        <v>70</v>
      </c>
    </row>
    <row r="6330" spans="1:15">
      <c r="A6330" s="38">
        <v>40277</v>
      </c>
      <c r="B6330" s="38">
        <v>47247</v>
      </c>
      <c r="C6330" s="131">
        <v>229</v>
      </c>
      <c r="D6330" s="39">
        <v>8.5600000000000009E-2</v>
      </c>
      <c r="E6330" s="39">
        <v>7.9100000000000004E-2</v>
      </c>
      <c r="F6330" s="40">
        <v>150000</v>
      </c>
      <c r="G6330" s="40">
        <v>150000</v>
      </c>
      <c r="H6330" s="40">
        <v>82026.27</v>
      </c>
      <c r="I6330" s="40">
        <v>108974.46</v>
      </c>
      <c r="J6330" s="67">
        <f t="shared" si="294"/>
        <v>0.54684180000000004</v>
      </c>
      <c r="K6330" s="39">
        <f t="shared" si="295"/>
        <v>0.72649640000000004</v>
      </c>
      <c r="L6330" s="2" t="str">
        <f t="shared" si="296"/>
        <v>AA</v>
      </c>
      <c r="M6330" s="2" t="s">
        <v>454</v>
      </c>
      <c r="N6330" s="2" t="s">
        <v>416</v>
      </c>
      <c r="O6330" s="2" t="s">
        <v>70</v>
      </c>
    </row>
    <row r="6331" spans="1:15">
      <c r="A6331" s="42">
        <v>40007</v>
      </c>
      <c r="B6331" s="42">
        <v>46035</v>
      </c>
      <c r="C6331" s="130">
        <v>198</v>
      </c>
      <c r="D6331" s="43">
        <v>8.5600000000000009E-2</v>
      </c>
      <c r="E6331" s="43">
        <v>7.9100000000000004E-2</v>
      </c>
      <c r="F6331" s="44">
        <v>130000</v>
      </c>
      <c r="G6331" s="44">
        <v>130000</v>
      </c>
      <c r="H6331" s="44">
        <v>63385.2</v>
      </c>
      <c r="I6331" s="44">
        <v>94456.11</v>
      </c>
      <c r="J6331" s="68">
        <f t="shared" si="294"/>
        <v>0.48757846153846152</v>
      </c>
      <c r="K6331" s="43">
        <f t="shared" si="295"/>
        <v>0.7265854615384616</v>
      </c>
      <c r="L6331" s="41" t="str">
        <f t="shared" si="296"/>
        <v>AA</v>
      </c>
      <c r="M6331" s="41" t="s">
        <v>1219</v>
      </c>
      <c r="N6331" s="41" t="s">
        <v>416</v>
      </c>
      <c r="O6331" s="41" t="s">
        <v>70</v>
      </c>
    </row>
    <row r="6332" spans="1:15">
      <c r="A6332" s="38">
        <v>40401</v>
      </c>
      <c r="B6332" s="38">
        <v>48010</v>
      </c>
      <c r="C6332" s="131">
        <v>250</v>
      </c>
      <c r="D6332" s="39">
        <v>8.5600000000000009E-2</v>
      </c>
      <c r="E6332" s="39">
        <v>7.9100000000000004E-2</v>
      </c>
      <c r="F6332" s="40">
        <v>150000</v>
      </c>
      <c r="G6332" s="40">
        <v>150000</v>
      </c>
      <c r="H6332" s="40">
        <v>86414.17</v>
      </c>
      <c r="I6332" s="40">
        <v>108999.99</v>
      </c>
      <c r="J6332" s="67">
        <f t="shared" si="294"/>
        <v>0.57609446666666664</v>
      </c>
      <c r="K6332" s="39">
        <f t="shared" si="295"/>
        <v>0.72666660000000005</v>
      </c>
      <c r="L6332" s="2" t="str">
        <f t="shared" si="296"/>
        <v>AA</v>
      </c>
      <c r="M6332" s="2" t="s">
        <v>601</v>
      </c>
      <c r="N6332" s="2" t="s">
        <v>435</v>
      </c>
      <c r="O6332" s="2" t="s">
        <v>70</v>
      </c>
    </row>
    <row r="6333" spans="1:15">
      <c r="A6333" s="38">
        <v>40305</v>
      </c>
      <c r="B6333" s="38">
        <v>51263</v>
      </c>
      <c r="C6333" s="131">
        <v>360</v>
      </c>
      <c r="D6333" s="39">
        <v>8.5600000000000009E-2</v>
      </c>
      <c r="E6333" s="39">
        <v>7.9100000000000004E-2</v>
      </c>
      <c r="F6333" s="40">
        <v>150000</v>
      </c>
      <c r="G6333" s="40">
        <v>150000</v>
      </c>
      <c r="H6333" s="40">
        <v>71655.179999999993</v>
      </c>
      <c r="I6333" s="40">
        <v>108999.99</v>
      </c>
      <c r="J6333" s="67">
        <f t="shared" si="294"/>
        <v>0.47770119999999994</v>
      </c>
      <c r="K6333" s="39">
        <f t="shared" si="295"/>
        <v>0.72666660000000005</v>
      </c>
      <c r="L6333" s="2" t="str">
        <f t="shared" si="296"/>
        <v>AA</v>
      </c>
      <c r="M6333" s="2" t="s">
        <v>585</v>
      </c>
      <c r="N6333" s="2" t="s">
        <v>423</v>
      </c>
      <c r="O6333" s="2" t="s">
        <v>70</v>
      </c>
    </row>
    <row r="6334" spans="1:15">
      <c r="A6334" s="38">
        <v>40130</v>
      </c>
      <c r="B6334" s="38">
        <v>49261</v>
      </c>
      <c r="C6334" s="131">
        <v>300</v>
      </c>
      <c r="D6334" s="39">
        <v>8.5600000000000009E-2</v>
      </c>
      <c r="E6334" s="39">
        <v>7.9100000000000004E-2</v>
      </c>
      <c r="F6334" s="40">
        <v>117200</v>
      </c>
      <c r="G6334" s="40">
        <v>117200</v>
      </c>
      <c r="H6334" s="40">
        <v>74773.100000000006</v>
      </c>
      <c r="I6334" s="40">
        <v>85199</v>
      </c>
      <c r="J6334" s="67">
        <f t="shared" si="294"/>
        <v>0.63799573378839591</v>
      </c>
      <c r="K6334" s="39">
        <f t="shared" si="295"/>
        <v>0.72695392491467581</v>
      </c>
      <c r="L6334" s="2" t="str">
        <f t="shared" si="296"/>
        <v>AA</v>
      </c>
      <c r="M6334" s="2" t="s">
        <v>609</v>
      </c>
      <c r="N6334" s="2" t="s">
        <v>428</v>
      </c>
      <c r="O6334" s="2" t="s">
        <v>70</v>
      </c>
    </row>
    <row r="6335" spans="1:15">
      <c r="A6335" s="38">
        <v>40002</v>
      </c>
      <c r="B6335" s="38">
        <v>43654</v>
      </c>
      <c r="C6335" s="131">
        <v>120</v>
      </c>
      <c r="D6335" s="39">
        <v>8.5600000000000009E-2</v>
      </c>
      <c r="E6335" s="39">
        <v>8.09E-2</v>
      </c>
      <c r="F6335" s="40">
        <v>94400</v>
      </c>
      <c r="G6335" s="40">
        <v>94400</v>
      </c>
      <c r="H6335" s="40">
        <v>31449.9</v>
      </c>
      <c r="I6335" s="40">
        <v>68641.649999999994</v>
      </c>
      <c r="J6335" s="67">
        <f t="shared" si="294"/>
        <v>0.33315572033898305</v>
      </c>
      <c r="K6335" s="39">
        <f t="shared" si="295"/>
        <v>0.72713612288135587</v>
      </c>
      <c r="L6335" s="2" t="str">
        <f t="shared" si="296"/>
        <v>AA</v>
      </c>
      <c r="M6335" s="2" t="s">
        <v>458</v>
      </c>
      <c r="N6335" s="2" t="s">
        <v>423</v>
      </c>
      <c r="O6335" s="2" t="s">
        <v>70</v>
      </c>
    </row>
    <row r="6336" spans="1:15">
      <c r="A6336" s="38">
        <v>40525</v>
      </c>
      <c r="B6336" s="38">
        <v>51483</v>
      </c>
      <c r="C6336" s="131">
        <v>360</v>
      </c>
      <c r="D6336" s="39">
        <v>8.5600000000000009E-2</v>
      </c>
      <c r="E6336" s="39">
        <v>7.9100000000000004E-2</v>
      </c>
      <c r="F6336" s="40">
        <v>135000</v>
      </c>
      <c r="G6336" s="40">
        <v>135000</v>
      </c>
      <c r="H6336" s="40">
        <v>86956.44</v>
      </c>
      <c r="I6336" s="40">
        <v>98169.88</v>
      </c>
      <c r="J6336" s="67">
        <f t="shared" si="294"/>
        <v>0.64412177777777779</v>
      </c>
      <c r="K6336" s="39">
        <f t="shared" si="295"/>
        <v>0.72718429629629633</v>
      </c>
      <c r="L6336" s="2" t="str">
        <f t="shared" si="296"/>
        <v>AA</v>
      </c>
      <c r="M6336" s="2" t="s">
        <v>540</v>
      </c>
      <c r="N6336" s="2" t="s">
        <v>423</v>
      </c>
      <c r="O6336" s="2" t="s">
        <v>70</v>
      </c>
    </row>
    <row r="6337" spans="1:15">
      <c r="A6337" s="38">
        <v>40045</v>
      </c>
      <c r="B6337" s="38">
        <v>49115</v>
      </c>
      <c r="C6337" s="131">
        <v>298</v>
      </c>
      <c r="D6337" s="39">
        <v>8.5600000000000009E-2</v>
      </c>
      <c r="E6337" s="39">
        <v>7.9100000000000004E-2</v>
      </c>
      <c r="F6337" s="40">
        <v>110000</v>
      </c>
      <c r="G6337" s="40">
        <v>110000</v>
      </c>
      <c r="H6337" s="40">
        <v>64505.22</v>
      </c>
      <c r="I6337" s="40">
        <v>79999.990000000005</v>
      </c>
      <c r="J6337" s="67">
        <f t="shared" si="294"/>
        <v>0.58641109090909094</v>
      </c>
      <c r="K6337" s="39">
        <f t="shared" si="295"/>
        <v>0.72727263636363637</v>
      </c>
      <c r="L6337" s="2" t="str">
        <f t="shared" si="296"/>
        <v>AA</v>
      </c>
      <c r="M6337" s="2" t="s">
        <v>703</v>
      </c>
      <c r="N6337" s="2" t="s">
        <v>437</v>
      </c>
      <c r="O6337" s="2" t="s">
        <v>70</v>
      </c>
    </row>
    <row r="6338" spans="1:15">
      <c r="A6338" s="42">
        <v>40245</v>
      </c>
      <c r="B6338" s="42">
        <v>49682</v>
      </c>
      <c r="C6338" s="130">
        <v>310</v>
      </c>
      <c r="D6338" s="43">
        <v>8.5600000000000009E-2</v>
      </c>
      <c r="E6338" s="43">
        <v>8.09E-2</v>
      </c>
      <c r="F6338" s="44">
        <v>110000</v>
      </c>
      <c r="G6338" s="44">
        <v>110000</v>
      </c>
      <c r="H6338" s="44">
        <v>66947.259999999995</v>
      </c>
      <c r="I6338" s="44">
        <v>79999.990000000005</v>
      </c>
      <c r="J6338" s="68">
        <f t="shared" si="294"/>
        <v>0.60861145454545451</v>
      </c>
      <c r="K6338" s="43">
        <f t="shared" si="295"/>
        <v>0.72727263636363637</v>
      </c>
      <c r="L6338" s="41" t="str">
        <f t="shared" si="296"/>
        <v>AA</v>
      </c>
      <c r="M6338" s="41" t="s">
        <v>1339</v>
      </c>
      <c r="N6338" s="41" t="s">
        <v>415</v>
      </c>
      <c r="O6338" s="41" t="s">
        <v>70</v>
      </c>
    </row>
    <row r="6339" spans="1:15">
      <c r="A6339" s="42">
        <v>40394</v>
      </c>
      <c r="B6339" s="42">
        <v>51352</v>
      </c>
      <c r="C6339" s="130">
        <v>360</v>
      </c>
      <c r="D6339" s="43">
        <v>8.5600000000000009E-2</v>
      </c>
      <c r="E6339" s="43">
        <v>8.5600000000000009E-2</v>
      </c>
      <c r="F6339" s="44">
        <v>110000</v>
      </c>
      <c r="G6339" s="44">
        <v>110000</v>
      </c>
      <c r="H6339" s="44">
        <v>71903.3</v>
      </c>
      <c r="I6339" s="44">
        <v>80000</v>
      </c>
      <c r="J6339" s="68">
        <f t="shared" ref="J6339:J6402" si="297">H6339/G6339</f>
        <v>0.65366636363636366</v>
      </c>
      <c r="K6339" s="43">
        <f t="shared" ref="K6339:K6402" si="298">I6339/G6339</f>
        <v>0.72727272727272729</v>
      </c>
      <c r="L6339" s="41" t="str">
        <f t="shared" ref="L6339:L6402" si="299">IF(J6339&lt;=65%,"AA",IF(J6339&lt;=75%,"A",IF(J6339&lt;=85%,"B","C")))</f>
        <v>A</v>
      </c>
      <c r="M6339" s="41" t="s">
        <v>871</v>
      </c>
      <c r="N6339" s="41" t="s">
        <v>416</v>
      </c>
      <c r="O6339" s="41" t="s">
        <v>70</v>
      </c>
    </row>
    <row r="6340" spans="1:15">
      <c r="A6340" s="38">
        <v>40403</v>
      </c>
      <c r="B6340" s="38">
        <v>51361</v>
      </c>
      <c r="C6340" s="131">
        <v>360</v>
      </c>
      <c r="D6340" s="39">
        <v>8.5600000000000009E-2</v>
      </c>
      <c r="E6340" s="39">
        <v>7.9100000000000004E-2</v>
      </c>
      <c r="F6340" s="40">
        <v>108018</v>
      </c>
      <c r="G6340" s="40">
        <v>108018</v>
      </c>
      <c r="H6340" s="40">
        <v>56046.53</v>
      </c>
      <c r="I6340" s="40">
        <v>78593.81</v>
      </c>
      <c r="J6340" s="67">
        <f t="shared" si="297"/>
        <v>0.51886287470606751</v>
      </c>
      <c r="K6340" s="39">
        <f t="shared" si="298"/>
        <v>0.72759919643022453</v>
      </c>
      <c r="L6340" s="2" t="str">
        <f t="shared" si="299"/>
        <v>AA</v>
      </c>
      <c r="M6340" s="2" t="s">
        <v>590</v>
      </c>
      <c r="N6340" s="2" t="s">
        <v>418</v>
      </c>
      <c r="O6340" s="2" t="s">
        <v>70</v>
      </c>
    </row>
    <row r="6341" spans="1:15">
      <c r="A6341" s="42">
        <v>40151</v>
      </c>
      <c r="B6341" s="42">
        <v>47456</v>
      </c>
      <c r="C6341" s="130">
        <v>240</v>
      </c>
      <c r="D6341" s="43">
        <v>8.5600000000000009E-2</v>
      </c>
      <c r="E6341" s="43">
        <v>7.9100000000000004E-2</v>
      </c>
      <c r="F6341" s="44">
        <v>126700</v>
      </c>
      <c r="G6341" s="44">
        <v>126700</v>
      </c>
      <c r="H6341" s="44">
        <v>67747.509999999995</v>
      </c>
      <c r="I6341" s="44">
        <v>92193.06</v>
      </c>
      <c r="J6341" s="68">
        <f t="shared" si="297"/>
        <v>0.53470805051302284</v>
      </c>
      <c r="K6341" s="43">
        <f t="shared" si="298"/>
        <v>0.72764846093133384</v>
      </c>
      <c r="L6341" s="41" t="str">
        <f t="shared" si="299"/>
        <v>AA</v>
      </c>
      <c r="M6341" s="41" t="s">
        <v>538</v>
      </c>
      <c r="N6341" s="41" t="s">
        <v>417</v>
      </c>
      <c r="O6341" s="41" t="s">
        <v>70</v>
      </c>
    </row>
    <row r="6342" spans="1:15">
      <c r="A6342" s="38">
        <v>40389</v>
      </c>
      <c r="B6342" s="38">
        <v>51347</v>
      </c>
      <c r="C6342" s="131">
        <v>360</v>
      </c>
      <c r="D6342" s="39">
        <v>8.5600000000000009E-2</v>
      </c>
      <c r="E6342" s="39">
        <v>7.9100000000000004E-2</v>
      </c>
      <c r="F6342" s="40">
        <v>119000</v>
      </c>
      <c r="G6342" s="40">
        <v>119000</v>
      </c>
      <c r="H6342" s="40">
        <v>82737.72</v>
      </c>
      <c r="I6342" s="40">
        <v>86613</v>
      </c>
      <c r="J6342" s="67">
        <f t="shared" si="297"/>
        <v>0.69527495798319328</v>
      </c>
      <c r="K6342" s="39">
        <f t="shared" si="298"/>
        <v>0.72784033613445376</v>
      </c>
      <c r="L6342" s="2" t="str">
        <f t="shared" si="299"/>
        <v>A</v>
      </c>
      <c r="M6342" s="2" t="s">
        <v>625</v>
      </c>
      <c r="N6342" s="2" t="s">
        <v>419</v>
      </c>
      <c r="O6342" s="2" t="s">
        <v>70</v>
      </c>
    </row>
    <row r="6343" spans="1:15">
      <c r="A6343" s="42">
        <v>40392</v>
      </c>
      <c r="B6343" s="42">
        <v>49523</v>
      </c>
      <c r="C6343" s="130">
        <v>300</v>
      </c>
      <c r="D6343" s="43">
        <v>8.5600000000000009E-2</v>
      </c>
      <c r="E6343" s="43">
        <v>7.9100000000000004E-2</v>
      </c>
      <c r="F6343" s="44">
        <v>150000</v>
      </c>
      <c r="G6343" s="44">
        <v>150000</v>
      </c>
      <c r="H6343" s="44">
        <v>64119.839999999997</v>
      </c>
      <c r="I6343" s="44">
        <v>109216.94</v>
      </c>
      <c r="J6343" s="68">
        <f t="shared" si="297"/>
        <v>0.4274656</v>
      </c>
      <c r="K6343" s="43">
        <f t="shared" si="298"/>
        <v>0.72811293333333338</v>
      </c>
      <c r="L6343" s="41" t="str">
        <f t="shared" si="299"/>
        <v>AA</v>
      </c>
      <c r="M6343" s="41" t="s">
        <v>889</v>
      </c>
      <c r="N6343" s="41" t="s">
        <v>416</v>
      </c>
      <c r="O6343" s="41" t="s">
        <v>70</v>
      </c>
    </row>
    <row r="6344" spans="1:15">
      <c r="A6344" s="42">
        <v>40316</v>
      </c>
      <c r="B6344" s="42">
        <v>51274</v>
      </c>
      <c r="C6344" s="130">
        <v>360</v>
      </c>
      <c r="D6344" s="43">
        <v>8.5600000000000009E-2</v>
      </c>
      <c r="E6344" s="43">
        <v>7.9100000000000004E-2</v>
      </c>
      <c r="F6344" s="44">
        <v>139000</v>
      </c>
      <c r="G6344" s="44">
        <v>139000</v>
      </c>
      <c r="H6344" s="44">
        <v>91548.42</v>
      </c>
      <c r="I6344" s="44">
        <v>101222</v>
      </c>
      <c r="J6344" s="68">
        <f t="shared" si="297"/>
        <v>0.65862172661870499</v>
      </c>
      <c r="K6344" s="43">
        <f t="shared" si="298"/>
        <v>0.72821582733812951</v>
      </c>
      <c r="L6344" s="41" t="str">
        <f t="shared" si="299"/>
        <v>A</v>
      </c>
      <c r="M6344" s="41" t="s">
        <v>634</v>
      </c>
      <c r="N6344" s="41" t="s">
        <v>421</v>
      </c>
      <c r="O6344" s="41" t="s">
        <v>70</v>
      </c>
    </row>
    <row r="6345" spans="1:15">
      <c r="A6345" s="38">
        <v>40231</v>
      </c>
      <c r="B6345" s="38">
        <v>49362</v>
      </c>
      <c r="C6345" s="131">
        <v>300</v>
      </c>
      <c r="D6345" s="39">
        <v>8.5600000000000009E-2</v>
      </c>
      <c r="E6345" s="39">
        <v>7.9100000000000004E-2</v>
      </c>
      <c r="F6345" s="40">
        <v>119000</v>
      </c>
      <c r="G6345" s="40">
        <v>119000</v>
      </c>
      <c r="H6345" s="40">
        <v>81645.13</v>
      </c>
      <c r="I6345" s="40">
        <v>86742.32</v>
      </c>
      <c r="J6345" s="67">
        <f t="shared" si="297"/>
        <v>0.68609352941176471</v>
      </c>
      <c r="K6345" s="39">
        <f t="shared" si="298"/>
        <v>0.72892705882352948</v>
      </c>
      <c r="L6345" s="2" t="str">
        <f t="shared" si="299"/>
        <v>A</v>
      </c>
      <c r="M6345" s="2" t="s">
        <v>625</v>
      </c>
      <c r="N6345" s="2" t="s">
        <v>419</v>
      </c>
      <c r="O6345" s="2" t="s">
        <v>70</v>
      </c>
    </row>
    <row r="6346" spans="1:15">
      <c r="A6346" s="38">
        <v>40359</v>
      </c>
      <c r="B6346" s="38">
        <v>51317</v>
      </c>
      <c r="C6346" s="131">
        <v>360</v>
      </c>
      <c r="D6346" s="39">
        <v>8.5600000000000009E-2</v>
      </c>
      <c r="E6346" s="39">
        <v>7.9100000000000004E-2</v>
      </c>
      <c r="F6346" s="40">
        <v>120000</v>
      </c>
      <c r="G6346" s="40">
        <v>120000</v>
      </c>
      <c r="H6346" s="40">
        <v>76565.570000000007</v>
      </c>
      <c r="I6346" s="40">
        <v>87539.99</v>
      </c>
      <c r="J6346" s="67">
        <f t="shared" si="297"/>
        <v>0.63804641666666673</v>
      </c>
      <c r="K6346" s="39">
        <f t="shared" si="298"/>
        <v>0.72949991666666669</v>
      </c>
      <c r="L6346" s="2" t="str">
        <f t="shared" si="299"/>
        <v>AA</v>
      </c>
      <c r="M6346" s="2" t="s">
        <v>504</v>
      </c>
      <c r="N6346" s="2" t="s">
        <v>417</v>
      </c>
      <c r="O6346" s="2" t="s">
        <v>70</v>
      </c>
    </row>
    <row r="6347" spans="1:15">
      <c r="A6347" s="42">
        <v>40298</v>
      </c>
      <c r="B6347" s="42">
        <v>47603</v>
      </c>
      <c r="C6347" s="130">
        <v>240</v>
      </c>
      <c r="D6347" s="43">
        <v>8.5600000000000009E-2</v>
      </c>
      <c r="E6347" s="43">
        <v>7.9100000000000004E-2</v>
      </c>
      <c r="F6347" s="44">
        <v>146000</v>
      </c>
      <c r="G6347" s="44">
        <v>146000</v>
      </c>
      <c r="H6347" s="44">
        <v>95628.47</v>
      </c>
      <c r="I6347" s="44">
        <v>106518.9</v>
      </c>
      <c r="J6347" s="68">
        <f t="shared" si="297"/>
        <v>0.65498952054794524</v>
      </c>
      <c r="K6347" s="43">
        <f t="shared" si="298"/>
        <v>0.729581506849315</v>
      </c>
      <c r="L6347" s="41" t="str">
        <f t="shared" si="299"/>
        <v>A</v>
      </c>
      <c r="M6347" s="41" t="s">
        <v>482</v>
      </c>
      <c r="N6347" s="41" t="s">
        <v>422</v>
      </c>
      <c r="O6347" s="41" t="s">
        <v>70</v>
      </c>
    </row>
    <row r="6348" spans="1:15">
      <c r="A6348" s="42">
        <v>40596</v>
      </c>
      <c r="B6348" s="42">
        <v>51554</v>
      </c>
      <c r="C6348" s="130">
        <v>360</v>
      </c>
      <c r="D6348" s="43">
        <v>8.5600000000000009E-2</v>
      </c>
      <c r="E6348" s="43">
        <v>7.9100000000000004E-2</v>
      </c>
      <c r="F6348" s="44">
        <v>100000</v>
      </c>
      <c r="G6348" s="44">
        <v>100000</v>
      </c>
      <c r="H6348" s="44">
        <v>64889.760000000002</v>
      </c>
      <c r="I6348" s="44">
        <v>72999.990000000005</v>
      </c>
      <c r="J6348" s="68">
        <f t="shared" si="297"/>
        <v>0.64889760000000007</v>
      </c>
      <c r="K6348" s="43">
        <f t="shared" si="298"/>
        <v>0.72999990000000003</v>
      </c>
      <c r="L6348" s="41" t="str">
        <f t="shared" si="299"/>
        <v>AA</v>
      </c>
      <c r="M6348" s="41" t="s">
        <v>1055</v>
      </c>
      <c r="N6348" s="41" t="s">
        <v>418</v>
      </c>
      <c r="O6348" s="41" t="s">
        <v>70</v>
      </c>
    </row>
    <row r="6349" spans="1:15">
      <c r="A6349" s="42">
        <v>40711</v>
      </c>
      <c r="B6349" s="42">
        <v>46190</v>
      </c>
      <c r="C6349" s="130">
        <v>180</v>
      </c>
      <c r="D6349" s="43">
        <v>8.5600000000000009E-2</v>
      </c>
      <c r="E6349" s="43">
        <v>7.9100000000000004E-2</v>
      </c>
      <c r="F6349" s="44">
        <v>130000</v>
      </c>
      <c r="G6349" s="44">
        <v>130000</v>
      </c>
      <c r="H6349" s="44">
        <v>79544.2</v>
      </c>
      <c r="I6349" s="44">
        <v>94918.84</v>
      </c>
      <c r="J6349" s="68">
        <f t="shared" si="297"/>
        <v>0.61187846153846148</v>
      </c>
      <c r="K6349" s="43">
        <f t="shared" si="298"/>
        <v>0.73014492307692302</v>
      </c>
      <c r="L6349" s="41" t="str">
        <f t="shared" si="299"/>
        <v>AA</v>
      </c>
      <c r="M6349" s="41" t="s">
        <v>454</v>
      </c>
      <c r="N6349" s="41" t="s">
        <v>416</v>
      </c>
      <c r="O6349" s="41" t="s">
        <v>70</v>
      </c>
    </row>
    <row r="6350" spans="1:15">
      <c r="A6350" s="42">
        <v>40645</v>
      </c>
      <c r="B6350" s="42">
        <v>51603</v>
      </c>
      <c r="C6350" s="130">
        <v>360</v>
      </c>
      <c r="D6350" s="43">
        <v>8.5600000000000009E-2</v>
      </c>
      <c r="E6350" s="43">
        <v>7.9100000000000004E-2</v>
      </c>
      <c r="F6350" s="44">
        <v>89000</v>
      </c>
      <c r="G6350" s="44">
        <v>89000</v>
      </c>
      <c r="H6350" s="44">
        <v>58099.41</v>
      </c>
      <c r="I6350" s="44">
        <v>64999.99</v>
      </c>
      <c r="J6350" s="68">
        <f t="shared" si="297"/>
        <v>0.65280235955056187</v>
      </c>
      <c r="K6350" s="43">
        <f t="shared" si="298"/>
        <v>0.73033696629213485</v>
      </c>
      <c r="L6350" s="41" t="str">
        <f t="shared" si="299"/>
        <v>A</v>
      </c>
      <c r="M6350" s="41" t="s">
        <v>475</v>
      </c>
      <c r="N6350" s="41" t="s">
        <v>427</v>
      </c>
      <c r="O6350" s="41" t="s">
        <v>70</v>
      </c>
    </row>
    <row r="6351" spans="1:15">
      <c r="A6351" s="38">
        <v>40035</v>
      </c>
      <c r="B6351" s="38">
        <v>50992</v>
      </c>
      <c r="C6351" s="131">
        <v>360</v>
      </c>
      <c r="D6351" s="39">
        <v>8.5600000000000009E-2</v>
      </c>
      <c r="E6351" s="39">
        <v>8.5600000000000009E-2</v>
      </c>
      <c r="F6351" s="40">
        <v>136874.32999999999</v>
      </c>
      <c r="G6351" s="40">
        <v>136874.32999999999</v>
      </c>
      <c r="H6351" s="40">
        <v>84612.18</v>
      </c>
      <c r="I6351" s="40">
        <v>99999.99</v>
      </c>
      <c r="J6351" s="67">
        <f t="shared" si="297"/>
        <v>0.61817420403080692</v>
      </c>
      <c r="K6351" s="39">
        <f t="shared" si="298"/>
        <v>0.73059711050275111</v>
      </c>
      <c r="L6351" s="2" t="str">
        <f t="shared" si="299"/>
        <v>AA</v>
      </c>
      <c r="M6351" s="2" t="s">
        <v>973</v>
      </c>
      <c r="N6351" s="2" t="s">
        <v>437</v>
      </c>
      <c r="O6351" s="2" t="s">
        <v>70</v>
      </c>
    </row>
    <row r="6352" spans="1:15">
      <c r="A6352" s="38">
        <v>40505</v>
      </c>
      <c r="B6352" s="38">
        <v>51463</v>
      </c>
      <c r="C6352" s="131">
        <v>360</v>
      </c>
      <c r="D6352" s="39">
        <v>8.5600000000000009E-2</v>
      </c>
      <c r="E6352" s="39">
        <v>7.9100000000000004E-2</v>
      </c>
      <c r="F6352" s="40">
        <v>130000</v>
      </c>
      <c r="G6352" s="40">
        <v>130000</v>
      </c>
      <c r="H6352" s="40">
        <v>65672.72</v>
      </c>
      <c r="I6352" s="40">
        <v>94999.99</v>
      </c>
      <c r="J6352" s="67">
        <f t="shared" si="297"/>
        <v>0.50517476923076921</v>
      </c>
      <c r="K6352" s="39">
        <f t="shared" si="298"/>
        <v>0.73076915384615393</v>
      </c>
      <c r="L6352" s="2" t="str">
        <f t="shared" si="299"/>
        <v>AA</v>
      </c>
      <c r="M6352" s="2" t="s">
        <v>522</v>
      </c>
      <c r="N6352" s="2" t="s">
        <v>419</v>
      </c>
      <c r="O6352" s="2" t="s">
        <v>70</v>
      </c>
    </row>
    <row r="6353" spans="1:15">
      <c r="A6353" s="38">
        <v>40200</v>
      </c>
      <c r="B6353" s="38">
        <v>51157</v>
      </c>
      <c r="C6353" s="131">
        <v>360</v>
      </c>
      <c r="D6353" s="39">
        <v>8.5600000000000009E-2</v>
      </c>
      <c r="E6353" s="39">
        <v>7.9100000000000004E-2</v>
      </c>
      <c r="F6353" s="40">
        <v>130000</v>
      </c>
      <c r="G6353" s="40">
        <v>130000</v>
      </c>
      <c r="H6353" s="40">
        <v>45376.62</v>
      </c>
      <c r="I6353" s="40">
        <v>94999.99</v>
      </c>
      <c r="J6353" s="67">
        <f t="shared" si="297"/>
        <v>0.34905092307692309</v>
      </c>
      <c r="K6353" s="39">
        <f t="shared" si="298"/>
        <v>0.73076915384615393</v>
      </c>
      <c r="L6353" s="2" t="str">
        <f t="shared" si="299"/>
        <v>AA</v>
      </c>
      <c r="M6353" s="2" t="s">
        <v>505</v>
      </c>
      <c r="N6353" s="2" t="s">
        <v>424</v>
      </c>
      <c r="O6353" s="2" t="s">
        <v>70</v>
      </c>
    </row>
    <row r="6354" spans="1:15">
      <c r="A6354" s="42">
        <v>40842</v>
      </c>
      <c r="B6354" s="42">
        <v>51800</v>
      </c>
      <c r="C6354" s="130">
        <v>360</v>
      </c>
      <c r="D6354" s="43">
        <v>8.5600000000000009E-2</v>
      </c>
      <c r="E6354" s="43">
        <v>7.9100000000000004E-2</v>
      </c>
      <c r="F6354" s="44">
        <v>130000</v>
      </c>
      <c r="G6354" s="44">
        <v>130000</v>
      </c>
      <c r="H6354" s="44">
        <v>85884.39</v>
      </c>
      <c r="I6354" s="44">
        <v>94999.99</v>
      </c>
      <c r="J6354" s="68">
        <f t="shared" si="297"/>
        <v>0.66064915384615386</v>
      </c>
      <c r="K6354" s="43">
        <f t="shared" si="298"/>
        <v>0.73076915384615393</v>
      </c>
      <c r="L6354" s="41" t="str">
        <f t="shared" si="299"/>
        <v>A</v>
      </c>
      <c r="M6354" s="41" t="s">
        <v>634</v>
      </c>
      <c r="N6354" s="41" t="s">
        <v>421</v>
      </c>
      <c r="O6354" s="41" t="s">
        <v>70</v>
      </c>
    </row>
    <row r="6355" spans="1:15">
      <c r="A6355" s="42">
        <v>40836</v>
      </c>
      <c r="B6355" s="42">
        <v>50941</v>
      </c>
      <c r="C6355" s="130">
        <v>332</v>
      </c>
      <c r="D6355" s="43">
        <v>8.5600000000000009E-2</v>
      </c>
      <c r="E6355" s="43">
        <v>8.09E-2</v>
      </c>
      <c r="F6355" s="44">
        <v>150000</v>
      </c>
      <c r="G6355" s="44">
        <v>150000</v>
      </c>
      <c r="H6355" s="44">
        <v>98050.81</v>
      </c>
      <c r="I6355" s="44">
        <v>109615.99</v>
      </c>
      <c r="J6355" s="68">
        <f t="shared" si="297"/>
        <v>0.65367206666666666</v>
      </c>
      <c r="K6355" s="43">
        <f t="shared" si="298"/>
        <v>0.73077326666666675</v>
      </c>
      <c r="L6355" s="41" t="str">
        <f t="shared" si="299"/>
        <v>A</v>
      </c>
      <c r="M6355" s="41" t="s">
        <v>619</v>
      </c>
      <c r="N6355" s="41" t="s">
        <v>427</v>
      </c>
      <c r="O6355" s="41" t="s">
        <v>70</v>
      </c>
    </row>
    <row r="6356" spans="1:15">
      <c r="A6356" s="42">
        <v>40522</v>
      </c>
      <c r="B6356" s="42">
        <v>51480</v>
      </c>
      <c r="C6356" s="130">
        <v>360</v>
      </c>
      <c r="D6356" s="43">
        <v>8.5600000000000009E-2</v>
      </c>
      <c r="E6356" s="43">
        <v>7.9100000000000004E-2</v>
      </c>
      <c r="F6356" s="44">
        <v>110000</v>
      </c>
      <c r="G6356" s="44">
        <v>110000</v>
      </c>
      <c r="H6356" s="44">
        <v>71188.39</v>
      </c>
      <c r="I6356" s="44">
        <v>80391.990000000005</v>
      </c>
      <c r="J6356" s="68">
        <f t="shared" si="297"/>
        <v>0.64716718181818178</v>
      </c>
      <c r="K6356" s="43">
        <f t="shared" si="298"/>
        <v>0.73083627272727281</v>
      </c>
      <c r="L6356" s="41" t="str">
        <f t="shared" si="299"/>
        <v>AA</v>
      </c>
      <c r="M6356" s="41" t="s">
        <v>1197</v>
      </c>
      <c r="N6356" s="41" t="s">
        <v>416</v>
      </c>
      <c r="O6356" s="41" t="s">
        <v>70</v>
      </c>
    </row>
    <row r="6357" spans="1:15">
      <c r="A6357" s="42">
        <v>40695</v>
      </c>
      <c r="B6357" s="42">
        <v>43862</v>
      </c>
      <c r="C6357" s="130">
        <v>104</v>
      </c>
      <c r="D6357" s="43">
        <v>8.5600000000000009E-2</v>
      </c>
      <c r="E6357" s="43">
        <v>7.9100000000000004E-2</v>
      </c>
      <c r="F6357" s="44">
        <v>145000</v>
      </c>
      <c r="G6357" s="44">
        <v>145000</v>
      </c>
      <c r="H6357" s="44">
        <v>48737.96</v>
      </c>
      <c r="I6357" s="44">
        <v>105999.99</v>
      </c>
      <c r="J6357" s="68">
        <f t="shared" si="297"/>
        <v>0.3361238620689655</v>
      </c>
      <c r="K6357" s="43">
        <f t="shared" si="298"/>
        <v>0.73103441379310352</v>
      </c>
      <c r="L6357" s="41" t="str">
        <f t="shared" si="299"/>
        <v>AA</v>
      </c>
      <c r="M6357" s="41" t="s">
        <v>504</v>
      </c>
      <c r="N6357" s="41" t="s">
        <v>417</v>
      </c>
      <c r="O6357" s="41" t="s">
        <v>70</v>
      </c>
    </row>
    <row r="6358" spans="1:15">
      <c r="A6358" s="38">
        <v>40263</v>
      </c>
      <c r="B6358" s="38">
        <v>42792</v>
      </c>
      <c r="C6358" s="131">
        <v>83</v>
      </c>
      <c r="D6358" s="39">
        <v>8.5600000000000009E-2</v>
      </c>
      <c r="E6358" s="39">
        <v>7.9100000000000004E-2</v>
      </c>
      <c r="F6358" s="40">
        <v>122865</v>
      </c>
      <c r="G6358" s="40">
        <v>122865</v>
      </c>
      <c r="H6358" s="40">
        <v>36607.949999999997</v>
      </c>
      <c r="I6358" s="40">
        <v>89835.28</v>
      </c>
      <c r="J6358" s="67">
        <f t="shared" si="297"/>
        <v>0.29795263093639357</v>
      </c>
      <c r="K6358" s="39">
        <f t="shared" si="298"/>
        <v>0.73117063443616981</v>
      </c>
      <c r="L6358" s="2" t="str">
        <f t="shared" si="299"/>
        <v>AA</v>
      </c>
      <c r="M6358" s="2" t="s">
        <v>564</v>
      </c>
      <c r="N6358" s="2" t="s">
        <v>417</v>
      </c>
      <c r="O6358" s="2" t="s">
        <v>70</v>
      </c>
    </row>
    <row r="6359" spans="1:15">
      <c r="A6359" s="38">
        <v>40478</v>
      </c>
      <c r="B6359" s="38">
        <v>47783</v>
      </c>
      <c r="C6359" s="131">
        <v>240</v>
      </c>
      <c r="D6359" s="39">
        <v>8.5600000000000009E-2</v>
      </c>
      <c r="E6359" s="39">
        <v>7.9100000000000004E-2</v>
      </c>
      <c r="F6359" s="40">
        <v>129903.3</v>
      </c>
      <c r="G6359" s="40">
        <v>129903.3</v>
      </c>
      <c r="H6359" s="40">
        <v>76756.94</v>
      </c>
      <c r="I6359" s="40">
        <v>94999.99</v>
      </c>
      <c r="J6359" s="67">
        <f t="shared" si="297"/>
        <v>0.59087752197211307</v>
      </c>
      <c r="K6359" s="39">
        <f t="shared" si="298"/>
        <v>0.73131313831134392</v>
      </c>
      <c r="L6359" s="2" t="str">
        <f t="shared" si="299"/>
        <v>AA</v>
      </c>
      <c r="M6359" s="2" t="s">
        <v>919</v>
      </c>
      <c r="N6359" s="2" t="s">
        <v>422</v>
      </c>
      <c r="O6359" s="2" t="s">
        <v>70</v>
      </c>
    </row>
    <row r="6360" spans="1:15">
      <c r="A6360" s="42">
        <v>40599</v>
      </c>
      <c r="B6360" s="42">
        <v>51557</v>
      </c>
      <c r="C6360" s="130">
        <v>360</v>
      </c>
      <c r="D6360" s="43">
        <v>8.5600000000000009E-2</v>
      </c>
      <c r="E6360" s="43">
        <v>7.9100000000000004E-2</v>
      </c>
      <c r="F6360" s="44">
        <v>150000</v>
      </c>
      <c r="G6360" s="44">
        <v>150000</v>
      </c>
      <c r="H6360" s="44">
        <v>99476.56</v>
      </c>
      <c r="I6360" s="44">
        <v>109700</v>
      </c>
      <c r="J6360" s="68">
        <f t="shared" si="297"/>
        <v>0.66317706666666665</v>
      </c>
      <c r="K6360" s="43">
        <f t="shared" si="298"/>
        <v>0.73133333333333328</v>
      </c>
      <c r="L6360" s="41" t="str">
        <f t="shared" si="299"/>
        <v>A</v>
      </c>
      <c r="M6360" s="41" t="s">
        <v>156</v>
      </c>
      <c r="N6360" s="41" t="s">
        <v>427</v>
      </c>
      <c r="O6360" s="41" t="s">
        <v>70</v>
      </c>
    </row>
    <row r="6361" spans="1:15">
      <c r="A6361" s="42">
        <v>39988</v>
      </c>
      <c r="B6361" s="42">
        <v>47293</v>
      </c>
      <c r="C6361" s="130">
        <v>240</v>
      </c>
      <c r="D6361" s="43">
        <v>8.5600000000000009E-2</v>
      </c>
      <c r="E6361" s="43">
        <v>8.09E-2</v>
      </c>
      <c r="F6361" s="44">
        <v>67000</v>
      </c>
      <c r="G6361" s="44">
        <v>67000</v>
      </c>
      <c r="H6361" s="44">
        <v>36374.410000000003</v>
      </c>
      <c r="I6361" s="44">
        <v>48999.99</v>
      </c>
      <c r="J6361" s="68">
        <f t="shared" si="297"/>
        <v>0.54290164179104483</v>
      </c>
      <c r="K6361" s="43">
        <f t="shared" si="298"/>
        <v>0.73134313432835818</v>
      </c>
      <c r="L6361" s="41" t="str">
        <f t="shared" si="299"/>
        <v>AA</v>
      </c>
      <c r="M6361" s="41" t="s">
        <v>635</v>
      </c>
      <c r="N6361" s="41" t="s">
        <v>427</v>
      </c>
      <c r="O6361" s="41" t="s">
        <v>70</v>
      </c>
    </row>
    <row r="6362" spans="1:15">
      <c r="A6362" s="38">
        <v>40556</v>
      </c>
      <c r="B6362" s="38">
        <v>44299</v>
      </c>
      <c r="C6362" s="131">
        <v>123</v>
      </c>
      <c r="D6362" s="39">
        <v>8.5600000000000009E-2</v>
      </c>
      <c r="E6362" s="39">
        <v>7.9100000000000004E-2</v>
      </c>
      <c r="F6362" s="40">
        <v>118000</v>
      </c>
      <c r="G6362" s="40">
        <v>118000</v>
      </c>
      <c r="H6362" s="40">
        <v>49950.7</v>
      </c>
      <c r="I6362" s="40">
        <v>86315.16</v>
      </c>
      <c r="J6362" s="67">
        <f t="shared" si="297"/>
        <v>0.42331101694915252</v>
      </c>
      <c r="K6362" s="39">
        <f t="shared" si="298"/>
        <v>0.73148440677966109</v>
      </c>
      <c r="L6362" s="2" t="str">
        <f t="shared" si="299"/>
        <v>AA</v>
      </c>
      <c r="M6362" s="2" t="s">
        <v>1197</v>
      </c>
      <c r="N6362" s="2" t="s">
        <v>416</v>
      </c>
      <c r="O6362" s="2" t="s">
        <v>70</v>
      </c>
    </row>
    <row r="6363" spans="1:15">
      <c r="A6363" s="42">
        <v>40618</v>
      </c>
      <c r="B6363" s="42">
        <v>51576</v>
      </c>
      <c r="C6363" s="130">
        <v>360</v>
      </c>
      <c r="D6363" s="43">
        <v>8.5600000000000009E-2</v>
      </c>
      <c r="E6363" s="43">
        <v>7.9100000000000004E-2</v>
      </c>
      <c r="F6363" s="44">
        <v>150000</v>
      </c>
      <c r="G6363" s="44">
        <v>150000</v>
      </c>
      <c r="H6363" s="44">
        <v>97988.06</v>
      </c>
      <c r="I6363" s="44">
        <v>109779.99</v>
      </c>
      <c r="J6363" s="68">
        <f t="shared" si="297"/>
        <v>0.65325373333333336</v>
      </c>
      <c r="K6363" s="43">
        <f t="shared" si="298"/>
        <v>0.73186660000000003</v>
      </c>
      <c r="L6363" s="41" t="str">
        <f t="shared" si="299"/>
        <v>A</v>
      </c>
      <c r="M6363" s="41" t="s">
        <v>859</v>
      </c>
      <c r="N6363" s="41" t="s">
        <v>416</v>
      </c>
      <c r="O6363" s="41" t="s">
        <v>70</v>
      </c>
    </row>
    <row r="6364" spans="1:15">
      <c r="A6364" s="42">
        <v>40148</v>
      </c>
      <c r="B6364" s="42">
        <v>51105</v>
      </c>
      <c r="C6364" s="130">
        <v>360</v>
      </c>
      <c r="D6364" s="43">
        <v>8.5600000000000009E-2</v>
      </c>
      <c r="E6364" s="43">
        <v>7.9100000000000004E-2</v>
      </c>
      <c r="F6364" s="44">
        <v>93245.5</v>
      </c>
      <c r="G6364" s="44">
        <v>93245.5</v>
      </c>
      <c r="H6364" s="44">
        <v>59686.16</v>
      </c>
      <c r="I6364" s="44">
        <v>68245.5</v>
      </c>
      <c r="J6364" s="68">
        <f t="shared" si="297"/>
        <v>0.64009694837820597</v>
      </c>
      <c r="K6364" s="43">
        <f t="shared" si="298"/>
        <v>0.73189054699690603</v>
      </c>
      <c r="L6364" s="41" t="str">
        <f t="shared" si="299"/>
        <v>AA</v>
      </c>
      <c r="M6364" s="41" t="s">
        <v>165</v>
      </c>
      <c r="N6364" s="41" t="s">
        <v>424</v>
      </c>
      <c r="O6364" s="41" t="s">
        <v>70</v>
      </c>
    </row>
    <row r="6365" spans="1:15">
      <c r="A6365" s="38">
        <v>40843</v>
      </c>
      <c r="B6365" s="38">
        <v>51801</v>
      </c>
      <c r="C6365" s="131">
        <v>360</v>
      </c>
      <c r="D6365" s="39">
        <v>8.5600000000000009E-2</v>
      </c>
      <c r="E6365" s="39">
        <v>7.9100000000000004E-2</v>
      </c>
      <c r="F6365" s="40">
        <v>125000</v>
      </c>
      <c r="G6365" s="40">
        <v>125000</v>
      </c>
      <c r="H6365" s="40">
        <v>82751.820000000007</v>
      </c>
      <c r="I6365" s="40">
        <v>91499.99</v>
      </c>
      <c r="J6365" s="67">
        <f t="shared" si="297"/>
        <v>0.66201456000000003</v>
      </c>
      <c r="K6365" s="39">
        <f t="shared" si="298"/>
        <v>0.73199992000000003</v>
      </c>
      <c r="L6365" s="2" t="str">
        <f t="shared" si="299"/>
        <v>A</v>
      </c>
      <c r="M6365" s="2" t="s">
        <v>916</v>
      </c>
      <c r="N6365" s="2" t="s">
        <v>416</v>
      </c>
      <c r="O6365" s="2" t="s">
        <v>70</v>
      </c>
    </row>
    <row r="6366" spans="1:15">
      <c r="A6366" s="38">
        <v>40736</v>
      </c>
      <c r="B6366" s="38">
        <v>51694</v>
      </c>
      <c r="C6366" s="131">
        <v>360</v>
      </c>
      <c r="D6366" s="39">
        <v>8.5600000000000009E-2</v>
      </c>
      <c r="E6366" s="39">
        <v>8.09E-2</v>
      </c>
      <c r="F6366" s="40">
        <v>112000</v>
      </c>
      <c r="G6366" s="40">
        <v>112000</v>
      </c>
      <c r="H6366" s="40">
        <v>73757.36</v>
      </c>
      <c r="I6366" s="40">
        <v>81999.990000000005</v>
      </c>
      <c r="J6366" s="67">
        <f t="shared" si="297"/>
        <v>0.65854785714285713</v>
      </c>
      <c r="K6366" s="39">
        <f t="shared" si="298"/>
        <v>0.73214276785714294</v>
      </c>
      <c r="L6366" s="2" t="str">
        <f t="shared" si="299"/>
        <v>A</v>
      </c>
      <c r="M6366" s="2" t="s">
        <v>1533</v>
      </c>
      <c r="N6366" s="2" t="s">
        <v>436</v>
      </c>
      <c r="O6366" s="2" t="s">
        <v>70</v>
      </c>
    </row>
    <row r="6367" spans="1:15">
      <c r="A6367" s="38">
        <v>40218</v>
      </c>
      <c r="B6367" s="38">
        <v>51175</v>
      </c>
      <c r="C6367" s="131">
        <v>360</v>
      </c>
      <c r="D6367" s="39">
        <v>8.5600000000000009E-2</v>
      </c>
      <c r="E6367" s="39">
        <v>8.09E-2</v>
      </c>
      <c r="F6367" s="40">
        <v>140000</v>
      </c>
      <c r="G6367" s="40">
        <v>140000</v>
      </c>
      <c r="H6367" s="40">
        <v>54330.2</v>
      </c>
      <c r="I6367" s="40">
        <v>102499.99</v>
      </c>
      <c r="J6367" s="67">
        <f t="shared" si="297"/>
        <v>0.38807285714285711</v>
      </c>
      <c r="K6367" s="39">
        <f t="shared" si="298"/>
        <v>0.7321427857142857</v>
      </c>
      <c r="L6367" s="2" t="str">
        <f t="shared" si="299"/>
        <v>AA</v>
      </c>
      <c r="M6367" s="2" t="s">
        <v>531</v>
      </c>
      <c r="N6367" s="2" t="s">
        <v>423</v>
      </c>
      <c r="O6367" s="2" t="s">
        <v>70</v>
      </c>
    </row>
    <row r="6368" spans="1:15">
      <c r="A6368" s="38">
        <v>39973</v>
      </c>
      <c r="B6368" s="38">
        <v>47278</v>
      </c>
      <c r="C6368" s="131">
        <v>240</v>
      </c>
      <c r="D6368" s="39">
        <v>8.5600000000000009E-2</v>
      </c>
      <c r="E6368" s="39">
        <v>8.5600000000000009E-2</v>
      </c>
      <c r="F6368" s="40">
        <v>142000</v>
      </c>
      <c r="G6368" s="40">
        <v>142000</v>
      </c>
      <c r="H6368" s="40">
        <v>87411.92</v>
      </c>
      <c r="I6368" s="40">
        <v>103999.99</v>
      </c>
      <c r="J6368" s="67">
        <f t="shared" si="297"/>
        <v>0.61557690140845067</v>
      </c>
      <c r="K6368" s="39">
        <f t="shared" si="298"/>
        <v>0.73239429577464787</v>
      </c>
      <c r="L6368" s="2" t="str">
        <f t="shared" si="299"/>
        <v>AA</v>
      </c>
      <c r="M6368" s="2" t="s">
        <v>1563</v>
      </c>
      <c r="N6368" s="2" t="s">
        <v>427</v>
      </c>
      <c r="O6368" s="2" t="s">
        <v>70</v>
      </c>
    </row>
    <row r="6369" spans="1:15">
      <c r="A6369" s="38">
        <v>40450</v>
      </c>
      <c r="B6369" s="38">
        <v>51408</v>
      </c>
      <c r="C6369" s="131">
        <v>360</v>
      </c>
      <c r="D6369" s="39">
        <v>8.5600000000000009E-2</v>
      </c>
      <c r="E6369" s="39">
        <v>7.9100000000000004E-2</v>
      </c>
      <c r="F6369" s="40">
        <v>145100</v>
      </c>
      <c r="G6369" s="40">
        <v>145100</v>
      </c>
      <c r="H6369" s="40">
        <v>93765.4</v>
      </c>
      <c r="I6369" s="40">
        <v>106291.5</v>
      </c>
      <c r="J6369" s="67">
        <f t="shared" si="297"/>
        <v>0.64621226740179183</v>
      </c>
      <c r="K6369" s="39">
        <f t="shared" si="298"/>
        <v>0.73253962784286697</v>
      </c>
      <c r="L6369" s="2" t="str">
        <f t="shared" si="299"/>
        <v>AA</v>
      </c>
      <c r="M6369" s="2" t="s">
        <v>497</v>
      </c>
      <c r="N6369" s="2" t="s">
        <v>417</v>
      </c>
      <c r="O6369" s="2" t="s">
        <v>70</v>
      </c>
    </row>
    <row r="6370" spans="1:15">
      <c r="A6370" s="38">
        <v>40477</v>
      </c>
      <c r="B6370" s="38">
        <v>51435</v>
      </c>
      <c r="C6370" s="131">
        <v>360</v>
      </c>
      <c r="D6370" s="39">
        <v>8.5600000000000009E-2</v>
      </c>
      <c r="E6370" s="39">
        <v>7.9100000000000004E-2</v>
      </c>
      <c r="F6370" s="40">
        <v>120000</v>
      </c>
      <c r="G6370" s="40">
        <v>120000</v>
      </c>
      <c r="H6370" s="40">
        <v>59287.32</v>
      </c>
      <c r="I6370" s="40">
        <v>87939.75</v>
      </c>
      <c r="J6370" s="67">
        <f t="shared" si="297"/>
        <v>0.49406099999999997</v>
      </c>
      <c r="K6370" s="39">
        <f t="shared" si="298"/>
        <v>0.73283125000000005</v>
      </c>
      <c r="L6370" s="2" t="str">
        <f t="shared" si="299"/>
        <v>AA</v>
      </c>
      <c r="M6370" s="2" t="s">
        <v>564</v>
      </c>
      <c r="N6370" s="2" t="s">
        <v>417</v>
      </c>
      <c r="O6370" s="2" t="s">
        <v>70</v>
      </c>
    </row>
    <row r="6371" spans="1:15">
      <c r="A6371" s="42">
        <v>40221</v>
      </c>
      <c r="B6371" s="42">
        <v>46307</v>
      </c>
      <c r="C6371" s="130">
        <v>200</v>
      </c>
      <c r="D6371" s="43">
        <v>8.5600000000000009E-2</v>
      </c>
      <c r="E6371" s="43">
        <v>7.9100000000000004E-2</v>
      </c>
      <c r="F6371" s="44">
        <v>143000</v>
      </c>
      <c r="G6371" s="44">
        <v>143000</v>
      </c>
      <c r="H6371" s="44">
        <v>89620.25</v>
      </c>
      <c r="I6371" s="44">
        <v>104814.06</v>
      </c>
      <c r="J6371" s="68">
        <f t="shared" si="297"/>
        <v>0.626715034965035</v>
      </c>
      <c r="K6371" s="43">
        <f t="shared" si="298"/>
        <v>0.73296545454545448</v>
      </c>
      <c r="L6371" s="41" t="str">
        <f t="shared" si="299"/>
        <v>AA</v>
      </c>
      <c r="M6371" s="41" t="s">
        <v>564</v>
      </c>
      <c r="N6371" s="41" t="s">
        <v>417</v>
      </c>
      <c r="O6371" s="41" t="s">
        <v>70</v>
      </c>
    </row>
    <row r="6372" spans="1:15">
      <c r="A6372" s="38">
        <v>40357</v>
      </c>
      <c r="B6372" s="38">
        <v>51315</v>
      </c>
      <c r="C6372" s="131">
        <v>360</v>
      </c>
      <c r="D6372" s="39">
        <v>8.5600000000000009E-2</v>
      </c>
      <c r="E6372" s="39">
        <v>8.09E-2</v>
      </c>
      <c r="F6372" s="40">
        <v>97000</v>
      </c>
      <c r="G6372" s="40">
        <v>97000</v>
      </c>
      <c r="H6372" s="40">
        <v>62997.599999999999</v>
      </c>
      <c r="I6372" s="40">
        <v>71100</v>
      </c>
      <c r="J6372" s="67">
        <f t="shared" si="297"/>
        <v>0.64945979381443297</v>
      </c>
      <c r="K6372" s="39">
        <f t="shared" si="298"/>
        <v>0.73298969072164943</v>
      </c>
      <c r="L6372" s="2" t="str">
        <f t="shared" si="299"/>
        <v>AA</v>
      </c>
      <c r="M6372" s="2" t="s">
        <v>748</v>
      </c>
      <c r="N6372" s="2" t="s">
        <v>424</v>
      </c>
      <c r="O6372" s="2" t="s">
        <v>70</v>
      </c>
    </row>
    <row r="6373" spans="1:15">
      <c r="A6373" s="38">
        <v>40704</v>
      </c>
      <c r="B6373" s="38">
        <v>51662</v>
      </c>
      <c r="C6373" s="131">
        <v>360</v>
      </c>
      <c r="D6373" s="39">
        <v>8.5600000000000009E-2</v>
      </c>
      <c r="E6373" s="39">
        <v>7.9100000000000004E-2</v>
      </c>
      <c r="F6373" s="40">
        <v>120000</v>
      </c>
      <c r="G6373" s="40">
        <v>120000</v>
      </c>
      <c r="H6373" s="40">
        <v>78956.58</v>
      </c>
      <c r="I6373" s="40">
        <v>87974.99</v>
      </c>
      <c r="J6373" s="67">
        <f t="shared" si="297"/>
        <v>0.65797150000000004</v>
      </c>
      <c r="K6373" s="39">
        <f t="shared" si="298"/>
        <v>0.73312491666666668</v>
      </c>
      <c r="L6373" s="2" t="str">
        <f t="shared" si="299"/>
        <v>A</v>
      </c>
      <c r="M6373" s="2" t="s">
        <v>889</v>
      </c>
      <c r="N6373" s="2" t="s">
        <v>416</v>
      </c>
      <c r="O6373" s="2" t="s">
        <v>70</v>
      </c>
    </row>
    <row r="6374" spans="1:15">
      <c r="A6374" s="42">
        <v>40718</v>
      </c>
      <c r="B6374" s="42">
        <v>46197</v>
      </c>
      <c r="C6374" s="130">
        <v>180</v>
      </c>
      <c r="D6374" s="43">
        <v>8.5600000000000009E-2</v>
      </c>
      <c r="E6374" s="43">
        <v>7.9100000000000004E-2</v>
      </c>
      <c r="F6374" s="44">
        <v>150000</v>
      </c>
      <c r="G6374" s="44">
        <v>150000</v>
      </c>
      <c r="H6374" s="44">
        <v>85713.12</v>
      </c>
      <c r="I6374" s="44">
        <v>109999.95</v>
      </c>
      <c r="J6374" s="68">
        <f t="shared" si="297"/>
        <v>0.57142079999999995</v>
      </c>
      <c r="K6374" s="43">
        <f t="shared" si="298"/>
        <v>0.73333300000000001</v>
      </c>
      <c r="L6374" s="41" t="str">
        <f t="shared" si="299"/>
        <v>AA</v>
      </c>
      <c r="M6374" s="41" t="s">
        <v>505</v>
      </c>
      <c r="N6374" s="41" t="s">
        <v>424</v>
      </c>
      <c r="O6374" s="41" t="s">
        <v>70</v>
      </c>
    </row>
    <row r="6375" spans="1:15">
      <c r="A6375" s="42">
        <v>39997</v>
      </c>
      <c r="B6375" s="42">
        <v>50954</v>
      </c>
      <c r="C6375" s="130">
        <v>360</v>
      </c>
      <c r="D6375" s="43">
        <v>8.5600000000000009E-2</v>
      </c>
      <c r="E6375" s="43">
        <v>7.9100000000000004E-2</v>
      </c>
      <c r="F6375" s="44">
        <v>75000</v>
      </c>
      <c r="G6375" s="44">
        <v>75000</v>
      </c>
      <c r="H6375" s="44">
        <v>46517.279999999999</v>
      </c>
      <c r="I6375" s="44">
        <v>54999.99</v>
      </c>
      <c r="J6375" s="68">
        <f t="shared" si="297"/>
        <v>0.62023039999999996</v>
      </c>
      <c r="K6375" s="43">
        <f t="shared" si="298"/>
        <v>0.73333320000000002</v>
      </c>
      <c r="L6375" s="41" t="str">
        <f t="shared" si="299"/>
        <v>AA</v>
      </c>
      <c r="M6375" s="41" t="s">
        <v>779</v>
      </c>
      <c r="N6375" s="41" t="s">
        <v>416</v>
      </c>
      <c r="O6375" s="41" t="s">
        <v>70</v>
      </c>
    </row>
    <row r="6376" spans="1:15">
      <c r="A6376" s="42">
        <v>40256</v>
      </c>
      <c r="B6376" s="42">
        <v>49571</v>
      </c>
      <c r="C6376" s="130">
        <v>306</v>
      </c>
      <c r="D6376" s="43">
        <v>8.5600000000000009E-2</v>
      </c>
      <c r="E6376" s="43">
        <v>7.9100000000000004E-2</v>
      </c>
      <c r="F6376" s="44">
        <v>120000</v>
      </c>
      <c r="G6376" s="44">
        <v>120000</v>
      </c>
      <c r="H6376" s="44">
        <v>73461.649999999994</v>
      </c>
      <c r="I6376" s="44">
        <v>87999.99</v>
      </c>
      <c r="J6376" s="68">
        <f t="shared" si="297"/>
        <v>0.61218041666666667</v>
      </c>
      <c r="K6376" s="43">
        <f t="shared" si="298"/>
        <v>0.73333325000000005</v>
      </c>
      <c r="L6376" s="41" t="str">
        <f t="shared" si="299"/>
        <v>AA</v>
      </c>
      <c r="M6376" s="41" t="s">
        <v>619</v>
      </c>
      <c r="N6376" s="41" t="s">
        <v>427</v>
      </c>
      <c r="O6376" s="41" t="s">
        <v>70</v>
      </c>
    </row>
    <row r="6377" spans="1:15">
      <c r="A6377" s="42">
        <v>40791</v>
      </c>
      <c r="B6377" s="42">
        <v>50379</v>
      </c>
      <c r="C6377" s="130">
        <v>315</v>
      </c>
      <c r="D6377" s="43">
        <v>8.5600000000000009E-2</v>
      </c>
      <c r="E6377" s="43">
        <v>7.9100000000000004E-2</v>
      </c>
      <c r="F6377" s="44">
        <v>135000</v>
      </c>
      <c r="G6377" s="44">
        <v>135000</v>
      </c>
      <c r="H6377" s="44">
        <v>87800.73</v>
      </c>
      <c r="I6377" s="44">
        <v>98999.99</v>
      </c>
      <c r="J6377" s="68">
        <f t="shared" si="297"/>
        <v>0.65037577777777777</v>
      </c>
      <c r="K6377" s="43">
        <f t="shared" si="298"/>
        <v>0.7333332592592593</v>
      </c>
      <c r="L6377" s="41" t="str">
        <f t="shared" si="299"/>
        <v>A</v>
      </c>
      <c r="M6377" s="41" t="s">
        <v>505</v>
      </c>
      <c r="N6377" s="41" t="s">
        <v>424</v>
      </c>
      <c r="O6377" s="41" t="s">
        <v>70</v>
      </c>
    </row>
    <row r="6378" spans="1:15">
      <c r="A6378" s="42">
        <v>40767</v>
      </c>
      <c r="B6378" s="42">
        <v>44420</v>
      </c>
      <c r="C6378" s="130">
        <v>120</v>
      </c>
      <c r="D6378" s="43">
        <v>8.5600000000000009E-2</v>
      </c>
      <c r="E6378" s="43">
        <v>7.9100000000000004E-2</v>
      </c>
      <c r="F6378" s="44">
        <v>150000</v>
      </c>
      <c r="G6378" s="44">
        <v>150000</v>
      </c>
      <c r="H6378" s="44">
        <v>72962.42</v>
      </c>
      <c r="I6378" s="44">
        <v>109999.99</v>
      </c>
      <c r="J6378" s="68">
        <f t="shared" si="297"/>
        <v>0.48641613333333333</v>
      </c>
      <c r="K6378" s="43">
        <f t="shared" si="298"/>
        <v>0.73333326666666665</v>
      </c>
      <c r="L6378" s="41" t="str">
        <f t="shared" si="299"/>
        <v>AA</v>
      </c>
      <c r="M6378" s="41" t="s">
        <v>769</v>
      </c>
      <c r="N6378" s="41" t="s">
        <v>440</v>
      </c>
      <c r="O6378" s="41" t="s">
        <v>70</v>
      </c>
    </row>
    <row r="6379" spans="1:15">
      <c r="A6379" s="42">
        <v>40283</v>
      </c>
      <c r="B6379" s="42">
        <v>45762</v>
      </c>
      <c r="C6379" s="130">
        <v>180</v>
      </c>
      <c r="D6379" s="43">
        <v>8.5600000000000009E-2</v>
      </c>
      <c r="E6379" s="43">
        <v>7.9100000000000004E-2</v>
      </c>
      <c r="F6379" s="44">
        <v>150000</v>
      </c>
      <c r="G6379" s="44">
        <v>150000</v>
      </c>
      <c r="H6379" s="44">
        <v>77176.160000000003</v>
      </c>
      <c r="I6379" s="44">
        <v>109999.99</v>
      </c>
      <c r="J6379" s="68">
        <f t="shared" si="297"/>
        <v>0.51450773333333333</v>
      </c>
      <c r="K6379" s="43">
        <f t="shared" si="298"/>
        <v>0.73333326666666665</v>
      </c>
      <c r="L6379" s="41" t="str">
        <f t="shared" si="299"/>
        <v>AA</v>
      </c>
      <c r="M6379" s="41" t="s">
        <v>902</v>
      </c>
      <c r="N6379" s="41" t="s">
        <v>422</v>
      </c>
      <c r="O6379" s="41" t="s">
        <v>70</v>
      </c>
    </row>
    <row r="6380" spans="1:15">
      <c r="A6380" s="38">
        <v>40751</v>
      </c>
      <c r="B6380" s="38">
        <v>46839</v>
      </c>
      <c r="C6380" s="131">
        <v>200</v>
      </c>
      <c r="D6380" s="39">
        <v>8.5600000000000009E-2</v>
      </c>
      <c r="E6380" s="39">
        <v>7.9100000000000004E-2</v>
      </c>
      <c r="F6380" s="40">
        <v>150000</v>
      </c>
      <c r="G6380" s="40">
        <v>150000</v>
      </c>
      <c r="H6380" s="40">
        <v>72911.83</v>
      </c>
      <c r="I6380" s="40">
        <v>109999.99</v>
      </c>
      <c r="J6380" s="67">
        <f t="shared" si="297"/>
        <v>0.48607886666666666</v>
      </c>
      <c r="K6380" s="39">
        <f t="shared" si="298"/>
        <v>0.73333326666666665</v>
      </c>
      <c r="L6380" s="2" t="str">
        <f t="shared" si="299"/>
        <v>AA</v>
      </c>
      <c r="M6380" s="2" t="s">
        <v>700</v>
      </c>
      <c r="N6380" s="2" t="s">
        <v>421</v>
      </c>
      <c r="O6380" s="2" t="s">
        <v>70</v>
      </c>
    </row>
    <row r="6381" spans="1:15">
      <c r="A6381" s="42">
        <v>40772</v>
      </c>
      <c r="B6381" s="42">
        <v>48077</v>
      </c>
      <c r="C6381" s="130">
        <v>240</v>
      </c>
      <c r="D6381" s="43">
        <v>8.5600000000000009E-2</v>
      </c>
      <c r="E6381" s="43">
        <v>7.9100000000000004E-2</v>
      </c>
      <c r="F6381" s="44">
        <v>150000</v>
      </c>
      <c r="G6381" s="44">
        <v>150000</v>
      </c>
      <c r="H6381" s="44">
        <v>92596.72</v>
      </c>
      <c r="I6381" s="44">
        <v>109999.99</v>
      </c>
      <c r="J6381" s="68">
        <f t="shared" si="297"/>
        <v>0.6173114666666667</v>
      </c>
      <c r="K6381" s="43">
        <f t="shared" si="298"/>
        <v>0.73333326666666665</v>
      </c>
      <c r="L6381" s="41" t="str">
        <f t="shared" si="299"/>
        <v>AA</v>
      </c>
      <c r="M6381" s="41" t="s">
        <v>806</v>
      </c>
      <c r="N6381" s="41" t="s">
        <v>419</v>
      </c>
      <c r="O6381" s="41" t="s">
        <v>70</v>
      </c>
    </row>
    <row r="6382" spans="1:15">
      <c r="A6382" s="42">
        <v>40751</v>
      </c>
      <c r="B6382" s="42">
        <v>48056</v>
      </c>
      <c r="C6382" s="130">
        <v>240</v>
      </c>
      <c r="D6382" s="43">
        <v>8.5600000000000009E-2</v>
      </c>
      <c r="E6382" s="43">
        <v>7.9100000000000004E-2</v>
      </c>
      <c r="F6382" s="44">
        <v>150000</v>
      </c>
      <c r="G6382" s="44">
        <v>150000</v>
      </c>
      <c r="H6382" s="44">
        <v>92294.43</v>
      </c>
      <c r="I6382" s="44">
        <v>109999.99</v>
      </c>
      <c r="J6382" s="68">
        <f t="shared" si="297"/>
        <v>0.61529619999999996</v>
      </c>
      <c r="K6382" s="43">
        <f t="shared" si="298"/>
        <v>0.73333326666666665</v>
      </c>
      <c r="L6382" s="41" t="str">
        <f t="shared" si="299"/>
        <v>AA</v>
      </c>
      <c r="M6382" s="41" t="s">
        <v>554</v>
      </c>
      <c r="N6382" s="41" t="s">
        <v>417</v>
      </c>
      <c r="O6382" s="41" t="s">
        <v>70</v>
      </c>
    </row>
    <row r="6383" spans="1:15">
      <c r="A6383" s="42">
        <v>40760</v>
      </c>
      <c r="B6383" s="42">
        <v>48980</v>
      </c>
      <c r="C6383" s="130">
        <v>270</v>
      </c>
      <c r="D6383" s="43">
        <v>8.5600000000000009E-2</v>
      </c>
      <c r="E6383" s="43">
        <v>7.9100000000000004E-2</v>
      </c>
      <c r="F6383" s="44">
        <v>150000</v>
      </c>
      <c r="G6383" s="44">
        <v>150000</v>
      </c>
      <c r="H6383" s="44">
        <v>94862.24</v>
      </c>
      <c r="I6383" s="44">
        <v>109999.99</v>
      </c>
      <c r="J6383" s="68">
        <f t="shared" si="297"/>
        <v>0.63241493333333332</v>
      </c>
      <c r="K6383" s="43">
        <f t="shared" si="298"/>
        <v>0.73333326666666665</v>
      </c>
      <c r="L6383" s="41" t="str">
        <f t="shared" si="299"/>
        <v>AA</v>
      </c>
      <c r="M6383" s="41" t="s">
        <v>956</v>
      </c>
      <c r="N6383" s="41" t="s">
        <v>418</v>
      </c>
      <c r="O6383" s="41" t="s">
        <v>70</v>
      </c>
    </row>
    <row r="6384" spans="1:15">
      <c r="A6384" s="42">
        <v>40774</v>
      </c>
      <c r="B6384" s="42">
        <v>49814</v>
      </c>
      <c r="C6384" s="130">
        <v>297</v>
      </c>
      <c r="D6384" s="43">
        <v>8.5600000000000009E-2</v>
      </c>
      <c r="E6384" s="43">
        <v>7.9100000000000004E-2</v>
      </c>
      <c r="F6384" s="44">
        <v>150000</v>
      </c>
      <c r="G6384" s="44">
        <v>150000</v>
      </c>
      <c r="H6384" s="44">
        <v>96232.35</v>
      </c>
      <c r="I6384" s="44">
        <v>109999.99</v>
      </c>
      <c r="J6384" s="68">
        <f t="shared" si="297"/>
        <v>0.64154900000000004</v>
      </c>
      <c r="K6384" s="43">
        <f t="shared" si="298"/>
        <v>0.73333326666666665</v>
      </c>
      <c r="L6384" s="41" t="str">
        <f t="shared" si="299"/>
        <v>AA</v>
      </c>
      <c r="M6384" s="41" t="s">
        <v>586</v>
      </c>
      <c r="N6384" s="41" t="s">
        <v>416</v>
      </c>
      <c r="O6384" s="41" t="s">
        <v>70</v>
      </c>
    </row>
    <row r="6385" spans="1:15">
      <c r="A6385" s="42">
        <v>40374</v>
      </c>
      <c r="B6385" s="42">
        <v>49505</v>
      </c>
      <c r="C6385" s="130">
        <v>300</v>
      </c>
      <c r="D6385" s="43">
        <v>8.5600000000000009E-2</v>
      </c>
      <c r="E6385" s="43">
        <v>7.9100000000000004E-2</v>
      </c>
      <c r="F6385" s="44">
        <v>150000</v>
      </c>
      <c r="G6385" s="44">
        <v>150000</v>
      </c>
      <c r="H6385" s="44">
        <v>92770.29</v>
      </c>
      <c r="I6385" s="44">
        <v>109999.99</v>
      </c>
      <c r="J6385" s="68">
        <f t="shared" si="297"/>
        <v>0.61846859999999992</v>
      </c>
      <c r="K6385" s="43">
        <f t="shared" si="298"/>
        <v>0.73333326666666665</v>
      </c>
      <c r="L6385" s="41" t="str">
        <f t="shared" si="299"/>
        <v>AA</v>
      </c>
      <c r="M6385" s="41" t="s">
        <v>511</v>
      </c>
      <c r="N6385" s="41" t="s">
        <v>422</v>
      </c>
      <c r="O6385" s="41" t="s">
        <v>70</v>
      </c>
    </row>
    <row r="6386" spans="1:15">
      <c r="A6386" s="38">
        <v>40637</v>
      </c>
      <c r="B6386" s="38">
        <v>51595</v>
      </c>
      <c r="C6386" s="131">
        <v>360</v>
      </c>
      <c r="D6386" s="39">
        <v>8.5600000000000009E-2</v>
      </c>
      <c r="E6386" s="39">
        <v>7.9100000000000004E-2</v>
      </c>
      <c r="F6386" s="40">
        <v>150000</v>
      </c>
      <c r="G6386" s="40">
        <v>150000</v>
      </c>
      <c r="H6386" s="40">
        <v>75787.009999999995</v>
      </c>
      <c r="I6386" s="40">
        <v>109999.99</v>
      </c>
      <c r="J6386" s="67">
        <f t="shared" si="297"/>
        <v>0.50524673333333325</v>
      </c>
      <c r="K6386" s="39">
        <f t="shared" si="298"/>
        <v>0.73333326666666665</v>
      </c>
      <c r="L6386" s="2" t="str">
        <f t="shared" si="299"/>
        <v>AA</v>
      </c>
      <c r="M6386" s="2" t="s">
        <v>857</v>
      </c>
      <c r="N6386" s="2" t="s">
        <v>416</v>
      </c>
      <c r="O6386" s="2" t="s">
        <v>70</v>
      </c>
    </row>
    <row r="6387" spans="1:15">
      <c r="A6387" s="38">
        <v>40791</v>
      </c>
      <c r="B6387" s="38">
        <v>51749</v>
      </c>
      <c r="C6387" s="131">
        <v>360</v>
      </c>
      <c r="D6387" s="39">
        <v>8.5600000000000009E-2</v>
      </c>
      <c r="E6387" s="39">
        <v>7.9100000000000004E-2</v>
      </c>
      <c r="F6387" s="40">
        <v>150000</v>
      </c>
      <c r="G6387" s="40">
        <v>150000</v>
      </c>
      <c r="H6387" s="40">
        <v>99246.18</v>
      </c>
      <c r="I6387" s="40">
        <v>109999.99</v>
      </c>
      <c r="J6387" s="67">
        <f t="shared" si="297"/>
        <v>0.66164119999999993</v>
      </c>
      <c r="K6387" s="39">
        <f t="shared" si="298"/>
        <v>0.73333326666666665</v>
      </c>
      <c r="L6387" s="2" t="str">
        <f t="shared" si="299"/>
        <v>A</v>
      </c>
      <c r="M6387" s="2" t="s">
        <v>516</v>
      </c>
      <c r="N6387" s="2" t="s">
        <v>416</v>
      </c>
      <c r="O6387" s="2" t="s">
        <v>70</v>
      </c>
    </row>
    <row r="6388" spans="1:15">
      <c r="A6388" s="38">
        <v>40569</v>
      </c>
      <c r="B6388" s="38">
        <v>51527</v>
      </c>
      <c r="C6388" s="131">
        <v>360</v>
      </c>
      <c r="D6388" s="39">
        <v>8.5600000000000009E-2</v>
      </c>
      <c r="E6388" s="39">
        <v>7.9100000000000004E-2</v>
      </c>
      <c r="F6388" s="40">
        <v>150000</v>
      </c>
      <c r="G6388" s="40">
        <v>150000</v>
      </c>
      <c r="H6388" s="40">
        <v>97984.63</v>
      </c>
      <c r="I6388" s="40">
        <v>109999.99</v>
      </c>
      <c r="J6388" s="67">
        <f t="shared" si="297"/>
        <v>0.65323086666666674</v>
      </c>
      <c r="K6388" s="39">
        <f t="shared" si="298"/>
        <v>0.73333326666666665</v>
      </c>
      <c r="L6388" s="2" t="str">
        <f t="shared" si="299"/>
        <v>A</v>
      </c>
      <c r="M6388" s="2" t="s">
        <v>713</v>
      </c>
      <c r="N6388" s="2" t="s">
        <v>418</v>
      </c>
      <c r="O6388" s="2" t="s">
        <v>70</v>
      </c>
    </row>
    <row r="6389" spans="1:15">
      <c r="A6389" s="38">
        <v>40749</v>
      </c>
      <c r="B6389" s="38">
        <v>51707</v>
      </c>
      <c r="C6389" s="131">
        <v>360</v>
      </c>
      <c r="D6389" s="39">
        <v>8.5600000000000009E-2</v>
      </c>
      <c r="E6389" s="39">
        <v>8.5600000000000009E-2</v>
      </c>
      <c r="F6389" s="40">
        <v>150000</v>
      </c>
      <c r="G6389" s="40">
        <v>150000</v>
      </c>
      <c r="H6389" s="40">
        <v>99024.26</v>
      </c>
      <c r="I6389" s="40">
        <v>109999.99</v>
      </c>
      <c r="J6389" s="67">
        <f t="shared" si="297"/>
        <v>0.66016173333333328</v>
      </c>
      <c r="K6389" s="39">
        <f t="shared" si="298"/>
        <v>0.73333326666666665</v>
      </c>
      <c r="L6389" s="2" t="str">
        <f t="shared" si="299"/>
        <v>A</v>
      </c>
      <c r="M6389" s="2" t="s">
        <v>518</v>
      </c>
      <c r="N6389" s="2" t="s">
        <v>416</v>
      </c>
      <c r="O6389" s="2" t="s">
        <v>70</v>
      </c>
    </row>
    <row r="6390" spans="1:15">
      <c r="A6390" s="38">
        <v>40855</v>
      </c>
      <c r="B6390" s="38">
        <v>51813</v>
      </c>
      <c r="C6390" s="131">
        <v>360</v>
      </c>
      <c r="D6390" s="39">
        <v>8.5600000000000009E-2</v>
      </c>
      <c r="E6390" s="39">
        <v>7.9100000000000004E-2</v>
      </c>
      <c r="F6390" s="40">
        <v>119999.78</v>
      </c>
      <c r="G6390" s="40">
        <v>119999.78</v>
      </c>
      <c r="H6390" s="40">
        <v>70570.460000000006</v>
      </c>
      <c r="I6390" s="40">
        <v>88007.97</v>
      </c>
      <c r="J6390" s="67">
        <f t="shared" si="297"/>
        <v>0.5880882448284489</v>
      </c>
      <c r="K6390" s="39">
        <f t="shared" si="298"/>
        <v>0.73340109456867342</v>
      </c>
      <c r="L6390" s="2" t="str">
        <f t="shared" si="299"/>
        <v>AA</v>
      </c>
      <c r="M6390" s="2" t="s">
        <v>173</v>
      </c>
      <c r="N6390" s="2" t="s">
        <v>422</v>
      </c>
      <c r="O6390" s="2" t="s">
        <v>70</v>
      </c>
    </row>
    <row r="6391" spans="1:15">
      <c r="A6391" s="42">
        <v>40254</v>
      </c>
      <c r="B6391" s="42">
        <v>48108</v>
      </c>
      <c r="C6391" s="130">
        <v>258</v>
      </c>
      <c r="D6391" s="43">
        <v>8.5600000000000009E-2</v>
      </c>
      <c r="E6391" s="43">
        <v>7.9100000000000004E-2</v>
      </c>
      <c r="F6391" s="44">
        <v>137000</v>
      </c>
      <c r="G6391" s="44">
        <v>137000</v>
      </c>
      <c r="H6391" s="44">
        <v>77913.86</v>
      </c>
      <c r="I6391" s="44">
        <v>100499.99</v>
      </c>
      <c r="J6391" s="68">
        <f t="shared" si="297"/>
        <v>0.56871430656934308</v>
      </c>
      <c r="K6391" s="43">
        <f t="shared" si="298"/>
        <v>0.7335765693430657</v>
      </c>
      <c r="L6391" s="41" t="str">
        <f t="shared" si="299"/>
        <v>AA</v>
      </c>
      <c r="M6391" s="41" t="s">
        <v>586</v>
      </c>
      <c r="N6391" s="41" t="s">
        <v>416</v>
      </c>
      <c r="O6391" s="41" t="s">
        <v>70</v>
      </c>
    </row>
    <row r="6392" spans="1:15">
      <c r="A6392" s="38">
        <v>40555</v>
      </c>
      <c r="B6392" s="38">
        <v>51513</v>
      </c>
      <c r="C6392" s="131">
        <v>360</v>
      </c>
      <c r="D6392" s="39">
        <v>8.5600000000000009E-2</v>
      </c>
      <c r="E6392" s="39">
        <v>7.9100000000000004E-2</v>
      </c>
      <c r="F6392" s="40">
        <v>75071.45</v>
      </c>
      <c r="G6392" s="40">
        <v>75071.45</v>
      </c>
      <c r="H6392" s="40">
        <v>49336.25</v>
      </c>
      <c r="I6392" s="40">
        <v>55071.45</v>
      </c>
      <c r="J6392" s="67">
        <f t="shared" si="297"/>
        <v>0.65719058310449585</v>
      </c>
      <c r="K6392" s="39">
        <f t="shared" si="298"/>
        <v>0.73358713598844838</v>
      </c>
      <c r="L6392" s="2" t="str">
        <f t="shared" si="299"/>
        <v>A</v>
      </c>
      <c r="M6392" s="2" t="s">
        <v>1663</v>
      </c>
      <c r="N6392" s="2" t="s">
        <v>416</v>
      </c>
      <c r="O6392" s="2" t="s">
        <v>70</v>
      </c>
    </row>
    <row r="6393" spans="1:15">
      <c r="A6393" s="42">
        <v>40602</v>
      </c>
      <c r="B6393" s="42">
        <v>51560</v>
      </c>
      <c r="C6393" s="130">
        <v>360</v>
      </c>
      <c r="D6393" s="43">
        <v>8.5600000000000009E-2</v>
      </c>
      <c r="E6393" s="43">
        <v>7.9100000000000004E-2</v>
      </c>
      <c r="F6393" s="44">
        <v>114180</v>
      </c>
      <c r="G6393" s="44">
        <v>114180</v>
      </c>
      <c r="H6393" s="44">
        <v>74543.77</v>
      </c>
      <c r="I6393" s="44">
        <v>83775.72</v>
      </c>
      <c r="J6393" s="68">
        <f t="shared" si="297"/>
        <v>0.65286188474338769</v>
      </c>
      <c r="K6393" s="43">
        <f t="shared" si="298"/>
        <v>0.73371623751970572</v>
      </c>
      <c r="L6393" s="41" t="str">
        <f t="shared" si="299"/>
        <v>A</v>
      </c>
      <c r="M6393" s="41" t="s">
        <v>1015</v>
      </c>
      <c r="N6393" s="41" t="s">
        <v>417</v>
      </c>
      <c r="O6393" s="41" t="s">
        <v>70</v>
      </c>
    </row>
    <row r="6394" spans="1:15">
      <c r="A6394" s="42">
        <v>40094</v>
      </c>
      <c r="B6394" s="42">
        <v>51051</v>
      </c>
      <c r="C6394" s="130">
        <v>360</v>
      </c>
      <c r="D6394" s="43">
        <v>8.5600000000000009E-2</v>
      </c>
      <c r="E6394" s="43">
        <v>7.9100000000000004E-2</v>
      </c>
      <c r="F6394" s="44">
        <v>123000</v>
      </c>
      <c r="G6394" s="44">
        <v>123000</v>
      </c>
      <c r="H6394" s="44">
        <v>76733.570000000007</v>
      </c>
      <c r="I6394" s="44">
        <v>90278.99</v>
      </c>
      <c r="J6394" s="68">
        <f t="shared" si="297"/>
        <v>0.62385016260162607</v>
      </c>
      <c r="K6394" s="43">
        <f t="shared" si="298"/>
        <v>0.73397552845528458</v>
      </c>
      <c r="L6394" s="41" t="str">
        <f t="shared" si="299"/>
        <v>AA</v>
      </c>
      <c r="M6394" s="41" t="s">
        <v>482</v>
      </c>
      <c r="N6394" s="41" t="s">
        <v>422</v>
      </c>
      <c r="O6394" s="41" t="s">
        <v>70</v>
      </c>
    </row>
    <row r="6395" spans="1:15">
      <c r="A6395" s="42">
        <v>40087</v>
      </c>
      <c r="B6395" s="42">
        <v>47392</v>
      </c>
      <c r="C6395" s="130">
        <v>240</v>
      </c>
      <c r="D6395" s="43">
        <v>8.5600000000000009E-2</v>
      </c>
      <c r="E6395" s="43">
        <v>7.9100000000000004E-2</v>
      </c>
      <c r="F6395" s="44">
        <v>137000</v>
      </c>
      <c r="G6395" s="44">
        <v>137000</v>
      </c>
      <c r="H6395" s="44">
        <v>76345.75</v>
      </c>
      <c r="I6395" s="44">
        <v>100570.55</v>
      </c>
      <c r="J6395" s="68">
        <f t="shared" si="297"/>
        <v>0.5572682481751825</v>
      </c>
      <c r="K6395" s="43">
        <f t="shared" si="298"/>
        <v>0.73409160583941613</v>
      </c>
      <c r="L6395" s="41" t="str">
        <f t="shared" si="299"/>
        <v>AA</v>
      </c>
      <c r="M6395" s="41" t="s">
        <v>457</v>
      </c>
      <c r="N6395" s="41" t="s">
        <v>419</v>
      </c>
      <c r="O6395" s="41" t="s">
        <v>70</v>
      </c>
    </row>
    <row r="6396" spans="1:15">
      <c r="A6396" s="42">
        <v>40283</v>
      </c>
      <c r="B6396" s="42">
        <v>45458</v>
      </c>
      <c r="C6396" s="130">
        <v>170</v>
      </c>
      <c r="D6396" s="43">
        <v>8.5600000000000009E-2</v>
      </c>
      <c r="E6396" s="43">
        <v>7.9100000000000004E-2</v>
      </c>
      <c r="F6396" s="44">
        <v>77000</v>
      </c>
      <c r="G6396" s="44">
        <v>77000</v>
      </c>
      <c r="H6396" s="44">
        <v>38553.4</v>
      </c>
      <c r="I6396" s="44">
        <v>56525.83</v>
      </c>
      <c r="J6396" s="68">
        <f t="shared" si="297"/>
        <v>0.50069350649350652</v>
      </c>
      <c r="K6396" s="43">
        <f t="shared" si="298"/>
        <v>0.73410168831168832</v>
      </c>
      <c r="L6396" s="41" t="str">
        <f t="shared" si="299"/>
        <v>AA</v>
      </c>
      <c r="M6396" s="41" t="s">
        <v>549</v>
      </c>
      <c r="N6396" s="41" t="s">
        <v>427</v>
      </c>
      <c r="O6396" s="41" t="s">
        <v>70</v>
      </c>
    </row>
    <row r="6397" spans="1:15">
      <c r="A6397" s="42">
        <v>40379</v>
      </c>
      <c r="B6397" s="42">
        <v>46619</v>
      </c>
      <c r="C6397" s="130">
        <v>205</v>
      </c>
      <c r="D6397" s="43">
        <v>8.5600000000000009E-2</v>
      </c>
      <c r="E6397" s="43">
        <v>8.5600000000000009E-2</v>
      </c>
      <c r="F6397" s="44">
        <v>128000</v>
      </c>
      <c r="G6397" s="44">
        <v>128000</v>
      </c>
      <c r="H6397" s="44">
        <v>70335.14</v>
      </c>
      <c r="I6397" s="44">
        <v>93999.99</v>
      </c>
      <c r="J6397" s="68">
        <f t="shared" si="297"/>
        <v>0.54949328124999997</v>
      </c>
      <c r="K6397" s="43">
        <f t="shared" si="298"/>
        <v>0.73437492187500009</v>
      </c>
      <c r="L6397" s="41" t="str">
        <f t="shared" si="299"/>
        <v>AA</v>
      </c>
      <c r="M6397" s="41" t="s">
        <v>564</v>
      </c>
      <c r="N6397" s="41" t="s">
        <v>417</v>
      </c>
      <c r="O6397" s="41" t="s">
        <v>70</v>
      </c>
    </row>
    <row r="6398" spans="1:15">
      <c r="A6398" s="38">
        <v>40207</v>
      </c>
      <c r="B6398" s="38">
        <v>45686</v>
      </c>
      <c r="C6398" s="131">
        <v>180</v>
      </c>
      <c r="D6398" s="39">
        <v>8.5600000000000009E-2</v>
      </c>
      <c r="E6398" s="39">
        <v>7.9100000000000004E-2</v>
      </c>
      <c r="F6398" s="40">
        <v>108000</v>
      </c>
      <c r="G6398" s="40">
        <v>108000</v>
      </c>
      <c r="H6398" s="40">
        <v>62044.67</v>
      </c>
      <c r="I6398" s="40">
        <v>79325.740000000005</v>
      </c>
      <c r="J6398" s="67">
        <f t="shared" si="297"/>
        <v>0.57448768518518512</v>
      </c>
      <c r="K6398" s="39">
        <f t="shared" si="298"/>
        <v>0.73449759259259262</v>
      </c>
      <c r="L6398" s="2" t="str">
        <f t="shared" si="299"/>
        <v>AA</v>
      </c>
      <c r="M6398" s="2" t="s">
        <v>922</v>
      </c>
      <c r="N6398" s="2" t="s">
        <v>417</v>
      </c>
      <c r="O6398" s="2" t="s">
        <v>70</v>
      </c>
    </row>
    <row r="6399" spans="1:15">
      <c r="A6399" s="38">
        <v>40359</v>
      </c>
      <c r="B6399" s="38">
        <v>51317</v>
      </c>
      <c r="C6399" s="131">
        <v>360</v>
      </c>
      <c r="D6399" s="39">
        <v>8.5600000000000009E-2</v>
      </c>
      <c r="E6399" s="39">
        <v>7.9100000000000004E-2</v>
      </c>
      <c r="F6399" s="40">
        <v>118000</v>
      </c>
      <c r="G6399" s="40">
        <v>118000</v>
      </c>
      <c r="H6399" s="40">
        <v>80906.13</v>
      </c>
      <c r="I6399" s="40">
        <v>86680.84</v>
      </c>
      <c r="J6399" s="67">
        <f t="shared" si="297"/>
        <v>0.68564516949152543</v>
      </c>
      <c r="K6399" s="39">
        <f t="shared" si="298"/>
        <v>0.73458338983050842</v>
      </c>
      <c r="L6399" s="2" t="str">
        <f t="shared" si="299"/>
        <v>A</v>
      </c>
      <c r="M6399" s="2" t="s">
        <v>482</v>
      </c>
      <c r="N6399" s="2" t="s">
        <v>422</v>
      </c>
      <c r="O6399" s="2" t="s">
        <v>70</v>
      </c>
    </row>
    <row r="6400" spans="1:15">
      <c r="A6400" s="42">
        <v>40511</v>
      </c>
      <c r="B6400" s="42">
        <v>51469</v>
      </c>
      <c r="C6400" s="130">
        <v>360</v>
      </c>
      <c r="D6400" s="43">
        <v>8.5600000000000009E-2</v>
      </c>
      <c r="E6400" s="43">
        <v>7.9100000000000004E-2</v>
      </c>
      <c r="F6400" s="44">
        <v>122516.74</v>
      </c>
      <c r="G6400" s="44">
        <v>122516.74</v>
      </c>
      <c r="H6400" s="44">
        <v>79657.59</v>
      </c>
      <c r="I6400" s="44">
        <v>89999.99</v>
      </c>
      <c r="J6400" s="68">
        <f t="shared" si="297"/>
        <v>0.65017719211268599</v>
      </c>
      <c r="K6400" s="43">
        <f t="shared" si="298"/>
        <v>0.73459341147993329</v>
      </c>
      <c r="L6400" s="41" t="str">
        <f t="shared" si="299"/>
        <v>A</v>
      </c>
      <c r="M6400" s="41" t="s">
        <v>1214</v>
      </c>
      <c r="N6400" s="41" t="s">
        <v>427</v>
      </c>
      <c r="O6400" s="41" t="s">
        <v>70</v>
      </c>
    </row>
    <row r="6401" spans="1:15">
      <c r="A6401" s="38">
        <v>40000</v>
      </c>
      <c r="B6401" s="38">
        <v>50957</v>
      </c>
      <c r="C6401" s="131">
        <v>360</v>
      </c>
      <c r="D6401" s="39">
        <v>8.5600000000000009E-2</v>
      </c>
      <c r="E6401" s="39">
        <v>7.9100000000000004E-2</v>
      </c>
      <c r="F6401" s="40">
        <v>145400</v>
      </c>
      <c r="G6401" s="40">
        <v>145400</v>
      </c>
      <c r="H6401" s="40">
        <v>90207.62</v>
      </c>
      <c r="I6401" s="40">
        <v>106836.99</v>
      </c>
      <c r="J6401" s="67">
        <f t="shared" si="297"/>
        <v>0.6204100412654745</v>
      </c>
      <c r="K6401" s="39">
        <f t="shared" si="298"/>
        <v>0.73477984869325996</v>
      </c>
      <c r="L6401" s="2" t="str">
        <f t="shared" si="299"/>
        <v>AA</v>
      </c>
      <c r="M6401" s="2" t="s">
        <v>565</v>
      </c>
      <c r="N6401" s="2" t="s">
        <v>432</v>
      </c>
      <c r="O6401" s="2" t="s">
        <v>70</v>
      </c>
    </row>
    <row r="6402" spans="1:15">
      <c r="A6402" s="38">
        <v>40570</v>
      </c>
      <c r="B6402" s="38">
        <v>51528</v>
      </c>
      <c r="C6402" s="131">
        <v>360</v>
      </c>
      <c r="D6402" s="39">
        <v>8.5600000000000009E-2</v>
      </c>
      <c r="E6402" s="39">
        <v>7.9100000000000004E-2</v>
      </c>
      <c r="F6402" s="40">
        <v>101500</v>
      </c>
      <c r="G6402" s="40">
        <v>101500</v>
      </c>
      <c r="H6402" s="40">
        <v>66278.080000000002</v>
      </c>
      <c r="I6402" s="40">
        <v>74580.990000000005</v>
      </c>
      <c r="J6402" s="67">
        <f t="shared" si="297"/>
        <v>0.65298600985221678</v>
      </c>
      <c r="K6402" s="39">
        <f t="shared" si="298"/>
        <v>0.734788078817734</v>
      </c>
      <c r="L6402" s="2" t="str">
        <f t="shared" si="299"/>
        <v>A</v>
      </c>
      <c r="M6402" s="2" t="s">
        <v>1215</v>
      </c>
      <c r="N6402" s="2" t="s">
        <v>421</v>
      </c>
      <c r="O6402" s="2" t="s">
        <v>70</v>
      </c>
    </row>
    <row r="6403" spans="1:15">
      <c r="A6403" s="38">
        <v>40214</v>
      </c>
      <c r="B6403" s="38">
        <v>51171</v>
      </c>
      <c r="C6403" s="131">
        <v>360</v>
      </c>
      <c r="D6403" s="39">
        <v>8.5600000000000009E-2</v>
      </c>
      <c r="E6403" s="39">
        <v>7.9100000000000004E-2</v>
      </c>
      <c r="F6403" s="40">
        <v>130000</v>
      </c>
      <c r="G6403" s="40">
        <v>130000</v>
      </c>
      <c r="H6403" s="40">
        <v>70334.289999999994</v>
      </c>
      <c r="I6403" s="40">
        <v>95547.99</v>
      </c>
      <c r="J6403" s="67">
        <f t="shared" ref="J6403:J6466" si="300">H6403/G6403</f>
        <v>0.54103299999999999</v>
      </c>
      <c r="K6403" s="39">
        <f t="shared" ref="K6403:K6466" si="301">I6403/G6403</f>
        <v>0.73498453846153855</v>
      </c>
      <c r="L6403" s="2" t="str">
        <f t="shared" ref="L6403:L6466" si="302">IF(J6403&lt;=65%,"AA",IF(J6403&lt;=75%,"A",IF(J6403&lt;=85%,"B","C")))</f>
        <v>AA</v>
      </c>
      <c r="M6403" s="2" t="s">
        <v>516</v>
      </c>
      <c r="N6403" s="2" t="s">
        <v>416</v>
      </c>
      <c r="O6403" s="2" t="s">
        <v>70</v>
      </c>
    </row>
    <row r="6404" spans="1:15">
      <c r="A6404" s="42">
        <v>39871</v>
      </c>
      <c r="B6404" s="42">
        <v>47176</v>
      </c>
      <c r="C6404" s="130">
        <v>240</v>
      </c>
      <c r="D6404" s="43">
        <v>8.5600000000000009E-2</v>
      </c>
      <c r="E6404" s="43">
        <v>8.09E-2</v>
      </c>
      <c r="F6404" s="44">
        <v>137500</v>
      </c>
      <c r="G6404" s="44">
        <v>137500</v>
      </c>
      <c r="H6404" s="44">
        <v>76824.479999999996</v>
      </c>
      <c r="I6404" s="44">
        <v>101085.72</v>
      </c>
      <c r="J6404" s="68">
        <f t="shared" si="300"/>
        <v>0.5587234909090909</v>
      </c>
      <c r="K6404" s="43">
        <f t="shared" si="301"/>
        <v>0.73516887272727272</v>
      </c>
      <c r="L6404" s="41" t="str">
        <f t="shared" si="302"/>
        <v>AA</v>
      </c>
      <c r="M6404" s="41" t="s">
        <v>1503</v>
      </c>
      <c r="N6404" s="41" t="s">
        <v>435</v>
      </c>
      <c r="O6404" s="41" t="s">
        <v>70</v>
      </c>
    </row>
    <row r="6405" spans="1:15">
      <c r="A6405" s="38">
        <v>40816</v>
      </c>
      <c r="B6405" s="38">
        <v>51774</v>
      </c>
      <c r="C6405" s="131">
        <v>360</v>
      </c>
      <c r="D6405" s="39">
        <v>8.5600000000000009E-2</v>
      </c>
      <c r="E6405" s="39">
        <v>7.9100000000000004E-2</v>
      </c>
      <c r="F6405" s="40">
        <v>136000</v>
      </c>
      <c r="G6405" s="40">
        <v>136000</v>
      </c>
      <c r="H6405" s="40">
        <v>90090.7</v>
      </c>
      <c r="I6405" s="40">
        <v>99999.99</v>
      </c>
      <c r="J6405" s="67">
        <f t="shared" si="300"/>
        <v>0.66243161764705882</v>
      </c>
      <c r="K6405" s="39">
        <f t="shared" si="301"/>
        <v>0.73529404411764709</v>
      </c>
      <c r="L6405" s="2" t="str">
        <f t="shared" si="302"/>
        <v>A</v>
      </c>
      <c r="M6405" s="2" t="s">
        <v>522</v>
      </c>
      <c r="N6405" s="2" t="s">
        <v>419</v>
      </c>
      <c r="O6405" s="2" t="s">
        <v>70</v>
      </c>
    </row>
    <row r="6406" spans="1:15">
      <c r="A6406" s="38">
        <v>40389</v>
      </c>
      <c r="B6406" s="38">
        <v>45868</v>
      </c>
      <c r="C6406" s="131">
        <v>180</v>
      </c>
      <c r="D6406" s="39">
        <v>8.5600000000000009E-2</v>
      </c>
      <c r="E6406" s="39">
        <v>7.9100000000000004E-2</v>
      </c>
      <c r="F6406" s="40">
        <v>135000</v>
      </c>
      <c r="G6406" s="40">
        <v>135000</v>
      </c>
      <c r="H6406" s="40">
        <v>81497.38</v>
      </c>
      <c r="I6406" s="40">
        <v>99298.69</v>
      </c>
      <c r="J6406" s="67">
        <f t="shared" si="300"/>
        <v>0.60368429629629639</v>
      </c>
      <c r="K6406" s="39">
        <f t="shared" si="301"/>
        <v>0.73554585185185184</v>
      </c>
      <c r="L6406" s="2" t="str">
        <f t="shared" si="302"/>
        <v>AA</v>
      </c>
      <c r="M6406" s="2" t="s">
        <v>584</v>
      </c>
      <c r="N6406" s="2" t="s">
        <v>417</v>
      </c>
      <c r="O6406" s="2" t="s">
        <v>70</v>
      </c>
    </row>
    <row r="6407" spans="1:15">
      <c r="A6407" s="38">
        <v>40634</v>
      </c>
      <c r="B6407" s="38">
        <v>47939</v>
      </c>
      <c r="C6407" s="131">
        <v>240</v>
      </c>
      <c r="D6407" s="39">
        <v>8.5600000000000009E-2</v>
      </c>
      <c r="E6407" s="39">
        <v>7.9100000000000004E-2</v>
      </c>
      <c r="F6407" s="40">
        <v>84273.600000000006</v>
      </c>
      <c r="G6407" s="40">
        <v>84273.600000000006</v>
      </c>
      <c r="H6407" s="40">
        <v>51358.03</v>
      </c>
      <c r="I6407" s="40">
        <v>61999.99</v>
      </c>
      <c r="J6407" s="67">
        <f t="shared" si="300"/>
        <v>0.60942015055723253</v>
      </c>
      <c r="K6407" s="39">
        <f t="shared" si="301"/>
        <v>0.73569884281673015</v>
      </c>
      <c r="L6407" s="2" t="str">
        <f t="shared" si="302"/>
        <v>AA</v>
      </c>
      <c r="M6407" s="2" t="s">
        <v>662</v>
      </c>
      <c r="N6407" s="2" t="s">
        <v>431</v>
      </c>
      <c r="O6407" s="2" t="s">
        <v>70</v>
      </c>
    </row>
    <row r="6408" spans="1:15">
      <c r="A6408" s="38">
        <v>40744</v>
      </c>
      <c r="B6408" s="38">
        <v>48049</v>
      </c>
      <c r="C6408" s="131">
        <v>240</v>
      </c>
      <c r="D6408" s="39">
        <v>8.5600000000000009E-2</v>
      </c>
      <c r="E6408" s="39">
        <v>7.9100000000000004E-2</v>
      </c>
      <c r="F6408" s="40">
        <v>150000</v>
      </c>
      <c r="G6408" s="40">
        <v>150000</v>
      </c>
      <c r="H6408" s="40">
        <v>68753.2</v>
      </c>
      <c r="I6408" s="40">
        <v>110368.99</v>
      </c>
      <c r="J6408" s="67">
        <f t="shared" si="300"/>
        <v>0.45835466666666663</v>
      </c>
      <c r="K6408" s="39">
        <f t="shared" si="301"/>
        <v>0.73579326666666667</v>
      </c>
      <c r="L6408" s="2" t="str">
        <f t="shared" si="302"/>
        <v>AA</v>
      </c>
      <c r="M6408" s="2" t="s">
        <v>768</v>
      </c>
      <c r="N6408" s="2" t="s">
        <v>419</v>
      </c>
      <c r="O6408" s="2" t="s">
        <v>70</v>
      </c>
    </row>
    <row r="6409" spans="1:15">
      <c r="A6409" s="38">
        <v>40564</v>
      </c>
      <c r="B6409" s="38">
        <v>51522</v>
      </c>
      <c r="C6409" s="131">
        <v>360</v>
      </c>
      <c r="D6409" s="39">
        <v>8.5600000000000009E-2</v>
      </c>
      <c r="E6409" s="39">
        <v>7.9100000000000004E-2</v>
      </c>
      <c r="F6409" s="40">
        <v>144000</v>
      </c>
      <c r="G6409" s="40">
        <v>144000</v>
      </c>
      <c r="H6409" s="40">
        <v>94089.14</v>
      </c>
      <c r="I6409" s="40">
        <v>105999.99</v>
      </c>
      <c r="J6409" s="67">
        <f t="shared" si="300"/>
        <v>0.65339680555555557</v>
      </c>
      <c r="K6409" s="39">
        <f t="shared" si="301"/>
        <v>0.73611104166666674</v>
      </c>
      <c r="L6409" s="2" t="str">
        <f t="shared" si="302"/>
        <v>A</v>
      </c>
      <c r="M6409" s="2" t="s">
        <v>739</v>
      </c>
      <c r="N6409" s="2" t="s">
        <v>422</v>
      </c>
      <c r="O6409" s="2" t="s">
        <v>70</v>
      </c>
    </row>
    <row r="6410" spans="1:15">
      <c r="A6410" s="42">
        <v>40389</v>
      </c>
      <c r="B6410" s="42">
        <v>45015</v>
      </c>
      <c r="C6410" s="130">
        <v>152</v>
      </c>
      <c r="D6410" s="43">
        <v>8.5600000000000009E-2</v>
      </c>
      <c r="E6410" s="43">
        <v>7.9100000000000004E-2</v>
      </c>
      <c r="F6410" s="44">
        <v>115000</v>
      </c>
      <c r="G6410" s="44">
        <v>115000</v>
      </c>
      <c r="H6410" s="44">
        <v>55167.7</v>
      </c>
      <c r="I6410" s="44">
        <v>84663.64</v>
      </c>
      <c r="J6410" s="68">
        <f t="shared" si="300"/>
        <v>0.47971913043478259</v>
      </c>
      <c r="K6410" s="43">
        <f t="shared" si="301"/>
        <v>0.73620556521739133</v>
      </c>
      <c r="L6410" s="41" t="str">
        <f t="shared" si="302"/>
        <v>AA</v>
      </c>
      <c r="M6410" s="41" t="s">
        <v>482</v>
      </c>
      <c r="N6410" s="41" t="s">
        <v>422</v>
      </c>
      <c r="O6410" s="41" t="s">
        <v>70</v>
      </c>
    </row>
    <row r="6411" spans="1:15">
      <c r="A6411" s="38">
        <v>40693</v>
      </c>
      <c r="B6411" s="38">
        <v>47998</v>
      </c>
      <c r="C6411" s="131">
        <v>240</v>
      </c>
      <c r="D6411" s="39">
        <v>8.5600000000000009E-2</v>
      </c>
      <c r="E6411" s="39">
        <v>7.9100000000000004E-2</v>
      </c>
      <c r="F6411" s="40">
        <v>58000</v>
      </c>
      <c r="G6411" s="40">
        <v>58000</v>
      </c>
      <c r="H6411" s="40">
        <v>35492.51</v>
      </c>
      <c r="I6411" s="40">
        <v>42703.12</v>
      </c>
      <c r="J6411" s="67">
        <f t="shared" si="300"/>
        <v>0.61193982758620691</v>
      </c>
      <c r="K6411" s="39">
        <f t="shared" si="301"/>
        <v>0.73626068965517244</v>
      </c>
      <c r="L6411" s="2" t="str">
        <f t="shared" si="302"/>
        <v>AA</v>
      </c>
      <c r="M6411" s="2" t="s">
        <v>703</v>
      </c>
      <c r="N6411" s="2" t="s">
        <v>437</v>
      </c>
      <c r="O6411" s="2" t="s">
        <v>70</v>
      </c>
    </row>
    <row r="6412" spans="1:15">
      <c r="A6412" s="42">
        <v>40716</v>
      </c>
      <c r="B6412" s="42">
        <v>44187</v>
      </c>
      <c r="C6412" s="130">
        <v>114</v>
      </c>
      <c r="D6412" s="43">
        <v>8.5600000000000009E-2</v>
      </c>
      <c r="E6412" s="43">
        <v>7.9100000000000004E-2</v>
      </c>
      <c r="F6412" s="44">
        <v>120000</v>
      </c>
      <c r="G6412" s="44">
        <v>120000</v>
      </c>
      <c r="H6412" s="44">
        <v>49770.78</v>
      </c>
      <c r="I6412" s="44">
        <v>88383.76</v>
      </c>
      <c r="J6412" s="68">
        <f t="shared" si="300"/>
        <v>0.41475649999999997</v>
      </c>
      <c r="K6412" s="43">
        <f t="shared" si="301"/>
        <v>0.73653133333333332</v>
      </c>
      <c r="L6412" s="41" t="str">
        <f t="shared" si="302"/>
        <v>AA</v>
      </c>
      <c r="M6412" s="41" t="s">
        <v>649</v>
      </c>
      <c r="N6412" s="41" t="s">
        <v>417</v>
      </c>
      <c r="O6412" s="41" t="s">
        <v>70</v>
      </c>
    </row>
    <row r="6413" spans="1:15">
      <c r="A6413" s="42">
        <v>40253</v>
      </c>
      <c r="B6413" s="42">
        <v>44516</v>
      </c>
      <c r="C6413" s="130">
        <v>140</v>
      </c>
      <c r="D6413" s="43">
        <v>8.5600000000000009E-2</v>
      </c>
      <c r="E6413" s="43">
        <v>8.09E-2</v>
      </c>
      <c r="F6413" s="44">
        <v>110000</v>
      </c>
      <c r="G6413" s="44">
        <v>110000</v>
      </c>
      <c r="H6413" s="44">
        <v>42431.15</v>
      </c>
      <c r="I6413" s="44">
        <v>81022.960000000006</v>
      </c>
      <c r="J6413" s="68">
        <f t="shared" si="300"/>
        <v>0.38573772727272726</v>
      </c>
      <c r="K6413" s="43">
        <f t="shared" si="301"/>
        <v>0.73657236363636369</v>
      </c>
      <c r="L6413" s="41" t="str">
        <f t="shared" si="302"/>
        <v>AA</v>
      </c>
      <c r="M6413" s="41" t="s">
        <v>457</v>
      </c>
      <c r="N6413" s="41" t="s">
        <v>419</v>
      </c>
      <c r="O6413" s="41" t="s">
        <v>70</v>
      </c>
    </row>
    <row r="6414" spans="1:15">
      <c r="A6414" s="38">
        <v>40592</v>
      </c>
      <c r="B6414" s="38">
        <v>51550</v>
      </c>
      <c r="C6414" s="131">
        <v>360</v>
      </c>
      <c r="D6414" s="39">
        <v>8.5600000000000009E-2</v>
      </c>
      <c r="E6414" s="39">
        <v>7.9100000000000004E-2</v>
      </c>
      <c r="F6414" s="40">
        <v>150000</v>
      </c>
      <c r="G6414" s="40">
        <v>150000</v>
      </c>
      <c r="H6414" s="40">
        <v>98287.3</v>
      </c>
      <c r="I6414" s="40">
        <v>110499.99</v>
      </c>
      <c r="J6414" s="67">
        <f t="shared" si="300"/>
        <v>0.6552486666666667</v>
      </c>
      <c r="K6414" s="39">
        <f t="shared" si="301"/>
        <v>0.73666660000000006</v>
      </c>
      <c r="L6414" s="2" t="str">
        <f t="shared" si="302"/>
        <v>A</v>
      </c>
      <c r="M6414" s="2" t="s">
        <v>466</v>
      </c>
      <c r="N6414" s="2" t="s">
        <v>421</v>
      </c>
      <c r="O6414" s="2" t="s">
        <v>70</v>
      </c>
    </row>
    <row r="6415" spans="1:15">
      <c r="A6415" s="42">
        <v>40409</v>
      </c>
      <c r="B6415" s="42">
        <v>47714</v>
      </c>
      <c r="C6415" s="130">
        <v>240</v>
      </c>
      <c r="D6415" s="43">
        <v>8.5600000000000009E-2</v>
      </c>
      <c r="E6415" s="43">
        <v>7.9100000000000004E-2</v>
      </c>
      <c r="F6415" s="44">
        <v>95000</v>
      </c>
      <c r="G6415" s="44">
        <v>95000</v>
      </c>
      <c r="H6415" s="44">
        <v>55933.87</v>
      </c>
      <c r="I6415" s="44">
        <v>69999.990000000005</v>
      </c>
      <c r="J6415" s="68">
        <f t="shared" si="300"/>
        <v>0.58877757894736849</v>
      </c>
      <c r="K6415" s="43">
        <f t="shared" si="301"/>
        <v>0.73684200000000011</v>
      </c>
      <c r="L6415" s="41" t="str">
        <f t="shared" si="302"/>
        <v>AA</v>
      </c>
      <c r="M6415" s="41" t="s">
        <v>489</v>
      </c>
      <c r="N6415" s="41" t="s">
        <v>415</v>
      </c>
      <c r="O6415" s="41" t="s">
        <v>70</v>
      </c>
    </row>
    <row r="6416" spans="1:15">
      <c r="A6416" s="38">
        <v>40154</v>
      </c>
      <c r="B6416" s="38">
        <v>47459</v>
      </c>
      <c r="C6416" s="131">
        <v>240</v>
      </c>
      <c r="D6416" s="39">
        <v>8.5600000000000009E-2</v>
      </c>
      <c r="E6416" s="39">
        <v>8.09E-2</v>
      </c>
      <c r="F6416" s="40">
        <v>95000</v>
      </c>
      <c r="G6416" s="40">
        <v>95000</v>
      </c>
      <c r="H6416" s="40">
        <v>53780.86</v>
      </c>
      <c r="I6416" s="40">
        <v>69999.990000000005</v>
      </c>
      <c r="J6416" s="67">
        <f t="shared" si="300"/>
        <v>0.56611431578947369</v>
      </c>
      <c r="K6416" s="39">
        <f t="shared" si="301"/>
        <v>0.73684200000000011</v>
      </c>
      <c r="L6416" s="2" t="str">
        <f t="shared" si="302"/>
        <v>AA</v>
      </c>
      <c r="M6416" s="2" t="s">
        <v>451</v>
      </c>
      <c r="N6416" s="2" t="s">
        <v>419</v>
      </c>
      <c r="O6416" s="2" t="s">
        <v>70</v>
      </c>
    </row>
    <row r="6417" spans="1:15">
      <c r="A6417" s="38">
        <v>40806</v>
      </c>
      <c r="B6417" s="38">
        <v>51094</v>
      </c>
      <c r="C6417" s="131">
        <v>338</v>
      </c>
      <c r="D6417" s="39">
        <v>8.5600000000000009E-2</v>
      </c>
      <c r="E6417" s="39">
        <v>8.09E-2</v>
      </c>
      <c r="F6417" s="40">
        <v>95000</v>
      </c>
      <c r="G6417" s="40">
        <v>95000</v>
      </c>
      <c r="H6417" s="40">
        <v>62636.68</v>
      </c>
      <c r="I6417" s="40">
        <v>69999.990000000005</v>
      </c>
      <c r="J6417" s="67">
        <f t="shared" si="300"/>
        <v>0.65933347368421058</v>
      </c>
      <c r="K6417" s="39">
        <f t="shared" si="301"/>
        <v>0.73684200000000011</v>
      </c>
      <c r="L6417" s="2" t="str">
        <f t="shared" si="302"/>
        <v>A</v>
      </c>
      <c r="M6417" s="2" t="s">
        <v>850</v>
      </c>
      <c r="N6417" s="2" t="s">
        <v>420</v>
      </c>
      <c r="O6417" s="2" t="s">
        <v>70</v>
      </c>
    </row>
    <row r="6418" spans="1:15">
      <c r="A6418" s="42">
        <v>40589</v>
      </c>
      <c r="B6418" s="42">
        <v>51547</v>
      </c>
      <c r="C6418" s="130">
        <v>360</v>
      </c>
      <c r="D6418" s="43">
        <v>8.5600000000000009E-2</v>
      </c>
      <c r="E6418" s="43">
        <v>7.9100000000000004E-2</v>
      </c>
      <c r="F6418" s="44">
        <v>95000</v>
      </c>
      <c r="G6418" s="44">
        <v>95000</v>
      </c>
      <c r="H6418" s="44">
        <v>62322.9</v>
      </c>
      <c r="I6418" s="44">
        <v>69999.990000000005</v>
      </c>
      <c r="J6418" s="68">
        <f t="shared" si="300"/>
        <v>0.65603052631578951</v>
      </c>
      <c r="K6418" s="43">
        <f t="shared" si="301"/>
        <v>0.73684200000000011</v>
      </c>
      <c r="L6418" s="41" t="str">
        <f t="shared" si="302"/>
        <v>A</v>
      </c>
      <c r="M6418" s="41" t="s">
        <v>536</v>
      </c>
      <c r="N6418" s="41" t="s">
        <v>423</v>
      </c>
      <c r="O6418" s="41" t="s">
        <v>70</v>
      </c>
    </row>
    <row r="6419" spans="1:15">
      <c r="A6419" s="38">
        <v>40381</v>
      </c>
      <c r="B6419" s="38">
        <v>47686</v>
      </c>
      <c r="C6419" s="131">
        <v>240</v>
      </c>
      <c r="D6419" s="39">
        <v>8.5600000000000009E-2</v>
      </c>
      <c r="E6419" s="39">
        <v>7.9100000000000004E-2</v>
      </c>
      <c r="F6419" s="40">
        <v>120000</v>
      </c>
      <c r="G6419" s="40">
        <v>120000</v>
      </c>
      <c r="H6419" s="40">
        <v>70344.92</v>
      </c>
      <c r="I6419" s="40">
        <v>88435.91</v>
      </c>
      <c r="J6419" s="67">
        <f t="shared" si="300"/>
        <v>0.58620766666666668</v>
      </c>
      <c r="K6419" s="39">
        <f t="shared" si="301"/>
        <v>0.73696591666666666</v>
      </c>
      <c r="L6419" s="2" t="str">
        <f t="shared" si="302"/>
        <v>AA</v>
      </c>
      <c r="M6419" s="2" t="s">
        <v>555</v>
      </c>
      <c r="N6419" s="2" t="s">
        <v>434</v>
      </c>
      <c r="O6419" s="2" t="s">
        <v>70</v>
      </c>
    </row>
    <row r="6420" spans="1:15">
      <c r="A6420" s="42">
        <v>40021</v>
      </c>
      <c r="B6420" s="42">
        <v>43673</v>
      </c>
      <c r="C6420" s="130">
        <v>120</v>
      </c>
      <c r="D6420" s="43">
        <v>8.5600000000000009E-2</v>
      </c>
      <c r="E6420" s="43">
        <v>7.9100000000000004E-2</v>
      </c>
      <c r="F6420" s="44">
        <v>108531</v>
      </c>
      <c r="G6420" s="44">
        <v>108531</v>
      </c>
      <c r="H6420" s="44">
        <v>43538.05</v>
      </c>
      <c r="I6420" s="44">
        <v>80000</v>
      </c>
      <c r="J6420" s="68">
        <f t="shared" si="300"/>
        <v>0.40115773373506192</v>
      </c>
      <c r="K6420" s="43">
        <f t="shared" si="301"/>
        <v>0.73711658420174886</v>
      </c>
      <c r="L6420" s="41" t="str">
        <f t="shared" si="302"/>
        <v>AA</v>
      </c>
      <c r="M6420" s="41" t="s">
        <v>555</v>
      </c>
      <c r="N6420" s="41" t="s">
        <v>434</v>
      </c>
      <c r="O6420" s="41" t="s">
        <v>70</v>
      </c>
    </row>
    <row r="6421" spans="1:15">
      <c r="A6421" s="38">
        <v>40700</v>
      </c>
      <c r="B6421" s="38">
        <v>48766</v>
      </c>
      <c r="C6421" s="131">
        <v>265</v>
      </c>
      <c r="D6421" s="39">
        <v>8.5600000000000009E-2</v>
      </c>
      <c r="E6421" s="39">
        <v>7.9100000000000004E-2</v>
      </c>
      <c r="F6421" s="40">
        <v>125000</v>
      </c>
      <c r="G6421" s="40">
        <v>125000</v>
      </c>
      <c r="H6421" s="40">
        <v>83135.649999999994</v>
      </c>
      <c r="I6421" s="40">
        <v>92236.38</v>
      </c>
      <c r="J6421" s="67">
        <f t="shared" si="300"/>
        <v>0.66508519999999993</v>
      </c>
      <c r="K6421" s="39">
        <f t="shared" si="301"/>
        <v>0.73789104000000005</v>
      </c>
      <c r="L6421" s="2" t="str">
        <f t="shared" si="302"/>
        <v>A</v>
      </c>
      <c r="M6421" s="2" t="s">
        <v>457</v>
      </c>
      <c r="N6421" s="2" t="s">
        <v>419</v>
      </c>
      <c r="O6421" s="2" t="s">
        <v>70</v>
      </c>
    </row>
    <row r="6422" spans="1:15">
      <c r="A6422" s="42">
        <v>40065</v>
      </c>
      <c r="B6422" s="42">
        <v>50108</v>
      </c>
      <c r="C6422" s="130">
        <v>330</v>
      </c>
      <c r="D6422" s="43">
        <v>8.5600000000000009E-2</v>
      </c>
      <c r="E6422" s="43">
        <v>7.9100000000000004E-2</v>
      </c>
      <c r="F6422" s="44">
        <v>128600</v>
      </c>
      <c r="G6422" s="44">
        <v>128600</v>
      </c>
      <c r="H6422" s="44">
        <v>81456.759999999995</v>
      </c>
      <c r="I6422" s="44">
        <v>94900</v>
      </c>
      <c r="J6422" s="68">
        <f t="shared" si="300"/>
        <v>0.63341181959564541</v>
      </c>
      <c r="K6422" s="43">
        <f t="shared" si="301"/>
        <v>0.73794712286158637</v>
      </c>
      <c r="L6422" s="41" t="str">
        <f t="shared" si="302"/>
        <v>AA</v>
      </c>
      <c r="M6422" s="41" t="s">
        <v>753</v>
      </c>
      <c r="N6422" s="41" t="s">
        <v>431</v>
      </c>
      <c r="O6422" s="41" t="s">
        <v>70</v>
      </c>
    </row>
    <row r="6423" spans="1:15">
      <c r="A6423" s="38">
        <v>40163</v>
      </c>
      <c r="B6423" s="38">
        <v>42416</v>
      </c>
      <c r="C6423" s="131">
        <v>74</v>
      </c>
      <c r="D6423" s="39">
        <v>8.5600000000000009E-2</v>
      </c>
      <c r="E6423" s="39">
        <v>7.9100000000000004E-2</v>
      </c>
      <c r="F6423" s="40">
        <v>150000</v>
      </c>
      <c r="G6423" s="40">
        <v>150000</v>
      </c>
      <c r="H6423" s="40">
        <v>43797.14</v>
      </c>
      <c r="I6423" s="40">
        <v>110703.56</v>
      </c>
      <c r="J6423" s="67">
        <f t="shared" si="300"/>
        <v>0.2919809333333333</v>
      </c>
      <c r="K6423" s="39">
        <f t="shared" si="301"/>
        <v>0.73802373333333326</v>
      </c>
      <c r="L6423" s="2" t="str">
        <f t="shared" si="302"/>
        <v>AA</v>
      </c>
      <c r="M6423" s="2" t="s">
        <v>449</v>
      </c>
      <c r="N6423" s="2" t="s">
        <v>418</v>
      </c>
      <c r="O6423" s="2" t="s">
        <v>70</v>
      </c>
    </row>
    <row r="6424" spans="1:15">
      <c r="A6424" s="38">
        <v>40812</v>
      </c>
      <c r="B6424" s="38">
        <v>51770</v>
      </c>
      <c r="C6424" s="131">
        <v>360</v>
      </c>
      <c r="D6424" s="39">
        <v>8.5600000000000009E-2</v>
      </c>
      <c r="E6424" s="39">
        <v>7.9100000000000004E-2</v>
      </c>
      <c r="F6424" s="40">
        <v>149000</v>
      </c>
      <c r="G6424" s="40">
        <v>149000</v>
      </c>
      <c r="H6424" s="40">
        <v>99259.36</v>
      </c>
      <c r="I6424" s="40">
        <v>109999.99</v>
      </c>
      <c r="J6424" s="67">
        <f t="shared" si="300"/>
        <v>0.66617020134228189</v>
      </c>
      <c r="K6424" s="39">
        <f t="shared" si="301"/>
        <v>0.73825496644295308</v>
      </c>
      <c r="L6424" s="2" t="str">
        <f t="shared" si="302"/>
        <v>A</v>
      </c>
      <c r="M6424" s="2" t="s">
        <v>487</v>
      </c>
      <c r="N6424" s="2" t="s">
        <v>417</v>
      </c>
      <c r="O6424" s="2" t="s">
        <v>70</v>
      </c>
    </row>
    <row r="6425" spans="1:15">
      <c r="A6425" s="42">
        <v>40323</v>
      </c>
      <c r="B6425" s="42">
        <v>47628</v>
      </c>
      <c r="C6425" s="130">
        <v>240</v>
      </c>
      <c r="D6425" s="43">
        <v>8.5600000000000009E-2</v>
      </c>
      <c r="E6425" s="43">
        <v>7.9100000000000004E-2</v>
      </c>
      <c r="F6425" s="44">
        <v>149000</v>
      </c>
      <c r="G6425" s="44">
        <v>149000</v>
      </c>
      <c r="H6425" s="44">
        <v>90049.600000000006</v>
      </c>
      <c r="I6425" s="44">
        <v>110000</v>
      </c>
      <c r="J6425" s="68">
        <f t="shared" si="300"/>
        <v>0.60435973154362421</v>
      </c>
      <c r="K6425" s="43">
        <f t="shared" si="301"/>
        <v>0.73825503355704702</v>
      </c>
      <c r="L6425" s="41" t="str">
        <f t="shared" si="302"/>
        <v>AA</v>
      </c>
      <c r="M6425" s="41" t="s">
        <v>1291</v>
      </c>
      <c r="N6425" s="41" t="s">
        <v>435</v>
      </c>
      <c r="O6425" s="41" t="s">
        <v>70</v>
      </c>
    </row>
    <row r="6426" spans="1:15">
      <c r="A6426" s="38">
        <v>40163</v>
      </c>
      <c r="B6426" s="38">
        <v>47468</v>
      </c>
      <c r="C6426" s="131">
        <v>240</v>
      </c>
      <c r="D6426" s="39">
        <v>8.5600000000000009E-2</v>
      </c>
      <c r="E6426" s="39">
        <v>8.5600000000000009E-2</v>
      </c>
      <c r="F6426" s="40">
        <v>65000</v>
      </c>
      <c r="G6426" s="40">
        <v>65000</v>
      </c>
      <c r="H6426" s="40">
        <v>36864.14</v>
      </c>
      <c r="I6426" s="40">
        <v>47999.99</v>
      </c>
      <c r="J6426" s="67">
        <f t="shared" si="300"/>
        <v>0.56714061538461535</v>
      </c>
      <c r="K6426" s="39">
        <f t="shared" si="301"/>
        <v>0.73846138461538458</v>
      </c>
      <c r="L6426" s="2" t="str">
        <f t="shared" si="302"/>
        <v>AA</v>
      </c>
      <c r="M6426" s="2" t="s">
        <v>814</v>
      </c>
      <c r="N6426" s="2" t="s">
        <v>416</v>
      </c>
      <c r="O6426" s="2" t="s">
        <v>70</v>
      </c>
    </row>
    <row r="6427" spans="1:15">
      <c r="A6427" s="42">
        <v>40409</v>
      </c>
      <c r="B6427" s="42">
        <v>46740</v>
      </c>
      <c r="C6427" s="130">
        <v>208</v>
      </c>
      <c r="D6427" s="43">
        <v>8.5600000000000009E-2</v>
      </c>
      <c r="E6427" s="43">
        <v>7.9100000000000004E-2</v>
      </c>
      <c r="F6427" s="44">
        <v>95000</v>
      </c>
      <c r="G6427" s="44">
        <v>95000</v>
      </c>
      <c r="H6427" s="44">
        <v>53596.45</v>
      </c>
      <c r="I6427" s="44">
        <v>70199.990000000005</v>
      </c>
      <c r="J6427" s="68">
        <f t="shared" si="300"/>
        <v>0.56417315789473677</v>
      </c>
      <c r="K6427" s="43">
        <f t="shared" si="301"/>
        <v>0.73894726315789483</v>
      </c>
      <c r="L6427" s="41" t="str">
        <f t="shared" si="302"/>
        <v>AA</v>
      </c>
      <c r="M6427" s="41" t="s">
        <v>1341</v>
      </c>
      <c r="N6427" s="41" t="s">
        <v>415</v>
      </c>
      <c r="O6427" s="41" t="s">
        <v>70</v>
      </c>
    </row>
    <row r="6428" spans="1:15">
      <c r="A6428" s="38">
        <v>40844</v>
      </c>
      <c r="B6428" s="38">
        <v>51802</v>
      </c>
      <c r="C6428" s="131">
        <v>360</v>
      </c>
      <c r="D6428" s="39">
        <v>8.5600000000000009E-2</v>
      </c>
      <c r="E6428" s="39">
        <v>7.9100000000000004E-2</v>
      </c>
      <c r="F6428" s="40">
        <v>115000</v>
      </c>
      <c r="G6428" s="40">
        <v>115000</v>
      </c>
      <c r="H6428" s="40">
        <v>76865.5</v>
      </c>
      <c r="I6428" s="40">
        <v>84999.99</v>
      </c>
      <c r="J6428" s="67">
        <f t="shared" si="300"/>
        <v>0.66839565217391306</v>
      </c>
      <c r="K6428" s="39">
        <f t="shared" si="301"/>
        <v>0.739130347826087</v>
      </c>
      <c r="L6428" s="2" t="str">
        <f t="shared" si="302"/>
        <v>A</v>
      </c>
      <c r="M6428" s="2" t="s">
        <v>1092</v>
      </c>
      <c r="N6428" s="2" t="s">
        <v>416</v>
      </c>
      <c r="O6428" s="2" t="s">
        <v>70</v>
      </c>
    </row>
    <row r="6429" spans="1:15">
      <c r="A6429" s="38">
        <v>40602</v>
      </c>
      <c r="B6429" s="38">
        <v>48819</v>
      </c>
      <c r="C6429" s="131">
        <v>270</v>
      </c>
      <c r="D6429" s="39">
        <v>8.5600000000000009E-2</v>
      </c>
      <c r="E6429" s="39">
        <v>7.9100000000000004E-2</v>
      </c>
      <c r="F6429" s="40">
        <v>138000</v>
      </c>
      <c r="G6429" s="40">
        <v>138000</v>
      </c>
      <c r="H6429" s="40">
        <v>86120.62</v>
      </c>
      <c r="I6429" s="40">
        <v>101999.99</v>
      </c>
      <c r="J6429" s="67">
        <f t="shared" si="300"/>
        <v>0.62406246376811592</v>
      </c>
      <c r="K6429" s="39">
        <f t="shared" si="301"/>
        <v>0.73913036231884066</v>
      </c>
      <c r="L6429" s="2" t="str">
        <f t="shared" si="302"/>
        <v>AA</v>
      </c>
      <c r="M6429" s="2" t="s">
        <v>466</v>
      </c>
      <c r="N6429" s="2" t="s">
        <v>421</v>
      </c>
      <c r="O6429" s="2" t="s">
        <v>70</v>
      </c>
    </row>
    <row r="6430" spans="1:15">
      <c r="A6430" s="42">
        <v>40268</v>
      </c>
      <c r="B6430" s="42">
        <v>42155</v>
      </c>
      <c r="C6430" s="130">
        <v>62</v>
      </c>
      <c r="D6430" s="43">
        <v>8.5600000000000009E-2</v>
      </c>
      <c r="E6430" s="43">
        <v>7.9100000000000004E-2</v>
      </c>
      <c r="F6430" s="44">
        <v>120000</v>
      </c>
      <c r="G6430" s="44">
        <v>120000</v>
      </c>
      <c r="H6430" s="44">
        <v>37003.43</v>
      </c>
      <c r="I6430" s="44">
        <v>88713.72</v>
      </c>
      <c r="J6430" s="68">
        <f t="shared" si="300"/>
        <v>0.30836191666666668</v>
      </c>
      <c r="K6430" s="43">
        <f t="shared" si="301"/>
        <v>0.73928099999999997</v>
      </c>
      <c r="L6430" s="41" t="str">
        <f t="shared" si="302"/>
        <v>AA</v>
      </c>
      <c r="M6430" s="41" t="s">
        <v>564</v>
      </c>
      <c r="N6430" s="41" t="s">
        <v>417</v>
      </c>
      <c r="O6430" s="41" t="s">
        <v>70</v>
      </c>
    </row>
    <row r="6431" spans="1:15">
      <c r="A6431" s="38">
        <v>40339</v>
      </c>
      <c r="B6431" s="38">
        <v>49470</v>
      </c>
      <c r="C6431" s="131">
        <v>300</v>
      </c>
      <c r="D6431" s="39">
        <v>8.5600000000000009E-2</v>
      </c>
      <c r="E6431" s="39">
        <v>7.9100000000000004E-2</v>
      </c>
      <c r="F6431" s="40">
        <v>142000</v>
      </c>
      <c r="G6431" s="40">
        <v>142000</v>
      </c>
      <c r="H6431" s="40">
        <v>88211.37</v>
      </c>
      <c r="I6431" s="40">
        <v>104999.99</v>
      </c>
      <c r="J6431" s="67">
        <f t="shared" si="300"/>
        <v>0.62120683098591545</v>
      </c>
      <c r="K6431" s="39">
        <f t="shared" si="301"/>
        <v>0.73943654929577474</v>
      </c>
      <c r="L6431" s="2" t="str">
        <f t="shared" si="302"/>
        <v>AA</v>
      </c>
      <c r="M6431" s="2" t="s">
        <v>555</v>
      </c>
      <c r="N6431" s="2" t="s">
        <v>434</v>
      </c>
      <c r="O6431" s="2" t="s">
        <v>70</v>
      </c>
    </row>
    <row r="6432" spans="1:15">
      <c r="A6432" s="42">
        <v>40752</v>
      </c>
      <c r="B6432" s="42">
        <v>51710</v>
      </c>
      <c r="C6432" s="130">
        <v>360</v>
      </c>
      <c r="D6432" s="43">
        <v>8.5600000000000009E-2</v>
      </c>
      <c r="E6432" s="43">
        <v>8.09E-2</v>
      </c>
      <c r="F6432" s="44">
        <v>122000</v>
      </c>
      <c r="G6432" s="44">
        <v>122000</v>
      </c>
      <c r="H6432" s="44">
        <v>81190.929999999993</v>
      </c>
      <c r="I6432" s="44">
        <v>90299.99</v>
      </c>
      <c r="J6432" s="68">
        <f t="shared" si="300"/>
        <v>0.66549942622950808</v>
      </c>
      <c r="K6432" s="43">
        <f t="shared" si="301"/>
        <v>0.74016385245901639</v>
      </c>
      <c r="L6432" s="41" t="str">
        <f t="shared" si="302"/>
        <v>A</v>
      </c>
      <c r="M6432" s="41" t="s">
        <v>657</v>
      </c>
      <c r="N6432" s="41" t="s">
        <v>419</v>
      </c>
      <c r="O6432" s="41" t="s">
        <v>70</v>
      </c>
    </row>
    <row r="6433" spans="1:15">
      <c r="A6433" s="42">
        <v>40340</v>
      </c>
      <c r="B6433" s="42">
        <v>47645</v>
      </c>
      <c r="C6433" s="130">
        <v>240</v>
      </c>
      <c r="D6433" s="43">
        <v>8.5600000000000009E-2</v>
      </c>
      <c r="E6433" s="43">
        <v>7.9100000000000004E-2</v>
      </c>
      <c r="F6433" s="44">
        <v>77000</v>
      </c>
      <c r="G6433" s="44">
        <v>77000</v>
      </c>
      <c r="H6433" s="44">
        <v>45246.81</v>
      </c>
      <c r="I6433" s="44">
        <v>56999.99</v>
      </c>
      <c r="J6433" s="68">
        <f t="shared" si="300"/>
        <v>0.58762090909090903</v>
      </c>
      <c r="K6433" s="43">
        <f t="shared" si="301"/>
        <v>0.74025961038961041</v>
      </c>
      <c r="L6433" s="41" t="str">
        <f t="shared" si="302"/>
        <v>AA</v>
      </c>
      <c r="M6433" s="41" t="s">
        <v>457</v>
      </c>
      <c r="N6433" s="41" t="s">
        <v>419</v>
      </c>
      <c r="O6433" s="41" t="s">
        <v>70</v>
      </c>
    </row>
    <row r="6434" spans="1:15">
      <c r="A6434" s="42">
        <v>40736</v>
      </c>
      <c r="B6434" s="42">
        <v>47220</v>
      </c>
      <c r="C6434" s="130">
        <v>213</v>
      </c>
      <c r="D6434" s="43">
        <v>8.5600000000000009E-2</v>
      </c>
      <c r="E6434" s="43">
        <v>7.9100000000000004E-2</v>
      </c>
      <c r="F6434" s="44">
        <v>144500</v>
      </c>
      <c r="G6434" s="44">
        <v>144500</v>
      </c>
      <c r="H6434" s="44">
        <v>82781.899999999994</v>
      </c>
      <c r="I6434" s="44">
        <v>107000</v>
      </c>
      <c r="J6434" s="68">
        <f t="shared" si="300"/>
        <v>0.57288512110726642</v>
      </c>
      <c r="K6434" s="43">
        <f t="shared" si="301"/>
        <v>0.74048442906574397</v>
      </c>
      <c r="L6434" s="41" t="str">
        <f t="shared" si="302"/>
        <v>AA</v>
      </c>
      <c r="M6434" s="41" t="s">
        <v>633</v>
      </c>
      <c r="N6434" s="41" t="s">
        <v>422</v>
      </c>
      <c r="O6434" s="41" t="s">
        <v>70</v>
      </c>
    </row>
    <row r="6435" spans="1:15">
      <c r="A6435" s="38">
        <v>40123</v>
      </c>
      <c r="B6435" s="38">
        <v>51080</v>
      </c>
      <c r="C6435" s="131">
        <v>360</v>
      </c>
      <c r="D6435" s="39">
        <v>8.5600000000000009E-2</v>
      </c>
      <c r="E6435" s="39">
        <v>7.9100000000000004E-2</v>
      </c>
      <c r="F6435" s="40">
        <v>144900</v>
      </c>
      <c r="G6435" s="40">
        <v>144900</v>
      </c>
      <c r="H6435" s="40">
        <v>96032.25</v>
      </c>
      <c r="I6435" s="40">
        <v>107311.15</v>
      </c>
      <c r="J6435" s="67">
        <f t="shared" si="300"/>
        <v>0.66274844720496895</v>
      </c>
      <c r="K6435" s="39">
        <f t="shared" si="301"/>
        <v>0.74058764665286403</v>
      </c>
      <c r="L6435" s="2" t="str">
        <f t="shared" si="302"/>
        <v>A</v>
      </c>
      <c r="M6435" s="2" t="s">
        <v>740</v>
      </c>
      <c r="N6435" s="2" t="s">
        <v>417</v>
      </c>
      <c r="O6435" s="2" t="s">
        <v>70</v>
      </c>
    </row>
    <row r="6436" spans="1:15">
      <c r="A6436" s="38">
        <v>40129</v>
      </c>
      <c r="B6436" s="38">
        <v>48925</v>
      </c>
      <c r="C6436" s="131">
        <v>289</v>
      </c>
      <c r="D6436" s="39">
        <v>8.5600000000000009E-2</v>
      </c>
      <c r="E6436" s="39">
        <v>7.9100000000000004E-2</v>
      </c>
      <c r="F6436" s="40">
        <v>71563.08</v>
      </c>
      <c r="G6436" s="40">
        <v>71563.08</v>
      </c>
      <c r="H6436" s="40">
        <v>42906.5</v>
      </c>
      <c r="I6436" s="40">
        <v>52999.99</v>
      </c>
      <c r="J6436" s="67">
        <f t="shared" si="300"/>
        <v>0.59956195289526382</v>
      </c>
      <c r="K6436" s="39">
        <f t="shared" si="301"/>
        <v>0.74060521151409353</v>
      </c>
      <c r="L6436" s="2" t="str">
        <f t="shared" si="302"/>
        <v>AA</v>
      </c>
      <c r="M6436" s="2" t="s">
        <v>555</v>
      </c>
      <c r="N6436" s="2" t="s">
        <v>434</v>
      </c>
      <c r="O6436" s="2" t="s">
        <v>70</v>
      </c>
    </row>
    <row r="6437" spans="1:15">
      <c r="A6437" s="42">
        <v>40814</v>
      </c>
      <c r="B6437" s="42">
        <v>51772</v>
      </c>
      <c r="C6437" s="130">
        <v>360</v>
      </c>
      <c r="D6437" s="43">
        <v>8.5600000000000009E-2</v>
      </c>
      <c r="E6437" s="43">
        <v>8.09E-2</v>
      </c>
      <c r="F6437" s="44">
        <v>123000</v>
      </c>
      <c r="G6437" s="44">
        <v>123000</v>
      </c>
      <c r="H6437" s="44">
        <v>82194.36</v>
      </c>
      <c r="I6437" s="44">
        <v>91099.99</v>
      </c>
      <c r="J6437" s="68">
        <f t="shared" si="300"/>
        <v>0.66824682926829271</v>
      </c>
      <c r="K6437" s="43">
        <f t="shared" si="301"/>
        <v>0.74065032520325202</v>
      </c>
      <c r="L6437" s="41" t="str">
        <f t="shared" si="302"/>
        <v>A</v>
      </c>
      <c r="M6437" s="41" t="s">
        <v>991</v>
      </c>
      <c r="N6437" s="41" t="s">
        <v>421</v>
      </c>
      <c r="O6437" s="41" t="s">
        <v>70</v>
      </c>
    </row>
    <row r="6438" spans="1:15">
      <c r="A6438" s="38">
        <v>39973</v>
      </c>
      <c r="B6438" s="38">
        <v>50930</v>
      </c>
      <c r="C6438" s="131">
        <v>360</v>
      </c>
      <c r="D6438" s="39">
        <v>8.5600000000000009E-2</v>
      </c>
      <c r="E6438" s="39">
        <v>7.9100000000000004E-2</v>
      </c>
      <c r="F6438" s="40">
        <v>81000</v>
      </c>
      <c r="G6438" s="40">
        <v>81000</v>
      </c>
      <c r="H6438" s="40">
        <v>50496.639999999999</v>
      </c>
      <c r="I6438" s="40">
        <v>59999.99</v>
      </c>
      <c r="J6438" s="67">
        <f t="shared" si="300"/>
        <v>0.62341530864197525</v>
      </c>
      <c r="K6438" s="39">
        <f t="shared" si="301"/>
        <v>0.74074061728395058</v>
      </c>
      <c r="L6438" s="2" t="str">
        <f t="shared" si="302"/>
        <v>AA</v>
      </c>
      <c r="M6438" s="2" t="s">
        <v>1021</v>
      </c>
      <c r="N6438" s="2" t="s">
        <v>424</v>
      </c>
      <c r="O6438" s="2" t="s">
        <v>70</v>
      </c>
    </row>
    <row r="6439" spans="1:15">
      <c r="A6439" s="42">
        <v>40568</v>
      </c>
      <c r="B6439" s="42">
        <v>51526</v>
      </c>
      <c r="C6439" s="130">
        <v>360</v>
      </c>
      <c r="D6439" s="43">
        <v>8.5600000000000009E-2</v>
      </c>
      <c r="E6439" s="43">
        <v>7.9100000000000004E-2</v>
      </c>
      <c r="F6439" s="44">
        <v>135000</v>
      </c>
      <c r="G6439" s="44">
        <v>135000</v>
      </c>
      <c r="H6439" s="44">
        <v>88854.11</v>
      </c>
      <c r="I6439" s="44">
        <v>99999.99</v>
      </c>
      <c r="J6439" s="68">
        <f t="shared" si="300"/>
        <v>0.65817859259259259</v>
      </c>
      <c r="K6439" s="43">
        <f t="shared" si="301"/>
        <v>0.74074066666666671</v>
      </c>
      <c r="L6439" s="41" t="str">
        <f t="shared" si="302"/>
        <v>A</v>
      </c>
      <c r="M6439" s="41" t="s">
        <v>531</v>
      </c>
      <c r="N6439" s="41" t="s">
        <v>423</v>
      </c>
      <c r="O6439" s="41" t="s">
        <v>70</v>
      </c>
    </row>
    <row r="6440" spans="1:15">
      <c r="A6440" s="38">
        <v>40676</v>
      </c>
      <c r="B6440" s="38">
        <v>51634</v>
      </c>
      <c r="C6440" s="131">
        <v>360</v>
      </c>
      <c r="D6440" s="39">
        <v>8.5600000000000009E-2</v>
      </c>
      <c r="E6440" s="39">
        <v>7.9100000000000004E-2</v>
      </c>
      <c r="F6440" s="40">
        <v>135000</v>
      </c>
      <c r="G6440" s="40">
        <v>135000</v>
      </c>
      <c r="H6440" s="40">
        <v>90664.55</v>
      </c>
      <c r="I6440" s="40">
        <v>100000</v>
      </c>
      <c r="J6440" s="67">
        <f t="shared" si="300"/>
        <v>0.67158925925925927</v>
      </c>
      <c r="K6440" s="39">
        <f t="shared" si="301"/>
        <v>0.7407407407407407</v>
      </c>
      <c r="L6440" s="2" t="str">
        <f t="shared" si="302"/>
        <v>A</v>
      </c>
      <c r="M6440" s="2" t="s">
        <v>1514</v>
      </c>
      <c r="N6440" s="2" t="s">
        <v>421</v>
      </c>
      <c r="O6440" s="2" t="s">
        <v>70</v>
      </c>
    </row>
    <row r="6441" spans="1:15">
      <c r="A6441" s="38">
        <v>40400</v>
      </c>
      <c r="B6441" s="38">
        <v>49531</v>
      </c>
      <c r="C6441" s="131">
        <v>300</v>
      </c>
      <c r="D6441" s="39">
        <v>8.5600000000000009E-2</v>
      </c>
      <c r="E6441" s="39">
        <v>8.09E-2</v>
      </c>
      <c r="F6441" s="40">
        <v>110000</v>
      </c>
      <c r="G6441" s="40">
        <v>110000</v>
      </c>
      <c r="H6441" s="40">
        <v>53679.1</v>
      </c>
      <c r="I6441" s="40">
        <v>81499.990000000005</v>
      </c>
      <c r="J6441" s="67">
        <f t="shared" si="300"/>
        <v>0.48799181818181819</v>
      </c>
      <c r="K6441" s="39">
        <f t="shared" si="301"/>
        <v>0.74090900000000004</v>
      </c>
      <c r="L6441" s="2" t="str">
        <f t="shared" si="302"/>
        <v>AA</v>
      </c>
      <c r="M6441" s="2" t="s">
        <v>1079</v>
      </c>
      <c r="N6441" s="2" t="s">
        <v>421</v>
      </c>
      <c r="O6441" s="2" t="s">
        <v>70</v>
      </c>
    </row>
    <row r="6442" spans="1:15">
      <c r="A6442" s="38">
        <v>40456</v>
      </c>
      <c r="B6442" s="38">
        <v>51414</v>
      </c>
      <c r="C6442" s="131">
        <v>360</v>
      </c>
      <c r="D6442" s="39">
        <v>8.5600000000000009E-2</v>
      </c>
      <c r="E6442" s="39">
        <v>7.9100000000000004E-2</v>
      </c>
      <c r="F6442" s="40">
        <v>135000</v>
      </c>
      <c r="G6442" s="40">
        <v>135000</v>
      </c>
      <c r="H6442" s="40">
        <v>89796.89</v>
      </c>
      <c r="I6442" s="40">
        <v>100023.86</v>
      </c>
      <c r="J6442" s="67">
        <f t="shared" si="300"/>
        <v>0.66516214814814811</v>
      </c>
      <c r="K6442" s="39">
        <f t="shared" si="301"/>
        <v>0.74091748148148151</v>
      </c>
      <c r="L6442" s="2" t="str">
        <f t="shared" si="302"/>
        <v>A</v>
      </c>
      <c r="M6442" s="2" t="s">
        <v>603</v>
      </c>
      <c r="N6442" s="2" t="s">
        <v>422</v>
      </c>
      <c r="O6442" s="2" t="s">
        <v>70</v>
      </c>
    </row>
    <row r="6443" spans="1:15">
      <c r="A6443" s="38">
        <v>40801</v>
      </c>
      <c r="B6443" s="38">
        <v>51759</v>
      </c>
      <c r="C6443" s="131">
        <v>360</v>
      </c>
      <c r="D6443" s="39">
        <v>8.5600000000000009E-2</v>
      </c>
      <c r="E6443" s="39">
        <v>7.9100000000000004E-2</v>
      </c>
      <c r="F6443" s="40">
        <v>139000</v>
      </c>
      <c r="G6443" s="40">
        <v>139000</v>
      </c>
      <c r="H6443" s="40">
        <v>69655.75</v>
      </c>
      <c r="I6443" s="40">
        <v>102999.99</v>
      </c>
      <c r="J6443" s="67">
        <f t="shared" si="300"/>
        <v>0.50112050359712235</v>
      </c>
      <c r="K6443" s="39">
        <f t="shared" si="301"/>
        <v>0.74100712230215826</v>
      </c>
      <c r="L6443" s="2" t="str">
        <f t="shared" si="302"/>
        <v>AA</v>
      </c>
      <c r="M6443" s="2" t="s">
        <v>1022</v>
      </c>
      <c r="N6443" s="2" t="s">
        <v>416</v>
      </c>
      <c r="O6443" s="2" t="s">
        <v>70</v>
      </c>
    </row>
    <row r="6444" spans="1:15">
      <c r="A6444" s="38">
        <v>40267</v>
      </c>
      <c r="B6444" s="38">
        <v>43524</v>
      </c>
      <c r="C6444" s="131">
        <v>107</v>
      </c>
      <c r="D6444" s="39">
        <v>8.5600000000000009E-2</v>
      </c>
      <c r="E6444" s="39">
        <v>7.9100000000000004E-2</v>
      </c>
      <c r="F6444" s="40">
        <v>135000</v>
      </c>
      <c r="G6444" s="40">
        <v>135000</v>
      </c>
      <c r="H6444" s="40">
        <v>34675.910000000003</v>
      </c>
      <c r="I6444" s="40">
        <v>100057.76</v>
      </c>
      <c r="J6444" s="67">
        <f t="shared" si="300"/>
        <v>0.25685859259259264</v>
      </c>
      <c r="K6444" s="39">
        <f t="shared" si="301"/>
        <v>0.7411685925925926</v>
      </c>
      <c r="L6444" s="2" t="str">
        <f t="shared" si="302"/>
        <v>AA</v>
      </c>
      <c r="M6444" s="2" t="s">
        <v>454</v>
      </c>
      <c r="N6444" s="2" t="s">
        <v>416</v>
      </c>
      <c r="O6444" s="2" t="s">
        <v>70</v>
      </c>
    </row>
    <row r="6445" spans="1:15">
      <c r="A6445" s="42">
        <v>40533</v>
      </c>
      <c r="B6445" s="42">
        <v>49664</v>
      </c>
      <c r="C6445" s="130">
        <v>300</v>
      </c>
      <c r="D6445" s="43">
        <v>8.5600000000000009E-2</v>
      </c>
      <c r="E6445" s="43">
        <v>7.9100000000000004E-2</v>
      </c>
      <c r="F6445" s="44">
        <v>143000</v>
      </c>
      <c r="G6445" s="44">
        <v>143000</v>
      </c>
      <c r="H6445" s="44">
        <v>90885.98</v>
      </c>
      <c r="I6445" s="44">
        <v>105999.99</v>
      </c>
      <c r="J6445" s="68">
        <f t="shared" si="300"/>
        <v>0.63556629370629369</v>
      </c>
      <c r="K6445" s="43">
        <f t="shared" si="301"/>
        <v>0.7412586713286714</v>
      </c>
      <c r="L6445" s="41" t="str">
        <f t="shared" si="302"/>
        <v>AA</v>
      </c>
      <c r="M6445" s="41" t="s">
        <v>564</v>
      </c>
      <c r="N6445" s="41" t="s">
        <v>417</v>
      </c>
      <c r="O6445" s="41" t="s">
        <v>70</v>
      </c>
    </row>
    <row r="6446" spans="1:15">
      <c r="A6446" s="38">
        <v>40162</v>
      </c>
      <c r="B6446" s="38">
        <v>47467</v>
      </c>
      <c r="C6446" s="131">
        <v>240</v>
      </c>
      <c r="D6446" s="39">
        <v>8.5600000000000009E-2</v>
      </c>
      <c r="E6446" s="39">
        <v>8.09E-2</v>
      </c>
      <c r="F6446" s="40">
        <v>116000</v>
      </c>
      <c r="G6446" s="40">
        <v>116000</v>
      </c>
      <c r="H6446" s="40">
        <v>66049.539999999994</v>
      </c>
      <c r="I6446" s="40">
        <v>85999.99</v>
      </c>
      <c r="J6446" s="67">
        <f t="shared" si="300"/>
        <v>0.56939258620689648</v>
      </c>
      <c r="K6446" s="39">
        <f t="shared" si="301"/>
        <v>0.74137922413793111</v>
      </c>
      <c r="L6446" s="2" t="str">
        <f t="shared" si="302"/>
        <v>AA</v>
      </c>
      <c r="M6446" s="2" t="s">
        <v>477</v>
      </c>
      <c r="N6446" s="2" t="s">
        <v>422</v>
      </c>
      <c r="O6446" s="2" t="s">
        <v>70</v>
      </c>
    </row>
    <row r="6447" spans="1:15">
      <c r="A6447" s="38">
        <v>40011</v>
      </c>
      <c r="B6447" s="38">
        <v>45490</v>
      </c>
      <c r="C6447" s="131">
        <v>180</v>
      </c>
      <c r="D6447" s="39">
        <v>8.5600000000000009E-2</v>
      </c>
      <c r="E6447" s="39">
        <v>8.09E-2</v>
      </c>
      <c r="F6447" s="40">
        <v>98600</v>
      </c>
      <c r="G6447" s="40">
        <v>98600</v>
      </c>
      <c r="H6447" s="40">
        <v>30090.36</v>
      </c>
      <c r="I6447" s="40">
        <v>73117.990000000005</v>
      </c>
      <c r="J6447" s="67">
        <f t="shared" si="300"/>
        <v>0.30517606490872212</v>
      </c>
      <c r="K6447" s="39">
        <f t="shared" si="301"/>
        <v>0.74156176470588242</v>
      </c>
      <c r="L6447" s="2" t="str">
        <f t="shared" si="302"/>
        <v>AA</v>
      </c>
      <c r="M6447" s="2" t="s">
        <v>857</v>
      </c>
      <c r="N6447" s="2" t="s">
        <v>416</v>
      </c>
      <c r="O6447" s="2" t="s">
        <v>70</v>
      </c>
    </row>
    <row r="6448" spans="1:15">
      <c r="A6448" s="38">
        <v>39889</v>
      </c>
      <c r="B6448" s="38">
        <v>47194</v>
      </c>
      <c r="C6448" s="131">
        <v>240</v>
      </c>
      <c r="D6448" s="39">
        <v>8.5600000000000009E-2</v>
      </c>
      <c r="E6448" s="39">
        <v>8.5600000000000009E-2</v>
      </c>
      <c r="F6448" s="40">
        <v>107876.22</v>
      </c>
      <c r="G6448" s="40">
        <v>107876.22</v>
      </c>
      <c r="H6448" s="40">
        <v>59743.18</v>
      </c>
      <c r="I6448" s="40">
        <v>80000</v>
      </c>
      <c r="J6448" s="67">
        <f t="shared" si="300"/>
        <v>0.55381232304950989</v>
      </c>
      <c r="K6448" s="39">
        <f t="shared" si="301"/>
        <v>0.74159068606593737</v>
      </c>
      <c r="L6448" s="2" t="str">
        <f t="shared" si="302"/>
        <v>AA</v>
      </c>
      <c r="M6448" s="2" t="s">
        <v>662</v>
      </c>
      <c r="N6448" s="2" t="s">
        <v>431</v>
      </c>
      <c r="O6448" s="2" t="s">
        <v>70</v>
      </c>
    </row>
    <row r="6449" spans="1:15">
      <c r="A6449" s="38">
        <v>40687</v>
      </c>
      <c r="B6449" s="38">
        <v>51645</v>
      </c>
      <c r="C6449" s="131">
        <v>360</v>
      </c>
      <c r="D6449" s="39">
        <v>8.5600000000000009E-2</v>
      </c>
      <c r="E6449" s="39">
        <v>7.9100000000000004E-2</v>
      </c>
      <c r="F6449" s="40">
        <v>80000</v>
      </c>
      <c r="G6449" s="40">
        <v>80000</v>
      </c>
      <c r="H6449" s="40">
        <v>53138.67</v>
      </c>
      <c r="I6449" s="40">
        <v>59329.99</v>
      </c>
      <c r="J6449" s="67">
        <f t="shared" si="300"/>
        <v>0.66423337500000001</v>
      </c>
      <c r="K6449" s="39">
        <f t="shared" si="301"/>
        <v>0.74162487499999996</v>
      </c>
      <c r="L6449" s="2" t="str">
        <f t="shared" si="302"/>
        <v>A</v>
      </c>
      <c r="M6449" s="2" t="s">
        <v>1129</v>
      </c>
      <c r="N6449" s="2" t="s">
        <v>416</v>
      </c>
      <c r="O6449" s="2" t="s">
        <v>70</v>
      </c>
    </row>
    <row r="6450" spans="1:15">
      <c r="A6450" s="38">
        <v>40492</v>
      </c>
      <c r="B6450" s="38">
        <v>43353</v>
      </c>
      <c r="C6450" s="131">
        <v>94</v>
      </c>
      <c r="D6450" s="39">
        <v>8.5600000000000009E-2</v>
      </c>
      <c r="E6450" s="39">
        <v>7.9100000000000004E-2</v>
      </c>
      <c r="F6450" s="40">
        <v>133000</v>
      </c>
      <c r="G6450" s="40">
        <v>133000</v>
      </c>
      <c r="H6450" s="40">
        <v>44528.639999999999</v>
      </c>
      <c r="I6450" s="40">
        <v>98640</v>
      </c>
      <c r="J6450" s="67">
        <f t="shared" si="300"/>
        <v>0.33480180451127817</v>
      </c>
      <c r="K6450" s="39">
        <f t="shared" si="301"/>
        <v>0.7416541353383459</v>
      </c>
      <c r="L6450" s="2" t="str">
        <f t="shared" si="302"/>
        <v>AA</v>
      </c>
      <c r="M6450" s="2" t="s">
        <v>746</v>
      </c>
      <c r="N6450" s="2" t="s">
        <v>417</v>
      </c>
      <c r="O6450" s="2" t="s">
        <v>70</v>
      </c>
    </row>
    <row r="6451" spans="1:15">
      <c r="A6451" s="38">
        <v>40532</v>
      </c>
      <c r="B6451" s="38">
        <v>49968</v>
      </c>
      <c r="C6451" s="131">
        <v>310</v>
      </c>
      <c r="D6451" s="39">
        <v>8.5600000000000009E-2</v>
      </c>
      <c r="E6451" s="39">
        <v>8.5600000000000009E-2</v>
      </c>
      <c r="F6451" s="40">
        <v>150000</v>
      </c>
      <c r="G6451" s="40">
        <v>150000</v>
      </c>
      <c r="H6451" s="40">
        <v>96071.39</v>
      </c>
      <c r="I6451" s="40">
        <v>111280.44</v>
      </c>
      <c r="J6451" s="67">
        <f t="shared" si="300"/>
        <v>0.6404759333333333</v>
      </c>
      <c r="K6451" s="39">
        <f t="shared" si="301"/>
        <v>0.74186960000000002</v>
      </c>
      <c r="L6451" s="2" t="str">
        <f t="shared" si="302"/>
        <v>AA</v>
      </c>
      <c r="M6451" s="2" t="s">
        <v>531</v>
      </c>
      <c r="N6451" s="2" t="s">
        <v>423</v>
      </c>
      <c r="O6451" s="2" t="s">
        <v>70</v>
      </c>
    </row>
    <row r="6452" spans="1:15">
      <c r="A6452" s="42">
        <v>40107</v>
      </c>
      <c r="B6452" s="42">
        <v>45586</v>
      </c>
      <c r="C6452" s="130">
        <v>180</v>
      </c>
      <c r="D6452" s="43">
        <v>8.5600000000000009E-2</v>
      </c>
      <c r="E6452" s="43">
        <v>7.9100000000000004E-2</v>
      </c>
      <c r="F6452" s="44">
        <v>124000</v>
      </c>
      <c r="G6452" s="44">
        <v>124000</v>
      </c>
      <c r="H6452" s="44">
        <v>61438.11</v>
      </c>
      <c r="I6452" s="44">
        <v>91999.99</v>
      </c>
      <c r="J6452" s="68">
        <f t="shared" si="300"/>
        <v>0.49546862903225808</v>
      </c>
      <c r="K6452" s="43">
        <f t="shared" si="301"/>
        <v>0.74193540322580653</v>
      </c>
      <c r="L6452" s="41" t="str">
        <f t="shared" si="302"/>
        <v>AA</v>
      </c>
      <c r="M6452" s="41" t="s">
        <v>633</v>
      </c>
      <c r="N6452" s="41" t="s">
        <v>422</v>
      </c>
      <c r="O6452" s="41" t="s">
        <v>70</v>
      </c>
    </row>
    <row r="6453" spans="1:15">
      <c r="A6453" s="42">
        <v>40535</v>
      </c>
      <c r="B6453" s="42">
        <v>51493</v>
      </c>
      <c r="C6453" s="130">
        <v>360</v>
      </c>
      <c r="D6453" s="43">
        <v>8.5600000000000009E-2</v>
      </c>
      <c r="E6453" s="43">
        <v>7.9100000000000004E-2</v>
      </c>
      <c r="F6453" s="44">
        <v>135803.89000000001</v>
      </c>
      <c r="G6453" s="44">
        <v>135803.89000000001</v>
      </c>
      <c r="H6453" s="44">
        <v>90835.73</v>
      </c>
      <c r="I6453" s="44">
        <v>100800</v>
      </c>
      <c r="J6453" s="68">
        <f t="shared" si="300"/>
        <v>0.66887428629621715</v>
      </c>
      <c r="K6453" s="43">
        <f t="shared" si="301"/>
        <v>0.74224677952892215</v>
      </c>
      <c r="L6453" s="41" t="str">
        <f t="shared" si="302"/>
        <v>A</v>
      </c>
      <c r="M6453" s="41" t="s">
        <v>1425</v>
      </c>
      <c r="N6453" s="41" t="s">
        <v>434</v>
      </c>
      <c r="O6453" s="41" t="s">
        <v>70</v>
      </c>
    </row>
    <row r="6454" spans="1:15">
      <c r="A6454" s="38">
        <v>40585</v>
      </c>
      <c r="B6454" s="38">
        <v>51543</v>
      </c>
      <c r="C6454" s="131">
        <v>360</v>
      </c>
      <c r="D6454" s="39">
        <v>8.5600000000000009E-2</v>
      </c>
      <c r="E6454" s="39">
        <v>7.9100000000000004E-2</v>
      </c>
      <c r="F6454" s="40">
        <v>132000</v>
      </c>
      <c r="G6454" s="40">
        <v>132000</v>
      </c>
      <c r="H6454" s="40">
        <v>87325.42</v>
      </c>
      <c r="I6454" s="40">
        <v>97999.99</v>
      </c>
      <c r="J6454" s="67">
        <f t="shared" si="300"/>
        <v>0.66155621212121207</v>
      </c>
      <c r="K6454" s="39">
        <f t="shared" si="301"/>
        <v>0.74242416666666666</v>
      </c>
      <c r="L6454" s="2" t="str">
        <f t="shared" si="302"/>
        <v>A</v>
      </c>
      <c r="M6454" s="2" t="s">
        <v>457</v>
      </c>
      <c r="N6454" s="2" t="s">
        <v>419</v>
      </c>
      <c r="O6454" s="2" t="s">
        <v>70</v>
      </c>
    </row>
    <row r="6455" spans="1:15">
      <c r="A6455" s="38">
        <v>40420</v>
      </c>
      <c r="B6455" s="38">
        <v>47725</v>
      </c>
      <c r="C6455" s="131">
        <v>240</v>
      </c>
      <c r="D6455" s="39">
        <v>8.5600000000000009E-2</v>
      </c>
      <c r="E6455" s="39">
        <v>7.9100000000000004E-2</v>
      </c>
      <c r="F6455" s="40">
        <v>142100</v>
      </c>
      <c r="G6455" s="40">
        <v>142100</v>
      </c>
      <c r="H6455" s="40">
        <v>96978.68</v>
      </c>
      <c r="I6455" s="40">
        <v>105584.22</v>
      </c>
      <c r="J6455" s="67">
        <f t="shared" si="300"/>
        <v>0.68246783954961288</v>
      </c>
      <c r="K6455" s="39">
        <f t="shared" si="301"/>
        <v>0.74302758620689657</v>
      </c>
      <c r="L6455" s="2" t="str">
        <f t="shared" si="302"/>
        <v>A</v>
      </c>
      <c r="M6455" s="2" t="s">
        <v>466</v>
      </c>
      <c r="N6455" s="2" t="s">
        <v>421</v>
      </c>
      <c r="O6455" s="2" t="s">
        <v>70</v>
      </c>
    </row>
    <row r="6456" spans="1:15">
      <c r="A6456" s="42">
        <v>40183</v>
      </c>
      <c r="B6456" s="42">
        <v>48400</v>
      </c>
      <c r="C6456" s="130">
        <v>270</v>
      </c>
      <c r="D6456" s="43">
        <v>8.5600000000000009E-2</v>
      </c>
      <c r="E6456" s="43">
        <v>7.9100000000000004E-2</v>
      </c>
      <c r="F6456" s="44">
        <v>98900</v>
      </c>
      <c r="G6456" s="44">
        <v>98900</v>
      </c>
      <c r="H6456" s="44">
        <v>58916.84</v>
      </c>
      <c r="I6456" s="44">
        <v>73499.990000000005</v>
      </c>
      <c r="J6456" s="68">
        <f t="shared" si="300"/>
        <v>0.59572133468149646</v>
      </c>
      <c r="K6456" s="43">
        <f t="shared" si="301"/>
        <v>0.74317482305358951</v>
      </c>
      <c r="L6456" s="41" t="str">
        <f t="shared" si="302"/>
        <v>AA</v>
      </c>
      <c r="M6456" s="41" t="s">
        <v>1041</v>
      </c>
      <c r="N6456" s="41" t="s">
        <v>416</v>
      </c>
      <c r="O6456" s="41" t="s">
        <v>70</v>
      </c>
    </row>
    <row r="6457" spans="1:15">
      <c r="A6457" s="38">
        <v>40210</v>
      </c>
      <c r="B6457" s="38">
        <v>49341</v>
      </c>
      <c r="C6457" s="131">
        <v>300</v>
      </c>
      <c r="D6457" s="39">
        <v>8.5600000000000009E-2</v>
      </c>
      <c r="E6457" s="39">
        <v>7.9100000000000004E-2</v>
      </c>
      <c r="F6457" s="40">
        <v>74000</v>
      </c>
      <c r="G6457" s="40">
        <v>74000</v>
      </c>
      <c r="H6457" s="40">
        <v>45606.06</v>
      </c>
      <c r="I6457" s="40">
        <v>54999.99</v>
      </c>
      <c r="J6457" s="67">
        <f t="shared" si="300"/>
        <v>0.61629810810810803</v>
      </c>
      <c r="K6457" s="39">
        <f t="shared" si="301"/>
        <v>0.74324310810810812</v>
      </c>
      <c r="L6457" s="2" t="str">
        <f t="shared" si="302"/>
        <v>AA</v>
      </c>
      <c r="M6457" s="2" t="s">
        <v>657</v>
      </c>
      <c r="N6457" s="2" t="s">
        <v>419</v>
      </c>
      <c r="O6457" s="2" t="s">
        <v>70</v>
      </c>
    </row>
    <row r="6458" spans="1:15">
      <c r="A6458" s="42">
        <v>40205</v>
      </c>
      <c r="B6458" s="42">
        <v>45684</v>
      </c>
      <c r="C6458" s="130">
        <v>180</v>
      </c>
      <c r="D6458" s="43">
        <v>8.5600000000000009E-2</v>
      </c>
      <c r="E6458" s="43">
        <v>8.09E-2</v>
      </c>
      <c r="F6458" s="44">
        <v>148000</v>
      </c>
      <c r="G6458" s="44">
        <v>148000</v>
      </c>
      <c r="H6458" s="44">
        <v>75380.05</v>
      </c>
      <c r="I6458" s="44">
        <v>109999.99</v>
      </c>
      <c r="J6458" s="68">
        <f t="shared" si="300"/>
        <v>0.50932466216216221</v>
      </c>
      <c r="K6458" s="43">
        <f t="shared" si="301"/>
        <v>0.74324317567567566</v>
      </c>
      <c r="L6458" s="41" t="str">
        <f t="shared" si="302"/>
        <v>AA</v>
      </c>
      <c r="M6458" s="41" t="s">
        <v>451</v>
      </c>
      <c r="N6458" s="41" t="s">
        <v>419</v>
      </c>
      <c r="O6458" s="41" t="s">
        <v>70</v>
      </c>
    </row>
    <row r="6459" spans="1:15">
      <c r="A6459" s="38">
        <v>40381</v>
      </c>
      <c r="B6459" s="38">
        <v>44034</v>
      </c>
      <c r="C6459" s="131">
        <v>120</v>
      </c>
      <c r="D6459" s="39">
        <v>8.5600000000000009E-2</v>
      </c>
      <c r="E6459" s="39">
        <v>7.9100000000000004E-2</v>
      </c>
      <c r="F6459" s="40">
        <v>96900</v>
      </c>
      <c r="G6459" s="40">
        <v>96900</v>
      </c>
      <c r="H6459" s="40">
        <v>43792</v>
      </c>
      <c r="I6459" s="40">
        <v>72024.509999999995</v>
      </c>
      <c r="J6459" s="67">
        <f t="shared" si="300"/>
        <v>0.45192982456140351</v>
      </c>
      <c r="K6459" s="39">
        <f t="shared" si="301"/>
        <v>0.74328699690402467</v>
      </c>
      <c r="L6459" s="2" t="str">
        <f t="shared" si="302"/>
        <v>AA</v>
      </c>
      <c r="M6459" s="2" t="s">
        <v>308</v>
      </c>
      <c r="N6459" s="2" t="s">
        <v>438</v>
      </c>
      <c r="O6459" s="2" t="s">
        <v>70</v>
      </c>
    </row>
    <row r="6460" spans="1:15">
      <c r="A6460" s="42">
        <v>40298</v>
      </c>
      <c r="B6460" s="42">
        <v>47603</v>
      </c>
      <c r="C6460" s="130">
        <v>240</v>
      </c>
      <c r="D6460" s="43">
        <v>8.5600000000000009E-2</v>
      </c>
      <c r="E6460" s="43">
        <v>7.9100000000000004E-2</v>
      </c>
      <c r="F6460" s="44">
        <v>147226.29999999999</v>
      </c>
      <c r="G6460" s="44">
        <v>147226.29999999999</v>
      </c>
      <c r="H6460" s="44">
        <v>51693.47</v>
      </c>
      <c r="I6460" s="44">
        <v>109438.63</v>
      </c>
      <c r="J6460" s="68">
        <f t="shared" si="300"/>
        <v>0.35111573136049745</v>
      </c>
      <c r="K6460" s="43">
        <f t="shared" si="301"/>
        <v>0.74333614306682982</v>
      </c>
      <c r="L6460" s="41" t="str">
        <f t="shared" si="302"/>
        <v>AA</v>
      </c>
      <c r="M6460" s="41" t="s">
        <v>611</v>
      </c>
      <c r="N6460" s="41" t="s">
        <v>419</v>
      </c>
      <c r="O6460" s="41" t="s">
        <v>70</v>
      </c>
    </row>
    <row r="6461" spans="1:15">
      <c r="A6461" s="38">
        <v>40242</v>
      </c>
      <c r="B6461" s="38">
        <v>43409</v>
      </c>
      <c r="C6461" s="131">
        <v>104</v>
      </c>
      <c r="D6461" s="39">
        <v>8.5600000000000009E-2</v>
      </c>
      <c r="E6461" s="39">
        <v>7.9100000000000004E-2</v>
      </c>
      <c r="F6461" s="40">
        <v>120000</v>
      </c>
      <c r="G6461" s="40">
        <v>120000</v>
      </c>
      <c r="H6461" s="40">
        <v>43326.52</v>
      </c>
      <c r="I6461" s="40">
        <v>89233.89</v>
      </c>
      <c r="J6461" s="67">
        <f t="shared" si="300"/>
        <v>0.36105433333333331</v>
      </c>
      <c r="K6461" s="39">
        <f t="shared" si="301"/>
        <v>0.74361575000000002</v>
      </c>
      <c r="L6461" s="2" t="str">
        <f t="shared" si="302"/>
        <v>AA</v>
      </c>
      <c r="M6461" s="2" t="s">
        <v>542</v>
      </c>
      <c r="N6461" s="2" t="s">
        <v>417</v>
      </c>
      <c r="O6461" s="2" t="s">
        <v>70</v>
      </c>
    </row>
    <row r="6462" spans="1:15">
      <c r="A6462" s="38">
        <v>40786</v>
      </c>
      <c r="B6462" s="38">
        <v>51744</v>
      </c>
      <c r="C6462" s="131">
        <v>360</v>
      </c>
      <c r="D6462" s="39">
        <v>8.5600000000000009E-2</v>
      </c>
      <c r="E6462" s="39">
        <v>8.09E-2</v>
      </c>
      <c r="F6462" s="40">
        <v>126000</v>
      </c>
      <c r="G6462" s="40">
        <v>126000</v>
      </c>
      <c r="H6462" s="40">
        <v>87382.16</v>
      </c>
      <c r="I6462" s="40">
        <v>93710.23</v>
      </c>
      <c r="J6462" s="67">
        <f t="shared" si="300"/>
        <v>0.69350920634920643</v>
      </c>
      <c r="K6462" s="39">
        <f t="shared" si="301"/>
        <v>0.74373198412698405</v>
      </c>
      <c r="L6462" s="2" t="str">
        <f t="shared" si="302"/>
        <v>A</v>
      </c>
      <c r="M6462" s="2" t="s">
        <v>643</v>
      </c>
      <c r="N6462" s="2" t="s">
        <v>417</v>
      </c>
      <c r="O6462" s="2" t="s">
        <v>70</v>
      </c>
    </row>
    <row r="6463" spans="1:15">
      <c r="A6463" s="38">
        <v>40325</v>
      </c>
      <c r="B6463" s="38">
        <v>49305</v>
      </c>
      <c r="C6463" s="131">
        <v>295</v>
      </c>
      <c r="D6463" s="39">
        <v>8.5600000000000009E-2</v>
      </c>
      <c r="E6463" s="39">
        <v>7.9100000000000004E-2</v>
      </c>
      <c r="F6463" s="40">
        <v>138200</v>
      </c>
      <c r="G6463" s="40">
        <v>138200</v>
      </c>
      <c r="H6463" s="40">
        <v>93491.59</v>
      </c>
      <c r="I6463" s="40">
        <v>102784</v>
      </c>
      <c r="J6463" s="67">
        <f t="shared" si="300"/>
        <v>0.67649486251808966</v>
      </c>
      <c r="K6463" s="39">
        <f t="shared" si="301"/>
        <v>0.74373371924746745</v>
      </c>
      <c r="L6463" s="2" t="str">
        <f t="shared" si="302"/>
        <v>A</v>
      </c>
      <c r="M6463" s="2" t="s">
        <v>564</v>
      </c>
      <c r="N6463" s="2" t="s">
        <v>417</v>
      </c>
      <c r="O6463" s="2" t="s">
        <v>70</v>
      </c>
    </row>
    <row r="6464" spans="1:15">
      <c r="A6464" s="38">
        <v>40385</v>
      </c>
      <c r="B6464" s="38">
        <v>51343</v>
      </c>
      <c r="C6464" s="131">
        <v>360</v>
      </c>
      <c r="D6464" s="39">
        <v>8.5600000000000009E-2</v>
      </c>
      <c r="E6464" s="39">
        <v>8.09E-2</v>
      </c>
      <c r="F6464" s="40">
        <v>150000</v>
      </c>
      <c r="G6464" s="40">
        <v>150000</v>
      </c>
      <c r="H6464" s="40">
        <v>97638.25</v>
      </c>
      <c r="I6464" s="40">
        <v>111599.99</v>
      </c>
      <c r="J6464" s="67">
        <f t="shared" si="300"/>
        <v>0.65092166666666662</v>
      </c>
      <c r="K6464" s="39">
        <f t="shared" si="301"/>
        <v>0.74399993333333336</v>
      </c>
      <c r="L6464" s="2" t="str">
        <f t="shared" si="302"/>
        <v>A</v>
      </c>
      <c r="M6464" s="2" t="s">
        <v>463</v>
      </c>
      <c r="N6464" s="2" t="s">
        <v>422</v>
      </c>
      <c r="O6464" s="2" t="s">
        <v>70</v>
      </c>
    </row>
    <row r="6465" spans="1:15">
      <c r="A6465" s="42">
        <v>40347</v>
      </c>
      <c r="B6465" s="42">
        <v>49478</v>
      </c>
      <c r="C6465" s="130">
        <v>300</v>
      </c>
      <c r="D6465" s="43">
        <v>8.5600000000000009E-2</v>
      </c>
      <c r="E6465" s="43">
        <v>8.09E-2</v>
      </c>
      <c r="F6465" s="44">
        <v>54375</v>
      </c>
      <c r="G6465" s="44">
        <v>54375</v>
      </c>
      <c r="H6465" s="44">
        <v>33985.01</v>
      </c>
      <c r="I6465" s="44">
        <v>40459.99</v>
      </c>
      <c r="J6465" s="68">
        <f t="shared" si="300"/>
        <v>0.62501167816091963</v>
      </c>
      <c r="K6465" s="43">
        <f t="shared" si="301"/>
        <v>0.74409177011494254</v>
      </c>
      <c r="L6465" s="41" t="str">
        <f t="shared" si="302"/>
        <v>AA</v>
      </c>
      <c r="M6465" s="41" t="s">
        <v>120</v>
      </c>
      <c r="N6465" s="41" t="s">
        <v>418</v>
      </c>
      <c r="O6465" s="41" t="s">
        <v>70</v>
      </c>
    </row>
    <row r="6466" spans="1:15">
      <c r="A6466" s="38">
        <v>40850</v>
      </c>
      <c r="B6466" s="38">
        <v>46329</v>
      </c>
      <c r="C6466" s="131">
        <v>180</v>
      </c>
      <c r="D6466" s="39">
        <v>8.5600000000000009E-2</v>
      </c>
      <c r="E6466" s="39">
        <v>7.9100000000000004E-2</v>
      </c>
      <c r="F6466" s="40">
        <v>134345.4</v>
      </c>
      <c r="G6466" s="40">
        <v>134345.4</v>
      </c>
      <c r="H6466" s="40">
        <v>79789.31</v>
      </c>
      <c r="I6466" s="40">
        <v>99999.99</v>
      </c>
      <c r="J6466" s="67">
        <f t="shared" si="300"/>
        <v>0.59391173795306729</v>
      </c>
      <c r="K6466" s="39">
        <f t="shared" si="301"/>
        <v>0.74434993680468409</v>
      </c>
      <c r="L6466" s="2" t="str">
        <f t="shared" si="302"/>
        <v>AA</v>
      </c>
      <c r="M6466" s="2" t="s">
        <v>549</v>
      </c>
      <c r="N6466" s="2" t="s">
        <v>427</v>
      </c>
      <c r="O6466" s="2" t="s">
        <v>70</v>
      </c>
    </row>
    <row r="6467" spans="1:15">
      <c r="A6467" s="42">
        <v>40242</v>
      </c>
      <c r="B6467" s="42">
        <v>51200</v>
      </c>
      <c r="C6467" s="130">
        <v>360</v>
      </c>
      <c r="D6467" s="43">
        <v>8.5600000000000009E-2</v>
      </c>
      <c r="E6467" s="43">
        <v>7.9100000000000004E-2</v>
      </c>
      <c r="F6467" s="44">
        <v>99375</v>
      </c>
      <c r="G6467" s="44">
        <v>99375</v>
      </c>
      <c r="H6467" s="44">
        <v>64035.24</v>
      </c>
      <c r="I6467" s="44">
        <v>73999.990000000005</v>
      </c>
      <c r="J6467" s="68">
        <f t="shared" ref="J6467:J6530" si="303">H6467/G6467</f>
        <v>0.64437977358490561</v>
      </c>
      <c r="K6467" s="43">
        <f t="shared" ref="K6467:K6530" si="304">I6467/G6467</f>
        <v>0.74465398742138367</v>
      </c>
      <c r="L6467" s="41" t="str">
        <f t="shared" ref="L6467:L6530" si="305">IF(J6467&lt;=65%,"AA",IF(J6467&lt;=75%,"A",IF(J6467&lt;=85%,"B","C")))</f>
        <v>AA</v>
      </c>
      <c r="M6467" s="41" t="s">
        <v>569</v>
      </c>
      <c r="N6467" s="41" t="s">
        <v>426</v>
      </c>
      <c r="O6467" s="41" t="s">
        <v>70</v>
      </c>
    </row>
    <row r="6468" spans="1:15">
      <c r="A6468" s="42">
        <v>40606</v>
      </c>
      <c r="B6468" s="42">
        <v>51564</v>
      </c>
      <c r="C6468" s="130">
        <v>360</v>
      </c>
      <c r="D6468" s="43">
        <v>8.5600000000000009E-2</v>
      </c>
      <c r="E6468" s="43">
        <v>8.09E-2</v>
      </c>
      <c r="F6468" s="44">
        <v>110000</v>
      </c>
      <c r="G6468" s="44">
        <v>110000</v>
      </c>
      <c r="H6468" s="44">
        <v>73162.55</v>
      </c>
      <c r="I6468" s="44">
        <v>81919.539999999994</v>
      </c>
      <c r="J6468" s="68">
        <f t="shared" si="303"/>
        <v>0.6651140909090909</v>
      </c>
      <c r="K6468" s="43">
        <f t="shared" si="304"/>
        <v>0.74472309090909083</v>
      </c>
      <c r="L6468" s="41" t="str">
        <f t="shared" si="305"/>
        <v>A</v>
      </c>
      <c r="M6468" s="41" t="s">
        <v>785</v>
      </c>
      <c r="N6468" s="41" t="s">
        <v>423</v>
      </c>
      <c r="O6468" s="41" t="s">
        <v>70</v>
      </c>
    </row>
    <row r="6469" spans="1:15">
      <c r="A6469" s="38">
        <v>40326</v>
      </c>
      <c r="B6469" s="38">
        <v>51284</v>
      </c>
      <c r="C6469" s="131">
        <v>360</v>
      </c>
      <c r="D6469" s="39">
        <v>8.5600000000000009E-2</v>
      </c>
      <c r="E6469" s="39">
        <v>7.9100000000000004E-2</v>
      </c>
      <c r="F6469" s="40">
        <v>145000</v>
      </c>
      <c r="G6469" s="40">
        <v>145000</v>
      </c>
      <c r="H6469" s="40">
        <v>96547.03</v>
      </c>
      <c r="I6469" s="40">
        <v>108000</v>
      </c>
      <c r="J6469" s="67">
        <f t="shared" si="303"/>
        <v>0.6658415862068966</v>
      </c>
      <c r="K6469" s="39">
        <f t="shared" si="304"/>
        <v>0.7448275862068966</v>
      </c>
      <c r="L6469" s="2" t="str">
        <f t="shared" si="305"/>
        <v>A</v>
      </c>
      <c r="M6469" s="2" t="s">
        <v>1080</v>
      </c>
      <c r="N6469" s="2" t="s">
        <v>428</v>
      </c>
      <c r="O6469" s="2" t="s">
        <v>70</v>
      </c>
    </row>
    <row r="6470" spans="1:15">
      <c r="A6470" s="38">
        <v>40695</v>
      </c>
      <c r="B6470" s="38">
        <v>45231</v>
      </c>
      <c r="C6470" s="131">
        <v>149</v>
      </c>
      <c r="D6470" s="39">
        <v>8.5600000000000009E-2</v>
      </c>
      <c r="E6470" s="39">
        <v>7.9100000000000004E-2</v>
      </c>
      <c r="F6470" s="40">
        <v>140000</v>
      </c>
      <c r="G6470" s="40">
        <v>140000</v>
      </c>
      <c r="H6470" s="40">
        <v>65922.649999999994</v>
      </c>
      <c r="I6470" s="40">
        <v>104312.99</v>
      </c>
      <c r="J6470" s="67">
        <f t="shared" si="303"/>
        <v>0.47087607142857141</v>
      </c>
      <c r="K6470" s="39">
        <f t="shared" si="304"/>
        <v>0.74509278571428572</v>
      </c>
      <c r="L6470" s="2" t="str">
        <f t="shared" si="305"/>
        <v>AA</v>
      </c>
      <c r="M6470" s="2" t="s">
        <v>1233</v>
      </c>
      <c r="N6470" s="2" t="s">
        <v>424</v>
      </c>
      <c r="O6470" s="2" t="s">
        <v>70</v>
      </c>
    </row>
    <row r="6471" spans="1:15">
      <c r="A6471" s="42">
        <v>40333</v>
      </c>
      <c r="B6471" s="42">
        <v>51291</v>
      </c>
      <c r="C6471" s="130">
        <v>360</v>
      </c>
      <c r="D6471" s="43">
        <v>8.5600000000000009E-2</v>
      </c>
      <c r="E6471" s="43">
        <v>7.9100000000000004E-2</v>
      </c>
      <c r="F6471" s="44">
        <v>102000</v>
      </c>
      <c r="G6471" s="44">
        <v>102000</v>
      </c>
      <c r="H6471" s="44">
        <v>51018.69</v>
      </c>
      <c r="I6471" s="44">
        <v>75999.990000000005</v>
      </c>
      <c r="J6471" s="68">
        <f t="shared" si="303"/>
        <v>0.50018323529411768</v>
      </c>
      <c r="K6471" s="43">
        <f t="shared" si="304"/>
        <v>0.74509794117647066</v>
      </c>
      <c r="L6471" s="41" t="str">
        <f t="shared" si="305"/>
        <v>AA</v>
      </c>
      <c r="M6471" s="41" t="s">
        <v>475</v>
      </c>
      <c r="N6471" s="41" t="s">
        <v>427</v>
      </c>
      <c r="O6471" s="41" t="s">
        <v>70</v>
      </c>
    </row>
    <row r="6472" spans="1:15">
      <c r="A6472" s="42">
        <v>40234</v>
      </c>
      <c r="B6472" s="42">
        <v>47539</v>
      </c>
      <c r="C6472" s="130">
        <v>240</v>
      </c>
      <c r="D6472" s="43">
        <v>8.5600000000000009E-2</v>
      </c>
      <c r="E6472" s="43">
        <v>8.5600000000000009E-2</v>
      </c>
      <c r="F6472" s="44">
        <v>138000</v>
      </c>
      <c r="G6472" s="44">
        <v>138000</v>
      </c>
      <c r="H6472" s="44">
        <v>80273.16</v>
      </c>
      <c r="I6472" s="44">
        <v>102833.26</v>
      </c>
      <c r="J6472" s="68">
        <f t="shared" si="303"/>
        <v>0.58168956521739135</v>
      </c>
      <c r="K6472" s="43">
        <f t="shared" si="304"/>
        <v>0.74516855072463761</v>
      </c>
      <c r="L6472" s="41" t="str">
        <f t="shared" si="305"/>
        <v>AA</v>
      </c>
      <c r="M6472" s="41" t="s">
        <v>542</v>
      </c>
      <c r="N6472" s="41" t="s">
        <v>417</v>
      </c>
      <c r="O6472" s="41" t="s">
        <v>70</v>
      </c>
    </row>
    <row r="6473" spans="1:15">
      <c r="A6473" s="38">
        <v>40422</v>
      </c>
      <c r="B6473" s="38">
        <v>45901</v>
      </c>
      <c r="C6473" s="131">
        <v>180</v>
      </c>
      <c r="D6473" s="39">
        <v>8.5600000000000009E-2</v>
      </c>
      <c r="E6473" s="39">
        <v>7.9100000000000004E-2</v>
      </c>
      <c r="F6473" s="40">
        <v>122000</v>
      </c>
      <c r="G6473" s="40">
        <v>122000</v>
      </c>
      <c r="H6473" s="40">
        <v>68450.83</v>
      </c>
      <c r="I6473" s="40">
        <v>90911.77</v>
      </c>
      <c r="J6473" s="67">
        <f t="shared" si="303"/>
        <v>0.56107237704918034</v>
      </c>
      <c r="K6473" s="39">
        <f t="shared" si="304"/>
        <v>0.74517844262295085</v>
      </c>
      <c r="L6473" s="2" t="str">
        <f t="shared" si="305"/>
        <v>AA</v>
      </c>
      <c r="M6473" s="2" t="s">
        <v>525</v>
      </c>
      <c r="N6473" s="2" t="s">
        <v>430</v>
      </c>
      <c r="O6473" s="2" t="s">
        <v>70</v>
      </c>
    </row>
    <row r="6474" spans="1:15">
      <c r="A6474" s="42">
        <v>40661</v>
      </c>
      <c r="B6474" s="42">
        <v>45624</v>
      </c>
      <c r="C6474" s="130">
        <v>163</v>
      </c>
      <c r="D6474" s="43">
        <v>8.5600000000000009E-2</v>
      </c>
      <c r="E6474" s="43">
        <v>7.9100000000000004E-2</v>
      </c>
      <c r="F6474" s="44">
        <v>110000</v>
      </c>
      <c r="G6474" s="44">
        <v>110000</v>
      </c>
      <c r="H6474" s="44">
        <v>60811.95</v>
      </c>
      <c r="I6474" s="44">
        <v>81992.990000000005</v>
      </c>
      <c r="J6474" s="68">
        <f t="shared" si="303"/>
        <v>0.55283590909090907</v>
      </c>
      <c r="K6474" s="43">
        <f t="shared" si="304"/>
        <v>0.74539081818181818</v>
      </c>
      <c r="L6474" s="41" t="str">
        <f t="shared" si="305"/>
        <v>AA</v>
      </c>
      <c r="M6474" s="41" t="s">
        <v>974</v>
      </c>
      <c r="N6474" s="41" t="s">
        <v>416</v>
      </c>
      <c r="O6474" s="41" t="s">
        <v>70</v>
      </c>
    </row>
    <row r="6475" spans="1:15">
      <c r="A6475" s="38">
        <v>40868</v>
      </c>
      <c r="B6475" s="38">
        <v>51826</v>
      </c>
      <c r="C6475" s="131">
        <v>360</v>
      </c>
      <c r="D6475" s="39">
        <v>8.5600000000000009E-2</v>
      </c>
      <c r="E6475" s="39">
        <v>7.9100000000000004E-2</v>
      </c>
      <c r="F6475" s="40">
        <v>140000</v>
      </c>
      <c r="G6475" s="40">
        <v>140000</v>
      </c>
      <c r="H6475" s="40">
        <v>82041.600000000006</v>
      </c>
      <c r="I6475" s="40">
        <v>104374.39</v>
      </c>
      <c r="J6475" s="67">
        <f t="shared" si="303"/>
        <v>0.58601142857142863</v>
      </c>
      <c r="K6475" s="39">
        <f t="shared" si="304"/>
        <v>0.74553135714285712</v>
      </c>
      <c r="L6475" s="2" t="str">
        <f t="shared" si="305"/>
        <v>AA</v>
      </c>
      <c r="M6475" s="2" t="s">
        <v>454</v>
      </c>
      <c r="N6475" s="2" t="s">
        <v>416</v>
      </c>
      <c r="O6475" s="2" t="s">
        <v>70</v>
      </c>
    </row>
    <row r="6476" spans="1:15">
      <c r="A6476" s="42">
        <v>40582</v>
      </c>
      <c r="B6476" s="42">
        <v>47887</v>
      </c>
      <c r="C6476" s="130">
        <v>240</v>
      </c>
      <c r="D6476" s="43">
        <v>8.5600000000000009E-2</v>
      </c>
      <c r="E6476" s="43">
        <v>7.9100000000000004E-2</v>
      </c>
      <c r="F6476" s="44">
        <v>149700</v>
      </c>
      <c r="G6476" s="44">
        <v>149700</v>
      </c>
      <c r="H6476" s="44">
        <v>102617.16</v>
      </c>
      <c r="I6476" s="44">
        <v>111613.12</v>
      </c>
      <c r="J6476" s="68">
        <f t="shared" si="303"/>
        <v>0.68548537074148297</v>
      </c>
      <c r="K6476" s="43">
        <f t="shared" si="304"/>
        <v>0.74557862391449559</v>
      </c>
      <c r="L6476" s="41" t="str">
        <f t="shared" si="305"/>
        <v>A</v>
      </c>
      <c r="M6476" s="41" t="s">
        <v>633</v>
      </c>
      <c r="N6476" s="41" t="s">
        <v>422</v>
      </c>
      <c r="O6476" s="41" t="s">
        <v>70</v>
      </c>
    </row>
    <row r="6477" spans="1:15">
      <c r="A6477" s="38">
        <v>40634</v>
      </c>
      <c r="B6477" s="38">
        <v>51592</v>
      </c>
      <c r="C6477" s="131">
        <v>360</v>
      </c>
      <c r="D6477" s="39">
        <v>8.5600000000000009E-2</v>
      </c>
      <c r="E6477" s="39">
        <v>7.9100000000000004E-2</v>
      </c>
      <c r="F6477" s="40">
        <v>114000</v>
      </c>
      <c r="G6477" s="40">
        <v>114000</v>
      </c>
      <c r="H6477" s="40">
        <v>75956.800000000003</v>
      </c>
      <c r="I6477" s="40">
        <v>84999.99</v>
      </c>
      <c r="J6477" s="67">
        <f t="shared" si="303"/>
        <v>0.6662877192982456</v>
      </c>
      <c r="K6477" s="39">
        <f t="shared" si="304"/>
        <v>0.74561394736842113</v>
      </c>
      <c r="L6477" s="2" t="str">
        <f t="shared" si="305"/>
        <v>A</v>
      </c>
      <c r="M6477" s="2" t="s">
        <v>601</v>
      </c>
      <c r="N6477" s="2" t="s">
        <v>435</v>
      </c>
      <c r="O6477" s="2" t="s">
        <v>70</v>
      </c>
    </row>
    <row r="6478" spans="1:15">
      <c r="A6478" s="38">
        <v>40009</v>
      </c>
      <c r="B6478" s="38">
        <v>47314</v>
      </c>
      <c r="C6478" s="131">
        <v>240</v>
      </c>
      <c r="D6478" s="39">
        <v>8.5600000000000009E-2</v>
      </c>
      <c r="E6478" s="39">
        <v>7.9100000000000004E-2</v>
      </c>
      <c r="F6478" s="40">
        <v>93000</v>
      </c>
      <c r="G6478" s="40">
        <v>93000</v>
      </c>
      <c r="H6478" s="40">
        <v>47611</v>
      </c>
      <c r="I6478" s="40">
        <v>69362.880000000005</v>
      </c>
      <c r="J6478" s="67">
        <f t="shared" si="303"/>
        <v>0.51194623655913973</v>
      </c>
      <c r="K6478" s="39">
        <f t="shared" si="304"/>
        <v>0.74583741935483872</v>
      </c>
      <c r="L6478" s="2" t="str">
        <f t="shared" si="305"/>
        <v>AA</v>
      </c>
      <c r="M6478" s="2" t="s">
        <v>461</v>
      </c>
      <c r="N6478" s="2" t="s">
        <v>416</v>
      </c>
      <c r="O6478" s="2" t="s">
        <v>70</v>
      </c>
    </row>
    <row r="6479" spans="1:15">
      <c r="A6479" s="38">
        <v>40760</v>
      </c>
      <c r="B6479" s="38">
        <v>49283</v>
      </c>
      <c r="C6479" s="131">
        <v>280</v>
      </c>
      <c r="D6479" s="39">
        <v>8.5600000000000009E-2</v>
      </c>
      <c r="E6479" s="39">
        <v>7.9100000000000004E-2</v>
      </c>
      <c r="F6479" s="40">
        <v>126900</v>
      </c>
      <c r="G6479" s="40">
        <v>126900</v>
      </c>
      <c r="H6479" s="40">
        <v>82164.47</v>
      </c>
      <c r="I6479" s="40">
        <v>94655.26</v>
      </c>
      <c r="J6479" s="67">
        <f t="shared" si="303"/>
        <v>0.64747415287628052</v>
      </c>
      <c r="K6479" s="39">
        <f t="shared" si="304"/>
        <v>0.74590433412135537</v>
      </c>
      <c r="L6479" s="2" t="str">
        <f t="shared" si="305"/>
        <v>AA</v>
      </c>
      <c r="M6479" s="2" t="s">
        <v>495</v>
      </c>
      <c r="N6479" s="2" t="s">
        <v>424</v>
      </c>
      <c r="O6479" s="2" t="s">
        <v>70</v>
      </c>
    </row>
    <row r="6480" spans="1:15">
      <c r="A6480" s="42">
        <v>40241</v>
      </c>
      <c r="B6480" s="42">
        <v>49372</v>
      </c>
      <c r="C6480" s="130">
        <v>300</v>
      </c>
      <c r="D6480" s="43">
        <v>8.5600000000000009E-2</v>
      </c>
      <c r="E6480" s="43">
        <v>8.09E-2</v>
      </c>
      <c r="F6480" s="44">
        <v>95000</v>
      </c>
      <c r="G6480" s="44">
        <v>95000</v>
      </c>
      <c r="H6480" s="44">
        <v>58939.34</v>
      </c>
      <c r="I6480" s="44">
        <v>70866.740000000005</v>
      </c>
      <c r="J6480" s="68">
        <f t="shared" si="303"/>
        <v>0.62041410526315788</v>
      </c>
      <c r="K6480" s="43">
        <f t="shared" si="304"/>
        <v>0.74596568421052634</v>
      </c>
      <c r="L6480" s="41" t="str">
        <f t="shared" si="305"/>
        <v>AA</v>
      </c>
      <c r="M6480" s="41" t="s">
        <v>716</v>
      </c>
      <c r="N6480" s="41" t="s">
        <v>417</v>
      </c>
      <c r="O6480" s="41" t="s">
        <v>70</v>
      </c>
    </row>
    <row r="6481" spans="1:15">
      <c r="A6481" s="42">
        <v>40486</v>
      </c>
      <c r="B6481" s="42">
        <v>51444</v>
      </c>
      <c r="C6481" s="130">
        <v>360</v>
      </c>
      <c r="D6481" s="43">
        <v>8.5600000000000009E-2</v>
      </c>
      <c r="E6481" s="43">
        <v>7.9100000000000004E-2</v>
      </c>
      <c r="F6481" s="44">
        <v>123500</v>
      </c>
      <c r="G6481" s="44">
        <v>123500</v>
      </c>
      <c r="H6481" s="44">
        <v>81509.58</v>
      </c>
      <c r="I6481" s="44">
        <v>92159.99</v>
      </c>
      <c r="J6481" s="68">
        <f t="shared" si="303"/>
        <v>0.65999659919028342</v>
      </c>
      <c r="K6481" s="43">
        <f t="shared" si="304"/>
        <v>0.74623473684210528</v>
      </c>
      <c r="L6481" s="41" t="str">
        <f t="shared" si="305"/>
        <v>A</v>
      </c>
      <c r="M6481" s="41" t="s">
        <v>689</v>
      </c>
      <c r="N6481" s="41" t="s">
        <v>424</v>
      </c>
      <c r="O6481" s="41" t="s">
        <v>70</v>
      </c>
    </row>
    <row r="6482" spans="1:15">
      <c r="A6482" s="42">
        <v>40200</v>
      </c>
      <c r="B6482" s="42">
        <v>42543</v>
      </c>
      <c r="C6482" s="130">
        <v>77</v>
      </c>
      <c r="D6482" s="43">
        <v>8.5600000000000009E-2</v>
      </c>
      <c r="E6482" s="43">
        <v>7.9100000000000004E-2</v>
      </c>
      <c r="F6482" s="44">
        <v>134000</v>
      </c>
      <c r="G6482" s="44">
        <v>134000</v>
      </c>
      <c r="H6482" s="44">
        <v>34079.19</v>
      </c>
      <c r="I6482" s="44">
        <v>99999.99</v>
      </c>
      <c r="J6482" s="68">
        <f t="shared" si="303"/>
        <v>0.25432231343283584</v>
      </c>
      <c r="K6482" s="43">
        <f t="shared" si="304"/>
        <v>0.74626858208955227</v>
      </c>
      <c r="L6482" s="41" t="str">
        <f t="shared" si="305"/>
        <v>AA</v>
      </c>
      <c r="M6482" s="41" t="s">
        <v>947</v>
      </c>
      <c r="N6482" s="41" t="s">
        <v>421</v>
      </c>
      <c r="O6482" s="41" t="s">
        <v>70</v>
      </c>
    </row>
    <row r="6483" spans="1:15">
      <c r="A6483" s="42">
        <v>40815</v>
      </c>
      <c r="B6483" s="42">
        <v>47816</v>
      </c>
      <c r="C6483" s="130">
        <v>230</v>
      </c>
      <c r="D6483" s="43">
        <v>8.5600000000000009E-2</v>
      </c>
      <c r="E6483" s="43">
        <v>7.9100000000000004E-2</v>
      </c>
      <c r="F6483" s="44">
        <v>146000</v>
      </c>
      <c r="G6483" s="44">
        <v>146000</v>
      </c>
      <c r="H6483" s="44">
        <v>90117.03</v>
      </c>
      <c r="I6483" s="44">
        <v>108960.37</v>
      </c>
      <c r="J6483" s="68">
        <f t="shared" si="303"/>
        <v>0.6172399315068493</v>
      </c>
      <c r="K6483" s="43">
        <f t="shared" si="304"/>
        <v>0.74630390410958902</v>
      </c>
      <c r="L6483" s="41" t="str">
        <f t="shared" si="305"/>
        <v>AA</v>
      </c>
      <c r="M6483" s="41" t="s">
        <v>724</v>
      </c>
      <c r="N6483" s="41" t="s">
        <v>424</v>
      </c>
      <c r="O6483" s="41" t="s">
        <v>70</v>
      </c>
    </row>
    <row r="6484" spans="1:15">
      <c r="A6484" s="42">
        <v>40821</v>
      </c>
      <c r="B6484" s="42">
        <v>51779</v>
      </c>
      <c r="C6484" s="130">
        <v>360</v>
      </c>
      <c r="D6484" s="43">
        <v>8.5600000000000009E-2</v>
      </c>
      <c r="E6484" s="43">
        <v>7.9100000000000004E-2</v>
      </c>
      <c r="F6484" s="44">
        <v>150000</v>
      </c>
      <c r="G6484" s="44">
        <v>150000</v>
      </c>
      <c r="H6484" s="44">
        <v>101364.8</v>
      </c>
      <c r="I6484" s="44">
        <v>111999.99</v>
      </c>
      <c r="J6484" s="68">
        <f t="shared" si="303"/>
        <v>0.67576533333333333</v>
      </c>
      <c r="K6484" s="43">
        <f t="shared" si="304"/>
        <v>0.74666660000000007</v>
      </c>
      <c r="L6484" s="41" t="str">
        <f t="shared" si="305"/>
        <v>A</v>
      </c>
      <c r="M6484" s="41" t="s">
        <v>1007</v>
      </c>
      <c r="N6484" s="41" t="s">
        <v>421</v>
      </c>
      <c r="O6484" s="41" t="s">
        <v>70</v>
      </c>
    </row>
    <row r="6485" spans="1:15">
      <c r="A6485" s="42">
        <v>40235</v>
      </c>
      <c r="B6485" s="42">
        <v>47540</v>
      </c>
      <c r="C6485" s="130">
        <v>240</v>
      </c>
      <c r="D6485" s="43">
        <v>8.5600000000000009E-2</v>
      </c>
      <c r="E6485" s="43">
        <v>7.9100000000000004E-2</v>
      </c>
      <c r="F6485" s="44">
        <v>139157</v>
      </c>
      <c r="G6485" s="44">
        <v>139157</v>
      </c>
      <c r="H6485" s="44">
        <v>87764.51</v>
      </c>
      <c r="I6485" s="44">
        <v>103929.9</v>
      </c>
      <c r="J6485" s="68">
        <f t="shared" si="303"/>
        <v>0.63068699382711613</v>
      </c>
      <c r="K6485" s="43">
        <f t="shared" si="304"/>
        <v>0.74685355389955221</v>
      </c>
      <c r="L6485" s="41" t="str">
        <f t="shared" si="305"/>
        <v>AA</v>
      </c>
      <c r="M6485" s="41" t="s">
        <v>564</v>
      </c>
      <c r="N6485" s="41" t="s">
        <v>417</v>
      </c>
      <c r="O6485" s="41" t="s">
        <v>70</v>
      </c>
    </row>
    <row r="6486" spans="1:15">
      <c r="A6486" s="42">
        <v>40814</v>
      </c>
      <c r="B6486" s="42">
        <v>51772</v>
      </c>
      <c r="C6486" s="130">
        <v>360</v>
      </c>
      <c r="D6486" s="43">
        <v>8.5600000000000009E-2</v>
      </c>
      <c r="E6486" s="43">
        <v>7.9100000000000004E-2</v>
      </c>
      <c r="F6486" s="44">
        <v>100000</v>
      </c>
      <c r="G6486" s="44">
        <v>100000</v>
      </c>
      <c r="H6486" s="44">
        <v>68159.89</v>
      </c>
      <c r="I6486" s="44">
        <v>74706.89</v>
      </c>
      <c r="J6486" s="68">
        <f t="shared" si="303"/>
        <v>0.68159890000000001</v>
      </c>
      <c r="K6486" s="43">
        <f t="shared" si="304"/>
        <v>0.74706890000000004</v>
      </c>
      <c r="L6486" s="41" t="str">
        <f t="shared" si="305"/>
        <v>A</v>
      </c>
      <c r="M6486" s="41" t="s">
        <v>1417</v>
      </c>
      <c r="N6486" s="41" t="s">
        <v>422</v>
      </c>
      <c r="O6486" s="41" t="s">
        <v>70</v>
      </c>
    </row>
    <row r="6487" spans="1:15">
      <c r="A6487" s="38">
        <v>40310</v>
      </c>
      <c r="B6487" s="38">
        <v>47434</v>
      </c>
      <c r="C6487" s="131">
        <v>234</v>
      </c>
      <c r="D6487" s="39">
        <v>8.5600000000000009E-2</v>
      </c>
      <c r="E6487" s="39">
        <v>7.9100000000000004E-2</v>
      </c>
      <c r="F6487" s="40">
        <v>112000</v>
      </c>
      <c r="G6487" s="40">
        <v>112000</v>
      </c>
      <c r="H6487" s="40">
        <v>49138.26</v>
      </c>
      <c r="I6487" s="40">
        <v>83689.429999999993</v>
      </c>
      <c r="J6487" s="67">
        <f t="shared" si="303"/>
        <v>0.43873446428571428</v>
      </c>
      <c r="K6487" s="39">
        <f t="shared" si="304"/>
        <v>0.74722705357142849</v>
      </c>
      <c r="L6487" s="2" t="str">
        <f t="shared" si="305"/>
        <v>AA</v>
      </c>
      <c r="M6487" s="2" t="s">
        <v>1333</v>
      </c>
      <c r="N6487" s="2" t="s">
        <v>417</v>
      </c>
      <c r="O6487" s="2" t="s">
        <v>70</v>
      </c>
    </row>
    <row r="6488" spans="1:15">
      <c r="A6488" s="42">
        <v>40144</v>
      </c>
      <c r="B6488" s="42">
        <v>47449</v>
      </c>
      <c r="C6488" s="130">
        <v>240</v>
      </c>
      <c r="D6488" s="43">
        <v>8.5600000000000009E-2</v>
      </c>
      <c r="E6488" s="43">
        <v>7.9100000000000004E-2</v>
      </c>
      <c r="F6488" s="44">
        <v>91000</v>
      </c>
      <c r="G6488" s="44">
        <v>91000</v>
      </c>
      <c r="H6488" s="44">
        <v>51960.69</v>
      </c>
      <c r="I6488" s="44">
        <v>67999.990000000005</v>
      </c>
      <c r="J6488" s="68">
        <f t="shared" si="303"/>
        <v>0.57099659340659348</v>
      </c>
      <c r="K6488" s="43">
        <f t="shared" si="304"/>
        <v>0.74725263736263747</v>
      </c>
      <c r="L6488" s="41" t="str">
        <f t="shared" si="305"/>
        <v>AA</v>
      </c>
      <c r="M6488" s="41" t="s">
        <v>700</v>
      </c>
      <c r="N6488" s="41" t="s">
        <v>421</v>
      </c>
      <c r="O6488" s="41" t="s">
        <v>70</v>
      </c>
    </row>
    <row r="6489" spans="1:15">
      <c r="A6489" s="38">
        <v>40169</v>
      </c>
      <c r="B6489" s="38">
        <v>47474</v>
      </c>
      <c r="C6489" s="131">
        <v>240</v>
      </c>
      <c r="D6489" s="39">
        <v>8.5600000000000009E-2</v>
      </c>
      <c r="E6489" s="39">
        <v>7.9100000000000004E-2</v>
      </c>
      <c r="F6489" s="40">
        <v>121000</v>
      </c>
      <c r="G6489" s="40">
        <v>121000</v>
      </c>
      <c r="H6489" s="40">
        <v>74210.86</v>
      </c>
      <c r="I6489" s="40">
        <v>90425.55</v>
      </c>
      <c r="J6489" s="67">
        <f t="shared" si="303"/>
        <v>0.61331289256198351</v>
      </c>
      <c r="K6489" s="39">
        <f t="shared" si="304"/>
        <v>0.74731859504132236</v>
      </c>
      <c r="L6489" s="2" t="str">
        <f t="shared" si="305"/>
        <v>AA</v>
      </c>
      <c r="M6489" s="2" t="s">
        <v>318</v>
      </c>
      <c r="N6489" s="2" t="s">
        <v>424</v>
      </c>
      <c r="O6489" s="2" t="s">
        <v>70</v>
      </c>
    </row>
    <row r="6490" spans="1:15">
      <c r="A6490" s="42">
        <v>40451</v>
      </c>
      <c r="B6490" s="42">
        <v>47756</v>
      </c>
      <c r="C6490" s="130">
        <v>240</v>
      </c>
      <c r="D6490" s="43">
        <v>8.5600000000000009E-2</v>
      </c>
      <c r="E6490" s="43">
        <v>7.9100000000000004E-2</v>
      </c>
      <c r="F6490" s="44">
        <v>130000</v>
      </c>
      <c r="G6490" s="44">
        <v>130000</v>
      </c>
      <c r="H6490" s="44">
        <v>85989.759999999995</v>
      </c>
      <c r="I6490" s="44">
        <v>97154.16</v>
      </c>
      <c r="J6490" s="68">
        <f t="shared" si="303"/>
        <v>0.6614596923076923</v>
      </c>
      <c r="K6490" s="43">
        <f t="shared" si="304"/>
        <v>0.74733969230769237</v>
      </c>
      <c r="L6490" s="41" t="str">
        <f t="shared" si="305"/>
        <v>A</v>
      </c>
      <c r="M6490" s="41" t="s">
        <v>457</v>
      </c>
      <c r="N6490" s="41" t="s">
        <v>419</v>
      </c>
      <c r="O6490" s="41" t="s">
        <v>70</v>
      </c>
    </row>
    <row r="6491" spans="1:15">
      <c r="A6491" s="38">
        <v>40557</v>
      </c>
      <c r="B6491" s="38">
        <v>47862</v>
      </c>
      <c r="C6491" s="131">
        <v>240</v>
      </c>
      <c r="D6491" s="39">
        <v>8.5600000000000009E-2</v>
      </c>
      <c r="E6491" s="39">
        <v>7.9100000000000004E-2</v>
      </c>
      <c r="F6491" s="40">
        <v>131100</v>
      </c>
      <c r="G6491" s="40">
        <v>131100</v>
      </c>
      <c r="H6491" s="40">
        <v>80934.81</v>
      </c>
      <c r="I6491" s="40">
        <v>98000</v>
      </c>
      <c r="J6491" s="67">
        <f t="shared" si="303"/>
        <v>0.61735171624713958</v>
      </c>
      <c r="K6491" s="39">
        <f t="shared" si="304"/>
        <v>0.74752097635392833</v>
      </c>
      <c r="L6491" s="2" t="str">
        <f t="shared" si="305"/>
        <v>AA</v>
      </c>
      <c r="M6491" s="2" t="s">
        <v>540</v>
      </c>
      <c r="N6491" s="2" t="s">
        <v>423</v>
      </c>
      <c r="O6491" s="2" t="s">
        <v>70</v>
      </c>
    </row>
    <row r="6492" spans="1:15">
      <c r="A6492" s="42">
        <v>40388</v>
      </c>
      <c r="B6492" s="42">
        <v>47693</v>
      </c>
      <c r="C6492" s="130">
        <v>240</v>
      </c>
      <c r="D6492" s="43">
        <v>8.5600000000000009E-2</v>
      </c>
      <c r="E6492" s="43">
        <v>7.9100000000000004E-2</v>
      </c>
      <c r="F6492" s="44">
        <v>107000</v>
      </c>
      <c r="G6492" s="44">
        <v>107000</v>
      </c>
      <c r="H6492" s="44">
        <v>64014.89</v>
      </c>
      <c r="I6492" s="44">
        <v>79999.97</v>
      </c>
      <c r="J6492" s="68">
        <f t="shared" si="303"/>
        <v>0.59826999999999997</v>
      </c>
      <c r="K6492" s="43">
        <f t="shared" si="304"/>
        <v>0.74766327102803742</v>
      </c>
      <c r="L6492" s="41" t="str">
        <f t="shared" si="305"/>
        <v>AA</v>
      </c>
      <c r="M6492" s="41" t="s">
        <v>548</v>
      </c>
      <c r="N6492" s="41" t="s">
        <v>433</v>
      </c>
      <c r="O6492" s="41" t="s">
        <v>70</v>
      </c>
    </row>
    <row r="6493" spans="1:15">
      <c r="A6493" s="38">
        <v>40305</v>
      </c>
      <c r="B6493" s="38">
        <v>49436</v>
      </c>
      <c r="C6493" s="131">
        <v>300</v>
      </c>
      <c r="D6493" s="39">
        <v>8.5600000000000009E-2</v>
      </c>
      <c r="E6493" s="39">
        <v>7.9100000000000004E-2</v>
      </c>
      <c r="F6493" s="40">
        <v>102400</v>
      </c>
      <c r="G6493" s="40">
        <v>102400</v>
      </c>
      <c r="H6493" s="40">
        <v>65526.35</v>
      </c>
      <c r="I6493" s="40">
        <v>76623.03</v>
      </c>
      <c r="J6493" s="67">
        <f t="shared" si="303"/>
        <v>0.63990576171875002</v>
      </c>
      <c r="K6493" s="39">
        <f t="shared" si="304"/>
        <v>0.74827177734374994</v>
      </c>
      <c r="L6493" s="2" t="str">
        <f t="shared" si="305"/>
        <v>AA</v>
      </c>
      <c r="M6493" s="2" t="s">
        <v>1572</v>
      </c>
      <c r="N6493" s="2" t="s">
        <v>427</v>
      </c>
      <c r="O6493" s="2" t="s">
        <v>70</v>
      </c>
    </row>
    <row r="6494" spans="1:15">
      <c r="A6494" s="38">
        <v>40815</v>
      </c>
      <c r="B6494" s="38">
        <v>45533</v>
      </c>
      <c r="C6494" s="131">
        <v>155</v>
      </c>
      <c r="D6494" s="39">
        <v>8.5600000000000009E-2</v>
      </c>
      <c r="E6494" s="39">
        <v>7.9100000000000004E-2</v>
      </c>
      <c r="F6494" s="40">
        <v>121300</v>
      </c>
      <c r="G6494" s="40">
        <v>121300</v>
      </c>
      <c r="H6494" s="40">
        <v>60209.97</v>
      </c>
      <c r="I6494" s="40">
        <v>90781.99</v>
      </c>
      <c r="J6494" s="67">
        <f t="shared" si="303"/>
        <v>0.49637238252267107</v>
      </c>
      <c r="K6494" s="39">
        <f t="shared" si="304"/>
        <v>0.74840882110469908</v>
      </c>
      <c r="L6494" s="2" t="str">
        <f t="shared" si="305"/>
        <v>AA</v>
      </c>
      <c r="M6494" s="2" t="s">
        <v>489</v>
      </c>
      <c r="N6494" s="2" t="s">
        <v>415</v>
      </c>
      <c r="O6494" s="2" t="s">
        <v>70</v>
      </c>
    </row>
    <row r="6495" spans="1:15">
      <c r="A6495" s="38">
        <v>40325</v>
      </c>
      <c r="B6495" s="38">
        <v>43978</v>
      </c>
      <c r="C6495" s="131">
        <v>120</v>
      </c>
      <c r="D6495" s="39">
        <v>8.5600000000000009E-2</v>
      </c>
      <c r="E6495" s="39">
        <v>7.9100000000000004E-2</v>
      </c>
      <c r="F6495" s="40">
        <v>136500</v>
      </c>
      <c r="G6495" s="40">
        <v>136500</v>
      </c>
      <c r="H6495" s="40">
        <v>70157.399999999994</v>
      </c>
      <c r="I6495" s="40">
        <v>102162.97</v>
      </c>
      <c r="J6495" s="67">
        <f t="shared" si="303"/>
        <v>0.51397362637362631</v>
      </c>
      <c r="K6495" s="39">
        <f t="shared" si="304"/>
        <v>0.7484466666666667</v>
      </c>
      <c r="L6495" s="2" t="str">
        <f t="shared" si="305"/>
        <v>AA</v>
      </c>
      <c r="M6495" s="2" t="s">
        <v>584</v>
      </c>
      <c r="N6495" s="2" t="s">
        <v>417</v>
      </c>
      <c r="O6495" s="2" t="s">
        <v>70</v>
      </c>
    </row>
    <row r="6496" spans="1:15">
      <c r="A6496" s="38">
        <v>40150</v>
      </c>
      <c r="B6496" s="38">
        <v>51107</v>
      </c>
      <c r="C6496" s="131">
        <v>360</v>
      </c>
      <c r="D6496" s="39">
        <v>8.5600000000000009E-2</v>
      </c>
      <c r="E6496" s="39">
        <v>7.9100000000000004E-2</v>
      </c>
      <c r="F6496" s="40">
        <v>145000</v>
      </c>
      <c r="G6496" s="40">
        <v>145000</v>
      </c>
      <c r="H6496" s="40">
        <v>62429.93</v>
      </c>
      <c r="I6496" s="40">
        <v>108538.29</v>
      </c>
      <c r="J6496" s="67">
        <f t="shared" si="303"/>
        <v>0.43055124137931033</v>
      </c>
      <c r="K6496" s="39">
        <f t="shared" si="304"/>
        <v>0.74853993103448269</v>
      </c>
      <c r="L6496" s="2" t="str">
        <f t="shared" si="305"/>
        <v>AA</v>
      </c>
      <c r="M6496" s="2" t="s">
        <v>740</v>
      </c>
      <c r="N6496" s="2" t="s">
        <v>417</v>
      </c>
      <c r="O6496" s="2" t="s">
        <v>70</v>
      </c>
    </row>
    <row r="6497" spans="1:15">
      <c r="A6497" s="38">
        <v>40730</v>
      </c>
      <c r="B6497" s="38">
        <v>51688</v>
      </c>
      <c r="C6497" s="131">
        <v>360</v>
      </c>
      <c r="D6497" s="39">
        <v>8.5600000000000009E-2</v>
      </c>
      <c r="E6497" s="39">
        <v>7.9100000000000004E-2</v>
      </c>
      <c r="F6497" s="40">
        <v>100000</v>
      </c>
      <c r="G6497" s="40">
        <v>100000</v>
      </c>
      <c r="H6497" s="40">
        <v>67876.789999999994</v>
      </c>
      <c r="I6497" s="40">
        <v>74862.97</v>
      </c>
      <c r="J6497" s="67">
        <f t="shared" si="303"/>
        <v>0.67876789999999998</v>
      </c>
      <c r="K6497" s="39">
        <f t="shared" si="304"/>
        <v>0.74862970000000006</v>
      </c>
      <c r="L6497" s="2" t="str">
        <f t="shared" si="305"/>
        <v>A</v>
      </c>
      <c r="M6497" s="2" t="s">
        <v>541</v>
      </c>
      <c r="N6497" s="2" t="s">
        <v>422</v>
      </c>
      <c r="O6497" s="2" t="s">
        <v>70</v>
      </c>
    </row>
    <row r="6498" spans="1:15">
      <c r="A6498" s="38">
        <v>40633</v>
      </c>
      <c r="B6498" s="38">
        <v>49734</v>
      </c>
      <c r="C6498" s="131">
        <v>299</v>
      </c>
      <c r="D6498" s="39">
        <v>8.5600000000000009E-2</v>
      </c>
      <c r="E6498" s="39">
        <v>7.9100000000000004E-2</v>
      </c>
      <c r="F6498" s="40">
        <v>120000</v>
      </c>
      <c r="G6498" s="40">
        <v>120000</v>
      </c>
      <c r="H6498" s="40">
        <v>45821.98</v>
      </c>
      <c r="I6498" s="40">
        <v>89878.05</v>
      </c>
      <c r="J6498" s="67">
        <f t="shared" si="303"/>
        <v>0.38184983333333333</v>
      </c>
      <c r="K6498" s="39">
        <f t="shared" si="304"/>
        <v>0.74898375000000006</v>
      </c>
      <c r="L6498" s="2" t="str">
        <f t="shared" si="305"/>
        <v>AA</v>
      </c>
      <c r="M6498" s="2" t="s">
        <v>684</v>
      </c>
      <c r="N6498" s="2" t="s">
        <v>419</v>
      </c>
      <c r="O6498" s="2" t="s">
        <v>70</v>
      </c>
    </row>
    <row r="6499" spans="1:15">
      <c r="A6499" s="38">
        <v>40064</v>
      </c>
      <c r="B6499" s="38">
        <v>51021</v>
      </c>
      <c r="C6499" s="131">
        <v>360</v>
      </c>
      <c r="D6499" s="39">
        <v>8.5600000000000009E-2</v>
      </c>
      <c r="E6499" s="39">
        <v>7.9100000000000004E-2</v>
      </c>
      <c r="F6499" s="40">
        <v>149500</v>
      </c>
      <c r="G6499" s="40">
        <v>149500</v>
      </c>
      <c r="H6499" s="40">
        <v>94919.56</v>
      </c>
      <c r="I6499" s="40">
        <v>111999.99</v>
      </c>
      <c r="J6499" s="67">
        <f t="shared" si="303"/>
        <v>0.6349134448160535</v>
      </c>
      <c r="K6499" s="39">
        <f t="shared" si="304"/>
        <v>0.7491638127090301</v>
      </c>
      <c r="L6499" s="2" t="str">
        <f t="shared" si="305"/>
        <v>AA</v>
      </c>
      <c r="M6499" s="2" t="s">
        <v>497</v>
      </c>
      <c r="N6499" s="2" t="s">
        <v>417</v>
      </c>
      <c r="O6499" s="2" t="s">
        <v>70</v>
      </c>
    </row>
    <row r="6500" spans="1:15">
      <c r="A6500" s="38">
        <v>40155</v>
      </c>
      <c r="B6500" s="38">
        <v>51112</v>
      </c>
      <c r="C6500" s="131">
        <v>360</v>
      </c>
      <c r="D6500" s="39">
        <v>8.5600000000000009E-2</v>
      </c>
      <c r="E6500" s="39">
        <v>7.9100000000000004E-2</v>
      </c>
      <c r="F6500" s="40">
        <v>122000</v>
      </c>
      <c r="G6500" s="40">
        <v>122000</v>
      </c>
      <c r="H6500" s="40">
        <v>54898.99</v>
      </c>
      <c r="I6500" s="40">
        <v>91399.99</v>
      </c>
      <c r="J6500" s="67">
        <f t="shared" si="303"/>
        <v>0.44999172131147541</v>
      </c>
      <c r="K6500" s="39">
        <f t="shared" si="304"/>
        <v>0.74918024590163934</v>
      </c>
      <c r="L6500" s="2" t="str">
        <f t="shared" si="305"/>
        <v>AA</v>
      </c>
      <c r="M6500" s="2" t="s">
        <v>772</v>
      </c>
      <c r="N6500" s="2" t="s">
        <v>417</v>
      </c>
      <c r="O6500" s="2" t="s">
        <v>70</v>
      </c>
    </row>
    <row r="6501" spans="1:15">
      <c r="A6501" s="38">
        <v>39987</v>
      </c>
      <c r="B6501" s="38">
        <v>50944</v>
      </c>
      <c r="C6501" s="131">
        <v>360</v>
      </c>
      <c r="D6501" s="39">
        <v>8.5600000000000009E-2</v>
      </c>
      <c r="E6501" s="39">
        <v>7.9100000000000004E-2</v>
      </c>
      <c r="F6501" s="40">
        <v>133306.71</v>
      </c>
      <c r="G6501" s="40">
        <v>133306.71</v>
      </c>
      <c r="H6501" s="40">
        <v>83963.78</v>
      </c>
      <c r="I6501" s="40">
        <v>99899.99</v>
      </c>
      <c r="J6501" s="67">
        <f t="shared" si="303"/>
        <v>0.62985411612063646</v>
      </c>
      <c r="K6501" s="39">
        <f t="shared" si="304"/>
        <v>0.74939956135741415</v>
      </c>
      <c r="L6501" s="2" t="str">
        <f t="shared" si="305"/>
        <v>AA</v>
      </c>
      <c r="M6501" s="2" t="s">
        <v>856</v>
      </c>
      <c r="N6501" s="2" t="s">
        <v>437</v>
      </c>
      <c r="O6501" s="2" t="s">
        <v>70</v>
      </c>
    </row>
    <row r="6502" spans="1:15">
      <c r="A6502" s="42">
        <v>40687</v>
      </c>
      <c r="B6502" s="42">
        <v>51645</v>
      </c>
      <c r="C6502" s="130">
        <v>360</v>
      </c>
      <c r="D6502" s="43">
        <v>8.5600000000000009E-2</v>
      </c>
      <c r="E6502" s="43">
        <v>7.9100000000000004E-2</v>
      </c>
      <c r="F6502" s="44">
        <v>117400</v>
      </c>
      <c r="G6502" s="44">
        <v>117400</v>
      </c>
      <c r="H6502" s="44">
        <v>53478.83</v>
      </c>
      <c r="I6502" s="44">
        <v>87999.99</v>
      </c>
      <c r="J6502" s="68">
        <f t="shared" si="303"/>
        <v>0.45552666098807498</v>
      </c>
      <c r="K6502" s="43">
        <f t="shared" si="304"/>
        <v>0.7495740204429302</v>
      </c>
      <c r="L6502" s="41" t="str">
        <f t="shared" si="305"/>
        <v>AA</v>
      </c>
      <c r="M6502" s="41" t="s">
        <v>527</v>
      </c>
      <c r="N6502" s="41" t="s">
        <v>419</v>
      </c>
      <c r="O6502" s="41" t="s">
        <v>70</v>
      </c>
    </row>
    <row r="6503" spans="1:15">
      <c r="A6503" s="38">
        <v>40274</v>
      </c>
      <c r="B6503" s="38">
        <v>51232</v>
      </c>
      <c r="C6503" s="131">
        <v>360</v>
      </c>
      <c r="D6503" s="39">
        <v>8.5600000000000009E-2</v>
      </c>
      <c r="E6503" s="39">
        <v>7.9100000000000004E-2</v>
      </c>
      <c r="F6503" s="40">
        <v>145000</v>
      </c>
      <c r="G6503" s="40">
        <v>145000</v>
      </c>
      <c r="H6503" s="40">
        <v>51493.4</v>
      </c>
      <c r="I6503" s="40">
        <v>108699.99</v>
      </c>
      <c r="J6503" s="67">
        <f t="shared" si="303"/>
        <v>0.35512689655172414</v>
      </c>
      <c r="K6503" s="39">
        <f t="shared" si="304"/>
        <v>0.74965510344827591</v>
      </c>
      <c r="L6503" s="2" t="str">
        <f t="shared" si="305"/>
        <v>AA</v>
      </c>
      <c r="M6503" s="2" t="s">
        <v>566</v>
      </c>
      <c r="N6503" s="2" t="s">
        <v>420</v>
      </c>
      <c r="O6503" s="2" t="s">
        <v>70</v>
      </c>
    </row>
    <row r="6504" spans="1:15">
      <c r="A6504" s="38">
        <v>40645</v>
      </c>
      <c r="B6504" s="38">
        <v>46733</v>
      </c>
      <c r="C6504" s="131">
        <v>200</v>
      </c>
      <c r="D6504" s="39">
        <v>8.5600000000000009E-2</v>
      </c>
      <c r="E6504" s="39">
        <v>7.9100000000000004E-2</v>
      </c>
      <c r="F6504" s="40">
        <v>120000</v>
      </c>
      <c r="G6504" s="40">
        <v>120000</v>
      </c>
      <c r="H6504" s="40">
        <v>65303.35</v>
      </c>
      <c r="I6504" s="40">
        <v>89999.97</v>
      </c>
      <c r="J6504" s="67">
        <f t="shared" si="303"/>
        <v>0.54419458333333337</v>
      </c>
      <c r="K6504" s="39">
        <f t="shared" si="304"/>
        <v>0.74999974999999997</v>
      </c>
      <c r="L6504" s="2" t="str">
        <f t="shared" si="305"/>
        <v>AA</v>
      </c>
      <c r="M6504" s="2" t="s">
        <v>872</v>
      </c>
      <c r="N6504" s="2" t="s">
        <v>421</v>
      </c>
      <c r="O6504" s="2" t="s">
        <v>70</v>
      </c>
    </row>
    <row r="6505" spans="1:15">
      <c r="A6505" s="38">
        <v>40520</v>
      </c>
      <c r="B6505" s="38">
        <v>45665</v>
      </c>
      <c r="C6505" s="131">
        <v>169</v>
      </c>
      <c r="D6505" s="39">
        <v>8.5600000000000009E-2</v>
      </c>
      <c r="E6505" s="39">
        <v>8.09E-2</v>
      </c>
      <c r="F6505" s="40">
        <v>80000</v>
      </c>
      <c r="G6505" s="40">
        <v>80000</v>
      </c>
      <c r="H6505" s="40">
        <v>34563.050000000003</v>
      </c>
      <c r="I6505" s="40">
        <v>59999.99</v>
      </c>
      <c r="J6505" s="67">
        <f t="shared" si="303"/>
        <v>0.43203812500000005</v>
      </c>
      <c r="K6505" s="39">
        <f t="shared" si="304"/>
        <v>0.74999987499999998</v>
      </c>
      <c r="L6505" s="2" t="str">
        <f t="shared" si="305"/>
        <v>AA</v>
      </c>
      <c r="M6505" s="2" t="s">
        <v>1096</v>
      </c>
      <c r="N6505" s="2" t="s">
        <v>428</v>
      </c>
      <c r="O6505" s="2" t="s">
        <v>70</v>
      </c>
    </row>
    <row r="6506" spans="1:15">
      <c r="A6506" s="38">
        <v>40175</v>
      </c>
      <c r="B6506" s="38">
        <v>47480</v>
      </c>
      <c r="C6506" s="131">
        <v>240</v>
      </c>
      <c r="D6506" s="39">
        <v>8.5600000000000009E-2</v>
      </c>
      <c r="E6506" s="39">
        <v>7.9100000000000004E-2</v>
      </c>
      <c r="F6506" s="40">
        <v>80000</v>
      </c>
      <c r="G6506" s="40">
        <v>80000</v>
      </c>
      <c r="H6506" s="40">
        <v>46067.4</v>
      </c>
      <c r="I6506" s="40">
        <v>59999.99</v>
      </c>
      <c r="J6506" s="67">
        <f t="shared" si="303"/>
        <v>0.57584250000000003</v>
      </c>
      <c r="K6506" s="39">
        <f t="shared" si="304"/>
        <v>0.74999987499999998</v>
      </c>
      <c r="L6506" s="2" t="str">
        <f t="shared" si="305"/>
        <v>AA</v>
      </c>
      <c r="M6506" s="2" t="s">
        <v>1583</v>
      </c>
      <c r="N6506" s="2" t="s">
        <v>421</v>
      </c>
      <c r="O6506" s="2" t="s">
        <v>70</v>
      </c>
    </row>
    <row r="6507" spans="1:15">
      <c r="A6507" s="42">
        <v>40325</v>
      </c>
      <c r="B6507" s="42">
        <v>47630</v>
      </c>
      <c r="C6507" s="130">
        <v>240</v>
      </c>
      <c r="D6507" s="43">
        <v>8.5600000000000009E-2</v>
      </c>
      <c r="E6507" s="43">
        <v>7.9100000000000004E-2</v>
      </c>
      <c r="F6507" s="44">
        <v>80000</v>
      </c>
      <c r="G6507" s="44">
        <v>80000</v>
      </c>
      <c r="H6507" s="44">
        <v>47364.58</v>
      </c>
      <c r="I6507" s="44">
        <v>59999.99</v>
      </c>
      <c r="J6507" s="68">
        <f t="shared" si="303"/>
        <v>0.59205724999999998</v>
      </c>
      <c r="K6507" s="43">
        <f t="shared" si="304"/>
        <v>0.74999987499999998</v>
      </c>
      <c r="L6507" s="41" t="str">
        <f t="shared" si="305"/>
        <v>AA</v>
      </c>
      <c r="M6507" s="41" t="s">
        <v>489</v>
      </c>
      <c r="N6507" s="41" t="s">
        <v>415</v>
      </c>
      <c r="O6507" s="41" t="s">
        <v>70</v>
      </c>
    </row>
    <row r="6508" spans="1:15">
      <c r="A6508" s="38">
        <v>40633</v>
      </c>
      <c r="B6508" s="38">
        <v>49948</v>
      </c>
      <c r="C6508" s="131">
        <v>306</v>
      </c>
      <c r="D6508" s="39">
        <v>8.5600000000000009E-2</v>
      </c>
      <c r="E6508" s="39">
        <v>7.9100000000000004E-2</v>
      </c>
      <c r="F6508" s="40">
        <v>80000</v>
      </c>
      <c r="G6508" s="40">
        <v>80000</v>
      </c>
      <c r="H6508" s="40">
        <v>52051.06</v>
      </c>
      <c r="I6508" s="40">
        <v>59999.99</v>
      </c>
      <c r="J6508" s="67">
        <f t="shared" si="303"/>
        <v>0.65063824999999997</v>
      </c>
      <c r="K6508" s="39">
        <f t="shared" si="304"/>
        <v>0.74999987499999998</v>
      </c>
      <c r="L6508" s="2" t="str">
        <f t="shared" si="305"/>
        <v>A</v>
      </c>
      <c r="M6508" s="2" t="s">
        <v>201</v>
      </c>
      <c r="N6508" s="2" t="s">
        <v>426</v>
      </c>
      <c r="O6508" s="2" t="s">
        <v>70</v>
      </c>
    </row>
    <row r="6509" spans="1:15">
      <c r="A6509" s="38">
        <v>40143</v>
      </c>
      <c r="B6509" s="38">
        <v>51100</v>
      </c>
      <c r="C6509" s="131">
        <v>360</v>
      </c>
      <c r="D6509" s="39">
        <v>8.5600000000000009E-2</v>
      </c>
      <c r="E6509" s="39">
        <v>7.9100000000000004E-2</v>
      </c>
      <c r="F6509" s="40">
        <v>80000</v>
      </c>
      <c r="G6509" s="40">
        <v>80000</v>
      </c>
      <c r="H6509" s="40">
        <v>43099.21</v>
      </c>
      <c r="I6509" s="40">
        <v>59999.99</v>
      </c>
      <c r="J6509" s="67">
        <f t="shared" si="303"/>
        <v>0.53874012500000001</v>
      </c>
      <c r="K6509" s="39">
        <f t="shared" si="304"/>
        <v>0.74999987499999998</v>
      </c>
      <c r="L6509" s="2" t="str">
        <f t="shared" si="305"/>
        <v>AA</v>
      </c>
      <c r="M6509" s="2" t="s">
        <v>537</v>
      </c>
      <c r="N6509" s="2" t="s">
        <v>432</v>
      </c>
      <c r="O6509" s="2" t="s">
        <v>70</v>
      </c>
    </row>
    <row r="6510" spans="1:15">
      <c r="A6510" s="42">
        <v>40630</v>
      </c>
      <c r="B6510" s="42">
        <v>51588</v>
      </c>
      <c r="C6510" s="130">
        <v>360</v>
      </c>
      <c r="D6510" s="43">
        <v>8.5600000000000009E-2</v>
      </c>
      <c r="E6510" s="43">
        <v>7.9100000000000004E-2</v>
      </c>
      <c r="F6510" s="44">
        <v>80000</v>
      </c>
      <c r="G6510" s="44">
        <v>80000</v>
      </c>
      <c r="H6510" s="44">
        <v>53827.55</v>
      </c>
      <c r="I6510" s="44">
        <v>59999.99</v>
      </c>
      <c r="J6510" s="68">
        <f t="shared" si="303"/>
        <v>0.67284437500000005</v>
      </c>
      <c r="K6510" s="43">
        <f t="shared" si="304"/>
        <v>0.74999987499999998</v>
      </c>
      <c r="L6510" s="41" t="str">
        <f t="shared" si="305"/>
        <v>A</v>
      </c>
      <c r="M6510" s="41" t="s">
        <v>326</v>
      </c>
      <c r="N6510" s="41" t="s">
        <v>418</v>
      </c>
      <c r="O6510" s="41" t="s">
        <v>70</v>
      </c>
    </row>
    <row r="6511" spans="1:15">
      <c r="A6511" s="42">
        <v>40850</v>
      </c>
      <c r="B6511" s="42">
        <v>51808</v>
      </c>
      <c r="C6511" s="130">
        <v>360</v>
      </c>
      <c r="D6511" s="43">
        <v>8.5600000000000009E-2</v>
      </c>
      <c r="E6511" s="43">
        <v>7.9100000000000004E-2</v>
      </c>
      <c r="F6511" s="44">
        <v>80000</v>
      </c>
      <c r="G6511" s="44">
        <v>80000</v>
      </c>
      <c r="H6511" s="44">
        <v>54474.25</v>
      </c>
      <c r="I6511" s="44">
        <v>59999.99</v>
      </c>
      <c r="J6511" s="68">
        <f t="shared" si="303"/>
        <v>0.680928125</v>
      </c>
      <c r="K6511" s="43">
        <f t="shared" si="304"/>
        <v>0.74999987499999998</v>
      </c>
      <c r="L6511" s="41" t="str">
        <f t="shared" si="305"/>
        <v>A</v>
      </c>
      <c r="M6511" s="41" t="s">
        <v>982</v>
      </c>
      <c r="N6511" s="41" t="s">
        <v>421</v>
      </c>
      <c r="O6511" s="41" t="s">
        <v>70</v>
      </c>
    </row>
    <row r="6512" spans="1:15">
      <c r="A6512" s="38">
        <v>40233</v>
      </c>
      <c r="B6512" s="38">
        <v>45712</v>
      </c>
      <c r="C6512" s="131">
        <v>180</v>
      </c>
      <c r="D6512" s="39">
        <v>8.5600000000000009E-2</v>
      </c>
      <c r="E6512" s="39">
        <v>8.09E-2</v>
      </c>
      <c r="F6512" s="40">
        <v>100000</v>
      </c>
      <c r="G6512" s="40">
        <v>100000</v>
      </c>
      <c r="H6512" s="40">
        <v>52166.23</v>
      </c>
      <c r="I6512" s="40">
        <v>74999.990000000005</v>
      </c>
      <c r="J6512" s="67">
        <f t="shared" si="303"/>
        <v>0.52166230000000002</v>
      </c>
      <c r="K6512" s="39">
        <f t="shared" si="304"/>
        <v>0.74999990000000005</v>
      </c>
      <c r="L6512" s="2" t="str">
        <f t="shared" si="305"/>
        <v>AA</v>
      </c>
      <c r="M6512" s="2" t="s">
        <v>650</v>
      </c>
      <c r="N6512" s="2" t="s">
        <v>438</v>
      </c>
      <c r="O6512" s="2" t="s">
        <v>70</v>
      </c>
    </row>
    <row r="6513" spans="1:15">
      <c r="A6513" s="42">
        <v>40739</v>
      </c>
      <c r="B6513" s="42">
        <v>48044</v>
      </c>
      <c r="C6513" s="130">
        <v>240</v>
      </c>
      <c r="D6513" s="43">
        <v>8.5600000000000009E-2</v>
      </c>
      <c r="E6513" s="43">
        <v>7.9100000000000004E-2</v>
      </c>
      <c r="F6513" s="44">
        <v>100000</v>
      </c>
      <c r="G6513" s="44">
        <v>100000</v>
      </c>
      <c r="H6513" s="44">
        <v>62941.51</v>
      </c>
      <c r="I6513" s="44">
        <v>74999.990000000005</v>
      </c>
      <c r="J6513" s="68">
        <f t="shared" si="303"/>
        <v>0.62941510000000001</v>
      </c>
      <c r="K6513" s="43">
        <f t="shared" si="304"/>
        <v>0.74999990000000005</v>
      </c>
      <c r="L6513" s="41" t="str">
        <f t="shared" si="305"/>
        <v>AA</v>
      </c>
      <c r="M6513" s="41" t="s">
        <v>617</v>
      </c>
      <c r="N6513" s="41" t="s">
        <v>421</v>
      </c>
      <c r="O6513" s="41" t="s">
        <v>70</v>
      </c>
    </row>
    <row r="6514" spans="1:15">
      <c r="A6514" s="42">
        <v>40722</v>
      </c>
      <c r="B6514" s="42">
        <v>48027</v>
      </c>
      <c r="C6514" s="130">
        <v>240</v>
      </c>
      <c r="D6514" s="43">
        <v>8.5600000000000009E-2</v>
      </c>
      <c r="E6514" s="43">
        <v>7.9100000000000004E-2</v>
      </c>
      <c r="F6514" s="44">
        <v>108000</v>
      </c>
      <c r="G6514" s="44">
        <v>108000</v>
      </c>
      <c r="H6514" s="44">
        <v>67658.350000000006</v>
      </c>
      <c r="I6514" s="44">
        <v>80999.990000000005</v>
      </c>
      <c r="J6514" s="68">
        <f t="shared" si="303"/>
        <v>0.62646620370370376</v>
      </c>
      <c r="K6514" s="43">
        <f t="shared" si="304"/>
        <v>0.74999990740740741</v>
      </c>
      <c r="L6514" s="41" t="str">
        <f t="shared" si="305"/>
        <v>AA</v>
      </c>
      <c r="M6514" s="41" t="s">
        <v>697</v>
      </c>
      <c r="N6514" s="41" t="s">
        <v>417</v>
      </c>
      <c r="O6514" s="41" t="s">
        <v>70</v>
      </c>
    </row>
    <row r="6515" spans="1:15">
      <c r="A6515" s="38">
        <v>40142</v>
      </c>
      <c r="B6515" s="38">
        <v>48938</v>
      </c>
      <c r="C6515" s="131">
        <v>289</v>
      </c>
      <c r="D6515" s="39">
        <v>8.5600000000000009E-2</v>
      </c>
      <c r="E6515" s="39">
        <v>7.9100000000000004E-2</v>
      </c>
      <c r="F6515" s="40">
        <v>120000</v>
      </c>
      <c r="G6515" s="40">
        <v>120000</v>
      </c>
      <c r="H6515" s="40">
        <v>72891.11</v>
      </c>
      <c r="I6515" s="40">
        <v>89999.99</v>
      </c>
      <c r="J6515" s="67">
        <f t="shared" si="303"/>
        <v>0.60742591666666668</v>
      </c>
      <c r="K6515" s="39">
        <f t="shared" si="304"/>
        <v>0.74999991666666666</v>
      </c>
      <c r="L6515" s="2" t="str">
        <f t="shared" si="305"/>
        <v>AA</v>
      </c>
      <c r="M6515" s="2" t="s">
        <v>714</v>
      </c>
      <c r="N6515" s="2" t="s">
        <v>416</v>
      </c>
      <c r="O6515" s="2" t="s">
        <v>70</v>
      </c>
    </row>
    <row r="6516" spans="1:15">
      <c r="A6516" s="42">
        <v>40681</v>
      </c>
      <c r="B6516" s="42">
        <v>51639</v>
      </c>
      <c r="C6516" s="130">
        <v>360</v>
      </c>
      <c r="D6516" s="43">
        <v>8.5600000000000009E-2</v>
      </c>
      <c r="E6516" s="43">
        <v>7.9100000000000004E-2</v>
      </c>
      <c r="F6516" s="44">
        <v>120000</v>
      </c>
      <c r="G6516" s="44">
        <v>120000</v>
      </c>
      <c r="H6516" s="44">
        <v>80642.710000000006</v>
      </c>
      <c r="I6516" s="44">
        <v>89999.99</v>
      </c>
      <c r="J6516" s="68">
        <f t="shared" si="303"/>
        <v>0.67202258333333342</v>
      </c>
      <c r="K6516" s="43">
        <f t="shared" si="304"/>
        <v>0.74999991666666666</v>
      </c>
      <c r="L6516" s="41" t="str">
        <f t="shared" si="305"/>
        <v>A</v>
      </c>
      <c r="M6516" s="41" t="s">
        <v>500</v>
      </c>
      <c r="N6516" s="41" t="s">
        <v>419</v>
      </c>
      <c r="O6516" s="41" t="s">
        <v>70</v>
      </c>
    </row>
    <row r="6517" spans="1:15">
      <c r="A6517" s="38">
        <v>40059</v>
      </c>
      <c r="B6517" s="38">
        <v>51016</v>
      </c>
      <c r="C6517" s="131">
        <v>360</v>
      </c>
      <c r="D6517" s="39">
        <v>8.5600000000000009E-2</v>
      </c>
      <c r="E6517" s="39">
        <v>8.09E-2</v>
      </c>
      <c r="F6517" s="40">
        <v>130000</v>
      </c>
      <c r="G6517" s="40">
        <v>130000</v>
      </c>
      <c r="H6517" s="40">
        <v>82915.97</v>
      </c>
      <c r="I6517" s="40">
        <v>97499.99</v>
      </c>
      <c r="J6517" s="67">
        <f t="shared" si="303"/>
        <v>0.63781515384615384</v>
      </c>
      <c r="K6517" s="39">
        <f t="shared" si="304"/>
        <v>0.74999992307692309</v>
      </c>
      <c r="L6517" s="2" t="str">
        <f t="shared" si="305"/>
        <v>AA</v>
      </c>
      <c r="M6517" s="2" t="s">
        <v>895</v>
      </c>
      <c r="N6517" s="2" t="s">
        <v>421</v>
      </c>
      <c r="O6517" s="2" t="s">
        <v>70</v>
      </c>
    </row>
    <row r="6518" spans="1:15">
      <c r="A6518" s="42">
        <v>40227</v>
      </c>
      <c r="B6518" s="42">
        <v>45430</v>
      </c>
      <c r="C6518" s="130">
        <v>171</v>
      </c>
      <c r="D6518" s="43">
        <v>8.5600000000000009E-2</v>
      </c>
      <c r="E6518" s="43">
        <v>7.9100000000000004E-2</v>
      </c>
      <c r="F6518" s="44">
        <v>140000</v>
      </c>
      <c r="G6518" s="44">
        <v>140000</v>
      </c>
      <c r="H6518" s="44">
        <v>69455.02</v>
      </c>
      <c r="I6518" s="44">
        <v>104999.99</v>
      </c>
      <c r="J6518" s="68">
        <f t="shared" si="303"/>
        <v>0.49610728571428575</v>
      </c>
      <c r="K6518" s="43">
        <f t="shared" si="304"/>
        <v>0.74999992857142861</v>
      </c>
      <c r="L6518" s="41" t="str">
        <f t="shared" si="305"/>
        <v>AA</v>
      </c>
      <c r="M6518" s="41" t="s">
        <v>457</v>
      </c>
      <c r="N6518" s="41" t="s">
        <v>419</v>
      </c>
      <c r="O6518" s="41" t="s">
        <v>70</v>
      </c>
    </row>
    <row r="6519" spans="1:15">
      <c r="A6519" s="42">
        <v>40165</v>
      </c>
      <c r="B6519" s="42">
        <v>47470</v>
      </c>
      <c r="C6519" s="130">
        <v>240</v>
      </c>
      <c r="D6519" s="43">
        <v>8.5600000000000009E-2</v>
      </c>
      <c r="E6519" s="43">
        <v>7.9100000000000004E-2</v>
      </c>
      <c r="F6519" s="44">
        <v>140000</v>
      </c>
      <c r="G6519" s="44">
        <v>140000</v>
      </c>
      <c r="H6519" s="44">
        <v>80541.460000000006</v>
      </c>
      <c r="I6519" s="44">
        <v>104999.99</v>
      </c>
      <c r="J6519" s="68">
        <f t="shared" si="303"/>
        <v>0.57529614285714292</v>
      </c>
      <c r="K6519" s="43">
        <f t="shared" si="304"/>
        <v>0.74999992857142861</v>
      </c>
      <c r="L6519" s="41" t="str">
        <f t="shared" si="305"/>
        <v>AA</v>
      </c>
      <c r="M6519" s="41" t="s">
        <v>586</v>
      </c>
      <c r="N6519" s="41" t="s">
        <v>416</v>
      </c>
      <c r="O6519" s="41" t="s">
        <v>70</v>
      </c>
    </row>
    <row r="6520" spans="1:15">
      <c r="A6520" s="38">
        <v>39853</v>
      </c>
      <c r="B6520" s="38">
        <v>50810</v>
      </c>
      <c r="C6520" s="131">
        <v>360</v>
      </c>
      <c r="D6520" s="39">
        <v>8.5600000000000009E-2</v>
      </c>
      <c r="E6520" s="39">
        <v>8.5600000000000009E-2</v>
      </c>
      <c r="F6520" s="40">
        <v>148000</v>
      </c>
      <c r="G6520" s="40">
        <v>148000</v>
      </c>
      <c r="H6520" s="40">
        <v>92395.98</v>
      </c>
      <c r="I6520" s="40">
        <v>110999.99</v>
      </c>
      <c r="J6520" s="67">
        <f t="shared" si="303"/>
        <v>0.62429716216216213</v>
      </c>
      <c r="K6520" s="39">
        <f t="shared" si="304"/>
        <v>0.74999993243243246</v>
      </c>
      <c r="L6520" s="2" t="str">
        <f t="shared" si="305"/>
        <v>AA</v>
      </c>
      <c r="M6520" s="2" t="s">
        <v>457</v>
      </c>
      <c r="N6520" s="2" t="s">
        <v>419</v>
      </c>
      <c r="O6520" s="2" t="s">
        <v>70</v>
      </c>
    </row>
    <row r="6521" spans="1:15">
      <c r="A6521" s="38">
        <v>40483</v>
      </c>
      <c r="B6521" s="38">
        <v>51441</v>
      </c>
      <c r="C6521" s="131">
        <v>360</v>
      </c>
      <c r="D6521" s="39">
        <v>8.5600000000000009E-2</v>
      </c>
      <c r="E6521" s="39">
        <v>7.9100000000000004E-2</v>
      </c>
      <c r="F6521" s="40">
        <v>146000</v>
      </c>
      <c r="G6521" s="40">
        <v>146000</v>
      </c>
      <c r="H6521" s="40">
        <v>97908.24</v>
      </c>
      <c r="I6521" s="40">
        <v>109527.4</v>
      </c>
      <c r="J6521" s="67">
        <f t="shared" si="303"/>
        <v>0.67060438356164387</v>
      </c>
      <c r="K6521" s="39">
        <f t="shared" si="304"/>
        <v>0.75018767123287666</v>
      </c>
      <c r="L6521" s="2" t="str">
        <f t="shared" si="305"/>
        <v>A</v>
      </c>
      <c r="M6521" s="2" t="s">
        <v>307</v>
      </c>
      <c r="N6521" s="2" t="s">
        <v>422</v>
      </c>
      <c r="O6521" s="2" t="s">
        <v>70</v>
      </c>
    </row>
    <row r="6522" spans="1:15">
      <c r="A6522" s="42">
        <v>40598</v>
      </c>
      <c r="B6522" s="42">
        <v>51556</v>
      </c>
      <c r="C6522" s="130">
        <v>360</v>
      </c>
      <c r="D6522" s="43">
        <v>8.5600000000000009E-2</v>
      </c>
      <c r="E6522" s="43">
        <v>7.9100000000000004E-2</v>
      </c>
      <c r="F6522" s="44">
        <v>130000</v>
      </c>
      <c r="G6522" s="44">
        <v>130000</v>
      </c>
      <c r="H6522" s="44">
        <v>86740.61</v>
      </c>
      <c r="I6522" s="44">
        <v>97570.38</v>
      </c>
      <c r="J6522" s="68">
        <f t="shared" si="303"/>
        <v>0.66723546153846158</v>
      </c>
      <c r="K6522" s="43">
        <f t="shared" si="304"/>
        <v>0.75054138461538467</v>
      </c>
      <c r="L6522" s="41" t="str">
        <f t="shared" si="305"/>
        <v>A</v>
      </c>
      <c r="M6522" s="41" t="s">
        <v>814</v>
      </c>
      <c r="N6522" s="41" t="s">
        <v>416</v>
      </c>
      <c r="O6522" s="41" t="s">
        <v>70</v>
      </c>
    </row>
    <row r="6523" spans="1:15">
      <c r="A6523" s="42">
        <v>40298</v>
      </c>
      <c r="B6523" s="42">
        <v>43920</v>
      </c>
      <c r="C6523" s="130">
        <v>119</v>
      </c>
      <c r="D6523" s="43">
        <v>8.5600000000000009E-2</v>
      </c>
      <c r="E6523" s="43">
        <v>7.9100000000000004E-2</v>
      </c>
      <c r="F6523" s="44">
        <v>121500</v>
      </c>
      <c r="G6523" s="44">
        <v>121500</v>
      </c>
      <c r="H6523" s="44">
        <v>55365.8</v>
      </c>
      <c r="I6523" s="44">
        <v>91215.59</v>
      </c>
      <c r="J6523" s="68">
        <f t="shared" si="303"/>
        <v>0.45568559670781894</v>
      </c>
      <c r="K6523" s="43">
        <f t="shared" si="304"/>
        <v>0.75074559670781893</v>
      </c>
      <c r="L6523" s="41" t="str">
        <f t="shared" si="305"/>
        <v>AA</v>
      </c>
      <c r="M6523" s="41" t="s">
        <v>637</v>
      </c>
      <c r="N6523" s="41" t="s">
        <v>417</v>
      </c>
      <c r="O6523" s="41" t="s">
        <v>70</v>
      </c>
    </row>
    <row r="6524" spans="1:15">
      <c r="A6524" s="38">
        <v>40389</v>
      </c>
      <c r="B6524" s="38">
        <v>47694</v>
      </c>
      <c r="C6524" s="131">
        <v>240</v>
      </c>
      <c r="D6524" s="39">
        <v>8.5600000000000009E-2</v>
      </c>
      <c r="E6524" s="39">
        <v>7.9100000000000004E-2</v>
      </c>
      <c r="F6524" s="40">
        <v>134000</v>
      </c>
      <c r="G6524" s="40">
        <v>134000</v>
      </c>
      <c r="H6524" s="40">
        <v>79998.350000000006</v>
      </c>
      <c r="I6524" s="40">
        <v>100599.99</v>
      </c>
      <c r="J6524" s="67">
        <f t="shared" si="303"/>
        <v>0.59700261194029858</v>
      </c>
      <c r="K6524" s="39">
        <f t="shared" si="304"/>
        <v>0.75074619402985077</v>
      </c>
      <c r="L6524" s="2" t="str">
        <f t="shared" si="305"/>
        <v>AA</v>
      </c>
      <c r="M6524" s="2" t="s">
        <v>716</v>
      </c>
      <c r="N6524" s="2" t="s">
        <v>417</v>
      </c>
      <c r="O6524" s="2" t="s">
        <v>70</v>
      </c>
    </row>
    <row r="6525" spans="1:15">
      <c r="A6525" s="42">
        <v>40389</v>
      </c>
      <c r="B6525" s="42">
        <v>51347</v>
      </c>
      <c r="C6525" s="130">
        <v>360</v>
      </c>
      <c r="D6525" s="43">
        <v>8.5600000000000009E-2</v>
      </c>
      <c r="E6525" s="43">
        <v>7.9100000000000004E-2</v>
      </c>
      <c r="F6525" s="44">
        <v>106000</v>
      </c>
      <c r="G6525" s="44">
        <v>106000</v>
      </c>
      <c r="H6525" s="44">
        <v>74026</v>
      </c>
      <c r="I6525" s="44">
        <v>79600</v>
      </c>
      <c r="J6525" s="68">
        <f t="shared" si="303"/>
        <v>0.69835849056603772</v>
      </c>
      <c r="K6525" s="43">
        <f t="shared" si="304"/>
        <v>0.75094339622641515</v>
      </c>
      <c r="L6525" s="41" t="str">
        <f t="shared" si="305"/>
        <v>A</v>
      </c>
      <c r="M6525" s="41" t="s">
        <v>518</v>
      </c>
      <c r="N6525" s="41" t="s">
        <v>416</v>
      </c>
      <c r="O6525" s="41" t="s">
        <v>70</v>
      </c>
    </row>
    <row r="6526" spans="1:15">
      <c r="A6526" s="42">
        <v>40774</v>
      </c>
      <c r="B6526" s="42">
        <v>51732</v>
      </c>
      <c r="C6526" s="130">
        <v>360</v>
      </c>
      <c r="D6526" s="43">
        <v>8.5600000000000009E-2</v>
      </c>
      <c r="E6526" s="43">
        <v>7.9100000000000004E-2</v>
      </c>
      <c r="F6526" s="44">
        <v>99000</v>
      </c>
      <c r="G6526" s="44">
        <v>99000</v>
      </c>
      <c r="H6526" s="44">
        <v>66926.94</v>
      </c>
      <c r="I6526" s="44">
        <v>74364.509999999995</v>
      </c>
      <c r="J6526" s="68">
        <f t="shared" si="303"/>
        <v>0.67602969696969695</v>
      </c>
      <c r="K6526" s="43">
        <f t="shared" si="304"/>
        <v>0.75115666666666658</v>
      </c>
      <c r="L6526" s="41" t="str">
        <f t="shared" si="305"/>
        <v>A</v>
      </c>
      <c r="M6526" s="41" t="s">
        <v>754</v>
      </c>
      <c r="N6526" s="41" t="s">
        <v>422</v>
      </c>
      <c r="O6526" s="41" t="s">
        <v>70</v>
      </c>
    </row>
    <row r="6527" spans="1:15">
      <c r="A6527" s="42">
        <v>40106</v>
      </c>
      <c r="B6527" s="42">
        <v>42144</v>
      </c>
      <c r="C6527" s="130">
        <v>67</v>
      </c>
      <c r="D6527" s="43">
        <v>8.5600000000000009E-2</v>
      </c>
      <c r="E6527" s="43">
        <v>7.9100000000000004E-2</v>
      </c>
      <c r="F6527" s="44">
        <v>107000</v>
      </c>
      <c r="G6527" s="44">
        <v>107000</v>
      </c>
      <c r="H6527" s="44">
        <v>34514.83</v>
      </c>
      <c r="I6527" s="44">
        <v>80395.759999999995</v>
      </c>
      <c r="J6527" s="68">
        <f t="shared" si="303"/>
        <v>0.32256850467289722</v>
      </c>
      <c r="K6527" s="43">
        <f t="shared" si="304"/>
        <v>0.75136224299065413</v>
      </c>
      <c r="L6527" s="41" t="str">
        <f t="shared" si="305"/>
        <v>AA</v>
      </c>
      <c r="M6527" s="41" t="s">
        <v>482</v>
      </c>
      <c r="N6527" s="41" t="s">
        <v>422</v>
      </c>
      <c r="O6527" s="41" t="s">
        <v>70</v>
      </c>
    </row>
    <row r="6528" spans="1:15">
      <c r="A6528" s="42">
        <v>40429</v>
      </c>
      <c r="B6528" s="42">
        <v>51387</v>
      </c>
      <c r="C6528" s="130">
        <v>360</v>
      </c>
      <c r="D6528" s="43">
        <v>8.5600000000000009E-2</v>
      </c>
      <c r="E6528" s="43">
        <v>7.9100000000000004E-2</v>
      </c>
      <c r="F6528" s="44">
        <v>139600</v>
      </c>
      <c r="G6528" s="44">
        <v>139600</v>
      </c>
      <c r="H6528" s="44">
        <v>92154.2</v>
      </c>
      <c r="I6528" s="44">
        <v>104945.48</v>
      </c>
      <c r="J6528" s="68">
        <f t="shared" si="303"/>
        <v>0.66013037249283668</v>
      </c>
      <c r="K6528" s="43">
        <f t="shared" si="304"/>
        <v>0.75175845272206299</v>
      </c>
      <c r="L6528" s="41" t="str">
        <f t="shared" si="305"/>
        <v>A</v>
      </c>
      <c r="M6528" s="41" t="s">
        <v>475</v>
      </c>
      <c r="N6528" s="41" t="s">
        <v>427</v>
      </c>
      <c r="O6528" s="41" t="s">
        <v>70</v>
      </c>
    </row>
    <row r="6529" spans="1:15">
      <c r="A6529" s="42">
        <v>40515</v>
      </c>
      <c r="B6529" s="42">
        <v>48368</v>
      </c>
      <c r="C6529" s="130">
        <v>258</v>
      </c>
      <c r="D6529" s="43">
        <v>8.5600000000000009E-2</v>
      </c>
      <c r="E6529" s="43">
        <v>7.9100000000000004E-2</v>
      </c>
      <c r="F6529" s="44">
        <v>141000</v>
      </c>
      <c r="G6529" s="44">
        <v>141000</v>
      </c>
      <c r="H6529" s="44">
        <v>83571.149999999994</v>
      </c>
      <c r="I6529" s="44">
        <v>105999.99</v>
      </c>
      <c r="J6529" s="68">
        <f t="shared" si="303"/>
        <v>0.59270319148936168</v>
      </c>
      <c r="K6529" s="43">
        <f t="shared" si="304"/>
        <v>0.75177297872340432</v>
      </c>
      <c r="L6529" s="41" t="str">
        <f t="shared" si="305"/>
        <v>AA</v>
      </c>
      <c r="M6529" s="41" t="s">
        <v>475</v>
      </c>
      <c r="N6529" s="41" t="s">
        <v>427</v>
      </c>
      <c r="O6529" s="41" t="s">
        <v>70</v>
      </c>
    </row>
    <row r="6530" spans="1:15">
      <c r="A6530" s="38">
        <v>40623</v>
      </c>
      <c r="B6530" s="38">
        <v>51581</v>
      </c>
      <c r="C6530" s="131">
        <v>360</v>
      </c>
      <c r="D6530" s="39">
        <v>8.5600000000000009E-2</v>
      </c>
      <c r="E6530" s="39">
        <v>7.9100000000000004E-2</v>
      </c>
      <c r="F6530" s="40">
        <v>133000</v>
      </c>
      <c r="G6530" s="40">
        <v>133000</v>
      </c>
      <c r="H6530" s="40">
        <v>76328.42</v>
      </c>
      <c r="I6530" s="40">
        <v>99999.99</v>
      </c>
      <c r="J6530" s="67">
        <f t="shared" si="303"/>
        <v>0.57389789473684205</v>
      </c>
      <c r="K6530" s="39">
        <f t="shared" si="304"/>
        <v>0.75187962406015041</v>
      </c>
      <c r="L6530" s="2" t="str">
        <f t="shared" si="305"/>
        <v>AA</v>
      </c>
      <c r="M6530" s="2" t="s">
        <v>818</v>
      </c>
      <c r="N6530" s="2" t="s">
        <v>424</v>
      </c>
      <c r="O6530" s="2" t="s">
        <v>70</v>
      </c>
    </row>
    <row r="6531" spans="1:15">
      <c r="A6531" s="42">
        <v>40716</v>
      </c>
      <c r="B6531" s="42">
        <v>51674</v>
      </c>
      <c r="C6531" s="130">
        <v>360</v>
      </c>
      <c r="D6531" s="43">
        <v>8.5600000000000009E-2</v>
      </c>
      <c r="E6531" s="43">
        <v>7.9100000000000004E-2</v>
      </c>
      <c r="F6531" s="44">
        <v>132963</v>
      </c>
      <c r="G6531" s="44">
        <v>132963</v>
      </c>
      <c r="H6531" s="44">
        <v>89679.2</v>
      </c>
      <c r="I6531" s="44">
        <v>99999.99</v>
      </c>
      <c r="J6531" s="68">
        <f t="shared" ref="J6531:J6594" si="306">H6531/G6531</f>
        <v>0.67446733301745598</v>
      </c>
      <c r="K6531" s="43">
        <f t="shared" ref="K6531:K6594" si="307">I6531/G6531</f>
        <v>0.75208885178583518</v>
      </c>
      <c r="L6531" s="41" t="str">
        <f t="shared" ref="L6531:L6594" si="308">IF(J6531&lt;=65%,"AA",IF(J6531&lt;=75%,"A",IF(J6531&lt;=85%,"B","C")))</f>
        <v>A</v>
      </c>
      <c r="M6531" s="41" t="s">
        <v>560</v>
      </c>
      <c r="N6531" s="41" t="s">
        <v>435</v>
      </c>
      <c r="O6531" s="41" t="s">
        <v>70</v>
      </c>
    </row>
    <row r="6532" spans="1:15">
      <c r="A6532" s="42">
        <v>40374</v>
      </c>
      <c r="B6532" s="42">
        <v>48653</v>
      </c>
      <c r="C6532" s="130">
        <v>272</v>
      </c>
      <c r="D6532" s="43">
        <v>8.5600000000000009E-2</v>
      </c>
      <c r="E6532" s="43">
        <v>7.9100000000000004E-2</v>
      </c>
      <c r="F6532" s="44">
        <v>143000</v>
      </c>
      <c r="G6532" s="44">
        <v>143000</v>
      </c>
      <c r="H6532" s="44">
        <v>86557.7</v>
      </c>
      <c r="I6532" s="44">
        <v>107564.12</v>
      </c>
      <c r="J6532" s="68">
        <f t="shared" si="306"/>
        <v>0.60529860139860137</v>
      </c>
      <c r="K6532" s="43">
        <f t="shared" si="307"/>
        <v>0.75219664335664327</v>
      </c>
      <c r="L6532" s="41" t="str">
        <f t="shared" si="308"/>
        <v>AA</v>
      </c>
      <c r="M6532" s="41" t="s">
        <v>697</v>
      </c>
      <c r="N6532" s="41" t="s">
        <v>417</v>
      </c>
      <c r="O6532" s="41" t="s">
        <v>70</v>
      </c>
    </row>
    <row r="6533" spans="1:15">
      <c r="A6533" s="42">
        <v>40232</v>
      </c>
      <c r="B6533" s="42">
        <v>45711</v>
      </c>
      <c r="C6533" s="130">
        <v>180</v>
      </c>
      <c r="D6533" s="43">
        <v>8.5600000000000009E-2</v>
      </c>
      <c r="E6533" s="43">
        <v>8.5600000000000009E-2</v>
      </c>
      <c r="F6533" s="44">
        <v>111000</v>
      </c>
      <c r="G6533" s="44">
        <v>111000</v>
      </c>
      <c r="H6533" s="44">
        <v>58066.13</v>
      </c>
      <c r="I6533" s="44">
        <v>83499.990000000005</v>
      </c>
      <c r="J6533" s="68">
        <f t="shared" si="306"/>
        <v>0.52311828828828821</v>
      </c>
      <c r="K6533" s="43">
        <f t="shared" si="307"/>
        <v>0.75225216216216217</v>
      </c>
      <c r="L6533" s="41" t="str">
        <f t="shared" si="308"/>
        <v>AA</v>
      </c>
      <c r="M6533" s="41" t="s">
        <v>531</v>
      </c>
      <c r="N6533" s="41" t="s">
        <v>423</v>
      </c>
      <c r="O6533" s="41" t="s">
        <v>70</v>
      </c>
    </row>
    <row r="6534" spans="1:15">
      <c r="A6534" s="42">
        <v>40757</v>
      </c>
      <c r="B6534" s="42">
        <v>51715</v>
      </c>
      <c r="C6534" s="130">
        <v>360</v>
      </c>
      <c r="D6534" s="43">
        <v>8.5600000000000009E-2</v>
      </c>
      <c r="E6534" s="43">
        <v>7.9100000000000004E-2</v>
      </c>
      <c r="F6534" s="44">
        <v>150000</v>
      </c>
      <c r="G6534" s="44">
        <v>150000</v>
      </c>
      <c r="H6534" s="44">
        <v>103210.89</v>
      </c>
      <c r="I6534" s="44">
        <v>112856.81</v>
      </c>
      <c r="J6534" s="68">
        <f t="shared" si="306"/>
        <v>0.68807260000000003</v>
      </c>
      <c r="K6534" s="43">
        <f t="shared" si="307"/>
        <v>0.75237873333333327</v>
      </c>
      <c r="L6534" s="41" t="str">
        <f t="shared" si="308"/>
        <v>A</v>
      </c>
      <c r="M6534" s="41" t="s">
        <v>843</v>
      </c>
      <c r="N6534" s="41" t="s">
        <v>421</v>
      </c>
      <c r="O6534" s="41" t="s">
        <v>70</v>
      </c>
    </row>
    <row r="6535" spans="1:15">
      <c r="A6535" s="42">
        <v>40079</v>
      </c>
      <c r="B6535" s="42">
        <v>47384</v>
      </c>
      <c r="C6535" s="130">
        <v>240</v>
      </c>
      <c r="D6535" s="43">
        <v>8.5600000000000009E-2</v>
      </c>
      <c r="E6535" s="43">
        <v>8.5600000000000009E-2</v>
      </c>
      <c r="F6535" s="44">
        <v>88000</v>
      </c>
      <c r="G6535" s="44">
        <v>88000</v>
      </c>
      <c r="H6535" s="44">
        <v>50001.919999999998</v>
      </c>
      <c r="I6535" s="44">
        <v>66210.649999999994</v>
      </c>
      <c r="J6535" s="68">
        <f t="shared" si="306"/>
        <v>0.56820363636363636</v>
      </c>
      <c r="K6535" s="43">
        <f t="shared" si="307"/>
        <v>0.75239374999999997</v>
      </c>
      <c r="L6535" s="41" t="str">
        <f t="shared" si="308"/>
        <v>AA</v>
      </c>
      <c r="M6535" s="41" t="s">
        <v>684</v>
      </c>
      <c r="N6535" s="41" t="s">
        <v>419</v>
      </c>
      <c r="O6535" s="41" t="s">
        <v>70</v>
      </c>
    </row>
    <row r="6536" spans="1:15">
      <c r="A6536" s="38">
        <v>40359</v>
      </c>
      <c r="B6536" s="38">
        <v>47664</v>
      </c>
      <c r="C6536" s="131">
        <v>240</v>
      </c>
      <c r="D6536" s="39">
        <v>8.5600000000000009E-2</v>
      </c>
      <c r="E6536" s="39">
        <v>7.9100000000000004E-2</v>
      </c>
      <c r="F6536" s="40">
        <v>139167.47</v>
      </c>
      <c r="G6536" s="40">
        <v>139167.47</v>
      </c>
      <c r="H6536" s="40">
        <v>48088.959999999999</v>
      </c>
      <c r="I6536" s="40">
        <v>104719.51</v>
      </c>
      <c r="J6536" s="67">
        <f t="shared" si="306"/>
        <v>0.3455474185166979</v>
      </c>
      <c r="K6536" s="39">
        <f t="shared" si="307"/>
        <v>0.75247117735200619</v>
      </c>
      <c r="L6536" s="2" t="str">
        <f t="shared" si="308"/>
        <v>AA</v>
      </c>
      <c r="M6536" s="2" t="s">
        <v>701</v>
      </c>
      <c r="N6536" s="2" t="s">
        <v>417</v>
      </c>
      <c r="O6536" s="2" t="s">
        <v>70</v>
      </c>
    </row>
    <row r="6537" spans="1:15">
      <c r="A6537" s="38">
        <v>40396</v>
      </c>
      <c r="B6537" s="38">
        <v>51354</v>
      </c>
      <c r="C6537" s="131">
        <v>360</v>
      </c>
      <c r="D6537" s="39">
        <v>8.5600000000000009E-2</v>
      </c>
      <c r="E6537" s="39">
        <v>7.9100000000000004E-2</v>
      </c>
      <c r="F6537" s="40">
        <v>99000</v>
      </c>
      <c r="G6537" s="40">
        <v>99000</v>
      </c>
      <c r="H6537" s="40">
        <v>69130.64</v>
      </c>
      <c r="I6537" s="40">
        <v>74500</v>
      </c>
      <c r="J6537" s="67">
        <f t="shared" si="306"/>
        <v>0.69828929292929287</v>
      </c>
      <c r="K6537" s="39">
        <f t="shared" si="307"/>
        <v>0.75252525252525249</v>
      </c>
      <c r="L6537" s="2" t="str">
        <f t="shared" si="308"/>
        <v>A</v>
      </c>
      <c r="M6537" s="2" t="s">
        <v>542</v>
      </c>
      <c r="N6537" s="2" t="s">
        <v>417</v>
      </c>
      <c r="O6537" s="2" t="s">
        <v>70</v>
      </c>
    </row>
    <row r="6538" spans="1:15">
      <c r="A6538" s="42">
        <v>40515</v>
      </c>
      <c r="B6538" s="42">
        <v>51473</v>
      </c>
      <c r="C6538" s="130">
        <v>360</v>
      </c>
      <c r="D6538" s="43">
        <v>8.5600000000000009E-2</v>
      </c>
      <c r="E6538" s="43">
        <v>7.9100000000000004E-2</v>
      </c>
      <c r="F6538" s="44">
        <v>93000</v>
      </c>
      <c r="G6538" s="44">
        <v>93000</v>
      </c>
      <c r="H6538" s="44">
        <v>63183.57</v>
      </c>
      <c r="I6538" s="44">
        <v>70000</v>
      </c>
      <c r="J6538" s="68">
        <f t="shared" si="306"/>
        <v>0.67939322580645156</v>
      </c>
      <c r="K6538" s="43">
        <f t="shared" si="307"/>
        <v>0.75268817204301075</v>
      </c>
      <c r="L6538" s="41" t="str">
        <f t="shared" si="308"/>
        <v>A</v>
      </c>
      <c r="M6538" s="41" t="s">
        <v>237</v>
      </c>
      <c r="N6538" s="41" t="s">
        <v>421</v>
      </c>
      <c r="O6538" s="41" t="s">
        <v>70</v>
      </c>
    </row>
    <row r="6539" spans="1:15">
      <c r="A6539" s="42">
        <v>40444</v>
      </c>
      <c r="B6539" s="42">
        <v>48267</v>
      </c>
      <c r="C6539" s="130">
        <v>257</v>
      </c>
      <c r="D6539" s="43">
        <v>8.5600000000000009E-2</v>
      </c>
      <c r="E6539" s="43">
        <v>8.5600000000000009E-2</v>
      </c>
      <c r="F6539" s="44">
        <v>130000</v>
      </c>
      <c r="G6539" s="44">
        <v>130000</v>
      </c>
      <c r="H6539" s="44">
        <v>80935.78</v>
      </c>
      <c r="I6539" s="44">
        <v>97858.94</v>
      </c>
      <c r="J6539" s="68">
        <f t="shared" si="306"/>
        <v>0.62258292307692309</v>
      </c>
      <c r="K6539" s="43">
        <f t="shared" si="307"/>
        <v>0.75276107692307692</v>
      </c>
      <c r="L6539" s="41" t="str">
        <f t="shared" si="308"/>
        <v>AA</v>
      </c>
      <c r="M6539" s="41" t="s">
        <v>710</v>
      </c>
      <c r="N6539" s="41" t="s">
        <v>421</v>
      </c>
      <c r="O6539" s="41" t="s">
        <v>70</v>
      </c>
    </row>
    <row r="6540" spans="1:15">
      <c r="A6540" s="38">
        <v>40429</v>
      </c>
      <c r="B6540" s="38">
        <v>49560</v>
      </c>
      <c r="C6540" s="131">
        <v>300</v>
      </c>
      <c r="D6540" s="39">
        <v>8.5600000000000009E-2</v>
      </c>
      <c r="E6540" s="39">
        <v>7.9100000000000004E-2</v>
      </c>
      <c r="F6540" s="40">
        <v>95000</v>
      </c>
      <c r="G6540" s="40">
        <v>95000</v>
      </c>
      <c r="H6540" s="40">
        <v>61624.65</v>
      </c>
      <c r="I6540" s="40">
        <v>71522.67</v>
      </c>
      <c r="J6540" s="67">
        <f t="shared" si="306"/>
        <v>0.64868052631578954</v>
      </c>
      <c r="K6540" s="39">
        <f t="shared" si="307"/>
        <v>0.75287021052631575</v>
      </c>
      <c r="L6540" s="2" t="str">
        <f t="shared" si="308"/>
        <v>AA</v>
      </c>
      <c r="M6540" s="2" t="s">
        <v>689</v>
      </c>
      <c r="N6540" s="2" t="s">
        <v>424</v>
      </c>
      <c r="O6540" s="2" t="s">
        <v>70</v>
      </c>
    </row>
    <row r="6541" spans="1:15">
      <c r="A6541" s="42">
        <v>40618</v>
      </c>
      <c r="B6541" s="42">
        <v>51576</v>
      </c>
      <c r="C6541" s="130">
        <v>360</v>
      </c>
      <c r="D6541" s="43">
        <v>8.5600000000000009E-2</v>
      </c>
      <c r="E6541" s="43">
        <v>7.9100000000000004E-2</v>
      </c>
      <c r="F6541" s="44">
        <v>107300</v>
      </c>
      <c r="G6541" s="44">
        <v>107300</v>
      </c>
      <c r="H6541" s="44">
        <v>72121.009999999995</v>
      </c>
      <c r="I6541" s="44">
        <v>80799.990000000005</v>
      </c>
      <c r="J6541" s="68">
        <f t="shared" si="306"/>
        <v>0.67214361602982287</v>
      </c>
      <c r="K6541" s="43">
        <f t="shared" si="307"/>
        <v>0.75302879776328058</v>
      </c>
      <c r="L6541" s="41" t="str">
        <f t="shared" si="308"/>
        <v>A</v>
      </c>
      <c r="M6541" s="41" t="s">
        <v>482</v>
      </c>
      <c r="N6541" s="41" t="s">
        <v>422</v>
      </c>
      <c r="O6541" s="41" t="s">
        <v>70</v>
      </c>
    </row>
    <row r="6542" spans="1:15">
      <c r="A6542" s="38">
        <v>40253</v>
      </c>
      <c r="B6542" s="38">
        <v>47558</v>
      </c>
      <c r="C6542" s="131">
        <v>240</v>
      </c>
      <c r="D6542" s="39">
        <v>8.5600000000000009E-2</v>
      </c>
      <c r="E6542" s="39">
        <v>7.9100000000000004E-2</v>
      </c>
      <c r="F6542" s="40">
        <v>106197.69</v>
      </c>
      <c r="G6542" s="40">
        <v>106197.69</v>
      </c>
      <c r="H6542" s="40">
        <v>50872.3</v>
      </c>
      <c r="I6542" s="40">
        <v>80000</v>
      </c>
      <c r="J6542" s="67">
        <f t="shared" si="306"/>
        <v>0.4790339601548772</v>
      </c>
      <c r="K6542" s="39">
        <f t="shared" si="307"/>
        <v>0.75331205415108371</v>
      </c>
      <c r="L6542" s="2" t="str">
        <f t="shared" si="308"/>
        <v>AA</v>
      </c>
      <c r="M6542" s="2" t="s">
        <v>1036</v>
      </c>
      <c r="N6542" s="2" t="s">
        <v>424</v>
      </c>
      <c r="O6542" s="2" t="s">
        <v>70</v>
      </c>
    </row>
    <row r="6543" spans="1:15">
      <c r="A6543" s="38">
        <v>40604</v>
      </c>
      <c r="B6543" s="38">
        <v>50042</v>
      </c>
      <c r="C6543" s="131">
        <v>310</v>
      </c>
      <c r="D6543" s="39">
        <v>8.5600000000000009E-2</v>
      </c>
      <c r="E6543" s="39">
        <v>7.9100000000000004E-2</v>
      </c>
      <c r="F6543" s="40">
        <v>150000</v>
      </c>
      <c r="G6543" s="40">
        <v>150000</v>
      </c>
      <c r="H6543" s="40">
        <v>98478.21</v>
      </c>
      <c r="I6543" s="40">
        <v>112999.99</v>
      </c>
      <c r="J6543" s="67">
        <f t="shared" si="306"/>
        <v>0.65652140000000003</v>
      </c>
      <c r="K6543" s="39">
        <f t="shared" si="307"/>
        <v>0.75333326666666667</v>
      </c>
      <c r="L6543" s="2" t="str">
        <f t="shared" si="308"/>
        <v>A</v>
      </c>
      <c r="M6543" s="2" t="s">
        <v>586</v>
      </c>
      <c r="N6543" s="2" t="s">
        <v>416</v>
      </c>
      <c r="O6543" s="2" t="s">
        <v>70</v>
      </c>
    </row>
    <row r="6544" spans="1:15">
      <c r="A6544" s="38">
        <v>40429</v>
      </c>
      <c r="B6544" s="38">
        <v>48281</v>
      </c>
      <c r="C6544" s="131">
        <v>258</v>
      </c>
      <c r="D6544" s="39">
        <v>8.5600000000000009E-2</v>
      </c>
      <c r="E6544" s="39">
        <v>7.9100000000000004E-2</v>
      </c>
      <c r="F6544" s="40">
        <v>146000</v>
      </c>
      <c r="G6544" s="40">
        <v>146000</v>
      </c>
      <c r="H6544" s="40">
        <v>83567.789999999994</v>
      </c>
      <c r="I6544" s="40">
        <v>109999.99</v>
      </c>
      <c r="J6544" s="67">
        <f t="shared" si="306"/>
        <v>0.57238212328767124</v>
      </c>
      <c r="K6544" s="39">
        <f t="shared" si="307"/>
        <v>0.75342458904109588</v>
      </c>
      <c r="L6544" s="2" t="str">
        <f t="shared" si="308"/>
        <v>AA</v>
      </c>
      <c r="M6544" s="2" t="s">
        <v>586</v>
      </c>
      <c r="N6544" s="2" t="s">
        <v>416</v>
      </c>
      <c r="O6544" s="2" t="s">
        <v>70</v>
      </c>
    </row>
    <row r="6545" spans="1:15">
      <c r="A6545" s="38">
        <v>40658</v>
      </c>
      <c r="B6545" s="38">
        <v>43003</v>
      </c>
      <c r="C6545" s="131">
        <v>77</v>
      </c>
      <c r="D6545" s="39">
        <v>8.5600000000000009E-2</v>
      </c>
      <c r="E6545" s="39">
        <v>8.5600000000000009E-2</v>
      </c>
      <c r="F6545" s="40">
        <v>93696.85</v>
      </c>
      <c r="G6545" s="40">
        <v>93696.85</v>
      </c>
      <c r="H6545" s="40">
        <v>32839.379999999997</v>
      </c>
      <c r="I6545" s="40">
        <v>70600</v>
      </c>
      <c r="J6545" s="67">
        <f t="shared" si="306"/>
        <v>0.35048542186850462</v>
      </c>
      <c r="K6545" s="39">
        <f t="shared" si="307"/>
        <v>0.75349384744524495</v>
      </c>
      <c r="L6545" s="2" t="str">
        <f t="shared" si="308"/>
        <v>AA</v>
      </c>
      <c r="M6545" s="2" t="s">
        <v>489</v>
      </c>
      <c r="N6545" s="2" t="s">
        <v>415</v>
      </c>
      <c r="O6545" s="2" t="s">
        <v>70</v>
      </c>
    </row>
    <row r="6546" spans="1:15">
      <c r="A6546" s="38">
        <v>40652</v>
      </c>
      <c r="B6546" s="38">
        <v>47957</v>
      </c>
      <c r="C6546" s="131">
        <v>240</v>
      </c>
      <c r="D6546" s="39">
        <v>8.5600000000000009E-2</v>
      </c>
      <c r="E6546" s="39">
        <v>7.9100000000000004E-2</v>
      </c>
      <c r="F6546" s="40">
        <v>122065.1</v>
      </c>
      <c r="G6546" s="40">
        <v>122065.1</v>
      </c>
      <c r="H6546" s="40">
        <v>42443.98</v>
      </c>
      <c r="I6546" s="40">
        <v>92000</v>
      </c>
      <c r="J6546" s="67">
        <f t="shared" si="306"/>
        <v>0.34771593190846523</v>
      </c>
      <c r="K6546" s="39">
        <f t="shared" si="307"/>
        <v>0.75369618342998934</v>
      </c>
      <c r="L6546" s="2" t="str">
        <f t="shared" si="308"/>
        <v>AA</v>
      </c>
      <c r="M6546" s="2" t="s">
        <v>993</v>
      </c>
      <c r="N6546" s="2" t="s">
        <v>422</v>
      </c>
      <c r="O6546" s="2" t="s">
        <v>70</v>
      </c>
    </row>
    <row r="6547" spans="1:15">
      <c r="A6547" s="38">
        <v>40490</v>
      </c>
      <c r="B6547" s="38">
        <v>50352</v>
      </c>
      <c r="C6547" s="131">
        <v>324</v>
      </c>
      <c r="D6547" s="39">
        <v>8.5600000000000009E-2</v>
      </c>
      <c r="E6547" s="39">
        <v>7.9100000000000004E-2</v>
      </c>
      <c r="F6547" s="40">
        <v>150000</v>
      </c>
      <c r="G6547" s="40">
        <v>150000</v>
      </c>
      <c r="H6547" s="40">
        <v>97994.77</v>
      </c>
      <c r="I6547" s="40">
        <v>113076.27</v>
      </c>
      <c r="J6547" s="67">
        <f t="shared" si="306"/>
        <v>0.65329846666666669</v>
      </c>
      <c r="K6547" s="39">
        <f t="shared" si="307"/>
        <v>0.75384180000000001</v>
      </c>
      <c r="L6547" s="2" t="str">
        <f t="shared" si="308"/>
        <v>A</v>
      </c>
      <c r="M6547" s="2" t="s">
        <v>555</v>
      </c>
      <c r="N6547" s="2" t="s">
        <v>434</v>
      </c>
      <c r="O6547" s="2" t="s">
        <v>70</v>
      </c>
    </row>
    <row r="6548" spans="1:15">
      <c r="A6548" s="42">
        <v>40617</v>
      </c>
      <c r="B6548" s="42">
        <v>51575</v>
      </c>
      <c r="C6548" s="130">
        <v>360</v>
      </c>
      <c r="D6548" s="43">
        <v>8.5600000000000009E-2</v>
      </c>
      <c r="E6548" s="43">
        <v>7.9100000000000004E-2</v>
      </c>
      <c r="F6548" s="44">
        <v>113826</v>
      </c>
      <c r="G6548" s="44">
        <v>113826</v>
      </c>
      <c r="H6548" s="44">
        <v>77607.08</v>
      </c>
      <c r="I6548" s="44">
        <v>85826</v>
      </c>
      <c r="J6548" s="68">
        <f t="shared" si="306"/>
        <v>0.68180450863598829</v>
      </c>
      <c r="K6548" s="43">
        <f t="shared" si="307"/>
        <v>0.75401050726547536</v>
      </c>
      <c r="L6548" s="41" t="str">
        <f t="shared" si="308"/>
        <v>A</v>
      </c>
      <c r="M6548" s="41" t="s">
        <v>330</v>
      </c>
      <c r="N6548" s="41" t="s">
        <v>424</v>
      </c>
      <c r="O6548" s="41" t="s">
        <v>70</v>
      </c>
    </row>
    <row r="6549" spans="1:15">
      <c r="A6549" s="42">
        <v>40514</v>
      </c>
      <c r="B6549" s="42">
        <v>51472</v>
      </c>
      <c r="C6549" s="130">
        <v>360</v>
      </c>
      <c r="D6549" s="43">
        <v>8.5600000000000009E-2</v>
      </c>
      <c r="E6549" s="43">
        <v>7.9100000000000004E-2</v>
      </c>
      <c r="F6549" s="44">
        <v>139212.97</v>
      </c>
      <c r="G6549" s="44">
        <v>139212.97</v>
      </c>
      <c r="H6549" s="44">
        <v>78051.14</v>
      </c>
      <c r="I6549" s="44">
        <v>105000</v>
      </c>
      <c r="J6549" s="68">
        <f t="shared" si="306"/>
        <v>0.5606599729895857</v>
      </c>
      <c r="K6549" s="43">
        <f t="shared" si="307"/>
        <v>0.75424006829248735</v>
      </c>
      <c r="L6549" s="41" t="str">
        <f t="shared" si="308"/>
        <v>AA</v>
      </c>
      <c r="M6549" s="41" t="s">
        <v>875</v>
      </c>
      <c r="N6549" s="41" t="s">
        <v>432</v>
      </c>
      <c r="O6549" s="41" t="s">
        <v>70</v>
      </c>
    </row>
    <row r="6550" spans="1:15">
      <c r="A6550" s="42">
        <v>40378</v>
      </c>
      <c r="B6550" s="42">
        <v>51336</v>
      </c>
      <c r="C6550" s="130">
        <v>360</v>
      </c>
      <c r="D6550" s="43">
        <v>8.5600000000000009E-2</v>
      </c>
      <c r="E6550" s="43">
        <v>8.5600000000000009E-2</v>
      </c>
      <c r="F6550" s="44">
        <v>117482.24000000001</v>
      </c>
      <c r="G6550" s="44">
        <v>117482.24000000001</v>
      </c>
      <c r="H6550" s="44">
        <v>78771.070000000007</v>
      </c>
      <c r="I6550" s="44">
        <v>88635.79</v>
      </c>
      <c r="J6550" s="68">
        <f t="shared" si="306"/>
        <v>0.67049342947495727</v>
      </c>
      <c r="K6550" s="43">
        <f t="shared" si="307"/>
        <v>0.75446118494165582</v>
      </c>
      <c r="L6550" s="41" t="str">
        <f t="shared" si="308"/>
        <v>A</v>
      </c>
      <c r="M6550" s="41" t="s">
        <v>484</v>
      </c>
      <c r="N6550" s="41" t="s">
        <v>422</v>
      </c>
      <c r="O6550" s="41" t="s">
        <v>70</v>
      </c>
    </row>
    <row r="6551" spans="1:15">
      <c r="A6551" s="38">
        <v>40485</v>
      </c>
      <c r="B6551" s="38">
        <v>51443</v>
      </c>
      <c r="C6551" s="131">
        <v>360</v>
      </c>
      <c r="D6551" s="39">
        <v>8.5600000000000009E-2</v>
      </c>
      <c r="E6551" s="39">
        <v>7.9100000000000004E-2</v>
      </c>
      <c r="F6551" s="40">
        <v>110000</v>
      </c>
      <c r="G6551" s="40">
        <v>110000</v>
      </c>
      <c r="H6551" s="40">
        <v>73504.570000000007</v>
      </c>
      <c r="I6551" s="40">
        <v>82999.990000000005</v>
      </c>
      <c r="J6551" s="67">
        <f t="shared" si="306"/>
        <v>0.6682233636363637</v>
      </c>
      <c r="K6551" s="39">
        <f t="shared" si="307"/>
        <v>0.75454536363636371</v>
      </c>
      <c r="L6551" s="2" t="str">
        <f t="shared" si="308"/>
        <v>A</v>
      </c>
      <c r="M6551" s="2" t="s">
        <v>713</v>
      </c>
      <c r="N6551" s="2" t="s">
        <v>418</v>
      </c>
      <c r="O6551" s="2" t="s">
        <v>70</v>
      </c>
    </row>
    <row r="6552" spans="1:15">
      <c r="A6552" s="42">
        <v>40714</v>
      </c>
      <c r="B6552" s="42">
        <v>51672</v>
      </c>
      <c r="C6552" s="130">
        <v>360</v>
      </c>
      <c r="D6552" s="43">
        <v>8.5600000000000009E-2</v>
      </c>
      <c r="E6552" s="43">
        <v>7.9100000000000004E-2</v>
      </c>
      <c r="F6552" s="44">
        <v>130000</v>
      </c>
      <c r="G6552" s="44">
        <v>130000</v>
      </c>
      <c r="H6552" s="44">
        <v>88096.84</v>
      </c>
      <c r="I6552" s="44">
        <v>98099.99</v>
      </c>
      <c r="J6552" s="68">
        <f t="shared" si="306"/>
        <v>0.67766799999999994</v>
      </c>
      <c r="K6552" s="43">
        <f t="shared" si="307"/>
        <v>0.75461530769230778</v>
      </c>
      <c r="L6552" s="41" t="str">
        <f t="shared" si="308"/>
        <v>A</v>
      </c>
      <c r="M6552" s="41" t="s">
        <v>527</v>
      </c>
      <c r="N6552" s="41" t="s">
        <v>419</v>
      </c>
      <c r="O6552" s="41" t="s">
        <v>70</v>
      </c>
    </row>
    <row r="6553" spans="1:15">
      <c r="A6553" s="42">
        <v>40771</v>
      </c>
      <c r="B6553" s="42">
        <v>51729</v>
      </c>
      <c r="C6553" s="130">
        <v>360</v>
      </c>
      <c r="D6553" s="43">
        <v>8.5600000000000009E-2</v>
      </c>
      <c r="E6553" s="43">
        <v>7.9100000000000004E-2</v>
      </c>
      <c r="F6553" s="44">
        <v>106000</v>
      </c>
      <c r="G6553" s="44">
        <v>106000</v>
      </c>
      <c r="H6553" s="44">
        <v>72086.179999999993</v>
      </c>
      <c r="I6553" s="44">
        <v>79999.990000000005</v>
      </c>
      <c r="J6553" s="68">
        <f t="shared" si="306"/>
        <v>0.68005830188679239</v>
      </c>
      <c r="K6553" s="43">
        <f t="shared" si="307"/>
        <v>0.75471688679245286</v>
      </c>
      <c r="L6553" s="41" t="str">
        <f t="shared" si="308"/>
        <v>A</v>
      </c>
      <c r="M6553" s="41" t="s">
        <v>866</v>
      </c>
      <c r="N6553" s="41" t="s">
        <v>424</v>
      </c>
      <c r="O6553" s="41" t="s">
        <v>70</v>
      </c>
    </row>
    <row r="6554" spans="1:15">
      <c r="A6554" s="38">
        <v>40802</v>
      </c>
      <c r="B6554" s="38">
        <v>51760</v>
      </c>
      <c r="C6554" s="131">
        <v>360</v>
      </c>
      <c r="D6554" s="39">
        <v>8.5600000000000009E-2</v>
      </c>
      <c r="E6554" s="39">
        <v>7.9100000000000004E-2</v>
      </c>
      <c r="F6554" s="40">
        <v>106000</v>
      </c>
      <c r="G6554" s="40">
        <v>106000</v>
      </c>
      <c r="H6554" s="40">
        <v>72163.41</v>
      </c>
      <c r="I6554" s="40">
        <v>79999.990000000005</v>
      </c>
      <c r="J6554" s="67">
        <f t="shared" si="306"/>
        <v>0.68078688679245292</v>
      </c>
      <c r="K6554" s="39">
        <f t="shared" si="307"/>
        <v>0.75471688679245286</v>
      </c>
      <c r="L6554" s="2" t="str">
        <f t="shared" si="308"/>
        <v>A</v>
      </c>
      <c r="M6554" s="2" t="s">
        <v>658</v>
      </c>
      <c r="N6554" s="2" t="s">
        <v>423</v>
      </c>
      <c r="O6554" s="2" t="s">
        <v>70</v>
      </c>
    </row>
    <row r="6555" spans="1:15">
      <c r="A6555" s="38">
        <v>40410</v>
      </c>
      <c r="B6555" s="38">
        <v>51368</v>
      </c>
      <c r="C6555" s="131">
        <v>360</v>
      </c>
      <c r="D6555" s="39">
        <v>8.5600000000000009E-2</v>
      </c>
      <c r="E6555" s="39">
        <v>7.9100000000000004E-2</v>
      </c>
      <c r="F6555" s="40">
        <v>129700</v>
      </c>
      <c r="G6555" s="40">
        <v>129700</v>
      </c>
      <c r="H6555" s="40">
        <v>90034.09</v>
      </c>
      <c r="I6555" s="40">
        <v>97900</v>
      </c>
      <c r="J6555" s="67">
        <f t="shared" si="306"/>
        <v>0.69417185813415572</v>
      </c>
      <c r="K6555" s="39">
        <f t="shared" si="307"/>
        <v>0.75481881264456441</v>
      </c>
      <c r="L6555" s="2" t="str">
        <f t="shared" si="308"/>
        <v>A</v>
      </c>
      <c r="M6555" s="2" t="s">
        <v>457</v>
      </c>
      <c r="N6555" s="2" t="s">
        <v>419</v>
      </c>
      <c r="O6555" s="2" t="s">
        <v>70</v>
      </c>
    </row>
    <row r="6556" spans="1:15">
      <c r="A6556" s="38">
        <v>40441</v>
      </c>
      <c r="B6556" s="38">
        <v>51399</v>
      </c>
      <c r="C6556" s="131">
        <v>360</v>
      </c>
      <c r="D6556" s="39">
        <v>8.5600000000000009E-2</v>
      </c>
      <c r="E6556" s="39">
        <v>7.9100000000000004E-2</v>
      </c>
      <c r="F6556" s="40">
        <v>130000</v>
      </c>
      <c r="G6556" s="40">
        <v>130000</v>
      </c>
      <c r="H6556" s="40">
        <v>73085.22</v>
      </c>
      <c r="I6556" s="40">
        <v>98127.15</v>
      </c>
      <c r="J6556" s="67">
        <f t="shared" si="306"/>
        <v>0.56219399999999997</v>
      </c>
      <c r="K6556" s="39">
        <f t="shared" si="307"/>
        <v>0.75482423076923078</v>
      </c>
      <c r="L6556" s="2" t="str">
        <f t="shared" si="308"/>
        <v>AA</v>
      </c>
      <c r="M6556" s="2" t="s">
        <v>922</v>
      </c>
      <c r="N6556" s="2" t="s">
        <v>417</v>
      </c>
      <c r="O6556" s="2" t="s">
        <v>70</v>
      </c>
    </row>
    <row r="6557" spans="1:15">
      <c r="A6557" s="38">
        <v>40206</v>
      </c>
      <c r="B6557" s="38">
        <v>51163</v>
      </c>
      <c r="C6557" s="131">
        <v>360</v>
      </c>
      <c r="D6557" s="39">
        <v>8.5600000000000009E-2</v>
      </c>
      <c r="E6557" s="39">
        <v>7.9100000000000004E-2</v>
      </c>
      <c r="F6557" s="40">
        <v>105000</v>
      </c>
      <c r="G6557" s="40">
        <v>105000</v>
      </c>
      <c r="H6557" s="40">
        <v>69457.8</v>
      </c>
      <c r="I6557" s="40">
        <v>79272.95</v>
      </c>
      <c r="J6557" s="67">
        <f t="shared" si="306"/>
        <v>0.66150285714285717</v>
      </c>
      <c r="K6557" s="39">
        <f t="shared" si="307"/>
        <v>0.75498047619047615</v>
      </c>
      <c r="L6557" s="2" t="str">
        <f t="shared" si="308"/>
        <v>A</v>
      </c>
      <c r="M6557" s="2" t="s">
        <v>567</v>
      </c>
      <c r="N6557" s="2" t="s">
        <v>417</v>
      </c>
      <c r="O6557" s="2" t="s">
        <v>70</v>
      </c>
    </row>
    <row r="6558" spans="1:15">
      <c r="A6558" s="42">
        <v>40667</v>
      </c>
      <c r="B6558" s="42">
        <v>51625</v>
      </c>
      <c r="C6558" s="130">
        <v>360</v>
      </c>
      <c r="D6558" s="43">
        <v>8.5600000000000009E-2</v>
      </c>
      <c r="E6558" s="43">
        <v>7.9100000000000004E-2</v>
      </c>
      <c r="F6558" s="44">
        <v>143000</v>
      </c>
      <c r="G6558" s="44">
        <v>143000</v>
      </c>
      <c r="H6558" s="44">
        <v>96895.41</v>
      </c>
      <c r="I6558" s="44">
        <v>107999.99</v>
      </c>
      <c r="J6558" s="68">
        <f t="shared" si="306"/>
        <v>0.67759027972027974</v>
      </c>
      <c r="K6558" s="43">
        <f t="shared" si="307"/>
        <v>0.75524468531468536</v>
      </c>
      <c r="L6558" s="41" t="str">
        <f t="shared" si="308"/>
        <v>A</v>
      </c>
      <c r="M6558" s="41" t="s">
        <v>449</v>
      </c>
      <c r="N6558" s="41" t="s">
        <v>418</v>
      </c>
      <c r="O6558" s="41" t="s">
        <v>70</v>
      </c>
    </row>
    <row r="6559" spans="1:15">
      <c r="A6559" s="42">
        <v>40534</v>
      </c>
      <c r="B6559" s="42">
        <v>51370</v>
      </c>
      <c r="C6559" s="130">
        <v>356</v>
      </c>
      <c r="D6559" s="43">
        <v>8.5600000000000009E-2</v>
      </c>
      <c r="E6559" s="43">
        <v>7.9100000000000004E-2</v>
      </c>
      <c r="F6559" s="44">
        <v>100000</v>
      </c>
      <c r="G6559" s="44">
        <v>100000</v>
      </c>
      <c r="H6559" s="44">
        <v>67020.14</v>
      </c>
      <c r="I6559" s="44">
        <v>75538.34</v>
      </c>
      <c r="J6559" s="68">
        <f t="shared" si="306"/>
        <v>0.67020139999999995</v>
      </c>
      <c r="K6559" s="43">
        <f t="shared" si="307"/>
        <v>0.75538339999999993</v>
      </c>
      <c r="L6559" s="41" t="str">
        <f t="shared" si="308"/>
        <v>A</v>
      </c>
      <c r="M6559" s="41" t="s">
        <v>1011</v>
      </c>
      <c r="N6559" s="41" t="s">
        <v>436</v>
      </c>
      <c r="O6559" s="41" t="s">
        <v>70</v>
      </c>
    </row>
    <row r="6560" spans="1:15">
      <c r="A6560" s="42">
        <v>40540</v>
      </c>
      <c r="B6560" s="42">
        <v>44193</v>
      </c>
      <c r="C6560" s="130">
        <v>120</v>
      </c>
      <c r="D6560" s="43">
        <v>8.5600000000000009E-2</v>
      </c>
      <c r="E6560" s="43">
        <v>7.9100000000000004E-2</v>
      </c>
      <c r="F6560" s="44">
        <v>120000</v>
      </c>
      <c r="G6560" s="44">
        <v>120000</v>
      </c>
      <c r="H6560" s="44">
        <v>55246.12</v>
      </c>
      <c r="I6560" s="44">
        <v>90649.99</v>
      </c>
      <c r="J6560" s="68">
        <f t="shared" si="306"/>
        <v>0.46038433333333334</v>
      </c>
      <c r="K6560" s="43">
        <f t="shared" si="307"/>
        <v>0.75541658333333339</v>
      </c>
      <c r="L6560" s="41" t="str">
        <f t="shared" si="308"/>
        <v>AA</v>
      </c>
      <c r="M6560" s="41" t="s">
        <v>455</v>
      </c>
      <c r="N6560" s="41" t="s">
        <v>421</v>
      </c>
      <c r="O6560" s="41" t="s">
        <v>70</v>
      </c>
    </row>
    <row r="6561" spans="1:15">
      <c r="A6561" s="42">
        <v>40008</v>
      </c>
      <c r="B6561" s="42">
        <v>50965</v>
      </c>
      <c r="C6561" s="130">
        <v>360</v>
      </c>
      <c r="D6561" s="43">
        <v>8.5600000000000009E-2</v>
      </c>
      <c r="E6561" s="43">
        <v>7.9100000000000004E-2</v>
      </c>
      <c r="F6561" s="44">
        <v>88000</v>
      </c>
      <c r="G6561" s="44">
        <v>88000</v>
      </c>
      <c r="H6561" s="44">
        <v>56172.26</v>
      </c>
      <c r="I6561" s="44">
        <v>66516.36</v>
      </c>
      <c r="J6561" s="68">
        <f t="shared" si="306"/>
        <v>0.63832113636363641</v>
      </c>
      <c r="K6561" s="43">
        <f t="shared" si="307"/>
        <v>0.75586772727272733</v>
      </c>
      <c r="L6561" s="41" t="str">
        <f t="shared" si="308"/>
        <v>AA</v>
      </c>
      <c r="M6561" s="41" t="s">
        <v>957</v>
      </c>
      <c r="N6561" s="41" t="s">
        <v>418</v>
      </c>
      <c r="O6561" s="41" t="s">
        <v>70</v>
      </c>
    </row>
    <row r="6562" spans="1:15">
      <c r="A6562" s="38">
        <v>40403</v>
      </c>
      <c r="B6562" s="38">
        <v>51361</v>
      </c>
      <c r="C6562" s="131">
        <v>360</v>
      </c>
      <c r="D6562" s="39">
        <v>8.5600000000000009E-2</v>
      </c>
      <c r="E6562" s="39">
        <v>8.09E-2</v>
      </c>
      <c r="F6562" s="40">
        <v>92364.11</v>
      </c>
      <c r="G6562" s="40">
        <v>92364.11</v>
      </c>
      <c r="H6562" s="40">
        <v>63579.41</v>
      </c>
      <c r="I6562" s="40">
        <v>69823.789999999994</v>
      </c>
      <c r="J6562" s="67">
        <f t="shared" si="306"/>
        <v>0.68835622407881158</v>
      </c>
      <c r="K6562" s="39">
        <f t="shared" si="307"/>
        <v>0.75596235377572518</v>
      </c>
      <c r="L6562" s="2" t="str">
        <f t="shared" si="308"/>
        <v>A</v>
      </c>
      <c r="M6562" s="2" t="s">
        <v>1140</v>
      </c>
      <c r="N6562" s="2" t="s">
        <v>428</v>
      </c>
      <c r="O6562" s="2" t="s">
        <v>70</v>
      </c>
    </row>
    <row r="6563" spans="1:15">
      <c r="A6563" s="42">
        <v>40028</v>
      </c>
      <c r="B6563" s="42">
        <v>43619</v>
      </c>
      <c r="C6563" s="130">
        <v>118</v>
      </c>
      <c r="D6563" s="43">
        <v>8.5600000000000009E-2</v>
      </c>
      <c r="E6563" s="43">
        <v>7.9100000000000004E-2</v>
      </c>
      <c r="F6563" s="44">
        <v>122999.13</v>
      </c>
      <c r="G6563" s="44">
        <v>122999.13</v>
      </c>
      <c r="H6563" s="44">
        <v>56740.61</v>
      </c>
      <c r="I6563" s="44">
        <v>92999.13</v>
      </c>
      <c r="J6563" s="68">
        <f t="shared" si="306"/>
        <v>0.46130903527529016</v>
      </c>
      <c r="K6563" s="43">
        <f t="shared" si="307"/>
        <v>0.75609583579981421</v>
      </c>
      <c r="L6563" s="41" t="str">
        <f t="shared" si="308"/>
        <v>AA</v>
      </c>
      <c r="M6563" s="41" t="s">
        <v>990</v>
      </c>
      <c r="N6563" s="41" t="s">
        <v>422</v>
      </c>
      <c r="O6563" s="41" t="s">
        <v>70</v>
      </c>
    </row>
    <row r="6564" spans="1:15">
      <c r="A6564" s="42">
        <v>40583</v>
      </c>
      <c r="B6564" s="42">
        <v>51541</v>
      </c>
      <c r="C6564" s="130">
        <v>360</v>
      </c>
      <c r="D6564" s="43">
        <v>8.5600000000000009E-2</v>
      </c>
      <c r="E6564" s="43">
        <v>7.9100000000000004E-2</v>
      </c>
      <c r="F6564" s="44">
        <v>119000</v>
      </c>
      <c r="G6564" s="44">
        <v>119000</v>
      </c>
      <c r="H6564" s="44">
        <v>80110.320000000007</v>
      </c>
      <c r="I6564" s="44">
        <v>89999.99</v>
      </c>
      <c r="J6564" s="68">
        <f t="shared" si="306"/>
        <v>0.67319596638655466</v>
      </c>
      <c r="K6564" s="43">
        <f t="shared" si="307"/>
        <v>0.75630243697478994</v>
      </c>
      <c r="L6564" s="41" t="str">
        <f t="shared" si="308"/>
        <v>A</v>
      </c>
      <c r="M6564" s="41" t="s">
        <v>1066</v>
      </c>
      <c r="N6564" s="41" t="s">
        <v>424</v>
      </c>
      <c r="O6564" s="41" t="s">
        <v>70</v>
      </c>
    </row>
    <row r="6565" spans="1:15">
      <c r="A6565" s="42">
        <v>40592</v>
      </c>
      <c r="B6565" s="42">
        <v>44245</v>
      </c>
      <c r="C6565" s="130">
        <v>120</v>
      </c>
      <c r="D6565" s="43">
        <v>8.5600000000000009E-2</v>
      </c>
      <c r="E6565" s="43">
        <v>7.9100000000000004E-2</v>
      </c>
      <c r="F6565" s="44">
        <v>105000</v>
      </c>
      <c r="G6565" s="44">
        <v>105000</v>
      </c>
      <c r="H6565" s="44">
        <v>53907.87</v>
      </c>
      <c r="I6565" s="44">
        <v>79417</v>
      </c>
      <c r="J6565" s="68">
        <f t="shared" si="306"/>
        <v>0.51340828571428576</v>
      </c>
      <c r="K6565" s="43">
        <f t="shared" si="307"/>
        <v>0.756352380952381</v>
      </c>
      <c r="L6565" s="41" t="str">
        <f t="shared" si="308"/>
        <v>AA</v>
      </c>
      <c r="M6565" s="41" t="s">
        <v>527</v>
      </c>
      <c r="N6565" s="41" t="s">
        <v>419</v>
      </c>
      <c r="O6565" s="41" t="s">
        <v>70</v>
      </c>
    </row>
    <row r="6566" spans="1:15">
      <c r="A6566" s="42">
        <v>40011</v>
      </c>
      <c r="B6566" s="42">
        <v>47316</v>
      </c>
      <c r="C6566" s="130">
        <v>240</v>
      </c>
      <c r="D6566" s="43">
        <v>8.5600000000000009E-2</v>
      </c>
      <c r="E6566" s="43">
        <v>8.09E-2</v>
      </c>
      <c r="F6566" s="44">
        <v>140000</v>
      </c>
      <c r="G6566" s="44">
        <v>140000</v>
      </c>
      <c r="H6566" s="44">
        <v>79109.33</v>
      </c>
      <c r="I6566" s="44">
        <v>105899.99</v>
      </c>
      <c r="J6566" s="68">
        <f t="shared" si="306"/>
        <v>0.56506664285714292</v>
      </c>
      <c r="K6566" s="43">
        <f t="shared" si="307"/>
        <v>0.75642850000000006</v>
      </c>
      <c r="L6566" s="41" t="str">
        <f t="shared" si="308"/>
        <v>AA</v>
      </c>
      <c r="M6566" s="41" t="s">
        <v>903</v>
      </c>
      <c r="N6566" s="41" t="s">
        <v>419</v>
      </c>
      <c r="O6566" s="41" t="s">
        <v>70</v>
      </c>
    </row>
    <row r="6567" spans="1:15">
      <c r="A6567" s="38">
        <v>40234</v>
      </c>
      <c r="B6567" s="38">
        <v>51191</v>
      </c>
      <c r="C6567" s="131">
        <v>360</v>
      </c>
      <c r="D6567" s="39">
        <v>8.5600000000000009E-2</v>
      </c>
      <c r="E6567" s="39">
        <v>7.9100000000000004E-2</v>
      </c>
      <c r="F6567" s="40">
        <v>149000</v>
      </c>
      <c r="G6567" s="40">
        <v>149000</v>
      </c>
      <c r="H6567" s="40">
        <v>76474.820000000007</v>
      </c>
      <c r="I6567" s="40">
        <v>112743.73</v>
      </c>
      <c r="J6567" s="67">
        <f t="shared" si="306"/>
        <v>0.51325382550335574</v>
      </c>
      <c r="K6567" s="39">
        <f t="shared" si="307"/>
        <v>0.75666932885906035</v>
      </c>
      <c r="L6567" s="2" t="str">
        <f t="shared" si="308"/>
        <v>AA</v>
      </c>
      <c r="M6567" s="2" t="s">
        <v>554</v>
      </c>
      <c r="N6567" s="2" t="s">
        <v>417</v>
      </c>
      <c r="O6567" s="2" t="s">
        <v>70</v>
      </c>
    </row>
    <row r="6568" spans="1:15">
      <c r="A6568" s="42">
        <v>40417</v>
      </c>
      <c r="B6568" s="42">
        <v>51375</v>
      </c>
      <c r="C6568" s="130">
        <v>360</v>
      </c>
      <c r="D6568" s="43">
        <v>8.5600000000000009E-2</v>
      </c>
      <c r="E6568" s="43">
        <v>7.9100000000000004E-2</v>
      </c>
      <c r="F6568" s="44">
        <v>138154.56</v>
      </c>
      <c r="G6568" s="44">
        <v>138154.56</v>
      </c>
      <c r="H6568" s="44">
        <v>94159.09</v>
      </c>
      <c r="I6568" s="44">
        <v>104654.56</v>
      </c>
      <c r="J6568" s="68">
        <f t="shared" si="306"/>
        <v>0.6815489115958242</v>
      </c>
      <c r="K6568" s="43">
        <f t="shared" si="307"/>
        <v>0.75751795670009014</v>
      </c>
      <c r="L6568" s="41" t="str">
        <f t="shared" si="308"/>
        <v>A</v>
      </c>
      <c r="M6568" s="41" t="s">
        <v>395</v>
      </c>
      <c r="N6568" s="41" t="s">
        <v>424</v>
      </c>
      <c r="O6568" s="41" t="s">
        <v>70</v>
      </c>
    </row>
    <row r="6569" spans="1:15">
      <c r="A6569" s="38">
        <v>40508</v>
      </c>
      <c r="B6569" s="38">
        <v>50977</v>
      </c>
      <c r="C6569" s="131">
        <v>344</v>
      </c>
      <c r="D6569" s="39">
        <v>8.5600000000000009E-2</v>
      </c>
      <c r="E6569" s="39">
        <v>7.9100000000000004E-2</v>
      </c>
      <c r="F6569" s="40">
        <v>132000</v>
      </c>
      <c r="G6569" s="40">
        <v>132000</v>
      </c>
      <c r="H6569" s="40">
        <v>87696.79</v>
      </c>
      <c r="I6569" s="40">
        <v>99999.99</v>
      </c>
      <c r="J6569" s="67">
        <f t="shared" si="306"/>
        <v>0.66436962121212118</v>
      </c>
      <c r="K6569" s="39">
        <f t="shared" si="307"/>
        <v>0.75757568181818191</v>
      </c>
      <c r="L6569" s="2" t="str">
        <f t="shared" si="308"/>
        <v>A</v>
      </c>
      <c r="M6569" s="2" t="s">
        <v>632</v>
      </c>
      <c r="N6569" s="2" t="s">
        <v>424</v>
      </c>
      <c r="O6569" s="2" t="s">
        <v>70</v>
      </c>
    </row>
    <row r="6570" spans="1:15">
      <c r="A6570" s="38">
        <v>40298</v>
      </c>
      <c r="B6570" s="38">
        <v>51256</v>
      </c>
      <c r="C6570" s="131">
        <v>360</v>
      </c>
      <c r="D6570" s="39">
        <v>8.5600000000000009E-2</v>
      </c>
      <c r="E6570" s="39">
        <v>7.9100000000000004E-2</v>
      </c>
      <c r="F6570" s="40">
        <v>132000</v>
      </c>
      <c r="G6570" s="40">
        <v>132000</v>
      </c>
      <c r="H6570" s="40">
        <v>86708.479999999996</v>
      </c>
      <c r="I6570" s="40">
        <v>99999.99</v>
      </c>
      <c r="J6570" s="67">
        <f t="shared" si="306"/>
        <v>0.65688242424242416</v>
      </c>
      <c r="K6570" s="39">
        <f t="shared" si="307"/>
        <v>0.75757568181818191</v>
      </c>
      <c r="L6570" s="2" t="str">
        <f t="shared" si="308"/>
        <v>A</v>
      </c>
      <c r="M6570" s="2" t="s">
        <v>503</v>
      </c>
      <c r="N6570" s="2" t="s">
        <v>416</v>
      </c>
      <c r="O6570" s="2" t="s">
        <v>70</v>
      </c>
    </row>
    <row r="6571" spans="1:15">
      <c r="A6571" s="38">
        <v>40626</v>
      </c>
      <c r="B6571" s="38">
        <v>51584</v>
      </c>
      <c r="C6571" s="131">
        <v>360</v>
      </c>
      <c r="D6571" s="39">
        <v>8.5600000000000009E-2</v>
      </c>
      <c r="E6571" s="39">
        <v>8.09E-2</v>
      </c>
      <c r="F6571" s="40">
        <v>124000</v>
      </c>
      <c r="G6571" s="40">
        <v>124000</v>
      </c>
      <c r="H6571" s="40">
        <v>83816.81</v>
      </c>
      <c r="I6571" s="40">
        <v>93999.99</v>
      </c>
      <c r="J6571" s="67">
        <f t="shared" si="306"/>
        <v>0.67594201612903226</v>
      </c>
      <c r="K6571" s="39">
        <f t="shared" si="307"/>
        <v>0.75806443548387104</v>
      </c>
      <c r="L6571" s="2" t="str">
        <f t="shared" si="308"/>
        <v>A</v>
      </c>
      <c r="M6571" s="2" t="s">
        <v>589</v>
      </c>
      <c r="N6571" s="2" t="s">
        <v>438</v>
      </c>
      <c r="O6571" s="2" t="s">
        <v>70</v>
      </c>
    </row>
    <row r="6572" spans="1:15">
      <c r="A6572" s="42">
        <v>40549</v>
      </c>
      <c r="B6572" s="42">
        <v>44687</v>
      </c>
      <c r="C6572" s="130">
        <v>136</v>
      </c>
      <c r="D6572" s="43">
        <v>8.5600000000000009E-2</v>
      </c>
      <c r="E6572" s="43">
        <v>7.9100000000000004E-2</v>
      </c>
      <c r="F6572" s="44">
        <v>150000</v>
      </c>
      <c r="G6572" s="44">
        <v>150000</v>
      </c>
      <c r="H6572" s="44">
        <v>70868.460000000006</v>
      </c>
      <c r="I6572" s="44">
        <v>113728.71</v>
      </c>
      <c r="J6572" s="68">
        <f t="shared" si="306"/>
        <v>0.47245640000000005</v>
      </c>
      <c r="K6572" s="43">
        <f t="shared" si="307"/>
        <v>0.75819140000000007</v>
      </c>
      <c r="L6572" s="41" t="str">
        <f t="shared" si="308"/>
        <v>AA</v>
      </c>
      <c r="M6572" s="41" t="s">
        <v>568</v>
      </c>
      <c r="N6572" s="41" t="s">
        <v>417</v>
      </c>
      <c r="O6572" s="41" t="s">
        <v>70</v>
      </c>
    </row>
    <row r="6573" spans="1:15">
      <c r="A6573" s="42">
        <v>40752</v>
      </c>
      <c r="B6573" s="42">
        <v>51710</v>
      </c>
      <c r="C6573" s="130">
        <v>360</v>
      </c>
      <c r="D6573" s="43">
        <v>8.5600000000000009E-2</v>
      </c>
      <c r="E6573" s="43">
        <v>7.9100000000000004E-2</v>
      </c>
      <c r="F6573" s="44">
        <v>90000</v>
      </c>
      <c r="G6573" s="44">
        <v>90000</v>
      </c>
      <c r="H6573" s="44">
        <v>60108.05</v>
      </c>
      <c r="I6573" s="44">
        <v>68250</v>
      </c>
      <c r="J6573" s="68">
        <f t="shared" si="306"/>
        <v>0.66786722222222228</v>
      </c>
      <c r="K6573" s="43">
        <f t="shared" si="307"/>
        <v>0.7583333333333333</v>
      </c>
      <c r="L6573" s="41" t="str">
        <f t="shared" si="308"/>
        <v>A</v>
      </c>
      <c r="M6573" s="41" t="s">
        <v>1124</v>
      </c>
      <c r="N6573" s="41" t="s">
        <v>417</v>
      </c>
      <c r="O6573" s="41" t="s">
        <v>70</v>
      </c>
    </row>
    <row r="6574" spans="1:15">
      <c r="A6574" s="42">
        <v>40394</v>
      </c>
      <c r="B6574" s="42">
        <v>51352</v>
      </c>
      <c r="C6574" s="130">
        <v>360</v>
      </c>
      <c r="D6574" s="43">
        <v>8.5600000000000009E-2</v>
      </c>
      <c r="E6574" s="43">
        <v>7.9100000000000004E-2</v>
      </c>
      <c r="F6574" s="44">
        <v>95000</v>
      </c>
      <c r="G6574" s="44">
        <v>95000</v>
      </c>
      <c r="H6574" s="44">
        <v>63221.93</v>
      </c>
      <c r="I6574" s="44">
        <v>72049.13</v>
      </c>
      <c r="J6574" s="68">
        <f t="shared" si="306"/>
        <v>0.66549400000000003</v>
      </c>
      <c r="K6574" s="43">
        <f t="shared" si="307"/>
        <v>0.75841189473684212</v>
      </c>
      <c r="L6574" s="41" t="str">
        <f t="shared" si="308"/>
        <v>A</v>
      </c>
      <c r="M6574" s="41" t="s">
        <v>1174</v>
      </c>
      <c r="N6574" s="41" t="s">
        <v>427</v>
      </c>
      <c r="O6574" s="41" t="s">
        <v>70</v>
      </c>
    </row>
    <row r="6575" spans="1:15">
      <c r="A6575" s="42">
        <v>40156</v>
      </c>
      <c r="B6575" s="42">
        <v>47461</v>
      </c>
      <c r="C6575" s="130">
        <v>240</v>
      </c>
      <c r="D6575" s="43">
        <v>8.5600000000000009E-2</v>
      </c>
      <c r="E6575" s="43">
        <v>8.09E-2</v>
      </c>
      <c r="F6575" s="44">
        <v>145000</v>
      </c>
      <c r="G6575" s="44">
        <v>145000</v>
      </c>
      <c r="H6575" s="44">
        <v>84349.48</v>
      </c>
      <c r="I6575" s="44">
        <v>109999.99</v>
      </c>
      <c r="J6575" s="68">
        <f t="shared" si="306"/>
        <v>0.58172055172413795</v>
      </c>
      <c r="K6575" s="43">
        <f t="shared" si="307"/>
        <v>0.75862062068965519</v>
      </c>
      <c r="L6575" s="41" t="str">
        <f t="shared" si="308"/>
        <v>AA</v>
      </c>
      <c r="M6575" s="41" t="s">
        <v>467</v>
      </c>
      <c r="N6575" s="41" t="s">
        <v>425</v>
      </c>
      <c r="O6575" s="41" t="s">
        <v>70</v>
      </c>
    </row>
    <row r="6576" spans="1:15">
      <c r="A6576" s="38">
        <v>40375</v>
      </c>
      <c r="B6576" s="38">
        <v>51333</v>
      </c>
      <c r="C6576" s="131">
        <v>360</v>
      </c>
      <c r="D6576" s="39">
        <v>8.5600000000000009E-2</v>
      </c>
      <c r="E6576" s="39">
        <v>7.9100000000000004E-2</v>
      </c>
      <c r="F6576" s="40">
        <v>145000</v>
      </c>
      <c r="G6576" s="40">
        <v>145000</v>
      </c>
      <c r="H6576" s="40">
        <v>50829.57</v>
      </c>
      <c r="I6576" s="40">
        <v>110000</v>
      </c>
      <c r="J6576" s="67">
        <f t="shared" si="306"/>
        <v>0.35054875862068963</v>
      </c>
      <c r="K6576" s="39">
        <f t="shared" si="307"/>
        <v>0.75862068965517238</v>
      </c>
      <c r="L6576" s="2" t="str">
        <f t="shared" si="308"/>
        <v>AA</v>
      </c>
      <c r="M6576" s="2" t="s">
        <v>1331</v>
      </c>
      <c r="N6576" s="2" t="s">
        <v>424</v>
      </c>
      <c r="O6576" s="2" t="s">
        <v>70</v>
      </c>
    </row>
    <row r="6577" spans="1:15">
      <c r="A6577" s="38">
        <v>40046</v>
      </c>
      <c r="B6577" s="38">
        <v>45525</v>
      </c>
      <c r="C6577" s="131">
        <v>180</v>
      </c>
      <c r="D6577" s="39">
        <v>8.5600000000000009E-2</v>
      </c>
      <c r="E6577" s="39">
        <v>7.9100000000000004E-2</v>
      </c>
      <c r="F6577" s="40">
        <v>63000</v>
      </c>
      <c r="G6577" s="40">
        <v>63000</v>
      </c>
      <c r="H6577" s="40">
        <v>40030.379999999997</v>
      </c>
      <c r="I6577" s="40">
        <v>47800</v>
      </c>
      <c r="J6577" s="67">
        <f t="shared" si="306"/>
        <v>0.63540285714285705</v>
      </c>
      <c r="K6577" s="39">
        <f t="shared" si="307"/>
        <v>0.7587301587301587</v>
      </c>
      <c r="L6577" s="2" t="str">
        <f t="shared" si="308"/>
        <v>AA</v>
      </c>
      <c r="M6577" s="2" t="s">
        <v>690</v>
      </c>
      <c r="N6577" s="2" t="s">
        <v>417</v>
      </c>
      <c r="O6577" s="2" t="s">
        <v>70</v>
      </c>
    </row>
    <row r="6578" spans="1:15">
      <c r="A6578" s="42">
        <v>40133</v>
      </c>
      <c r="B6578" s="42">
        <v>51090</v>
      </c>
      <c r="C6578" s="130">
        <v>360</v>
      </c>
      <c r="D6578" s="43">
        <v>8.5600000000000009E-2</v>
      </c>
      <c r="E6578" s="43">
        <v>7.9100000000000004E-2</v>
      </c>
      <c r="F6578" s="44">
        <v>136000</v>
      </c>
      <c r="G6578" s="44">
        <v>136000</v>
      </c>
      <c r="H6578" s="44">
        <v>88170.559999999998</v>
      </c>
      <c r="I6578" s="44">
        <v>103199.99</v>
      </c>
      <c r="J6578" s="68">
        <f t="shared" si="306"/>
        <v>0.64831294117647054</v>
      </c>
      <c r="K6578" s="43">
        <f t="shared" si="307"/>
        <v>0.758823455882353</v>
      </c>
      <c r="L6578" s="41" t="str">
        <f t="shared" si="308"/>
        <v>AA</v>
      </c>
      <c r="M6578" s="41" t="s">
        <v>746</v>
      </c>
      <c r="N6578" s="41" t="s">
        <v>417</v>
      </c>
      <c r="O6578" s="41" t="s">
        <v>70</v>
      </c>
    </row>
    <row r="6579" spans="1:15">
      <c r="A6579" s="38">
        <v>40065</v>
      </c>
      <c r="B6579" s="38">
        <v>51022</v>
      </c>
      <c r="C6579" s="131">
        <v>360</v>
      </c>
      <c r="D6579" s="39">
        <v>8.5600000000000009E-2</v>
      </c>
      <c r="E6579" s="39">
        <v>7.9100000000000004E-2</v>
      </c>
      <c r="F6579" s="40">
        <v>112000</v>
      </c>
      <c r="G6579" s="40">
        <v>112000</v>
      </c>
      <c r="H6579" s="40">
        <v>62544.3</v>
      </c>
      <c r="I6579" s="40">
        <v>85000</v>
      </c>
      <c r="J6579" s="67">
        <f t="shared" si="306"/>
        <v>0.55843125000000005</v>
      </c>
      <c r="K6579" s="39">
        <f t="shared" si="307"/>
        <v>0.7589285714285714</v>
      </c>
      <c r="L6579" s="2" t="str">
        <f t="shared" si="308"/>
        <v>AA</v>
      </c>
      <c r="M6579" s="2" t="s">
        <v>1007</v>
      </c>
      <c r="N6579" s="2" t="s">
        <v>422</v>
      </c>
      <c r="O6579" s="2" t="s">
        <v>70</v>
      </c>
    </row>
    <row r="6580" spans="1:15">
      <c r="A6580" s="42">
        <v>40352</v>
      </c>
      <c r="B6580" s="42">
        <v>49483</v>
      </c>
      <c r="C6580" s="130">
        <v>300</v>
      </c>
      <c r="D6580" s="43">
        <v>8.5600000000000009E-2</v>
      </c>
      <c r="E6580" s="43">
        <v>8.5600000000000009E-2</v>
      </c>
      <c r="F6580" s="44">
        <v>89680</v>
      </c>
      <c r="G6580" s="44">
        <v>89680</v>
      </c>
      <c r="H6580" s="44">
        <v>38158.730000000003</v>
      </c>
      <c r="I6580" s="44">
        <v>68076</v>
      </c>
      <c r="J6580" s="68">
        <f t="shared" si="306"/>
        <v>0.42549877341659237</v>
      </c>
      <c r="K6580" s="43">
        <f t="shared" si="307"/>
        <v>0.7590990187332739</v>
      </c>
      <c r="L6580" s="41" t="str">
        <f t="shared" si="308"/>
        <v>AA</v>
      </c>
      <c r="M6580" s="41" t="s">
        <v>753</v>
      </c>
      <c r="N6580" s="41" t="s">
        <v>431</v>
      </c>
      <c r="O6580" s="41" t="s">
        <v>70</v>
      </c>
    </row>
    <row r="6581" spans="1:15">
      <c r="A6581" s="42">
        <v>40352</v>
      </c>
      <c r="B6581" s="42">
        <v>47930</v>
      </c>
      <c r="C6581" s="130">
        <v>249</v>
      </c>
      <c r="D6581" s="43">
        <v>8.5600000000000009E-2</v>
      </c>
      <c r="E6581" s="43">
        <v>7.9100000000000004E-2</v>
      </c>
      <c r="F6581" s="44">
        <v>85000</v>
      </c>
      <c r="G6581" s="44">
        <v>85000</v>
      </c>
      <c r="H6581" s="44">
        <v>52057.42</v>
      </c>
      <c r="I6581" s="44">
        <v>64530.15</v>
      </c>
      <c r="J6581" s="68">
        <f t="shared" si="306"/>
        <v>0.61244023529411762</v>
      </c>
      <c r="K6581" s="43">
        <f t="shared" si="307"/>
        <v>0.75917823529411765</v>
      </c>
      <c r="L6581" s="41" t="str">
        <f t="shared" si="308"/>
        <v>AA</v>
      </c>
      <c r="M6581" s="41" t="s">
        <v>500</v>
      </c>
      <c r="N6581" s="41" t="s">
        <v>419</v>
      </c>
      <c r="O6581" s="41" t="s">
        <v>70</v>
      </c>
    </row>
    <row r="6582" spans="1:15">
      <c r="A6582" s="38">
        <v>40170</v>
      </c>
      <c r="B6582" s="38">
        <v>47475</v>
      </c>
      <c r="C6582" s="131">
        <v>240</v>
      </c>
      <c r="D6582" s="39">
        <v>8.5600000000000009E-2</v>
      </c>
      <c r="E6582" s="39">
        <v>7.9100000000000004E-2</v>
      </c>
      <c r="F6582" s="40">
        <v>141200</v>
      </c>
      <c r="G6582" s="40">
        <v>141200</v>
      </c>
      <c r="H6582" s="40">
        <v>93626.27</v>
      </c>
      <c r="I6582" s="40">
        <v>107209.94</v>
      </c>
      <c r="J6582" s="67">
        <f t="shared" si="306"/>
        <v>0.66307556657223798</v>
      </c>
      <c r="K6582" s="39">
        <f t="shared" si="307"/>
        <v>0.75927719546742212</v>
      </c>
      <c r="L6582" s="2" t="str">
        <f t="shared" si="308"/>
        <v>A</v>
      </c>
      <c r="M6582" s="2" t="s">
        <v>538</v>
      </c>
      <c r="N6582" s="2" t="s">
        <v>417</v>
      </c>
      <c r="O6582" s="2" t="s">
        <v>70</v>
      </c>
    </row>
    <row r="6583" spans="1:15">
      <c r="A6583" s="42">
        <v>40304</v>
      </c>
      <c r="B6583" s="42">
        <v>49558</v>
      </c>
      <c r="C6583" s="130">
        <v>304</v>
      </c>
      <c r="D6583" s="43">
        <v>8.5600000000000009E-2</v>
      </c>
      <c r="E6583" s="43">
        <v>8.5600000000000009E-2</v>
      </c>
      <c r="F6583" s="44">
        <v>148000</v>
      </c>
      <c r="G6583" s="44">
        <v>148000</v>
      </c>
      <c r="H6583" s="44">
        <v>94544.85</v>
      </c>
      <c r="I6583" s="44">
        <v>112399.99</v>
      </c>
      <c r="J6583" s="68">
        <f t="shared" si="306"/>
        <v>0.63881655405405413</v>
      </c>
      <c r="K6583" s="43">
        <f t="shared" si="307"/>
        <v>0.75945939189189193</v>
      </c>
      <c r="L6583" s="41" t="str">
        <f t="shared" si="308"/>
        <v>AA</v>
      </c>
      <c r="M6583" s="41" t="s">
        <v>489</v>
      </c>
      <c r="N6583" s="41" t="s">
        <v>415</v>
      </c>
      <c r="O6583" s="41" t="s">
        <v>70</v>
      </c>
    </row>
    <row r="6584" spans="1:15">
      <c r="A6584" s="38">
        <v>40494</v>
      </c>
      <c r="B6584" s="38">
        <v>44573</v>
      </c>
      <c r="C6584" s="131">
        <v>134</v>
      </c>
      <c r="D6584" s="39">
        <v>8.5600000000000009E-2</v>
      </c>
      <c r="E6584" s="39">
        <v>7.9100000000000004E-2</v>
      </c>
      <c r="F6584" s="40">
        <v>127000</v>
      </c>
      <c r="G6584" s="40">
        <v>127000</v>
      </c>
      <c r="H6584" s="40">
        <v>56244.03</v>
      </c>
      <c r="I6584" s="40">
        <v>96459.65</v>
      </c>
      <c r="J6584" s="67">
        <f t="shared" si="306"/>
        <v>0.44286637795275591</v>
      </c>
      <c r="K6584" s="39">
        <f t="shared" si="307"/>
        <v>0.75952480314960624</v>
      </c>
      <c r="L6584" s="2" t="str">
        <f t="shared" si="308"/>
        <v>AA</v>
      </c>
      <c r="M6584" s="2" t="s">
        <v>703</v>
      </c>
      <c r="N6584" s="2" t="s">
        <v>437</v>
      </c>
      <c r="O6584" s="2" t="s">
        <v>70</v>
      </c>
    </row>
    <row r="6585" spans="1:15">
      <c r="A6585" s="42">
        <v>40114</v>
      </c>
      <c r="B6585" s="42">
        <v>42641</v>
      </c>
      <c r="C6585" s="130">
        <v>83</v>
      </c>
      <c r="D6585" s="43">
        <v>8.5600000000000009E-2</v>
      </c>
      <c r="E6585" s="43">
        <v>7.9100000000000004E-2</v>
      </c>
      <c r="F6585" s="44">
        <v>100000</v>
      </c>
      <c r="G6585" s="44">
        <v>100000</v>
      </c>
      <c r="H6585" s="44">
        <v>31392</v>
      </c>
      <c r="I6585" s="44">
        <v>75953.240000000005</v>
      </c>
      <c r="J6585" s="68">
        <f t="shared" si="306"/>
        <v>0.31391999999999998</v>
      </c>
      <c r="K6585" s="43">
        <f t="shared" si="307"/>
        <v>0.75953240000000011</v>
      </c>
      <c r="L6585" s="41" t="str">
        <f t="shared" si="308"/>
        <v>AA</v>
      </c>
      <c r="M6585" s="41" t="s">
        <v>584</v>
      </c>
      <c r="N6585" s="41" t="s">
        <v>417</v>
      </c>
      <c r="O6585" s="41" t="s">
        <v>70</v>
      </c>
    </row>
    <row r="6586" spans="1:15">
      <c r="A6586" s="38">
        <v>40219</v>
      </c>
      <c r="B6586" s="38">
        <v>42561</v>
      </c>
      <c r="C6586" s="131">
        <v>77</v>
      </c>
      <c r="D6586" s="39">
        <v>8.5600000000000009E-2</v>
      </c>
      <c r="E6586" s="39">
        <v>7.9100000000000004E-2</v>
      </c>
      <c r="F6586" s="40">
        <v>130000</v>
      </c>
      <c r="G6586" s="40">
        <v>130000</v>
      </c>
      <c r="H6586" s="40">
        <v>42696.58</v>
      </c>
      <c r="I6586" s="40">
        <v>98746.06</v>
      </c>
      <c r="J6586" s="67">
        <f t="shared" si="306"/>
        <v>0.32843523076923076</v>
      </c>
      <c r="K6586" s="39">
        <f t="shared" si="307"/>
        <v>0.75958507692307686</v>
      </c>
      <c r="L6586" s="2" t="str">
        <f t="shared" si="308"/>
        <v>AA</v>
      </c>
      <c r="M6586" s="2" t="s">
        <v>454</v>
      </c>
      <c r="N6586" s="2" t="s">
        <v>416</v>
      </c>
      <c r="O6586" s="2" t="s">
        <v>70</v>
      </c>
    </row>
    <row r="6587" spans="1:15">
      <c r="A6587" s="42">
        <v>39983</v>
      </c>
      <c r="B6587" s="42">
        <v>50940</v>
      </c>
      <c r="C6587" s="130">
        <v>360</v>
      </c>
      <c r="D6587" s="43">
        <v>8.5600000000000009E-2</v>
      </c>
      <c r="E6587" s="43">
        <v>7.9100000000000004E-2</v>
      </c>
      <c r="F6587" s="44">
        <v>129000</v>
      </c>
      <c r="G6587" s="44">
        <v>129000</v>
      </c>
      <c r="H6587" s="44">
        <v>83816.960000000006</v>
      </c>
      <c r="I6587" s="44">
        <v>98000</v>
      </c>
      <c r="J6587" s="68">
        <f t="shared" si="306"/>
        <v>0.6497438759689923</v>
      </c>
      <c r="K6587" s="43">
        <f t="shared" si="307"/>
        <v>0.75968992248062017</v>
      </c>
      <c r="L6587" s="41" t="str">
        <f t="shared" si="308"/>
        <v>AA</v>
      </c>
      <c r="M6587" s="41" t="s">
        <v>483</v>
      </c>
      <c r="N6587" s="41" t="s">
        <v>424</v>
      </c>
      <c r="O6587" s="41" t="s">
        <v>70</v>
      </c>
    </row>
    <row r="6588" spans="1:15">
      <c r="A6588" s="38">
        <v>40903</v>
      </c>
      <c r="B6588" s="38">
        <v>51861</v>
      </c>
      <c r="C6588" s="131">
        <v>360</v>
      </c>
      <c r="D6588" s="39">
        <v>8.5600000000000009E-2</v>
      </c>
      <c r="E6588" s="39">
        <v>7.9100000000000004E-2</v>
      </c>
      <c r="F6588" s="40">
        <v>124960.64</v>
      </c>
      <c r="G6588" s="40">
        <v>124960.64</v>
      </c>
      <c r="H6588" s="40">
        <v>87827.95</v>
      </c>
      <c r="I6588" s="40">
        <v>94960.639999999999</v>
      </c>
      <c r="J6588" s="67">
        <f t="shared" si="306"/>
        <v>0.70284491180582942</v>
      </c>
      <c r="K6588" s="39">
        <f t="shared" si="307"/>
        <v>0.75992440499664538</v>
      </c>
      <c r="L6588" s="2" t="str">
        <f t="shared" si="308"/>
        <v>A</v>
      </c>
      <c r="M6588" s="2" t="s">
        <v>826</v>
      </c>
      <c r="N6588" s="2" t="s">
        <v>416</v>
      </c>
      <c r="O6588" s="2" t="s">
        <v>70</v>
      </c>
    </row>
    <row r="6589" spans="1:15">
      <c r="A6589" s="42">
        <v>40095</v>
      </c>
      <c r="B6589" s="42">
        <v>42560</v>
      </c>
      <c r="C6589" s="130">
        <v>81</v>
      </c>
      <c r="D6589" s="43">
        <v>8.5600000000000009E-2</v>
      </c>
      <c r="E6589" s="43">
        <v>7.9100000000000004E-2</v>
      </c>
      <c r="F6589" s="44">
        <v>100000</v>
      </c>
      <c r="G6589" s="44">
        <v>100000</v>
      </c>
      <c r="H6589" s="44">
        <v>30499.68</v>
      </c>
      <c r="I6589" s="44">
        <v>75999.990000000005</v>
      </c>
      <c r="J6589" s="68">
        <f t="shared" si="306"/>
        <v>0.30499680000000001</v>
      </c>
      <c r="K6589" s="43">
        <f t="shared" si="307"/>
        <v>0.75999990000000006</v>
      </c>
      <c r="L6589" s="41" t="str">
        <f t="shared" si="308"/>
        <v>AA</v>
      </c>
      <c r="M6589" s="41" t="s">
        <v>496</v>
      </c>
      <c r="N6589" s="41" t="s">
        <v>417</v>
      </c>
      <c r="O6589" s="41" t="s">
        <v>70</v>
      </c>
    </row>
    <row r="6590" spans="1:15">
      <c r="A6590" s="42">
        <v>40549</v>
      </c>
      <c r="B6590" s="42">
        <v>51507</v>
      </c>
      <c r="C6590" s="130">
        <v>360</v>
      </c>
      <c r="D6590" s="43">
        <v>8.5600000000000009E-2</v>
      </c>
      <c r="E6590" s="43">
        <v>8.09E-2</v>
      </c>
      <c r="F6590" s="44">
        <v>100000</v>
      </c>
      <c r="G6590" s="44">
        <v>100000</v>
      </c>
      <c r="H6590" s="44">
        <v>67524.55</v>
      </c>
      <c r="I6590" s="44">
        <v>75999.990000000005</v>
      </c>
      <c r="J6590" s="68">
        <f t="shared" si="306"/>
        <v>0.67524550000000005</v>
      </c>
      <c r="K6590" s="43">
        <f t="shared" si="307"/>
        <v>0.75999990000000006</v>
      </c>
      <c r="L6590" s="41" t="str">
        <f t="shared" si="308"/>
        <v>A</v>
      </c>
      <c r="M6590" s="41" t="s">
        <v>786</v>
      </c>
      <c r="N6590" s="41" t="s">
        <v>416</v>
      </c>
      <c r="O6590" s="41" t="s">
        <v>70</v>
      </c>
    </row>
    <row r="6591" spans="1:15">
      <c r="A6591" s="42">
        <v>40774</v>
      </c>
      <c r="B6591" s="42">
        <v>48079</v>
      </c>
      <c r="C6591" s="130">
        <v>240</v>
      </c>
      <c r="D6591" s="43">
        <v>8.5600000000000009E-2</v>
      </c>
      <c r="E6591" s="43">
        <v>7.9100000000000004E-2</v>
      </c>
      <c r="F6591" s="44">
        <v>125000</v>
      </c>
      <c r="G6591" s="44">
        <v>125000</v>
      </c>
      <c r="H6591" s="44">
        <v>79867.679999999993</v>
      </c>
      <c r="I6591" s="44">
        <v>94999.99</v>
      </c>
      <c r="J6591" s="68">
        <f t="shared" si="306"/>
        <v>0.63894143999999997</v>
      </c>
      <c r="K6591" s="43">
        <f t="shared" si="307"/>
        <v>0.75999992000000005</v>
      </c>
      <c r="L6591" s="41" t="str">
        <f t="shared" si="308"/>
        <v>AA</v>
      </c>
      <c r="M6591" s="41" t="s">
        <v>462</v>
      </c>
      <c r="N6591" s="41" t="s">
        <v>419</v>
      </c>
      <c r="O6591" s="41" t="s">
        <v>70</v>
      </c>
    </row>
    <row r="6592" spans="1:15">
      <c r="A6592" s="42">
        <v>40246</v>
      </c>
      <c r="B6592" s="42">
        <v>47551</v>
      </c>
      <c r="C6592" s="130">
        <v>240</v>
      </c>
      <c r="D6592" s="43">
        <v>8.5600000000000009E-2</v>
      </c>
      <c r="E6592" s="43">
        <v>7.9100000000000004E-2</v>
      </c>
      <c r="F6592" s="44">
        <v>125000</v>
      </c>
      <c r="G6592" s="44">
        <v>125000</v>
      </c>
      <c r="H6592" s="44">
        <v>74179.13</v>
      </c>
      <c r="I6592" s="44">
        <v>94999.99</v>
      </c>
      <c r="J6592" s="68">
        <f t="shared" si="306"/>
        <v>0.59343304000000008</v>
      </c>
      <c r="K6592" s="43">
        <f t="shared" si="307"/>
        <v>0.75999992000000005</v>
      </c>
      <c r="L6592" s="41" t="str">
        <f t="shared" si="308"/>
        <v>AA</v>
      </c>
      <c r="M6592" s="41" t="s">
        <v>602</v>
      </c>
      <c r="N6592" s="41" t="s">
        <v>421</v>
      </c>
      <c r="O6592" s="41" t="s">
        <v>70</v>
      </c>
    </row>
    <row r="6593" spans="1:15">
      <c r="A6593" s="42">
        <v>40689</v>
      </c>
      <c r="B6593" s="42">
        <v>51647</v>
      </c>
      <c r="C6593" s="130">
        <v>360</v>
      </c>
      <c r="D6593" s="43">
        <v>8.5600000000000009E-2</v>
      </c>
      <c r="E6593" s="43">
        <v>7.9100000000000004E-2</v>
      </c>
      <c r="F6593" s="44">
        <v>150000</v>
      </c>
      <c r="G6593" s="44">
        <v>150000</v>
      </c>
      <c r="H6593" s="44">
        <v>102353.62</v>
      </c>
      <c r="I6593" s="44">
        <v>113999.99</v>
      </c>
      <c r="J6593" s="68">
        <f t="shared" si="306"/>
        <v>0.68235746666666663</v>
      </c>
      <c r="K6593" s="43">
        <f t="shared" si="307"/>
        <v>0.75999993333333338</v>
      </c>
      <c r="L6593" s="41" t="str">
        <f t="shared" si="308"/>
        <v>A</v>
      </c>
      <c r="M6593" s="41" t="s">
        <v>477</v>
      </c>
      <c r="N6593" s="41" t="s">
        <v>422</v>
      </c>
      <c r="O6593" s="41" t="s">
        <v>70</v>
      </c>
    </row>
    <row r="6594" spans="1:15">
      <c r="A6594" s="38">
        <v>40049</v>
      </c>
      <c r="B6594" s="38">
        <v>50702</v>
      </c>
      <c r="C6594" s="131">
        <v>350</v>
      </c>
      <c r="D6594" s="39">
        <v>8.5600000000000009E-2</v>
      </c>
      <c r="E6594" s="39">
        <v>7.9100000000000004E-2</v>
      </c>
      <c r="F6594" s="40">
        <v>125000</v>
      </c>
      <c r="G6594" s="40">
        <v>125000</v>
      </c>
      <c r="H6594" s="40">
        <v>81662.759999999995</v>
      </c>
      <c r="I6594" s="40">
        <v>95000</v>
      </c>
      <c r="J6594" s="67">
        <f t="shared" si="306"/>
        <v>0.65330208000000001</v>
      </c>
      <c r="K6594" s="39">
        <f t="shared" si="307"/>
        <v>0.76</v>
      </c>
      <c r="L6594" s="2" t="str">
        <f t="shared" si="308"/>
        <v>A</v>
      </c>
      <c r="M6594" s="2" t="s">
        <v>572</v>
      </c>
      <c r="N6594" s="2" t="s">
        <v>417</v>
      </c>
      <c r="O6594" s="2" t="s">
        <v>70</v>
      </c>
    </row>
    <row r="6595" spans="1:15">
      <c r="A6595" s="38">
        <v>40312</v>
      </c>
      <c r="B6595" s="38">
        <v>48836</v>
      </c>
      <c r="C6595" s="131">
        <v>280</v>
      </c>
      <c r="D6595" s="39">
        <v>8.5600000000000009E-2</v>
      </c>
      <c r="E6595" s="39">
        <v>7.9100000000000004E-2</v>
      </c>
      <c r="F6595" s="40">
        <v>111825</v>
      </c>
      <c r="G6595" s="40">
        <v>111825</v>
      </c>
      <c r="H6595" s="40">
        <v>77745.36</v>
      </c>
      <c r="I6595" s="40">
        <v>85000</v>
      </c>
      <c r="J6595" s="67">
        <f t="shared" ref="J6595:J6658" si="309">H6595/G6595</f>
        <v>0.69524131455399063</v>
      </c>
      <c r="K6595" s="39">
        <f t="shared" ref="K6595:K6658" si="310">I6595/G6595</f>
        <v>0.76011625307399955</v>
      </c>
      <c r="L6595" s="2" t="str">
        <f t="shared" ref="L6595:L6658" si="311">IF(J6595&lt;=65%,"AA",IF(J6595&lt;=75%,"A",IF(J6595&lt;=85%,"B","C")))</f>
        <v>A</v>
      </c>
      <c r="M6595" s="2" t="s">
        <v>703</v>
      </c>
      <c r="N6595" s="2" t="s">
        <v>437</v>
      </c>
      <c r="O6595" s="2" t="s">
        <v>70</v>
      </c>
    </row>
    <row r="6596" spans="1:15">
      <c r="A6596" s="42">
        <v>40269</v>
      </c>
      <c r="B6596" s="42">
        <v>50740</v>
      </c>
      <c r="C6596" s="130">
        <v>344</v>
      </c>
      <c r="D6596" s="43">
        <v>8.5600000000000009E-2</v>
      </c>
      <c r="E6596" s="43">
        <v>7.9100000000000004E-2</v>
      </c>
      <c r="F6596" s="44">
        <v>108526.23</v>
      </c>
      <c r="G6596" s="44">
        <v>108526.23</v>
      </c>
      <c r="H6596" s="44">
        <v>70887.25</v>
      </c>
      <c r="I6596" s="44">
        <v>82500.69</v>
      </c>
      <c r="J6596" s="68">
        <f t="shared" si="309"/>
        <v>0.65318080246591081</v>
      </c>
      <c r="K6596" s="43">
        <f t="shared" si="310"/>
        <v>0.76019124593197429</v>
      </c>
      <c r="L6596" s="41" t="str">
        <f t="shared" si="311"/>
        <v>A</v>
      </c>
      <c r="M6596" s="41" t="s">
        <v>526</v>
      </c>
      <c r="N6596" s="41" t="s">
        <v>428</v>
      </c>
      <c r="O6596" s="41" t="s">
        <v>70</v>
      </c>
    </row>
    <row r="6597" spans="1:15">
      <c r="A6597" s="38">
        <v>40724</v>
      </c>
      <c r="B6597" s="38">
        <v>49886</v>
      </c>
      <c r="C6597" s="131">
        <v>301</v>
      </c>
      <c r="D6597" s="39">
        <v>8.5600000000000009E-2</v>
      </c>
      <c r="E6597" s="39">
        <v>7.9100000000000004E-2</v>
      </c>
      <c r="F6597" s="40">
        <v>144700</v>
      </c>
      <c r="G6597" s="40">
        <v>144700</v>
      </c>
      <c r="H6597" s="40">
        <v>80865.600000000006</v>
      </c>
      <c r="I6597" s="40">
        <v>109999.99</v>
      </c>
      <c r="J6597" s="67">
        <f t="shared" si="309"/>
        <v>0.5588500345542502</v>
      </c>
      <c r="K6597" s="39">
        <f t="shared" si="310"/>
        <v>0.76019343469246725</v>
      </c>
      <c r="L6597" s="2" t="str">
        <f t="shared" si="311"/>
        <v>AA</v>
      </c>
      <c r="M6597" s="2" t="s">
        <v>1246</v>
      </c>
      <c r="N6597" s="2" t="s">
        <v>421</v>
      </c>
      <c r="O6597" s="2" t="s">
        <v>70</v>
      </c>
    </row>
    <row r="6598" spans="1:15">
      <c r="A6598" s="38">
        <v>40773</v>
      </c>
      <c r="B6598" s="38">
        <v>44791</v>
      </c>
      <c r="C6598" s="131">
        <v>132</v>
      </c>
      <c r="D6598" s="39">
        <v>8.5600000000000009E-2</v>
      </c>
      <c r="E6598" s="39">
        <v>7.9100000000000004E-2</v>
      </c>
      <c r="F6598" s="40">
        <v>111800</v>
      </c>
      <c r="G6598" s="40">
        <v>111800</v>
      </c>
      <c r="H6598" s="40">
        <v>69129.45</v>
      </c>
      <c r="I6598" s="40">
        <v>85000</v>
      </c>
      <c r="J6598" s="67">
        <f t="shared" si="309"/>
        <v>0.61833139534883719</v>
      </c>
      <c r="K6598" s="39">
        <f t="shared" si="310"/>
        <v>0.76028622540250446</v>
      </c>
      <c r="L6598" s="2" t="str">
        <f t="shared" si="311"/>
        <v>AA</v>
      </c>
      <c r="M6598" s="2" t="s">
        <v>566</v>
      </c>
      <c r="N6598" s="2" t="s">
        <v>420</v>
      </c>
      <c r="O6598" s="2" t="s">
        <v>70</v>
      </c>
    </row>
    <row r="6599" spans="1:15">
      <c r="A6599" s="38">
        <v>40613</v>
      </c>
      <c r="B6599" s="38">
        <v>51571</v>
      </c>
      <c r="C6599" s="131">
        <v>360</v>
      </c>
      <c r="D6599" s="39">
        <v>8.5600000000000009E-2</v>
      </c>
      <c r="E6599" s="39">
        <v>7.9100000000000004E-2</v>
      </c>
      <c r="F6599" s="40">
        <v>98600</v>
      </c>
      <c r="G6599" s="40">
        <v>98600</v>
      </c>
      <c r="H6599" s="40">
        <v>67043.009999999995</v>
      </c>
      <c r="I6599" s="40">
        <v>74999.990000000005</v>
      </c>
      <c r="J6599" s="67">
        <f t="shared" si="309"/>
        <v>0.67994939148073019</v>
      </c>
      <c r="K6599" s="39">
        <f t="shared" si="310"/>
        <v>0.76064898580121709</v>
      </c>
      <c r="L6599" s="2" t="str">
        <f t="shared" si="311"/>
        <v>A</v>
      </c>
      <c r="M6599" s="2" t="s">
        <v>545</v>
      </c>
      <c r="N6599" s="2" t="s">
        <v>421</v>
      </c>
      <c r="O6599" s="2" t="s">
        <v>70</v>
      </c>
    </row>
    <row r="6600" spans="1:15">
      <c r="A6600" s="42">
        <v>40570</v>
      </c>
      <c r="B6600" s="42">
        <v>51528</v>
      </c>
      <c r="C6600" s="130">
        <v>360</v>
      </c>
      <c r="D6600" s="43">
        <v>8.5600000000000009E-2</v>
      </c>
      <c r="E6600" s="43">
        <v>7.9100000000000004E-2</v>
      </c>
      <c r="F6600" s="44">
        <v>92000</v>
      </c>
      <c r="G6600" s="44">
        <v>92000</v>
      </c>
      <c r="H6600" s="44">
        <v>62207.07</v>
      </c>
      <c r="I6600" s="44">
        <v>69999.990000000005</v>
      </c>
      <c r="J6600" s="68">
        <f t="shared" si="309"/>
        <v>0.67616380434782608</v>
      </c>
      <c r="K6600" s="43">
        <f t="shared" si="310"/>
        <v>0.76086945652173921</v>
      </c>
      <c r="L6600" s="41" t="str">
        <f t="shared" si="311"/>
        <v>A</v>
      </c>
      <c r="M6600" s="41" t="s">
        <v>1092</v>
      </c>
      <c r="N6600" s="41" t="s">
        <v>416</v>
      </c>
      <c r="O6600" s="41" t="s">
        <v>70</v>
      </c>
    </row>
    <row r="6601" spans="1:15">
      <c r="A6601" s="42">
        <v>40555</v>
      </c>
      <c r="B6601" s="42">
        <v>51513</v>
      </c>
      <c r="C6601" s="130">
        <v>360</v>
      </c>
      <c r="D6601" s="43">
        <v>8.5600000000000009E-2</v>
      </c>
      <c r="E6601" s="43">
        <v>7.9100000000000004E-2</v>
      </c>
      <c r="F6601" s="44">
        <v>92000</v>
      </c>
      <c r="G6601" s="44">
        <v>92000</v>
      </c>
      <c r="H6601" s="44">
        <v>62130.19</v>
      </c>
      <c r="I6601" s="44">
        <v>69999.990000000005</v>
      </c>
      <c r="J6601" s="68">
        <f t="shared" si="309"/>
        <v>0.67532815217391307</v>
      </c>
      <c r="K6601" s="43">
        <f t="shared" si="310"/>
        <v>0.76086945652173921</v>
      </c>
      <c r="L6601" s="41" t="str">
        <f t="shared" si="311"/>
        <v>A</v>
      </c>
      <c r="M6601" s="41" t="s">
        <v>1038</v>
      </c>
      <c r="N6601" s="41" t="s">
        <v>427</v>
      </c>
      <c r="O6601" s="41" t="s">
        <v>70</v>
      </c>
    </row>
    <row r="6602" spans="1:15">
      <c r="A6602" s="38">
        <v>40693</v>
      </c>
      <c r="B6602" s="38">
        <v>51651</v>
      </c>
      <c r="C6602" s="131">
        <v>360</v>
      </c>
      <c r="D6602" s="39">
        <v>8.5600000000000009E-2</v>
      </c>
      <c r="E6602" s="39">
        <v>7.9100000000000004E-2</v>
      </c>
      <c r="F6602" s="40">
        <v>138000</v>
      </c>
      <c r="G6602" s="40">
        <v>138000</v>
      </c>
      <c r="H6602" s="40">
        <v>94420.38</v>
      </c>
      <c r="I6602" s="40">
        <v>104999.99</v>
      </c>
      <c r="J6602" s="67">
        <f t="shared" si="309"/>
        <v>0.68420565217391305</v>
      </c>
      <c r="K6602" s="39">
        <f t="shared" si="310"/>
        <v>0.76086949275362326</v>
      </c>
      <c r="L6602" s="2" t="str">
        <f t="shared" si="311"/>
        <v>A</v>
      </c>
      <c r="M6602" s="2" t="s">
        <v>900</v>
      </c>
      <c r="N6602" s="2" t="s">
        <v>427</v>
      </c>
      <c r="O6602" s="2" t="s">
        <v>70</v>
      </c>
    </row>
    <row r="6603" spans="1:15">
      <c r="A6603" s="38">
        <v>40387</v>
      </c>
      <c r="B6603" s="38">
        <v>51345</v>
      </c>
      <c r="C6603" s="131">
        <v>360</v>
      </c>
      <c r="D6603" s="39">
        <v>8.5600000000000009E-2</v>
      </c>
      <c r="E6603" s="39">
        <v>8.09E-2</v>
      </c>
      <c r="F6603" s="40">
        <v>138000</v>
      </c>
      <c r="G6603" s="40">
        <v>138000</v>
      </c>
      <c r="H6603" s="40">
        <v>91822.75</v>
      </c>
      <c r="I6603" s="40">
        <v>104999.99</v>
      </c>
      <c r="J6603" s="67">
        <f t="shared" si="309"/>
        <v>0.66538224637681165</v>
      </c>
      <c r="K6603" s="39">
        <f t="shared" si="310"/>
        <v>0.76086949275362326</v>
      </c>
      <c r="L6603" s="2" t="str">
        <f t="shared" si="311"/>
        <v>A</v>
      </c>
      <c r="M6603" s="2" t="s">
        <v>463</v>
      </c>
      <c r="N6603" s="2" t="s">
        <v>422</v>
      </c>
      <c r="O6603" s="2" t="s">
        <v>70</v>
      </c>
    </row>
    <row r="6604" spans="1:15">
      <c r="A6604" s="42">
        <v>40238</v>
      </c>
      <c r="B6604" s="42">
        <v>51196</v>
      </c>
      <c r="C6604" s="130">
        <v>360</v>
      </c>
      <c r="D6604" s="43">
        <v>8.5600000000000009E-2</v>
      </c>
      <c r="E6604" s="43">
        <v>8.09E-2</v>
      </c>
      <c r="F6604" s="44">
        <v>108526.23</v>
      </c>
      <c r="G6604" s="44">
        <v>108526.23</v>
      </c>
      <c r="H6604" s="44">
        <v>71412</v>
      </c>
      <c r="I6604" s="44">
        <v>82575.98</v>
      </c>
      <c r="J6604" s="68">
        <f t="shared" si="309"/>
        <v>0.65801603907184469</v>
      </c>
      <c r="K6604" s="43">
        <f t="shared" si="310"/>
        <v>0.76088499526796427</v>
      </c>
      <c r="L6604" s="41" t="str">
        <f t="shared" si="311"/>
        <v>A</v>
      </c>
      <c r="M6604" s="41" t="s">
        <v>526</v>
      </c>
      <c r="N6604" s="41" t="s">
        <v>428</v>
      </c>
      <c r="O6604" s="41" t="s">
        <v>70</v>
      </c>
    </row>
    <row r="6605" spans="1:15">
      <c r="A6605" s="42">
        <v>40658</v>
      </c>
      <c r="B6605" s="42">
        <v>51251</v>
      </c>
      <c r="C6605" s="130">
        <v>348</v>
      </c>
      <c r="D6605" s="43">
        <v>8.5600000000000009E-2</v>
      </c>
      <c r="E6605" s="43">
        <v>7.9100000000000004E-2</v>
      </c>
      <c r="F6605" s="44">
        <v>130000</v>
      </c>
      <c r="G6605" s="44">
        <v>130000</v>
      </c>
      <c r="H6605" s="44">
        <v>88118.36</v>
      </c>
      <c r="I6605" s="44">
        <v>98919.99</v>
      </c>
      <c r="J6605" s="68">
        <f t="shared" si="309"/>
        <v>0.67783353846153849</v>
      </c>
      <c r="K6605" s="43">
        <f t="shared" si="310"/>
        <v>0.76092300000000002</v>
      </c>
      <c r="L6605" s="41" t="str">
        <f t="shared" si="311"/>
        <v>A</v>
      </c>
      <c r="M6605" s="41" t="s">
        <v>541</v>
      </c>
      <c r="N6605" s="41" t="s">
        <v>422</v>
      </c>
      <c r="O6605" s="41" t="s">
        <v>70</v>
      </c>
    </row>
    <row r="6606" spans="1:15">
      <c r="A6606" s="42">
        <v>40451</v>
      </c>
      <c r="B6606" s="42">
        <v>43220</v>
      </c>
      <c r="C6606" s="130">
        <v>91</v>
      </c>
      <c r="D6606" s="43">
        <v>8.5600000000000009E-2</v>
      </c>
      <c r="E6606" s="43">
        <v>7.9100000000000004E-2</v>
      </c>
      <c r="F6606" s="44">
        <v>108531</v>
      </c>
      <c r="G6606" s="44">
        <v>108531</v>
      </c>
      <c r="H6606" s="44">
        <v>41424.75</v>
      </c>
      <c r="I6606" s="44">
        <v>82588.03</v>
      </c>
      <c r="J6606" s="68">
        <f t="shared" si="309"/>
        <v>0.3816858777676424</v>
      </c>
      <c r="K6606" s="43">
        <f t="shared" si="310"/>
        <v>0.76096258211939449</v>
      </c>
      <c r="L6606" s="41" t="str">
        <f t="shared" si="311"/>
        <v>AA</v>
      </c>
      <c r="M6606" s="41" t="s">
        <v>555</v>
      </c>
      <c r="N6606" s="41" t="s">
        <v>434</v>
      </c>
      <c r="O6606" s="41" t="s">
        <v>70</v>
      </c>
    </row>
    <row r="6607" spans="1:15">
      <c r="A6607" s="38">
        <v>40176</v>
      </c>
      <c r="B6607" s="38">
        <v>50677</v>
      </c>
      <c r="C6607" s="131">
        <v>345</v>
      </c>
      <c r="D6607" s="39">
        <v>8.5600000000000009E-2</v>
      </c>
      <c r="E6607" s="39">
        <v>7.9100000000000004E-2</v>
      </c>
      <c r="F6607" s="40">
        <v>90000</v>
      </c>
      <c r="G6607" s="40">
        <v>90000</v>
      </c>
      <c r="H6607" s="40">
        <v>58268.2</v>
      </c>
      <c r="I6607" s="40">
        <v>68494.240000000005</v>
      </c>
      <c r="J6607" s="67">
        <f t="shared" si="309"/>
        <v>0.64742444444444436</v>
      </c>
      <c r="K6607" s="39">
        <f t="shared" si="310"/>
        <v>0.76104711111111112</v>
      </c>
      <c r="L6607" s="2" t="str">
        <f t="shared" si="311"/>
        <v>AA</v>
      </c>
      <c r="M6607" s="2" t="s">
        <v>108</v>
      </c>
      <c r="N6607" s="2" t="s">
        <v>419</v>
      </c>
      <c r="O6607" s="2" t="s">
        <v>70</v>
      </c>
    </row>
    <row r="6608" spans="1:15">
      <c r="A6608" s="42">
        <v>40652</v>
      </c>
      <c r="B6608" s="42">
        <v>51610</v>
      </c>
      <c r="C6608" s="130">
        <v>360</v>
      </c>
      <c r="D6608" s="43">
        <v>8.5600000000000009E-2</v>
      </c>
      <c r="E6608" s="43">
        <v>8.09E-2</v>
      </c>
      <c r="F6608" s="44">
        <v>113750</v>
      </c>
      <c r="G6608" s="44">
        <v>113750</v>
      </c>
      <c r="H6608" s="44">
        <v>77325.41</v>
      </c>
      <c r="I6608" s="44">
        <v>86572.99</v>
      </c>
      <c r="J6608" s="68">
        <f t="shared" si="309"/>
        <v>0.67978382417582417</v>
      </c>
      <c r="K6608" s="43">
        <f t="shared" si="310"/>
        <v>0.76108123076923084</v>
      </c>
      <c r="L6608" s="41" t="str">
        <f t="shared" si="311"/>
        <v>A</v>
      </c>
      <c r="M6608" s="41" t="s">
        <v>1135</v>
      </c>
      <c r="N6608" s="41" t="s">
        <v>427</v>
      </c>
      <c r="O6608" s="41" t="s">
        <v>70</v>
      </c>
    </row>
    <row r="6609" spans="1:15">
      <c r="A6609" s="38">
        <v>40875</v>
      </c>
      <c r="B6609" s="38">
        <v>49396</v>
      </c>
      <c r="C6609" s="131">
        <v>280</v>
      </c>
      <c r="D6609" s="39">
        <v>8.5600000000000009E-2</v>
      </c>
      <c r="E6609" s="39">
        <v>7.9100000000000004E-2</v>
      </c>
      <c r="F6609" s="40">
        <v>130000</v>
      </c>
      <c r="G6609" s="40">
        <v>130000</v>
      </c>
      <c r="H6609" s="40">
        <v>86893.81</v>
      </c>
      <c r="I6609" s="40">
        <v>98967.98</v>
      </c>
      <c r="J6609" s="67">
        <f t="shared" si="309"/>
        <v>0.66841392307692304</v>
      </c>
      <c r="K6609" s="39">
        <f t="shared" si="310"/>
        <v>0.76129215384615379</v>
      </c>
      <c r="L6609" s="2" t="str">
        <f t="shared" si="311"/>
        <v>A</v>
      </c>
      <c r="M6609" s="2" t="s">
        <v>461</v>
      </c>
      <c r="N6609" s="2" t="s">
        <v>416</v>
      </c>
      <c r="O6609" s="2" t="s">
        <v>70</v>
      </c>
    </row>
    <row r="6610" spans="1:15">
      <c r="A6610" s="38">
        <v>40200</v>
      </c>
      <c r="B6610" s="38">
        <v>51157</v>
      </c>
      <c r="C6610" s="131">
        <v>360</v>
      </c>
      <c r="D6610" s="39">
        <v>8.5600000000000009E-2</v>
      </c>
      <c r="E6610" s="39">
        <v>7.9100000000000004E-2</v>
      </c>
      <c r="F6610" s="40">
        <v>123965.95</v>
      </c>
      <c r="G6610" s="40">
        <v>123965.95</v>
      </c>
      <c r="H6610" s="40">
        <v>82475.259999999995</v>
      </c>
      <c r="I6610" s="40">
        <v>94375</v>
      </c>
      <c r="J6610" s="67">
        <f t="shared" si="309"/>
        <v>0.66530575533039515</v>
      </c>
      <c r="K6610" s="39">
        <f t="shared" si="310"/>
        <v>0.76129775958640256</v>
      </c>
      <c r="L6610" s="2" t="str">
        <f t="shared" si="311"/>
        <v>A</v>
      </c>
      <c r="M6610" s="2" t="s">
        <v>339</v>
      </c>
      <c r="N6610" s="2" t="s">
        <v>424</v>
      </c>
      <c r="O6610" s="2" t="s">
        <v>70</v>
      </c>
    </row>
    <row r="6611" spans="1:15">
      <c r="A6611" s="38">
        <v>40792</v>
      </c>
      <c r="B6611" s="38">
        <v>51750</v>
      </c>
      <c r="C6611" s="131">
        <v>360</v>
      </c>
      <c r="D6611" s="39">
        <v>8.5600000000000009E-2</v>
      </c>
      <c r="E6611" s="39">
        <v>7.9100000000000004E-2</v>
      </c>
      <c r="F6611" s="40">
        <v>150000</v>
      </c>
      <c r="G6611" s="40">
        <v>150000</v>
      </c>
      <c r="H6611" s="40">
        <v>103014.84</v>
      </c>
      <c r="I6611" s="40">
        <v>114199.99</v>
      </c>
      <c r="J6611" s="67">
        <f t="shared" si="309"/>
        <v>0.68676559999999998</v>
      </c>
      <c r="K6611" s="39">
        <f t="shared" si="310"/>
        <v>0.76133326666666667</v>
      </c>
      <c r="L6611" s="2" t="str">
        <f t="shared" si="311"/>
        <v>A</v>
      </c>
      <c r="M6611" s="2" t="s">
        <v>564</v>
      </c>
      <c r="N6611" s="2" t="s">
        <v>417</v>
      </c>
      <c r="O6611" s="2" t="s">
        <v>70</v>
      </c>
    </row>
    <row r="6612" spans="1:15">
      <c r="A6612" s="38">
        <v>40554</v>
      </c>
      <c r="B6612" s="38">
        <v>49259</v>
      </c>
      <c r="C6612" s="131">
        <v>286</v>
      </c>
      <c r="D6612" s="39">
        <v>8.5600000000000009E-2</v>
      </c>
      <c r="E6612" s="39">
        <v>7.9100000000000004E-2</v>
      </c>
      <c r="F6612" s="40">
        <v>110300</v>
      </c>
      <c r="G6612" s="40">
        <v>110300</v>
      </c>
      <c r="H6612" s="40">
        <v>71675.289999999994</v>
      </c>
      <c r="I6612" s="40">
        <v>83999.99</v>
      </c>
      <c r="J6612" s="67">
        <f t="shared" si="309"/>
        <v>0.64982130553037165</v>
      </c>
      <c r="K6612" s="39">
        <f t="shared" si="310"/>
        <v>0.7615592928377154</v>
      </c>
      <c r="L6612" s="2" t="str">
        <f t="shared" si="311"/>
        <v>AA</v>
      </c>
      <c r="M6612" s="2" t="s">
        <v>466</v>
      </c>
      <c r="N6612" s="2" t="s">
        <v>421</v>
      </c>
      <c r="O6612" s="2" t="s">
        <v>70</v>
      </c>
    </row>
    <row r="6613" spans="1:15">
      <c r="A6613" s="42">
        <v>40847</v>
      </c>
      <c r="B6613" s="42">
        <v>46691</v>
      </c>
      <c r="C6613" s="130">
        <v>192</v>
      </c>
      <c r="D6613" s="43">
        <v>8.5600000000000009E-2</v>
      </c>
      <c r="E6613" s="43">
        <v>7.9100000000000004E-2</v>
      </c>
      <c r="F6613" s="44">
        <v>148000</v>
      </c>
      <c r="G6613" s="44">
        <v>148000</v>
      </c>
      <c r="H6613" s="44">
        <v>68018.11</v>
      </c>
      <c r="I6613" s="44">
        <v>112719.34</v>
      </c>
      <c r="J6613" s="68">
        <f t="shared" si="309"/>
        <v>0.45958182432432432</v>
      </c>
      <c r="K6613" s="43">
        <f t="shared" si="310"/>
        <v>0.76161716216216213</v>
      </c>
      <c r="L6613" s="41" t="str">
        <f t="shared" si="311"/>
        <v>AA</v>
      </c>
      <c r="M6613" s="41" t="s">
        <v>690</v>
      </c>
      <c r="N6613" s="41" t="s">
        <v>417</v>
      </c>
      <c r="O6613" s="41" t="s">
        <v>70</v>
      </c>
    </row>
    <row r="6614" spans="1:15">
      <c r="A6614" s="38">
        <v>40142</v>
      </c>
      <c r="B6614" s="38">
        <v>47447</v>
      </c>
      <c r="C6614" s="131">
        <v>240</v>
      </c>
      <c r="D6614" s="39">
        <v>8.5600000000000009E-2</v>
      </c>
      <c r="E6614" s="39">
        <v>7.9100000000000004E-2</v>
      </c>
      <c r="F6614" s="40">
        <v>108500</v>
      </c>
      <c r="G6614" s="40">
        <v>108500</v>
      </c>
      <c r="H6614" s="40">
        <v>65828.710000000006</v>
      </c>
      <c r="I6614" s="40">
        <v>82650</v>
      </c>
      <c r="J6614" s="67">
        <f t="shared" si="309"/>
        <v>0.60671622119815671</v>
      </c>
      <c r="K6614" s="39">
        <f t="shared" si="310"/>
        <v>0.76175115207373267</v>
      </c>
      <c r="L6614" s="2" t="str">
        <f t="shared" si="311"/>
        <v>AA</v>
      </c>
      <c r="M6614" s="2" t="s">
        <v>454</v>
      </c>
      <c r="N6614" s="2" t="s">
        <v>416</v>
      </c>
      <c r="O6614" s="2" t="s">
        <v>70</v>
      </c>
    </row>
    <row r="6615" spans="1:15">
      <c r="A6615" s="42">
        <v>40710</v>
      </c>
      <c r="B6615" s="42">
        <v>51668</v>
      </c>
      <c r="C6615" s="130">
        <v>360</v>
      </c>
      <c r="D6615" s="43">
        <v>8.5600000000000009E-2</v>
      </c>
      <c r="E6615" s="43">
        <v>7.9100000000000004E-2</v>
      </c>
      <c r="F6615" s="44">
        <v>105000</v>
      </c>
      <c r="G6615" s="44">
        <v>105000</v>
      </c>
      <c r="H6615" s="44">
        <v>71819.42</v>
      </c>
      <c r="I6615" s="44">
        <v>79999.990000000005</v>
      </c>
      <c r="J6615" s="68">
        <f t="shared" si="309"/>
        <v>0.68399447619047615</v>
      </c>
      <c r="K6615" s="43">
        <f t="shared" si="310"/>
        <v>0.76190466666666667</v>
      </c>
      <c r="L6615" s="41" t="str">
        <f t="shared" si="311"/>
        <v>A</v>
      </c>
      <c r="M6615" s="41" t="s">
        <v>601</v>
      </c>
      <c r="N6615" s="41" t="s">
        <v>435</v>
      </c>
      <c r="O6615" s="41" t="s">
        <v>70</v>
      </c>
    </row>
    <row r="6616" spans="1:15">
      <c r="A6616" s="38">
        <v>40753</v>
      </c>
      <c r="B6616" s="38">
        <v>51711</v>
      </c>
      <c r="C6616" s="131">
        <v>360</v>
      </c>
      <c r="D6616" s="39">
        <v>8.5600000000000009E-2</v>
      </c>
      <c r="E6616" s="39">
        <v>7.9100000000000004E-2</v>
      </c>
      <c r="F6616" s="40">
        <v>105000</v>
      </c>
      <c r="G6616" s="40">
        <v>105000</v>
      </c>
      <c r="H6616" s="40">
        <v>72817.740000000005</v>
      </c>
      <c r="I6616" s="40">
        <v>80000</v>
      </c>
      <c r="J6616" s="67">
        <f t="shared" si="309"/>
        <v>0.69350228571428574</v>
      </c>
      <c r="K6616" s="39">
        <f t="shared" si="310"/>
        <v>0.76190476190476186</v>
      </c>
      <c r="L6616" s="2" t="str">
        <f t="shared" si="311"/>
        <v>A</v>
      </c>
      <c r="M6616" s="2" t="s">
        <v>783</v>
      </c>
      <c r="N6616" s="2" t="s">
        <v>416</v>
      </c>
      <c r="O6616" s="2" t="s">
        <v>70</v>
      </c>
    </row>
    <row r="6617" spans="1:15">
      <c r="A6617" s="38">
        <v>40736</v>
      </c>
      <c r="B6617" s="38">
        <v>51694</v>
      </c>
      <c r="C6617" s="131">
        <v>360</v>
      </c>
      <c r="D6617" s="39">
        <v>8.5600000000000009E-2</v>
      </c>
      <c r="E6617" s="39">
        <v>7.9100000000000004E-2</v>
      </c>
      <c r="F6617" s="40">
        <v>150000</v>
      </c>
      <c r="G6617" s="40">
        <v>150000</v>
      </c>
      <c r="H6617" s="40">
        <v>102810.53</v>
      </c>
      <c r="I6617" s="40">
        <v>114299.99</v>
      </c>
      <c r="J6617" s="67">
        <f t="shared" si="309"/>
        <v>0.68540353333333337</v>
      </c>
      <c r="K6617" s="39">
        <f t="shared" si="310"/>
        <v>0.76199993333333338</v>
      </c>
      <c r="L6617" s="2" t="str">
        <f t="shared" si="311"/>
        <v>A</v>
      </c>
      <c r="M6617" s="2" t="s">
        <v>601</v>
      </c>
      <c r="N6617" s="2" t="s">
        <v>435</v>
      </c>
      <c r="O6617" s="2" t="s">
        <v>70</v>
      </c>
    </row>
    <row r="6618" spans="1:15">
      <c r="A6618" s="38">
        <v>40378</v>
      </c>
      <c r="B6618" s="38">
        <v>49814</v>
      </c>
      <c r="C6618" s="131">
        <v>310</v>
      </c>
      <c r="D6618" s="39">
        <v>8.5600000000000009E-2</v>
      </c>
      <c r="E6618" s="39">
        <v>7.9100000000000004E-2</v>
      </c>
      <c r="F6618" s="40">
        <v>122000</v>
      </c>
      <c r="G6618" s="40">
        <v>122000</v>
      </c>
      <c r="H6618" s="40">
        <v>78937.929999999993</v>
      </c>
      <c r="I6618" s="40">
        <v>92983.99</v>
      </c>
      <c r="J6618" s="67">
        <f t="shared" si="309"/>
        <v>0.64703221311475401</v>
      </c>
      <c r="K6618" s="39">
        <f t="shared" si="310"/>
        <v>0.76216385245901641</v>
      </c>
      <c r="L6618" s="2" t="str">
        <f t="shared" si="311"/>
        <v>AA</v>
      </c>
      <c r="M6618" s="2" t="s">
        <v>616</v>
      </c>
      <c r="N6618" s="2" t="s">
        <v>424</v>
      </c>
      <c r="O6618" s="2" t="s">
        <v>70</v>
      </c>
    </row>
    <row r="6619" spans="1:15">
      <c r="A6619" s="42">
        <v>40276</v>
      </c>
      <c r="B6619" s="42">
        <v>51234</v>
      </c>
      <c r="C6619" s="130">
        <v>360</v>
      </c>
      <c r="D6619" s="43">
        <v>8.5600000000000009E-2</v>
      </c>
      <c r="E6619" s="43">
        <v>7.9100000000000004E-2</v>
      </c>
      <c r="F6619" s="44">
        <v>146000</v>
      </c>
      <c r="G6619" s="44">
        <v>146000</v>
      </c>
      <c r="H6619" s="44">
        <v>98940.38</v>
      </c>
      <c r="I6619" s="44">
        <v>111300</v>
      </c>
      <c r="J6619" s="68">
        <f t="shared" si="309"/>
        <v>0.67767383561643835</v>
      </c>
      <c r="K6619" s="43">
        <f t="shared" si="310"/>
        <v>0.76232876712328768</v>
      </c>
      <c r="L6619" s="41" t="str">
        <f t="shared" si="311"/>
        <v>A</v>
      </c>
      <c r="M6619" s="41" t="s">
        <v>247</v>
      </c>
      <c r="N6619" s="41" t="s">
        <v>424</v>
      </c>
      <c r="O6619" s="41" t="s">
        <v>70</v>
      </c>
    </row>
    <row r="6620" spans="1:15">
      <c r="A6620" s="42">
        <v>40583</v>
      </c>
      <c r="B6620" s="42">
        <v>51541</v>
      </c>
      <c r="C6620" s="130">
        <v>360</v>
      </c>
      <c r="D6620" s="43">
        <v>8.5600000000000009E-2</v>
      </c>
      <c r="E6620" s="43">
        <v>7.9100000000000004E-2</v>
      </c>
      <c r="F6620" s="44">
        <v>138000</v>
      </c>
      <c r="G6620" s="44">
        <v>138000</v>
      </c>
      <c r="H6620" s="44">
        <v>84783.23</v>
      </c>
      <c r="I6620" s="44">
        <v>105220.84</v>
      </c>
      <c r="J6620" s="68">
        <f t="shared" si="309"/>
        <v>0.61437123188405796</v>
      </c>
      <c r="K6620" s="43">
        <f t="shared" si="310"/>
        <v>0.76246985507246379</v>
      </c>
      <c r="L6620" s="41" t="str">
        <f t="shared" si="311"/>
        <v>AA</v>
      </c>
      <c r="M6620" s="41" t="s">
        <v>643</v>
      </c>
      <c r="N6620" s="41" t="s">
        <v>417</v>
      </c>
      <c r="O6620" s="41" t="s">
        <v>70</v>
      </c>
    </row>
    <row r="6621" spans="1:15">
      <c r="A6621" s="38">
        <v>40371</v>
      </c>
      <c r="B6621" s="38">
        <v>43628</v>
      </c>
      <c r="C6621" s="131">
        <v>107</v>
      </c>
      <c r="D6621" s="39">
        <v>8.5600000000000009E-2</v>
      </c>
      <c r="E6621" s="39">
        <v>7.9100000000000004E-2</v>
      </c>
      <c r="F6621" s="40">
        <v>85231</v>
      </c>
      <c r="G6621" s="40">
        <v>85231</v>
      </c>
      <c r="H6621" s="40">
        <v>34836.730000000003</v>
      </c>
      <c r="I6621" s="40">
        <v>64999.99</v>
      </c>
      <c r="J6621" s="67">
        <f t="shared" si="309"/>
        <v>0.40873309007286085</v>
      </c>
      <c r="K6621" s="39">
        <f t="shared" si="310"/>
        <v>0.76263319684152475</v>
      </c>
      <c r="L6621" s="2" t="str">
        <f t="shared" si="311"/>
        <v>AA</v>
      </c>
      <c r="M6621" s="2" t="s">
        <v>531</v>
      </c>
      <c r="N6621" s="2" t="s">
        <v>423</v>
      </c>
      <c r="O6621" s="2" t="s">
        <v>70</v>
      </c>
    </row>
    <row r="6622" spans="1:15">
      <c r="A6622" s="38">
        <v>40401</v>
      </c>
      <c r="B6622" s="38">
        <v>43415</v>
      </c>
      <c r="C6622" s="131">
        <v>99</v>
      </c>
      <c r="D6622" s="39">
        <v>8.5600000000000009E-2</v>
      </c>
      <c r="E6622" s="39">
        <v>7.9100000000000004E-2</v>
      </c>
      <c r="F6622" s="40">
        <v>118000</v>
      </c>
      <c r="G6622" s="40">
        <v>118000</v>
      </c>
      <c r="H6622" s="40">
        <v>38282.949999999997</v>
      </c>
      <c r="I6622" s="40">
        <v>89999.99</v>
      </c>
      <c r="J6622" s="67">
        <f t="shared" si="309"/>
        <v>0.32443177966101694</v>
      </c>
      <c r="K6622" s="39">
        <f t="shared" si="310"/>
        <v>0.762711779661017</v>
      </c>
      <c r="L6622" s="2" t="str">
        <f t="shared" si="311"/>
        <v>AA</v>
      </c>
      <c r="M6622" s="2" t="s">
        <v>466</v>
      </c>
      <c r="N6622" s="2" t="s">
        <v>421</v>
      </c>
      <c r="O6622" s="2" t="s">
        <v>70</v>
      </c>
    </row>
    <row r="6623" spans="1:15">
      <c r="A6623" s="38">
        <v>40091</v>
      </c>
      <c r="B6623" s="38">
        <v>47396</v>
      </c>
      <c r="C6623" s="131">
        <v>240</v>
      </c>
      <c r="D6623" s="39">
        <v>8.5600000000000009E-2</v>
      </c>
      <c r="E6623" s="39">
        <v>7.9100000000000004E-2</v>
      </c>
      <c r="F6623" s="40">
        <v>118000</v>
      </c>
      <c r="G6623" s="40">
        <v>118000</v>
      </c>
      <c r="H6623" s="40">
        <v>68305.05</v>
      </c>
      <c r="I6623" s="40">
        <v>89999.99</v>
      </c>
      <c r="J6623" s="67">
        <f t="shared" si="309"/>
        <v>0.57885635593220341</v>
      </c>
      <c r="K6623" s="39">
        <f t="shared" si="310"/>
        <v>0.762711779661017</v>
      </c>
      <c r="L6623" s="2" t="str">
        <f t="shared" si="311"/>
        <v>AA</v>
      </c>
      <c r="M6623" s="2" t="s">
        <v>549</v>
      </c>
      <c r="N6623" s="2" t="s">
        <v>427</v>
      </c>
      <c r="O6623" s="2" t="s">
        <v>70</v>
      </c>
    </row>
    <row r="6624" spans="1:15">
      <c r="A6624" s="42">
        <v>40620</v>
      </c>
      <c r="B6624" s="42">
        <v>51578</v>
      </c>
      <c r="C6624" s="130">
        <v>360</v>
      </c>
      <c r="D6624" s="43">
        <v>8.5600000000000009E-2</v>
      </c>
      <c r="E6624" s="43">
        <v>8.09E-2</v>
      </c>
      <c r="F6624" s="44">
        <v>118000</v>
      </c>
      <c r="G6624" s="44">
        <v>118000</v>
      </c>
      <c r="H6624" s="44">
        <v>80295.039999999994</v>
      </c>
      <c r="I6624" s="44">
        <v>89999.99</v>
      </c>
      <c r="J6624" s="68">
        <f t="shared" si="309"/>
        <v>0.68046644067796602</v>
      </c>
      <c r="K6624" s="43">
        <f t="shared" si="310"/>
        <v>0.762711779661017</v>
      </c>
      <c r="L6624" s="41" t="str">
        <f t="shared" si="311"/>
        <v>A</v>
      </c>
      <c r="M6624" s="41" t="s">
        <v>1171</v>
      </c>
      <c r="N6624" s="41" t="s">
        <v>423</v>
      </c>
      <c r="O6624" s="41" t="s">
        <v>70</v>
      </c>
    </row>
    <row r="6625" spans="1:15">
      <c r="A6625" s="42">
        <v>40525</v>
      </c>
      <c r="B6625" s="42">
        <v>47830</v>
      </c>
      <c r="C6625" s="130">
        <v>240</v>
      </c>
      <c r="D6625" s="43">
        <v>8.5600000000000009E-2</v>
      </c>
      <c r="E6625" s="43">
        <v>8.5600000000000009E-2</v>
      </c>
      <c r="F6625" s="44">
        <v>100000</v>
      </c>
      <c r="G6625" s="44">
        <v>100000</v>
      </c>
      <c r="H6625" s="44">
        <v>64234.85</v>
      </c>
      <c r="I6625" s="44">
        <v>76288.38</v>
      </c>
      <c r="J6625" s="68">
        <f t="shared" si="309"/>
        <v>0.64234849999999999</v>
      </c>
      <c r="K6625" s="43">
        <f t="shared" si="310"/>
        <v>0.7628838</v>
      </c>
      <c r="L6625" s="41" t="str">
        <f t="shared" si="311"/>
        <v>AA</v>
      </c>
      <c r="M6625" s="41" t="s">
        <v>639</v>
      </c>
      <c r="N6625" s="41" t="s">
        <v>427</v>
      </c>
      <c r="O6625" s="41" t="s">
        <v>70</v>
      </c>
    </row>
    <row r="6626" spans="1:15">
      <c r="A6626" s="42">
        <v>39997</v>
      </c>
      <c r="B6626" s="42">
        <v>49128</v>
      </c>
      <c r="C6626" s="130">
        <v>300</v>
      </c>
      <c r="D6626" s="43">
        <v>8.5600000000000009E-2</v>
      </c>
      <c r="E6626" s="43">
        <v>8.09E-2</v>
      </c>
      <c r="F6626" s="44">
        <v>84390</v>
      </c>
      <c r="G6626" s="44">
        <v>84390</v>
      </c>
      <c r="H6626" s="44">
        <v>51977.08</v>
      </c>
      <c r="I6626" s="44">
        <v>64389.99</v>
      </c>
      <c r="J6626" s="68">
        <f t="shared" si="309"/>
        <v>0.6159151558241498</v>
      </c>
      <c r="K6626" s="43">
        <f t="shared" si="310"/>
        <v>0.76300497689299673</v>
      </c>
      <c r="L6626" s="41" t="str">
        <f t="shared" si="311"/>
        <v>AA</v>
      </c>
      <c r="M6626" s="41" t="s">
        <v>509</v>
      </c>
      <c r="N6626" s="41" t="s">
        <v>430</v>
      </c>
      <c r="O6626" s="41" t="s">
        <v>70</v>
      </c>
    </row>
    <row r="6627" spans="1:15">
      <c r="A6627" s="42">
        <v>40347</v>
      </c>
      <c r="B6627" s="42">
        <v>51305</v>
      </c>
      <c r="C6627" s="130">
        <v>360</v>
      </c>
      <c r="D6627" s="43">
        <v>8.5600000000000009E-2</v>
      </c>
      <c r="E6627" s="43">
        <v>7.9100000000000004E-2</v>
      </c>
      <c r="F6627" s="44">
        <v>114674.3</v>
      </c>
      <c r="G6627" s="44">
        <v>114674.3</v>
      </c>
      <c r="H6627" s="44">
        <v>76298.259999999995</v>
      </c>
      <c r="I6627" s="44">
        <v>87499.99</v>
      </c>
      <c r="J6627" s="68">
        <f t="shared" si="309"/>
        <v>0.66534751029655292</v>
      </c>
      <c r="K6627" s="43">
        <f t="shared" si="310"/>
        <v>0.76303051337570849</v>
      </c>
      <c r="L6627" s="41" t="str">
        <f t="shared" si="311"/>
        <v>A</v>
      </c>
      <c r="M6627" s="41" t="s">
        <v>555</v>
      </c>
      <c r="N6627" s="41" t="s">
        <v>434</v>
      </c>
      <c r="O6627" s="41" t="s">
        <v>70</v>
      </c>
    </row>
    <row r="6628" spans="1:15">
      <c r="A6628" s="42">
        <v>40569</v>
      </c>
      <c r="B6628" s="42">
        <v>49700</v>
      </c>
      <c r="C6628" s="130">
        <v>300</v>
      </c>
      <c r="D6628" s="43">
        <v>8.5600000000000009E-2</v>
      </c>
      <c r="E6628" s="43">
        <v>7.9100000000000004E-2</v>
      </c>
      <c r="F6628" s="44">
        <v>131000</v>
      </c>
      <c r="G6628" s="44">
        <v>131000</v>
      </c>
      <c r="H6628" s="44">
        <v>86005.03</v>
      </c>
      <c r="I6628" s="44">
        <v>99999.99</v>
      </c>
      <c r="J6628" s="68">
        <f t="shared" si="309"/>
        <v>0.65652694656488553</v>
      </c>
      <c r="K6628" s="43">
        <f t="shared" si="310"/>
        <v>0.76335870229007641</v>
      </c>
      <c r="L6628" s="41" t="str">
        <f t="shared" si="311"/>
        <v>A</v>
      </c>
      <c r="M6628" s="41" t="s">
        <v>703</v>
      </c>
      <c r="N6628" s="41" t="s">
        <v>437</v>
      </c>
      <c r="O6628" s="41" t="s">
        <v>70</v>
      </c>
    </row>
    <row r="6629" spans="1:15">
      <c r="A6629" s="38">
        <v>40450</v>
      </c>
      <c r="B6629" s="38">
        <v>47755</v>
      </c>
      <c r="C6629" s="131">
        <v>240</v>
      </c>
      <c r="D6629" s="39">
        <v>8.5600000000000009E-2</v>
      </c>
      <c r="E6629" s="39">
        <v>7.9100000000000004E-2</v>
      </c>
      <c r="F6629" s="40">
        <v>144250</v>
      </c>
      <c r="G6629" s="40">
        <v>144250</v>
      </c>
      <c r="H6629" s="40">
        <v>91697.55</v>
      </c>
      <c r="I6629" s="40">
        <v>110150</v>
      </c>
      <c r="J6629" s="67">
        <f t="shared" si="309"/>
        <v>0.63568492201039861</v>
      </c>
      <c r="K6629" s="39">
        <f t="shared" si="310"/>
        <v>0.76360485268630851</v>
      </c>
      <c r="L6629" s="2" t="str">
        <f t="shared" si="311"/>
        <v>AA</v>
      </c>
      <c r="M6629" s="2" t="s">
        <v>554</v>
      </c>
      <c r="N6629" s="2" t="s">
        <v>417</v>
      </c>
      <c r="O6629" s="2" t="s">
        <v>70</v>
      </c>
    </row>
    <row r="6630" spans="1:15">
      <c r="A6630" s="42">
        <v>40395</v>
      </c>
      <c r="B6630" s="42">
        <v>44962</v>
      </c>
      <c r="C6630" s="130">
        <v>150</v>
      </c>
      <c r="D6630" s="43">
        <v>8.5600000000000009E-2</v>
      </c>
      <c r="E6630" s="43">
        <v>8.09E-2</v>
      </c>
      <c r="F6630" s="44">
        <v>65434</v>
      </c>
      <c r="G6630" s="44">
        <v>65434</v>
      </c>
      <c r="H6630" s="44">
        <v>33058.1</v>
      </c>
      <c r="I6630" s="44">
        <v>49999.99</v>
      </c>
      <c r="J6630" s="68">
        <f t="shared" si="309"/>
        <v>0.50521288626707828</v>
      </c>
      <c r="K6630" s="43">
        <f t="shared" si="310"/>
        <v>0.76412858758443625</v>
      </c>
      <c r="L6630" s="41" t="str">
        <f t="shared" si="311"/>
        <v>AA</v>
      </c>
      <c r="M6630" s="41" t="s">
        <v>530</v>
      </c>
      <c r="N6630" s="41" t="s">
        <v>427</v>
      </c>
      <c r="O6630" s="41" t="s">
        <v>70</v>
      </c>
    </row>
    <row r="6631" spans="1:15">
      <c r="A6631" s="38">
        <v>40604</v>
      </c>
      <c r="B6631" s="38">
        <v>51562</v>
      </c>
      <c r="C6631" s="131">
        <v>360</v>
      </c>
      <c r="D6631" s="39">
        <v>8.5600000000000009E-2</v>
      </c>
      <c r="E6631" s="39">
        <v>7.9100000000000004E-2</v>
      </c>
      <c r="F6631" s="40">
        <v>123000</v>
      </c>
      <c r="G6631" s="40">
        <v>123000</v>
      </c>
      <c r="H6631" s="40">
        <v>63956.73</v>
      </c>
      <c r="I6631" s="40">
        <v>93999.99</v>
      </c>
      <c r="J6631" s="67">
        <f t="shared" si="309"/>
        <v>0.51997341463414637</v>
      </c>
      <c r="K6631" s="39">
        <f t="shared" si="310"/>
        <v>0.76422756097560984</v>
      </c>
      <c r="L6631" s="2" t="str">
        <f t="shared" si="311"/>
        <v>AA</v>
      </c>
      <c r="M6631" s="2" t="s">
        <v>481</v>
      </c>
      <c r="N6631" s="2" t="s">
        <v>417</v>
      </c>
      <c r="O6631" s="2" t="s">
        <v>70</v>
      </c>
    </row>
    <row r="6632" spans="1:15">
      <c r="A6632" s="38">
        <v>40449</v>
      </c>
      <c r="B6632" s="38">
        <v>47754</v>
      </c>
      <c r="C6632" s="131">
        <v>240</v>
      </c>
      <c r="D6632" s="39">
        <v>8.5600000000000009E-2</v>
      </c>
      <c r="E6632" s="39">
        <v>7.9100000000000004E-2</v>
      </c>
      <c r="F6632" s="40">
        <v>140000</v>
      </c>
      <c r="G6632" s="40">
        <v>140000</v>
      </c>
      <c r="H6632" s="40">
        <v>86413.47</v>
      </c>
      <c r="I6632" s="40">
        <v>106999.96</v>
      </c>
      <c r="J6632" s="67">
        <f t="shared" si="309"/>
        <v>0.61723907142857148</v>
      </c>
      <c r="K6632" s="39">
        <f t="shared" si="310"/>
        <v>0.76428542857142867</v>
      </c>
      <c r="L6632" s="2" t="str">
        <f t="shared" si="311"/>
        <v>AA</v>
      </c>
      <c r="M6632" s="2" t="s">
        <v>555</v>
      </c>
      <c r="N6632" s="2" t="s">
        <v>434</v>
      </c>
      <c r="O6632" s="2" t="s">
        <v>70</v>
      </c>
    </row>
    <row r="6633" spans="1:15">
      <c r="A6633" s="42">
        <v>40294</v>
      </c>
      <c r="B6633" s="42">
        <v>49425</v>
      </c>
      <c r="C6633" s="130">
        <v>300</v>
      </c>
      <c r="D6633" s="43">
        <v>8.5600000000000009E-2</v>
      </c>
      <c r="E6633" s="43">
        <v>7.9100000000000004E-2</v>
      </c>
      <c r="F6633" s="44">
        <v>88000</v>
      </c>
      <c r="G6633" s="44">
        <v>88000</v>
      </c>
      <c r="H6633" s="44">
        <v>62174.3</v>
      </c>
      <c r="I6633" s="44">
        <v>67261.91</v>
      </c>
      <c r="J6633" s="68">
        <f t="shared" si="309"/>
        <v>0.70652613636363637</v>
      </c>
      <c r="K6633" s="43">
        <f t="shared" si="310"/>
        <v>0.76433988636363637</v>
      </c>
      <c r="L6633" s="41" t="str">
        <f t="shared" si="311"/>
        <v>A</v>
      </c>
      <c r="M6633" s="41" t="s">
        <v>457</v>
      </c>
      <c r="N6633" s="41" t="s">
        <v>419</v>
      </c>
      <c r="O6633" s="41" t="s">
        <v>70</v>
      </c>
    </row>
    <row r="6634" spans="1:15">
      <c r="A6634" s="38">
        <v>40135</v>
      </c>
      <c r="B6634" s="38">
        <v>51092</v>
      </c>
      <c r="C6634" s="131">
        <v>360</v>
      </c>
      <c r="D6634" s="39">
        <v>8.5600000000000009E-2</v>
      </c>
      <c r="E6634" s="39">
        <v>7.9100000000000004E-2</v>
      </c>
      <c r="F6634" s="40">
        <v>118700</v>
      </c>
      <c r="G6634" s="40">
        <v>118700</v>
      </c>
      <c r="H6634" s="40">
        <v>85475.99</v>
      </c>
      <c r="I6634" s="40">
        <v>90730</v>
      </c>
      <c r="J6634" s="67">
        <f t="shared" si="309"/>
        <v>0.72010101095197987</v>
      </c>
      <c r="K6634" s="39">
        <f t="shared" si="310"/>
        <v>0.76436394271272112</v>
      </c>
      <c r="L6634" s="2" t="str">
        <f t="shared" si="311"/>
        <v>A</v>
      </c>
      <c r="M6634" s="2" t="s">
        <v>509</v>
      </c>
      <c r="N6634" s="2" t="s">
        <v>430</v>
      </c>
      <c r="O6634" s="2" t="s">
        <v>70</v>
      </c>
    </row>
    <row r="6635" spans="1:15">
      <c r="A6635" s="38">
        <v>40739</v>
      </c>
      <c r="B6635" s="38">
        <v>51697</v>
      </c>
      <c r="C6635" s="131">
        <v>360</v>
      </c>
      <c r="D6635" s="39">
        <v>8.5600000000000009E-2</v>
      </c>
      <c r="E6635" s="39">
        <v>7.9100000000000004E-2</v>
      </c>
      <c r="F6635" s="40">
        <v>114000</v>
      </c>
      <c r="G6635" s="40">
        <v>114000</v>
      </c>
      <c r="H6635" s="40">
        <v>70211.45</v>
      </c>
      <c r="I6635" s="40">
        <v>87141.62</v>
      </c>
      <c r="J6635" s="67">
        <f t="shared" si="309"/>
        <v>0.61588991228070178</v>
      </c>
      <c r="K6635" s="39">
        <f t="shared" si="310"/>
        <v>0.7644001754385964</v>
      </c>
      <c r="L6635" s="2" t="str">
        <f t="shared" si="311"/>
        <v>AA</v>
      </c>
      <c r="M6635" s="2" t="s">
        <v>1410</v>
      </c>
      <c r="N6635" s="2" t="s">
        <v>421</v>
      </c>
      <c r="O6635" s="2" t="s">
        <v>70</v>
      </c>
    </row>
    <row r="6636" spans="1:15">
      <c r="A6636" s="42">
        <v>40571</v>
      </c>
      <c r="B6636" s="42">
        <v>45866</v>
      </c>
      <c r="C6636" s="130">
        <v>174</v>
      </c>
      <c r="D6636" s="43">
        <v>8.5600000000000009E-2</v>
      </c>
      <c r="E6636" s="43">
        <v>7.9100000000000004E-2</v>
      </c>
      <c r="F6636" s="44">
        <v>68000</v>
      </c>
      <c r="G6636" s="44">
        <v>68000</v>
      </c>
      <c r="H6636" s="44">
        <v>38417.42</v>
      </c>
      <c r="I6636" s="44">
        <v>51999.99</v>
      </c>
      <c r="J6636" s="68">
        <f t="shared" si="309"/>
        <v>0.56496205882352935</v>
      </c>
      <c r="K6636" s="43">
        <f t="shared" si="310"/>
        <v>0.76470573529411767</v>
      </c>
      <c r="L6636" s="41" t="str">
        <f t="shared" si="311"/>
        <v>AA</v>
      </c>
      <c r="M6636" s="41" t="s">
        <v>956</v>
      </c>
      <c r="N6636" s="41" t="s">
        <v>418</v>
      </c>
      <c r="O6636" s="41" t="s">
        <v>70</v>
      </c>
    </row>
    <row r="6637" spans="1:15">
      <c r="A6637" s="42">
        <v>40056</v>
      </c>
      <c r="B6637" s="42">
        <v>45657</v>
      </c>
      <c r="C6637" s="130">
        <v>184</v>
      </c>
      <c r="D6637" s="43">
        <v>8.5600000000000009E-2</v>
      </c>
      <c r="E6637" s="43">
        <v>7.9100000000000004E-2</v>
      </c>
      <c r="F6637" s="44">
        <v>82000</v>
      </c>
      <c r="G6637" s="44">
        <v>82000</v>
      </c>
      <c r="H6637" s="44">
        <v>40046.120000000003</v>
      </c>
      <c r="I6637" s="44">
        <v>62710.84</v>
      </c>
      <c r="J6637" s="68">
        <f t="shared" si="309"/>
        <v>0.48836731707317077</v>
      </c>
      <c r="K6637" s="43">
        <f t="shared" si="310"/>
        <v>0.7647663414634146</v>
      </c>
      <c r="L6637" s="41" t="str">
        <f t="shared" si="311"/>
        <v>AA</v>
      </c>
      <c r="M6637" s="41" t="s">
        <v>564</v>
      </c>
      <c r="N6637" s="41" t="s">
        <v>417</v>
      </c>
      <c r="O6637" s="41" t="s">
        <v>70</v>
      </c>
    </row>
    <row r="6638" spans="1:15">
      <c r="A6638" s="38">
        <v>40214</v>
      </c>
      <c r="B6638" s="38">
        <v>49345</v>
      </c>
      <c r="C6638" s="131">
        <v>300</v>
      </c>
      <c r="D6638" s="39">
        <v>8.5600000000000009E-2</v>
      </c>
      <c r="E6638" s="39">
        <v>7.9100000000000004E-2</v>
      </c>
      <c r="F6638" s="40">
        <v>73000</v>
      </c>
      <c r="G6638" s="40">
        <v>73000</v>
      </c>
      <c r="H6638" s="40">
        <v>46242.12</v>
      </c>
      <c r="I6638" s="40">
        <v>55844.99</v>
      </c>
      <c r="J6638" s="67">
        <f t="shared" si="309"/>
        <v>0.63345369863013701</v>
      </c>
      <c r="K6638" s="39">
        <f t="shared" si="310"/>
        <v>0.7649998630136986</v>
      </c>
      <c r="L6638" s="2" t="str">
        <f t="shared" si="311"/>
        <v>AA</v>
      </c>
      <c r="M6638" s="2" t="s">
        <v>601</v>
      </c>
      <c r="N6638" s="2" t="s">
        <v>435</v>
      </c>
      <c r="O6638" s="2" t="s">
        <v>70</v>
      </c>
    </row>
    <row r="6639" spans="1:15">
      <c r="A6639" s="42">
        <v>40170</v>
      </c>
      <c r="B6639" s="42">
        <v>47475</v>
      </c>
      <c r="C6639" s="130">
        <v>240</v>
      </c>
      <c r="D6639" s="43">
        <v>8.5600000000000009E-2</v>
      </c>
      <c r="E6639" s="43">
        <v>7.9100000000000004E-2</v>
      </c>
      <c r="F6639" s="44">
        <v>90630</v>
      </c>
      <c r="G6639" s="44">
        <v>90630</v>
      </c>
      <c r="H6639" s="44">
        <v>53235.37</v>
      </c>
      <c r="I6639" s="44">
        <v>69352.479999999996</v>
      </c>
      <c r="J6639" s="68">
        <f t="shared" si="309"/>
        <v>0.58739236455919674</v>
      </c>
      <c r="K6639" s="43">
        <f t="shared" si="310"/>
        <v>0.76522652543307956</v>
      </c>
      <c r="L6639" s="41" t="str">
        <f t="shared" si="311"/>
        <v>AA</v>
      </c>
      <c r="M6639" s="41" t="s">
        <v>633</v>
      </c>
      <c r="N6639" s="41" t="s">
        <v>422</v>
      </c>
      <c r="O6639" s="41" t="s">
        <v>70</v>
      </c>
    </row>
    <row r="6640" spans="1:15">
      <c r="A6640" s="38">
        <v>40567</v>
      </c>
      <c r="B6640" s="38">
        <v>51525</v>
      </c>
      <c r="C6640" s="131">
        <v>360</v>
      </c>
      <c r="D6640" s="39">
        <v>8.5600000000000009E-2</v>
      </c>
      <c r="E6640" s="39">
        <v>7.9100000000000004E-2</v>
      </c>
      <c r="F6640" s="40">
        <v>110983.5</v>
      </c>
      <c r="G6640" s="40">
        <v>110983.5</v>
      </c>
      <c r="H6640" s="40">
        <v>75417.31</v>
      </c>
      <c r="I6640" s="40">
        <v>84999.99</v>
      </c>
      <c r="J6640" s="67">
        <f t="shared" si="309"/>
        <v>0.67953623736861779</v>
      </c>
      <c r="K6640" s="39">
        <f t="shared" si="310"/>
        <v>0.76587952263174264</v>
      </c>
      <c r="L6640" s="2" t="str">
        <f t="shared" si="311"/>
        <v>A</v>
      </c>
      <c r="M6640" s="2" t="s">
        <v>472</v>
      </c>
      <c r="N6640" s="2" t="s">
        <v>426</v>
      </c>
      <c r="O6640" s="2" t="s">
        <v>70</v>
      </c>
    </row>
    <row r="6641" spans="1:15">
      <c r="A6641" s="38">
        <v>40669</v>
      </c>
      <c r="B6641" s="38">
        <v>47974</v>
      </c>
      <c r="C6641" s="131">
        <v>240</v>
      </c>
      <c r="D6641" s="39">
        <v>8.5600000000000009E-2</v>
      </c>
      <c r="E6641" s="39">
        <v>7.9100000000000004E-2</v>
      </c>
      <c r="F6641" s="40">
        <v>94000</v>
      </c>
      <c r="G6641" s="40">
        <v>94000</v>
      </c>
      <c r="H6641" s="40">
        <v>63477.7</v>
      </c>
      <c r="I6641" s="40">
        <v>72000</v>
      </c>
      <c r="J6641" s="67">
        <f t="shared" si="309"/>
        <v>0.67529468085106381</v>
      </c>
      <c r="K6641" s="39">
        <f t="shared" si="310"/>
        <v>0.76595744680851063</v>
      </c>
      <c r="L6641" s="2" t="str">
        <f t="shared" si="311"/>
        <v>A</v>
      </c>
      <c r="M6641" s="2" t="s">
        <v>552</v>
      </c>
      <c r="N6641" s="2" t="s">
        <v>416</v>
      </c>
      <c r="O6641" s="2" t="s">
        <v>70</v>
      </c>
    </row>
    <row r="6642" spans="1:15">
      <c r="A6642" s="38">
        <v>40252</v>
      </c>
      <c r="B6642" s="38">
        <v>51210</v>
      </c>
      <c r="C6642" s="131">
        <v>360</v>
      </c>
      <c r="D6642" s="39">
        <v>8.5600000000000009E-2</v>
      </c>
      <c r="E6642" s="39">
        <v>7.9100000000000004E-2</v>
      </c>
      <c r="F6642" s="40">
        <v>115000</v>
      </c>
      <c r="G6642" s="40">
        <v>115000</v>
      </c>
      <c r="H6642" s="40">
        <v>76250.649999999994</v>
      </c>
      <c r="I6642" s="40">
        <v>88099.99</v>
      </c>
      <c r="J6642" s="67">
        <f t="shared" si="309"/>
        <v>0.66304913043478253</v>
      </c>
      <c r="K6642" s="39">
        <f t="shared" si="310"/>
        <v>0.76608686956521743</v>
      </c>
      <c r="L6642" s="2" t="str">
        <f t="shared" si="311"/>
        <v>A</v>
      </c>
      <c r="M6642" s="2" t="s">
        <v>463</v>
      </c>
      <c r="N6642" s="2" t="s">
        <v>422</v>
      </c>
      <c r="O6642" s="2" t="s">
        <v>70</v>
      </c>
    </row>
    <row r="6643" spans="1:15">
      <c r="A6643" s="42">
        <v>40329</v>
      </c>
      <c r="B6643" s="42">
        <v>49826</v>
      </c>
      <c r="C6643" s="130">
        <v>312</v>
      </c>
      <c r="D6643" s="43">
        <v>8.5600000000000009E-2</v>
      </c>
      <c r="E6643" s="43">
        <v>7.9100000000000004E-2</v>
      </c>
      <c r="F6643" s="44">
        <v>136000</v>
      </c>
      <c r="G6643" s="44">
        <v>136000</v>
      </c>
      <c r="H6643" s="44">
        <v>95521.65</v>
      </c>
      <c r="I6643" s="44">
        <v>104190.57</v>
      </c>
      <c r="J6643" s="68">
        <f t="shared" si="309"/>
        <v>0.70236507352941169</v>
      </c>
      <c r="K6643" s="43">
        <f t="shared" si="310"/>
        <v>0.76610713235294126</v>
      </c>
      <c r="L6643" s="41" t="str">
        <f t="shared" si="311"/>
        <v>A</v>
      </c>
      <c r="M6643" s="41" t="s">
        <v>532</v>
      </c>
      <c r="N6643" s="41" t="s">
        <v>417</v>
      </c>
      <c r="O6643" s="41" t="s">
        <v>70</v>
      </c>
    </row>
    <row r="6644" spans="1:15">
      <c r="A6644" s="42">
        <v>40711</v>
      </c>
      <c r="B6644" s="42">
        <v>51669</v>
      </c>
      <c r="C6644" s="130">
        <v>360</v>
      </c>
      <c r="D6644" s="43">
        <v>8.5600000000000009E-2</v>
      </c>
      <c r="E6644" s="43">
        <v>8.09E-2</v>
      </c>
      <c r="F6644" s="44">
        <v>130000</v>
      </c>
      <c r="G6644" s="44">
        <v>130000</v>
      </c>
      <c r="H6644" s="44">
        <v>89406.91</v>
      </c>
      <c r="I6644" s="44">
        <v>99599.99</v>
      </c>
      <c r="J6644" s="68">
        <f t="shared" si="309"/>
        <v>0.68774546153846161</v>
      </c>
      <c r="K6644" s="43">
        <f t="shared" si="310"/>
        <v>0.76615376923076928</v>
      </c>
      <c r="L6644" s="41" t="str">
        <f t="shared" si="311"/>
        <v>A</v>
      </c>
      <c r="M6644" s="41" t="s">
        <v>1104</v>
      </c>
      <c r="N6644" s="41" t="s">
        <v>416</v>
      </c>
      <c r="O6644" s="41" t="s">
        <v>70</v>
      </c>
    </row>
    <row r="6645" spans="1:15">
      <c r="A6645" s="42">
        <v>40806</v>
      </c>
      <c r="B6645" s="42">
        <v>45371</v>
      </c>
      <c r="C6645" s="130">
        <v>150</v>
      </c>
      <c r="D6645" s="43">
        <v>8.5600000000000009E-2</v>
      </c>
      <c r="E6645" s="43">
        <v>7.9100000000000004E-2</v>
      </c>
      <c r="F6645" s="44">
        <v>120179.46</v>
      </c>
      <c r="G6645" s="44">
        <v>120179.46</v>
      </c>
      <c r="H6645" s="44">
        <v>73350.41</v>
      </c>
      <c r="I6645" s="44">
        <v>92086.34</v>
      </c>
      <c r="J6645" s="68">
        <f t="shared" si="309"/>
        <v>0.61034065222126976</v>
      </c>
      <c r="K6645" s="43">
        <f t="shared" si="310"/>
        <v>0.76624025436626186</v>
      </c>
      <c r="L6645" s="41" t="str">
        <f t="shared" si="311"/>
        <v>AA</v>
      </c>
      <c r="M6645" s="41" t="s">
        <v>595</v>
      </c>
      <c r="N6645" s="41" t="s">
        <v>423</v>
      </c>
      <c r="O6645" s="41" t="s">
        <v>70</v>
      </c>
    </row>
    <row r="6646" spans="1:15">
      <c r="A6646" s="42">
        <v>40529</v>
      </c>
      <c r="B6646" s="42">
        <v>46008</v>
      </c>
      <c r="C6646" s="130">
        <v>180</v>
      </c>
      <c r="D6646" s="43">
        <v>8.5600000000000009E-2</v>
      </c>
      <c r="E6646" s="43">
        <v>7.9100000000000004E-2</v>
      </c>
      <c r="F6646" s="44">
        <v>130502.1</v>
      </c>
      <c r="G6646" s="44">
        <v>130502.1</v>
      </c>
      <c r="H6646" s="44">
        <v>74324.179999999993</v>
      </c>
      <c r="I6646" s="44">
        <v>99999.99</v>
      </c>
      <c r="J6646" s="68">
        <f t="shared" si="309"/>
        <v>0.5695247815935528</v>
      </c>
      <c r="K6646" s="43">
        <f t="shared" si="310"/>
        <v>0.76627111747627052</v>
      </c>
      <c r="L6646" s="41" t="str">
        <f t="shared" si="311"/>
        <v>AA</v>
      </c>
      <c r="M6646" s="41" t="s">
        <v>689</v>
      </c>
      <c r="N6646" s="41" t="s">
        <v>424</v>
      </c>
      <c r="O6646" s="41" t="s">
        <v>70</v>
      </c>
    </row>
    <row r="6647" spans="1:15">
      <c r="A6647" s="38">
        <v>40697</v>
      </c>
      <c r="B6647" s="38">
        <v>48002</v>
      </c>
      <c r="C6647" s="131">
        <v>240</v>
      </c>
      <c r="D6647" s="39">
        <v>8.5600000000000009E-2</v>
      </c>
      <c r="E6647" s="39">
        <v>7.9100000000000004E-2</v>
      </c>
      <c r="F6647" s="40">
        <v>145014.44</v>
      </c>
      <c r="G6647" s="40">
        <v>145014.44</v>
      </c>
      <c r="H6647" s="40">
        <v>95558.84</v>
      </c>
      <c r="I6647" s="40">
        <v>111143.76</v>
      </c>
      <c r="J6647" s="67">
        <f t="shared" si="309"/>
        <v>0.65896085934614512</v>
      </c>
      <c r="K6647" s="39">
        <f t="shared" si="310"/>
        <v>0.76643236356324229</v>
      </c>
      <c r="L6647" s="2" t="str">
        <f t="shared" si="311"/>
        <v>A</v>
      </c>
      <c r="M6647" s="2" t="s">
        <v>482</v>
      </c>
      <c r="N6647" s="2" t="s">
        <v>422</v>
      </c>
      <c r="O6647" s="2" t="s">
        <v>70</v>
      </c>
    </row>
    <row r="6648" spans="1:15">
      <c r="A6648" s="38">
        <v>40848</v>
      </c>
      <c r="B6648" s="38">
        <v>49980</v>
      </c>
      <c r="C6648" s="131">
        <v>300</v>
      </c>
      <c r="D6648" s="39">
        <v>8.5600000000000009E-2</v>
      </c>
      <c r="E6648" s="39">
        <v>7.9100000000000004E-2</v>
      </c>
      <c r="F6648" s="40">
        <v>136365</v>
      </c>
      <c r="G6648" s="40">
        <v>136365</v>
      </c>
      <c r="H6648" s="40">
        <v>94850.1</v>
      </c>
      <c r="I6648" s="40">
        <v>104540.83</v>
      </c>
      <c r="J6648" s="67">
        <f t="shared" si="309"/>
        <v>0.69556044439555609</v>
      </c>
      <c r="K6648" s="39">
        <f t="shared" si="310"/>
        <v>0.76662508708246258</v>
      </c>
      <c r="L6648" s="2" t="str">
        <f t="shared" si="311"/>
        <v>A</v>
      </c>
      <c r="M6648" s="2" t="s">
        <v>673</v>
      </c>
      <c r="N6648" s="2" t="s">
        <v>435</v>
      </c>
      <c r="O6648" s="2" t="s">
        <v>70</v>
      </c>
    </row>
    <row r="6649" spans="1:15">
      <c r="A6649" s="42">
        <v>40448</v>
      </c>
      <c r="B6649" s="42">
        <v>51406</v>
      </c>
      <c r="C6649" s="130">
        <v>360</v>
      </c>
      <c r="D6649" s="43">
        <v>8.5600000000000009E-2</v>
      </c>
      <c r="E6649" s="43">
        <v>7.9100000000000004E-2</v>
      </c>
      <c r="F6649" s="44">
        <v>105000</v>
      </c>
      <c r="G6649" s="44">
        <v>105000</v>
      </c>
      <c r="H6649" s="44">
        <v>70835.5</v>
      </c>
      <c r="I6649" s="44">
        <v>80499.990000000005</v>
      </c>
      <c r="J6649" s="68">
        <f t="shared" si="309"/>
        <v>0.67462380952380951</v>
      </c>
      <c r="K6649" s="43">
        <f t="shared" si="310"/>
        <v>0.76666657142857153</v>
      </c>
      <c r="L6649" s="41" t="str">
        <f t="shared" si="311"/>
        <v>A</v>
      </c>
      <c r="M6649" s="41" t="s">
        <v>1425</v>
      </c>
      <c r="N6649" s="41" t="s">
        <v>434</v>
      </c>
      <c r="O6649" s="41" t="s">
        <v>70</v>
      </c>
    </row>
    <row r="6650" spans="1:15">
      <c r="A6650" s="42">
        <v>40542</v>
      </c>
      <c r="B6650" s="42">
        <v>43373</v>
      </c>
      <c r="C6650" s="130">
        <v>93</v>
      </c>
      <c r="D6650" s="43">
        <v>8.5600000000000009E-2</v>
      </c>
      <c r="E6650" s="43">
        <v>7.9100000000000004E-2</v>
      </c>
      <c r="F6650" s="44">
        <v>120000</v>
      </c>
      <c r="G6650" s="44">
        <v>120000</v>
      </c>
      <c r="H6650" s="44">
        <v>45813.53</v>
      </c>
      <c r="I6650" s="44">
        <v>91999.99</v>
      </c>
      <c r="J6650" s="68">
        <f t="shared" si="309"/>
        <v>0.38177941666666665</v>
      </c>
      <c r="K6650" s="43">
        <f t="shared" si="310"/>
        <v>0.76666658333333337</v>
      </c>
      <c r="L6650" s="41" t="str">
        <f t="shared" si="311"/>
        <v>AA</v>
      </c>
      <c r="M6650" s="41" t="s">
        <v>454</v>
      </c>
      <c r="N6650" s="41" t="s">
        <v>416</v>
      </c>
      <c r="O6650" s="41" t="s">
        <v>70</v>
      </c>
    </row>
    <row r="6651" spans="1:15">
      <c r="A6651" s="38">
        <v>40312</v>
      </c>
      <c r="B6651" s="38">
        <v>45305</v>
      </c>
      <c r="C6651" s="131">
        <v>164</v>
      </c>
      <c r="D6651" s="39">
        <v>8.5600000000000009E-2</v>
      </c>
      <c r="E6651" s="39">
        <v>7.9100000000000004E-2</v>
      </c>
      <c r="F6651" s="40">
        <v>150000</v>
      </c>
      <c r="G6651" s="40">
        <v>150000</v>
      </c>
      <c r="H6651" s="40">
        <v>78862.720000000001</v>
      </c>
      <c r="I6651" s="40">
        <v>114999.99</v>
      </c>
      <c r="J6651" s="67">
        <f t="shared" si="309"/>
        <v>0.52575146666666672</v>
      </c>
      <c r="K6651" s="39">
        <f t="shared" si="310"/>
        <v>0.76666660000000009</v>
      </c>
      <c r="L6651" s="2" t="str">
        <f t="shared" si="311"/>
        <v>AA</v>
      </c>
      <c r="M6651" s="2" t="s">
        <v>1289</v>
      </c>
      <c r="N6651" s="2" t="s">
        <v>421</v>
      </c>
      <c r="O6651" s="2" t="s">
        <v>70</v>
      </c>
    </row>
    <row r="6652" spans="1:15">
      <c r="A6652" s="38">
        <v>40708</v>
      </c>
      <c r="B6652" s="38">
        <v>46187</v>
      </c>
      <c r="C6652" s="131">
        <v>180</v>
      </c>
      <c r="D6652" s="39">
        <v>8.5600000000000009E-2</v>
      </c>
      <c r="E6652" s="39">
        <v>7.9100000000000004E-2</v>
      </c>
      <c r="F6652" s="40">
        <v>150000</v>
      </c>
      <c r="G6652" s="40">
        <v>150000</v>
      </c>
      <c r="H6652" s="40">
        <v>88921.41</v>
      </c>
      <c r="I6652" s="40">
        <v>114999.99</v>
      </c>
      <c r="J6652" s="67">
        <f t="shared" si="309"/>
        <v>0.59280940000000004</v>
      </c>
      <c r="K6652" s="39">
        <f t="shared" si="310"/>
        <v>0.76666660000000009</v>
      </c>
      <c r="L6652" s="2" t="str">
        <f t="shared" si="311"/>
        <v>AA</v>
      </c>
      <c r="M6652" s="2" t="s">
        <v>476</v>
      </c>
      <c r="N6652" s="2" t="s">
        <v>421</v>
      </c>
      <c r="O6652" s="2" t="s">
        <v>70</v>
      </c>
    </row>
    <row r="6653" spans="1:15">
      <c r="A6653" s="42">
        <v>40514</v>
      </c>
      <c r="B6653" s="42">
        <v>51472</v>
      </c>
      <c r="C6653" s="130">
        <v>360</v>
      </c>
      <c r="D6653" s="43">
        <v>8.5600000000000009E-2</v>
      </c>
      <c r="E6653" s="43">
        <v>7.9100000000000004E-2</v>
      </c>
      <c r="F6653" s="44">
        <v>150000</v>
      </c>
      <c r="G6653" s="44">
        <v>150000</v>
      </c>
      <c r="H6653" s="44">
        <v>102992.8</v>
      </c>
      <c r="I6653" s="44">
        <v>114999.99</v>
      </c>
      <c r="J6653" s="68">
        <f t="shared" si="309"/>
        <v>0.68661866666666671</v>
      </c>
      <c r="K6653" s="43">
        <f t="shared" si="310"/>
        <v>0.76666660000000009</v>
      </c>
      <c r="L6653" s="41" t="str">
        <f t="shared" si="311"/>
        <v>A</v>
      </c>
      <c r="M6653" s="41" t="s">
        <v>463</v>
      </c>
      <c r="N6653" s="41" t="s">
        <v>422</v>
      </c>
      <c r="O6653" s="41" t="s">
        <v>70</v>
      </c>
    </row>
    <row r="6654" spans="1:15">
      <c r="A6654" s="38">
        <v>40758</v>
      </c>
      <c r="B6654" s="38">
        <v>49890</v>
      </c>
      <c r="C6654" s="131">
        <v>300</v>
      </c>
      <c r="D6654" s="39">
        <v>8.5600000000000009E-2</v>
      </c>
      <c r="E6654" s="39">
        <v>7.9100000000000004E-2</v>
      </c>
      <c r="F6654" s="40">
        <v>116670</v>
      </c>
      <c r="G6654" s="40">
        <v>116670</v>
      </c>
      <c r="H6654" s="40">
        <v>79727.899999999994</v>
      </c>
      <c r="I6654" s="40">
        <v>89485</v>
      </c>
      <c r="J6654" s="67">
        <f t="shared" si="309"/>
        <v>0.68336247535784689</v>
      </c>
      <c r="K6654" s="39">
        <f t="shared" si="310"/>
        <v>0.76699237164652434</v>
      </c>
      <c r="L6654" s="2" t="str">
        <f t="shared" si="311"/>
        <v>A</v>
      </c>
      <c r="M6654" s="2" t="s">
        <v>530</v>
      </c>
      <c r="N6654" s="2" t="s">
        <v>427</v>
      </c>
      <c r="O6654" s="2" t="s">
        <v>70</v>
      </c>
    </row>
    <row r="6655" spans="1:15">
      <c r="A6655" s="42">
        <v>40312</v>
      </c>
      <c r="B6655" s="42">
        <v>47617</v>
      </c>
      <c r="C6655" s="130">
        <v>240</v>
      </c>
      <c r="D6655" s="43">
        <v>8.5600000000000009E-2</v>
      </c>
      <c r="E6655" s="43">
        <v>7.9100000000000004E-2</v>
      </c>
      <c r="F6655" s="44">
        <v>73000</v>
      </c>
      <c r="G6655" s="44">
        <v>73000</v>
      </c>
      <c r="H6655" s="44">
        <v>44173.53</v>
      </c>
      <c r="I6655" s="44">
        <v>55999.99</v>
      </c>
      <c r="J6655" s="68">
        <f t="shared" si="309"/>
        <v>0.60511684931506848</v>
      </c>
      <c r="K6655" s="43">
        <f t="shared" si="310"/>
        <v>0.76712315068493153</v>
      </c>
      <c r="L6655" s="41" t="str">
        <f t="shared" si="311"/>
        <v>AA</v>
      </c>
      <c r="M6655" s="41" t="s">
        <v>633</v>
      </c>
      <c r="N6655" s="41" t="s">
        <v>422</v>
      </c>
      <c r="O6655" s="41" t="s">
        <v>70</v>
      </c>
    </row>
    <row r="6656" spans="1:15">
      <c r="A6656" s="38">
        <v>40211</v>
      </c>
      <c r="B6656" s="38">
        <v>47666</v>
      </c>
      <c r="C6656" s="131">
        <v>245</v>
      </c>
      <c r="D6656" s="39">
        <v>8.5600000000000009E-2</v>
      </c>
      <c r="E6656" s="39">
        <v>8.09E-2</v>
      </c>
      <c r="F6656" s="40">
        <v>86000</v>
      </c>
      <c r="G6656" s="40">
        <v>86000</v>
      </c>
      <c r="H6656" s="40">
        <v>51649.02</v>
      </c>
      <c r="I6656" s="40">
        <v>65999.990000000005</v>
      </c>
      <c r="J6656" s="67">
        <f t="shared" si="309"/>
        <v>0.60056999999999994</v>
      </c>
      <c r="K6656" s="39">
        <f t="shared" si="310"/>
        <v>0.7674417441860466</v>
      </c>
      <c r="L6656" s="2" t="str">
        <f t="shared" si="311"/>
        <v>AA</v>
      </c>
      <c r="M6656" s="2" t="s">
        <v>684</v>
      </c>
      <c r="N6656" s="2" t="s">
        <v>419</v>
      </c>
      <c r="O6656" s="2" t="s">
        <v>70</v>
      </c>
    </row>
    <row r="6657" spans="1:15">
      <c r="A6657" s="38">
        <v>40476</v>
      </c>
      <c r="B6657" s="38">
        <v>51434</v>
      </c>
      <c r="C6657" s="131">
        <v>360</v>
      </c>
      <c r="D6657" s="39">
        <v>8.5600000000000009E-2</v>
      </c>
      <c r="E6657" s="39">
        <v>7.9100000000000004E-2</v>
      </c>
      <c r="F6657" s="40">
        <v>130300.3</v>
      </c>
      <c r="G6657" s="40">
        <v>130300.3</v>
      </c>
      <c r="H6657" s="40">
        <v>88200.320000000007</v>
      </c>
      <c r="I6657" s="40">
        <v>99999.99</v>
      </c>
      <c r="J6657" s="67">
        <f t="shared" si="309"/>
        <v>0.67690036016801192</v>
      </c>
      <c r="K6657" s="39">
        <f t="shared" si="310"/>
        <v>0.76745786464037302</v>
      </c>
      <c r="L6657" s="2" t="str">
        <f t="shared" si="311"/>
        <v>A</v>
      </c>
      <c r="M6657" s="2" t="s">
        <v>753</v>
      </c>
      <c r="N6657" s="2" t="s">
        <v>431</v>
      </c>
      <c r="O6657" s="2" t="s">
        <v>70</v>
      </c>
    </row>
    <row r="6658" spans="1:15">
      <c r="A6658" s="42">
        <v>40329</v>
      </c>
      <c r="B6658" s="42">
        <v>43131</v>
      </c>
      <c r="C6658" s="130">
        <v>92</v>
      </c>
      <c r="D6658" s="43">
        <v>8.5600000000000009E-2</v>
      </c>
      <c r="E6658" s="43">
        <v>7.9100000000000004E-2</v>
      </c>
      <c r="F6658" s="44">
        <v>120000</v>
      </c>
      <c r="G6658" s="44">
        <v>120000</v>
      </c>
      <c r="H6658" s="44">
        <v>39441.18</v>
      </c>
      <c r="I6658" s="44">
        <v>92099.99</v>
      </c>
      <c r="J6658" s="68">
        <f t="shared" si="309"/>
        <v>0.32867649999999998</v>
      </c>
      <c r="K6658" s="43">
        <f t="shared" si="310"/>
        <v>0.76749991666666673</v>
      </c>
      <c r="L6658" s="41" t="str">
        <f t="shared" si="311"/>
        <v>AA</v>
      </c>
      <c r="M6658" s="41" t="s">
        <v>947</v>
      </c>
      <c r="N6658" s="41" t="s">
        <v>421</v>
      </c>
      <c r="O6658" s="41" t="s">
        <v>70</v>
      </c>
    </row>
    <row r="6659" spans="1:15">
      <c r="A6659" s="38">
        <v>40245</v>
      </c>
      <c r="B6659" s="38">
        <v>51203</v>
      </c>
      <c r="C6659" s="131">
        <v>360</v>
      </c>
      <c r="D6659" s="39">
        <v>8.5600000000000009E-2</v>
      </c>
      <c r="E6659" s="39">
        <v>7.9100000000000004E-2</v>
      </c>
      <c r="F6659" s="40">
        <v>77000</v>
      </c>
      <c r="G6659" s="40">
        <v>77000</v>
      </c>
      <c r="H6659" s="40">
        <v>38300.85</v>
      </c>
      <c r="I6659" s="40">
        <v>59099.99</v>
      </c>
      <c r="J6659" s="67">
        <f t="shared" ref="J6659:J6722" si="312">H6659/G6659</f>
        <v>0.49741363636363634</v>
      </c>
      <c r="K6659" s="39">
        <f t="shared" ref="K6659:K6722" si="313">I6659/G6659</f>
        <v>0.76753233766233764</v>
      </c>
      <c r="L6659" s="2" t="str">
        <f t="shared" ref="L6659:L6722" si="314">IF(J6659&lt;=65%,"AA",IF(J6659&lt;=75%,"A",IF(J6659&lt;=85%,"B","C")))</f>
        <v>AA</v>
      </c>
      <c r="M6659" s="2" t="s">
        <v>564</v>
      </c>
      <c r="N6659" s="2" t="s">
        <v>417</v>
      </c>
      <c r="O6659" s="2" t="s">
        <v>70</v>
      </c>
    </row>
    <row r="6660" spans="1:15">
      <c r="A6660" s="42">
        <v>39972</v>
      </c>
      <c r="B6660" s="42">
        <v>47277</v>
      </c>
      <c r="C6660" s="130">
        <v>240</v>
      </c>
      <c r="D6660" s="43">
        <v>8.5600000000000009E-2</v>
      </c>
      <c r="E6660" s="43">
        <v>7.9100000000000004E-2</v>
      </c>
      <c r="F6660" s="44">
        <v>129082.5</v>
      </c>
      <c r="G6660" s="44">
        <v>129082.5</v>
      </c>
      <c r="H6660" s="44">
        <v>73587.199999999997</v>
      </c>
      <c r="I6660" s="44">
        <v>99082.49</v>
      </c>
      <c r="J6660" s="68">
        <f t="shared" si="312"/>
        <v>0.57007882555729861</v>
      </c>
      <c r="K6660" s="43">
        <f t="shared" si="313"/>
        <v>0.76759041698138786</v>
      </c>
      <c r="L6660" s="41" t="str">
        <f t="shared" si="314"/>
        <v>AA</v>
      </c>
      <c r="M6660" s="41" t="s">
        <v>475</v>
      </c>
      <c r="N6660" s="41" t="s">
        <v>427</v>
      </c>
      <c r="O6660" s="41" t="s">
        <v>70</v>
      </c>
    </row>
    <row r="6661" spans="1:15">
      <c r="A6661" s="42">
        <v>40436</v>
      </c>
      <c r="B6661" s="42">
        <v>51394</v>
      </c>
      <c r="C6661" s="130">
        <v>360</v>
      </c>
      <c r="D6661" s="43">
        <v>8.5600000000000009E-2</v>
      </c>
      <c r="E6661" s="43">
        <v>7.9100000000000004E-2</v>
      </c>
      <c r="F6661" s="44">
        <v>75021.45</v>
      </c>
      <c r="G6661" s="44">
        <v>75021.45</v>
      </c>
      <c r="H6661" s="44">
        <v>50641.66</v>
      </c>
      <c r="I6661" s="44">
        <v>57599.99</v>
      </c>
      <c r="J6661" s="68">
        <f t="shared" si="312"/>
        <v>0.67502907501787834</v>
      </c>
      <c r="K6661" s="43">
        <f t="shared" si="313"/>
        <v>0.76778028150615596</v>
      </c>
      <c r="L6661" s="41" t="str">
        <f t="shared" si="314"/>
        <v>A</v>
      </c>
      <c r="M6661" s="41" t="s">
        <v>773</v>
      </c>
      <c r="N6661" s="41" t="s">
        <v>431</v>
      </c>
      <c r="O6661" s="41" t="s">
        <v>70</v>
      </c>
    </row>
    <row r="6662" spans="1:15">
      <c r="A6662" s="42">
        <v>40886</v>
      </c>
      <c r="B6662" s="42">
        <v>50748</v>
      </c>
      <c r="C6662" s="130">
        <v>324</v>
      </c>
      <c r="D6662" s="43">
        <v>8.5600000000000009E-2</v>
      </c>
      <c r="E6662" s="43">
        <v>7.9100000000000004E-2</v>
      </c>
      <c r="F6662" s="44">
        <v>125000</v>
      </c>
      <c r="G6662" s="44">
        <v>125000</v>
      </c>
      <c r="H6662" s="44">
        <v>86130.13</v>
      </c>
      <c r="I6662" s="44">
        <v>95999.99</v>
      </c>
      <c r="J6662" s="68">
        <f t="shared" si="312"/>
        <v>0.68904103999999999</v>
      </c>
      <c r="K6662" s="43">
        <f t="shared" si="313"/>
        <v>0.76799992000000006</v>
      </c>
      <c r="L6662" s="41" t="str">
        <f t="shared" si="314"/>
        <v>A</v>
      </c>
      <c r="M6662" s="41" t="s">
        <v>466</v>
      </c>
      <c r="N6662" s="41" t="s">
        <v>421</v>
      </c>
      <c r="O6662" s="41" t="s">
        <v>70</v>
      </c>
    </row>
    <row r="6663" spans="1:15">
      <c r="A6663" s="42">
        <v>40156</v>
      </c>
      <c r="B6663" s="42">
        <v>49287</v>
      </c>
      <c r="C6663" s="130">
        <v>300</v>
      </c>
      <c r="D6663" s="43">
        <v>8.5600000000000009E-2</v>
      </c>
      <c r="E6663" s="43">
        <v>7.9100000000000004E-2</v>
      </c>
      <c r="F6663" s="44">
        <v>138000</v>
      </c>
      <c r="G6663" s="44">
        <v>138000</v>
      </c>
      <c r="H6663" s="44">
        <v>87075.4</v>
      </c>
      <c r="I6663" s="44">
        <v>106006.97</v>
      </c>
      <c r="J6663" s="68">
        <f t="shared" si="312"/>
        <v>0.63098115942028976</v>
      </c>
      <c r="K6663" s="43">
        <f t="shared" si="313"/>
        <v>0.76816644927536237</v>
      </c>
      <c r="L6663" s="41" t="str">
        <f t="shared" si="314"/>
        <v>AA</v>
      </c>
      <c r="M6663" s="41" t="s">
        <v>449</v>
      </c>
      <c r="N6663" s="41" t="s">
        <v>418</v>
      </c>
      <c r="O6663" s="41" t="s">
        <v>70</v>
      </c>
    </row>
    <row r="6664" spans="1:15">
      <c r="A6664" s="42">
        <v>40401</v>
      </c>
      <c r="B6664" s="42">
        <v>45880</v>
      </c>
      <c r="C6664" s="130">
        <v>180</v>
      </c>
      <c r="D6664" s="43">
        <v>8.5600000000000009E-2</v>
      </c>
      <c r="E6664" s="43">
        <v>7.9100000000000004E-2</v>
      </c>
      <c r="F6664" s="44">
        <v>107000</v>
      </c>
      <c r="G6664" s="44">
        <v>107000</v>
      </c>
      <c r="H6664" s="44">
        <v>55861.73</v>
      </c>
      <c r="I6664" s="44">
        <v>82199.990000000005</v>
      </c>
      <c r="J6664" s="68">
        <f t="shared" si="312"/>
        <v>0.52207224299065424</v>
      </c>
      <c r="K6664" s="43">
        <f t="shared" si="313"/>
        <v>0.76822420560747673</v>
      </c>
      <c r="L6664" s="41" t="str">
        <f t="shared" si="314"/>
        <v>AA</v>
      </c>
      <c r="M6664" s="41" t="s">
        <v>466</v>
      </c>
      <c r="N6664" s="41" t="s">
        <v>421</v>
      </c>
      <c r="O6664" s="41" t="s">
        <v>70</v>
      </c>
    </row>
    <row r="6665" spans="1:15">
      <c r="A6665" s="42">
        <v>40505</v>
      </c>
      <c r="B6665" s="42">
        <v>51463</v>
      </c>
      <c r="C6665" s="130">
        <v>360</v>
      </c>
      <c r="D6665" s="43">
        <v>8.5600000000000009E-2</v>
      </c>
      <c r="E6665" s="43">
        <v>7.9100000000000004E-2</v>
      </c>
      <c r="F6665" s="44">
        <v>150000</v>
      </c>
      <c r="G6665" s="44">
        <v>150000</v>
      </c>
      <c r="H6665" s="44">
        <v>101820.96</v>
      </c>
      <c r="I6665" s="44">
        <v>115244.13</v>
      </c>
      <c r="J6665" s="68">
        <f t="shared" si="312"/>
        <v>0.67880640000000003</v>
      </c>
      <c r="K6665" s="43">
        <f t="shared" si="313"/>
        <v>0.76829420000000004</v>
      </c>
      <c r="L6665" s="41" t="str">
        <f t="shared" si="314"/>
        <v>A</v>
      </c>
      <c r="M6665" s="41" t="s">
        <v>735</v>
      </c>
      <c r="N6665" s="41" t="s">
        <v>421</v>
      </c>
      <c r="O6665" s="41" t="s">
        <v>70</v>
      </c>
    </row>
    <row r="6666" spans="1:15">
      <c r="A6666" s="38">
        <v>40532</v>
      </c>
      <c r="B6666" s="38">
        <v>44854</v>
      </c>
      <c r="C6666" s="131">
        <v>142</v>
      </c>
      <c r="D6666" s="39">
        <v>8.5600000000000009E-2</v>
      </c>
      <c r="E6666" s="39">
        <v>7.9100000000000004E-2</v>
      </c>
      <c r="F6666" s="40">
        <v>120000</v>
      </c>
      <c r="G6666" s="40">
        <v>120000</v>
      </c>
      <c r="H6666" s="40">
        <v>51874.57</v>
      </c>
      <c r="I6666" s="40">
        <v>92199.99</v>
      </c>
      <c r="J6666" s="67">
        <f t="shared" si="312"/>
        <v>0.43228808333333335</v>
      </c>
      <c r="K6666" s="39">
        <f t="shared" si="313"/>
        <v>0.76833325000000008</v>
      </c>
      <c r="L6666" s="2" t="str">
        <f t="shared" si="314"/>
        <v>AA</v>
      </c>
      <c r="M6666" s="2" t="s">
        <v>477</v>
      </c>
      <c r="N6666" s="2" t="s">
        <v>422</v>
      </c>
      <c r="O6666" s="2" t="s">
        <v>70</v>
      </c>
    </row>
    <row r="6667" spans="1:15">
      <c r="A6667" s="42">
        <v>40018</v>
      </c>
      <c r="B6667" s="42">
        <v>50975</v>
      </c>
      <c r="C6667" s="130">
        <v>360</v>
      </c>
      <c r="D6667" s="43">
        <v>8.5600000000000009E-2</v>
      </c>
      <c r="E6667" s="43">
        <v>8.5600000000000009E-2</v>
      </c>
      <c r="F6667" s="44">
        <v>115300</v>
      </c>
      <c r="G6667" s="44">
        <v>115300</v>
      </c>
      <c r="H6667" s="44">
        <v>81683.06</v>
      </c>
      <c r="I6667" s="44">
        <v>88596.58</v>
      </c>
      <c r="J6667" s="68">
        <f t="shared" si="312"/>
        <v>0.70843937554206415</v>
      </c>
      <c r="K6667" s="43">
        <f t="shared" si="313"/>
        <v>0.76840052038161322</v>
      </c>
      <c r="L6667" s="41" t="str">
        <f t="shared" si="314"/>
        <v>A</v>
      </c>
      <c r="M6667" s="41" t="s">
        <v>495</v>
      </c>
      <c r="N6667" s="41" t="s">
        <v>424</v>
      </c>
      <c r="O6667" s="41" t="s">
        <v>70</v>
      </c>
    </row>
    <row r="6668" spans="1:15">
      <c r="A6668" s="42">
        <v>40513</v>
      </c>
      <c r="B6668" s="42">
        <v>48061</v>
      </c>
      <c r="C6668" s="130">
        <v>248</v>
      </c>
      <c r="D6668" s="43">
        <v>8.5600000000000009E-2</v>
      </c>
      <c r="E6668" s="43">
        <v>7.9100000000000004E-2</v>
      </c>
      <c r="F6668" s="44">
        <v>145000</v>
      </c>
      <c r="G6668" s="44">
        <v>145000</v>
      </c>
      <c r="H6668" s="44">
        <v>91526.64</v>
      </c>
      <c r="I6668" s="44">
        <v>111426.02</v>
      </c>
      <c r="J6668" s="68">
        <f t="shared" si="312"/>
        <v>0.63121820689655173</v>
      </c>
      <c r="K6668" s="43">
        <f t="shared" si="313"/>
        <v>0.76845531034482761</v>
      </c>
      <c r="L6668" s="41" t="str">
        <f t="shared" si="314"/>
        <v>AA</v>
      </c>
      <c r="M6668" s="41" t="s">
        <v>457</v>
      </c>
      <c r="N6668" s="41" t="s">
        <v>419</v>
      </c>
      <c r="O6668" s="41" t="s">
        <v>70</v>
      </c>
    </row>
    <row r="6669" spans="1:15">
      <c r="A6669" s="42">
        <v>40700</v>
      </c>
      <c r="B6669" s="42">
        <v>51658</v>
      </c>
      <c r="C6669" s="130">
        <v>360</v>
      </c>
      <c r="D6669" s="43">
        <v>8.5600000000000009E-2</v>
      </c>
      <c r="E6669" s="43">
        <v>7.9100000000000004E-2</v>
      </c>
      <c r="F6669" s="44">
        <v>130000</v>
      </c>
      <c r="G6669" s="44">
        <v>130000</v>
      </c>
      <c r="H6669" s="44">
        <v>89795.14</v>
      </c>
      <c r="I6669" s="44">
        <v>99899.99</v>
      </c>
      <c r="J6669" s="68">
        <f t="shared" si="312"/>
        <v>0.6907318461538462</v>
      </c>
      <c r="K6669" s="43">
        <f t="shared" si="313"/>
        <v>0.76846146153846162</v>
      </c>
      <c r="L6669" s="41" t="str">
        <f t="shared" si="314"/>
        <v>A</v>
      </c>
      <c r="M6669" s="41" t="s">
        <v>665</v>
      </c>
      <c r="N6669" s="41" t="s">
        <v>417</v>
      </c>
      <c r="O6669" s="41" t="s">
        <v>70</v>
      </c>
    </row>
    <row r="6670" spans="1:15">
      <c r="A6670" s="38">
        <v>40365</v>
      </c>
      <c r="B6670" s="38">
        <v>51323</v>
      </c>
      <c r="C6670" s="131">
        <v>360</v>
      </c>
      <c r="D6670" s="39">
        <v>8.5600000000000009E-2</v>
      </c>
      <c r="E6670" s="39">
        <v>7.9100000000000004E-2</v>
      </c>
      <c r="F6670" s="40">
        <v>137000</v>
      </c>
      <c r="G6670" s="40">
        <v>137000</v>
      </c>
      <c r="H6670" s="40">
        <v>94811.92</v>
      </c>
      <c r="I6670" s="40">
        <v>105295</v>
      </c>
      <c r="J6670" s="67">
        <f t="shared" si="312"/>
        <v>0.69205781021897805</v>
      </c>
      <c r="K6670" s="39">
        <f t="shared" si="313"/>
        <v>0.76857664233576639</v>
      </c>
      <c r="L6670" s="2" t="str">
        <f t="shared" si="314"/>
        <v>A</v>
      </c>
      <c r="M6670" s="2" t="s">
        <v>495</v>
      </c>
      <c r="N6670" s="2" t="s">
        <v>424</v>
      </c>
      <c r="O6670" s="2" t="s">
        <v>70</v>
      </c>
    </row>
    <row r="6671" spans="1:15">
      <c r="A6671" s="38">
        <v>40690</v>
      </c>
      <c r="B6671" s="38">
        <v>51648</v>
      </c>
      <c r="C6671" s="131">
        <v>360</v>
      </c>
      <c r="D6671" s="39">
        <v>8.5600000000000009E-2</v>
      </c>
      <c r="E6671" s="39">
        <v>8.5600000000000009E-2</v>
      </c>
      <c r="F6671" s="40">
        <v>150000</v>
      </c>
      <c r="G6671" s="40">
        <v>150000</v>
      </c>
      <c r="H6671" s="40">
        <v>107014.25</v>
      </c>
      <c r="I6671" s="40">
        <v>115299.18</v>
      </c>
      <c r="J6671" s="67">
        <f t="shared" si="312"/>
        <v>0.71342833333333333</v>
      </c>
      <c r="K6671" s="39">
        <f t="shared" si="313"/>
        <v>0.76866119999999993</v>
      </c>
      <c r="L6671" s="2" t="str">
        <f t="shared" si="314"/>
        <v>A</v>
      </c>
      <c r="M6671" s="2" t="s">
        <v>457</v>
      </c>
      <c r="N6671" s="2" t="s">
        <v>419</v>
      </c>
      <c r="O6671" s="2" t="s">
        <v>70</v>
      </c>
    </row>
    <row r="6672" spans="1:15">
      <c r="A6672" s="38">
        <v>40616</v>
      </c>
      <c r="B6672" s="38">
        <v>51574</v>
      </c>
      <c r="C6672" s="131">
        <v>360</v>
      </c>
      <c r="D6672" s="39">
        <v>8.5600000000000009E-2</v>
      </c>
      <c r="E6672" s="39">
        <v>7.9100000000000004E-2</v>
      </c>
      <c r="F6672" s="40">
        <v>130000</v>
      </c>
      <c r="G6672" s="40">
        <v>130000</v>
      </c>
      <c r="H6672" s="40">
        <v>91237.56</v>
      </c>
      <c r="I6672" s="40">
        <v>99997.95</v>
      </c>
      <c r="J6672" s="67">
        <f t="shared" si="312"/>
        <v>0.70182738461538463</v>
      </c>
      <c r="K6672" s="39">
        <f t="shared" si="313"/>
        <v>0.76921499999999998</v>
      </c>
      <c r="L6672" s="2" t="str">
        <f t="shared" si="314"/>
        <v>A</v>
      </c>
      <c r="M6672" s="2" t="s">
        <v>670</v>
      </c>
      <c r="N6672" s="2" t="s">
        <v>416</v>
      </c>
      <c r="O6672" s="2" t="s">
        <v>70</v>
      </c>
    </row>
    <row r="6673" spans="1:15">
      <c r="A6673" s="38">
        <v>40036</v>
      </c>
      <c r="B6673" s="38">
        <v>43142</v>
      </c>
      <c r="C6673" s="131">
        <v>102</v>
      </c>
      <c r="D6673" s="39">
        <v>8.5600000000000009E-2</v>
      </c>
      <c r="E6673" s="39">
        <v>7.9100000000000004E-2</v>
      </c>
      <c r="F6673" s="40">
        <v>130000</v>
      </c>
      <c r="G6673" s="40">
        <v>130000</v>
      </c>
      <c r="H6673" s="40">
        <v>38133.019999999997</v>
      </c>
      <c r="I6673" s="40">
        <v>99999.99</v>
      </c>
      <c r="J6673" s="67">
        <f t="shared" si="312"/>
        <v>0.29333092307692304</v>
      </c>
      <c r="K6673" s="39">
        <f t="shared" si="313"/>
        <v>0.76923069230769237</v>
      </c>
      <c r="L6673" s="2" t="str">
        <f t="shared" si="314"/>
        <v>AA</v>
      </c>
      <c r="M6673" s="2" t="s">
        <v>601</v>
      </c>
      <c r="N6673" s="2" t="s">
        <v>435</v>
      </c>
      <c r="O6673" s="2" t="s">
        <v>70</v>
      </c>
    </row>
    <row r="6674" spans="1:15">
      <c r="A6674" s="38">
        <v>40042</v>
      </c>
      <c r="B6674" s="38">
        <v>43694</v>
      </c>
      <c r="C6674" s="131">
        <v>120</v>
      </c>
      <c r="D6674" s="39">
        <v>8.5600000000000009E-2</v>
      </c>
      <c r="E6674" s="39">
        <v>7.9100000000000004E-2</v>
      </c>
      <c r="F6674" s="40">
        <v>130000</v>
      </c>
      <c r="G6674" s="40">
        <v>130000</v>
      </c>
      <c r="H6674" s="40">
        <v>46723.71</v>
      </c>
      <c r="I6674" s="40">
        <v>99999.99</v>
      </c>
      <c r="J6674" s="67">
        <f t="shared" si="312"/>
        <v>0.35941315384615385</v>
      </c>
      <c r="K6674" s="39">
        <f t="shared" si="313"/>
        <v>0.76923069230769237</v>
      </c>
      <c r="L6674" s="2" t="str">
        <f t="shared" si="314"/>
        <v>AA</v>
      </c>
      <c r="M6674" s="2" t="s">
        <v>531</v>
      </c>
      <c r="N6674" s="2" t="s">
        <v>423</v>
      </c>
      <c r="O6674" s="2" t="s">
        <v>70</v>
      </c>
    </row>
    <row r="6675" spans="1:15">
      <c r="A6675" s="42">
        <v>40037</v>
      </c>
      <c r="B6675" s="42">
        <v>45516</v>
      </c>
      <c r="C6675" s="130">
        <v>180</v>
      </c>
      <c r="D6675" s="43">
        <v>8.5600000000000009E-2</v>
      </c>
      <c r="E6675" s="43">
        <v>7.9100000000000004E-2</v>
      </c>
      <c r="F6675" s="44">
        <v>130000</v>
      </c>
      <c r="G6675" s="44">
        <v>130000</v>
      </c>
      <c r="H6675" s="44">
        <v>65640.070000000007</v>
      </c>
      <c r="I6675" s="44">
        <v>99999.99</v>
      </c>
      <c r="J6675" s="68">
        <f t="shared" si="312"/>
        <v>0.50492361538461539</v>
      </c>
      <c r="K6675" s="43">
        <f t="shared" si="313"/>
        <v>0.76923069230769237</v>
      </c>
      <c r="L6675" s="41" t="str">
        <f t="shared" si="314"/>
        <v>AA</v>
      </c>
      <c r="M6675" s="41" t="s">
        <v>719</v>
      </c>
      <c r="N6675" s="41" t="s">
        <v>422</v>
      </c>
      <c r="O6675" s="41" t="s">
        <v>70</v>
      </c>
    </row>
    <row r="6676" spans="1:15">
      <c r="A6676" s="38">
        <v>40136</v>
      </c>
      <c r="B6676" s="38">
        <v>45615</v>
      </c>
      <c r="C6676" s="131">
        <v>180</v>
      </c>
      <c r="D6676" s="39">
        <v>8.5600000000000009E-2</v>
      </c>
      <c r="E6676" s="39">
        <v>7.9100000000000004E-2</v>
      </c>
      <c r="F6676" s="40">
        <v>130000</v>
      </c>
      <c r="G6676" s="40">
        <v>130000</v>
      </c>
      <c r="H6676" s="40">
        <v>67324.320000000007</v>
      </c>
      <c r="I6676" s="40">
        <v>99999.99</v>
      </c>
      <c r="J6676" s="67">
        <f t="shared" si="312"/>
        <v>0.51787938461538463</v>
      </c>
      <c r="K6676" s="39">
        <f t="shared" si="313"/>
        <v>0.76923069230769237</v>
      </c>
      <c r="L6676" s="2" t="str">
        <f t="shared" si="314"/>
        <v>AA</v>
      </c>
      <c r="M6676" s="2" t="s">
        <v>1041</v>
      </c>
      <c r="N6676" s="2" t="s">
        <v>416</v>
      </c>
      <c r="O6676" s="2" t="s">
        <v>70</v>
      </c>
    </row>
    <row r="6677" spans="1:15">
      <c r="A6677" s="38">
        <v>40876</v>
      </c>
      <c r="B6677" s="38">
        <v>50220</v>
      </c>
      <c r="C6677" s="131">
        <v>307</v>
      </c>
      <c r="D6677" s="39">
        <v>8.5600000000000009E-2</v>
      </c>
      <c r="E6677" s="39">
        <v>7.9100000000000004E-2</v>
      </c>
      <c r="F6677" s="40">
        <v>130000</v>
      </c>
      <c r="G6677" s="40">
        <v>130000</v>
      </c>
      <c r="H6677" s="40">
        <v>83045.759999999995</v>
      </c>
      <c r="I6677" s="40">
        <v>99999.99</v>
      </c>
      <c r="J6677" s="67">
        <f t="shared" si="312"/>
        <v>0.63881353846153843</v>
      </c>
      <c r="K6677" s="39">
        <f t="shared" si="313"/>
        <v>0.76923069230769237</v>
      </c>
      <c r="L6677" s="2" t="str">
        <f t="shared" si="314"/>
        <v>AA</v>
      </c>
      <c r="M6677" s="2" t="s">
        <v>683</v>
      </c>
      <c r="N6677" s="2" t="s">
        <v>421</v>
      </c>
      <c r="O6677" s="2" t="s">
        <v>70</v>
      </c>
    </row>
    <row r="6678" spans="1:15">
      <c r="A6678" s="42">
        <v>40669</v>
      </c>
      <c r="B6678" s="42">
        <v>51080</v>
      </c>
      <c r="C6678" s="130">
        <v>342</v>
      </c>
      <c r="D6678" s="43">
        <v>8.5600000000000009E-2</v>
      </c>
      <c r="E6678" s="43">
        <v>7.9100000000000004E-2</v>
      </c>
      <c r="F6678" s="44">
        <v>130000</v>
      </c>
      <c r="G6678" s="44">
        <v>130000</v>
      </c>
      <c r="H6678" s="44">
        <v>89030.8</v>
      </c>
      <c r="I6678" s="44">
        <v>99999.99</v>
      </c>
      <c r="J6678" s="68">
        <f t="shared" si="312"/>
        <v>0.68485230769230776</v>
      </c>
      <c r="K6678" s="43">
        <f t="shared" si="313"/>
        <v>0.76923069230769237</v>
      </c>
      <c r="L6678" s="41" t="str">
        <f t="shared" si="314"/>
        <v>A</v>
      </c>
      <c r="M6678" s="41" t="s">
        <v>564</v>
      </c>
      <c r="N6678" s="41" t="s">
        <v>417</v>
      </c>
      <c r="O6678" s="41" t="s">
        <v>70</v>
      </c>
    </row>
    <row r="6679" spans="1:15">
      <c r="A6679" s="42">
        <v>40702</v>
      </c>
      <c r="B6679" s="42">
        <v>51660</v>
      </c>
      <c r="C6679" s="130">
        <v>360</v>
      </c>
      <c r="D6679" s="43">
        <v>8.5600000000000009E-2</v>
      </c>
      <c r="E6679" s="43">
        <v>7.9100000000000004E-2</v>
      </c>
      <c r="F6679" s="44">
        <v>130000</v>
      </c>
      <c r="G6679" s="44">
        <v>130000</v>
      </c>
      <c r="H6679" s="44">
        <v>89714.880000000005</v>
      </c>
      <c r="I6679" s="44">
        <v>99999.99</v>
      </c>
      <c r="J6679" s="68">
        <f t="shared" si="312"/>
        <v>0.69011446153846157</v>
      </c>
      <c r="K6679" s="43">
        <f t="shared" si="313"/>
        <v>0.76923069230769237</v>
      </c>
      <c r="L6679" s="41" t="str">
        <f t="shared" si="314"/>
        <v>A</v>
      </c>
      <c r="M6679" s="41" t="s">
        <v>95</v>
      </c>
      <c r="N6679" s="41" t="s">
        <v>417</v>
      </c>
      <c r="O6679" s="41" t="s">
        <v>70</v>
      </c>
    </row>
    <row r="6680" spans="1:15">
      <c r="A6680" s="38">
        <v>40752</v>
      </c>
      <c r="B6680" s="38">
        <v>51710</v>
      </c>
      <c r="C6680" s="131">
        <v>360</v>
      </c>
      <c r="D6680" s="39">
        <v>8.5600000000000009E-2</v>
      </c>
      <c r="E6680" s="39">
        <v>7.9100000000000004E-2</v>
      </c>
      <c r="F6680" s="40">
        <v>130000</v>
      </c>
      <c r="G6680" s="40">
        <v>130000</v>
      </c>
      <c r="H6680" s="40">
        <v>89912.72</v>
      </c>
      <c r="I6680" s="40">
        <v>99999.99</v>
      </c>
      <c r="J6680" s="67">
        <f t="shared" si="312"/>
        <v>0.69163630769230766</v>
      </c>
      <c r="K6680" s="39">
        <f t="shared" si="313"/>
        <v>0.76923069230769237</v>
      </c>
      <c r="L6680" s="2" t="str">
        <f t="shared" si="314"/>
        <v>A</v>
      </c>
      <c r="M6680" s="2" t="s">
        <v>646</v>
      </c>
      <c r="N6680" s="2" t="s">
        <v>422</v>
      </c>
      <c r="O6680" s="2" t="s">
        <v>70</v>
      </c>
    </row>
    <row r="6681" spans="1:15">
      <c r="A6681" s="38">
        <v>40746</v>
      </c>
      <c r="B6681" s="38">
        <v>51704</v>
      </c>
      <c r="C6681" s="131">
        <v>360</v>
      </c>
      <c r="D6681" s="39">
        <v>8.5600000000000009E-2</v>
      </c>
      <c r="E6681" s="39">
        <v>7.9100000000000004E-2</v>
      </c>
      <c r="F6681" s="40">
        <v>130000</v>
      </c>
      <c r="G6681" s="40">
        <v>130000</v>
      </c>
      <c r="H6681" s="40">
        <v>77682.64</v>
      </c>
      <c r="I6681" s="40">
        <v>99999.99</v>
      </c>
      <c r="J6681" s="67">
        <f t="shared" si="312"/>
        <v>0.59755876923076923</v>
      </c>
      <c r="K6681" s="39">
        <f t="shared" si="313"/>
        <v>0.76923069230769237</v>
      </c>
      <c r="L6681" s="2" t="str">
        <f t="shared" si="314"/>
        <v>AA</v>
      </c>
      <c r="M6681" s="2" t="s">
        <v>586</v>
      </c>
      <c r="N6681" s="2" t="s">
        <v>416</v>
      </c>
      <c r="O6681" s="2" t="s">
        <v>70</v>
      </c>
    </row>
    <row r="6682" spans="1:15">
      <c r="A6682" s="38">
        <v>40616</v>
      </c>
      <c r="B6682" s="38">
        <v>51574</v>
      </c>
      <c r="C6682" s="131">
        <v>360</v>
      </c>
      <c r="D6682" s="39">
        <v>8.5600000000000009E-2</v>
      </c>
      <c r="E6682" s="39">
        <v>8.09E-2</v>
      </c>
      <c r="F6682" s="40">
        <v>130000</v>
      </c>
      <c r="G6682" s="40">
        <v>130000</v>
      </c>
      <c r="H6682" s="40">
        <v>89279.24</v>
      </c>
      <c r="I6682" s="40">
        <v>99999.99</v>
      </c>
      <c r="J6682" s="67">
        <f t="shared" si="312"/>
        <v>0.68676338461538466</v>
      </c>
      <c r="K6682" s="39">
        <f t="shared" si="313"/>
        <v>0.76923069230769237</v>
      </c>
      <c r="L6682" s="2" t="str">
        <f t="shared" si="314"/>
        <v>A</v>
      </c>
      <c r="M6682" s="2" t="s">
        <v>518</v>
      </c>
      <c r="N6682" s="2" t="s">
        <v>416</v>
      </c>
      <c r="O6682" s="2" t="s">
        <v>70</v>
      </c>
    </row>
    <row r="6683" spans="1:15">
      <c r="A6683" s="38">
        <v>40239</v>
      </c>
      <c r="B6683" s="38">
        <v>47544</v>
      </c>
      <c r="C6683" s="131">
        <v>240</v>
      </c>
      <c r="D6683" s="39">
        <v>8.5600000000000009E-2</v>
      </c>
      <c r="E6683" s="39">
        <v>7.9100000000000004E-2</v>
      </c>
      <c r="F6683" s="40">
        <v>136500</v>
      </c>
      <c r="G6683" s="40">
        <v>136500</v>
      </c>
      <c r="H6683" s="40">
        <v>54864.959999999999</v>
      </c>
      <c r="I6683" s="40">
        <v>104999.99</v>
      </c>
      <c r="J6683" s="67">
        <f t="shared" si="312"/>
        <v>0.40194109890109891</v>
      </c>
      <c r="K6683" s="39">
        <f t="shared" si="313"/>
        <v>0.76923069597069604</v>
      </c>
      <c r="L6683" s="2" t="str">
        <f t="shared" si="314"/>
        <v>AA</v>
      </c>
      <c r="M6683" s="2" t="s">
        <v>475</v>
      </c>
      <c r="N6683" s="2" t="s">
        <v>427</v>
      </c>
      <c r="O6683" s="2" t="s">
        <v>70</v>
      </c>
    </row>
    <row r="6684" spans="1:15">
      <c r="A6684" s="42">
        <v>39869</v>
      </c>
      <c r="B6684" s="42">
        <v>50826</v>
      </c>
      <c r="C6684" s="130">
        <v>360</v>
      </c>
      <c r="D6684" s="43">
        <v>8.5600000000000009E-2</v>
      </c>
      <c r="E6684" s="43">
        <v>8.09E-2</v>
      </c>
      <c r="F6684" s="44">
        <v>143000</v>
      </c>
      <c r="G6684" s="44">
        <v>143000</v>
      </c>
      <c r="H6684" s="44">
        <v>91932.77</v>
      </c>
      <c r="I6684" s="44">
        <v>109999.99</v>
      </c>
      <c r="J6684" s="68">
        <f t="shared" si="312"/>
        <v>0.64288650349650356</v>
      </c>
      <c r="K6684" s="43">
        <f t="shared" si="313"/>
        <v>0.76923069930069932</v>
      </c>
      <c r="L6684" s="41" t="str">
        <f t="shared" si="314"/>
        <v>AA</v>
      </c>
      <c r="M6684" s="41" t="s">
        <v>467</v>
      </c>
      <c r="N6684" s="41" t="s">
        <v>425</v>
      </c>
      <c r="O6684" s="41" t="s">
        <v>70</v>
      </c>
    </row>
    <row r="6685" spans="1:15">
      <c r="A6685" s="42">
        <v>40099</v>
      </c>
      <c r="B6685" s="42">
        <v>44482</v>
      </c>
      <c r="C6685" s="130">
        <v>144</v>
      </c>
      <c r="D6685" s="43">
        <v>8.5600000000000009E-2</v>
      </c>
      <c r="E6685" s="43">
        <v>7.9100000000000004E-2</v>
      </c>
      <c r="F6685" s="44">
        <v>149500</v>
      </c>
      <c r="G6685" s="44">
        <v>149500</v>
      </c>
      <c r="H6685" s="44">
        <v>68440.710000000006</v>
      </c>
      <c r="I6685" s="44">
        <v>114999.99</v>
      </c>
      <c r="J6685" s="68">
        <f t="shared" si="312"/>
        <v>0.45779739130434788</v>
      </c>
      <c r="K6685" s="43">
        <f t="shared" si="313"/>
        <v>0.76923070234113711</v>
      </c>
      <c r="L6685" s="41" t="str">
        <f t="shared" si="314"/>
        <v>AA</v>
      </c>
      <c r="M6685" s="41" t="s">
        <v>531</v>
      </c>
      <c r="N6685" s="41" t="s">
        <v>423</v>
      </c>
      <c r="O6685" s="41" t="s">
        <v>70</v>
      </c>
    </row>
    <row r="6686" spans="1:15">
      <c r="A6686" s="42">
        <v>40036</v>
      </c>
      <c r="B6686" s="42">
        <v>50993</v>
      </c>
      <c r="C6686" s="130">
        <v>360</v>
      </c>
      <c r="D6686" s="43">
        <v>8.5600000000000009E-2</v>
      </c>
      <c r="E6686" s="43">
        <v>7.9100000000000004E-2</v>
      </c>
      <c r="F6686" s="44">
        <v>130000</v>
      </c>
      <c r="G6686" s="44">
        <v>130000</v>
      </c>
      <c r="H6686" s="44">
        <v>78860.25</v>
      </c>
      <c r="I6686" s="44">
        <v>100000</v>
      </c>
      <c r="J6686" s="68">
        <f t="shared" si="312"/>
        <v>0.60661730769230771</v>
      </c>
      <c r="K6686" s="43">
        <f t="shared" si="313"/>
        <v>0.76923076923076927</v>
      </c>
      <c r="L6686" s="41" t="str">
        <f t="shared" si="314"/>
        <v>AA</v>
      </c>
      <c r="M6686" s="41" t="s">
        <v>673</v>
      </c>
      <c r="N6686" s="41" t="s">
        <v>435</v>
      </c>
      <c r="O6686" s="41" t="s">
        <v>70</v>
      </c>
    </row>
    <row r="6687" spans="1:15">
      <c r="A6687" s="42">
        <v>40084</v>
      </c>
      <c r="B6687" s="42">
        <v>51041</v>
      </c>
      <c r="C6687" s="130">
        <v>360</v>
      </c>
      <c r="D6687" s="43">
        <v>8.5600000000000009E-2</v>
      </c>
      <c r="E6687" s="43">
        <v>7.9100000000000004E-2</v>
      </c>
      <c r="F6687" s="44">
        <v>110000</v>
      </c>
      <c r="G6687" s="44">
        <v>110000</v>
      </c>
      <c r="H6687" s="44">
        <v>73882.2</v>
      </c>
      <c r="I6687" s="44">
        <v>84697.93</v>
      </c>
      <c r="J6687" s="68">
        <f t="shared" si="312"/>
        <v>0.67165636363636361</v>
      </c>
      <c r="K6687" s="43">
        <f t="shared" si="313"/>
        <v>0.76998118181818176</v>
      </c>
      <c r="L6687" s="41" t="str">
        <f t="shared" si="314"/>
        <v>A</v>
      </c>
      <c r="M6687" s="41" t="s">
        <v>498</v>
      </c>
      <c r="N6687" s="41" t="s">
        <v>421</v>
      </c>
      <c r="O6687" s="41" t="s">
        <v>70</v>
      </c>
    </row>
    <row r="6688" spans="1:15">
      <c r="A6688" s="38">
        <v>40577</v>
      </c>
      <c r="B6688" s="38">
        <v>47729</v>
      </c>
      <c r="C6688" s="131">
        <v>235</v>
      </c>
      <c r="D6688" s="39">
        <v>8.5600000000000009E-2</v>
      </c>
      <c r="E6688" s="39">
        <v>7.9100000000000004E-2</v>
      </c>
      <c r="F6688" s="40">
        <v>140000</v>
      </c>
      <c r="G6688" s="40">
        <v>140000</v>
      </c>
      <c r="H6688" s="40">
        <v>88305.39</v>
      </c>
      <c r="I6688" s="40">
        <v>107799.99</v>
      </c>
      <c r="J6688" s="67">
        <f t="shared" si="312"/>
        <v>0.63075278571428572</v>
      </c>
      <c r="K6688" s="39">
        <f t="shared" si="313"/>
        <v>0.76999992857142863</v>
      </c>
      <c r="L6688" s="2" t="str">
        <f t="shared" si="314"/>
        <v>AA</v>
      </c>
      <c r="M6688" s="2" t="s">
        <v>735</v>
      </c>
      <c r="N6688" s="2" t="s">
        <v>421</v>
      </c>
      <c r="O6688" s="2" t="s">
        <v>70</v>
      </c>
    </row>
    <row r="6689" spans="1:15">
      <c r="A6689" s="38">
        <v>40296</v>
      </c>
      <c r="B6689" s="38">
        <v>42794</v>
      </c>
      <c r="C6689" s="131">
        <v>82</v>
      </c>
      <c r="D6689" s="39">
        <v>8.5600000000000009E-2</v>
      </c>
      <c r="E6689" s="39">
        <v>7.9100000000000004E-2</v>
      </c>
      <c r="F6689" s="40">
        <v>129840.11</v>
      </c>
      <c r="G6689" s="40">
        <v>129840.11</v>
      </c>
      <c r="H6689" s="40">
        <v>46371.33</v>
      </c>
      <c r="I6689" s="40">
        <v>99999.99</v>
      </c>
      <c r="J6689" s="67">
        <f t="shared" si="312"/>
        <v>0.35714179539743152</v>
      </c>
      <c r="K6689" s="39">
        <f t="shared" si="313"/>
        <v>0.77017795194412575</v>
      </c>
      <c r="L6689" s="2" t="str">
        <f t="shared" si="314"/>
        <v>AA</v>
      </c>
      <c r="M6689" s="2" t="s">
        <v>475</v>
      </c>
      <c r="N6689" s="2" t="s">
        <v>427</v>
      </c>
      <c r="O6689" s="2" t="s">
        <v>70</v>
      </c>
    </row>
    <row r="6690" spans="1:15">
      <c r="A6690" s="38">
        <v>40690</v>
      </c>
      <c r="B6690" s="38">
        <v>51648</v>
      </c>
      <c r="C6690" s="131">
        <v>360</v>
      </c>
      <c r="D6690" s="39">
        <v>8.5600000000000009E-2</v>
      </c>
      <c r="E6690" s="39">
        <v>7.9100000000000004E-2</v>
      </c>
      <c r="F6690" s="40">
        <v>104000</v>
      </c>
      <c r="G6690" s="40">
        <v>104000</v>
      </c>
      <c r="H6690" s="40">
        <v>71822.399999999994</v>
      </c>
      <c r="I6690" s="40">
        <v>80099.990000000005</v>
      </c>
      <c r="J6690" s="67">
        <f t="shared" si="312"/>
        <v>0.69059999999999999</v>
      </c>
      <c r="K6690" s="39">
        <f t="shared" si="313"/>
        <v>0.77019221153846162</v>
      </c>
      <c r="L6690" s="2" t="str">
        <f t="shared" si="314"/>
        <v>A</v>
      </c>
      <c r="M6690" s="2" t="s">
        <v>864</v>
      </c>
      <c r="N6690" s="2" t="s">
        <v>424</v>
      </c>
      <c r="O6690" s="2" t="s">
        <v>70</v>
      </c>
    </row>
    <row r="6691" spans="1:15">
      <c r="A6691" s="42">
        <v>40336</v>
      </c>
      <c r="B6691" s="42">
        <v>51294</v>
      </c>
      <c r="C6691" s="130">
        <v>360</v>
      </c>
      <c r="D6691" s="43">
        <v>8.5600000000000009E-2</v>
      </c>
      <c r="E6691" s="43">
        <v>8.5600000000000009E-2</v>
      </c>
      <c r="F6691" s="44">
        <v>86300</v>
      </c>
      <c r="G6691" s="44">
        <v>86300</v>
      </c>
      <c r="H6691" s="44">
        <v>58058.400000000001</v>
      </c>
      <c r="I6691" s="44">
        <v>66469.75</v>
      </c>
      <c r="J6691" s="68">
        <f t="shared" si="312"/>
        <v>0.67275086906141368</v>
      </c>
      <c r="K6691" s="43">
        <f t="shared" si="313"/>
        <v>0.77021726535341828</v>
      </c>
      <c r="L6691" s="41" t="str">
        <f t="shared" si="314"/>
        <v>A</v>
      </c>
      <c r="M6691" s="41" t="s">
        <v>203</v>
      </c>
      <c r="N6691" s="41" t="s">
        <v>427</v>
      </c>
      <c r="O6691" s="41" t="s">
        <v>70</v>
      </c>
    </row>
    <row r="6692" spans="1:15">
      <c r="A6692" s="38">
        <v>40711</v>
      </c>
      <c r="B6692" s="38">
        <v>51669</v>
      </c>
      <c r="C6692" s="131">
        <v>360</v>
      </c>
      <c r="D6692" s="39">
        <v>8.5600000000000009E-2</v>
      </c>
      <c r="E6692" s="39">
        <v>7.9100000000000004E-2</v>
      </c>
      <c r="F6692" s="40">
        <v>129000</v>
      </c>
      <c r="G6692" s="40">
        <v>129000</v>
      </c>
      <c r="H6692" s="40">
        <v>89224.99</v>
      </c>
      <c r="I6692" s="40">
        <v>99399.99</v>
      </c>
      <c r="J6692" s="67">
        <f t="shared" si="312"/>
        <v>0.69166658914728685</v>
      </c>
      <c r="K6692" s="39">
        <f t="shared" si="313"/>
        <v>0.77054255813953487</v>
      </c>
      <c r="L6692" s="2" t="str">
        <f t="shared" si="314"/>
        <v>A</v>
      </c>
      <c r="M6692" s="2" t="s">
        <v>538</v>
      </c>
      <c r="N6692" s="2" t="s">
        <v>417</v>
      </c>
      <c r="O6692" s="2" t="s">
        <v>70</v>
      </c>
    </row>
    <row r="6693" spans="1:15">
      <c r="A6693" s="38">
        <v>40389</v>
      </c>
      <c r="B6693" s="38">
        <v>47694</v>
      </c>
      <c r="C6693" s="131">
        <v>240</v>
      </c>
      <c r="D6693" s="39">
        <v>8.5600000000000009E-2</v>
      </c>
      <c r="E6693" s="39">
        <v>7.9100000000000004E-2</v>
      </c>
      <c r="F6693" s="40">
        <v>138000</v>
      </c>
      <c r="G6693" s="40">
        <v>138000</v>
      </c>
      <c r="H6693" s="40">
        <v>76957.78</v>
      </c>
      <c r="I6693" s="40">
        <v>106395.48</v>
      </c>
      <c r="J6693" s="67">
        <f t="shared" si="312"/>
        <v>0.55766507246376806</v>
      </c>
      <c r="K6693" s="39">
        <f t="shared" si="313"/>
        <v>0.77098173913043477</v>
      </c>
      <c r="L6693" s="2" t="str">
        <f t="shared" si="314"/>
        <v>AA</v>
      </c>
      <c r="M6693" s="2" t="s">
        <v>542</v>
      </c>
      <c r="N6693" s="2" t="s">
        <v>417</v>
      </c>
      <c r="O6693" s="2" t="s">
        <v>70</v>
      </c>
    </row>
    <row r="6694" spans="1:15">
      <c r="A6694" s="38">
        <v>40779</v>
      </c>
      <c r="B6694" s="38">
        <v>51737</v>
      </c>
      <c r="C6694" s="131">
        <v>360</v>
      </c>
      <c r="D6694" s="39">
        <v>8.5600000000000009E-2</v>
      </c>
      <c r="E6694" s="39">
        <v>7.9100000000000004E-2</v>
      </c>
      <c r="F6694" s="40">
        <v>123000</v>
      </c>
      <c r="G6694" s="40">
        <v>123000</v>
      </c>
      <c r="H6694" s="40">
        <v>85408.28</v>
      </c>
      <c r="I6694" s="40">
        <v>94835.09</v>
      </c>
      <c r="J6694" s="67">
        <f t="shared" si="312"/>
        <v>0.69437626016260157</v>
      </c>
      <c r="K6694" s="39">
        <f t="shared" si="313"/>
        <v>0.77101699186991868</v>
      </c>
      <c r="L6694" s="2" t="str">
        <f t="shared" si="314"/>
        <v>A</v>
      </c>
      <c r="M6694" s="2" t="s">
        <v>564</v>
      </c>
      <c r="N6694" s="2" t="s">
        <v>417</v>
      </c>
      <c r="O6694" s="2" t="s">
        <v>70</v>
      </c>
    </row>
    <row r="6695" spans="1:15">
      <c r="A6695" s="38">
        <v>40379</v>
      </c>
      <c r="B6695" s="38">
        <v>47684</v>
      </c>
      <c r="C6695" s="131">
        <v>240</v>
      </c>
      <c r="D6695" s="39">
        <v>8.5600000000000009E-2</v>
      </c>
      <c r="E6695" s="39">
        <v>7.9100000000000004E-2</v>
      </c>
      <c r="F6695" s="40">
        <v>126700</v>
      </c>
      <c r="G6695" s="40">
        <v>126700</v>
      </c>
      <c r="H6695" s="40">
        <v>84575.9</v>
      </c>
      <c r="I6695" s="40">
        <v>97700</v>
      </c>
      <c r="J6695" s="67">
        <f t="shared" si="312"/>
        <v>0.66752880820836613</v>
      </c>
      <c r="K6695" s="39">
        <f t="shared" si="313"/>
        <v>0.77111286503551701</v>
      </c>
      <c r="L6695" s="2" t="str">
        <f t="shared" si="314"/>
        <v>A</v>
      </c>
      <c r="M6695" s="2" t="s">
        <v>924</v>
      </c>
      <c r="N6695" s="2" t="s">
        <v>424</v>
      </c>
      <c r="O6695" s="2" t="s">
        <v>70</v>
      </c>
    </row>
    <row r="6696" spans="1:15">
      <c r="A6696" s="38">
        <v>40074</v>
      </c>
      <c r="B6696" s="38">
        <v>51031</v>
      </c>
      <c r="C6696" s="131">
        <v>360</v>
      </c>
      <c r="D6696" s="39">
        <v>8.5600000000000009E-2</v>
      </c>
      <c r="E6696" s="39">
        <v>7.9100000000000004E-2</v>
      </c>
      <c r="F6696" s="40">
        <v>132000</v>
      </c>
      <c r="G6696" s="40">
        <v>132000</v>
      </c>
      <c r="H6696" s="40">
        <v>88274</v>
      </c>
      <c r="I6696" s="40">
        <v>101795.86</v>
      </c>
      <c r="J6696" s="67">
        <f t="shared" si="312"/>
        <v>0.66874242424242425</v>
      </c>
      <c r="K6696" s="39">
        <f t="shared" si="313"/>
        <v>0.77118075757575755</v>
      </c>
      <c r="L6696" s="2" t="str">
        <f t="shared" si="314"/>
        <v>A</v>
      </c>
      <c r="M6696" s="2" t="s">
        <v>1090</v>
      </c>
      <c r="N6696" s="2" t="s">
        <v>417</v>
      </c>
      <c r="O6696" s="2" t="s">
        <v>70</v>
      </c>
    </row>
    <row r="6697" spans="1:15">
      <c r="A6697" s="38">
        <v>40387</v>
      </c>
      <c r="B6697" s="38">
        <v>48607</v>
      </c>
      <c r="C6697" s="131">
        <v>270</v>
      </c>
      <c r="D6697" s="39">
        <v>8.5600000000000009E-2</v>
      </c>
      <c r="E6697" s="39">
        <v>7.9100000000000004E-2</v>
      </c>
      <c r="F6697" s="40">
        <v>103000</v>
      </c>
      <c r="G6697" s="40">
        <v>103000</v>
      </c>
      <c r="H6697" s="40">
        <v>68848.27</v>
      </c>
      <c r="I6697" s="40">
        <v>79441.25</v>
      </c>
      <c r="J6697" s="67">
        <f t="shared" si="312"/>
        <v>0.66842980582524281</v>
      </c>
      <c r="K6697" s="39">
        <f t="shared" si="313"/>
        <v>0.77127427184466024</v>
      </c>
      <c r="L6697" s="2" t="str">
        <f t="shared" si="314"/>
        <v>A</v>
      </c>
      <c r="M6697" s="2" t="s">
        <v>539</v>
      </c>
      <c r="N6697" s="2" t="s">
        <v>429</v>
      </c>
      <c r="O6697" s="2" t="s">
        <v>70</v>
      </c>
    </row>
    <row r="6698" spans="1:15">
      <c r="A6698" s="42">
        <v>40127</v>
      </c>
      <c r="B6698" s="42">
        <v>47432</v>
      </c>
      <c r="C6698" s="130">
        <v>240</v>
      </c>
      <c r="D6698" s="43">
        <v>8.5600000000000009E-2</v>
      </c>
      <c r="E6698" s="43">
        <v>8.09E-2</v>
      </c>
      <c r="F6698" s="44">
        <v>70000</v>
      </c>
      <c r="G6698" s="44">
        <v>70000</v>
      </c>
      <c r="H6698" s="44">
        <v>41239.919999999998</v>
      </c>
      <c r="I6698" s="44">
        <v>53999.99</v>
      </c>
      <c r="J6698" s="68">
        <f t="shared" si="312"/>
        <v>0.58914171428571427</v>
      </c>
      <c r="K6698" s="43">
        <f t="shared" si="313"/>
        <v>0.77142842857142857</v>
      </c>
      <c r="L6698" s="41" t="str">
        <f t="shared" si="314"/>
        <v>AA</v>
      </c>
      <c r="M6698" s="41" t="s">
        <v>466</v>
      </c>
      <c r="N6698" s="41" t="s">
        <v>421</v>
      </c>
      <c r="O6698" s="41" t="s">
        <v>70</v>
      </c>
    </row>
    <row r="6699" spans="1:15">
      <c r="A6699" s="42">
        <v>40071</v>
      </c>
      <c r="B6699" s="42">
        <v>47376</v>
      </c>
      <c r="C6699" s="130">
        <v>240</v>
      </c>
      <c r="D6699" s="43">
        <v>8.5600000000000009E-2</v>
      </c>
      <c r="E6699" s="43">
        <v>7.9100000000000004E-2</v>
      </c>
      <c r="F6699" s="44">
        <v>140000</v>
      </c>
      <c r="G6699" s="44">
        <v>140000</v>
      </c>
      <c r="H6699" s="44">
        <v>85609.89</v>
      </c>
      <c r="I6699" s="44">
        <v>108000</v>
      </c>
      <c r="J6699" s="68">
        <f t="shared" si="312"/>
        <v>0.6114992142857143</v>
      </c>
      <c r="K6699" s="43">
        <f t="shared" si="313"/>
        <v>0.77142857142857146</v>
      </c>
      <c r="L6699" s="41" t="str">
        <f t="shared" si="314"/>
        <v>AA</v>
      </c>
      <c r="M6699" s="41" t="s">
        <v>1351</v>
      </c>
      <c r="N6699" s="41" t="s">
        <v>417</v>
      </c>
      <c r="O6699" s="41" t="s">
        <v>70</v>
      </c>
    </row>
    <row r="6700" spans="1:15">
      <c r="A6700" s="42">
        <v>40606</v>
      </c>
      <c r="B6700" s="42">
        <v>47911</v>
      </c>
      <c r="C6700" s="130">
        <v>240</v>
      </c>
      <c r="D6700" s="43">
        <v>8.5600000000000009E-2</v>
      </c>
      <c r="E6700" s="43">
        <v>7.9100000000000004E-2</v>
      </c>
      <c r="F6700" s="44">
        <v>110000</v>
      </c>
      <c r="G6700" s="44">
        <v>110000</v>
      </c>
      <c r="H6700" s="44">
        <v>70150.45</v>
      </c>
      <c r="I6700" s="44">
        <v>84899</v>
      </c>
      <c r="J6700" s="68">
        <f t="shared" si="312"/>
        <v>0.63773136363636362</v>
      </c>
      <c r="K6700" s="43">
        <f t="shared" si="313"/>
        <v>0.77180909090909089</v>
      </c>
      <c r="L6700" s="41" t="str">
        <f t="shared" si="314"/>
        <v>AA</v>
      </c>
      <c r="M6700" s="41" t="s">
        <v>548</v>
      </c>
      <c r="N6700" s="41" t="s">
        <v>433</v>
      </c>
      <c r="O6700" s="41" t="s">
        <v>70</v>
      </c>
    </row>
    <row r="6701" spans="1:15">
      <c r="A6701" s="38">
        <v>40186</v>
      </c>
      <c r="B6701" s="38">
        <v>44447</v>
      </c>
      <c r="C6701" s="131">
        <v>140</v>
      </c>
      <c r="D6701" s="39">
        <v>8.5600000000000009E-2</v>
      </c>
      <c r="E6701" s="39">
        <v>7.9100000000000004E-2</v>
      </c>
      <c r="F6701" s="40">
        <v>149000</v>
      </c>
      <c r="G6701" s="40">
        <v>149000</v>
      </c>
      <c r="H6701" s="40">
        <v>72285.289999999994</v>
      </c>
      <c r="I6701" s="40">
        <v>114999.99</v>
      </c>
      <c r="J6701" s="67">
        <f t="shared" si="312"/>
        <v>0.48513617449664426</v>
      </c>
      <c r="K6701" s="39">
        <f t="shared" si="313"/>
        <v>0.7718120134228188</v>
      </c>
      <c r="L6701" s="2" t="str">
        <f t="shared" si="314"/>
        <v>AA</v>
      </c>
      <c r="M6701" s="2" t="s">
        <v>703</v>
      </c>
      <c r="N6701" s="2" t="s">
        <v>437</v>
      </c>
      <c r="O6701" s="2" t="s">
        <v>70</v>
      </c>
    </row>
    <row r="6702" spans="1:15">
      <c r="A6702" s="38">
        <v>40842</v>
      </c>
      <c r="B6702" s="38">
        <v>51800</v>
      </c>
      <c r="C6702" s="131">
        <v>360</v>
      </c>
      <c r="D6702" s="39">
        <v>8.5600000000000009E-2</v>
      </c>
      <c r="E6702" s="39">
        <v>8.5600000000000009E-2</v>
      </c>
      <c r="F6702" s="40">
        <v>65740</v>
      </c>
      <c r="G6702" s="40">
        <v>65740</v>
      </c>
      <c r="H6702" s="40">
        <v>45844.99</v>
      </c>
      <c r="I6702" s="40">
        <v>50739.99</v>
      </c>
      <c r="J6702" s="67">
        <f t="shared" si="312"/>
        <v>0.69736826893824155</v>
      </c>
      <c r="K6702" s="39">
        <f t="shared" si="313"/>
        <v>0.7718282628536659</v>
      </c>
      <c r="L6702" s="2" t="str">
        <f t="shared" si="314"/>
        <v>A</v>
      </c>
      <c r="M6702" s="2" t="s">
        <v>994</v>
      </c>
      <c r="N6702" s="2" t="s">
        <v>430</v>
      </c>
      <c r="O6702" s="2" t="s">
        <v>70</v>
      </c>
    </row>
    <row r="6703" spans="1:15">
      <c r="A6703" s="42">
        <v>40386</v>
      </c>
      <c r="B6703" s="42">
        <v>51344</v>
      </c>
      <c r="C6703" s="130">
        <v>360</v>
      </c>
      <c r="D6703" s="43">
        <v>8.5600000000000009E-2</v>
      </c>
      <c r="E6703" s="43">
        <v>7.9100000000000004E-2</v>
      </c>
      <c r="F6703" s="44">
        <v>121782</v>
      </c>
      <c r="G6703" s="44">
        <v>121782</v>
      </c>
      <c r="H6703" s="44">
        <v>50956.160000000003</v>
      </c>
      <c r="I6703" s="44">
        <v>93999.99</v>
      </c>
      <c r="J6703" s="68">
        <f t="shared" si="312"/>
        <v>0.41842111313658836</v>
      </c>
      <c r="K6703" s="43">
        <f t="shared" si="313"/>
        <v>0.7718709661526334</v>
      </c>
      <c r="L6703" s="41" t="str">
        <f t="shared" si="314"/>
        <v>AA</v>
      </c>
      <c r="M6703" s="41" t="s">
        <v>619</v>
      </c>
      <c r="N6703" s="41" t="s">
        <v>427</v>
      </c>
      <c r="O6703" s="41" t="s">
        <v>70</v>
      </c>
    </row>
    <row r="6704" spans="1:15">
      <c r="A6704" s="42">
        <v>40687</v>
      </c>
      <c r="B6704" s="42">
        <v>51645</v>
      </c>
      <c r="C6704" s="130">
        <v>360</v>
      </c>
      <c r="D6704" s="43">
        <v>8.5600000000000009E-2</v>
      </c>
      <c r="E6704" s="43">
        <v>7.9100000000000004E-2</v>
      </c>
      <c r="F6704" s="44">
        <v>71500</v>
      </c>
      <c r="G6704" s="44">
        <v>71500</v>
      </c>
      <c r="H6704" s="44">
        <v>49439.68</v>
      </c>
      <c r="I6704" s="44">
        <v>55199.99</v>
      </c>
      <c r="J6704" s="68">
        <f t="shared" si="312"/>
        <v>0.69146405594405591</v>
      </c>
      <c r="K6704" s="43">
        <f t="shared" si="313"/>
        <v>0.77202783216783211</v>
      </c>
      <c r="L6704" s="41" t="str">
        <f t="shared" si="314"/>
        <v>A</v>
      </c>
      <c r="M6704" s="41" t="s">
        <v>597</v>
      </c>
      <c r="N6704" s="41" t="s">
        <v>421</v>
      </c>
      <c r="O6704" s="41" t="s">
        <v>70</v>
      </c>
    </row>
    <row r="6705" spans="1:15">
      <c r="A6705" s="38">
        <v>40322</v>
      </c>
      <c r="B6705" s="38">
        <v>51280</v>
      </c>
      <c r="C6705" s="131">
        <v>360</v>
      </c>
      <c r="D6705" s="39">
        <v>8.5600000000000009E-2</v>
      </c>
      <c r="E6705" s="39">
        <v>7.9100000000000004E-2</v>
      </c>
      <c r="F6705" s="40">
        <v>139800</v>
      </c>
      <c r="G6705" s="40">
        <v>139800</v>
      </c>
      <c r="H6705" s="40">
        <v>93884.28</v>
      </c>
      <c r="I6705" s="40">
        <v>107936.15</v>
      </c>
      <c r="J6705" s="67">
        <f t="shared" si="312"/>
        <v>0.67156137339055788</v>
      </c>
      <c r="K6705" s="39">
        <f t="shared" si="313"/>
        <v>0.7720754649499284</v>
      </c>
      <c r="L6705" s="2" t="str">
        <f t="shared" si="314"/>
        <v>A</v>
      </c>
      <c r="M6705" s="2" t="s">
        <v>467</v>
      </c>
      <c r="N6705" s="2" t="s">
        <v>425</v>
      </c>
      <c r="O6705" s="2" t="s">
        <v>70</v>
      </c>
    </row>
    <row r="6706" spans="1:15">
      <c r="A6706" s="38">
        <v>40262</v>
      </c>
      <c r="B6706" s="38">
        <v>43915</v>
      </c>
      <c r="C6706" s="131">
        <v>120</v>
      </c>
      <c r="D6706" s="39">
        <v>8.5600000000000009E-2</v>
      </c>
      <c r="E6706" s="39">
        <v>8.5600000000000009E-2</v>
      </c>
      <c r="F6706" s="40">
        <v>117000</v>
      </c>
      <c r="G6706" s="40">
        <v>117000</v>
      </c>
      <c r="H6706" s="40">
        <v>48382.6</v>
      </c>
      <c r="I6706" s="40">
        <v>90335.99</v>
      </c>
      <c r="J6706" s="67">
        <f t="shared" si="312"/>
        <v>0.41352649572649569</v>
      </c>
      <c r="K6706" s="39">
        <f t="shared" si="313"/>
        <v>0.77210247863247872</v>
      </c>
      <c r="L6706" s="2" t="str">
        <f t="shared" si="314"/>
        <v>AA</v>
      </c>
      <c r="M6706" s="2" t="s">
        <v>495</v>
      </c>
      <c r="N6706" s="2" t="s">
        <v>424</v>
      </c>
      <c r="O6706" s="2" t="s">
        <v>70</v>
      </c>
    </row>
    <row r="6707" spans="1:15">
      <c r="A6707" s="42">
        <v>40074</v>
      </c>
      <c r="B6707" s="42">
        <v>45553</v>
      </c>
      <c r="C6707" s="130">
        <v>180</v>
      </c>
      <c r="D6707" s="43">
        <v>8.5600000000000009E-2</v>
      </c>
      <c r="E6707" s="43">
        <v>7.9100000000000004E-2</v>
      </c>
      <c r="F6707" s="44">
        <v>118300</v>
      </c>
      <c r="G6707" s="44">
        <v>118300</v>
      </c>
      <c r="H6707" s="44">
        <v>60432.57</v>
      </c>
      <c r="I6707" s="44">
        <v>91356.85</v>
      </c>
      <c r="J6707" s="68">
        <f t="shared" si="312"/>
        <v>0.5108416737109045</v>
      </c>
      <c r="K6707" s="43">
        <f t="shared" si="313"/>
        <v>0.77224725274725281</v>
      </c>
      <c r="L6707" s="41" t="str">
        <f t="shared" si="314"/>
        <v>AA</v>
      </c>
      <c r="M6707" s="41" t="s">
        <v>489</v>
      </c>
      <c r="N6707" s="41" t="s">
        <v>415</v>
      </c>
      <c r="O6707" s="41" t="s">
        <v>70</v>
      </c>
    </row>
    <row r="6708" spans="1:15">
      <c r="A6708" s="38">
        <v>39988</v>
      </c>
      <c r="B6708" s="38">
        <v>50945</v>
      </c>
      <c r="C6708" s="131">
        <v>360</v>
      </c>
      <c r="D6708" s="39">
        <v>8.5600000000000009E-2</v>
      </c>
      <c r="E6708" s="39">
        <v>8.5600000000000009E-2</v>
      </c>
      <c r="F6708" s="40">
        <v>123000</v>
      </c>
      <c r="G6708" s="40">
        <v>123000</v>
      </c>
      <c r="H6708" s="40">
        <v>85735.25</v>
      </c>
      <c r="I6708" s="40">
        <v>94999.99</v>
      </c>
      <c r="J6708" s="67">
        <f t="shared" si="312"/>
        <v>0.69703455284552851</v>
      </c>
      <c r="K6708" s="39">
        <f t="shared" si="313"/>
        <v>0.77235764227642278</v>
      </c>
      <c r="L6708" s="2" t="str">
        <f t="shared" si="314"/>
        <v>A</v>
      </c>
      <c r="M6708" s="2" t="s">
        <v>495</v>
      </c>
      <c r="N6708" s="2" t="s">
        <v>424</v>
      </c>
      <c r="O6708" s="2" t="s">
        <v>70</v>
      </c>
    </row>
    <row r="6709" spans="1:15">
      <c r="A6709" s="38">
        <v>40102</v>
      </c>
      <c r="B6709" s="38">
        <v>47407</v>
      </c>
      <c r="C6709" s="131">
        <v>240</v>
      </c>
      <c r="D6709" s="39">
        <v>8.5600000000000009E-2</v>
      </c>
      <c r="E6709" s="39">
        <v>7.9100000000000004E-2</v>
      </c>
      <c r="F6709" s="40">
        <v>142374</v>
      </c>
      <c r="G6709" s="40">
        <v>142374</v>
      </c>
      <c r="H6709" s="40">
        <v>83566.740000000005</v>
      </c>
      <c r="I6709" s="40">
        <v>109999.99</v>
      </c>
      <c r="J6709" s="67">
        <f t="shared" si="312"/>
        <v>0.58695225251801597</v>
      </c>
      <c r="K6709" s="39">
        <f t="shared" si="313"/>
        <v>0.77261290685097006</v>
      </c>
      <c r="L6709" s="2" t="str">
        <f t="shared" si="314"/>
        <v>AA</v>
      </c>
      <c r="M6709" s="2" t="s">
        <v>1260</v>
      </c>
      <c r="N6709" s="2" t="s">
        <v>427</v>
      </c>
      <c r="O6709" s="2" t="s">
        <v>70</v>
      </c>
    </row>
    <row r="6710" spans="1:15">
      <c r="A6710" s="42">
        <v>40249</v>
      </c>
      <c r="B6710" s="42">
        <v>51207</v>
      </c>
      <c r="C6710" s="130">
        <v>360</v>
      </c>
      <c r="D6710" s="43">
        <v>8.5600000000000009E-2</v>
      </c>
      <c r="E6710" s="43">
        <v>7.9100000000000004E-2</v>
      </c>
      <c r="F6710" s="44">
        <v>138000</v>
      </c>
      <c r="G6710" s="44">
        <v>138000</v>
      </c>
      <c r="H6710" s="44">
        <v>70758.66</v>
      </c>
      <c r="I6710" s="44">
        <v>106625.89</v>
      </c>
      <c r="J6710" s="68">
        <f t="shared" si="312"/>
        <v>0.51274391304347833</v>
      </c>
      <c r="K6710" s="43">
        <f t="shared" si="313"/>
        <v>0.77265137681159424</v>
      </c>
      <c r="L6710" s="41" t="str">
        <f t="shared" si="314"/>
        <v>AA</v>
      </c>
      <c r="M6710" s="41" t="s">
        <v>1127</v>
      </c>
      <c r="N6710" s="41" t="s">
        <v>417</v>
      </c>
      <c r="O6710" s="41" t="s">
        <v>70</v>
      </c>
    </row>
    <row r="6711" spans="1:15">
      <c r="A6711" s="42">
        <v>40218</v>
      </c>
      <c r="B6711" s="42">
        <v>51175</v>
      </c>
      <c r="C6711" s="130">
        <v>360</v>
      </c>
      <c r="D6711" s="43">
        <v>8.5600000000000009E-2</v>
      </c>
      <c r="E6711" s="43">
        <v>7.9100000000000004E-2</v>
      </c>
      <c r="F6711" s="44">
        <v>109988.54</v>
      </c>
      <c r="G6711" s="44">
        <v>109988.54</v>
      </c>
      <c r="H6711" s="44">
        <v>74534.11</v>
      </c>
      <c r="I6711" s="44">
        <v>84988.54</v>
      </c>
      <c r="J6711" s="68">
        <f t="shared" si="312"/>
        <v>0.67765341734693452</v>
      </c>
      <c r="K6711" s="43">
        <f t="shared" si="313"/>
        <v>0.7727035925742809</v>
      </c>
      <c r="L6711" s="41" t="str">
        <f t="shared" si="314"/>
        <v>A</v>
      </c>
      <c r="M6711" s="41" t="s">
        <v>721</v>
      </c>
      <c r="N6711" s="41" t="s">
        <v>417</v>
      </c>
      <c r="O6711" s="41" t="s">
        <v>70</v>
      </c>
    </row>
    <row r="6712" spans="1:15">
      <c r="A6712" s="42">
        <v>40829</v>
      </c>
      <c r="B6712" s="42">
        <v>46308</v>
      </c>
      <c r="C6712" s="130">
        <v>180</v>
      </c>
      <c r="D6712" s="43">
        <v>8.5600000000000009E-2</v>
      </c>
      <c r="E6712" s="43">
        <v>7.9100000000000004E-2</v>
      </c>
      <c r="F6712" s="44">
        <v>110000</v>
      </c>
      <c r="G6712" s="44">
        <v>110000</v>
      </c>
      <c r="H6712" s="44">
        <v>67320.61</v>
      </c>
      <c r="I6712" s="44">
        <v>84999.99</v>
      </c>
      <c r="J6712" s="68">
        <f t="shared" si="312"/>
        <v>0.61200554545454544</v>
      </c>
      <c r="K6712" s="43">
        <f t="shared" si="313"/>
        <v>0.7727271818181819</v>
      </c>
      <c r="L6712" s="41" t="str">
        <f t="shared" si="314"/>
        <v>AA</v>
      </c>
      <c r="M6712" s="41" t="s">
        <v>991</v>
      </c>
      <c r="N6712" s="41" t="s">
        <v>421</v>
      </c>
      <c r="O6712" s="41" t="s">
        <v>70</v>
      </c>
    </row>
    <row r="6713" spans="1:15">
      <c r="A6713" s="38">
        <v>40645</v>
      </c>
      <c r="B6713" s="38">
        <v>51603</v>
      </c>
      <c r="C6713" s="131">
        <v>360</v>
      </c>
      <c r="D6713" s="39">
        <v>8.5600000000000009E-2</v>
      </c>
      <c r="E6713" s="39">
        <v>7.9100000000000004E-2</v>
      </c>
      <c r="F6713" s="40">
        <v>110000</v>
      </c>
      <c r="G6713" s="40">
        <v>110000</v>
      </c>
      <c r="H6713" s="40">
        <v>75976.11</v>
      </c>
      <c r="I6713" s="40">
        <v>84999.99</v>
      </c>
      <c r="J6713" s="67">
        <f t="shared" si="312"/>
        <v>0.69069190909090905</v>
      </c>
      <c r="K6713" s="39">
        <f t="shared" si="313"/>
        <v>0.7727271818181819</v>
      </c>
      <c r="L6713" s="2" t="str">
        <f t="shared" si="314"/>
        <v>A</v>
      </c>
      <c r="M6713" s="2" t="s">
        <v>451</v>
      </c>
      <c r="N6713" s="2" t="s">
        <v>419</v>
      </c>
      <c r="O6713" s="2" t="s">
        <v>70</v>
      </c>
    </row>
    <row r="6714" spans="1:15">
      <c r="A6714" s="42">
        <v>40165</v>
      </c>
      <c r="B6714" s="42">
        <v>51122</v>
      </c>
      <c r="C6714" s="130">
        <v>360</v>
      </c>
      <c r="D6714" s="43">
        <v>8.5600000000000009E-2</v>
      </c>
      <c r="E6714" s="43">
        <v>7.9100000000000004E-2</v>
      </c>
      <c r="F6714" s="44">
        <v>110000</v>
      </c>
      <c r="G6714" s="44">
        <v>110000</v>
      </c>
      <c r="H6714" s="44">
        <v>77235.72</v>
      </c>
      <c r="I6714" s="44">
        <v>85000</v>
      </c>
      <c r="J6714" s="68">
        <f t="shared" si="312"/>
        <v>0.70214290909090915</v>
      </c>
      <c r="K6714" s="43">
        <f t="shared" si="313"/>
        <v>0.77272727272727271</v>
      </c>
      <c r="L6714" s="41" t="str">
        <f t="shared" si="314"/>
        <v>A</v>
      </c>
      <c r="M6714" s="41" t="s">
        <v>538</v>
      </c>
      <c r="N6714" s="41" t="s">
        <v>417</v>
      </c>
      <c r="O6714" s="41" t="s">
        <v>70</v>
      </c>
    </row>
    <row r="6715" spans="1:15">
      <c r="A6715" s="38">
        <v>39911</v>
      </c>
      <c r="B6715" s="38">
        <v>50868</v>
      </c>
      <c r="C6715" s="131">
        <v>360</v>
      </c>
      <c r="D6715" s="39">
        <v>8.5600000000000009E-2</v>
      </c>
      <c r="E6715" s="39">
        <v>8.09E-2</v>
      </c>
      <c r="F6715" s="40">
        <v>129400</v>
      </c>
      <c r="G6715" s="40">
        <v>129400</v>
      </c>
      <c r="H6715" s="40">
        <v>83505.08</v>
      </c>
      <c r="I6715" s="40">
        <v>99999.99</v>
      </c>
      <c r="J6715" s="67">
        <f t="shared" si="312"/>
        <v>0.64532519319938175</v>
      </c>
      <c r="K6715" s="39">
        <f t="shared" si="313"/>
        <v>0.77279744976816078</v>
      </c>
      <c r="L6715" s="2" t="str">
        <f t="shared" si="314"/>
        <v>AA</v>
      </c>
      <c r="M6715" s="2" t="s">
        <v>472</v>
      </c>
      <c r="N6715" s="2" t="s">
        <v>426</v>
      </c>
      <c r="O6715" s="2" t="s">
        <v>70</v>
      </c>
    </row>
    <row r="6716" spans="1:15">
      <c r="A6716" s="42">
        <v>40338</v>
      </c>
      <c r="B6716" s="42">
        <v>49469</v>
      </c>
      <c r="C6716" s="130">
        <v>300</v>
      </c>
      <c r="D6716" s="43">
        <v>8.5600000000000009E-2</v>
      </c>
      <c r="E6716" s="43">
        <v>7.9100000000000004E-2</v>
      </c>
      <c r="F6716" s="44">
        <v>93000</v>
      </c>
      <c r="G6716" s="44">
        <v>93000</v>
      </c>
      <c r="H6716" s="44">
        <v>61430.62</v>
      </c>
      <c r="I6716" s="44">
        <v>71872.100000000006</v>
      </c>
      <c r="J6716" s="68">
        <f t="shared" si="312"/>
        <v>0.66054430107526885</v>
      </c>
      <c r="K6716" s="43">
        <f t="shared" si="313"/>
        <v>0.77281827956989257</v>
      </c>
      <c r="L6716" s="41" t="str">
        <f t="shared" si="314"/>
        <v>A</v>
      </c>
      <c r="M6716" s="41" t="s">
        <v>645</v>
      </c>
      <c r="N6716" s="41" t="s">
        <v>422</v>
      </c>
      <c r="O6716" s="41" t="s">
        <v>70</v>
      </c>
    </row>
    <row r="6717" spans="1:15">
      <c r="A6717" s="42">
        <v>40338</v>
      </c>
      <c r="B6717" s="42">
        <v>47643</v>
      </c>
      <c r="C6717" s="130">
        <v>240</v>
      </c>
      <c r="D6717" s="43">
        <v>8.5600000000000009E-2</v>
      </c>
      <c r="E6717" s="43">
        <v>7.9100000000000004E-2</v>
      </c>
      <c r="F6717" s="44">
        <v>149788.74</v>
      </c>
      <c r="G6717" s="44">
        <v>149788.74</v>
      </c>
      <c r="H6717" s="44">
        <v>94351.91</v>
      </c>
      <c r="I6717" s="44">
        <v>115788.74</v>
      </c>
      <c r="J6717" s="68">
        <f t="shared" si="312"/>
        <v>0.62989988433042432</v>
      </c>
      <c r="K6717" s="43">
        <f t="shared" si="313"/>
        <v>0.77301364575201059</v>
      </c>
      <c r="L6717" s="41" t="str">
        <f t="shared" si="314"/>
        <v>AA</v>
      </c>
      <c r="M6717" s="41" t="s">
        <v>83</v>
      </c>
      <c r="N6717" s="41" t="s">
        <v>424</v>
      </c>
      <c r="O6717" s="41" t="s">
        <v>70</v>
      </c>
    </row>
    <row r="6718" spans="1:15">
      <c r="A6718" s="38">
        <v>40366</v>
      </c>
      <c r="B6718" s="38">
        <v>44841</v>
      </c>
      <c r="C6718" s="131">
        <v>147</v>
      </c>
      <c r="D6718" s="39">
        <v>8.5600000000000009E-2</v>
      </c>
      <c r="E6718" s="39">
        <v>7.9100000000000004E-2</v>
      </c>
      <c r="F6718" s="40">
        <v>150000</v>
      </c>
      <c r="G6718" s="40">
        <v>150000</v>
      </c>
      <c r="H6718" s="40">
        <v>70387.92</v>
      </c>
      <c r="I6718" s="40">
        <v>115999.99</v>
      </c>
      <c r="J6718" s="67">
        <f t="shared" si="312"/>
        <v>0.46925279999999997</v>
      </c>
      <c r="K6718" s="39">
        <f t="shared" si="313"/>
        <v>0.77333326666666669</v>
      </c>
      <c r="L6718" s="2" t="str">
        <f t="shared" si="314"/>
        <v>AA</v>
      </c>
      <c r="M6718" s="2" t="s">
        <v>532</v>
      </c>
      <c r="N6718" s="2" t="s">
        <v>417</v>
      </c>
      <c r="O6718" s="2" t="s">
        <v>70</v>
      </c>
    </row>
    <row r="6719" spans="1:15">
      <c r="A6719" s="42">
        <v>40379</v>
      </c>
      <c r="B6719" s="42">
        <v>47684</v>
      </c>
      <c r="C6719" s="130">
        <v>240</v>
      </c>
      <c r="D6719" s="43">
        <v>8.5600000000000009E-2</v>
      </c>
      <c r="E6719" s="43">
        <v>7.9100000000000004E-2</v>
      </c>
      <c r="F6719" s="44">
        <v>150000</v>
      </c>
      <c r="G6719" s="44">
        <v>150000</v>
      </c>
      <c r="H6719" s="44">
        <v>96152.17</v>
      </c>
      <c r="I6719" s="44">
        <v>116000</v>
      </c>
      <c r="J6719" s="68">
        <f t="shared" si="312"/>
        <v>0.64101446666666662</v>
      </c>
      <c r="K6719" s="43">
        <f t="shared" si="313"/>
        <v>0.77333333333333332</v>
      </c>
      <c r="L6719" s="41" t="str">
        <f t="shared" si="314"/>
        <v>AA</v>
      </c>
      <c r="M6719" s="41" t="s">
        <v>477</v>
      </c>
      <c r="N6719" s="41" t="s">
        <v>422</v>
      </c>
      <c r="O6719" s="41" t="s">
        <v>70</v>
      </c>
    </row>
    <row r="6720" spans="1:15">
      <c r="A6720" s="42">
        <v>40429</v>
      </c>
      <c r="B6720" s="42">
        <v>41981</v>
      </c>
      <c r="C6720" s="130">
        <v>51</v>
      </c>
      <c r="D6720" s="43">
        <v>8.5600000000000009E-2</v>
      </c>
      <c r="E6720" s="43">
        <v>7.9100000000000004E-2</v>
      </c>
      <c r="F6720" s="44">
        <v>128000</v>
      </c>
      <c r="G6720" s="44">
        <v>128000</v>
      </c>
      <c r="H6720" s="44">
        <v>38887.08</v>
      </c>
      <c r="I6720" s="44">
        <v>98999.99</v>
      </c>
      <c r="J6720" s="68">
        <f t="shared" si="312"/>
        <v>0.30380531250000004</v>
      </c>
      <c r="K6720" s="43">
        <f t="shared" si="313"/>
        <v>0.77343742187500009</v>
      </c>
      <c r="L6720" s="41" t="str">
        <f t="shared" si="314"/>
        <v>AA</v>
      </c>
      <c r="M6720" s="41" t="s">
        <v>463</v>
      </c>
      <c r="N6720" s="41" t="s">
        <v>422</v>
      </c>
      <c r="O6720" s="41" t="s">
        <v>70</v>
      </c>
    </row>
    <row r="6721" spans="1:15">
      <c r="A6721" s="38">
        <v>40746</v>
      </c>
      <c r="B6721" s="38">
        <v>51704</v>
      </c>
      <c r="C6721" s="131">
        <v>360</v>
      </c>
      <c r="D6721" s="39">
        <v>8.5600000000000009E-2</v>
      </c>
      <c r="E6721" s="39">
        <v>7.9100000000000004E-2</v>
      </c>
      <c r="F6721" s="40">
        <v>146000</v>
      </c>
      <c r="G6721" s="40">
        <v>146000</v>
      </c>
      <c r="H6721" s="40">
        <v>101455.8</v>
      </c>
      <c r="I6721" s="40">
        <v>112922.28</v>
      </c>
      <c r="J6721" s="67">
        <f t="shared" si="312"/>
        <v>0.69490273972602745</v>
      </c>
      <c r="K6721" s="39">
        <f t="shared" si="313"/>
        <v>0.77344027397260273</v>
      </c>
      <c r="L6721" s="2" t="str">
        <f t="shared" si="314"/>
        <v>A</v>
      </c>
      <c r="M6721" s="2" t="s">
        <v>548</v>
      </c>
      <c r="N6721" s="2" t="s">
        <v>433</v>
      </c>
      <c r="O6721" s="2" t="s">
        <v>70</v>
      </c>
    </row>
    <row r="6722" spans="1:15">
      <c r="A6722" s="42">
        <v>40074</v>
      </c>
      <c r="B6722" s="42">
        <v>51031</v>
      </c>
      <c r="C6722" s="130">
        <v>360</v>
      </c>
      <c r="D6722" s="43">
        <v>8.5600000000000009E-2</v>
      </c>
      <c r="E6722" s="43">
        <v>7.9100000000000004E-2</v>
      </c>
      <c r="F6722" s="44">
        <v>104000</v>
      </c>
      <c r="G6722" s="44">
        <v>104000</v>
      </c>
      <c r="H6722" s="44">
        <v>47077.9</v>
      </c>
      <c r="I6722" s="44">
        <v>80455.53</v>
      </c>
      <c r="J6722" s="68">
        <f t="shared" si="312"/>
        <v>0.45267211538461538</v>
      </c>
      <c r="K6722" s="43">
        <f t="shared" si="313"/>
        <v>0.77361086538461532</v>
      </c>
      <c r="L6722" s="41" t="str">
        <f t="shared" si="314"/>
        <v>AA</v>
      </c>
      <c r="M6722" s="41" t="s">
        <v>977</v>
      </c>
      <c r="N6722" s="41" t="s">
        <v>416</v>
      </c>
      <c r="O6722" s="41" t="s">
        <v>70</v>
      </c>
    </row>
    <row r="6723" spans="1:15">
      <c r="A6723" s="38">
        <v>40732</v>
      </c>
      <c r="B6723" s="38">
        <v>51690</v>
      </c>
      <c r="C6723" s="131">
        <v>360</v>
      </c>
      <c r="D6723" s="39">
        <v>8.5600000000000009E-2</v>
      </c>
      <c r="E6723" s="39">
        <v>8.09E-2</v>
      </c>
      <c r="F6723" s="40">
        <v>79530</v>
      </c>
      <c r="G6723" s="40">
        <v>79530</v>
      </c>
      <c r="H6723" s="40">
        <v>55321.51</v>
      </c>
      <c r="I6723" s="40">
        <v>61528.39</v>
      </c>
      <c r="J6723" s="67">
        <f t="shared" ref="J6723:J6786" si="315">H6723/G6723</f>
        <v>0.6956055576512008</v>
      </c>
      <c r="K6723" s="39">
        <f t="shared" ref="K6723:K6786" si="316">I6723/G6723</f>
        <v>0.7736500691562932</v>
      </c>
      <c r="L6723" s="2" t="str">
        <f t="shared" ref="L6723:L6786" si="317">IF(J6723&lt;=65%,"AA",IF(J6723&lt;=75%,"A",IF(J6723&lt;=85%,"B","C")))</f>
        <v>A</v>
      </c>
      <c r="M6723" s="2" t="s">
        <v>1199</v>
      </c>
      <c r="N6723" s="2" t="s">
        <v>416</v>
      </c>
      <c r="O6723" s="2" t="s">
        <v>70</v>
      </c>
    </row>
    <row r="6724" spans="1:15">
      <c r="A6724" s="38">
        <v>40770</v>
      </c>
      <c r="B6724" s="38">
        <v>48075</v>
      </c>
      <c r="C6724" s="131">
        <v>240</v>
      </c>
      <c r="D6724" s="39">
        <v>8.5600000000000009E-2</v>
      </c>
      <c r="E6724" s="39">
        <v>7.9100000000000004E-2</v>
      </c>
      <c r="F6724" s="40">
        <v>116324.1</v>
      </c>
      <c r="G6724" s="40">
        <v>116324.1</v>
      </c>
      <c r="H6724" s="40">
        <v>76118.759999999995</v>
      </c>
      <c r="I6724" s="40">
        <v>89999.99</v>
      </c>
      <c r="J6724" s="67">
        <f t="shared" si="315"/>
        <v>0.65436792547717959</v>
      </c>
      <c r="K6724" s="39">
        <f t="shared" si="316"/>
        <v>0.77370029082537495</v>
      </c>
      <c r="L6724" s="2" t="str">
        <f t="shared" si="317"/>
        <v>A</v>
      </c>
      <c r="M6724" s="2" t="s">
        <v>1668</v>
      </c>
      <c r="N6724" s="2" t="s">
        <v>434</v>
      </c>
      <c r="O6724" s="2" t="s">
        <v>70</v>
      </c>
    </row>
    <row r="6725" spans="1:15">
      <c r="A6725" s="42">
        <v>40287</v>
      </c>
      <c r="B6725" s="42">
        <v>48657</v>
      </c>
      <c r="C6725" s="130">
        <v>275</v>
      </c>
      <c r="D6725" s="43">
        <v>8.5600000000000009E-2</v>
      </c>
      <c r="E6725" s="43">
        <v>7.9100000000000004E-2</v>
      </c>
      <c r="F6725" s="44">
        <v>148608</v>
      </c>
      <c r="G6725" s="44">
        <v>148608</v>
      </c>
      <c r="H6725" s="44">
        <v>92657.05</v>
      </c>
      <c r="I6725" s="44">
        <v>114999.99</v>
      </c>
      <c r="J6725" s="68">
        <f t="shared" si="315"/>
        <v>0.62349974429371235</v>
      </c>
      <c r="K6725" s="43">
        <f t="shared" si="316"/>
        <v>0.77384790859173125</v>
      </c>
      <c r="L6725" s="41" t="str">
        <f t="shared" si="317"/>
        <v>AA</v>
      </c>
      <c r="M6725" s="41" t="s">
        <v>477</v>
      </c>
      <c r="N6725" s="41" t="s">
        <v>422</v>
      </c>
      <c r="O6725" s="41" t="s">
        <v>70</v>
      </c>
    </row>
    <row r="6726" spans="1:15">
      <c r="A6726" s="42">
        <v>40823</v>
      </c>
      <c r="B6726" s="42">
        <v>47215</v>
      </c>
      <c r="C6726" s="130">
        <v>210</v>
      </c>
      <c r="D6726" s="43">
        <v>8.5600000000000009E-2</v>
      </c>
      <c r="E6726" s="43">
        <v>8.09E-2</v>
      </c>
      <c r="F6726" s="44">
        <v>129200</v>
      </c>
      <c r="G6726" s="44">
        <v>129200</v>
      </c>
      <c r="H6726" s="44">
        <v>68822.22</v>
      </c>
      <c r="I6726" s="44">
        <v>99999.99</v>
      </c>
      <c r="J6726" s="68">
        <f t="shared" si="315"/>
        <v>0.53267972136222907</v>
      </c>
      <c r="K6726" s="43">
        <f t="shared" si="316"/>
        <v>0.77399373065015487</v>
      </c>
      <c r="L6726" s="41" t="str">
        <f t="shared" si="317"/>
        <v>AA</v>
      </c>
      <c r="M6726" s="41" t="s">
        <v>549</v>
      </c>
      <c r="N6726" s="41" t="s">
        <v>427</v>
      </c>
      <c r="O6726" s="41" t="s">
        <v>70</v>
      </c>
    </row>
    <row r="6727" spans="1:15">
      <c r="A6727" s="38">
        <v>40305</v>
      </c>
      <c r="B6727" s="38">
        <v>51263</v>
      </c>
      <c r="C6727" s="131">
        <v>360</v>
      </c>
      <c r="D6727" s="39">
        <v>8.5600000000000009E-2</v>
      </c>
      <c r="E6727" s="39">
        <v>8.09E-2</v>
      </c>
      <c r="F6727" s="40">
        <v>116083.01</v>
      </c>
      <c r="G6727" s="40">
        <v>116083.01</v>
      </c>
      <c r="H6727" s="40">
        <v>81057.070000000007</v>
      </c>
      <c r="I6727" s="40">
        <v>89865</v>
      </c>
      <c r="J6727" s="67">
        <f t="shared" si="315"/>
        <v>0.69826816172323591</v>
      </c>
      <c r="K6727" s="39">
        <f t="shared" si="316"/>
        <v>0.77414429553472131</v>
      </c>
      <c r="L6727" s="2" t="str">
        <f t="shared" si="317"/>
        <v>A</v>
      </c>
      <c r="M6727" s="2" t="s">
        <v>616</v>
      </c>
      <c r="N6727" s="2" t="s">
        <v>424</v>
      </c>
      <c r="O6727" s="2" t="s">
        <v>70</v>
      </c>
    </row>
    <row r="6728" spans="1:15">
      <c r="A6728" s="42">
        <v>40480</v>
      </c>
      <c r="B6728" s="42">
        <v>47785</v>
      </c>
      <c r="C6728" s="130">
        <v>240</v>
      </c>
      <c r="D6728" s="43">
        <v>8.5600000000000009E-2</v>
      </c>
      <c r="E6728" s="43">
        <v>8.5600000000000009E-2</v>
      </c>
      <c r="F6728" s="44">
        <v>137500</v>
      </c>
      <c r="G6728" s="44">
        <v>137500</v>
      </c>
      <c r="H6728" s="44">
        <v>95676.27</v>
      </c>
      <c r="I6728" s="44">
        <v>106475.33</v>
      </c>
      <c r="J6728" s="68">
        <f t="shared" si="315"/>
        <v>0.69582741818181826</v>
      </c>
      <c r="K6728" s="43">
        <f t="shared" si="316"/>
        <v>0.77436603636363632</v>
      </c>
      <c r="L6728" s="41" t="str">
        <f t="shared" si="317"/>
        <v>A</v>
      </c>
      <c r="M6728" s="41" t="s">
        <v>525</v>
      </c>
      <c r="N6728" s="41" t="s">
        <v>430</v>
      </c>
      <c r="O6728" s="41" t="s">
        <v>70</v>
      </c>
    </row>
    <row r="6729" spans="1:15">
      <c r="A6729" s="38">
        <v>40185</v>
      </c>
      <c r="B6729" s="38">
        <v>49316</v>
      </c>
      <c r="C6729" s="131">
        <v>300</v>
      </c>
      <c r="D6729" s="39">
        <v>8.5600000000000009E-2</v>
      </c>
      <c r="E6729" s="39">
        <v>7.9100000000000004E-2</v>
      </c>
      <c r="F6729" s="40">
        <v>51000</v>
      </c>
      <c r="G6729" s="40">
        <v>51000</v>
      </c>
      <c r="H6729" s="40">
        <v>32589.64</v>
      </c>
      <c r="I6729" s="40">
        <v>39499.99</v>
      </c>
      <c r="J6729" s="67">
        <f t="shared" si="315"/>
        <v>0.6390125490196078</v>
      </c>
      <c r="K6729" s="39">
        <f t="shared" si="316"/>
        <v>0.77450960784313716</v>
      </c>
      <c r="L6729" s="2" t="str">
        <f t="shared" si="317"/>
        <v>AA</v>
      </c>
      <c r="M6729" s="2" t="s">
        <v>697</v>
      </c>
      <c r="N6729" s="2" t="s">
        <v>417</v>
      </c>
      <c r="O6729" s="2" t="s">
        <v>70</v>
      </c>
    </row>
    <row r="6730" spans="1:15">
      <c r="A6730" s="42">
        <v>40485</v>
      </c>
      <c r="B6730" s="42">
        <v>45964</v>
      </c>
      <c r="C6730" s="130">
        <v>180</v>
      </c>
      <c r="D6730" s="43">
        <v>8.5600000000000009E-2</v>
      </c>
      <c r="E6730" s="43">
        <v>8.09E-2</v>
      </c>
      <c r="F6730" s="44">
        <v>110000</v>
      </c>
      <c r="G6730" s="44">
        <v>110000</v>
      </c>
      <c r="H6730" s="44">
        <v>63040.63</v>
      </c>
      <c r="I6730" s="44">
        <v>85199.99</v>
      </c>
      <c r="J6730" s="68">
        <f t="shared" si="315"/>
        <v>0.57309663636363639</v>
      </c>
      <c r="K6730" s="43">
        <f t="shared" si="316"/>
        <v>0.77454536363636373</v>
      </c>
      <c r="L6730" s="41" t="str">
        <f t="shared" si="317"/>
        <v>AA</v>
      </c>
      <c r="M6730" s="41" t="s">
        <v>625</v>
      </c>
      <c r="N6730" s="41" t="s">
        <v>419</v>
      </c>
      <c r="O6730" s="41" t="s">
        <v>70</v>
      </c>
    </row>
    <row r="6731" spans="1:15">
      <c r="A6731" s="42">
        <v>40410</v>
      </c>
      <c r="B6731" s="42">
        <v>47715</v>
      </c>
      <c r="C6731" s="130">
        <v>240</v>
      </c>
      <c r="D6731" s="43">
        <v>8.5600000000000009E-2</v>
      </c>
      <c r="E6731" s="43">
        <v>8.09E-2</v>
      </c>
      <c r="F6731" s="44">
        <v>94500</v>
      </c>
      <c r="G6731" s="44">
        <v>94500</v>
      </c>
      <c r="H6731" s="44">
        <v>58545.01</v>
      </c>
      <c r="I6731" s="44">
        <v>73198.89</v>
      </c>
      <c r="J6731" s="68">
        <f t="shared" si="315"/>
        <v>0.61952391534391538</v>
      </c>
      <c r="K6731" s="43">
        <f t="shared" si="316"/>
        <v>0.7745914285714286</v>
      </c>
      <c r="L6731" s="41" t="str">
        <f t="shared" si="317"/>
        <v>AA</v>
      </c>
      <c r="M6731" s="41" t="s">
        <v>619</v>
      </c>
      <c r="N6731" s="41" t="s">
        <v>427</v>
      </c>
      <c r="O6731" s="41" t="s">
        <v>70</v>
      </c>
    </row>
    <row r="6732" spans="1:15">
      <c r="A6732" s="38">
        <v>40800</v>
      </c>
      <c r="B6732" s="38">
        <v>51758</v>
      </c>
      <c r="C6732" s="131">
        <v>360</v>
      </c>
      <c r="D6732" s="39">
        <v>8.5600000000000009E-2</v>
      </c>
      <c r="E6732" s="39">
        <v>7.9100000000000004E-2</v>
      </c>
      <c r="F6732" s="40">
        <v>116000</v>
      </c>
      <c r="G6732" s="40">
        <v>116000</v>
      </c>
      <c r="H6732" s="40">
        <v>81134.84</v>
      </c>
      <c r="I6732" s="40">
        <v>89899.99</v>
      </c>
      <c r="J6732" s="67">
        <f t="shared" si="315"/>
        <v>0.69943827586206897</v>
      </c>
      <c r="K6732" s="39">
        <f t="shared" si="316"/>
        <v>0.77499991379310351</v>
      </c>
      <c r="L6732" s="2" t="str">
        <f t="shared" si="317"/>
        <v>A</v>
      </c>
      <c r="M6732" s="2" t="s">
        <v>540</v>
      </c>
      <c r="N6732" s="2" t="s">
        <v>423</v>
      </c>
      <c r="O6732" s="2" t="s">
        <v>70</v>
      </c>
    </row>
    <row r="6733" spans="1:15">
      <c r="A6733" s="42">
        <v>40336</v>
      </c>
      <c r="B6733" s="42">
        <v>49467</v>
      </c>
      <c r="C6733" s="130">
        <v>300</v>
      </c>
      <c r="D6733" s="43">
        <v>8.5600000000000009E-2</v>
      </c>
      <c r="E6733" s="43">
        <v>8.5600000000000009E-2</v>
      </c>
      <c r="F6733" s="44">
        <v>89000</v>
      </c>
      <c r="G6733" s="44">
        <v>89000</v>
      </c>
      <c r="H6733" s="44">
        <v>60138.42</v>
      </c>
      <c r="I6733" s="44">
        <v>69000</v>
      </c>
      <c r="J6733" s="68">
        <f t="shared" si="315"/>
        <v>0.67571258426966285</v>
      </c>
      <c r="K6733" s="43">
        <f t="shared" si="316"/>
        <v>0.7752808988764045</v>
      </c>
      <c r="L6733" s="41" t="str">
        <f t="shared" si="317"/>
        <v>A</v>
      </c>
      <c r="M6733" s="41" t="s">
        <v>565</v>
      </c>
      <c r="N6733" s="41" t="s">
        <v>432</v>
      </c>
      <c r="O6733" s="41" t="s">
        <v>70</v>
      </c>
    </row>
    <row r="6734" spans="1:15">
      <c r="A6734" s="38">
        <v>40046</v>
      </c>
      <c r="B6734" s="38">
        <v>47351</v>
      </c>
      <c r="C6734" s="131">
        <v>240</v>
      </c>
      <c r="D6734" s="39">
        <v>8.5600000000000009E-2</v>
      </c>
      <c r="E6734" s="39">
        <v>7.9100000000000004E-2</v>
      </c>
      <c r="F6734" s="40">
        <v>58000</v>
      </c>
      <c r="G6734" s="40">
        <v>58000</v>
      </c>
      <c r="H6734" s="40">
        <v>33806.81</v>
      </c>
      <c r="I6734" s="40">
        <v>44999.99</v>
      </c>
      <c r="J6734" s="67">
        <f t="shared" si="315"/>
        <v>0.5828760344827586</v>
      </c>
      <c r="K6734" s="39">
        <f t="shared" si="316"/>
        <v>0.77586189655172411</v>
      </c>
      <c r="L6734" s="2" t="str">
        <f t="shared" si="317"/>
        <v>AA</v>
      </c>
      <c r="M6734" s="2" t="s">
        <v>566</v>
      </c>
      <c r="N6734" s="2" t="s">
        <v>420</v>
      </c>
      <c r="O6734" s="2" t="s">
        <v>70</v>
      </c>
    </row>
    <row r="6735" spans="1:15">
      <c r="A6735" s="38">
        <v>40588</v>
      </c>
      <c r="B6735" s="38">
        <v>50996</v>
      </c>
      <c r="C6735" s="131">
        <v>342</v>
      </c>
      <c r="D6735" s="39">
        <v>8.5600000000000009E-2</v>
      </c>
      <c r="E6735" s="39">
        <v>7.9100000000000004E-2</v>
      </c>
      <c r="F6735" s="40">
        <v>87000</v>
      </c>
      <c r="G6735" s="40">
        <v>87000</v>
      </c>
      <c r="H6735" s="40">
        <v>59584.800000000003</v>
      </c>
      <c r="I6735" s="40">
        <v>67499.990000000005</v>
      </c>
      <c r="J6735" s="67">
        <f t="shared" si="315"/>
        <v>0.6848827586206897</v>
      </c>
      <c r="K6735" s="39">
        <f t="shared" si="316"/>
        <v>0.77586195402298852</v>
      </c>
      <c r="L6735" s="2" t="str">
        <f t="shared" si="317"/>
        <v>A</v>
      </c>
      <c r="M6735" s="2" t="s">
        <v>602</v>
      </c>
      <c r="N6735" s="2" t="s">
        <v>421</v>
      </c>
      <c r="O6735" s="2" t="s">
        <v>70</v>
      </c>
    </row>
    <row r="6736" spans="1:15">
      <c r="A6736" s="38">
        <v>40624</v>
      </c>
      <c r="B6736" s="38">
        <v>46103</v>
      </c>
      <c r="C6736" s="131">
        <v>180</v>
      </c>
      <c r="D6736" s="39">
        <v>8.5600000000000009E-2</v>
      </c>
      <c r="E6736" s="39">
        <v>7.9100000000000004E-2</v>
      </c>
      <c r="F6736" s="40">
        <v>125000</v>
      </c>
      <c r="G6736" s="40">
        <v>125000</v>
      </c>
      <c r="H6736" s="40">
        <v>73549.56</v>
      </c>
      <c r="I6736" s="40">
        <v>96999.99</v>
      </c>
      <c r="J6736" s="67">
        <f t="shared" si="315"/>
        <v>0.58839648</v>
      </c>
      <c r="K6736" s="39">
        <f t="shared" si="316"/>
        <v>0.77599992000000007</v>
      </c>
      <c r="L6736" s="2" t="str">
        <f t="shared" si="317"/>
        <v>AA</v>
      </c>
      <c r="M6736" s="2" t="s">
        <v>555</v>
      </c>
      <c r="N6736" s="2" t="s">
        <v>434</v>
      </c>
      <c r="O6736" s="2" t="s">
        <v>70</v>
      </c>
    </row>
    <row r="6737" spans="1:15">
      <c r="A6737" s="42">
        <v>40135</v>
      </c>
      <c r="B6737" s="42">
        <v>49266</v>
      </c>
      <c r="C6737" s="130">
        <v>300</v>
      </c>
      <c r="D6737" s="43">
        <v>8.5600000000000009E-2</v>
      </c>
      <c r="E6737" s="43">
        <v>7.9100000000000004E-2</v>
      </c>
      <c r="F6737" s="44">
        <v>125000</v>
      </c>
      <c r="G6737" s="44">
        <v>125000</v>
      </c>
      <c r="H6737" s="44">
        <v>79281.289999999994</v>
      </c>
      <c r="I6737" s="44">
        <v>96999.99</v>
      </c>
      <c r="J6737" s="68">
        <f t="shared" si="315"/>
        <v>0.63425031999999992</v>
      </c>
      <c r="K6737" s="43">
        <f t="shared" si="316"/>
        <v>0.77599992000000007</v>
      </c>
      <c r="L6737" s="41" t="str">
        <f t="shared" si="317"/>
        <v>AA</v>
      </c>
      <c r="M6737" s="41" t="s">
        <v>489</v>
      </c>
      <c r="N6737" s="41" t="s">
        <v>415</v>
      </c>
      <c r="O6737" s="41" t="s">
        <v>70</v>
      </c>
    </row>
    <row r="6738" spans="1:15">
      <c r="A6738" s="38">
        <v>40303</v>
      </c>
      <c r="B6738" s="38">
        <v>51261</v>
      </c>
      <c r="C6738" s="131">
        <v>360</v>
      </c>
      <c r="D6738" s="39">
        <v>8.5600000000000009E-2</v>
      </c>
      <c r="E6738" s="39">
        <v>7.9100000000000004E-2</v>
      </c>
      <c r="F6738" s="40">
        <v>125000</v>
      </c>
      <c r="G6738" s="40">
        <v>125000</v>
      </c>
      <c r="H6738" s="40">
        <v>84469.78</v>
      </c>
      <c r="I6738" s="40">
        <v>96999.99</v>
      </c>
      <c r="J6738" s="67">
        <f t="shared" si="315"/>
        <v>0.67575823999999995</v>
      </c>
      <c r="K6738" s="39">
        <f t="shared" si="316"/>
        <v>0.77599992000000007</v>
      </c>
      <c r="L6738" s="2" t="str">
        <f t="shared" si="317"/>
        <v>A</v>
      </c>
      <c r="M6738" s="2" t="s">
        <v>648</v>
      </c>
      <c r="N6738" s="2" t="s">
        <v>417</v>
      </c>
      <c r="O6738" s="2" t="s">
        <v>70</v>
      </c>
    </row>
    <row r="6739" spans="1:15">
      <c r="A6739" s="38">
        <v>40340</v>
      </c>
      <c r="B6739" s="38">
        <v>47645</v>
      </c>
      <c r="C6739" s="131">
        <v>240</v>
      </c>
      <c r="D6739" s="39">
        <v>8.5600000000000009E-2</v>
      </c>
      <c r="E6739" s="39">
        <v>7.9100000000000004E-2</v>
      </c>
      <c r="F6739" s="40">
        <v>150000</v>
      </c>
      <c r="G6739" s="40">
        <v>150000</v>
      </c>
      <c r="H6739" s="40">
        <v>92398.54</v>
      </c>
      <c r="I6739" s="40">
        <v>116399.99</v>
      </c>
      <c r="J6739" s="67">
        <f t="shared" si="315"/>
        <v>0.61599026666666667</v>
      </c>
      <c r="K6739" s="39">
        <f t="shared" si="316"/>
        <v>0.77599993333333339</v>
      </c>
      <c r="L6739" s="2" t="str">
        <f t="shared" si="317"/>
        <v>AA</v>
      </c>
      <c r="M6739" s="2" t="s">
        <v>475</v>
      </c>
      <c r="N6739" s="2" t="s">
        <v>427</v>
      </c>
      <c r="O6739" s="2" t="s">
        <v>70</v>
      </c>
    </row>
    <row r="6740" spans="1:15">
      <c r="A6740" s="42">
        <v>40438</v>
      </c>
      <c r="B6740" s="42">
        <v>51396</v>
      </c>
      <c r="C6740" s="130">
        <v>360</v>
      </c>
      <c r="D6740" s="43">
        <v>8.5600000000000009E-2</v>
      </c>
      <c r="E6740" s="43">
        <v>7.9100000000000004E-2</v>
      </c>
      <c r="F6740" s="44">
        <v>81170.09</v>
      </c>
      <c r="G6740" s="44">
        <v>81170.09</v>
      </c>
      <c r="H6740" s="44">
        <v>56204.43</v>
      </c>
      <c r="I6740" s="44">
        <v>63000</v>
      </c>
      <c r="J6740" s="68">
        <f t="shared" si="315"/>
        <v>0.69242783887513248</v>
      </c>
      <c r="K6740" s="43">
        <f t="shared" si="316"/>
        <v>0.77614796287647336</v>
      </c>
      <c r="L6740" s="41" t="str">
        <f t="shared" si="317"/>
        <v>A</v>
      </c>
      <c r="M6740" s="41" t="s">
        <v>1076</v>
      </c>
      <c r="N6740" s="41" t="s">
        <v>424</v>
      </c>
      <c r="O6740" s="41" t="s">
        <v>70</v>
      </c>
    </row>
    <row r="6741" spans="1:15">
      <c r="A6741" s="38">
        <v>39979</v>
      </c>
      <c r="B6741" s="38">
        <v>44331</v>
      </c>
      <c r="C6741" s="131">
        <v>143</v>
      </c>
      <c r="D6741" s="39">
        <v>8.5600000000000009E-2</v>
      </c>
      <c r="E6741" s="39">
        <v>7.9100000000000004E-2</v>
      </c>
      <c r="F6741" s="40">
        <v>126893</v>
      </c>
      <c r="G6741" s="40">
        <v>126893</v>
      </c>
      <c r="H6741" s="40">
        <v>59127.51</v>
      </c>
      <c r="I6741" s="40">
        <v>98499.99</v>
      </c>
      <c r="J6741" s="67">
        <f t="shared" si="315"/>
        <v>0.46596352832701571</v>
      </c>
      <c r="K6741" s="39">
        <f t="shared" si="316"/>
        <v>0.77624447369043215</v>
      </c>
      <c r="L6741" s="2" t="str">
        <f t="shared" si="317"/>
        <v>AA</v>
      </c>
      <c r="M6741" s="2" t="s">
        <v>468</v>
      </c>
      <c r="N6741" s="2" t="s">
        <v>421</v>
      </c>
      <c r="O6741" s="2" t="s">
        <v>70</v>
      </c>
    </row>
    <row r="6742" spans="1:15">
      <c r="A6742" s="38">
        <v>40004</v>
      </c>
      <c r="B6742" s="38">
        <v>47309</v>
      </c>
      <c r="C6742" s="131">
        <v>240</v>
      </c>
      <c r="D6742" s="39">
        <v>8.5600000000000009E-2</v>
      </c>
      <c r="E6742" s="39">
        <v>7.9100000000000004E-2</v>
      </c>
      <c r="F6742" s="40">
        <v>109500</v>
      </c>
      <c r="G6742" s="40">
        <v>109500</v>
      </c>
      <c r="H6742" s="40">
        <v>63531.79</v>
      </c>
      <c r="I6742" s="40">
        <v>84999.99</v>
      </c>
      <c r="J6742" s="67">
        <f t="shared" si="315"/>
        <v>0.58019899543378994</v>
      </c>
      <c r="K6742" s="39">
        <f t="shared" si="316"/>
        <v>0.77625561643835617</v>
      </c>
      <c r="L6742" s="2" t="str">
        <f t="shared" si="317"/>
        <v>AA</v>
      </c>
      <c r="M6742" s="2" t="s">
        <v>842</v>
      </c>
      <c r="N6742" s="2" t="s">
        <v>439</v>
      </c>
      <c r="O6742" s="2" t="s">
        <v>70</v>
      </c>
    </row>
    <row r="6743" spans="1:15">
      <c r="A6743" s="38">
        <v>40039</v>
      </c>
      <c r="B6743" s="38">
        <v>46126</v>
      </c>
      <c r="C6743" s="131">
        <v>200</v>
      </c>
      <c r="D6743" s="39">
        <v>8.5600000000000009E-2</v>
      </c>
      <c r="E6743" s="39">
        <v>7.9100000000000004E-2</v>
      </c>
      <c r="F6743" s="40">
        <v>76000</v>
      </c>
      <c r="G6743" s="40">
        <v>76000</v>
      </c>
      <c r="H6743" s="40">
        <v>40967.33</v>
      </c>
      <c r="I6743" s="40">
        <v>58999.99</v>
      </c>
      <c r="J6743" s="67">
        <f t="shared" si="315"/>
        <v>0.53904381578947369</v>
      </c>
      <c r="K6743" s="39">
        <f t="shared" si="316"/>
        <v>0.77631565789473678</v>
      </c>
      <c r="L6743" s="2" t="str">
        <f t="shared" si="317"/>
        <v>AA</v>
      </c>
      <c r="M6743" s="2" t="s">
        <v>96</v>
      </c>
      <c r="N6743" s="2" t="s">
        <v>430</v>
      </c>
      <c r="O6743" s="2" t="s">
        <v>70</v>
      </c>
    </row>
    <row r="6744" spans="1:15">
      <c r="A6744" s="42">
        <v>40437</v>
      </c>
      <c r="B6744" s="42">
        <v>48503</v>
      </c>
      <c r="C6744" s="130">
        <v>265</v>
      </c>
      <c r="D6744" s="43">
        <v>8.5600000000000009E-2</v>
      </c>
      <c r="E6744" s="43">
        <v>7.9100000000000004E-2</v>
      </c>
      <c r="F6744" s="44">
        <v>93000</v>
      </c>
      <c r="G6744" s="44">
        <v>93000</v>
      </c>
      <c r="H6744" s="44">
        <v>59539.73</v>
      </c>
      <c r="I6744" s="44">
        <v>72199.990000000005</v>
      </c>
      <c r="J6744" s="68">
        <f t="shared" si="315"/>
        <v>0.64021215053763447</v>
      </c>
      <c r="K6744" s="43">
        <f t="shared" si="316"/>
        <v>0.77634397849462367</v>
      </c>
      <c r="L6744" s="41" t="str">
        <f t="shared" si="317"/>
        <v>AA</v>
      </c>
      <c r="M6744" s="41" t="s">
        <v>619</v>
      </c>
      <c r="N6744" s="41" t="s">
        <v>427</v>
      </c>
      <c r="O6744" s="41" t="s">
        <v>70</v>
      </c>
    </row>
    <row r="6745" spans="1:15">
      <c r="A6745" s="42">
        <v>40158</v>
      </c>
      <c r="B6745" s="42">
        <v>51115</v>
      </c>
      <c r="C6745" s="130">
        <v>360</v>
      </c>
      <c r="D6745" s="43">
        <v>8.5600000000000009E-2</v>
      </c>
      <c r="E6745" s="43">
        <v>7.9100000000000004E-2</v>
      </c>
      <c r="F6745" s="44">
        <v>100000</v>
      </c>
      <c r="G6745" s="44">
        <v>100000</v>
      </c>
      <c r="H6745" s="44">
        <v>47964.76</v>
      </c>
      <c r="I6745" s="44">
        <v>77650.990000000005</v>
      </c>
      <c r="J6745" s="68">
        <f t="shared" si="315"/>
        <v>0.47964760000000001</v>
      </c>
      <c r="K6745" s="43">
        <f t="shared" si="316"/>
        <v>0.77650990000000009</v>
      </c>
      <c r="L6745" s="41" t="str">
        <f t="shared" si="317"/>
        <v>AA</v>
      </c>
      <c r="M6745" s="41" t="s">
        <v>716</v>
      </c>
      <c r="N6745" s="41" t="s">
        <v>417</v>
      </c>
      <c r="O6745" s="41" t="s">
        <v>70</v>
      </c>
    </row>
    <row r="6746" spans="1:15">
      <c r="A6746" s="42">
        <v>39981</v>
      </c>
      <c r="B6746" s="42">
        <v>47286</v>
      </c>
      <c r="C6746" s="130">
        <v>240</v>
      </c>
      <c r="D6746" s="43">
        <v>8.5600000000000009E-2</v>
      </c>
      <c r="E6746" s="43">
        <v>8.09E-2</v>
      </c>
      <c r="F6746" s="44">
        <v>70000</v>
      </c>
      <c r="G6746" s="44">
        <v>70000</v>
      </c>
      <c r="H6746" s="44">
        <v>40430.75</v>
      </c>
      <c r="I6746" s="44">
        <v>54399.99</v>
      </c>
      <c r="J6746" s="68">
        <f t="shared" si="315"/>
        <v>0.57758214285714282</v>
      </c>
      <c r="K6746" s="43">
        <f t="shared" si="316"/>
        <v>0.77714271428571424</v>
      </c>
      <c r="L6746" s="41" t="str">
        <f t="shared" si="317"/>
        <v>AA</v>
      </c>
      <c r="M6746" s="41" t="s">
        <v>1665</v>
      </c>
      <c r="N6746" s="41" t="s">
        <v>421</v>
      </c>
      <c r="O6746" s="41" t="s">
        <v>70</v>
      </c>
    </row>
    <row r="6747" spans="1:15">
      <c r="A6747" s="42">
        <v>40842</v>
      </c>
      <c r="B6747" s="42">
        <v>45652</v>
      </c>
      <c r="C6747" s="130">
        <v>158</v>
      </c>
      <c r="D6747" s="43">
        <v>8.5600000000000009E-2</v>
      </c>
      <c r="E6747" s="43">
        <v>7.9100000000000004E-2</v>
      </c>
      <c r="F6747" s="44">
        <v>140000</v>
      </c>
      <c r="G6747" s="44">
        <v>140000</v>
      </c>
      <c r="H6747" s="44">
        <v>82677.240000000005</v>
      </c>
      <c r="I6747" s="44">
        <v>108799.99</v>
      </c>
      <c r="J6747" s="68">
        <f t="shared" si="315"/>
        <v>0.59055171428571429</v>
      </c>
      <c r="K6747" s="43">
        <f t="shared" si="316"/>
        <v>0.77714278571428574</v>
      </c>
      <c r="L6747" s="41" t="str">
        <f t="shared" si="317"/>
        <v>AA</v>
      </c>
      <c r="M6747" s="41" t="s">
        <v>177</v>
      </c>
      <c r="N6747" s="41" t="s">
        <v>434</v>
      </c>
      <c r="O6747" s="41" t="s">
        <v>70</v>
      </c>
    </row>
    <row r="6748" spans="1:15">
      <c r="A6748" s="42">
        <v>40784</v>
      </c>
      <c r="B6748" s="42">
        <v>51742</v>
      </c>
      <c r="C6748" s="130">
        <v>360</v>
      </c>
      <c r="D6748" s="43">
        <v>8.5600000000000009E-2</v>
      </c>
      <c r="E6748" s="43">
        <v>7.9100000000000004E-2</v>
      </c>
      <c r="F6748" s="44">
        <v>105000</v>
      </c>
      <c r="G6748" s="44">
        <v>105000</v>
      </c>
      <c r="H6748" s="44">
        <v>73557.759999999995</v>
      </c>
      <c r="I6748" s="44">
        <v>81642.460000000006</v>
      </c>
      <c r="J6748" s="68">
        <f t="shared" si="315"/>
        <v>0.70055009523809519</v>
      </c>
      <c r="K6748" s="43">
        <f t="shared" si="316"/>
        <v>0.77754723809523818</v>
      </c>
      <c r="L6748" s="41" t="str">
        <f t="shared" si="317"/>
        <v>A</v>
      </c>
      <c r="M6748" s="41" t="s">
        <v>819</v>
      </c>
      <c r="N6748" s="41" t="s">
        <v>417</v>
      </c>
      <c r="O6748" s="41" t="s">
        <v>70</v>
      </c>
    </row>
    <row r="6749" spans="1:15">
      <c r="A6749" s="38">
        <v>40372</v>
      </c>
      <c r="B6749" s="38">
        <v>51330</v>
      </c>
      <c r="C6749" s="131">
        <v>360</v>
      </c>
      <c r="D6749" s="39">
        <v>8.5600000000000009E-2</v>
      </c>
      <c r="E6749" s="39">
        <v>7.9100000000000004E-2</v>
      </c>
      <c r="F6749" s="40">
        <v>90658.27</v>
      </c>
      <c r="G6749" s="40">
        <v>90658.27</v>
      </c>
      <c r="H6749" s="40">
        <v>62635.28</v>
      </c>
      <c r="I6749" s="40">
        <v>70500</v>
      </c>
      <c r="J6749" s="67">
        <f t="shared" si="315"/>
        <v>0.69089427803994052</v>
      </c>
      <c r="K6749" s="39">
        <f t="shared" si="316"/>
        <v>0.77764554739462821</v>
      </c>
      <c r="L6749" s="2" t="str">
        <f t="shared" si="317"/>
        <v>A</v>
      </c>
      <c r="M6749" s="2" t="s">
        <v>719</v>
      </c>
      <c r="N6749" s="2" t="s">
        <v>422</v>
      </c>
      <c r="O6749" s="2" t="s">
        <v>70</v>
      </c>
    </row>
    <row r="6750" spans="1:15">
      <c r="A6750" s="38">
        <v>40578</v>
      </c>
      <c r="B6750" s="38">
        <v>51536</v>
      </c>
      <c r="C6750" s="131">
        <v>360</v>
      </c>
      <c r="D6750" s="39">
        <v>8.5600000000000009E-2</v>
      </c>
      <c r="E6750" s="39">
        <v>7.9100000000000004E-2</v>
      </c>
      <c r="F6750" s="40">
        <v>81000</v>
      </c>
      <c r="G6750" s="40">
        <v>81000</v>
      </c>
      <c r="H6750" s="40">
        <v>56131.12</v>
      </c>
      <c r="I6750" s="40">
        <v>62999.99</v>
      </c>
      <c r="J6750" s="67">
        <f t="shared" si="315"/>
        <v>0.69297679012345681</v>
      </c>
      <c r="K6750" s="39">
        <f t="shared" si="316"/>
        <v>0.77777765432098767</v>
      </c>
      <c r="L6750" s="2" t="str">
        <f t="shared" si="317"/>
        <v>A</v>
      </c>
      <c r="M6750" s="2" t="s">
        <v>617</v>
      </c>
      <c r="N6750" s="2" t="s">
        <v>421</v>
      </c>
      <c r="O6750" s="2" t="s">
        <v>70</v>
      </c>
    </row>
    <row r="6751" spans="1:15">
      <c r="A6751" s="38">
        <v>40807</v>
      </c>
      <c r="B6751" s="38">
        <v>48112</v>
      </c>
      <c r="C6751" s="131">
        <v>240</v>
      </c>
      <c r="D6751" s="39">
        <v>8.5600000000000009E-2</v>
      </c>
      <c r="E6751" s="39">
        <v>7.9100000000000004E-2</v>
      </c>
      <c r="F6751" s="40">
        <v>90000</v>
      </c>
      <c r="G6751" s="40">
        <v>90000</v>
      </c>
      <c r="H6751" s="40">
        <v>36923.839999999997</v>
      </c>
      <c r="I6751" s="40">
        <v>69999.990000000005</v>
      </c>
      <c r="J6751" s="67">
        <f t="shared" si="315"/>
        <v>0.41026488888888885</v>
      </c>
      <c r="K6751" s="39">
        <f t="shared" si="316"/>
        <v>0.7777776666666667</v>
      </c>
      <c r="L6751" s="2" t="str">
        <f t="shared" si="317"/>
        <v>AA</v>
      </c>
      <c r="M6751" s="2" t="s">
        <v>1260</v>
      </c>
      <c r="N6751" s="2" t="s">
        <v>427</v>
      </c>
      <c r="O6751" s="2" t="s">
        <v>70</v>
      </c>
    </row>
    <row r="6752" spans="1:15">
      <c r="A6752" s="38">
        <v>40059</v>
      </c>
      <c r="B6752" s="38">
        <v>51016</v>
      </c>
      <c r="C6752" s="131">
        <v>360</v>
      </c>
      <c r="D6752" s="39">
        <v>8.5600000000000009E-2</v>
      </c>
      <c r="E6752" s="39">
        <v>7.9100000000000004E-2</v>
      </c>
      <c r="F6752" s="40">
        <v>90000</v>
      </c>
      <c r="G6752" s="40">
        <v>90000</v>
      </c>
      <c r="H6752" s="40">
        <v>59529.52</v>
      </c>
      <c r="I6752" s="40">
        <v>69999.990000000005</v>
      </c>
      <c r="J6752" s="67">
        <f t="shared" si="315"/>
        <v>0.66143911111111109</v>
      </c>
      <c r="K6752" s="39">
        <f t="shared" si="316"/>
        <v>0.7777776666666667</v>
      </c>
      <c r="L6752" s="2" t="str">
        <f t="shared" si="317"/>
        <v>A</v>
      </c>
      <c r="M6752" s="2" t="s">
        <v>555</v>
      </c>
      <c r="N6752" s="2" t="s">
        <v>434</v>
      </c>
      <c r="O6752" s="2" t="s">
        <v>70</v>
      </c>
    </row>
    <row r="6753" spans="1:15">
      <c r="A6753" s="38">
        <v>40203</v>
      </c>
      <c r="B6753" s="38">
        <v>48207</v>
      </c>
      <c r="C6753" s="131">
        <v>263</v>
      </c>
      <c r="D6753" s="39">
        <v>8.5600000000000009E-2</v>
      </c>
      <c r="E6753" s="39">
        <v>7.9100000000000004E-2</v>
      </c>
      <c r="F6753" s="40">
        <v>135000</v>
      </c>
      <c r="G6753" s="40">
        <v>135000</v>
      </c>
      <c r="H6753" s="40">
        <v>83504.05</v>
      </c>
      <c r="I6753" s="40">
        <v>104999.99</v>
      </c>
      <c r="J6753" s="67">
        <f t="shared" si="315"/>
        <v>0.61854851851851855</v>
      </c>
      <c r="K6753" s="39">
        <f t="shared" si="316"/>
        <v>0.77777770370370369</v>
      </c>
      <c r="L6753" s="2" t="str">
        <f t="shared" si="317"/>
        <v>AA</v>
      </c>
      <c r="M6753" s="2" t="s">
        <v>582</v>
      </c>
      <c r="N6753" s="2" t="s">
        <v>422</v>
      </c>
      <c r="O6753" s="2" t="s">
        <v>70</v>
      </c>
    </row>
    <row r="6754" spans="1:15">
      <c r="A6754" s="42">
        <v>40653</v>
      </c>
      <c r="B6754" s="42">
        <v>49785</v>
      </c>
      <c r="C6754" s="130">
        <v>300</v>
      </c>
      <c r="D6754" s="43">
        <v>8.5600000000000009E-2</v>
      </c>
      <c r="E6754" s="43">
        <v>7.9100000000000004E-2</v>
      </c>
      <c r="F6754" s="44">
        <v>90000</v>
      </c>
      <c r="G6754" s="44">
        <v>90000</v>
      </c>
      <c r="H6754" s="44">
        <v>62096.6</v>
      </c>
      <c r="I6754" s="44">
        <v>70000</v>
      </c>
      <c r="J6754" s="68">
        <f t="shared" si="315"/>
        <v>0.68996222222222225</v>
      </c>
      <c r="K6754" s="43">
        <f t="shared" si="316"/>
        <v>0.77777777777777779</v>
      </c>
      <c r="L6754" s="41" t="str">
        <f t="shared" si="317"/>
        <v>A</v>
      </c>
      <c r="M6754" s="41" t="s">
        <v>1291</v>
      </c>
      <c r="N6754" s="41" t="s">
        <v>435</v>
      </c>
      <c r="O6754" s="41" t="s">
        <v>70</v>
      </c>
    </row>
    <row r="6755" spans="1:15">
      <c r="A6755" s="38">
        <v>40602</v>
      </c>
      <c r="B6755" s="38">
        <v>51560</v>
      </c>
      <c r="C6755" s="131">
        <v>360</v>
      </c>
      <c r="D6755" s="39">
        <v>8.5600000000000009E-2</v>
      </c>
      <c r="E6755" s="39">
        <v>7.9100000000000004E-2</v>
      </c>
      <c r="F6755" s="40">
        <v>128800</v>
      </c>
      <c r="G6755" s="40">
        <v>128800</v>
      </c>
      <c r="H6755" s="40">
        <v>73173.89</v>
      </c>
      <c r="I6755" s="40">
        <v>100199.99</v>
      </c>
      <c r="J6755" s="67">
        <f t="shared" si="315"/>
        <v>0.56812026397515525</v>
      </c>
      <c r="K6755" s="39">
        <f t="shared" si="316"/>
        <v>0.77795023291925469</v>
      </c>
      <c r="L6755" s="2" t="str">
        <f t="shared" si="317"/>
        <v>AA</v>
      </c>
      <c r="M6755" s="2" t="s">
        <v>783</v>
      </c>
      <c r="N6755" s="2" t="s">
        <v>416</v>
      </c>
      <c r="O6755" s="2" t="s">
        <v>70</v>
      </c>
    </row>
    <row r="6756" spans="1:15">
      <c r="A6756" s="42">
        <v>40084</v>
      </c>
      <c r="B6756" s="42">
        <v>47966</v>
      </c>
      <c r="C6756" s="130">
        <v>259</v>
      </c>
      <c r="D6756" s="43">
        <v>8.5600000000000009E-2</v>
      </c>
      <c r="E6756" s="43">
        <v>7.9100000000000004E-2</v>
      </c>
      <c r="F6756" s="44">
        <v>68100</v>
      </c>
      <c r="G6756" s="44">
        <v>68100</v>
      </c>
      <c r="H6756" s="44">
        <v>41105.72</v>
      </c>
      <c r="I6756" s="44">
        <v>52999.99</v>
      </c>
      <c r="J6756" s="68">
        <f t="shared" si="315"/>
        <v>0.6036082232011748</v>
      </c>
      <c r="K6756" s="43">
        <f t="shared" si="316"/>
        <v>0.77826710719530101</v>
      </c>
      <c r="L6756" s="41" t="str">
        <f t="shared" si="317"/>
        <v>AA</v>
      </c>
      <c r="M6756" s="41" t="s">
        <v>655</v>
      </c>
      <c r="N6756" s="41" t="s">
        <v>422</v>
      </c>
      <c r="O6756" s="41" t="s">
        <v>70</v>
      </c>
    </row>
    <row r="6757" spans="1:15">
      <c r="A6757" s="42">
        <v>40149</v>
      </c>
      <c r="B6757" s="42">
        <v>51106</v>
      </c>
      <c r="C6757" s="130">
        <v>360</v>
      </c>
      <c r="D6757" s="43">
        <v>8.5600000000000009E-2</v>
      </c>
      <c r="E6757" s="43">
        <v>7.9100000000000004E-2</v>
      </c>
      <c r="F6757" s="44">
        <v>148450.01</v>
      </c>
      <c r="G6757" s="44">
        <v>148450.01</v>
      </c>
      <c r="H6757" s="44">
        <v>84551.25</v>
      </c>
      <c r="I6757" s="44">
        <v>115605.01</v>
      </c>
      <c r="J6757" s="68">
        <f t="shared" si="315"/>
        <v>0.56956041969953386</v>
      </c>
      <c r="K6757" s="43">
        <f t="shared" si="316"/>
        <v>0.77874706778396297</v>
      </c>
      <c r="L6757" s="41" t="str">
        <f t="shared" si="317"/>
        <v>AA</v>
      </c>
      <c r="M6757" s="41" t="s">
        <v>1670</v>
      </c>
      <c r="N6757" s="41" t="s">
        <v>416</v>
      </c>
      <c r="O6757" s="41" t="s">
        <v>70</v>
      </c>
    </row>
    <row r="6758" spans="1:15">
      <c r="A6758" s="42">
        <v>40479</v>
      </c>
      <c r="B6758" s="42">
        <v>48727</v>
      </c>
      <c r="C6758" s="130">
        <v>271</v>
      </c>
      <c r="D6758" s="43">
        <v>8.5600000000000009E-2</v>
      </c>
      <c r="E6758" s="43">
        <v>7.9100000000000004E-2</v>
      </c>
      <c r="F6758" s="44">
        <v>144000</v>
      </c>
      <c r="G6758" s="44">
        <v>144000</v>
      </c>
      <c r="H6758" s="44">
        <v>98617.5</v>
      </c>
      <c r="I6758" s="44">
        <v>112155.17</v>
      </c>
      <c r="J6758" s="68">
        <f t="shared" si="315"/>
        <v>0.68484374999999997</v>
      </c>
      <c r="K6758" s="43">
        <f t="shared" si="316"/>
        <v>0.77885534722222216</v>
      </c>
      <c r="L6758" s="41" t="str">
        <f t="shared" si="317"/>
        <v>A</v>
      </c>
      <c r="M6758" s="41" t="s">
        <v>472</v>
      </c>
      <c r="N6758" s="41" t="s">
        <v>426</v>
      </c>
      <c r="O6758" s="41" t="s">
        <v>70</v>
      </c>
    </row>
    <row r="6759" spans="1:15">
      <c r="A6759" s="38">
        <v>40101</v>
      </c>
      <c r="B6759" s="38">
        <v>47741</v>
      </c>
      <c r="C6759" s="131">
        <v>251</v>
      </c>
      <c r="D6759" s="39">
        <v>8.5600000000000009E-2</v>
      </c>
      <c r="E6759" s="39">
        <v>7.9100000000000004E-2</v>
      </c>
      <c r="F6759" s="40">
        <v>138000</v>
      </c>
      <c r="G6759" s="40">
        <v>138000</v>
      </c>
      <c r="H6759" s="40">
        <v>38751.599999999999</v>
      </c>
      <c r="I6759" s="40">
        <v>107509.95</v>
      </c>
      <c r="J6759" s="67">
        <f t="shared" si="315"/>
        <v>0.28080869565217392</v>
      </c>
      <c r="K6759" s="39">
        <f t="shared" si="316"/>
        <v>0.7790576086956521</v>
      </c>
      <c r="L6759" s="2" t="str">
        <f t="shared" si="317"/>
        <v>AA</v>
      </c>
      <c r="M6759" s="2" t="s">
        <v>457</v>
      </c>
      <c r="N6759" s="2" t="s">
        <v>419</v>
      </c>
      <c r="O6759" s="2" t="s">
        <v>70</v>
      </c>
    </row>
    <row r="6760" spans="1:15">
      <c r="A6760" s="42">
        <v>40309</v>
      </c>
      <c r="B6760" s="42">
        <v>47614</v>
      </c>
      <c r="C6760" s="130">
        <v>240</v>
      </c>
      <c r="D6760" s="43">
        <v>8.5600000000000009E-2</v>
      </c>
      <c r="E6760" s="43">
        <v>7.9100000000000004E-2</v>
      </c>
      <c r="F6760" s="44">
        <v>145000</v>
      </c>
      <c r="G6760" s="44">
        <v>145000</v>
      </c>
      <c r="H6760" s="44">
        <v>93804.14</v>
      </c>
      <c r="I6760" s="44">
        <v>113000</v>
      </c>
      <c r="J6760" s="68">
        <f t="shared" si="315"/>
        <v>0.64692510344827581</v>
      </c>
      <c r="K6760" s="43">
        <f t="shared" si="316"/>
        <v>0.77931034482758621</v>
      </c>
      <c r="L6760" s="41" t="str">
        <f t="shared" si="317"/>
        <v>AA</v>
      </c>
      <c r="M6760" s="41" t="s">
        <v>668</v>
      </c>
      <c r="N6760" s="41" t="s">
        <v>422</v>
      </c>
      <c r="O6760" s="41" t="s">
        <v>70</v>
      </c>
    </row>
    <row r="6761" spans="1:15">
      <c r="A6761" s="42">
        <v>40641</v>
      </c>
      <c r="B6761" s="42">
        <v>51599</v>
      </c>
      <c r="C6761" s="130">
        <v>360</v>
      </c>
      <c r="D6761" s="43">
        <v>8.5600000000000009E-2</v>
      </c>
      <c r="E6761" s="43">
        <v>8.09E-2</v>
      </c>
      <c r="F6761" s="44">
        <v>85000</v>
      </c>
      <c r="G6761" s="44">
        <v>85000</v>
      </c>
      <c r="H6761" s="44">
        <v>59169.120000000003</v>
      </c>
      <c r="I6761" s="44">
        <v>66243.5</v>
      </c>
      <c r="J6761" s="68">
        <f t="shared" si="315"/>
        <v>0.69610729411764705</v>
      </c>
      <c r="K6761" s="43">
        <f t="shared" si="316"/>
        <v>0.77933529411764701</v>
      </c>
      <c r="L6761" s="41" t="str">
        <f t="shared" si="317"/>
        <v>A</v>
      </c>
      <c r="M6761" s="41" t="s">
        <v>941</v>
      </c>
      <c r="N6761" s="41" t="s">
        <v>421</v>
      </c>
      <c r="O6761" s="41" t="s">
        <v>70</v>
      </c>
    </row>
    <row r="6762" spans="1:15">
      <c r="A6762" s="38">
        <v>40515</v>
      </c>
      <c r="B6762" s="38">
        <v>51473</v>
      </c>
      <c r="C6762" s="131">
        <v>360</v>
      </c>
      <c r="D6762" s="39">
        <v>8.5600000000000009E-2</v>
      </c>
      <c r="E6762" s="39">
        <v>7.9100000000000004E-2</v>
      </c>
      <c r="F6762" s="40">
        <v>92000</v>
      </c>
      <c r="G6762" s="40">
        <v>92000</v>
      </c>
      <c r="H6762" s="40">
        <v>65141.26</v>
      </c>
      <c r="I6762" s="40">
        <v>71750</v>
      </c>
      <c r="J6762" s="67">
        <f t="shared" si="315"/>
        <v>0.70805717391304346</v>
      </c>
      <c r="K6762" s="39">
        <f t="shared" si="316"/>
        <v>0.77989130434782605</v>
      </c>
      <c r="L6762" s="2" t="str">
        <f t="shared" si="317"/>
        <v>A</v>
      </c>
      <c r="M6762" s="2" t="s">
        <v>1621</v>
      </c>
      <c r="N6762" s="2" t="s">
        <v>424</v>
      </c>
      <c r="O6762" s="2" t="s">
        <v>70</v>
      </c>
    </row>
    <row r="6763" spans="1:15">
      <c r="A6763" s="42">
        <v>40784</v>
      </c>
      <c r="B6763" s="42">
        <v>50677</v>
      </c>
      <c r="C6763" s="130">
        <v>325</v>
      </c>
      <c r="D6763" s="43">
        <v>8.5600000000000009E-2</v>
      </c>
      <c r="E6763" s="43">
        <v>7.9100000000000004E-2</v>
      </c>
      <c r="F6763" s="44">
        <v>140000</v>
      </c>
      <c r="G6763" s="44">
        <v>140000</v>
      </c>
      <c r="H6763" s="44">
        <v>96986.42</v>
      </c>
      <c r="I6763" s="44">
        <v>109194.99</v>
      </c>
      <c r="J6763" s="68">
        <f t="shared" si="315"/>
        <v>0.69276014285714282</v>
      </c>
      <c r="K6763" s="43">
        <f t="shared" si="316"/>
        <v>0.77996421428571427</v>
      </c>
      <c r="L6763" s="41" t="str">
        <f t="shared" si="317"/>
        <v>A</v>
      </c>
      <c r="M6763" s="41" t="s">
        <v>466</v>
      </c>
      <c r="N6763" s="41" t="s">
        <v>421</v>
      </c>
      <c r="O6763" s="41" t="s">
        <v>70</v>
      </c>
    </row>
    <row r="6764" spans="1:15">
      <c r="A6764" s="42">
        <v>40599</v>
      </c>
      <c r="B6764" s="42">
        <v>51557</v>
      </c>
      <c r="C6764" s="130">
        <v>360</v>
      </c>
      <c r="D6764" s="43">
        <v>8.5600000000000009E-2</v>
      </c>
      <c r="E6764" s="43">
        <v>7.9100000000000004E-2</v>
      </c>
      <c r="F6764" s="44">
        <v>100000</v>
      </c>
      <c r="G6764" s="44">
        <v>100000</v>
      </c>
      <c r="H6764" s="44">
        <v>69438.44</v>
      </c>
      <c r="I6764" s="44">
        <v>77999.990000000005</v>
      </c>
      <c r="J6764" s="68">
        <f t="shared" si="315"/>
        <v>0.69438440000000001</v>
      </c>
      <c r="K6764" s="43">
        <f t="shared" si="316"/>
        <v>0.77999990000000008</v>
      </c>
      <c r="L6764" s="41" t="str">
        <f t="shared" si="317"/>
        <v>A</v>
      </c>
      <c r="M6764" s="41" t="s">
        <v>605</v>
      </c>
      <c r="N6764" s="41" t="s">
        <v>427</v>
      </c>
      <c r="O6764" s="41" t="s">
        <v>70</v>
      </c>
    </row>
    <row r="6765" spans="1:15">
      <c r="A6765" s="42">
        <v>40511</v>
      </c>
      <c r="B6765" s="42">
        <v>48455</v>
      </c>
      <c r="C6765" s="130">
        <v>261</v>
      </c>
      <c r="D6765" s="43">
        <v>8.5600000000000009E-2</v>
      </c>
      <c r="E6765" s="43">
        <v>7.9100000000000004E-2</v>
      </c>
      <c r="F6765" s="44">
        <v>150000</v>
      </c>
      <c r="G6765" s="44">
        <v>150000</v>
      </c>
      <c r="H6765" s="44">
        <v>100936.43</v>
      </c>
      <c r="I6765" s="44">
        <v>117000</v>
      </c>
      <c r="J6765" s="68">
        <f t="shared" si="315"/>
        <v>0.67290953333333325</v>
      </c>
      <c r="K6765" s="43">
        <f t="shared" si="316"/>
        <v>0.78</v>
      </c>
      <c r="L6765" s="41" t="str">
        <f t="shared" si="317"/>
        <v>A</v>
      </c>
      <c r="M6765" s="41" t="s">
        <v>1552</v>
      </c>
      <c r="N6765" s="41" t="s">
        <v>421</v>
      </c>
      <c r="O6765" s="41" t="s">
        <v>70</v>
      </c>
    </row>
    <row r="6766" spans="1:15">
      <c r="A6766" s="38">
        <v>40806</v>
      </c>
      <c r="B6766" s="38">
        <v>49938</v>
      </c>
      <c r="C6766" s="131">
        <v>300</v>
      </c>
      <c r="D6766" s="39">
        <v>8.5600000000000009E-2</v>
      </c>
      <c r="E6766" s="39">
        <v>7.9100000000000004E-2</v>
      </c>
      <c r="F6766" s="40">
        <v>102000</v>
      </c>
      <c r="G6766" s="40">
        <v>102000</v>
      </c>
      <c r="H6766" s="40">
        <v>39983.79</v>
      </c>
      <c r="I6766" s="40">
        <v>79561.84</v>
      </c>
      <c r="J6766" s="67">
        <f t="shared" si="315"/>
        <v>0.39199794117647058</v>
      </c>
      <c r="K6766" s="39">
        <f t="shared" si="316"/>
        <v>0.78001803921568624</v>
      </c>
      <c r="L6766" s="2" t="str">
        <f t="shared" si="317"/>
        <v>AA</v>
      </c>
      <c r="M6766" s="2" t="s">
        <v>564</v>
      </c>
      <c r="N6766" s="2" t="s">
        <v>417</v>
      </c>
      <c r="O6766" s="2" t="s">
        <v>70</v>
      </c>
    </row>
    <row r="6767" spans="1:15">
      <c r="A6767" s="42">
        <v>40226</v>
      </c>
      <c r="B6767" s="42">
        <v>47531</v>
      </c>
      <c r="C6767" s="130">
        <v>240</v>
      </c>
      <c r="D6767" s="43">
        <v>8.5600000000000009E-2</v>
      </c>
      <c r="E6767" s="43">
        <v>7.9100000000000004E-2</v>
      </c>
      <c r="F6767" s="44">
        <v>100000</v>
      </c>
      <c r="G6767" s="44">
        <v>100000</v>
      </c>
      <c r="H6767" s="44">
        <v>41386.89</v>
      </c>
      <c r="I6767" s="44">
        <v>78024.990000000005</v>
      </c>
      <c r="J6767" s="68">
        <f t="shared" si="315"/>
        <v>0.41386889999999998</v>
      </c>
      <c r="K6767" s="43">
        <f t="shared" si="316"/>
        <v>0.78024990000000005</v>
      </c>
      <c r="L6767" s="41" t="str">
        <f t="shared" si="317"/>
        <v>AA</v>
      </c>
      <c r="M6767" s="41" t="s">
        <v>616</v>
      </c>
      <c r="N6767" s="41" t="s">
        <v>424</v>
      </c>
      <c r="O6767" s="41" t="s">
        <v>70</v>
      </c>
    </row>
    <row r="6768" spans="1:15">
      <c r="A6768" s="42">
        <v>40632</v>
      </c>
      <c r="B6768" s="42">
        <v>51590</v>
      </c>
      <c r="C6768" s="130">
        <v>360</v>
      </c>
      <c r="D6768" s="43">
        <v>8.5600000000000009E-2</v>
      </c>
      <c r="E6768" s="43">
        <v>7.9100000000000004E-2</v>
      </c>
      <c r="F6768" s="44">
        <v>144842</v>
      </c>
      <c r="G6768" s="44">
        <v>144842</v>
      </c>
      <c r="H6768" s="44">
        <v>101214.51</v>
      </c>
      <c r="I6768" s="44">
        <v>113017.03</v>
      </c>
      <c r="J6768" s="68">
        <f t="shared" si="315"/>
        <v>0.69879254636086219</v>
      </c>
      <c r="K6768" s="43">
        <f t="shared" si="316"/>
        <v>0.78027802709158944</v>
      </c>
      <c r="L6768" s="41" t="str">
        <f t="shared" si="317"/>
        <v>A</v>
      </c>
      <c r="M6768" s="41" t="s">
        <v>675</v>
      </c>
      <c r="N6768" s="41" t="s">
        <v>421</v>
      </c>
      <c r="O6768" s="41" t="s">
        <v>70</v>
      </c>
    </row>
    <row r="6769" spans="1:15">
      <c r="A6769" s="42">
        <v>40338</v>
      </c>
      <c r="B6769" s="42">
        <v>47643</v>
      </c>
      <c r="C6769" s="130">
        <v>240</v>
      </c>
      <c r="D6769" s="43">
        <v>8.5600000000000009E-2</v>
      </c>
      <c r="E6769" s="43">
        <v>7.9100000000000004E-2</v>
      </c>
      <c r="F6769" s="44">
        <v>101688</v>
      </c>
      <c r="G6769" s="44">
        <v>101688</v>
      </c>
      <c r="H6769" s="44">
        <v>62912.11</v>
      </c>
      <c r="I6769" s="44">
        <v>79347.98</v>
      </c>
      <c r="J6769" s="68">
        <f t="shared" si="315"/>
        <v>0.61867781842498626</v>
      </c>
      <c r="K6769" s="43">
        <f t="shared" si="316"/>
        <v>0.78030819762410508</v>
      </c>
      <c r="L6769" s="41" t="str">
        <f t="shared" si="317"/>
        <v>AA</v>
      </c>
      <c r="M6769" s="41" t="s">
        <v>975</v>
      </c>
      <c r="N6769" s="41" t="s">
        <v>417</v>
      </c>
      <c r="O6769" s="41" t="s">
        <v>70</v>
      </c>
    </row>
    <row r="6770" spans="1:15">
      <c r="A6770" s="42">
        <v>40402</v>
      </c>
      <c r="B6770" s="42">
        <v>51360</v>
      </c>
      <c r="C6770" s="130">
        <v>360</v>
      </c>
      <c r="D6770" s="43">
        <v>8.5600000000000009E-2</v>
      </c>
      <c r="E6770" s="43">
        <v>7.9100000000000004E-2</v>
      </c>
      <c r="F6770" s="44">
        <v>125700</v>
      </c>
      <c r="G6770" s="44">
        <v>125700</v>
      </c>
      <c r="H6770" s="44">
        <v>67453.679999999993</v>
      </c>
      <c r="I6770" s="44">
        <v>98110.86</v>
      </c>
      <c r="J6770" s="68">
        <f t="shared" si="315"/>
        <v>0.53662434367541756</v>
      </c>
      <c r="K6770" s="43">
        <f t="shared" si="316"/>
        <v>0.78051599045346065</v>
      </c>
      <c r="L6770" s="41" t="str">
        <f t="shared" si="317"/>
        <v>AA</v>
      </c>
      <c r="M6770" s="41" t="s">
        <v>482</v>
      </c>
      <c r="N6770" s="41" t="s">
        <v>422</v>
      </c>
      <c r="O6770" s="41" t="s">
        <v>70</v>
      </c>
    </row>
    <row r="6771" spans="1:15">
      <c r="A6771" s="38">
        <v>40480</v>
      </c>
      <c r="B6771" s="38">
        <v>46020</v>
      </c>
      <c r="C6771" s="131">
        <v>182</v>
      </c>
      <c r="D6771" s="39">
        <v>8.5600000000000009E-2</v>
      </c>
      <c r="E6771" s="39">
        <v>7.9100000000000004E-2</v>
      </c>
      <c r="F6771" s="40">
        <v>104528.7</v>
      </c>
      <c r="G6771" s="40">
        <v>104528.7</v>
      </c>
      <c r="H6771" s="40">
        <v>53642.3</v>
      </c>
      <c r="I6771" s="40">
        <v>81599.990000000005</v>
      </c>
      <c r="J6771" s="67">
        <f t="shared" si="315"/>
        <v>0.51318250394389298</v>
      </c>
      <c r="K6771" s="39">
        <f t="shared" si="316"/>
        <v>0.78064675060533617</v>
      </c>
      <c r="L6771" s="2" t="str">
        <f t="shared" si="317"/>
        <v>AA</v>
      </c>
      <c r="M6771" s="2" t="s">
        <v>495</v>
      </c>
      <c r="N6771" s="2" t="s">
        <v>424</v>
      </c>
      <c r="O6771" s="2" t="s">
        <v>70</v>
      </c>
    </row>
    <row r="6772" spans="1:15">
      <c r="A6772" s="38">
        <v>40627</v>
      </c>
      <c r="B6772" s="38">
        <v>45102</v>
      </c>
      <c r="C6772" s="131">
        <v>147</v>
      </c>
      <c r="D6772" s="39">
        <v>8.5600000000000009E-2</v>
      </c>
      <c r="E6772" s="39">
        <v>7.9100000000000004E-2</v>
      </c>
      <c r="F6772" s="40">
        <v>130000</v>
      </c>
      <c r="G6772" s="40">
        <v>130000</v>
      </c>
      <c r="H6772" s="40">
        <v>65801.899999999994</v>
      </c>
      <c r="I6772" s="40">
        <v>101501.8</v>
      </c>
      <c r="J6772" s="67">
        <f t="shared" si="315"/>
        <v>0.50616846153846151</v>
      </c>
      <c r="K6772" s="39">
        <f t="shared" si="316"/>
        <v>0.78078307692307691</v>
      </c>
      <c r="L6772" s="2" t="str">
        <f t="shared" si="317"/>
        <v>AA</v>
      </c>
      <c r="M6772" s="2" t="s">
        <v>605</v>
      </c>
      <c r="N6772" s="2" t="s">
        <v>427</v>
      </c>
      <c r="O6772" s="2" t="s">
        <v>70</v>
      </c>
    </row>
    <row r="6773" spans="1:15">
      <c r="A6773" s="38">
        <v>40695</v>
      </c>
      <c r="B6773" s="38">
        <v>44713</v>
      </c>
      <c r="C6773" s="131">
        <v>132</v>
      </c>
      <c r="D6773" s="39">
        <v>8.5600000000000009E-2</v>
      </c>
      <c r="E6773" s="39">
        <v>7.9100000000000004E-2</v>
      </c>
      <c r="F6773" s="40">
        <v>120000</v>
      </c>
      <c r="G6773" s="40">
        <v>120000</v>
      </c>
      <c r="H6773" s="40">
        <v>58103.35</v>
      </c>
      <c r="I6773" s="40">
        <v>93711.41</v>
      </c>
      <c r="J6773" s="67">
        <f t="shared" si="315"/>
        <v>0.48419458333333332</v>
      </c>
      <c r="K6773" s="39">
        <f t="shared" si="316"/>
        <v>0.78092841666666668</v>
      </c>
      <c r="L6773" s="2" t="str">
        <f t="shared" si="317"/>
        <v>AA</v>
      </c>
      <c r="M6773" s="2" t="s">
        <v>552</v>
      </c>
      <c r="N6773" s="2" t="s">
        <v>416</v>
      </c>
      <c r="O6773" s="2" t="s">
        <v>70</v>
      </c>
    </row>
    <row r="6774" spans="1:15">
      <c r="A6774" s="42">
        <v>40571</v>
      </c>
      <c r="B6774" s="42">
        <v>46050</v>
      </c>
      <c r="C6774" s="130">
        <v>180</v>
      </c>
      <c r="D6774" s="43">
        <v>8.5600000000000009E-2</v>
      </c>
      <c r="E6774" s="43">
        <v>7.9100000000000004E-2</v>
      </c>
      <c r="F6774" s="44">
        <v>87000</v>
      </c>
      <c r="G6774" s="44">
        <v>87000</v>
      </c>
      <c r="H6774" s="44">
        <v>59972.85</v>
      </c>
      <c r="I6774" s="44">
        <v>67950</v>
      </c>
      <c r="J6774" s="68">
        <f t="shared" si="315"/>
        <v>0.68934310344827587</v>
      </c>
      <c r="K6774" s="43">
        <f t="shared" si="316"/>
        <v>0.78103448275862064</v>
      </c>
      <c r="L6774" s="41" t="str">
        <f t="shared" si="317"/>
        <v>A</v>
      </c>
      <c r="M6774" s="41" t="s">
        <v>807</v>
      </c>
      <c r="N6774" s="41" t="s">
        <v>417</v>
      </c>
      <c r="O6774" s="41" t="s">
        <v>70</v>
      </c>
    </row>
    <row r="6775" spans="1:15">
      <c r="A6775" s="38">
        <v>40221</v>
      </c>
      <c r="B6775" s="38">
        <v>44754</v>
      </c>
      <c r="C6775" s="131">
        <v>149</v>
      </c>
      <c r="D6775" s="39">
        <v>8.5600000000000009E-2</v>
      </c>
      <c r="E6775" s="39">
        <v>7.9100000000000004E-2</v>
      </c>
      <c r="F6775" s="40">
        <v>149977</v>
      </c>
      <c r="G6775" s="40">
        <v>149977</v>
      </c>
      <c r="H6775" s="40">
        <v>70277.33</v>
      </c>
      <c r="I6775" s="40">
        <v>117182.04</v>
      </c>
      <c r="J6775" s="67">
        <f t="shared" si="315"/>
        <v>0.4685873833987878</v>
      </c>
      <c r="K6775" s="39">
        <f t="shared" si="316"/>
        <v>0.78133340445534982</v>
      </c>
      <c r="L6775" s="2" t="str">
        <f t="shared" si="317"/>
        <v>AA</v>
      </c>
      <c r="M6775" s="2" t="s">
        <v>713</v>
      </c>
      <c r="N6775" s="2" t="s">
        <v>418</v>
      </c>
      <c r="O6775" s="2" t="s">
        <v>70</v>
      </c>
    </row>
    <row r="6776" spans="1:15">
      <c r="A6776" s="38">
        <v>40777</v>
      </c>
      <c r="B6776" s="38">
        <v>51735</v>
      </c>
      <c r="C6776" s="131">
        <v>360</v>
      </c>
      <c r="D6776" s="39">
        <v>8.5600000000000009E-2</v>
      </c>
      <c r="E6776" s="39">
        <v>8.09E-2</v>
      </c>
      <c r="F6776" s="40">
        <v>69111.19</v>
      </c>
      <c r="G6776" s="40">
        <v>69111.19</v>
      </c>
      <c r="H6776" s="40">
        <v>48823.68</v>
      </c>
      <c r="I6776" s="40">
        <v>53999.99</v>
      </c>
      <c r="J6776" s="67">
        <f t="shared" si="315"/>
        <v>0.70645115501556255</v>
      </c>
      <c r="K6776" s="39">
        <f t="shared" si="316"/>
        <v>0.78134944572651688</v>
      </c>
      <c r="L6776" s="2" t="str">
        <f t="shared" si="317"/>
        <v>A</v>
      </c>
      <c r="M6776" s="2" t="s">
        <v>1260</v>
      </c>
      <c r="N6776" s="2" t="s">
        <v>427</v>
      </c>
      <c r="O6776" s="2" t="s">
        <v>70</v>
      </c>
    </row>
    <row r="6777" spans="1:15">
      <c r="A6777" s="42">
        <v>40080</v>
      </c>
      <c r="B6777" s="42">
        <v>47385</v>
      </c>
      <c r="C6777" s="130">
        <v>240</v>
      </c>
      <c r="D6777" s="43">
        <v>8.5600000000000009E-2</v>
      </c>
      <c r="E6777" s="43">
        <v>7.9100000000000004E-2</v>
      </c>
      <c r="F6777" s="44">
        <v>125000</v>
      </c>
      <c r="G6777" s="44">
        <v>125000</v>
      </c>
      <c r="H6777" s="44">
        <v>73703.06</v>
      </c>
      <c r="I6777" s="44">
        <v>97687.59</v>
      </c>
      <c r="J6777" s="68">
        <f t="shared" si="315"/>
        <v>0.58962448000000001</v>
      </c>
      <c r="K6777" s="43">
        <f t="shared" si="316"/>
        <v>0.78150071999999993</v>
      </c>
      <c r="L6777" s="41" t="str">
        <f t="shared" si="317"/>
        <v>AA</v>
      </c>
      <c r="M6777" s="41" t="s">
        <v>564</v>
      </c>
      <c r="N6777" s="41" t="s">
        <v>417</v>
      </c>
      <c r="O6777" s="41" t="s">
        <v>70</v>
      </c>
    </row>
    <row r="6778" spans="1:15">
      <c r="A6778" s="42">
        <v>40326</v>
      </c>
      <c r="B6778" s="42">
        <v>45805</v>
      </c>
      <c r="C6778" s="130">
        <v>180</v>
      </c>
      <c r="D6778" s="43">
        <v>8.5600000000000009E-2</v>
      </c>
      <c r="E6778" s="43">
        <v>7.9100000000000004E-2</v>
      </c>
      <c r="F6778" s="44">
        <v>129000</v>
      </c>
      <c r="G6778" s="44">
        <v>129000</v>
      </c>
      <c r="H6778" s="44">
        <v>71262.25</v>
      </c>
      <c r="I6778" s="44">
        <v>100824.98</v>
      </c>
      <c r="J6778" s="68">
        <f t="shared" si="315"/>
        <v>0.55242054263565887</v>
      </c>
      <c r="K6778" s="43">
        <f t="shared" si="316"/>
        <v>0.781588992248062</v>
      </c>
      <c r="L6778" s="41" t="str">
        <f t="shared" si="317"/>
        <v>AA</v>
      </c>
      <c r="M6778" s="41" t="s">
        <v>564</v>
      </c>
      <c r="N6778" s="41" t="s">
        <v>417</v>
      </c>
      <c r="O6778" s="41" t="s">
        <v>70</v>
      </c>
    </row>
    <row r="6779" spans="1:15">
      <c r="A6779" s="38">
        <v>40242</v>
      </c>
      <c r="B6779" s="38">
        <v>51200</v>
      </c>
      <c r="C6779" s="131">
        <v>360</v>
      </c>
      <c r="D6779" s="39">
        <v>8.5600000000000009E-2</v>
      </c>
      <c r="E6779" s="39">
        <v>8.09E-2</v>
      </c>
      <c r="F6779" s="40">
        <v>133000</v>
      </c>
      <c r="G6779" s="40">
        <v>133000</v>
      </c>
      <c r="H6779" s="40">
        <v>89995.37</v>
      </c>
      <c r="I6779" s="40">
        <v>103999.99</v>
      </c>
      <c r="J6779" s="67">
        <f t="shared" si="315"/>
        <v>0.67665691729323307</v>
      </c>
      <c r="K6779" s="39">
        <f t="shared" si="316"/>
        <v>0.78195481203007522</v>
      </c>
      <c r="L6779" s="2" t="str">
        <f t="shared" si="317"/>
        <v>A</v>
      </c>
      <c r="M6779" s="2" t="s">
        <v>665</v>
      </c>
      <c r="N6779" s="2" t="s">
        <v>417</v>
      </c>
      <c r="O6779" s="2" t="s">
        <v>70</v>
      </c>
    </row>
    <row r="6780" spans="1:15">
      <c r="A6780" s="42">
        <v>40576</v>
      </c>
      <c r="B6780" s="42">
        <v>51534</v>
      </c>
      <c r="C6780" s="130">
        <v>360</v>
      </c>
      <c r="D6780" s="43">
        <v>8.5600000000000009E-2</v>
      </c>
      <c r="E6780" s="43">
        <v>7.9100000000000004E-2</v>
      </c>
      <c r="F6780" s="44">
        <v>111250</v>
      </c>
      <c r="G6780" s="44">
        <v>111250</v>
      </c>
      <c r="H6780" s="44">
        <v>77491.210000000006</v>
      </c>
      <c r="I6780" s="44">
        <v>86999.99</v>
      </c>
      <c r="J6780" s="68">
        <f t="shared" si="315"/>
        <v>0.69655020224719111</v>
      </c>
      <c r="K6780" s="43">
        <f t="shared" si="316"/>
        <v>0.78202238202247198</v>
      </c>
      <c r="L6780" s="41" t="str">
        <f t="shared" si="317"/>
        <v>A</v>
      </c>
      <c r="M6780" s="41" t="s">
        <v>495</v>
      </c>
      <c r="N6780" s="41" t="s">
        <v>424</v>
      </c>
      <c r="O6780" s="41" t="s">
        <v>70</v>
      </c>
    </row>
    <row r="6781" spans="1:15">
      <c r="A6781" s="38">
        <v>40262</v>
      </c>
      <c r="B6781" s="38">
        <v>47567</v>
      </c>
      <c r="C6781" s="131">
        <v>240</v>
      </c>
      <c r="D6781" s="39">
        <v>8.5600000000000009E-2</v>
      </c>
      <c r="E6781" s="39">
        <v>7.9100000000000004E-2</v>
      </c>
      <c r="F6781" s="40">
        <v>78500</v>
      </c>
      <c r="G6781" s="40">
        <v>78500</v>
      </c>
      <c r="H6781" s="40">
        <v>55184.68</v>
      </c>
      <c r="I6781" s="40">
        <v>61394.6</v>
      </c>
      <c r="J6781" s="67">
        <f t="shared" si="315"/>
        <v>0.70298955414012743</v>
      </c>
      <c r="K6781" s="39">
        <f t="shared" si="316"/>
        <v>0.78209681528662423</v>
      </c>
      <c r="L6781" s="2" t="str">
        <f t="shared" si="317"/>
        <v>A</v>
      </c>
      <c r="M6781" s="2" t="s">
        <v>609</v>
      </c>
      <c r="N6781" s="2" t="s">
        <v>428</v>
      </c>
      <c r="O6781" s="2" t="s">
        <v>70</v>
      </c>
    </row>
    <row r="6782" spans="1:15">
      <c r="A6782" s="42">
        <v>40291</v>
      </c>
      <c r="B6782" s="42">
        <v>47596</v>
      </c>
      <c r="C6782" s="130">
        <v>240</v>
      </c>
      <c r="D6782" s="43">
        <v>8.5600000000000009E-2</v>
      </c>
      <c r="E6782" s="43">
        <v>7.9100000000000004E-2</v>
      </c>
      <c r="F6782" s="44">
        <v>118000</v>
      </c>
      <c r="G6782" s="44">
        <v>118000</v>
      </c>
      <c r="H6782" s="44">
        <v>59268.42</v>
      </c>
      <c r="I6782" s="44">
        <v>92312.83</v>
      </c>
      <c r="J6782" s="68">
        <f t="shared" si="315"/>
        <v>0.50227474576271181</v>
      </c>
      <c r="K6782" s="43">
        <f t="shared" si="316"/>
        <v>0.7823121186440678</v>
      </c>
      <c r="L6782" s="41" t="str">
        <f t="shared" si="317"/>
        <v>AA</v>
      </c>
      <c r="M6782" s="41" t="s">
        <v>633</v>
      </c>
      <c r="N6782" s="41" t="s">
        <v>422</v>
      </c>
      <c r="O6782" s="41" t="s">
        <v>70</v>
      </c>
    </row>
    <row r="6783" spans="1:15">
      <c r="A6783" s="38">
        <v>40211</v>
      </c>
      <c r="B6783" s="38">
        <v>51168</v>
      </c>
      <c r="C6783" s="131">
        <v>360</v>
      </c>
      <c r="D6783" s="39">
        <v>8.5600000000000009E-2</v>
      </c>
      <c r="E6783" s="39">
        <v>7.9100000000000004E-2</v>
      </c>
      <c r="F6783" s="40">
        <v>127733</v>
      </c>
      <c r="G6783" s="40">
        <v>127733</v>
      </c>
      <c r="H6783" s="40">
        <v>86281.62</v>
      </c>
      <c r="I6783" s="40">
        <v>99940.09</v>
      </c>
      <c r="J6783" s="67">
        <f t="shared" si="315"/>
        <v>0.67548417401924321</v>
      </c>
      <c r="K6783" s="39">
        <f t="shared" si="316"/>
        <v>0.78241401986957171</v>
      </c>
      <c r="L6783" s="2" t="str">
        <f t="shared" si="317"/>
        <v>A</v>
      </c>
      <c r="M6783" s="2" t="s">
        <v>495</v>
      </c>
      <c r="N6783" s="2" t="s">
        <v>424</v>
      </c>
      <c r="O6783" s="2" t="s">
        <v>70</v>
      </c>
    </row>
    <row r="6784" spans="1:15">
      <c r="A6784" s="38">
        <v>40375</v>
      </c>
      <c r="B6784" s="38">
        <v>45854</v>
      </c>
      <c r="C6784" s="131">
        <v>180</v>
      </c>
      <c r="D6784" s="39">
        <v>8.5600000000000009E-2</v>
      </c>
      <c r="E6784" s="39">
        <v>7.9100000000000004E-2</v>
      </c>
      <c r="F6784" s="40">
        <v>129850</v>
      </c>
      <c r="G6784" s="40">
        <v>129850</v>
      </c>
      <c r="H6784" s="40">
        <v>82400.77</v>
      </c>
      <c r="I6784" s="40">
        <v>101613.55</v>
      </c>
      <c r="J6784" s="67">
        <f t="shared" si="315"/>
        <v>0.63458428956488255</v>
      </c>
      <c r="K6784" s="39">
        <f t="shared" si="316"/>
        <v>0.78254562957258378</v>
      </c>
      <c r="L6784" s="2" t="str">
        <f t="shared" si="317"/>
        <v>AA</v>
      </c>
      <c r="M6784" s="2" t="s">
        <v>559</v>
      </c>
      <c r="N6784" s="2" t="s">
        <v>417</v>
      </c>
      <c r="O6784" s="2" t="s">
        <v>70</v>
      </c>
    </row>
    <row r="6785" spans="1:15">
      <c r="A6785" s="42">
        <v>40149</v>
      </c>
      <c r="B6785" s="42">
        <v>47454</v>
      </c>
      <c r="C6785" s="130">
        <v>240</v>
      </c>
      <c r="D6785" s="43">
        <v>8.5600000000000009E-2</v>
      </c>
      <c r="E6785" s="43">
        <v>7.9100000000000004E-2</v>
      </c>
      <c r="F6785" s="44">
        <v>148744</v>
      </c>
      <c r="G6785" s="44">
        <v>148744</v>
      </c>
      <c r="H6785" s="44">
        <v>94346.42</v>
      </c>
      <c r="I6785" s="44">
        <v>116400</v>
      </c>
      <c r="J6785" s="68">
        <f t="shared" si="315"/>
        <v>0.63428723175388591</v>
      </c>
      <c r="K6785" s="43">
        <f t="shared" si="316"/>
        <v>0.78255257354918517</v>
      </c>
      <c r="L6785" s="41" t="str">
        <f t="shared" si="317"/>
        <v>AA</v>
      </c>
      <c r="M6785" s="41" t="s">
        <v>482</v>
      </c>
      <c r="N6785" s="41" t="s">
        <v>422</v>
      </c>
      <c r="O6785" s="41" t="s">
        <v>70</v>
      </c>
    </row>
    <row r="6786" spans="1:15">
      <c r="A6786" s="38">
        <v>40380</v>
      </c>
      <c r="B6786" s="38">
        <v>51338</v>
      </c>
      <c r="C6786" s="131">
        <v>360</v>
      </c>
      <c r="D6786" s="39">
        <v>8.5600000000000009E-2</v>
      </c>
      <c r="E6786" s="39">
        <v>7.9100000000000004E-2</v>
      </c>
      <c r="F6786" s="40">
        <v>92000</v>
      </c>
      <c r="G6786" s="40">
        <v>92000</v>
      </c>
      <c r="H6786" s="40">
        <v>62992.53</v>
      </c>
      <c r="I6786" s="40">
        <v>71999.990000000005</v>
      </c>
      <c r="J6786" s="67">
        <f t="shared" si="315"/>
        <v>0.6847014130434782</v>
      </c>
      <c r="K6786" s="39">
        <f t="shared" si="316"/>
        <v>0.7826085869565218</v>
      </c>
      <c r="L6786" s="2" t="str">
        <f t="shared" si="317"/>
        <v>A</v>
      </c>
      <c r="M6786" s="2" t="s">
        <v>1347</v>
      </c>
      <c r="N6786" s="2" t="s">
        <v>438</v>
      </c>
      <c r="O6786" s="2" t="s">
        <v>70</v>
      </c>
    </row>
    <row r="6787" spans="1:15">
      <c r="A6787" s="38">
        <v>40049</v>
      </c>
      <c r="B6787" s="38">
        <v>47354</v>
      </c>
      <c r="C6787" s="131">
        <v>240</v>
      </c>
      <c r="D6787" s="39">
        <v>8.5600000000000009E-2</v>
      </c>
      <c r="E6787" s="39">
        <v>7.9100000000000004E-2</v>
      </c>
      <c r="F6787" s="40">
        <v>115000</v>
      </c>
      <c r="G6787" s="40">
        <v>115000</v>
      </c>
      <c r="H6787" s="40">
        <v>67531.570000000007</v>
      </c>
      <c r="I6787" s="40">
        <v>89999.99</v>
      </c>
      <c r="J6787" s="67">
        <f t="shared" ref="J6787:J6850" si="318">H6787/G6787</f>
        <v>0.58723104347826094</v>
      </c>
      <c r="K6787" s="39">
        <f t="shared" ref="K6787:K6850" si="319">I6787/G6787</f>
        <v>0.78260860869565219</v>
      </c>
      <c r="L6787" s="2" t="str">
        <f t="shared" ref="L6787:L6850" si="320">IF(J6787&lt;=65%,"AA",IF(J6787&lt;=75%,"A",IF(J6787&lt;=85%,"B","C")))</f>
        <v>AA</v>
      </c>
      <c r="M6787" s="2" t="s">
        <v>1334</v>
      </c>
      <c r="N6787" s="2" t="s">
        <v>419</v>
      </c>
      <c r="O6787" s="2" t="s">
        <v>70</v>
      </c>
    </row>
    <row r="6788" spans="1:15">
      <c r="A6788" s="42">
        <v>40086</v>
      </c>
      <c r="B6788" s="42">
        <v>50343</v>
      </c>
      <c r="C6788" s="130">
        <v>337</v>
      </c>
      <c r="D6788" s="43">
        <v>8.5600000000000009E-2</v>
      </c>
      <c r="E6788" s="43">
        <v>8.09E-2</v>
      </c>
      <c r="F6788" s="44">
        <v>138000</v>
      </c>
      <c r="G6788" s="44">
        <v>138000</v>
      </c>
      <c r="H6788" s="44">
        <v>90204.23</v>
      </c>
      <c r="I6788" s="44">
        <v>107999.99</v>
      </c>
      <c r="J6788" s="68">
        <f t="shared" si="318"/>
        <v>0.6536538405797101</v>
      </c>
      <c r="K6788" s="43">
        <f t="shared" si="319"/>
        <v>0.78260862318840585</v>
      </c>
      <c r="L6788" s="41" t="str">
        <f t="shared" si="320"/>
        <v>A</v>
      </c>
      <c r="M6788" s="41" t="s">
        <v>693</v>
      </c>
      <c r="N6788" s="41" t="s">
        <v>419</v>
      </c>
      <c r="O6788" s="41" t="s">
        <v>70</v>
      </c>
    </row>
    <row r="6789" spans="1:15">
      <c r="A6789" s="42">
        <v>40018</v>
      </c>
      <c r="B6789" s="42">
        <v>50975</v>
      </c>
      <c r="C6789" s="130">
        <v>360</v>
      </c>
      <c r="D6789" s="43">
        <v>8.5600000000000009E-2</v>
      </c>
      <c r="E6789" s="43">
        <v>8.09E-2</v>
      </c>
      <c r="F6789" s="44">
        <v>149500</v>
      </c>
      <c r="G6789" s="44">
        <v>149500</v>
      </c>
      <c r="H6789" s="44">
        <v>98530.46</v>
      </c>
      <c r="I6789" s="44">
        <v>116999.99</v>
      </c>
      <c r="J6789" s="68">
        <f t="shared" si="318"/>
        <v>0.65906662207357869</v>
      </c>
      <c r="K6789" s="43">
        <f t="shared" si="319"/>
        <v>0.78260862876254189</v>
      </c>
      <c r="L6789" s="41" t="str">
        <f t="shared" si="320"/>
        <v>A</v>
      </c>
      <c r="M6789" s="41" t="s">
        <v>467</v>
      </c>
      <c r="N6789" s="41" t="s">
        <v>425</v>
      </c>
      <c r="O6789" s="41" t="s">
        <v>70</v>
      </c>
    </row>
    <row r="6790" spans="1:15">
      <c r="A6790" s="42">
        <v>40473</v>
      </c>
      <c r="B6790" s="42">
        <v>45952</v>
      </c>
      <c r="C6790" s="130">
        <v>180</v>
      </c>
      <c r="D6790" s="43">
        <v>8.5600000000000009E-2</v>
      </c>
      <c r="E6790" s="43">
        <v>7.9100000000000004E-2</v>
      </c>
      <c r="F6790" s="44">
        <v>53600</v>
      </c>
      <c r="G6790" s="44">
        <v>53600</v>
      </c>
      <c r="H6790" s="44">
        <v>30798.02</v>
      </c>
      <c r="I6790" s="44">
        <v>41999.99</v>
      </c>
      <c r="J6790" s="68">
        <f t="shared" si="318"/>
        <v>0.57458992537313436</v>
      </c>
      <c r="K6790" s="43">
        <f t="shared" si="319"/>
        <v>0.78358190298507457</v>
      </c>
      <c r="L6790" s="41" t="str">
        <f t="shared" si="320"/>
        <v>AA</v>
      </c>
      <c r="M6790" s="41" t="s">
        <v>928</v>
      </c>
      <c r="N6790" s="41" t="s">
        <v>421</v>
      </c>
      <c r="O6790" s="41" t="s">
        <v>70</v>
      </c>
    </row>
    <row r="6791" spans="1:15">
      <c r="A6791" s="42">
        <v>40114</v>
      </c>
      <c r="B6791" s="42">
        <v>51071</v>
      </c>
      <c r="C6791" s="130">
        <v>360</v>
      </c>
      <c r="D6791" s="43">
        <v>8.5600000000000009E-2</v>
      </c>
      <c r="E6791" s="43">
        <v>8.09E-2</v>
      </c>
      <c r="F6791" s="44">
        <v>100000</v>
      </c>
      <c r="G6791" s="44">
        <v>100000</v>
      </c>
      <c r="H6791" s="44">
        <v>69922.14</v>
      </c>
      <c r="I6791" s="44">
        <v>78367.259999999995</v>
      </c>
      <c r="J6791" s="68">
        <f t="shared" si="318"/>
        <v>0.69922139999999999</v>
      </c>
      <c r="K6791" s="43">
        <f t="shared" si="319"/>
        <v>0.78367259999999994</v>
      </c>
      <c r="L6791" s="41" t="str">
        <f t="shared" si="320"/>
        <v>A</v>
      </c>
      <c r="M6791" s="41" t="s">
        <v>584</v>
      </c>
      <c r="N6791" s="41" t="s">
        <v>417</v>
      </c>
      <c r="O6791" s="41" t="s">
        <v>70</v>
      </c>
    </row>
    <row r="6792" spans="1:15">
      <c r="A6792" s="38">
        <v>40567</v>
      </c>
      <c r="B6792" s="38">
        <v>51525</v>
      </c>
      <c r="C6792" s="131">
        <v>360</v>
      </c>
      <c r="D6792" s="39">
        <v>8.5600000000000009E-2</v>
      </c>
      <c r="E6792" s="39">
        <v>7.9100000000000004E-2</v>
      </c>
      <c r="F6792" s="40">
        <v>118000</v>
      </c>
      <c r="G6792" s="40">
        <v>118000</v>
      </c>
      <c r="H6792" s="40">
        <v>82048.39</v>
      </c>
      <c r="I6792" s="40">
        <v>92473.64</v>
      </c>
      <c r="J6792" s="67">
        <f t="shared" si="318"/>
        <v>0.69532533898305082</v>
      </c>
      <c r="K6792" s="39">
        <f t="shared" si="319"/>
        <v>0.78367491525423727</v>
      </c>
      <c r="L6792" s="2" t="str">
        <f t="shared" si="320"/>
        <v>A</v>
      </c>
      <c r="M6792" s="2" t="s">
        <v>527</v>
      </c>
      <c r="N6792" s="2" t="s">
        <v>419</v>
      </c>
      <c r="O6792" s="2" t="s">
        <v>70</v>
      </c>
    </row>
    <row r="6793" spans="1:15">
      <c r="A6793" s="38">
        <v>40676</v>
      </c>
      <c r="B6793" s="38">
        <v>45974</v>
      </c>
      <c r="C6793" s="131">
        <v>174</v>
      </c>
      <c r="D6793" s="39">
        <v>8.5600000000000009E-2</v>
      </c>
      <c r="E6793" s="39">
        <v>7.9100000000000004E-2</v>
      </c>
      <c r="F6793" s="40">
        <v>112238.6</v>
      </c>
      <c r="G6793" s="40">
        <v>112238.6</v>
      </c>
      <c r="H6793" s="40">
        <v>65320.04</v>
      </c>
      <c r="I6793" s="40">
        <v>87999.99</v>
      </c>
      <c r="J6793" s="67">
        <f t="shared" si="318"/>
        <v>0.58197482862402061</v>
      </c>
      <c r="K6793" s="39">
        <f t="shared" si="319"/>
        <v>0.78404390289971548</v>
      </c>
      <c r="L6793" s="2" t="str">
        <f t="shared" si="320"/>
        <v>AA</v>
      </c>
      <c r="M6793" s="2" t="s">
        <v>1021</v>
      </c>
      <c r="N6793" s="2" t="s">
        <v>424</v>
      </c>
      <c r="O6793" s="2" t="s">
        <v>70</v>
      </c>
    </row>
    <row r="6794" spans="1:15">
      <c r="A6794" s="42">
        <v>40785</v>
      </c>
      <c r="B6794" s="42">
        <v>46264</v>
      </c>
      <c r="C6794" s="130">
        <v>180</v>
      </c>
      <c r="D6794" s="43">
        <v>8.5600000000000009E-2</v>
      </c>
      <c r="E6794" s="43">
        <v>7.9100000000000004E-2</v>
      </c>
      <c r="F6794" s="44">
        <v>98800</v>
      </c>
      <c r="G6794" s="44">
        <v>98800</v>
      </c>
      <c r="H6794" s="44">
        <v>70095.28</v>
      </c>
      <c r="I6794" s="44">
        <v>77470.66</v>
      </c>
      <c r="J6794" s="68">
        <f t="shared" si="318"/>
        <v>0.70946639676113354</v>
      </c>
      <c r="K6794" s="43">
        <f t="shared" si="319"/>
        <v>0.7841159919028341</v>
      </c>
      <c r="L6794" s="41" t="str">
        <f t="shared" si="320"/>
        <v>A</v>
      </c>
      <c r="M6794" s="41" t="s">
        <v>576</v>
      </c>
      <c r="N6794" s="41" t="s">
        <v>421</v>
      </c>
      <c r="O6794" s="41" t="s">
        <v>70</v>
      </c>
    </row>
    <row r="6795" spans="1:15">
      <c r="A6795" s="42">
        <v>39972</v>
      </c>
      <c r="B6795" s="42">
        <v>50929</v>
      </c>
      <c r="C6795" s="130">
        <v>360</v>
      </c>
      <c r="D6795" s="43">
        <v>8.5600000000000009E-2</v>
      </c>
      <c r="E6795" s="43">
        <v>7.9100000000000004E-2</v>
      </c>
      <c r="F6795" s="44">
        <v>130799.3</v>
      </c>
      <c r="G6795" s="44">
        <v>130799.3</v>
      </c>
      <c r="H6795" s="44">
        <v>86190.02</v>
      </c>
      <c r="I6795" s="44">
        <v>102581.04</v>
      </c>
      <c r="J6795" s="68">
        <f t="shared" si="318"/>
        <v>0.65894863351715183</v>
      </c>
      <c r="K6795" s="43">
        <f t="shared" si="319"/>
        <v>0.78426291272200988</v>
      </c>
      <c r="L6795" s="41" t="str">
        <f t="shared" si="320"/>
        <v>A</v>
      </c>
      <c r="M6795" s="41" t="s">
        <v>531</v>
      </c>
      <c r="N6795" s="41" t="s">
        <v>423</v>
      </c>
      <c r="O6795" s="41" t="s">
        <v>70</v>
      </c>
    </row>
    <row r="6796" spans="1:15">
      <c r="A6796" s="38">
        <v>40235</v>
      </c>
      <c r="B6796" s="38">
        <v>47540</v>
      </c>
      <c r="C6796" s="131">
        <v>240</v>
      </c>
      <c r="D6796" s="39">
        <v>8.5600000000000009E-2</v>
      </c>
      <c r="E6796" s="39">
        <v>8.5600000000000009E-2</v>
      </c>
      <c r="F6796" s="40">
        <v>132300</v>
      </c>
      <c r="G6796" s="40">
        <v>132300</v>
      </c>
      <c r="H6796" s="40">
        <v>88701.87</v>
      </c>
      <c r="I6796" s="40">
        <v>103759.83</v>
      </c>
      <c r="J6796" s="67">
        <f t="shared" si="318"/>
        <v>0.67046009070294776</v>
      </c>
      <c r="K6796" s="39">
        <f t="shared" si="319"/>
        <v>0.78427687074829933</v>
      </c>
      <c r="L6796" s="2" t="str">
        <f t="shared" si="320"/>
        <v>A</v>
      </c>
      <c r="M6796" s="2" t="s">
        <v>453</v>
      </c>
      <c r="N6796" s="2" t="s">
        <v>418</v>
      </c>
      <c r="O6796" s="2" t="s">
        <v>70</v>
      </c>
    </row>
    <row r="6797" spans="1:15">
      <c r="A6797" s="42">
        <v>40284</v>
      </c>
      <c r="B6797" s="42">
        <v>49415</v>
      </c>
      <c r="C6797" s="130">
        <v>300</v>
      </c>
      <c r="D6797" s="43">
        <v>8.5600000000000009E-2</v>
      </c>
      <c r="E6797" s="43">
        <v>7.9100000000000004E-2</v>
      </c>
      <c r="F6797" s="44">
        <v>130000</v>
      </c>
      <c r="G6797" s="44">
        <v>130000</v>
      </c>
      <c r="H6797" s="44">
        <v>42025.4</v>
      </c>
      <c r="I6797" s="44">
        <v>101999.99</v>
      </c>
      <c r="J6797" s="68">
        <f t="shared" si="318"/>
        <v>0.32327230769230769</v>
      </c>
      <c r="K6797" s="43">
        <f t="shared" si="319"/>
        <v>0.7846153076923077</v>
      </c>
      <c r="L6797" s="41" t="str">
        <f t="shared" si="320"/>
        <v>AA</v>
      </c>
      <c r="M6797" s="41" t="s">
        <v>497</v>
      </c>
      <c r="N6797" s="41" t="s">
        <v>417</v>
      </c>
      <c r="O6797" s="41" t="s">
        <v>70</v>
      </c>
    </row>
    <row r="6798" spans="1:15">
      <c r="A6798" s="42">
        <v>40451</v>
      </c>
      <c r="B6798" s="42">
        <v>42734</v>
      </c>
      <c r="C6798" s="130">
        <v>75</v>
      </c>
      <c r="D6798" s="43">
        <v>8.5600000000000009E-2</v>
      </c>
      <c r="E6798" s="43">
        <v>8.5600000000000009E-2</v>
      </c>
      <c r="F6798" s="44">
        <v>146484.59</v>
      </c>
      <c r="G6798" s="44">
        <v>146484.59</v>
      </c>
      <c r="H6798" s="44">
        <v>48681.42</v>
      </c>
      <c r="I6798" s="44">
        <v>114999.99</v>
      </c>
      <c r="J6798" s="68">
        <f t="shared" si="318"/>
        <v>0.3323313394262154</v>
      </c>
      <c r="K6798" s="43">
        <f t="shared" si="319"/>
        <v>0.78506544613327589</v>
      </c>
      <c r="L6798" s="41" t="str">
        <f t="shared" si="320"/>
        <v>AA</v>
      </c>
      <c r="M6798" s="41" t="s">
        <v>830</v>
      </c>
      <c r="N6798" s="41" t="s">
        <v>437</v>
      </c>
      <c r="O6798" s="41" t="s">
        <v>70</v>
      </c>
    </row>
    <row r="6799" spans="1:15">
      <c r="A6799" s="38">
        <v>40816</v>
      </c>
      <c r="B6799" s="38">
        <v>46903</v>
      </c>
      <c r="C6799" s="131">
        <v>200</v>
      </c>
      <c r="D6799" s="39">
        <v>8.5600000000000009E-2</v>
      </c>
      <c r="E6799" s="39">
        <v>8.09E-2</v>
      </c>
      <c r="F6799" s="40">
        <v>135000</v>
      </c>
      <c r="G6799" s="40">
        <v>135000</v>
      </c>
      <c r="H6799" s="40">
        <v>85697.17</v>
      </c>
      <c r="I6799" s="40">
        <v>105996.55</v>
      </c>
      <c r="J6799" s="67">
        <f t="shared" si="318"/>
        <v>0.63479385185185189</v>
      </c>
      <c r="K6799" s="39">
        <f t="shared" si="319"/>
        <v>0.7851596296296296</v>
      </c>
      <c r="L6799" s="2" t="str">
        <f t="shared" si="320"/>
        <v>AA</v>
      </c>
      <c r="M6799" s="2" t="s">
        <v>690</v>
      </c>
      <c r="N6799" s="2" t="s">
        <v>417</v>
      </c>
      <c r="O6799" s="2" t="s">
        <v>70</v>
      </c>
    </row>
    <row r="6800" spans="1:15">
      <c r="A6800" s="38">
        <v>40529</v>
      </c>
      <c r="B6800" s="38">
        <v>47834</v>
      </c>
      <c r="C6800" s="131">
        <v>240</v>
      </c>
      <c r="D6800" s="39">
        <v>8.5600000000000009E-2</v>
      </c>
      <c r="E6800" s="39">
        <v>7.9100000000000004E-2</v>
      </c>
      <c r="F6800" s="40">
        <v>93464</v>
      </c>
      <c r="G6800" s="40">
        <v>93464</v>
      </c>
      <c r="H6800" s="40">
        <v>46285.93</v>
      </c>
      <c r="I6800" s="40">
        <v>73400</v>
      </c>
      <c r="J6800" s="67">
        <f t="shared" si="318"/>
        <v>0.49522736026705472</v>
      </c>
      <c r="K6800" s="39">
        <f t="shared" si="319"/>
        <v>0.78532911067362832</v>
      </c>
      <c r="L6800" s="2" t="str">
        <f t="shared" si="320"/>
        <v>AA</v>
      </c>
      <c r="M6800" s="2" t="s">
        <v>586</v>
      </c>
      <c r="N6800" s="2" t="s">
        <v>416</v>
      </c>
      <c r="O6800" s="2" t="s">
        <v>70</v>
      </c>
    </row>
    <row r="6801" spans="1:15">
      <c r="A6801" s="38">
        <v>40316</v>
      </c>
      <c r="B6801" s="38">
        <v>48656</v>
      </c>
      <c r="C6801" s="131">
        <v>274</v>
      </c>
      <c r="D6801" s="39">
        <v>8.5600000000000009E-2</v>
      </c>
      <c r="E6801" s="39">
        <v>7.9100000000000004E-2</v>
      </c>
      <c r="F6801" s="40">
        <v>140000</v>
      </c>
      <c r="G6801" s="40">
        <v>140000</v>
      </c>
      <c r="H6801" s="40">
        <v>63370.98</v>
      </c>
      <c r="I6801" s="40">
        <v>109999.97</v>
      </c>
      <c r="J6801" s="67">
        <f t="shared" si="318"/>
        <v>0.45264985714285716</v>
      </c>
      <c r="K6801" s="39">
        <f t="shared" si="319"/>
        <v>0.78571407142857141</v>
      </c>
      <c r="L6801" s="2" t="str">
        <f t="shared" si="320"/>
        <v>AA</v>
      </c>
      <c r="M6801" s="2" t="s">
        <v>495</v>
      </c>
      <c r="N6801" s="2" t="s">
        <v>424</v>
      </c>
      <c r="O6801" s="2" t="s">
        <v>70</v>
      </c>
    </row>
    <row r="6802" spans="1:15">
      <c r="A6802" s="42">
        <v>40122</v>
      </c>
      <c r="B6802" s="42">
        <v>42709</v>
      </c>
      <c r="C6802" s="130">
        <v>85</v>
      </c>
      <c r="D6802" s="43">
        <v>8.5600000000000009E-2</v>
      </c>
      <c r="E6802" s="43">
        <v>7.9100000000000004E-2</v>
      </c>
      <c r="F6802" s="44">
        <v>140000</v>
      </c>
      <c r="G6802" s="44">
        <v>140000</v>
      </c>
      <c r="H6802" s="44">
        <v>41869.120000000003</v>
      </c>
      <c r="I6802" s="44">
        <v>109999.99</v>
      </c>
      <c r="J6802" s="68">
        <f t="shared" si="318"/>
        <v>0.29906514285714286</v>
      </c>
      <c r="K6802" s="43">
        <f t="shared" si="319"/>
        <v>0.78571421428571431</v>
      </c>
      <c r="L6802" s="41" t="str">
        <f t="shared" si="320"/>
        <v>AA</v>
      </c>
      <c r="M6802" s="41" t="s">
        <v>609</v>
      </c>
      <c r="N6802" s="41" t="s">
        <v>428</v>
      </c>
      <c r="O6802" s="41" t="s">
        <v>70</v>
      </c>
    </row>
    <row r="6803" spans="1:15">
      <c r="A6803" s="42">
        <v>40801</v>
      </c>
      <c r="B6803" s="42">
        <v>48106</v>
      </c>
      <c r="C6803" s="130">
        <v>240</v>
      </c>
      <c r="D6803" s="43">
        <v>8.5600000000000009E-2</v>
      </c>
      <c r="E6803" s="43">
        <v>7.9100000000000004E-2</v>
      </c>
      <c r="F6803" s="44">
        <v>140000</v>
      </c>
      <c r="G6803" s="44">
        <v>140000</v>
      </c>
      <c r="H6803" s="44">
        <v>92929.53</v>
      </c>
      <c r="I6803" s="44">
        <v>109999.99</v>
      </c>
      <c r="J6803" s="68">
        <f t="shared" si="318"/>
        <v>0.66378235714285716</v>
      </c>
      <c r="K6803" s="43">
        <f t="shared" si="319"/>
        <v>0.78571421428571431</v>
      </c>
      <c r="L6803" s="41" t="str">
        <f t="shared" si="320"/>
        <v>A</v>
      </c>
      <c r="M6803" s="41" t="s">
        <v>467</v>
      </c>
      <c r="N6803" s="41" t="s">
        <v>425</v>
      </c>
      <c r="O6803" s="41" t="s">
        <v>70</v>
      </c>
    </row>
    <row r="6804" spans="1:15">
      <c r="A6804" s="38">
        <v>40162</v>
      </c>
      <c r="B6804" s="38">
        <v>49293</v>
      </c>
      <c r="C6804" s="131">
        <v>300</v>
      </c>
      <c r="D6804" s="39">
        <v>8.5600000000000009E-2</v>
      </c>
      <c r="E6804" s="39">
        <v>7.9100000000000004E-2</v>
      </c>
      <c r="F6804" s="40">
        <v>140000</v>
      </c>
      <c r="G6804" s="40">
        <v>140000</v>
      </c>
      <c r="H6804" s="40">
        <v>90296.28</v>
      </c>
      <c r="I6804" s="40">
        <v>109999.99</v>
      </c>
      <c r="J6804" s="67">
        <f t="shared" si="318"/>
        <v>0.64497342857142859</v>
      </c>
      <c r="K6804" s="39">
        <f t="shared" si="319"/>
        <v>0.78571421428571431</v>
      </c>
      <c r="L6804" s="2" t="str">
        <f t="shared" si="320"/>
        <v>AA</v>
      </c>
      <c r="M6804" s="2" t="s">
        <v>467</v>
      </c>
      <c r="N6804" s="2" t="s">
        <v>425</v>
      </c>
      <c r="O6804" s="2" t="s">
        <v>70</v>
      </c>
    </row>
    <row r="6805" spans="1:15">
      <c r="A6805" s="42">
        <v>40583</v>
      </c>
      <c r="B6805" s="42">
        <v>51541</v>
      </c>
      <c r="C6805" s="130">
        <v>360</v>
      </c>
      <c r="D6805" s="43">
        <v>8.5600000000000009E-2</v>
      </c>
      <c r="E6805" s="43">
        <v>7.9100000000000004E-2</v>
      </c>
      <c r="F6805" s="44">
        <v>140000</v>
      </c>
      <c r="G6805" s="44">
        <v>140000</v>
      </c>
      <c r="H6805" s="44">
        <v>97912.49</v>
      </c>
      <c r="I6805" s="44">
        <v>109999.99</v>
      </c>
      <c r="J6805" s="68">
        <f t="shared" si="318"/>
        <v>0.69937492857142858</v>
      </c>
      <c r="K6805" s="43">
        <f t="shared" si="319"/>
        <v>0.78571421428571431</v>
      </c>
      <c r="L6805" s="41" t="str">
        <f t="shared" si="320"/>
        <v>A</v>
      </c>
      <c r="M6805" s="41" t="s">
        <v>509</v>
      </c>
      <c r="N6805" s="41" t="s">
        <v>430</v>
      </c>
      <c r="O6805" s="41" t="s">
        <v>70</v>
      </c>
    </row>
    <row r="6806" spans="1:15">
      <c r="A6806" s="42">
        <v>40631</v>
      </c>
      <c r="B6806" s="42">
        <v>47936</v>
      </c>
      <c r="C6806" s="130">
        <v>240</v>
      </c>
      <c r="D6806" s="43">
        <v>8.5600000000000009E-2</v>
      </c>
      <c r="E6806" s="43">
        <v>7.9100000000000004E-2</v>
      </c>
      <c r="F6806" s="44">
        <v>140000</v>
      </c>
      <c r="G6806" s="44">
        <v>140000</v>
      </c>
      <c r="H6806" s="44">
        <v>94402.15</v>
      </c>
      <c r="I6806" s="44">
        <v>110000</v>
      </c>
      <c r="J6806" s="68">
        <f t="shared" si="318"/>
        <v>0.67430107142857143</v>
      </c>
      <c r="K6806" s="43">
        <f t="shared" si="319"/>
        <v>0.7857142857142857</v>
      </c>
      <c r="L6806" s="41" t="str">
        <f t="shared" si="320"/>
        <v>A</v>
      </c>
      <c r="M6806" s="41" t="s">
        <v>190</v>
      </c>
      <c r="N6806" s="41" t="s">
        <v>421</v>
      </c>
      <c r="O6806" s="41" t="s">
        <v>70</v>
      </c>
    </row>
    <row r="6807" spans="1:15">
      <c r="A6807" s="38">
        <v>40081</v>
      </c>
      <c r="B6807" s="38">
        <v>47386</v>
      </c>
      <c r="C6807" s="131">
        <v>240</v>
      </c>
      <c r="D6807" s="39">
        <v>8.5600000000000009E-2</v>
      </c>
      <c r="E6807" s="39">
        <v>7.9100000000000004E-2</v>
      </c>
      <c r="F6807" s="40">
        <v>115000</v>
      </c>
      <c r="G6807" s="40">
        <v>115000</v>
      </c>
      <c r="H6807" s="40">
        <v>72612.37</v>
      </c>
      <c r="I6807" s="40">
        <v>90366.1</v>
      </c>
      <c r="J6807" s="67">
        <f t="shared" si="318"/>
        <v>0.63141191304347821</v>
      </c>
      <c r="K6807" s="39">
        <f t="shared" si="319"/>
        <v>0.78579217391304357</v>
      </c>
      <c r="L6807" s="2" t="str">
        <f t="shared" si="320"/>
        <v>AA</v>
      </c>
      <c r="M6807" s="2" t="s">
        <v>567</v>
      </c>
      <c r="N6807" s="2" t="s">
        <v>417</v>
      </c>
      <c r="O6807" s="2" t="s">
        <v>70</v>
      </c>
    </row>
    <row r="6808" spans="1:15">
      <c r="A6808" s="38">
        <v>40359</v>
      </c>
      <c r="B6808" s="38">
        <v>47664</v>
      </c>
      <c r="C6808" s="131">
        <v>240</v>
      </c>
      <c r="D6808" s="39">
        <v>8.5600000000000009E-2</v>
      </c>
      <c r="E6808" s="39">
        <v>7.9100000000000004E-2</v>
      </c>
      <c r="F6808" s="40">
        <v>117948.48</v>
      </c>
      <c r="G6808" s="40">
        <v>117948.48</v>
      </c>
      <c r="H6808" s="40">
        <v>84404.33</v>
      </c>
      <c r="I6808" s="40">
        <v>92711.93</v>
      </c>
      <c r="J6808" s="67">
        <f t="shared" si="318"/>
        <v>0.71560337191288947</v>
      </c>
      <c r="K6808" s="39">
        <f t="shared" si="319"/>
        <v>0.78603751400611521</v>
      </c>
      <c r="L6808" s="2" t="str">
        <f t="shared" si="320"/>
        <v>A</v>
      </c>
      <c r="M6808" s="2" t="s">
        <v>611</v>
      </c>
      <c r="N6808" s="2" t="s">
        <v>419</v>
      </c>
      <c r="O6808" s="2" t="s">
        <v>70</v>
      </c>
    </row>
    <row r="6809" spans="1:15">
      <c r="A6809" s="42">
        <v>40367</v>
      </c>
      <c r="B6809" s="42">
        <v>49621</v>
      </c>
      <c r="C6809" s="130">
        <v>304</v>
      </c>
      <c r="D6809" s="43">
        <v>8.5600000000000009E-2</v>
      </c>
      <c r="E6809" s="43">
        <v>7.9100000000000004E-2</v>
      </c>
      <c r="F6809" s="44">
        <v>110000</v>
      </c>
      <c r="G6809" s="44">
        <v>110000</v>
      </c>
      <c r="H6809" s="44">
        <v>73066.81</v>
      </c>
      <c r="I6809" s="44">
        <v>86475.14</v>
      </c>
      <c r="J6809" s="68">
        <f t="shared" si="318"/>
        <v>0.66424372727272729</v>
      </c>
      <c r="K6809" s="43">
        <f t="shared" si="319"/>
        <v>0.78613763636363632</v>
      </c>
      <c r="L6809" s="41" t="str">
        <f t="shared" si="320"/>
        <v>A</v>
      </c>
      <c r="M6809" s="41" t="s">
        <v>549</v>
      </c>
      <c r="N6809" s="41" t="s">
        <v>427</v>
      </c>
      <c r="O6809" s="41" t="s">
        <v>70</v>
      </c>
    </row>
    <row r="6810" spans="1:15">
      <c r="A6810" s="38">
        <v>40043</v>
      </c>
      <c r="B6810" s="38">
        <v>51000</v>
      </c>
      <c r="C6810" s="131">
        <v>360</v>
      </c>
      <c r="D6810" s="39">
        <v>8.5600000000000009E-2</v>
      </c>
      <c r="E6810" s="39">
        <v>7.9100000000000004E-2</v>
      </c>
      <c r="F6810" s="40">
        <v>94000</v>
      </c>
      <c r="G6810" s="40">
        <v>94000</v>
      </c>
      <c r="H6810" s="40">
        <v>62471.92</v>
      </c>
      <c r="I6810" s="40">
        <v>73905.570000000007</v>
      </c>
      <c r="J6810" s="67">
        <f t="shared" si="318"/>
        <v>0.66459489361702129</v>
      </c>
      <c r="K6810" s="39">
        <f t="shared" si="319"/>
        <v>0.78622946808510641</v>
      </c>
      <c r="L6810" s="2" t="str">
        <f t="shared" si="320"/>
        <v>A</v>
      </c>
      <c r="M6810" s="2" t="s">
        <v>504</v>
      </c>
      <c r="N6810" s="2" t="s">
        <v>417</v>
      </c>
      <c r="O6810" s="2" t="s">
        <v>70</v>
      </c>
    </row>
    <row r="6811" spans="1:15">
      <c r="A6811" s="42">
        <v>40567</v>
      </c>
      <c r="B6811" s="42">
        <v>47872</v>
      </c>
      <c r="C6811" s="130">
        <v>240</v>
      </c>
      <c r="D6811" s="43">
        <v>8.5600000000000009E-2</v>
      </c>
      <c r="E6811" s="43">
        <v>7.9100000000000004E-2</v>
      </c>
      <c r="F6811" s="44">
        <v>95000</v>
      </c>
      <c r="G6811" s="44">
        <v>95000</v>
      </c>
      <c r="H6811" s="44">
        <v>61073.86</v>
      </c>
      <c r="I6811" s="44">
        <v>74699.990000000005</v>
      </c>
      <c r="J6811" s="68">
        <f t="shared" si="318"/>
        <v>0.64288273684210528</v>
      </c>
      <c r="K6811" s="43">
        <f t="shared" si="319"/>
        <v>0.78631568421052633</v>
      </c>
      <c r="L6811" s="41" t="str">
        <f t="shared" si="320"/>
        <v>AA</v>
      </c>
      <c r="M6811" s="41" t="s">
        <v>690</v>
      </c>
      <c r="N6811" s="41" t="s">
        <v>417</v>
      </c>
      <c r="O6811" s="41" t="s">
        <v>70</v>
      </c>
    </row>
    <row r="6812" spans="1:15">
      <c r="A6812" s="38">
        <v>40585</v>
      </c>
      <c r="B6812" s="38">
        <v>51543</v>
      </c>
      <c r="C6812" s="131">
        <v>360</v>
      </c>
      <c r="D6812" s="39">
        <v>8.5600000000000009E-2</v>
      </c>
      <c r="E6812" s="39">
        <v>7.9100000000000004E-2</v>
      </c>
      <c r="F6812" s="40">
        <v>140000</v>
      </c>
      <c r="G6812" s="40">
        <v>140000</v>
      </c>
      <c r="H6812" s="40">
        <v>63302.9</v>
      </c>
      <c r="I6812" s="40">
        <v>110099.76</v>
      </c>
      <c r="J6812" s="67">
        <f t="shared" si="318"/>
        <v>0.45216357142857144</v>
      </c>
      <c r="K6812" s="39">
        <f t="shared" si="319"/>
        <v>0.78642685714285709</v>
      </c>
      <c r="L6812" s="2" t="str">
        <f t="shared" si="320"/>
        <v>AA</v>
      </c>
      <c r="M6812" s="2" t="s">
        <v>466</v>
      </c>
      <c r="N6812" s="2" t="s">
        <v>421</v>
      </c>
      <c r="O6812" s="2" t="s">
        <v>70</v>
      </c>
    </row>
    <row r="6813" spans="1:15">
      <c r="A6813" s="38">
        <v>40701</v>
      </c>
      <c r="B6813" s="38">
        <v>51659</v>
      </c>
      <c r="C6813" s="131">
        <v>360</v>
      </c>
      <c r="D6813" s="39">
        <v>8.5600000000000009E-2</v>
      </c>
      <c r="E6813" s="39">
        <v>7.9100000000000004E-2</v>
      </c>
      <c r="F6813" s="40">
        <v>100000</v>
      </c>
      <c r="G6813" s="40">
        <v>100000</v>
      </c>
      <c r="H6813" s="40">
        <v>62067.76</v>
      </c>
      <c r="I6813" s="40">
        <v>78651.67</v>
      </c>
      <c r="J6813" s="67">
        <f t="shared" si="318"/>
        <v>0.62067760000000005</v>
      </c>
      <c r="K6813" s="39">
        <f t="shared" si="319"/>
        <v>0.78651669999999996</v>
      </c>
      <c r="L6813" s="2" t="str">
        <f t="shared" si="320"/>
        <v>AA</v>
      </c>
      <c r="M6813" s="2" t="s">
        <v>552</v>
      </c>
      <c r="N6813" s="2" t="s">
        <v>416</v>
      </c>
      <c r="O6813" s="2" t="s">
        <v>70</v>
      </c>
    </row>
    <row r="6814" spans="1:15">
      <c r="A6814" s="42">
        <v>39916</v>
      </c>
      <c r="B6814" s="42">
        <v>50873</v>
      </c>
      <c r="C6814" s="130">
        <v>360</v>
      </c>
      <c r="D6814" s="43">
        <v>8.5600000000000009E-2</v>
      </c>
      <c r="E6814" s="43">
        <v>8.09E-2</v>
      </c>
      <c r="F6814" s="44">
        <v>139850</v>
      </c>
      <c r="G6814" s="44">
        <v>139850</v>
      </c>
      <c r="H6814" s="44">
        <v>92037.22</v>
      </c>
      <c r="I6814" s="44">
        <v>109999.99</v>
      </c>
      <c r="J6814" s="68">
        <f t="shared" si="318"/>
        <v>0.65811383625312836</v>
      </c>
      <c r="K6814" s="43">
        <f t="shared" si="319"/>
        <v>0.78655695387915625</v>
      </c>
      <c r="L6814" s="41" t="str">
        <f t="shared" si="320"/>
        <v>A</v>
      </c>
      <c r="M6814" s="41" t="s">
        <v>475</v>
      </c>
      <c r="N6814" s="41" t="s">
        <v>427</v>
      </c>
      <c r="O6814" s="41" t="s">
        <v>70</v>
      </c>
    </row>
    <row r="6815" spans="1:15">
      <c r="A6815" s="38">
        <v>40504</v>
      </c>
      <c r="B6815" s="38">
        <v>51462</v>
      </c>
      <c r="C6815" s="131">
        <v>360</v>
      </c>
      <c r="D6815" s="39">
        <v>8.5600000000000009E-2</v>
      </c>
      <c r="E6815" s="39">
        <v>7.9100000000000004E-2</v>
      </c>
      <c r="F6815" s="40">
        <v>150000</v>
      </c>
      <c r="G6815" s="40">
        <v>150000</v>
      </c>
      <c r="H6815" s="40">
        <v>82367.69</v>
      </c>
      <c r="I6815" s="40">
        <v>117999.99</v>
      </c>
      <c r="J6815" s="67">
        <f t="shared" si="318"/>
        <v>0.54911793333333336</v>
      </c>
      <c r="K6815" s="39">
        <f t="shared" si="319"/>
        <v>0.78666659999999999</v>
      </c>
      <c r="L6815" s="2" t="str">
        <f t="shared" si="320"/>
        <v>AA</v>
      </c>
      <c r="M6815" s="2" t="s">
        <v>548</v>
      </c>
      <c r="N6815" s="2" t="s">
        <v>433</v>
      </c>
      <c r="O6815" s="2" t="s">
        <v>70</v>
      </c>
    </row>
    <row r="6816" spans="1:15">
      <c r="A6816" s="38">
        <v>40592</v>
      </c>
      <c r="B6816" s="38">
        <v>51550</v>
      </c>
      <c r="C6816" s="131">
        <v>360</v>
      </c>
      <c r="D6816" s="39">
        <v>8.5600000000000009E-2</v>
      </c>
      <c r="E6816" s="39">
        <v>7.9100000000000004E-2</v>
      </c>
      <c r="F6816" s="40">
        <v>140000</v>
      </c>
      <c r="G6816" s="40">
        <v>140000</v>
      </c>
      <c r="H6816" s="40">
        <v>81902.710000000006</v>
      </c>
      <c r="I6816" s="40">
        <v>110153.72</v>
      </c>
      <c r="J6816" s="67">
        <f t="shared" si="318"/>
        <v>0.58501935714285724</v>
      </c>
      <c r="K6816" s="39">
        <f t="shared" si="319"/>
        <v>0.78681228571428574</v>
      </c>
      <c r="L6816" s="2" t="str">
        <f t="shared" si="320"/>
        <v>AA</v>
      </c>
      <c r="M6816" s="2" t="s">
        <v>790</v>
      </c>
      <c r="N6816" s="2" t="s">
        <v>416</v>
      </c>
      <c r="O6816" s="2" t="s">
        <v>70</v>
      </c>
    </row>
    <row r="6817" spans="1:15">
      <c r="A6817" s="42">
        <v>40539</v>
      </c>
      <c r="B6817" s="42">
        <v>48209</v>
      </c>
      <c r="C6817" s="130">
        <v>252</v>
      </c>
      <c r="D6817" s="43">
        <v>8.5600000000000009E-2</v>
      </c>
      <c r="E6817" s="43">
        <v>7.9100000000000004E-2</v>
      </c>
      <c r="F6817" s="44">
        <v>148127.5</v>
      </c>
      <c r="G6817" s="44">
        <v>148127.5</v>
      </c>
      <c r="H6817" s="44">
        <v>91872.35</v>
      </c>
      <c r="I6817" s="44">
        <v>116597.63</v>
      </c>
      <c r="J6817" s="68">
        <f t="shared" si="318"/>
        <v>0.62022480633238264</v>
      </c>
      <c r="K6817" s="43">
        <f t="shared" si="319"/>
        <v>0.78714371065467248</v>
      </c>
      <c r="L6817" s="41" t="str">
        <f t="shared" si="320"/>
        <v>AA</v>
      </c>
      <c r="M6817" s="41" t="s">
        <v>665</v>
      </c>
      <c r="N6817" s="41" t="s">
        <v>417</v>
      </c>
      <c r="O6817" s="41" t="s">
        <v>70</v>
      </c>
    </row>
    <row r="6818" spans="1:15">
      <c r="A6818" s="42">
        <v>40673</v>
      </c>
      <c r="B6818" s="42">
        <v>48679</v>
      </c>
      <c r="C6818" s="130">
        <v>263</v>
      </c>
      <c r="D6818" s="43">
        <v>8.5600000000000009E-2</v>
      </c>
      <c r="E6818" s="43">
        <v>8.5600000000000009E-2</v>
      </c>
      <c r="F6818" s="44">
        <v>124100</v>
      </c>
      <c r="G6818" s="44">
        <v>124100</v>
      </c>
      <c r="H6818" s="44">
        <v>86863.16</v>
      </c>
      <c r="I6818" s="44">
        <v>97709.23</v>
      </c>
      <c r="J6818" s="68">
        <f t="shared" si="318"/>
        <v>0.69994488315874293</v>
      </c>
      <c r="K6818" s="43">
        <f t="shared" si="319"/>
        <v>0.78734270749395641</v>
      </c>
      <c r="L6818" s="41" t="str">
        <f t="shared" si="320"/>
        <v>A</v>
      </c>
      <c r="M6818" s="41" t="s">
        <v>565</v>
      </c>
      <c r="N6818" s="41" t="s">
        <v>432</v>
      </c>
      <c r="O6818" s="41" t="s">
        <v>70</v>
      </c>
    </row>
    <row r="6819" spans="1:15">
      <c r="A6819" s="42">
        <v>40750</v>
      </c>
      <c r="B6819" s="42">
        <v>51708</v>
      </c>
      <c r="C6819" s="130">
        <v>360</v>
      </c>
      <c r="D6819" s="43">
        <v>8.5600000000000009E-2</v>
      </c>
      <c r="E6819" s="43">
        <v>8.09E-2</v>
      </c>
      <c r="F6819" s="44">
        <v>127000</v>
      </c>
      <c r="G6819" s="44">
        <v>127000</v>
      </c>
      <c r="H6819" s="44">
        <v>89855.33</v>
      </c>
      <c r="I6819" s="44">
        <v>99999.98</v>
      </c>
      <c r="J6819" s="68">
        <f t="shared" si="318"/>
        <v>0.70752228346456691</v>
      </c>
      <c r="K6819" s="43">
        <f t="shared" si="319"/>
        <v>0.78740141732283464</v>
      </c>
      <c r="L6819" s="41" t="str">
        <f t="shared" si="320"/>
        <v>A</v>
      </c>
      <c r="M6819" s="41" t="s">
        <v>616</v>
      </c>
      <c r="N6819" s="41" t="s">
        <v>424</v>
      </c>
      <c r="O6819" s="41" t="s">
        <v>70</v>
      </c>
    </row>
    <row r="6820" spans="1:15">
      <c r="A6820" s="42">
        <v>40157</v>
      </c>
      <c r="B6820" s="42">
        <v>43809</v>
      </c>
      <c r="C6820" s="130">
        <v>120</v>
      </c>
      <c r="D6820" s="43">
        <v>8.5600000000000009E-2</v>
      </c>
      <c r="E6820" s="43">
        <v>7.9100000000000004E-2</v>
      </c>
      <c r="F6820" s="44">
        <v>127000</v>
      </c>
      <c r="G6820" s="44">
        <v>127000</v>
      </c>
      <c r="H6820" s="44">
        <v>53670.22</v>
      </c>
      <c r="I6820" s="44">
        <v>99999.99</v>
      </c>
      <c r="J6820" s="68">
        <f t="shared" si="318"/>
        <v>0.42260015748031499</v>
      </c>
      <c r="K6820" s="43">
        <f t="shared" si="319"/>
        <v>0.78740149606299215</v>
      </c>
      <c r="L6820" s="41" t="str">
        <f t="shared" si="320"/>
        <v>AA</v>
      </c>
      <c r="M6820" s="41" t="s">
        <v>466</v>
      </c>
      <c r="N6820" s="41" t="s">
        <v>421</v>
      </c>
      <c r="O6820" s="41" t="s">
        <v>70</v>
      </c>
    </row>
    <row r="6821" spans="1:15">
      <c r="A6821" s="42">
        <v>40169</v>
      </c>
      <c r="B6821" s="42">
        <v>48966</v>
      </c>
      <c r="C6821" s="130">
        <v>289</v>
      </c>
      <c r="D6821" s="43">
        <v>8.5600000000000009E-2</v>
      </c>
      <c r="E6821" s="43">
        <v>7.9100000000000004E-2</v>
      </c>
      <c r="F6821" s="44">
        <v>127000</v>
      </c>
      <c r="G6821" s="44">
        <v>127000</v>
      </c>
      <c r="H6821" s="44">
        <v>80747.06</v>
      </c>
      <c r="I6821" s="44">
        <v>99999.99</v>
      </c>
      <c r="J6821" s="68">
        <f t="shared" si="318"/>
        <v>0.63580362204724405</v>
      </c>
      <c r="K6821" s="43">
        <f t="shared" si="319"/>
        <v>0.78740149606299215</v>
      </c>
      <c r="L6821" s="41" t="str">
        <f t="shared" si="320"/>
        <v>AA</v>
      </c>
      <c r="M6821" s="41" t="s">
        <v>564</v>
      </c>
      <c r="N6821" s="41" t="s">
        <v>417</v>
      </c>
      <c r="O6821" s="41" t="s">
        <v>70</v>
      </c>
    </row>
    <row r="6822" spans="1:15">
      <c r="A6822" s="38">
        <v>40336</v>
      </c>
      <c r="B6822" s="38">
        <v>51294</v>
      </c>
      <c r="C6822" s="131">
        <v>360</v>
      </c>
      <c r="D6822" s="39">
        <v>8.5600000000000009E-2</v>
      </c>
      <c r="E6822" s="39">
        <v>8.5600000000000009E-2</v>
      </c>
      <c r="F6822" s="40">
        <v>80000</v>
      </c>
      <c r="G6822" s="40">
        <v>80000</v>
      </c>
      <c r="H6822" s="40">
        <v>37204.199999999997</v>
      </c>
      <c r="I6822" s="40">
        <v>62999.99</v>
      </c>
      <c r="J6822" s="67">
        <f t="shared" si="318"/>
        <v>0.46505249999999998</v>
      </c>
      <c r="K6822" s="39">
        <f t="shared" si="319"/>
        <v>0.78749987499999996</v>
      </c>
      <c r="L6822" s="2" t="str">
        <f t="shared" si="320"/>
        <v>AA</v>
      </c>
      <c r="M6822" s="2" t="s">
        <v>853</v>
      </c>
      <c r="N6822" s="2" t="s">
        <v>429</v>
      </c>
      <c r="O6822" s="2" t="s">
        <v>70</v>
      </c>
    </row>
    <row r="6823" spans="1:15">
      <c r="A6823" s="38">
        <v>40653</v>
      </c>
      <c r="B6823" s="38">
        <v>51611</v>
      </c>
      <c r="C6823" s="131">
        <v>360</v>
      </c>
      <c r="D6823" s="39">
        <v>8.5600000000000009E-2</v>
      </c>
      <c r="E6823" s="39">
        <v>7.9100000000000004E-2</v>
      </c>
      <c r="F6823" s="40">
        <v>112000</v>
      </c>
      <c r="G6823" s="40">
        <v>112000</v>
      </c>
      <c r="H6823" s="40">
        <v>78876.070000000007</v>
      </c>
      <c r="I6823" s="40">
        <v>88199.99</v>
      </c>
      <c r="J6823" s="67">
        <f t="shared" si="318"/>
        <v>0.70425062500000002</v>
      </c>
      <c r="K6823" s="39">
        <f t="shared" si="319"/>
        <v>0.78749991071428571</v>
      </c>
      <c r="L6823" s="2" t="str">
        <f t="shared" si="320"/>
        <v>A</v>
      </c>
      <c r="M6823" s="2" t="s">
        <v>783</v>
      </c>
      <c r="N6823" s="2" t="s">
        <v>416</v>
      </c>
      <c r="O6823" s="2" t="s">
        <v>70</v>
      </c>
    </row>
    <row r="6824" spans="1:15">
      <c r="A6824" s="42">
        <v>40574</v>
      </c>
      <c r="B6824" s="42">
        <v>51532</v>
      </c>
      <c r="C6824" s="130">
        <v>360</v>
      </c>
      <c r="D6824" s="43">
        <v>8.5600000000000009E-2</v>
      </c>
      <c r="E6824" s="43">
        <v>7.9100000000000004E-2</v>
      </c>
      <c r="F6824" s="44">
        <v>80000</v>
      </c>
      <c r="G6824" s="44">
        <v>80000</v>
      </c>
      <c r="H6824" s="44">
        <v>56368.17</v>
      </c>
      <c r="I6824" s="44">
        <v>63000</v>
      </c>
      <c r="J6824" s="68">
        <f t="shared" si="318"/>
        <v>0.70460212499999997</v>
      </c>
      <c r="K6824" s="43">
        <f t="shared" si="319"/>
        <v>0.78749999999999998</v>
      </c>
      <c r="L6824" s="41" t="str">
        <f t="shared" si="320"/>
        <v>A</v>
      </c>
      <c r="M6824" s="41" t="s">
        <v>1606</v>
      </c>
      <c r="N6824" s="41" t="s">
        <v>435</v>
      </c>
      <c r="O6824" s="41" t="s">
        <v>70</v>
      </c>
    </row>
    <row r="6825" spans="1:15">
      <c r="A6825" s="38">
        <v>40254</v>
      </c>
      <c r="B6825" s="38">
        <v>45733</v>
      </c>
      <c r="C6825" s="131">
        <v>180</v>
      </c>
      <c r="D6825" s="39">
        <v>8.5600000000000009E-2</v>
      </c>
      <c r="E6825" s="39">
        <v>7.9100000000000004E-2</v>
      </c>
      <c r="F6825" s="40">
        <v>145000</v>
      </c>
      <c r="G6825" s="40">
        <v>145000</v>
      </c>
      <c r="H6825" s="40">
        <v>98311.96</v>
      </c>
      <c r="I6825" s="40">
        <v>114244.03</v>
      </c>
      <c r="J6825" s="67">
        <f t="shared" si="318"/>
        <v>0.67801351724137937</v>
      </c>
      <c r="K6825" s="39">
        <f t="shared" si="319"/>
        <v>0.7878898620689655</v>
      </c>
      <c r="L6825" s="2" t="str">
        <f t="shared" si="320"/>
        <v>A</v>
      </c>
      <c r="M6825" s="2" t="s">
        <v>548</v>
      </c>
      <c r="N6825" s="2" t="s">
        <v>433</v>
      </c>
      <c r="O6825" s="2" t="s">
        <v>70</v>
      </c>
    </row>
    <row r="6826" spans="1:15">
      <c r="A6826" s="38">
        <v>40494</v>
      </c>
      <c r="B6826" s="38">
        <v>47069</v>
      </c>
      <c r="C6826" s="131">
        <v>216</v>
      </c>
      <c r="D6826" s="39">
        <v>8.5600000000000009E-2</v>
      </c>
      <c r="E6826" s="39">
        <v>7.9100000000000004E-2</v>
      </c>
      <c r="F6826" s="40">
        <v>140000</v>
      </c>
      <c r="G6826" s="40">
        <v>140000</v>
      </c>
      <c r="H6826" s="40">
        <v>84584.63</v>
      </c>
      <c r="I6826" s="40">
        <v>110314.55</v>
      </c>
      <c r="J6826" s="67">
        <f t="shared" si="318"/>
        <v>0.60417592857142866</v>
      </c>
      <c r="K6826" s="39">
        <f t="shared" si="319"/>
        <v>0.78796107142857141</v>
      </c>
      <c r="L6826" s="2" t="str">
        <f t="shared" si="320"/>
        <v>AA</v>
      </c>
      <c r="M6826" s="2" t="s">
        <v>685</v>
      </c>
      <c r="N6826" s="2" t="s">
        <v>421</v>
      </c>
      <c r="O6826" s="2" t="s">
        <v>70</v>
      </c>
    </row>
    <row r="6827" spans="1:15">
      <c r="A6827" s="42">
        <v>40511</v>
      </c>
      <c r="B6827" s="42">
        <v>48789</v>
      </c>
      <c r="C6827" s="130">
        <v>272</v>
      </c>
      <c r="D6827" s="43">
        <v>8.5600000000000009E-2</v>
      </c>
      <c r="E6827" s="43">
        <v>7.9100000000000004E-2</v>
      </c>
      <c r="F6827" s="44">
        <v>120000</v>
      </c>
      <c r="G6827" s="44">
        <v>120000</v>
      </c>
      <c r="H6827" s="44">
        <v>77728.800000000003</v>
      </c>
      <c r="I6827" s="44">
        <v>94564.01</v>
      </c>
      <c r="J6827" s="68">
        <f t="shared" si="318"/>
        <v>0.64773999999999998</v>
      </c>
      <c r="K6827" s="43">
        <f t="shared" si="319"/>
        <v>0.7880334166666666</v>
      </c>
      <c r="L6827" s="41" t="str">
        <f t="shared" si="320"/>
        <v>AA</v>
      </c>
      <c r="M6827" s="41" t="s">
        <v>457</v>
      </c>
      <c r="N6827" s="41" t="s">
        <v>419</v>
      </c>
      <c r="O6827" s="41" t="s">
        <v>70</v>
      </c>
    </row>
    <row r="6828" spans="1:15">
      <c r="A6828" s="38">
        <v>40260</v>
      </c>
      <c r="B6828" s="38">
        <v>51218</v>
      </c>
      <c r="C6828" s="131">
        <v>360</v>
      </c>
      <c r="D6828" s="39">
        <v>8.5600000000000009E-2</v>
      </c>
      <c r="E6828" s="39">
        <v>7.9100000000000004E-2</v>
      </c>
      <c r="F6828" s="40">
        <v>137000</v>
      </c>
      <c r="G6828" s="40">
        <v>137000</v>
      </c>
      <c r="H6828" s="40">
        <v>96892.82</v>
      </c>
      <c r="I6828" s="40">
        <v>108000</v>
      </c>
      <c r="J6828" s="67">
        <f t="shared" si="318"/>
        <v>0.70724686131386871</v>
      </c>
      <c r="K6828" s="39">
        <f t="shared" si="319"/>
        <v>0.78832116788321172</v>
      </c>
      <c r="L6828" s="2" t="str">
        <f t="shared" si="320"/>
        <v>A</v>
      </c>
      <c r="M6828" s="2" t="s">
        <v>495</v>
      </c>
      <c r="N6828" s="2" t="s">
        <v>424</v>
      </c>
      <c r="O6828" s="2" t="s">
        <v>70</v>
      </c>
    </row>
    <row r="6829" spans="1:15">
      <c r="A6829" s="42">
        <v>40541</v>
      </c>
      <c r="B6829" s="42">
        <v>51499</v>
      </c>
      <c r="C6829" s="130">
        <v>360</v>
      </c>
      <c r="D6829" s="43">
        <v>8.5600000000000009E-2</v>
      </c>
      <c r="E6829" s="43">
        <v>8.5600000000000009E-2</v>
      </c>
      <c r="F6829" s="44">
        <v>144500</v>
      </c>
      <c r="G6829" s="44">
        <v>144500</v>
      </c>
      <c r="H6829" s="44">
        <v>101110.13</v>
      </c>
      <c r="I6829" s="44">
        <v>113999.99</v>
      </c>
      <c r="J6829" s="68">
        <f t="shared" si="318"/>
        <v>0.69972408304498268</v>
      </c>
      <c r="K6829" s="43">
        <f t="shared" si="319"/>
        <v>0.78892726643598621</v>
      </c>
      <c r="L6829" s="41" t="str">
        <f t="shared" si="320"/>
        <v>A</v>
      </c>
      <c r="M6829" s="41" t="s">
        <v>757</v>
      </c>
      <c r="N6829" s="41" t="s">
        <v>439</v>
      </c>
      <c r="O6829" s="41" t="s">
        <v>70</v>
      </c>
    </row>
    <row r="6830" spans="1:15">
      <c r="A6830" s="38">
        <v>40073</v>
      </c>
      <c r="B6830" s="38">
        <v>50877</v>
      </c>
      <c r="C6830" s="131">
        <v>355</v>
      </c>
      <c r="D6830" s="39">
        <v>8.5600000000000009E-2</v>
      </c>
      <c r="E6830" s="39">
        <v>7.9100000000000004E-2</v>
      </c>
      <c r="F6830" s="40">
        <v>112500</v>
      </c>
      <c r="G6830" s="40">
        <v>112500</v>
      </c>
      <c r="H6830" s="40">
        <v>79833.58</v>
      </c>
      <c r="I6830" s="40">
        <v>88760</v>
      </c>
      <c r="J6830" s="67">
        <f t="shared" si="318"/>
        <v>0.70963182222222221</v>
      </c>
      <c r="K6830" s="39">
        <f t="shared" si="319"/>
        <v>0.78897777777777778</v>
      </c>
      <c r="L6830" s="2" t="str">
        <f t="shared" si="320"/>
        <v>A</v>
      </c>
      <c r="M6830" s="2" t="s">
        <v>1461</v>
      </c>
      <c r="N6830" s="2" t="s">
        <v>417</v>
      </c>
      <c r="O6830" s="2" t="s">
        <v>70</v>
      </c>
    </row>
    <row r="6831" spans="1:15">
      <c r="A6831" s="42">
        <v>40661</v>
      </c>
      <c r="B6831" s="42">
        <v>49276</v>
      </c>
      <c r="C6831" s="130">
        <v>283</v>
      </c>
      <c r="D6831" s="43">
        <v>8.5600000000000009E-2</v>
      </c>
      <c r="E6831" s="43">
        <v>7.9100000000000004E-2</v>
      </c>
      <c r="F6831" s="44">
        <v>95000</v>
      </c>
      <c r="G6831" s="44">
        <v>95000</v>
      </c>
      <c r="H6831" s="44">
        <v>64386.76</v>
      </c>
      <c r="I6831" s="44">
        <v>74999.990000000005</v>
      </c>
      <c r="J6831" s="68">
        <f t="shared" si="318"/>
        <v>0.67775536842105266</v>
      </c>
      <c r="K6831" s="43">
        <f t="shared" si="319"/>
        <v>0.78947357894736847</v>
      </c>
      <c r="L6831" s="41" t="str">
        <f t="shared" si="320"/>
        <v>A</v>
      </c>
      <c r="M6831" s="41" t="s">
        <v>712</v>
      </c>
      <c r="N6831" s="41" t="s">
        <v>416</v>
      </c>
      <c r="O6831" s="41" t="s">
        <v>70</v>
      </c>
    </row>
    <row r="6832" spans="1:15">
      <c r="A6832" s="38">
        <v>40323</v>
      </c>
      <c r="B6832" s="38">
        <v>51281</v>
      </c>
      <c r="C6832" s="131">
        <v>360</v>
      </c>
      <c r="D6832" s="39">
        <v>8.5600000000000009E-2</v>
      </c>
      <c r="E6832" s="39">
        <v>7.9100000000000004E-2</v>
      </c>
      <c r="F6832" s="40">
        <v>95000</v>
      </c>
      <c r="G6832" s="40">
        <v>95000</v>
      </c>
      <c r="H6832" s="40">
        <v>65318.51</v>
      </c>
      <c r="I6832" s="40">
        <v>74999.990000000005</v>
      </c>
      <c r="J6832" s="67">
        <f t="shared" si="318"/>
        <v>0.68756326315789473</v>
      </c>
      <c r="K6832" s="39">
        <f t="shared" si="319"/>
        <v>0.78947357894736847</v>
      </c>
      <c r="L6832" s="2" t="str">
        <f t="shared" si="320"/>
        <v>A</v>
      </c>
      <c r="M6832" s="2" t="s">
        <v>947</v>
      </c>
      <c r="N6832" s="2" t="s">
        <v>421</v>
      </c>
      <c r="O6832" s="2" t="s">
        <v>70</v>
      </c>
    </row>
    <row r="6833" spans="1:15">
      <c r="A6833" s="38">
        <v>40288</v>
      </c>
      <c r="B6833" s="38">
        <v>45767</v>
      </c>
      <c r="C6833" s="131">
        <v>180</v>
      </c>
      <c r="D6833" s="39">
        <v>8.5600000000000009E-2</v>
      </c>
      <c r="E6833" s="39">
        <v>7.9100000000000004E-2</v>
      </c>
      <c r="F6833" s="40">
        <v>134000</v>
      </c>
      <c r="G6833" s="40">
        <v>134000</v>
      </c>
      <c r="H6833" s="40">
        <v>74260.5</v>
      </c>
      <c r="I6833" s="40">
        <v>105792.51</v>
      </c>
      <c r="J6833" s="67">
        <f t="shared" si="318"/>
        <v>0.55418283582089556</v>
      </c>
      <c r="K6833" s="39">
        <f t="shared" si="319"/>
        <v>0.78949634328358209</v>
      </c>
      <c r="L6833" s="2" t="str">
        <f t="shared" si="320"/>
        <v>AA</v>
      </c>
      <c r="M6833" s="2" t="s">
        <v>548</v>
      </c>
      <c r="N6833" s="2" t="s">
        <v>433</v>
      </c>
      <c r="O6833" s="2" t="s">
        <v>70</v>
      </c>
    </row>
    <row r="6834" spans="1:15">
      <c r="A6834" s="38">
        <v>40662</v>
      </c>
      <c r="B6834" s="38">
        <v>50707</v>
      </c>
      <c r="C6834" s="131">
        <v>330</v>
      </c>
      <c r="D6834" s="39">
        <v>8.5600000000000009E-2</v>
      </c>
      <c r="E6834" s="39">
        <v>7.9100000000000004E-2</v>
      </c>
      <c r="F6834" s="40">
        <v>130445</v>
      </c>
      <c r="G6834" s="40">
        <v>130445</v>
      </c>
      <c r="H6834" s="40">
        <v>92330.22</v>
      </c>
      <c r="I6834" s="40">
        <v>103000</v>
      </c>
      <c r="J6834" s="67">
        <f t="shared" si="318"/>
        <v>0.70780957491663155</v>
      </c>
      <c r="K6834" s="39">
        <f t="shared" si="319"/>
        <v>0.78960481428954732</v>
      </c>
      <c r="L6834" s="2" t="str">
        <f t="shared" si="320"/>
        <v>A</v>
      </c>
      <c r="M6834" s="2" t="s">
        <v>744</v>
      </c>
      <c r="N6834" s="2" t="s">
        <v>435</v>
      </c>
      <c r="O6834" s="2" t="s">
        <v>70</v>
      </c>
    </row>
    <row r="6835" spans="1:15">
      <c r="A6835" s="42">
        <v>40206</v>
      </c>
      <c r="B6835" s="42">
        <v>47511</v>
      </c>
      <c r="C6835" s="130">
        <v>240</v>
      </c>
      <c r="D6835" s="43">
        <v>8.5600000000000009E-2</v>
      </c>
      <c r="E6835" s="43">
        <v>8.09E-2</v>
      </c>
      <c r="F6835" s="44">
        <v>97300</v>
      </c>
      <c r="G6835" s="44">
        <v>97300</v>
      </c>
      <c r="H6835" s="44">
        <v>59312.14</v>
      </c>
      <c r="I6835" s="44">
        <v>76844.55</v>
      </c>
      <c r="J6835" s="68">
        <f t="shared" si="318"/>
        <v>0.60958006166495371</v>
      </c>
      <c r="K6835" s="43">
        <f t="shared" si="319"/>
        <v>0.78976927029804733</v>
      </c>
      <c r="L6835" s="41" t="str">
        <f t="shared" si="320"/>
        <v>AA</v>
      </c>
      <c r="M6835" s="41" t="s">
        <v>632</v>
      </c>
      <c r="N6835" s="41" t="s">
        <v>424</v>
      </c>
      <c r="O6835" s="41" t="s">
        <v>70</v>
      </c>
    </row>
    <row r="6836" spans="1:15">
      <c r="A6836" s="42">
        <v>40018</v>
      </c>
      <c r="B6836" s="42">
        <v>47323</v>
      </c>
      <c r="C6836" s="130">
        <v>240</v>
      </c>
      <c r="D6836" s="43">
        <v>8.5600000000000009E-2</v>
      </c>
      <c r="E6836" s="43">
        <v>7.9100000000000004E-2</v>
      </c>
      <c r="F6836" s="44">
        <v>85000</v>
      </c>
      <c r="G6836" s="44">
        <v>85000</v>
      </c>
      <c r="H6836" s="44">
        <v>52088.39</v>
      </c>
      <c r="I6836" s="44">
        <v>67154.720000000001</v>
      </c>
      <c r="J6836" s="68">
        <f t="shared" si="318"/>
        <v>0.61280458823529416</v>
      </c>
      <c r="K6836" s="43">
        <f t="shared" si="319"/>
        <v>0.79005552941176471</v>
      </c>
      <c r="L6836" s="41" t="str">
        <f t="shared" si="320"/>
        <v>AA</v>
      </c>
      <c r="M6836" s="41" t="s">
        <v>1284</v>
      </c>
      <c r="N6836" s="41" t="s">
        <v>421</v>
      </c>
      <c r="O6836" s="41" t="s">
        <v>70</v>
      </c>
    </row>
    <row r="6837" spans="1:15">
      <c r="A6837" s="38">
        <v>40556</v>
      </c>
      <c r="B6837" s="38">
        <v>51514</v>
      </c>
      <c r="C6837" s="131">
        <v>360</v>
      </c>
      <c r="D6837" s="39">
        <v>8.5600000000000009E-2</v>
      </c>
      <c r="E6837" s="39">
        <v>7.9100000000000004E-2</v>
      </c>
      <c r="F6837" s="40">
        <v>143000</v>
      </c>
      <c r="G6837" s="40">
        <v>143000</v>
      </c>
      <c r="H6837" s="40">
        <v>101521.05</v>
      </c>
      <c r="I6837" s="40">
        <v>112984</v>
      </c>
      <c r="J6837" s="67">
        <f t="shared" si="318"/>
        <v>0.70993741258741261</v>
      </c>
      <c r="K6837" s="39">
        <f t="shared" si="319"/>
        <v>0.79009790209790209</v>
      </c>
      <c r="L6837" s="2" t="str">
        <f t="shared" si="320"/>
        <v>A</v>
      </c>
      <c r="M6837" s="2" t="s">
        <v>774</v>
      </c>
      <c r="N6837" s="2" t="s">
        <v>421</v>
      </c>
      <c r="O6837" s="2" t="s">
        <v>70</v>
      </c>
    </row>
    <row r="6838" spans="1:15">
      <c r="A6838" s="42">
        <v>40557</v>
      </c>
      <c r="B6838" s="42">
        <v>47831</v>
      </c>
      <c r="C6838" s="130">
        <v>239</v>
      </c>
      <c r="D6838" s="43">
        <v>8.5600000000000009E-2</v>
      </c>
      <c r="E6838" s="43">
        <v>7.9100000000000004E-2</v>
      </c>
      <c r="F6838" s="44">
        <v>130000</v>
      </c>
      <c r="G6838" s="44">
        <v>130000</v>
      </c>
      <c r="H6838" s="44">
        <v>83052.23</v>
      </c>
      <c r="I6838" s="44">
        <v>102716.25</v>
      </c>
      <c r="J6838" s="68">
        <f t="shared" si="318"/>
        <v>0.6388633076923077</v>
      </c>
      <c r="K6838" s="43">
        <f t="shared" si="319"/>
        <v>0.79012499999999997</v>
      </c>
      <c r="L6838" s="41" t="str">
        <f t="shared" si="320"/>
        <v>AA</v>
      </c>
      <c r="M6838" s="41" t="s">
        <v>922</v>
      </c>
      <c r="N6838" s="41" t="s">
        <v>417</v>
      </c>
      <c r="O6838" s="41" t="s">
        <v>70</v>
      </c>
    </row>
    <row r="6839" spans="1:15">
      <c r="A6839" s="42">
        <v>40290</v>
      </c>
      <c r="B6839" s="42">
        <v>51248</v>
      </c>
      <c r="C6839" s="130">
        <v>360</v>
      </c>
      <c r="D6839" s="43">
        <v>8.5600000000000009E-2</v>
      </c>
      <c r="E6839" s="43">
        <v>7.9100000000000004E-2</v>
      </c>
      <c r="F6839" s="44">
        <v>133000</v>
      </c>
      <c r="G6839" s="44">
        <v>133000</v>
      </c>
      <c r="H6839" s="44">
        <v>68222.600000000006</v>
      </c>
      <c r="I6839" s="44">
        <v>105099.99</v>
      </c>
      <c r="J6839" s="68">
        <f t="shared" si="318"/>
        <v>0.51295187969924816</v>
      </c>
      <c r="K6839" s="43">
        <f t="shared" si="319"/>
        <v>0.79022548872180454</v>
      </c>
      <c r="L6839" s="41" t="str">
        <f t="shared" si="320"/>
        <v>AA</v>
      </c>
      <c r="M6839" s="41" t="s">
        <v>601</v>
      </c>
      <c r="N6839" s="41" t="s">
        <v>435</v>
      </c>
      <c r="O6839" s="41" t="s">
        <v>70</v>
      </c>
    </row>
    <row r="6840" spans="1:15">
      <c r="A6840" s="42">
        <v>40315</v>
      </c>
      <c r="B6840" s="42">
        <v>47620</v>
      </c>
      <c r="C6840" s="130">
        <v>240</v>
      </c>
      <c r="D6840" s="43">
        <v>8.5600000000000009E-2</v>
      </c>
      <c r="E6840" s="43">
        <v>7.9100000000000004E-2</v>
      </c>
      <c r="F6840" s="44">
        <v>83000</v>
      </c>
      <c r="G6840" s="44">
        <v>83000</v>
      </c>
      <c r="H6840" s="44">
        <v>51747.77</v>
      </c>
      <c r="I6840" s="44">
        <v>65599.990000000005</v>
      </c>
      <c r="J6840" s="68">
        <f t="shared" si="318"/>
        <v>0.62346710843373487</v>
      </c>
      <c r="K6840" s="43">
        <f t="shared" si="319"/>
        <v>0.79036132530120484</v>
      </c>
      <c r="L6840" s="41" t="str">
        <f t="shared" si="320"/>
        <v>AA</v>
      </c>
      <c r="M6840" s="41" t="s">
        <v>489</v>
      </c>
      <c r="N6840" s="41" t="s">
        <v>415</v>
      </c>
      <c r="O6840" s="41" t="s">
        <v>70</v>
      </c>
    </row>
    <row r="6841" spans="1:15">
      <c r="A6841" s="42">
        <v>40037</v>
      </c>
      <c r="B6841" s="42">
        <v>47342</v>
      </c>
      <c r="C6841" s="130">
        <v>240</v>
      </c>
      <c r="D6841" s="43">
        <v>8.5600000000000009E-2</v>
      </c>
      <c r="E6841" s="43">
        <v>8.5600000000000009E-2</v>
      </c>
      <c r="F6841" s="44">
        <v>96000</v>
      </c>
      <c r="G6841" s="44">
        <v>96000</v>
      </c>
      <c r="H6841" s="44">
        <v>68800.75</v>
      </c>
      <c r="I6841" s="44">
        <v>75891.02</v>
      </c>
      <c r="J6841" s="68">
        <f t="shared" si="318"/>
        <v>0.71667447916666671</v>
      </c>
      <c r="K6841" s="43">
        <f t="shared" si="319"/>
        <v>0.79053145833333338</v>
      </c>
      <c r="L6841" s="41" t="str">
        <f t="shared" si="320"/>
        <v>A</v>
      </c>
      <c r="M6841" s="41" t="s">
        <v>716</v>
      </c>
      <c r="N6841" s="41" t="s">
        <v>417</v>
      </c>
      <c r="O6841" s="41" t="s">
        <v>70</v>
      </c>
    </row>
    <row r="6842" spans="1:15">
      <c r="A6842" s="42">
        <v>40011</v>
      </c>
      <c r="B6842" s="42">
        <v>49142</v>
      </c>
      <c r="C6842" s="130">
        <v>300</v>
      </c>
      <c r="D6842" s="43">
        <v>8.5600000000000009E-2</v>
      </c>
      <c r="E6842" s="43">
        <v>8.09E-2</v>
      </c>
      <c r="F6842" s="44">
        <v>130000</v>
      </c>
      <c r="G6842" s="44">
        <v>130000</v>
      </c>
      <c r="H6842" s="44">
        <v>82725.56</v>
      </c>
      <c r="I6842" s="44">
        <v>102805.27</v>
      </c>
      <c r="J6842" s="68">
        <f t="shared" si="318"/>
        <v>0.63635046153846153</v>
      </c>
      <c r="K6842" s="43">
        <f t="shared" si="319"/>
        <v>0.79080976923076929</v>
      </c>
      <c r="L6842" s="41" t="str">
        <f t="shared" si="320"/>
        <v>AA</v>
      </c>
      <c r="M6842" s="41" t="s">
        <v>564</v>
      </c>
      <c r="N6842" s="41" t="s">
        <v>417</v>
      </c>
      <c r="O6842" s="41" t="s">
        <v>70</v>
      </c>
    </row>
    <row r="6843" spans="1:15">
      <c r="A6843" s="42">
        <v>40032</v>
      </c>
      <c r="B6843" s="42">
        <v>45511</v>
      </c>
      <c r="C6843" s="130">
        <v>180</v>
      </c>
      <c r="D6843" s="43">
        <v>8.5600000000000009E-2</v>
      </c>
      <c r="E6843" s="43">
        <v>8.09E-2</v>
      </c>
      <c r="F6843" s="44">
        <v>77924</v>
      </c>
      <c r="G6843" s="44">
        <v>77924</v>
      </c>
      <c r="H6843" s="44">
        <v>40462.160000000003</v>
      </c>
      <c r="I6843" s="44">
        <v>61623.99</v>
      </c>
      <c r="J6843" s="68">
        <f t="shared" si="318"/>
        <v>0.51925157846106462</v>
      </c>
      <c r="K6843" s="43">
        <f t="shared" si="319"/>
        <v>0.79082169806478109</v>
      </c>
      <c r="L6843" s="41" t="str">
        <f t="shared" si="320"/>
        <v>AA</v>
      </c>
      <c r="M6843" s="41" t="s">
        <v>609</v>
      </c>
      <c r="N6843" s="41" t="s">
        <v>428</v>
      </c>
      <c r="O6843" s="41" t="s">
        <v>70</v>
      </c>
    </row>
    <row r="6844" spans="1:15">
      <c r="A6844" s="38">
        <v>40378</v>
      </c>
      <c r="B6844" s="38">
        <v>51185</v>
      </c>
      <c r="C6844" s="131">
        <v>355</v>
      </c>
      <c r="D6844" s="39">
        <v>8.5600000000000009E-2</v>
      </c>
      <c r="E6844" s="39">
        <v>8.5600000000000009E-2</v>
      </c>
      <c r="F6844" s="40">
        <v>149000</v>
      </c>
      <c r="G6844" s="40">
        <v>149000</v>
      </c>
      <c r="H6844" s="40">
        <v>102773.02</v>
      </c>
      <c r="I6844" s="40">
        <v>117849.99</v>
      </c>
      <c r="J6844" s="67">
        <f t="shared" si="318"/>
        <v>0.68975181208053693</v>
      </c>
      <c r="K6844" s="39">
        <f t="shared" si="319"/>
        <v>0.79093953020134233</v>
      </c>
      <c r="L6844" s="2" t="str">
        <f t="shared" si="320"/>
        <v>A</v>
      </c>
      <c r="M6844" s="2" t="s">
        <v>536</v>
      </c>
      <c r="N6844" s="2" t="s">
        <v>423</v>
      </c>
      <c r="O6844" s="2" t="s">
        <v>70</v>
      </c>
    </row>
    <row r="6845" spans="1:15">
      <c r="A6845" s="42">
        <v>40353</v>
      </c>
      <c r="B6845" s="42">
        <v>51311</v>
      </c>
      <c r="C6845" s="130">
        <v>360</v>
      </c>
      <c r="D6845" s="43">
        <v>8.5600000000000009E-2</v>
      </c>
      <c r="E6845" s="43">
        <v>7.9100000000000004E-2</v>
      </c>
      <c r="F6845" s="44">
        <v>134025.38</v>
      </c>
      <c r="G6845" s="44">
        <v>134025.38</v>
      </c>
      <c r="H6845" s="44">
        <v>70374.31</v>
      </c>
      <c r="I6845" s="44">
        <v>106023.54</v>
      </c>
      <c r="J6845" s="68">
        <f t="shared" si="318"/>
        <v>0.5250819658187128</v>
      </c>
      <c r="K6845" s="43">
        <f t="shared" si="319"/>
        <v>0.79107061662500033</v>
      </c>
      <c r="L6845" s="41" t="str">
        <f t="shared" si="320"/>
        <v>AA</v>
      </c>
      <c r="M6845" s="41" t="s">
        <v>453</v>
      </c>
      <c r="N6845" s="41" t="s">
        <v>418</v>
      </c>
      <c r="O6845" s="41" t="s">
        <v>70</v>
      </c>
    </row>
    <row r="6846" spans="1:15">
      <c r="A6846" s="42">
        <v>40298</v>
      </c>
      <c r="B6846" s="42">
        <v>51256</v>
      </c>
      <c r="C6846" s="130">
        <v>360</v>
      </c>
      <c r="D6846" s="43">
        <v>8.5600000000000009E-2</v>
      </c>
      <c r="E6846" s="43">
        <v>7.9100000000000004E-2</v>
      </c>
      <c r="F6846" s="44">
        <v>122160</v>
      </c>
      <c r="G6846" s="44">
        <v>122160</v>
      </c>
      <c r="H6846" s="44">
        <v>87082.13</v>
      </c>
      <c r="I6846" s="44">
        <v>96664.43</v>
      </c>
      <c r="J6846" s="68">
        <f t="shared" si="318"/>
        <v>0.71285306155861172</v>
      </c>
      <c r="K6846" s="43">
        <f t="shared" si="319"/>
        <v>0.79129363130320884</v>
      </c>
      <c r="L6846" s="41" t="str">
        <f t="shared" si="320"/>
        <v>A</v>
      </c>
      <c r="M6846" s="41" t="s">
        <v>606</v>
      </c>
      <c r="N6846" s="41" t="s">
        <v>417</v>
      </c>
      <c r="O6846" s="41" t="s">
        <v>70</v>
      </c>
    </row>
    <row r="6847" spans="1:15">
      <c r="A6847" s="42">
        <v>40781</v>
      </c>
      <c r="B6847" s="42">
        <v>48513</v>
      </c>
      <c r="C6847" s="130">
        <v>254</v>
      </c>
      <c r="D6847" s="43">
        <v>8.5600000000000009E-2</v>
      </c>
      <c r="E6847" s="43">
        <v>7.9100000000000004E-2</v>
      </c>
      <c r="F6847" s="44">
        <v>139000</v>
      </c>
      <c r="G6847" s="44">
        <v>139000</v>
      </c>
      <c r="H6847" s="44">
        <v>93621.2</v>
      </c>
      <c r="I6847" s="44">
        <v>109999.99</v>
      </c>
      <c r="J6847" s="68">
        <f t="shared" si="318"/>
        <v>0.67353381294964032</v>
      </c>
      <c r="K6847" s="43">
        <f t="shared" si="319"/>
        <v>0.79136683453237411</v>
      </c>
      <c r="L6847" s="41" t="str">
        <f t="shared" si="320"/>
        <v>A</v>
      </c>
      <c r="M6847" s="41" t="s">
        <v>1174</v>
      </c>
      <c r="N6847" s="41" t="s">
        <v>427</v>
      </c>
      <c r="O6847" s="41" t="s">
        <v>70</v>
      </c>
    </row>
    <row r="6848" spans="1:15">
      <c r="A6848" s="38">
        <v>40161</v>
      </c>
      <c r="B6848" s="38">
        <v>50570</v>
      </c>
      <c r="C6848" s="131">
        <v>342</v>
      </c>
      <c r="D6848" s="39">
        <v>8.5600000000000009E-2</v>
      </c>
      <c r="E6848" s="39">
        <v>8.5600000000000009E-2</v>
      </c>
      <c r="F6848" s="40">
        <v>108000</v>
      </c>
      <c r="G6848" s="40">
        <v>108000</v>
      </c>
      <c r="H6848" s="40">
        <v>75868.490000000005</v>
      </c>
      <c r="I6848" s="40">
        <v>85520</v>
      </c>
      <c r="J6848" s="67">
        <f t="shared" si="318"/>
        <v>0.70248601851851855</v>
      </c>
      <c r="K6848" s="39">
        <f t="shared" si="319"/>
        <v>0.79185185185185181</v>
      </c>
      <c r="L6848" s="2" t="str">
        <f t="shared" si="320"/>
        <v>A</v>
      </c>
      <c r="M6848" s="2" t="s">
        <v>1051</v>
      </c>
      <c r="N6848" s="2" t="s">
        <v>437</v>
      </c>
      <c r="O6848" s="2" t="s">
        <v>70</v>
      </c>
    </row>
    <row r="6849" spans="1:15">
      <c r="A6849" s="42">
        <v>40164</v>
      </c>
      <c r="B6849" s="42">
        <v>43816</v>
      </c>
      <c r="C6849" s="130">
        <v>120</v>
      </c>
      <c r="D6849" s="43">
        <v>8.5600000000000009E-2</v>
      </c>
      <c r="E6849" s="43">
        <v>7.9100000000000004E-2</v>
      </c>
      <c r="F6849" s="44">
        <v>100000</v>
      </c>
      <c r="G6849" s="44">
        <v>100000</v>
      </c>
      <c r="H6849" s="44">
        <v>56867.27</v>
      </c>
      <c r="I6849" s="44">
        <v>79200</v>
      </c>
      <c r="J6849" s="68">
        <f t="shared" si="318"/>
        <v>0.56867269999999992</v>
      </c>
      <c r="K6849" s="43">
        <f t="shared" si="319"/>
        <v>0.79200000000000004</v>
      </c>
      <c r="L6849" s="41" t="str">
        <f t="shared" si="320"/>
        <v>AA</v>
      </c>
      <c r="M6849" s="41" t="s">
        <v>539</v>
      </c>
      <c r="N6849" s="41" t="s">
        <v>429</v>
      </c>
      <c r="O6849" s="41" t="s">
        <v>70</v>
      </c>
    </row>
    <row r="6850" spans="1:15">
      <c r="A6850" s="42">
        <v>40730</v>
      </c>
      <c r="B6850" s="42">
        <v>51688</v>
      </c>
      <c r="C6850" s="130">
        <v>360</v>
      </c>
      <c r="D6850" s="43">
        <v>8.5600000000000009E-2</v>
      </c>
      <c r="E6850" s="43">
        <v>7.9100000000000004E-2</v>
      </c>
      <c r="F6850" s="44">
        <v>95000</v>
      </c>
      <c r="G6850" s="44">
        <v>95000</v>
      </c>
      <c r="H6850" s="44">
        <v>67761.820000000007</v>
      </c>
      <c r="I6850" s="44">
        <v>75253.929999999993</v>
      </c>
      <c r="J6850" s="68">
        <f t="shared" si="318"/>
        <v>0.71328231578947376</v>
      </c>
      <c r="K6850" s="43">
        <f t="shared" si="319"/>
        <v>0.79214663157894727</v>
      </c>
      <c r="L6850" s="41" t="str">
        <f t="shared" si="320"/>
        <v>A</v>
      </c>
      <c r="M6850" s="41" t="s">
        <v>466</v>
      </c>
      <c r="N6850" s="41" t="s">
        <v>421</v>
      </c>
      <c r="O6850" s="41" t="s">
        <v>70</v>
      </c>
    </row>
    <row r="6851" spans="1:15">
      <c r="A6851" s="38">
        <v>40396</v>
      </c>
      <c r="B6851" s="38">
        <v>46818</v>
      </c>
      <c r="C6851" s="131">
        <v>211</v>
      </c>
      <c r="D6851" s="39">
        <v>8.5600000000000009E-2</v>
      </c>
      <c r="E6851" s="39">
        <v>7.9100000000000004E-2</v>
      </c>
      <c r="F6851" s="40">
        <v>130000</v>
      </c>
      <c r="G6851" s="40">
        <v>130000</v>
      </c>
      <c r="H6851" s="40">
        <v>73917.009999999995</v>
      </c>
      <c r="I6851" s="40">
        <v>102999.99</v>
      </c>
      <c r="J6851" s="67">
        <f t="shared" ref="J6851:J6914" si="321">H6851/G6851</f>
        <v>0.56859238461538453</v>
      </c>
      <c r="K6851" s="39">
        <f t="shared" ref="K6851:K6914" si="322">I6851/G6851</f>
        <v>0.79230761538461547</v>
      </c>
      <c r="L6851" s="2" t="str">
        <f t="shared" ref="L6851:L6914" si="323">IF(J6851&lt;=65%,"AA",IF(J6851&lt;=75%,"A",IF(J6851&lt;=85%,"B","C")))</f>
        <v>AA</v>
      </c>
      <c r="M6851" s="2" t="s">
        <v>564</v>
      </c>
      <c r="N6851" s="2" t="s">
        <v>417</v>
      </c>
      <c r="O6851" s="2" t="s">
        <v>70</v>
      </c>
    </row>
    <row r="6852" spans="1:15">
      <c r="A6852" s="42">
        <v>39976</v>
      </c>
      <c r="B6852" s="42">
        <v>47281</v>
      </c>
      <c r="C6852" s="130">
        <v>240</v>
      </c>
      <c r="D6852" s="43">
        <v>8.5600000000000009E-2</v>
      </c>
      <c r="E6852" s="43">
        <v>7.9100000000000004E-2</v>
      </c>
      <c r="F6852" s="44">
        <v>126000</v>
      </c>
      <c r="G6852" s="44">
        <v>126000</v>
      </c>
      <c r="H6852" s="44">
        <v>49830.77</v>
      </c>
      <c r="I6852" s="44">
        <v>99894.57</v>
      </c>
      <c r="J6852" s="68">
        <f t="shared" si="321"/>
        <v>0.39548230158730158</v>
      </c>
      <c r="K6852" s="43">
        <f t="shared" si="322"/>
        <v>0.79281404761904772</v>
      </c>
      <c r="L6852" s="41" t="str">
        <f t="shared" si="323"/>
        <v>AA</v>
      </c>
      <c r="M6852" s="41" t="s">
        <v>467</v>
      </c>
      <c r="N6852" s="41" t="s">
        <v>425</v>
      </c>
      <c r="O6852" s="41" t="s">
        <v>70</v>
      </c>
    </row>
    <row r="6853" spans="1:15">
      <c r="A6853" s="42">
        <v>39990</v>
      </c>
      <c r="B6853" s="42">
        <v>50947</v>
      </c>
      <c r="C6853" s="130">
        <v>360</v>
      </c>
      <c r="D6853" s="43">
        <v>8.5600000000000009E-2</v>
      </c>
      <c r="E6853" s="43">
        <v>7.9100000000000004E-2</v>
      </c>
      <c r="F6853" s="44">
        <v>140000</v>
      </c>
      <c r="G6853" s="44">
        <v>140000</v>
      </c>
      <c r="H6853" s="44">
        <v>93335.97</v>
      </c>
      <c r="I6853" s="44">
        <v>110999.99</v>
      </c>
      <c r="J6853" s="68">
        <f t="shared" si="321"/>
        <v>0.66668550000000004</v>
      </c>
      <c r="K6853" s="43">
        <f t="shared" si="322"/>
        <v>0.79285707142857142</v>
      </c>
      <c r="L6853" s="41" t="str">
        <f t="shared" si="323"/>
        <v>A</v>
      </c>
      <c r="M6853" s="41" t="s">
        <v>956</v>
      </c>
      <c r="N6853" s="41" t="s">
        <v>418</v>
      </c>
      <c r="O6853" s="41" t="s">
        <v>70</v>
      </c>
    </row>
    <row r="6854" spans="1:15">
      <c r="A6854" s="38">
        <v>40702</v>
      </c>
      <c r="B6854" s="38">
        <v>51660</v>
      </c>
      <c r="C6854" s="131">
        <v>360</v>
      </c>
      <c r="D6854" s="39">
        <v>8.5600000000000009E-2</v>
      </c>
      <c r="E6854" s="39">
        <v>7.9100000000000004E-2</v>
      </c>
      <c r="F6854" s="40">
        <v>120000</v>
      </c>
      <c r="G6854" s="40">
        <v>120000</v>
      </c>
      <c r="H6854" s="40">
        <v>85358.41</v>
      </c>
      <c r="I6854" s="40">
        <v>95144.09</v>
      </c>
      <c r="J6854" s="67">
        <f t="shared" si="321"/>
        <v>0.71132008333333341</v>
      </c>
      <c r="K6854" s="39">
        <f t="shared" si="322"/>
        <v>0.7928674166666666</v>
      </c>
      <c r="L6854" s="2" t="str">
        <f t="shared" si="323"/>
        <v>A</v>
      </c>
      <c r="M6854" s="2" t="s">
        <v>1195</v>
      </c>
      <c r="N6854" s="2" t="s">
        <v>416</v>
      </c>
      <c r="O6854" s="2" t="s">
        <v>70</v>
      </c>
    </row>
    <row r="6855" spans="1:15">
      <c r="A6855" s="38">
        <v>40513</v>
      </c>
      <c r="B6855" s="38">
        <v>51471</v>
      </c>
      <c r="C6855" s="131">
        <v>360</v>
      </c>
      <c r="D6855" s="39">
        <v>8.5600000000000009E-2</v>
      </c>
      <c r="E6855" s="39">
        <v>7.9100000000000004E-2</v>
      </c>
      <c r="F6855" s="40">
        <v>130000</v>
      </c>
      <c r="G6855" s="40">
        <v>130000</v>
      </c>
      <c r="H6855" s="40">
        <v>91294.58</v>
      </c>
      <c r="I6855" s="40">
        <v>103074.99</v>
      </c>
      <c r="J6855" s="67">
        <f t="shared" si="321"/>
        <v>0.70226600000000006</v>
      </c>
      <c r="K6855" s="39">
        <f t="shared" si="322"/>
        <v>0.7928845384615385</v>
      </c>
      <c r="L6855" s="2" t="str">
        <f t="shared" si="323"/>
        <v>A</v>
      </c>
      <c r="M6855" s="2" t="s">
        <v>564</v>
      </c>
      <c r="N6855" s="2" t="s">
        <v>417</v>
      </c>
      <c r="O6855" s="2" t="s">
        <v>70</v>
      </c>
    </row>
    <row r="6856" spans="1:15">
      <c r="A6856" s="42">
        <v>40532</v>
      </c>
      <c r="B6856" s="42">
        <v>46711</v>
      </c>
      <c r="C6856" s="130">
        <v>203</v>
      </c>
      <c r="D6856" s="43">
        <v>8.5600000000000009E-2</v>
      </c>
      <c r="E6856" s="43">
        <v>7.9100000000000004E-2</v>
      </c>
      <c r="F6856" s="44">
        <v>146300</v>
      </c>
      <c r="G6856" s="44">
        <v>146300</v>
      </c>
      <c r="H6856" s="44">
        <v>86719.42</v>
      </c>
      <c r="I6856" s="44">
        <v>116000</v>
      </c>
      <c r="J6856" s="68">
        <f t="shared" si="321"/>
        <v>0.59275064935064936</v>
      </c>
      <c r="K6856" s="43">
        <f t="shared" si="322"/>
        <v>0.79289131920710865</v>
      </c>
      <c r="L6856" s="41" t="str">
        <f t="shared" si="323"/>
        <v>AA</v>
      </c>
      <c r="M6856" s="41" t="s">
        <v>554</v>
      </c>
      <c r="N6856" s="41" t="s">
        <v>417</v>
      </c>
      <c r="O6856" s="41" t="s">
        <v>70</v>
      </c>
    </row>
    <row r="6857" spans="1:15">
      <c r="A6857" s="42">
        <v>40549</v>
      </c>
      <c r="B6857" s="42">
        <v>51507</v>
      </c>
      <c r="C6857" s="130">
        <v>360</v>
      </c>
      <c r="D6857" s="43">
        <v>8.5600000000000009E-2</v>
      </c>
      <c r="E6857" s="43">
        <v>7.9100000000000004E-2</v>
      </c>
      <c r="F6857" s="44">
        <v>113500</v>
      </c>
      <c r="G6857" s="44">
        <v>113500</v>
      </c>
      <c r="H6857" s="44">
        <v>79963.289999999994</v>
      </c>
      <c r="I6857" s="44">
        <v>89999.99</v>
      </c>
      <c r="J6857" s="68">
        <f t="shared" si="321"/>
        <v>0.70452237885462554</v>
      </c>
      <c r="K6857" s="43">
        <f t="shared" si="322"/>
        <v>0.79295145374449338</v>
      </c>
      <c r="L6857" s="41" t="str">
        <f t="shared" si="323"/>
        <v>A</v>
      </c>
      <c r="M6857" s="41" t="s">
        <v>757</v>
      </c>
      <c r="N6857" s="41" t="s">
        <v>439</v>
      </c>
      <c r="O6857" s="41" t="s">
        <v>70</v>
      </c>
    </row>
    <row r="6858" spans="1:15">
      <c r="A6858" s="38">
        <v>39981</v>
      </c>
      <c r="B6858" s="38">
        <v>43907</v>
      </c>
      <c r="C6858" s="131">
        <v>129</v>
      </c>
      <c r="D6858" s="39">
        <v>8.5600000000000009E-2</v>
      </c>
      <c r="E6858" s="39">
        <v>7.9100000000000004E-2</v>
      </c>
      <c r="F6858" s="40">
        <v>135000</v>
      </c>
      <c r="G6858" s="40">
        <v>135000</v>
      </c>
      <c r="H6858" s="40">
        <v>57897.79</v>
      </c>
      <c r="I6858" s="40">
        <v>107059.99</v>
      </c>
      <c r="J6858" s="67">
        <f t="shared" si="321"/>
        <v>0.42887251851851854</v>
      </c>
      <c r="K6858" s="39">
        <f t="shared" si="322"/>
        <v>0.793036962962963</v>
      </c>
      <c r="L6858" s="2" t="str">
        <f t="shared" si="323"/>
        <v>AA</v>
      </c>
      <c r="M6858" s="2" t="s">
        <v>631</v>
      </c>
      <c r="N6858" s="2" t="s">
        <v>424</v>
      </c>
      <c r="O6858" s="2" t="s">
        <v>70</v>
      </c>
    </row>
    <row r="6859" spans="1:15">
      <c r="A6859" s="42">
        <v>40704</v>
      </c>
      <c r="B6859" s="42">
        <v>49836</v>
      </c>
      <c r="C6859" s="130">
        <v>300</v>
      </c>
      <c r="D6859" s="43">
        <v>8.5600000000000009E-2</v>
      </c>
      <c r="E6859" s="43">
        <v>7.9100000000000004E-2</v>
      </c>
      <c r="F6859" s="44">
        <v>89000</v>
      </c>
      <c r="G6859" s="44">
        <v>89000</v>
      </c>
      <c r="H6859" s="44">
        <v>61588.47</v>
      </c>
      <c r="I6859" s="44">
        <v>70582.3</v>
      </c>
      <c r="J6859" s="68">
        <f t="shared" si="321"/>
        <v>0.69200528089887636</v>
      </c>
      <c r="K6859" s="43">
        <f t="shared" si="322"/>
        <v>0.79305955056179778</v>
      </c>
      <c r="L6859" s="41" t="str">
        <f t="shared" si="323"/>
        <v>A</v>
      </c>
      <c r="M6859" s="41" t="s">
        <v>1169</v>
      </c>
      <c r="N6859" s="41" t="s">
        <v>416</v>
      </c>
      <c r="O6859" s="41" t="s">
        <v>70</v>
      </c>
    </row>
    <row r="6860" spans="1:15">
      <c r="A6860" s="38">
        <v>39990</v>
      </c>
      <c r="B6860" s="38">
        <v>50947</v>
      </c>
      <c r="C6860" s="131">
        <v>360</v>
      </c>
      <c r="D6860" s="39">
        <v>8.5600000000000009E-2</v>
      </c>
      <c r="E6860" s="39">
        <v>7.9100000000000004E-2</v>
      </c>
      <c r="F6860" s="40">
        <v>145000</v>
      </c>
      <c r="G6860" s="40">
        <v>145000</v>
      </c>
      <c r="H6860" s="40">
        <v>70500.02</v>
      </c>
      <c r="I6860" s="40">
        <v>114999.98</v>
      </c>
      <c r="J6860" s="67">
        <f t="shared" si="321"/>
        <v>0.48620703448275865</v>
      </c>
      <c r="K6860" s="39">
        <f t="shared" si="322"/>
        <v>0.79310331034482751</v>
      </c>
      <c r="L6860" s="2" t="str">
        <f t="shared" si="323"/>
        <v>AA</v>
      </c>
      <c r="M6860" s="2" t="s">
        <v>467</v>
      </c>
      <c r="N6860" s="2" t="s">
        <v>425</v>
      </c>
      <c r="O6860" s="2" t="s">
        <v>70</v>
      </c>
    </row>
    <row r="6861" spans="1:15">
      <c r="A6861" s="38">
        <v>40344</v>
      </c>
      <c r="B6861" s="38">
        <v>43966</v>
      </c>
      <c r="C6861" s="131">
        <v>119</v>
      </c>
      <c r="D6861" s="39">
        <v>8.5600000000000009E-2</v>
      </c>
      <c r="E6861" s="39">
        <v>7.9100000000000004E-2</v>
      </c>
      <c r="F6861" s="40">
        <v>145000</v>
      </c>
      <c r="G6861" s="40">
        <v>145000</v>
      </c>
      <c r="H6861" s="40">
        <v>30199.68</v>
      </c>
      <c r="I6861" s="40">
        <v>114999.99</v>
      </c>
      <c r="J6861" s="67">
        <f t="shared" si="321"/>
        <v>0.20827365517241381</v>
      </c>
      <c r="K6861" s="39">
        <f t="shared" si="322"/>
        <v>0.79310337931034491</v>
      </c>
      <c r="L6861" s="2" t="str">
        <f t="shared" si="323"/>
        <v>AA</v>
      </c>
      <c r="M6861" s="2" t="s">
        <v>586</v>
      </c>
      <c r="N6861" s="2" t="s">
        <v>416</v>
      </c>
      <c r="O6861" s="2" t="s">
        <v>70</v>
      </c>
    </row>
    <row r="6862" spans="1:15">
      <c r="A6862" s="38">
        <v>40844</v>
      </c>
      <c r="B6862" s="38">
        <v>45563</v>
      </c>
      <c r="C6862" s="131">
        <v>155</v>
      </c>
      <c r="D6862" s="39">
        <v>8.5600000000000009E-2</v>
      </c>
      <c r="E6862" s="39">
        <v>7.9100000000000004E-2</v>
      </c>
      <c r="F6862" s="40">
        <v>145000</v>
      </c>
      <c r="G6862" s="40">
        <v>145000</v>
      </c>
      <c r="H6862" s="40">
        <v>81623.83</v>
      </c>
      <c r="I6862" s="40">
        <v>114999.99</v>
      </c>
      <c r="J6862" s="67">
        <f t="shared" si="321"/>
        <v>0.56292296551724141</v>
      </c>
      <c r="K6862" s="39">
        <f t="shared" si="322"/>
        <v>0.79310337931034491</v>
      </c>
      <c r="L6862" s="2" t="str">
        <f t="shared" si="323"/>
        <v>AA</v>
      </c>
      <c r="M6862" s="2" t="s">
        <v>698</v>
      </c>
      <c r="N6862" s="2" t="s">
        <v>422</v>
      </c>
      <c r="O6862" s="2" t="s">
        <v>70</v>
      </c>
    </row>
    <row r="6863" spans="1:15">
      <c r="A6863" s="38">
        <v>40401</v>
      </c>
      <c r="B6863" s="38">
        <v>51359</v>
      </c>
      <c r="C6863" s="131">
        <v>360</v>
      </c>
      <c r="D6863" s="39">
        <v>8.5600000000000009E-2</v>
      </c>
      <c r="E6863" s="39">
        <v>7.9100000000000004E-2</v>
      </c>
      <c r="F6863" s="40">
        <v>150000</v>
      </c>
      <c r="G6863" s="40">
        <v>150000</v>
      </c>
      <c r="H6863" s="40">
        <v>67193.47</v>
      </c>
      <c r="I6863" s="40">
        <v>118999.99</v>
      </c>
      <c r="J6863" s="67">
        <f t="shared" si="321"/>
        <v>0.44795646666666666</v>
      </c>
      <c r="K6863" s="39">
        <f t="shared" si="322"/>
        <v>0.7933332666666667</v>
      </c>
      <c r="L6863" s="2" t="str">
        <f t="shared" si="323"/>
        <v>AA</v>
      </c>
      <c r="M6863" s="2" t="s">
        <v>1214</v>
      </c>
      <c r="N6863" s="2" t="s">
        <v>427</v>
      </c>
      <c r="O6863" s="2" t="s">
        <v>70</v>
      </c>
    </row>
    <row r="6864" spans="1:15">
      <c r="A6864" s="38">
        <v>40515</v>
      </c>
      <c r="B6864" s="38">
        <v>48947</v>
      </c>
      <c r="C6864" s="131">
        <v>277</v>
      </c>
      <c r="D6864" s="39">
        <v>8.5600000000000009E-2</v>
      </c>
      <c r="E6864" s="39">
        <v>7.9100000000000004E-2</v>
      </c>
      <c r="F6864" s="40">
        <v>125000</v>
      </c>
      <c r="G6864" s="40">
        <v>125000</v>
      </c>
      <c r="H6864" s="40">
        <v>83841.600000000006</v>
      </c>
      <c r="I6864" s="40">
        <v>99204.75</v>
      </c>
      <c r="J6864" s="67">
        <f t="shared" si="321"/>
        <v>0.67073280000000002</v>
      </c>
      <c r="K6864" s="39">
        <f t="shared" si="322"/>
        <v>0.79363799999999995</v>
      </c>
      <c r="L6864" s="2" t="str">
        <f t="shared" si="323"/>
        <v>A</v>
      </c>
      <c r="M6864" s="2" t="s">
        <v>481</v>
      </c>
      <c r="N6864" s="2" t="s">
        <v>417</v>
      </c>
      <c r="O6864" s="2" t="s">
        <v>70</v>
      </c>
    </row>
    <row r="6865" spans="1:15">
      <c r="A6865" s="38">
        <v>40049</v>
      </c>
      <c r="B6865" s="38">
        <v>51006</v>
      </c>
      <c r="C6865" s="131">
        <v>360</v>
      </c>
      <c r="D6865" s="39">
        <v>8.5600000000000009E-2</v>
      </c>
      <c r="E6865" s="39">
        <v>7.9100000000000004E-2</v>
      </c>
      <c r="F6865" s="40">
        <v>126000</v>
      </c>
      <c r="G6865" s="40">
        <v>126000</v>
      </c>
      <c r="H6865" s="40">
        <v>70996.66</v>
      </c>
      <c r="I6865" s="40">
        <v>99999.99</v>
      </c>
      <c r="J6865" s="67">
        <f t="shared" si="321"/>
        <v>0.56346555555555555</v>
      </c>
      <c r="K6865" s="39">
        <f t="shared" si="322"/>
        <v>0.79365071428571432</v>
      </c>
      <c r="L6865" s="2" t="str">
        <f t="shared" si="323"/>
        <v>AA</v>
      </c>
      <c r="M6865" s="2" t="s">
        <v>586</v>
      </c>
      <c r="N6865" s="2" t="s">
        <v>416</v>
      </c>
      <c r="O6865" s="2" t="s">
        <v>70</v>
      </c>
    </row>
    <row r="6866" spans="1:15">
      <c r="A6866" s="42">
        <v>40336</v>
      </c>
      <c r="B6866" s="42">
        <v>47641</v>
      </c>
      <c r="C6866" s="130">
        <v>240</v>
      </c>
      <c r="D6866" s="43">
        <v>8.5600000000000009E-2</v>
      </c>
      <c r="E6866" s="43">
        <v>8.5600000000000009E-2</v>
      </c>
      <c r="F6866" s="44">
        <v>85000</v>
      </c>
      <c r="G6866" s="44">
        <v>85000</v>
      </c>
      <c r="H6866" s="44">
        <v>30418.15</v>
      </c>
      <c r="I6866" s="44">
        <v>67499.990000000005</v>
      </c>
      <c r="J6866" s="68">
        <f t="shared" si="321"/>
        <v>0.35786058823529415</v>
      </c>
      <c r="K6866" s="43">
        <f t="shared" si="322"/>
        <v>0.79411752941176472</v>
      </c>
      <c r="L6866" s="41" t="str">
        <f t="shared" si="323"/>
        <v>AA</v>
      </c>
      <c r="M6866" s="41" t="s">
        <v>489</v>
      </c>
      <c r="N6866" s="41" t="s">
        <v>415</v>
      </c>
      <c r="O6866" s="41" t="s">
        <v>70</v>
      </c>
    </row>
    <row r="6867" spans="1:15">
      <c r="A6867" s="42">
        <v>40617</v>
      </c>
      <c r="B6867" s="42">
        <v>51575</v>
      </c>
      <c r="C6867" s="130">
        <v>360</v>
      </c>
      <c r="D6867" s="43">
        <v>8.5600000000000009E-2</v>
      </c>
      <c r="E6867" s="43">
        <v>7.9100000000000004E-2</v>
      </c>
      <c r="F6867" s="44">
        <v>136000</v>
      </c>
      <c r="G6867" s="44">
        <v>136000</v>
      </c>
      <c r="H6867" s="44">
        <v>97656.320000000007</v>
      </c>
      <c r="I6867" s="44">
        <v>108000</v>
      </c>
      <c r="J6867" s="68">
        <f t="shared" si="321"/>
        <v>0.71806117647058831</v>
      </c>
      <c r="K6867" s="43">
        <f t="shared" si="322"/>
        <v>0.79411764705882348</v>
      </c>
      <c r="L6867" s="41" t="str">
        <f t="shared" si="323"/>
        <v>A</v>
      </c>
      <c r="M6867" s="41" t="s">
        <v>770</v>
      </c>
      <c r="N6867" s="41" t="s">
        <v>428</v>
      </c>
      <c r="O6867" s="41" t="s">
        <v>70</v>
      </c>
    </row>
    <row r="6868" spans="1:15">
      <c r="A6868" s="42">
        <v>40094</v>
      </c>
      <c r="B6868" s="42">
        <v>47399</v>
      </c>
      <c r="C6868" s="130">
        <v>240</v>
      </c>
      <c r="D6868" s="43">
        <v>8.5600000000000009E-2</v>
      </c>
      <c r="E6868" s="43">
        <v>8.5600000000000009E-2</v>
      </c>
      <c r="F6868" s="44">
        <v>64000</v>
      </c>
      <c r="G6868" s="44">
        <v>64000</v>
      </c>
      <c r="H6868" s="44">
        <v>39820.17</v>
      </c>
      <c r="I6868" s="44">
        <v>50826.93</v>
      </c>
      <c r="J6868" s="68">
        <f t="shared" si="321"/>
        <v>0.62219015624999996</v>
      </c>
      <c r="K6868" s="43">
        <f t="shared" si="322"/>
        <v>0.79417078124999996</v>
      </c>
      <c r="L6868" s="41" t="str">
        <f t="shared" si="323"/>
        <v>AA</v>
      </c>
      <c r="M6868" s="41" t="s">
        <v>510</v>
      </c>
      <c r="N6868" s="41" t="s">
        <v>421</v>
      </c>
      <c r="O6868" s="41" t="s">
        <v>70</v>
      </c>
    </row>
    <row r="6869" spans="1:15">
      <c r="A6869" s="38">
        <v>40638</v>
      </c>
      <c r="B6869" s="38">
        <v>48096</v>
      </c>
      <c r="C6869" s="131">
        <v>245</v>
      </c>
      <c r="D6869" s="39">
        <v>8.5600000000000009E-2</v>
      </c>
      <c r="E6869" s="39">
        <v>7.9100000000000004E-2</v>
      </c>
      <c r="F6869" s="40">
        <v>140000</v>
      </c>
      <c r="G6869" s="40">
        <v>140000</v>
      </c>
      <c r="H6869" s="40">
        <v>96730.87</v>
      </c>
      <c r="I6869" s="40">
        <v>111238.12</v>
      </c>
      <c r="J6869" s="67">
        <f t="shared" si="321"/>
        <v>0.69093478571428568</v>
      </c>
      <c r="K6869" s="39">
        <f t="shared" si="322"/>
        <v>0.79455799999999999</v>
      </c>
      <c r="L6869" s="2" t="str">
        <f t="shared" si="323"/>
        <v>A</v>
      </c>
      <c r="M6869" s="2" t="s">
        <v>586</v>
      </c>
      <c r="N6869" s="2" t="s">
        <v>416</v>
      </c>
      <c r="O6869" s="2" t="s">
        <v>70</v>
      </c>
    </row>
    <row r="6870" spans="1:15">
      <c r="A6870" s="38">
        <v>40154</v>
      </c>
      <c r="B6870" s="38">
        <v>47459</v>
      </c>
      <c r="C6870" s="131">
        <v>240</v>
      </c>
      <c r="D6870" s="39">
        <v>8.5600000000000009E-2</v>
      </c>
      <c r="E6870" s="39">
        <v>8.5600000000000009E-2</v>
      </c>
      <c r="F6870" s="40">
        <v>94000</v>
      </c>
      <c r="G6870" s="40">
        <v>94000</v>
      </c>
      <c r="H6870" s="40">
        <v>58930.27</v>
      </c>
      <c r="I6870" s="40">
        <v>74707.67</v>
      </c>
      <c r="J6870" s="67">
        <f t="shared" si="321"/>
        <v>0.62691776595744675</v>
      </c>
      <c r="K6870" s="39">
        <f t="shared" si="322"/>
        <v>0.7947624468085106</v>
      </c>
      <c r="L6870" s="2" t="str">
        <f t="shared" si="323"/>
        <v>AA</v>
      </c>
      <c r="M6870" s="2" t="s">
        <v>1503</v>
      </c>
      <c r="N6870" s="2" t="s">
        <v>435</v>
      </c>
      <c r="O6870" s="2" t="s">
        <v>70</v>
      </c>
    </row>
    <row r="6871" spans="1:15">
      <c r="A6871" s="38">
        <v>40631</v>
      </c>
      <c r="B6871" s="38">
        <v>46659</v>
      </c>
      <c r="C6871" s="131">
        <v>198</v>
      </c>
      <c r="D6871" s="39">
        <v>8.5600000000000009E-2</v>
      </c>
      <c r="E6871" s="39">
        <v>7.9100000000000004E-2</v>
      </c>
      <c r="F6871" s="40">
        <v>146000</v>
      </c>
      <c r="G6871" s="40">
        <v>146000</v>
      </c>
      <c r="H6871" s="40">
        <v>81460.94</v>
      </c>
      <c r="I6871" s="40">
        <v>116071.21</v>
      </c>
      <c r="J6871" s="67">
        <f t="shared" si="321"/>
        <v>0.55795164383561646</v>
      </c>
      <c r="K6871" s="39">
        <f t="shared" si="322"/>
        <v>0.79500828767123288</v>
      </c>
      <c r="L6871" s="2" t="str">
        <f t="shared" si="323"/>
        <v>AA</v>
      </c>
      <c r="M6871" s="2" t="s">
        <v>633</v>
      </c>
      <c r="N6871" s="2" t="s">
        <v>422</v>
      </c>
      <c r="O6871" s="2" t="s">
        <v>70</v>
      </c>
    </row>
    <row r="6872" spans="1:15">
      <c r="A6872" s="42">
        <v>40259</v>
      </c>
      <c r="B6872" s="42">
        <v>51217</v>
      </c>
      <c r="C6872" s="130">
        <v>360</v>
      </c>
      <c r="D6872" s="43">
        <v>8.5600000000000009E-2</v>
      </c>
      <c r="E6872" s="43">
        <v>7.9100000000000004E-2</v>
      </c>
      <c r="F6872" s="44">
        <v>106890</v>
      </c>
      <c r="G6872" s="44">
        <v>106890</v>
      </c>
      <c r="H6872" s="44">
        <v>52744.08</v>
      </c>
      <c r="I6872" s="44">
        <v>84999.99</v>
      </c>
      <c r="J6872" s="68">
        <f t="shared" si="321"/>
        <v>0.49344260454673028</v>
      </c>
      <c r="K6872" s="43">
        <f t="shared" si="322"/>
        <v>0.7952099354476565</v>
      </c>
      <c r="L6872" s="41" t="str">
        <f t="shared" si="323"/>
        <v>AA</v>
      </c>
      <c r="M6872" s="41" t="s">
        <v>776</v>
      </c>
      <c r="N6872" s="41" t="s">
        <v>422</v>
      </c>
      <c r="O6872" s="41" t="s">
        <v>70</v>
      </c>
    </row>
    <row r="6873" spans="1:15">
      <c r="A6873" s="38">
        <v>40319</v>
      </c>
      <c r="B6873" s="38">
        <v>45982</v>
      </c>
      <c r="C6873" s="131">
        <v>186</v>
      </c>
      <c r="D6873" s="39">
        <v>8.5600000000000009E-2</v>
      </c>
      <c r="E6873" s="39">
        <v>7.9100000000000004E-2</v>
      </c>
      <c r="F6873" s="40">
        <v>150000</v>
      </c>
      <c r="G6873" s="40">
        <v>150000</v>
      </c>
      <c r="H6873" s="40">
        <v>65867.039999999994</v>
      </c>
      <c r="I6873" s="40">
        <v>119289.95</v>
      </c>
      <c r="J6873" s="67">
        <f t="shared" si="321"/>
        <v>0.43911359999999994</v>
      </c>
      <c r="K6873" s="39">
        <f t="shared" si="322"/>
        <v>0.7952663333333333</v>
      </c>
      <c r="L6873" s="2" t="str">
        <f t="shared" si="323"/>
        <v>AA</v>
      </c>
      <c r="M6873" s="2" t="s">
        <v>463</v>
      </c>
      <c r="N6873" s="2" t="s">
        <v>422</v>
      </c>
      <c r="O6873" s="2" t="s">
        <v>70</v>
      </c>
    </row>
    <row r="6874" spans="1:15">
      <c r="A6874" s="38">
        <v>40175</v>
      </c>
      <c r="B6874" s="38">
        <v>44589</v>
      </c>
      <c r="C6874" s="131">
        <v>145</v>
      </c>
      <c r="D6874" s="39">
        <v>8.5600000000000009E-2</v>
      </c>
      <c r="E6874" s="39">
        <v>7.9100000000000004E-2</v>
      </c>
      <c r="F6874" s="40">
        <v>130000</v>
      </c>
      <c r="G6874" s="40">
        <v>130000</v>
      </c>
      <c r="H6874" s="40">
        <v>58747.29</v>
      </c>
      <c r="I6874" s="40">
        <v>103399.99</v>
      </c>
      <c r="J6874" s="67">
        <f t="shared" si="321"/>
        <v>0.45190223076923075</v>
      </c>
      <c r="K6874" s="39">
        <f t="shared" si="322"/>
        <v>0.79538453846153845</v>
      </c>
      <c r="L6874" s="2" t="str">
        <f t="shared" si="323"/>
        <v>AA</v>
      </c>
      <c r="M6874" s="2" t="s">
        <v>505</v>
      </c>
      <c r="N6874" s="2" t="s">
        <v>424</v>
      </c>
      <c r="O6874" s="2" t="s">
        <v>70</v>
      </c>
    </row>
    <row r="6875" spans="1:15">
      <c r="A6875" s="38">
        <v>40361</v>
      </c>
      <c r="B6875" s="38">
        <v>51319</v>
      </c>
      <c r="C6875" s="131">
        <v>360</v>
      </c>
      <c r="D6875" s="39">
        <v>8.5600000000000009E-2</v>
      </c>
      <c r="E6875" s="39">
        <v>7.9100000000000004E-2</v>
      </c>
      <c r="F6875" s="40">
        <v>96278</v>
      </c>
      <c r="G6875" s="40">
        <v>96278</v>
      </c>
      <c r="H6875" s="40">
        <v>68131.45</v>
      </c>
      <c r="I6875" s="40">
        <v>76591</v>
      </c>
      <c r="J6875" s="67">
        <f t="shared" si="321"/>
        <v>0.70765335798417084</v>
      </c>
      <c r="K6875" s="39">
        <f t="shared" si="322"/>
        <v>0.79551922557593635</v>
      </c>
      <c r="L6875" s="2" t="str">
        <f t="shared" si="323"/>
        <v>A</v>
      </c>
      <c r="M6875" s="2" t="s">
        <v>949</v>
      </c>
      <c r="N6875" s="2" t="s">
        <v>424</v>
      </c>
      <c r="O6875" s="2" t="s">
        <v>70</v>
      </c>
    </row>
    <row r="6876" spans="1:15">
      <c r="A6876" s="38">
        <v>40445</v>
      </c>
      <c r="B6876" s="38">
        <v>45193</v>
      </c>
      <c r="C6876" s="131">
        <v>156</v>
      </c>
      <c r="D6876" s="39">
        <v>8.5600000000000009E-2</v>
      </c>
      <c r="E6876" s="39">
        <v>7.9100000000000004E-2</v>
      </c>
      <c r="F6876" s="40">
        <v>142000</v>
      </c>
      <c r="G6876" s="40">
        <v>142000</v>
      </c>
      <c r="H6876" s="40">
        <v>82974.58</v>
      </c>
      <c r="I6876" s="40">
        <v>113000</v>
      </c>
      <c r="J6876" s="67">
        <f t="shared" si="321"/>
        <v>0.58432802816901408</v>
      </c>
      <c r="K6876" s="39">
        <f t="shared" si="322"/>
        <v>0.79577464788732399</v>
      </c>
      <c r="L6876" s="2" t="str">
        <f t="shared" si="323"/>
        <v>AA</v>
      </c>
      <c r="M6876" s="2" t="s">
        <v>586</v>
      </c>
      <c r="N6876" s="2" t="s">
        <v>416</v>
      </c>
      <c r="O6876" s="2" t="s">
        <v>70</v>
      </c>
    </row>
    <row r="6877" spans="1:15">
      <c r="A6877" s="42">
        <v>40576</v>
      </c>
      <c r="B6877" s="42">
        <v>51534</v>
      </c>
      <c r="C6877" s="130">
        <v>360</v>
      </c>
      <c r="D6877" s="43">
        <v>8.5600000000000009E-2</v>
      </c>
      <c r="E6877" s="43">
        <v>7.9100000000000004E-2</v>
      </c>
      <c r="F6877" s="44">
        <v>99000</v>
      </c>
      <c r="G6877" s="44">
        <v>99000</v>
      </c>
      <c r="H6877" s="44">
        <v>70184.95</v>
      </c>
      <c r="I6877" s="44">
        <v>78799.960000000006</v>
      </c>
      <c r="J6877" s="68">
        <f t="shared" si="321"/>
        <v>0.7089388888888889</v>
      </c>
      <c r="K6877" s="43">
        <f t="shared" si="322"/>
        <v>0.79595919191919196</v>
      </c>
      <c r="L6877" s="41" t="str">
        <f t="shared" si="323"/>
        <v>A</v>
      </c>
      <c r="M6877" s="41" t="s">
        <v>482</v>
      </c>
      <c r="N6877" s="41" t="s">
        <v>422</v>
      </c>
      <c r="O6877" s="41" t="s">
        <v>70</v>
      </c>
    </row>
    <row r="6878" spans="1:15">
      <c r="A6878" s="42">
        <v>40011</v>
      </c>
      <c r="B6878" s="42">
        <v>50968</v>
      </c>
      <c r="C6878" s="130">
        <v>360</v>
      </c>
      <c r="D6878" s="43">
        <v>8.5600000000000009E-2</v>
      </c>
      <c r="E6878" s="43">
        <v>7.9100000000000004E-2</v>
      </c>
      <c r="F6878" s="44">
        <v>130000</v>
      </c>
      <c r="G6878" s="44">
        <v>130000</v>
      </c>
      <c r="H6878" s="44">
        <v>93622.96</v>
      </c>
      <c r="I6878" s="44">
        <v>103500</v>
      </c>
      <c r="J6878" s="68">
        <f t="shared" si="321"/>
        <v>0.72017661538461542</v>
      </c>
      <c r="K6878" s="43">
        <f t="shared" si="322"/>
        <v>0.7961538461538461</v>
      </c>
      <c r="L6878" s="41" t="str">
        <f t="shared" si="323"/>
        <v>A</v>
      </c>
      <c r="M6878" s="41" t="s">
        <v>570</v>
      </c>
      <c r="N6878" s="41" t="s">
        <v>422</v>
      </c>
      <c r="O6878" s="41" t="s">
        <v>70</v>
      </c>
    </row>
    <row r="6879" spans="1:15">
      <c r="A6879" s="38">
        <v>40410</v>
      </c>
      <c r="B6879" s="38">
        <v>44063</v>
      </c>
      <c r="C6879" s="131">
        <v>120</v>
      </c>
      <c r="D6879" s="39">
        <v>8.5600000000000009E-2</v>
      </c>
      <c r="E6879" s="39">
        <v>7.9100000000000004E-2</v>
      </c>
      <c r="F6879" s="40">
        <v>108000</v>
      </c>
      <c r="G6879" s="40">
        <v>108000</v>
      </c>
      <c r="H6879" s="40">
        <v>48870.65</v>
      </c>
      <c r="I6879" s="40">
        <v>85999.99</v>
      </c>
      <c r="J6879" s="67">
        <f t="shared" si="321"/>
        <v>0.45250601851851852</v>
      </c>
      <c r="K6879" s="39">
        <f t="shared" si="322"/>
        <v>0.7962962037037038</v>
      </c>
      <c r="L6879" s="2" t="str">
        <f t="shared" si="323"/>
        <v>AA</v>
      </c>
      <c r="M6879" s="2" t="s">
        <v>774</v>
      </c>
      <c r="N6879" s="2" t="s">
        <v>421</v>
      </c>
      <c r="O6879" s="2" t="s">
        <v>70</v>
      </c>
    </row>
    <row r="6880" spans="1:15">
      <c r="A6880" s="42">
        <v>40140</v>
      </c>
      <c r="B6880" s="42">
        <v>51097</v>
      </c>
      <c r="C6880" s="130">
        <v>360</v>
      </c>
      <c r="D6880" s="43">
        <v>8.5600000000000009E-2</v>
      </c>
      <c r="E6880" s="43">
        <v>7.9100000000000004E-2</v>
      </c>
      <c r="F6880" s="44">
        <v>135600</v>
      </c>
      <c r="G6880" s="44">
        <v>135600</v>
      </c>
      <c r="H6880" s="44">
        <v>92233.14</v>
      </c>
      <c r="I6880" s="44">
        <v>107999.99</v>
      </c>
      <c r="J6880" s="68">
        <f t="shared" si="321"/>
        <v>0.6801853982300885</v>
      </c>
      <c r="K6880" s="43">
        <f t="shared" si="322"/>
        <v>0.79646010324483785</v>
      </c>
      <c r="L6880" s="41" t="str">
        <f t="shared" si="323"/>
        <v>A</v>
      </c>
      <c r="M6880" s="41" t="s">
        <v>595</v>
      </c>
      <c r="N6880" s="41" t="s">
        <v>423</v>
      </c>
      <c r="O6880" s="41" t="s">
        <v>70</v>
      </c>
    </row>
    <row r="6881" spans="1:15">
      <c r="A6881" s="42">
        <v>39944</v>
      </c>
      <c r="B6881" s="42">
        <v>50901</v>
      </c>
      <c r="C6881" s="130">
        <v>360</v>
      </c>
      <c r="D6881" s="43">
        <v>8.5600000000000009E-2</v>
      </c>
      <c r="E6881" s="43">
        <v>8.09E-2</v>
      </c>
      <c r="F6881" s="44">
        <v>169487.24</v>
      </c>
      <c r="G6881" s="44">
        <v>169487.24</v>
      </c>
      <c r="H6881" s="44">
        <v>113301</v>
      </c>
      <c r="I6881" s="44">
        <v>134999.99</v>
      </c>
      <c r="J6881" s="68">
        <f t="shared" si="321"/>
        <v>0.66849280217201013</v>
      </c>
      <c r="K6881" s="43">
        <f t="shared" si="322"/>
        <v>0.79652008021370813</v>
      </c>
      <c r="L6881" s="41" t="str">
        <f t="shared" si="323"/>
        <v>A</v>
      </c>
      <c r="M6881" s="41" t="s">
        <v>566</v>
      </c>
      <c r="N6881" s="41" t="s">
        <v>420</v>
      </c>
      <c r="O6881" s="41" t="s">
        <v>70</v>
      </c>
    </row>
    <row r="6882" spans="1:15">
      <c r="A6882" s="42">
        <v>39973</v>
      </c>
      <c r="B6882" s="42">
        <v>47278</v>
      </c>
      <c r="C6882" s="130">
        <v>240</v>
      </c>
      <c r="D6882" s="43">
        <v>8.5600000000000009E-2</v>
      </c>
      <c r="E6882" s="43">
        <v>7.9100000000000004E-2</v>
      </c>
      <c r="F6882" s="44">
        <v>98327.5</v>
      </c>
      <c r="G6882" s="44">
        <v>98327.5</v>
      </c>
      <c r="H6882" s="44">
        <v>61150.76</v>
      </c>
      <c r="I6882" s="44">
        <v>78327.5</v>
      </c>
      <c r="J6882" s="68">
        <f t="shared" si="321"/>
        <v>0.62190902850169083</v>
      </c>
      <c r="K6882" s="43">
        <f t="shared" si="322"/>
        <v>0.79659810327731306</v>
      </c>
      <c r="L6882" s="41" t="str">
        <f t="shared" si="323"/>
        <v>AA</v>
      </c>
      <c r="M6882" s="41" t="s">
        <v>769</v>
      </c>
      <c r="N6882" s="41" t="s">
        <v>440</v>
      </c>
      <c r="O6882" s="41" t="s">
        <v>70</v>
      </c>
    </row>
    <row r="6883" spans="1:15">
      <c r="A6883" s="38">
        <v>39990</v>
      </c>
      <c r="B6883" s="38">
        <v>50947</v>
      </c>
      <c r="C6883" s="131">
        <v>360</v>
      </c>
      <c r="D6883" s="39">
        <v>8.5600000000000009E-2</v>
      </c>
      <c r="E6883" s="39">
        <v>7.9100000000000004E-2</v>
      </c>
      <c r="F6883" s="40">
        <v>120500</v>
      </c>
      <c r="G6883" s="40">
        <v>120500</v>
      </c>
      <c r="H6883" s="40">
        <v>80723.14</v>
      </c>
      <c r="I6883" s="40">
        <v>95999.99</v>
      </c>
      <c r="J6883" s="67">
        <f t="shared" si="321"/>
        <v>0.6699015767634855</v>
      </c>
      <c r="K6883" s="39">
        <f t="shared" si="322"/>
        <v>0.79668041493775943</v>
      </c>
      <c r="L6883" s="2" t="str">
        <f t="shared" si="323"/>
        <v>A</v>
      </c>
      <c r="M6883" s="2" t="s">
        <v>633</v>
      </c>
      <c r="N6883" s="2" t="s">
        <v>422</v>
      </c>
      <c r="O6883" s="2" t="s">
        <v>70</v>
      </c>
    </row>
    <row r="6884" spans="1:15">
      <c r="A6884" s="42">
        <v>40148</v>
      </c>
      <c r="B6884" s="42">
        <v>51105</v>
      </c>
      <c r="C6884" s="130">
        <v>360</v>
      </c>
      <c r="D6884" s="43">
        <v>8.5600000000000009E-2</v>
      </c>
      <c r="E6884" s="43">
        <v>8.5600000000000009E-2</v>
      </c>
      <c r="F6884" s="44">
        <v>61500</v>
      </c>
      <c r="G6884" s="44">
        <v>61500</v>
      </c>
      <c r="H6884" s="44">
        <v>42453.3</v>
      </c>
      <c r="I6884" s="44">
        <v>48999.99</v>
      </c>
      <c r="J6884" s="68">
        <f t="shared" si="321"/>
        <v>0.69029756097560979</v>
      </c>
      <c r="K6884" s="43">
        <f t="shared" si="322"/>
        <v>0.79674780487804875</v>
      </c>
      <c r="L6884" s="41" t="str">
        <f t="shared" si="323"/>
        <v>A</v>
      </c>
      <c r="M6884" s="41" t="s">
        <v>766</v>
      </c>
      <c r="N6884" s="41" t="s">
        <v>429</v>
      </c>
      <c r="O6884" s="41" t="s">
        <v>70</v>
      </c>
    </row>
    <row r="6885" spans="1:15">
      <c r="A6885" s="42">
        <v>40455</v>
      </c>
      <c r="B6885" s="42">
        <v>45539</v>
      </c>
      <c r="C6885" s="130">
        <v>167</v>
      </c>
      <c r="D6885" s="43">
        <v>8.5600000000000009E-2</v>
      </c>
      <c r="E6885" s="43">
        <v>7.9100000000000004E-2</v>
      </c>
      <c r="F6885" s="44">
        <v>134000</v>
      </c>
      <c r="G6885" s="44">
        <v>134000</v>
      </c>
      <c r="H6885" s="44">
        <v>72076.350000000006</v>
      </c>
      <c r="I6885" s="44">
        <v>106799.99</v>
      </c>
      <c r="J6885" s="68">
        <f t="shared" si="321"/>
        <v>0.5378832089552239</v>
      </c>
      <c r="K6885" s="43">
        <f t="shared" si="322"/>
        <v>0.79701485074626865</v>
      </c>
      <c r="L6885" s="41" t="str">
        <f t="shared" si="323"/>
        <v>AA</v>
      </c>
      <c r="M6885" s="41" t="s">
        <v>1557</v>
      </c>
      <c r="N6885" s="41" t="s">
        <v>417</v>
      </c>
      <c r="O6885" s="41" t="s">
        <v>70</v>
      </c>
    </row>
    <row r="6886" spans="1:15">
      <c r="A6886" s="38">
        <v>40165</v>
      </c>
      <c r="B6886" s="38">
        <v>47470</v>
      </c>
      <c r="C6886" s="131">
        <v>240</v>
      </c>
      <c r="D6886" s="39">
        <v>8.5600000000000009E-2</v>
      </c>
      <c r="E6886" s="39">
        <v>7.9100000000000004E-2</v>
      </c>
      <c r="F6886" s="40">
        <v>86700</v>
      </c>
      <c r="G6886" s="40">
        <v>86700</v>
      </c>
      <c r="H6886" s="40">
        <v>53025.73</v>
      </c>
      <c r="I6886" s="40">
        <v>69128.39</v>
      </c>
      <c r="J6886" s="67">
        <f t="shared" si="321"/>
        <v>0.61160011534025382</v>
      </c>
      <c r="K6886" s="39">
        <f t="shared" si="322"/>
        <v>0.79732860438292963</v>
      </c>
      <c r="L6886" s="2" t="str">
        <f t="shared" si="323"/>
        <v>AA</v>
      </c>
      <c r="M6886" s="2" t="s">
        <v>453</v>
      </c>
      <c r="N6886" s="2" t="s">
        <v>418</v>
      </c>
      <c r="O6886" s="2" t="s">
        <v>70</v>
      </c>
    </row>
    <row r="6887" spans="1:15">
      <c r="A6887" s="42">
        <v>40053</v>
      </c>
      <c r="B6887" s="42">
        <v>49184</v>
      </c>
      <c r="C6887" s="130">
        <v>300</v>
      </c>
      <c r="D6887" s="43">
        <v>8.5600000000000009E-2</v>
      </c>
      <c r="E6887" s="43">
        <v>7.9100000000000004E-2</v>
      </c>
      <c r="F6887" s="44">
        <v>106000</v>
      </c>
      <c r="G6887" s="44">
        <v>106000</v>
      </c>
      <c r="H6887" s="44">
        <v>74758.53</v>
      </c>
      <c r="I6887" s="44">
        <v>84518.15</v>
      </c>
      <c r="J6887" s="68">
        <f t="shared" si="321"/>
        <v>0.70526915094339626</v>
      </c>
      <c r="K6887" s="43">
        <f t="shared" si="322"/>
        <v>0.79734103773584897</v>
      </c>
      <c r="L6887" s="41" t="str">
        <f t="shared" si="323"/>
        <v>A</v>
      </c>
      <c r="M6887" s="41" t="s">
        <v>567</v>
      </c>
      <c r="N6887" s="41" t="s">
        <v>417</v>
      </c>
      <c r="O6887" s="41" t="s">
        <v>70</v>
      </c>
    </row>
    <row r="6888" spans="1:15">
      <c r="A6888" s="38">
        <v>39986</v>
      </c>
      <c r="B6888" s="38">
        <v>47291</v>
      </c>
      <c r="C6888" s="131">
        <v>240</v>
      </c>
      <c r="D6888" s="39">
        <v>8.5600000000000009E-2</v>
      </c>
      <c r="E6888" s="39">
        <v>7.9100000000000004E-2</v>
      </c>
      <c r="F6888" s="40">
        <v>120400</v>
      </c>
      <c r="G6888" s="40">
        <v>120400</v>
      </c>
      <c r="H6888" s="40">
        <v>74249.279999999999</v>
      </c>
      <c r="I6888" s="40">
        <v>95999.99</v>
      </c>
      <c r="J6888" s="67">
        <f t="shared" si="321"/>
        <v>0.6166883720930233</v>
      </c>
      <c r="K6888" s="39">
        <f t="shared" si="322"/>
        <v>0.79734210963455154</v>
      </c>
      <c r="L6888" s="2" t="str">
        <f t="shared" si="323"/>
        <v>AA</v>
      </c>
      <c r="M6888" s="2" t="s">
        <v>223</v>
      </c>
      <c r="N6888" s="2" t="s">
        <v>417</v>
      </c>
      <c r="O6888" s="2" t="s">
        <v>70</v>
      </c>
    </row>
    <row r="6889" spans="1:15">
      <c r="A6889" s="42">
        <v>40259</v>
      </c>
      <c r="B6889" s="42">
        <v>51217</v>
      </c>
      <c r="C6889" s="130">
        <v>360</v>
      </c>
      <c r="D6889" s="43">
        <v>8.5600000000000009E-2</v>
      </c>
      <c r="E6889" s="43">
        <v>7.9100000000000004E-2</v>
      </c>
      <c r="F6889" s="44">
        <v>92000</v>
      </c>
      <c r="G6889" s="44">
        <v>92000</v>
      </c>
      <c r="H6889" s="44">
        <v>63444.639999999999</v>
      </c>
      <c r="I6889" s="44">
        <v>73370.27</v>
      </c>
      <c r="J6889" s="68">
        <f t="shared" si="321"/>
        <v>0.68961565217391307</v>
      </c>
      <c r="K6889" s="43">
        <f t="shared" si="322"/>
        <v>0.7975029347826087</v>
      </c>
      <c r="L6889" s="41" t="str">
        <f t="shared" si="323"/>
        <v>A</v>
      </c>
      <c r="M6889" s="41" t="s">
        <v>684</v>
      </c>
      <c r="N6889" s="41" t="s">
        <v>419</v>
      </c>
      <c r="O6889" s="41" t="s">
        <v>70</v>
      </c>
    </row>
    <row r="6890" spans="1:15">
      <c r="A6890" s="38">
        <v>40451</v>
      </c>
      <c r="B6890" s="38">
        <v>47756</v>
      </c>
      <c r="C6890" s="131">
        <v>240</v>
      </c>
      <c r="D6890" s="39">
        <v>8.5600000000000009E-2</v>
      </c>
      <c r="E6890" s="39">
        <v>7.9100000000000004E-2</v>
      </c>
      <c r="F6890" s="40">
        <v>117200</v>
      </c>
      <c r="G6890" s="40">
        <v>117200</v>
      </c>
      <c r="H6890" s="40">
        <v>78263.64</v>
      </c>
      <c r="I6890" s="40">
        <v>93483</v>
      </c>
      <c r="J6890" s="67">
        <f t="shared" si="321"/>
        <v>0.66777849829351532</v>
      </c>
      <c r="K6890" s="39">
        <f t="shared" si="322"/>
        <v>0.79763651877133102</v>
      </c>
      <c r="L6890" s="2" t="str">
        <f t="shared" si="323"/>
        <v>A</v>
      </c>
      <c r="M6890" s="2" t="s">
        <v>609</v>
      </c>
      <c r="N6890" s="2" t="s">
        <v>428</v>
      </c>
      <c r="O6890" s="2" t="s">
        <v>70</v>
      </c>
    </row>
    <row r="6891" spans="1:15">
      <c r="A6891" s="38">
        <v>40359</v>
      </c>
      <c r="B6891" s="38">
        <v>51317</v>
      </c>
      <c r="C6891" s="131">
        <v>360</v>
      </c>
      <c r="D6891" s="39">
        <v>8.5600000000000009E-2</v>
      </c>
      <c r="E6891" s="39">
        <v>7.9100000000000004E-2</v>
      </c>
      <c r="F6891" s="40">
        <v>144250</v>
      </c>
      <c r="G6891" s="40">
        <v>144250</v>
      </c>
      <c r="H6891" s="40">
        <v>102972.26</v>
      </c>
      <c r="I6891" s="40">
        <v>115072.41</v>
      </c>
      <c r="J6891" s="67">
        <f t="shared" si="321"/>
        <v>0.71384582322357015</v>
      </c>
      <c r="K6891" s="39">
        <f t="shared" si="322"/>
        <v>0.79772901213171576</v>
      </c>
      <c r="L6891" s="2" t="str">
        <f t="shared" si="323"/>
        <v>A</v>
      </c>
      <c r="M6891" s="2" t="s">
        <v>554</v>
      </c>
      <c r="N6891" s="2" t="s">
        <v>417</v>
      </c>
      <c r="O6891" s="2" t="s">
        <v>70</v>
      </c>
    </row>
    <row r="6892" spans="1:15">
      <c r="A6892" s="42">
        <v>40690</v>
      </c>
      <c r="B6892" s="42">
        <v>49853</v>
      </c>
      <c r="C6892" s="130">
        <v>301</v>
      </c>
      <c r="D6892" s="43">
        <v>8.5600000000000009E-2</v>
      </c>
      <c r="E6892" s="43">
        <v>7.9100000000000004E-2</v>
      </c>
      <c r="F6892" s="44">
        <v>121000</v>
      </c>
      <c r="G6892" s="44">
        <v>121000</v>
      </c>
      <c r="H6892" s="44">
        <v>85901.04</v>
      </c>
      <c r="I6892" s="44">
        <v>96531.64</v>
      </c>
      <c r="J6892" s="68">
        <f t="shared" si="321"/>
        <v>0.70992595041322304</v>
      </c>
      <c r="K6892" s="43">
        <f t="shared" si="322"/>
        <v>0.7977821487603306</v>
      </c>
      <c r="L6892" s="41" t="str">
        <f t="shared" si="323"/>
        <v>A</v>
      </c>
      <c r="M6892" s="41" t="s">
        <v>858</v>
      </c>
      <c r="N6892" s="41" t="s">
        <v>417</v>
      </c>
      <c r="O6892" s="41" t="s">
        <v>70</v>
      </c>
    </row>
    <row r="6893" spans="1:15">
      <c r="A6893" s="42">
        <v>39857</v>
      </c>
      <c r="B6893" s="42">
        <v>47162</v>
      </c>
      <c r="C6893" s="130">
        <v>240</v>
      </c>
      <c r="D6893" s="43">
        <v>8.5600000000000009E-2</v>
      </c>
      <c r="E6893" s="43">
        <v>8.09E-2</v>
      </c>
      <c r="F6893" s="44">
        <v>87692.77</v>
      </c>
      <c r="G6893" s="44">
        <v>87692.77</v>
      </c>
      <c r="H6893" s="44">
        <v>50971.17</v>
      </c>
      <c r="I6893" s="44">
        <v>69999.990000000005</v>
      </c>
      <c r="J6893" s="68">
        <f t="shared" si="321"/>
        <v>0.58124711991649936</v>
      </c>
      <c r="K6893" s="43">
        <f t="shared" si="322"/>
        <v>0.79824129172792702</v>
      </c>
      <c r="L6893" s="41" t="str">
        <f t="shared" si="323"/>
        <v>AA</v>
      </c>
      <c r="M6893" s="41" t="s">
        <v>619</v>
      </c>
      <c r="N6893" s="41" t="s">
        <v>427</v>
      </c>
      <c r="O6893" s="41" t="s">
        <v>70</v>
      </c>
    </row>
    <row r="6894" spans="1:15">
      <c r="A6894" s="38">
        <v>40094</v>
      </c>
      <c r="B6894" s="38">
        <v>51051</v>
      </c>
      <c r="C6894" s="131">
        <v>360</v>
      </c>
      <c r="D6894" s="39">
        <v>8.5600000000000009E-2</v>
      </c>
      <c r="E6894" s="39">
        <v>7.9100000000000004E-2</v>
      </c>
      <c r="F6894" s="40">
        <v>133030</v>
      </c>
      <c r="G6894" s="40">
        <v>133030</v>
      </c>
      <c r="H6894" s="40">
        <v>53764.63</v>
      </c>
      <c r="I6894" s="40">
        <v>106200</v>
      </c>
      <c r="J6894" s="67">
        <f t="shared" si="321"/>
        <v>0.40415417574983087</v>
      </c>
      <c r="K6894" s="39">
        <f t="shared" si="322"/>
        <v>0.79831616928512361</v>
      </c>
      <c r="L6894" s="2" t="str">
        <f t="shared" si="323"/>
        <v>AA</v>
      </c>
      <c r="M6894" s="2" t="s">
        <v>634</v>
      </c>
      <c r="N6894" s="2" t="s">
        <v>421</v>
      </c>
      <c r="O6894" s="2" t="s">
        <v>70</v>
      </c>
    </row>
    <row r="6895" spans="1:15">
      <c r="A6895" s="38">
        <v>40175</v>
      </c>
      <c r="B6895" s="38">
        <v>45197</v>
      </c>
      <c r="C6895" s="131">
        <v>165</v>
      </c>
      <c r="D6895" s="39">
        <v>8.5600000000000009E-2</v>
      </c>
      <c r="E6895" s="39">
        <v>7.9100000000000004E-2</v>
      </c>
      <c r="F6895" s="40">
        <v>119000</v>
      </c>
      <c r="G6895" s="40">
        <v>119000</v>
      </c>
      <c r="H6895" s="40">
        <v>55956.42</v>
      </c>
      <c r="I6895" s="40">
        <v>94999.99</v>
      </c>
      <c r="J6895" s="67">
        <f t="shared" si="321"/>
        <v>0.47022201680672265</v>
      </c>
      <c r="K6895" s="39">
        <f t="shared" si="322"/>
        <v>0.79831924369747909</v>
      </c>
      <c r="L6895" s="2" t="str">
        <f t="shared" si="323"/>
        <v>AA</v>
      </c>
      <c r="M6895" s="2" t="s">
        <v>611</v>
      </c>
      <c r="N6895" s="2" t="s">
        <v>419</v>
      </c>
      <c r="O6895" s="2" t="s">
        <v>70</v>
      </c>
    </row>
    <row r="6896" spans="1:15">
      <c r="A6896" s="42">
        <v>40235</v>
      </c>
      <c r="B6896" s="42">
        <v>47540</v>
      </c>
      <c r="C6896" s="130">
        <v>240</v>
      </c>
      <c r="D6896" s="43">
        <v>8.5600000000000009E-2</v>
      </c>
      <c r="E6896" s="43">
        <v>7.9100000000000004E-2</v>
      </c>
      <c r="F6896" s="44">
        <v>114000</v>
      </c>
      <c r="G6896" s="44">
        <v>114000</v>
      </c>
      <c r="H6896" s="44">
        <v>70640.490000000005</v>
      </c>
      <c r="I6896" s="44">
        <v>91008.86</v>
      </c>
      <c r="J6896" s="68">
        <f t="shared" si="321"/>
        <v>0.61965342105263166</v>
      </c>
      <c r="K6896" s="43">
        <f t="shared" si="322"/>
        <v>0.79832333333333338</v>
      </c>
      <c r="L6896" s="41" t="str">
        <f t="shared" si="323"/>
        <v>AA</v>
      </c>
      <c r="M6896" s="41" t="s">
        <v>567</v>
      </c>
      <c r="N6896" s="41" t="s">
        <v>417</v>
      </c>
      <c r="O6896" s="41" t="s">
        <v>70</v>
      </c>
    </row>
    <row r="6897" spans="1:15">
      <c r="A6897" s="42">
        <v>40735</v>
      </c>
      <c r="B6897" s="42">
        <v>51693</v>
      </c>
      <c r="C6897" s="130">
        <v>360</v>
      </c>
      <c r="D6897" s="43">
        <v>8.5600000000000009E-2</v>
      </c>
      <c r="E6897" s="43">
        <v>8.09E-2</v>
      </c>
      <c r="F6897" s="44">
        <v>103361.8</v>
      </c>
      <c r="G6897" s="44">
        <v>103361.8</v>
      </c>
      <c r="H6897" s="44">
        <v>71403.67</v>
      </c>
      <c r="I6897" s="44">
        <v>82522.48</v>
      </c>
      <c r="J6897" s="68">
        <f t="shared" si="321"/>
        <v>0.69081295023886968</v>
      </c>
      <c r="K6897" s="43">
        <f t="shared" si="322"/>
        <v>0.79838470305277187</v>
      </c>
      <c r="L6897" s="41" t="str">
        <f t="shared" si="323"/>
        <v>A</v>
      </c>
      <c r="M6897" s="41" t="s">
        <v>584</v>
      </c>
      <c r="N6897" s="41" t="s">
        <v>417</v>
      </c>
      <c r="O6897" s="41" t="s">
        <v>70</v>
      </c>
    </row>
    <row r="6898" spans="1:15">
      <c r="A6898" s="42">
        <v>40479</v>
      </c>
      <c r="B6898" s="42">
        <v>47784</v>
      </c>
      <c r="C6898" s="130">
        <v>240</v>
      </c>
      <c r="D6898" s="43">
        <v>8.5600000000000009E-2</v>
      </c>
      <c r="E6898" s="43">
        <v>7.9100000000000004E-2</v>
      </c>
      <c r="F6898" s="44">
        <v>50100</v>
      </c>
      <c r="G6898" s="44">
        <v>50100</v>
      </c>
      <c r="H6898" s="44">
        <v>32280.39</v>
      </c>
      <c r="I6898" s="44">
        <v>39999.99</v>
      </c>
      <c r="J6898" s="68">
        <f t="shared" si="321"/>
        <v>0.64431916167664671</v>
      </c>
      <c r="K6898" s="43">
        <f t="shared" si="322"/>
        <v>0.79840299401197601</v>
      </c>
      <c r="L6898" s="41" t="str">
        <f t="shared" si="323"/>
        <v>AA</v>
      </c>
      <c r="M6898" s="41" t="s">
        <v>894</v>
      </c>
      <c r="N6898" s="41" t="s">
        <v>427</v>
      </c>
      <c r="O6898" s="41" t="s">
        <v>70</v>
      </c>
    </row>
    <row r="6899" spans="1:15">
      <c r="A6899" s="38">
        <v>40106</v>
      </c>
      <c r="B6899" s="38">
        <v>48933</v>
      </c>
      <c r="C6899" s="131">
        <v>290</v>
      </c>
      <c r="D6899" s="39">
        <v>8.5600000000000009E-2</v>
      </c>
      <c r="E6899" s="39">
        <v>7.9100000000000004E-2</v>
      </c>
      <c r="F6899" s="40">
        <v>128000</v>
      </c>
      <c r="G6899" s="40">
        <v>128000</v>
      </c>
      <c r="H6899" s="40">
        <v>84634.53</v>
      </c>
      <c r="I6899" s="40">
        <v>102220</v>
      </c>
      <c r="J6899" s="67">
        <f t="shared" si="321"/>
        <v>0.66120726562499998</v>
      </c>
      <c r="K6899" s="39">
        <f t="shared" si="322"/>
        <v>0.79859374999999999</v>
      </c>
      <c r="L6899" s="2" t="str">
        <f t="shared" si="323"/>
        <v>A</v>
      </c>
      <c r="M6899" s="2" t="s">
        <v>1183</v>
      </c>
      <c r="N6899" s="2" t="s">
        <v>428</v>
      </c>
      <c r="O6899" s="2" t="s">
        <v>70</v>
      </c>
    </row>
    <row r="6900" spans="1:15">
      <c r="A6900" s="38">
        <v>40850</v>
      </c>
      <c r="B6900" s="38">
        <v>49343</v>
      </c>
      <c r="C6900" s="131">
        <v>279</v>
      </c>
      <c r="D6900" s="39">
        <v>8.5600000000000009E-2</v>
      </c>
      <c r="E6900" s="39">
        <v>7.9100000000000004E-2</v>
      </c>
      <c r="F6900" s="40">
        <v>144000</v>
      </c>
      <c r="G6900" s="40">
        <v>144000</v>
      </c>
      <c r="H6900" s="40">
        <v>100736.23</v>
      </c>
      <c r="I6900" s="40">
        <v>114999.99</v>
      </c>
      <c r="J6900" s="67">
        <f t="shared" si="321"/>
        <v>0.69955715277777775</v>
      </c>
      <c r="K6900" s="39">
        <f t="shared" si="322"/>
        <v>0.79861104166666674</v>
      </c>
      <c r="L6900" s="2" t="str">
        <f t="shared" si="323"/>
        <v>A</v>
      </c>
      <c r="M6900" s="2" t="s">
        <v>480</v>
      </c>
      <c r="N6900" s="2" t="s">
        <v>419</v>
      </c>
      <c r="O6900" s="2" t="s">
        <v>70</v>
      </c>
    </row>
    <row r="6901" spans="1:15">
      <c r="A6901" s="38">
        <v>40487</v>
      </c>
      <c r="B6901" s="38">
        <v>51445</v>
      </c>
      <c r="C6901" s="131">
        <v>360</v>
      </c>
      <c r="D6901" s="39">
        <v>8.5600000000000009E-2</v>
      </c>
      <c r="E6901" s="39">
        <v>7.9100000000000004E-2</v>
      </c>
      <c r="F6901" s="40">
        <v>144000</v>
      </c>
      <c r="G6901" s="40">
        <v>144000</v>
      </c>
      <c r="H6901" s="40">
        <v>101677.66</v>
      </c>
      <c r="I6901" s="40">
        <v>114999.99</v>
      </c>
      <c r="J6901" s="67">
        <f t="shared" si="321"/>
        <v>0.70609486111111108</v>
      </c>
      <c r="K6901" s="39">
        <f t="shared" si="322"/>
        <v>0.79861104166666674</v>
      </c>
      <c r="L6901" s="2" t="str">
        <f t="shared" si="323"/>
        <v>A</v>
      </c>
      <c r="M6901" s="2" t="s">
        <v>511</v>
      </c>
      <c r="N6901" s="2" t="s">
        <v>422</v>
      </c>
      <c r="O6901" s="2" t="s">
        <v>70</v>
      </c>
    </row>
    <row r="6902" spans="1:15">
      <c r="A6902" s="42">
        <v>40508</v>
      </c>
      <c r="B6902" s="42">
        <v>51466</v>
      </c>
      <c r="C6902" s="130">
        <v>360</v>
      </c>
      <c r="D6902" s="43">
        <v>8.5600000000000009E-2</v>
      </c>
      <c r="E6902" s="43">
        <v>7.9100000000000004E-2</v>
      </c>
      <c r="F6902" s="44">
        <v>100000</v>
      </c>
      <c r="G6902" s="44">
        <v>100000</v>
      </c>
      <c r="H6902" s="44">
        <v>71106.34</v>
      </c>
      <c r="I6902" s="44">
        <v>79938.5</v>
      </c>
      <c r="J6902" s="68">
        <f t="shared" si="321"/>
        <v>0.71106340000000001</v>
      </c>
      <c r="K6902" s="43">
        <f t="shared" si="322"/>
        <v>0.79938500000000001</v>
      </c>
      <c r="L6902" s="41" t="str">
        <f t="shared" si="323"/>
        <v>A</v>
      </c>
      <c r="M6902" s="41" t="s">
        <v>95</v>
      </c>
      <c r="N6902" s="41" t="s">
        <v>417</v>
      </c>
      <c r="O6902" s="41" t="s">
        <v>70</v>
      </c>
    </row>
    <row r="6903" spans="1:15">
      <c r="A6903" s="42">
        <v>40354</v>
      </c>
      <c r="B6903" s="42">
        <v>43763</v>
      </c>
      <c r="C6903" s="130">
        <v>112</v>
      </c>
      <c r="D6903" s="43">
        <v>8.5600000000000009E-2</v>
      </c>
      <c r="E6903" s="43">
        <v>7.9100000000000004E-2</v>
      </c>
      <c r="F6903" s="44">
        <v>128825</v>
      </c>
      <c r="G6903" s="44">
        <v>128825</v>
      </c>
      <c r="H6903" s="44">
        <v>52625.05</v>
      </c>
      <c r="I6903" s="44">
        <v>103000</v>
      </c>
      <c r="J6903" s="68">
        <f t="shared" si="321"/>
        <v>0.40850029109256747</v>
      </c>
      <c r="K6903" s="43">
        <f t="shared" si="322"/>
        <v>0.7995342518921017</v>
      </c>
      <c r="L6903" s="41" t="str">
        <f t="shared" si="323"/>
        <v>AA</v>
      </c>
      <c r="M6903" s="41" t="s">
        <v>665</v>
      </c>
      <c r="N6903" s="41" t="s">
        <v>417</v>
      </c>
      <c r="O6903" s="41" t="s">
        <v>70</v>
      </c>
    </row>
    <row r="6904" spans="1:15">
      <c r="A6904" s="38">
        <v>40752</v>
      </c>
      <c r="B6904" s="38">
        <v>51710</v>
      </c>
      <c r="C6904" s="131">
        <v>360</v>
      </c>
      <c r="D6904" s="39">
        <v>8.5600000000000009E-2</v>
      </c>
      <c r="E6904" s="39">
        <v>7.9100000000000004E-2</v>
      </c>
      <c r="F6904" s="40">
        <v>85000</v>
      </c>
      <c r="G6904" s="40">
        <v>85000</v>
      </c>
      <c r="H6904" s="40">
        <v>54541.84</v>
      </c>
      <c r="I6904" s="40">
        <v>67999.44</v>
      </c>
      <c r="J6904" s="67">
        <f t="shared" si="321"/>
        <v>0.64166870588235292</v>
      </c>
      <c r="K6904" s="39">
        <f t="shared" si="322"/>
        <v>0.79999341176470595</v>
      </c>
      <c r="L6904" s="2" t="str">
        <f t="shared" si="323"/>
        <v>AA</v>
      </c>
      <c r="M6904" s="2" t="s">
        <v>688</v>
      </c>
      <c r="N6904" s="2" t="s">
        <v>416</v>
      </c>
      <c r="O6904" s="2" t="s">
        <v>70</v>
      </c>
    </row>
    <row r="6905" spans="1:15">
      <c r="A6905" s="38">
        <v>39920</v>
      </c>
      <c r="B6905" s="38">
        <v>47225</v>
      </c>
      <c r="C6905" s="131">
        <v>240</v>
      </c>
      <c r="D6905" s="39">
        <v>8.5600000000000009E-2</v>
      </c>
      <c r="E6905" s="39">
        <v>8.5600000000000009E-2</v>
      </c>
      <c r="F6905" s="40">
        <v>83000</v>
      </c>
      <c r="G6905" s="40">
        <v>83000</v>
      </c>
      <c r="H6905" s="40">
        <v>48833.04</v>
      </c>
      <c r="I6905" s="40">
        <v>66399.990000000005</v>
      </c>
      <c r="J6905" s="67">
        <f t="shared" si="321"/>
        <v>0.58834987951807227</v>
      </c>
      <c r="K6905" s="39">
        <f t="shared" si="322"/>
        <v>0.79999987951807239</v>
      </c>
      <c r="L6905" s="2" t="str">
        <f t="shared" si="323"/>
        <v>AA</v>
      </c>
      <c r="M6905" s="2" t="s">
        <v>451</v>
      </c>
      <c r="N6905" s="2" t="s">
        <v>419</v>
      </c>
      <c r="O6905" s="2" t="s">
        <v>70</v>
      </c>
    </row>
    <row r="6906" spans="1:15">
      <c r="A6906" s="42">
        <v>40451</v>
      </c>
      <c r="B6906" s="42">
        <v>51409</v>
      </c>
      <c r="C6906" s="130">
        <v>360</v>
      </c>
      <c r="D6906" s="43">
        <v>8.5600000000000009E-2</v>
      </c>
      <c r="E6906" s="43">
        <v>7.9100000000000004E-2</v>
      </c>
      <c r="F6906" s="44">
        <v>85000</v>
      </c>
      <c r="G6906" s="44">
        <v>85000</v>
      </c>
      <c r="H6906" s="44">
        <v>36954.22</v>
      </c>
      <c r="I6906" s="44">
        <v>67999.990000000005</v>
      </c>
      <c r="J6906" s="68">
        <f t="shared" si="321"/>
        <v>0.43475552941176471</v>
      </c>
      <c r="K6906" s="43">
        <f t="shared" si="322"/>
        <v>0.79999988235294128</v>
      </c>
      <c r="L6906" s="41" t="str">
        <f t="shared" si="323"/>
        <v>AA</v>
      </c>
      <c r="M6906" s="41" t="s">
        <v>895</v>
      </c>
      <c r="N6906" s="41" t="s">
        <v>421</v>
      </c>
      <c r="O6906" s="41" t="s">
        <v>70</v>
      </c>
    </row>
    <row r="6907" spans="1:15">
      <c r="A6907" s="38">
        <v>40081</v>
      </c>
      <c r="B6907" s="38">
        <v>47386</v>
      </c>
      <c r="C6907" s="131">
        <v>240</v>
      </c>
      <c r="D6907" s="39">
        <v>8.5600000000000009E-2</v>
      </c>
      <c r="E6907" s="39">
        <v>7.9100000000000004E-2</v>
      </c>
      <c r="F6907" s="40">
        <v>90000</v>
      </c>
      <c r="G6907" s="40">
        <v>90000</v>
      </c>
      <c r="H6907" s="40">
        <v>54389.96</v>
      </c>
      <c r="I6907" s="40">
        <v>71999.990000000005</v>
      </c>
      <c r="J6907" s="67">
        <f t="shared" si="321"/>
        <v>0.60433288888888892</v>
      </c>
      <c r="K6907" s="39">
        <f t="shared" si="322"/>
        <v>0.79999988888888895</v>
      </c>
      <c r="L6907" s="2" t="str">
        <f t="shared" si="323"/>
        <v>AA</v>
      </c>
      <c r="M6907" s="2" t="s">
        <v>475</v>
      </c>
      <c r="N6907" s="2" t="s">
        <v>427</v>
      </c>
      <c r="O6907" s="2" t="s">
        <v>70</v>
      </c>
    </row>
    <row r="6908" spans="1:15">
      <c r="A6908" s="42">
        <v>40010</v>
      </c>
      <c r="B6908" s="42">
        <v>49141</v>
      </c>
      <c r="C6908" s="130">
        <v>300</v>
      </c>
      <c r="D6908" s="43">
        <v>8.5600000000000009E-2</v>
      </c>
      <c r="E6908" s="43">
        <v>7.9100000000000004E-2</v>
      </c>
      <c r="F6908" s="44">
        <v>90000</v>
      </c>
      <c r="G6908" s="44">
        <v>90000</v>
      </c>
      <c r="H6908" s="44">
        <v>41217.43</v>
      </c>
      <c r="I6908" s="44">
        <v>71999.990000000005</v>
      </c>
      <c r="J6908" s="68">
        <f t="shared" si="321"/>
        <v>0.45797144444444443</v>
      </c>
      <c r="K6908" s="43">
        <f t="shared" si="322"/>
        <v>0.79999988888888895</v>
      </c>
      <c r="L6908" s="41" t="str">
        <f t="shared" si="323"/>
        <v>AA</v>
      </c>
      <c r="M6908" s="41" t="s">
        <v>505</v>
      </c>
      <c r="N6908" s="41" t="s">
        <v>424</v>
      </c>
      <c r="O6908" s="41" t="s">
        <v>70</v>
      </c>
    </row>
    <row r="6909" spans="1:15">
      <c r="A6909" s="38">
        <v>40373</v>
      </c>
      <c r="B6909" s="38">
        <v>44999</v>
      </c>
      <c r="C6909" s="131">
        <v>152</v>
      </c>
      <c r="D6909" s="39">
        <v>8.5600000000000009E-2</v>
      </c>
      <c r="E6909" s="39">
        <v>7.9100000000000004E-2</v>
      </c>
      <c r="F6909" s="40">
        <v>100000</v>
      </c>
      <c r="G6909" s="40">
        <v>100000</v>
      </c>
      <c r="H6909" s="40">
        <v>35138.879999999997</v>
      </c>
      <c r="I6909" s="40">
        <v>79999.990000000005</v>
      </c>
      <c r="J6909" s="67">
        <f t="shared" si="321"/>
        <v>0.3513888</v>
      </c>
      <c r="K6909" s="39">
        <f t="shared" si="322"/>
        <v>0.7999999000000001</v>
      </c>
      <c r="L6909" s="2" t="str">
        <f t="shared" si="323"/>
        <v>AA</v>
      </c>
      <c r="M6909" s="2" t="s">
        <v>644</v>
      </c>
      <c r="N6909" s="2" t="s">
        <v>416</v>
      </c>
      <c r="O6909" s="2" t="s">
        <v>70</v>
      </c>
    </row>
    <row r="6910" spans="1:15">
      <c r="A6910" s="38">
        <v>40141</v>
      </c>
      <c r="B6910" s="38">
        <v>45620</v>
      </c>
      <c r="C6910" s="131">
        <v>180</v>
      </c>
      <c r="D6910" s="39">
        <v>8.5600000000000009E-2</v>
      </c>
      <c r="E6910" s="39">
        <v>7.9100000000000004E-2</v>
      </c>
      <c r="F6910" s="40">
        <v>100000</v>
      </c>
      <c r="G6910" s="40">
        <v>100000</v>
      </c>
      <c r="H6910" s="40">
        <v>53826.19</v>
      </c>
      <c r="I6910" s="40">
        <v>79999.990000000005</v>
      </c>
      <c r="J6910" s="67">
        <f t="shared" si="321"/>
        <v>0.53826190000000007</v>
      </c>
      <c r="K6910" s="39">
        <f t="shared" si="322"/>
        <v>0.7999999000000001</v>
      </c>
      <c r="L6910" s="2" t="str">
        <f t="shared" si="323"/>
        <v>AA</v>
      </c>
      <c r="M6910" s="2" t="s">
        <v>721</v>
      </c>
      <c r="N6910" s="2" t="s">
        <v>417</v>
      </c>
      <c r="O6910" s="2" t="s">
        <v>70</v>
      </c>
    </row>
    <row r="6911" spans="1:15">
      <c r="A6911" s="38">
        <v>40256</v>
      </c>
      <c r="B6911" s="38">
        <v>45735</v>
      </c>
      <c r="C6911" s="131">
        <v>180</v>
      </c>
      <c r="D6911" s="39">
        <v>8.5600000000000009E-2</v>
      </c>
      <c r="E6911" s="39">
        <v>8.09E-2</v>
      </c>
      <c r="F6911" s="40">
        <v>100000</v>
      </c>
      <c r="G6911" s="40">
        <v>100000</v>
      </c>
      <c r="H6911" s="40">
        <v>55653.34</v>
      </c>
      <c r="I6911" s="40">
        <v>79999.990000000005</v>
      </c>
      <c r="J6911" s="67">
        <f t="shared" si="321"/>
        <v>0.55653339999999996</v>
      </c>
      <c r="K6911" s="39">
        <f t="shared" si="322"/>
        <v>0.7999999000000001</v>
      </c>
      <c r="L6911" s="2" t="str">
        <f t="shared" si="323"/>
        <v>AA</v>
      </c>
      <c r="M6911" s="2" t="s">
        <v>959</v>
      </c>
      <c r="N6911" s="2" t="s">
        <v>416</v>
      </c>
      <c r="O6911" s="2" t="s">
        <v>70</v>
      </c>
    </row>
    <row r="6912" spans="1:15">
      <c r="A6912" s="38">
        <v>39986</v>
      </c>
      <c r="B6912" s="38">
        <v>47291</v>
      </c>
      <c r="C6912" s="131">
        <v>240</v>
      </c>
      <c r="D6912" s="39">
        <v>8.5600000000000009E-2</v>
      </c>
      <c r="E6912" s="39">
        <v>8.5600000000000009E-2</v>
      </c>
      <c r="F6912" s="40">
        <v>100000</v>
      </c>
      <c r="G6912" s="40">
        <v>100000</v>
      </c>
      <c r="H6912" s="40">
        <v>59849.32</v>
      </c>
      <c r="I6912" s="40">
        <v>79999.990000000005</v>
      </c>
      <c r="J6912" s="67">
        <f t="shared" si="321"/>
        <v>0.59849319999999995</v>
      </c>
      <c r="K6912" s="39">
        <f t="shared" si="322"/>
        <v>0.7999999000000001</v>
      </c>
      <c r="L6912" s="2" t="str">
        <f t="shared" si="323"/>
        <v>AA</v>
      </c>
      <c r="M6912" s="2" t="s">
        <v>625</v>
      </c>
      <c r="N6912" s="2" t="s">
        <v>419</v>
      </c>
      <c r="O6912" s="2" t="s">
        <v>70</v>
      </c>
    </row>
    <row r="6913" spans="1:15">
      <c r="A6913" s="42">
        <v>40557</v>
      </c>
      <c r="B6913" s="42">
        <v>48074</v>
      </c>
      <c r="C6913" s="130">
        <v>247</v>
      </c>
      <c r="D6913" s="43">
        <v>8.5600000000000009E-2</v>
      </c>
      <c r="E6913" s="43">
        <v>7.9100000000000004E-2</v>
      </c>
      <c r="F6913" s="44">
        <v>100000</v>
      </c>
      <c r="G6913" s="44">
        <v>100000</v>
      </c>
      <c r="H6913" s="44">
        <v>65886.210000000006</v>
      </c>
      <c r="I6913" s="44">
        <v>79999.990000000005</v>
      </c>
      <c r="J6913" s="68">
        <f t="shared" si="321"/>
        <v>0.65886210000000012</v>
      </c>
      <c r="K6913" s="43">
        <f t="shared" si="322"/>
        <v>0.7999999000000001</v>
      </c>
      <c r="L6913" s="41" t="str">
        <f t="shared" si="323"/>
        <v>A</v>
      </c>
      <c r="M6913" s="41" t="s">
        <v>894</v>
      </c>
      <c r="N6913" s="41" t="s">
        <v>427</v>
      </c>
      <c r="O6913" s="41" t="s">
        <v>70</v>
      </c>
    </row>
    <row r="6914" spans="1:15">
      <c r="A6914" s="38">
        <v>40877</v>
      </c>
      <c r="B6914" s="38">
        <v>51835</v>
      </c>
      <c r="C6914" s="131">
        <v>360</v>
      </c>
      <c r="D6914" s="39">
        <v>8.5600000000000009E-2</v>
      </c>
      <c r="E6914" s="39">
        <v>7.9100000000000004E-2</v>
      </c>
      <c r="F6914" s="40">
        <v>100000</v>
      </c>
      <c r="G6914" s="40">
        <v>100000</v>
      </c>
      <c r="H6914" s="40">
        <v>49754.86</v>
      </c>
      <c r="I6914" s="40">
        <v>79999.990000000005</v>
      </c>
      <c r="J6914" s="67">
        <f t="shared" si="321"/>
        <v>0.49754860000000001</v>
      </c>
      <c r="K6914" s="39">
        <f t="shared" si="322"/>
        <v>0.7999999000000001</v>
      </c>
      <c r="L6914" s="2" t="str">
        <f t="shared" si="323"/>
        <v>AA</v>
      </c>
      <c r="M6914" s="2" t="s">
        <v>595</v>
      </c>
      <c r="N6914" s="2" t="s">
        <v>423</v>
      </c>
      <c r="O6914" s="2" t="s">
        <v>70</v>
      </c>
    </row>
    <row r="6915" spans="1:15">
      <c r="A6915" s="42">
        <v>40555</v>
      </c>
      <c r="B6915" s="42">
        <v>51513</v>
      </c>
      <c r="C6915" s="130">
        <v>360</v>
      </c>
      <c r="D6915" s="43">
        <v>8.5600000000000009E-2</v>
      </c>
      <c r="E6915" s="43">
        <v>7.9100000000000004E-2</v>
      </c>
      <c r="F6915" s="44">
        <v>100000</v>
      </c>
      <c r="G6915" s="44">
        <v>100000</v>
      </c>
      <c r="H6915" s="44">
        <v>71006.009999999995</v>
      </c>
      <c r="I6915" s="44">
        <v>79999.990000000005</v>
      </c>
      <c r="J6915" s="68">
        <f t="shared" ref="J6915:J6978" si="324">H6915/G6915</f>
        <v>0.71006009999999997</v>
      </c>
      <c r="K6915" s="43">
        <f t="shared" ref="K6915:K6978" si="325">I6915/G6915</f>
        <v>0.7999999000000001</v>
      </c>
      <c r="L6915" s="41" t="str">
        <f t="shared" ref="L6915:L6978" si="326">IF(J6915&lt;=65%,"AA",IF(J6915&lt;=75%,"A",IF(J6915&lt;=85%,"B","C")))</f>
        <v>A</v>
      </c>
      <c r="M6915" s="41" t="s">
        <v>634</v>
      </c>
      <c r="N6915" s="41" t="s">
        <v>421</v>
      </c>
      <c r="O6915" s="41" t="s">
        <v>70</v>
      </c>
    </row>
    <row r="6916" spans="1:15">
      <c r="A6916" s="42">
        <v>40498</v>
      </c>
      <c r="B6916" s="42">
        <v>51456</v>
      </c>
      <c r="C6916" s="130">
        <v>360</v>
      </c>
      <c r="D6916" s="43">
        <v>8.5600000000000009E-2</v>
      </c>
      <c r="E6916" s="43">
        <v>7.9100000000000004E-2</v>
      </c>
      <c r="F6916" s="44">
        <v>105000</v>
      </c>
      <c r="G6916" s="44">
        <v>105000</v>
      </c>
      <c r="H6916" s="44">
        <v>74244.02</v>
      </c>
      <c r="I6916" s="44">
        <v>83999.99</v>
      </c>
      <c r="J6916" s="68">
        <f t="shared" si="324"/>
        <v>0.7070859047619048</v>
      </c>
      <c r="K6916" s="43">
        <f t="shared" si="325"/>
        <v>0.79999990476190486</v>
      </c>
      <c r="L6916" s="41" t="str">
        <f t="shared" si="326"/>
        <v>A</v>
      </c>
      <c r="M6916" s="41" t="s">
        <v>525</v>
      </c>
      <c r="N6916" s="41" t="s">
        <v>430</v>
      </c>
      <c r="O6916" s="41" t="s">
        <v>70</v>
      </c>
    </row>
    <row r="6917" spans="1:15">
      <c r="A6917" s="42">
        <v>40056</v>
      </c>
      <c r="B6917" s="42">
        <v>51013</v>
      </c>
      <c r="C6917" s="130">
        <v>360</v>
      </c>
      <c r="D6917" s="43">
        <v>8.5600000000000009E-2</v>
      </c>
      <c r="E6917" s="43">
        <v>7.9100000000000004E-2</v>
      </c>
      <c r="F6917" s="44">
        <v>110000</v>
      </c>
      <c r="G6917" s="44">
        <v>110000</v>
      </c>
      <c r="H6917" s="44">
        <v>74412.88</v>
      </c>
      <c r="I6917" s="44">
        <v>87999.99</v>
      </c>
      <c r="J6917" s="68">
        <f t="shared" si="324"/>
        <v>0.67648072727272734</v>
      </c>
      <c r="K6917" s="43">
        <f t="shared" si="325"/>
        <v>0.79999990909090912</v>
      </c>
      <c r="L6917" s="41" t="str">
        <f t="shared" si="326"/>
        <v>A</v>
      </c>
      <c r="M6917" s="41" t="s">
        <v>511</v>
      </c>
      <c r="N6917" s="41" t="s">
        <v>422</v>
      </c>
      <c r="O6917" s="41" t="s">
        <v>70</v>
      </c>
    </row>
    <row r="6918" spans="1:15">
      <c r="A6918" s="38">
        <v>40562</v>
      </c>
      <c r="B6918" s="38">
        <v>51520</v>
      </c>
      <c r="C6918" s="131">
        <v>360</v>
      </c>
      <c r="D6918" s="39">
        <v>8.5600000000000009E-2</v>
      </c>
      <c r="E6918" s="39">
        <v>7.9100000000000004E-2</v>
      </c>
      <c r="F6918" s="40">
        <v>110000</v>
      </c>
      <c r="G6918" s="40">
        <v>110000</v>
      </c>
      <c r="H6918" s="40">
        <v>78084.75</v>
      </c>
      <c r="I6918" s="40">
        <v>87999.99</v>
      </c>
      <c r="J6918" s="67">
        <f t="shared" si="324"/>
        <v>0.70986136363636365</v>
      </c>
      <c r="K6918" s="39">
        <f t="shared" si="325"/>
        <v>0.79999990909090912</v>
      </c>
      <c r="L6918" s="2" t="str">
        <f t="shared" si="326"/>
        <v>A</v>
      </c>
      <c r="M6918" s="2" t="s">
        <v>697</v>
      </c>
      <c r="N6918" s="2" t="s">
        <v>417</v>
      </c>
      <c r="O6918" s="2" t="s">
        <v>70</v>
      </c>
    </row>
    <row r="6919" spans="1:15">
      <c r="A6919" s="42">
        <v>40584</v>
      </c>
      <c r="B6919" s="42">
        <v>47889</v>
      </c>
      <c r="C6919" s="130">
        <v>240</v>
      </c>
      <c r="D6919" s="43">
        <v>8.5600000000000009E-2</v>
      </c>
      <c r="E6919" s="43">
        <v>7.9100000000000004E-2</v>
      </c>
      <c r="F6919" s="44">
        <v>120000</v>
      </c>
      <c r="G6919" s="44">
        <v>120000</v>
      </c>
      <c r="H6919" s="44">
        <v>78847.179999999993</v>
      </c>
      <c r="I6919" s="44">
        <v>95999.99</v>
      </c>
      <c r="J6919" s="68">
        <f t="shared" si="324"/>
        <v>0.65705983333333329</v>
      </c>
      <c r="K6919" s="43">
        <f t="shared" si="325"/>
        <v>0.7999999166666667</v>
      </c>
      <c r="L6919" s="41" t="str">
        <f t="shared" si="326"/>
        <v>A</v>
      </c>
      <c r="M6919" s="41" t="s">
        <v>868</v>
      </c>
      <c r="N6919" s="41" t="s">
        <v>416</v>
      </c>
      <c r="O6919" s="41" t="s">
        <v>70</v>
      </c>
    </row>
    <row r="6920" spans="1:15">
      <c r="A6920" s="42">
        <v>40134</v>
      </c>
      <c r="B6920" s="42">
        <v>47439</v>
      </c>
      <c r="C6920" s="130">
        <v>240</v>
      </c>
      <c r="D6920" s="43">
        <v>8.5600000000000009E-2</v>
      </c>
      <c r="E6920" s="43">
        <v>7.9100000000000004E-2</v>
      </c>
      <c r="F6920" s="44">
        <v>120000</v>
      </c>
      <c r="G6920" s="44">
        <v>120000</v>
      </c>
      <c r="H6920" s="44">
        <v>73306.490000000005</v>
      </c>
      <c r="I6920" s="44">
        <v>95999.99</v>
      </c>
      <c r="J6920" s="68">
        <f t="shared" si="324"/>
        <v>0.61088741666666668</v>
      </c>
      <c r="K6920" s="43">
        <f t="shared" si="325"/>
        <v>0.7999999166666667</v>
      </c>
      <c r="L6920" s="41" t="str">
        <f t="shared" si="326"/>
        <v>AA</v>
      </c>
      <c r="M6920" s="41" t="s">
        <v>449</v>
      </c>
      <c r="N6920" s="41" t="s">
        <v>418</v>
      </c>
      <c r="O6920" s="41" t="s">
        <v>70</v>
      </c>
    </row>
    <row r="6921" spans="1:15">
      <c r="A6921" s="42">
        <v>40557</v>
      </c>
      <c r="B6921" s="42">
        <v>51515</v>
      </c>
      <c r="C6921" s="130">
        <v>360</v>
      </c>
      <c r="D6921" s="43">
        <v>8.5600000000000009E-2</v>
      </c>
      <c r="E6921" s="43">
        <v>8.09E-2</v>
      </c>
      <c r="F6921" s="44">
        <v>120000</v>
      </c>
      <c r="G6921" s="44">
        <v>120000</v>
      </c>
      <c r="H6921" s="44">
        <v>85225.66</v>
      </c>
      <c r="I6921" s="44">
        <v>95999.99</v>
      </c>
      <c r="J6921" s="68">
        <f t="shared" si="324"/>
        <v>0.71021383333333332</v>
      </c>
      <c r="K6921" s="43">
        <f t="shared" si="325"/>
        <v>0.7999999166666667</v>
      </c>
      <c r="L6921" s="41" t="str">
        <f t="shared" si="326"/>
        <v>A</v>
      </c>
      <c r="M6921" s="41" t="s">
        <v>1385</v>
      </c>
      <c r="N6921" s="41" t="s">
        <v>416</v>
      </c>
      <c r="O6921" s="41" t="s">
        <v>70</v>
      </c>
    </row>
    <row r="6922" spans="1:15">
      <c r="A6922" s="42">
        <v>40032</v>
      </c>
      <c r="B6922" s="42">
        <v>47337</v>
      </c>
      <c r="C6922" s="130">
        <v>240</v>
      </c>
      <c r="D6922" s="43">
        <v>8.5600000000000009E-2</v>
      </c>
      <c r="E6922" s="43">
        <v>8.09E-2</v>
      </c>
      <c r="F6922" s="44">
        <v>124850</v>
      </c>
      <c r="G6922" s="44">
        <v>124850</v>
      </c>
      <c r="H6922" s="44">
        <v>70598.759999999995</v>
      </c>
      <c r="I6922" s="44">
        <v>99879.99</v>
      </c>
      <c r="J6922" s="68">
        <f t="shared" si="324"/>
        <v>0.56546864237084493</v>
      </c>
      <c r="K6922" s="43">
        <f t="shared" si="325"/>
        <v>0.79999991990388475</v>
      </c>
      <c r="L6922" s="41" t="str">
        <f t="shared" si="326"/>
        <v>AA</v>
      </c>
      <c r="M6922" s="41" t="s">
        <v>619</v>
      </c>
      <c r="N6922" s="41" t="s">
        <v>427</v>
      </c>
      <c r="O6922" s="41" t="s">
        <v>70</v>
      </c>
    </row>
    <row r="6923" spans="1:15">
      <c r="A6923" s="38">
        <v>40501</v>
      </c>
      <c r="B6923" s="38">
        <v>47622</v>
      </c>
      <c r="C6923" s="131">
        <v>234</v>
      </c>
      <c r="D6923" s="39">
        <v>8.5600000000000009E-2</v>
      </c>
      <c r="E6923" s="39">
        <v>7.9100000000000004E-2</v>
      </c>
      <c r="F6923" s="40">
        <v>125000</v>
      </c>
      <c r="G6923" s="40">
        <v>125000</v>
      </c>
      <c r="H6923" s="40">
        <v>80486.05</v>
      </c>
      <c r="I6923" s="40">
        <v>99999.99</v>
      </c>
      <c r="J6923" s="67">
        <f t="shared" si="324"/>
        <v>0.64388840000000003</v>
      </c>
      <c r="K6923" s="39">
        <f t="shared" si="325"/>
        <v>0.79999992000000009</v>
      </c>
      <c r="L6923" s="2" t="str">
        <f t="shared" si="326"/>
        <v>AA</v>
      </c>
      <c r="M6923" s="2" t="s">
        <v>555</v>
      </c>
      <c r="N6923" s="2" t="s">
        <v>434</v>
      </c>
      <c r="O6923" s="2" t="s">
        <v>70</v>
      </c>
    </row>
    <row r="6924" spans="1:15">
      <c r="A6924" s="38">
        <v>40406</v>
      </c>
      <c r="B6924" s="38">
        <v>47711</v>
      </c>
      <c r="C6924" s="131">
        <v>240</v>
      </c>
      <c r="D6924" s="39">
        <v>8.5600000000000009E-2</v>
      </c>
      <c r="E6924" s="39">
        <v>7.9100000000000004E-2</v>
      </c>
      <c r="F6924" s="40">
        <v>125000</v>
      </c>
      <c r="G6924" s="40">
        <v>125000</v>
      </c>
      <c r="H6924" s="40">
        <v>79979.22</v>
      </c>
      <c r="I6924" s="40">
        <v>99999.99</v>
      </c>
      <c r="J6924" s="67">
        <f t="shared" si="324"/>
        <v>0.63983376000000003</v>
      </c>
      <c r="K6924" s="39">
        <f t="shared" si="325"/>
        <v>0.79999992000000009</v>
      </c>
      <c r="L6924" s="2" t="str">
        <f t="shared" si="326"/>
        <v>AA</v>
      </c>
      <c r="M6924" s="2" t="s">
        <v>463</v>
      </c>
      <c r="N6924" s="2" t="s">
        <v>422</v>
      </c>
      <c r="O6924" s="2" t="s">
        <v>70</v>
      </c>
    </row>
    <row r="6925" spans="1:15">
      <c r="A6925" s="42">
        <v>40122</v>
      </c>
      <c r="B6925" s="42">
        <v>50104</v>
      </c>
      <c r="C6925" s="130">
        <v>328</v>
      </c>
      <c r="D6925" s="43">
        <v>8.5600000000000009E-2</v>
      </c>
      <c r="E6925" s="43">
        <v>7.9100000000000004E-2</v>
      </c>
      <c r="F6925" s="44">
        <v>125000</v>
      </c>
      <c r="G6925" s="44">
        <v>125000</v>
      </c>
      <c r="H6925" s="44">
        <v>83666.77</v>
      </c>
      <c r="I6925" s="44">
        <v>99999.99</v>
      </c>
      <c r="J6925" s="68">
        <f t="shared" si="324"/>
        <v>0.66933416000000001</v>
      </c>
      <c r="K6925" s="43">
        <f t="shared" si="325"/>
        <v>0.79999992000000009</v>
      </c>
      <c r="L6925" s="41" t="str">
        <f t="shared" si="326"/>
        <v>A</v>
      </c>
      <c r="M6925" s="41" t="s">
        <v>586</v>
      </c>
      <c r="N6925" s="41" t="s">
        <v>416</v>
      </c>
      <c r="O6925" s="41" t="s">
        <v>70</v>
      </c>
    </row>
    <row r="6926" spans="1:15">
      <c r="A6926" s="38">
        <v>40375</v>
      </c>
      <c r="B6926" s="38">
        <v>45276</v>
      </c>
      <c r="C6926" s="131">
        <v>161</v>
      </c>
      <c r="D6926" s="39">
        <v>8.5600000000000009E-2</v>
      </c>
      <c r="E6926" s="39">
        <v>7.9100000000000004E-2</v>
      </c>
      <c r="F6926" s="40">
        <v>130000</v>
      </c>
      <c r="G6926" s="40">
        <v>130000</v>
      </c>
      <c r="H6926" s="40">
        <v>70758.83</v>
      </c>
      <c r="I6926" s="40">
        <v>103999.99</v>
      </c>
      <c r="J6926" s="67">
        <f t="shared" si="324"/>
        <v>0.54429869230769234</v>
      </c>
      <c r="K6926" s="39">
        <f t="shared" si="325"/>
        <v>0.79999992307692314</v>
      </c>
      <c r="L6926" s="2" t="str">
        <f t="shared" si="326"/>
        <v>AA</v>
      </c>
      <c r="M6926" s="2" t="s">
        <v>633</v>
      </c>
      <c r="N6926" s="2" t="s">
        <v>422</v>
      </c>
      <c r="O6926" s="2" t="s">
        <v>70</v>
      </c>
    </row>
    <row r="6927" spans="1:15">
      <c r="A6927" s="42">
        <v>40513</v>
      </c>
      <c r="B6927" s="42">
        <v>46722</v>
      </c>
      <c r="C6927" s="130">
        <v>204</v>
      </c>
      <c r="D6927" s="43">
        <v>8.5600000000000009E-2</v>
      </c>
      <c r="E6927" s="43">
        <v>7.9100000000000004E-2</v>
      </c>
      <c r="F6927" s="44">
        <v>130000</v>
      </c>
      <c r="G6927" s="44">
        <v>130000</v>
      </c>
      <c r="H6927" s="44">
        <v>74915.199999999997</v>
      </c>
      <c r="I6927" s="44">
        <v>103999.99</v>
      </c>
      <c r="J6927" s="68">
        <f t="shared" si="324"/>
        <v>0.57627076923076925</v>
      </c>
      <c r="K6927" s="43">
        <f t="shared" si="325"/>
        <v>0.79999992307692314</v>
      </c>
      <c r="L6927" s="41" t="str">
        <f t="shared" si="326"/>
        <v>AA</v>
      </c>
      <c r="M6927" s="41" t="s">
        <v>511</v>
      </c>
      <c r="N6927" s="41" t="s">
        <v>422</v>
      </c>
      <c r="O6927" s="41" t="s">
        <v>70</v>
      </c>
    </row>
    <row r="6928" spans="1:15">
      <c r="A6928" s="38">
        <v>40553</v>
      </c>
      <c r="B6928" s="38">
        <v>51511</v>
      </c>
      <c r="C6928" s="131">
        <v>360</v>
      </c>
      <c r="D6928" s="39">
        <v>8.5600000000000009E-2</v>
      </c>
      <c r="E6928" s="39">
        <v>7.9100000000000004E-2</v>
      </c>
      <c r="F6928" s="40">
        <v>130000</v>
      </c>
      <c r="G6928" s="40">
        <v>130000</v>
      </c>
      <c r="H6928" s="40">
        <v>92328.18</v>
      </c>
      <c r="I6928" s="40">
        <v>103999.99</v>
      </c>
      <c r="J6928" s="67">
        <f t="shared" si="324"/>
        <v>0.71021676923076915</v>
      </c>
      <c r="K6928" s="39">
        <f t="shared" si="325"/>
        <v>0.79999992307692314</v>
      </c>
      <c r="L6928" s="2" t="str">
        <f t="shared" si="326"/>
        <v>A</v>
      </c>
      <c r="M6928" s="2" t="s">
        <v>903</v>
      </c>
      <c r="N6928" s="2" t="s">
        <v>419</v>
      </c>
      <c r="O6928" s="2" t="s">
        <v>70</v>
      </c>
    </row>
    <row r="6929" spans="1:15">
      <c r="A6929" s="38">
        <v>40204</v>
      </c>
      <c r="B6929" s="38">
        <v>48725</v>
      </c>
      <c r="C6929" s="131">
        <v>280</v>
      </c>
      <c r="D6929" s="39">
        <v>8.5600000000000009E-2</v>
      </c>
      <c r="E6929" s="39">
        <v>7.9100000000000004E-2</v>
      </c>
      <c r="F6929" s="40">
        <v>135000</v>
      </c>
      <c r="G6929" s="40">
        <v>135000</v>
      </c>
      <c r="H6929" s="40">
        <v>87429.72</v>
      </c>
      <c r="I6929" s="40">
        <v>107999.99</v>
      </c>
      <c r="J6929" s="67">
        <f t="shared" si="324"/>
        <v>0.64762755555555551</v>
      </c>
      <c r="K6929" s="39">
        <f t="shared" si="325"/>
        <v>0.79999992592592595</v>
      </c>
      <c r="L6929" s="2" t="str">
        <f t="shared" si="326"/>
        <v>AA</v>
      </c>
      <c r="M6929" s="2" t="s">
        <v>461</v>
      </c>
      <c r="N6929" s="2" t="s">
        <v>416</v>
      </c>
      <c r="O6929" s="2" t="s">
        <v>70</v>
      </c>
    </row>
    <row r="6930" spans="1:15">
      <c r="A6930" s="42">
        <v>40253</v>
      </c>
      <c r="B6930" s="42">
        <v>45062</v>
      </c>
      <c r="C6930" s="130">
        <v>158</v>
      </c>
      <c r="D6930" s="43">
        <v>8.5600000000000009E-2</v>
      </c>
      <c r="E6930" s="43">
        <v>7.9100000000000004E-2</v>
      </c>
      <c r="F6930" s="44">
        <v>142000</v>
      </c>
      <c r="G6930" s="44">
        <v>142000</v>
      </c>
      <c r="H6930" s="44">
        <v>73752.490000000005</v>
      </c>
      <c r="I6930" s="44">
        <v>113599.99</v>
      </c>
      <c r="J6930" s="68">
        <f t="shared" si="324"/>
        <v>0.51938373239436619</v>
      </c>
      <c r="K6930" s="43">
        <f t="shared" si="325"/>
        <v>0.7999999295774648</v>
      </c>
      <c r="L6930" s="41" t="str">
        <f t="shared" si="326"/>
        <v>AA</v>
      </c>
      <c r="M6930" s="41" t="s">
        <v>1330</v>
      </c>
      <c r="N6930" s="41" t="s">
        <v>420</v>
      </c>
      <c r="O6930" s="41" t="s">
        <v>70</v>
      </c>
    </row>
    <row r="6931" spans="1:15">
      <c r="A6931" s="42">
        <v>40542</v>
      </c>
      <c r="B6931" s="42">
        <v>47847</v>
      </c>
      <c r="C6931" s="130">
        <v>240</v>
      </c>
      <c r="D6931" s="43">
        <v>8.5600000000000009E-2</v>
      </c>
      <c r="E6931" s="43">
        <v>7.9100000000000004E-2</v>
      </c>
      <c r="F6931" s="44">
        <v>142000</v>
      </c>
      <c r="G6931" s="44">
        <v>142000</v>
      </c>
      <c r="H6931" s="44">
        <v>63806.34</v>
      </c>
      <c r="I6931" s="44">
        <v>113599.99</v>
      </c>
      <c r="J6931" s="68">
        <f t="shared" si="324"/>
        <v>0.44934042253521123</v>
      </c>
      <c r="K6931" s="43">
        <f t="shared" si="325"/>
        <v>0.7999999295774648</v>
      </c>
      <c r="L6931" s="41" t="str">
        <f t="shared" si="326"/>
        <v>AA</v>
      </c>
      <c r="M6931" s="41" t="s">
        <v>548</v>
      </c>
      <c r="N6931" s="41" t="s">
        <v>433</v>
      </c>
      <c r="O6931" s="41" t="s">
        <v>70</v>
      </c>
    </row>
    <row r="6932" spans="1:15">
      <c r="A6932" s="38">
        <v>40067</v>
      </c>
      <c r="B6932" s="38">
        <v>47037</v>
      </c>
      <c r="C6932" s="131">
        <v>229</v>
      </c>
      <c r="D6932" s="39">
        <v>8.5600000000000009E-2</v>
      </c>
      <c r="E6932" s="39">
        <v>7.9100000000000004E-2</v>
      </c>
      <c r="F6932" s="40">
        <v>145000</v>
      </c>
      <c r="G6932" s="40">
        <v>145000</v>
      </c>
      <c r="H6932" s="40">
        <v>81933.67</v>
      </c>
      <c r="I6932" s="40">
        <v>115999.99</v>
      </c>
      <c r="J6932" s="67">
        <f t="shared" si="324"/>
        <v>0.56505979310344823</v>
      </c>
      <c r="K6932" s="39">
        <f t="shared" si="325"/>
        <v>0.79999993103448275</v>
      </c>
      <c r="L6932" s="2" t="str">
        <f t="shared" si="326"/>
        <v>AA</v>
      </c>
      <c r="M6932" s="2" t="s">
        <v>601</v>
      </c>
      <c r="N6932" s="2" t="s">
        <v>435</v>
      </c>
      <c r="O6932" s="2" t="s">
        <v>70</v>
      </c>
    </row>
    <row r="6933" spans="1:15">
      <c r="A6933" s="38">
        <v>40372</v>
      </c>
      <c r="B6933" s="38">
        <v>51330</v>
      </c>
      <c r="C6933" s="131">
        <v>360</v>
      </c>
      <c r="D6933" s="39">
        <v>8.5600000000000009E-2</v>
      </c>
      <c r="E6933" s="39">
        <v>7.9100000000000004E-2</v>
      </c>
      <c r="F6933" s="40">
        <v>145000</v>
      </c>
      <c r="G6933" s="40">
        <v>145000</v>
      </c>
      <c r="H6933" s="40">
        <v>101527.42</v>
      </c>
      <c r="I6933" s="40">
        <v>115999.99</v>
      </c>
      <c r="J6933" s="67">
        <f t="shared" si="324"/>
        <v>0.7001891034482759</v>
      </c>
      <c r="K6933" s="39">
        <f t="shared" si="325"/>
        <v>0.79999993103448275</v>
      </c>
      <c r="L6933" s="2" t="str">
        <f t="shared" si="326"/>
        <v>A</v>
      </c>
      <c r="M6933" s="2" t="s">
        <v>475</v>
      </c>
      <c r="N6933" s="2" t="s">
        <v>427</v>
      </c>
      <c r="O6933" s="2" t="s">
        <v>70</v>
      </c>
    </row>
    <row r="6934" spans="1:15">
      <c r="A6934" s="42">
        <v>40099</v>
      </c>
      <c r="B6934" s="42">
        <v>43782</v>
      </c>
      <c r="C6934" s="130">
        <v>121</v>
      </c>
      <c r="D6934" s="43">
        <v>8.5600000000000009E-2</v>
      </c>
      <c r="E6934" s="43">
        <v>7.9100000000000004E-2</v>
      </c>
      <c r="F6934" s="44">
        <v>150000</v>
      </c>
      <c r="G6934" s="44">
        <v>150000</v>
      </c>
      <c r="H6934" s="44">
        <v>64890.42</v>
      </c>
      <c r="I6934" s="44">
        <v>119999.99</v>
      </c>
      <c r="J6934" s="68">
        <f t="shared" si="324"/>
        <v>0.43260280000000001</v>
      </c>
      <c r="K6934" s="43">
        <f t="shared" si="325"/>
        <v>0.79999993333333341</v>
      </c>
      <c r="L6934" s="41" t="str">
        <f t="shared" si="326"/>
        <v>AA</v>
      </c>
      <c r="M6934" s="41" t="s">
        <v>774</v>
      </c>
      <c r="N6934" s="41" t="s">
        <v>421</v>
      </c>
      <c r="O6934" s="41" t="s">
        <v>70</v>
      </c>
    </row>
    <row r="6935" spans="1:15">
      <c r="A6935" s="38">
        <v>40515</v>
      </c>
      <c r="B6935" s="38">
        <v>44868</v>
      </c>
      <c r="C6935" s="131">
        <v>143</v>
      </c>
      <c r="D6935" s="39">
        <v>8.5600000000000009E-2</v>
      </c>
      <c r="E6935" s="39">
        <v>7.9100000000000004E-2</v>
      </c>
      <c r="F6935" s="40">
        <v>150000</v>
      </c>
      <c r="G6935" s="40">
        <v>150000</v>
      </c>
      <c r="H6935" s="40">
        <v>76218.36</v>
      </c>
      <c r="I6935" s="40">
        <v>119999.99</v>
      </c>
      <c r="J6935" s="67">
        <f t="shared" si="324"/>
        <v>0.50812239999999997</v>
      </c>
      <c r="K6935" s="39">
        <f t="shared" si="325"/>
        <v>0.79999993333333341</v>
      </c>
      <c r="L6935" s="2" t="str">
        <f t="shared" si="326"/>
        <v>AA</v>
      </c>
      <c r="M6935" s="2" t="s">
        <v>500</v>
      </c>
      <c r="N6935" s="2" t="s">
        <v>419</v>
      </c>
      <c r="O6935" s="2" t="s">
        <v>70</v>
      </c>
    </row>
    <row r="6936" spans="1:15">
      <c r="A6936" s="42">
        <v>40521</v>
      </c>
      <c r="B6936" s="42">
        <v>45697</v>
      </c>
      <c r="C6936" s="130">
        <v>170</v>
      </c>
      <c r="D6936" s="43">
        <v>8.5600000000000009E-2</v>
      </c>
      <c r="E6936" s="43">
        <v>7.9100000000000004E-2</v>
      </c>
      <c r="F6936" s="44">
        <v>150000</v>
      </c>
      <c r="G6936" s="44">
        <v>150000</v>
      </c>
      <c r="H6936" s="44">
        <v>77416.11</v>
      </c>
      <c r="I6936" s="44">
        <v>119999.99</v>
      </c>
      <c r="J6936" s="68">
        <f t="shared" si="324"/>
        <v>0.51610739999999999</v>
      </c>
      <c r="K6936" s="43">
        <f t="shared" si="325"/>
        <v>0.79999993333333341</v>
      </c>
      <c r="L6936" s="41" t="str">
        <f t="shared" si="326"/>
        <v>AA</v>
      </c>
      <c r="M6936" s="41" t="s">
        <v>482</v>
      </c>
      <c r="N6936" s="41" t="s">
        <v>422</v>
      </c>
      <c r="O6936" s="41" t="s">
        <v>70</v>
      </c>
    </row>
    <row r="6937" spans="1:15">
      <c r="A6937" s="38">
        <v>40358</v>
      </c>
      <c r="B6937" s="38">
        <v>45837</v>
      </c>
      <c r="C6937" s="131">
        <v>180</v>
      </c>
      <c r="D6937" s="39">
        <v>8.5600000000000009E-2</v>
      </c>
      <c r="E6937" s="39">
        <v>7.9100000000000004E-2</v>
      </c>
      <c r="F6937" s="40">
        <v>150000</v>
      </c>
      <c r="G6937" s="40">
        <v>150000</v>
      </c>
      <c r="H6937" s="40">
        <v>85629.9</v>
      </c>
      <c r="I6937" s="40">
        <v>119999.99</v>
      </c>
      <c r="J6937" s="67">
        <f t="shared" si="324"/>
        <v>0.57086599999999998</v>
      </c>
      <c r="K6937" s="39">
        <f t="shared" si="325"/>
        <v>0.79999993333333341</v>
      </c>
      <c r="L6937" s="2" t="str">
        <f t="shared" si="326"/>
        <v>AA</v>
      </c>
      <c r="M6937" s="2" t="s">
        <v>1392</v>
      </c>
      <c r="N6937" s="2" t="s">
        <v>419</v>
      </c>
      <c r="O6937" s="2" t="s">
        <v>70</v>
      </c>
    </row>
    <row r="6938" spans="1:15">
      <c r="A6938" s="38">
        <v>40528</v>
      </c>
      <c r="B6938" s="38">
        <v>47833</v>
      </c>
      <c r="C6938" s="131">
        <v>240</v>
      </c>
      <c r="D6938" s="39">
        <v>8.5600000000000009E-2</v>
      </c>
      <c r="E6938" s="39">
        <v>7.9100000000000004E-2</v>
      </c>
      <c r="F6938" s="40">
        <v>150000</v>
      </c>
      <c r="G6938" s="40">
        <v>150000</v>
      </c>
      <c r="H6938" s="40">
        <v>98208.24</v>
      </c>
      <c r="I6938" s="40">
        <v>119999.99</v>
      </c>
      <c r="J6938" s="67">
        <f t="shared" si="324"/>
        <v>0.65472160000000001</v>
      </c>
      <c r="K6938" s="39">
        <f t="shared" si="325"/>
        <v>0.79999993333333341</v>
      </c>
      <c r="L6938" s="2" t="str">
        <f t="shared" si="326"/>
        <v>A</v>
      </c>
      <c r="M6938" s="2" t="s">
        <v>1075</v>
      </c>
      <c r="N6938" s="2" t="s">
        <v>421</v>
      </c>
      <c r="O6938" s="2" t="s">
        <v>70</v>
      </c>
    </row>
    <row r="6939" spans="1:15">
      <c r="A6939" s="38">
        <v>40807</v>
      </c>
      <c r="B6939" s="38">
        <v>48112</v>
      </c>
      <c r="C6939" s="131">
        <v>240</v>
      </c>
      <c r="D6939" s="39">
        <v>8.5600000000000009E-2</v>
      </c>
      <c r="E6939" s="39">
        <v>7.9100000000000004E-2</v>
      </c>
      <c r="F6939" s="40">
        <v>150000</v>
      </c>
      <c r="G6939" s="40">
        <v>150000</v>
      </c>
      <c r="H6939" s="40">
        <v>101287.52</v>
      </c>
      <c r="I6939" s="40">
        <v>119999.99</v>
      </c>
      <c r="J6939" s="67">
        <f t="shared" si="324"/>
        <v>0.67525013333333339</v>
      </c>
      <c r="K6939" s="39">
        <f t="shared" si="325"/>
        <v>0.79999993333333341</v>
      </c>
      <c r="L6939" s="2" t="str">
        <f t="shared" si="326"/>
        <v>A</v>
      </c>
      <c r="M6939" s="2" t="s">
        <v>457</v>
      </c>
      <c r="N6939" s="2" t="s">
        <v>419</v>
      </c>
      <c r="O6939" s="2" t="s">
        <v>70</v>
      </c>
    </row>
    <row r="6940" spans="1:15">
      <c r="A6940" s="38">
        <v>40176</v>
      </c>
      <c r="B6940" s="38">
        <v>47481</v>
      </c>
      <c r="C6940" s="131">
        <v>240</v>
      </c>
      <c r="D6940" s="39">
        <v>8.5600000000000009E-2</v>
      </c>
      <c r="E6940" s="39">
        <v>8.09E-2</v>
      </c>
      <c r="F6940" s="40">
        <v>150000</v>
      </c>
      <c r="G6940" s="40">
        <v>150000</v>
      </c>
      <c r="H6940" s="40">
        <v>92332.73</v>
      </c>
      <c r="I6940" s="40">
        <v>119999.99</v>
      </c>
      <c r="J6940" s="67">
        <f t="shared" si="324"/>
        <v>0.61555153333333334</v>
      </c>
      <c r="K6940" s="39">
        <f t="shared" si="325"/>
        <v>0.79999993333333341</v>
      </c>
      <c r="L6940" s="2" t="str">
        <f t="shared" si="326"/>
        <v>AA</v>
      </c>
      <c r="M6940" s="2" t="s">
        <v>538</v>
      </c>
      <c r="N6940" s="2" t="s">
        <v>417</v>
      </c>
      <c r="O6940" s="2" t="s">
        <v>70</v>
      </c>
    </row>
    <row r="6941" spans="1:15">
      <c r="A6941" s="42">
        <v>40809</v>
      </c>
      <c r="B6941" s="42">
        <v>50609</v>
      </c>
      <c r="C6941" s="130">
        <v>322</v>
      </c>
      <c r="D6941" s="43">
        <v>8.5600000000000009E-2</v>
      </c>
      <c r="E6941" s="43">
        <v>7.9100000000000004E-2</v>
      </c>
      <c r="F6941" s="44">
        <v>150000</v>
      </c>
      <c r="G6941" s="44">
        <v>150000</v>
      </c>
      <c r="H6941" s="44">
        <v>106570.9</v>
      </c>
      <c r="I6941" s="44">
        <v>119999.99</v>
      </c>
      <c r="J6941" s="68">
        <f t="shared" si="324"/>
        <v>0.71047266666666664</v>
      </c>
      <c r="K6941" s="43">
        <f t="shared" si="325"/>
        <v>0.79999993333333341</v>
      </c>
      <c r="L6941" s="41" t="str">
        <f t="shared" si="326"/>
        <v>A</v>
      </c>
      <c r="M6941" s="41" t="s">
        <v>776</v>
      </c>
      <c r="N6941" s="41" t="s">
        <v>422</v>
      </c>
      <c r="O6941" s="41" t="s">
        <v>70</v>
      </c>
    </row>
    <row r="6942" spans="1:15">
      <c r="A6942" s="42">
        <v>40032</v>
      </c>
      <c r="B6942" s="42">
        <v>50989</v>
      </c>
      <c r="C6942" s="130">
        <v>360</v>
      </c>
      <c r="D6942" s="43">
        <v>8.5600000000000009E-2</v>
      </c>
      <c r="E6942" s="43">
        <v>7.9100000000000004E-2</v>
      </c>
      <c r="F6942" s="44">
        <v>150000</v>
      </c>
      <c r="G6942" s="44">
        <v>150000</v>
      </c>
      <c r="H6942" s="44">
        <v>50766.17</v>
      </c>
      <c r="I6942" s="44">
        <v>119999.99</v>
      </c>
      <c r="J6942" s="68">
        <f t="shared" si="324"/>
        <v>0.33844113333333331</v>
      </c>
      <c r="K6942" s="43">
        <f t="shared" si="325"/>
        <v>0.79999993333333341</v>
      </c>
      <c r="L6942" s="41" t="str">
        <f t="shared" si="326"/>
        <v>AA</v>
      </c>
      <c r="M6942" s="41" t="s">
        <v>566</v>
      </c>
      <c r="N6942" s="41" t="s">
        <v>420</v>
      </c>
      <c r="O6942" s="41" t="s">
        <v>70</v>
      </c>
    </row>
    <row r="6943" spans="1:15">
      <c r="A6943" s="42">
        <v>40346</v>
      </c>
      <c r="B6943" s="42">
        <v>51304</v>
      </c>
      <c r="C6943" s="130">
        <v>360</v>
      </c>
      <c r="D6943" s="43">
        <v>8.5600000000000009E-2</v>
      </c>
      <c r="E6943" s="43">
        <v>7.9100000000000004E-2</v>
      </c>
      <c r="F6943" s="44">
        <v>150000</v>
      </c>
      <c r="G6943" s="44">
        <v>150000</v>
      </c>
      <c r="H6943" s="44">
        <v>104697.86</v>
      </c>
      <c r="I6943" s="44">
        <v>119999.99</v>
      </c>
      <c r="J6943" s="68">
        <f t="shared" si="324"/>
        <v>0.69798573333333336</v>
      </c>
      <c r="K6943" s="43">
        <f t="shared" si="325"/>
        <v>0.79999993333333341</v>
      </c>
      <c r="L6943" s="41" t="str">
        <f t="shared" si="326"/>
        <v>A</v>
      </c>
      <c r="M6943" s="41" t="s">
        <v>919</v>
      </c>
      <c r="N6943" s="41" t="s">
        <v>422</v>
      </c>
      <c r="O6943" s="41" t="s">
        <v>70</v>
      </c>
    </row>
    <row r="6944" spans="1:15">
      <c r="A6944" s="42">
        <v>40822</v>
      </c>
      <c r="B6944" s="42">
        <v>51780</v>
      </c>
      <c r="C6944" s="130">
        <v>360</v>
      </c>
      <c r="D6944" s="43">
        <v>8.5600000000000009E-2</v>
      </c>
      <c r="E6944" s="43">
        <v>7.9100000000000004E-2</v>
      </c>
      <c r="F6944" s="44">
        <v>150000</v>
      </c>
      <c r="G6944" s="44">
        <v>150000</v>
      </c>
      <c r="H6944" s="44">
        <v>99609.2</v>
      </c>
      <c r="I6944" s="44">
        <v>119999.99</v>
      </c>
      <c r="J6944" s="68">
        <f t="shared" si="324"/>
        <v>0.66406133333333328</v>
      </c>
      <c r="K6944" s="43">
        <f t="shared" si="325"/>
        <v>0.79999993333333341</v>
      </c>
      <c r="L6944" s="41" t="str">
        <f t="shared" si="326"/>
        <v>A</v>
      </c>
      <c r="M6944" s="41" t="s">
        <v>713</v>
      </c>
      <c r="N6944" s="41" t="s">
        <v>418</v>
      </c>
      <c r="O6944" s="41" t="s">
        <v>70</v>
      </c>
    </row>
    <row r="6945" spans="1:15">
      <c r="A6945" s="42">
        <v>40039</v>
      </c>
      <c r="B6945" s="42">
        <v>50996</v>
      </c>
      <c r="C6945" s="130">
        <v>360</v>
      </c>
      <c r="D6945" s="43">
        <v>8.5600000000000009E-2</v>
      </c>
      <c r="E6945" s="43">
        <v>7.9100000000000004E-2</v>
      </c>
      <c r="F6945" s="44">
        <v>150000</v>
      </c>
      <c r="G6945" s="44">
        <v>150000</v>
      </c>
      <c r="H6945" s="44">
        <v>101500.63</v>
      </c>
      <c r="I6945" s="44">
        <v>119999.99</v>
      </c>
      <c r="J6945" s="68">
        <f t="shared" si="324"/>
        <v>0.67667086666666665</v>
      </c>
      <c r="K6945" s="43">
        <f t="shared" si="325"/>
        <v>0.79999993333333341</v>
      </c>
      <c r="L6945" s="41" t="str">
        <f t="shared" si="326"/>
        <v>A</v>
      </c>
      <c r="M6945" s="41" t="s">
        <v>586</v>
      </c>
      <c r="N6945" s="41" t="s">
        <v>416</v>
      </c>
      <c r="O6945" s="41" t="s">
        <v>70</v>
      </c>
    </row>
    <row r="6946" spans="1:15">
      <c r="A6946" s="38">
        <v>40589</v>
      </c>
      <c r="B6946" s="38">
        <v>51547</v>
      </c>
      <c r="C6946" s="131">
        <v>360</v>
      </c>
      <c r="D6946" s="39">
        <v>8.5600000000000009E-2</v>
      </c>
      <c r="E6946" s="39">
        <v>7.9100000000000004E-2</v>
      </c>
      <c r="F6946" s="40">
        <v>150000</v>
      </c>
      <c r="G6946" s="40">
        <v>150000</v>
      </c>
      <c r="H6946" s="40">
        <v>106838.97</v>
      </c>
      <c r="I6946" s="40">
        <v>119999.99</v>
      </c>
      <c r="J6946" s="67">
        <f t="shared" si="324"/>
        <v>0.7122598</v>
      </c>
      <c r="K6946" s="39">
        <f t="shared" si="325"/>
        <v>0.79999993333333341</v>
      </c>
      <c r="L6946" s="2" t="str">
        <f t="shared" si="326"/>
        <v>A</v>
      </c>
      <c r="M6946" s="2" t="s">
        <v>584</v>
      </c>
      <c r="N6946" s="2" t="s">
        <v>417</v>
      </c>
      <c r="O6946" s="2" t="s">
        <v>70</v>
      </c>
    </row>
    <row r="6947" spans="1:15">
      <c r="A6947" s="42">
        <v>40658</v>
      </c>
      <c r="B6947" s="42">
        <v>51616</v>
      </c>
      <c r="C6947" s="130">
        <v>360</v>
      </c>
      <c r="D6947" s="43">
        <v>8.5600000000000009E-2</v>
      </c>
      <c r="E6947" s="43">
        <v>7.9100000000000004E-2</v>
      </c>
      <c r="F6947" s="44">
        <v>150000</v>
      </c>
      <c r="G6947" s="44">
        <v>150000</v>
      </c>
      <c r="H6947" s="44">
        <v>107437.2</v>
      </c>
      <c r="I6947" s="44">
        <v>119999.99</v>
      </c>
      <c r="J6947" s="68">
        <f t="shared" si="324"/>
        <v>0.716248</v>
      </c>
      <c r="K6947" s="43">
        <f t="shared" si="325"/>
        <v>0.79999993333333341</v>
      </c>
      <c r="L6947" s="41" t="str">
        <f t="shared" si="326"/>
        <v>A</v>
      </c>
      <c r="M6947" s="41" t="s">
        <v>743</v>
      </c>
      <c r="N6947" s="41" t="s">
        <v>416</v>
      </c>
      <c r="O6947" s="41" t="s">
        <v>70</v>
      </c>
    </row>
    <row r="6948" spans="1:15">
      <c r="A6948" s="42">
        <v>40577</v>
      </c>
      <c r="B6948" s="42">
        <v>51535</v>
      </c>
      <c r="C6948" s="130">
        <v>360</v>
      </c>
      <c r="D6948" s="43">
        <v>8.5600000000000009E-2</v>
      </c>
      <c r="E6948" s="43">
        <v>7.9100000000000004E-2</v>
      </c>
      <c r="F6948" s="44">
        <v>150000</v>
      </c>
      <c r="G6948" s="44">
        <v>150000</v>
      </c>
      <c r="H6948" s="44">
        <v>107026.84</v>
      </c>
      <c r="I6948" s="44">
        <v>119999.99</v>
      </c>
      <c r="J6948" s="68">
        <f t="shared" si="324"/>
        <v>0.71351226666666667</v>
      </c>
      <c r="K6948" s="43">
        <f t="shared" si="325"/>
        <v>0.79999993333333341</v>
      </c>
      <c r="L6948" s="41" t="str">
        <f t="shared" si="326"/>
        <v>A</v>
      </c>
      <c r="M6948" s="41" t="s">
        <v>959</v>
      </c>
      <c r="N6948" s="41" t="s">
        <v>416</v>
      </c>
      <c r="O6948" s="41" t="s">
        <v>70</v>
      </c>
    </row>
    <row r="6949" spans="1:15">
      <c r="A6949" s="42">
        <v>40620</v>
      </c>
      <c r="B6949" s="42">
        <v>51578</v>
      </c>
      <c r="C6949" s="130">
        <v>360</v>
      </c>
      <c r="D6949" s="43">
        <v>8.5600000000000009E-2</v>
      </c>
      <c r="E6949" s="43">
        <v>7.9100000000000004E-2</v>
      </c>
      <c r="F6949" s="44">
        <v>150000</v>
      </c>
      <c r="G6949" s="44">
        <v>150000</v>
      </c>
      <c r="H6949" s="44">
        <v>107059.82</v>
      </c>
      <c r="I6949" s="44">
        <v>119999.99</v>
      </c>
      <c r="J6949" s="68">
        <f t="shared" si="324"/>
        <v>0.71373213333333341</v>
      </c>
      <c r="K6949" s="43">
        <f t="shared" si="325"/>
        <v>0.79999993333333341</v>
      </c>
      <c r="L6949" s="41" t="str">
        <f t="shared" si="326"/>
        <v>A</v>
      </c>
      <c r="M6949" s="41" t="s">
        <v>817</v>
      </c>
      <c r="N6949" s="41" t="s">
        <v>416</v>
      </c>
      <c r="O6949" s="41" t="s">
        <v>70</v>
      </c>
    </row>
    <row r="6950" spans="1:15">
      <c r="A6950" s="38">
        <v>40554</v>
      </c>
      <c r="B6950" s="38">
        <v>51512</v>
      </c>
      <c r="C6950" s="131">
        <v>360</v>
      </c>
      <c r="D6950" s="39">
        <v>8.5600000000000009E-2</v>
      </c>
      <c r="E6950" s="39">
        <v>7.9100000000000004E-2</v>
      </c>
      <c r="F6950" s="40">
        <v>150000</v>
      </c>
      <c r="G6950" s="40">
        <v>150000</v>
      </c>
      <c r="H6950" s="40">
        <v>106728.55</v>
      </c>
      <c r="I6950" s="40">
        <v>119999.99</v>
      </c>
      <c r="J6950" s="67">
        <f t="shared" si="324"/>
        <v>0.71152366666666667</v>
      </c>
      <c r="K6950" s="39">
        <f t="shared" si="325"/>
        <v>0.79999993333333341</v>
      </c>
      <c r="L6950" s="2" t="str">
        <f t="shared" si="326"/>
        <v>A</v>
      </c>
      <c r="M6950" s="2" t="s">
        <v>404</v>
      </c>
      <c r="N6950" s="2" t="s">
        <v>416</v>
      </c>
      <c r="O6950" s="2" t="s">
        <v>70</v>
      </c>
    </row>
    <row r="6951" spans="1:15">
      <c r="A6951" s="42">
        <v>39909</v>
      </c>
      <c r="B6951" s="42">
        <v>47214</v>
      </c>
      <c r="C6951" s="130">
        <v>240</v>
      </c>
      <c r="D6951" s="43">
        <v>8.5600000000000009E-2</v>
      </c>
      <c r="E6951" s="43">
        <v>8.09E-2</v>
      </c>
      <c r="F6951" s="44">
        <v>158000</v>
      </c>
      <c r="G6951" s="44">
        <v>158000</v>
      </c>
      <c r="H6951" s="44">
        <v>93085.92</v>
      </c>
      <c r="I6951" s="44">
        <v>126399.99</v>
      </c>
      <c r="J6951" s="68">
        <f t="shared" si="324"/>
        <v>0.58915139240506331</v>
      </c>
      <c r="K6951" s="43">
        <f t="shared" si="325"/>
        <v>0.79999993670886083</v>
      </c>
      <c r="L6951" s="41" t="str">
        <f t="shared" si="326"/>
        <v>AA</v>
      </c>
      <c r="M6951" s="41" t="s">
        <v>472</v>
      </c>
      <c r="N6951" s="41" t="s">
        <v>426</v>
      </c>
      <c r="O6951" s="41" t="s">
        <v>70</v>
      </c>
    </row>
    <row r="6952" spans="1:15">
      <c r="A6952" s="38">
        <v>39881</v>
      </c>
      <c r="B6952" s="38">
        <v>47186</v>
      </c>
      <c r="C6952" s="131">
        <v>240</v>
      </c>
      <c r="D6952" s="39">
        <v>8.5600000000000009E-2</v>
      </c>
      <c r="E6952" s="39">
        <v>8.09E-2</v>
      </c>
      <c r="F6952" s="40">
        <v>166000</v>
      </c>
      <c r="G6952" s="40">
        <v>166000</v>
      </c>
      <c r="H6952" s="40">
        <v>97310.46</v>
      </c>
      <c r="I6952" s="40">
        <v>132799.99</v>
      </c>
      <c r="J6952" s="67">
        <f t="shared" si="324"/>
        <v>0.58620759036144587</v>
      </c>
      <c r="K6952" s="39">
        <f t="shared" si="325"/>
        <v>0.79999993975903605</v>
      </c>
      <c r="L6952" s="2" t="str">
        <f t="shared" si="326"/>
        <v>AA</v>
      </c>
      <c r="M6952" s="2" t="s">
        <v>565</v>
      </c>
      <c r="N6952" s="2" t="s">
        <v>432</v>
      </c>
      <c r="O6952" s="2" t="s">
        <v>70</v>
      </c>
    </row>
    <row r="6953" spans="1:15">
      <c r="A6953" s="38">
        <v>39920</v>
      </c>
      <c r="B6953" s="38">
        <v>47225</v>
      </c>
      <c r="C6953" s="131">
        <v>240</v>
      </c>
      <c r="D6953" s="39">
        <v>8.5600000000000009E-2</v>
      </c>
      <c r="E6953" s="39">
        <v>8.5600000000000009E-2</v>
      </c>
      <c r="F6953" s="40">
        <v>197600</v>
      </c>
      <c r="G6953" s="40">
        <v>197600</v>
      </c>
      <c r="H6953" s="40">
        <v>116257.72</v>
      </c>
      <c r="I6953" s="40">
        <v>158079.99</v>
      </c>
      <c r="J6953" s="67">
        <f t="shared" si="324"/>
        <v>0.58834878542510127</v>
      </c>
      <c r="K6953" s="39">
        <f t="shared" si="325"/>
        <v>0.79999994939271246</v>
      </c>
      <c r="L6953" s="2" t="str">
        <f t="shared" si="326"/>
        <v>AA</v>
      </c>
      <c r="M6953" s="2" t="s">
        <v>457</v>
      </c>
      <c r="N6953" s="2" t="s">
        <v>419</v>
      </c>
      <c r="O6953" s="2" t="s">
        <v>70</v>
      </c>
    </row>
    <row r="6954" spans="1:15">
      <c r="A6954" s="42">
        <v>39834</v>
      </c>
      <c r="B6954" s="42">
        <v>45312</v>
      </c>
      <c r="C6954" s="130">
        <v>180</v>
      </c>
      <c r="D6954" s="43">
        <v>8.5600000000000009E-2</v>
      </c>
      <c r="E6954" s="43">
        <v>8.09E-2</v>
      </c>
      <c r="F6954" s="44">
        <v>200000</v>
      </c>
      <c r="G6954" s="44">
        <v>200000</v>
      </c>
      <c r="H6954" s="44">
        <v>99159.76</v>
      </c>
      <c r="I6954" s="44">
        <v>159999.99</v>
      </c>
      <c r="J6954" s="68">
        <f t="shared" si="324"/>
        <v>0.49579879999999998</v>
      </c>
      <c r="K6954" s="43">
        <f t="shared" si="325"/>
        <v>0.7999999499999999</v>
      </c>
      <c r="L6954" s="41" t="str">
        <f t="shared" si="326"/>
        <v>AA</v>
      </c>
      <c r="M6954" s="41" t="s">
        <v>467</v>
      </c>
      <c r="N6954" s="41" t="s">
        <v>425</v>
      </c>
      <c r="O6954" s="41" t="s">
        <v>70</v>
      </c>
    </row>
    <row r="6955" spans="1:15">
      <c r="A6955" s="42">
        <v>39974</v>
      </c>
      <c r="B6955" s="42">
        <v>47279</v>
      </c>
      <c r="C6955" s="130">
        <v>240</v>
      </c>
      <c r="D6955" s="43">
        <v>8.5600000000000009E-2</v>
      </c>
      <c r="E6955" s="43">
        <v>7.9100000000000004E-2</v>
      </c>
      <c r="F6955" s="44">
        <v>83000</v>
      </c>
      <c r="G6955" s="44">
        <v>83000</v>
      </c>
      <c r="H6955" s="44">
        <v>50712.45</v>
      </c>
      <c r="I6955" s="44">
        <v>66400</v>
      </c>
      <c r="J6955" s="68">
        <f t="shared" si="324"/>
        <v>0.61099337349397587</v>
      </c>
      <c r="K6955" s="43">
        <f t="shared" si="325"/>
        <v>0.8</v>
      </c>
      <c r="L6955" s="41" t="str">
        <f t="shared" si="326"/>
        <v>AA</v>
      </c>
      <c r="M6955" s="41" t="s">
        <v>1291</v>
      </c>
      <c r="N6955" s="41" t="s">
        <v>435</v>
      </c>
      <c r="O6955" s="41" t="s">
        <v>70</v>
      </c>
    </row>
    <row r="6956" spans="1:15">
      <c r="A6956" s="42">
        <v>40150</v>
      </c>
      <c r="B6956" s="42">
        <v>47455</v>
      </c>
      <c r="C6956" s="130">
        <v>240</v>
      </c>
      <c r="D6956" s="43">
        <v>8.5600000000000009E-2</v>
      </c>
      <c r="E6956" s="43">
        <v>7.9100000000000004E-2</v>
      </c>
      <c r="F6956" s="44">
        <v>125000</v>
      </c>
      <c r="G6956" s="44">
        <v>125000</v>
      </c>
      <c r="H6956" s="44">
        <v>79024.08</v>
      </c>
      <c r="I6956" s="44">
        <v>100000</v>
      </c>
      <c r="J6956" s="68">
        <f t="shared" si="324"/>
        <v>0.63219263999999997</v>
      </c>
      <c r="K6956" s="43">
        <f t="shared" si="325"/>
        <v>0.8</v>
      </c>
      <c r="L6956" s="41" t="str">
        <f t="shared" si="326"/>
        <v>AA</v>
      </c>
      <c r="M6956" s="41" t="s">
        <v>838</v>
      </c>
      <c r="N6956" s="41" t="s">
        <v>420</v>
      </c>
      <c r="O6956" s="41" t="s">
        <v>70</v>
      </c>
    </row>
    <row r="6957" spans="1:15">
      <c r="A6957" s="42">
        <v>40010</v>
      </c>
      <c r="B6957" s="42">
        <v>47315</v>
      </c>
      <c r="C6957" s="130">
        <v>240</v>
      </c>
      <c r="D6957" s="43">
        <v>8.5600000000000009E-2</v>
      </c>
      <c r="E6957" s="43">
        <v>7.9100000000000004E-2</v>
      </c>
      <c r="F6957" s="44">
        <v>120000</v>
      </c>
      <c r="G6957" s="44">
        <v>120000</v>
      </c>
      <c r="H6957" s="44">
        <v>83470.33</v>
      </c>
      <c r="I6957" s="44">
        <v>96000</v>
      </c>
      <c r="J6957" s="68">
        <f t="shared" si="324"/>
        <v>0.69558608333333338</v>
      </c>
      <c r="K6957" s="43">
        <f t="shared" si="325"/>
        <v>0.8</v>
      </c>
      <c r="L6957" s="41" t="str">
        <f t="shared" si="326"/>
        <v>A</v>
      </c>
      <c r="M6957" s="41" t="s">
        <v>520</v>
      </c>
      <c r="N6957" s="41" t="s">
        <v>429</v>
      </c>
      <c r="O6957" s="41" t="s">
        <v>70</v>
      </c>
    </row>
    <row r="6958" spans="1:15">
      <c r="A6958" s="38">
        <v>40003</v>
      </c>
      <c r="B6958" s="38">
        <v>47308</v>
      </c>
      <c r="C6958" s="131">
        <v>240</v>
      </c>
      <c r="D6958" s="39">
        <v>8.5600000000000009E-2</v>
      </c>
      <c r="E6958" s="39">
        <v>8.09E-2</v>
      </c>
      <c r="F6958" s="40">
        <v>65900</v>
      </c>
      <c r="G6958" s="40">
        <v>65900</v>
      </c>
      <c r="H6958" s="40">
        <v>40482.39</v>
      </c>
      <c r="I6958" s="40">
        <v>52720</v>
      </c>
      <c r="J6958" s="67">
        <f t="shared" si="324"/>
        <v>0.61430030349013653</v>
      </c>
      <c r="K6958" s="39">
        <f t="shared" si="325"/>
        <v>0.8</v>
      </c>
      <c r="L6958" s="2" t="str">
        <f t="shared" si="326"/>
        <v>AA</v>
      </c>
      <c r="M6958" s="2" t="s">
        <v>565</v>
      </c>
      <c r="N6958" s="2" t="s">
        <v>432</v>
      </c>
      <c r="O6958" s="2" t="s">
        <v>70</v>
      </c>
    </row>
    <row r="6959" spans="1:15">
      <c r="A6959" s="42">
        <v>39972</v>
      </c>
      <c r="B6959" s="42">
        <v>48921</v>
      </c>
      <c r="C6959" s="130">
        <v>294</v>
      </c>
      <c r="D6959" s="43">
        <v>8.5600000000000009E-2</v>
      </c>
      <c r="E6959" s="43">
        <v>8.09E-2</v>
      </c>
      <c r="F6959" s="44">
        <v>100000</v>
      </c>
      <c r="G6959" s="44">
        <v>100000</v>
      </c>
      <c r="H6959" s="44">
        <v>64445.75</v>
      </c>
      <c r="I6959" s="44">
        <v>80000</v>
      </c>
      <c r="J6959" s="68">
        <f t="shared" si="324"/>
        <v>0.64445750000000002</v>
      </c>
      <c r="K6959" s="43">
        <f t="shared" si="325"/>
        <v>0.8</v>
      </c>
      <c r="L6959" s="41" t="str">
        <f t="shared" si="326"/>
        <v>AA</v>
      </c>
      <c r="M6959" s="41" t="s">
        <v>959</v>
      </c>
      <c r="N6959" s="41" t="s">
        <v>416</v>
      </c>
      <c r="O6959" s="41" t="s">
        <v>70</v>
      </c>
    </row>
    <row r="6960" spans="1:15">
      <c r="A6960" s="38">
        <v>40133</v>
      </c>
      <c r="B6960" s="38">
        <v>51090</v>
      </c>
      <c r="C6960" s="131">
        <v>360</v>
      </c>
      <c r="D6960" s="39">
        <v>8.5600000000000009E-2</v>
      </c>
      <c r="E6960" s="39">
        <v>7.9100000000000004E-2</v>
      </c>
      <c r="F6960" s="40">
        <v>150000</v>
      </c>
      <c r="G6960" s="40">
        <v>150000</v>
      </c>
      <c r="H6960" s="40">
        <v>106084.82</v>
      </c>
      <c r="I6960" s="40">
        <v>120000</v>
      </c>
      <c r="J6960" s="67">
        <f t="shared" si="324"/>
        <v>0.70723213333333335</v>
      </c>
      <c r="K6960" s="39">
        <f t="shared" si="325"/>
        <v>0.8</v>
      </c>
      <c r="L6960" s="2" t="str">
        <f t="shared" si="326"/>
        <v>A</v>
      </c>
      <c r="M6960" s="2" t="s">
        <v>1079</v>
      </c>
      <c r="N6960" s="2" t="s">
        <v>421</v>
      </c>
      <c r="O6960" s="2" t="s">
        <v>70</v>
      </c>
    </row>
    <row r="6961" spans="1:15">
      <c r="A6961" s="42">
        <v>40266</v>
      </c>
      <c r="B6961" s="42">
        <v>51224</v>
      </c>
      <c r="C6961" s="130">
        <v>360</v>
      </c>
      <c r="D6961" s="43">
        <v>8.5600000000000009E-2</v>
      </c>
      <c r="E6961" s="43">
        <v>7.9100000000000004E-2</v>
      </c>
      <c r="F6961" s="44">
        <v>100000</v>
      </c>
      <c r="G6961" s="44">
        <v>100000</v>
      </c>
      <c r="H6961" s="44">
        <v>70219.92</v>
      </c>
      <c r="I6961" s="44">
        <v>80000</v>
      </c>
      <c r="J6961" s="68">
        <f t="shared" si="324"/>
        <v>0.70219920000000002</v>
      </c>
      <c r="K6961" s="43">
        <f t="shared" si="325"/>
        <v>0.8</v>
      </c>
      <c r="L6961" s="41" t="str">
        <f t="shared" si="326"/>
        <v>A</v>
      </c>
      <c r="M6961" s="41" t="s">
        <v>991</v>
      </c>
      <c r="N6961" s="41" t="s">
        <v>421</v>
      </c>
      <c r="O6961" s="41" t="s">
        <v>70</v>
      </c>
    </row>
    <row r="6962" spans="1:15">
      <c r="A6962" s="42">
        <v>40165</v>
      </c>
      <c r="B6962" s="42">
        <v>49752</v>
      </c>
      <c r="C6962" s="130">
        <v>315</v>
      </c>
      <c r="D6962" s="43">
        <v>8.5600000000000009E-2</v>
      </c>
      <c r="E6962" s="43">
        <v>7.9100000000000004E-2</v>
      </c>
      <c r="F6962" s="44">
        <v>125500</v>
      </c>
      <c r="G6962" s="44">
        <v>125500</v>
      </c>
      <c r="H6962" s="44">
        <v>86892.3</v>
      </c>
      <c r="I6962" s="44">
        <v>100433.57</v>
      </c>
      <c r="J6962" s="68">
        <f t="shared" si="324"/>
        <v>0.69236892430278885</v>
      </c>
      <c r="K6962" s="43">
        <f t="shared" si="325"/>
        <v>0.80026749003984066</v>
      </c>
      <c r="L6962" s="41" t="str">
        <f t="shared" si="326"/>
        <v>A</v>
      </c>
      <c r="M6962" s="41" t="s">
        <v>538</v>
      </c>
      <c r="N6962" s="41" t="s">
        <v>417</v>
      </c>
      <c r="O6962" s="41" t="s">
        <v>70</v>
      </c>
    </row>
    <row r="6963" spans="1:15">
      <c r="A6963" s="42">
        <v>40634</v>
      </c>
      <c r="B6963" s="42">
        <v>46113</v>
      </c>
      <c r="C6963" s="130">
        <v>180</v>
      </c>
      <c r="D6963" s="43">
        <v>8.5600000000000009E-2</v>
      </c>
      <c r="E6963" s="43">
        <v>7.9100000000000004E-2</v>
      </c>
      <c r="F6963" s="44">
        <v>146178</v>
      </c>
      <c r="G6963" s="44">
        <v>146178</v>
      </c>
      <c r="H6963" s="44">
        <v>96746.37</v>
      </c>
      <c r="I6963" s="44">
        <v>117000</v>
      </c>
      <c r="J6963" s="68">
        <f t="shared" si="324"/>
        <v>0.66183946968764107</v>
      </c>
      <c r="K6963" s="43">
        <f t="shared" si="325"/>
        <v>0.80039404014283955</v>
      </c>
      <c r="L6963" s="41" t="str">
        <f t="shared" si="326"/>
        <v>A</v>
      </c>
      <c r="M6963" s="41" t="s">
        <v>1243</v>
      </c>
      <c r="N6963" s="41" t="s">
        <v>424</v>
      </c>
      <c r="O6963" s="41" t="s">
        <v>70</v>
      </c>
    </row>
    <row r="6964" spans="1:15">
      <c r="A6964" s="42">
        <v>40112</v>
      </c>
      <c r="B6964" s="42">
        <v>46533</v>
      </c>
      <c r="C6964" s="130">
        <v>211</v>
      </c>
      <c r="D6964" s="43">
        <v>8.5600000000000009E-2</v>
      </c>
      <c r="E6964" s="43">
        <v>8.5600000000000009E-2</v>
      </c>
      <c r="F6964" s="44">
        <v>110000</v>
      </c>
      <c r="G6964" s="44">
        <v>110000</v>
      </c>
      <c r="H6964" s="44">
        <v>63545.27</v>
      </c>
      <c r="I6964" s="44">
        <v>88045.48</v>
      </c>
      <c r="J6964" s="68">
        <f t="shared" si="324"/>
        <v>0.57768427272727274</v>
      </c>
      <c r="K6964" s="43">
        <f t="shared" si="325"/>
        <v>0.80041345454545454</v>
      </c>
      <c r="L6964" s="41" t="str">
        <f t="shared" si="326"/>
        <v>AA</v>
      </c>
      <c r="M6964" s="41" t="s">
        <v>563</v>
      </c>
      <c r="N6964" s="41" t="s">
        <v>436</v>
      </c>
      <c r="O6964" s="41" t="s">
        <v>70</v>
      </c>
    </row>
    <row r="6965" spans="1:15">
      <c r="A6965" s="38">
        <v>40652</v>
      </c>
      <c r="B6965" s="38">
        <v>46131</v>
      </c>
      <c r="C6965" s="131">
        <v>180</v>
      </c>
      <c r="D6965" s="39">
        <v>8.5600000000000009E-2</v>
      </c>
      <c r="E6965" s="39">
        <v>7.9100000000000004E-2</v>
      </c>
      <c r="F6965" s="40">
        <v>118000</v>
      </c>
      <c r="G6965" s="40">
        <v>118000</v>
      </c>
      <c r="H6965" s="40">
        <v>72037.61</v>
      </c>
      <c r="I6965" s="40">
        <v>94449.99</v>
      </c>
      <c r="J6965" s="67">
        <f t="shared" si="324"/>
        <v>0.61048822033898309</v>
      </c>
      <c r="K6965" s="39">
        <f t="shared" si="325"/>
        <v>0.80042364406779665</v>
      </c>
      <c r="L6965" s="2" t="str">
        <f t="shared" si="326"/>
        <v>AA</v>
      </c>
      <c r="M6965" s="2" t="s">
        <v>452</v>
      </c>
      <c r="N6965" s="2" t="s">
        <v>420</v>
      </c>
      <c r="O6965" s="2" t="s">
        <v>70</v>
      </c>
    </row>
    <row r="6966" spans="1:15">
      <c r="A6966" s="42">
        <v>40399</v>
      </c>
      <c r="B6966" s="42">
        <v>51357</v>
      </c>
      <c r="C6966" s="130">
        <v>360</v>
      </c>
      <c r="D6966" s="43">
        <v>8.5600000000000009E-2</v>
      </c>
      <c r="E6966" s="43">
        <v>7.9100000000000004E-2</v>
      </c>
      <c r="F6966" s="44">
        <v>106000</v>
      </c>
      <c r="G6966" s="44">
        <v>106000</v>
      </c>
      <c r="H6966" s="44">
        <v>74461.39</v>
      </c>
      <c r="I6966" s="44">
        <v>84899.99</v>
      </c>
      <c r="J6966" s="68">
        <f t="shared" si="324"/>
        <v>0.70246594339622637</v>
      </c>
      <c r="K6966" s="43">
        <f t="shared" si="325"/>
        <v>0.80094330188679252</v>
      </c>
      <c r="L6966" s="41" t="str">
        <f t="shared" si="326"/>
        <v>A</v>
      </c>
      <c r="M6966" s="41" t="s">
        <v>475</v>
      </c>
      <c r="N6966" s="41" t="s">
        <v>427</v>
      </c>
      <c r="O6966" s="41" t="s">
        <v>70</v>
      </c>
    </row>
    <row r="6967" spans="1:15">
      <c r="A6967" s="42">
        <v>40021</v>
      </c>
      <c r="B6967" s="42">
        <v>47326</v>
      </c>
      <c r="C6967" s="130">
        <v>240</v>
      </c>
      <c r="D6967" s="43">
        <v>8.5600000000000009E-2</v>
      </c>
      <c r="E6967" s="43">
        <v>7.9100000000000004E-2</v>
      </c>
      <c r="F6967" s="44">
        <v>112000</v>
      </c>
      <c r="G6967" s="44">
        <v>112000</v>
      </c>
      <c r="H6967" s="44">
        <v>44217.38</v>
      </c>
      <c r="I6967" s="44">
        <v>89738.84</v>
      </c>
      <c r="J6967" s="68">
        <f t="shared" si="324"/>
        <v>0.39479803571428568</v>
      </c>
      <c r="K6967" s="43">
        <f t="shared" si="325"/>
        <v>0.80123964285714278</v>
      </c>
      <c r="L6967" s="41" t="str">
        <f t="shared" si="326"/>
        <v>AA</v>
      </c>
      <c r="M6967" s="41" t="s">
        <v>550</v>
      </c>
      <c r="N6967" s="41" t="s">
        <v>421</v>
      </c>
      <c r="O6967" s="41" t="s">
        <v>70</v>
      </c>
    </row>
    <row r="6968" spans="1:15">
      <c r="A6968" s="38">
        <v>39882</v>
      </c>
      <c r="B6968" s="38">
        <v>47187</v>
      </c>
      <c r="C6968" s="131">
        <v>240</v>
      </c>
      <c r="D6968" s="39">
        <v>8.5600000000000009E-2</v>
      </c>
      <c r="E6968" s="39">
        <v>8.09E-2</v>
      </c>
      <c r="F6968" s="40">
        <v>131000</v>
      </c>
      <c r="G6968" s="40">
        <v>131000</v>
      </c>
      <c r="H6968" s="40">
        <v>76451.7</v>
      </c>
      <c r="I6968" s="40">
        <v>104999.97</v>
      </c>
      <c r="J6968" s="67">
        <f t="shared" si="324"/>
        <v>0.58360076335877864</v>
      </c>
      <c r="K6968" s="39">
        <f t="shared" si="325"/>
        <v>0.80152648854961828</v>
      </c>
      <c r="L6968" s="2" t="str">
        <f t="shared" si="326"/>
        <v>AA</v>
      </c>
      <c r="M6968" s="2" t="s">
        <v>586</v>
      </c>
      <c r="N6968" s="2" t="s">
        <v>416</v>
      </c>
      <c r="O6968" s="2" t="s">
        <v>70</v>
      </c>
    </row>
    <row r="6969" spans="1:15">
      <c r="A6969" s="38">
        <v>40114</v>
      </c>
      <c r="B6969" s="38">
        <v>42671</v>
      </c>
      <c r="C6969" s="131">
        <v>84</v>
      </c>
      <c r="D6969" s="39">
        <v>8.5600000000000009E-2</v>
      </c>
      <c r="E6969" s="39">
        <v>8.5600000000000009E-2</v>
      </c>
      <c r="F6969" s="40">
        <v>118000</v>
      </c>
      <c r="G6969" s="40">
        <v>118000</v>
      </c>
      <c r="H6969" s="40">
        <v>53102.43</v>
      </c>
      <c r="I6969" s="40">
        <v>94590</v>
      </c>
      <c r="J6969" s="67">
        <f t="shared" si="324"/>
        <v>0.45002059322033899</v>
      </c>
      <c r="K6969" s="39">
        <f t="shared" si="325"/>
        <v>0.80161016949152541</v>
      </c>
      <c r="L6969" s="2" t="str">
        <f t="shared" si="326"/>
        <v>AA</v>
      </c>
      <c r="M6969" s="2" t="s">
        <v>454</v>
      </c>
      <c r="N6969" s="2" t="s">
        <v>416</v>
      </c>
      <c r="O6969" s="2" t="s">
        <v>70</v>
      </c>
    </row>
    <row r="6970" spans="1:15">
      <c r="A6970" s="42">
        <v>40667</v>
      </c>
      <c r="B6970" s="42">
        <v>49799</v>
      </c>
      <c r="C6970" s="130">
        <v>300</v>
      </c>
      <c r="D6970" s="43">
        <v>8.5600000000000009E-2</v>
      </c>
      <c r="E6970" s="43">
        <v>7.9100000000000004E-2</v>
      </c>
      <c r="F6970" s="44">
        <v>110000</v>
      </c>
      <c r="G6970" s="44">
        <v>110000</v>
      </c>
      <c r="H6970" s="44">
        <v>76987.42</v>
      </c>
      <c r="I6970" s="44">
        <v>88292.02</v>
      </c>
      <c r="J6970" s="68">
        <f t="shared" si="324"/>
        <v>0.69988563636363632</v>
      </c>
      <c r="K6970" s="43">
        <f t="shared" si="325"/>
        <v>0.80265472727272735</v>
      </c>
      <c r="L6970" s="41" t="str">
        <f t="shared" si="326"/>
        <v>A</v>
      </c>
      <c r="M6970" s="41" t="s">
        <v>564</v>
      </c>
      <c r="N6970" s="41" t="s">
        <v>417</v>
      </c>
      <c r="O6970" s="41" t="s">
        <v>70</v>
      </c>
    </row>
    <row r="6971" spans="1:15">
      <c r="A6971" s="38">
        <v>40389</v>
      </c>
      <c r="B6971" s="38">
        <v>44591</v>
      </c>
      <c r="C6971" s="131">
        <v>138</v>
      </c>
      <c r="D6971" s="39">
        <v>8.5600000000000009E-2</v>
      </c>
      <c r="E6971" s="39">
        <v>7.9100000000000004E-2</v>
      </c>
      <c r="F6971" s="40">
        <v>150000</v>
      </c>
      <c r="G6971" s="40">
        <v>150000</v>
      </c>
      <c r="H6971" s="40">
        <v>71742.55</v>
      </c>
      <c r="I6971" s="40">
        <v>120399.99</v>
      </c>
      <c r="J6971" s="67">
        <f t="shared" si="324"/>
        <v>0.47828366666666666</v>
      </c>
      <c r="K6971" s="39">
        <f t="shared" si="325"/>
        <v>0.80266660000000001</v>
      </c>
      <c r="L6971" s="2" t="str">
        <f t="shared" si="326"/>
        <v>AA</v>
      </c>
      <c r="M6971" s="2" t="s">
        <v>457</v>
      </c>
      <c r="N6971" s="2" t="s">
        <v>419</v>
      </c>
      <c r="O6971" s="2" t="s">
        <v>70</v>
      </c>
    </row>
    <row r="6972" spans="1:15">
      <c r="A6972" s="42">
        <v>40508</v>
      </c>
      <c r="B6972" s="42">
        <v>51466</v>
      </c>
      <c r="C6972" s="130">
        <v>360</v>
      </c>
      <c r="D6972" s="43">
        <v>8.5600000000000009E-2</v>
      </c>
      <c r="E6972" s="43">
        <v>7.9100000000000004E-2</v>
      </c>
      <c r="F6972" s="44">
        <v>96500</v>
      </c>
      <c r="G6972" s="44">
        <v>96500</v>
      </c>
      <c r="H6972" s="44">
        <v>44813.45</v>
      </c>
      <c r="I6972" s="44">
        <v>77470.31</v>
      </c>
      <c r="J6972" s="68">
        <f t="shared" si="324"/>
        <v>0.46438808290155437</v>
      </c>
      <c r="K6972" s="43">
        <f t="shared" si="325"/>
        <v>0.80280113989637303</v>
      </c>
      <c r="L6972" s="41" t="str">
        <f t="shared" si="326"/>
        <v>AA</v>
      </c>
      <c r="M6972" s="41" t="s">
        <v>453</v>
      </c>
      <c r="N6972" s="41" t="s">
        <v>418</v>
      </c>
      <c r="O6972" s="41" t="s">
        <v>70</v>
      </c>
    </row>
    <row r="6973" spans="1:15">
      <c r="A6973" s="42">
        <v>40791</v>
      </c>
      <c r="B6973" s="42">
        <v>46270</v>
      </c>
      <c r="C6973" s="130">
        <v>180</v>
      </c>
      <c r="D6973" s="43">
        <v>8.5600000000000009E-2</v>
      </c>
      <c r="E6973" s="43">
        <v>7.9100000000000004E-2</v>
      </c>
      <c r="F6973" s="44">
        <v>85000</v>
      </c>
      <c r="G6973" s="44">
        <v>85000</v>
      </c>
      <c r="H6973" s="44">
        <v>41003.79</v>
      </c>
      <c r="I6973" s="44">
        <v>68252.009999999995</v>
      </c>
      <c r="J6973" s="68">
        <f t="shared" si="324"/>
        <v>0.48239752941176473</v>
      </c>
      <c r="K6973" s="43">
        <f t="shared" si="325"/>
        <v>0.80296482352941168</v>
      </c>
      <c r="L6973" s="41" t="str">
        <f t="shared" si="326"/>
        <v>AA</v>
      </c>
      <c r="M6973" s="41" t="s">
        <v>752</v>
      </c>
      <c r="N6973" s="41" t="s">
        <v>418</v>
      </c>
      <c r="O6973" s="41" t="s">
        <v>70</v>
      </c>
    </row>
    <row r="6974" spans="1:15">
      <c r="A6974" s="38">
        <v>40812</v>
      </c>
      <c r="B6974" s="38">
        <v>45256</v>
      </c>
      <c r="C6974" s="131">
        <v>146</v>
      </c>
      <c r="D6974" s="39">
        <v>8.5600000000000009E-2</v>
      </c>
      <c r="E6974" s="39">
        <v>7.9100000000000004E-2</v>
      </c>
      <c r="F6974" s="40">
        <v>150000</v>
      </c>
      <c r="G6974" s="40">
        <v>150000</v>
      </c>
      <c r="H6974" s="40">
        <v>82451.27</v>
      </c>
      <c r="I6974" s="40">
        <v>120444.99</v>
      </c>
      <c r="J6974" s="67">
        <f t="shared" si="324"/>
        <v>0.5496751333333334</v>
      </c>
      <c r="K6974" s="39">
        <f t="shared" si="325"/>
        <v>0.80296660000000009</v>
      </c>
      <c r="L6974" s="2" t="str">
        <f t="shared" si="326"/>
        <v>AA</v>
      </c>
      <c r="M6974" s="2" t="s">
        <v>1177</v>
      </c>
      <c r="N6974" s="2" t="s">
        <v>421</v>
      </c>
      <c r="O6974" s="2" t="s">
        <v>70</v>
      </c>
    </row>
    <row r="6975" spans="1:15">
      <c r="A6975" s="38">
        <v>40477</v>
      </c>
      <c r="B6975" s="38">
        <v>51435</v>
      </c>
      <c r="C6975" s="131">
        <v>360</v>
      </c>
      <c r="D6975" s="39">
        <v>8.5600000000000009E-2</v>
      </c>
      <c r="E6975" s="39">
        <v>8.09E-2</v>
      </c>
      <c r="F6975" s="40">
        <v>117000</v>
      </c>
      <c r="G6975" s="40">
        <v>117000</v>
      </c>
      <c r="H6975" s="40">
        <v>82808.800000000003</v>
      </c>
      <c r="I6975" s="40">
        <v>93959.8</v>
      </c>
      <c r="J6975" s="67">
        <f t="shared" si="324"/>
        <v>0.70776752136752141</v>
      </c>
      <c r="K6975" s="39">
        <f t="shared" si="325"/>
        <v>0.80307521367521373</v>
      </c>
      <c r="L6975" s="2" t="str">
        <f t="shared" si="326"/>
        <v>A</v>
      </c>
      <c r="M6975" s="2" t="s">
        <v>536</v>
      </c>
      <c r="N6975" s="2" t="s">
        <v>423</v>
      </c>
      <c r="O6975" s="2" t="s">
        <v>70</v>
      </c>
    </row>
    <row r="6976" spans="1:15">
      <c r="A6976" s="38">
        <v>40746</v>
      </c>
      <c r="B6976" s="38">
        <v>46164</v>
      </c>
      <c r="C6976" s="131">
        <v>178</v>
      </c>
      <c r="D6976" s="39">
        <v>8.5600000000000009E-2</v>
      </c>
      <c r="E6976" s="39">
        <v>7.9100000000000004E-2</v>
      </c>
      <c r="F6976" s="40">
        <v>130000</v>
      </c>
      <c r="G6976" s="40">
        <v>130000</v>
      </c>
      <c r="H6976" s="40">
        <v>74899.28</v>
      </c>
      <c r="I6976" s="40">
        <v>104399.99</v>
      </c>
      <c r="J6976" s="67">
        <f t="shared" si="324"/>
        <v>0.57614830769230774</v>
      </c>
      <c r="K6976" s="39">
        <f t="shared" si="325"/>
        <v>0.80307684615384622</v>
      </c>
      <c r="L6976" s="2" t="str">
        <f t="shared" si="326"/>
        <v>AA</v>
      </c>
      <c r="M6976" s="2" t="s">
        <v>919</v>
      </c>
      <c r="N6976" s="2" t="s">
        <v>422</v>
      </c>
      <c r="O6976" s="2" t="s">
        <v>70</v>
      </c>
    </row>
    <row r="6977" spans="1:15">
      <c r="A6977" s="42">
        <v>40245</v>
      </c>
      <c r="B6977" s="42">
        <v>42043</v>
      </c>
      <c r="C6977" s="130">
        <v>59</v>
      </c>
      <c r="D6977" s="43">
        <v>8.5600000000000009E-2</v>
      </c>
      <c r="E6977" s="43">
        <v>7.9100000000000004E-2</v>
      </c>
      <c r="F6977" s="44">
        <v>127931.6</v>
      </c>
      <c r="G6977" s="44">
        <v>127931.6</v>
      </c>
      <c r="H6977" s="44">
        <v>40459.94</v>
      </c>
      <c r="I6977" s="44">
        <v>102754.6</v>
      </c>
      <c r="J6977" s="68">
        <f t="shared" si="324"/>
        <v>0.31626228390796335</v>
      </c>
      <c r="K6977" s="43">
        <f t="shared" si="325"/>
        <v>0.80319952224469948</v>
      </c>
      <c r="L6977" s="41" t="str">
        <f t="shared" si="326"/>
        <v>AA</v>
      </c>
      <c r="M6977" s="41" t="s">
        <v>811</v>
      </c>
      <c r="N6977" s="41" t="s">
        <v>422</v>
      </c>
      <c r="O6977" s="41" t="s">
        <v>70</v>
      </c>
    </row>
    <row r="6978" spans="1:15">
      <c r="A6978" s="38">
        <v>40767</v>
      </c>
      <c r="B6978" s="38">
        <v>46246</v>
      </c>
      <c r="C6978" s="131">
        <v>180</v>
      </c>
      <c r="D6978" s="39">
        <v>8.5600000000000009E-2</v>
      </c>
      <c r="E6978" s="39">
        <v>7.9100000000000004E-2</v>
      </c>
      <c r="F6978" s="40">
        <v>125000</v>
      </c>
      <c r="G6978" s="40">
        <v>125000</v>
      </c>
      <c r="H6978" s="40">
        <v>78586.320000000007</v>
      </c>
      <c r="I6978" s="40">
        <v>100499.99</v>
      </c>
      <c r="J6978" s="67">
        <f t="shared" si="324"/>
        <v>0.62869056000000001</v>
      </c>
      <c r="K6978" s="39">
        <f t="shared" si="325"/>
        <v>0.80399992000000009</v>
      </c>
      <c r="L6978" s="2" t="str">
        <f t="shared" si="326"/>
        <v>AA</v>
      </c>
      <c r="M6978" s="2" t="s">
        <v>466</v>
      </c>
      <c r="N6978" s="2" t="s">
        <v>421</v>
      </c>
      <c r="O6978" s="2" t="s">
        <v>70</v>
      </c>
    </row>
    <row r="6979" spans="1:15">
      <c r="A6979" s="42">
        <v>40410</v>
      </c>
      <c r="B6979" s="42">
        <v>43151</v>
      </c>
      <c r="C6979" s="130">
        <v>90</v>
      </c>
      <c r="D6979" s="43">
        <v>8.5600000000000009E-2</v>
      </c>
      <c r="E6979" s="43">
        <v>7.9100000000000004E-2</v>
      </c>
      <c r="F6979" s="44">
        <v>124335.01</v>
      </c>
      <c r="G6979" s="44">
        <v>124335.01</v>
      </c>
      <c r="H6979" s="44">
        <v>44720.71</v>
      </c>
      <c r="I6979" s="44">
        <v>100000</v>
      </c>
      <c r="J6979" s="68">
        <f t="shared" ref="J6979:J7042" si="327">H6979/G6979</f>
        <v>0.35967914427320191</v>
      </c>
      <c r="K6979" s="43">
        <f t="shared" ref="K6979:K7042" si="328">I6979/G6979</f>
        <v>0.80427869833283483</v>
      </c>
      <c r="L6979" s="41" t="str">
        <f t="shared" ref="L6979:L7042" si="329">IF(J6979&lt;=65%,"AA",IF(J6979&lt;=75%,"A",IF(J6979&lt;=85%,"B","C")))</f>
        <v>AA</v>
      </c>
      <c r="M6979" s="41" t="s">
        <v>609</v>
      </c>
      <c r="N6979" s="41" t="s">
        <v>428</v>
      </c>
      <c r="O6979" s="41" t="s">
        <v>70</v>
      </c>
    </row>
    <row r="6980" spans="1:15">
      <c r="A6980" s="42">
        <v>40451</v>
      </c>
      <c r="B6980" s="42">
        <v>48395</v>
      </c>
      <c r="C6980" s="130">
        <v>261</v>
      </c>
      <c r="D6980" s="43">
        <v>8.5600000000000009E-2</v>
      </c>
      <c r="E6980" s="43">
        <v>8.09E-2</v>
      </c>
      <c r="F6980" s="44">
        <v>68000</v>
      </c>
      <c r="G6980" s="44">
        <v>68000</v>
      </c>
      <c r="H6980" s="44">
        <v>44885.56</v>
      </c>
      <c r="I6980" s="44">
        <v>54699.99</v>
      </c>
      <c r="J6980" s="68">
        <f t="shared" si="327"/>
        <v>0.66008176470588231</v>
      </c>
      <c r="K6980" s="43">
        <f t="shared" si="328"/>
        <v>0.80441161764705882</v>
      </c>
      <c r="L6980" s="41" t="str">
        <f t="shared" si="329"/>
        <v>A</v>
      </c>
      <c r="M6980" s="41" t="s">
        <v>1594</v>
      </c>
      <c r="N6980" s="41" t="s">
        <v>437</v>
      </c>
      <c r="O6980" s="41" t="s">
        <v>70</v>
      </c>
    </row>
    <row r="6981" spans="1:15">
      <c r="A6981" s="42">
        <v>40086</v>
      </c>
      <c r="B6981" s="42">
        <v>51043</v>
      </c>
      <c r="C6981" s="130">
        <v>360</v>
      </c>
      <c r="D6981" s="43">
        <v>8.5600000000000009E-2</v>
      </c>
      <c r="E6981" s="43">
        <v>7.9100000000000004E-2</v>
      </c>
      <c r="F6981" s="44">
        <v>135000</v>
      </c>
      <c r="G6981" s="44">
        <v>135000</v>
      </c>
      <c r="H6981" s="44">
        <v>92497.65</v>
      </c>
      <c r="I6981" s="44">
        <v>108599.96</v>
      </c>
      <c r="J6981" s="68">
        <f t="shared" si="327"/>
        <v>0.68516777777777771</v>
      </c>
      <c r="K6981" s="43">
        <f t="shared" si="328"/>
        <v>0.80444414814814824</v>
      </c>
      <c r="L6981" s="41" t="str">
        <f t="shared" si="329"/>
        <v>A</v>
      </c>
      <c r="M6981" s="41" t="s">
        <v>527</v>
      </c>
      <c r="N6981" s="41" t="s">
        <v>419</v>
      </c>
      <c r="O6981" s="41" t="s">
        <v>70</v>
      </c>
    </row>
    <row r="6982" spans="1:15">
      <c r="A6982" s="38">
        <v>40049</v>
      </c>
      <c r="B6982" s="38">
        <v>51006</v>
      </c>
      <c r="C6982" s="131">
        <v>360</v>
      </c>
      <c r="D6982" s="39">
        <v>8.5600000000000009E-2</v>
      </c>
      <c r="E6982" s="39">
        <v>7.9100000000000004E-2</v>
      </c>
      <c r="F6982" s="40">
        <v>117000</v>
      </c>
      <c r="G6982" s="40">
        <v>117000</v>
      </c>
      <c r="H6982" s="40">
        <v>79531.289999999994</v>
      </c>
      <c r="I6982" s="40">
        <v>94127.92</v>
      </c>
      <c r="J6982" s="67">
        <f t="shared" si="327"/>
        <v>0.67975461538461535</v>
      </c>
      <c r="K6982" s="39">
        <f t="shared" si="328"/>
        <v>0.80451213675213673</v>
      </c>
      <c r="L6982" s="2" t="str">
        <f t="shared" si="329"/>
        <v>A</v>
      </c>
      <c r="M6982" s="2" t="s">
        <v>1361</v>
      </c>
      <c r="N6982" s="2" t="s">
        <v>416</v>
      </c>
      <c r="O6982" s="2" t="s">
        <v>70</v>
      </c>
    </row>
    <row r="6983" spans="1:15">
      <c r="A6983" s="42">
        <v>40836</v>
      </c>
      <c r="B6983" s="42">
        <v>46315</v>
      </c>
      <c r="C6983" s="130">
        <v>180</v>
      </c>
      <c r="D6983" s="43">
        <v>8.5600000000000009E-2</v>
      </c>
      <c r="E6983" s="43">
        <v>8.5600000000000009E-2</v>
      </c>
      <c r="F6983" s="44">
        <v>83900</v>
      </c>
      <c r="G6983" s="44">
        <v>83900</v>
      </c>
      <c r="H6983" s="44">
        <v>53410.99</v>
      </c>
      <c r="I6983" s="44">
        <v>67499.990000000005</v>
      </c>
      <c r="J6983" s="68">
        <f t="shared" si="327"/>
        <v>0.63660297973778301</v>
      </c>
      <c r="K6983" s="43">
        <f t="shared" si="328"/>
        <v>0.80452908224076292</v>
      </c>
      <c r="L6983" s="41" t="str">
        <f t="shared" si="329"/>
        <v>AA</v>
      </c>
      <c r="M6983" s="41" t="s">
        <v>1174</v>
      </c>
      <c r="N6983" s="41" t="s">
        <v>427</v>
      </c>
      <c r="O6983" s="41" t="s">
        <v>70</v>
      </c>
    </row>
    <row r="6984" spans="1:15">
      <c r="A6984" s="42">
        <v>40563</v>
      </c>
      <c r="B6984" s="42">
        <v>51521</v>
      </c>
      <c r="C6984" s="130">
        <v>360</v>
      </c>
      <c r="D6984" s="43">
        <v>8.5600000000000009E-2</v>
      </c>
      <c r="E6984" s="43">
        <v>7.9100000000000004E-2</v>
      </c>
      <c r="F6984" s="44">
        <v>148580</v>
      </c>
      <c r="G6984" s="44">
        <v>148580</v>
      </c>
      <c r="H6984" s="44">
        <v>106204.77</v>
      </c>
      <c r="I6984" s="44">
        <v>119579.99</v>
      </c>
      <c r="J6984" s="68">
        <f t="shared" si="327"/>
        <v>0.71479855969847894</v>
      </c>
      <c r="K6984" s="43">
        <f t="shared" si="328"/>
        <v>0.80481888544891644</v>
      </c>
      <c r="L6984" s="41" t="str">
        <f t="shared" si="329"/>
        <v>A</v>
      </c>
      <c r="M6984" s="41" t="s">
        <v>564</v>
      </c>
      <c r="N6984" s="41" t="s">
        <v>417</v>
      </c>
      <c r="O6984" s="41" t="s">
        <v>70</v>
      </c>
    </row>
    <row r="6985" spans="1:15">
      <c r="A6985" s="38">
        <v>40073</v>
      </c>
      <c r="B6985" s="38">
        <v>51030</v>
      </c>
      <c r="C6985" s="131">
        <v>360</v>
      </c>
      <c r="D6985" s="39">
        <v>8.5600000000000009E-2</v>
      </c>
      <c r="E6985" s="39">
        <v>7.4099999999999999E-2</v>
      </c>
      <c r="F6985" s="40">
        <v>130000</v>
      </c>
      <c r="G6985" s="40">
        <v>130000</v>
      </c>
      <c r="H6985" s="40">
        <v>88757.04</v>
      </c>
      <c r="I6985" s="40">
        <v>104636.89</v>
      </c>
      <c r="J6985" s="67">
        <f t="shared" si="327"/>
        <v>0.68274646153846152</v>
      </c>
      <c r="K6985" s="39">
        <f t="shared" si="328"/>
        <v>0.80489915384615385</v>
      </c>
      <c r="L6985" s="2" t="str">
        <f t="shared" si="329"/>
        <v>A</v>
      </c>
      <c r="M6985" s="2" t="s">
        <v>601</v>
      </c>
      <c r="N6985" s="2" t="s">
        <v>435</v>
      </c>
      <c r="O6985" s="2" t="s">
        <v>70</v>
      </c>
    </row>
    <row r="6986" spans="1:15">
      <c r="A6986" s="42">
        <v>40305</v>
      </c>
      <c r="B6986" s="42">
        <v>51263</v>
      </c>
      <c r="C6986" s="130">
        <v>360</v>
      </c>
      <c r="D6986" s="43">
        <v>8.5600000000000009E-2</v>
      </c>
      <c r="E6986" s="43">
        <v>8.09E-2</v>
      </c>
      <c r="F6986" s="44">
        <v>77920</v>
      </c>
      <c r="G6986" s="44">
        <v>77920</v>
      </c>
      <c r="H6986" s="44">
        <v>54614.63</v>
      </c>
      <c r="I6986" s="44">
        <v>62719.99</v>
      </c>
      <c r="J6986" s="68">
        <f t="shared" si="327"/>
        <v>0.70090644250513345</v>
      </c>
      <c r="K6986" s="43">
        <f t="shared" si="328"/>
        <v>0.80492800308008206</v>
      </c>
      <c r="L6986" s="41" t="str">
        <f t="shared" si="329"/>
        <v>A</v>
      </c>
      <c r="M6986" s="41" t="s">
        <v>735</v>
      </c>
      <c r="N6986" s="41" t="s">
        <v>437</v>
      </c>
      <c r="O6986" s="41" t="s">
        <v>70</v>
      </c>
    </row>
    <row r="6987" spans="1:15">
      <c r="A6987" s="42">
        <v>40235</v>
      </c>
      <c r="B6987" s="42">
        <v>51192</v>
      </c>
      <c r="C6987" s="130">
        <v>360</v>
      </c>
      <c r="D6987" s="43">
        <v>8.5600000000000009E-2</v>
      </c>
      <c r="E6987" s="43">
        <v>8.09E-2</v>
      </c>
      <c r="F6987" s="44">
        <v>120000</v>
      </c>
      <c r="G6987" s="44">
        <v>120000</v>
      </c>
      <c r="H6987" s="44">
        <v>83282.37</v>
      </c>
      <c r="I6987" s="44">
        <v>96599.99</v>
      </c>
      <c r="J6987" s="68">
        <f t="shared" si="327"/>
        <v>0.69401974999999994</v>
      </c>
      <c r="K6987" s="43">
        <f t="shared" si="328"/>
        <v>0.8049999166666667</v>
      </c>
      <c r="L6987" s="41" t="str">
        <f t="shared" si="329"/>
        <v>A</v>
      </c>
      <c r="M6987" s="41" t="s">
        <v>482</v>
      </c>
      <c r="N6987" s="41" t="s">
        <v>422</v>
      </c>
      <c r="O6987" s="41" t="s">
        <v>70</v>
      </c>
    </row>
    <row r="6988" spans="1:15">
      <c r="A6988" s="38">
        <v>40067</v>
      </c>
      <c r="B6988" s="38">
        <v>51024</v>
      </c>
      <c r="C6988" s="131">
        <v>360</v>
      </c>
      <c r="D6988" s="39">
        <v>8.5600000000000009E-2</v>
      </c>
      <c r="E6988" s="39">
        <v>7.9100000000000004E-2</v>
      </c>
      <c r="F6988" s="40">
        <v>118000</v>
      </c>
      <c r="G6988" s="40">
        <v>118000</v>
      </c>
      <c r="H6988" s="40">
        <v>80759.520000000004</v>
      </c>
      <c r="I6988" s="40">
        <v>94999.99</v>
      </c>
      <c r="J6988" s="67">
        <f t="shared" si="327"/>
        <v>0.68440271186440682</v>
      </c>
      <c r="K6988" s="39">
        <f t="shared" si="328"/>
        <v>0.8050846610169492</v>
      </c>
      <c r="L6988" s="2" t="str">
        <f t="shared" si="329"/>
        <v>A</v>
      </c>
      <c r="M6988" s="2" t="s">
        <v>1021</v>
      </c>
      <c r="N6988" s="2" t="s">
        <v>424</v>
      </c>
      <c r="O6988" s="2" t="s">
        <v>70</v>
      </c>
    </row>
    <row r="6989" spans="1:15">
      <c r="A6989" s="38">
        <v>40070</v>
      </c>
      <c r="B6989" s="38">
        <v>45549</v>
      </c>
      <c r="C6989" s="131">
        <v>180</v>
      </c>
      <c r="D6989" s="39">
        <v>8.5600000000000009E-2</v>
      </c>
      <c r="E6989" s="39">
        <v>7.9100000000000004E-2</v>
      </c>
      <c r="F6989" s="40">
        <v>97500</v>
      </c>
      <c r="G6989" s="40">
        <v>97500</v>
      </c>
      <c r="H6989" s="40">
        <v>62519.74</v>
      </c>
      <c r="I6989" s="40">
        <v>78500</v>
      </c>
      <c r="J6989" s="67">
        <f t="shared" si="327"/>
        <v>0.64122810256410256</v>
      </c>
      <c r="K6989" s="39">
        <f t="shared" si="328"/>
        <v>0.80512820512820515</v>
      </c>
      <c r="L6989" s="2" t="str">
        <f t="shared" si="329"/>
        <v>AA</v>
      </c>
      <c r="M6989" s="2" t="s">
        <v>565</v>
      </c>
      <c r="N6989" s="2" t="s">
        <v>432</v>
      </c>
      <c r="O6989" s="2" t="s">
        <v>70</v>
      </c>
    </row>
    <row r="6990" spans="1:15">
      <c r="A6990" s="38">
        <v>40427</v>
      </c>
      <c r="B6990" s="38">
        <v>51385</v>
      </c>
      <c r="C6990" s="131">
        <v>360</v>
      </c>
      <c r="D6990" s="39">
        <v>8.5600000000000009E-2</v>
      </c>
      <c r="E6990" s="39">
        <v>7.9100000000000004E-2</v>
      </c>
      <c r="F6990" s="40">
        <v>128500</v>
      </c>
      <c r="G6990" s="40">
        <v>128500</v>
      </c>
      <c r="H6990" s="40">
        <v>92158.43</v>
      </c>
      <c r="I6990" s="40">
        <v>103499.69</v>
      </c>
      <c r="J6990" s="67">
        <f t="shared" si="327"/>
        <v>0.71718622568093382</v>
      </c>
      <c r="K6990" s="39">
        <f t="shared" si="328"/>
        <v>0.80544505836575875</v>
      </c>
      <c r="L6990" s="2" t="str">
        <f t="shared" si="329"/>
        <v>A</v>
      </c>
      <c r="M6990" s="2" t="s">
        <v>1047</v>
      </c>
      <c r="N6990" s="2" t="s">
        <v>422</v>
      </c>
      <c r="O6990" s="2" t="s">
        <v>70</v>
      </c>
    </row>
    <row r="6991" spans="1:15">
      <c r="A6991" s="38">
        <v>40413</v>
      </c>
      <c r="B6991" s="38">
        <v>51371</v>
      </c>
      <c r="C6991" s="131">
        <v>360</v>
      </c>
      <c r="D6991" s="39">
        <v>8.5600000000000009E-2</v>
      </c>
      <c r="E6991" s="39">
        <v>7.9100000000000004E-2</v>
      </c>
      <c r="F6991" s="40">
        <v>111700</v>
      </c>
      <c r="G6991" s="40">
        <v>111700</v>
      </c>
      <c r="H6991" s="40">
        <v>41212.6</v>
      </c>
      <c r="I6991" s="40">
        <v>89999.99</v>
      </c>
      <c r="J6991" s="67">
        <f t="shared" si="327"/>
        <v>0.3689579230080573</v>
      </c>
      <c r="K6991" s="39">
        <f t="shared" si="328"/>
        <v>0.80572954341987468</v>
      </c>
      <c r="L6991" s="2" t="str">
        <f t="shared" si="329"/>
        <v>AA</v>
      </c>
      <c r="M6991" s="2" t="s">
        <v>689</v>
      </c>
      <c r="N6991" s="2" t="s">
        <v>424</v>
      </c>
      <c r="O6991" s="2" t="s">
        <v>70</v>
      </c>
    </row>
    <row r="6992" spans="1:15">
      <c r="A6992" s="38">
        <v>40305</v>
      </c>
      <c r="B6992" s="38">
        <v>44507</v>
      </c>
      <c r="C6992" s="131">
        <v>138</v>
      </c>
      <c r="D6992" s="39">
        <v>8.5600000000000009E-2</v>
      </c>
      <c r="E6992" s="39">
        <v>7.9100000000000004E-2</v>
      </c>
      <c r="F6992" s="40">
        <v>150000</v>
      </c>
      <c r="G6992" s="40">
        <v>150000</v>
      </c>
      <c r="H6992" s="40">
        <v>71835.13</v>
      </c>
      <c r="I6992" s="40">
        <v>120879.02</v>
      </c>
      <c r="J6992" s="67">
        <f t="shared" si="327"/>
        <v>0.4789008666666667</v>
      </c>
      <c r="K6992" s="39">
        <f t="shared" si="328"/>
        <v>0.80586013333333339</v>
      </c>
      <c r="L6992" s="2" t="str">
        <f t="shared" si="329"/>
        <v>AA</v>
      </c>
      <c r="M6992" s="2" t="s">
        <v>457</v>
      </c>
      <c r="N6992" s="2" t="s">
        <v>419</v>
      </c>
      <c r="O6992" s="2" t="s">
        <v>70</v>
      </c>
    </row>
    <row r="6993" spans="1:15">
      <c r="A6993" s="38">
        <v>40569</v>
      </c>
      <c r="B6993" s="38">
        <v>45895</v>
      </c>
      <c r="C6993" s="131">
        <v>175</v>
      </c>
      <c r="D6993" s="39">
        <v>8.5600000000000009E-2</v>
      </c>
      <c r="E6993" s="39">
        <v>7.9100000000000004E-2</v>
      </c>
      <c r="F6993" s="40">
        <v>70000</v>
      </c>
      <c r="G6993" s="40">
        <v>70000</v>
      </c>
      <c r="H6993" s="40">
        <v>39090.18</v>
      </c>
      <c r="I6993" s="40">
        <v>56447.98</v>
      </c>
      <c r="J6993" s="67">
        <f t="shared" si="327"/>
        <v>0.5584311428571429</v>
      </c>
      <c r="K6993" s="39">
        <f t="shared" si="328"/>
        <v>0.80639971428571433</v>
      </c>
      <c r="L6993" s="2" t="str">
        <f t="shared" si="329"/>
        <v>AA</v>
      </c>
      <c r="M6993" s="2" t="s">
        <v>889</v>
      </c>
      <c r="N6993" s="2" t="s">
        <v>416</v>
      </c>
      <c r="O6993" s="2" t="s">
        <v>70</v>
      </c>
    </row>
    <row r="6994" spans="1:15">
      <c r="A6994" s="42">
        <v>40175</v>
      </c>
      <c r="B6994" s="42">
        <v>49306</v>
      </c>
      <c r="C6994" s="130">
        <v>300</v>
      </c>
      <c r="D6994" s="43">
        <v>8.5600000000000009E-2</v>
      </c>
      <c r="E6994" s="43">
        <v>7.9100000000000004E-2</v>
      </c>
      <c r="F6994" s="44">
        <v>108531</v>
      </c>
      <c r="G6994" s="44">
        <v>108531</v>
      </c>
      <c r="H6994" s="44">
        <v>73302.73</v>
      </c>
      <c r="I6994" s="44">
        <v>87545.97</v>
      </c>
      <c r="J6994" s="68">
        <f t="shared" si="327"/>
        <v>0.67540822437828818</v>
      </c>
      <c r="K6994" s="43">
        <f t="shared" si="328"/>
        <v>0.80664482958785966</v>
      </c>
      <c r="L6994" s="41" t="str">
        <f t="shared" si="329"/>
        <v>A</v>
      </c>
      <c r="M6994" s="41" t="s">
        <v>555</v>
      </c>
      <c r="N6994" s="41" t="s">
        <v>434</v>
      </c>
      <c r="O6994" s="41" t="s">
        <v>70</v>
      </c>
    </row>
    <row r="6995" spans="1:15">
      <c r="A6995" s="42">
        <v>40602</v>
      </c>
      <c r="B6995" s="42">
        <v>44255</v>
      </c>
      <c r="C6995" s="130">
        <v>120</v>
      </c>
      <c r="D6995" s="43">
        <v>8.5600000000000009E-2</v>
      </c>
      <c r="E6995" s="43">
        <v>8.5600000000000009E-2</v>
      </c>
      <c r="F6995" s="44">
        <v>72600</v>
      </c>
      <c r="G6995" s="44">
        <v>72600</v>
      </c>
      <c r="H6995" s="44">
        <v>35286.129999999997</v>
      </c>
      <c r="I6995" s="44">
        <v>58576.63</v>
      </c>
      <c r="J6995" s="68">
        <f t="shared" si="327"/>
        <v>0.48603484848484846</v>
      </c>
      <c r="K6995" s="43">
        <f t="shared" si="328"/>
        <v>0.80684063360881542</v>
      </c>
      <c r="L6995" s="41" t="str">
        <f t="shared" si="329"/>
        <v>AA</v>
      </c>
      <c r="M6995" s="41" t="s">
        <v>531</v>
      </c>
      <c r="N6995" s="41" t="s">
        <v>423</v>
      </c>
      <c r="O6995" s="41" t="s">
        <v>70</v>
      </c>
    </row>
    <row r="6996" spans="1:15">
      <c r="A6996" s="42">
        <v>40032</v>
      </c>
      <c r="B6996" s="42">
        <v>50989</v>
      </c>
      <c r="C6996" s="130">
        <v>360</v>
      </c>
      <c r="D6996" s="43">
        <v>8.5600000000000009E-2</v>
      </c>
      <c r="E6996" s="43">
        <v>8.09E-2</v>
      </c>
      <c r="F6996" s="44">
        <v>145000</v>
      </c>
      <c r="G6996" s="44">
        <v>145000</v>
      </c>
      <c r="H6996" s="44">
        <v>98981.38</v>
      </c>
      <c r="I6996" s="44">
        <v>116999.99</v>
      </c>
      <c r="J6996" s="68">
        <f t="shared" si="327"/>
        <v>0.68263020689655174</v>
      </c>
      <c r="K6996" s="43">
        <f t="shared" si="328"/>
        <v>0.80689648275862069</v>
      </c>
      <c r="L6996" s="41" t="str">
        <f t="shared" si="329"/>
        <v>A</v>
      </c>
      <c r="M6996" s="41" t="s">
        <v>459</v>
      </c>
      <c r="N6996" s="41" t="s">
        <v>417</v>
      </c>
      <c r="O6996" s="41" t="s">
        <v>70</v>
      </c>
    </row>
    <row r="6997" spans="1:15">
      <c r="A6997" s="42">
        <v>40233</v>
      </c>
      <c r="B6997" s="42">
        <v>51190</v>
      </c>
      <c r="C6997" s="130">
        <v>360</v>
      </c>
      <c r="D6997" s="43">
        <v>8.5600000000000009E-2</v>
      </c>
      <c r="E6997" s="43">
        <v>7.9100000000000004E-2</v>
      </c>
      <c r="F6997" s="44">
        <v>120000</v>
      </c>
      <c r="G6997" s="44">
        <v>120000</v>
      </c>
      <c r="H6997" s="44">
        <v>83433.8</v>
      </c>
      <c r="I6997" s="44">
        <v>96835.99</v>
      </c>
      <c r="J6997" s="68">
        <f t="shared" si="327"/>
        <v>0.69528166666666669</v>
      </c>
      <c r="K6997" s="43">
        <f t="shared" si="328"/>
        <v>0.80696658333333338</v>
      </c>
      <c r="L6997" s="41" t="str">
        <f t="shared" si="329"/>
        <v>A</v>
      </c>
      <c r="M6997" s="41" t="s">
        <v>516</v>
      </c>
      <c r="N6997" s="41" t="s">
        <v>416</v>
      </c>
      <c r="O6997" s="41" t="s">
        <v>70</v>
      </c>
    </row>
    <row r="6998" spans="1:15">
      <c r="A6998" s="42">
        <v>40563</v>
      </c>
      <c r="B6998" s="42">
        <v>51521</v>
      </c>
      <c r="C6998" s="130">
        <v>360</v>
      </c>
      <c r="D6998" s="43">
        <v>8.5600000000000009E-2</v>
      </c>
      <c r="E6998" s="43">
        <v>7.9100000000000004E-2</v>
      </c>
      <c r="F6998" s="44">
        <v>140000</v>
      </c>
      <c r="G6998" s="44">
        <v>140000</v>
      </c>
      <c r="H6998" s="44">
        <v>100360.88</v>
      </c>
      <c r="I6998" s="44">
        <v>112999.99</v>
      </c>
      <c r="J6998" s="68">
        <f t="shared" si="327"/>
        <v>0.7168634285714286</v>
      </c>
      <c r="K6998" s="43">
        <f t="shared" si="328"/>
        <v>0.80714278571428577</v>
      </c>
      <c r="L6998" s="41" t="str">
        <f t="shared" si="329"/>
        <v>A</v>
      </c>
      <c r="M6998" s="41" t="s">
        <v>648</v>
      </c>
      <c r="N6998" s="41" t="s">
        <v>417</v>
      </c>
      <c r="O6998" s="41" t="s">
        <v>70</v>
      </c>
    </row>
    <row r="6999" spans="1:15">
      <c r="A6999" s="38">
        <v>40584</v>
      </c>
      <c r="B6999" s="38">
        <v>47797</v>
      </c>
      <c r="C6999" s="131">
        <v>237</v>
      </c>
      <c r="D6999" s="39">
        <v>8.5600000000000009E-2</v>
      </c>
      <c r="E6999" s="39">
        <v>8.09E-2</v>
      </c>
      <c r="F6999" s="40">
        <v>105659</v>
      </c>
      <c r="G6999" s="40">
        <v>105659</v>
      </c>
      <c r="H6999" s="40">
        <v>67919.759999999995</v>
      </c>
      <c r="I6999" s="40">
        <v>85300</v>
      </c>
      <c r="J6999" s="67">
        <f t="shared" si="327"/>
        <v>0.64282039390870627</v>
      </c>
      <c r="K6999" s="39">
        <f t="shared" si="328"/>
        <v>0.80731409534445719</v>
      </c>
      <c r="L6999" s="2" t="str">
        <f t="shared" si="329"/>
        <v>AA</v>
      </c>
      <c r="M6999" s="2" t="s">
        <v>787</v>
      </c>
      <c r="N6999" s="2" t="s">
        <v>422</v>
      </c>
      <c r="O6999" s="2" t="s">
        <v>70</v>
      </c>
    </row>
    <row r="7000" spans="1:15">
      <c r="A7000" s="38">
        <v>40066</v>
      </c>
      <c r="B7000" s="38">
        <v>51023</v>
      </c>
      <c r="C7000" s="131">
        <v>360</v>
      </c>
      <c r="D7000" s="39">
        <v>8.5600000000000009E-2</v>
      </c>
      <c r="E7000" s="39">
        <v>7.9100000000000004E-2</v>
      </c>
      <c r="F7000" s="40">
        <v>135000</v>
      </c>
      <c r="G7000" s="40">
        <v>135000</v>
      </c>
      <c r="H7000" s="40">
        <v>92497.49</v>
      </c>
      <c r="I7000" s="40">
        <v>108999.99</v>
      </c>
      <c r="J7000" s="67">
        <f t="shared" si="327"/>
        <v>0.6851665925925926</v>
      </c>
      <c r="K7000" s="39">
        <f t="shared" si="328"/>
        <v>0.80740733333333337</v>
      </c>
      <c r="L7000" s="2" t="str">
        <f t="shared" si="329"/>
        <v>A</v>
      </c>
      <c r="M7000" s="2" t="s">
        <v>1301</v>
      </c>
      <c r="N7000" s="2" t="s">
        <v>418</v>
      </c>
      <c r="O7000" s="2" t="s">
        <v>70</v>
      </c>
    </row>
    <row r="7001" spans="1:15">
      <c r="A7001" s="38">
        <v>40336</v>
      </c>
      <c r="B7001" s="38">
        <v>45511</v>
      </c>
      <c r="C7001" s="131">
        <v>170</v>
      </c>
      <c r="D7001" s="39">
        <v>8.5600000000000009E-2</v>
      </c>
      <c r="E7001" s="39">
        <v>7.9100000000000004E-2</v>
      </c>
      <c r="F7001" s="40">
        <v>130000</v>
      </c>
      <c r="G7001" s="40">
        <v>130000</v>
      </c>
      <c r="H7001" s="40">
        <v>72891.990000000005</v>
      </c>
      <c r="I7001" s="40">
        <v>104999.99</v>
      </c>
      <c r="J7001" s="67">
        <f t="shared" si="327"/>
        <v>0.56070761538461544</v>
      </c>
      <c r="K7001" s="39">
        <f t="shared" si="328"/>
        <v>0.8076922307692308</v>
      </c>
      <c r="L7001" s="2" t="str">
        <f t="shared" si="329"/>
        <v>AA</v>
      </c>
      <c r="M7001" s="2" t="s">
        <v>457</v>
      </c>
      <c r="N7001" s="2" t="s">
        <v>419</v>
      </c>
      <c r="O7001" s="2" t="s">
        <v>70</v>
      </c>
    </row>
    <row r="7002" spans="1:15">
      <c r="A7002" s="38">
        <v>40150</v>
      </c>
      <c r="B7002" s="38">
        <v>51107</v>
      </c>
      <c r="C7002" s="131">
        <v>360</v>
      </c>
      <c r="D7002" s="39">
        <v>8.5600000000000009E-2</v>
      </c>
      <c r="E7002" s="39">
        <v>7.9100000000000004E-2</v>
      </c>
      <c r="F7002" s="40">
        <v>130000</v>
      </c>
      <c r="G7002" s="40">
        <v>130000</v>
      </c>
      <c r="H7002" s="40">
        <v>89957.48</v>
      </c>
      <c r="I7002" s="40">
        <v>104999.99</v>
      </c>
      <c r="J7002" s="67">
        <f t="shared" si="327"/>
        <v>0.69198061538461531</v>
      </c>
      <c r="K7002" s="39">
        <f t="shared" si="328"/>
        <v>0.8076922307692308</v>
      </c>
      <c r="L7002" s="2" t="str">
        <f t="shared" si="329"/>
        <v>A</v>
      </c>
      <c r="M7002" s="2" t="s">
        <v>754</v>
      </c>
      <c r="N7002" s="2" t="s">
        <v>422</v>
      </c>
      <c r="O7002" s="2" t="s">
        <v>70</v>
      </c>
    </row>
    <row r="7003" spans="1:15">
      <c r="A7003" s="38">
        <v>40248</v>
      </c>
      <c r="B7003" s="38">
        <v>51206</v>
      </c>
      <c r="C7003" s="131">
        <v>360</v>
      </c>
      <c r="D7003" s="39">
        <v>8.5600000000000009E-2</v>
      </c>
      <c r="E7003" s="39">
        <v>8.09E-2</v>
      </c>
      <c r="F7003" s="40">
        <v>130000</v>
      </c>
      <c r="G7003" s="40">
        <v>130000</v>
      </c>
      <c r="H7003" s="40">
        <v>90883.85</v>
      </c>
      <c r="I7003" s="40">
        <v>104999.99</v>
      </c>
      <c r="J7003" s="67">
        <f t="shared" si="327"/>
        <v>0.69910653846153847</v>
      </c>
      <c r="K7003" s="39">
        <f t="shared" si="328"/>
        <v>0.8076922307692308</v>
      </c>
      <c r="L7003" s="2" t="str">
        <f t="shared" si="329"/>
        <v>A</v>
      </c>
      <c r="M7003" s="2" t="s">
        <v>1282</v>
      </c>
      <c r="N7003" s="2" t="s">
        <v>416</v>
      </c>
      <c r="O7003" s="2" t="s">
        <v>70</v>
      </c>
    </row>
    <row r="7004" spans="1:15">
      <c r="A7004" s="42">
        <v>40021</v>
      </c>
      <c r="B7004" s="42">
        <v>50978</v>
      </c>
      <c r="C7004" s="130">
        <v>360</v>
      </c>
      <c r="D7004" s="43">
        <v>8.5600000000000009E-2</v>
      </c>
      <c r="E7004" s="43">
        <v>8.09E-2</v>
      </c>
      <c r="F7004" s="44">
        <v>123421</v>
      </c>
      <c r="G7004" s="44">
        <v>123421</v>
      </c>
      <c r="H7004" s="44">
        <v>84139.81</v>
      </c>
      <c r="I7004" s="44">
        <v>99699.99</v>
      </c>
      <c r="J7004" s="68">
        <f t="shared" si="327"/>
        <v>0.68173009455441136</v>
      </c>
      <c r="K7004" s="43">
        <f t="shared" si="328"/>
        <v>0.8078041014089985</v>
      </c>
      <c r="L7004" s="41" t="str">
        <f t="shared" si="329"/>
        <v>A</v>
      </c>
      <c r="M7004" s="41" t="s">
        <v>1227</v>
      </c>
      <c r="N7004" s="41" t="s">
        <v>434</v>
      </c>
      <c r="O7004" s="41" t="s">
        <v>70</v>
      </c>
    </row>
    <row r="7005" spans="1:15">
      <c r="A7005" s="42">
        <v>40379</v>
      </c>
      <c r="B7005" s="42">
        <v>51337</v>
      </c>
      <c r="C7005" s="130">
        <v>360</v>
      </c>
      <c r="D7005" s="43">
        <v>8.5600000000000009E-2</v>
      </c>
      <c r="E7005" s="43">
        <v>8.5600000000000009E-2</v>
      </c>
      <c r="F7005" s="44">
        <v>142360</v>
      </c>
      <c r="G7005" s="44">
        <v>142360</v>
      </c>
      <c r="H7005" s="44">
        <v>93453.49</v>
      </c>
      <c r="I7005" s="44">
        <v>114999.99</v>
      </c>
      <c r="J7005" s="68">
        <f t="shared" si="327"/>
        <v>0.65645890699634735</v>
      </c>
      <c r="K7005" s="43">
        <f t="shared" si="328"/>
        <v>0.80781111267209893</v>
      </c>
      <c r="L7005" s="41" t="str">
        <f t="shared" si="329"/>
        <v>A</v>
      </c>
      <c r="M7005" s="41" t="s">
        <v>621</v>
      </c>
      <c r="N7005" s="41" t="s">
        <v>430</v>
      </c>
      <c r="O7005" s="41" t="s">
        <v>70</v>
      </c>
    </row>
    <row r="7006" spans="1:15">
      <c r="A7006" s="38">
        <v>40170</v>
      </c>
      <c r="B7006" s="38">
        <v>45069</v>
      </c>
      <c r="C7006" s="131">
        <v>161</v>
      </c>
      <c r="D7006" s="39">
        <v>8.5600000000000009E-2</v>
      </c>
      <c r="E7006" s="39">
        <v>7.9100000000000004E-2</v>
      </c>
      <c r="F7006" s="40">
        <v>102000</v>
      </c>
      <c r="G7006" s="40">
        <v>102000</v>
      </c>
      <c r="H7006" s="40">
        <v>49909.9</v>
      </c>
      <c r="I7006" s="40">
        <v>82399.990000000005</v>
      </c>
      <c r="J7006" s="67">
        <f t="shared" si="327"/>
        <v>0.48931274509803924</v>
      </c>
      <c r="K7006" s="39">
        <f t="shared" si="328"/>
        <v>0.80784303921568634</v>
      </c>
      <c r="L7006" s="2" t="str">
        <f t="shared" si="329"/>
        <v>AA</v>
      </c>
      <c r="M7006" s="2" t="s">
        <v>915</v>
      </c>
      <c r="N7006" s="2" t="s">
        <v>424</v>
      </c>
      <c r="O7006" s="2" t="s">
        <v>70</v>
      </c>
    </row>
    <row r="7007" spans="1:15">
      <c r="A7007" s="38">
        <v>40168</v>
      </c>
      <c r="B7007" s="38">
        <v>44582</v>
      </c>
      <c r="C7007" s="131">
        <v>145</v>
      </c>
      <c r="D7007" s="39">
        <v>8.5600000000000009E-2</v>
      </c>
      <c r="E7007" s="39">
        <v>7.9100000000000004E-2</v>
      </c>
      <c r="F7007" s="40">
        <v>111386.64</v>
      </c>
      <c r="G7007" s="40">
        <v>111386.64</v>
      </c>
      <c r="H7007" s="40">
        <v>57133.1</v>
      </c>
      <c r="I7007" s="40">
        <v>90000</v>
      </c>
      <c r="J7007" s="67">
        <f t="shared" si="327"/>
        <v>0.51292596670480406</v>
      </c>
      <c r="K7007" s="39">
        <f t="shared" si="328"/>
        <v>0.80799636293903832</v>
      </c>
      <c r="L7007" s="2" t="str">
        <f t="shared" si="329"/>
        <v>AA</v>
      </c>
      <c r="M7007" s="2" t="s">
        <v>482</v>
      </c>
      <c r="N7007" s="2" t="s">
        <v>422</v>
      </c>
      <c r="O7007" s="2" t="s">
        <v>70</v>
      </c>
    </row>
    <row r="7008" spans="1:15">
      <c r="A7008" s="42">
        <v>40232</v>
      </c>
      <c r="B7008" s="42">
        <v>51189</v>
      </c>
      <c r="C7008" s="130">
        <v>360</v>
      </c>
      <c r="D7008" s="43">
        <v>8.5600000000000009E-2</v>
      </c>
      <c r="E7008" s="43">
        <v>7.9100000000000004E-2</v>
      </c>
      <c r="F7008" s="44">
        <v>125000</v>
      </c>
      <c r="G7008" s="44">
        <v>125000</v>
      </c>
      <c r="H7008" s="44">
        <v>76942.61</v>
      </c>
      <c r="I7008" s="44">
        <v>100999.99</v>
      </c>
      <c r="J7008" s="68">
        <f t="shared" si="327"/>
        <v>0.61554087999999996</v>
      </c>
      <c r="K7008" s="43">
        <f t="shared" si="328"/>
        <v>0.80799992000000009</v>
      </c>
      <c r="L7008" s="41" t="str">
        <f t="shared" si="329"/>
        <v>AA</v>
      </c>
      <c r="M7008" s="41" t="s">
        <v>555</v>
      </c>
      <c r="N7008" s="41" t="s">
        <v>434</v>
      </c>
      <c r="O7008" s="41" t="s">
        <v>70</v>
      </c>
    </row>
    <row r="7009" spans="1:15">
      <c r="A7009" s="42">
        <v>40637</v>
      </c>
      <c r="B7009" s="42">
        <v>47942</v>
      </c>
      <c r="C7009" s="130">
        <v>240</v>
      </c>
      <c r="D7009" s="43">
        <v>8.5600000000000009E-2</v>
      </c>
      <c r="E7009" s="43">
        <v>7.9100000000000004E-2</v>
      </c>
      <c r="F7009" s="44">
        <v>98000</v>
      </c>
      <c r="G7009" s="44">
        <v>98000</v>
      </c>
      <c r="H7009" s="44">
        <v>65744.66</v>
      </c>
      <c r="I7009" s="44">
        <v>79199.990000000005</v>
      </c>
      <c r="J7009" s="68">
        <f t="shared" si="327"/>
        <v>0.67086387755102039</v>
      </c>
      <c r="K7009" s="43">
        <f t="shared" si="328"/>
        <v>0.80816316326530613</v>
      </c>
      <c r="L7009" s="41" t="str">
        <f t="shared" si="329"/>
        <v>A</v>
      </c>
      <c r="M7009" s="41" t="s">
        <v>594</v>
      </c>
      <c r="N7009" s="41" t="s">
        <v>419</v>
      </c>
      <c r="O7009" s="41" t="s">
        <v>70</v>
      </c>
    </row>
    <row r="7010" spans="1:15">
      <c r="A7010" s="38">
        <v>40284</v>
      </c>
      <c r="B7010" s="38">
        <v>51242</v>
      </c>
      <c r="C7010" s="131">
        <v>360</v>
      </c>
      <c r="D7010" s="39">
        <v>8.5600000000000009E-2</v>
      </c>
      <c r="E7010" s="39">
        <v>8.09E-2</v>
      </c>
      <c r="F7010" s="40">
        <v>120000</v>
      </c>
      <c r="G7010" s="40">
        <v>120000</v>
      </c>
      <c r="H7010" s="40">
        <v>84168.78</v>
      </c>
      <c r="I7010" s="40">
        <v>96999.99</v>
      </c>
      <c r="J7010" s="67">
        <f t="shared" si="327"/>
        <v>0.70140650000000004</v>
      </c>
      <c r="K7010" s="39">
        <f t="shared" si="328"/>
        <v>0.80833325</v>
      </c>
      <c r="L7010" s="2" t="str">
        <f t="shared" si="329"/>
        <v>A</v>
      </c>
      <c r="M7010" s="2" t="s">
        <v>457</v>
      </c>
      <c r="N7010" s="2" t="s">
        <v>419</v>
      </c>
      <c r="O7010" s="2" t="s">
        <v>70</v>
      </c>
    </row>
    <row r="7011" spans="1:15">
      <c r="A7011" s="38">
        <v>40725</v>
      </c>
      <c r="B7011" s="38">
        <v>51683</v>
      </c>
      <c r="C7011" s="131">
        <v>360</v>
      </c>
      <c r="D7011" s="39">
        <v>8.5600000000000009E-2</v>
      </c>
      <c r="E7011" s="39">
        <v>8.5600000000000009E-2</v>
      </c>
      <c r="F7011" s="40">
        <v>107000</v>
      </c>
      <c r="G7011" s="40">
        <v>107000</v>
      </c>
      <c r="H7011" s="40">
        <v>50776.51</v>
      </c>
      <c r="I7011" s="40">
        <v>86499.99</v>
      </c>
      <c r="J7011" s="67">
        <f t="shared" si="327"/>
        <v>0.47454682242990653</v>
      </c>
      <c r="K7011" s="39">
        <f t="shared" si="328"/>
        <v>0.80841112149532712</v>
      </c>
      <c r="L7011" s="2" t="str">
        <f t="shared" si="329"/>
        <v>AA</v>
      </c>
      <c r="M7011" s="2" t="s">
        <v>1199</v>
      </c>
      <c r="N7011" s="2" t="s">
        <v>416</v>
      </c>
      <c r="O7011" s="2" t="s">
        <v>70</v>
      </c>
    </row>
    <row r="7012" spans="1:15">
      <c r="A7012" s="42">
        <v>40506</v>
      </c>
      <c r="B7012" s="42">
        <v>47811</v>
      </c>
      <c r="C7012" s="130">
        <v>240</v>
      </c>
      <c r="D7012" s="43">
        <v>8.5600000000000009E-2</v>
      </c>
      <c r="E7012" s="43">
        <v>8.09E-2</v>
      </c>
      <c r="F7012" s="44">
        <v>150000</v>
      </c>
      <c r="G7012" s="44">
        <v>150000</v>
      </c>
      <c r="H7012" s="44">
        <v>98299.53</v>
      </c>
      <c r="I7012" s="44">
        <v>121320.84</v>
      </c>
      <c r="J7012" s="68">
        <f t="shared" si="327"/>
        <v>0.65533019999999997</v>
      </c>
      <c r="K7012" s="43">
        <f t="shared" si="328"/>
        <v>0.80880560000000001</v>
      </c>
      <c r="L7012" s="41" t="str">
        <f t="shared" si="329"/>
        <v>A</v>
      </c>
      <c r="M7012" s="41" t="s">
        <v>569</v>
      </c>
      <c r="N7012" s="41" t="s">
        <v>426</v>
      </c>
      <c r="O7012" s="41" t="s">
        <v>70</v>
      </c>
    </row>
    <row r="7013" spans="1:15">
      <c r="A7013" s="38">
        <v>40469</v>
      </c>
      <c r="B7013" s="38">
        <v>45461</v>
      </c>
      <c r="C7013" s="131">
        <v>164</v>
      </c>
      <c r="D7013" s="39">
        <v>8.5600000000000009E-2</v>
      </c>
      <c r="E7013" s="39">
        <v>8.5600000000000009E-2</v>
      </c>
      <c r="F7013" s="40">
        <v>58079.22</v>
      </c>
      <c r="G7013" s="40">
        <v>58079.22</v>
      </c>
      <c r="H7013" s="40">
        <v>33076.559999999998</v>
      </c>
      <c r="I7013" s="40">
        <v>46994.99</v>
      </c>
      <c r="J7013" s="67">
        <f t="shared" si="327"/>
        <v>0.56950764834651701</v>
      </c>
      <c r="K7013" s="39">
        <f t="shared" si="328"/>
        <v>0.80915325653478121</v>
      </c>
      <c r="L7013" s="2" t="str">
        <f t="shared" si="329"/>
        <v>AA</v>
      </c>
      <c r="M7013" s="2" t="s">
        <v>830</v>
      </c>
      <c r="N7013" s="2" t="s">
        <v>437</v>
      </c>
      <c r="O7013" s="2" t="s">
        <v>70</v>
      </c>
    </row>
    <row r="7014" spans="1:15">
      <c r="A7014" s="42">
        <v>40576</v>
      </c>
      <c r="B7014" s="42">
        <v>44379</v>
      </c>
      <c r="C7014" s="130">
        <v>125</v>
      </c>
      <c r="D7014" s="43">
        <v>8.5600000000000009E-2</v>
      </c>
      <c r="E7014" s="43">
        <v>7.9100000000000004E-2</v>
      </c>
      <c r="F7014" s="44">
        <v>150000</v>
      </c>
      <c r="G7014" s="44">
        <v>150000</v>
      </c>
      <c r="H7014" s="44">
        <v>61575.44</v>
      </c>
      <c r="I7014" s="44">
        <v>121380.78</v>
      </c>
      <c r="J7014" s="68">
        <f t="shared" si="327"/>
        <v>0.41050293333333338</v>
      </c>
      <c r="K7014" s="43">
        <f t="shared" si="328"/>
        <v>0.80920519999999996</v>
      </c>
      <c r="L7014" s="41" t="str">
        <f t="shared" si="329"/>
        <v>AA</v>
      </c>
      <c r="M7014" s="41" t="s">
        <v>665</v>
      </c>
      <c r="N7014" s="41" t="s">
        <v>417</v>
      </c>
      <c r="O7014" s="41" t="s">
        <v>70</v>
      </c>
    </row>
    <row r="7015" spans="1:15">
      <c r="A7015" s="42">
        <v>40248</v>
      </c>
      <c r="B7015" s="42">
        <v>51206</v>
      </c>
      <c r="C7015" s="130">
        <v>360</v>
      </c>
      <c r="D7015" s="43">
        <v>8.5600000000000009E-2</v>
      </c>
      <c r="E7015" s="43">
        <v>7.9100000000000004E-2</v>
      </c>
      <c r="F7015" s="44">
        <v>150000</v>
      </c>
      <c r="G7015" s="44">
        <v>150000</v>
      </c>
      <c r="H7015" s="44">
        <v>107400.39</v>
      </c>
      <c r="I7015" s="44">
        <v>121388.8</v>
      </c>
      <c r="J7015" s="68">
        <f t="shared" si="327"/>
        <v>0.71600260000000004</v>
      </c>
      <c r="K7015" s="43">
        <f t="shared" si="328"/>
        <v>0.80925866666666668</v>
      </c>
      <c r="L7015" s="41" t="str">
        <f t="shared" si="329"/>
        <v>A</v>
      </c>
      <c r="M7015" s="41" t="s">
        <v>799</v>
      </c>
      <c r="N7015" s="41" t="s">
        <v>416</v>
      </c>
      <c r="O7015" s="41" t="s">
        <v>70</v>
      </c>
    </row>
    <row r="7016" spans="1:15">
      <c r="A7016" s="38">
        <v>40242</v>
      </c>
      <c r="B7016" s="38">
        <v>45570</v>
      </c>
      <c r="C7016" s="131">
        <v>175</v>
      </c>
      <c r="D7016" s="39">
        <v>8.5600000000000009E-2</v>
      </c>
      <c r="E7016" s="39">
        <v>7.9100000000000004E-2</v>
      </c>
      <c r="F7016" s="40">
        <v>138000</v>
      </c>
      <c r="G7016" s="40">
        <v>138000</v>
      </c>
      <c r="H7016" s="40">
        <v>31516.84</v>
      </c>
      <c r="I7016" s="40">
        <v>111682.77</v>
      </c>
      <c r="J7016" s="67">
        <f t="shared" si="327"/>
        <v>0.22838289855072463</v>
      </c>
      <c r="K7016" s="39">
        <f t="shared" si="328"/>
        <v>0.80929543478260868</v>
      </c>
      <c r="L7016" s="2" t="str">
        <f t="shared" si="329"/>
        <v>AA</v>
      </c>
      <c r="M7016" s="2" t="s">
        <v>542</v>
      </c>
      <c r="N7016" s="2" t="s">
        <v>417</v>
      </c>
      <c r="O7016" s="2" t="s">
        <v>70</v>
      </c>
    </row>
    <row r="7017" spans="1:15">
      <c r="A7017" s="42">
        <v>40242</v>
      </c>
      <c r="B7017" s="42">
        <v>45721</v>
      </c>
      <c r="C7017" s="130">
        <v>180</v>
      </c>
      <c r="D7017" s="43">
        <v>8.5600000000000009E-2</v>
      </c>
      <c r="E7017" s="43">
        <v>7.9100000000000004E-2</v>
      </c>
      <c r="F7017" s="44">
        <v>138000</v>
      </c>
      <c r="G7017" s="44">
        <v>138000</v>
      </c>
      <c r="H7017" s="44">
        <v>87962.29</v>
      </c>
      <c r="I7017" s="44">
        <v>111687.34</v>
      </c>
      <c r="J7017" s="68">
        <f t="shared" si="327"/>
        <v>0.63740789855072455</v>
      </c>
      <c r="K7017" s="43">
        <f t="shared" si="328"/>
        <v>0.80932855072463761</v>
      </c>
      <c r="L7017" s="41" t="str">
        <f t="shared" si="329"/>
        <v>AA</v>
      </c>
      <c r="M7017" s="41" t="s">
        <v>542</v>
      </c>
      <c r="N7017" s="41" t="s">
        <v>417</v>
      </c>
      <c r="O7017" s="41" t="s">
        <v>70</v>
      </c>
    </row>
    <row r="7018" spans="1:15">
      <c r="A7018" s="38">
        <v>40563</v>
      </c>
      <c r="B7018" s="38">
        <v>48264</v>
      </c>
      <c r="C7018" s="131">
        <v>253</v>
      </c>
      <c r="D7018" s="39">
        <v>8.5600000000000009E-2</v>
      </c>
      <c r="E7018" s="39">
        <v>7.9100000000000004E-2</v>
      </c>
      <c r="F7018" s="40">
        <v>150000</v>
      </c>
      <c r="G7018" s="40">
        <v>150000</v>
      </c>
      <c r="H7018" s="40">
        <v>96271.25</v>
      </c>
      <c r="I7018" s="40">
        <v>121399.94</v>
      </c>
      <c r="J7018" s="67">
        <f t="shared" si="327"/>
        <v>0.64180833333333331</v>
      </c>
      <c r="K7018" s="39">
        <f t="shared" si="328"/>
        <v>0.80933293333333334</v>
      </c>
      <c r="L7018" s="2" t="str">
        <f t="shared" si="329"/>
        <v>AA</v>
      </c>
      <c r="M7018" s="2" t="s">
        <v>552</v>
      </c>
      <c r="N7018" s="2" t="s">
        <v>416</v>
      </c>
      <c r="O7018" s="2" t="s">
        <v>70</v>
      </c>
    </row>
    <row r="7019" spans="1:15">
      <c r="A7019" s="38">
        <v>40302</v>
      </c>
      <c r="B7019" s="38">
        <v>47607</v>
      </c>
      <c r="C7019" s="131">
        <v>240</v>
      </c>
      <c r="D7019" s="39">
        <v>8.5600000000000009E-2</v>
      </c>
      <c r="E7019" s="39">
        <v>7.9100000000000004E-2</v>
      </c>
      <c r="F7019" s="40">
        <v>126000</v>
      </c>
      <c r="G7019" s="40">
        <v>126000</v>
      </c>
      <c r="H7019" s="40">
        <v>80525.100000000006</v>
      </c>
      <c r="I7019" s="40">
        <v>101999.99</v>
      </c>
      <c r="J7019" s="67">
        <f t="shared" si="327"/>
        <v>0.63908809523809529</v>
      </c>
      <c r="K7019" s="39">
        <f t="shared" si="328"/>
        <v>0.80952373015873025</v>
      </c>
      <c r="L7019" s="2" t="str">
        <f t="shared" si="329"/>
        <v>AA</v>
      </c>
      <c r="M7019" s="2" t="s">
        <v>759</v>
      </c>
      <c r="N7019" s="2" t="s">
        <v>418</v>
      </c>
      <c r="O7019" s="2" t="s">
        <v>70</v>
      </c>
    </row>
    <row r="7020" spans="1:15">
      <c r="A7020" s="38">
        <v>40675</v>
      </c>
      <c r="B7020" s="38">
        <v>47980</v>
      </c>
      <c r="C7020" s="131">
        <v>240</v>
      </c>
      <c r="D7020" s="39">
        <v>8.5600000000000009E-2</v>
      </c>
      <c r="E7020" s="39">
        <v>7.9100000000000004E-2</v>
      </c>
      <c r="F7020" s="40">
        <v>130515.4</v>
      </c>
      <c r="G7020" s="40">
        <v>130515.4</v>
      </c>
      <c r="H7020" s="40">
        <v>87977.68</v>
      </c>
      <c r="I7020" s="40">
        <v>105699.99</v>
      </c>
      <c r="J7020" s="67">
        <f t="shared" si="327"/>
        <v>0.67407892095492172</v>
      </c>
      <c r="K7020" s="39">
        <f t="shared" si="328"/>
        <v>0.80986603879695429</v>
      </c>
      <c r="L7020" s="2" t="str">
        <f t="shared" si="329"/>
        <v>A</v>
      </c>
      <c r="M7020" s="2" t="s">
        <v>856</v>
      </c>
      <c r="N7020" s="2" t="s">
        <v>437</v>
      </c>
      <c r="O7020" s="2" t="s">
        <v>70</v>
      </c>
    </row>
    <row r="7021" spans="1:15">
      <c r="A7021" s="42">
        <v>40169</v>
      </c>
      <c r="B7021" s="42">
        <v>47383</v>
      </c>
      <c r="C7021" s="130">
        <v>237</v>
      </c>
      <c r="D7021" s="43">
        <v>8.5600000000000009E-2</v>
      </c>
      <c r="E7021" s="43">
        <v>8.5600000000000009E-2</v>
      </c>
      <c r="F7021" s="44">
        <v>70000</v>
      </c>
      <c r="G7021" s="44">
        <v>70000</v>
      </c>
      <c r="H7021" s="44">
        <v>43321.57</v>
      </c>
      <c r="I7021" s="44">
        <v>56699.99</v>
      </c>
      <c r="J7021" s="68">
        <f t="shared" si="327"/>
        <v>0.61887957142857142</v>
      </c>
      <c r="K7021" s="43">
        <f t="shared" si="328"/>
        <v>0.80999985714285716</v>
      </c>
      <c r="L7021" s="41" t="str">
        <f t="shared" si="329"/>
        <v>AA</v>
      </c>
      <c r="M7021" s="41" t="s">
        <v>1364</v>
      </c>
      <c r="N7021" s="41" t="s">
        <v>417</v>
      </c>
      <c r="O7021" s="41" t="s">
        <v>70</v>
      </c>
    </row>
    <row r="7022" spans="1:15">
      <c r="A7022" s="38">
        <v>40763</v>
      </c>
      <c r="B7022" s="38">
        <v>48068</v>
      </c>
      <c r="C7022" s="131">
        <v>240</v>
      </c>
      <c r="D7022" s="39">
        <v>8.5600000000000009E-2</v>
      </c>
      <c r="E7022" s="39">
        <v>7.9100000000000004E-2</v>
      </c>
      <c r="F7022" s="40">
        <v>96600</v>
      </c>
      <c r="G7022" s="40">
        <v>96600</v>
      </c>
      <c r="H7022" s="40">
        <v>65839.05</v>
      </c>
      <c r="I7022" s="40">
        <v>78245.990000000005</v>
      </c>
      <c r="J7022" s="67">
        <f t="shared" si="327"/>
        <v>0.68156366459627338</v>
      </c>
      <c r="K7022" s="39">
        <f t="shared" si="328"/>
        <v>0.80999989648033133</v>
      </c>
      <c r="L7022" s="2" t="str">
        <f t="shared" si="329"/>
        <v>A</v>
      </c>
      <c r="M7022" s="2" t="s">
        <v>564</v>
      </c>
      <c r="N7022" s="2" t="s">
        <v>417</v>
      </c>
      <c r="O7022" s="2" t="s">
        <v>70</v>
      </c>
    </row>
    <row r="7023" spans="1:15">
      <c r="A7023" s="38">
        <v>40035</v>
      </c>
      <c r="B7023" s="38">
        <v>50081</v>
      </c>
      <c r="C7023" s="131">
        <v>330</v>
      </c>
      <c r="D7023" s="39">
        <v>8.5600000000000009E-2</v>
      </c>
      <c r="E7023" s="39">
        <v>7.9100000000000004E-2</v>
      </c>
      <c r="F7023" s="40">
        <v>120000</v>
      </c>
      <c r="G7023" s="40">
        <v>120000</v>
      </c>
      <c r="H7023" s="40">
        <v>80569.679999999993</v>
      </c>
      <c r="I7023" s="40">
        <v>97199.99</v>
      </c>
      <c r="J7023" s="67">
        <f t="shared" si="327"/>
        <v>0.67141399999999996</v>
      </c>
      <c r="K7023" s="39">
        <f t="shared" si="328"/>
        <v>0.80999991666666671</v>
      </c>
      <c r="L7023" s="2" t="str">
        <f t="shared" si="329"/>
        <v>A</v>
      </c>
      <c r="M7023" s="2" t="s">
        <v>451</v>
      </c>
      <c r="N7023" s="2" t="s">
        <v>419</v>
      </c>
      <c r="O7023" s="2" t="s">
        <v>70</v>
      </c>
    </row>
    <row r="7024" spans="1:15">
      <c r="A7024" s="38">
        <v>40752</v>
      </c>
      <c r="B7024" s="38">
        <v>50099</v>
      </c>
      <c r="C7024" s="131">
        <v>307</v>
      </c>
      <c r="D7024" s="39">
        <v>8.5600000000000009E-2</v>
      </c>
      <c r="E7024" s="39">
        <v>7.9100000000000004E-2</v>
      </c>
      <c r="F7024" s="40">
        <v>150000</v>
      </c>
      <c r="G7024" s="40">
        <v>150000</v>
      </c>
      <c r="H7024" s="40">
        <v>106178.95</v>
      </c>
      <c r="I7024" s="40">
        <v>121499.99</v>
      </c>
      <c r="J7024" s="67">
        <f t="shared" si="327"/>
        <v>0.70785966666666666</v>
      </c>
      <c r="K7024" s="39">
        <f t="shared" si="328"/>
        <v>0.80999993333333342</v>
      </c>
      <c r="L7024" s="2" t="str">
        <f t="shared" si="329"/>
        <v>A</v>
      </c>
      <c r="M7024" s="2" t="s">
        <v>550</v>
      </c>
      <c r="N7024" s="2" t="s">
        <v>421</v>
      </c>
      <c r="O7024" s="2" t="s">
        <v>70</v>
      </c>
    </row>
    <row r="7025" spans="1:15">
      <c r="A7025" s="42">
        <v>40701</v>
      </c>
      <c r="B7025" s="42">
        <v>48006</v>
      </c>
      <c r="C7025" s="130">
        <v>240</v>
      </c>
      <c r="D7025" s="43">
        <v>8.5600000000000009E-2</v>
      </c>
      <c r="E7025" s="43">
        <v>7.9100000000000004E-2</v>
      </c>
      <c r="F7025" s="44">
        <v>146877</v>
      </c>
      <c r="G7025" s="44">
        <v>146877</v>
      </c>
      <c r="H7025" s="44">
        <v>89134.24</v>
      </c>
      <c r="I7025" s="44">
        <v>118999.99</v>
      </c>
      <c r="J7025" s="68">
        <f t="shared" si="327"/>
        <v>0.60686315760806664</v>
      </c>
      <c r="K7025" s="43">
        <f t="shared" si="328"/>
        <v>0.81020166533902516</v>
      </c>
      <c r="L7025" s="41" t="str">
        <f t="shared" si="329"/>
        <v>AA</v>
      </c>
      <c r="M7025" s="41" t="s">
        <v>1074</v>
      </c>
      <c r="N7025" s="41" t="s">
        <v>422</v>
      </c>
      <c r="O7025" s="41" t="s">
        <v>70</v>
      </c>
    </row>
    <row r="7026" spans="1:15">
      <c r="A7026" s="38">
        <v>40865</v>
      </c>
      <c r="B7026" s="38">
        <v>46770</v>
      </c>
      <c r="C7026" s="131">
        <v>194</v>
      </c>
      <c r="D7026" s="39">
        <v>8.5600000000000009E-2</v>
      </c>
      <c r="E7026" s="39">
        <v>7.9100000000000004E-2</v>
      </c>
      <c r="F7026" s="40">
        <v>150000</v>
      </c>
      <c r="G7026" s="40">
        <v>150000</v>
      </c>
      <c r="H7026" s="40">
        <v>91190.33</v>
      </c>
      <c r="I7026" s="40">
        <v>121545.37</v>
      </c>
      <c r="J7026" s="67">
        <f t="shared" si="327"/>
        <v>0.60793553333333339</v>
      </c>
      <c r="K7026" s="39">
        <f t="shared" si="328"/>
        <v>0.81030246666666661</v>
      </c>
      <c r="L7026" s="2" t="str">
        <f t="shared" si="329"/>
        <v>AA</v>
      </c>
      <c r="M7026" s="2" t="s">
        <v>774</v>
      </c>
      <c r="N7026" s="2" t="s">
        <v>421</v>
      </c>
      <c r="O7026" s="2" t="s">
        <v>70</v>
      </c>
    </row>
    <row r="7027" spans="1:15">
      <c r="A7027" s="42">
        <v>40648</v>
      </c>
      <c r="B7027" s="42">
        <v>51606</v>
      </c>
      <c r="C7027" s="130">
        <v>360</v>
      </c>
      <c r="D7027" s="43">
        <v>8.5600000000000009E-2</v>
      </c>
      <c r="E7027" s="43">
        <v>7.9100000000000004E-2</v>
      </c>
      <c r="F7027" s="44">
        <v>125000</v>
      </c>
      <c r="G7027" s="44">
        <v>125000</v>
      </c>
      <c r="H7027" s="44">
        <v>51437.78</v>
      </c>
      <c r="I7027" s="44">
        <v>101299.99</v>
      </c>
      <c r="J7027" s="68">
        <f t="shared" si="327"/>
        <v>0.41150223999999996</v>
      </c>
      <c r="K7027" s="43">
        <f t="shared" si="328"/>
        <v>0.81039992000000005</v>
      </c>
      <c r="L7027" s="41" t="str">
        <f t="shared" si="329"/>
        <v>AA</v>
      </c>
      <c r="M7027" s="41" t="s">
        <v>522</v>
      </c>
      <c r="N7027" s="41" t="s">
        <v>419</v>
      </c>
      <c r="O7027" s="41" t="s">
        <v>70</v>
      </c>
    </row>
    <row r="7028" spans="1:15">
      <c r="A7028" s="38">
        <v>40253</v>
      </c>
      <c r="B7028" s="38">
        <v>51211</v>
      </c>
      <c r="C7028" s="131">
        <v>360</v>
      </c>
      <c r="D7028" s="39">
        <v>8.5600000000000009E-2</v>
      </c>
      <c r="E7028" s="39">
        <v>7.9100000000000004E-2</v>
      </c>
      <c r="F7028" s="40">
        <v>95000</v>
      </c>
      <c r="G7028" s="40">
        <v>95000</v>
      </c>
      <c r="H7028" s="40">
        <v>35522.559999999998</v>
      </c>
      <c r="I7028" s="40">
        <v>76999.990000000005</v>
      </c>
      <c r="J7028" s="67">
        <f t="shared" si="327"/>
        <v>0.3739216842105263</v>
      </c>
      <c r="K7028" s="39">
        <f t="shared" si="328"/>
        <v>0.81052621052631579</v>
      </c>
      <c r="L7028" s="2" t="str">
        <f t="shared" si="329"/>
        <v>AA</v>
      </c>
      <c r="M7028" s="2" t="s">
        <v>883</v>
      </c>
      <c r="N7028" s="2" t="s">
        <v>417</v>
      </c>
      <c r="O7028" s="2" t="s">
        <v>70</v>
      </c>
    </row>
    <row r="7029" spans="1:15">
      <c r="A7029" s="42">
        <v>40204</v>
      </c>
      <c r="B7029" s="42">
        <v>47509</v>
      </c>
      <c r="C7029" s="130">
        <v>240</v>
      </c>
      <c r="D7029" s="43">
        <v>8.5600000000000009E-2</v>
      </c>
      <c r="E7029" s="43">
        <v>7.9100000000000004E-2</v>
      </c>
      <c r="F7029" s="44">
        <v>148000</v>
      </c>
      <c r="G7029" s="44">
        <v>148000</v>
      </c>
      <c r="H7029" s="44">
        <v>92642.44</v>
      </c>
      <c r="I7029" s="44">
        <v>119999.99</v>
      </c>
      <c r="J7029" s="68">
        <f t="shared" si="327"/>
        <v>0.62596243243243244</v>
      </c>
      <c r="K7029" s="43">
        <f t="shared" si="328"/>
        <v>0.81081074324324331</v>
      </c>
      <c r="L7029" s="41" t="str">
        <f t="shared" si="329"/>
        <v>AA</v>
      </c>
      <c r="M7029" s="41" t="s">
        <v>475</v>
      </c>
      <c r="N7029" s="41" t="s">
        <v>427</v>
      </c>
      <c r="O7029" s="41" t="s">
        <v>70</v>
      </c>
    </row>
    <row r="7030" spans="1:15">
      <c r="A7030" s="38">
        <v>40323</v>
      </c>
      <c r="B7030" s="38">
        <v>50065</v>
      </c>
      <c r="C7030" s="131">
        <v>320</v>
      </c>
      <c r="D7030" s="39">
        <v>8.5600000000000009E-2</v>
      </c>
      <c r="E7030" s="39">
        <v>7.9100000000000004E-2</v>
      </c>
      <c r="F7030" s="40">
        <v>148000</v>
      </c>
      <c r="G7030" s="40">
        <v>148000</v>
      </c>
      <c r="H7030" s="40">
        <v>102061.24</v>
      </c>
      <c r="I7030" s="40">
        <v>119999.99</v>
      </c>
      <c r="J7030" s="67">
        <f t="shared" si="327"/>
        <v>0.68960297297297302</v>
      </c>
      <c r="K7030" s="39">
        <f t="shared" si="328"/>
        <v>0.81081074324324331</v>
      </c>
      <c r="L7030" s="2" t="str">
        <f t="shared" si="329"/>
        <v>A</v>
      </c>
      <c r="M7030" s="2" t="s">
        <v>489</v>
      </c>
      <c r="N7030" s="2" t="s">
        <v>415</v>
      </c>
      <c r="O7030" s="2" t="s">
        <v>70</v>
      </c>
    </row>
    <row r="7031" spans="1:15">
      <c r="A7031" s="42">
        <v>40318</v>
      </c>
      <c r="B7031" s="42">
        <v>51276</v>
      </c>
      <c r="C7031" s="130">
        <v>360</v>
      </c>
      <c r="D7031" s="43">
        <v>8.5600000000000009E-2</v>
      </c>
      <c r="E7031" s="43">
        <v>8.09E-2</v>
      </c>
      <c r="F7031" s="44">
        <v>49305</v>
      </c>
      <c r="G7031" s="44">
        <v>49305</v>
      </c>
      <c r="H7031" s="44">
        <v>34804.69</v>
      </c>
      <c r="I7031" s="44">
        <v>39979.99</v>
      </c>
      <c r="J7031" s="68">
        <f t="shared" si="327"/>
        <v>0.70590589189737352</v>
      </c>
      <c r="K7031" s="43">
        <f t="shared" si="328"/>
        <v>0.8108709055876685</v>
      </c>
      <c r="L7031" s="41" t="str">
        <f t="shared" si="329"/>
        <v>A</v>
      </c>
      <c r="M7031" s="41" t="s">
        <v>1440</v>
      </c>
      <c r="N7031" s="41" t="s">
        <v>437</v>
      </c>
      <c r="O7031" s="41" t="s">
        <v>70</v>
      </c>
    </row>
    <row r="7032" spans="1:15">
      <c r="A7032" s="38">
        <v>40658</v>
      </c>
      <c r="B7032" s="38">
        <v>47963</v>
      </c>
      <c r="C7032" s="131">
        <v>240</v>
      </c>
      <c r="D7032" s="39">
        <v>8.5600000000000009E-2</v>
      </c>
      <c r="E7032" s="39">
        <v>7.9100000000000004E-2</v>
      </c>
      <c r="F7032" s="40">
        <v>123300</v>
      </c>
      <c r="G7032" s="40">
        <v>123300</v>
      </c>
      <c r="H7032" s="40">
        <v>82996.009999999995</v>
      </c>
      <c r="I7032" s="40">
        <v>99999.99</v>
      </c>
      <c r="J7032" s="67">
        <f t="shared" si="327"/>
        <v>0.67312254663422544</v>
      </c>
      <c r="K7032" s="39">
        <f t="shared" si="328"/>
        <v>0.81102992700729937</v>
      </c>
      <c r="L7032" s="2" t="str">
        <f t="shared" si="329"/>
        <v>A</v>
      </c>
      <c r="M7032" s="2" t="s">
        <v>619</v>
      </c>
      <c r="N7032" s="2" t="s">
        <v>427</v>
      </c>
      <c r="O7032" s="2" t="s">
        <v>70</v>
      </c>
    </row>
    <row r="7033" spans="1:15">
      <c r="A7033" s="38">
        <v>40294</v>
      </c>
      <c r="B7033" s="38">
        <v>51252</v>
      </c>
      <c r="C7033" s="131">
        <v>360</v>
      </c>
      <c r="D7033" s="39">
        <v>8.5600000000000009E-2</v>
      </c>
      <c r="E7033" s="39">
        <v>7.9100000000000004E-2</v>
      </c>
      <c r="F7033" s="40">
        <v>119000</v>
      </c>
      <c r="G7033" s="40">
        <v>119000</v>
      </c>
      <c r="H7033" s="40">
        <v>58690.16</v>
      </c>
      <c r="I7033" s="40">
        <v>96575.69</v>
      </c>
      <c r="J7033" s="67">
        <f t="shared" si="327"/>
        <v>0.49319462184873952</v>
      </c>
      <c r="K7033" s="39">
        <f t="shared" si="328"/>
        <v>0.81156042016806729</v>
      </c>
      <c r="L7033" s="2" t="str">
        <f t="shared" si="329"/>
        <v>AA</v>
      </c>
      <c r="M7033" s="2" t="s">
        <v>450</v>
      </c>
      <c r="N7033" s="2" t="s">
        <v>417</v>
      </c>
      <c r="O7033" s="2" t="s">
        <v>70</v>
      </c>
    </row>
    <row r="7034" spans="1:15">
      <c r="A7034" s="42">
        <v>40354</v>
      </c>
      <c r="B7034" s="42">
        <v>43125</v>
      </c>
      <c r="C7034" s="130">
        <v>91</v>
      </c>
      <c r="D7034" s="43">
        <v>8.5600000000000009E-2</v>
      </c>
      <c r="E7034" s="43">
        <v>7.9100000000000004E-2</v>
      </c>
      <c r="F7034" s="44">
        <v>138000</v>
      </c>
      <c r="G7034" s="44">
        <v>138000</v>
      </c>
      <c r="H7034" s="44">
        <v>53063.56</v>
      </c>
      <c r="I7034" s="44">
        <v>111999.99</v>
      </c>
      <c r="J7034" s="68">
        <f t="shared" si="327"/>
        <v>0.38451855072463764</v>
      </c>
      <c r="K7034" s="43">
        <f t="shared" si="328"/>
        <v>0.81159413043478268</v>
      </c>
      <c r="L7034" s="41" t="str">
        <f t="shared" si="329"/>
        <v>AA</v>
      </c>
      <c r="M7034" s="41" t="s">
        <v>564</v>
      </c>
      <c r="N7034" s="41" t="s">
        <v>417</v>
      </c>
      <c r="O7034" s="41" t="s">
        <v>70</v>
      </c>
    </row>
    <row r="7035" spans="1:15">
      <c r="A7035" s="42">
        <v>40395</v>
      </c>
      <c r="B7035" s="42">
        <v>51353</v>
      </c>
      <c r="C7035" s="130">
        <v>360</v>
      </c>
      <c r="D7035" s="43">
        <v>8.5600000000000009E-2</v>
      </c>
      <c r="E7035" s="43">
        <v>7.9100000000000004E-2</v>
      </c>
      <c r="F7035" s="44">
        <v>150000</v>
      </c>
      <c r="G7035" s="44">
        <v>150000</v>
      </c>
      <c r="H7035" s="44">
        <v>92140.61</v>
      </c>
      <c r="I7035" s="44">
        <v>121786.14</v>
      </c>
      <c r="J7035" s="68">
        <f t="shared" si="327"/>
        <v>0.61427073333333337</v>
      </c>
      <c r="K7035" s="43">
        <f t="shared" si="328"/>
        <v>0.81190759999999995</v>
      </c>
      <c r="L7035" s="41" t="str">
        <f t="shared" si="329"/>
        <v>AA</v>
      </c>
      <c r="M7035" s="41" t="s">
        <v>531</v>
      </c>
      <c r="N7035" s="41" t="s">
        <v>423</v>
      </c>
      <c r="O7035" s="41" t="s">
        <v>70</v>
      </c>
    </row>
    <row r="7036" spans="1:15">
      <c r="A7036" s="38">
        <v>40277</v>
      </c>
      <c r="B7036" s="38">
        <v>51235</v>
      </c>
      <c r="C7036" s="131">
        <v>360</v>
      </c>
      <c r="D7036" s="39">
        <v>8.5600000000000009E-2</v>
      </c>
      <c r="E7036" s="39">
        <v>7.9100000000000004E-2</v>
      </c>
      <c r="F7036" s="40">
        <v>100000</v>
      </c>
      <c r="G7036" s="40">
        <v>100000</v>
      </c>
      <c r="H7036" s="40">
        <v>70463.44</v>
      </c>
      <c r="I7036" s="40">
        <v>81205.960000000006</v>
      </c>
      <c r="J7036" s="67">
        <f t="shared" si="327"/>
        <v>0.70463439999999999</v>
      </c>
      <c r="K7036" s="39">
        <f t="shared" si="328"/>
        <v>0.8120596000000001</v>
      </c>
      <c r="L7036" s="2" t="str">
        <f t="shared" si="329"/>
        <v>A</v>
      </c>
      <c r="M7036" s="2" t="s">
        <v>564</v>
      </c>
      <c r="N7036" s="2" t="s">
        <v>417</v>
      </c>
      <c r="O7036" s="2" t="s">
        <v>70</v>
      </c>
    </row>
    <row r="7037" spans="1:15">
      <c r="A7037" s="38">
        <v>40326</v>
      </c>
      <c r="B7037" s="38">
        <v>51284</v>
      </c>
      <c r="C7037" s="131">
        <v>360</v>
      </c>
      <c r="D7037" s="39">
        <v>8.5600000000000009E-2</v>
      </c>
      <c r="E7037" s="39">
        <v>8.5600000000000009E-2</v>
      </c>
      <c r="F7037" s="40">
        <v>94000</v>
      </c>
      <c r="G7037" s="40">
        <v>94000</v>
      </c>
      <c r="H7037" s="40">
        <v>66421.570000000007</v>
      </c>
      <c r="I7037" s="40">
        <v>76352.800000000003</v>
      </c>
      <c r="J7037" s="67">
        <f t="shared" si="327"/>
        <v>0.70661244680851076</v>
      </c>
      <c r="K7037" s="39">
        <f t="shared" si="328"/>
        <v>0.8122638297872341</v>
      </c>
      <c r="L7037" s="2" t="str">
        <f t="shared" si="329"/>
        <v>A</v>
      </c>
      <c r="M7037" s="2" t="s">
        <v>522</v>
      </c>
      <c r="N7037" s="2" t="s">
        <v>419</v>
      </c>
      <c r="O7037" s="2" t="s">
        <v>70</v>
      </c>
    </row>
    <row r="7038" spans="1:15">
      <c r="A7038" s="38">
        <v>39925</v>
      </c>
      <c r="B7038" s="38">
        <v>47230</v>
      </c>
      <c r="C7038" s="131">
        <v>240</v>
      </c>
      <c r="D7038" s="39">
        <v>8.5600000000000009E-2</v>
      </c>
      <c r="E7038" s="39">
        <v>8.09E-2</v>
      </c>
      <c r="F7038" s="40">
        <v>105000</v>
      </c>
      <c r="G7038" s="40">
        <v>105000</v>
      </c>
      <c r="H7038" s="40">
        <v>64199.839999999997</v>
      </c>
      <c r="I7038" s="40">
        <v>85299.99</v>
      </c>
      <c r="J7038" s="67">
        <f t="shared" si="327"/>
        <v>0.61142704761904754</v>
      </c>
      <c r="K7038" s="39">
        <f t="shared" si="328"/>
        <v>0.81238085714285724</v>
      </c>
      <c r="L7038" s="2" t="str">
        <f t="shared" si="329"/>
        <v>AA</v>
      </c>
      <c r="M7038" s="2" t="s">
        <v>611</v>
      </c>
      <c r="N7038" s="2" t="s">
        <v>419</v>
      </c>
      <c r="O7038" s="2" t="s">
        <v>70</v>
      </c>
    </row>
    <row r="7039" spans="1:15">
      <c r="A7039" s="38">
        <v>40091</v>
      </c>
      <c r="B7039" s="38">
        <v>49222</v>
      </c>
      <c r="C7039" s="131">
        <v>300</v>
      </c>
      <c r="D7039" s="39">
        <v>8.5600000000000009E-2</v>
      </c>
      <c r="E7039" s="39">
        <v>7.9100000000000004E-2</v>
      </c>
      <c r="F7039" s="40">
        <v>120600</v>
      </c>
      <c r="G7039" s="40">
        <v>120600</v>
      </c>
      <c r="H7039" s="40">
        <v>67051.89</v>
      </c>
      <c r="I7039" s="40">
        <v>97985.65</v>
      </c>
      <c r="J7039" s="67">
        <f t="shared" si="327"/>
        <v>0.5559858208955224</v>
      </c>
      <c r="K7039" s="39">
        <f t="shared" si="328"/>
        <v>0.81248466003316744</v>
      </c>
      <c r="L7039" s="2" t="str">
        <f t="shared" si="329"/>
        <v>AA</v>
      </c>
      <c r="M7039" s="2" t="s">
        <v>689</v>
      </c>
      <c r="N7039" s="2" t="s">
        <v>424</v>
      </c>
      <c r="O7039" s="2" t="s">
        <v>70</v>
      </c>
    </row>
    <row r="7040" spans="1:15">
      <c r="A7040" s="38">
        <v>40296</v>
      </c>
      <c r="B7040" s="38">
        <v>43949</v>
      </c>
      <c r="C7040" s="131">
        <v>120</v>
      </c>
      <c r="D7040" s="39">
        <v>8.5600000000000009E-2</v>
      </c>
      <c r="E7040" s="39">
        <v>8.09E-2</v>
      </c>
      <c r="F7040" s="40">
        <v>123000</v>
      </c>
      <c r="G7040" s="40">
        <v>123000</v>
      </c>
      <c r="H7040" s="40">
        <v>53544.1</v>
      </c>
      <c r="I7040" s="40">
        <v>99999.99</v>
      </c>
      <c r="J7040" s="67">
        <f t="shared" si="327"/>
        <v>0.4353178861788618</v>
      </c>
      <c r="K7040" s="39">
        <f t="shared" si="328"/>
        <v>0.81300804878048782</v>
      </c>
      <c r="L7040" s="2" t="str">
        <f t="shared" si="329"/>
        <v>AA</v>
      </c>
      <c r="M7040" s="2" t="s">
        <v>1334</v>
      </c>
      <c r="N7040" s="2" t="s">
        <v>419</v>
      </c>
      <c r="O7040" s="2" t="s">
        <v>70</v>
      </c>
    </row>
    <row r="7041" spans="1:15">
      <c r="A7041" s="38">
        <v>40847</v>
      </c>
      <c r="B7041" s="38">
        <v>46326</v>
      </c>
      <c r="C7041" s="131">
        <v>180</v>
      </c>
      <c r="D7041" s="39">
        <v>8.5600000000000009E-2</v>
      </c>
      <c r="E7041" s="39">
        <v>7.9100000000000004E-2</v>
      </c>
      <c r="F7041" s="40">
        <v>115000</v>
      </c>
      <c r="G7041" s="40">
        <v>115000</v>
      </c>
      <c r="H7041" s="40">
        <v>79837.259999999995</v>
      </c>
      <c r="I7041" s="40">
        <v>93527.56</v>
      </c>
      <c r="J7041" s="67">
        <f t="shared" si="327"/>
        <v>0.69423704347826087</v>
      </c>
      <c r="K7041" s="39">
        <f t="shared" si="328"/>
        <v>0.81328313043478262</v>
      </c>
      <c r="L7041" s="2" t="str">
        <f t="shared" si="329"/>
        <v>A</v>
      </c>
      <c r="M7041" s="2" t="s">
        <v>532</v>
      </c>
      <c r="N7041" s="2" t="s">
        <v>417</v>
      </c>
      <c r="O7041" s="2" t="s">
        <v>70</v>
      </c>
    </row>
    <row r="7042" spans="1:15">
      <c r="A7042" s="42">
        <v>40233</v>
      </c>
      <c r="B7042" s="42">
        <v>51190</v>
      </c>
      <c r="C7042" s="130">
        <v>360</v>
      </c>
      <c r="D7042" s="43">
        <v>8.5600000000000009E-2</v>
      </c>
      <c r="E7042" s="43">
        <v>7.9100000000000004E-2</v>
      </c>
      <c r="F7042" s="44">
        <v>150000</v>
      </c>
      <c r="G7042" s="44">
        <v>150000</v>
      </c>
      <c r="H7042" s="44">
        <v>105115.17</v>
      </c>
      <c r="I7042" s="44">
        <v>121999.99</v>
      </c>
      <c r="J7042" s="68">
        <f t="shared" si="327"/>
        <v>0.70076779999999994</v>
      </c>
      <c r="K7042" s="43">
        <f t="shared" si="328"/>
        <v>0.81333326666666672</v>
      </c>
      <c r="L7042" s="41" t="str">
        <f t="shared" si="329"/>
        <v>A</v>
      </c>
      <c r="M7042" s="41" t="s">
        <v>713</v>
      </c>
      <c r="N7042" s="41" t="s">
        <v>418</v>
      </c>
      <c r="O7042" s="41" t="s">
        <v>70</v>
      </c>
    </row>
    <row r="7043" spans="1:15">
      <c r="A7043" s="38">
        <v>40049</v>
      </c>
      <c r="B7043" s="38">
        <v>47354</v>
      </c>
      <c r="C7043" s="131">
        <v>240</v>
      </c>
      <c r="D7043" s="39">
        <v>8.5600000000000009E-2</v>
      </c>
      <c r="E7043" s="39">
        <v>7.9100000000000004E-2</v>
      </c>
      <c r="F7043" s="40">
        <v>131100</v>
      </c>
      <c r="G7043" s="40">
        <v>131100</v>
      </c>
      <c r="H7043" s="40">
        <v>92647.12</v>
      </c>
      <c r="I7043" s="40">
        <v>106642.37</v>
      </c>
      <c r="J7043" s="67">
        <f t="shared" ref="J7043:J7106" si="330">H7043/G7043</f>
        <v>0.70669046529366897</v>
      </c>
      <c r="K7043" s="39">
        <f t="shared" ref="K7043:K7106" si="331">I7043/G7043</f>
        <v>0.81344294431731501</v>
      </c>
      <c r="L7043" s="2" t="str">
        <f t="shared" ref="L7043:L7106" si="332">IF(J7043&lt;=65%,"AA",IF(J7043&lt;=75%,"A",IF(J7043&lt;=85%,"B","C")))</f>
        <v>A</v>
      </c>
      <c r="M7043" s="2" t="s">
        <v>586</v>
      </c>
      <c r="N7043" s="2" t="s">
        <v>416</v>
      </c>
      <c r="O7043" s="2" t="s">
        <v>70</v>
      </c>
    </row>
    <row r="7044" spans="1:15">
      <c r="A7044" s="42">
        <v>40758</v>
      </c>
      <c r="B7044" s="42">
        <v>47333</v>
      </c>
      <c r="C7044" s="130">
        <v>216</v>
      </c>
      <c r="D7044" s="43">
        <v>8.5600000000000009E-2</v>
      </c>
      <c r="E7044" s="43">
        <v>7.9100000000000004E-2</v>
      </c>
      <c r="F7044" s="44">
        <v>149968</v>
      </c>
      <c r="G7044" s="44">
        <v>149968</v>
      </c>
      <c r="H7044" s="44">
        <v>100294.95</v>
      </c>
      <c r="I7044" s="44">
        <v>121999.99</v>
      </c>
      <c r="J7044" s="68">
        <f t="shared" si="330"/>
        <v>0.66877567214339062</v>
      </c>
      <c r="K7044" s="43">
        <f t="shared" si="331"/>
        <v>0.81350681478715459</v>
      </c>
      <c r="L7044" s="41" t="str">
        <f t="shared" si="332"/>
        <v>A</v>
      </c>
      <c r="M7044" s="41" t="s">
        <v>1356</v>
      </c>
      <c r="N7044" s="41" t="s">
        <v>422</v>
      </c>
      <c r="O7044" s="41" t="s">
        <v>70</v>
      </c>
    </row>
    <row r="7045" spans="1:15">
      <c r="A7045" s="38">
        <v>40329</v>
      </c>
      <c r="B7045" s="38">
        <v>49460</v>
      </c>
      <c r="C7045" s="131">
        <v>300</v>
      </c>
      <c r="D7045" s="39">
        <v>8.5600000000000009E-2</v>
      </c>
      <c r="E7045" s="39">
        <v>7.9100000000000004E-2</v>
      </c>
      <c r="F7045" s="40">
        <v>130000</v>
      </c>
      <c r="G7045" s="40">
        <v>130000</v>
      </c>
      <c r="H7045" s="40">
        <v>47953.2</v>
      </c>
      <c r="I7045" s="40">
        <v>105761.16</v>
      </c>
      <c r="J7045" s="67">
        <f t="shared" si="330"/>
        <v>0.36887076923076922</v>
      </c>
      <c r="K7045" s="39">
        <f t="shared" si="331"/>
        <v>0.81354738461538467</v>
      </c>
      <c r="L7045" s="2" t="str">
        <f t="shared" si="332"/>
        <v>AA</v>
      </c>
      <c r="M7045" s="2" t="s">
        <v>601</v>
      </c>
      <c r="N7045" s="2" t="s">
        <v>435</v>
      </c>
      <c r="O7045" s="2" t="s">
        <v>70</v>
      </c>
    </row>
    <row r="7046" spans="1:15">
      <c r="A7046" s="38">
        <v>40109</v>
      </c>
      <c r="B7046" s="38">
        <v>47414</v>
      </c>
      <c r="C7046" s="131">
        <v>240</v>
      </c>
      <c r="D7046" s="39">
        <v>8.5600000000000009E-2</v>
      </c>
      <c r="E7046" s="39">
        <v>7.9100000000000004E-2</v>
      </c>
      <c r="F7046" s="40">
        <v>136500</v>
      </c>
      <c r="G7046" s="40">
        <v>136500</v>
      </c>
      <c r="H7046" s="40">
        <v>94527.7</v>
      </c>
      <c r="I7046" s="40">
        <v>111070</v>
      </c>
      <c r="J7046" s="67">
        <f t="shared" si="330"/>
        <v>0.69251062271062269</v>
      </c>
      <c r="K7046" s="39">
        <f t="shared" si="331"/>
        <v>0.81369963369963372</v>
      </c>
      <c r="L7046" s="2" t="str">
        <f t="shared" si="332"/>
        <v>A</v>
      </c>
      <c r="M7046" s="2" t="s">
        <v>584</v>
      </c>
      <c r="N7046" s="2" t="s">
        <v>417</v>
      </c>
      <c r="O7046" s="2" t="s">
        <v>70</v>
      </c>
    </row>
    <row r="7047" spans="1:15">
      <c r="A7047" s="42">
        <v>40562</v>
      </c>
      <c r="B7047" s="42">
        <v>51520</v>
      </c>
      <c r="C7047" s="130">
        <v>360</v>
      </c>
      <c r="D7047" s="43">
        <v>8.5600000000000009E-2</v>
      </c>
      <c r="E7047" s="43">
        <v>7.9100000000000004E-2</v>
      </c>
      <c r="F7047" s="44">
        <v>145000</v>
      </c>
      <c r="G7047" s="44">
        <v>145000</v>
      </c>
      <c r="H7047" s="44">
        <v>85961.95</v>
      </c>
      <c r="I7047" s="44">
        <v>117999.99</v>
      </c>
      <c r="J7047" s="68">
        <f t="shared" si="330"/>
        <v>0.5928410344827586</v>
      </c>
      <c r="K7047" s="43">
        <f t="shared" si="331"/>
        <v>0.81379303448275864</v>
      </c>
      <c r="L7047" s="41" t="str">
        <f t="shared" si="332"/>
        <v>AA</v>
      </c>
      <c r="M7047" s="41" t="s">
        <v>643</v>
      </c>
      <c r="N7047" s="41" t="s">
        <v>417</v>
      </c>
      <c r="O7047" s="41" t="s">
        <v>70</v>
      </c>
    </row>
    <row r="7048" spans="1:15">
      <c r="A7048" s="38">
        <v>40281</v>
      </c>
      <c r="B7048" s="38">
        <v>51239</v>
      </c>
      <c r="C7048" s="131">
        <v>360</v>
      </c>
      <c r="D7048" s="39">
        <v>8.5600000000000009E-2</v>
      </c>
      <c r="E7048" s="39">
        <v>7.9100000000000004E-2</v>
      </c>
      <c r="F7048" s="40">
        <v>145000</v>
      </c>
      <c r="G7048" s="40">
        <v>145000</v>
      </c>
      <c r="H7048" s="40">
        <v>102417.93</v>
      </c>
      <c r="I7048" s="40">
        <v>117999.99</v>
      </c>
      <c r="J7048" s="67">
        <f t="shared" si="330"/>
        <v>0.70633055172413783</v>
      </c>
      <c r="K7048" s="39">
        <f t="shared" si="331"/>
        <v>0.81379303448275864</v>
      </c>
      <c r="L7048" s="2" t="str">
        <f t="shared" si="332"/>
        <v>A</v>
      </c>
      <c r="M7048" s="2" t="s">
        <v>727</v>
      </c>
      <c r="N7048" s="2" t="s">
        <v>415</v>
      </c>
      <c r="O7048" s="2" t="s">
        <v>70</v>
      </c>
    </row>
    <row r="7049" spans="1:15">
      <c r="A7049" s="38">
        <v>40344</v>
      </c>
      <c r="B7049" s="38">
        <v>51302</v>
      </c>
      <c r="C7049" s="131">
        <v>360</v>
      </c>
      <c r="D7049" s="39">
        <v>8.5600000000000009E-2</v>
      </c>
      <c r="E7049" s="39">
        <v>7.9100000000000004E-2</v>
      </c>
      <c r="F7049" s="40">
        <v>94000</v>
      </c>
      <c r="G7049" s="40">
        <v>94000</v>
      </c>
      <c r="H7049" s="40">
        <v>66776.210000000006</v>
      </c>
      <c r="I7049" s="40">
        <v>76499.990000000005</v>
      </c>
      <c r="J7049" s="67">
        <f t="shared" si="330"/>
        <v>0.71038521276595756</v>
      </c>
      <c r="K7049" s="39">
        <f t="shared" si="331"/>
        <v>0.81382968085106389</v>
      </c>
      <c r="L7049" s="2" t="str">
        <f t="shared" si="332"/>
        <v>A</v>
      </c>
      <c r="M7049" s="2" t="s">
        <v>523</v>
      </c>
      <c r="N7049" s="2" t="s">
        <v>423</v>
      </c>
      <c r="O7049" s="2" t="s">
        <v>70</v>
      </c>
    </row>
    <row r="7050" spans="1:15">
      <c r="A7050" s="42">
        <v>40472</v>
      </c>
      <c r="B7050" s="42">
        <v>43364</v>
      </c>
      <c r="C7050" s="130">
        <v>95</v>
      </c>
      <c r="D7050" s="43">
        <v>8.5600000000000009E-2</v>
      </c>
      <c r="E7050" s="43">
        <v>8.5600000000000009E-2</v>
      </c>
      <c r="F7050" s="44">
        <v>129000</v>
      </c>
      <c r="G7050" s="44">
        <v>129000</v>
      </c>
      <c r="H7050" s="44">
        <v>56386.68</v>
      </c>
      <c r="I7050" s="44">
        <v>105000</v>
      </c>
      <c r="J7050" s="68">
        <f t="shared" si="330"/>
        <v>0.43710604651162793</v>
      </c>
      <c r="K7050" s="43">
        <f t="shared" si="331"/>
        <v>0.81395348837209303</v>
      </c>
      <c r="L7050" s="41" t="str">
        <f t="shared" si="332"/>
        <v>AA</v>
      </c>
      <c r="M7050" s="41" t="s">
        <v>564</v>
      </c>
      <c r="N7050" s="41" t="s">
        <v>417</v>
      </c>
      <c r="O7050" s="41" t="s">
        <v>70</v>
      </c>
    </row>
    <row r="7051" spans="1:15">
      <c r="A7051" s="42">
        <v>40211</v>
      </c>
      <c r="B7051" s="42">
        <v>47516</v>
      </c>
      <c r="C7051" s="130">
        <v>240</v>
      </c>
      <c r="D7051" s="43">
        <v>8.5600000000000009E-2</v>
      </c>
      <c r="E7051" s="43">
        <v>7.9100000000000004E-2</v>
      </c>
      <c r="F7051" s="44">
        <v>98000</v>
      </c>
      <c r="G7051" s="44">
        <v>98000</v>
      </c>
      <c r="H7051" s="44">
        <v>64413.4</v>
      </c>
      <c r="I7051" s="44">
        <v>79772</v>
      </c>
      <c r="J7051" s="68">
        <f t="shared" si="330"/>
        <v>0.65727959183673468</v>
      </c>
      <c r="K7051" s="43">
        <f t="shared" si="331"/>
        <v>0.81399999999999995</v>
      </c>
      <c r="L7051" s="41" t="str">
        <f t="shared" si="332"/>
        <v>A</v>
      </c>
      <c r="M7051" s="41" t="s">
        <v>1616</v>
      </c>
      <c r="N7051" s="41" t="s">
        <v>421</v>
      </c>
      <c r="O7051" s="41" t="s">
        <v>70</v>
      </c>
    </row>
    <row r="7052" spans="1:15">
      <c r="A7052" s="38">
        <v>40563</v>
      </c>
      <c r="B7052" s="38">
        <v>45493</v>
      </c>
      <c r="C7052" s="131">
        <v>162</v>
      </c>
      <c r="D7052" s="39">
        <v>8.5600000000000009E-2</v>
      </c>
      <c r="E7052" s="39">
        <v>8.09E-2</v>
      </c>
      <c r="F7052" s="40">
        <v>113000</v>
      </c>
      <c r="G7052" s="40">
        <v>113000</v>
      </c>
      <c r="H7052" s="40">
        <v>63012.56</v>
      </c>
      <c r="I7052" s="40">
        <v>91999.99</v>
      </c>
      <c r="J7052" s="67">
        <f t="shared" si="330"/>
        <v>0.55763327433628318</v>
      </c>
      <c r="K7052" s="39">
        <f t="shared" si="331"/>
        <v>0.81415920353982307</v>
      </c>
      <c r="L7052" s="2" t="str">
        <f t="shared" si="332"/>
        <v>AA</v>
      </c>
      <c r="M7052" s="2" t="s">
        <v>947</v>
      </c>
      <c r="N7052" s="2" t="s">
        <v>421</v>
      </c>
      <c r="O7052" s="2" t="s">
        <v>70</v>
      </c>
    </row>
    <row r="7053" spans="1:15">
      <c r="A7053" s="42">
        <v>40133</v>
      </c>
      <c r="B7053" s="42">
        <v>47438</v>
      </c>
      <c r="C7053" s="130">
        <v>240</v>
      </c>
      <c r="D7053" s="43">
        <v>8.5600000000000009E-2</v>
      </c>
      <c r="E7053" s="43">
        <v>7.9100000000000004E-2</v>
      </c>
      <c r="F7053" s="44">
        <v>122826</v>
      </c>
      <c r="G7053" s="44">
        <v>122826</v>
      </c>
      <c r="H7053" s="44">
        <v>76413.649999999994</v>
      </c>
      <c r="I7053" s="44">
        <v>100023.67999999999</v>
      </c>
      <c r="J7053" s="68">
        <f t="shared" si="330"/>
        <v>0.62212927230390958</v>
      </c>
      <c r="K7053" s="43">
        <f t="shared" si="331"/>
        <v>0.81435266148860985</v>
      </c>
      <c r="L7053" s="41" t="str">
        <f t="shared" si="332"/>
        <v>AA</v>
      </c>
      <c r="M7053" s="41" t="s">
        <v>525</v>
      </c>
      <c r="N7053" s="41" t="s">
        <v>430</v>
      </c>
      <c r="O7053" s="41" t="s">
        <v>70</v>
      </c>
    </row>
    <row r="7054" spans="1:15">
      <c r="A7054" s="42">
        <v>39969</v>
      </c>
      <c r="B7054" s="42">
        <v>45448</v>
      </c>
      <c r="C7054" s="130">
        <v>180</v>
      </c>
      <c r="D7054" s="43">
        <v>8.5600000000000009E-2</v>
      </c>
      <c r="E7054" s="43">
        <v>8.09E-2</v>
      </c>
      <c r="F7054" s="44">
        <v>116653.8</v>
      </c>
      <c r="G7054" s="44">
        <v>116653.8</v>
      </c>
      <c r="H7054" s="44">
        <v>61398.02</v>
      </c>
      <c r="I7054" s="44">
        <v>94999.99</v>
      </c>
      <c r="J7054" s="68">
        <f t="shared" si="330"/>
        <v>0.52632678918303555</v>
      </c>
      <c r="K7054" s="43">
        <f t="shared" si="331"/>
        <v>0.81437544254880678</v>
      </c>
      <c r="L7054" s="41" t="str">
        <f t="shared" si="332"/>
        <v>AA</v>
      </c>
      <c r="M7054" s="41" t="s">
        <v>475</v>
      </c>
      <c r="N7054" s="41" t="s">
        <v>427</v>
      </c>
      <c r="O7054" s="41" t="s">
        <v>70</v>
      </c>
    </row>
    <row r="7055" spans="1:15">
      <c r="A7055" s="42">
        <v>40709</v>
      </c>
      <c r="B7055" s="42">
        <v>48014</v>
      </c>
      <c r="C7055" s="130">
        <v>240</v>
      </c>
      <c r="D7055" s="43">
        <v>8.5600000000000009E-2</v>
      </c>
      <c r="E7055" s="43">
        <v>7.9100000000000004E-2</v>
      </c>
      <c r="F7055" s="44">
        <v>115000</v>
      </c>
      <c r="G7055" s="44">
        <v>115000</v>
      </c>
      <c r="H7055" s="44">
        <v>64426.9</v>
      </c>
      <c r="I7055" s="44">
        <v>93673.04</v>
      </c>
      <c r="J7055" s="68">
        <f t="shared" si="330"/>
        <v>0.56023391304347825</v>
      </c>
      <c r="K7055" s="43">
        <f t="shared" si="331"/>
        <v>0.81454817391304346</v>
      </c>
      <c r="L7055" s="41" t="str">
        <f t="shared" si="332"/>
        <v>AA</v>
      </c>
      <c r="M7055" s="41" t="s">
        <v>714</v>
      </c>
      <c r="N7055" s="41" t="s">
        <v>416</v>
      </c>
      <c r="O7055" s="41" t="s">
        <v>70</v>
      </c>
    </row>
    <row r="7056" spans="1:15">
      <c r="A7056" s="42">
        <v>40652</v>
      </c>
      <c r="B7056" s="42">
        <v>51610</v>
      </c>
      <c r="C7056" s="130">
        <v>360</v>
      </c>
      <c r="D7056" s="43">
        <v>8.5600000000000009E-2</v>
      </c>
      <c r="E7056" s="43">
        <v>7.9100000000000004E-2</v>
      </c>
      <c r="F7056" s="44">
        <v>129500</v>
      </c>
      <c r="G7056" s="44">
        <v>129500</v>
      </c>
      <c r="H7056" s="44">
        <v>77113.87</v>
      </c>
      <c r="I7056" s="44">
        <v>105499.99</v>
      </c>
      <c r="J7056" s="68">
        <f t="shared" si="330"/>
        <v>0.59547389961389963</v>
      </c>
      <c r="K7056" s="43">
        <f t="shared" si="331"/>
        <v>0.81467173745173749</v>
      </c>
      <c r="L7056" s="41" t="str">
        <f t="shared" si="332"/>
        <v>AA</v>
      </c>
      <c r="M7056" s="41" t="s">
        <v>497</v>
      </c>
      <c r="N7056" s="41" t="s">
        <v>417</v>
      </c>
      <c r="O7056" s="41" t="s">
        <v>70</v>
      </c>
    </row>
    <row r="7057" spans="1:15">
      <c r="A7057" s="38">
        <v>40687</v>
      </c>
      <c r="B7057" s="38">
        <v>49819</v>
      </c>
      <c r="C7057" s="131">
        <v>300</v>
      </c>
      <c r="D7057" s="39">
        <v>8.5600000000000009E-2</v>
      </c>
      <c r="E7057" s="39">
        <v>8.09E-2</v>
      </c>
      <c r="F7057" s="40">
        <v>135000</v>
      </c>
      <c r="G7057" s="40">
        <v>135000</v>
      </c>
      <c r="H7057" s="40">
        <v>95715.01</v>
      </c>
      <c r="I7057" s="40">
        <v>109999.99</v>
      </c>
      <c r="J7057" s="67">
        <f t="shared" si="330"/>
        <v>0.70900007407407406</v>
      </c>
      <c r="K7057" s="39">
        <f t="shared" si="331"/>
        <v>0.81481474074074078</v>
      </c>
      <c r="L7057" s="2" t="str">
        <f t="shared" si="332"/>
        <v>A</v>
      </c>
      <c r="M7057" s="2" t="s">
        <v>1209</v>
      </c>
      <c r="N7057" s="2" t="s">
        <v>427</v>
      </c>
      <c r="O7057" s="2" t="s">
        <v>70</v>
      </c>
    </row>
    <row r="7058" spans="1:15">
      <c r="A7058" s="38">
        <v>40429</v>
      </c>
      <c r="B7058" s="38">
        <v>51387</v>
      </c>
      <c r="C7058" s="131">
        <v>360</v>
      </c>
      <c r="D7058" s="39">
        <v>8.5600000000000009E-2</v>
      </c>
      <c r="E7058" s="39">
        <v>8.09E-2</v>
      </c>
      <c r="F7058" s="40">
        <v>135000</v>
      </c>
      <c r="G7058" s="40">
        <v>135000</v>
      </c>
      <c r="H7058" s="40">
        <v>96589.56</v>
      </c>
      <c r="I7058" s="40">
        <v>109999.99</v>
      </c>
      <c r="J7058" s="67">
        <f t="shared" si="330"/>
        <v>0.71547822222222224</v>
      </c>
      <c r="K7058" s="39">
        <f t="shared" si="331"/>
        <v>0.81481474074074078</v>
      </c>
      <c r="L7058" s="2" t="str">
        <f t="shared" si="332"/>
        <v>A</v>
      </c>
      <c r="M7058" s="2" t="s">
        <v>675</v>
      </c>
      <c r="N7058" s="2" t="s">
        <v>421</v>
      </c>
      <c r="O7058" s="2" t="s">
        <v>70</v>
      </c>
    </row>
    <row r="7059" spans="1:15">
      <c r="A7059" s="38">
        <v>40763</v>
      </c>
      <c r="B7059" s="38">
        <v>48342</v>
      </c>
      <c r="C7059" s="131">
        <v>249</v>
      </c>
      <c r="D7059" s="39">
        <v>8.5600000000000009E-2</v>
      </c>
      <c r="E7059" s="39">
        <v>7.9100000000000004E-2</v>
      </c>
      <c r="F7059" s="40">
        <v>130000</v>
      </c>
      <c r="G7059" s="40">
        <v>130000</v>
      </c>
      <c r="H7059" s="40">
        <v>85443.42</v>
      </c>
      <c r="I7059" s="40">
        <v>105936.99</v>
      </c>
      <c r="J7059" s="67">
        <f t="shared" si="330"/>
        <v>0.65725707692307689</v>
      </c>
      <c r="K7059" s="39">
        <f t="shared" si="331"/>
        <v>0.81489992307692316</v>
      </c>
      <c r="L7059" s="2" t="str">
        <f t="shared" si="332"/>
        <v>A</v>
      </c>
      <c r="M7059" s="2" t="s">
        <v>1384</v>
      </c>
      <c r="N7059" s="2" t="s">
        <v>416</v>
      </c>
      <c r="O7059" s="2" t="s">
        <v>70</v>
      </c>
    </row>
    <row r="7060" spans="1:15">
      <c r="A7060" s="38">
        <v>39794</v>
      </c>
      <c r="B7060" s="38">
        <v>47099</v>
      </c>
      <c r="C7060" s="131">
        <v>240</v>
      </c>
      <c r="D7060" s="39">
        <v>8.5600000000000009E-2</v>
      </c>
      <c r="E7060" s="39">
        <v>8.09E-2</v>
      </c>
      <c r="F7060" s="40">
        <v>200000</v>
      </c>
      <c r="G7060" s="40">
        <v>200000</v>
      </c>
      <c r="H7060" s="40">
        <v>123054.37</v>
      </c>
      <c r="I7060" s="40">
        <v>163000</v>
      </c>
      <c r="J7060" s="67">
        <f t="shared" si="330"/>
        <v>0.61527184999999995</v>
      </c>
      <c r="K7060" s="39">
        <f t="shared" si="331"/>
        <v>0.81499999999999995</v>
      </c>
      <c r="L7060" s="2" t="str">
        <f t="shared" si="332"/>
        <v>AA</v>
      </c>
      <c r="M7060" s="2" t="s">
        <v>461</v>
      </c>
      <c r="N7060" s="2" t="s">
        <v>416</v>
      </c>
      <c r="O7060" s="2" t="s">
        <v>70</v>
      </c>
    </row>
    <row r="7061" spans="1:15">
      <c r="A7061" s="42">
        <v>40114</v>
      </c>
      <c r="B7061" s="42">
        <v>51071</v>
      </c>
      <c r="C7061" s="130">
        <v>360</v>
      </c>
      <c r="D7061" s="43">
        <v>8.5600000000000009E-2</v>
      </c>
      <c r="E7061" s="43">
        <v>7.9100000000000004E-2</v>
      </c>
      <c r="F7061" s="44">
        <v>92000</v>
      </c>
      <c r="G7061" s="44">
        <v>92000</v>
      </c>
      <c r="H7061" s="44">
        <v>65071.519999999997</v>
      </c>
      <c r="I7061" s="44">
        <v>75000</v>
      </c>
      <c r="J7061" s="68">
        <f t="shared" si="330"/>
        <v>0.70729913043478254</v>
      </c>
      <c r="K7061" s="43">
        <f t="shared" si="331"/>
        <v>0.81521739130434778</v>
      </c>
      <c r="L7061" s="41" t="str">
        <f t="shared" si="332"/>
        <v>A</v>
      </c>
      <c r="M7061" s="41" t="s">
        <v>1147</v>
      </c>
      <c r="N7061" s="41" t="s">
        <v>417</v>
      </c>
      <c r="O7061" s="41" t="s">
        <v>70</v>
      </c>
    </row>
    <row r="7062" spans="1:15">
      <c r="A7062" s="42">
        <v>40000</v>
      </c>
      <c r="B7062" s="42">
        <v>46849</v>
      </c>
      <c r="C7062" s="130">
        <v>225</v>
      </c>
      <c r="D7062" s="43">
        <v>8.5600000000000009E-2</v>
      </c>
      <c r="E7062" s="43">
        <v>7.9100000000000004E-2</v>
      </c>
      <c r="F7062" s="44">
        <v>147000</v>
      </c>
      <c r="G7062" s="44">
        <v>147000</v>
      </c>
      <c r="H7062" s="44">
        <v>46667.53</v>
      </c>
      <c r="I7062" s="44">
        <v>119869.97</v>
      </c>
      <c r="J7062" s="68">
        <f t="shared" si="330"/>
        <v>0.31746619047619046</v>
      </c>
      <c r="K7062" s="43">
        <f t="shared" si="331"/>
        <v>0.81544197278911568</v>
      </c>
      <c r="L7062" s="41" t="str">
        <f t="shared" si="332"/>
        <v>AA</v>
      </c>
      <c r="M7062" s="41" t="s">
        <v>586</v>
      </c>
      <c r="N7062" s="41" t="s">
        <v>416</v>
      </c>
      <c r="O7062" s="41" t="s">
        <v>70</v>
      </c>
    </row>
    <row r="7063" spans="1:15">
      <c r="A7063" s="38">
        <v>40367</v>
      </c>
      <c r="B7063" s="38">
        <v>47672</v>
      </c>
      <c r="C7063" s="131">
        <v>240</v>
      </c>
      <c r="D7063" s="39">
        <v>8.5600000000000009E-2</v>
      </c>
      <c r="E7063" s="39">
        <v>7.9100000000000004E-2</v>
      </c>
      <c r="F7063" s="40">
        <v>120000</v>
      </c>
      <c r="G7063" s="40">
        <v>120000</v>
      </c>
      <c r="H7063" s="40">
        <v>81413.570000000007</v>
      </c>
      <c r="I7063" s="40">
        <v>97887.360000000001</v>
      </c>
      <c r="J7063" s="67">
        <f t="shared" si="330"/>
        <v>0.67844641666666672</v>
      </c>
      <c r="K7063" s="39">
        <f t="shared" si="331"/>
        <v>0.81572800000000001</v>
      </c>
      <c r="L7063" s="2" t="str">
        <f t="shared" si="332"/>
        <v>A</v>
      </c>
      <c r="M7063" s="2" t="s">
        <v>643</v>
      </c>
      <c r="N7063" s="2" t="s">
        <v>417</v>
      </c>
      <c r="O7063" s="2" t="s">
        <v>70</v>
      </c>
    </row>
    <row r="7064" spans="1:15">
      <c r="A7064" s="38">
        <v>40109</v>
      </c>
      <c r="B7064" s="38">
        <v>47414</v>
      </c>
      <c r="C7064" s="131">
        <v>240</v>
      </c>
      <c r="D7064" s="39">
        <v>8.5600000000000009E-2</v>
      </c>
      <c r="E7064" s="39">
        <v>7.9100000000000004E-2</v>
      </c>
      <c r="F7064" s="40">
        <v>108500</v>
      </c>
      <c r="G7064" s="40">
        <v>108500</v>
      </c>
      <c r="H7064" s="40">
        <v>74459.08</v>
      </c>
      <c r="I7064" s="40">
        <v>88507.43</v>
      </c>
      <c r="J7064" s="67">
        <f t="shared" si="330"/>
        <v>0.686258801843318</v>
      </c>
      <c r="K7064" s="39">
        <f t="shared" si="331"/>
        <v>0.81573668202764971</v>
      </c>
      <c r="L7064" s="2" t="str">
        <f t="shared" si="332"/>
        <v>A</v>
      </c>
      <c r="M7064" s="2" t="s">
        <v>633</v>
      </c>
      <c r="N7064" s="2" t="s">
        <v>422</v>
      </c>
      <c r="O7064" s="2" t="s">
        <v>70</v>
      </c>
    </row>
    <row r="7065" spans="1:15">
      <c r="A7065" s="38">
        <v>40290</v>
      </c>
      <c r="B7065" s="38">
        <v>46378</v>
      </c>
      <c r="C7065" s="131">
        <v>200</v>
      </c>
      <c r="D7065" s="39">
        <v>8.5600000000000009E-2</v>
      </c>
      <c r="E7065" s="39">
        <v>7.9100000000000004E-2</v>
      </c>
      <c r="F7065" s="40">
        <v>114000</v>
      </c>
      <c r="G7065" s="40">
        <v>114000</v>
      </c>
      <c r="H7065" s="40">
        <v>65350.07</v>
      </c>
      <c r="I7065" s="40">
        <v>93000</v>
      </c>
      <c r="J7065" s="67">
        <f t="shared" si="330"/>
        <v>0.57324622807017545</v>
      </c>
      <c r="K7065" s="39">
        <f t="shared" si="331"/>
        <v>0.81578947368421051</v>
      </c>
      <c r="L7065" s="2" t="str">
        <f t="shared" si="332"/>
        <v>AA</v>
      </c>
      <c r="M7065" s="2" t="s">
        <v>645</v>
      </c>
      <c r="N7065" s="2" t="s">
        <v>422</v>
      </c>
      <c r="O7065" s="2" t="s">
        <v>70</v>
      </c>
    </row>
    <row r="7066" spans="1:15">
      <c r="A7066" s="38">
        <v>40021</v>
      </c>
      <c r="B7066" s="38">
        <v>47326</v>
      </c>
      <c r="C7066" s="131">
        <v>240</v>
      </c>
      <c r="D7066" s="39">
        <v>8.5600000000000009E-2</v>
      </c>
      <c r="E7066" s="39">
        <v>7.9100000000000004E-2</v>
      </c>
      <c r="F7066" s="40">
        <v>95000</v>
      </c>
      <c r="G7066" s="40">
        <v>95000</v>
      </c>
      <c r="H7066" s="40">
        <v>64047.27</v>
      </c>
      <c r="I7066" s="40">
        <v>77525.98</v>
      </c>
      <c r="J7066" s="67">
        <f t="shared" si="330"/>
        <v>0.67418178947368412</v>
      </c>
      <c r="K7066" s="39">
        <f t="shared" si="331"/>
        <v>0.816062947368421</v>
      </c>
      <c r="L7066" s="2" t="str">
        <f t="shared" si="332"/>
        <v>A</v>
      </c>
      <c r="M7066" s="2" t="s">
        <v>633</v>
      </c>
      <c r="N7066" s="2" t="s">
        <v>422</v>
      </c>
      <c r="O7066" s="2" t="s">
        <v>70</v>
      </c>
    </row>
    <row r="7067" spans="1:15">
      <c r="A7067" s="38">
        <v>40165</v>
      </c>
      <c r="B7067" s="38">
        <v>47470</v>
      </c>
      <c r="C7067" s="131">
        <v>240</v>
      </c>
      <c r="D7067" s="39">
        <v>8.5600000000000009E-2</v>
      </c>
      <c r="E7067" s="39">
        <v>7.9100000000000004E-2</v>
      </c>
      <c r="F7067" s="40">
        <v>147000</v>
      </c>
      <c r="G7067" s="40">
        <v>147000</v>
      </c>
      <c r="H7067" s="40">
        <v>96832.39</v>
      </c>
      <c r="I7067" s="40">
        <v>120000</v>
      </c>
      <c r="J7067" s="67">
        <f t="shared" si="330"/>
        <v>0.65872374149659862</v>
      </c>
      <c r="K7067" s="39">
        <f t="shared" si="331"/>
        <v>0.81632653061224492</v>
      </c>
      <c r="L7067" s="2" t="str">
        <f t="shared" si="332"/>
        <v>A</v>
      </c>
      <c r="M7067" s="2" t="s">
        <v>633</v>
      </c>
      <c r="N7067" s="2" t="s">
        <v>422</v>
      </c>
      <c r="O7067" s="2" t="s">
        <v>70</v>
      </c>
    </row>
    <row r="7068" spans="1:15">
      <c r="A7068" s="42">
        <v>40051</v>
      </c>
      <c r="B7068" s="42">
        <v>47356</v>
      </c>
      <c r="C7068" s="130">
        <v>240</v>
      </c>
      <c r="D7068" s="43">
        <v>8.5600000000000009E-2</v>
      </c>
      <c r="E7068" s="43">
        <v>7.9100000000000004E-2</v>
      </c>
      <c r="F7068" s="44">
        <v>95500</v>
      </c>
      <c r="G7068" s="44">
        <v>95500</v>
      </c>
      <c r="H7068" s="44">
        <v>58605.42</v>
      </c>
      <c r="I7068" s="44">
        <v>77999.990000000005</v>
      </c>
      <c r="J7068" s="68">
        <f t="shared" si="330"/>
        <v>0.61366931937172775</v>
      </c>
      <c r="K7068" s="43">
        <f t="shared" si="331"/>
        <v>0.81675382198952884</v>
      </c>
      <c r="L7068" s="41" t="str">
        <f t="shared" si="332"/>
        <v>AA</v>
      </c>
      <c r="M7068" s="41" t="s">
        <v>905</v>
      </c>
      <c r="N7068" s="41" t="s">
        <v>427</v>
      </c>
      <c r="O7068" s="41" t="s">
        <v>70</v>
      </c>
    </row>
    <row r="7069" spans="1:15">
      <c r="A7069" s="42">
        <v>40148</v>
      </c>
      <c r="B7069" s="42">
        <v>47453</v>
      </c>
      <c r="C7069" s="130">
        <v>240</v>
      </c>
      <c r="D7069" s="43">
        <v>8.5600000000000009E-2</v>
      </c>
      <c r="E7069" s="43">
        <v>7.9100000000000004E-2</v>
      </c>
      <c r="F7069" s="44">
        <v>139900</v>
      </c>
      <c r="G7069" s="44">
        <v>139900</v>
      </c>
      <c r="H7069" s="44">
        <v>87769.919999999998</v>
      </c>
      <c r="I7069" s="44">
        <v>114311.42</v>
      </c>
      <c r="J7069" s="68">
        <f t="shared" si="330"/>
        <v>0.62737612580414581</v>
      </c>
      <c r="K7069" s="43">
        <f t="shared" si="331"/>
        <v>0.81709378127233734</v>
      </c>
      <c r="L7069" s="41" t="str">
        <f t="shared" si="332"/>
        <v>AA</v>
      </c>
      <c r="M7069" s="41" t="s">
        <v>464</v>
      </c>
      <c r="N7069" s="41" t="s">
        <v>424</v>
      </c>
      <c r="O7069" s="41" t="s">
        <v>70</v>
      </c>
    </row>
    <row r="7070" spans="1:15">
      <c r="A7070" s="38">
        <v>40325</v>
      </c>
      <c r="B7070" s="38">
        <v>51283</v>
      </c>
      <c r="C7070" s="131">
        <v>360</v>
      </c>
      <c r="D7070" s="39">
        <v>8.5600000000000009E-2</v>
      </c>
      <c r="E7070" s="39">
        <v>7.9100000000000004E-2</v>
      </c>
      <c r="F7070" s="40">
        <v>122383.4</v>
      </c>
      <c r="G7070" s="40">
        <v>122383.4</v>
      </c>
      <c r="H7070" s="40">
        <v>87104.46</v>
      </c>
      <c r="I7070" s="40">
        <v>99999.99</v>
      </c>
      <c r="J7070" s="67">
        <f t="shared" si="330"/>
        <v>0.71173427115115295</v>
      </c>
      <c r="K7070" s="39">
        <f t="shared" si="331"/>
        <v>0.81710419877205576</v>
      </c>
      <c r="L7070" s="2" t="str">
        <f t="shared" si="332"/>
        <v>A</v>
      </c>
      <c r="M7070" s="2" t="s">
        <v>565</v>
      </c>
      <c r="N7070" s="2" t="s">
        <v>432</v>
      </c>
      <c r="O7070" s="2" t="s">
        <v>70</v>
      </c>
    </row>
    <row r="7071" spans="1:15">
      <c r="A7071" s="38">
        <v>39898</v>
      </c>
      <c r="B7071" s="38">
        <v>47203</v>
      </c>
      <c r="C7071" s="131">
        <v>240</v>
      </c>
      <c r="D7071" s="39">
        <v>8.5600000000000009E-2</v>
      </c>
      <c r="E7071" s="39">
        <v>8.09E-2</v>
      </c>
      <c r="F7071" s="40">
        <v>79500</v>
      </c>
      <c r="G7071" s="40">
        <v>79500</v>
      </c>
      <c r="H7071" s="40">
        <v>43854.76</v>
      </c>
      <c r="I7071" s="40">
        <v>64999.99</v>
      </c>
      <c r="J7071" s="67">
        <f t="shared" si="330"/>
        <v>0.55163220125786161</v>
      </c>
      <c r="K7071" s="39">
        <f t="shared" si="331"/>
        <v>0.81760993710691821</v>
      </c>
      <c r="L7071" s="2" t="str">
        <f t="shared" si="332"/>
        <v>AA</v>
      </c>
      <c r="M7071" s="2" t="s">
        <v>544</v>
      </c>
      <c r="N7071" s="2" t="s">
        <v>419</v>
      </c>
      <c r="O7071" s="2" t="s">
        <v>70</v>
      </c>
    </row>
    <row r="7072" spans="1:15">
      <c r="A7072" s="38">
        <v>40247</v>
      </c>
      <c r="B7072" s="38">
        <v>51205</v>
      </c>
      <c r="C7072" s="131">
        <v>360</v>
      </c>
      <c r="D7072" s="39">
        <v>8.5600000000000009E-2</v>
      </c>
      <c r="E7072" s="39">
        <v>7.9100000000000004E-2</v>
      </c>
      <c r="F7072" s="40">
        <v>97000</v>
      </c>
      <c r="G7072" s="40">
        <v>97000</v>
      </c>
      <c r="H7072" s="40">
        <v>68601.75</v>
      </c>
      <c r="I7072" s="40">
        <v>79327.839999999997</v>
      </c>
      <c r="J7072" s="67">
        <f t="shared" si="330"/>
        <v>0.70723453608247422</v>
      </c>
      <c r="K7072" s="39">
        <f t="shared" si="331"/>
        <v>0.81781278350515463</v>
      </c>
      <c r="L7072" s="2" t="str">
        <f t="shared" si="332"/>
        <v>A</v>
      </c>
      <c r="M7072" s="2" t="s">
        <v>484</v>
      </c>
      <c r="N7072" s="2" t="s">
        <v>422</v>
      </c>
      <c r="O7072" s="2" t="s">
        <v>70</v>
      </c>
    </row>
    <row r="7073" spans="1:15">
      <c r="A7073" s="38">
        <v>40515</v>
      </c>
      <c r="B7073" s="38">
        <v>42858</v>
      </c>
      <c r="C7073" s="131">
        <v>77</v>
      </c>
      <c r="D7073" s="39">
        <v>8.5600000000000009E-2</v>
      </c>
      <c r="E7073" s="39">
        <v>7.9100000000000004E-2</v>
      </c>
      <c r="F7073" s="40">
        <v>105402.93</v>
      </c>
      <c r="G7073" s="40">
        <v>105402.93</v>
      </c>
      <c r="H7073" s="40">
        <v>42968.46</v>
      </c>
      <c r="I7073" s="40">
        <v>86248.57</v>
      </c>
      <c r="J7073" s="67">
        <f t="shared" si="330"/>
        <v>0.40765906602406593</v>
      </c>
      <c r="K7073" s="39">
        <f t="shared" si="331"/>
        <v>0.81827488097342282</v>
      </c>
      <c r="L7073" s="2" t="str">
        <f t="shared" si="332"/>
        <v>AA</v>
      </c>
      <c r="M7073" s="2" t="s">
        <v>586</v>
      </c>
      <c r="N7073" s="2" t="s">
        <v>416</v>
      </c>
      <c r="O7073" s="2" t="s">
        <v>70</v>
      </c>
    </row>
    <row r="7074" spans="1:15">
      <c r="A7074" s="42">
        <v>40052</v>
      </c>
      <c r="B7074" s="42">
        <v>51009</v>
      </c>
      <c r="C7074" s="130">
        <v>360</v>
      </c>
      <c r="D7074" s="43">
        <v>8.5600000000000009E-2</v>
      </c>
      <c r="E7074" s="43">
        <v>7.9100000000000004E-2</v>
      </c>
      <c r="F7074" s="44">
        <v>117300</v>
      </c>
      <c r="G7074" s="44">
        <v>117300</v>
      </c>
      <c r="H7074" s="44">
        <v>81234.679999999993</v>
      </c>
      <c r="I7074" s="44">
        <v>95999.99</v>
      </c>
      <c r="J7074" s="68">
        <f t="shared" si="330"/>
        <v>0.69253776641091214</v>
      </c>
      <c r="K7074" s="43">
        <f t="shared" si="331"/>
        <v>0.8184142369991475</v>
      </c>
      <c r="L7074" s="41" t="str">
        <f t="shared" si="332"/>
        <v>A</v>
      </c>
      <c r="M7074" s="41" t="s">
        <v>466</v>
      </c>
      <c r="N7074" s="41" t="s">
        <v>421</v>
      </c>
      <c r="O7074" s="41" t="s">
        <v>70</v>
      </c>
    </row>
    <row r="7075" spans="1:15">
      <c r="A7075" s="42">
        <v>40163</v>
      </c>
      <c r="B7075" s="42">
        <v>51120</v>
      </c>
      <c r="C7075" s="130">
        <v>360</v>
      </c>
      <c r="D7075" s="43">
        <v>8.5600000000000009E-2</v>
      </c>
      <c r="E7075" s="43">
        <v>7.9100000000000004E-2</v>
      </c>
      <c r="F7075" s="44">
        <v>149000</v>
      </c>
      <c r="G7075" s="44">
        <v>149000</v>
      </c>
      <c r="H7075" s="44">
        <v>80090.02</v>
      </c>
      <c r="I7075" s="44">
        <v>121999.99</v>
      </c>
      <c r="J7075" s="68">
        <f t="shared" si="330"/>
        <v>0.5375169127516779</v>
      </c>
      <c r="K7075" s="43">
        <f t="shared" si="331"/>
        <v>0.81879187919463092</v>
      </c>
      <c r="L7075" s="41" t="str">
        <f t="shared" si="332"/>
        <v>AA</v>
      </c>
      <c r="M7075" s="41" t="s">
        <v>482</v>
      </c>
      <c r="N7075" s="41" t="s">
        <v>422</v>
      </c>
      <c r="O7075" s="41" t="s">
        <v>70</v>
      </c>
    </row>
    <row r="7076" spans="1:15">
      <c r="A7076" s="38">
        <v>40051</v>
      </c>
      <c r="B7076" s="38">
        <v>47356</v>
      </c>
      <c r="C7076" s="131">
        <v>240</v>
      </c>
      <c r="D7076" s="39">
        <v>8.5600000000000009E-2</v>
      </c>
      <c r="E7076" s="39">
        <v>7.9100000000000004E-2</v>
      </c>
      <c r="F7076" s="40">
        <v>83181.119999999995</v>
      </c>
      <c r="G7076" s="40">
        <v>83181.119999999995</v>
      </c>
      <c r="H7076" s="40">
        <v>52316.34</v>
      </c>
      <c r="I7076" s="40">
        <v>68181.119999999995</v>
      </c>
      <c r="J7076" s="67">
        <f t="shared" si="330"/>
        <v>0.62894488557018713</v>
      </c>
      <c r="K7076" s="39">
        <f t="shared" si="331"/>
        <v>0.81967061756321624</v>
      </c>
      <c r="L7076" s="2" t="str">
        <f t="shared" si="332"/>
        <v>AA</v>
      </c>
      <c r="M7076" s="2" t="s">
        <v>704</v>
      </c>
      <c r="N7076" s="2" t="s">
        <v>416</v>
      </c>
      <c r="O7076" s="2" t="s">
        <v>70</v>
      </c>
    </row>
    <row r="7077" spans="1:15">
      <c r="A7077" s="38">
        <v>40574</v>
      </c>
      <c r="B7077" s="38">
        <v>48182</v>
      </c>
      <c r="C7077" s="131">
        <v>250</v>
      </c>
      <c r="D7077" s="39">
        <v>8.5600000000000009E-2</v>
      </c>
      <c r="E7077" s="39">
        <v>7.9100000000000004E-2</v>
      </c>
      <c r="F7077" s="40">
        <v>96500</v>
      </c>
      <c r="G7077" s="40">
        <v>96500</v>
      </c>
      <c r="H7077" s="40">
        <v>67043.210000000006</v>
      </c>
      <c r="I7077" s="40">
        <v>79145.69</v>
      </c>
      <c r="J7077" s="67">
        <f t="shared" si="330"/>
        <v>0.69474829015544048</v>
      </c>
      <c r="K7077" s="39">
        <f t="shared" si="331"/>
        <v>0.82016259067357511</v>
      </c>
      <c r="L7077" s="2" t="str">
        <f t="shared" si="332"/>
        <v>A</v>
      </c>
      <c r="M7077" s="2" t="s">
        <v>922</v>
      </c>
      <c r="N7077" s="2" t="s">
        <v>417</v>
      </c>
      <c r="O7077" s="2" t="s">
        <v>70</v>
      </c>
    </row>
    <row r="7078" spans="1:15">
      <c r="A7078" s="38">
        <v>40022</v>
      </c>
      <c r="B7078" s="38">
        <v>49153</v>
      </c>
      <c r="C7078" s="131">
        <v>300</v>
      </c>
      <c r="D7078" s="39">
        <v>8.5600000000000009E-2</v>
      </c>
      <c r="E7078" s="39">
        <v>7.9100000000000004E-2</v>
      </c>
      <c r="F7078" s="40">
        <v>88000</v>
      </c>
      <c r="G7078" s="40">
        <v>88000</v>
      </c>
      <c r="H7078" s="40">
        <v>59729.04</v>
      </c>
      <c r="I7078" s="40">
        <v>72186.78</v>
      </c>
      <c r="J7078" s="67">
        <f t="shared" si="330"/>
        <v>0.6787390909090909</v>
      </c>
      <c r="K7078" s="39">
        <f t="shared" si="331"/>
        <v>0.82030431818181815</v>
      </c>
      <c r="L7078" s="2" t="str">
        <f t="shared" si="332"/>
        <v>A</v>
      </c>
      <c r="M7078" s="2" t="s">
        <v>380</v>
      </c>
      <c r="N7078" s="2" t="s">
        <v>421</v>
      </c>
      <c r="O7078" s="2" t="s">
        <v>70</v>
      </c>
    </row>
    <row r="7079" spans="1:15">
      <c r="A7079" s="42">
        <v>40326</v>
      </c>
      <c r="B7079" s="42">
        <v>43552</v>
      </c>
      <c r="C7079" s="130">
        <v>106</v>
      </c>
      <c r="D7079" s="43">
        <v>8.5600000000000009E-2</v>
      </c>
      <c r="E7079" s="43">
        <v>7.9100000000000004E-2</v>
      </c>
      <c r="F7079" s="44">
        <v>130000</v>
      </c>
      <c r="G7079" s="44">
        <v>130000</v>
      </c>
      <c r="H7079" s="44">
        <v>50904.23</v>
      </c>
      <c r="I7079" s="44">
        <v>106690.4</v>
      </c>
      <c r="J7079" s="68">
        <f t="shared" si="330"/>
        <v>0.391571</v>
      </c>
      <c r="K7079" s="43">
        <f t="shared" si="331"/>
        <v>0.8206953846153846</v>
      </c>
      <c r="L7079" s="41" t="str">
        <f t="shared" si="332"/>
        <v>AA</v>
      </c>
      <c r="M7079" s="41" t="s">
        <v>637</v>
      </c>
      <c r="N7079" s="41" t="s">
        <v>417</v>
      </c>
      <c r="O7079" s="41" t="s">
        <v>70</v>
      </c>
    </row>
    <row r="7080" spans="1:15">
      <c r="A7080" s="42">
        <v>40163</v>
      </c>
      <c r="B7080" s="42">
        <v>51120</v>
      </c>
      <c r="C7080" s="130">
        <v>360</v>
      </c>
      <c r="D7080" s="43">
        <v>8.5600000000000009E-2</v>
      </c>
      <c r="E7080" s="43">
        <v>7.9100000000000004E-2</v>
      </c>
      <c r="F7080" s="44">
        <v>110900</v>
      </c>
      <c r="G7080" s="44">
        <v>110900</v>
      </c>
      <c r="H7080" s="44">
        <v>78024.92</v>
      </c>
      <c r="I7080" s="44">
        <v>91058.99</v>
      </c>
      <c r="J7080" s="68">
        <f t="shared" si="330"/>
        <v>0.70356104598737601</v>
      </c>
      <c r="K7080" s="43">
        <f t="shared" si="331"/>
        <v>0.82109098286744819</v>
      </c>
      <c r="L7080" s="41" t="str">
        <f t="shared" si="332"/>
        <v>A</v>
      </c>
      <c r="M7080" s="41" t="s">
        <v>619</v>
      </c>
      <c r="N7080" s="41" t="s">
        <v>427</v>
      </c>
      <c r="O7080" s="41" t="s">
        <v>70</v>
      </c>
    </row>
    <row r="7081" spans="1:15">
      <c r="A7081" s="42">
        <v>40046</v>
      </c>
      <c r="B7081" s="42">
        <v>49177</v>
      </c>
      <c r="C7081" s="130">
        <v>300</v>
      </c>
      <c r="D7081" s="43">
        <v>8.5600000000000009E-2</v>
      </c>
      <c r="E7081" s="43">
        <v>7.9100000000000004E-2</v>
      </c>
      <c r="F7081" s="44">
        <v>139000</v>
      </c>
      <c r="G7081" s="44">
        <v>139000</v>
      </c>
      <c r="H7081" s="44">
        <v>92629.56</v>
      </c>
      <c r="I7081" s="44">
        <v>114163.08</v>
      </c>
      <c r="J7081" s="68">
        <f t="shared" si="330"/>
        <v>0.66639971223021577</v>
      </c>
      <c r="K7081" s="43">
        <f t="shared" si="331"/>
        <v>0.82131712230215825</v>
      </c>
      <c r="L7081" s="41" t="str">
        <f t="shared" si="332"/>
        <v>A</v>
      </c>
      <c r="M7081" s="41" t="s">
        <v>525</v>
      </c>
      <c r="N7081" s="41" t="s">
        <v>430</v>
      </c>
      <c r="O7081" s="41" t="s">
        <v>70</v>
      </c>
    </row>
    <row r="7082" spans="1:15">
      <c r="A7082" s="38">
        <v>40501</v>
      </c>
      <c r="B7082" s="38">
        <v>47806</v>
      </c>
      <c r="C7082" s="131">
        <v>240</v>
      </c>
      <c r="D7082" s="39">
        <v>8.5600000000000009E-2</v>
      </c>
      <c r="E7082" s="39">
        <v>7.9100000000000004E-2</v>
      </c>
      <c r="F7082" s="40">
        <v>140000</v>
      </c>
      <c r="G7082" s="40">
        <v>140000</v>
      </c>
      <c r="H7082" s="40">
        <v>93201.68</v>
      </c>
      <c r="I7082" s="40">
        <v>114999.99</v>
      </c>
      <c r="J7082" s="67">
        <f t="shared" si="330"/>
        <v>0.66572628571428571</v>
      </c>
      <c r="K7082" s="39">
        <f t="shared" si="331"/>
        <v>0.82142850000000001</v>
      </c>
      <c r="L7082" s="2" t="str">
        <f t="shared" si="332"/>
        <v>A</v>
      </c>
      <c r="M7082" s="2" t="s">
        <v>472</v>
      </c>
      <c r="N7082" s="2" t="s">
        <v>426</v>
      </c>
      <c r="O7082" s="2" t="s">
        <v>70</v>
      </c>
    </row>
    <row r="7083" spans="1:15">
      <c r="A7083" s="42">
        <v>40149</v>
      </c>
      <c r="B7083" s="42">
        <v>51106</v>
      </c>
      <c r="C7083" s="130">
        <v>360</v>
      </c>
      <c r="D7083" s="43">
        <v>8.5600000000000009E-2</v>
      </c>
      <c r="E7083" s="43">
        <v>8.09E-2</v>
      </c>
      <c r="F7083" s="44">
        <v>112000</v>
      </c>
      <c r="G7083" s="44">
        <v>112000</v>
      </c>
      <c r="H7083" s="44">
        <v>47489.279999999999</v>
      </c>
      <c r="I7083" s="44">
        <v>92000</v>
      </c>
      <c r="J7083" s="68">
        <f t="shared" si="330"/>
        <v>0.42401142857142854</v>
      </c>
      <c r="K7083" s="43">
        <f t="shared" si="331"/>
        <v>0.8214285714285714</v>
      </c>
      <c r="L7083" s="41" t="str">
        <f t="shared" si="332"/>
        <v>AA</v>
      </c>
      <c r="M7083" s="41" t="s">
        <v>489</v>
      </c>
      <c r="N7083" s="41" t="s">
        <v>415</v>
      </c>
      <c r="O7083" s="41" t="s">
        <v>70</v>
      </c>
    </row>
    <row r="7084" spans="1:15">
      <c r="A7084" s="38">
        <v>40651</v>
      </c>
      <c r="B7084" s="38">
        <v>47591</v>
      </c>
      <c r="C7084" s="131">
        <v>228</v>
      </c>
      <c r="D7084" s="39">
        <v>8.5600000000000009E-2</v>
      </c>
      <c r="E7084" s="39">
        <v>8.5600000000000009E-2</v>
      </c>
      <c r="F7084" s="40">
        <v>106270</v>
      </c>
      <c r="G7084" s="40">
        <v>106270</v>
      </c>
      <c r="H7084" s="40">
        <v>66126.81</v>
      </c>
      <c r="I7084" s="40">
        <v>87299.99</v>
      </c>
      <c r="J7084" s="67">
        <f t="shared" si="330"/>
        <v>0.62225284652300739</v>
      </c>
      <c r="K7084" s="39">
        <f t="shared" si="331"/>
        <v>0.82149233085536844</v>
      </c>
      <c r="L7084" s="2" t="str">
        <f t="shared" si="332"/>
        <v>AA</v>
      </c>
      <c r="M7084" s="2" t="s">
        <v>569</v>
      </c>
      <c r="N7084" s="2" t="s">
        <v>426</v>
      </c>
      <c r="O7084" s="2" t="s">
        <v>70</v>
      </c>
    </row>
    <row r="7085" spans="1:15">
      <c r="A7085" s="38">
        <v>40588</v>
      </c>
      <c r="B7085" s="38">
        <v>49719</v>
      </c>
      <c r="C7085" s="131">
        <v>300</v>
      </c>
      <c r="D7085" s="39">
        <v>8.5600000000000009E-2</v>
      </c>
      <c r="E7085" s="39">
        <v>7.9100000000000004E-2</v>
      </c>
      <c r="F7085" s="40">
        <v>130000</v>
      </c>
      <c r="G7085" s="40">
        <v>130000</v>
      </c>
      <c r="H7085" s="40">
        <v>92141.18</v>
      </c>
      <c r="I7085" s="40">
        <v>106815.08</v>
      </c>
      <c r="J7085" s="67">
        <f t="shared" si="330"/>
        <v>0.70877830769230765</v>
      </c>
      <c r="K7085" s="39">
        <f t="shared" si="331"/>
        <v>0.82165446153846156</v>
      </c>
      <c r="L7085" s="2" t="str">
        <f t="shared" si="332"/>
        <v>A</v>
      </c>
      <c r="M7085" s="2" t="s">
        <v>609</v>
      </c>
      <c r="N7085" s="2" t="s">
        <v>428</v>
      </c>
      <c r="O7085" s="2" t="s">
        <v>70</v>
      </c>
    </row>
    <row r="7086" spans="1:15">
      <c r="A7086" s="42">
        <v>40134</v>
      </c>
      <c r="B7086" s="42">
        <v>47439</v>
      </c>
      <c r="C7086" s="130">
        <v>240</v>
      </c>
      <c r="D7086" s="43">
        <v>8.5600000000000009E-2</v>
      </c>
      <c r="E7086" s="43">
        <v>7.9100000000000004E-2</v>
      </c>
      <c r="F7086" s="44">
        <v>129000</v>
      </c>
      <c r="G7086" s="44">
        <v>129000</v>
      </c>
      <c r="H7086" s="44">
        <v>80942.539999999994</v>
      </c>
      <c r="I7086" s="44">
        <v>105999.99</v>
      </c>
      <c r="J7086" s="68">
        <f t="shared" si="330"/>
        <v>0.62746155038759688</v>
      </c>
      <c r="K7086" s="43">
        <f t="shared" si="331"/>
        <v>0.82170534883720936</v>
      </c>
      <c r="L7086" s="41" t="str">
        <f t="shared" si="332"/>
        <v>AA</v>
      </c>
      <c r="M7086" s="41" t="s">
        <v>851</v>
      </c>
      <c r="N7086" s="41" t="s">
        <v>422</v>
      </c>
      <c r="O7086" s="41" t="s">
        <v>70</v>
      </c>
    </row>
    <row r="7087" spans="1:15">
      <c r="A7087" s="38">
        <v>40847</v>
      </c>
      <c r="B7087" s="38">
        <v>49979</v>
      </c>
      <c r="C7087" s="131">
        <v>300</v>
      </c>
      <c r="D7087" s="39">
        <v>8.5600000000000009E-2</v>
      </c>
      <c r="E7087" s="39">
        <v>7.9100000000000004E-2</v>
      </c>
      <c r="F7087" s="40">
        <v>145000</v>
      </c>
      <c r="G7087" s="40">
        <v>145000</v>
      </c>
      <c r="H7087" s="40">
        <v>82650.19</v>
      </c>
      <c r="I7087" s="40">
        <v>119215.62</v>
      </c>
      <c r="J7087" s="67">
        <f t="shared" si="330"/>
        <v>0.57000131034482759</v>
      </c>
      <c r="K7087" s="39">
        <f t="shared" si="331"/>
        <v>0.82217668965517243</v>
      </c>
      <c r="L7087" s="2" t="str">
        <f t="shared" si="332"/>
        <v>AA</v>
      </c>
      <c r="M7087" s="2" t="s">
        <v>564</v>
      </c>
      <c r="N7087" s="2" t="s">
        <v>417</v>
      </c>
      <c r="O7087" s="2" t="s">
        <v>70</v>
      </c>
    </row>
    <row r="7088" spans="1:15">
      <c r="A7088" s="38">
        <v>40239</v>
      </c>
      <c r="B7088" s="38">
        <v>49370</v>
      </c>
      <c r="C7088" s="131">
        <v>300</v>
      </c>
      <c r="D7088" s="39">
        <v>8.5600000000000009E-2</v>
      </c>
      <c r="E7088" s="39">
        <v>7.9100000000000004E-2</v>
      </c>
      <c r="F7088" s="40">
        <v>45000</v>
      </c>
      <c r="G7088" s="40">
        <v>45000</v>
      </c>
      <c r="H7088" s="40">
        <v>30825.38</v>
      </c>
      <c r="I7088" s="40">
        <v>36999.99</v>
      </c>
      <c r="J7088" s="67">
        <f t="shared" si="330"/>
        <v>0.68500844444444442</v>
      </c>
      <c r="K7088" s="39">
        <f t="shared" si="331"/>
        <v>0.82222200000000001</v>
      </c>
      <c r="L7088" s="2" t="str">
        <f t="shared" si="332"/>
        <v>A</v>
      </c>
      <c r="M7088" s="2" t="s">
        <v>549</v>
      </c>
      <c r="N7088" s="2" t="s">
        <v>427</v>
      </c>
      <c r="O7088" s="2" t="s">
        <v>70</v>
      </c>
    </row>
    <row r="7089" spans="1:15">
      <c r="A7089" s="38">
        <v>40791</v>
      </c>
      <c r="B7089" s="38">
        <v>51749</v>
      </c>
      <c r="C7089" s="131">
        <v>360</v>
      </c>
      <c r="D7089" s="39">
        <v>8.5600000000000009E-2</v>
      </c>
      <c r="E7089" s="39">
        <v>7.9100000000000004E-2</v>
      </c>
      <c r="F7089" s="40">
        <v>130000</v>
      </c>
      <c r="G7089" s="40">
        <v>130000</v>
      </c>
      <c r="H7089" s="40">
        <v>87512.94</v>
      </c>
      <c r="I7089" s="40">
        <v>106899.99</v>
      </c>
      <c r="J7089" s="67">
        <f t="shared" si="330"/>
        <v>0.67317646153846156</v>
      </c>
      <c r="K7089" s="39">
        <f t="shared" si="331"/>
        <v>0.82230761538461539</v>
      </c>
      <c r="L7089" s="2" t="str">
        <f t="shared" si="332"/>
        <v>A</v>
      </c>
      <c r="M7089" s="2" t="s">
        <v>889</v>
      </c>
      <c r="N7089" s="2" t="s">
        <v>416</v>
      </c>
      <c r="O7089" s="2" t="s">
        <v>70</v>
      </c>
    </row>
    <row r="7090" spans="1:15">
      <c r="A7090" s="42">
        <v>40259</v>
      </c>
      <c r="B7090" s="42">
        <v>43912</v>
      </c>
      <c r="C7090" s="130">
        <v>120</v>
      </c>
      <c r="D7090" s="43">
        <v>8.5600000000000009E-2</v>
      </c>
      <c r="E7090" s="43">
        <v>7.9100000000000004E-2</v>
      </c>
      <c r="F7090" s="44">
        <v>116100</v>
      </c>
      <c r="G7090" s="44">
        <v>116100</v>
      </c>
      <c r="H7090" s="44">
        <v>66247.73</v>
      </c>
      <c r="I7090" s="44">
        <v>95490</v>
      </c>
      <c r="J7090" s="68">
        <f t="shared" si="330"/>
        <v>0.57060921619293714</v>
      </c>
      <c r="K7090" s="43">
        <f t="shared" si="331"/>
        <v>0.82248062015503876</v>
      </c>
      <c r="L7090" s="41" t="str">
        <f t="shared" si="332"/>
        <v>AA</v>
      </c>
      <c r="M7090" s="41" t="s">
        <v>475</v>
      </c>
      <c r="N7090" s="41" t="s">
        <v>427</v>
      </c>
      <c r="O7090" s="41" t="s">
        <v>70</v>
      </c>
    </row>
    <row r="7091" spans="1:15">
      <c r="A7091" s="42">
        <v>40326</v>
      </c>
      <c r="B7091" s="42">
        <v>44497</v>
      </c>
      <c r="C7091" s="130">
        <v>137</v>
      </c>
      <c r="D7091" s="43">
        <v>8.5600000000000009E-2</v>
      </c>
      <c r="E7091" s="43">
        <v>8.5600000000000009E-2</v>
      </c>
      <c r="F7091" s="44">
        <v>79000</v>
      </c>
      <c r="G7091" s="44">
        <v>79000</v>
      </c>
      <c r="H7091" s="44">
        <v>48113.87</v>
      </c>
      <c r="I7091" s="44">
        <v>64999.99</v>
      </c>
      <c r="J7091" s="68">
        <f t="shared" si="330"/>
        <v>0.60903632911392414</v>
      </c>
      <c r="K7091" s="43">
        <f t="shared" si="331"/>
        <v>0.82278468354430379</v>
      </c>
      <c r="L7091" s="41" t="str">
        <f t="shared" si="332"/>
        <v>AA</v>
      </c>
      <c r="M7091" s="41" t="s">
        <v>480</v>
      </c>
      <c r="N7091" s="41" t="s">
        <v>419</v>
      </c>
      <c r="O7091" s="41" t="s">
        <v>70</v>
      </c>
    </row>
    <row r="7092" spans="1:15">
      <c r="A7092" s="38">
        <v>40326</v>
      </c>
      <c r="B7092" s="38">
        <v>46535</v>
      </c>
      <c r="C7092" s="131">
        <v>204</v>
      </c>
      <c r="D7092" s="39">
        <v>8.5600000000000009E-2</v>
      </c>
      <c r="E7092" s="39">
        <v>7.9100000000000004E-2</v>
      </c>
      <c r="F7092" s="40">
        <v>82000</v>
      </c>
      <c r="G7092" s="40">
        <v>82000</v>
      </c>
      <c r="H7092" s="40">
        <v>47174.81</v>
      </c>
      <c r="I7092" s="40">
        <v>67499.990000000005</v>
      </c>
      <c r="J7092" s="67">
        <f t="shared" si="330"/>
        <v>0.57530256097560972</v>
      </c>
      <c r="K7092" s="39">
        <f t="shared" si="331"/>
        <v>0.82317060975609757</v>
      </c>
      <c r="L7092" s="2" t="str">
        <f t="shared" si="332"/>
        <v>AA</v>
      </c>
      <c r="M7092" s="2" t="s">
        <v>475</v>
      </c>
      <c r="N7092" s="2" t="s">
        <v>427</v>
      </c>
      <c r="O7092" s="2" t="s">
        <v>70</v>
      </c>
    </row>
    <row r="7093" spans="1:15">
      <c r="A7093" s="38">
        <v>40704</v>
      </c>
      <c r="B7093" s="38">
        <v>48009</v>
      </c>
      <c r="C7093" s="131">
        <v>240</v>
      </c>
      <c r="D7093" s="39">
        <v>8.5600000000000009E-2</v>
      </c>
      <c r="E7093" s="39">
        <v>7.9100000000000004E-2</v>
      </c>
      <c r="F7093" s="40">
        <v>90500</v>
      </c>
      <c r="G7093" s="40">
        <v>90500</v>
      </c>
      <c r="H7093" s="40">
        <v>62222.559999999998</v>
      </c>
      <c r="I7093" s="40">
        <v>74499.990000000005</v>
      </c>
      <c r="J7093" s="67">
        <f t="shared" si="330"/>
        <v>0.68754209944751377</v>
      </c>
      <c r="K7093" s="39">
        <f t="shared" si="331"/>
        <v>0.8232043093922653</v>
      </c>
      <c r="L7093" s="2" t="str">
        <f t="shared" si="332"/>
        <v>A</v>
      </c>
      <c r="M7093" s="2" t="s">
        <v>141</v>
      </c>
      <c r="N7093" s="2" t="s">
        <v>426</v>
      </c>
      <c r="O7093" s="2" t="s">
        <v>70</v>
      </c>
    </row>
    <row r="7094" spans="1:15">
      <c r="A7094" s="38">
        <v>40326</v>
      </c>
      <c r="B7094" s="38">
        <v>43918</v>
      </c>
      <c r="C7094" s="131">
        <v>118</v>
      </c>
      <c r="D7094" s="39">
        <v>8.5600000000000009E-2</v>
      </c>
      <c r="E7094" s="39">
        <v>8.5600000000000009E-2</v>
      </c>
      <c r="F7094" s="40">
        <v>80100</v>
      </c>
      <c r="G7094" s="40">
        <v>80100</v>
      </c>
      <c r="H7094" s="40">
        <v>39361.69</v>
      </c>
      <c r="I7094" s="40">
        <v>65948.429999999993</v>
      </c>
      <c r="J7094" s="67">
        <f t="shared" si="330"/>
        <v>0.49140686641697878</v>
      </c>
      <c r="K7094" s="39">
        <f t="shared" si="331"/>
        <v>0.82332621722846433</v>
      </c>
      <c r="L7094" s="2" t="str">
        <f t="shared" si="332"/>
        <v>AA</v>
      </c>
      <c r="M7094" s="2" t="s">
        <v>858</v>
      </c>
      <c r="N7094" s="2" t="s">
        <v>417</v>
      </c>
      <c r="O7094" s="2" t="s">
        <v>70</v>
      </c>
    </row>
    <row r="7095" spans="1:15">
      <c r="A7095" s="38">
        <v>40170</v>
      </c>
      <c r="B7095" s="38">
        <v>47475</v>
      </c>
      <c r="C7095" s="131">
        <v>240</v>
      </c>
      <c r="D7095" s="39">
        <v>8.5600000000000009E-2</v>
      </c>
      <c r="E7095" s="39">
        <v>7.9100000000000004E-2</v>
      </c>
      <c r="F7095" s="40">
        <v>94000</v>
      </c>
      <c r="G7095" s="40">
        <v>94000</v>
      </c>
      <c r="H7095" s="40">
        <v>59814.71</v>
      </c>
      <c r="I7095" s="40">
        <v>77399.990000000005</v>
      </c>
      <c r="J7095" s="67">
        <f t="shared" si="330"/>
        <v>0.63632670212765952</v>
      </c>
      <c r="K7095" s="39">
        <f t="shared" si="331"/>
        <v>0.82340414893617031</v>
      </c>
      <c r="L7095" s="2" t="str">
        <f t="shared" si="332"/>
        <v>AA</v>
      </c>
      <c r="M7095" s="2" t="s">
        <v>554</v>
      </c>
      <c r="N7095" s="2" t="s">
        <v>417</v>
      </c>
      <c r="O7095" s="2" t="s">
        <v>70</v>
      </c>
    </row>
    <row r="7096" spans="1:15">
      <c r="A7096" s="42">
        <v>40234</v>
      </c>
      <c r="B7096" s="42">
        <v>43824</v>
      </c>
      <c r="C7096" s="130">
        <v>118</v>
      </c>
      <c r="D7096" s="43">
        <v>8.5600000000000009E-2</v>
      </c>
      <c r="E7096" s="43">
        <v>7.9100000000000004E-2</v>
      </c>
      <c r="F7096" s="44">
        <v>85000</v>
      </c>
      <c r="G7096" s="44">
        <v>85000</v>
      </c>
      <c r="H7096" s="44">
        <v>41007.22</v>
      </c>
      <c r="I7096" s="44">
        <v>69999.990000000005</v>
      </c>
      <c r="J7096" s="68">
        <f t="shared" si="330"/>
        <v>0.48243788235294122</v>
      </c>
      <c r="K7096" s="43">
        <f t="shared" si="331"/>
        <v>0.82352929411764708</v>
      </c>
      <c r="L7096" s="41" t="str">
        <f t="shared" si="332"/>
        <v>AA</v>
      </c>
      <c r="M7096" s="41" t="s">
        <v>713</v>
      </c>
      <c r="N7096" s="41" t="s">
        <v>418</v>
      </c>
      <c r="O7096" s="41" t="s">
        <v>70</v>
      </c>
    </row>
    <row r="7097" spans="1:15">
      <c r="A7097" s="38">
        <v>40072</v>
      </c>
      <c r="B7097" s="38">
        <v>47377</v>
      </c>
      <c r="C7097" s="131">
        <v>240</v>
      </c>
      <c r="D7097" s="39">
        <v>8.5600000000000009E-2</v>
      </c>
      <c r="E7097" s="39">
        <v>7.9100000000000004E-2</v>
      </c>
      <c r="F7097" s="40">
        <v>85000</v>
      </c>
      <c r="G7097" s="40">
        <v>85000</v>
      </c>
      <c r="H7097" s="40">
        <v>52883.8</v>
      </c>
      <c r="I7097" s="40">
        <v>69999.990000000005</v>
      </c>
      <c r="J7097" s="67">
        <f t="shared" si="330"/>
        <v>0.6221623529411765</v>
      </c>
      <c r="K7097" s="39">
        <f t="shared" si="331"/>
        <v>0.82352929411764708</v>
      </c>
      <c r="L7097" s="2" t="str">
        <f t="shared" si="332"/>
        <v>AA</v>
      </c>
      <c r="M7097" s="2" t="s">
        <v>645</v>
      </c>
      <c r="N7097" s="2" t="s">
        <v>422</v>
      </c>
      <c r="O7097" s="2" t="s">
        <v>70</v>
      </c>
    </row>
    <row r="7098" spans="1:15">
      <c r="A7098" s="38">
        <v>40416</v>
      </c>
      <c r="B7098" s="38">
        <v>51374</v>
      </c>
      <c r="C7098" s="131">
        <v>360</v>
      </c>
      <c r="D7098" s="39">
        <v>8.5600000000000009E-2</v>
      </c>
      <c r="E7098" s="39">
        <v>8.09E-2</v>
      </c>
      <c r="F7098" s="40">
        <v>85000</v>
      </c>
      <c r="G7098" s="40">
        <v>85000</v>
      </c>
      <c r="H7098" s="40">
        <v>34826.22</v>
      </c>
      <c r="I7098" s="40">
        <v>69999.990000000005</v>
      </c>
      <c r="J7098" s="67">
        <f t="shared" si="330"/>
        <v>0.40972023529411766</v>
      </c>
      <c r="K7098" s="39">
        <f t="shared" si="331"/>
        <v>0.82352929411764708</v>
      </c>
      <c r="L7098" s="2" t="str">
        <f t="shared" si="332"/>
        <v>AA</v>
      </c>
      <c r="M7098" s="2" t="s">
        <v>522</v>
      </c>
      <c r="N7098" s="2" t="s">
        <v>419</v>
      </c>
      <c r="O7098" s="2" t="s">
        <v>70</v>
      </c>
    </row>
    <row r="7099" spans="1:15">
      <c r="A7099" s="42">
        <v>39983</v>
      </c>
      <c r="B7099" s="42">
        <v>43543</v>
      </c>
      <c r="C7099" s="130">
        <v>117</v>
      </c>
      <c r="D7099" s="43">
        <v>8.5600000000000009E-2</v>
      </c>
      <c r="E7099" s="43">
        <v>8.09E-2</v>
      </c>
      <c r="F7099" s="44">
        <v>85000</v>
      </c>
      <c r="G7099" s="44">
        <v>85000</v>
      </c>
      <c r="H7099" s="44">
        <v>35324.67</v>
      </c>
      <c r="I7099" s="44">
        <v>70000</v>
      </c>
      <c r="J7099" s="68">
        <f t="shared" si="330"/>
        <v>0.41558435294117646</v>
      </c>
      <c r="K7099" s="43">
        <f t="shared" si="331"/>
        <v>0.82352941176470584</v>
      </c>
      <c r="L7099" s="41" t="str">
        <f t="shared" si="332"/>
        <v>AA</v>
      </c>
      <c r="M7099" s="41" t="s">
        <v>1279</v>
      </c>
      <c r="N7099" s="41" t="s">
        <v>417</v>
      </c>
      <c r="O7099" s="41" t="s">
        <v>70</v>
      </c>
    </row>
    <row r="7100" spans="1:15">
      <c r="A7100" s="38">
        <v>39994</v>
      </c>
      <c r="B7100" s="38">
        <v>49125</v>
      </c>
      <c r="C7100" s="131">
        <v>300</v>
      </c>
      <c r="D7100" s="39">
        <v>8.5600000000000009E-2</v>
      </c>
      <c r="E7100" s="39">
        <v>7.9100000000000004E-2</v>
      </c>
      <c r="F7100" s="40">
        <v>97110.9</v>
      </c>
      <c r="G7100" s="40">
        <v>97110.9</v>
      </c>
      <c r="H7100" s="40">
        <v>64585.39</v>
      </c>
      <c r="I7100" s="40">
        <v>79999.990000000005</v>
      </c>
      <c r="J7100" s="67">
        <f t="shared" si="330"/>
        <v>0.66506839088094127</v>
      </c>
      <c r="K7100" s="39">
        <f t="shared" si="331"/>
        <v>0.82380031489770988</v>
      </c>
      <c r="L7100" s="2" t="str">
        <f t="shared" si="332"/>
        <v>A</v>
      </c>
      <c r="M7100" s="2" t="s">
        <v>590</v>
      </c>
      <c r="N7100" s="2" t="s">
        <v>418</v>
      </c>
      <c r="O7100" s="2" t="s">
        <v>70</v>
      </c>
    </row>
    <row r="7101" spans="1:15">
      <c r="A7101" s="42">
        <v>40792</v>
      </c>
      <c r="B7101" s="42">
        <v>41888</v>
      </c>
      <c r="C7101" s="130">
        <v>36</v>
      </c>
      <c r="D7101" s="43">
        <v>8.5600000000000009E-2</v>
      </c>
      <c r="E7101" s="43">
        <v>7.9100000000000004E-2</v>
      </c>
      <c r="F7101" s="44">
        <v>100000</v>
      </c>
      <c r="G7101" s="44">
        <v>100000</v>
      </c>
      <c r="H7101" s="44">
        <v>31021.72</v>
      </c>
      <c r="I7101" s="44">
        <v>82431.47</v>
      </c>
      <c r="J7101" s="68">
        <f t="shared" si="330"/>
        <v>0.31021720000000003</v>
      </c>
      <c r="K7101" s="43">
        <f t="shared" si="331"/>
        <v>0.82431470000000007</v>
      </c>
      <c r="L7101" s="41" t="str">
        <f t="shared" si="332"/>
        <v>AA</v>
      </c>
      <c r="M7101" s="41" t="s">
        <v>633</v>
      </c>
      <c r="N7101" s="41" t="s">
        <v>422</v>
      </c>
      <c r="O7101" s="41" t="s">
        <v>70</v>
      </c>
    </row>
    <row r="7102" spans="1:15">
      <c r="A7102" s="38">
        <v>40792</v>
      </c>
      <c r="B7102" s="38">
        <v>51750</v>
      </c>
      <c r="C7102" s="131">
        <v>360</v>
      </c>
      <c r="D7102" s="39">
        <v>8.5600000000000009E-2</v>
      </c>
      <c r="E7102" s="39">
        <v>8.09E-2</v>
      </c>
      <c r="F7102" s="40">
        <v>115000</v>
      </c>
      <c r="G7102" s="40">
        <v>115000</v>
      </c>
      <c r="H7102" s="40">
        <v>73479.070000000007</v>
      </c>
      <c r="I7102" s="40">
        <v>94799.99</v>
      </c>
      <c r="J7102" s="67">
        <f t="shared" si="330"/>
        <v>0.63894843478260877</v>
      </c>
      <c r="K7102" s="39">
        <f t="shared" si="331"/>
        <v>0.8243477391304348</v>
      </c>
      <c r="L7102" s="2" t="str">
        <f t="shared" si="332"/>
        <v>AA</v>
      </c>
      <c r="M7102" s="2" t="s">
        <v>576</v>
      </c>
      <c r="N7102" s="2" t="s">
        <v>421</v>
      </c>
      <c r="O7102" s="2" t="s">
        <v>70</v>
      </c>
    </row>
    <row r="7103" spans="1:15">
      <c r="A7103" s="38">
        <v>40690</v>
      </c>
      <c r="B7103" s="38">
        <v>51648</v>
      </c>
      <c r="C7103" s="131">
        <v>360</v>
      </c>
      <c r="D7103" s="39">
        <v>8.5600000000000009E-2</v>
      </c>
      <c r="E7103" s="39">
        <v>7.9100000000000004E-2</v>
      </c>
      <c r="F7103" s="40">
        <v>54651.66</v>
      </c>
      <c r="G7103" s="40">
        <v>54651.66</v>
      </c>
      <c r="H7103" s="40">
        <v>30117.69</v>
      </c>
      <c r="I7103" s="40">
        <v>45060.46</v>
      </c>
      <c r="J7103" s="67">
        <f t="shared" si="330"/>
        <v>0.55108463311086975</v>
      </c>
      <c r="K7103" s="39">
        <f t="shared" si="331"/>
        <v>0.82450304345741732</v>
      </c>
      <c r="L7103" s="2" t="str">
        <f t="shared" si="332"/>
        <v>AA</v>
      </c>
      <c r="M7103" s="2" t="s">
        <v>925</v>
      </c>
      <c r="N7103" s="2" t="s">
        <v>424</v>
      </c>
      <c r="O7103" s="2" t="s">
        <v>70</v>
      </c>
    </row>
    <row r="7104" spans="1:15">
      <c r="A7104" s="38">
        <v>40004</v>
      </c>
      <c r="B7104" s="38">
        <v>43809</v>
      </c>
      <c r="C7104" s="131">
        <v>125</v>
      </c>
      <c r="D7104" s="39">
        <v>8.5600000000000009E-2</v>
      </c>
      <c r="E7104" s="39">
        <v>7.9100000000000004E-2</v>
      </c>
      <c r="F7104" s="40">
        <v>150000</v>
      </c>
      <c r="G7104" s="40">
        <v>150000</v>
      </c>
      <c r="H7104" s="40">
        <v>38320.32</v>
      </c>
      <c r="I7104" s="40">
        <v>123677.95</v>
      </c>
      <c r="J7104" s="67">
        <f t="shared" si="330"/>
        <v>0.2554688</v>
      </c>
      <c r="K7104" s="39">
        <f t="shared" si="331"/>
        <v>0.82451966666666665</v>
      </c>
      <c r="L7104" s="2" t="str">
        <f t="shared" si="332"/>
        <v>AA</v>
      </c>
      <c r="M7104" s="2" t="s">
        <v>467</v>
      </c>
      <c r="N7104" s="2" t="s">
        <v>425</v>
      </c>
      <c r="O7104" s="2" t="s">
        <v>70</v>
      </c>
    </row>
    <row r="7105" spans="1:15">
      <c r="A7105" s="38">
        <v>40599</v>
      </c>
      <c r="B7105" s="38">
        <v>51557</v>
      </c>
      <c r="C7105" s="131">
        <v>360</v>
      </c>
      <c r="D7105" s="39">
        <v>8.5600000000000009E-2</v>
      </c>
      <c r="E7105" s="39">
        <v>7.9100000000000004E-2</v>
      </c>
      <c r="F7105" s="40">
        <v>121000</v>
      </c>
      <c r="G7105" s="40">
        <v>121000</v>
      </c>
      <c r="H7105" s="40">
        <v>71798.48</v>
      </c>
      <c r="I7105" s="40">
        <v>99790.7</v>
      </c>
      <c r="J7105" s="67">
        <f t="shared" si="330"/>
        <v>0.59337586776859497</v>
      </c>
      <c r="K7105" s="39">
        <f t="shared" si="331"/>
        <v>0.82471652892561986</v>
      </c>
      <c r="L7105" s="2" t="str">
        <f t="shared" si="332"/>
        <v>AA</v>
      </c>
      <c r="M7105" s="2" t="s">
        <v>643</v>
      </c>
      <c r="N7105" s="2" t="s">
        <v>417</v>
      </c>
      <c r="O7105" s="2" t="s">
        <v>70</v>
      </c>
    </row>
    <row r="7106" spans="1:15">
      <c r="A7106" s="42">
        <v>40078</v>
      </c>
      <c r="B7106" s="42">
        <v>51035</v>
      </c>
      <c r="C7106" s="130">
        <v>360</v>
      </c>
      <c r="D7106" s="43">
        <v>8.5600000000000009E-2</v>
      </c>
      <c r="E7106" s="43">
        <v>8.09E-2</v>
      </c>
      <c r="F7106" s="44">
        <v>54556.25</v>
      </c>
      <c r="G7106" s="44">
        <v>54556.25</v>
      </c>
      <c r="H7106" s="44">
        <v>38165.019999999997</v>
      </c>
      <c r="I7106" s="44">
        <v>44999.99</v>
      </c>
      <c r="J7106" s="68">
        <f t="shared" si="330"/>
        <v>0.69955358002062085</v>
      </c>
      <c r="K7106" s="43">
        <f t="shared" si="331"/>
        <v>0.82483656776263026</v>
      </c>
      <c r="L7106" s="41" t="str">
        <f t="shared" si="332"/>
        <v>A</v>
      </c>
      <c r="M7106" s="41" t="s">
        <v>1440</v>
      </c>
      <c r="N7106" s="41" t="s">
        <v>437</v>
      </c>
      <c r="O7106" s="41" t="s">
        <v>70</v>
      </c>
    </row>
    <row r="7107" spans="1:15">
      <c r="A7107" s="42">
        <v>40079</v>
      </c>
      <c r="B7107" s="42">
        <v>51036</v>
      </c>
      <c r="C7107" s="130">
        <v>360</v>
      </c>
      <c r="D7107" s="43">
        <v>8.5600000000000009E-2</v>
      </c>
      <c r="E7107" s="43">
        <v>7.9100000000000004E-2</v>
      </c>
      <c r="F7107" s="44">
        <v>120000</v>
      </c>
      <c r="G7107" s="44">
        <v>120000</v>
      </c>
      <c r="H7107" s="44">
        <v>83976.27</v>
      </c>
      <c r="I7107" s="44">
        <v>98999.99</v>
      </c>
      <c r="J7107" s="68">
        <f t="shared" ref="J7107:J7170" si="333">H7107/G7107</f>
        <v>0.69980225000000007</v>
      </c>
      <c r="K7107" s="43">
        <f t="shared" ref="K7107:K7170" si="334">I7107/G7107</f>
        <v>0.82499991666666672</v>
      </c>
      <c r="L7107" s="41" t="str">
        <f t="shared" ref="L7107:L7170" si="335">IF(J7107&lt;=65%,"AA",IF(J7107&lt;=75%,"A",IF(J7107&lt;=85%,"B","C")))</f>
        <v>A</v>
      </c>
      <c r="M7107" s="41" t="s">
        <v>625</v>
      </c>
      <c r="N7107" s="41" t="s">
        <v>419</v>
      </c>
      <c r="O7107" s="41" t="s">
        <v>70</v>
      </c>
    </row>
    <row r="7108" spans="1:15">
      <c r="A7108" s="38">
        <v>40165</v>
      </c>
      <c r="B7108" s="38">
        <v>45948</v>
      </c>
      <c r="C7108" s="131">
        <v>190</v>
      </c>
      <c r="D7108" s="39">
        <v>8.5600000000000009E-2</v>
      </c>
      <c r="E7108" s="39">
        <v>7.9100000000000004E-2</v>
      </c>
      <c r="F7108" s="40">
        <v>95000</v>
      </c>
      <c r="G7108" s="40">
        <v>95000</v>
      </c>
      <c r="H7108" s="40">
        <v>54642.57</v>
      </c>
      <c r="I7108" s="40">
        <v>78399.990000000005</v>
      </c>
      <c r="J7108" s="67">
        <f t="shared" si="333"/>
        <v>0.57518494736842107</v>
      </c>
      <c r="K7108" s="39">
        <f t="shared" si="334"/>
        <v>0.82526305263157895</v>
      </c>
      <c r="L7108" s="2" t="str">
        <f t="shared" si="335"/>
        <v>AA</v>
      </c>
      <c r="M7108" s="2" t="s">
        <v>462</v>
      </c>
      <c r="N7108" s="2" t="s">
        <v>419</v>
      </c>
      <c r="O7108" s="2" t="s">
        <v>70</v>
      </c>
    </row>
    <row r="7109" spans="1:15">
      <c r="A7109" s="38">
        <v>40266</v>
      </c>
      <c r="B7109" s="38">
        <v>44559</v>
      </c>
      <c r="C7109" s="131">
        <v>141</v>
      </c>
      <c r="D7109" s="39">
        <v>8.5600000000000009E-2</v>
      </c>
      <c r="E7109" s="39">
        <v>8.09E-2</v>
      </c>
      <c r="F7109" s="40">
        <v>108000</v>
      </c>
      <c r="G7109" s="40">
        <v>108000</v>
      </c>
      <c r="H7109" s="40">
        <v>52038.19</v>
      </c>
      <c r="I7109" s="40">
        <v>89134.9</v>
      </c>
      <c r="J7109" s="67">
        <f t="shared" si="333"/>
        <v>0.48183509259259261</v>
      </c>
      <c r="K7109" s="39">
        <f t="shared" si="334"/>
        <v>0.82532314814814811</v>
      </c>
      <c r="L7109" s="2" t="str">
        <f t="shared" si="335"/>
        <v>AA</v>
      </c>
      <c r="M7109" s="2" t="s">
        <v>619</v>
      </c>
      <c r="N7109" s="2" t="s">
        <v>427</v>
      </c>
      <c r="O7109" s="2" t="s">
        <v>70</v>
      </c>
    </row>
    <row r="7110" spans="1:15">
      <c r="A7110" s="42">
        <v>40380</v>
      </c>
      <c r="B7110" s="42">
        <v>51338</v>
      </c>
      <c r="C7110" s="130">
        <v>360</v>
      </c>
      <c r="D7110" s="43">
        <v>8.5600000000000009E-2</v>
      </c>
      <c r="E7110" s="43">
        <v>7.9100000000000004E-2</v>
      </c>
      <c r="F7110" s="44">
        <v>114496.2</v>
      </c>
      <c r="G7110" s="44">
        <v>114496.2</v>
      </c>
      <c r="H7110" s="44">
        <v>82677.67</v>
      </c>
      <c r="I7110" s="44">
        <v>94499.99</v>
      </c>
      <c r="J7110" s="68">
        <f t="shared" si="333"/>
        <v>0.72209968540440639</v>
      </c>
      <c r="K7110" s="43">
        <f t="shared" si="334"/>
        <v>0.82535481526897847</v>
      </c>
      <c r="L7110" s="41" t="str">
        <f t="shared" si="335"/>
        <v>A</v>
      </c>
      <c r="M7110" s="41" t="s">
        <v>703</v>
      </c>
      <c r="N7110" s="41" t="s">
        <v>437</v>
      </c>
      <c r="O7110" s="41" t="s">
        <v>70</v>
      </c>
    </row>
    <row r="7111" spans="1:15">
      <c r="A7111" s="42">
        <v>40683</v>
      </c>
      <c r="B7111" s="42">
        <v>48964</v>
      </c>
      <c r="C7111" s="130">
        <v>272</v>
      </c>
      <c r="D7111" s="43">
        <v>8.5600000000000009E-2</v>
      </c>
      <c r="E7111" s="43">
        <v>7.9100000000000004E-2</v>
      </c>
      <c r="F7111" s="44">
        <v>126000</v>
      </c>
      <c r="G7111" s="44">
        <v>126000</v>
      </c>
      <c r="H7111" s="44">
        <v>87137.7</v>
      </c>
      <c r="I7111" s="44">
        <v>103999.99</v>
      </c>
      <c r="J7111" s="68">
        <f t="shared" si="333"/>
        <v>0.69156904761904758</v>
      </c>
      <c r="K7111" s="43">
        <f t="shared" si="334"/>
        <v>0.82539674603174606</v>
      </c>
      <c r="L7111" s="41" t="str">
        <f t="shared" si="335"/>
        <v>A</v>
      </c>
      <c r="M7111" s="41" t="s">
        <v>564</v>
      </c>
      <c r="N7111" s="41" t="s">
        <v>417</v>
      </c>
      <c r="O7111" s="41" t="s">
        <v>70</v>
      </c>
    </row>
    <row r="7112" spans="1:15">
      <c r="A7112" s="38">
        <v>40287</v>
      </c>
      <c r="B7112" s="38">
        <v>48048</v>
      </c>
      <c r="C7112" s="131">
        <v>255</v>
      </c>
      <c r="D7112" s="39">
        <v>8.5600000000000009E-2</v>
      </c>
      <c r="E7112" s="39">
        <v>7.9100000000000004E-2</v>
      </c>
      <c r="F7112" s="40">
        <v>131500</v>
      </c>
      <c r="G7112" s="40">
        <v>131500</v>
      </c>
      <c r="H7112" s="40">
        <v>82973.22</v>
      </c>
      <c r="I7112" s="40">
        <v>108549.65</v>
      </c>
      <c r="J7112" s="67">
        <f t="shared" si="333"/>
        <v>0.63097505703422052</v>
      </c>
      <c r="K7112" s="39">
        <f t="shared" si="334"/>
        <v>0.82547262357414442</v>
      </c>
      <c r="L7112" s="2" t="str">
        <f t="shared" si="335"/>
        <v>AA</v>
      </c>
      <c r="M7112" s="2" t="s">
        <v>467</v>
      </c>
      <c r="N7112" s="2" t="s">
        <v>425</v>
      </c>
      <c r="O7112" s="2" t="s">
        <v>70</v>
      </c>
    </row>
    <row r="7113" spans="1:15">
      <c r="A7113" s="38">
        <v>40266</v>
      </c>
      <c r="B7113" s="38">
        <v>44072</v>
      </c>
      <c r="C7113" s="131">
        <v>125</v>
      </c>
      <c r="D7113" s="39">
        <v>8.5600000000000009E-2</v>
      </c>
      <c r="E7113" s="39">
        <v>7.9100000000000004E-2</v>
      </c>
      <c r="F7113" s="40">
        <v>130500</v>
      </c>
      <c r="G7113" s="40">
        <v>130500</v>
      </c>
      <c r="H7113" s="40">
        <v>74611.240000000005</v>
      </c>
      <c r="I7113" s="40">
        <v>107730</v>
      </c>
      <c r="J7113" s="67">
        <f t="shared" si="333"/>
        <v>0.5717336398467433</v>
      </c>
      <c r="K7113" s="39">
        <f t="shared" si="334"/>
        <v>0.82551724137931037</v>
      </c>
      <c r="L7113" s="2" t="str">
        <f t="shared" si="335"/>
        <v>AA</v>
      </c>
      <c r="M7113" s="2" t="s">
        <v>482</v>
      </c>
      <c r="N7113" s="2" t="s">
        <v>422</v>
      </c>
      <c r="O7113" s="2" t="s">
        <v>70</v>
      </c>
    </row>
    <row r="7114" spans="1:15">
      <c r="A7114" s="42">
        <v>40052</v>
      </c>
      <c r="B7114" s="42">
        <v>51009</v>
      </c>
      <c r="C7114" s="130">
        <v>360</v>
      </c>
      <c r="D7114" s="43">
        <v>8.5600000000000009E-2</v>
      </c>
      <c r="E7114" s="43">
        <v>7.9100000000000004E-2</v>
      </c>
      <c r="F7114" s="44">
        <v>97500</v>
      </c>
      <c r="G7114" s="44">
        <v>97500</v>
      </c>
      <c r="H7114" s="44">
        <v>68259.259999999995</v>
      </c>
      <c r="I7114" s="44">
        <v>80492.789999999994</v>
      </c>
      <c r="J7114" s="68">
        <f t="shared" si="333"/>
        <v>0.70009497435897428</v>
      </c>
      <c r="K7114" s="43">
        <f t="shared" si="334"/>
        <v>0.82556707692307685</v>
      </c>
      <c r="L7114" s="41" t="str">
        <f t="shared" si="335"/>
        <v>A</v>
      </c>
      <c r="M7114" s="41" t="s">
        <v>482</v>
      </c>
      <c r="N7114" s="41" t="s">
        <v>422</v>
      </c>
      <c r="O7114" s="41" t="s">
        <v>70</v>
      </c>
    </row>
    <row r="7115" spans="1:15">
      <c r="A7115" s="38">
        <v>40262</v>
      </c>
      <c r="B7115" s="38">
        <v>47567</v>
      </c>
      <c r="C7115" s="131">
        <v>240</v>
      </c>
      <c r="D7115" s="39">
        <v>8.5600000000000009E-2</v>
      </c>
      <c r="E7115" s="39">
        <v>7.9100000000000004E-2</v>
      </c>
      <c r="F7115" s="40">
        <v>60000</v>
      </c>
      <c r="G7115" s="40">
        <v>60000</v>
      </c>
      <c r="H7115" s="40">
        <v>38696.33</v>
      </c>
      <c r="I7115" s="40">
        <v>49544.58</v>
      </c>
      <c r="J7115" s="67">
        <f t="shared" si="333"/>
        <v>0.64493883333333335</v>
      </c>
      <c r="K7115" s="39">
        <f t="shared" si="334"/>
        <v>0.825743</v>
      </c>
      <c r="L7115" s="2" t="str">
        <f t="shared" si="335"/>
        <v>AA</v>
      </c>
      <c r="M7115" s="2" t="s">
        <v>697</v>
      </c>
      <c r="N7115" s="2" t="s">
        <v>417</v>
      </c>
      <c r="O7115" s="2" t="s">
        <v>70</v>
      </c>
    </row>
    <row r="7116" spans="1:15">
      <c r="A7116" s="38">
        <v>40126</v>
      </c>
      <c r="B7116" s="38">
        <v>47431</v>
      </c>
      <c r="C7116" s="131">
        <v>240</v>
      </c>
      <c r="D7116" s="39">
        <v>8.5600000000000009E-2</v>
      </c>
      <c r="E7116" s="39">
        <v>8.09E-2</v>
      </c>
      <c r="F7116" s="40">
        <v>150000</v>
      </c>
      <c r="G7116" s="40">
        <v>150000</v>
      </c>
      <c r="H7116" s="40">
        <v>94672.1</v>
      </c>
      <c r="I7116" s="40">
        <v>123899.99</v>
      </c>
      <c r="J7116" s="67">
        <f t="shared" si="333"/>
        <v>0.63114733333333339</v>
      </c>
      <c r="K7116" s="39">
        <f t="shared" si="334"/>
        <v>0.82599993333333332</v>
      </c>
      <c r="L7116" s="2" t="str">
        <f t="shared" si="335"/>
        <v>AA</v>
      </c>
      <c r="M7116" s="2" t="s">
        <v>564</v>
      </c>
      <c r="N7116" s="2" t="s">
        <v>417</v>
      </c>
      <c r="O7116" s="2" t="s">
        <v>70</v>
      </c>
    </row>
    <row r="7117" spans="1:15">
      <c r="A7117" s="38">
        <v>40134</v>
      </c>
      <c r="B7117" s="38">
        <v>44303</v>
      </c>
      <c r="C7117" s="131">
        <v>137</v>
      </c>
      <c r="D7117" s="39">
        <v>8.5600000000000009E-2</v>
      </c>
      <c r="E7117" s="39">
        <v>7.9100000000000004E-2</v>
      </c>
      <c r="F7117" s="40">
        <v>115000</v>
      </c>
      <c r="G7117" s="40">
        <v>115000</v>
      </c>
      <c r="H7117" s="40">
        <v>60819.93</v>
      </c>
      <c r="I7117" s="40">
        <v>94999.99</v>
      </c>
      <c r="J7117" s="67">
        <f t="shared" si="333"/>
        <v>0.52886895652173915</v>
      </c>
      <c r="K7117" s="39">
        <f t="shared" si="334"/>
        <v>0.82608686956521749</v>
      </c>
      <c r="L7117" s="2" t="str">
        <f t="shared" si="335"/>
        <v>AA</v>
      </c>
      <c r="M7117" s="2" t="s">
        <v>457</v>
      </c>
      <c r="N7117" s="2" t="s">
        <v>419</v>
      </c>
      <c r="O7117" s="2" t="s">
        <v>70</v>
      </c>
    </row>
    <row r="7118" spans="1:15">
      <c r="A7118" s="38">
        <v>40449</v>
      </c>
      <c r="B7118" s="38">
        <v>51407</v>
      </c>
      <c r="C7118" s="131">
        <v>360</v>
      </c>
      <c r="D7118" s="39">
        <v>8.5600000000000009E-2</v>
      </c>
      <c r="E7118" s="39">
        <v>7.9100000000000004E-2</v>
      </c>
      <c r="F7118" s="40">
        <v>115000</v>
      </c>
      <c r="G7118" s="40">
        <v>115000</v>
      </c>
      <c r="H7118" s="40">
        <v>52314.95</v>
      </c>
      <c r="I7118" s="40">
        <v>94999.99</v>
      </c>
      <c r="J7118" s="67">
        <f t="shared" si="333"/>
        <v>0.45491260869565214</v>
      </c>
      <c r="K7118" s="39">
        <f t="shared" si="334"/>
        <v>0.82608686956521749</v>
      </c>
      <c r="L7118" s="2" t="str">
        <f t="shared" si="335"/>
        <v>AA</v>
      </c>
      <c r="M7118" s="2" t="s">
        <v>594</v>
      </c>
      <c r="N7118" s="2" t="s">
        <v>419</v>
      </c>
      <c r="O7118" s="2" t="s">
        <v>70</v>
      </c>
    </row>
    <row r="7119" spans="1:15">
      <c r="A7119" s="38">
        <v>40130</v>
      </c>
      <c r="B7119" s="38">
        <v>51087</v>
      </c>
      <c r="C7119" s="131">
        <v>360</v>
      </c>
      <c r="D7119" s="39">
        <v>8.5600000000000009E-2</v>
      </c>
      <c r="E7119" s="39">
        <v>7.9100000000000004E-2</v>
      </c>
      <c r="F7119" s="40">
        <v>126800</v>
      </c>
      <c r="G7119" s="40">
        <v>126800</v>
      </c>
      <c r="H7119" s="40">
        <v>91688.19</v>
      </c>
      <c r="I7119" s="40">
        <v>104767.71</v>
      </c>
      <c r="J7119" s="67">
        <f t="shared" si="333"/>
        <v>0.72309298107255526</v>
      </c>
      <c r="K7119" s="39">
        <f t="shared" si="334"/>
        <v>0.82624376971608837</v>
      </c>
      <c r="L7119" s="2" t="str">
        <f t="shared" si="335"/>
        <v>A</v>
      </c>
      <c r="M7119" s="2" t="s">
        <v>743</v>
      </c>
      <c r="N7119" s="2" t="s">
        <v>421</v>
      </c>
      <c r="O7119" s="2" t="s">
        <v>70</v>
      </c>
    </row>
    <row r="7120" spans="1:15">
      <c r="A7120" s="42">
        <v>40030</v>
      </c>
      <c r="B7120" s="42">
        <v>47335</v>
      </c>
      <c r="C7120" s="130">
        <v>240</v>
      </c>
      <c r="D7120" s="43">
        <v>8.5600000000000009E-2</v>
      </c>
      <c r="E7120" s="43">
        <v>7.9100000000000004E-2</v>
      </c>
      <c r="F7120" s="44">
        <v>124000</v>
      </c>
      <c r="G7120" s="44">
        <v>124000</v>
      </c>
      <c r="H7120" s="44">
        <v>85071.83</v>
      </c>
      <c r="I7120" s="44">
        <v>102560.75</v>
      </c>
      <c r="J7120" s="68">
        <f t="shared" si="333"/>
        <v>0.6860631451612903</v>
      </c>
      <c r="K7120" s="43">
        <f t="shared" si="334"/>
        <v>0.82710282258064516</v>
      </c>
      <c r="L7120" s="41" t="str">
        <f t="shared" si="335"/>
        <v>A</v>
      </c>
      <c r="M7120" s="41" t="s">
        <v>633</v>
      </c>
      <c r="N7120" s="41" t="s">
        <v>422</v>
      </c>
      <c r="O7120" s="41" t="s">
        <v>70</v>
      </c>
    </row>
    <row r="7121" spans="1:15">
      <c r="A7121" s="42">
        <v>40651</v>
      </c>
      <c r="B7121" s="42">
        <v>47956</v>
      </c>
      <c r="C7121" s="130">
        <v>240</v>
      </c>
      <c r="D7121" s="43">
        <v>8.5600000000000009E-2</v>
      </c>
      <c r="E7121" s="43">
        <v>7.9100000000000004E-2</v>
      </c>
      <c r="F7121" s="44">
        <v>81576.63</v>
      </c>
      <c r="G7121" s="44">
        <v>81576.63</v>
      </c>
      <c r="H7121" s="44">
        <v>45046.71</v>
      </c>
      <c r="I7121" s="44">
        <v>67499.990000000005</v>
      </c>
      <c r="J7121" s="68">
        <f t="shared" si="333"/>
        <v>0.55220116349498616</v>
      </c>
      <c r="K7121" s="43">
        <f t="shared" si="334"/>
        <v>0.82744273697013471</v>
      </c>
      <c r="L7121" s="41" t="str">
        <f t="shared" si="335"/>
        <v>AA</v>
      </c>
      <c r="M7121" s="41" t="s">
        <v>724</v>
      </c>
      <c r="N7121" s="41" t="s">
        <v>424</v>
      </c>
      <c r="O7121" s="41" t="s">
        <v>70</v>
      </c>
    </row>
    <row r="7122" spans="1:15">
      <c r="A7122" s="38">
        <v>40140</v>
      </c>
      <c r="B7122" s="38">
        <v>47537</v>
      </c>
      <c r="C7122" s="131">
        <v>243</v>
      </c>
      <c r="D7122" s="39">
        <v>8.5600000000000009E-2</v>
      </c>
      <c r="E7122" s="39">
        <v>7.9100000000000004E-2</v>
      </c>
      <c r="F7122" s="40">
        <v>116000</v>
      </c>
      <c r="G7122" s="40">
        <v>116000</v>
      </c>
      <c r="H7122" s="40">
        <v>70475.42</v>
      </c>
      <c r="I7122" s="40">
        <v>95999.99</v>
      </c>
      <c r="J7122" s="67">
        <f t="shared" si="333"/>
        <v>0.60754672413793098</v>
      </c>
      <c r="K7122" s="39">
        <f t="shared" si="334"/>
        <v>0.8275861206896552</v>
      </c>
      <c r="L7122" s="2" t="str">
        <f t="shared" si="335"/>
        <v>AA</v>
      </c>
      <c r="M7122" s="2" t="s">
        <v>633</v>
      </c>
      <c r="N7122" s="2" t="s">
        <v>422</v>
      </c>
      <c r="O7122" s="2" t="s">
        <v>70</v>
      </c>
    </row>
    <row r="7123" spans="1:15">
      <c r="A7123" s="42">
        <v>40752</v>
      </c>
      <c r="B7123" s="42">
        <v>44405</v>
      </c>
      <c r="C7123" s="130">
        <v>120</v>
      </c>
      <c r="D7123" s="43">
        <v>8.5600000000000009E-2</v>
      </c>
      <c r="E7123" s="43">
        <v>7.9100000000000004E-2</v>
      </c>
      <c r="F7123" s="44">
        <v>145000</v>
      </c>
      <c r="G7123" s="44">
        <v>145000</v>
      </c>
      <c r="H7123" s="44">
        <v>78700.45</v>
      </c>
      <c r="I7123" s="44">
        <v>119999.99</v>
      </c>
      <c r="J7123" s="68">
        <f t="shared" si="333"/>
        <v>0.542761724137931</v>
      </c>
      <c r="K7123" s="43">
        <f t="shared" si="334"/>
        <v>0.82758613793103453</v>
      </c>
      <c r="L7123" s="41" t="str">
        <f t="shared" si="335"/>
        <v>AA</v>
      </c>
      <c r="M7123" s="41" t="s">
        <v>907</v>
      </c>
      <c r="N7123" s="41" t="s">
        <v>422</v>
      </c>
      <c r="O7123" s="41" t="s">
        <v>70</v>
      </c>
    </row>
    <row r="7124" spans="1:15">
      <c r="A7124" s="42">
        <v>40773</v>
      </c>
      <c r="B7124" s="42">
        <v>48231</v>
      </c>
      <c r="C7124" s="130">
        <v>245</v>
      </c>
      <c r="D7124" s="43">
        <v>8.5600000000000009E-2</v>
      </c>
      <c r="E7124" s="43">
        <v>7.9100000000000004E-2</v>
      </c>
      <c r="F7124" s="44">
        <v>145000</v>
      </c>
      <c r="G7124" s="44">
        <v>145000</v>
      </c>
      <c r="H7124" s="44">
        <v>101412.2</v>
      </c>
      <c r="I7124" s="44">
        <v>119999.99</v>
      </c>
      <c r="J7124" s="68">
        <f t="shared" si="333"/>
        <v>0.69939448275862071</v>
      </c>
      <c r="K7124" s="43">
        <f t="shared" si="334"/>
        <v>0.82758613793103453</v>
      </c>
      <c r="L7124" s="41" t="str">
        <f t="shared" si="335"/>
        <v>A</v>
      </c>
      <c r="M7124" s="41" t="s">
        <v>464</v>
      </c>
      <c r="N7124" s="41" t="s">
        <v>424</v>
      </c>
      <c r="O7124" s="41" t="s">
        <v>70</v>
      </c>
    </row>
    <row r="7125" spans="1:15">
      <c r="A7125" s="42">
        <v>40842</v>
      </c>
      <c r="B7125" s="42">
        <v>51800</v>
      </c>
      <c r="C7125" s="130">
        <v>360</v>
      </c>
      <c r="D7125" s="43">
        <v>8.5600000000000009E-2</v>
      </c>
      <c r="E7125" s="43">
        <v>7.9100000000000004E-2</v>
      </c>
      <c r="F7125" s="44">
        <v>145000</v>
      </c>
      <c r="G7125" s="44">
        <v>145000</v>
      </c>
      <c r="H7125" s="44">
        <v>78987.42</v>
      </c>
      <c r="I7125" s="44">
        <v>119999.99</v>
      </c>
      <c r="J7125" s="68">
        <f t="shared" si="333"/>
        <v>0.5447408275862069</v>
      </c>
      <c r="K7125" s="43">
        <f t="shared" si="334"/>
        <v>0.82758613793103453</v>
      </c>
      <c r="L7125" s="41" t="str">
        <f t="shared" si="335"/>
        <v>AA</v>
      </c>
      <c r="M7125" s="41" t="s">
        <v>462</v>
      </c>
      <c r="N7125" s="41" t="s">
        <v>419</v>
      </c>
      <c r="O7125" s="41" t="s">
        <v>70</v>
      </c>
    </row>
    <row r="7126" spans="1:15">
      <c r="A7126" s="42">
        <v>40091</v>
      </c>
      <c r="B7126" s="42">
        <v>47396</v>
      </c>
      <c r="C7126" s="130">
        <v>240</v>
      </c>
      <c r="D7126" s="43">
        <v>8.5600000000000009E-2</v>
      </c>
      <c r="E7126" s="43">
        <v>7.9100000000000004E-2</v>
      </c>
      <c r="F7126" s="44">
        <v>87000</v>
      </c>
      <c r="G7126" s="44">
        <v>87000</v>
      </c>
      <c r="H7126" s="44">
        <v>57069.09</v>
      </c>
      <c r="I7126" s="44">
        <v>72000</v>
      </c>
      <c r="J7126" s="68">
        <f t="shared" si="333"/>
        <v>0.65596655172413787</v>
      </c>
      <c r="K7126" s="43">
        <f t="shared" si="334"/>
        <v>0.82758620689655171</v>
      </c>
      <c r="L7126" s="41" t="str">
        <f t="shared" si="335"/>
        <v>A</v>
      </c>
      <c r="M7126" s="41" t="s">
        <v>763</v>
      </c>
      <c r="N7126" s="41" t="s">
        <v>431</v>
      </c>
      <c r="O7126" s="41" t="s">
        <v>70</v>
      </c>
    </row>
    <row r="7127" spans="1:15">
      <c r="A7127" s="38">
        <v>40389</v>
      </c>
      <c r="B7127" s="38">
        <v>47694</v>
      </c>
      <c r="C7127" s="131">
        <v>240</v>
      </c>
      <c r="D7127" s="39">
        <v>8.5600000000000009E-2</v>
      </c>
      <c r="E7127" s="39">
        <v>8.5600000000000009E-2</v>
      </c>
      <c r="F7127" s="40">
        <v>130000</v>
      </c>
      <c r="G7127" s="40">
        <v>130000</v>
      </c>
      <c r="H7127" s="40">
        <v>78286.06</v>
      </c>
      <c r="I7127" s="40">
        <v>107655.3</v>
      </c>
      <c r="J7127" s="67">
        <f t="shared" si="333"/>
        <v>0.60220046153846152</v>
      </c>
      <c r="K7127" s="39">
        <f t="shared" si="334"/>
        <v>0.82811769230769228</v>
      </c>
      <c r="L7127" s="2" t="str">
        <f t="shared" si="335"/>
        <v>AA</v>
      </c>
      <c r="M7127" s="2" t="s">
        <v>554</v>
      </c>
      <c r="N7127" s="2" t="s">
        <v>417</v>
      </c>
      <c r="O7127" s="2" t="s">
        <v>70</v>
      </c>
    </row>
    <row r="7128" spans="1:15">
      <c r="A7128" s="38">
        <v>40361</v>
      </c>
      <c r="B7128" s="38">
        <v>48397</v>
      </c>
      <c r="C7128" s="131">
        <v>264</v>
      </c>
      <c r="D7128" s="39">
        <v>8.5600000000000009E-2</v>
      </c>
      <c r="E7128" s="39">
        <v>7.9100000000000004E-2</v>
      </c>
      <c r="F7128" s="40">
        <v>149912.35</v>
      </c>
      <c r="G7128" s="40">
        <v>149912.35</v>
      </c>
      <c r="H7128" s="40">
        <v>105173.87</v>
      </c>
      <c r="I7128" s="40">
        <v>124186.21</v>
      </c>
      <c r="J7128" s="67">
        <f t="shared" si="333"/>
        <v>0.70156908353447855</v>
      </c>
      <c r="K7128" s="39">
        <f t="shared" si="334"/>
        <v>0.82839212379767246</v>
      </c>
      <c r="L7128" s="2" t="str">
        <f t="shared" si="335"/>
        <v>A</v>
      </c>
      <c r="M7128" s="2" t="s">
        <v>1441</v>
      </c>
      <c r="N7128" s="2" t="s">
        <v>421</v>
      </c>
      <c r="O7128" s="2" t="s">
        <v>70</v>
      </c>
    </row>
    <row r="7129" spans="1:15">
      <c r="A7129" s="38">
        <v>40298</v>
      </c>
      <c r="B7129" s="38">
        <v>43951</v>
      </c>
      <c r="C7129" s="131">
        <v>120</v>
      </c>
      <c r="D7129" s="39">
        <v>8.5600000000000009E-2</v>
      </c>
      <c r="E7129" s="39">
        <v>7.9100000000000004E-2</v>
      </c>
      <c r="F7129" s="40">
        <v>114200</v>
      </c>
      <c r="G7129" s="40">
        <v>114200</v>
      </c>
      <c r="H7129" s="40">
        <v>52940.65</v>
      </c>
      <c r="I7129" s="40">
        <v>94629.24</v>
      </c>
      <c r="J7129" s="67">
        <f t="shared" si="333"/>
        <v>0.46357837127845886</v>
      </c>
      <c r="K7129" s="39">
        <f t="shared" si="334"/>
        <v>0.8286273204903678</v>
      </c>
      <c r="L7129" s="2" t="str">
        <f t="shared" si="335"/>
        <v>AA</v>
      </c>
      <c r="M7129" s="2" t="s">
        <v>564</v>
      </c>
      <c r="N7129" s="2" t="s">
        <v>417</v>
      </c>
      <c r="O7129" s="2" t="s">
        <v>70</v>
      </c>
    </row>
    <row r="7130" spans="1:15">
      <c r="A7130" s="42">
        <v>40239</v>
      </c>
      <c r="B7130" s="42">
        <v>47544</v>
      </c>
      <c r="C7130" s="130">
        <v>240</v>
      </c>
      <c r="D7130" s="43">
        <v>8.5600000000000009E-2</v>
      </c>
      <c r="E7130" s="43">
        <v>7.9100000000000004E-2</v>
      </c>
      <c r="F7130" s="44">
        <v>95000</v>
      </c>
      <c r="G7130" s="44">
        <v>95000</v>
      </c>
      <c r="H7130" s="44">
        <v>61540.15</v>
      </c>
      <c r="I7130" s="44">
        <v>78731.929999999993</v>
      </c>
      <c r="J7130" s="68">
        <f t="shared" si="333"/>
        <v>0.64779105263157899</v>
      </c>
      <c r="K7130" s="43">
        <f t="shared" si="334"/>
        <v>0.82875715789473681</v>
      </c>
      <c r="L7130" s="41" t="str">
        <f t="shared" si="335"/>
        <v>AA</v>
      </c>
      <c r="M7130" s="41" t="s">
        <v>538</v>
      </c>
      <c r="N7130" s="41" t="s">
        <v>417</v>
      </c>
      <c r="O7130" s="41" t="s">
        <v>70</v>
      </c>
    </row>
    <row r="7131" spans="1:15">
      <c r="A7131" s="42">
        <v>40570</v>
      </c>
      <c r="B7131" s="42">
        <v>46748</v>
      </c>
      <c r="C7131" s="130">
        <v>203</v>
      </c>
      <c r="D7131" s="43">
        <v>8.5600000000000009E-2</v>
      </c>
      <c r="E7131" s="43">
        <v>8.09E-2</v>
      </c>
      <c r="F7131" s="44">
        <v>135000</v>
      </c>
      <c r="G7131" s="44">
        <v>135000</v>
      </c>
      <c r="H7131" s="44">
        <v>84505.98</v>
      </c>
      <c r="I7131" s="44">
        <v>111899.99</v>
      </c>
      <c r="J7131" s="68">
        <f t="shared" si="333"/>
        <v>0.62597022222222221</v>
      </c>
      <c r="K7131" s="43">
        <f t="shared" si="334"/>
        <v>0.8288888148148148</v>
      </c>
      <c r="L7131" s="41" t="str">
        <f t="shared" si="335"/>
        <v>AA</v>
      </c>
      <c r="M7131" s="41" t="s">
        <v>564</v>
      </c>
      <c r="N7131" s="41" t="s">
        <v>417</v>
      </c>
      <c r="O7131" s="41" t="s">
        <v>70</v>
      </c>
    </row>
    <row r="7132" spans="1:15">
      <c r="A7132" s="38">
        <v>40347</v>
      </c>
      <c r="B7132" s="38">
        <v>51305</v>
      </c>
      <c r="C7132" s="131">
        <v>360</v>
      </c>
      <c r="D7132" s="39">
        <v>8.5600000000000009E-2</v>
      </c>
      <c r="E7132" s="39">
        <v>7.9100000000000004E-2</v>
      </c>
      <c r="F7132" s="40">
        <v>120600</v>
      </c>
      <c r="G7132" s="40">
        <v>120600</v>
      </c>
      <c r="H7132" s="40">
        <v>76268.69</v>
      </c>
      <c r="I7132" s="40">
        <v>99999.99</v>
      </c>
      <c r="J7132" s="67">
        <f t="shared" si="333"/>
        <v>0.63241036484245439</v>
      </c>
      <c r="K7132" s="39">
        <f t="shared" si="334"/>
        <v>0.82918731343283592</v>
      </c>
      <c r="L7132" s="2" t="str">
        <f t="shared" si="335"/>
        <v>AA</v>
      </c>
      <c r="M7132" s="2" t="s">
        <v>505</v>
      </c>
      <c r="N7132" s="2" t="s">
        <v>424</v>
      </c>
      <c r="O7132" s="2" t="s">
        <v>70</v>
      </c>
    </row>
    <row r="7133" spans="1:15">
      <c r="A7133" s="42">
        <v>40010</v>
      </c>
      <c r="B7133" s="42">
        <v>47315</v>
      </c>
      <c r="C7133" s="130">
        <v>240</v>
      </c>
      <c r="D7133" s="43">
        <v>8.5600000000000009E-2</v>
      </c>
      <c r="E7133" s="43">
        <v>7.9100000000000004E-2</v>
      </c>
      <c r="F7133" s="44">
        <v>144700</v>
      </c>
      <c r="G7133" s="44">
        <v>144700</v>
      </c>
      <c r="H7133" s="44">
        <v>89662.65</v>
      </c>
      <c r="I7133" s="44">
        <v>119999.99</v>
      </c>
      <c r="J7133" s="68">
        <f t="shared" si="333"/>
        <v>0.61964512785072556</v>
      </c>
      <c r="K7133" s="43">
        <f t="shared" si="334"/>
        <v>0.82930193503800975</v>
      </c>
      <c r="L7133" s="41" t="str">
        <f t="shared" si="335"/>
        <v>AA</v>
      </c>
      <c r="M7133" s="41" t="s">
        <v>1290</v>
      </c>
      <c r="N7133" s="41" t="s">
        <v>416</v>
      </c>
      <c r="O7133" s="41" t="s">
        <v>70</v>
      </c>
    </row>
    <row r="7134" spans="1:15">
      <c r="A7134" s="42">
        <v>40086</v>
      </c>
      <c r="B7134" s="42">
        <v>45565</v>
      </c>
      <c r="C7134" s="130">
        <v>180</v>
      </c>
      <c r="D7134" s="43">
        <v>8.5600000000000009E-2</v>
      </c>
      <c r="E7134" s="43">
        <v>7.9100000000000004E-2</v>
      </c>
      <c r="F7134" s="44">
        <v>149500</v>
      </c>
      <c r="G7134" s="44">
        <v>149500</v>
      </c>
      <c r="H7134" s="44">
        <v>82842.22</v>
      </c>
      <c r="I7134" s="44">
        <v>123999.95</v>
      </c>
      <c r="J7134" s="68">
        <f t="shared" si="333"/>
        <v>0.55412856187290971</v>
      </c>
      <c r="K7134" s="43">
        <f t="shared" si="334"/>
        <v>0.82943110367892969</v>
      </c>
      <c r="L7134" s="41" t="str">
        <f t="shared" si="335"/>
        <v>AA</v>
      </c>
      <c r="M7134" s="41" t="s">
        <v>584</v>
      </c>
      <c r="N7134" s="41" t="s">
        <v>417</v>
      </c>
      <c r="O7134" s="41" t="s">
        <v>70</v>
      </c>
    </row>
    <row r="7135" spans="1:15">
      <c r="A7135" s="42">
        <v>40577</v>
      </c>
      <c r="B7135" s="42">
        <v>51535</v>
      </c>
      <c r="C7135" s="130">
        <v>360</v>
      </c>
      <c r="D7135" s="43">
        <v>8.5600000000000009E-2</v>
      </c>
      <c r="E7135" s="43">
        <v>7.9100000000000004E-2</v>
      </c>
      <c r="F7135" s="44">
        <v>130000</v>
      </c>
      <c r="G7135" s="44">
        <v>130000</v>
      </c>
      <c r="H7135" s="44">
        <v>72733.600000000006</v>
      </c>
      <c r="I7135" s="44">
        <v>107838.75</v>
      </c>
      <c r="J7135" s="68">
        <f t="shared" si="333"/>
        <v>0.55948923076923085</v>
      </c>
      <c r="K7135" s="43">
        <f t="shared" si="334"/>
        <v>0.82952884615384614</v>
      </c>
      <c r="L7135" s="41" t="str">
        <f t="shared" si="335"/>
        <v>AA</v>
      </c>
      <c r="M7135" s="41" t="s">
        <v>515</v>
      </c>
      <c r="N7135" s="41" t="s">
        <v>416</v>
      </c>
      <c r="O7135" s="41" t="s">
        <v>70</v>
      </c>
    </row>
    <row r="7136" spans="1:15">
      <c r="A7136" s="38">
        <v>40298</v>
      </c>
      <c r="B7136" s="38">
        <v>42885</v>
      </c>
      <c r="C7136" s="131">
        <v>85</v>
      </c>
      <c r="D7136" s="39">
        <v>8.5600000000000009E-2</v>
      </c>
      <c r="E7136" s="39">
        <v>7.9100000000000004E-2</v>
      </c>
      <c r="F7136" s="40">
        <v>136500</v>
      </c>
      <c r="G7136" s="40">
        <v>136500</v>
      </c>
      <c r="H7136" s="40">
        <v>35298.67</v>
      </c>
      <c r="I7136" s="40">
        <v>113266.26</v>
      </c>
      <c r="J7136" s="67">
        <f t="shared" si="333"/>
        <v>0.25859831501831498</v>
      </c>
      <c r="K7136" s="39">
        <f t="shared" si="334"/>
        <v>0.82978945054945052</v>
      </c>
      <c r="L7136" s="2" t="str">
        <f t="shared" si="335"/>
        <v>AA</v>
      </c>
      <c r="M7136" s="2" t="s">
        <v>637</v>
      </c>
      <c r="N7136" s="2" t="s">
        <v>417</v>
      </c>
      <c r="O7136" s="2" t="s">
        <v>70</v>
      </c>
    </row>
    <row r="7137" spans="1:15">
      <c r="A7137" s="42">
        <v>40791</v>
      </c>
      <c r="B7137" s="42">
        <v>44444</v>
      </c>
      <c r="C7137" s="130">
        <v>120</v>
      </c>
      <c r="D7137" s="43">
        <v>8.5600000000000009E-2</v>
      </c>
      <c r="E7137" s="43">
        <v>7.9100000000000004E-2</v>
      </c>
      <c r="F7137" s="44">
        <v>126500</v>
      </c>
      <c r="G7137" s="44">
        <v>126500</v>
      </c>
      <c r="H7137" s="44">
        <v>71322.09</v>
      </c>
      <c r="I7137" s="44">
        <v>105000</v>
      </c>
      <c r="J7137" s="68">
        <f t="shared" si="333"/>
        <v>0.56381098814229247</v>
      </c>
      <c r="K7137" s="43">
        <f t="shared" si="334"/>
        <v>0.83003952569169959</v>
      </c>
      <c r="L7137" s="41" t="str">
        <f t="shared" si="335"/>
        <v>AA</v>
      </c>
      <c r="M7137" s="41" t="s">
        <v>589</v>
      </c>
      <c r="N7137" s="41" t="s">
        <v>438</v>
      </c>
      <c r="O7137" s="41" t="s">
        <v>70</v>
      </c>
    </row>
    <row r="7138" spans="1:15">
      <c r="A7138" s="38">
        <v>40515</v>
      </c>
      <c r="B7138" s="38">
        <v>51473</v>
      </c>
      <c r="C7138" s="131">
        <v>360</v>
      </c>
      <c r="D7138" s="39">
        <v>8.5600000000000009E-2</v>
      </c>
      <c r="E7138" s="39">
        <v>8.09E-2</v>
      </c>
      <c r="F7138" s="40">
        <v>80000</v>
      </c>
      <c r="G7138" s="40">
        <v>80000</v>
      </c>
      <c r="H7138" s="40">
        <v>46290.36</v>
      </c>
      <c r="I7138" s="40">
        <v>66419.34</v>
      </c>
      <c r="J7138" s="67">
        <f t="shared" si="333"/>
        <v>0.57862950000000002</v>
      </c>
      <c r="K7138" s="39">
        <f t="shared" si="334"/>
        <v>0.83024175</v>
      </c>
      <c r="L7138" s="2" t="str">
        <f t="shared" si="335"/>
        <v>AA</v>
      </c>
      <c r="M7138" s="2" t="s">
        <v>82</v>
      </c>
      <c r="N7138" s="2" t="s">
        <v>416</v>
      </c>
      <c r="O7138" s="2" t="s">
        <v>70</v>
      </c>
    </row>
    <row r="7139" spans="1:15">
      <c r="A7139" s="38">
        <v>40487</v>
      </c>
      <c r="B7139" s="38">
        <v>51445</v>
      </c>
      <c r="C7139" s="131">
        <v>360</v>
      </c>
      <c r="D7139" s="39">
        <v>8.5600000000000009E-2</v>
      </c>
      <c r="E7139" s="39">
        <v>7.9100000000000004E-2</v>
      </c>
      <c r="F7139" s="40">
        <v>118000</v>
      </c>
      <c r="G7139" s="40">
        <v>118000</v>
      </c>
      <c r="H7139" s="40">
        <v>72747.240000000005</v>
      </c>
      <c r="I7139" s="40">
        <v>97999.99</v>
      </c>
      <c r="J7139" s="67">
        <f t="shared" si="333"/>
        <v>0.61650203389830516</v>
      </c>
      <c r="K7139" s="39">
        <f t="shared" si="334"/>
        <v>0.83050838983050856</v>
      </c>
      <c r="L7139" s="2" t="str">
        <f t="shared" si="335"/>
        <v>AA</v>
      </c>
      <c r="M7139" s="2" t="s">
        <v>687</v>
      </c>
      <c r="N7139" s="2" t="s">
        <v>417</v>
      </c>
      <c r="O7139" s="2" t="s">
        <v>70</v>
      </c>
    </row>
    <row r="7140" spans="1:15">
      <c r="A7140" s="42">
        <v>40798</v>
      </c>
      <c r="B7140" s="42">
        <v>48103</v>
      </c>
      <c r="C7140" s="130">
        <v>240</v>
      </c>
      <c r="D7140" s="43">
        <v>8.5600000000000009E-2</v>
      </c>
      <c r="E7140" s="43">
        <v>7.9100000000000004E-2</v>
      </c>
      <c r="F7140" s="44">
        <v>130000</v>
      </c>
      <c r="G7140" s="44">
        <v>130000</v>
      </c>
      <c r="H7140" s="44">
        <v>91207.08</v>
      </c>
      <c r="I7140" s="44">
        <v>107999.99</v>
      </c>
      <c r="J7140" s="68">
        <f t="shared" si="333"/>
        <v>0.70159292307692311</v>
      </c>
      <c r="K7140" s="43">
        <f t="shared" si="334"/>
        <v>0.83076915384615391</v>
      </c>
      <c r="L7140" s="41" t="str">
        <f t="shared" si="335"/>
        <v>A</v>
      </c>
      <c r="M7140" s="41" t="s">
        <v>1219</v>
      </c>
      <c r="N7140" s="41" t="s">
        <v>416</v>
      </c>
      <c r="O7140" s="41" t="s">
        <v>70</v>
      </c>
    </row>
    <row r="7141" spans="1:15">
      <c r="A7141" s="38">
        <v>40154</v>
      </c>
      <c r="B7141" s="38">
        <v>51111</v>
      </c>
      <c r="C7141" s="131">
        <v>360</v>
      </c>
      <c r="D7141" s="39">
        <v>8.5600000000000009E-2</v>
      </c>
      <c r="E7141" s="39">
        <v>7.9100000000000004E-2</v>
      </c>
      <c r="F7141" s="40">
        <v>130000</v>
      </c>
      <c r="G7141" s="40">
        <v>130000</v>
      </c>
      <c r="H7141" s="40">
        <v>92576.48</v>
      </c>
      <c r="I7141" s="40">
        <v>107999.99</v>
      </c>
      <c r="J7141" s="67">
        <f t="shared" si="333"/>
        <v>0.71212676923076923</v>
      </c>
      <c r="K7141" s="39">
        <f t="shared" si="334"/>
        <v>0.83076915384615391</v>
      </c>
      <c r="L7141" s="2" t="str">
        <f t="shared" si="335"/>
        <v>A</v>
      </c>
      <c r="M7141" s="2" t="s">
        <v>489</v>
      </c>
      <c r="N7141" s="2" t="s">
        <v>415</v>
      </c>
      <c r="O7141" s="2" t="s">
        <v>70</v>
      </c>
    </row>
    <row r="7142" spans="1:15">
      <c r="A7142" s="38">
        <v>40114</v>
      </c>
      <c r="B7142" s="38">
        <v>47419</v>
      </c>
      <c r="C7142" s="131">
        <v>240</v>
      </c>
      <c r="D7142" s="39">
        <v>8.5600000000000009E-2</v>
      </c>
      <c r="E7142" s="39">
        <v>8.09E-2</v>
      </c>
      <c r="F7142" s="40">
        <v>114200</v>
      </c>
      <c r="G7142" s="40">
        <v>114200</v>
      </c>
      <c r="H7142" s="40">
        <v>75513.11</v>
      </c>
      <c r="I7142" s="40">
        <v>94880.55</v>
      </c>
      <c r="J7142" s="67">
        <f t="shared" si="333"/>
        <v>0.66123563922942208</v>
      </c>
      <c r="K7142" s="39">
        <f t="shared" si="334"/>
        <v>0.83082793345008754</v>
      </c>
      <c r="L7142" s="2" t="str">
        <f t="shared" si="335"/>
        <v>A</v>
      </c>
      <c r="M7142" s="2" t="s">
        <v>564</v>
      </c>
      <c r="N7142" s="2" t="s">
        <v>417</v>
      </c>
      <c r="O7142" s="2" t="s">
        <v>70</v>
      </c>
    </row>
    <row r="7143" spans="1:15">
      <c r="A7143" s="42">
        <v>39983</v>
      </c>
      <c r="B7143" s="42">
        <v>50940</v>
      </c>
      <c r="C7143" s="130">
        <v>360</v>
      </c>
      <c r="D7143" s="43">
        <v>8.5600000000000009E-2</v>
      </c>
      <c r="E7143" s="43">
        <v>7.9100000000000004E-2</v>
      </c>
      <c r="F7143" s="44">
        <v>120000</v>
      </c>
      <c r="G7143" s="44">
        <v>120000</v>
      </c>
      <c r="H7143" s="44">
        <v>83844.429999999993</v>
      </c>
      <c r="I7143" s="44">
        <v>99699.99</v>
      </c>
      <c r="J7143" s="68">
        <f t="shared" si="333"/>
        <v>0.69870358333333327</v>
      </c>
      <c r="K7143" s="43">
        <f t="shared" si="334"/>
        <v>0.83083325000000008</v>
      </c>
      <c r="L7143" s="41" t="str">
        <f t="shared" si="335"/>
        <v>A</v>
      </c>
      <c r="M7143" s="41" t="s">
        <v>1603</v>
      </c>
      <c r="N7143" s="41" t="s">
        <v>421</v>
      </c>
      <c r="O7143" s="41" t="s">
        <v>70</v>
      </c>
    </row>
    <row r="7144" spans="1:15">
      <c r="A7144" s="42">
        <v>40177</v>
      </c>
      <c r="B7144" s="42">
        <v>47482</v>
      </c>
      <c r="C7144" s="130">
        <v>240</v>
      </c>
      <c r="D7144" s="43">
        <v>8.5600000000000009E-2</v>
      </c>
      <c r="E7144" s="43">
        <v>8.09E-2</v>
      </c>
      <c r="F7144" s="44">
        <v>81230</v>
      </c>
      <c r="G7144" s="44">
        <v>81230</v>
      </c>
      <c r="H7144" s="44">
        <v>58618.84</v>
      </c>
      <c r="I7144" s="44">
        <v>67500.179999999993</v>
      </c>
      <c r="J7144" s="68">
        <f t="shared" si="333"/>
        <v>0.72164028068447617</v>
      </c>
      <c r="K7144" s="43">
        <f t="shared" si="334"/>
        <v>0.8309759940908531</v>
      </c>
      <c r="L7144" s="41" t="str">
        <f t="shared" si="335"/>
        <v>A</v>
      </c>
      <c r="M7144" s="41" t="s">
        <v>454</v>
      </c>
      <c r="N7144" s="41" t="s">
        <v>416</v>
      </c>
      <c r="O7144" s="41" t="s">
        <v>70</v>
      </c>
    </row>
    <row r="7145" spans="1:15">
      <c r="A7145" s="38">
        <v>40303</v>
      </c>
      <c r="B7145" s="38">
        <v>51261</v>
      </c>
      <c r="C7145" s="131">
        <v>360</v>
      </c>
      <c r="D7145" s="39">
        <v>8.5600000000000009E-2</v>
      </c>
      <c r="E7145" s="39">
        <v>7.9100000000000004E-2</v>
      </c>
      <c r="F7145" s="40">
        <v>149200</v>
      </c>
      <c r="G7145" s="40">
        <v>149200</v>
      </c>
      <c r="H7145" s="40">
        <v>107982.21</v>
      </c>
      <c r="I7145" s="40">
        <v>123999.99</v>
      </c>
      <c r="J7145" s="67">
        <f t="shared" si="333"/>
        <v>0.72374135388739946</v>
      </c>
      <c r="K7145" s="39">
        <f t="shared" si="334"/>
        <v>0.83109912868632707</v>
      </c>
      <c r="L7145" s="2" t="str">
        <f t="shared" si="335"/>
        <v>A</v>
      </c>
      <c r="M7145" s="2" t="s">
        <v>467</v>
      </c>
      <c r="N7145" s="2" t="s">
        <v>425</v>
      </c>
      <c r="O7145" s="2" t="s">
        <v>70</v>
      </c>
    </row>
    <row r="7146" spans="1:15">
      <c r="A7146" s="38">
        <v>40268</v>
      </c>
      <c r="B7146" s="38">
        <v>43251</v>
      </c>
      <c r="C7146" s="131">
        <v>98</v>
      </c>
      <c r="D7146" s="39">
        <v>8.5600000000000009E-2</v>
      </c>
      <c r="E7146" s="39">
        <v>7.9100000000000004E-2</v>
      </c>
      <c r="F7146" s="40">
        <v>140000</v>
      </c>
      <c r="G7146" s="40">
        <v>140000</v>
      </c>
      <c r="H7146" s="40">
        <v>40722.550000000003</v>
      </c>
      <c r="I7146" s="40">
        <v>116397.75999999999</v>
      </c>
      <c r="J7146" s="67">
        <f t="shared" si="333"/>
        <v>0.29087535714285717</v>
      </c>
      <c r="K7146" s="39">
        <f t="shared" si="334"/>
        <v>0.83141257142857139</v>
      </c>
      <c r="L7146" s="2" t="str">
        <f t="shared" si="335"/>
        <v>AA</v>
      </c>
      <c r="M7146" s="2" t="s">
        <v>457</v>
      </c>
      <c r="N7146" s="2" t="s">
        <v>419</v>
      </c>
      <c r="O7146" s="2" t="s">
        <v>70</v>
      </c>
    </row>
    <row r="7147" spans="1:15">
      <c r="A7147" s="42">
        <v>40011</v>
      </c>
      <c r="B7147" s="42">
        <v>45794</v>
      </c>
      <c r="C7147" s="130">
        <v>190</v>
      </c>
      <c r="D7147" s="43">
        <v>8.5600000000000009E-2</v>
      </c>
      <c r="E7147" s="43">
        <v>8.09E-2</v>
      </c>
      <c r="F7147" s="44">
        <v>95000</v>
      </c>
      <c r="G7147" s="44">
        <v>95000</v>
      </c>
      <c r="H7147" s="44">
        <v>53059.96</v>
      </c>
      <c r="I7147" s="44">
        <v>78995.649999999994</v>
      </c>
      <c r="J7147" s="68">
        <f t="shared" si="333"/>
        <v>0.55852589473684211</v>
      </c>
      <c r="K7147" s="43">
        <f t="shared" si="334"/>
        <v>0.83153315789473681</v>
      </c>
      <c r="L7147" s="41" t="str">
        <f t="shared" si="335"/>
        <v>AA</v>
      </c>
      <c r="M7147" s="41" t="s">
        <v>746</v>
      </c>
      <c r="N7147" s="41" t="s">
        <v>417</v>
      </c>
      <c r="O7147" s="41" t="s">
        <v>70</v>
      </c>
    </row>
    <row r="7148" spans="1:15">
      <c r="A7148" s="42">
        <v>40121</v>
      </c>
      <c r="B7148" s="42">
        <v>51078</v>
      </c>
      <c r="C7148" s="130">
        <v>360</v>
      </c>
      <c r="D7148" s="43">
        <v>8.5600000000000009E-2</v>
      </c>
      <c r="E7148" s="43">
        <v>7.9100000000000004E-2</v>
      </c>
      <c r="F7148" s="44">
        <v>95000</v>
      </c>
      <c r="G7148" s="44">
        <v>95000</v>
      </c>
      <c r="H7148" s="44">
        <v>68583.38</v>
      </c>
      <c r="I7148" s="44">
        <v>79000</v>
      </c>
      <c r="J7148" s="68">
        <f t="shared" si="333"/>
        <v>0.72193031578947375</v>
      </c>
      <c r="K7148" s="43">
        <f t="shared" si="334"/>
        <v>0.83157894736842108</v>
      </c>
      <c r="L7148" s="41" t="str">
        <f t="shared" si="335"/>
        <v>A</v>
      </c>
      <c r="M7148" s="41" t="s">
        <v>327</v>
      </c>
      <c r="N7148" s="41" t="s">
        <v>422</v>
      </c>
      <c r="O7148" s="41" t="s">
        <v>70</v>
      </c>
    </row>
    <row r="7149" spans="1:15">
      <c r="A7149" s="38">
        <v>40351</v>
      </c>
      <c r="B7149" s="38">
        <v>51309</v>
      </c>
      <c r="C7149" s="131">
        <v>360</v>
      </c>
      <c r="D7149" s="39">
        <v>8.5600000000000009E-2</v>
      </c>
      <c r="E7149" s="39">
        <v>7.9100000000000004E-2</v>
      </c>
      <c r="F7149" s="40">
        <v>90166.7</v>
      </c>
      <c r="G7149" s="40">
        <v>90166.7</v>
      </c>
      <c r="H7149" s="40">
        <v>55041.41</v>
      </c>
      <c r="I7149" s="40">
        <v>74999.990000000005</v>
      </c>
      <c r="J7149" s="67">
        <f t="shared" si="333"/>
        <v>0.61044055066892777</v>
      </c>
      <c r="K7149" s="39">
        <f t="shared" si="334"/>
        <v>0.83179255756282533</v>
      </c>
      <c r="L7149" s="2" t="str">
        <f t="shared" si="335"/>
        <v>AA</v>
      </c>
      <c r="M7149" s="2" t="s">
        <v>1076</v>
      </c>
      <c r="N7149" s="2" t="s">
        <v>424</v>
      </c>
      <c r="O7149" s="2" t="s">
        <v>70</v>
      </c>
    </row>
    <row r="7150" spans="1:15">
      <c r="A7150" s="42">
        <v>40451</v>
      </c>
      <c r="B7150" s="42">
        <v>47603</v>
      </c>
      <c r="C7150" s="130">
        <v>235</v>
      </c>
      <c r="D7150" s="43">
        <v>8.5600000000000009E-2</v>
      </c>
      <c r="E7150" s="43">
        <v>7.9100000000000004E-2</v>
      </c>
      <c r="F7150" s="44">
        <v>100608.97</v>
      </c>
      <c r="G7150" s="44">
        <v>100608.97</v>
      </c>
      <c r="H7150" s="44">
        <v>66747.009999999995</v>
      </c>
      <c r="I7150" s="44">
        <v>83693.990000000005</v>
      </c>
      <c r="J7150" s="68">
        <f t="shared" si="333"/>
        <v>0.66343001026648019</v>
      </c>
      <c r="K7150" s="43">
        <f t="shared" si="334"/>
        <v>0.83187403667883697</v>
      </c>
      <c r="L7150" s="41" t="str">
        <f t="shared" si="335"/>
        <v>A</v>
      </c>
      <c r="M7150" s="41" t="s">
        <v>975</v>
      </c>
      <c r="N7150" s="41" t="s">
        <v>417</v>
      </c>
      <c r="O7150" s="41" t="s">
        <v>70</v>
      </c>
    </row>
    <row r="7151" spans="1:15">
      <c r="A7151" s="38">
        <v>40296</v>
      </c>
      <c r="B7151" s="38">
        <v>45288</v>
      </c>
      <c r="C7151" s="131">
        <v>164</v>
      </c>
      <c r="D7151" s="39">
        <v>8.5600000000000009E-2</v>
      </c>
      <c r="E7151" s="39">
        <v>7.9100000000000004E-2</v>
      </c>
      <c r="F7151" s="40">
        <v>120207.9</v>
      </c>
      <c r="G7151" s="40">
        <v>120207.9</v>
      </c>
      <c r="H7151" s="40">
        <v>64815.3</v>
      </c>
      <c r="I7151" s="40">
        <v>99999.99</v>
      </c>
      <c r="J7151" s="67">
        <f t="shared" si="333"/>
        <v>0.53919334752541226</v>
      </c>
      <c r="K7151" s="39">
        <f t="shared" si="334"/>
        <v>0.83189199711499839</v>
      </c>
      <c r="L7151" s="2" t="str">
        <f t="shared" si="335"/>
        <v>AA</v>
      </c>
      <c r="M7151" s="2" t="s">
        <v>753</v>
      </c>
      <c r="N7151" s="2" t="s">
        <v>431</v>
      </c>
      <c r="O7151" s="2" t="s">
        <v>70</v>
      </c>
    </row>
    <row r="7152" spans="1:15">
      <c r="A7152" s="42">
        <v>40204</v>
      </c>
      <c r="B7152" s="42">
        <v>44342</v>
      </c>
      <c r="C7152" s="130">
        <v>136</v>
      </c>
      <c r="D7152" s="43">
        <v>8.5600000000000009E-2</v>
      </c>
      <c r="E7152" s="43">
        <v>7.9100000000000004E-2</v>
      </c>
      <c r="F7152" s="44">
        <v>125000</v>
      </c>
      <c r="G7152" s="44">
        <v>125000</v>
      </c>
      <c r="H7152" s="44">
        <v>51718.720000000001</v>
      </c>
      <c r="I7152" s="44">
        <v>103999.99</v>
      </c>
      <c r="J7152" s="68">
        <f t="shared" si="333"/>
        <v>0.41374976000000002</v>
      </c>
      <c r="K7152" s="43">
        <f t="shared" si="334"/>
        <v>0.83199992</v>
      </c>
      <c r="L7152" s="41" t="str">
        <f t="shared" si="335"/>
        <v>AA</v>
      </c>
      <c r="M7152" s="41" t="s">
        <v>625</v>
      </c>
      <c r="N7152" s="41" t="s">
        <v>419</v>
      </c>
      <c r="O7152" s="41" t="s">
        <v>70</v>
      </c>
    </row>
    <row r="7153" spans="1:15">
      <c r="A7153" s="42">
        <v>40036</v>
      </c>
      <c r="B7153" s="42">
        <v>50993</v>
      </c>
      <c r="C7153" s="130">
        <v>360</v>
      </c>
      <c r="D7153" s="43">
        <v>8.5600000000000009E-2</v>
      </c>
      <c r="E7153" s="43">
        <v>7.9100000000000004E-2</v>
      </c>
      <c r="F7153" s="44">
        <v>100000</v>
      </c>
      <c r="G7153" s="44">
        <v>100000</v>
      </c>
      <c r="H7153" s="44">
        <v>72306.929999999993</v>
      </c>
      <c r="I7153" s="44">
        <v>83200</v>
      </c>
      <c r="J7153" s="68">
        <f t="shared" si="333"/>
        <v>0.72306929999999991</v>
      </c>
      <c r="K7153" s="43">
        <f t="shared" si="334"/>
        <v>0.83199999999999996</v>
      </c>
      <c r="L7153" s="41" t="str">
        <f t="shared" si="335"/>
        <v>A</v>
      </c>
      <c r="M7153" s="41" t="s">
        <v>1061</v>
      </c>
      <c r="N7153" s="41" t="s">
        <v>424</v>
      </c>
      <c r="O7153" s="41" t="s">
        <v>70</v>
      </c>
    </row>
    <row r="7154" spans="1:15">
      <c r="A7154" s="38">
        <v>40331</v>
      </c>
      <c r="B7154" s="38">
        <v>47636</v>
      </c>
      <c r="C7154" s="131">
        <v>240</v>
      </c>
      <c r="D7154" s="39">
        <v>8.5600000000000009E-2</v>
      </c>
      <c r="E7154" s="39">
        <v>7.9100000000000004E-2</v>
      </c>
      <c r="F7154" s="40">
        <v>136991.60999999999</v>
      </c>
      <c r="G7154" s="40">
        <v>136991.60999999999</v>
      </c>
      <c r="H7154" s="40">
        <v>94575.5</v>
      </c>
      <c r="I7154" s="40">
        <v>113991.61</v>
      </c>
      <c r="J7154" s="67">
        <f t="shared" si="333"/>
        <v>0.69037439592103489</v>
      </c>
      <c r="K7154" s="39">
        <f t="shared" si="334"/>
        <v>0.83210650637655847</v>
      </c>
      <c r="L7154" s="2" t="str">
        <f t="shared" si="335"/>
        <v>A</v>
      </c>
      <c r="M7154" s="2" t="s">
        <v>1223</v>
      </c>
      <c r="N7154" s="2" t="s">
        <v>417</v>
      </c>
      <c r="O7154" s="2" t="s">
        <v>70</v>
      </c>
    </row>
    <row r="7155" spans="1:15">
      <c r="A7155" s="38">
        <v>40494</v>
      </c>
      <c r="B7155" s="38">
        <v>42533</v>
      </c>
      <c r="C7155" s="131">
        <v>67</v>
      </c>
      <c r="D7155" s="39">
        <v>8.5600000000000009E-2</v>
      </c>
      <c r="E7155" s="39">
        <v>7.9100000000000004E-2</v>
      </c>
      <c r="F7155" s="40">
        <v>110000</v>
      </c>
      <c r="G7155" s="40">
        <v>110000</v>
      </c>
      <c r="H7155" s="40">
        <v>45016.71</v>
      </c>
      <c r="I7155" s="40">
        <v>91540.87</v>
      </c>
      <c r="J7155" s="67">
        <f t="shared" si="333"/>
        <v>0.40924281818181818</v>
      </c>
      <c r="K7155" s="39">
        <f t="shared" si="334"/>
        <v>0.83218972727272722</v>
      </c>
      <c r="L7155" s="2" t="str">
        <f t="shared" si="335"/>
        <v>AA</v>
      </c>
      <c r="M7155" s="2" t="s">
        <v>481</v>
      </c>
      <c r="N7155" s="2" t="s">
        <v>417</v>
      </c>
      <c r="O7155" s="2" t="s">
        <v>70</v>
      </c>
    </row>
    <row r="7156" spans="1:15">
      <c r="A7156" s="38">
        <v>40221</v>
      </c>
      <c r="B7156" s="38">
        <v>43873</v>
      </c>
      <c r="C7156" s="131">
        <v>120</v>
      </c>
      <c r="D7156" s="39">
        <v>8.5600000000000009E-2</v>
      </c>
      <c r="E7156" s="39">
        <v>7.9100000000000004E-2</v>
      </c>
      <c r="F7156" s="40">
        <v>96100</v>
      </c>
      <c r="G7156" s="40">
        <v>96100</v>
      </c>
      <c r="H7156" s="40">
        <v>41427.379999999997</v>
      </c>
      <c r="I7156" s="40">
        <v>79999.990000000005</v>
      </c>
      <c r="J7156" s="67">
        <f t="shared" si="333"/>
        <v>0.43108616024973984</v>
      </c>
      <c r="K7156" s="39">
        <f t="shared" si="334"/>
        <v>0.83246607700312181</v>
      </c>
      <c r="L7156" s="2" t="str">
        <f t="shared" si="335"/>
        <v>AA</v>
      </c>
      <c r="M7156" s="2" t="s">
        <v>457</v>
      </c>
      <c r="N7156" s="2" t="s">
        <v>419</v>
      </c>
      <c r="O7156" s="2" t="s">
        <v>70</v>
      </c>
    </row>
    <row r="7157" spans="1:15">
      <c r="A7157" s="38">
        <v>40800</v>
      </c>
      <c r="B7157" s="38">
        <v>46279</v>
      </c>
      <c r="C7157" s="131">
        <v>180</v>
      </c>
      <c r="D7157" s="39">
        <v>8.5600000000000009E-2</v>
      </c>
      <c r="E7157" s="39">
        <v>7.9100000000000004E-2</v>
      </c>
      <c r="F7157" s="40">
        <v>120000</v>
      </c>
      <c r="G7157" s="40">
        <v>120000</v>
      </c>
      <c r="H7157" s="40">
        <v>78600.81</v>
      </c>
      <c r="I7157" s="40">
        <v>99899.99</v>
      </c>
      <c r="J7157" s="67">
        <f t="shared" si="333"/>
        <v>0.65500674999999997</v>
      </c>
      <c r="K7157" s="39">
        <f t="shared" si="334"/>
        <v>0.83249991666666667</v>
      </c>
      <c r="L7157" s="2" t="str">
        <f t="shared" si="335"/>
        <v>A</v>
      </c>
      <c r="M7157" s="2" t="s">
        <v>475</v>
      </c>
      <c r="N7157" s="2" t="s">
        <v>427</v>
      </c>
      <c r="O7157" s="2" t="s">
        <v>70</v>
      </c>
    </row>
    <row r="7158" spans="1:15">
      <c r="A7158" s="42">
        <v>40375</v>
      </c>
      <c r="B7158" s="42">
        <v>46158</v>
      </c>
      <c r="C7158" s="130">
        <v>190</v>
      </c>
      <c r="D7158" s="43">
        <v>8.5600000000000009E-2</v>
      </c>
      <c r="E7158" s="43">
        <v>7.9100000000000004E-2</v>
      </c>
      <c r="F7158" s="44">
        <v>60000</v>
      </c>
      <c r="G7158" s="44">
        <v>60000</v>
      </c>
      <c r="H7158" s="44">
        <v>36702.78</v>
      </c>
      <c r="I7158" s="44">
        <v>49999.99</v>
      </c>
      <c r="J7158" s="68">
        <f t="shared" si="333"/>
        <v>0.61171299999999995</v>
      </c>
      <c r="K7158" s="43">
        <f t="shared" si="334"/>
        <v>0.83333316666666668</v>
      </c>
      <c r="L7158" s="41" t="str">
        <f t="shared" si="335"/>
        <v>AA</v>
      </c>
      <c r="M7158" s="41" t="s">
        <v>672</v>
      </c>
      <c r="N7158" s="41" t="s">
        <v>419</v>
      </c>
      <c r="O7158" s="41" t="s">
        <v>70</v>
      </c>
    </row>
    <row r="7159" spans="1:15">
      <c r="A7159" s="42">
        <v>40214</v>
      </c>
      <c r="B7159" s="42">
        <v>49345</v>
      </c>
      <c r="C7159" s="130">
        <v>300</v>
      </c>
      <c r="D7159" s="43">
        <v>8.5600000000000009E-2</v>
      </c>
      <c r="E7159" s="43">
        <v>7.9100000000000004E-2</v>
      </c>
      <c r="F7159" s="44">
        <v>60000</v>
      </c>
      <c r="G7159" s="44">
        <v>60000</v>
      </c>
      <c r="H7159" s="44">
        <v>41402.339999999997</v>
      </c>
      <c r="I7159" s="44">
        <v>49999.99</v>
      </c>
      <c r="J7159" s="68">
        <f t="shared" si="333"/>
        <v>0.69003899999999996</v>
      </c>
      <c r="K7159" s="43">
        <f t="shared" si="334"/>
        <v>0.83333316666666668</v>
      </c>
      <c r="L7159" s="41" t="str">
        <f t="shared" si="335"/>
        <v>A</v>
      </c>
      <c r="M7159" s="41" t="s">
        <v>1489</v>
      </c>
      <c r="N7159" s="41" t="s">
        <v>417</v>
      </c>
      <c r="O7159" s="41" t="s">
        <v>70</v>
      </c>
    </row>
    <row r="7160" spans="1:15">
      <c r="A7160" s="42">
        <v>40375</v>
      </c>
      <c r="B7160" s="42">
        <v>49537</v>
      </c>
      <c r="C7160" s="130">
        <v>301</v>
      </c>
      <c r="D7160" s="43">
        <v>8.5600000000000009E-2</v>
      </c>
      <c r="E7160" s="43">
        <v>7.9100000000000004E-2</v>
      </c>
      <c r="F7160" s="44">
        <v>84000</v>
      </c>
      <c r="G7160" s="44">
        <v>84000</v>
      </c>
      <c r="H7160" s="44">
        <v>59058.46</v>
      </c>
      <c r="I7160" s="44">
        <v>69999.990000000005</v>
      </c>
      <c r="J7160" s="68">
        <f t="shared" si="333"/>
        <v>0.70307690476190476</v>
      </c>
      <c r="K7160" s="43">
        <f t="shared" si="334"/>
        <v>0.83333321428571439</v>
      </c>
      <c r="L7160" s="41" t="str">
        <f t="shared" si="335"/>
        <v>A</v>
      </c>
      <c r="M7160" s="41" t="s">
        <v>563</v>
      </c>
      <c r="N7160" s="41" t="s">
        <v>436</v>
      </c>
      <c r="O7160" s="41" t="s">
        <v>70</v>
      </c>
    </row>
    <row r="7161" spans="1:15">
      <c r="A7161" s="38">
        <v>40534</v>
      </c>
      <c r="B7161" s="38">
        <v>48417</v>
      </c>
      <c r="C7161" s="131">
        <v>259</v>
      </c>
      <c r="D7161" s="39">
        <v>8.5600000000000009E-2</v>
      </c>
      <c r="E7161" s="39">
        <v>7.9100000000000004E-2</v>
      </c>
      <c r="F7161" s="40">
        <v>90000</v>
      </c>
      <c r="G7161" s="40">
        <v>90000</v>
      </c>
      <c r="H7161" s="40">
        <v>60808.17</v>
      </c>
      <c r="I7161" s="40">
        <v>74999.990000000005</v>
      </c>
      <c r="J7161" s="67">
        <f t="shared" si="333"/>
        <v>0.67564633333333335</v>
      </c>
      <c r="K7161" s="39">
        <f t="shared" si="334"/>
        <v>0.83333322222222228</v>
      </c>
      <c r="L7161" s="2" t="str">
        <f t="shared" si="335"/>
        <v>A</v>
      </c>
      <c r="M7161" s="2" t="s">
        <v>466</v>
      </c>
      <c r="N7161" s="2" t="s">
        <v>421</v>
      </c>
      <c r="O7161" s="2" t="s">
        <v>70</v>
      </c>
    </row>
    <row r="7162" spans="1:15">
      <c r="A7162" s="38">
        <v>39995</v>
      </c>
      <c r="B7162" s="38">
        <v>47300</v>
      </c>
      <c r="C7162" s="131">
        <v>240</v>
      </c>
      <c r="D7162" s="39">
        <v>8.5600000000000009E-2</v>
      </c>
      <c r="E7162" s="39">
        <v>7.9100000000000004E-2</v>
      </c>
      <c r="F7162" s="40">
        <v>120000</v>
      </c>
      <c r="G7162" s="40">
        <v>120000</v>
      </c>
      <c r="H7162" s="40">
        <v>74720.36</v>
      </c>
      <c r="I7162" s="40">
        <v>99999.99</v>
      </c>
      <c r="J7162" s="67">
        <f t="shared" si="333"/>
        <v>0.62266966666666668</v>
      </c>
      <c r="K7162" s="39">
        <f t="shared" si="334"/>
        <v>0.83333325000000003</v>
      </c>
      <c r="L7162" s="2" t="str">
        <f t="shared" si="335"/>
        <v>AA</v>
      </c>
      <c r="M7162" s="2" t="s">
        <v>564</v>
      </c>
      <c r="N7162" s="2" t="s">
        <v>417</v>
      </c>
      <c r="O7162" s="2" t="s">
        <v>70</v>
      </c>
    </row>
    <row r="7163" spans="1:15">
      <c r="A7163" s="42">
        <v>40290</v>
      </c>
      <c r="B7163" s="42">
        <v>51248</v>
      </c>
      <c r="C7163" s="130">
        <v>360</v>
      </c>
      <c r="D7163" s="43">
        <v>8.5600000000000009E-2</v>
      </c>
      <c r="E7163" s="43">
        <v>7.9100000000000004E-2</v>
      </c>
      <c r="F7163" s="44">
        <v>120000</v>
      </c>
      <c r="G7163" s="44">
        <v>120000</v>
      </c>
      <c r="H7163" s="44">
        <v>37282.42</v>
      </c>
      <c r="I7163" s="44">
        <v>99999.99</v>
      </c>
      <c r="J7163" s="68">
        <f t="shared" si="333"/>
        <v>0.3106868333333333</v>
      </c>
      <c r="K7163" s="43">
        <f t="shared" si="334"/>
        <v>0.83333325000000003</v>
      </c>
      <c r="L7163" s="41" t="str">
        <f t="shared" si="335"/>
        <v>AA</v>
      </c>
      <c r="M7163" s="41" t="s">
        <v>665</v>
      </c>
      <c r="N7163" s="41" t="s">
        <v>417</v>
      </c>
      <c r="O7163" s="41" t="s">
        <v>70</v>
      </c>
    </row>
    <row r="7164" spans="1:15">
      <c r="A7164" s="42">
        <v>40364</v>
      </c>
      <c r="B7164" s="42">
        <v>42282</v>
      </c>
      <c r="C7164" s="130">
        <v>63</v>
      </c>
      <c r="D7164" s="43">
        <v>8.5600000000000009E-2</v>
      </c>
      <c r="E7164" s="43">
        <v>7.9100000000000004E-2</v>
      </c>
      <c r="F7164" s="44">
        <v>150000</v>
      </c>
      <c r="G7164" s="44">
        <v>150000</v>
      </c>
      <c r="H7164" s="44">
        <v>39065.46</v>
      </c>
      <c r="I7164" s="44">
        <v>124999.99</v>
      </c>
      <c r="J7164" s="68">
        <f t="shared" si="333"/>
        <v>0.26043640000000001</v>
      </c>
      <c r="K7164" s="43">
        <f t="shared" si="334"/>
        <v>0.83333326666666674</v>
      </c>
      <c r="L7164" s="41" t="str">
        <f t="shared" si="335"/>
        <v>AA</v>
      </c>
      <c r="M7164" s="41" t="s">
        <v>586</v>
      </c>
      <c r="N7164" s="41" t="s">
        <v>416</v>
      </c>
      <c r="O7164" s="41" t="s">
        <v>70</v>
      </c>
    </row>
    <row r="7165" spans="1:15">
      <c r="A7165" s="42">
        <v>39996</v>
      </c>
      <c r="B7165" s="42">
        <v>50953</v>
      </c>
      <c r="C7165" s="130">
        <v>360</v>
      </c>
      <c r="D7165" s="43">
        <v>8.5600000000000009E-2</v>
      </c>
      <c r="E7165" s="43">
        <v>8.09E-2</v>
      </c>
      <c r="F7165" s="44">
        <v>150000</v>
      </c>
      <c r="G7165" s="44">
        <v>150000</v>
      </c>
      <c r="H7165" s="44">
        <v>105612.81</v>
      </c>
      <c r="I7165" s="44">
        <v>124999.99</v>
      </c>
      <c r="J7165" s="68">
        <f t="shared" si="333"/>
        <v>0.70408539999999997</v>
      </c>
      <c r="K7165" s="43">
        <f t="shared" si="334"/>
        <v>0.83333326666666674</v>
      </c>
      <c r="L7165" s="41" t="str">
        <f t="shared" si="335"/>
        <v>A</v>
      </c>
      <c r="M7165" s="41" t="s">
        <v>584</v>
      </c>
      <c r="N7165" s="41" t="s">
        <v>417</v>
      </c>
      <c r="O7165" s="41" t="s">
        <v>70</v>
      </c>
    </row>
    <row r="7166" spans="1:15">
      <c r="A7166" s="42">
        <v>40766</v>
      </c>
      <c r="B7166" s="42">
        <v>48071</v>
      </c>
      <c r="C7166" s="130">
        <v>240</v>
      </c>
      <c r="D7166" s="43">
        <v>8.5600000000000009E-2</v>
      </c>
      <c r="E7166" s="43">
        <v>7.9100000000000004E-2</v>
      </c>
      <c r="F7166" s="44">
        <v>146200</v>
      </c>
      <c r="G7166" s="44">
        <v>146200</v>
      </c>
      <c r="H7166" s="44">
        <v>102772.96</v>
      </c>
      <c r="I7166" s="44">
        <v>121999.99</v>
      </c>
      <c r="J7166" s="68">
        <f t="shared" si="333"/>
        <v>0.70296142270861839</v>
      </c>
      <c r="K7166" s="43">
        <f t="shared" si="334"/>
        <v>0.83447325581395349</v>
      </c>
      <c r="L7166" s="41" t="str">
        <f t="shared" si="335"/>
        <v>A</v>
      </c>
      <c r="M7166" s="41" t="s">
        <v>1451</v>
      </c>
      <c r="N7166" s="41" t="s">
        <v>416</v>
      </c>
      <c r="O7166" s="41" t="s">
        <v>70</v>
      </c>
    </row>
    <row r="7167" spans="1:15">
      <c r="A7167" s="38">
        <v>40106</v>
      </c>
      <c r="B7167" s="38">
        <v>47411</v>
      </c>
      <c r="C7167" s="131">
        <v>240</v>
      </c>
      <c r="D7167" s="39">
        <v>8.5600000000000009E-2</v>
      </c>
      <c r="E7167" s="39">
        <v>7.9100000000000004E-2</v>
      </c>
      <c r="F7167" s="40">
        <v>84000</v>
      </c>
      <c r="G7167" s="40">
        <v>84000</v>
      </c>
      <c r="H7167" s="40">
        <v>51173.08</v>
      </c>
      <c r="I7167" s="40">
        <v>70100</v>
      </c>
      <c r="J7167" s="67">
        <f t="shared" si="333"/>
        <v>0.60920333333333332</v>
      </c>
      <c r="K7167" s="39">
        <f t="shared" si="334"/>
        <v>0.83452380952380956</v>
      </c>
      <c r="L7167" s="2" t="str">
        <f t="shared" si="335"/>
        <v>AA</v>
      </c>
      <c r="M7167" s="2" t="s">
        <v>1265</v>
      </c>
      <c r="N7167" s="2" t="s">
        <v>417</v>
      </c>
      <c r="O7167" s="2" t="s">
        <v>70</v>
      </c>
    </row>
    <row r="7168" spans="1:15">
      <c r="A7168" s="42">
        <v>40009</v>
      </c>
      <c r="B7168" s="42">
        <v>50966</v>
      </c>
      <c r="C7168" s="130">
        <v>360</v>
      </c>
      <c r="D7168" s="43">
        <v>8.5600000000000009E-2</v>
      </c>
      <c r="E7168" s="43">
        <v>7.9100000000000004E-2</v>
      </c>
      <c r="F7168" s="44">
        <v>95000</v>
      </c>
      <c r="G7168" s="44">
        <v>95000</v>
      </c>
      <c r="H7168" s="44">
        <v>67723.08</v>
      </c>
      <c r="I7168" s="44">
        <v>79300</v>
      </c>
      <c r="J7168" s="68">
        <f t="shared" si="333"/>
        <v>0.71287452631578951</v>
      </c>
      <c r="K7168" s="43">
        <f t="shared" si="334"/>
        <v>0.83473684210526311</v>
      </c>
      <c r="L7168" s="41" t="str">
        <f t="shared" si="335"/>
        <v>A</v>
      </c>
      <c r="M7168" s="41" t="s">
        <v>787</v>
      </c>
      <c r="N7168" s="41" t="s">
        <v>422</v>
      </c>
      <c r="O7168" s="41" t="s">
        <v>70</v>
      </c>
    </row>
    <row r="7169" spans="1:15">
      <c r="A7169" s="38">
        <v>40016</v>
      </c>
      <c r="B7169" s="38">
        <v>50973</v>
      </c>
      <c r="C7169" s="131">
        <v>360</v>
      </c>
      <c r="D7169" s="39">
        <v>8.5600000000000009E-2</v>
      </c>
      <c r="E7169" s="39">
        <v>7.9100000000000004E-2</v>
      </c>
      <c r="F7169" s="40">
        <v>150000</v>
      </c>
      <c r="G7169" s="40">
        <v>150000</v>
      </c>
      <c r="H7169" s="40">
        <v>105577.71</v>
      </c>
      <c r="I7169" s="40">
        <v>125221.71</v>
      </c>
      <c r="J7169" s="67">
        <f t="shared" si="333"/>
        <v>0.70385140000000002</v>
      </c>
      <c r="K7169" s="39">
        <f t="shared" si="334"/>
        <v>0.83481140000000009</v>
      </c>
      <c r="L7169" s="2" t="str">
        <f t="shared" si="335"/>
        <v>A</v>
      </c>
      <c r="M7169" s="2" t="s">
        <v>531</v>
      </c>
      <c r="N7169" s="2" t="s">
        <v>423</v>
      </c>
      <c r="O7169" s="2" t="s">
        <v>70</v>
      </c>
    </row>
    <row r="7170" spans="1:15">
      <c r="A7170" s="38">
        <v>40746</v>
      </c>
      <c r="B7170" s="38">
        <v>46225</v>
      </c>
      <c r="C7170" s="131">
        <v>180</v>
      </c>
      <c r="D7170" s="39">
        <v>8.5600000000000009E-2</v>
      </c>
      <c r="E7170" s="39">
        <v>7.9100000000000004E-2</v>
      </c>
      <c r="F7170" s="40">
        <v>97000</v>
      </c>
      <c r="G7170" s="40">
        <v>97000</v>
      </c>
      <c r="H7170" s="40">
        <v>62931.89</v>
      </c>
      <c r="I7170" s="40">
        <v>80999.990000000005</v>
      </c>
      <c r="J7170" s="67">
        <f t="shared" si="333"/>
        <v>0.6487823711340206</v>
      </c>
      <c r="K7170" s="39">
        <f t="shared" si="334"/>
        <v>0.83505144329896908</v>
      </c>
      <c r="L7170" s="2" t="str">
        <f t="shared" si="335"/>
        <v>AA</v>
      </c>
      <c r="M7170" s="2" t="s">
        <v>1017</v>
      </c>
      <c r="N7170" s="2" t="s">
        <v>421</v>
      </c>
      <c r="O7170" s="2" t="s">
        <v>70</v>
      </c>
    </row>
    <row r="7171" spans="1:15">
      <c r="A7171" s="42">
        <v>40603</v>
      </c>
      <c r="B7171" s="42">
        <v>48030</v>
      </c>
      <c r="C7171" s="130">
        <v>244</v>
      </c>
      <c r="D7171" s="43">
        <v>8.5600000000000009E-2</v>
      </c>
      <c r="E7171" s="43">
        <v>7.9100000000000004E-2</v>
      </c>
      <c r="F7171" s="44">
        <v>135000</v>
      </c>
      <c r="G7171" s="44">
        <v>135000</v>
      </c>
      <c r="H7171" s="44">
        <v>88213.07</v>
      </c>
      <c r="I7171" s="44">
        <v>112790.28</v>
      </c>
      <c r="J7171" s="68">
        <f t="shared" ref="J7171:J7234" si="336">H7171/G7171</f>
        <v>0.65343014814814815</v>
      </c>
      <c r="K7171" s="43">
        <f t="shared" ref="K7171:K7234" si="337">I7171/G7171</f>
        <v>0.83548355555555553</v>
      </c>
      <c r="L7171" s="41" t="str">
        <f t="shared" ref="L7171:L7234" si="338">IF(J7171&lt;=65%,"AA",IF(J7171&lt;=75%,"A",IF(J7171&lt;=85%,"B","C")))</f>
        <v>A</v>
      </c>
      <c r="M7171" s="41" t="s">
        <v>461</v>
      </c>
      <c r="N7171" s="41" t="s">
        <v>416</v>
      </c>
      <c r="O7171" s="41" t="s">
        <v>70</v>
      </c>
    </row>
    <row r="7172" spans="1:15">
      <c r="A7172" s="42">
        <v>40021</v>
      </c>
      <c r="B7172" s="42">
        <v>50978</v>
      </c>
      <c r="C7172" s="130">
        <v>360</v>
      </c>
      <c r="D7172" s="43">
        <v>8.5600000000000009E-2</v>
      </c>
      <c r="E7172" s="43">
        <v>7.9100000000000004E-2</v>
      </c>
      <c r="F7172" s="44">
        <v>131000</v>
      </c>
      <c r="G7172" s="44">
        <v>131000</v>
      </c>
      <c r="H7172" s="44">
        <v>94058.39</v>
      </c>
      <c r="I7172" s="44">
        <v>109477.25</v>
      </c>
      <c r="J7172" s="68">
        <f t="shared" si="336"/>
        <v>0.71800297709923666</v>
      </c>
      <c r="K7172" s="43">
        <f t="shared" si="337"/>
        <v>0.83570419847328248</v>
      </c>
      <c r="L7172" s="41" t="str">
        <f t="shared" si="338"/>
        <v>A</v>
      </c>
      <c r="M7172" s="41" t="s">
        <v>650</v>
      </c>
      <c r="N7172" s="41" t="s">
        <v>438</v>
      </c>
      <c r="O7172" s="41" t="s">
        <v>70</v>
      </c>
    </row>
    <row r="7173" spans="1:15">
      <c r="A7173" s="42">
        <v>40388</v>
      </c>
      <c r="B7173" s="42">
        <v>47328</v>
      </c>
      <c r="C7173" s="130">
        <v>228</v>
      </c>
      <c r="D7173" s="43">
        <v>8.5600000000000009E-2</v>
      </c>
      <c r="E7173" s="43">
        <v>7.9100000000000004E-2</v>
      </c>
      <c r="F7173" s="44">
        <v>134000</v>
      </c>
      <c r="G7173" s="44">
        <v>134000</v>
      </c>
      <c r="H7173" s="44">
        <v>66460.38</v>
      </c>
      <c r="I7173" s="44">
        <v>112000</v>
      </c>
      <c r="J7173" s="68">
        <f t="shared" si="336"/>
        <v>0.49597298507462689</v>
      </c>
      <c r="K7173" s="43">
        <f t="shared" si="337"/>
        <v>0.83582089552238803</v>
      </c>
      <c r="L7173" s="41" t="str">
        <f t="shared" si="338"/>
        <v>AA</v>
      </c>
      <c r="M7173" s="41" t="s">
        <v>696</v>
      </c>
      <c r="N7173" s="41" t="s">
        <v>424</v>
      </c>
      <c r="O7173" s="41" t="s">
        <v>70</v>
      </c>
    </row>
    <row r="7174" spans="1:15">
      <c r="A7174" s="38">
        <v>40493</v>
      </c>
      <c r="B7174" s="38">
        <v>49106</v>
      </c>
      <c r="C7174" s="131">
        <v>283</v>
      </c>
      <c r="D7174" s="39">
        <v>8.5600000000000009E-2</v>
      </c>
      <c r="E7174" s="39">
        <v>7.9100000000000004E-2</v>
      </c>
      <c r="F7174" s="40">
        <v>150000</v>
      </c>
      <c r="G7174" s="40">
        <v>150000</v>
      </c>
      <c r="H7174" s="40">
        <v>104332.59</v>
      </c>
      <c r="I7174" s="40">
        <v>125399.99</v>
      </c>
      <c r="J7174" s="67">
        <f t="shared" si="336"/>
        <v>0.69555060000000002</v>
      </c>
      <c r="K7174" s="39">
        <f t="shared" si="337"/>
        <v>0.83599993333333333</v>
      </c>
      <c r="L7174" s="2" t="str">
        <f t="shared" si="338"/>
        <v>A</v>
      </c>
      <c r="M7174" s="2" t="s">
        <v>723</v>
      </c>
      <c r="N7174" s="2" t="s">
        <v>416</v>
      </c>
      <c r="O7174" s="2" t="s">
        <v>70</v>
      </c>
    </row>
    <row r="7175" spans="1:15">
      <c r="A7175" s="38">
        <v>40235</v>
      </c>
      <c r="B7175" s="38">
        <v>51192</v>
      </c>
      <c r="C7175" s="131">
        <v>360</v>
      </c>
      <c r="D7175" s="39">
        <v>8.5600000000000009E-2</v>
      </c>
      <c r="E7175" s="39">
        <v>7.9100000000000004E-2</v>
      </c>
      <c r="F7175" s="40">
        <v>130000</v>
      </c>
      <c r="G7175" s="40">
        <v>130000</v>
      </c>
      <c r="H7175" s="40">
        <v>93740.82</v>
      </c>
      <c r="I7175" s="40">
        <v>108730.77</v>
      </c>
      <c r="J7175" s="67">
        <f t="shared" si="336"/>
        <v>0.72108323076923087</v>
      </c>
      <c r="K7175" s="39">
        <f t="shared" si="337"/>
        <v>0.83639053846153855</v>
      </c>
      <c r="L7175" s="2" t="str">
        <f t="shared" si="338"/>
        <v>A</v>
      </c>
      <c r="M7175" s="2" t="s">
        <v>564</v>
      </c>
      <c r="N7175" s="2" t="s">
        <v>417</v>
      </c>
      <c r="O7175" s="2" t="s">
        <v>70</v>
      </c>
    </row>
    <row r="7176" spans="1:15">
      <c r="A7176" s="38">
        <v>40721</v>
      </c>
      <c r="B7176" s="38">
        <v>44374</v>
      </c>
      <c r="C7176" s="131">
        <v>120</v>
      </c>
      <c r="D7176" s="39">
        <v>8.5600000000000009E-2</v>
      </c>
      <c r="E7176" s="39">
        <v>7.9100000000000004E-2</v>
      </c>
      <c r="F7176" s="40">
        <v>134500</v>
      </c>
      <c r="G7176" s="40">
        <v>134500</v>
      </c>
      <c r="H7176" s="40">
        <v>73016.160000000003</v>
      </c>
      <c r="I7176" s="40">
        <v>112499.99</v>
      </c>
      <c r="J7176" s="67">
        <f t="shared" si="336"/>
        <v>0.54287107806691448</v>
      </c>
      <c r="K7176" s="39">
        <f t="shared" si="337"/>
        <v>0.8364311524163569</v>
      </c>
      <c r="L7176" s="2" t="str">
        <f t="shared" si="338"/>
        <v>AA</v>
      </c>
      <c r="M7176" s="2" t="s">
        <v>1387</v>
      </c>
      <c r="N7176" s="2" t="s">
        <v>421</v>
      </c>
      <c r="O7176" s="2" t="s">
        <v>70</v>
      </c>
    </row>
    <row r="7177" spans="1:15">
      <c r="A7177" s="38">
        <v>40256</v>
      </c>
      <c r="B7177" s="38">
        <v>51214</v>
      </c>
      <c r="C7177" s="131">
        <v>360</v>
      </c>
      <c r="D7177" s="39">
        <v>8.5600000000000009E-2</v>
      </c>
      <c r="E7177" s="39">
        <v>8.09E-2</v>
      </c>
      <c r="F7177" s="40">
        <v>115000</v>
      </c>
      <c r="G7177" s="40">
        <v>115000</v>
      </c>
      <c r="H7177" s="40">
        <v>62261.41</v>
      </c>
      <c r="I7177" s="40">
        <v>96199.99</v>
      </c>
      <c r="J7177" s="67">
        <f t="shared" si="336"/>
        <v>0.5414035652173913</v>
      </c>
      <c r="K7177" s="39">
        <f t="shared" si="337"/>
        <v>0.83652165217391306</v>
      </c>
      <c r="L7177" s="2" t="str">
        <f t="shared" si="338"/>
        <v>AA</v>
      </c>
      <c r="M7177" s="2" t="s">
        <v>584</v>
      </c>
      <c r="N7177" s="2" t="s">
        <v>417</v>
      </c>
      <c r="O7177" s="2" t="s">
        <v>70</v>
      </c>
    </row>
    <row r="7178" spans="1:15">
      <c r="A7178" s="42">
        <v>40721</v>
      </c>
      <c r="B7178" s="42">
        <v>49853</v>
      </c>
      <c r="C7178" s="130">
        <v>300</v>
      </c>
      <c r="D7178" s="43">
        <v>8.5600000000000009E-2</v>
      </c>
      <c r="E7178" s="43">
        <v>8.09E-2</v>
      </c>
      <c r="F7178" s="44">
        <v>134620</v>
      </c>
      <c r="G7178" s="44">
        <v>134620</v>
      </c>
      <c r="H7178" s="44">
        <v>93158.16</v>
      </c>
      <c r="I7178" s="44">
        <v>112619.99</v>
      </c>
      <c r="J7178" s="68">
        <f t="shared" si="336"/>
        <v>0.69200831971475263</v>
      </c>
      <c r="K7178" s="43">
        <f t="shared" si="337"/>
        <v>0.83657695736146198</v>
      </c>
      <c r="L7178" s="41" t="str">
        <f t="shared" si="338"/>
        <v>A</v>
      </c>
      <c r="M7178" s="41" t="s">
        <v>1186</v>
      </c>
      <c r="N7178" s="41" t="s">
        <v>424</v>
      </c>
      <c r="O7178" s="41" t="s">
        <v>70</v>
      </c>
    </row>
    <row r="7179" spans="1:15">
      <c r="A7179" s="38">
        <v>40319</v>
      </c>
      <c r="B7179" s="38">
        <v>51277</v>
      </c>
      <c r="C7179" s="131">
        <v>360</v>
      </c>
      <c r="D7179" s="39">
        <v>8.5600000000000009E-2</v>
      </c>
      <c r="E7179" s="39">
        <v>7.9100000000000004E-2</v>
      </c>
      <c r="F7179" s="40">
        <v>115000</v>
      </c>
      <c r="G7179" s="40">
        <v>115000</v>
      </c>
      <c r="H7179" s="40">
        <v>51119.66</v>
      </c>
      <c r="I7179" s="40">
        <v>96273.99</v>
      </c>
      <c r="J7179" s="67">
        <f t="shared" si="336"/>
        <v>0.44451878260869571</v>
      </c>
      <c r="K7179" s="39">
        <f t="shared" si="337"/>
        <v>0.83716513043478269</v>
      </c>
      <c r="L7179" s="2" t="str">
        <f t="shared" si="338"/>
        <v>AA</v>
      </c>
      <c r="M7179" s="2" t="s">
        <v>542</v>
      </c>
      <c r="N7179" s="2" t="s">
        <v>417</v>
      </c>
      <c r="O7179" s="2" t="s">
        <v>70</v>
      </c>
    </row>
    <row r="7180" spans="1:15">
      <c r="A7180" s="38">
        <v>40219</v>
      </c>
      <c r="B7180" s="38">
        <v>46914</v>
      </c>
      <c r="C7180" s="131">
        <v>220</v>
      </c>
      <c r="D7180" s="39">
        <v>8.5600000000000009E-2</v>
      </c>
      <c r="E7180" s="39">
        <v>8.09E-2</v>
      </c>
      <c r="F7180" s="40">
        <v>148000</v>
      </c>
      <c r="G7180" s="40">
        <v>148000</v>
      </c>
      <c r="H7180" s="40">
        <v>93339.37</v>
      </c>
      <c r="I7180" s="40">
        <v>124040.17</v>
      </c>
      <c r="J7180" s="67">
        <f t="shared" si="336"/>
        <v>0.63067141891891887</v>
      </c>
      <c r="K7180" s="39">
        <f t="shared" si="337"/>
        <v>0.83810925675675674</v>
      </c>
      <c r="L7180" s="2" t="str">
        <f t="shared" si="338"/>
        <v>AA</v>
      </c>
      <c r="M7180" s="2" t="s">
        <v>559</v>
      </c>
      <c r="N7180" s="2" t="s">
        <v>417</v>
      </c>
      <c r="O7180" s="2" t="s">
        <v>70</v>
      </c>
    </row>
    <row r="7181" spans="1:15">
      <c r="A7181" s="42">
        <v>40238</v>
      </c>
      <c r="B7181" s="42">
        <v>51196</v>
      </c>
      <c r="C7181" s="130">
        <v>360</v>
      </c>
      <c r="D7181" s="43">
        <v>8.5600000000000009E-2</v>
      </c>
      <c r="E7181" s="43">
        <v>7.9100000000000004E-2</v>
      </c>
      <c r="F7181" s="44">
        <v>106900</v>
      </c>
      <c r="G7181" s="44">
        <v>106900</v>
      </c>
      <c r="H7181" s="44">
        <v>58673.41</v>
      </c>
      <c r="I7181" s="44">
        <v>89599.99</v>
      </c>
      <c r="J7181" s="68">
        <f t="shared" si="336"/>
        <v>0.54886258185219838</v>
      </c>
      <c r="K7181" s="43">
        <f t="shared" si="337"/>
        <v>0.83816641721234808</v>
      </c>
      <c r="L7181" s="41" t="str">
        <f t="shared" si="338"/>
        <v>AA</v>
      </c>
      <c r="M7181" s="41" t="s">
        <v>633</v>
      </c>
      <c r="N7181" s="41" t="s">
        <v>422</v>
      </c>
      <c r="O7181" s="41" t="s">
        <v>70</v>
      </c>
    </row>
    <row r="7182" spans="1:15">
      <c r="A7182" s="38">
        <v>40175</v>
      </c>
      <c r="B7182" s="38">
        <v>42366</v>
      </c>
      <c r="C7182" s="131">
        <v>72</v>
      </c>
      <c r="D7182" s="39">
        <v>8.5600000000000009E-2</v>
      </c>
      <c r="E7182" s="39">
        <v>7.9100000000000004E-2</v>
      </c>
      <c r="F7182" s="40">
        <v>143000</v>
      </c>
      <c r="G7182" s="40">
        <v>143000</v>
      </c>
      <c r="H7182" s="40">
        <v>52944.86</v>
      </c>
      <c r="I7182" s="40">
        <v>119999.99</v>
      </c>
      <c r="J7182" s="67">
        <f t="shared" si="336"/>
        <v>0.37024377622377624</v>
      </c>
      <c r="K7182" s="39">
        <f t="shared" si="337"/>
        <v>0.83916076923076932</v>
      </c>
      <c r="L7182" s="2" t="str">
        <f t="shared" si="338"/>
        <v>AA</v>
      </c>
      <c r="M7182" s="2" t="s">
        <v>495</v>
      </c>
      <c r="N7182" s="2" t="s">
        <v>424</v>
      </c>
      <c r="O7182" s="2" t="s">
        <v>70</v>
      </c>
    </row>
    <row r="7183" spans="1:15">
      <c r="A7183" s="42">
        <v>40157</v>
      </c>
      <c r="B7183" s="42">
        <v>46883</v>
      </c>
      <c r="C7183" s="130">
        <v>221</v>
      </c>
      <c r="D7183" s="43">
        <v>8.5600000000000009E-2</v>
      </c>
      <c r="E7183" s="43">
        <v>7.9100000000000004E-2</v>
      </c>
      <c r="F7183" s="44">
        <v>143000</v>
      </c>
      <c r="G7183" s="44">
        <v>143000</v>
      </c>
      <c r="H7183" s="44">
        <v>85894.74</v>
      </c>
      <c r="I7183" s="44">
        <v>119999.99</v>
      </c>
      <c r="J7183" s="68">
        <f t="shared" si="336"/>
        <v>0.60066251748251753</v>
      </c>
      <c r="K7183" s="43">
        <f t="shared" si="337"/>
        <v>0.83916076923076932</v>
      </c>
      <c r="L7183" s="41" t="str">
        <f t="shared" si="338"/>
        <v>AA</v>
      </c>
      <c r="M7183" s="41" t="s">
        <v>564</v>
      </c>
      <c r="N7183" s="41" t="s">
        <v>417</v>
      </c>
      <c r="O7183" s="41" t="s">
        <v>70</v>
      </c>
    </row>
    <row r="7184" spans="1:15">
      <c r="A7184" s="38">
        <v>40242</v>
      </c>
      <c r="B7184" s="38">
        <v>49373</v>
      </c>
      <c r="C7184" s="131">
        <v>300</v>
      </c>
      <c r="D7184" s="39">
        <v>8.5600000000000009E-2</v>
      </c>
      <c r="E7184" s="39">
        <v>8.09E-2</v>
      </c>
      <c r="F7184" s="40">
        <v>73916</v>
      </c>
      <c r="G7184" s="40">
        <v>73916</v>
      </c>
      <c r="H7184" s="40">
        <v>51610.25</v>
      </c>
      <c r="I7184" s="40">
        <v>62065.99</v>
      </c>
      <c r="J7184" s="67">
        <f t="shared" si="336"/>
        <v>0.69822839439363604</v>
      </c>
      <c r="K7184" s="39">
        <f t="shared" si="337"/>
        <v>0.83968274798419829</v>
      </c>
      <c r="L7184" s="2" t="str">
        <f t="shared" si="338"/>
        <v>A</v>
      </c>
      <c r="M7184" s="2" t="s">
        <v>545</v>
      </c>
      <c r="N7184" s="2" t="s">
        <v>421</v>
      </c>
      <c r="O7184" s="2" t="s">
        <v>70</v>
      </c>
    </row>
    <row r="7185" spans="1:15">
      <c r="A7185" s="38">
        <v>40305</v>
      </c>
      <c r="B7185" s="38">
        <v>50290</v>
      </c>
      <c r="C7185" s="131">
        <v>328</v>
      </c>
      <c r="D7185" s="39">
        <v>8.5600000000000009E-2</v>
      </c>
      <c r="E7185" s="39">
        <v>7.9100000000000004E-2</v>
      </c>
      <c r="F7185" s="40">
        <v>131000</v>
      </c>
      <c r="G7185" s="40">
        <v>131000</v>
      </c>
      <c r="H7185" s="40">
        <v>94033.24</v>
      </c>
      <c r="I7185" s="40">
        <v>109999.99</v>
      </c>
      <c r="J7185" s="67">
        <f t="shared" si="336"/>
        <v>0.71781099236641221</v>
      </c>
      <c r="K7185" s="39">
        <f t="shared" si="337"/>
        <v>0.83969458015267184</v>
      </c>
      <c r="L7185" s="2" t="str">
        <f t="shared" si="338"/>
        <v>A</v>
      </c>
      <c r="M7185" s="2" t="s">
        <v>1214</v>
      </c>
      <c r="N7185" s="2" t="s">
        <v>427</v>
      </c>
      <c r="O7185" s="2" t="s">
        <v>70</v>
      </c>
    </row>
    <row r="7186" spans="1:15">
      <c r="A7186" s="38">
        <v>40151</v>
      </c>
      <c r="B7186" s="38">
        <v>44473</v>
      </c>
      <c r="C7186" s="131">
        <v>142</v>
      </c>
      <c r="D7186" s="39">
        <v>8.5600000000000009E-2</v>
      </c>
      <c r="E7186" s="39">
        <v>8.5600000000000009E-2</v>
      </c>
      <c r="F7186" s="40">
        <v>110000</v>
      </c>
      <c r="G7186" s="40">
        <v>110000</v>
      </c>
      <c r="H7186" s="40">
        <v>66354.17</v>
      </c>
      <c r="I7186" s="40">
        <v>92380</v>
      </c>
      <c r="J7186" s="67">
        <f t="shared" si="336"/>
        <v>0.60321972727272721</v>
      </c>
      <c r="K7186" s="39">
        <f t="shared" si="337"/>
        <v>0.8398181818181818</v>
      </c>
      <c r="L7186" s="2" t="str">
        <f t="shared" si="338"/>
        <v>AA</v>
      </c>
      <c r="M7186" s="2" t="s">
        <v>538</v>
      </c>
      <c r="N7186" s="2" t="s">
        <v>417</v>
      </c>
      <c r="O7186" s="2" t="s">
        <v>70</v>
      </c>
    </row>
    <row r="7187" spans="1:15">
      <c r="A7187" s="42">
        <v>40140</v>
      </c>
      <c r="B7187" s="42">
        <v>41752</v>
      </c>
      <c r="C7187" s="130">
        <v>53</v>
      </c>
      <c r="D7187" s="43">
        <v>8.5600000000000009E-2</v>
      </c>
      <c r="E7187" s="43">
        <v>7.9100000000000004E-2</v>
      </c>
      <c r="F7187" s="44">
        <v>125000</v>
      </c>
      <c r="G7187" s="44">
        <v>125000</v>
      </c>
      <c r="H7187" s="44">
        <v>33192.870000000003</v>
      </c>
      <c r="I7187" s="44">
        <v>104999.99</v>
      </c>
      <c r="J7187" s="68">
        <f t="shared" si="336"/>
        <v>0.26554295999999999</v>
      </c>
      <c r="K7187" s="43">
        <f t="shared" si="337"/>
        <v>0.83999992000000001</v>
      </c>
      <c r="L7187" s="41" t="str">
        <f t="shared" si="338"/>
        <v>AA</v>
      </c>
      <c r="M7187" s="41" t="s">
        <v>449</v>
      </c>
      <c r="N7187" s="41" t="s">
        <v>418</v>
      </c>
      <c r="O7187" s="41" t="s">
        <v>70</v>
      </c>
    </row>
    <row r="7188" spans="1:15">
      <c r="A7188" s="42">
        <v>40198</v>
      </c>
      <c r="B7188" s="42">
        <v>45767</v>
      </c>
      <c r="C7188" s="130">
        <v>183</v>
      </c>
      <c r="D7188" s="43">
        <v>8.5600000000000009E-2</v>
      </c>
      <c r="E7188" s="43">
        <v>7.9100000000000004E-2</v>
      </c>
      <c r="F7188" s="44">
        <v>150000</v>
      </c>
      <c r="G7188" s="44">
        <v>150000</v>
      </c>
      <c r="H7188" s="44">
        <v>88321.42</v>
      </c>
      <c r="I7188" s="44">
        <v>125999.99</v>
      </c>
      <c r="J7188" s="68">
        <f t="shared" si="336"/>
        <v>0.58880946666666667</v>
      </c>
      <c r="K7188" s="43">
        <f t="shared" si="337"/>
        <v>0.83999993333333334</v>
      </c>
      <c r="L7188" s="41" t="str">
        <f t="shared" si="338"/>
        <v>AA</v>
      </c>
      <c r="M7188" s="41" t="s">
        <v>466</v>
      </c>
      <c r="N7188" s="41" t="s">
        <v>421</v>
      </c>
      <c r="O7188" s="41" t="s">
        <v>70</v>
      </c>
    </row>
    <row r="7189" spans="1:15">
      <c r="A7189" s="38">
        <v>40421</v>
      </c>
      <c r="B7189" s="38">
        <v>47726</v>
      </c>
      <c r="C7189" s="131">
        <v>240</v>
      </c>
      <c r="D7189" s="39">
        <v>8.5600000000000009E-2</v>
      </c>
      <c r="E7189" s="39">
        <v>7.9100000000000004E-2</v>
      </c>
      <c r="F7189" s="40">
        <v>130000</v>
      </c>
      <c r="G7189" s="40">
        <v>130000</v>
      </c>
      <c r="H7189" s="40">
        <v>75879.92</v>
      </c>
      <c r="I7189" s="40">
        <v>109300</v>
      </c>
      <c r="J7189" s="67">
        <f t="shared" si="336"/>
        <v>0.58369169230769224</v>
      </c>
      <c r="K7189" s="39">
        <f t="shared" si="337"/>
        <v>0.84076923076923082</v>
      </c>
      <c r="L7189" s="2" t="str">
        <f t="shared" si="338"/>
        <v>AA</v>
      </c>
      <c r="M7189" s="2" t="s">
        <v>622</v>
      </c>
      <c r="N7189" s="2" t="s">
        <v>421</v>
      </c>
      <c r="O7189" s="2" t="s">
        <v>70</v>
      </c>
    </row>
    <row r="7190" spans="1:15">
      <c r="A7190" s="42">
        <v>40550</v>
      </c>
      <c r="B7190" s="42">
        <v>49681</v>
      </c>
      <c r="C7190" s="130">
        <v>300</v>
      </c>
      <c r="D7190" s="43">
        <v>8.5600000000000009E-2</v>
      </c>
      <c r="E7190" s="43">
        <v>7.9100000000000004E-2</v>
      </c>
      <c r="F7190" s="44">
        <v>130000</v>
      </c>
      <c r="G7190" s="44">
        <v>130000</v>
      </c>
      <c r="H7190" s="44">
        <v>67958.720000000001</v>
      </c>
      <c r="I7190" s="44">
        <v>109300.8</v>
      </c>
      <c r="J7190" s="68">
        <f t="shared" si="336"/>
        <v>0.52275938461538463</v>
      </c>
      <c r="K7190" s="43">
        <f t="shared" si="337"/>
        <v>0.84077538461538459</v>
      </c>
      <c r="L7190" s="41" t="str">
        <f t="shared" si="338"/>
        <v>AA</v>
      </c>
      <c r="M7190" s="41" t="s">
        <v>463</v>
      </c>
      <c r="N7190" s="41" t="s">
        <v>422</v>
      </c>
      <c r="O7190" s="41" t="s">
        <v>70</v>
      </c>
    </row>
    <row r="7191" spans="1:15">
      <c r="A7191" s="38">
        <v>40170</v>
      </c>
      <c r="B7191" s="38">
        <v>43822</v>
      </c>
      <c r="C7191" s="131">
        <v>120</v>
      </c>
      <c r="D7191" s="39">
        <v>8.5600000000000009E-2</v>
      </c>
      <c r="E7191" s="39">
        <v>7.9100000000000004E-2</v>
      </c>
      <c r="F7191" s="40">
        <v>116100</v>
      </c>
      <c r="G7191" s="40">
        <v>116100</v>
      </c>
      <c r="H7191" s="40">
        <v>71713.759999999995</v>
      </c>
      <c r="I7191" s="40">
        <v>97656.66</v>
      </c>
      <c r="J7191" s="67">
        <f t="shared" si="336"/>
        <v>0.61768957795004298</v>
      </c>
      <c r="K7191" s="39">
        <f t="shared" si="337"/>
        <v>0.84114263565891478</v>
      </c>
      <c r="L7191" s="2" t="str">
        <f t="shared" si="338"/>
        <v>AA</v>
      </c>
      <c r="M7191" s="2" t="s">
        <v>538</v>
      </c>
      <c r="N7191" s="2" t="s">
        <v>417</v>
      </c>
      <c r="O7191" s="2" t="s">
        <v>70</v>
      </c>
    </row>
    <row r="7192" spans="1:15">
      <c r="A7192" s="42">
        <v>40358</v>
      </c>
      <c r="B7192" s="42">
        <v>47663</v>
      </c>
      <c r="C7192" s="130">
        <v>240</v>
      </c>
      <c r="D7192" s="43">
        <v>8.5600000000000009E-2</v>
      </c>
      <c r="E7192" s="43">
        <v>7.9100000000000004E-2</v>
      </c>
      <c r="F7192" s="44">
        <v>130000</v>
      </c>
      <c r="G7192" s="44">
        <v>130000</v>
      </c>
      <c r="H7192" s="44">
        <v>67489.06</v>
      </c>
      <c r="I7192" s="44">
        <v>109399.41</v>
      </c>
      <c r="J7192" s="68">
        <f t="shared" si="336"/>
        <v>0.51914661538461537</v>
      </c>
      <c r="K7192" s="43">
        <f t="shared" si="337"/>
        <v>0.8415339230769231</v>
      </c>
      <c r="L7192" s="41" t="str">
        <f t="shared" si="338"/>
        <v>AA</v>
      </c>
      <c r="M7192" s="41" t="s">
        <v>564</v>
      </c>
      <c r="N7192" s="41" t="s">
        <v>417</v>
      </c>
      <c r="O7192" s="41" t="s">
        <v>70</v>
      </c>
    </row>
    <row r="7193" spans="1:15">
      <c r="A7193" s="42">
        <v>40023</v>
      </c>
      <c r="B7193" s="42">
        <v>50980</v>
      </c>
      <c r="C7193" s="130">
        <v>360</v>
      </c>
      <c r="D7193" s="43">
        <v>8.5600000000000009E-2</v>
      </c>
      <c r="E7193" s="43">
        <v>7.9100000000000004E-2</v>
      </c>
      <c r="F7193" s="44">
        <v>150000</v>
      </c>
      <c r="G7193" s="44">
        <v>150000</v>
      </c>
      <c r="H7193" s="44">
        <v>62603.53</v>
      </c>
      <c r="I7193" s="44">
        <v>126261.03</v>
      </c>
      <c r="J7193" s="68">
        <f t="shared" si="336"/>
        <v>0.41735686666666666</v>
      </c>
      <c r="K7193" s="43">
        <f t="shared" si="337"/>
        <v>0.84174019999999994</v>
      </c>
      <c r="L7193" s="41" t="str">
        <f t="shared" si="338"/>
        <v>AA</v>
      </c>
      <c r="M7193" s="41" t="s">
        <v>457</v>
      </c>
      <c r="N7193" s="41" t="s">
        <v>419</v>
      </c>
      <c r="O7193" s="41" t="s">
        <v>70</v>
      </c>
    </row>
    <row r="7194" spans="1:15">
      <c r="A7194" s="38">
        <v>40114</v>
      </c>
      <c r="B7194" s="38">
        <v>43766</v>
      </c>
      <c r="C7194" s="131">
        <v>120</v>
      </c>
      <c r="D7194" s="39">
        <v>8.5600000000000009E-2</v>
      </c>
      <c r="E7194" s="39">
        <v>7.9100000000000004E-2</v>
      </c>
      <c r="F7194" s="40">
        <v>131800</v>
      </c>
      <c r="G7194" s="40">
        <v>131800</v>
      </c>
      <c r="H7194" s="40">
        <v>76230.75</v>
      </c>
      <c r="I7194" s="40">
        <v>111000</v>
      </c>
      <c r="J7194" s="67">
        <f t="shared" si="336"/>
        <v>0.57838201820940816</v>
      </c>
      <c r="K7194" s="39">
        <f t="shared" si="337"/>
        <v>0.842185128983308</v>
      </c>
      <c r="L7194" s="2" t="str">
        <f t="shared" si="338"/>
        <v>AA</v>
      </c>
      <c r="M7194" s="2" t="s">
        <v>538</v>
      </c>
      <c r="N7194" s="2" t="s">
        <v>417</v>
      </c>
      <c r="O7194" s="2" t="s">
        <v>70</v>
      </c>
    </row>
    <row r="7195" spans="1:15">
      <c r="A7195" s="38">
        <v>40420</v>
      </c>
      <c r="B7195" s="38">
        <v>43890</v>
      </c>
      <c r="C7195" s="131">
        <v>114</v>
      </c>
      <c r="D7195" s="39">
        <v>8.5600000000000009E-2</v>
      </c>
      <c r="E7195" s="39">
        <v>7.9100000000000004E-2</v>
      </c>
      <c r="F7195" s="40">
        <v>95300</v>
      </c>
      <c r="G7195" s="40">
        <v>95300</v>
      </c>
      <c r="H7195" s="40">
        <v>44321.21</v>
      </c>
      <c r="I7195" s="40">
        <v>80299.990000000005</v>
      </c>
      <c r="J7195" s="67">
        <f t="shared" si="336"/>
        <v>0.46507040923399789</v>
      </c>
      <c r="K7195" s="39">
        <f t="shared" si="337"/>
        <v>0.84260220356768101</v>
      </c>
      <c r="L7195" s="2" t="str">
        <f t="shared" si="338"/>
        <v>AA</v>
      </c>
      <c r="M7195" s="2" t="s">
        <v>619</v>
      </c>
      <c r="N7195" s="2" t="s">
        <v>427</v>
      </c>
      <c r="O7195" s="2" t="s">
        <v>70</v>
      </c>
    </row>
    <row r="7196" spans="1:15">
      <c r="A7196" s="38">
        <v>40011</v>
      </c>
      <c r="B7196" s="38">
        <v>50968</v>
      </c>
      <c r="C7196" s="131">
        <v>360</v>
      </c>
      <c r="D7196" s="39">
        <v>8.5600000000000009E-2</v>
      </c>
      <c r="E7196" s="39">
        <v>8.5600000000000009E-2</v>
      </c>
      <c r="F7196" s="40">
        <v>63441.16</v>
      </c>
      <c r="G7196" s="40">
        <v>63441.16</v>
      </c>
      <c r="H7196" s="40">
        <v>45072.32</v>
      </c>
      <c r="I7196" s="40">
        <v>53459.05</v>
      </c>
      <c r="J7196" s="67">
        <f t="shared" si="336"/>
        <v>0.71045863600224202</v>
      </c>
      <c r="K7196" s="39">
        <f t="shared" si="337"/>
        <v>0.84265561979005432</v>
      </c>
      <c r="L7196" s="2" t="str">
        <f t="shared" si="338"/>
        <v>A</v>
      </c>
      <c r="M7196" s="2" t="s">
        <v>475</v>
      </c>
      <c r="N7196" s="2" t="s">
        <v>427</v>
      </c>
      <c r="O7196" s="2" t="s">
        <v>70</v>
      </c>
    </row>
    <row r="7197" spans="1:15">
      <c r="A7197" s="42">
        <v>40427</v>
      </c>
      <c r="B7197" s="42">
        <v>51385</v>
      </c>
      <c r="C7197" s="130">
        <v>360</v>
      </c>
      <c r="D7197" s="43">
        <v>8.5600000000000009E-2</v>
      </c>
      <c r="E7197" s="43">
        <v>7.9100000000000004E-2</v>
      </c>
      <c r="F7197" s="44">
        <v>108700</v>
      </c>
      <c r="G7197" s="44">
        <v>108700</v>
      </c>
      <c r="H7197" s="44">
        <v>66719.429999999993</v>
      </c>
      <c r="I7197" s="44">
        <v>91600</v>
      </c>
      <c r="J7197" s="68">
        <f t="shared" si="336"/>
        <v>0.61379420423183062</v>
      </c>
      <c r="K7197" s="43">
        <f t="shared" si="337"/>
        <v>0.84268629254829808</v>
      </c>
      <c r="L7197" s="41" t="str">
        <f t="shared" si="338"/>
        <v>AA</v>
      </c>
      <c r="M7197" s="41" t="s">
        <v>767</v>
      </c>
      <c r="N7197" s="41" t="s">
        <v>430</v>
      </c>
      <c r="O7197" s="41" t="s">
        <v>70</v>
      </c>
    </row>
    <row r="7198" spans="1:15">
      <c r="A7198" s="38">
        <v>40042</v>
      </c>
      <c r="B7198" s="38">
        <v>45855</v>
      </c>
      <c r="C7198" s="131">
        <v>191</v>
      </c>
      <c r="D7198" s="39">
        <v>8.5600000000000009E-2</v>
      </c>
      <c r="E7198" s="39">
        <v>7.9100000000000004E-2</v>
      </c>
      <c r="F7198" s="40">
        <v>135000</v>
      </c>
      <c r="G7198" s="40">
        <v>135000</v>
      </c>
      <c r="H7198" s="40">
        <v>70303.61</v>
      </c>
      <c r="I7198" s="40">
        <v>113765.78</v>
      </c>
      <c r="J7198" s="67">
        <f t="shared" si="336"/>
        <v>0.52076748148148144</v>
      </c>
      <c r="K7198" s="39">
        <f t="shared" si="337"/>
        <v>0.8427094814814815</v>
      </c>
      <c r="L7198" s="2" t="str">
        <f t="shared" si="338"/>
        <v>AA</v>
      </c>
      <c r="M7198" s="2" t="s">
        <v>527</v>
      </c>
      <c r="N7198" s="2" t="s">
        <v>419</v>
      </c>
      <c r="O7198" s="2" t="s">
        <v>70</v>
      </c>
    </row>
    <row r="7199" spans="1:15">
      <c r="A7199" s="38">
        <v>39948</v>
      </c>
      <c r="B7199" s="38">
        <v>50905</v>
      </c>
      <c r="C7199" s="131">
        <v>360</v>
      </c>
      <c r="D7199" s="39">
        <v>8.5600000000000009E-2</v>
      </c>
      <c r="E7199" s="39">
        <v>8.09E-2</v>
      </c>
      <c r="F7199" s="40">
        <v>150000</v>
      </c>
      <c r="G7199" s="40">
        <v>150000</v>
      </c>
      <c r="H7199" s="40">
        <v>108374.46</v>
      </c>
      <c r="I7199" s="40">
        <v>126470</v>
      </c>
      <c r="J7199" s="67">
        <f t="shared" si="336"/>
        <v>0.72249640000000004</v>
      </c>
      <c r="K7199" s="39">
        <f t="shared" si="337"/>
        <v>0.84313333333333329</v>
      </c>
      <c r="L7199" s="2" t="str">
        <f t="shared" si="338"/>
        <v>A</v>
      </c>
      <c r="M7199" s="2" t="s">
        <v>899</v>
      </c>
      <c r="N7199" s="2" t="s">
        <v>438</v>
      </c>
      <c r="O7199" s="2" t="s">
        <v>70</v>
      </c>
    </row>
    <row r="7200" spans="1:15">
      <c r="A7200" s="38">
        <v>39972</v>
      </c>
      <c r="B7200" s="38">
        <v>47277</v>
      </c>
      <c r="C7200" s="131">
        <v>240</v>
      </c>
      <c r="D7200" s="39">
        <v>8.5600000000000009E-2</v>
      </c>
      <c r="E7200" s="39">
        <v>7.9100000000000004E-2</v>
      </c>
      <c r="F7200" s="40">
        <v>98600</v>
      </c>
      <c r="G7200" s="40">
        <v>98600</v>
      </c>
      <c r="H7200" s="40">
        <v>71049.7</v>
      </c>
      <c r="I7200" s="40">
        <v>83139.960000000006</v>
      </c>
      <c r="J7200" s="67">
        <f t="shared" si="336"/>
        <v>0.72058519269776877</v>
      </c>
      <c r="K7200" s="39">
        <f t="shared" si="337"/>
        <v>0.84320446247464509</v>
      </c>
      <c r="L7200" s="2" t="str">
        <f t="shared" si="338"/>
        <v>A</v>
      </c>
      <c r="M7200" s="2" t="s">
        <v>538</v>
      </c>
      <c r="N7200" s="2" t="s">
        <v>417</v>
      </c>
      <c r="O7200" s="2" t="s">
        <v>70</v>
      </c>
    </row>
    <row r="7201" spans="1:15">
      <c r="A7201" s="42">
        <v>40641</v>
      </c>
      <c r="B7201" s="42">
        <v>46820</v>
      </c>
      <c r="C7201" s="130">
        <v>203</v>
      </c>
      <c r="D7201" s="43">
        <v>8.5600000000000009E-2</v>
      </c>
      <c r="E7201" s="43">
        <v>7.9100000000000004E-2</v>
      </c>
      <c r="F7201" s="44">
        <v>115000</v>
      </c>
      <c r="G7201" s="44">
        <v>115000</v>
      </c>
      <c r="H7201" s="44">
        <v>73262.240000000005</v>
      </c>
      <c r="I7201" s="44">
        <v>96999.99</v>
      </c>
      <c r="J7201" s="68">
        <f t="shared" si="336"/>
        <v>0.63706295652173917</v>
      </c>
      <c r="K7201" s="43">
        <f t="shared" si="337"/>
        <v>0.84347817391304347</v>
      </c>
      <c r="L7201" s="41" t="str">
        <f t="shared" si="338"/>
        <v>AA</v>
      </c>
      <c r="M7201" s="41" t="s">
        <v>550</v>
      </c>
      <c r="N7201" s="41" t="s">
        <v>421</v>
      </c>
      <c r="O7201" s="41" t="s">
        <v>70</v>
      </c>
    </row>
    <row r="7202" spans="1:15">
      <c r="A7202" s="42">
        <v>40049</v>
      </c>
      <c r="B7202" s="42">
        <v>47354</v>
      </c>
      <c r="C7202" s="130">
        <v>240</v>
      </c>
      <c r="D7202" s="43">
        <v>8.5600000000000009E-2</v>
      </c>
      <c r="E7202" s="43">
        <v>7.9100000000000004E-2</v>
      </c>
      <c r="F7202" s="44">
        <v>64000</v>
      </c>
      <c r="G7202" s="44">
        <v>64000</v>
      </c>
      <c r="H7202" s="44">
        <v>40519.050000000003</v>
      </c>
      <c r="I7202" s="44">
        <v>53999.99</v>
      </c>
      <c r="J7202" s="68">
        <f t="shared" si="336"/>
        <v>0.63311015625</v>
      </c>
      <c r="K7202" s="43">
        <f t="shared" si="337"/>
        <v>0.84374984374999995</v>
      </c>
      <c r="L7202" s="41" t="str">
        <f t="shared" si="338"/>
        <v>AA</v>
      </c>
      <c r="M7202" s="41" t="s">
        <v>104</v>
      </c>
      <c r="N7202" s="41" t="s">
        <v>416</v>
      </c>
      <c r="O7202" s="41" t="s">
        <v>70</v>
      </c>
    </row>
    <row r="7203" spans="1:15">
      <c r="A7203" s="42">
        <v>40592</v>
      </c>
      <c r="B7203" s="42">
        <v>46071</v>
      </c>
      <c r="C7203" s="130">
        <v>180</v>
      </c>
      <c r="D7203" s="43">
        <v>8.5600000000000009E-2</v>
      </c>
      <c r="E7203" s="43">
        <v>7.9100000000000004E-2</v>
      </c>
      <c r="F7203" s="44">
        <v>135000</v>
      </c>
      <c r="G7203" s="44">
        <v>135000</v>
      </c>
      <c r="H7203" s="44">
        <v>79012.66</v>
      </c>
      <c r="I7203" s="44">
        <v>113999.99</v>
      </c>
      <c r="J7203" s="68">
        <f t="shared" si="336"/>
        <v>0.585278962962963</v>
      </c>
      <c r="K7203" s="43">
        <f t="shared" si="337"/>
        <v>0.84444437037037046</v>
      </c>
      <c r="L7203" s="41" t="str">
        <f t="shared" si="338"/>
        <v>AA</v>
      </c>
      <c r="M7203" s="41" t="s">
        <v>449</v>
      </c>
      <c r="N7203" s="41" t="s">
        <v>418</v>
      </c>
      <c r="O7203" s="41" t="s">
        <v>70</v>
      </c>
    </row>
    <row r="7204" spans="1:15">
      <c r="A7204" s="38">
        <v>40659</v>
      </c>
      <c r="B7204" s="38">
        <v>48117</v>
      </c>
      <c r="C7204" s="131">
        <v>245</v>
      </c>
      <c r="D7204" s="39">
        <v>8.5600000000000009E-2</v>
      </c>
      <c r="E7204" s="39">
        <v>7.9100000000000004E-2</v>
      </c>
      <c r="F7204" s="40">
        <v>135000</v>
      </c>
      <c r="G7204" s="40">
        <v>135000</v>
      </c>
      <c r="H7204" s="40">
        <v>80267.13</v>
      </c>
      <c r="I7204" s="40">
        <v>113999.99</v>
      </c>
      <c r="J7204" s="67">
        <f t="shared" si="336"/>
        <v>0.59457133333333334</v>
      </c>
      <c r="K7204" s="39">
        <f t="shared" si="337"/>
        <v>0.84444437037037046</v>
      </c>
      <c r="L7204" s="2" t="str">
        <f t="shared" si="338"/>
        <v>AA</v>
      </c>
      <c r="M7204" s="2" t="s">
        <v>759</v>
      </c>
      <c r="N7204" s="2" t="s">
        <v>418</v>
      </c>
      <c r="O7204" s="2" t="s">
        <v>70</v>
      </c>
    </row>
    <row r="7205" spans="1:15">
      <c r="A7205" s="38">
        <v>40186</v>
      </c>
      <c r="B7205" s="38">
        <v>46426</v>
      </c>
      <c r="C7205" s="131">
        <v>205</v>
      </c>
      <c r="D7205" s="39">
        <v>8.5600000000000009E-2</v>
      </c>
      <c r="E7205" s="39">
        <v>7.9100000000000004E-2</v>
      </c>
      <c r="F7205" s="40">
        <v>103000</v>
      </c>
      <c r="G7205" s="40">
        <v>103000</v>
      </c>
      <c r="H7205" s="40">
        <v>60712.95</v>
      </c>
      <c r="I7205" s="40">
        <v>87026</v>
      </c>
      <c r="J7205" s="67">
        <f t="shared" si="336"/>
        <v>0.58944611650485434</v>
      </c>
      <c r="K7205" s="39">
        <f t="shared" si="337"/>
        <v>0.84491262135922329</v>
      </c>
      <c r="L7205" s="2" t="str">
        <f t="shared" si="338"/>
        <v>AA</v>
      </c>
      <c r="M7205" s="2" t="s">
        <v>1094</v>
      </c>
      <c r="N7205" s="2" t="s">
        <v>421</v>
      </c>
      <c r="O7205" s="2" t="s">
        <v>70</v>
      </c>
    </row>
    <row r="7206" spans="1:15">
      <c r="A7206" s="38">
        <v>40450</v>
      </c>
      <c r="B7206" s="38">
        <v>47755</v>
      </c>
      <c r="C7206" s="131">
        <v>240</v>
      </c>
      <c r="D7206" s="39">
        <v>8.5600000000000009E-2</v>
      </c>
      <c r="E7206" s="39">
        <v>7.9100000000000004E-2</v>
      </c>
      <c r="F7206" s="40">
        <v>125000</v>
      </c>
      <c r="G7206" s="40">
        <v>125000</v>
      </c>
      <c r="H7206" s="40">
        <v>85356.04</v>
      </c>
      <c r="I7206" s="40">
        <v>105621.75</v>
      </c>
      <c r="J7206" s="67">
        <f t="shared" si="336"/>
        <v>0.68284831999999995</v>
      </c>
      <c r="K7206" s="39">
        <f t="shared" si="337"/>
        <v>0.844974</v>
      </c>
      <c r="L7206" s="2" t="str">
        <f t="shared" si="338"/>
        <v>A</v>
      </c>
      <c r="M7206" s="2" t="s">
        <v>1133</v>
      </c>
      <c r="N7206" s="2" t="s">
        <v>417</v>
      </c>
      <c r="O7206" s="2" t="s">
        <v>70</v>
      </c>
    </row>
    <row r="7207" spans="1:15">
      <c r="A7207" s="38">
        <v>40095</v>
      </c>
      <c r="B7207" s="38">
        <v>51052</v>
      </c>
      <c r="C7207" s="131">
        <v>360</v>
      </c>
      <c r="D7207" s="39">
        <v>8.5600000000000009E-2</v>
      </c>
      <c r="E7207" s="39">
        <v>7.9100000000000004E-2</v>
      </c>
      <c r="F7207" s="40">
        <v>121000</v>
      </c>
      <c r="G7207" s="40">
        <v>121000</v>
      </c>
      <c r="H7207" s="40">
        <v>87114.27</v>
      </c>
      <c r="I7207" s="40">
        <v>102299.99</v>
      </c>
      <c r="J7207" s="67">
        <f t="shared" si="336"/>
        <v>0.71995264462809916</v>
      </c>
      <c r="K7207" s="39">
        <f t="shared" si="337"/>
        <v>0.84545446280991743</v>
      </c>
      <c r="L7207" s="2" t="str">
        <f t="shared" si="338"/>
        <v>A</v>
      </c>
      <c r="M7207" s="2" t="s">
        <v>1345</v>
      </c>
      <c r="N7207" s="2" t="s">
        <v>417</v>
      </c>
      <c r="O7207" s="2" t="s">
        <v>70</v>
      </c>
    </row>
    <row r="7208" spans="1:15">
      <c r="A7208" s="38">
        <v>40147</v>
      </c>
      <c r="B7208" s="38">
        <v>44560</v>
      </c>
      <c r="C7208" s="131">
        <v>145</v>
      </c>
      <c r="D7208" s="39">
        <v>8.5600000000000009E-2</v>
      </c>
      <c r="E7208" s="39">
        <v>8.5600000000000009E-2</v>
      </c>
      <c r="F7208" s="40">
        <v>98000</v>
      </c>
      <c r="G7208" s="40">
        <v>98000</v>
      </c>
      <c r="H7208" s="40">
        <v>62774.91</v>
      </c>
      <c r="I7208" s="40">
        <v>82900</v>
      </c>
      <c r="J7208" s="67">
        <f t="shared" si="336"/>
        <v>0.64056030612244896</v>
      </c>
      <c r="K7208" s="39">
        <f t="shared" si="337"/>
        <v>0.84591836734693882</v>
      </c>
      <c r="L7208" s="2" t="str">
        <f t="shared" si="338"/>
        <v>AA</v>
      </c>
      <c r="M7208" s="2" t="s">
        <v>586</v>
      </c>
      <c r="N7208" s="2" t="s">
        <v>416</v>
      </c>
      <c r="O7208" s="2" t="s">
        <v>70</v>
      </c>
    </row>
    <row r="7209" spans="1:15">
      <c r="A7209" s="38">
        <v>40445</v>
      </c>
      <c r="B7209" s="38">
        <v>46350</v>
      </c>
      <c r="C7209" s="131">
        <v>194</v>
      </c>
      <c r="D7209" s="39">
        <v>8.5600000000000009E-2</v>
      </c>
      <c r="E7209" s="39">
        <v>7.9100000000000004E-2</v>
      </c>
      <c r="F7209" s="40">
        <v>130000</v>
      </c>
      <c r="G7209" s="40">
        <v>130000</v>
      </c>
      <c r="H7209" s="40">
        <v>82330.05</v>
      </c>
      <c r="I7209" s="40">
        <v>109999.99</v>
      </c>
      <c r="J7209" s="67">
        <f t="shared" si="336"/>
        <v>0.63330807692307689</v>
      </c>
      <c r="K7209" s="39">
        <f t="shared" si="337"/>
        <v>0.84615376923076924</v>
      </c>
      <c r="L7209" s="2" t="str">
        <f t="shared" si="338"/>
        <v>AA</v>
      </c>
      <c r="M7209" s="2" t="s">
        <v>564</v>
      </c>
      <c r="N7209" s="2" t="s">
        <v>417</v>
      </c>
      <c r="O7209" s="2" t="s">
        <v>70</v>
      </c>
    </row>
    <row r="7210" spans="1:15">
      <c r="A7210" s="38">
        <v>40667</v>
      </c>
      <c r="B7210" s="38">
        <v>47212</v>
      </c>
      <c r="C7210" s="131">
        <v>215</v>
      </c>
      <c r="D7210" s="39">
        <v>8.5600000000000009E-2</v>
      </c>
      <c r="E7210" s="39">
        <v>7.9100000000000004E-2</v>
      </c>
      <c r="F7210" s="40">
        <v>130000</v>
      </c>
      <c r="G7210" s="40">
        <v>130000</v>
      </c>
      <c r="H7210" s="40">
        <v>81064.97</v>
      </c>
      <c r="I7210" s="40">
        <v>109999.99</v>
      </c>
      <c r="J7210" s="67">
        <f t="shared" si="336"/>
        <v>0.6235766923076923</v>
      </c>
      <c r="K7210" s="39">
        <f t="shared" si="337"/>
        <v>0.84615376923076924</v>
      </c>
      <c r="L7210" s="2" t="str">
        <f t="shared" si="338"/>
        <v>AA</v>
      </c>
      <c r="M7210" s="2" t="s">
        <v>634</v>
      </c>
      <c r="N7210" s="2" t="s">
        <v>421</v>
      </c>
      <c r="O7210" s="2" t="s">
        <v>70</v>
      </c>
    </row>
    <row r="7211" spans="1:15">
      <c r="A7211" s="38">
        <v>39898</v>
      </c>
      <c r="B7211" s="38">
        <v>47905</v>
      </c>
      <c r="C7211" s="131">
        <v>263</v>
      </c>
      <c r="D7211" s="39">
        <v>8.5600000000000009E-2</v>
      </c>
      <c r="E7211" s="39">
        <v>8.09E-2</v>
      </c>
      <c r="F7211" s="40">
        <v>130000</v>
      </c>
      <c r="G7211" s="40">
        <v>130000</v>
      </c>
      <c r="H7211" s="40">
        <v>78924.350000000006</v>
      </c>
      <c r="I7211" s="40">
        <v>109999.99</v>
      </c>
      <c r="J7211" s="67">
        <f t="shared" si="336"/>
        <v>0.60711038461538469</v>
      </c>
      <c r="K7211" s="39">
        <f t="shared" si="337"/>
        <v>0.84615376923076924</v>
      </c>
      <c r="L7211" s="2" t="str">
        <f t="shared" si="338"/>
        <v>AA</v>
      </c>
      <c r="M7211" s="2" t="s">
        <v>449</v>
      </c>
      <c r="N7211" s="2" t="s">
        <v>418</v>
      </c>
      <c r="O7211" s="2" t="s">
        <v>70</v>
      </c>
    </row>
    <row r="7212" spans="1:15">
      <c r="A7212" s="38">
        <v>40322</v>
      </c>
      <c r="B7212" s="38">
        <v>47627</v>
      </c>
      <c r="C7212" s="131">
        <v>240</v>
      </c>
      <c r="D7212" s="39">
        <v>8.5600000000000009E-2</v>
      </c>
      <c r="E7212" s="39">
        <v>7.9100000000000004E-2</v>
      </c>
      <c r="F7212" s="40">
        <v>65000</v>
      </c>
      <c r="G7212" s="40">
        <v>65000</v>
      </c>
      <c r="H7212" s="40">
        <v>44754.11</v>
      </c>
      <c r="I7212" s="40">
        <v>55000</v>
      </c>
      <c r="J7212" s="67">
        <f t="shared" si="336"/>
        <v>0.68852476923076922</v>
      </c>
      <c r="K7212" s="39">
        <f t="shared" si="337"/>
        <v>0.84615384615384615</v>
      </c>
      <c r="L7212" s="2" t="str">
        <f t="shared" si="338"/>
        <v>A</v>
      </c>
      <c r="M7212" s="2" t="s">
        <v>1058</v>
      </c>
      <c r="N7212" s="2" t="s">
        <v>427</v>
      </c>
      <c r="O7212" s="2" t="s">
        <v>70</v>
      </c>
    </row>
    <row r="7213" spans="1:15">
      <c r="A7213" s="42">
        <v>40402</v>
      </c>
      <c r="B7213" s="42">
        <v>51360</v>
      </c>
      <c r="C7213" s="130">
        <v>360</v>
      </c>
      <c r="D7213" s="43">
        <v>8.5600000000000009E-2</v>
      </c>
      <c r="E7213" s="43">
        <v>7.9100000000000004E-2</v>
      </c>
      <c r="F7213" s="44">
        <v>129000</v>
      </c>
      <c r="G7213" s="44">
        <v>129000</v>
      </c>
      <c r="H7213" s="44">
        <v>84695.91</v>
      </c>
      <c r="I7213" s="44">
        <v>109194.99</v>
      </c>
      <c r="J7213" s="68">
        <f t="shared" si="336"/>
        <v>0.65655744186046516</v>
      </c>
      <c r="K7213" s="43">
        <f t="shared" si="337"/>
        <v>0.84647279069767445</v>
      </c>
      <c r="L7213" s="41" t="str">
        <f t="shared" si="338"/>
        <v>A</v>
      </c>
      <c r="M7213" s="41" t="s">
        <v>559</v>
      </c>
      <c r="N7213" s="41" t="s">
        <v>417</v>
      </c>
      <c r="O7213" s="41" t="s">
        <v>70</v>
      </c>
    </row>
    <row r="7214" spans="1:15">
      <c r="A7214" s="38">
        <v>40007</v>
      </c>
      <c r="B7214" s="38">
        <v>47312</v>
      </c>
      <c r="C7214" s="131">
        <v>240</v>
      </c>
      <c r="D7214" s="39">
        <v>8.5600000000000009E-2</v>
      </c>
      <c r="E7214" s="39">
        <v>7.9100000000000004E-2</v>
      </c>
      <c r="F7214" s="40">
        <v>150000</v>
      </c>
      <c r="G7214" s="40">
        <v>150000</v>
      </c>
      <c r="H7214" s="40">
        <v>72200.899999999994</v>
      </c>
      <c r="I7214" s="40">
        <v>126999.99</v>
      </c>
      <c r="J7214" s="67">
        <f t="shared" si="336"/>
        <v>0.48133933333333329</v>
      </c>
      <c r="K7214" s="39">
        <f t="shared" si="337"/>
        <v>0.84666660000000005</v>
      </c>
      <c r="L7214" s="2" t="str">
        <f t="shared" si="338"/>
        <v>AA</v>
      </c>
      <c r="M7214" s="2" t="s">
        <v>475</v>
      </c>
      <c r="N7214" s="2" t="s">
        <v>427</v>
      </c>
      <c r="O7214" s="2" t="s">
        <v>70</v>
      </c>
    </row>
    <row r="7215" spans="1:15">
      <c r="A7215" s="38">
        <v>40450</v>
      </c>
      <c r="B7215" s="38">
        <v>51408</v>
      </c>
      <c r="C7215" s="131">
        <v>360</v>
      </c>
      <c r="D7215" s="39">
        <v>8.5600000000000009E-2</v>
      </c>
      <c r="E7215" s="39">
        <v>7.9100000000000004E-2</v>
      </c>
      <c r="F7215" s="40">
        <v>150000</v>
      </c>
      <c r="G7215" s="40">
        <v>150000</v>
      </c>
      <c r="H7215" s="40">
        <v>105738.54</v>
      </c>
      <c r="I7215" s="40">
        <v>126999.99</v>
      </c>
      <c r="J7215" s="67">
        <f t="shared" si="336"/>
        <v>0.70492359999999998</v>
      </c>
      <c r="K7215" s="39">
        <f t="shared" si="337"/>
        <v>0.84666660000000005</v>
      </c>
      <c r="L7215" s="2" t="str">
        <f t="shared" si="338"/>
        <v>A</v>
      </c>
      <c r="M7215" s="2" t="s">
        <v>528</v>
      </c>
      <c r="N7215" s="2" t="s">
        <v>426</v>
      </c>
      <c r="O7215" s="2" t="s">
        <v>70</v>
      </c>
    </row>
    <row r="7216" spans="1:15">
      <c r="A7216" s="38">
        <v>40283</v>
      </c>
      <c r="B7216" s="38">
        <v>44910</v>
      </c>
      <c r="C7216" s="131">
        <v>152</v>
      </c>
      <c r="D7216" s="39">
        <v>8.5600000000000009E-2</v>
      </c>
      <c r="E7216" s="39">
        <v>8.09E-2</v>
      </c>
      <c r="F7216" s="40">
        <v>124000</v>
      </c>
      <c r="G7216" s="40">
        <v>124000</v>
      </c>
      <c r="H7216" s="40">
        <v>62851</v>
      </c>
      <c r="I7216" s="40">
        <v>104999.99</v>
      </c>
      <c r="J7216" s="67">
        <f t="shared" si="336"/>
        <v>0.5068629032258064</v>
      </c>
      <c r="K7216" s="39">
        <f t="shared" si="337"/>
        <v>0.8467741129032258</v>
      </c>
      <c r="L7216" s="2" t="str">
        <f t="shared" si="338"/>
        <v>AA</v>
      </c>
      <c r="M7216" s="2" t="s">
        <v>457</v>
      </c>
      <c r="N7216" s="2" t="s">
        <v>419</v>
      </c>
      <c r="O7216" s="2" t="s">
        <v>70</v>
      </c>
    </row>
    <row r="7217" spans="1:15">
      <c r="A7217" s="42">
        <v>40619</v>
      </c>
      <c r="B7217" s="42">
        <v>47924</v>
      </c>
      <c r="C7217" s="130">
        <v>240</v>
      </c>
      <c r="D7217" s="43">
        <v>8.5600000000000009E-2</v>
      </c>
      <c r="E7217" s="43">
        <v>8.5600000000000009E-2</v>
      </c>
      <c r="F7217" s="44">
        <v>85000</v>
      </c>
      <c r="G7217" s="44">
        <v>85000</v>
      </c>
      <c r="H7217" s="44">
        <v>59438.400000000001</v>
      </c>
      <c r="I7217" s="44">
        <v>71999.990000000005</v>
      </c>
      <c r="J7217" s="68">
        <f t="shared" si="336"/>
        <v>0.69927529411764711</v>
      </c>
      <c r="K7217" s="43">
        <f t="shared" si="337"/>
        <v>0.84705870588235299</v>
      </c>
      <c r="L7217" s="41" t="str">
        <f t="shared" si="338"/>
        <v>A</v>
      </c>
      <c r="M7217" s="41" t="s">
        <v>181</v>
      </c>
      <c r="N7217" s="41" t="s">
        <v>423</v>
      </c>
      <c r="O7217" s="41" t="s">
        <v>70</v>
      </c>
    </row>
    <row r="7218" spans="1:15">
      <c r="A7218" s="42">
        <v>40168</v>
      </c>
      <c r="B7218" s="42">
        <v>49299</v>
      </c>
      <c r="C7218" s="130">
        <v>300</v>
      </c>
      <c r="D7218" s="43">
        <v>8.5600000000000009E-2</v>
      </c>
      <c r="E7218" s="43">
        <v>8.09E-2</v>
      </c>
      <c r="F7218" s="44">
        <v>85000</v>
      </c>
      <c r="G7218" s="44">
        <v>85000</v>
      </c>
      <c r="H7218" s="44">
        <v>59121.48</v>
      </c>
      <c r="I7218" s="44">
        <v>71999.990000000005</v>
      </c>
      <c r="J7218" s="68">
        <f t="shared" si="336"/>
        <v>0.69554682352941177</v>
      </c>
      <c r="K7218" s="43">
        <f t="shared" si="337"/>
        <v>0.84705870588235299</v>
      </c>
      <c r="L7218" s="41" t="str">
        <f t="shared" si="338"/>
        <v>A</v>
      </c>
      <c r="M7218" s="41" t="s">
        <v>466</v>
      </c>
      <c r="N7218" s="41" t="s">
        <v>421</v>
      </c>
      <c r="O7218" s="41" t="s">
        <v>70</v>
      </c>
    </row>
    <row r="7219" spans="1:15">
      <c r="A7219" s="42">
        <v>40043</v>
      </c>
      <c r="B7219" s="42">
        <v>43330</v>
      </c>
      <c r="C7219" s="130">
        <v>108</v>
      </c>
      <c r="D7219" s="43">
        <v>8.5600000000000009E-2</v>
      </c>
      <c r="E7219" s="43">
        <v>7.9100000000000004E-2</v>
      </c>
      <c r="F7219" s="44">
        <v>129815</v>
      </c>
      <c r="G7219" s="44">
        <v>129815</v>
      </c>
      <c r="H7219" s="44">
        <v>53768.09</v>
      </c>
      <c r="I7219" s="44">
        <v>110007.06</v>
      </c>
      <c r="J7219" s="68">
        <f t="shared" si="336"/>
        <v>0.41419011670454103</v>
      </c>
      <c r="K7219" s="43">
        <f t="shared" si="337"/>
        <v>0.84741408928089967</v>
      </c>
      <c r="L7219" s="41" t="str">
        <f t="shared" si="338"/>
        <v>AA</v>
      </c>
      <c r="M7219" s="41" t="s">
        <v>564</v>
      </c>
      <c r="N7219" s="41" t="s">
        <v>417</v>
      </c>
      <c r="O7219" s="41" t="s">
        <v>70</v>
      </c>
    </row>
    <row r="7220" spans="1:15">
      <c r="A7220" s="38">
        <v>40651</v>
      </c>
      <c r="B7220" s="38">
        <v>46071</v>
      </c>
      <c r="C7220" s="131">
        <v>178</v>
      </c>
      <c r="D7220" s="39">
        <v>8.5600000000000009E-2</v>
      </c>
      <c r="E7220" s="39">
        <v>7.9100000000000004E-2</v>
      </c>
      <c r="F7220" s="40">
        <v>130000</v>
      </c>
      <c r="G7220" s="40">
        <v>130000</v>
      </c>
      <c r="H7220" s="40">
        <v>78332.14</v>
      </c>
      <c r="I7220" s="40">
        <v>110167.42</v>
      </c>
      <c r="J7220" s="67">
        <f t="shared" si="336"/>
        <v>0.60255492307692304</v>
      </c>
      <c r="K7220" s="39">
        <f t="shared" si="337"/>
        <v>0.84744169230769228</v>
      </c>
      <c r="L7220" s="2" t="str">
        <f t="shared" si="338"/>
        <v>AA</v>
      </c>
      <c r="M7220" s="2" t="s">
        <v>716</v>
      </c>
      <c r="N7220" s="2" t="s">
        <v>417</v>
      </c>
      <c r="O7220" s="2" t="s">
        <v>70</v>
      </c>
    </row>
    <row r="7221" spans="1:15">
      <c r="A7221" s="42">
        <v>40508</v>
      </c>
      <c r="B7221" s="42">
        <v>49639</v>
      </c>
      <c r="C7221" s="130">
        <v>300</v>
      </c>
      <c r="D7221" s="43">
        <v>8.5600000000000009E-2</v>
      </c>
      <c r="E7221" s="43">
        <v>7.9100000000000004E-2</v>
      </c>
      <c r="F7221" s="44">
        <v>115000</v>
      </c>
      <c r="G7221" s="44">
        <v>115000</v>
      </c>
      <c r="H7221" s="44">
        <v>74750.23</v>
      </c>
      <c r="I7221" s="44">
        <v>97496.99</v>
      </c>
      <c r="J7221" s="68">
        <f t="shared" si="336"/>
        <v>0.65000199999999997</v>
      </c>
      <c r="K7221" s="43">
        <f t="shared" si="337"/>
        <v>0.84779991304347835</v>
      </c>
      <c r="L7221" s="41" t="str">
        <f t="shared" si="338"/>
        <v>A</v>
      </c>
      <c r="M7221" s="41" t="s">
        <v>619</v>
      </c>
      <c r="N7221" s="41" t="s">
        <v>427</v>
      </c>
      <c r="O7221" s="41" t="s">
        <v>70</v>
      </c>
    </row>
    <row r="7222" spans="1:15">
      <c r="A7222" s="42">
        <v>40438</v>
      </c>
      <c r="B7222" s="42">
        <v>49569</v>
      </c>
      <c r="C7222" s="130">
        <v>300</v>
      </c>
      <c r="D7222" s="43">
        <v>8.5600000000000009E-2</v>
      </c>
      <c r="E7222" s="43">
        <v>7.9100000000000004E-2</v>
      </c>
      <c r="F7222" s="44">
        <v>65000</v>
      </c>
      <c r="G7222" s="44">
        <v>65000</v>
      </c>
      <c r="H7222" s="44">
        <v>37407.08</v>
      </c>
      <c r="I7222" s="44">
        <v>55164.49</v>
      </c>
      <c r="J7222" s="68">
        <f t="shared" si="336"/>
        <v>0.5754935384615385</v>
      </c>
      <c r="K7222" s="43">
        <f t="shared" si="337"/>
        <v>0.84868446153846155</v>
      </c>
      <c r="L7222" s="41" t="str">
        <f t="shared" si="338"/>
        <v>AA</v>
      </c>
      <c r="M7222" s="41" t="s">
        <v>505</v>
      </c>
      <c r="N7222" s="41" t="s">
        <v>424</v>
      </c>
      <c r="O7222" s="41" t="s">
        <v>70</v>
      </c>
    </row>
    <row r="7223" spans="1:15">
      <c r="A7223" s="38">
        <v>40557</v>
      </c>
      <c r="B7223" s="38">
        <v>45244</v>
      </c>
      <c r="C7223" s="131">
        <v>154</v>
      </c>
      <c r="D7223" s="39">
        <v>8.5600000000000009E-2</v>
      </c>
      <c r="E7223" s="39">
        <v>7.9100000000000004E-2</v>
      </c>
      <c r="F7223" s="40">
        <v>145000</v>
      </c>
      <c r="G7223" s="40">
        <v>145000</v>
      </c>
      <c r="H7223" s="40">
        <v>78068.850000000006</v>
      </c>
      <c r="I7223" s="40">
        <v>123137.45</v>
      </c>
      <c r="J7223" s="67">
        <f t="shared" si="336"/>
        <v>0.53840586206896557</v>
      </c>
      <c r="K7223" s="39">
        <f t="shared" si="337"/>
        <v>0.84922379310344831</v>
      </c>
      <c r="L7223" s="2" t="str">
        <f t="shared" si="338"/>
        <v>AA</v>
      </c>
      <c r="M7223" s="2" t="s">
        <v>466</v>
      </c>
      <c r="N7223" s="2" t="s">
        <v>421</v>
      </c>
      <c r="O7223" s="2" t="s">
        <v>70</v>
      </c>
    </row>
    <row r="7224" spans="1:15">
      <c r="A7224" s="38">
        <v>40298</v>
      </c>
      <c r="B7224" s="38">
        <v>45777</v>
      </c>
      <c r="C7224" s="131">
        <v>180</v>
      </c>
      <c r="D7224" s="39">
        <v>8.5600000000000009E-2</v>
      </c>
      <c r="E7224" s="39">
        <v>7.9100000000000004E-2</v>
      </c>
      <c r="F7224" s="40">
        <v>99500</v>
      </c>
      <c r="G7224" s="40">
        <v>99500</v>
      </c>
      <c r="H7224" s="40">
        <v>65224.54</v>
      </c>
      <c r="I7224" s="40">
        <v>84500</v>
      </c>
      <c r="J7224" s="67">
        <f t="shared" si="336"/>
        <v>0.65552301507537691</v>
      </c>
      <c r="K7224" s="39">
        <f t="shared" si="337"/>
        <v>0.84924623115577891</v>
      </c>
      <c r="L7224" s="2" t="str">
        <f t="shared" si="338"/>
        <v>A</v>
      </c>
      <c r="M7224" s="2" t="s">
        <v>706</v>
      </c>
      <c r="N7224" s="2" t="s">
        <v>424</v>
      </c>
      <c r="O7224" s="2" t="s">
        <v>70</v>
      </c>
    </row>
    <row r="7225" spans="1:15">
      <c r="A7225" s="42">
        <v>40870</v>
      </c>
      <c r="B7225" s="42">
        <v>46806</v>
      </c>
      <c r="C7225" s="130">
        <v>195</v>
      </c>
      <c r="D7225" s="43">
        <v>8.5600000000000009E-2</v>
      </c>
      <c r="E7225" s="43">
        <v>7.9100000000000004E-2</v>
      </c>
      <c r="F7225" s="44">
        <v>119000</v>
      </c>
      <c r="G7225" s="44">
        <v>119000</v>
      </c>
      <c r="H7225" s="44">
        <v>77212.34</v>
      </c>
      <c r="I7225" s="44">
        <v>101149.99</v>
      </c>
      <c r="J7225" s="68">
        <f t="shared" si="336"/>
        <v>0.64884319327731088</v>
      </c>
      <c r="K7225" s="43">
        <f t="shared" si="337"/>
        <v>0.84999991596638658</v>
      </c>
      <c r="L7225" s="41" t="str">
        <f t="shared" si="338"/>
        <v>AA</v>
      </c>
      <c r="M7225" s="41" t="s">
        <v>488</v>
      </c>
      <c r="N7225" s="41" t="s">
        <v>424</v>
      </c>
      <c r="O7225" s="41" t="s">
        <v>70</v>
      </c>
    </row>
    <row r="7226" spans="1:15">
      <c r="A7226" s="42">
        <v>40295</v>
      </c>
      <c r="B7226" s="42">
        <v>41666</v>
      </c>
      <c r="C7226" s="130">
        <v>45</v>
      </c>
      <c r="D7226" s="43">
        <v>8.5600000000000009E-2</v>
      </c>
      <c r="E7226" s="43">
        <v>8.09E-2</v>
      </c>
      <c r="F7226" s="44">
        <v>130000</v>
      </c>
      <c r="G7226" s="44">
        <v>130000</v>
      </c>
      <c r="H7226" s="44">
        <v>30837.61</v>
      </c>
      <c r="I7226" s="44">
        <v>110600</v>
      </c>
      <c r="J7226" s="68">
        <f t="shared" si="336"/>
        <v>0.23721238461538463</v>
      </c>
      <c r="K7226" s="43">
        <f t="shared" si="337"/>
        <v>0.85076923076923072</v>
      </c>
      <c r="L7226" s="41" t="str">
        <f t="shared" si="338"/>
        <v>AA</v>
      </c>
      <c r="M7226" s="41" t="s">
        <v>861</v>
      </c>
      <c r="N7226" s="41" t="s">
        <v>416</v>
      </c>
      <c r="O7226" s="41" t="s">
        <v>70</v>
      </c>
    </row>
    <row r="7227" spans="1:15">
      <c r="A7227" s="42">
        <v>40541</v>
      </c>
      <c r="B7227" s="42">
        <v>45106</v>
      </c>
      <c r="C7227" s="130">
        <v>150</v>
      </c>
      <c r="D7227" s="43">
        <v>8.5600000000000009E-2</v>
      </c>
      <c r="E7227" s="43">
        <v>7.9100000000000004E-2</v>
      </c>
      <c r="F7227" s="44">
        <v>149310</v>
      </c>
      <c r="G7227" s="44">
        <v>149310</v>
      </c>
      <c r="H7227" s="44">
        <v>80695.259999999995</v>
      </c>
      <c r="I7227" s="44">
        <v>127130.45</v>
      </c>
      <c r="J7227" s="68">
        <f t="shared" si="336"/>
        <v>0.54045449065702222</v>
      </c>
      <c r="K7227" s="43">
        <f t="shared" si="337"/>
        <v>0.85145301721251088</v>
      </c>
      <c r="L7227" s="41" t="str">
        <f t="shared" si="338"/>
        <v>AA</v>
      </c>
      <c r="M7227" s="41" t="s">
        <v>665</v>
      </c>
      <c r="N7227" s="41" t="s">
        <v>417</v>
      </c>
      <c r="O7227" s="41" t="s">
        <v>70</v>
      </c>
    </row>
    <row r="7228" spans="1:15">
      <c r="A7228" s="42">
        <v>40653</v>
      </c>
      <c r="B7228" s="42">
        <v>47958</v>
      </c>
      <c r="C7228" s="130">
        <v>240</v>
      </c>
      <c r="D7228" s="43">
        <v>8.5600000000000009E-2</v>
      </c>
      <c r="E7228" s="43">
        <v>7.9100000000000004E-2</v>
      </c>
      <c r="F7228" s="44">
        <v>135000</v>
      </c>
      <c r="G7228" s="44">
        <v>135000</v>
      </c>
      <c r="H7228" s="44">
        <v>95333.759999999995</v>
      </c>
      <c r="I7228" s="44">
        <v>114999.99</v>
      </c>
      <c r="J7228" s="68">
        <f t="shared" si="336"/>
        <v>0.70617599999999991</v>
      </c>
      <c r="K7228" s="43">
        <f t="shared" si="337"/>
        <v>0.85185177777777776</v>
      </c>
      <c r="L7228" s="41" t="str">
        <f t="shared" si="338"/>
        <v>A</v>
      </c>
      <c r="M7228" s="41" t="s">
        <v>461</v>
      </c>
      <c r="N7228" s="41" t="s">
        <v>416</v>
      </c>
      <c r="O7228" s="41" t="s">
        <v>70</v>
      </c>
    </row>
    <row r="7229" spans="1:15">
      <c r="A7229" s="42">
        <v>40528</v>
      </c>
      <c r="B7229" s="42">
        <v>45093</v>
      </c>
      <c r="C7229" s="130">
        <v>150</v>
      </c>
      <c r="D7229" s="43">
        <v>8.5600000000000009E-2</v>
      </c>
      <c r="E7229" s="43">
        <v>7.9100000000000004E-2</v>
      </c>
      <c r="F7229" s="44">
        <v>130000</v>
      </c>
      <c r="G7229" s="44">
        <v>130000</v>
      </c>
      <c r="H7229" s="44">
        <v>63318</v>
      </c>
      <c r="I7229" s="44">
        <v>110755.82</v>
      </c>
      <c r="J7229" s="68">
        <f t="shared" si="336"/>
        <v>0.48706153846153843</v>
      </c>
      <c r="K7229" s="43">
        <f t="shared" si="337"/>
        <v>0.85196784615384624</v>
      </c>
      <c r="L7229" s="41" t="str">
        <f t="shared" si="338"/>
        <v>AA</v>
      </c>
      <c r="M7229" s="41" t="s">
        <v>457</v>
      </c>
      <c r="N7229" s="41" t="s">
        <v>419</v>
      </c>
      <c r="O7229" s="41" t="s">
        <v>70</v>
      </c>
    </row>
    <row r="7230" spans="1:15">
      <c r="A7230" s="38">
        <v>40177</v>
      </c>
      <c r="B7230" s="38">
        <v>48212</v>
      </c>
      <c r="C7230" s="131">
        <v>264</v>
      </c>
      <c r="D7230" s="39">
        <v>8.5600000000000009E-2</v>
      </c>
      <c r="E7230" s="39">
        <v>7.9100000000000004E-2</v>
      </c>
      <c r="F7230" s="40">
        <v>136133</v>
      </c>
      <c r="G7230" s="40">
        <v>136133</v>
      </c>
      <c r="H7230" s="40">
        <v>91853.81</v>
      </c>
      <c r="I7230" s="40">
        <v>115999.99</v>
      </c>
      <c r="J7230" s="67">
        <f t="shared" si="336"/>
        <v>0.67473580983303094</v>
      </c>
      <c r="K7230" s="39">
        <f t="shared" si="337"/>
        <v>0.85210779164493555</v>
      </c>
      <c r="L7230" s="2" t="str">
        <f t="shared" si="338"/>
        <v>A</v>
      </c>
      <c r="M7230" s="2" t="s">
        <v>466</v>
      </c>
      <c r="N7230" s="2" t="s">
        <v>421</v>
      </c>
      <c r="O7230" s="2" t="s">
        <v>70</v>
      </c>
    </row>
    <row r="7231" spans="1:15">
      <c r="A7231" s="38">
        <v>40249</v>
      </c>
      <c r="B7231" s="38">
        <v>45728</v>
      </c>
      <c r="C7231" s="131">
        <v>180</v>
      </c>
      <c r="D7231" s="39">
        <v>8.5600000000000009E-2</v>
      </c>
      <c r="E7231" s="39">
        <v>8.09E-2</v>
      </c>
      <c r="F7231" s="40">
        <v>132000</v>
      </c>
      <c r="G7231" s="40">
        <v>132000</v>
      </c>
      <c r="H7231" s="40">
        <v>78259.97</v>
      </c>
      <c r="I7231" s="40">
        <v>112499.99</v>
      </c>
      <c r="J7231" s="67">
        <f t="shared" si="336"/>
        <v>0.59287856060606059</v>
      </c>
      <c r="K7231" s="39">
        <f t="shared" si="337"/>
        <v>0.85227265151515152</v>
      </c>
      <c r="L7231" s="2" t="str">
        <f t="shared" si="338"/>
        <v>AA</v>
      </c>
      <c r="M7231" s="2" t="s">
        <v>457</v>
      </c>
      <c r="N7231" s="2" t="s">
        <v>419</v>
      </c>
      <c r="O7231" s="2" t="s">
        <v>70</v>
      </c>
    </row>
    <row r="7232" spans="1:15">
      <c r="A7232" s="42">
        <v>40051</v>
      </c>
      <c r="B7232" s="42">
        <v>51008</v>
      </c>
      <c r="C7232" s="130">
        <v>360</v>
      </c>
      <c r="D7232" s="43">
        <v>8.5600000000000009E-2</v>
      </c>
      <c r="E7232" s="43">
        <v>7.9100000000000004E-2</v>
      </c>
      <c r="F7232" s="44">
        <v>132000</v>
      </c>
      <c r="G7232" s="44">
        <v>132000</v>
      </c>
      <c r="H7232" s="44">
        <v>95580.06</v>
      </c>
      <c r="I7232" s="44">
        <v>112499.99</v>
      </c>
      <c r="J7232" s="68">
        <f t="shared" si="336"/>
        <v>0.72409136363636362</v>
      </c>
      <c r="K7232" s="43">
        <f t="shared" si="337"/>
        <v>0.85227265151515152</v>
      </c>
      <c r="L7232" s="41" t="str">
        <f t="shared" si="338"/>
        <v>A</v>
      </c>
      <c r="M7232" s="41" t="s">
        <v>489</v>
      </c>
      <c r="N7232" s="41" t="s">
        <v>415</v>
      </c>
      <c r="O7232" s="41" t="s">
        <v>70</v>
      </c>
    </row>
    <row r="7233" spans="1:15">
      <c r="A7233" s="42">
        <v>40263</v>
      </c>
      <c r="B7233" s="42">
        <v>45742</v>
      </c>
      <c r="C7233" s="130">
        <v>180</v>
      </c>
      <c r="D7233" s="43">
        <v>8.5600000000000009E-2</v>
      </c>
      <c r="E7233" s="43">
        <v>8.09E-2</v>
      </c>
      <c r="F7233" s="44">
        <v>122000</v>
      </c>
      <c r="G7233" s="44">
        <v>122000</v>
      </c>
      <c r="H7233" s="44">
        <v>78393.210000000006</v>
      </c>
      <c r="I7233" s="44">
        <v>104000</v>
      </c>
      <c r="J7233" s="68">
        <f t="shared" si="336"/>
        <v>0.6425672950819673</v>
      </c>
      <c r="K7233" s="43">
        <f t="shared" si="337"/>
        <v>0.85245901639344257</v>
      </c>
      <c r="L7233" s="41" t="str">
        <f t="shared" si="338"/>
        <v>AA</v>
      </c>
      <c r="M7233" s="41" t="s">
        <v>525</v>
      </c>
      <c r="N7233" s="41" t="s">
        <v>430</v>
      </c>
      <c r="O7233" s="41" t="s">
        <v>70</v>
      </c>
    </row>
    <row r="7234" spans="1:15">
      <c r="A7234" s="38">
        <v>40415</v>
      </c>
      <c r="B7234" s="38">
        <v>47720</v>
      </c>
      <c r="C7234" s="131">
        <v>240</v>
      </c>
      <c r="D7234" s="39">
        <v>8.5600000000000009E-2</v>
      </c>
      <c r="E7234" s="39">
        <v>7.9100000000000004E-2</v>
      </c>
      <c r="F7234" s="40">
        <v>123138</v>
      </c>
      <c r="G7234" s="40">
        <v>123138</v>
      </c>
      <c r="H7234" s="40">
        <v>83998.37</v>
      </c>
      <c r="I7234" s="40">
        <v>104999.99</v>
      </c>
      <c r="J7234" s="67">
        <f t="shared" si="336"/>
        <v>0.68214824018580777</v>
      </c>
      <c r="K7234" s="39">
        <f t="shared" si="337"/>
        <v>0.85270176549887122</v>
      </c>
      <c r="L7234" s="2" t="str">
        <f t="shared" si="338"/>
        <v>A</v>
      </c>
      <c r="M7234" s="2" t="s">
        <v>619</v>
      </c>
      <c r="N7234" s="2" t="s">
        <v>427</v>
      </c>
      <c r="O7234" s="2" t="s">
        <v>70</v>
      </c>
    </row>
    <row r="7235" spans="1:15">
      <c r="A7235" s="38">
        <v>40367</v>
      </c>
      <c r="B7235" s="38">
        <v>46546</v>
      </c>
      <c r="C7235" s="131">
        <v>203</v>
      </c>
      <c r="D7235" s="39">
        <v>8.5600000000000009E-2</v>
      </c>
      <c r="E7235" s="39">
        <v>7.9100000000000004E-2</v>
      </c>
      <c r="F7235" s="40">
        <v>129000</v>
      </c>
      <c r="G7235" s="40">
        <v>129000</v>
      </c>
      <c r="H7235" s="40">
        <v>79592.83</v>
      </c>
      <c r="I7235" s="40">
        <v>109999.99</v>
      </c>
      <c r="J7235" s="67">
        <f t="shared" ref="J7235:J7298" si="339">H7235/G7235</f>
        <v>0.61699868217054266</v>
      </c>
      <c r="K7235" s="39">
        <f t="shared" ref="K7235:K7298" si="340">I7235/G7235</f>
        <v>0.8527131007751938</v>
      </c>
      <c r="L7235" s="2" t="str">
        <f t="shared" ref="L7235:L7298" si="341">IF(J7235&lt;=65%,"AA",IF(J7235&lt;=75%,"A",IF(J7235&lt;=85%,"B","C")))</f>
        <v>AA</v>
      </c>
      <c r="M7235" s="2" t="s">
        <v>902</v>
      </c>
      <c r="N7235" s="2" t="s">
        <v>422</v>
      </c>
      <c r="O7235" s="2" t="s">
        <v>70</v>
      </c>
    </row>
    <row r="7236" spans="1:15">
      <c r="A7236" s="42">
        <v>40298</v>
      </c>
      <c r="B7236" s="42">
        <v>47603</v>
      </c>
      <c r="C7236" s="130">
        <v>240</v>
      </c>
      <c r="D7236" s="43">
        <v>8.5600000000000009E-2</v>
      </c>
      <c r="E7236" s="43">
        <v>7.9100000000000004E-2</v>
      </c>
      <c r="F7236" s="44">
        <v>144250</v>
      </c>
      <c r="G7236" s="44">
        <v>144250</v>
      </c>
      <c r="H7236" s="44">
        <v>102279.9</v>
      </c>
      <c r="I7236" s="44">
        <v>123062.9</v>
      </c>
      <c r="J7236" s="68">
        <f t="shared" si="339"/>
        <v>0.70904610051993067</v>
      </c>
      <c r="K7236" s="43">
        <f t="shared" si="340"/>
        <v>0.85312235701906414</v>
      </c>
      <c r="L7236" s="41" t="str">
        <f t="shared" si="341"/>
        <v>A</v>
      </c>
      <c r="M7236" s="41" t="s">
        <v>554</v>
      </c>
      <c r="N7236" s="41" t="s">
        <v>417</v>
      </c>
      <c r="O7236" s="41" t="s">
        <v>70</v>
      </c>
    </row>
    <row r="7237" spans="1:15">
      <c r="A7237" s="42">
        <v>40715</v>
      </c>
      <c r="B7237" s="42">
        <v>48539</v>
      </c>
      <c r="C7237" s="130">
        <v>257</v>
      </c>
      <c r="D7237" s="43">
        <v>8.5600000000000009E-2</v>
      </c>
      <c r="E7237" s="43">
        <v>7.9100000000000004E-2</v>
      </c>
      <c r="F7237" s="44">
        <v>122000</v>
      </c>
      <c r="G7237" s="44">
        <v>122000</v>
      </c>
      <c r="H7237" s="44">
        <v>83037.84</v>
      </c>
      <c r="I7237" s="44">
        <v>104093.81</v>
      </c>
      <c r="J7237" s="68">
        <f t="shared" si="339"/>
        <v>0.68063803278688517</v>
      </c>
      <c r="K7237" s="43">
        <f t="shared" si="340"/>
        <v>0.85322795081967207</v>
      </c>
      <c r="L7237" s="41" t="str">
        <f t="shared" si="341"/>
        <v>A</v>
      </c>
      <c r="M7237" s="41" t="s">
        <v>870</v>
      </c>
      <c r="N7237" s="41" t="s">
        <v>419</v>
      </c>
      <c r="O7237" s="41" t="s">
        <v>70</v>
      </c>
    </row>
    <row r="7238" spans="1:15">
      <c r="A7238" s="42">
        <v>40210</v>
      </c>
      <c r="B7238" s="42">
        <v>43862</v>
      </c>
      <c r="C7238" s="130">
        <v>120</v>
      </c>
      <c r="D7238" s="43">
        <v>8.5600000000000009E-2</v>
      </c>
      <c r="E7238" s="43">
        <v>7.9100000000000004E-2</v>
      </c>
      <c r="F7238" s="44">
        <v>86500</v>
      </c>
      <c r="G7238" s="44">
        <v>86500</v>
      </c>
      <c r="H7238" s="44">
        <v>60398.11</v>
      </c>
      <c r="I7238" s="44">
        <v>73835.19</v>
      </c>
      <c r="J7238" s="68">
        <f t="shared" si="339"/>
        <v>0.69824404624277459</v>
      </c>
      <c r="K7238" s="43">
        <f t="shared" si="340"/>
        <v>0.85358601156069369</v>
      </c>
      <c r="L7238" s="41" t="str">
        <f t="shared" si="341"/>
        <v>A</v>
      </c>
      <c r="M7238" s="41" t="s">
        <v>548</v>
      </c>
      <c r="N7238" s="41" t="s">
        <v>433</v>
      </c>
      <c r="O7238" s="41" t="s">
        <v>70</v>
      </c>
    </row>
    <row r="7239" spans="1:15">
      <c r="A7239" s="38">
        <v>40150</v>
      </c>
      <c r="B7239" s="38">
        <v>47820</v>
      </c>
      <c r="C7239" s="131">
        <v>252</v>
      </c>
      <c r="D7239" s="39">
        <v>8.5600000000000009E-2</v>
      </c>
      <c r="E7239" s="39">
        <v>7.9100000000000004E-2</v>
      </c>
      <c r="F7239" s="40">
        <v>137000</v>
      </c>
      <c r="G7239" s="40">
        <v>137000</v>
      </c>
      <c r="H7239" s="40">
        <v>87800.9</v>
      </c>
      <c r="I7239" s="40">
        <v>116999.99</v>
      </c>
      <c r="J7239" s="67">
        <f t="shared" si="339"/>
        <v>0.64088248175182483</v>
      </c>
      <c r="K7239" s="39">
        <f t="shared" si="340"/>
        <v>0.85401452554744528</v>
      </c>
      <c r="L7239" s="2" t="str">
        <f t="shared" si="341"/>
        <v>AA</v>
      </c>
      <c r="M7239" s="2" t="s">
        <v>713</v>
      </c>
      <c r="N7239" s="2" t="s">
        <v>418</v>
      </c>
      <c r="O7239" s="2" t="s">
        <v>70</v>
      </c>
    </row>
    <row r="7240" spans="1:15">
      <c r="A7240" s="42">
        <v>40814</v>
      </c>
      <c r="B7240" s="42">
        <v>51772</v>
      </c>
      <c r="C7240" s="130">
        <v>360</v>
      </c>
      <c r="D7240" s="43">
        <v>8.5600000000000009E-2</v>
      </c>
      <c r="E7240" s="43">
        <v>7.9100000000000004E-2</v>
      </c>
      <c r="F7240" s="44">
        <v>137000</v>
      </c>
      <c r="G7240" s="44">
        <v>137000</v>
      </c>
      <c r="H7240" s="44">
        <v>91756.5</v>
      </c>
      <c r="I7240" s="44">
        <v>116999.99</v>
      </c>
      <c r="J7240" s="68">
        <f t="shared" si="339"/>
        <v>0.66975547445255479</v>
      </c>
      <c r="K7240" s="43">
        <f t="shared" si="340"/>
        <v>0.85401452554744528</v>
      </c>
      <c r="L7240" s="41" t="str">
        <f t="shared" si="341"/>
        <v>A</v>
      </c>
      <c r="M7240" s="41" t="s">
        <v>948</v>
      </c>
      <c r="N7240" s="41" t="s">
        <v>419</v>
      </c>
      <c r="O7240" s="41" t="s">
        <v>70</v>
      </c>
    </row>
    <row r="7241" spans="1:15">
      <c r="A7241" s="38">
        <v>39905</v>
      </c>
      <c r="B7241" s="38">
        <v>47210</v>
      </c>
      <c r="C7241" s="131">
        <v>240</v>
      </c>
      <c r="D7241" s="39">
        <v>8.5600000000000009E-2</v>
      </c>
      <c r="E7241" s="39">
        <v>8.09E-2</v>
      </c>
      <c r="F7241" s="40">
        <v>96000</v>
      </c>
      <c r="G7241" s="40">
        <v>96000</v>
      </c>
      <c r="H7241" s="40">
        <v>60445.35</v>
      </c>
      <c r="I7241" s="40">
        <v>82032.58</v>
      </c>
      <c r="J7241" s="67">
        <f t="shared" si="339"/>
        <v>0.62963906250000001</v>
      </c>
      <c r="K7241" s="39">
        <f t="shared" si="340"/>
        <v>0.85450604166666666</v>
      </c>
      <c r="L7241" s="2" t="str">
        <f t="shared" si="341"/>
        <v>AA</v>
      </c>
      <c r="M7241" s="2" t="s">
        <v>768</v>
      </c>
      <c r="N7241" s="2" t="s">
        <v>419</v>
      </c>
      <c r="O7241" s="2" t="s">
        <v>70</v>
      </c>
    </row>
    <row r="7242" spans="1:15">
      <c r="A7242" s="42">
        <v>40239</v>
      </c>
      <c r="B7242" s="42">
        <v>47544</v>
      </c>
      <c r="C7242" s="130">
        <v>240</v>
      </c>
      <c r="D7242" s="43">
        <v>8.5600000000000009E-2</v>
      </c>
      <c r="E7242" s="43">
        <v>7.9100000000000004E-2</v>
      </c>
      <c r="F7242" s="44">
        <v>147424</v>
      </c>
      <c r="G7242" s="44">
        <v>147424</v>
      </c>
      <c r="H7242" s="44">
        <v>98486.59</v>
      </c>
      <c r="I7242" s="44">
        <v>125999.99</v>
      </c>
      <c r="J7242" s="68">
        <f t="shared" si="339"/>
        <v>0.66804991046233986</v>
      </c>
      <c r="K7242" s="43">
        <f t="shared" si="340"/>
        <v>0.85467759659214237</v>
      </c>
      <c r="L7242" s="41" t="str">
        <f t="shared" si="341"/>
        <v>A</v>
      </c>
      <c r="M7242" s="41" t="s">
        <v>973</v>
      </c>
      <c r="N7242" s="41" t="s">
        <v>437</v>
      </c>
      <c r="O7242" s="41" t="s">
        <v>70</v>
      </c>
    </row>
    <row r="7243" spans="1:15">
      <c r="A7243" s="42">
        <v>40515</v>
      </c>
      <c r="B7243" s="42">
        <v>45994</v>
      </c>
      <c r="C7243" s="130">
        <v>180</v>
      </c>
      <c r="D7243" s="43">
        <v>8.5600000000000009E-2</v>
      </c>
      <c r="E7243" s="43">
        <v>8.09E-2</v>
      </c>
      <c r="F7243" s="44">
        <v>117000</v>
      </c>
      <c r="G7243" s="44">
        <v>117000</v>
      </c>
      <c r="H7243" s="44">
        <v>74517.13</v>
      </c>
      <c r="I7243" s="44">
        <v>99999.99</v>
      </c>
      <c r="J7243" s="68">
        <f t="shared" si="339"/>
        <v>0.63689854700854709</v>
      </c>
      <c r="K7243" s="43">
        <f t="shared" si="340"/>
        <v>0.85470076923076932</v>
      </c>
      <c r="L7243" s="41" t="str">
        <f t="shared" si="341"/>
        <v>AA</v>
      </c>
      <c r="M7243" s="41" t="s">
        <v>548</v>
      </c>
      <c r="N7243" s="41" t="s">
        <v>433</v>
      </c>
      <c r="O7243" s="41" t="s">
        <v>70</v>
      </c>
    </row>
    <row r="7244" spans="1:15">
      <c r="A7244" s="42">
        <v>40478</v>
      </c>
      <c r="B7244" s="42">
        <v>47783</v>
      </c>
      <c r="C7244" s="130">
        <v>240</v>
      </c>
      <c r="D7244" s="43">
        <v>8.5600000000000009E-2</v>
      </c>
      <c r="E7244" s="43">
        <v>7.9100000000000004E-2</v>
      </c>
      <c r="F7244" s="44">
        <v>126000</v>
      </c>
      <c r="G7244" s="44">
        <v>126000</v>
      </c>
      <c r="H7244" s="44">
        <v>87018.94</v>
      </c>
      <c r="I7244" s="44">
        <v>107700.84</v>
      </c>
      <c r="J7244" s="68">
        <f t="shared" si="339"/>
        <v>0.69062650793650793</v>
      </c>
      <c r="K7244" s="43">
        <f t="shared" si="340"/>
        <v>0.85476857142857143</v>
      </c>
      <c r="L7244" s="41" t="str">
        <f t="shared" si="341"/>
        <v>A</v>
      </c>
      <c r="M7244" s="41" t="s">
        <v>538</v>
      </c>
      <c r="N7244" s="41" t="s">
        <v>417</v>
      </c>
      <c r="O7244" s="41" t="s">
        <v>70</v>
      </c>
    </row>
    <row r="7245" spans="1:15">
      <c r="A7245" s="42">
        <v>40011</v>
      </c>
      <c r="B7245" s="42">
        <v>47316</v>
      </c>
      <c r="C7245" s="130">
        <v>240</v>
      </c>
      <c r="D7245" s="43">
        <v>8.5600000000000009E-2</v>
      </c>
      <c r="E7245" s="43">
        <v>7.9100000000000004E-2</v>
      </c>
      <c r="F7245" s="44">
        <v>127500</v>
      </c>
      <c r="G7245" s="44">
        <v>127500</v>
      </c>
      <c r="H7245" s="44">
        <v>81425.19</v>
      </c>
      <c r="I7245" s="44">
        <v>108999.99</v>
      </c>
      <c r="J7245" s="68">
        <f t="shared" si="339"/>
        <v>0.63862894117647062</v>
      </c>
      <c r="K7245" s="43">
        <f t="shared" si="340"/>
        <v>0.85490188235294118</v>
      </c>
      <c r="L7245" s="41" t="str">
        <f t="shared" si="341"/>
        <v>AA</v>
      </c>
      <c r="M7245" s="41" t="s">
        <v>665</v>
      </c>
      <c r="N7245" s="41" t="s">
        <v>417</v>
      </c>
      <c r="O7245" s="41" t="s">
        <v>70</v>
      </c>
    </row>
    <row r="7246" spans="1:15">
      <c r="A7246" s="42">
        <v>40588</v>
      </c>
      <c r="B7246" s="42">
        <v>51546</v>
      </c>
      <c r="C7246" s="130">
        <v>360</v>
      </c>
      <c r="D7246" s="43">
        <v>8.5600000000000009E-2</v>
      </c>
      <c r="E7246" s="43">
        <v>7.9100000000000004E-2</v>
      </c>
      <c r="F7246" s="44">
        <v>125000</v>
      </c>
      <c r="G7246" s="44">
        <v>125000</v>
      </c>
      <c r="H7246" s="44">
        <v>75257.58</v>
      </c>
      <c r="I7246" s="44">
        <v>106943.29</v>
      </c>
      <c r="J7246" s="68">
        <f t="shared" si="339"/>
        <v>0.60206064000000004</v>
      </c>
      <c r="K7246" s="43">
        <f t="shared" si="340"/>
        <v>0.85554631999999997</v>
      </c>
      <c r="L7246" s="41" t="str">
        <f t="shared" si="341"/>
        <v>AA</v>
      </c>
      <c r="M7246" s="41" t="s">
        <v>665</v>
      </c>
      <c r="N7246" s="41" t="s">
        <v>417</v>
      </c>
      <c r="O7246" s="41" t="s">
        <v>70</v>
      </c>
    </row>
    <row r="7247" spans="1:15">
      <c r="A7247" s="42">
        <v>40505</v>
      </c>
      <c r="B7247" s="42">
        <v>51463</v>
      </c>
      <c r="C7247" s="130">
        <v>360</v>
      </c>
      <c r="D7247" s="43">
        <v>8.5600000000000009E-2</v>
      </c>
      <c r="E7247" s="43">
        <v>7.9100000000000004E-2</v>
      </c>
      <c r="F7247" s="44">
        <v>144585</v>
      </c>
      <c r="G7247" s="44">
        <v>144585</v>
      </c>
      <c r="H7247" s="44">
        <v>93920.45</v>
      </c>
      <c r="I7247" s="44">
        <v>123769.9</v>
      </c>
      <c r="J7247" s="68">
        <f t="shared" si="339"/>
        <v>0.64958640246221944</v>
      </c>
      <c r="K7247" s="43">
        <f t="shared" si="340"/>
        <v>0.85603555002247811</v>
      </c>
      <c r="L7247" s="41" t="str">
        <f t="shared" si="341"/>
        <v>AA</v>
      </c>
      <c r="M7247" s="41" t="s">
        <v>463</v>
      </c>
      <c r="N7247" s="41" t="s">
        <v>422</v>
      </c>
      <c r="O7247" s="41" t="s">
        <v>70</v>
      </c>
    </row>
    <row r="7248" spans="1:15">
      <c r="A7248" s="38">
        <v>39930</v>
      </c>
      <c r="B7248" s="38">
        <v>47053</v>
      </c>
      <c r="C7248" s="131">
        <v>234</v>
      </c>
      <c r="D7248" s="39">
        <v>8.5600000000000009E-2</v>
      </c>
      <c r="E7248" s="39">
        <v>8.09E-2</v>
      </c>
      <c r="F7248" s="40">
        <v>190000</v>
      </c>
      <c r="G7248" s="40">
        <v>190000</v>
      </c>
      <c r="H7248" s="40">
        <v>60899.75</v>
      </c>
      <c r="I7248" s="40">
        <v>162663.99</v>
      </c>
      <c r="J7248" s="67">
        <f t="shared" si="339"/>
        <v>0.320525</v>
      </c>
      <c r="K7248" s="39">
        <f t="shared" si="340"/>
        <v>0.85612626315789464</v>
      </c>
      <c r="L7248" s="2" t="str">
        <f t="shared" si="341"/>
        <v>AA</v>
      </c>
      <c r="M7248" s="2" t="s">
        <v>457</v>
      </c>
      <c r="N7248" s="2" t="s">
        <v>419</v>
      </c>
      <c r="O7248" s="2" t="s">
        <v>70</v>
      </c>
    </row>
    <row r="7249" spans="1:15">
      <c r="A7249" s="38">
        <v>40515</v>
      </c>
      <c r="B7249" s="38">
        <v>47152</v>
      </c>
      <c r="C7249" s="131">
        <v>218</v>
      </c>
      <c r="D7249" s="39">
        <v>8.5600000000000009E-2</v>
      </c>
      <c r="E7249" s="39">
        <v>8.09E-2</v>
      </c>
      <c r="F7249" s="40">
        <v>149500</v>
      </c>
      <c r="G7249" s="40">
        <v>149500</v>
      </c>
      <c r="H7249" s="40">
        <v>101751.95</v>
      </c>
      <c r="I7249" s="40">
        <v>127999.99</v>
      </c>
      <c r="J7249" s="67">
        <f t="shared" si="339"/>
        <v>0.68061505016722401</v>
      </c>
      <c r="K7249" s="39">
        <f t="shared" si="340"/>
        <v>0.85618722408026759</v>
      </c>
      <c r="L7249" s="2" t="str">
        <f t="shared" si="341"/>
        <v>A</v>
      </c>
      <c r="M7249" s="2" t="s">
        <v>473</v>
      </c>
      <c r="N7249" s="2" t="s">
        <v>421</v>
      </c>
      <c r="O7249" s="2" t="s">
        <v>70</v>
      </c>
    </row>
    <row r="7250" spans="1:15">
      <c r="A7250" s="42">
        <v>40434</v>
      </c>
      <c r="B7250" s="42">
        <v>47951</v>
      </c>
      <c r="C7250" s="130">
        <v>247</v>
      </c>
      <c r="D7250" s="43">
        <v>8.5600000000000009E-2</v>
      </c>
      <c r="E7250" s="43">
        <v>7.9100000000000004E-2</v>
      </c>
      <c r="F7250" s="44">
        <v>145000</v>
      </c>
      <c r="G7250" s="44">
        <v>145000</v>
      </c>
      <c r="H7250" s="44">
        <v>97204.12</v>
      </c>
      <c r="I7250" s="44">
        <v>124200</v>
      </c>
      <c r="J7250" s="68">
        <f t="shared" si="339"/>
        <v>0.67037324137931031</v>
      </c>
      <c r="K7250" s="43">
        <f t="shared" si="340"/>
        <v>0.85655172413793101</v>
      </c>
      <c r="L7250" s="41" t="str">
        <f t="shared" si="341"/>
        <v>A</v>
      </c>
      <c r="M7250" s="41" t="s">
        <v>606</v>
      </c>
      <c r="N7250" s="41" t="s">
        <v>417</v>
      </c>
      <c r="O7250" s="41" t="s">
        <v>70</v>
      </c>
    </row>
    <row r="7251" spans="1:15">
      <c r="A7251" s="38">
        <v>40060</v>
      </c>
      <c r="B7251" s="38">
        <v>49191</v>
      </c>
      <c r="C7251" s="131">
        <v>300</v>
      </c>
      <c r="D7251" s="39">
        <v>8.5600000000000009E-2</v>
      </c>
      <c r="E7251" s="39">
        <v>7.9100000000000004E-2</v>
      </c>
      <c r="F7251" s="40">
        <v>58347</v>
      </c>
      <c r="G7251" s="40">
        <v>58347</v>
      </c>
      <c r="H7251" s="40">
        <v>40599.980000000003</v>
      </c>
      <c r="I7251" s="40">
        <v>49999.99</v>
      </c>
      <c r="J7251" s="67">
        <f t="shared" si="339"/>
        <v>0.69583663256037165</v>
      </c>
      <c r="K7251" s="39">
        <f t="shared" si="340"/>
        <v>0.85694191646528528</v>
      </c>
      <c r="L7251" s="2" t="str">
        <f t="shared" si="341"/>
        <v>A</v>
      </c>
      <c r="M7251" s="2" t="s">
        <v>289</v>
      </c>
      <c r="N7251" s="2" t="s">
        <v>433</v>
      </c>
      <c r="O7251" s="2" t="s">
        <v>70</v>
      </c>
    </row>
    <row r="7252" spans="1:15">
      <c r="A7252" s="42">
        <v>40197</v>
      </c>
      <c r="B7252" s="42">
        <v>47502</v>
      </c>
      <c r="C7252" s="130">
        <v>240</v>
      </c>
      <c r="D7252" s="43">
        <v>8.5600000000000009E-2</v>
      </c>
      <c r="E7252" s="43">
        <v>7.9100000000000004E-2</v>
      </c>
      <c r="F7252" s="44">
        <v>50400</v>
      </c>
      <c r="G7252" s="44">
        <v>50400</v>
      </c>
      <c r="H7252" s="44">
        <v>33343.800000000003</v>
      </c>
      <c r="I7252" s="44">
        <v>43199.99</v>
      </c>
      <c r="J7252" s="68">
        <f t="shared" si="339"/>
        <v>0.66158333333333341</v>
      </c>
      <c r="K7252" s="43">
        <f t="shared" si="340"/>
        <v>0.85714265873015871</v>
      </c>
      <c r="L7252" s="41" t="str">
        <f t="shared" si="341"/>
        <v>A</v>
      </c>
      <c r="M7252" s="41" t="s">
        <v>558</v>
      </c>
      <c r="N7252" s="41" t="s">
        <v>424</v>
      </c>
      <c r="O7252" s="41" t="s">
        <v>70</v>
      </c>
    </row>
    <row r="7253" spans="1:15">
      <c r="A7253" s="42">
        <v>40753</v>
      </c>
      <c r="B7253" s="42">
        <v>45136</v>
      </c>
      <c r="C7253" s="130">
        <v>144</v>
      </c>
      <c r="D7253" s="43">
        <v>8.5600000000000009E-2</v>
      </c>
      <c r="E7253" s="43">
        <v>7.9100000000000004E-2</v>
      </c>
      <c r="F7253" s="44">
        <v>70000</v>
      </c>
      <c r="G7253" s="44">
        <v>70000</v>
      </c>
      <c r="H7253" s="44">
        <v>35843.51</v>
      </c>
      <c r="I7253" s="44">
        <v>59999.99</v>
      </c>
      <c r="J7253" s="68">
        <f t="shared" si="339"/>
        <v>0.5120501428571429</v>
      </c>
      <c r="K7253" s="43">
        <f t="shared" si="340"/>
        <v>0.8571427142857142</v>
      </c>
      <c r="L7253" s="41" t="str">
        <f t="shared" si="341"/>
        <v>AA</v>
      </c>
      <c r="M7253" s="41" t="s">
        <v>466</v>
      </c>
      <c r="N7253" s="41" t="s">
        <v>421</v>
      </c>
      <c r="O7253" s="41" t="s">
        <v>70</v>
      </c>
    </row>
    <row r="7254" spans="1:15">
      <c r="A7254" s="42">
        <v>40666</v>
      </c>
      <c r="B7254" s="42">
        <v>43376</v>
      </c>
      <c r="C7254" s="130">
        <v>89</v>
      </c>
      <c r="D7254" s="43">
        <v>8.5600000000000009E-2</v>
      </c>
      <c r="E7254" s="43">
        <v>7.9100000000000004E-2</v>
      </c>
      <c r="F7254" s="44">
        <v>140000</v>
      </c>
      <c r="G7254" s="44">
        <v>140000</v>
      </c>
      <c r="H7254" s="44">
        <v>60390.93</v>
      </c>
      <c r="I7254" s="44">
        <v>119999.99</v>
      </c>
      <c r="J7254" s="68">
        <f t="shared" si="339"/>
        <v>0.43136378571428574</v>
      </c>
      <c r="K7254" s="43">
        <f t="shared" si="340"/>
        <v>0.8571427857142857</v>
      </c>
      <c r="L7254" s="41" t="str">
        <f t="shared" si="341"/>
        <v>AA</v>
      </c>
      <c r="M7254" s="41" t="s">
        <v>700</v>
      </c>
      <c r="N7254" s="41" t="s">
        <v>421</v>
      </c>
      <c r="O7254" s="41" t="s">
        <v>70</v>
      </c>
    </row>
    <row r="7255" spans="1:15">
      <c r="A7255" s="38">
        <v>40241</v>
      </c>
      <c r="B7255" s="38">
        <v>45720</v>
      </c>
      <c r="C7255" s="131">
        <v>180</v>
      </c>
      <c r="D7255" s="39">
        <v>8.5600000000000009E-2</v>
      </c>
      <c r="E7255" s="39">
        <v>7.9100000000000004E-2</v>
      </c>
      <c r="F7255" s="40">
        <v>140000</v>
      </c>
      <c r="G7255" s="40">
        <v>140000</v>
      </c>
      <c r="H7255" s="40">
        <v>76766.23</v>
      </c>
      <c r="I7255" s="40">
        <v>119999.99</v>
      </c>
      <c r="J7255" s="67">
        <f t="shared" si="339"/>
        <v>0.54833021428571427</v>
      </c>
      <c r="K7255" s="39">
        <f t="shared" si="340"/>
        <v>0.8571427857142857</v>
      </c>
      <c r="L7255" s="2" t="str">
        <f t="shared" si="341"/>
        <v>AA</v>
      </c>
      <c r="M7255" s="2" t="s">
        <v>564</v>
      </c>
      <c r="N7255" s="2" t="s">
        <v>417</v>
      </c>
      <c r="O7255" s="2" t="s">
        <v>70</v>
      </c>
    </row>
    <row r="7256" spans="1:15">
      <c r="A7256" s="38">
        <v>40598</v>
      </c>
      <c r="B7256" s="38">
        <v>46470</v>
      </c>
      <c r="C7256" s="131">
        <v>193</v>
      </c>
      <c r="D7256" s="39">
        <v>8.5600000000000009E-2</v>
      </c>
      <c r="E7256" s="39">
        <v>7.9100000000000004E-2</v>
      </c>
      <c r="F7256" s="40">
        <v>140000</v>
      </c>
      <c r="G7256" s="40">
        <v>140000</v>
      </c>
      <c r="H7256" s="40">
        <v>87205.78</v>
      </c>
      <c r="I7256" s="40">
        <v>119999.99</v>
      </c>
      <c r="J7256" s="67">
        <f t="shared" si="339"/>
        <v>0.62289842857142852</v>
      </c>
      <c r="K7256" s="39">
        <f t="shared" si="340"/>
        <v>0.8571427857142857</v>
      </c>
      <c r="L7256" s="2" t="str">
        <f t="shared" si="341"/>
        <v>AA</v>
      </c>
      <c r="M7256" s="2" t="s">
        <v>554</v>
      </c>
      <c r="N7256" s="2" t="s">
        <v>417</v>
      </c>
      <c r="O7256" s="2" t="s">
        <v>70</v>
      </c>
    </row>
    <row r="7257" spans="1:15">
      <c r="A7257" s="38">
        <v>40683</v>
      </c>
      <c r="B7257" s="38">
        <v>48385</v>
      </c>
      <c r="C7257" s="131">
        <v>253</v>
      </c>
      <c r="D7257" s="39">
        <v>8.5600000000000009E-2</v>
      </c>
      <c r="E7257" s="39">
        <v>7.9100000000000004E-2</v>
      </c>
      <c r="F7257" s="40">
        <v>140000</v>
      </c>
      <c r="G7257" s="40">
        <v>140000</v>
      </c>
      <c r="H7257" s="40">
        <v>97768.37</v>
      </c>
      <c r="I7257" s="40">
        <v>119999.99</v>
      </c>
      <c r="J7257" s="67">
        <f t="shared" si="339"/>
        <v>0.69834549999999995</v>
      </c>
      <c r="K7257" s="39">
        <f t="shared" si="340"/>
        <v>0.8571427857142857</v>
      </c>
      <c r="L7257" s="2" t="str">
        <f t="shared" si="341"/>
        <v>A</v>
      </c>
      <c r="M7257" s="2" t="s">
        <v>566</v>
      </c>
      <c r="N7257" s="2" t="s">
        <v>420</v>
      </c>
      <c r="O7257" s="2" t="s">
        <v>70</v>
      </c>
    </row>
    <row r="7258" spans="1:15">
      <c r="A7258" s="42">
        <v>40844</v>
      </c>
      <c r="B7258" s="42">
        <v>51802</v>
      </c>
      <c r="C7258" s="130">
        <v>360</v>
      </c>
      <c r="D7258" s="43">
        <v>8.5600000000000009E-2</v>
      </c>
      <c r="E7258" s="43">
        <v>7.9100000000000004E-2</v>
      </c>
      <c r="F7258" s="44">
        <v>140000</v>
      </c>
      <c r="G7258" s="44">
        <v>140000</v>
      </c>
      <c r="H7258" s="44">
        <v>94372.67</v>
      </c>
      <c r="I7258" s="44">
        <v>119999.99</v>
      </c>
      <c r="J7258" s="68">
        <f t="shared" si="339"/>
        <v>0.67409050000000004</v>
      </c>
      <c r="K7258" s="43">
        <f t="shared" si="340"/>
        <v>0.8571427857142857</v>
      </c>
      <c r="L7258" s="41" t="str">
        <f t="shared" si="341"/>
        <v>A</v>
      </c>
      <c r="M7258" s="41" t="s">
        <v>978</v>
      </c>
      <c r="N7258" s="41" t="s">
        <v>422</v>
      </c>
      <c r="O7258" s="41" t="s">
        <v>70</v>
      </c>
    </row>
    <row r="7259" spans="1:15">
      <c r="A7259" s="38">
        <v>40487</v>
      </c>
      <c r="B7259" s="38">
        <v>42891</v>
      </c>
      <c r="C7259" s="131">
        <v>79</v>
      </c>
      <c r="D7259" s="39">
        <v>8.5600000000000009E-2</v>
      </c>
      <c r="E7259" s="39">
        <v>7.9100000000000004E-2</v>
      </c>
      <c r="F7259" s="40">
        <v>79320.41</v>
      </c>
      <c r="G7259" s="40">
        <v>79320.41</v>
      </c>
      <c r="H7259" s="40">
        <v>37954.339999999997</v>
      </c>
      <c r="I7259" s="40">
        <v>68000</v>
      </c>
      <c r="J7259" s="67">
        <f t="shared" si="339"/>
        <v>0.47849399669013304</v>
      </c>
      <c r="K7259" s="39">
        <f t="shared" si="340"/>
        <v>0.857282507742963</v>
      </c>
      <c r="L7259" s="2" t="str">
        <f t="shared" si="341"/>
        <v>AA</v>
      </c>
      <c r="M7259" s="2" t="s">
        <v>570</v>
      </c>
      <c r="N7259" s="2" t="s">
        <v>422</v>
      </c>
      <c r="O7259" s="2" t="s">
        <v>70</v>
      </c>
    </row>
    <row r="7260" spans="1:15">
      <c r="A7260" s="38">
        <v>40205</v>
      </c>
      <c r="B7260" s="38">
        <v>51162</v>
      </c>
      <c r="C7260" s="131">
        <v>360</v>
      </c>
      <c r="D7260" s="39">
        <v>8.5600000000000009E-2</v>
      </c>
      <c r="E7260" s="39">
        <v>8.09E-2</v>
      </c>
      <c r="F7260" s="40">
        <v>110703.8</v>
      </c>
      <c r="G7260" s="40">
        <v>110703.8</v>
      </c>
      <c r="H7260" s="40">
        <v>43255.28</v>
      </c>
      <c r="I7260" s="40">
        <v>94999.99</v>
      </c>
      <c r="J7260" s="67">
        <f t="shared" si="339"/>
        <v>0.39072985751166622</v>
      </c>
      <c r="K7260" s="39">
        <f t="shared" si="340"/>
        <v>0.85814570050892569</v>
      </c>
      <c r="L7260" s="2" t="str">
        <f t="shared" si="341"/>
        <v>AA</v>
      </c>
      <c r="M7260" s="2" t="s">
        <v>1225</v>
      </c>
      <c r="N7260" s="2" t="s">
        <v>417</v>
      </c>
      <c r="O7260" s="2" t="s">
        <v>70</v>
      </c>
    </row>
    <row r="7261" spans="1:15">
      <c r="A7261" s="38">
        <v>40450</v>
      </c>
      <c r="B7261" s="38">
        <v>46841</v>
      </c>
      <c r="C7261" s="131">
        <v>210</v>
      </c>
      <c r="D7261" s="39">
        <v>8.5600000000000009E-2</v>
      </c>
      <c r="E7261" s="39">
        <v>7.9100000000000004E-2</v>
      </c>
      <c r="F7261" s="40">
        <v>110000</v>
      </c>
      <c r="G7261" s="40">
        <v>110000</v>
      </c>
      <c r="H7261" s="40">
        <v>67270.3</v>
      </c>
      <c r="I7261" s="40">
        <v>94399.99</v>
      </c>
      <c r="J7261" s="67">
        <f t="shared" si="339"/>
        <v>0.61154818181818182</v>
      </c>
      <c r="K7261" s="39">
        <f t="shared" si="340"/>
        <v>0.85818172727272735</v>
      </c>
      <c r="L7261" s="2" t="str">
        <f t="shared" si="341"/>
        <v>AA</v>
      </c>
      <c r="M7261" s="2" t="s">
        <v>981</v>
      </c>
      <c r="N7261" s="2" t="s">
        <v>419</v>
      </c>
      <c r="O7261" s="2" t="s">
        <v>70</v>
      </c>
    </row>
    <row r="7262" spans="1:15">
      <c r="A7262" s="38">
        <v>40640</v>
      </c>
      <c r="B7262" s="38">
        <v>51598</v>
      </c>
      <c r="C7262" s="131">
        <v>360</v>
      </c>
      <c r="D7262" s="39">
        <v>8.5600000000000009E-2</v>
      </c>
      <c r="E7262" s="39">
        <v>7.9100000000000004E-2</v>
      </c>
      <c r="F7262" s="40">
        <v>115000</v>
      </c>
      <c r="G7262" s="40">
        <v>115000</v>
      </c>
      <c r="H7262" s="40">
        <v>72311.820000000007</v>
      </c>
      <c r="I7262" s="40">
        <v>98691.01</v>
      </c>
      <c r="J7262" s="67">
        <f t="shared" si="339"/>
        <v>0.62879843478260877</v>
      </c>
      <c r="K7262" s="39">
        <f t="shared" si="340"/>
        <v>0.85818269565217387</v>
      </c>
      <c r="L7262" s="2" t="str">
        <f t="shared" si="341"/>
        <v>AA</v>
      </c>
      <c r="M7262" s="2" t="s">
        <v>758</v>
      </c>
      <c r="N7262" s="2" t="s">
        <v>418</v>
      </c>
      <c r="O7262" s="2" t="s">
        <v>70</v>
      </c>
    </row>
    <row r="7263" spans="1:15">
      <c r="A7263" s="42">
        <v>40697</v>
      </c>
      <c r="B7263" s="42">
        <v>49829</v>
      </c>
      <c r="C7263" s="130">
        <v>300</v>
      </c>
      <c r="D7263" s="43">
        <v>8.5600000000000009E-2</v>
      </c>
      <c r="E7263" s="43">
        <v>7.9100000000000004E-2</v>
      </c>
      <c r="F7263" s="44">
        <v>140000</v>
      </c>
      <c r="G7263" s="44">
        <v>140000</v>
      </c>
      <c r="H7263" s="44">
        <v>73657.119999999995</v>
      </c>
      <c r="I7263" s="44">
        <v>120172.06</v>
      </c>
      <c r="J7263" s="68">
        <f t="shared" si="339"/>
        <v>0.52612228571428565</v>
      </c>
      <c r="K7263" s="43">
        <f t="shared" si="340"/>
        <v>0.85837185714285713</v>
      </c>
      <c r="L7263" s="41" t="str">
        <f t="shared" si="341"/>
        <v>AA</v>
      </c>
      <c r="M7263" s="41" t="s">
        <v>606</v>
      </c>
      <c r="N7263" s="41" t="s">
        <v>417</v>
      </c>
      <c r="O7263" s="41" t="s">
        <v>70</v>
      </c>
    </row>
    <row r="7264" spans="1:15">
      <c r="A7264" s="38">
        <v>40773</v>
      </c>
      <c r="B7264" s="38">
        <v>45156</v>
      </c>
      <c r="C7264" s="131">
        <v>144</v>
      </c>
      <c r="D7264" s="39">
        <v>8.5600000000000009E-2</v>
      </c>
      <c r="E7264" s="39">
        <v>7.9100000000000004E-2</v>
      </c>
      <c r="F7264" s="40">
        <v>91400</v>
      </c>
      <c r="G7264" s="40">
        <v>91400</v>
      </c>
      <c r="H7264" s="40">
        <v>56740.69</v>
      </c>
      <c r="I7264" s="40">
        <v>78499.990000000005</v>
      </c>
      <c r="J7264" s="67">
        <f t="shared" si="339"/>
        <v>0.62079529540481404</v>
      </c>
      <c r="K7264" s="39">
        <f t="shared" si="340"/>
        <v>0.85886203501094094</v>
      </c>
      <c r="L7264" s="2" t="str">
        <f t="shared" si="341"/>
        <v>AA</v>
      </c>
      <c r="M7264" s="2" t="s">
        <v>243</v>
      </c>
      <c r="N7264" s="2" t="s">
        <v>416</v>
      </c>
      <c r="O7264" s="2" t="s">
        <v>70</v>
      </c>
    </row>
    <row r="7265" spans="1:15">
      <c r="A7265" s="42">
        <v>40779</v>
      </c>
      <c r="B7265" s="42">
        <v>45924</v>
      </c>
      <c r="C7265" s="130">
        <v>169</v>
      </c>
      <c r="D7265" s="43">
        <v>8.5600000000000009E-2</v>
      </c>
      <c r="E7265" s="43">
        <v>7.9100000000000004E-2</v>
      </c>
      <c r="F7265" s="44">
        <v>141000</v>
      </c>
      <c r="G7265" s="44">
        <v>141000</v>
      </c>
      <c r="H7265" s="44">
        <v>83126.75</v>
      </c>
      <c r="I7265" s="44">
        <v>121151.61</v>
      </c>
      <c r="J7265" s="68">
        <f t="shared" si="339"/>
        <v>0.58955141843971626</v>
      </c>
      <c r="K7265" s="43">
        <f t="shared" si="340"/>
        <v>0.85923127659574472</v>
      </c>
      <c r="L7265" s="41" t="str">
        <f t="shared" si="341"/>
        <v>AA</v>
      </c>
      <c r="M7265" s="41" t="s">
        <v>463</v>
      </c>
      <c r="N7265" s="41" t="s">
        <v>422</v>
      </c>
      <c r="O7265" s="41" t="s">
        <v>70</v>
      </c>
    </row>
    <row r="7266" spans="1:15">
      <c r="A7266" s="42">
        <v>40366</v>
      </c>
      <c r="B7266" s="42">
        <v>47671</v>
      </c>
      <c r="C7266" s="130">
        <v>240</v>
      </c>
      <c r="D7266" s="43">
        <v>8.5600000000000009E-2</v>
      </c>
      <c r="E7266" s="43">
        <v>7.9100000000000004E-2</v>
      </c>
      <c r="F7266" s="44">
        <v>124000</v>
      </c>
      <c r="G7266" s="44">
        <v>124000</v>
      </c>
      <c r="H7266" s="44">
        <v>84880.6</v>
      </c>
      <c r="I7266" s="44">
        <v>106547.45</v>
      </c>
      <c r="J7266" s="68">
        <f t="shared" si="339"/>
        <v>0.68452096774193549</v>
      </c>
      <c r="K7266" s="43">
        <f t="shared" si="340"/>
        <v>0.85925362903225799</v>
      </c>
      <c r="L7266" s="41" t="str">
        <f t="shared" si="341"/>
        <v>A</v>
      </c>
      <c r="M7266" s="41" t="s">
        <v>449</v>
      </c>
      <c r="N7266" s="41" t="s">
        <v>418</v>
      </c>
      <c r="O7266" s="41" t="s">
        <v>70</v>
      </c>
    </row>
    <row r="7267" spans="1:15">
      <c r="A7267" s="38">
        <v>39989</v>
      </c>
      <c r="B7267" s="38">
        <v>50946</v>
      </c>
      <c r="C7267" s="131">
        <v>360</v>
      </c>
      <c r="D7267" s="39">
        <v>8.5600000000000009E-2</v>
      </c>
      <c r="E7267" s="39">
        <v>8.09E-2</v>
      </c>
      <c r="F7267" s="40">
        <v>94260</v>
      </c>
      <c r="G7267" s="40">
        <v>94260</v>
      </c>
      <c r="H7267" s="40">
        <v>68123.98</v>
      </c>
      <c r="I7267" s="40">
        <v>80999.990000000005</v>
      </c>
      <c r="J7267" s="67">
        <f t="shared" si="339"/>
        <v>0.7227241671971143</v>
      </c>
      <c r="K7267" s="39">
        <f t="shared" si="340"/>
        <v>0.85932516443878637</v>
      </c>
      <c r="L7267" s="2" t="str">
        <f t="shared" si="341"/>
        <v>A</v>
      </c>
      <c r="M7267" s="2" t="s">
        <v>278</v>
      </c>
      <c r="N7267" s="2" t="s">
        <v>419</v>
      </c>
      <c r="O7267" s="2" t="s">
        <v>70</v>
      </c>
    </row>
    <row r="7268" spans="1:15">
      <c r="A7268" s="38">
        <v>40091</v>
      </c>
      <c r="B7268" s="38">
        <v>47396</v>
      </c>
      <c r="C7268" s="131">
        <v>240</v>
      </c>
      <c r="D7268" s="39">
        <v>8.5600000000000009E-2</v>
      </c>
      <c r="E7268" s="39">
        <v>7.9100000000000004E-2</v>
      </c>
      <c r="F7268" s="40">
        <v>128000</v>
      </c>
      <c r="G7268" s="40">
        <v>128000</v>
      </c>
      <c r="H7268" s="40">
        <v>83576.56</v>
      </c>
      <c r="I7268" s="40">
        <v>109999.99</v>
      </c>
      <c r="J7268" s="67">
        <f t="shared" si="339"/>
        <v>0.652941875</v>
      </c>
      <c r="K7268" s="39">
        <f t="shared" si="340"/>
        <v>0.85937492187500009</v>
      </c>
      <c r="L7268" s="2" t="str">
        <f t="shared" si="341"/>
        <v>A</v>
      </c>
      <c r="M7268" s="2" t="s">
        <v>564</v>
      </c>
      <c r="N7268" s="2" t="s">
        <v>417</v>
      </c>
      <c r="O7268" s="2" t="s">
        <v>70</v>
      </c>
    </row>
    <row r="7269" spans="1:15">
      <c r="A7269" s="42">
        <v>40477</v>
      </c>
      <c r="B7269" s="42">
        <v>42181</v>
      </c>
      <c r="C7269" s="130">
        <v>56</v>
      </c>
      <c r="D7269" s="43">
        <v>8.5600000000000009E-2</v>
      </c>
      <c r="E7269" s="43">
        <v>7.9100000000000004E-2</v>
      </c>
      <c r="F7269" s="44">
        <v>115000</v>
      </c>
      <c r="G7269" s="44">
        <v>115000</v>
      </c>
      <c r="H7269" s="44">
        <v>37038.74</v>
      </c>
      <c r="I7269" s="44">
        <v>98883.36</v>
      </c>
      <c r="J7269" s="68">
        <f t="shared" si="339"/>
        <v>0.32207599999999997</v>
      </c>
      <c r="K7269" s="43">
        <f t="shared" si="340"/>
        <v>0.85985530434782609</v>
      </c>
      <c r="L7269" s="41" t="str">
        <f t="shared" si="341"/>
        <v>AA</v>
      </c>
      <c r="M7269" s="41" t="s">
        <v>716</v>
      </c>
      <c r="N7269" s="41" t="s">
        <v>417</v>
      </c>
      <c r="O7269" s="41" t="s">
        <v>70</v>
      </c>
    </row>
    <row r="7270" spans="1:15">
      <c r="A7270" s="38">
        <v>40386</v>
      </c>
      <c r="B7270" s="38">
        <v>47691</v>
      </c>
      <c r="C7270" s="131">
        <v>240</v>
      </c>
      <c r="D7270" s="39">
        <v>8.5600000000000009E-2</v>
      </c>
      <c r="E7270" s="39">
        <v>7.9100000000000004E-2</v>
      </c>
      <c r="F7270" s="40">
        <v>130000</v>
      </c>
      <c r="G7270" s="40">
        <v>130000</v>
      </c>
      <c r="H7270" s="40">
        <v>70658.09</v>
      </c>
      <c r="I7270" s="40">
        <v>111793.91</v>
      </c>
      <c r="J7270" s="67">
        <f t="shared" si="339"/>
        <v>0.54352376923076917</v>
      </c>
      <c r="K7270" s="39">
        <f t="shared" si="340"/>
        <v>0.85995315384615389</v>
      </c>
      <c r="L7270" s="2" t="str">
        <f t="shared" si="341"/>
        <v>AA</v>
      </c>
      <c r="M7270" s="2" t="s">
        <v>564</v>
      </c>
      <c r="N7270" s="2" t="s">
        <v>417</v>
      </c>
      <c r="O7270" s="2" t="s">
        <v>70</v>
      </c>
    </row>
    <row r="7271" spans="1:15">
      <c r="A7271" s="42">
        <v>40056</v>
      </c>
      <c r="B7271" s="42">
        <v>49856</v>
      </c>
      <c r="C7271" s="130">
        <v>322</v>
      </c>
      <c r="D7271" s="43">
        <v>8.5600000000000009E-2</v>
      </c>
      <c r="E7271" s="43">
        <v>7.9100000000000004E-2</v>
      </c>
      <c r="F7271" s="44">
        <v>150000</v>
      </c>
      <c r="G7271" s="44">
        <v>150000</v>
      </c>
      <c r="H7271" s="44">
        <v>106992.59</v>
      </c>
      <c r="I7271" s="44">
        <v>128999.99</v>
      </c>
      <c r="J7271" s="68">
        <f t="shared" si="339"/>
        <v>0.71328393333333329</v>
      </c>
      <c r="K7271" s="43">
        <f t="shared" si="340"/>
        <v>0.85999993333333336</v>
      </c>
      <c r="L7271" s="41" t="str">
        <f t="shared" si="341"/>
        <v>A</v>
      </c>
      <c r="M7271" s="41" t="s">
        <v>495</v>
      </c>
      <c r="N7271" s="41" t="s">
        <v>424</v>
      </c>
      <c r="O7271" s="41" t="s">
        <v>70</v>
      </c>
    </row>
    <row r="7272" spans="1:15">
      <c r="A7272" s="38">
        <v>40352</v>
      </c>
      <c r="B7272" s="38">
        <v>47657</v>
      </c>
      <c r="C7272" s="131">
        <v>240</v>
      </c>
      <c r="D7272" s="39">
        <v>8.5600000000000009E-2</v>
      </c>
      <c r="E7272" s="39">
        <v>7.9100000000000004E-2</v>
      </c>
      <c r="F7272" s="40">
        <v>124000</v>
      </c>
      <c r="G7272" s="40">
        <v>124000</v>
      </c>
      <c r="H7272" s="40">
        <v>84513.55</v>
      </c>
      <c r="I7272" s="40">
        <v>106649.99</v>
      </c>
      <c r="J7272" s="67">
        <f t="shared" si="339"/>
        <v>0.6815608870967742</v>
      </c>
      <c r="K7272" s="39">
        <f t="shared" si="340"/>
        <v>0.86008056451612902</v>
      </c>
      <c r="L7272" s="2" t="str">
        <f t="shared" si="341"/>
        <v>A</v>
      </c>
      <c r="M7272" s="2" t="s">
        <v>532</v>
      </c>
      <c r="N7272" s="2" t="s">
        <v>417</v>
      </c>
      <c r="O7272" s="2" t="s">
        <v>70</v>
      </c>
    </row>
    <row r="7273" spans="1:15">
      <c r="A7273" s="42">
        <v>40430</v>
      </c>
      <c r="B7273" s="42">
        <v>43930</v>
      </c>
      <c r="C7273" s="130">
        <v>115</v>
      </c>
      <c r="D7273" s="43">
        <v>8.5600000000000009E-2</v>
      </c>
      <c r="E7273" s="43">
        <v>7.9100000000000004E-2</v>
      </c>
      <c r="F7273" s="44">
        <v>96000</v>
      </c>
      <c r="G7273" s="44">
        <v>96000</v>
      </c>
      <c r="H7273" s="44">
        <v>48337.13</v>
      </c>
      <c r="I7273" s="44">
        <v>82590</v>
      </c>
      <c r="J7273" s="68">
        <f t="shared" si="339"/>
        <v>0.50351177083333332</v>
      </c>
      <c r="K7273" s="43">
        <f t="shared" si="340"/>
        <v>0.86031250000000004</v>
      </c>
      <c r="L7273" s="41" t="str">
        <f t="shared" si="341"/>
        <v>AA</v>
      </c>
      <c r="M7273" s="41" t="s">
        <v>820</v>
      </c>
      <c r="N7273" s="41" t="s">
        <v>424</v>
      </c>
      <c r="O7273" s="41" t="s">
        <v>70</v>
      </c>
    </row>
    <row r="7274" spans="1:15">
      <c r="A7274" s="42">
        <v>40346</v>
      </c>
      <c r="B7274" s="42">
        <v>45155</v>
      </c>
      <c r="C7274" s="130">
        <v>158</v>
      </c>
      <c r="D7274" s="43">
        <v>8.5600000000000009E-2</v>
      </c>
      <c r="E7274" s="43">
        <v>8.09E-2</v>
      </c>
      <c r="F7274" s="44">
        <v>94609.71</v>
      </c>
      <c r="G7274" s="44">
        <v>94609.71</v>
      </c>
      <c r="H7274" s="44">
        <v>48805.94</v>
      </c>
      <c r="I7274" s="44">
        <v>81402.05</v>
      </c>
      <c r="J7274" s="68">
        <f t="shared" si="339"/>
        <v>0.51586607759393832</v>
      </c>
      <c r="K7274" s="43">
        <f t="shared" si="340"/>
        <v>0.86039847284174109</v>
      </c>
      <c r="L7274" s="41" t="str">
        <f t="shared" si="341"/>
        <v>AA</v>
      </c>
      <c r="M7274" s="41" t="s">
        <v>560</v>
      </c>
      <c r="N7274" s="41" t="s">
        <v>435</v>
      </c>
      <c r="O7274" s="41" t="s">
        <v>70</v>
      </c>
    </row>
    <row r="7275" spans="1:15">
      <c r="A7275" s="42">
        <v>40343</v>
      </c>
      <c r="B7275" s="42">
        <v>47648</v>
      </c>
      <c r="C7275" s="130">
        <v>240</v>
      </c>
      <c r="D7275" s="43">
        <v>8.5600000000000009E-2</v>
      </c>
      <c r="E7275" s="43">
        <v>7.9100000000000004E-2</v>
      </c>
      <c r="F7275" s="44">
        <v>91000</v>
      </c>
      <c r="G7275" s="44">
        <v>91000</v>
      </c>
      <c r="H7275" s="44">
        <v>62064.2</v>
      </c>
      <c r="I7275" s="44">
        <v>78299.990000000005</v>
      </c>
      <c r="J7275" s="68">
        <f t="shared" si="339"/>
        <v>0.68202417582417574</v>
      </c>
      <c r="K7275" s="43">
        <f t="shared" si="340"/>
        <v>0.86043945054945059</v>
      </c>
      <c r="L7275" s="41" t="str">
        <f t="shared" si="341"/>
        <v>A</v>
      </c>
      <c r="M7275" s="41" t="s">
        <v>903</v>
      </c>
      <c r="N7275" s="41" t="s">
        <v>419</v>
      </c>
      <c r="O7275" s="41" t="s">
        <v>70</v>
      </c>
    </row>
    <row r="7276" spans="1:15">
      <c r="A7276" s="38">
        <v>40233</v>
      </c>
      <c r="B7276" s="38">
        <v>51190</v>
      </c>
      <c r="C7276" s="131">
        <v>360</v>
      </c>
      <c r="D7276" s="39">
        <v>8.5600000000000009E-2</v>
      </c>
      <c r="E7276" s="39">
        <v>7.9100000000000004E-2</v>
      </c>
      <c r="F7276" s="40">
        <v>138700</v>
      </c>
      <c r="G7276" s="40">
        <v>138700</v>
      </c>
      <c r="H7276" s="40">
        <v>72535.39</v>
      </c>
      <c r="I7276" s="40">
        <v>119379.43</v>
      </c>
      <c r="J7276" s="67">
        <f t="shared" si="339"/>
        <v>0.5229660418168709</v>
      </c>
      <c r="K7276" s="39">
        <f t="shared" si="340"/>
        <v>0.86070245133381396</v>
      </c>
      <c r="L7276" s="2" t="str">
        <f t="shared" si="341"/>
        <v>AA</v>
      </c>
      <c r="M7276" s="2" t="s">
        <v>633</v>
      </c>
      <c r="N7276" s="2" t="s">
        <v>422</v>
      </c>
      <c r="O7276" s="2" t="s">
        <v>70</v>
      </c>
    </row>
    <row r="7277" spans="1:15">
      <c r="A7277" s="42">
        <v>40011</v>
      </c>
      <c r="B7277" s="42">
        <v>49142</v>
      </c>
      <c r="C7277" s="130">
        <v>300</v>
      </c>
      <c r="D7277" s="43">
        <v>8.5600000000000009E-2</v>
      </c>
      <c r="E7277" s="43">
        <v>7.9100000000000004E-2</v>
      </c>
      <c r="F7277" s="44">
        <v>129000</v>
      </c>
      <c r="G7277" s="44">
        <v>129000</v>
      </c>
      <c r="H7277" s="44">
        <v>89382.76</v>
      </c>
      <c r="I7277" s="44">
        <v>111078.3</v>
      </c>
      <c r="J7277" s="68">
        <f t="shared" si="339"/>
        <v>0.69288961240310076</v>
      </c>
      <c r="K7277" s="43">
        <f t="shared" si="340"/>
        <v>0.86107209302325582</v>
      </c>
      <c r="L7277" s="41" t="str">
        <f t="shared" si="341"/>
        <v>A</v>
      </c>
      <c r="M7277" s="41" t="s">
        <v>477</v>
      </c>
      <c r="N7277" s="41" t="s">
        <v>422</v>
      </c>
      <c r="O7277" s="41" t="s">
        <v>70</v>
      </c>
    </row>
    <row r="7278" spans="1:15">
      <c r="A7278" s="42">
        <v>40571</v>
      </c>
      <c r="B7278" s="42">
        <v>51529</v>
      </c>
      <c r="C7278" s="130">
        <v>360</v>
      </c>
      <c r="D7278" s="43">
        <v>8.5600000000000009E-2</v>
      </c>
      <c r="E7278" s="43">
        <v>8.09E-2</v>
      </c>
      <c r="F7278" s="44">
        <v>140000</v>
      </c>
      <c r="G7278" s="44">
        <v>140000</v>
      </c>
      <c r="H7278" s="44">
        <v>94164.38</v>
      </c>
      <c r="I7278" s="44">
        <v>120561.55</v>
      </c>
      <c r="J7278" s="68">
        <f t="shared" si="339"/>
        <v>0.67260271428571428</v>
      </c>
      <c r="K7278" s="43">
        <f t="shared" si="340"/>
        <v>0.86115392857142858</v>
      </c>
      <c r="L7278" s="41" t="str">
        <f t="shared" si="341"/>
        <v>A</v>
      </c>
      <c r="M7278" s="41" t="s">
        <v>1021</v>
      </c>
      <c r="N7278" s="41" t="s">
        <v>424</v>
      </c>
      <c r="O7278" s="41" t="s">
        <v>70</v>
      </c>
    </row>
    <row r="7279" spans="1:15">
      <c r="A7279" s="42">
        <v>40120</v>
      </c>
      <c r="B7279" s="42">
        <v>45538</v>
      </c>
      <c r="C7279" s="130">
        <v>178</v>
      </c>
      <c r="D7279" s="43">
        <v>8.5600000000000009E-2</v>
      </c>
      <c r="E7279" s="43">
        <v>8.09E-2</v>
      </c>
      <c r="F7279" s="44">
        <v>130000</v>
      </c>
      <c r="G7279" s="44">
        <v>130000</v>
      </c>
      <c r="H7279" s="44">
        <v>77575.69</v>
      </c>
      <c r="I7279" s="44">
        <v>112022.17</v>
      </c>
      <c r="J7279" s="68">
        <f t="shared" si="339"/>
        <v>0.59673607692307695</v>
      </c>
      <c r="K7279" s="43">
        <f t="shared" si="340"/>
        <v>0.86170899999999995</v>
      </c>
      <c r="L7279" s="41" t="str">
        <f t="shared" si="341"/>
        <v>AA</v>
      </c>
      <c r="M7279" s="41" t="s">
        <v>765</v>
      </c>
      <c r="N7279" s="41" t="s">
        <v>417</v>
      </c>
      <c r="O7279" s="41" t="s">
        <v>70</v>
      </c>
    </row>
    <row r="7280" spans="1:15">
      <c r="A7280" s="38">
        <v>40144</v>
      </c>
      <c r="B7280" s="38">
        <v>47449</v>
      </c>
      <c r="C7280" s="131">
        <v>240</v>
      </c>
      <c r="D7280" s="39">
        <v>8.5600000000000009E-2</v>
      </c>
      <c r="E7280" s="39">
        <v>7.9100000000000004E-2</v>
      </c>
      <c r="F7280" s="40">
        <v>112764.1</v>
      </c>
      <c r="G7280" s="40">
        <v>112764.1</v>
      </c>
      <c r="H7280" s="40">
        <v>74273.14</v>
      </c>
      <c r="I7280" s="40">
        <v>97199.99</v>
      </c>
      <c r="J7280" s="67">
        <f t="shared" si="339"/>
        <v>0.65865944923960729</v>
      </c>
      <c r="K7280" s="39">
        <f t="shared" si="340"/>
        <v>0.8619763736863062</v>
      </c>
      <c r="L7280" s="2" t="str">
        <f t="shared" si="341"/>
        <v>A</v>
      </c>
      <c r="M7280" s="2" t="s">
        <v>619</v>
      </c>
      <c r="N7280" s="2" t="s">
        <v>427</v>
      </c>
      <c r="O7280" s="2" t="s">
        <v>70</v>
      </c>
    </row>
    <row r="7281" spans="1:15">
      <c r="A7281" s="38">
        <v>40639</v>
      </c>
      <c r="B7281" s="38">
        <v>47944</v>
      </c>
      <c r="C7281" s="131">
        <v>240</v>
      </c>
      <c r="D7281" s="39">
        <v>8.5600000000000009E-2</v>
      </c>
      <c r="E7281" s="39">
        <v>7.9100000000000004E-2</v>
      </c>
      <c r="F7281" s="40">
        <v>116000</v>
      </c>
      <c r="G7281" s="40">
        <v>116000</v>
      </c>
      <c r="H7281" s="40">
        <v>82961.289999999994</v>
      </c>
      <c r="I7281" s="40">
        <v>99999.99</v>
      </c>
      <c r="J7281" s="67">
        <f t="shared" si="339"/>
        <v>0.71518353448275862</v>
      </c>
      <c r="K7281" s="39">
        <f t="shared" si="340"/>
        <v>0.86206887931034493</v>
      </c>
      <c r="L7281" s="2" t="str">
        <f t="shared" si="341"/>
        <v>A</v>
      </c>
      <c r="M7281" s="2" t="s">
        <v>565</v>
      </c>
      <c r="N7281" s="2" t="s">
        <v>432</v>
      </c>
      <c r="O7281" s="2" t="s">
        <v>70</v>
      </c>
    </row>
    <row r="7282" spans="1:15">
      <c r="A7282" s="42">
        <v>39899</v>
      </c>
      <c r="B7282" s="42">
        <v>47204</v>
      </c>
      <c r="C7282" s="130">
        <v>240</v>
      </c>
      <c r="D7282" s="43">
        <v>8.5600000000000009E-2</v>
      </c>
      <c r="E7282" s="43">
        <v>8.09E-2</v>
      </c>
      <c r="F7282" s="44">
        <v>145000</v>
      </c>
      <c r="G7282" s="44">
        <v>145000</v>
      </c>
      <c r="H7282" s="44">
        <v>91494.01</v>
      </c>
      <c r="I7282" s="44">
        <v>124999.99</v>
      </c>
      <c r="J7282" s="68">
        <f t="shared" si="339"/>
        <v>0.63099317241379305</v>
      </c>
      <c r="K7282" s="43">
        <f t="shared" si="340"/>
        <v>0.86206889655172414</v>
      </c>
      <c r="L7282" s="41" t="str">
        <f t="shared" si="341"/>
        <v>AA</v>
      </c>
      <c r="M7282" s="41" t="s">
        <v>461</v>
      </c>
      <c r="N7282" s="41" t="s">
        <v>416</v>
      </c>
      <c r="O7282" s="41" t="s">
        <v>70</v>
      </c>
    </row>
    <row r="7283" spans="1:15">
      <c r="A7283" s="38">
        <v>40448</v>
      </c>
      <c r="B7283" s="38">
        <v>50917</v>
      </c>
      <c r="C7283" s="131">
        <v>344</v>
      </c>
      <c r="D7283" s="39">
        <v>8.5600000000000009E-2</v>
      </c>
      <c r="E7283" s="39">
        <v>7.9100000000000004E-2</v>
      </c>
      <c r="F7283" s="40">
        <v>145000</v>
      </c>
      <c r="G7283" s="40">
        <v>145000</v>
      </c>
      <c r="H7283" s="40">
        <v>104061.52</v>
      </c>
      <c r="I7283" s="40">
        <v>124999.99</v>
      </c>
      <c r="J7283" s="67">
        <f t="shared" si="339"/>
        <v>0.71766565517241387</v>
      </c>
      <c r="K7283" s="39">
        <f t="shared" si="340"/>
        <v>0.86206889655172414</v>
      </c>
      <c r="L7283" s="2" t="str">
        <f t="shared" si="341"/>
        <v>A</v>
      </c>
      <c r="M7283" s="2" t="s">
        <v>500</v>
      </c>
      <c r="N7283" s="2" t="s">
        <v>419</v>
      </c>
      <c r="O7283" s="2" t="s">
        <v>70</v>
      </c>
    </row>
    <row r="7284" spans="1:15">
      <c r="A7284" s="42">
        <v>40505</v>
      </c>
      <c r="B7284" s="42">
        <v>45405</v>
      </c>
      <c r="C7284" s="130">
        <v>161</v>
      </c>
      <c r="D7284" s="43">
        <v>8.5600000000000009E-2</v>
      </c>
      <c r="E7284" s="43">
        <v>7.9100000000000004E-2</v>
      </c>
      <c r="F7284" s="44">
        <v>140132.51</v>
      </c>
      <c r="G7284" s="44">
        <v>140132.51</v>
      </c>
      <c r="H7284" s="44">
        <v>85579.05</v>
      </c>
      <c r="I7284" s="44">
        <v>120832.51</v>
      </c>
      <c r="J7284" s="68">
        <f t="shared" si="339"/>
        <v>0.61070090016941825</v>
      </c>
      <c r="K7284" s="43">
        <f t="shared" si="340"/>
        <v>0.86227321554434433</v>
      </c>
      <c r="L7284" s="41" t="str">
        <f t="shared" si="341"/>
        <v>AA</v>
      </c>
      <c r="M7284" s="41" t="s">
        <v>645</v>
      </c>
      <c r="N7284" s="41" t="s">
        <v>422</v>
      </c>
      <c r="O7284" s="41" t="s">
        <v>70</v>
      </c>
    </row>
    <row r="7285" spans="1:15">
      <c r="A7285" s="38">
        <v>40234</v>
      </c>
      <c r="B7285" s="38">
        <v>45713</v>
      </c>
      <c r="C7285" s="131">
        <v>180</v>
      </c>
      <c r="D7285" s="39">
        <v>8.5600000000000009E-2</v>
      </c>
      <c r="E7285" s="39">
        <v>7.9100000000000004E-2</v>
      </c>
      <c r="F7285" s="40">
        <v>127730</v>
      </c>
      <c r="G7285" s="40">
        <v>127730</v>
      </c>
      <c r="H7285" s="40">
        <v>86190.31</v>
      </c>
      <c r="I7285" s="40">
        <v>110147.28</v>
      </c>
      <c r="J7285" s="67">
        <f t="shared" si="339"/>
        <v>0.67478517184686448</v>
      </c>
      <c r="K7285" s="39">
        <f t="shared" si="340"/>
        <v>0.86234463321067878</v>
      </c>
      <c r="L7285" s="2" t="str">
        <f t="shared" si="341"/>
        <v>A</v>
      </c>
      <c r="M7285" s="2" t="s">
        <v>496</v>
      </c>
      <c r="N7285" s="2" t="s">
        <v>417</v>
      </c>
      <c r="O7285" s="2" t="s">
        <v>70</v>
      </c>
    </row>
    <row r="7286" spans="1:15">
      <c r="A7286" s="38">
        <v>40732</v>
      </c>
      <c r="B7286" s="38">
        <v>51690</v>
      </c>
      <c r="C7286" s="131">
        <v>360</v>
      </c>
      <c r="D7286" s="39">
        <v>8.5600000000000009E-2</v>
      </c>
      <c r="E7286" s="39">
        <v>7.9100000000000004E-2</v>
      </c>
      <c r="F7286" s="40">
        <v>135670</v>
      </c>
      <c r="G7286" s="40">
        <v>135670</v>
      </c>
      <c r="H7286" s="40">
        <v>79202.25</v>
      </c>
      <c r="I7286" s="40">
        <v>116999.99</v>
      </c>
      <c r="J7286" s="67">
        <f t="shared" si="339"/>
        <v>0.58378602491339282</v>
      </c>
      <c r="K7286" s="39">
        <f t="shared" si="340"/>
        <v>0.86238659983784183</v>
      </c>
      <c r="L7286" s="2" t="str">
        <f t="shared" si="341"/>
        <v>AA</v>
      </c>
      <c r="M7286" s="2" t="s">
        <v>470</v>
      </c>
      <c r="N7286" s="2" t="s">
        <v>424</v>
      </c>
      <c r="O7286" s="2" t="s">
        <v>70</v>
      </c>
    </row>
    <row r="7287" spans="1:15">
      <c r="A7287" s="42">
        <v>40480</v>
      </c>
      <c r="B7287" s="42">
        <v>51438</v>
      </c>
      <c r="C7287" s="130">
        <v>360</v>
      </c>
      <c r="D7287" s="43">
        <v>8.5600000000000009E-2</v>
      </c>
      <c r="E7287" s="43">
        <v>7.9100000000000004E-2</v>
      </c>
      <c r="F7287" s="44">
        <v>100000</v>
      </c>
      <c r="G7287" s="44">
        <v>100000</v>
      </c>
      <c r="H7287" s="44">
        <v>66214.62</v>
      </c>
      <c r="I7287" s="44">
        <v>86241</v>
      </c>
      <c r="J7287" s="68">
        <f t="shared" si="339"/>
        <v>0.66214619999999991</v>
      </c>
      <c r="K7287" s="43">
        <f t="shared" si="340"/>
        <v>0.86241000000000001</v>
      </c>
      <c r="L7287" s="41" t="str">
        <f t="shared" si="341"/>
        <v>A</v>
      </c>
      <c r="M7287" s="41" t="s">
        <v>862</v>
      </c>
      <c r="N7287" s="41" t="s">
        <v>417</v>
      </c>
      <c r="O7287" s="41" t="s">
        <v>70</v>
      </c>
    </row>
    <row r="7288" spans="1:15">
      <c r="A7288" s="38">
        <v>40246</v>
      </c>
      <c r="B7288" s="38">
        <v>47308</v>
      </c>
      <c r="C7288" s="131">
        <v>232</v>
      </c>
      <c r="D7288" s="39">
        <v>8.5600000000000009E-2</v>
      </c>
      <c r="E7288" s="39">
        <v>7.9100000000000004E-2</v>
      </c>
      <c r="F7288" s="40">
        <v>80000</v>
      </c>
      <c r="G7288" s="40">
        <v>80000</v>
      </c>
      <c r="H7288" s="40">
        <v>53274.28</v>
      </c>
      <c r="I7288" s="40">
        <v>68999.990000000005</v>
      </c>
      <c r="J7288" s="67">
        <f t="shared" si="339"/>
        <v>0.66592850000000003</v>
      </c>
      <c r="K7288" s="39">
        <f t="shared" si="340"/>
        <v>0.86249987500000003</v>
      </c>
      <c r="L7288" s="2" t="str">
        <f t="shared" si="341"/>
        <v>A</v>
      </c>
      <c r="M7288" s="2" t="s">
        <v>495</v>
      </c>
      <c r="N7288" s="2" t="s">
        <v>424</v>
      </c>
      <c r="O7288" s="2" t="s">
        <v>70</v>
      </c>
    </row>
    <row r="7289" spans="1:15">
      <c r="A7289" s="42">
        <v>40529</v>
      </c>
      <c r="B7289" s="42">
        <v>42386</v>
      </c>
      <c r="C7289" s="130">
        <v>61</v>
      </c>
      <c r="D7289" s="43">
        <v>8.5600000000000009E-2</v>
      </c>
      <c r="E7289" s="43">
        <v>7.9100000000000004E-2</v>
      </c>
      <c r="F7289" s="44">
        <v>130000</v>
      </c>
      <c r="G7289" s="44">
        <v>130000</v>
      </c>
      <c r="H7289" s="44">
        <v>64234.54</v>
      </c>
      <c r="I7289" s="44">
        <v>112246.36</v>
      </c>
      <c r="J7289" s="68">
        <f t="shared" si="339"/>
        <v>0.49411184615384618</v>
      </c>
      <c r="K7289" s="43">
        <f t="shared" si="340"/>
        <v>0.86343353846153847</v>
      </c>
      <c r="L7289" s="41" t="str">
        <f t="shared" si="341"/>
        <v>AA</v>
      </c>
      <c r="M7289" s="41" t="s">
        <v>554</v>
      </c>
      <c r="N7289" s="41" t="s">
        <v>417</v>
      </c>
      <c r="O7289" s="41" t="s">
        <v>70</v>
      </c>
    </row>
    <row r="7290" spans="1:15">
      <c r="A7290" s="42">
        <v>40375</v>
      </c>
      <c r="B7290" s="42">
        <v>47680</v>
      </c>
      <c r="C7290" s="130">
        <v>240</v>
      </c>
      <c r="D7290" s="43">
        <v>8.5600000000000009E-2</v>
      </c>
      <c r="E7290" s="43">
        <v>7.9100000000000004E-2</v>
      </c>
      <c r="F7290" s="44">
        <v>110000</v>
      </c>
      <c r="G7290" s="44">
        <v>110000</v>
      </c>
      <c r="H7290" s="44">
        <v>75631.67</v>
      </c>
      <c r="I7290" s="44">
        <v>94999.99</v>
      </c>
      <c r="J7290" s="68">
        <f t="shared" si="339"/>
        <v>0.6875606363636364</v>
      </c>
      <c r="K7290" s="43">
        <f t="shared" si="340"/>
        <v>0.86363627272727272</v>
      </c>
      <c r="L7290" s="41" t="str">
        <f t="shared" si="341"/>
        <v>A</v>
      </c>
      <c r="M7290" s="41" t="s">
        <v>457</v>
      </c>
      <c r="N7290" s="41" t="s">
        <v>419</v>
      </c>
      <c r="O7290" s="41" t="s">
        <v>70</v>
      </c>
    </row>
    <row r="7291" spans="1:15">
      <c r="A7291" s="38">
        <v>40147</v>
      </c>
      <c r="B7291" s="38">
        <v>47452</v>
      </c>
      <c r="C7291" s="131">
        <v>240</v>
      </c>
      <c r="D7291" s="39">
        <v>8.5600000000000009E-2</v>
      </c>
      <c r="E7291" s="39">
        <v>7.9100000000000004E-2</v>
      </c>
      <c r="F7291" s="40">
        <v>110000</v>
      </c>
      <c r="G7291" s="40">
        <v>110000</v>
      </c>
      <c r="H7291" s="40">
        <v>72526.850000000006</v>
      </c>
      <c r="I7291" s="40">
        <v>94999.99</v>
      </c>
      <c r="J7291" s="67">
        <f t="shared" si="339"/>
        <v>0.659335</v>
      </c>
      <c r="K7291" s="39">
        <f t="shared" si="340"/>
        <v>0.86363627272727272</v>
      </c>
      <c r="L7291" s="2" t="str">
        <f t="shared" si="341"/>
        <v>A</v>
      </c>
      <c r="M7291" s="2" t="s">
        <v>1180</v>
      </c>
      <c r="N7291" s="2" t="s">
        <v>422</v>
      </c>
      <c r="O7291" s="2" t="s">
        <v>70</v>
      </c>
    </row>
    <row r="7292" spans="1:15">
      <c r="A7292" s="38">
        <v>40662</v>
      </c>
      <c r="B7292" s="38">
        <v>46659</v>
      </c>
      <c r="C7292" s="131">
        <v>197</v>
      </c>
      <c r="D7292" s="39">
        <v>8.5600000000000009E-2</v>
      </c>
      <c r="E7292" s="39">
        <v>7.9100000000000004E-2</v>
      </c>
      <c r="F7292" s="40">
        <v>104200</v>
      </c>
      <c r="G7292" s="40">
        <v>104200</v>
      </c>
      <c r="H7292" s="40">
        <v>63917.77</v>
      </c>
      <c r="I7292" s="40">
        <v>89999.99</v>
      </c>
      <c r="J7292" s="67">
        <f t="shared" si="339"/>
        <v>0.61341429942418424</v>
      </c>
      <c r="K7292" s="39">
        <f t="shared" si="340"/>
        <v>0.86372351247600776</v>
      </c>
      <c r="L7292" s="2" t="str">
        <f t="shared" si="341"/>
        <v>AA</v>
      </c>
      <c r="M7292" s="2" t="s">
        <v>472</v>
      </c>
      <c r="N7292" s="2" t="s">
        <v>426</v>
      </c>
      <c r="O7292" s="2" t="s">
        <v>70</v>
      </c>
    </row>
    <row r="7293" spans="1:15">
      <c r="A7293" s="38">
        <v>39994</v>
      </c>
      <c r="B7293" s="38">
        <v>49125</v>
      </c>
      <c r="C7293" s="131">
        <v>300</v>
      </c>
      <c r="D7293" s="39">
        <v>8.5600000000000009E-2</v>
      </c>
      <c r="E7293" s="39">
        <v>7.9100000000000004E-2</v>
      </c>
      <c r="F7293" s="40">
        <v>59000</v>
      </c>
      <c r="G7293" s="40">
        <v>59000</v>
      </c>
      <c r="H7293" s="40">
        <v>40860.129999999997</v>
      </c>
      <c r="I7293" s="40">
        <v>50975.32</v>
      </c>
      <c r="J7293" s="67">
        <f t="shared" si="339"/>
        <v>0.69254457627118637</v>
      </c>
      <c r="K7293" s="39">
        <f t="shared" si="340"/>
        <v>0.86398847457627115</v>
      </c>
      <c r="L7293" s="2" t="str">
        <f t="shared" si="341"/>
        <v>A</v>
      </c>
      <c r="M7293" s="2" t="s">
        <v>489</v>
      </c>
      <c r="N7293" s="2" t="s">
        <v>415</v>
      </c>
      <c r="O7293" s="2" t="s">
        <v>70</v>
      </c>
    </row>
    <row r="7294" spans="1:15">
      <c r="A7294" s="42">
        <v>40324</v>
      </c>
      <c r="B7294" s="42">
        <v>51282</v>
      </c>
      <c r="C7294" s="130">
        <v>360</v>
      </c>
      <c r="D7294" s="43">
        <v>8.5600000000000009E-2</v>
      </c>
      <c r="E7294" s="43">
        <v>7.9100000000000004E-2</v>
      </c>
      <c r="F7294" s="44">
        <v>125000</v>
      </c>
      <c r="G7294" s="44">
        <v>125000</v>
      </c>
      <c r="H7294" s="44">
        <v>89531.42</v>
      </c>
      <c r="I7294" s="44">
        <v>107999.99</v>
      </c>
      <c r="J7294" s="68">
        <f t="shared" si="339"/>
        <v>0.71625136</v>
      </c>
      <c r="K7294" s="43">
        <f t="shared" si="340"/>
        <v>0.86399992000000003</v>
      </c>
      <c r="L7294" s="41" t="str">
        <f t="shared" si="341"/>
        <v>A</v>
      </c>
      <c r="M7294" s="41" t="s">
        <v>489</v>
      </c>
      <c r="N7294" s="41" t="s">
        <v>415</v>
      </c>
      <c r="O7294" s="41" t="s">
        <v>70</v>
      </c>
    </row>
    <row r="7295" spans="1:15">
      <c r="A7295" s="38">
        <v>40266</v>
      </c>
      <c r="B7295" s="38">
        <v>47328</v>
      </c>
      <c r="C7295" s="131">
        <v>232</v>
      </c>
      <c r="D7295" s="39">
        <v>8.5600000000000009E-2</v>
      </c>
      <c r="E7295" s="39">
        <v>7.9100000000000004E-2</v>
      </c>
      <c r="F7295" s="40">
        <v>150000</v>
      </c>
      <c r="G7295" s="40">
        <v>150000</v>
      </c>
      <c r="H7295" s="40">
        <v>94500.69</v>
      </c>
      <c r="I7295" s="40">
        <v>129599.99</v>
      </c>
      <c r="J7295" s="67">
        <f t="shared" si="339"/>
        <v>0.63000460000000003</v>
      </c>
      <c r="K7295" s="39">
        <f t="shared" si="340"/>
        <v>0.86399993333333336</v>
      </c>
      <c r="L7295" s="2" t="str">
        <f t="shared" si="341"/>
        <v>AA</v>
      </c>
      <c r="M7295" s="2" t="s">
        <v>466</v>
      </c>
      <c r="N7295" s="2" t="s">
        <v>421</v>
      </c>
      <c r="O7295" s="2" t="s">
        <v>70</v>
      </c>
    </row>
    <row r="7296" spans="1:15">
      <c r="A7296" s="38">
        <v>40066</v>
      </c>
      <c r="B7296" s="38">
        <v>47371</v>
      </c>
      <c r="C7296" s="131">
        <v>240</v>
      </c>
      <c r="D7296" s="39">
        <v>8.5600000000000009E-2</v>
      </c>
      <c r="E7296" s="39">
        <v>7.9100000000000004E-2</v>
      </c>
      <c r="F7296" s="40">
        <v>81000</v>
      </c>
      <c r="G7296" s="40">
        <v>81000</v>
      </c>
      <c r="H7296" s="40">
        <v>52876.03</v>
      </c>
      <c r="I7296" s="40">
        <v>69999.990000000005</v>
      </c>
      <c r="J7296" s="67">
        <f t="shared" si="339"/>
        <v>0.65279049382716048</v>
      </c>
      <c r="K7296" s="39">
        <f t="shared" si="340"/>
        <v>0.86419740740740747</v>
      </c>
      <c r="L7296" s="2" t="str">
        <f t="shared" si="341"/>
        <v>A</v>
      </c>
      <c r="M7296" s="2" t="s">
        <v>1439</v>
      </c>
      <c r="N7296" s="2" t="s">
        <v>423</v>
      </c>
      <c r="O7296" s="2" t="s">
        <v>70</v>
      </c>
    </row>
    <row r="7297" spans="1:15">
      <c r="A7297" s="38">
        <v>40512</v>
      </c>
      <c r="B7297" s="38">
        <v>49643</v>
      </c>
      <c r="C7297" s="131">
        <v>300</v>
      </c>
      <c r="D7297" s="39">
        <v>8.5600000000000009E-2</v>
      </c>
      <c r="E7297" s="39">
        <v>8.5600000000000009E-2</v>
      </c>
      <c r="F7297" s="40">
        <v>116000</v>
      </c>
      <c r="G7297" s="40">
        <v>116000</v>
      </c>
      <c r="H7297" s="40">
        <v>74912.479999999996</v>
      </c>
      <c r="I7297" s="40">
        <v>100256</v>
      </c>
      <c r="J7297" s="67">
        <f t="shared" si="339"/>
        <v>0.64579724137931027</v>
      </c>
      <c r="K7297" s="39">
        <f t="shared" si="340"/>
        <v>0.86427586206896556</v>
      </c>
      <c r="L7297" s="2" t="str">
        <f t="shared" si="341"/>
        <v>AA</v>
      </c>
      <c r="M7297" s="2" t="s">
        <v>564</v>
      </c>
      <c r="N7297" s="2" t="s">
        <v>417</v>
      </c>
      <c r="O7297" s="2" t="s">
        <v>70</v>
      </c>
    </row>
    <row r="7298" spans="1:15">
      <c r="A7298" s="42">
        <v>40353</v>
      </c>
      <c r="B7298" s="42">
        <v>49484</v>
      </c>
      <c r="C7298" s="130">
        <v>300</v>
      </c>
      <c r="D7298" s="43">
        <v>8.5600000000000009E-2</v>
      </c>
      <c r="E7298" s="43">
        <v>7.9100000000000004E-2</v>
      </c>
      <c r="F7298" s="44">
        <v>100000</v>
      </c>
      <c r="G7298" s="44">
        <v>100000</v>
      </c>
      <c r="H7298" s="44">
        <v>63206.54</v>
      </c>
      <c r="I7298" s="44">
        <v>86499.99</v>
      </c>
      <c r="J7298" s="68">
        <f t="shared" si="339"/>
        <v>0.6320654</v>
      </c>
      <c r="K7298" s="43">
        <f t="shared" si="340"/>
        <v>0.86499990000000004</v>
      </c>
      <c r="L7298" s="41" t="str">
        <f t="shared" si="341"/>
        <v>AA</v>
      </c>
      <c r="M7298" s="41" t="s">
        <v>686</v>
      </c>
      <c r="N7298" s="41" t="s">
        <v>421</v>
      </c>
      <c r="O7298" s="41" t="s">
        <v>70</v>
      </c>
    </row>
    <row r="7299" spans="1:15">
      <c r="A7299" s="42">
        <v>40267</v>
      </c>
      <c r="B7299" s="42">
        <v>47572</v>
      </c>
      <c r="C7299" s="130">
        <v>240</v>
      </c>
      <c r="D7299" s="43">
        <v>8.5600000000000009E-2</v>
      </c>
      <c r="E7299" s="43">
        <v>8.09E-2</v>
      </c>
      <c r="F7299" s="44">
        <v>105200</v>
      </c>
      <c r="G7299" s="44">
        <v>105200</v>
      </c>
      <c r="H7299" s="44">
        <v>70974.509999999995</v>
      </c>
      <c r="I7299" s="44">
        <v>90999.99</v>
      </c>
      <c r="J7299" s="68">
        <f t="shared" ref="J7299:J7362" si="342">H7299/G7299</f>
        <v>0.67466264258555131</v>
      </c>
      <c r="K7299" s="43">
        <f t="shared" ref="K7299:K7362" si="343">I7299/G7299</f>
        <v>0.86501891634980999</v>
      </c>
      <c r="L7299" s="41" t="str">
        <f t="shared" ref="L7299:L7362" si="344">IF(J7299&lt;=65%,"AA",IF(J7299&lt;=75%,"A",IF(J7299&lt;=85%,"B","C")))</f>
        <v>A</v>
      </c>
      <c r="M7299" s="41" t="s">
        <v>774</v>
      </c>
      <c r="N7299" s="41" t="s">
        <v>421</v>
      </c>
      <c r="O7299" s="41" t="s">
        <v>70</v>
      </c>
    </row>
    <row r="7300" spans="1:15">
      <c r="A7300" s="42">
        <v>40540</v>
      </c>
      <c r="B7300" s="42">
        <v>47845</v>
      </c>
      <c r="C7300" s="130">
        <v>240</v>
      </c>
      <c r="D7300" s="43">
        <v>8.5600000000000009E-2</v>
      </c>
      <c r="E7300" s="43">
        <v>7.9100000000000004E-2</v>
      </c>
      <c r="F7300" s="44">
        <v>78000</v>
      </c>
      <c r="G7300" s="44">
        <v>78000</v>
      </c>
      <c r="H7300" s="44">
        <v>41201.85</v>
      </c>
      <c r="I7300" s="44">
        <v>67500</v>
      </c>
      <c r="J7300" s="68">
        <f t="shared" si="342"/>
        <v>0.52822884615384613</v>
      </c>
      <c r="K7300" s="43">
        <f t="shared" si="343"/>
        <v>0.86538461538461542</v>
      </c>
      <c r="L7300" s="41" t="str">
        <f t="shared" si="344"/>
        <v>AA</v>
      </c>
      <c r="M7300" s="41" t="s">
        <v>572</v>
      </c>
      <c r="N7300" s="41" t="s">
        <v>417</v>
      </c>
      <c r="O7300" s="41" t="s">
        <v>70</v>
      </c>
    </row>
    <row r="7301" spans="1:15">
      <c r="A7301" s="38">
        <v>39997</v>
      </c>
      <c r="B7301" s="38">
        <v>49737</v>
      </c>
      <c r="C7301" s="131">
        <v>320</v>
      </c>
      <c r="D7301" s="39">
        <v>8.5600000000000009E-2</v>
      </c>
      <c r="E7301" s="39">
        <v>7.9100000000000004E-2</v>
      </c>
      <c r="F7301" s="40">
        <v>149000</v>
      </c>
      <c r="G7301" s="40">
        <v>149000</v>
      </c>
      <c r="H7301" s="40">
        <v>105996.41</v>
      </c>
      <c r="I7301" s="40">
        <v>128999.99</v>
      </c>
      <c r="J7301" s="67">
        <f t="shared" si="342"/>
        <v>0.71138530201342287</v>
      </c>
      <c r="K7301" s="39">
        <f t="shared" si="343"/>
        <v>0.86577174496644294</v>
      </c>
      <c r="L7301" s="2" t="str">
        <f t="shared" si="344"/>
        <v>A</v>
      </c>
      <c r="M7301" s="2" t="s">
        <v>525</v>
      </c>
      <c r="N7301" s="2" t="s">
        <v>430</v>
      </c>
      <c r="O7301" s="2" t="s">
        <v>70</v>
      </c>
    </row>
    <row r="7302" spans="1:15">
      <c r="A7302" s="42">
        <v>40431</v>
      </c>
      <c r="B7302" s="42">
        <v>51389</v>
      </c>
      <c r="C7302" s="130">
        <v>360</v>
      </c>
      <c r="D7302" s="43">
        <v>8.5600000000000009E-2</v>
      </c>
      <c r="E7302" s="43">
        <v>8.5600000000000009E-2</v>
      </c>
      <c r="F7302" s="44">
        <v>75000</v>
      </c>
      <c r="G7302" s="44">
        <v>75000</v>
      </c>
      <c r="H7302" s="44">
        <v>30184.71</v>
      </c>
      <c r="I7302" s="44">
        <v>64999.99</v>
      </c>
      <c r="J7302" s="68">
        <f t="shared" si="342"/>
        <v>0.40246280000000001</v>
      </c>
      <c r="K7302" s="43">
        <f t="shared" si="343"/>
        <v>0.86666653333333332</v>
      </c>
      <c r="L7302" s="41" t="str">
        <f t="shared" si="344"/>
        <v>AA</v>
      </c>
      <c r="M7302" s="41" t="s">
        <v>1549</v>
      </c>
      <c r="N7302" s="41" t="s">
        <v>434</v>
      </c>
      <c r="O7302" s="41" t="s">
        <v>70</v>
      </c>
    </row>
    <row r="7303" spans="1:15">
      <c r="A7303" s="42">
        <v>40234</v>
      </c>
      <c r="B7303" s="42">
        <v>47508</v>
      </c>
      <c r="C7303" s="130">
        <v>239</v>
      </c>
      <c r="D7303" s="43">
        <v>8.5600000000000009E-2</v>
      </c>
      <c r="E7303" s="43">
        <v>7.9100000000000004E-2</v>
      </c>
      <c r="F7303" s="44">
        <v>135000</v>
      </c>
      <c r="G7303" s="44">
        <v>135000</v>
      </c>
      <c r="H7303" s="44">
        <v>91244.4</v>
      </c>
      <c r="I7303" s="44">
        <v>116999.99</v>
      </c>
      <c r="J7303" s="68">
        <f t="shared" si="342"/>
        <v>0.6758844444444444</v>
      </c>
      <c r="K7303" s="43">
        <f t="shared" si="343"/>
        <v>0.8666665925925926</v>
      </c>
      <c r="L7303" s="41" t="str">
        <f t="shared" si="344"/>
        <v>A</v>
      </c>
      <c r="M7303" s="41" t="s">
        <v>566</v>
      </c>
      <c r="N7303" s="41" t="s">
        <v>420</v>
      </c>
      <c r="O7303" s="41" t="s">
        <v>70</v>
      </c>
    </row>
    <row r="7304" spans="1:15">
      <c r="A7304" s="38">
        <v>40627</v>
      </c>
      <c r="B7304" s="38">
        <v>47932</v>
      </c>
      <c r="C7304" s="131">
        <v>240</v>
      </c>
      <c r="D7304" s="39">
        <v>8.5600000000000009E-2</v>
      </c>
      <c r="E7304" s="39">
        <v>7.9100000000000004E-2</v>
      </c>
      <c r="F7304" s="40">
        <v>135000</v>
      </c>
      <c r="G7304" s="40">
        <v>135000</v>
      </c>
      <c r="H7304" s="40">
        <v>96660.45</v>
      </c>
      <c r="I7304" s="40">
        <v>116999.99</v>
      </c>
      <c r="J7304" s="67">
        <f t="shared" si="342"/>
        <v>0.71600333333333332</v>
      </c>
      <c r="K7304" s="39">
        <f t="shared" si="343"/>
        <v>0.8666665925925926</v>
      </c>
      <c r="L7304" s="2" t="str">
        <f t="shared" si="344"/>
        <v>A</v>
      </c>
      <c r="M7304" s="2" t="s">
        <v>518</v>
      </c>
      <c r="N7304" s="2" t="s">
        <v>416</v>
      </c>
      <c r="O7304" s="2" t="s">
        <v>70</v>
      </c>
    </row>
    <row r="7305" spans="1:15">
      <c r="A7305" s="42">
        <v>40099</v>
      </c>
      <c r="B7305" s="42">
        <v>47404</v>
      </c>
      <c r="C7305" s="130">
        <v>240</v>
      </c>
      <c r="D7305" s="43">
        <v>8.5600000000000009E-2</v>
      </c>
      <c r="E7305" s="43">
        <v>8.09E-2</v>
      </c>
      <c r="F7305" s="44">
        <v>135000</v>
      </c>
      <c r="G7305" s="44">
        <v>135000</v>
      </c>
      <c r="H7305" s="44">
        <v>88931.02</v>
      </c>
      <c r="I7305" s="44">
        <v>116999.99</v>
      </c>
      <c r="J7305" s="68">
        <f t="shared" si="342"/>
        <v>0.65874829629629628</v>
      </c>
      <c r="K7305" s="43">
        <f t="shared" si="343"/>
        <v>0.8666665925925926</v>
      </c>
      <c r="L7305" s="41" t="str">
        <f t="shared" si="344"/>
        <v>A</v>
      </c>
      <c r="M7305" s="41" t="s">
        <v>685</v>
      </c>
      <c r="N7305" s="41" t="s">
        <v>421</v>
      </c>
      <c r="O7305" s="41" t="s">
        <v>70</v>
      </c>
    </row>
    <row r="7306" spans="1:15">
      <c r="A7306" s="38">
        <v>40204</v>
      </c>
      <c r="B7306" s="38">
        <v>42455</v>
      </c>
      <c r="C7306" s="131">
        <v>74</v>
      </c>
      <c r="D7306" s="39">
        <v>8.5600000000000009E-2</v>
      </c>
      <c r="E7306" s="39">
        <v>7.9100000000000004E-2</v>
      </c>
      <c r="F7306" s="40">
        <v>150000</v>
      </c>
      <c r="G7306" s="40">
        <v>150000</v>
      </c>
      <c r="H7306" s="40">
        <v>52348.54</v>
      </c>
      <c r="I7306" s="40">
        <v>129999.99</v>
      </c>
      <c r="J7306" s="67">
        <f t="shared" si="342"/>
        <v>0.34899026666666666</v>
      </c>
      <c r="K7306" s="39">
        <f t="shared" si="343"/>
        <v>0.86666660000000006</v>
      </c>
      <c r="L7306" s="2" t="str">
        <f t="shared" si="344"/>
        <v>AA</v>
      </c>
      <c r="M7306" s="2" t="s">
        <v>713</v>
      </c>
      <c r="N7306" s="2" t="s">
        <v>418</v>
      </c>
      <c r="O7306" s="2" t="s">
        <v>70</v>
      </c>
    </row>
    <row r="7307" spans="1:15">
      <c r="A7307" s="42">
        <v>40142</v>
      </c>
      <c r="B7307" s="42">
        <v>49273</v>
      </c>
      <c r="C7307" s="130">
        <v>300</v>
      </c>
      <c r="D7307" s="43">
        <v>8.5600000000000009E-2</v>
      </c>
      <c r="E7307" s="43">
        <v>8.09E-2</v>
      </c>
      <c r="F7307" s="44">
        <v>150000</v>
      </c>
      <c r="G7307" s="44">
        <v>150000</v>
      </c>
      <c r="H7307" s="44">
        <v>106359.38</v>
      </c>
      <c r="I7307" s="44">
        <v>129999.99</v>
      </c>
      <c r="J7307" s="68">
        <f t="shared" si="342"/>
        <v>0.70906253333333336</v>
      </c>
      <c r="K7307" s="43">
        <f t="shared" si="343"/>
        <v>0.86666660000000006</v>
      </c>
      <c r="L7307" s="41" t="str">
        <f t="shared" si="344"/>
        <v>A</v>
      </c>
      <c r="M7307" s="41" t="s">
        <v>611</v>
      </c>
      <c r="N7307" s="41" t="s">
        <v>419</v>
      </c>
      <c r="O7307" s="41" t="s">
        <v>70</v>
      </c>
    </row>
    <row r="7308" spans="1:15">
      <c r="A7308" s="42">
        <v>40133</v>
      </c>
      <c r="B7308" s="42">
        <v>47438</v>
      </c>
      <c r="C7308" s="130">
        <v>240</v>
      </c>
      <c r="D7308" s="43">
        <v>8.5600000000000009E-2</v>
      </c>
      <c r="E7308" s="43">
        <v>7.9100000000000004E-2</v>
      </c>
      <c r="F7308" s="44">
        <v>80500</v>
      </c>
      <c r="G7308" s="44">
        <v>80500</v>
      </c>
      <c r="H7308" s="44">
        <v>53329.79</v>
      </c>
      <c r="I7308" s="44">
        <v>69799.990000000005</v>
      </c>
      <c r="J7308" s="68">
        <f t="shared" si="342"/>
        <v>0.66248186335403725</v>
      </c>
      <c r="K7308" s="43">
        <f t="shared" si="343"/>
        <v>0.86708062111801254</v>
      </c>
      <c r="L7308" s="41" t="str">
        <f t="shared" si="344"/>
        <v>A</v>
      </c>
      <c r="M7308" s="41" t="s">
        <v>475</v>
      </c>
      <c r="N7308" s="41" t="s">
        <v>427</v>
      </c>
      <c r="O7308" s="41" t="s">
        <v>70</v>
      </c>
    </row>
    <row r="7309" spans="1:15">
      <c r="A7309" s="42">
        <v>40759</v>
      </c>
      <c r="B7309" s="42">
        <v>51717</v>
      </c>
      <c r="C7309" s="130">
        <v>360</v>
      </c>
      <c r="D7309" s="43">
        <v>8.5600000000000009E-2</v>
      </c>
      <c r="E7309" s="43">
        <v>8.5600000000000009E-2</v>
      </c>
      <c r="F7309" s="44">
        <v>128000</v>
      </c>
      <c r="G7309" s="44">
        <v>128000</v>
      </c>
      <c r="H7309" s="44">
        <v>64777.08</v>
      </c>
      <c r="I7309" s="44">
        <v>110999.99</v>
      </c>
      <c r="J7309" s="68">
        <f t="shared" si="342"/>
        <v>0.50607093749999998</v>
      </c>
      <c r="K7309" s="43">
        <f t="shared" si="343"/>
        <v>0.86718742187500009</v>
      </c>
      <c r="L7309" s="41" t="str">
        <f t="shared" si="344"/>
        <v>AA</v>
      </c>
      <c r="M7309" s="41" t="s">
        <v>154</v>
      </c>
      <c r="N7309" s="41" t="s">
        <v>416</v>
      </c>
      <c r="O7309" s="41" t="s">
        <v>70</v>
      </c>
    </row>
    <row r="7310" spans="1:15">
      <c r="A7310" s="42">
        <v>40436</v>
      </c>
      <c r="B7310" s="42">
        <v>47741</v>
      </c>
      <c r="C7310" s="130">
        <v>240</v>
      </c>
      <c r="D7310" s="43">
        <v>8.5600000000000009E-2</v>
      </c>
      <c r="E7310" s="43">
        <v>7.9100000000000004E-2</v>
      </c>
      <c r="F7310" s="44">
        <v>76894.62</v>
      </c>
      <c r="G7310" s="44">
        <v>76894.62</v>
      </c>
      <c r="H7310" s="44">
        <v>54353.77</v>
      </c>
      <c r="I7310" s="44">
        <v>66721.5</v>
      </c>
      <c r="J7310" s="68">
        <f t="shared" si="342"/>
        <v>0.70686050597558059</v>
      </c>
      <c r="K7310" s="43">
        <f t="shared" si="343"/>
        <v>0.86770049712190533</v>
      </c>
      <c r="L7310" s="41" t="str">
        <f t="shared" si="344"/>
        <v>A</v>
      </c>
      <c r="M7310" s="41" t="s">
        <v>1290</v>
      </c>
      <c r="N7310" s="41" t="s">
        <v>416</v>
      </c>
      <c r="O7310" s="41" t="s">
        <v>70</v>
      </c>
    </row>
    <row r="7311" spans="1:15">
      <c r="A7311" s="42">
        <v>40695</v>
      </c>
      <c r="B7311" s="42">
        <v>46174</v>
      </c>
      <c r="C7311" s="130">
        <v>180</v>
      </c>
      <c r="D7311" s="43">
        <v>8.5600000000000009E-2</v>
      </c>
      <c r="E7311" s="43">
        <v>7.9100000000000004E-2</v>
      </c>
      <c r="F7311" s="44">
        <v>121000</v>
      </c>
      <c r="G7311" s="44">
        <v>121000</v>
      </c>
      <c r="H7311" s="44">
        <v>81215.23</v>
      </c>
      <c r="I7311" s="44">
        <v>104999.98</v>
      </c>
      <c r="J7311" s="68">
        <f t="shared" si="342"/>
        <v>0.67120024793388422</v>
      </c>
      <c r="K7311" s="43">
        <f t="shared" si="343"/>
        <v>0.86776842975206603</v>
      </c>
      <c r="L7311" s="41" t="str">
        <f t="shared" si="344"/>
        <v>A</v>
      </c>
      <c r="M7311" s="41" t="s">
        <v>601</v>
      </c>
      <c r="N7311" s="41" t="s">
        <v>435</v>
      </c>
      <c r="O7311" s="41" t="s">
        <v>70</v>
      </c>
    </row>
    <row r="7312" spans="1:15">
      <c r="A7312" s="38">
        <v>40283</v>
      </c>
      <c r="B7312" s="38">
        <v>47467</v>
      </c>
      <c r="C7312" s="131">
        <v>236</v>
      </c>
      <c r="D7312" s="39">
        <v>8.5600000000000009E-2</v>
      </c>
      <c r="E7312" s="39">
        <v>8.09E-2</v>
      </c>
      <c r="F7312" s="40">
        <v>140000</v>
      </c>
      <c r="G7312" s="40">
        <v>140000</v>
      </c>
      <c r="H7312" s="40">
        <v>94826.25</v>
      </c>
      <c r="I7312" s="40">
        <v>121499.99</v>
      </c>
      <c r="J7312" s="67">
        <f t="shared" si="342"/>
        <v>0.67733035714285716</v>
      </c>
      <c r="K7312" s="39">
        <f t="shared" si="343"/>
        <v>0.86785707142857149</v>
      </c>
      <c r="L7312" s="2" t="str">
        <f t="shared" si="344"/>
        <v>A</v>
      </c>
      <c r="M7312" s="2" t="s">
        <v>948</v>
      </c>
      <c r="N7312" s="2" t="s">
        <v>419</v>
      </c>
      <c r="O7312" s="2" t="s">
        <v>70</v>
      </c>
    </row>
    <row r="7313" spans="1:15">
      <c r="A7313" s="38">
        <v>40567</v>
      </c>
      <c r="B7313" s="38">
        <v>47538</v>
      </c>
      <c r="C7313" s="131">
        <v>229</v>
      </c>
      <c r="D7313" s="39">
        <v>8.5600000000000009E-2</v>
      </c>
      <c r="E7313" s="39">
        <v>7.9100000000000004E-2</v>
      </c>
      <c r="F7313" s="40">
        <v>144000</v>
      </c>
      <c r="G7313" s="40">
        <v>144000</v>
      </c>
      <c r="H7313" s="40">
        <v>93232.61</v>
      </c>
      <c r="I7313" s="40">
        <v>124999.99</v>
      </c>
      <c r="J7313" s="67">
        <f t="shared" si="342"/>
        <v>0.6474486805555556</v>
      </c>
      <c r="K7313" s="39">
        <f t="shared" si="343"/>
        <v>0.86805548611111116</v>
      </c>
      <c r="L7313" s="2" t="str">
        <f t="shared" si="344"/>
        <v>AA</v>
      </c>
      <c r="M7313" s="2" t="s">
        <v>453</v>
      </c>
      <c r="N7313" s="2" t="s">
        <v>418</v>
      </c>
      <c r="O7313" s="2" t="s">
        <v>70</v>
      </c>
    </row>
    <row r="7314" spans="1:15">
      <c r="A7314" s="38">
        <v>40345</v>
      </c>
      <c r="B7314" s="38">
        <v>51303</v>
      </c>
      <c r="C7314" s="131">
        <v>360</v>
      </c>
      <c r="D7314" s="39">
        <v>8.5600000000000009E-2</v>
      </c>
      <c r="E7314" s="39">
        <v>7.9100000000000004E-2</v>
      </c>
      <c r="F7314" s="40">
        <v>136037.79999999999</v>
      </c>
      <c r="G7314" s="40">
        <v>136037.79999999999</v>
      </c>
      <c r="H7314" s="40">
        <v>93884.9</v>
      </c>
      <c r="I7314" s="40">
        <v>118122.48</v>
      </c>
      <c r="J7314" s="67">
        <f t="shared" si="342"/>
        <v>0.69013832919967832</v>
      </c>
      <c r="K7314" s="39">
        <f t="shared" si="343"/>
        <v>0.8683063089817683</v>
      </c>
      <c r="L7314" s="2" t="str">
        <f t="shared" si="344"/>
        <v>A</v>
      </c>
      <c r="M7314" s="2" t="s">
        <v>471</v>
      </c>
      <c r="N7314" s="2" t="s">
        <v>424</v>
      </c>
      <c r="O7314" s="2" t="s">
        <v>70</v>
      </c>
    </row>
    <row r="7315" spans="1:15">
      <c r="A7315" s="38">
        <v>40170</v>
      </c>
      <c r="B7315" s="38">
        <v>47475</v>
      </c>
      <c r="C7315" s="131">
        <v>240</v>
      </c>
      <c r="D7315" s="39">
        <v>8.5600000000000009E-2</v>
      </c>
      <c r="E7315" s="39">
        <v>7.9100000000000004E-2</v>
      </c>
      <c r="F7315" s="40">
        <v>139900</v>
      </c>
      <c r="G7315" s="40">
        <v>139900</v>
      </c>
      <c r="H7315" s="40">
        <v>69143.320000000007</v>
      </c>
      <c r="I7315" s="40">
        <v>121499.99</v>
      </c>
      <c r="J7315" s="67">
        <f t="shared" si="342"/>
        <v>0.49423388134381707</v>
      </c>
      <c r="K7315" s="39">
        <f t="shared" si="343"/>
        <v>0.86847741243745535</v>
      </c>
      <c r="L7315" s="2" t="str">
        <f t="shared" si="344"/>
        <v>AA</v>
      </c>
      <c r="M7315" s="2" t="s">
        <v>643</v>
      </c>
      <c r="N7315" s="2" t="s">
        <v>417</v>
      </c>
      <c r="O7315" s="2" t="s">
        <v>70</v>
      </c>
    </row>
    <row r="7316" spans="1:15">
      <c r="A7316" s="38">
        <v>39989</v>
      </c>
      <c r="B7316" s="38">
        <v>47294</v>
      </c>
      <c r="C7316" s="131">
        <v>240</v>
      </c>
      <c r="D7316" s="39">
        <v>8.5600000000000009E-2</v>
      </c>
      <c r="E7316" s="39">
        <v>7.9100000000000004E-2</v>
      </c>
      <c r="F7316" s="40">
        <v>82881.399999999994</v>
      </c>
      <c r="G7316" s="40">
        <v>82881.399999999994</v>
      </c>
      <c r="H7316" s="40">
        <v>53881.54</v>
      </c>
      <c r="I7316" s="40">
        <v>71999.990000000005</v>
      </c>
      <c r="J7316" s="67">
        <f t="shared" si="342"/>
        <v>0.65010412468901346</v>
      </c>
      <c r="K7316" s="39">
        <f t="shared" si="343"/>
        <v>0.8687110738959527</v>
      </c>
      <c r="L7316" s="2" t="str">
        <f t="shared" si="344"/>
        <v>A</v>
      </c>
      <c r="M7316" s="2" t="s">
        <v>769</v>
      </c>
      <c r="N7316" s="2" t="s">
        <v>440</v>
      </c>
      <c r="O7316" s="2" t="s">
        <v>70</v>
      </c>
    </row>
    <row r="7317" spans="1:15">
      <c r="A7317" s="42">
        <v>40091</v>
      </c>
      <c r="B7317" s="42">
        <v>47396</v>
      </c>
      <c r="C7317" s="130">
        <v>240</v>
      </c>
      <c r="D7317" s="43">
        <v>8.5600000000000009E-2</v>
      </c>
      <c r="E7317" s="43">
        <v>7.9100000000000004E-2</v>
      </c>
      <c r="F7317" s="44">
        <v>145000</v>
      </c>
      <c r="G7317" s="44">
        <v>145000</v>
      </c>
      <c r="H7317" s="44">
        <v>95733.17</v>
      </c>
      <c r="I7317" s="44">
        <v>125999.99</v>
      </c>
      <c r="J7317" s="68">
        <f t="shared" si="342"/>
        <v>0.66022875862068964</v>
      </c>
      <c r="K7317" s="43">
        <f t="shared" si="343"/>
        <v>0.86896544827586208</v>
      </c>
      <c r="L7317" s="41" t="str">
        <f t="shared" si="344"/>
        <v>A</v>
      </c>
      <c r="M7317" s="41" t="s">
        <v>601</v>
      </c>
      <c r="N7317" s="41" t="s">
        <v>435</v>
      </c>
      <c r="O7317" s="41" t="s">
        <v>70</v>
      </c>
    </row>
    <row r="7318" spans="1:15">
      <c r="A7318" s="38">
        <v>40877</v>
      </c>
      <c r="B7318" s="38">
        <v>50009</v>
      </c>
      <c r="C7318" s="131">
        <v>300</v>
      </c>
      <c r="D7318" s="39">
        <v>8.5600000000000009E-2</v>
      </c>
      <c r="E7318" s="39">
        <v>7.9100000000000004E-2</v>
      </c>
      <c r="F7318" s="40">
        <v>145000</v>
      </c>
      <c r="G7318" s="40">
        <v>145000</v>
      </c>
      <c r="H7318" s="40">
        <v>96711.61</v>
      </c>
      <c r="I7318" s="40">
        <v>125999.99</v>
      </c>
      <c r="J7318" s="67">
        <f t="shared" si="342"/>
        <v>0.66697662068965513</v>
      </c>
      <c r="K7318" s="39">
        <f t="shared" si="343"/>
        <v>0.86896544827586208</v>
      </c>
      <c r="L7318" s="2" t="str">
        <f t="shared" si="344"/>
        <v>A</v>
      </c>
      <c r="M7318" s="2" t="s">
        <v>564</v>
      </c>
      <c r="N7318" s="2" t="s">
        <v>417</v>
      </c>
      <c r="O7318" s="2" t="s">
        <v>70</v>
      </c>
    </row>
    <row r="7319" spans="1:15">
      <c r="A7319" s="42">
        <v>40395</v>
      </c>
      <c r="B7319" s="42">
        <v>51353</v>
      </c>
      <c r="C7319" s="130">
        <v>360</v>
      </c>
      <c r="D7319" s="43">
        <v>8.5600000000000009E-2</v>
      </c>
      <c r="E7319" s="43">
        <v>7.9100000000000004E-2</v>
      </c>
      <c r="F7319" s="44">
        <v>145000</v>
      </c>
      <c r="G7319" s="44">
        <v>145000</v>
      </c>
      <c r="H7319" s="44">
        <v>74751.62</v>
      </c>
      <c r="I7319" s="44">
        <v>125999.99</v>
      </c>
      <c r="J7319" s="68">
        <f t="shared" si="342"/>
        <v>0.51552841379310343</v>
      </c>
      <c r="K7319" s="43">
        <f t="shared" si="343"/>
        <v>0.86896544827586208</v>
      </c>
      <c r="L7319" s="41" t="str">
        <f t="shared" si="344"/>
        <v>AA</v>
      </c>
      <c r="M7319" s="41" t="s">
        <v>497</v>
      </c>
      <c r="N7319" s="41" t="s">
        <v>417</v>
      </c>
      <c r="O7319" s="41" t="s">
        <v>70</v>
      </c>
    </row>
    <row r="7320" spans="1:15">
      <c r="A7320" s="38">
        <v>40136</v>
      </c>
      <c r="B7320" s="38">
        <v>47441</v>
      </c>
      <c r="C7320" s="131">
        <v>240</v>
      </c>
      <c r="D7320" s="39">
        <v>8.5600000000000009E-2</v>
      </c>
      <c r="E7320" s="39">
        <v>8.5600000000000009E-2</v>
      </c>
      <c r="F7320" s="40">
        <v>115000</v>
      </c>
      <c r="G7320" s="40">
        <v>115000</v>
      </c>
      <c r="H7320" s="40">
        <v>76355.77</v>
      </c>
      <c r="I7320" s="40">
        <v>99999.99</v>
      </c>
      <c r="J7320" s="67">
        <f t="shared" si="342"/>
        <v>0.66396321739130437</v>
      </c>
      <c r="K7320" s="39">
        <f t="shared" si="343"/>
        <v>0.86956513043478267</v>
      </c>
      <c r="L7320" s="2" t="str">
        <f t="shared" si="344"/>
        <v>A</v>
      </c>
      <c r="M7320" s="2" t="s">
        <v>457</v>
      </c>
      <c r="N7320" s="2" t="s">
        <v>419</v>
      </c>
      <c r="O7320" s="2" t="s">
        <v>70</v>
      </c>
    </row>
    <row r="7321" spans="1:15">
      <c r="A7321" s="38">
        <v>40571</v>
      </c>
      <c r="B7321" s="38">
        <v>51529</v>
      </c>
      <c r="C7321" s="131">
        <v>360</v>
      </c>
      <c r="D7321" s="39">
        <v>8.5600000000000009E-2</v>
      </c>
      <c r="E7321" s="39">
        <v>7.9100000000000004E-2</v>
      </c>
      <c r="F7321" s="40">
        <v>115000</v>
      </c>
      <c r="G7321" s="40">
        <v>115000</v>
      </c>
      <c r="H7321" s="40">
        <v>68708.78</v>
      </c>
      <c r="I7321" s="40">
        <v>99999.99</v>
      </c>
      <c r="J7321" s="67">
        <f t="shared" si="342"/>
        <v>0.59746765217391307</v>
      </c>
      <c r="K7321" s="39">
        <f t="shared" si="343"/>
        <v>0.86956513043478267</v>
      </c>
      <c r="L7321" s="2" t="str">
        <f t="shared" si="344"/>
        <v>AA</v>
      </c>
      <c r="M7321" s="2" t="s">
        <v>542</v>
      </c>
      <c r="N7321" s="2" t="s">
        <v>417</v>
      </c>
      <c r="O7321" s="2" t="s">
        <v>70</v>
      </c>
    </row>
    <row r="7322" spans="1:15">
      <c r="A7322" s="42">
        <v>40511</v>
      </c>
      <c r="B7322" s="42">
        <v>47816</v>
      </c>
      <c r="C7322" s="130">
        <v>240</v>
      </c>
      <c r="D7322" s="43">
        <v>8.5600000000000009E-2</v>
      </c>
      <c r="E7322" s="43">
        <v>7.9100000000000004E-2</v>
      </c>
      <c r="F7322" s="44">
        <v>130000</v>
      </c>
      <c r="G7322" s="44">
        <v>130000</v>
      </c>
      <c r="H7322" s="44">
        <v>93437.46</v>
      </c>
      <c r="I7322" s="44">
        <v>113100.33</v>
      </c>
      <c r="J7322" s="68">
        <f t="shared" si="342"/>
        <v>0.71874969230769237</v>
      </c>
      <c r="K7322" s="43">
        <f t="shared" si="343"/>
        <v>0.87000253846153852</v>
      </c>
      <c r="L7322" s="41" t="str">
        <f t="shared" si="344"/>
        <v>A</v>
      </c>
      <c r="M7322" s="41" t="s">
        <v>564</v>
      </c>
      <c r="N7322" s="41" t="s">
        <v>417</v>
      </c>
      <c r="O7322" s="41" t="s">
        <v>70</v>
      </c>
    </row>
    <row r="7323" spans="1:15">
      <c r="A7323" s="42">
        <v>40456</v>
      </c>
      <c r="B7323" s="42">
        <v>51048</v>
      </c>
      <c r="C7323" s="130">
        <v>348</v>
      </c>
      <c r="D7323" s="43">
        <v>8.5600000000000009E-2</v>
      </c>
      <c r="E7323" s="43">
        <v>7.9100000000000004E-2</v>
      </c>
      <c r="F7323" s="44">
        <v>127500</v>
      </c>
      <c r="G7323" s="44">
        <v>127500</v>
      </c>
      <c r="H7323" s="44">
        <v>71091.58</v>
      </c>
      <c r="I7323" s="44">
        <v>110999.99</v>
      </c>
      <c r="J7323" s="68">
        <f t="shared" si="342"/>
        <v>0.55758101960784312</v>
      </c>
      <c r="K7323" s="43">
        <f t="shared" si="343"/>
        <v>0.87058815686274515</v>
      </c>
      <c r="L7323" s="41" t="str">
        <f t="shared" si="344"/>
        <v>AA</v>
      </c>
      <c r="M7323" s="41" t="s">
        <v>564</v>
      </c>
      <c r="N7323" s="41" t="s">
        <v>417</v>
      </c>
      <c r="O7323" s="41" t="s">
        <v>70</v>
      </c>
    </row>
    <row r="7324" spans="1:15">
      <c r="A7324" s="42">
        <v>40290</v>
      </c>
      <c r="B7324" s="42">
        <v>47230</v>
      </c>
      <c r="C7324" s="130">
        <v>228</v>
      </c>
      <c r="D7324" s="43">
        <v>8.5600000000000009E-2</v>
      </c>
      <c r="E7324" s="43">
        <v>7.9100000000000004E-2</v>
      </c>
      <c r="F7324" s="44">
        <v>129550</v>
      </c>
      <c r="G7324" s="44">
        <v>129550</v>
      </c>
      <c r="H7324" s="44">
        <v>78608.12</v>
      </c>
      <c r="I7324" s="44">
        <v>112849.99</v>
      </c>
      <c r="J7324" s="68">
        <f t="shared" si="342"/>
        <v>0.60677823234272477</v>
      </c>
      <c r="K7324" s="43">
        <f t="shared" si="343"/>
        <v>0.87109216518718646</v>
      </c>
      <c r="L7324" s="41" t="str">
        <f t="shared" si="344"/>
        <v>AA</v>
      </c>
      <c r="M7324" s="41" t="s">
        <v>776</v>
      </c>
      <c r="N7324" s="41" t="s">
        <v>422</v>
      </c>
      <c r="O7324" s="41" t="s">
        <v>70</v>
      </c>
    </row>
    <row r="7325" spans="1:15">
      <c r="A7325" s="42">
        <v>40219</v>
      </c>
      <c r="B7325" s="42">
        <v>51176</v>
      </c>
      <c r="C7325" s="130">
        <v>360</v>
      </c>
      <c r="D7325" s="43">
        <v>8.5600000000000009E-2</v>
      </c>
      <c r="E7325" s="43">
        <v>7.9100000000000004E-2</v>
      </c>
      <c r="F7325" s="44">
        <v>88855.54</v>
      </c>
      <c r="G7325" s="44">
        <v>88855.54</v>
      </c>
      <c r="H7325" s="44">
        <v>59063.39</v>
      </c>
      <c r="I7325" s="44">
        <v>77407.539999999994</v>
      </c>
      <c r="J7325" s="68">
        <f t="shared" si="342"/>
        <v>0.66471252102007372</v>
      </c>
      <c r="K7325" s="43">
        <f t="shared" si="343"/>
        <v>0.87116166307694487</v>
      </c>
      <c r="L7325" s="41" t="str">
        <f t="shared" si="344"/>
        <v>A</v>
      </c>
      <c r="M7325" s="41" t="s">
        <v>650</v>
      </c>
      <c r="N7325" s="41" t="s">
        <v>438</v>
      </c>
      <c r="O7325" s="41" t="s">
        <v>70</v>
      </c>
    </row>
    <row r="7326" spans="1:15">
      <c r="A7326" s="38">
        <v>40211</v>
      </c>
      <c r="B7326" s="38">
        <v>51168</v>
      </c>
      <c r="C7326" s="131">
        <v>360</v>
      </c>
      <c r="D7326" s="39">
        <v>8.5600000000000009E-2</v>
      </c>
      <c r="E7326" s="39">
        <v>8.09E-2</v>
      </c>
      <c r="F7326" s="40">
        <v>100000</v>
      </c>
      <c r="G7326" s="40">
        <v>100000</v>
      </c>
      <c r="H7326" s="40">
        <v>62771.54</v>
      </c>
      <c r="I7326" s="40">
        <v>87119.99</v>
      </c>
      <c r="J7326" s="67">
        <f t="shared" si="342"/>
        <v>0.62771540000000003</v>
      </c>
      <c r="K7326" s="39">
        <f t="shared" si="343"/>
        <v>0.87119990000000003</v>
      </c>
      <c r="L7326" s="2" t="str">
        <f t="shared" si="344"/>
        <v>AA</v>
      </c>
      <c r="M7326" s="2" t="s">
        <v>868</v>
      </c>
      <c r="N7326" s="2" t="s">
        <v>416</v>
      </c>
      <c r="O7326" s="2" t="s">
        <v>70</v>
      </c>
    </row>
    <row r="7327" spans="1:15">
      <c r="A7327" s="38">
        <v>40330</v>
      </c>
      <c r="B7327" s="38">
        <v>47027</v>
      </c>
      <c r="C7327" s="131">
        <v>220</v>
      </c>
      <c r="D7327" s="39">
        <v>8.5600000000000009E-2</v>
      </c>
      <c r="E7327" s="39">
        <v>7.9100000000000004E-2</v>
      </c>
      <c r="F7327" s="40">
        <v>142000</v>
      </c>
      <c r="G7327" s="40">
        <v>142000</v>
      </c>
      <c r="H7327" s="40">
        <v>89789.96</v>
      </c>
      <c r="I7327" s="40">
        <v>123729.99</v>
      </c>
      <c r="J7327" s="67">
        <f t="shared" si="342"/>
        <v>0.63232366197183099</v>
      </c>
      <c r="K7327" s="39">
        <f t="shared" si="343"/>
        <v>0.87133795774647893</v>
      </c>
      <c r="L7327" s="2" t="str">
        <f t="shared" si="344"/>
        <v>AA</v>
      </c>
      <c r="M7327" s="2" t="s">
        <v>586</v>
      </c>
      <c r="N7327" s="2" t="s">
        <v>416</v>
      </c>
      <c r="O7327" s="2" t="s">
        <v>70</v>
      </c>
    </row>
    <row r="7328" spans="1:15">
      <c r="A7328" s="42">
        <v>40541</v>
      </c>
      <c r="B7328" s="42">
        <v>44194</v>
      </c>
      <c r="C7328" s="130">
        <v>120</v>
      </c>
      <c r="D7328" s="43">
        <v>8.5600000000000009E-2</v>
      </c>
      <c r="E7328" s="43">
        <v>7.9100000000000004E-2</v>
      </c>
      <c r="F7328" s="44">
        <v>70000</v>
      </c>
      <c r="G7328" s="44">
        <v>70000</v>
      </c>
      <c r="H7328" s="44">
        <v>36621.61</v>
      </c>
      <c r="I7328" s="44">
        <v>60999.99</v>
      </c>
      <c r="J7328" s="68">
        <f t="shared" si="342"/>
        <v>0.52316585714285713</v>
      </c>
      <c r="K7328" s="43">
        <f t="shared" si="343"/>
        <v>0.87142842857142855</v>
      </c>
      <c r="L7328" s="41" t="str">
        <f t="shared" si="344"/>
        <v>AA</v>
      </c>
      <c r="M7328" s="41" t="s">
        <v>539</v>
      </c>
      <c r="N7328" s="41" t="s">
        <v>429</v>
      </c>
      <c r="O7328" s="41" t="s">
        <v>70</v>
      </c>
    </row>
    <row r="7329" spans="1:15">
      <c r="A7329" s="42">
        <v>40295</v>
      </c>
      <c r="B7329" s="42">
        <v>43247</v>
      </c>
      <c r="C7329" s="130">
        <v>97</v>
      </c>
      <c r="D7329" s="43">
        <v>8.5600000000000009E-2</v>
      </c>
      <c r="E7329" s="43">
        <v>7.9100000000000004E-2</v>
      </c>
      <c r="F7329" s="44">
        <v>140000</v>
      </c>
      <c r="G7329" s="44">
        <v>140000</v>
      </c>
      <c r="H7329" s="44">
        <v>57140.11</v>
      </c>
      <c r="I7329" s="44">
        <v>121999.99</v>
      </c>
      <c r="J7329" s="68">
        <f t="shared" si="342"/>
        <v>0.40814364285714289</v>
      </c>
      <c r="K7329" s="43">
        <f t="shared" si="343"/>
        <v>0.87142850000000005</v>
      </c>
      <c r="L7329" s="41" t="str">
        <f t="shared" si="344"/>
        <v>AA</v>
      </c>
      <c r="M7329" s="41" t="s">
        <v>586</v>
      </c>
      <c r="N7329" s="41" t="s">
        <v>416</v>
      </c>
      <c r="O7329" s="41" t="s">
        <v>70</v>
      </c>
    </row>
    <row r="7330" spans="1:15">
      <c r="A7330" s="42">
        <v>40184</v>
      </c>
      <c r="B7330" s="42">
        <v>43226</v>
      </c>
      <c r="C7330" s="130">
        <v>100</v>
      </c>
      <c r="D7330" s="43">
        <v>8.5600000000000009E-2</v>
      </c>
      <c r="E7330" s="43">
        <v>7.9100000000000004E-2</v>
      </c>
      <c r="F7330" s="44">
        <v>86000</v>
      </c>
      <c r="G7330" s="44">
        <v>86000</v>
      </c>
      <c r="H7330" s="44">
        <v>30384.23</v>
      </c>
      <c r="I7330" s="44">
        <v>74999.990000000005</v>
      </c>
      <c r="J7330" s="68">
        <f t="shared" si="342"/>
        <v>0.35330499999999998</v>
      </c>
      <c r="K7330" s="43">
        <f t="shared" si="343"/>
        <v>0.87209290697674424</v>
      </c>
      <c r="L7330" s="41" t="str">
        <f t="shared" si="344"/>
        <v>AA</v>
      </c>
      <c r="M7330" s="41" t="s">
        <v>544</v>
      </c>
      <c r="N7330" s="41" t="s">
        <v>419</v>
      </c>
      <c r="O7330" s="41" t="s">
        <v>70</v>
      </c>
    </row>
    <row r="7331" spans="1:15">
      <c r="A7331" s="38">
        <v>40843</v>
      </c>
      <c r="B7331" s="38">
        <v>50613</v>
      </c>
      <c r="C7331" s="131">
        <v>321</v>
      </c>
      <c r="D7331" s="39">
        <v>8.5600000000000009E-2</v>
      </c>
      <c r="E7331" s="39">
        <v>7.9100000000000004E-2</v>
      </c>
      <c r="F7331" s="40">
        <v>143000</v>
      </c>
      <c r="G7331" s="40">
        <v>143000</v>
      </c>
      <c r="H7331" s="40">
        <v>32655.84</v>
      </c>
      <c r="I7331" s="40">
        <v>124715.71</v>
      </c>
      <c r="J7331" s="67">
        <f t="shared" si="342"/>
        <v>0.22836251748251749</v>
      </c>
      <c r="K7331" s="39">
        <f t="shared" si="343"/>
        <v>0.87213783216783225</v>
      </c>
      <c r="L7331" s="2" t="str">
        <f t="shared" si="344"/>
        <v>AA</v>
      </c>
      <c r="M7331" s="2" t="s">
        <v>922</v>
      </c>
      <c r="N7331" s="2" t="s">
        <v>417</v>
      </c>
      <c r="O7331" s="2" t="s">
        <v>70</v>
      </c>
    </row>
    <row r="7332" spans="1:15">
      <c r="A7332" s="38">
        <v>40350</v>
      </c>
      <c r="B7332" s="38">
        <v>47655</v>
      </c>
      <c r="C7332" s="131">
        <v>240</v>
      </c>
      <c r="D7332" s="39">
        <v>8.5600000000000009E-2</v>
      </c>
      <c r="E7332" s="39">
        <v>7.9100000000000004E-2</v>
      </c>
      <c r="F7332" s="40">
        <v>140000</v>
      </c>
      <c r="G7332" s="40">
        <v>140000</v>
      </c>
      <c r="H7332" s="40">
        <v>101160.02</v>
      </c>
      <c r="I7332" s="40">
        <v>122132.78</v>
      </c>
      <c r="J7332" s="67">
        <f t="shared" si="342"/>
        <v>0.72257157142857142</v>
      </c>
      <c r="K7332" s="39">
        <f t="shared" si="343"/>
        <v>0.87237699999999996</v>
      </c>
      <c r="L7332" s="2" t="str">
        <f t="shared" si="344"/>
        <v>A</v>
      </c>
      <c r="M7332" s="2" t="s">
        <v>673</v>
      </c>
      <c r="N7332" s="2" t="s">
        <v>435</v>
      </c>
      <c r="O7332" s="2" t="s">
        <v>70</v>
      </c>
    </row>
    <row r="7333" spans="1:15">
      <c r="A7333" s="42">
        <v>40574</v>
      </c>
      <c r="B7333" s="42">
        <v>51532</v>
      </c>
      <c r="C7333" s="130">
        <v>360</v>
      </c>
      <c r="D7333" s="43">
        <v>8.5600000000000009E-2</v>
      </c>
      <c r="E7333" s="43">
        <v>7.9100000000000004E-2</v>
      </c>
      <c r="F7333" s="44">
        <v>146000</v>
      </c>
      <c r="G7333" s="44">
        <v>146000</v>
      </c>
      <c r="H7333" s="44">
        <v>82805.67</v>
      </c>
      <c r="I7333" s="44">
        <v>127416.51</v>
      </c>
      <c r="J7333" s="68">
        <f t="shared" si="342"/>
        <v>0.56716212328767124</v>
      </c>
      <c r="K7333" s="43">
        <f t="shared" si="343"/>
        <v>0.87271582191780817</v>
      </c>
      <c r="L7333" s="41" t="str">
        <f t="shared" si="344"/>
        <v>AA</v>
      </c>
      <c r="M7333" s="41" t="s">
        <v>542</v>
      </c>
      <c r="N7333" s="41" t="s">
        <v>417</v>
      </c>
      <c r="O7333" s="41" t="s">
        <v>70</v>
      </c>
    </row>
    <row r="7334" spans="1:15">
      <c r="A7334" s="42">
        <v>40360</v>
      </c>
      <c r="B7334" s="42">
        <v>46447</v>
      </c>
      <c r="C7334" s="130">
        <v>200</v>
      </c>
      <c r="D7334" s="43">
        <v>8.5600000000000009E-2</v>
      </c>
      <c r="E7334" s="43">
        <v>7.9100000000000004E-2</v>
      </c>
      <c r="F7334" s="44">
        <v>130000</v>
      </c>
      <c r="G7334" s="44">
        <v>130000</v>
      </c>
      <c r="H7334" s="44">
        <v>51742.92</v>
      </c>
      <c r="I7334" s="44">
        <v>113493.24</v>
      </c>
      <c r="J7334" s="68">
        <f t="shared" si="342"/>
        <v>0.39802246153846155</v>
      </c>
      <c r="K7334" s="43">
        <f t="shared" si="343"/>
        <v>0.87302492307692314</v>
      </c>
      <c r="L7334" s="41" t="str">
        <f t="shared" si="344"/>
        <v>AA</v>
      </c>
      <c r="M7334" s="41" t="s">
        <v>467</v>
      </c>
      <c r="N7334" s="41" t="s">
        <v>425</v>
      </c>
      <c r="O7334" s="41" t="s">
        <v>70</v>
      </c>
    </row>
    <row r="7335" spans="1:15">
      <c r="A7335" s="42">
        <v>40381</v>
      </c>
      <c r="B7335" s="42">
        <v>45860</v>
      </c>
      <c r="C7335" s="130">
        <v>180</v>
      </c>
      <c r="D7335" s="43">
        <v>8.5600000000000009E-2</v>
      </c>
      <c r="E7335" s="43">
        <v>7.9100000000000004E-2</v>
      </c>
      <c r="F7335" s="44">
        <v>67000</v>
      </c>
      <c r="G7335" s="44">
        <v>67000</v>
      </c>
      <c r="H7335" s="44">
        <v>41937.06</v>
      </c>
      <c r="I7335" s="44">
        <v>58499.99</v>
      </c>
      <c r="J7335" s="68">
        <f t="shared" si="342"/>
        <v>0.62592626865671641</v>
      </c>
      <c r="K7335" s="43">
        <f t="shared" si="343"/>
        <v>0.87313417910447755</v>
      </c>
      <c r="L7335" s="41" t="str">
        <f t="shared" si="344"/>
        <v>AA</v>
      </c>
      <c r="M7335" s="41" t="s">
        <v>824</v>
      </c>
      <c r="N7335" s="41" t="s">
        <v>418</v>
      </c>
      <c r="O7335" s="41" t="s">
        <v>70</v>
      </c>
    </row>
    <row r="7336" spans="1:15">
      <c r="A7336" s="42">
        <v>40171</v>
      </c>
      <c r="B7336" s="42">
        <v>49302</v>
      </c>
      <c r="C7336" s="130">
        <v>300</v>
      </c>
      <c r="D7336" s="43">
        <v>8.5600000000000009E-2</v>
      </c>
      <c r="E7336" s="43">
        <v>7.9100000000000004E-2</v>
      </c>
      <c r="F7336" s="44">
        <v>84174</v>
      </c>
      <c r="G7336" s="44">
        <v>84174</v>
      </c>
      <c r="H7336" s="44">
        <v>60530.52</v>
      </c>
      <c r="I7336" s="44">
        <v>73499.990000000005</v>
      </c>
      <c r="J7336" s="68">
        <f t="shared" si="342"/>
        <v>0.71911183976049609</v>
      </c>
      <c r="K7336" s="43">
        <f t="shared" si="343"/>
        <v>0.87319112790172748</v>
      </c>
      <c r="L7336" s="41" t="str">
        <f t="shared" si="344"/>
        <v>A</v>
      </c>
      <c r="M7336" s="41" t="s">
        <v>609</v>
      </c>
      <c r="N7336" s="41" t="s">
        <v>428</v>
      </c>
      <c r="O7336" s="41" t="s">
        <v>70</v>
      </c>
    </row>
    <row r="7337" spans="1:15">
      <c r="A7337" s="38">
        <v>40030</v>
      </c>
      <c r="B7337" s="38">
        <v>45509</v>
      </c>
      <c r="C7337" s="131">
        <v>180</v>
      </c>
      <c r="D7337" s="39">
        <v>8.5600000000000009E-2</v>
      </c>
      <c r="E7337" s="39">
        <v>7.9100000000000004E-2</v>
      </c>
      <c r="F7337" s="40">
        <v>124000</v>
      </c>
      <c r="G7337" s="40">
        <v>124000</v>
      </c>
      <c r="H7337" s="40">
        <v>82755.259999999995</v>
      </c>
      <c r="I7337" s="40">
        <v>108302.79</v>
      </c>
      <c r="J7337" s="67">
        <f t="shared" si="342"/>
        <v>0.66738112903225799</v>
      </c>
      <c r="K7337" s="39">
        <f t="shared" si="343"/>
        <v>0.8734095967741935</v>
      </c>
      <c r="L7337" s="2" t="str">
        <f t="shared" si="344"/>
        <v>A</v>
      </c>
      <c r="M7337" s="2" t="s">
        <v>633</v>
      </c>
      <c r="N7337" s="2" t="s">
        <v>422</v>
      </c>
      <c r="O7337" s="2" t="s">
        <v>70</v>
      </c>
    </row>
    <row r="7338" spans="1:15">
      <c r="A7338" s="42">
        <v>40500</v>
      </c>
      <c r="B7338" s="42">
        <v>47805</v>
      </c>
      <c r="C7338" s="130">
        <v>240</v>
      </c>
      <c r="D7338" s="43">
        <v>8.5600000000000009E-2</v>
      </c>
      <c r="E7338" s="43">
        <v>8.09E-2</v>
      </c>
      <c r="F7338" s="44">
        <v>136000</v>
      </c>
      <c r="G7338" s="44">
        <v>136000</v>
      </c>
      <c r="H7338" s="44">
        <v>96373.19</v>
      </c>
      <c r="I7338" s="44">
        <v>118799.97</v>
      </c>
      <c r="J7338" s="68">
        <f t="shared" si="342"/>
        <v>0.70862639705882358</v>
      </c>
      <c r="K7338" s="43">
        <f t="shared" si="343"/>
        <v>0.87352919117647054</v>
      </c>
      <c r="L7338" s="41" t="str">
        <f t="shared" si="344"/>
        <v>A</v>
      </c>
      <c r="M7338" s="41" t="s">
        <v>730</v>
      </c>
      <c r="N7338" s="41" t="s">
        <v>423</v>
      </c>
      <c r="O7338" s="41" t="s">
        <v>70</v>
      </c>
    </row>
    <row r="7339" spans="1:15">
      <c r="A7339" s="42">
        <v>40574</v>
      </c>
      <c r="B7339" s="42">
        <v>46418</v>
      </c>
      <c r="C7339" s="130">
        <v>192</v>
      </c>
      <c r="D7339" s="43">
        <v>8.5600000000000009E-2</v>
      </c>
      <c r="E7339" s="43">
        <v>7.9100000000000004E-2</v>
      </c>
      <c r="F7339" s="44">
        <v>103022</v>
      </c>
      <c r="G7339" s="44">
        <v>103022</v>
      </c>
      <c r="H7339" s="44">
        <v>57754.92</v>
      </c>
      <c r="I7339" s="44">
        <v>89999.99</v>
      </c>
      <c r="J7339" s="68">
        <f t="shared" si="342"/>
        <v>0.5606076372037041</v>
      </c>
      <c r="K7339" s="43">
        <f t="shared" si="343"/>
        <v>0.87359971656539381</v>
      </c>
      <c r="L7339" s="41" t="str">
        <f t="shared" si="344"/>
        <v>AA</v>
      </c>
      <c r="M7339" s="41" t="s">
        <v>739</v>
      </c>
      <c r="N7339" s="41" t="s">
        <v>422</v>
      </c>
      <c r="O7339" s="41" t="s">
        <v>70</v>
      </c>
    </row>
    <row r="7340" spans="1:15">
      <c r="A7340" s="42">
        <v>40721</v>
      </c>
      <c r="B7340" s="42">
        <v>47235</v>
      </c>
      <c r="C7340" s="130">
        <v>214</v>
      </c>
      <c r="D7340" s="43">
        <v>8.5600000000000009E-2</v>
      </c>
      <c r="E7340" s="43">
        <v>7.9100000000000004E-2</v>
      </c>
      <c r="F7340" s="44">
        <v>114457.2</v>
      </c>
      <c r="G7340" s="44">
        <v>114457.2</v>
      </c>
      <c r="H7340" s="44">
        <v>81345.55</v>
      </c>
      <c r="I7340" s="44">
        <v>99999.99</v>
      </c>
      <c r="J7340" s="68">
        <f t="shared" si="342"/>
        <v>0.71070714642678667</v>
      </c>
      <c r="K7340" s="43">
        <f t="shared" si="343"/>
        <v>0.87368894224216564</v>
      </c>
      <c r="L7340" s="41" t="str">
        <f t="shared" si="344"/>
        <v>A</v>
      </c>
      <c r="M7340" s="41" t="s">
        <v>751</v>
      </c>
      <c r="N7340" s="41" t="s">
        <v>422</v>
      </c>
      <c r="O7340" s="41" t="s">
        <v>70</v>
      </c>
    </row>
    <row r="7341" spans="1:15">
      <c r="A7341" s="42">
        <v>40333</v>
      </c>
      <c r="B7341" s="42">
        <v>45812</v>
      </c>
      <c r="C7341" s="130">
        <v>180</v>
      </c>
      <c r="D7341" s="43">
        <v>8.5600000000000009E-2</v>
      </c>
      <c r="E7341" s="43">
        <v>8.09E-2</v>
      </c>
      <c r="F7341" s="44">
        <v>143000</v>
      </c>
      <c r="G7341" s="44">
        <v>143000</v>
      </c>
      <c r="H7341" s="44">
        <v>99054.48</v>
      </c>
      <c r="I7341" s="44">
        <v>125000</v>
      </c>
      <c r="J7341" s="68">
        <f t="shared" si="342"/>
        <v>0.69268867132867129</v>
      </c>
      <c r="K7341" s="43">
        <f t="shared" si="343"/>
        <v>0.87412587412587417</v>
      </c>
      <c r="L7341" s="41" t="str">
        <f t="shared" si="344"/>
        <v>A</v>
      </c>
      <c r="M7341" s="41" t="s">
        <v>670</v>
      </c>
      <c r="N7341" s="41" t="s">
        <v>416</v>
      </c>
      <c r="O7341" s="41" t="s">
        <v>70</v>
      </c>
    </row>
    <row r="7342" spans="1:15">
      <c r="A7342" s="42">
        <v>40165</v>
      </c>
      <c r="B7342" s="42">
        <v>43361</v>
      </c>
      <c r="C7342" s="130">
        <v>105</v>
      </c>
      <c r="D7342" s="43">
        <v>8.5600000000000009E-2</v>
      </c>
      <c r="E7342" s="43">
        <v>7.9100000000000004E-2</v>
      </c>
      <c r="F7342" s="44">
        <v>109595.5</v>
      </c>
      <c r="G7342" s="44">
        <v>109595.5</v>
      </c>
      <c r="H7342" s="44">
        <v>45375.6</v>
      </c>
      <c r="I7342" s="44">
        <v>95805</v>
      </c>
      <c r="J7342" s="68">
        <f t="shared" si="342"/>
        <v>0.41402794822780131</v>
      </c>
      <c r="K7342" s="43">
        <f t="shared" si="343"/>
        <v>0.87416910365845313</v>
      </c>
      <c r="L7342" s="41" t="str">
        <f t="shared" si="344"/>
        <v>AA</v>
      </c>
      <c r="M7342" s="41" t="s">
        <v>606</v>
      </c>
      <c r="N7342" s="41" t="s">
        <v>417</v>
      </c>
      <c r="O7342" s="41" t="s">
        <v>70</v>
      </c>
    </row>
    <row r="7343" spans="1:15">
      <c r="A7343" s="42">
        <v>40708</v>
      </c>
      <c r="B7343" s="42">
        <v>48440</v>
      </c>
      <c r="C7343" s="130">
        <v>254</v>
      </c>
      <c r="D7343" s="43">
        <v>8.5600000000000009E-2</v>
      </c>
      <c r="E7343" s="43">
        <v>8.09E-2</v>
      </c>
      <c r="F7343" s="44">
        <v>112000</v>
      </c>
      <c r="G7343" s="44">
        <v>112000</v>
      </c>
      <c r="H7343" s="44">
        <v>78571.17</v>
      </c>
      <c r="I7343" s="44">
        <v>97946.63</v>
      </c>
      <c r="J7343" s="68">
        <f t="shared" si="342"/>
        <v>0.70152830357142859</v>
      </c>
      <c r="K7343" s="43">
        <f t="shared" si="343"/>
        <v>0.87452348214285713</v>
      </c>
      <c r="L7343" s="41" t="str">
        <f t="shared" si="344"/>
        <v>A</v>
      </c>
      <c r="M7343" s="41" t="s">
        <v>495</v>
      </c>
      <c r="N7343" s="41" t="s">
        <v>424</v>
      </c>
      <c r="O7343" s="41" t="s">
        <v>70</v>
      </c>
    </row>
    <row r="7344" spans="1:15">
      <c r="A7344" s="42">
        <v>40518</v>
      </c>
      <c r="B7344" s="42">
        <v>51172</v>
      </c>
      <c r="C7344" s="130">
        <v>350</v>
      </c>
      <c r="D7344" s="43">
        <v>8.5600000000000009E-2</v>
      </c>
      <c r="E7344" s="43">
        <v>7.9100000000000004E-2</v>
      </c>
      <c r="F7344" s="44">
        <v>130000</v>
      </c>
      <c r="G7344" s="44">
        <v>130000</v>
      </c>
      <c r="H7344" s="44">
        <v>83002.61</v>
      </c>
      <c r="I7344" s="44">
        <v>113704.27</v>
      </c>
      <c r="J7344" s="68">
        <f t="shared" si="342"/>
        <v>0.63848161538461534</v>
      </c>
      <c r="K7344" s="43">
        <f t="shared" si="343"/>
        <v>0.87464823076923082</v>
      </c>
      <c r="L7344" s="41" t="str">
        <f t="shared" si="344"/>
        <v>AA</v>
      </c>
      <c r="M7344" s="41" t="s">
        <v>687</v>
      </c>
      <c r="N7344" s="41" t="s">
        <v>417</v>
      </c>
      <c r="O7344" s="41" t="s">
        <v>70</v>
      </c>
    </row>
    <row r="7345" spans="1:15">
      <c r="A7345" s="42">
        <v>39941</v>
      </c>
      <c r="B7345" s="42">
        <v>47246</v>
      </c>
      <c r="C7345" s="130">
        <v>240</v>
      </c>
      <c r="D7345" s="43">
        <v>8.5600000000000009E-2</v>
      </c>
      <c r="E7345" s="43">
        <v>8.09E-2</v>
      </c>
      <c r="F7345" s="44">
        <v>80000</v>
      </c>
      <c r="G7345" s="44">
        <v>80000</v>
      </c>
      <c r="H7345" s="44">
        <v>35004.68</v>
      </c>
      <c r="I7345" s="44">
        <v>69999.990000000005</v>
      </c>
      <c r="J7345" s="68">
        <f t="shared" si="342"/>
        <v>0.43755850000000002</v>
      </c>
      <c r="K7345" s="43">
        <f t="shared" si="343"/>
        <v>0.87499987500000009</v>
      </c>
      <c r="L7345" s="41" t="str">
        <f t="shared" si="344"/>
        <v>AA</v>
      </c>
      <c r="M7345" s="41" t="s">
        <v>457</v>
      </c>
      <c r="N7345" s="41" t="s">
        <v>419</v>
      </c>
      <c r="O7345" s="41" t="s">
        <v>70</v>
      </c>
    </row>
    <row r="7346" spans="1:15">
      <c r="A7346" s="42">
        <v>40431</v>
      </c>
      <c r="B7346" s="42">
        <v>47736</v>
      </c>
      <c r="C7346" s="130">
        <v>240</v>
      </c>
      <c r="D7346" s="43">
        <v>8.5600000000000009E-2</v>
      </c>
      <c r="E7346" s="43">
        <v>8.5600000000000009E-2</v>
      </c>
      <c r="F7346" s="44">
        <v>80000</v>
      </c>
      <c r="G7346" s="44">
        <v>80000</v>
      </c>
      <c r="H7346" s="44">
        <v>56196.12</v>
      </c>
      <c r="I7346" s="44">
        <v>69999.990000000005</v>
      </c>
      <c r="J7346" s="68">
        <f t="shared" si="342"/>
        <v>0.70245150000000001</v>
      </c>
      <c r="K7346" s="43">
        <f t="shared" si="343"/>
        <v>0.87499987500000009</v>
      </c>
      <c r="L7346" s="41" t="str">
        <f t="shared" si="344"/>
        <v>A</v>
      </c>
      <c r="M7346" s="41" t="s">
        <v>544</v>
      </c>
      <c r="N7346" s="41" t="s">
        <v>419</v>
      </c>
      <c r="O7346" s="41" t="s">
        <v>70</v>
      </c>
    </row>
    <row r="7347" spans="1:15">
      <c r="A7347" s="42">
        <v>40094</v>
      </c>
      <c r="B7347" s="42">
        <v>49225</v>
      </c>
      <c r="C7347" s="130">
        <v>300</v>
      </c>
      <c r="D7347" s="43">
        <v>8.5600000000000009E-2</v>
      </c>
      <c r="E7347" s="43">
        <v>8.09E-2</v>
      </c>
      <c r="F7347" s="44">
        <v>80000</v>
      </c>
      <c r="G7347" s="44">
        <v>80000</v>
      </c>
      <c r="H7347" s="44">
        <v>56931.45</v>
      </c>
      <c r="I7347" s="44">
        <v>69999.990000000005</v>
      </c>
      <c r="J7347" s="68">
        <f t="shared" si="342"/>
        <v>0.71164312499999993</v>
      </c>
      <c r="K7347" s="43">
        <f t="shared" si="343"/>
        <v>0.87499987500000009</v>
      </c>
      <c r="L7347" s="41" t="str">
        <f t="shared" si="344"/>
        <v>A</v>
      </c>
      <c r="M7347" s="41" t="s">
        <v>941</v>
      </c>
      <c r="N7347" s="41" t="s">
        <v>421</v>
      </c>
      <c r="O7347" s="41" t="s">
        <v>70</v>
      </c>
    </row>
    <row r="7348" spans="1:15">
      <c r="A7348" s="42">
        <v>40079</v>
      </c>
      <c r="B7348" s="42">
        <v>45039</v>
      </c>
      <c r="C7348" s="130">
        <v>163</v>
      </c>
      <c r="D7348" s="43">
        <v>8.5600000000000009E-2</v>
      </c>
      <c r="E7348" s="43">
        <v>8.09E-2</v>
      </c>
      <c r="F7348" s="44">
        <v>108000</v>
      </c>
      <c r="G7348" s="44">
        <v>108000</v>
      </c>
      <c r="H7348" s="44">
        <v>59621.23</v>
      </c>
      <c r="I7348" s="44">
        <v>94499.99</v>
      </c>
      <c r="J7348" s="68">
        <f t="shared" si="342"/>
        <v>0.55204842592592596</v>
      </c>
      <c r="K7348" s="43">
        <f t="shared" si="343"/>
        <v>0.87499990740740741</v>
      </c>
      <c r="L7348" s="41" t="str">
        <f t="shared" si="344"/>
        <v>AA</v>
      </c>
      <c r="M7348" s="41" t="s">
        <v>969</v>
      </c>
      <c r="N7348" s="41" t="s">
        <v>419</v>
      </c>
      <c r="O7348" s="41" t="s">
        <v>70</v>
      </c>
    </row>
    <row r="7349" spans="1:15">
      <c r="A7349" s="38">
        <v>40561</v>
      </c>
      <c r="B7349" s="38">
        <v>51519</v>
      </c>
      <c r="C7349" s="131">
        <v>360</v>
      </c>
      <c r="D7349" s="39">
        <v>8.5600000000000009E-2</v>
      </c>
      <c r="E7349" s="39">
        <v>7.9100000000000004E-2</v>
      </c>
      <c r="F7349" s="40">
        <v>146000</v>
      </c>
      <c r="G7349" s="40">
        <v>146000</v>
      </c>
      <c r="H7349" s="40">
        <v>77100.160000000003</v>
      </c>
      <c r="I7349" s="40">
        <v>127799.99</v>
      </c>
      <c r="J7349" s="67">
        <f t="shared" si="342"/>
        <v>0.52808328767123291</v>
      </c>
      <c r="K7349" s="39">
        <f t="shared" si="343"/>
        <v>0.87534239726027396</v>
      </c>
      <c r="L7349" s="2" t="str">
        <f t="shared" si="344"/>
        <v>AA</v>
      </c>
      <c r="M7349" s="2" t="s">
        <v>586</v>
      </c>
      <c r="N7349" s="2" t="s">
        <v>416</v>
      </c>
      <c r="O7349" s="2" t="s">
        <v>70</v>
      </c>
    </row>
    <row r="7350" spans="1:15">
      <c r="A7350" s="42">
        <v>40403</v>
      </c>
      <c r="B7350" s="42">
        <v>51361</v>
      </c>
      <c r="C7350" s="130">
        <v>360</v>
      </c>
      <c r="D7350" s="43">
        <v>8.5600000000000009E-2</v>
      </c>
      <c r="E7350" s="43">
        <v>7.9100000000000004E-2</v>
      </c>
      <c r="F7350" s="44">
        <v>127019.73</v>
      </c>
      <c r="G7350" s="44">
        <v>127019.73</v>
      </c>
      <c r="H7350" s="44">
        <v>69539.820000000007</v>
      </c>
      <c r="I7350" s="44">
        <v>111269.73</v>
      </c>
      <c r="J7350" s="68">
        <f t="shared" si="342"/>
        <v>0.54747258555816491</v>
      </c>
      <c r="K7350" s="43">
        <f t="shared" si="343"/>
        <v>0.87600351535938548</v>
      </c>
      <c r="L7350" s="41" t="str">
        <f t="shared" si="344"/>
        <v>AA</v>
      </c>
      <c r="M7350" s="41" t="s">
        <v>1486</v>
      </c>
      <c r="N7350" s="41" t="s">
        <v>416</v>
      </c>
      <c r="O7350" s="41" t="s">
        <v>70</v>
      </c>
    </row>
    <row r="7351" spans="1:15">
      <c r="A7351" s="42">
        <v>40886</v>
      </c>
      <c r="B7351" s="42">
        <v>51844</v>
      </c>
      <c r="C7351" s="130">
        <v>360</v>
      </c>
      <c r="D7351" s="43">
        <v>8.5600000000000009E-2</v>
      </c>
      <c r="E7351" s="43">
        <v>7.9100000000000004E-2</v>
      </c>
      <c r="F7351" s="44">
        <v>150000</v>
      </c>
      <c r="G7351" s="44">
        <v>150000</v>
      </c>
      <c r="H7351" s="44">
        <v>85073.64</v>
      </c>
      <c r="I7351" s="44">
        <v>131504.53</v>
      </c>
      <c r="J7351" s="68">
        <f t="shared" si="342"/>
        <v>0.56715760000000004</v>
      </c>
      <c r="K7351" s="43">
        <f t="shared" si="343"/>
        <v>0.87669686666666669</v>
      </c>
      <c r="L7351" s="41" t="str">
        <f t="shared" si="344"/>
        <v>AA</v>
      </c>
      <c r="M7351" s="41" t="s">
        <v>975</v>
      </c>
      <c r="N7351" s="41" t="s">
        <v>417</v>
      </c>
      <c r="O7351" s="41" t="s">
        <v>70</v>
      </c>
    </row>
    <row r="7352" spans="1:15">
      <c r="A7352" s="38">
        <v>40786</v>
      </c>
      <c r="B7352" s="38">
        <v>48426</v>
      </c>
      <c r="C7352" s="131">
        <v>251</v>
      </c>
      <c r="D7352" s="39">
        <v>8.5600000000000009E-2</v>
      </c>
      <c r="E7352" s="39">
        <v>7.9100000000000004E-2</v>
      </c>
      <c r="F7352" s="40">
        <v>130000</v>
      </c>
      <c r="G7352" s="40">
        <v>130000</v>
      </c>
      <c r="H7352" s="40">
        <v>92698.54</v>
      </c>
      <c r="I7352" s="40">
        <v>114000</v>
      </c>
      <c r="J7352" s="67">
        <f t="shared" si="342"/>
        <v>0.71306569230769223</v>
      </c>
      <c r="K7352" s="39">
        <f t="shared" si="343"/>
        <v>0.87692307692307692</v>
      </c>
      <c r="L7352" s="2" t="str">
        <f t="shared" si="344"/>
        <v>A</v>
      </c>
      <c r="M7352" s="2" t="s">
        <v>643</v>
      </c>
      <c r="N7352" s="2" t="s">
        <v>417</v>
      </c>
      <c r="O7352" s="2" t="s">
        <v>70</v>
      </c>
    </row>
    <row r="7353" spans="1:15">
      <c r="A7353" s="38">
        <v>40847</v>
      </c>
      <c r="B7353" s="38">
        <v>44500</v>
      </c>
      <c r="C7353" s="131">
        <v>120</v>
      </c>
      <c r="D7353" s="39">
        <v>8.5600000000000009E-2</v>
      </c>
      <c r="E7353" s="39">
        <v>7.9100000000000004E-2</v>
      </c>
      <c r="F7353" s="40">
        <v>110000</v>
      </c>
      <c r="G7353" s="40">
        <v>110000</v>
      </c>
      <c r="H7353" s="40">
        <v>65405.74</v>
      </c>
      <c r="I7353" s="40">
        <v>96499.99</v>
      </c>
      <c r="J7353" s="67">
        <f t="shared" si="342"/>
        <v>0.59459763636363638</v>
      </c>
      <c r="K7353" s="39">
        <f t="shared" si="343"/>
        <v>0.87727263636363639</v>
      </c>
      <c r="L7353" s="2" t="str">
        <f t="shared" si="344"/>
        <v>AA</v>
      </c>
      <c r="M7353" s="2" t="s">
        <v>497</v>
      </c>
      <c r="N7353" s="2" t="s">
        <v>417</v>
      </c>
      <c r="O7353" s="2" t="s">
        <v>70</v>
      </c>
    </row>
    <row r="7354" spans="1:15">
      <c r="A7354" s="38">
        <v>40518</v>
      </c>
      <c r="B7354" s="38">
        <v>46513</v>
      </c>
      <c r="C7354" s="131">
        <v>197</v>
      </c>
      <c r="D7354" s="39">
        <v>8.5600000000000009E-2</v>
      </c>
      <c r="E7354" s="39">
        <v>7.9100000000000004E-2</v>
      </c>
      <c r="F7354" s="40">
        <v>105621</v>
      </c>
      <c r="G7354" s="40">
        <v>105621</v>
      </c>
      <c r="H7354" s="40">
        <v>60948.39</v>
      </c>
      <c r="I7354" s="40">
        <v>92672.39</v>
      </c>
      <c r="J7354" s="67">
        <f t="shared" si="342"/>
        <v>0.57704803022126283</v>
      </c>
      <c r="K7354" s="39">
        <f t="shared" si="343"/>
        <v>0.87740496681531133</v>
      </c>
      <c r="L7354" s="2" t="str">
        <f t="shared" si="344"/>
        <v>AA</v>
      </c>
      <c r="M7354" s="2" t="s">
        <v>482</v>
      </c>
      <c r="N7354" s="2" t="s">
        <v>422</v>
      </c>
      <c r="O7354" s="2" t="s">
        <v>70</v>
      </c>
    </row>
    <row r="7355" spans="1:15">
      <c r="A7355" s="38">
        <v>40592</v>
      </c>
      <c r="B7355" s="38">
        <v>51550</v>
      </c>
      <c r="C7355" s="131">
        <v>360</v>
      </c>
      <c r="D7355" s="39">
        <v>8.5600000000000009E-2</v>
      </c>
      <c r="E7355" s="39">
        <v>7.9100000000000004E-2</v>
      </c>
      <c r="F7355" s="40">
        <v>90000</v>
      </c>
      <c r="G7355" s="40">
        <v>90000</v>
      </c>
      <c r="H7355" s="40">
        <v>34692.03</v>
      </c>
      <c r="I7355" s="40">
        <v>78999.990000000005</v>
      </c>
      <c r="J7355" s="67">
        <f t="shared" si="342"/>
        <v>0.385467</v>
      </c>
      <c r="K7355" s="39">
        <f t="shared" si="343"/>
        <v>0.87777766666666668</v>
      </c>
      <c r="L7355" s="2" t="str">
        <f t="shared" si="344"/>
        <v>AA</v>
      </c>
      <c r="M7355" s="2" t="s">
        <v>453</v>
      </c>
      <c r="N7355" s="2" t="s">
        <v>418</v>
      </c>
      <c r="O7355" s="2" t="s">
        <v>70</v>
      </c>
    </row>
    <row r="7356" spans="1:15">
      <c r="A7356" s="42">
        <v>39961</v>
      </c>
      <c r="B7356" s="42">
        <v>45319</v>
      </c>
      <c r="C7356" s="130">
        <v>176</v>
      </c>
      <c r="D7356" s="43">
        <v>8.5600000000000009E-2</v>
      </c>
      <c r="E7356" s="43">
        <v>8.09E-2</v>
      </c>
      <c r="F7356" s="44">
        <v>148097.07999999999</v>
      </c>
      <c r="G7356" s="44">
        <v>148097.07999999999</v>
      </c>
      <c r="H7356" s="44">
        <v>99790.67</v>
      </c>
      <c r="I7356" s="44">
        <v>130000</v>
      </c>
      <c r="J7356" s="68">
        <f t="shared" si="342"/>
        <v>0.67381929474909297</v>
      </c>
      <c r="K7356" s="43">
        <f t="shared" si="343"/>
        <v>0.87780258732987859</v>
      </c>
      <c r="L7356" s="41" t="str">
        <f t="shared" si="344"/>
        <v>A</v>
      </c>
      <c r="M7356" s="41" t="s">
        <v>713</v>
      </c>
      <c r="N7356" s="41" t="s">
        <v>418</v>
      </c>
      <c r="O7356" s="41" t="s">
        <v>70</v>
      </c>
    </row>
    <row r="7357" spans="1:15">
      <c r="A7357" s="38">
        <v>40704</v>
      </c>
      <c r="B7357" s="38">
        <v>51662</v>
      </c>
      <c r="C7357" s="131">
        <v>360</v>
      </c>
      <c r="D7357" s="39">
        <v>8.5600000000000009E-2</v>
      </c>
      <c r="E7357" s="39">
        <v>7.9100000000000004E-2</v>
      </c>
      <c r="F7357" s="40">
        <v>120000</v>
      </c>
      <c r="G7357" s="40">
        <v>120000</v>
      </c>
      <c r="H7357" s="40">
        <v>84689.67</v>
      </c>
      <c r="I7357" s="40">
        <v>105376.17</v>
      </c>
      <c r="J7357" s="67">
        <f t="shared" si="342"/>
        <v>0.70574724999999994</v>
      </c>
      <c r="K7357" s="39">
        <f t="shared" si="343"/>
        <v>0.87813474999999996</v>
      </c>
      <c r="L7357" s="2" t="str">
        <f t="shared" si="344"/>
        <v>A</v>
      </c>
      <c r="M7357" s="2" t="s">
        <v>532</v>
      </c>
      <c r="N7357" s="2" t="s">
        <v>417</v>
      </c>
      <c r="O7357" s="2" t="s">
        <v>70</v>
      </c>
    </row>
    <row r="7358" spans="1:15">
      <c r="A7358" s="42">
        <v>40861</v>
      </c>
      <c r="B7358" s="42">
        <v>51819</v>
      </c>
      <c r="C7358" s="130">
        <v>360</v>
      </c>
      <c r="D7358" s="43">
        <v>8.5600000000000009E-2</v>
      </c>
      <c r="E7358" s="43">
        <v>7.9100000000000004E-2</v>
      </c>
      <c r="F7358" s="44">
        <v>125000</v>
      </c>
      <c r="G7358" s="44">
        <v>125000</v>
      </c>
      <c r="H7358" s="44">
        <v>77832.740000000005</v>
      </c>
      <c r="I7358" s="44">
        <v>109767.27</v>
      </c>
      <c r="J7358" s="68">
        <f t="shared" si="342"/>
        <v>0.62266192000000009</v>
      </c>
      <c r="K7358" s="43">
        <f t="shared" si="343"/>
        <v>0.87813816</v>
      </c>
      <c r="L7358" s="41" t="str">
        <f t="shared" si="344"/>
        <v>AA</v>
      </c>
      <c r="M7358" s="41" t="s">
        <v>1128</v>
      </c>
      <c r="N7358" s="41" t="s">
        <v>417</v>
      </c>
      <c r="O7358" s="41" t="s">
        <v>70</v>
      </c>
    </row>
    <row r="7359" spans="1:15">
      <c r="A7359" s="38">
        <v>40359</v>
      </c>
      <c r="B7359" s="38">
        <v>51317</v>
      </c>
      <c r="C7359" s="131">
        <v>360</v>
      </c>
      <c r="D7359" s="39">
        <v>8.5600000000000009E-2</v>
      </c>
      <c r="E7359" s="39">
        <v>7.9100000000000004E-2</v>
      </c>
      <c r="F7359" s="40">
        <v>130000</v>
      </c>
      <c r="G7359" s="40">
        <v>130000</v>
      </c>
      <c r="H7359" s="40">
        <v>82767.88</v>
      </c>
      <c r="I7359" s="40">
        <v>114198.76</v>
      </c>
      <c r="J7359" s="67">
        <f t="shared" si="342"/>
        <v>0.63667600000000002</v>
      </c>
      <c r="K7359" s="39">
        <f t="shared" si="343"/>
        <v>0.87845200000000001</v>
      </c>
      <c r="L7359" s="2" t="str">
        <f t="shared" si="344"/>
        <v>AA</v>
      </c>
      <c r="M7359" s="2" t="s">
        <v>806</v>
      </c>
      <c r="N7359" s="2" t="s">
        <v>419</v>
      </c>
      <c r="O7359" s="2" t="s">
        <v>70</v>
      </c>
    </row>
    <row r="7360" spans="1:15">
      <c r="A7360" s="42">
        <v>40185</v>
      </c>
      <c r="B7360" s="42">
        <v>47975</v>
      </c>
      <c r="C7360" s="130">
        <v>256</v>
      </c>
      <c r="D7360" s="43">
        <v>8.5600000000000009E-2</v>
      </c>
      <c r="E7360" s="43">
        <v>7.9100000000000004E-2</v>
      </c>
      <c r="F7360" s="44">
        <v>140700</v>
      </c>
      <c r="G7360" s="44">
        <v>140700</v>
      </c>
      <c r="H7360" s="44">
        <v>92083.98</v>
      </c>
      <c r="I7360" s="44">
        <v>123599.99</v>
      </c>
      <c r="J7360" s="68">
        <f t="shared" si="342"/>
        <v>0.65447036247334756</v>
      </c>
      <c r="K7360" s="43">
        <f t="shared" si="343"/>
        <v>0.87846474769012084</v>
      </c>
      <c r="L7360" s="41" t="str">
        <f t="shared" si="344"/>
        <v>A</v>
      </c>
      <c r="M7360" s="41" t="s">
        <v>570</v>
      </c>
      <c r="N7360" s="41" t="s">
        <v>422</v>
      </c>
      <c r="O7360" s="41" t="s">
        <v>70</v>
      </c>
    </row>
    <row r="7361" spans="1:15">
      <c r="A7361" s="38">
        <v>40297</v>
      </c>
      <c r="B7361" s="38">
        <v>47602</v>
      </c>
      <c r="C7361" s="131">
        <v>240</v>
      </c>
      <c r="D7361" s="39">
        <v>8.5600000000000009E-2</v>
      </c>
      <c r="E7361" s="39">
        <v>7.9100000000000004E-2</v>
      </c>
      <c r="F7361" s="40">
        <v>136600</v>
      </c>
      <c r="G7361" s="40">
        <v>136600</v>
      </c>
      <c r="H7361" s="40">
        <v>94353.83</v>
      </c>
      <c r="I7361" s="40">
        <v>119999.99</v>
      </c>
      <c r="J7361" s="67">
        <f t="shared" si="342"/>
        <v>0.69073081991215224</v>
      </c>
      <c r="K7361" s="39">
        <f t="shared" si="343"/>
        <v>0.87847723279648615</v>
      </c>
      <c r="L7361" s="2" t="str">
        <f t="shared" si="344"/>
        <v>A</v>
      </c>
      <c r="M7361" s="2" t="s">
        <v>472</v>
      </c>
      <c r="N7361" s="2" t="s">
        <v>426</v>
      </c>
      <c r="O7361" s="2" t="s">
        <v>70</v>
      </c>
    </row>
    <row r="7362" spans="1:15">
      <c r="A7362" s="38">
        <v>40659</v>
      </c>
      <c r="B7362" s="38">
        <v>47234</v>
      </c>
      <c r="C7362" s="131">
        <v>216</v>
      </c>
      <c r="D7362" s="39">
        <v>8.5600000000000009E-2</v>
      </c>
      <c r="E7362" s="39">
        <v>7.9100000000000004E-2</v>
      </c>
      <c r="F7362" s="40">
        <v>140000</v>
      </c>
      <c r="G7362" s="40">
        <v>140000</v>
      </c>
      <c r="H7362" s="40">
        <v>99307.67</v>
      </c>
      <c r="I7362" s="40">
        <v>122999.99</v>
      </c>
      <c r="J7362" s="67">
        <f t="shared" si="342"/>
        <v>0.70934050000000004</v>
      </c>
      <c r="K7362" s="39">
        <f t="shared" si="343"/>
        <v>0.87857135714285717</v>
      </c>
      <c r="L7362" s="2" t="str">
        <f t="shared" si="344"/>
        <v>A</v>
      </c>
      <c r="M7362" s="2" t="s">
        <v>715</v>
      </c>
      <c r="N7362" s="2" t="s">
        <v>416</v>
      </c>
      <c r="O7362" s="2" t="s">
        <v>70</v>
      </c>
    </row>
    <row r="7363" spans="1:15">
      <c r="A7363" s="42">
        <v>40199</v>
      </c>
      <c r="B7363" s="42">
        <v>47504</v>
      </c>
      <c r="C7363" s="130">
        <v>240</v>
      </c>
      <c r="D7363" s="43">
        <v>8.5600000000000009E-2</v>
      </c>
      <c r="E7363" s="43">
        <v>7.9100000000000004E-2</v>
      </c>
      <c r="F7363" s="44">
        <v>91000</v>
      </c>
      <c r="G7363" s="44">
        <v>91000</v>
      </c>
      <c r="H7363" s="44">
        <v>62041.48</v>
      </c>
      <c r="I7363" s="44">
        <v>79999.990000000005</v>
      </c>
      <c r="J7363" s="68">
        <f t="shared" ref="J7363:J7426" si="345">H7363/G7363</f>
        <v>0.68177450549450558</v>
      </c>
      <c r="K7363" s="43">
        <f t="shared" ref="K7363:K7426" si="346">I7363/G7363</f>
        <v>0.87912076923076932</v>
      </c>
      <c r="L7363" s="41" t="str">
        <f t="shared" ref="L7363:L7426" si="347">IF(J7363&lt;=65%,"AA",IF(J7363&lt;=75%,"A",IF(J7363&lt;=85%,"B","C")))</f>
        <v>A</v>
      </c>
      <c r="M7363" s="41" t="s">
        <v>851</v>
      </c>
      <c r="N7363" s="41" t="s">
        <v>422</v>
      </c>
      <c r="O7363" s="41" t="s">
        <v>70</v>
      </c>
    </row>
    <row r="7364" spans="1:15">
      <c r="A7364" s="42">
        <v>40099</v>
      </c>
      <c r="B7364" s="42">
        <v>47404</v>
      </c>
      <c r="C7364" s="130">
        <v>240</v>
      </c>
      <c r="D7364" s="43">
        <v>8.5600000000000009E-2</v>
      </c>
      <c r="E7364" s="43">
        <v>7.9100000000000004E-2</v>
      </c>
      <c r="F7364" s="44">
        <v>132154.70000000001</v>
      </c>
      <c r="G7364" s="44">
        <v>132154.70000000001</v>
      </c>
      <c r="H7364" s="44">
        <v>91688.38</v>
      </c>
      <c r="I7364" s="44">
        <v>116233.63</v>
      </c>
      <c r="J7364" s="68">
        <f t="shared" si="345"/>
        <v>0.69379583170329917</v>
      </c>
      <c r="K7364" s="43">
        <f t="shared" si="346"/>
        <v>0.87952702401049676</v>
      </c>
      <c r="L7364" s="41" t="str">
        <f t="shared" si="347"/>
        <v>A</v>
      </c>
      <c r="M7364" s="41" t="s">
        <v>606</v>
      </c>
      <c r="N7364" s="41" t="s">
        <v>417</v>
      </c>
      <c r="O7364" s="41" t="s">
        <v>70</v>
      </c>
    </row>
    <row r="7365" spans="1:15">
      <c r="A7365" s="42">
        <v>39988</v>
      </c>
      <c r="B7365" s="42">
        <v>47293</v>
      </c>
      <c r="C7365" s="130">
        <v>240</v>
      </c>
      <c r="D7365" s="43">
        <v>8.5600000000000009E-2</v>
      </c>
      <c r="E7365" s="43">
        <v>8.5600000000000009E-2</v>
      </c>
      <c r="F7365" s="44">
        <v>81500</v>
      </c>
      <c r="G7365" s="44">
        <v>81500</v>
      </c>
      <c r="H7365" s="44">
        <v>53225.31</v>
      </c>
      <c r="I7365" s="44">
        <v>71699.990000000005</v>
      </c>
      <c r="J7365" s="68">
        <f t="shared" si="345"/>
        <v>0.65307128834355821</v>
      </c>
      <c r="K7365" s="43">
        <f t="shared" si="346"/>
        <v>0.87975447852760746</v>
      </c>
      <c r="L7365" s="41" t="str">
        <f t="shared" si="347"/>
        <v>A</v>
      </c>
      <c r="M7365" s="41" t="s">
        <v>650</v>
      </c>
      <c r="N7365" s="41" t="s">
        <v>438</v>
      </c>
      <c r="O7365" s="41" t="s">
        <v>70</v>
      </c>
    </row>
    <row r="7366" spans="1:15">
      <c r="A7366" s="38">
        <v>40431</v>
      </c>
      <c r="B7366" s="38">
        <v>51389</v>
      </c>
      <c r="C7366" s="131">
        <v>360</v>
      </c>
      <c r="D7366" s="39">
        <v>8.5600000000000009E-2</v>
      </c>
      <c r="E7366" s="39">
        <v>7.9100000000000004E-2</v>
      </c>
      <c r="F7366" s="40">
        <v>125000</v>
      </c>
      <c r="G7366" s="40">
        <v>125000</v>
      </c>
      <c r="H7366" s="40">
        <v>53837.32</v>
      </c>
      <c r="I7366" s="40">
        <v>109999.99</v>
      </c>
      <c r="J7366" s="67">
        <f t="shared" si="345"/>
        <v>0.43069856000000001</v>
      </c>
      <c r="K7366" s="39">
        <f t="shared" si="346"/>
        <v>0.87999992000000005</v>
      </c>
      <c r="L7366" s="2" t="str">
        <f t="shared" si="347"/>
        <v>AA</v>
      </c>
      <c r="M7366" s="2" t="s">
        <v>746</v>
      </c>
      <c r="N7366" s="2" t="s">
        <v>417</v>
      </c>
      <c r="O7366" s="2" t="s">
        <v>70</v>
      </c>
    </row>
    <row r="7367" spans="1:15">
      <c r="A7367" s="38">
        <v>40812</v>
      </c>
      <c r="B7367" s="38">
        <v>46291</v>
      </c>
      <c r="C7367" s="131">
        <v>180</v>
      </c>
      <c r="D7367" s="39">
        <v>8.5600000000000009E-2</v>
      </c>
      <c r="E7367" s="39">
        <v>7.9100000000000004E-2</v>
      </c>
      <c r="F7367" s="40">
        <v>145000</v>
      </c>
      <c r="G7367" s="40">
        <v>145000</v>
      </c>
      <c r="H7367" s="40">
        <v>100466.14</v>
      </c>
      <c r="I7367" s="40">
        <v>127709.99</v>
      </c>
      <c r="J7367" s="67">
        <f t="shared" si="345"/>
        <v>0.6928699310344828</v>
      </c>
      <c r="K7367" s="39">
        <f t="shared" si="346"/>
        <v>0.88075855172413797</v>
      </c>
      <c r="L7367" s="2" t="str">
        <f t="shared" si="347"/>
        <v>A</v>
      </c>
      <c r="M7367" s="2" t="s">
        <v>495</v>
      </c>
      <c r="N7367" s="2" t="s">
        <v>424</v>
      </c>
      <c r="O7367" s="2" t="s">
        <v>70</v>
      </c>
    </row>
    <row r="7368" spans="1:15">
      <c r="A7368" s="38">
        <v>40233</v>
      </c>
      <c r="B7368" s="38">
        <v>47538</v>
      </c>
      <c r="C7368" s="131">
        <v>240</v>
      </c>
      <c r="D7368" s="39">
        <v>8.5600000000000009E-2</v>
      </c>
      <c r="E7368" s="39">
        <v>7.9100000000000004E-2</v>
      </c>
      <c r="F7368" s="40">
        <v>118000</v>
      </c>
      <c r="G7368" s="40">
        <v>118000</v>
      </c>
      <c r="H7368" s="40">
        <v>82663.19</v>
      </c>
      <c r="I7368" s="40">
        <v>103969.79</v>
      </c>
      <c r="J7368" s="67">
        <f t="shared" si="345"/>
        <v>0.70053550847457624</v>
      </c>
      <c r="K7368" s="39">
        <f t="shared" si="346"/>
        <v>0.88109991525423725</v>
      </c>
      <c r="L7368" s="2" t="str">
        <f t="shared" si="347"/>
        <v>A</v>
      </c>
      <c r="M7368" s="2" t="s">
        <v>1351</v>
      </c>
      <c r="N7368" s="2" t="s">
        <v>417</v>
      </c>
      <c r="O7368" s="2" t="s">
        <v>70</v>
      </c>
    </row>
    <row r="7369" spans="1:15">
      <c r="A7369" s="38">
        <v>40336</v>
      </c>
      <c r="B7369" s="38">
        <v>43989</v>
      </c>
      <c r="C7369" s="131">
        <v>120</v>
      </c>
      <c r="D7369" s="39">
        <v>8.5600000000000009E-2</v>
      </c>
      <c r="E7369" s="39">
        <v>7.9100000000000004E-2</v>
      </c>
      <c r="F7369" s="40">
        <v>136193</v>
      </c>
      <c r="G7369" s="40">
        <v>136193</v>
      </c>
      <c r="H7369" s="40">
        <v>66310.63</v>
      </c>
      <c r="I7369" s="40">
        <v>119999.99</v>
      </c>
      <c r="J7369" s="67">
        <f t="shared" si="345"/>
        <v>0.48688721153069542</v>
      </c>
      <c r="K7369" s="39">
        <f t="shared" si="346"/>
        <v>0.88110247956943455</v>
      </c>
      <c r="L7369" s="2" t="str">
        <f t="shared" si="347"/>
        <v>AA</v>
      </c>
      <c r="M7369" s="2" t="s">
        <v>713</v>
      </c>
      <c r="N7369" s="2" t="s">
        <v>418</v>
      </c>
      <c r="O7369" s="2" t="s">
        <v>70</v>
      </c>
    </row>
    <row r="7370" spans="1:15">
      <c r="A7370" s="42">
        <v>40533</v>
      </c>
      <c r="B7370" s="42">
        <v>49664</v>
      </c>
      <c r="C7370" s="130">
        <v>300</v>
      </c>
      <c r="D7370" s="43">
        <v>8.5600000000000009E-2</v>
      </c>
      <c r="E7370" s="43">
        <v>8.09E-2</v>
      </c>
      <c r="F7370" s="44">
        <v>126600</v>
      </c>
      <c r="G7370" s="44">
        <v>126600</v>
      </c>
      <c r="H7370" s="44">
        <v>77617.350000000006</v>
      </c>
      <c r="I7370" s="44">
        <v>111599.99</v>
      </c>
      <c r="J7370" s="68">
        <f t="shared" si="345"/>
        <v>0.61309123222748818</v>
      </c>
      <c r="K7370" s="43">
        <f t="shared" si="346"/>
        <v>0.88151650868878362</v>
      </c>
      <c r="L7370" s="41" t="str">
        <f t="shared" si="347"/>
        <v>AA</v>
      </c>
      <c r="M7370" s="41" t="s">
        <v>466</v>
      </c>
      <c r="N7370" s="41" t="s">
        <v>421</v>
      </c>
      <c r="O7370" s="41" t="s">
        <v>70</v>
      </c>
    </row>
    <row r="7371" spans="1:15">
      <c r="A7371" s="42">
        <v>40291</v>
      </c>
      <c r="B7371" s="42">
        <v>43944</v>
      </c>
      <c r="C7371" s="130">
        <v>120</v>
      </c>
      <c r="D7371" s="43">
        <v>8.5600000000000009E-2</v>
      </c>
      <c r="E7371" s="43">
        <v>7.9100000000000004E-2</v>
      </c>
      <c r="F7371" s="44">
        <v>89000</v>
      </c>
      <c r="G7371" s="44">
        <v>89000</v>
      </c>
      <c r="H7371" s="44">
        <v>59569</v>
      </c>
      <c r="I7371" s="44">
        <v>78456.179999999993</v>
      </c>
      <c r="J7371" s="68">
        <f t="shared" si="345"/>
        <v>0.66931460674157306</v>
      </c>
      <c r="K7371" s="43">
        <f t="shared" si="346"/>
        <v>0.88153011235955048</v>
      </c>
      <c r="L7371" s="41" t="str">
        <f t="shared" si="347"/>
        <v>A</v>
      </c>
      <c r="M7371" s="41" t="s">
        <v>481</v>
      </c>
      <c r="N7371" s="41" t="s">
        <v>417</v>
      </c>
      <c r="O7371" s="41" t="s">
        <v>70</v>
      </c>
    </row>
    <row r="7372" spans="1:15">
      <c r="A7372" s="38">
        <v>40010</v>
      </c>
      <c r="B7372" s="38">
        <v>47315</v>
      </c>
      <c r="C7372" s="131">
        <v>240</v>
      </c>
      <c r="D7372" s="39">
        <v>8.5600000000000009E-2</v>
      </c>
      <c r="E7372" s="39">
        <v>8.09E-2</v>
      </c>
      <c r="F7372" s="40">
        <v>97508</v>
      </c>
      <c r="G7372" s="40">
        <v>97508</v>
      </c>
      <c r="H7372" s="40">
        <v>64258.21</v>
      </c>
      <c r="I7372" s="40">
        <v>85999.99</v>
      </c>
      <c r="J7372" s="67">
        <f t="shared" si="345"/>
        <v>0.65900449193912292</v>
      </c>
      <c r="K7372" s="39">
        <f t="shared" si="346"/>
        <v>0.88197881199491324</v>
      </c>
      <c r="L7372" s="2" t="str">
        <f t="shared" si="347"/>
        <v>A</v>
      </c>
      <c r="M7372" s="2" t="s">
        <v>1209</v>
      </c>
      <c r="N7372" s="2" t="s">
        <v>427</v>
      </c>
      <c r="O7372" s="2" t="s">
        <v>70</v>
      </c>
    </row>
    <row r="7373" spans="1:15">
      <c r="A7373" s="42">
        <v>40070</v>
      </c>
      <c r="B7373" s="42">
        <v>47740</v>
      </c>
      <c r="C7373" s="130">
        <v>252</v>
      </c>
      <c r="D7373" s="43">
        <v>8.5600000000000009E-2</v>
      </c>
      <c r="E7373" s="43">
        <v>7.9100000000000004E-2</v>
      </c>
      <c r="F7373" s="44">
        <v>150000</v>
      </c>
      <c r="G7373" s="44">
        <v>150000</v>
      </c>
      <c r="H7373" s="44">
        <v>102855.7</v>
      </c>
      <c r="I7373" s="44">
        <v>132299.99</v>
      </c>
      <c r="J7373" s="68">
        <f t="shared" si="345"/>
        <v>0.68570466666666663</v>
      </c>
      <c r="K7373" s="43">
        <f t="shared" si="346"/>
        <v>0.88199993333333326</v>
      </c>
      <c r="L7373" s="41" t="str">
        <f t="shared" si="347"/>
        <v>A</v>
      </c>
      <c r="M7373" s="41" t="s">
        <v>582</v>
      </c>
      <c r="N7373" s="41" t="s">
        <v>422</v>
      </c>
      <c r="O7373" s="41" t="s">
        <v>70</v>
      </c>
    </row>
    <row r="7374" spans="1:15">
      <c r="A7374" s="42">
        <v>40410</v>
      </c>
      <c r="B7374" s="42">
        <v>43028</v>
      </c>
      <c r="C7374" s="130">
        <v>86</v>
      </c>
      <c r="D7374" s="43">
        <v>8.5600000000000009E-2</v>
      </c>
      <c r="E7374" s="43">
        <v>7.9100000000000004E-2</v>
      </c>
      <c r="F7374" s="44">
        <v>127800</v>
      </c>
      <c r="G7374" s="44">
        <v>127800</v>
      </c>
      <c r="H7374" s="44">
        <v>39719.279999999999</v>
      </c>
      <c r="I7374" s="44">
        <v>112727.72</v>
      </c>
      <c r="J7374" s="68">
        <f t="shared" si="345"/>
        <v>0.31079248826291078</v>
      </c>
      <c r="K7374" s="43">
        <f t="shared" si="346"/>
        <v>0.88206353677621285</v>
      </c>
      <c r="L7374" s="41" t="str">
        <f t="shared" si="347"/>
        <v>AA</v>
      </c>
      <c r="M7374" s="41" t="s">
        <v>457</v>
      </c>
      <c r="N7374" s="41" t="s">
        <v>419</v>
      </c>
      <c r="O7374" s="41" t="s">
        <v>70</v>
      </c>
    </row>
    <row r="7375" spans="1:15">
      <c r="A7375" s="38">
        <v>40157</v>
      </c>
      <c r="B7375" s="38">
        <v>45636</v>
      </c>
      <c r="C7375" s="131">
        <v>180</v>
      </c>
      <c r="D7375" s="39">
        <v>8.5600000000000009E-2</v>
      </c>
      <c r="E7375" s="39">
        <v>7.9100000000000004E-2</v>
      </c>
      <c r="F7375" s="40">
        <v>68000</v>
      </c>
      <c r="G7375" s="40">
        <v>68000</v>
      </c>
      <c r="H7375" s="40">
        <v>40723.980000000003</v>
      </c>
      <c r="I7375" s="40">
        <v>59999.99</v>
      </c>
      <c r="J7375" s="67">
        <f t="shared" si="345"/>
        <v>0.59888205882352941</v>
      </c>
      <c r="K7375" s="39">
        <f t="shared" si="346"/>
        <v>0.882352794117647</v>
      </c>
      <c r="L7375" s="2" t="str">
        <f t="shared" si="347"/>
        <v>AA</v>
      </c>
      <c r="M7375" s="2" t="s">
        <v>457</v>
      </c>
      <c r="N7375" s="2" t="s">
        <v>419</v>
      </c>
      <c r="O7375" s="2" t="s">
        <v>70</v>
      </c>
    </row>
    <row r="7376" spans="1:15">
      <c r="A7376" s="42">
        <v>40562</v>
      </c>
      <c r="B7376" s="42">
        <v>43209</v>
      </c>
      <c r="C7376" s="130">
        <v>87</v>
      </c>
      <c r="D7376" s="43">
        <v>8.5600000000000009E-2</v>
      </c>
      <c r="E7376" s="43">
        <v>7.9100000000000004E-2</v>
      </c>
      <c r="F7376" s="44">
        <v>127500</v>
      </c>
      <c r="G7376" s="44">
        <v>127500</v>
      </c>
      <c r="H7376" s="44">
        <v>54313.88</v>
      </c>
      <c r="I7376" s="44">
        <v>112499.99</v>
      </c>
      <c r="J7376" s="68">
        <f t="shared" si="345"/>
        <v>0.42599121568627452</v>
      </c>
      <c r="K7376" s="43">
        <f t="shared" si="346"/>
        <v>0.88235286274509805</v>
      </c>
      <c r="L7376" s="41" t="str">
        <f t="shared" si="347"/>
        <v>AA</v>
      </c>
      <c r="M7376" s="41" t="s">
        <v>476</v>
      </c>
      <c r="N7376" s="41" t="s">
        <v>421</v>
      </c>
      <c r="O7376" s="41" t="s">
        <v>70</v>
      </c>
    </row>
    <row r="7377" spans="1:15">
      <c r="A7377" s="42">
        <v>40305</v>
      </c>
      <c r="B7377" s="42">
        <v>51263</v>
      </c>
      <c r="C7377" s="130">
        <v>360</v>
      </c>
      <c r="D7377" s="43">
        <v>8.5600000000000009E-2</v>
      </c>
      <c r="E7377" s="43">
        <v>7.9100000000000004E-2</v>
      </c>
      <c r="F7377" s="44">
        <v>122000</v>
      </c>
      <c r="G7377" s="44">
        <v>122000</v>
      </c>
      <c r="H7377" s="44">
        <v>80689.649999999994</v>
      </c>
      <c r="I7377" s="44">
        <v>107829.96</v>
      </c>
      <c r="J7377" s="68">
        <f t="shared" si="345"/>
        <v>0.66139057377049171</v>
      </c>
      <c r="K7377" s="43">
        <f t="shared" si="346"/>
        <v>0.88385213114754102</v>
      </c>
      <c r="L7377" s="41" t="str">
        <f t="shared" si="347"/>
        <v>A</v>
      </c>
      <c r="M7377" s="41" t="s">
        <v>552</v>
      </c>
      <c r="N7377" s="41" t="s">
        <v>416</v>
      </c>
      <c r="O7377" s="41" t="s">
        <v>70</v>
      </c>
    </row>
    <row r="7378" spans="1:15">
      <c r="A7378" s="38">
        <v>40263</v>
      </c>
      <c r="B7378" s="38">
        <v>51221</v>
      </c>
      <c r="C7378" s="131">
        <v>360</v>
      </c>
      <c r="D7378" s="39">
        <v>8.5600000000000009E-2</v>
      </c>
      <c r="E7378" s="39">
        <v>8.09E-2</v>
      </c>
      <c r="F7378" s="40">
        <v>45800</v>
      </c>
      <c r="G7378" s="40">
        <v>45800</v>
      </c>
      <c r="H7378" s="40">
        <v>30752.35</v>
      </c>
      <c r="I7378" s="40">
        <v>40499.99</v>
      </c>
      <c r="J7378" s="67">
        <f t="shared" si="345"/>
        <v>0.67144868995633189</v>
      </c>
      <c r="K7378" s="39">
        <f t="shared" si="346"/>
        <v>0.88427925764192139</v>
      </c>
      <c r="L7378" s="2" t="str">
        <f t="shared" si="347"/>
        <v>A</v>
      </c>
      <c r="M7378" s="2" t="s">
        <v>1542</v>
      </c>
      <c r="N7378" s="2" t="s">
        <v>417</v>
      </c>
      <c r="O7378" s="2" t="s">
        <v>70</v>
      </c>
    </row>
    <row r="7379" spans="1:15">
      <c r="A7379" s="42">
        <v>40241</v>
      </c>
      <c r="B7379" s="42">
        <v>43681</v>
      </c>
      <c r="C7379" s="130">
        <v>113</v>
      </c>
      <c r="D7379" s="43">
        <v>8.5600000000000009E-2</v>
      </c>
      <c r="E7379" s="43">
        <v>7.9100000000000004E-2</v>
      </c>
      <c r="F7379" s="44">
        <v>107426.6</v>
      </c>
      <c r="G7379" s="44">
        <v>107426.6</v>
      </c>
      <c r="H7379" s="44">
        <v>60560.44</v>
      </c>
      <c r="I7379" s="44">
        <v>94999.99</v>
      </c>
      <c r="J7379" s="68">
        <f t="shared" si="345"/>
        <v>0.56373784518918035</v>
      </c>
      <c r="K7379" s="43">
        <f t="shared" si="346"/>
        <v>0.88432464585121373</v>
      </c>
      <c r="L7379" s="41" t="str">
        <f t="shared" si="347"/>
        <v>AA</v>
      </c>
      <c r="M7379" s="41" t="s">
        <v>1145</v>
      </c>
      <c r="N7379" s="41" t="s">
        <v>437</v>
      </c>
      <c r="O7379" s="41" t="s">
        <v>70</v>
      </c>
    </row>
    <row r="7380" spans="1:15">
      <c r="A7380" s="38">
        <v>40569</v>
      </c>
      <c r="B7380" s="38">
        <v>47782</v>
      </c>
      <c r="C7380" s="131">
        <v>237</v>
      </c>
      <c r="D7380" s="39">
        <v>8.5600000000000009E-2</v>
      </c>
      <c r="E7380" s="39">
        <v>7.9100000000000004E-2</v>
      </c>
      <c r="F7380" s="40">
        <v>128000</v>
      </c>
      <c r="G7380" s="40">
        <v>128000</v>
      </c>
      <c r="H7380" s="40">
        <v>87347.23</v>
      </c>
      <c r="I7380" s="40">
        <v>113199.99</v>
      </c>
      <c r="J7380" s="67">
        <f t="shared" si="345"/>
        <v>0.68240023437499997</v>
      </c>
      <c r="K7380" s="39">
        <f t="shared" si="346"/>
        <v>0.884374921875</v>
      </c>
      <c r="L7380" s="2" t="str">
        <f t="shared" si="347"/>
        <v>A</v>
      </c>
      <c r="M7380" s="2" t="s">
        <v>631</v>
      </c>
      <c r="N7380" s="2" t="s">
        <v>424</v>
      </c>
      <c r="O7380" s="2" t="s">
        <v>70</v>
      </c>
    </row>
    <row r="7381" spans="1:15">
      <c r="A7381" s="42">
        <v>40143</v>
      </c>
      <c r="B7381" s="42">
        <v>44983</v>
      </c>
      <c r="C7381" s="130">
        <v>159</v>
      </c>
      <c r="D7381" s="43">
        <v>8.5600000000000009E-2</v>
      </c>
      <c r="E7381" s="43">
        <v>7.9100000000000004E-2</v>
      </c>
      <c r="F7381" s="44">
        <v>144250</v>
      </c>
      <c r="G7381" s="44">
        <v>144250</v>
      </c>
      <c r="H7381" s="44">
        <v>79182.66</v>
      </c>
      <c r="I7381" s="44">
        <v>127572</v>
      </c>
      <c r="J7381" s="68">
        <f t="shared" si="345"/>
        <v>0.54892658578856157</v>
      </c>
      <c r="K7381" s="43">
        <f t="shared" si="346"/>
        <v>0.88438128249566728</v>
      </c>
      <c r="L7381" s="41" t="str">
        <f t="shared" si="347"/>
        <v>AA</v>
      </c>
      <c r="M7381" s="41" t="s">
        <v>554</v>
      </c>
      <c r="N7381" s="41" t="s">
        <v>417</v>
      </c>
      <c r="O7381" s="41" t="s">
        <v>70</v>
      </c>
    </row>
    <row r="7382" spans="1:15">
      <c r="A7382" s="38">
        <v>40331</v>
      </c>
      <c r="B7382" s="38">
        <v>45171</v>
      </c>
      <c r="C7382" s="131">
        <v>159</v>
      </c>
      <c r="D7382" s="39">
        <v>8.5600000000000009E-2</v>
      </c>
      <c r="E7382" s="39">
        <v>8.5600000000000009E-2</v>
      </c>
      <c r="F7382" s="40">
        <v>130000</v>
      </c>
      <c r="G7382" s="40">
        <v>130000</v>
      </c>
      <c r="H7382" s="40">
        <v>64660.74</v>
      </c>
      <c r="I7382" s="40">
        <v>114999.99</v>
      </c>
      <c r="J7382" s="67">
        <f t="shared" si="345"/>
        <v>0.49739030769230769</v>
      </c>
      <c r="K7382" s="39">
        <f t="shared" si="346"/>
        <v>0.88461530769230778</v>
      </c>
      <c r="L7382" s="2" t="str">
        <f t="shared" si="347"/>
        <v>AA</v>
      </c>
      <c r="M7382" s="2" t="s">
        <v>602</v>
      </c>
      <c r="N7382" s="2" t="s">
        <v>421</v>
      </c>
      <c r="O7382" s="2" t="s">
        <v>70</v>
      </c>
    </row>
    <row r="7383" spans="1:15">
      <c r="A7383" s="38">
        <v>40024</v>
      </c>
      <c r="B7383" s="38">
        <v>45412</v>
      </c>
      <c r="C7383" s="131">
        <v>177</v>
      </c>
      <c r="D7383" s="39">
        <v>8.5600000000000009E-2</v>
      </c>
      <c r="E7383" s="39">
        <v>7.9100000000000004E-2</v>
      </c>
      <c r="F7383" s="40">
        <v>130000</v>
      </c>
      <c r="G7383" s="40">
        <v>130000</v>
      </c>
      <c r="H7383" s="40">
        <v>74211</v>
      </c>
      <c r="I7383" s="40">
        <v>114999.99</v>
      </c>
      <c r="J7383" s="67">
        <f t="shared" si="345"/>
        <v>0.57085384615384616</v>
      </c>
      <c r="K7383" s="39">
        <f t="shared" si="346"/>
        <v>0.88461530769230778</v>
      </c>
      <c r="L7383" s="2" t="str">
        <f t="shared" si="347"/>
        <v>AA</v>
      </c>
      <c r="M7383" s="2" t="s">
        <v>564</v>
      </c>
      <c r="N7383" s="2" t="s">
        <v>417</v>
      </c>
      <c r="O7383" s="2" t="s">
        <v>70</v>
      </c>
    </row>
    <row r="7384" spans="1:15">
      <c r="A7384" s="38">
        <v>40010</v>
      </c>
      <c r="B7384" s="38">
        <v>47315</v>
      </c>
      <c r="C7384" s="131">
        <v>240</v>
      </c>
      <c r="D7384" s="39">
        <v>8.5600000000000009E-2</v>
      </c>
      <c r="E7384" s="39">
        <v>8.09E-2</v>
      </c>
      <c r="F7384" s="40">
        <v>130000</v>
      </c>
      <c r="G7384" s="40">
        <v>130000</v>
      </c>
      <c r="H7384" s="40">
        <v>65938.179999999993</v>
      </c>
      <c r="I7384" s="40">
        <v>114999.99</v>
      </c>
      <c r="J7384" s="67">
        <f t="shared" si="345"/>
        <v>0.50721676923076919</v>
      </c>
      <c r="K7384" s="39">
        <f t="shared" si="346"/>
        <v>0.88461530769230778</v>
      </c>
      <c r="L7384" s="2" t="str">
        <f t="shared" si="347"/>
        <v>AA</v>
      </c>
      <c r="M7384" s="2" t="s">
        <v>549</v>
      </c>
      <c r="N7384" s="2" t="s">
        <v>427</v>
      </c>
      <c r="O7384" s="2" t="s">
        <v>70</v>
      </c>
    </row>
    <row r="7385" spans="1:15">
      <c r="A7385" s="42">
        <v>40385</v>
      </c>
      <c r="B7385" s="42">
        <v>44830</v>
      </c>
      <c r="C7385" s="130">
        <v>146</v>
      </c>
      <c r="D7385" s="43">
        <v>8.5600000000000009E-2</v>
      </c>
      <c r="E7385" s="43">
        <v>7.9100000000000004E-2</v>
      </c>
      <c r="F7385" s="44">
        <v>130000</v>
      </c>
      <c r="G7385" s="44">
        <v>130000</v>
      </c>
      <c r="H7385" s="44">
        <v>75745.37</v>
      </c>
      <c r="I7385" s="44">
        <v>115000</v>
      </c>
      <c r="J7385" s="68">
        <f t="shared" si="345"/>
        <v>0.58265669230769224</v>
      </c>
      <c r="K7385" s="43">
        <f t="shared" si="346"/>
        <v>0.88461538461538458</v>
      </c>
      <c r="L7385" s="41" t="str">
        <f t="shared" si="347"/>
        <v>AA</v>
      </c>
      <c r="M7385" s="41" t="s">
        <v>958</v>
      </c>
      <c r="N7385" s="41" t="s">
        <v>416</v>
      </c>
      <c r="O7385" s="41" t="s">
        <v>70</v>
      </c>
    </row>
    <row r="7386" spans="1:15">
      <c r="A7386" s="38">
        <v>40498</v>
      </c>
      <c r="B7386" s="38">
        <v>50906</v>
      </c>
      <c r="C7386" s="131">
        <v>342</v>
      </c>
      <c r="D7386" s="39">
        <v>8.5600000000000009E-2</v>
      </c>
      <c r="E7386" s="39">
        <v>7.9100000000000004E-2</v>
      </c>
      <c r="F7386" s="40">
        <v>130000</v>
      </c>
      <c r="G7386" s="40">
        <v>130000</v>
      </c>
      <c r="H7386" s="40">
        <v>83990.52</v>
      </c>
      <c r="I7386" s="40">
        <v>115000</v>
      </c>
      <c r="J7386" s="67">
        <f t="shared" si="345"/>
        <v>0.64608092307692311</v>
      </c>
      <c r="K7386" s="39">
        <f t="shared" si="346"/>
        <v>0.88461538461538458</v>
      </c>
      <c r="L7386" s="2" t="str">
        <f t="shared" si="347"/>
        <v>AA</v>
      </c>
      <c r="M7386" s="2" t="s">
        <v>457</v>
      </c>
      <c r="N7386" s="2" t="s">
        <v>419</v>
      </c>
      <c r="O7386" s="2" t="s">
        <v>70</v>
      </c>
    </row>
    <row r="7387" spans="1:15">
      <c r="A7387" s="38">
        <v>40694</v>
      </c>
      <c r="B7387" s="38">
        <v>51652</v>
      </c>
      <c r="C7387" s="131">
        <v>360</v>
      </c>
      <c r="D7387" s="39">
        <v>8.5600000000000009E-2</v>
      </c>
      <c r="E7387" s="39">
        <v>8.09E-2</v>
      </c>
      <c r="F7387" s="40">
        <v>143000</v>
      </c>
      <c r="G7387" s="40">
        <v>143000</v>
      </c>
      <c r="H7387" s="40">
        <v>88330.5</v>
      </c>
      <c r="I7387" s="40">
        <v>126541.8</v>
      </c>
      <c r="J7387" s="67">
        <f t="shared" si="345"/>
        <v>0.61769580419580417</v>
      </c>
      <c r="K7387" s="39">
        <f t="shared" si="346"/>
        <v>0.88490769230769228</v>
      </c>
      <c r="L7387" s="2" t="str">
        <f t="shared" si="347"/>
        <v>AA</v>
      </c>
      <c r="M7387" s="2" t="s">
        <v>542</v>
      </c>
      <c r="N7387" s="2" t="s">
        <v>417</v>
      </c>
      <c r="O7387" s="2" t="s">
        <v>70</v>
      </c>
    </row>
    <row r="7388" spans="1:15">
      <c r="A7388" s="42">
        <v>40221</v>
      </c>
      <c r="B7388" s="42">
        <v>46185</v>
      </c>
      <c r="C7388" s="130">
        <v>196</v>
      </c>
      <c r="D7388" s="43">
        <v>8.5600000000000009E-2</v>
      </c>
      <c r="E7388" s="43">
        <v>7.9100000000000004E-2</v>
      </c>
      <c r="F7388" s="44">
        <v>120000</v>
      </c>
      <c r="G7388" s="44">
        <v>120000</v>
      </c>
      <c r="H7388" s="44">
        <v>71776.59</v>
      </c>
      <c r="I7388" s="44">
        <v>106199.99</v>
      </c>
      <c r="J7388" s="68">
        <f t="shared" si="345"/>
        <v>0.59813824999999998</v>
      </c>
      <c r="K7388" s="43">
        <f t="shared" si="346"/>
        <v>0.88499991666666666</v>
      </c>
      <c r="L7388" s="41" t="str">
        <f t="shared" si="347"/>
        <v>AA</v>
      </c>
      <c r="M7388" s="41" t="s">
        <v>602</v>
      </c>
      <c r="N7388" s="41" t="s">
        <v>421</v>
      </c>
      <c r="O7388" s="41" t="s">
        <v>70</v>
      </c>
    </row>
    <row r="7389" spans="1:15">
      <c r="A7389" s="42">
        <v>40157</v>
      </c>
      <c r="B7389" s="42">
        <v>41284</v>
      </c>
      <c r="C7389" s="130">
        <v>37</v>
      </c>
      <c r="D7389" s="43">
        <v>8.5600000000000009E-2</v>
      </c>
      <c r="E7389" s="43">
        <v>7.9100000000000004E-2</v>
      </c>
      <c r="F7389" s="44">
        <v>150000</v>
      </c>
      <c r="G7389" s="44">
        <v>150000</v>
      </c>
      <c r="H7389" s="44">
        <v>30289.69</v>
      </c>
      <c r="I7389" s="44">
        <v>132800</v>
      </c>
      <c r="J7389" s="68">
        <f t="shared" si="345"/>
        <v>0.20193126666666666</v>
      </c>
      <c r="K7389" s="43">
        <f t="shared" si="346"/>
        <v>0.88533333333333331</v>
      </c>
      <c r="L7389" s="41" t="str">
        <f t="shared" si="347"/>
        <v>AA</v>
      </c>
      <c r="M7389" s="41" t="s">
        <v>622</v>
      </c>
      <c r="N7389" s="41" t="s">
        <v>421</v>
      </c>
      <c r="O7389" s="41" t="s">
        <v>70</v>
      </c>
    </row>
    <row r="7390" spans="1:15">
      <c r="A7390" s="42">
        <v>40854</v>
      </c>
      <c r="B7390" s="42">
        <v>46210</v>
      </c>
      <c r="C7390" s="130">
        <v>176</v>
      </c>
      <c r="D7390" s="43">
        <v>8.5600000000000009E-2</v>
      </c>
      <c r="E7390" s="43">
        <v>7.9100000000000004E-2</v>
      </c>
      <c r="F7390" s="44">
        <v>77174</v>
      </c>
      <c r="G7390" s="44">
        <v>77174</v>
      </c>
      <c r="H7390" s="44">
        <v>54210.69</v>
      </c>
      <c r="I7390" s="44">
        <v>68399.990000000005</v>
      </c>
      <c r="J7390" s="68">
        <f t="shared" si="345"/>
        <v>0.70244758597455104</v>
      </c>
      <c r="K7390" s="43">
        <f t="shared" si="346"/>
        <v>0.88630873091973983</v>
      </c>
      <c r="L7390" s="41" t="str">
        <f t="shared" si="347"/>
        <v>A</v>
      </c>
      <c r="M7390" s="41" t="s">
        <v>982</v>
      </c>
      <c r="N7390" s="41" t="s">
        <v>421</v>
      </c>
      <c r="O7390" s="41" t="s">
        <v>70</v>
      </c>
    </row>
    <row r="7391" spans="1:15">
      <c r="A7391" s="42">
        <v>40716</v>
      </c>
      <c r="B7391" s="42">
        <v>51674</v>
      </c>
      <c r="C7391" s="130">
        <v>360</v>
      </c>
      <c r="D7391" s="43">
        <v>8.5600000000000009E-2</v>
      </c>
      <c r="E7391" s="43">
        <v>7.9100000000000004E-2</v>
      </c>
      <c r="F7391" s="44">
        <v>130000</v>
      </c>
      <c r="G7391" s="44">
        <v>130000</v>
      </c>
      <c r="H7391" s="44">
        <v>33816.15</v>
      </c>
      <c r="I7391" s="44">
        <v>115264.34</v>
      </c>
      <c r="J7391" s="68">
        <f t="shared" si="345"/>
        <v>0.2601242307692308</v>
      </c>
      <c r="K7391" s="43">
        <f t="shared" si="346"/>
        <v>0.88664876923076918</v>
      </c>
      <c r="L7391" s="41" t="str">
        <f t="shared" si="347"/>
        <v>AA</v>
      </c>
      <c r="M7391" s="41" t="s">
        <v>500</v>
      </c>
      <c r="N7391" s="41" t="s">
        <v>419</v>
      </c>
      <c r="O7391" s="41" t="s">
        <v>70</v>
      </c>
    </row>
    <row r="7392" spans="1:15">
      <c r="A7392" s="38">
        <v>40738</v>
      </c>
      <c r="B7392" s="38">
        <v>46217</v>
      </c>
      <c r="C7392" s="131">
        <v>180</v>
      </c>
      <c r="D7392" s="39">
        <v>8.5600000000000009E-2</v>
      </c>
      <c r="E7392" s="39">
        <v>7.9100000000000004E-2</v>
      </c>
      <c r="F7392" s="40">
        <v>133000</v>
      </c>
      <c r="G7392" s="40">
        <v>133000</v>
      </c>
      <c r="H7392" s="40">
        <v>91815.5</v>
      </c>
      <c r="I7392" s="40">
        <v>117999.99</v>
      </c>
      <c r="J7392" s="67">
        <f t="shared" si="345"/>
        <v>0.69034210526315787</v>
      </c>
      <c r="K7392" s="39">
        <f t="shared" si="346"/>
        <v>0.88721796992481206</v>
      </c>
      <c r="L7392" s="2" t="str">
        <f t="shared" si="347"/>
        <v>A</v>
      </c>
      <c r="M7392" s="2" t="s">
        <v>1152</v>
      </c>
      <c r="N7392" s="2" t="s">
        <v>417</v>
      </c>
      <c r="O7392" s="2" t="s">
        <v>70</v>
      </c>
    </row>
    <row r="7393" spans="1:15">
      <c r="A7393" s="38">
        <v>39997</v>
      </c>
      <c r="B7393" s="38">
        <v>47302</v>
      </c>
      <c r="C7393" s="131">
        <v>240</v>
      </c>
      <c r="D7393" s="39">
        <v>8.5600000000000009E-2</v>
      </c>
      <c r="E7393" s="39">
        <v>7.9100000000000004E-2</v>
      </c>
      <c r="F7393" s="40">
        <v>120000</v>
      </c>
      <c r="G7393" s="40">
        <v>120000</v>
      </c>
      <c r="H7393" s="40">
        <v>79810.460000000006</v>
      </c>
      <c r="I7393" s="40">
        <v>106499.99</v>
      </c>
      <c r="J7393" s="67">
        <f t="shared" si="345"/>
        <v>0.66508716666666667</v>
      </c>
      <c r="K7393" s="39">
        <f t="shared" si="346"/>
        <v>0.88749991666666672</v>
      </c>
      <c r="L7393" s="2" t="str">
        <f t="shared" si="347"/>
        <v>A</v>
      </c>
      <c r="M7393" s="2" t="s">
        <v>634</v>
      </c>
      <c r="N7393" s="2" t="s">
        <v>421</v>
      </c>
      <c r="O7393" s="2" t="s">
        <v>70</v>
      </c>
    </row>
    <row r="7394" spans="1:15">
      <c r="A7394" s="38">
        <v>40177</v>
      </c>
      <c r="B7394" s="38">
        <v>47482</v>
      </c>
      <c r="C7394" s="131">
        <v>240</v>
      </c>
      <c r="D7394" s="39">
        <v>8.5600000000000009E-2</v>
      </c>
      <c r="E7394" s="39">
        <v>7.9100000000000004E-2</v>
      </c>
      <c r="F7394" s="40">
        <v>125000</v>
      </c>
      <c r="G7394" s="40">
        <v>125000</v>
      </c>
      <c r="H7394" s="40">
        <v>85205.87</v>
      </c>
      <c r="I7394" s="40">
        <v>110999.99</v>
      </c>
      <c r="J7394" s="67">
        <f t="shared" si="345"/>
        <v>0.68164695999999991</v>
      </c>
      <c r="K7394" s="39">
        <f t="shared" si="346"/>
        <v>0.88799992000000005</v>
      </c>
      <c r="L7394" s="2" t="str">
        <f t="shared" si="347"/>
        <v>A</v>
      </c>
      <c r="M7394" s="2" t="s">
        <v>564</v>
      </c>
      <c r="N7394" s="2" t="s">
        <v>417</v>
      </c>
      <c r="O7394" s="2" t="s">
        <v>70</v>
      </c>
    </row>
    <row r="7395" spans="1:15">
      <c r="A7395" s="38">
        <v>40672</v>
      </c>
      <c r="B7395" s="38">
        <v>47977</v>
      </c>
      <c r="C7395" s="131">
        <v>240</v>
      </c>
      <c r="D7395" s="39">
        <v>8.5600000000000009E-2</v>
      </c>
      <c r="E7395" s="39">
        <v>7.9100000000000004E-2</v>
      </c>
      <c r="F7395" s="40">
        <v>149700</v>
      </c>
      <c r="G7395" s="40">
        <v>149700</v>
      </c>
      <c r="H7395" s="40">
        <v>68308.45</v>
      </c>
      <c r="I7395" s="40">
        <v>133000</v>
      </c>
      <c r="J7395" s="67">
        <f t="shared" si="345"/>
        <v>0.45630227120908484</v>
      </c>
      <c r="K7395" s="39">
        <f t="shared" si="346"/>
        <v>0.88844355377421513</v>
      </c>
      <c r="L7395" s="2" t="str">
        <f t="shared" si="347"/>
        <v>AA</v>
      </c>
      <c r="M7395" s="2" t="s">
        <v>459</v>
      </c>
      <c r="N7395" s="2" t="s">
        <v>417</v>
      </c>
      <c r="O7395" s="2" t="s">
        <v>70</v>
      </c>
    </row>
    <row r="7396" spans="1:15">
      <c r="A7396" s="38">
        <v>40127</v>
      </c>
      <c r="B7396" s="38">
        <v>44936</v>
      </c>
      <c r="C7396" s="131">
        <v>158</v>
      </c>
      <c r="D7396" s="39">
        <v>8.5600000000000009E-2</v>
      </c>
      <c r="E7396" s="39">
        <v>7.9100000000000004E-2</v>
      </c>
      <c r="F7396" s="40">
        <v>130000</v>
      </c>
      <c r="G7396" s="40">
        <v>130000</v>
      </c>
      <c r="H7396" s="40">
        <v>65563.25</v>
      </c>
      <c r="I7396" s="40">
        <v>115499.99</v>
      </c>
      <c r="J7396" s="67">
        <f t="shared" si="345"/>
        <v>0.50433269230769229</v>
      </c>
      <c r="K7396" s="39">
        <f t="shared" si="346"/>
        <v>0.88846146153846162</v>
      </c>
      <c r="L7396" s="2" t="str">
        <f t="shared" si="347"/>
        <v>AA</v>
      </c>
      <c r="M7396" s="2" t="s">
        <v>586</v>
      </c>
      <c r="N7396" s="2" t="s">
        <v>416</v>
      </c>
      <c r="O7396" s="2" t="s">
        <v>70</v>
      </c>
    </row>
    <row r="7397" spans="1:15">
      <c r="A7397" s="38">
        <v>40273</v>
      </c>
      <c r="B7397" s="38">
        <v>46726</v>
      </c>
      <c r="C7397" s="131">
        <v>212</v>
      </c>
      <c r="D7397" s="39">
        <v>8.5600000000000009E-2</v>
      </c>
      <c r="E7397" s="39">
        <v>8.5600000000000009E-2</v>
      </c>
      <c r="F7397" s="40">
        <v>85000</v>
      </c>
      <c r="G7397" s="40">
        <v>85000</v>
      </c>
      <c r="H7397" s="40">
        <v>58697.36</v>
      </c>
      <c r="I7397" s="40">
        <v>75523.990000000005</v>
      </c>
      <c r="J7397" s="67">
        <f t="shared" si="345"/>
        <v>0.69055717647058823</v>
      </c>
      <c r="K7397" s="39">
        <f t="shared" si="346"/>
        <v>0.88851752941176476</v>
      </c>
      <c r="L7397" s="2" t="str">
        <f t="shared" si="347"/>
        <v>A</v>
      </c>
      <c r="M7397" s="2" t="s">
        <v>942</v>
      </c>
      <c r="N7397" s="2" t="s">
        <v>417</v>
      </c>
      <c r="O7397" s="2" t="s">
        <v>70</v>
      </c>
    </row>
    <row r="7398" spans="1:15">
      <c r="A7398" s="42">
        <v>40486</v>
      </c>
      <c r="B7398" s="42">
        <v>49617</v>
      </c>
      <c r="C7398" s="130">
        <v>300</v>
      </c>
      <c r="D7398" s="43">
        <v>8.5600000000000009E-2</v>
      </c>
      <c r="E7398" s="43">
        <v>7.9100000000000004E-2</v>
      </c>
      <c r="F7398" s="44">
        <v>91000</v>
      </c>
      <c r="G7398" s="44">
        <v>91000</v>
      </c>
      <c r="H7398" s="44">
        <v>63448.89</v>
      </c>
      <c r="I7398" s="44">
        <v>80888.710000000006</v>
      </c>
      <c r="J7398" s="68">
        <f t="shared" si="345"/>
        <v>0.69724054945054947</v>
      </c>
      <c r="K7398" s="43">
        <f t="shared" si="346"/>
        <v>0.88888692307692319</v>
      </c>
      <c r="L7398" s="41" t="str">
        <f t="shared" si="347"/>
        <v>A</v>
      </c>
      <c r="M7398" s="41" t="s">
        <v>670</v>
      </c>
      <c r="N7398" s="41" t="s">
        <v>416</v>
      </c>
      <c r="O7398" s="41" t="s">
        <v>70</v>
      </c>
    </row>
    <row r="7399" spans="1:15">
      <c r="A7399" s="38">
        <v>40483</v>
      </c>
      <c r="B7399" s="38">
        <v>44136</v>
      </c>
      <c r="C7399" s="131">
        <v>120</v>
      </c>
      <c r="D7399" s="39">
        <v>8.5600000000000009E-2</v>
      </c>
      <c r="E7399" s="39">
        <v>7.9100000000000004E-2</v>
      </c>
      <c r="F7399" s="40">
        <v>90000</v>
      </c>
      <c r="G7399" s="40">
        <v>90000</v>
      </c>
      <c r="H7399" s="40">
        <v>52569.38</v>
      </c>
      <c r="I7399" s="40">
        <v>79999.990000000005</v>
      </c>
      <c r="J7399" s="67">
        <f t="shared" si="345"/>
        <v>0.58410422222222225</v>
      </c>
      <c r="K7399" s="39">
        <f t="shared" si="346"/>
        <v>0.88888877777777786</v>
      </c>
      <c r="L7399" s="2" t="str">
        <f t="shared" si="347"/>
        <v>AA</v>
      </c>
      <c r="M7399" s="2" t="s">
        <v>506</v>
      </c>
      <c r="N7399" s="2" t="s">
        <v>417</v>
      </c>
      <c r="O7399" s="2" t="s">
        <v>70</v>
      </c>
    </row>
    <row r="7400" spans="1:15">
      <c r="A7400" s="38">
        <v>40583</v>
      </c>
      <c r="B7400" s="38">
        <v>44236</v>
      </c>
      <c r="C7400" s="131">
        <v>120</v>
      </c>
      <c r="D7400" s="39">
        <v>8.5600000000000009E-2</v>
      </c>
      <c r="E7400" s="39">
        <v>7.9100000000000004E-2</v>
      </c>
      <c r="F7400" s="40">
        <v>130000</v>
      </c>
      <c r="G7400" s="40">
        <v>130000</v>
      </c>
      <c r="H7400" s="40">
        <v>71352.259999999995</v>
      </c>
      <c r="I7400" s="40">
        <v>115644.99</v>
      </c>
      <c r="J7400" s="67">
        <f t="shared" si="345"/>
        <v>0.54886353846153846</v>
      </c>
      <c r="K7400" s="39">
        <f t="shared" si="346"/>
        <v>0.88957684615384625</v>
      </c>
      <c r="L7400" s="2" t="str">
        <f t="shared" si="347"/>
        <v>AA</v>
      </c>
      <c r="M7400" s="2" t="s">
        <v>555</v>
      </c>
      <c r="N7400" s="2" t="s">
        <v>434</v>
      </c>
      <c r="O7400" s="2" t="s">
        <v>70</v>
      </c>
    </row>
    <row r="7401" spans="1:15">
      <c r="A7401" s="38">
        <v>40813</v>
      </c>
      <c r="B7401" s="38">
        <v>46292</v>
      </c>
      <c r="C7401" s="131">
        <v>180</v>
      </c>
      <c r="D7401" s="39">
        <v>8.5600000000000009E-2</v>
      </c>
      <c r="E7401" s="39">
        <v>7.9100000000000004E-2</v>
      </c>
      <c r="F7401" s="40">
        <v>145000</v>
      </c>
      <c r="G7401" s="40">
        <v>145000</v>
      </c>
      <c r="H7401" s="40">
        <v>101512.87</v>
      </c>
      <c r="I7401" s="40">
        <v>128999.99</v>
      </c>
      <c r="J7401" s="67">
        <f t="shared" si="345"/>
        <v>0.70008875862068964</v>
      </c>
      <c r="K7401" s="39">
        <f t="shared" si="346"/>
        <v>0.88965510344827592</v>
      </c>
      <c r="L7401" s="2" t="str">
        <f t="shared" si="347"/>
        <v>A</v>
      </c>
      <c r="M7401" s="2" t="s">
        <v>655</v>
      </c>
      <c r="N7401" s="2" t="s">
        <v>422</v>
      </c>
      <c r="O7401" s="2" t="s">
        <v>70</v>
      </c>
    </row>
    <row r="7402" spans="1:15">
      <c r="A7402" s="38">
        <v>40399</v>
      </c>
      <c r="B7402" s="38">
        <v>46882</v>
      </c>
      <c r="C7402" s="131">
        <v>213</v>
      </c>
      <c r="D7402" s="39">
        <v>8.5600000000000009E-2</v>
      </c>
      <c r="E7402" s="39">
        <v>7.9100000000000004E-2</v>
      </c>
      <c r="F7402" s="40">
        <v>68000</v>
      </c>
      <c r="G7402" s="40">
        <v>68000</v>
      </c>
      <c r="H7402" s="40">
        <v>46619.73</v>
      </c>
      <c r="I7402" s="40">
        <v>60499.99</v>
      </c>
      <c r="J7402" s="67">
        <f t="shared" si="345"/>
        <v>0.68558426470588241</v>
      </c>
      <c r="K7402" s="39">
        <f t="shared" si="346"/>
        <v>0.88970573529411767</v>
      </c>
      <c r="L7402" s="2" t="str">
        <f t="shared" si="347"/>
        <v>A</v>
      </c>
      <c r="M7402" s="2" t="s">
        <v>558</v>
      </c>
      <c r="N7402" s="2" t="s">
        <v>424</v>
      </c>
      <c r="O7402" s="2" t="s">
        <v>70</v>
      </c>
    </row>
    <row r="7403" spans="1:15">
      <c r="A7403" s="38">
        <v>40560</v>
      </c>
      <c r="B7403" s="38">
        <v>51518</v>
      </c>
      <c r="C7403" s="131">
        <v>360</v>
      </c>
      <c r="D7403" s="39">
        <v>8.5600000000000009E-2</v>
      </c>
      <c r="E7403" s="39">
        <v>7.9100000000000004E-2</v>
      </c>
      <c r="F7403" s="40">
        <v>141500</v>
      </c>
      <c r="G7403" s="40">
        <v>141500</v>
      </c>
      <c r="H7403" s="40">
        <v>98943.52</v>
      </c>
      <c r="I7403" s="40">
        <v>125999.99</v>
      </c>
      <c r="J7403" s="67">
        <f t="shared" si="345"/>
        <v>0.69924749116607776</v>
      </c>
      <c r="K7403" s="39">
        <f t="shared" si="346"/>
        <v>0.89045929328621909</v>
      </c>
      <c r="L7403" s="2" t="str">
        <f t="shared" si="347"/>
        <v>A</v>
      </c>
      <c r="M7403" s="2" t="s">
        <v>668</v>
      </c>
      <c r="N7403" s="2" t="s">
        <v>422</v>
      </c>
      <c r="O7403" s="2" t="s">
        <v>70</v>
      </c>
    </row>
    <row r="7404" spans="1:15">
      <c r="A7404" s="38">
        <v>39892</v>
      </c>
      <c r="B7404" s="38">
        <v>50849</v>
      </c>
      <c r="C7404" s="131">
        <v>360</v>
      </c>
      <c r="D7404" s="39">
        <v>8.5600000000000009E-2</v>
      </c>
      <c r="E7404" s="39">
        <v>8.09E-2</v>
      </c>
      <c r="F7404" s="40">
        <v>169300</v>
      </c>
      <c r="G7404" s="40">
        <v>169300</v>
      </c>
      <c r="H7404" s="40">
        <v>105358.27</v>
      </c>
      <c r="I7404" s="40">
        <v>150799.99</v>
      </c>
      <c r="J7404" s="67">
        <f t="shared" si="345"/>
        <v>0.62231701122268168</v>
      </c>
      <c r="K7404" s="39">
        <f t="shared" si="346"/>
        <v>0.89072646190194915</v>
      </c>
      <c r="L7404" s="2" t="str">
        <f t="shared" si="347"/>
        <v>AA</v>
      </c>
      <c r="M7404" s="2" t="s">
        <v>703</v>
      </c>
      <c r="N7404" s="2" t="s">
        <v>437</v>
      </c>
      <c r="O7404" s="2" t="s">
        <v>70</v>
      </c>
    </row>
    <row r="7405" spans="1:15">
      <c r="A7405" s="42">
        <v>40801</v>
      </c>
      <c r="B7405" s="42">
        <v>46280</v>
      </c>
      <c r="C7405" s="130">
        <v>180</v>
      </c>
      <c r="D7405" s="43">
        <v>8.5600000000000009E-2</v>
      </c>
      <c r="E7405" s="43">
        <v>8.5600000000000009E-2</v>
      </c>
      <c r="F7405" s="44">
        <v>101000</v>
      </c>
      <c r="G7405" s="44">
        <v>101000</v>
      </c>
      <c r="H7405" s="44">
        <v>70826.33</v>
      </c>
      <c r="I7405" s="44">
        <v>89999.99</v>
      </c>
      <c r="J7405" s="68">
        <f t="shared" si="345"/>
        <v>0.70125079207920793</v>
      </c>
      <c r="K7405" s="43">
        <f t="shared" si="346"/>
        <v>0.89108900990099016</v>
      </c>
      <c r="L7405" s="41" t="str">
        <f t="shared" si="347"/>
        <v>A</v>
      </c>
      <c r="M7405" s="41" t="s">
        <v>465</v>
      </c>
      <c r="N7405" s="41" t="s">
        <v>417</v>
      </c>
      <c r="O7405" s="41" t="s">
        <v>70</v>
      </c>
    </row>
    <row r="7406" spans="1:15">
      <c r="A7406" s="38">
        <v>40087</v>
      </c>
      <c r="B7406" s="38">
        <v>47392</v>
      </c>
      <c r="C7406" s="131">
        <v>240</v>
      </c>
      <c r="D7406" s="39">
        <v>8.5600000000000009E-2</v>
      </c>
      <c r="E7406" s="39">
        <v>7.9100000000000004E-2</v>
      </c>
      <c r="F7406" s="40">
        <v>101000</v>
      </c>
      <c r="G7406" s="40">
        <v>101000</v>
      </c>
      <c r="H7406" s="40">
        <v>68341.539999999994</v>
      </c>
      <c r="I7406" s="40">
        <v>89999.99</v>
      </c>
      <c r="J7406" s="67">
        <f t="shared" si="345"/>
        <v>0.67664891089108903</v>
      </c>
      <c r="K7406" s="39">
        <f t="shared" si="346"/>
        <v>0.89108900990099016</v>
      </c>
      <c r="L7406" s="2" t="str">
        <f t="shared" si="347"/>
        <v>A</v>
      </c>
      <c r="M7406" s="2" t="s">
        <v>611</v>
      </c>
      <c r="N7406" s="2" t="s">
        <v>419</v>
      </c>
      <c r="O7406" s="2" t="s">
        <v>70</v>
      </c>
    </row>
    <row r="7407" spans="1:15">
      <c r="A7407" s="42">
        <v>40381</v>
      </c>
      <c r="B7407" s="42">
        <v>51339</v>
      </c>
      <c r="C7407" s="130">
        <v>360</v>
      </c>
      <c r="D7407" s="43">
        <v>8.5600000000000009E-2</v>
      </c>
      <c r="E7407" s="43">
        <v>7.9100000000000004E-2</v>
      </c>
      <c r="F7407" s="44">
        <v>101000</v>
      </c>
      <c r="G7407" s="44">
        <v>101000</v>
      </c>
      <c r="H7407" s="44">
        <v>60118.82</v>
      </c>
      <c r="I7407" s="44">
        <v>89999.99</v>
      </c>
      <c r="J7407" s="68">
        <f t="shared" si="345"/>
        <v>0.59523584158415843</v>
      </c>
      <c r="K7407" s="43">
        <f t="shared" si="346"/>
        <v>0.89108900990099016</v>
      </c>
      <c r="L7407" s="41" t="str">
        <f t="shared" si="347"/>
        <v>AA</v>
      </c>
      <c r="M7407" s="41" t="s">
        <v>806</v>
      </c>
      <c r="N7407" s="41" t="s">
        <v>419</v>
      </c>
      <c r="O7407" s="41" t="s">
        <v>70</v>
      </c>
    </row>
    <row r="7408" spans="1:15">
      <c r="A7408" s="38">
        <v>40371</v>
      </c>
      <c r="B7408" s="38">
        <v>44632</v>
      </c>
      <c r="C7408" s="131">
        <v>140</v>
      </c>
      <c r="D7408" s="39">
        <v>8.5600000000000009E-2</v>
      </c>
      <c r="E7408" s="39">
        <v>7.9100000000000004E-2</v>
      </c>
      <c r="F7408" s="40">
        <v>129000</v>
      </c>
      <c r="G7408" s="40">
        <v>129000</v>
      </c>
      <c r="H7408" s="40">
        <v>73279.45</v>
      </c>
      <c r="I7408" s="40">
        <v>115000</v>
      </c>
      <c r="J7408" s="67">
        <f t="shared" si="345"/>
        <v>0.56805775193798447</v>
      </c>
      <c r="K7408" s="39">
        <f t="shared" si="346"/>
        <v>0.89147286821705429</v>
      </c>
      <c r="L7408" s="2" t="str">
        <f t="shared" si="347"/>
        <v>AA</v>
      </c>
      <c r="M7408" s="2" t="s">
        <v>542</v>
      </c>
      <c r="N7408" s="2" t="s">
        <v>417</v>
      </c>
      <c r="O7408" s="2" t="s">
        <v>70</v>
      </c>
    </row>
    <row r="7409" spans="1:15">
      <c r="A7409" s="38">
        <v>40235</v>
      </c>
      <c r="B7409" s="38">
        <v>47540</v>
      </c>
      <c r="C7409" s="131">
        <v>240</v>
      </c>
      <c r="D7409" s="39">
        <v>8.5600000000000009E-2</v>
      </c>
      <c r="E7409" s="39">
        <v>7.9100000000000004E-2</v>
      </c>
      <c r="F7409" s="40">
        <v>112000</v>
      </c>
      <c r="G7409" s="40">
        <v>112000</v>
      </c>
      <c r="H7409" s="40">
        <v>55752</v>
      </c>
      <c r="I7409" s="40">
        <v>99849.72</v>
      </c>
      <c r="J7409" s="67">
        <f t="shared" si="345"/>
        <v>0.49778571428571428</v>
      </c>
      <c r="K7409" s="39">
        <f t="shared" si="346"/>
        <v>0.89151535714285712</v>
      </c>
      <c r="L7409" s="2" t="str">
        <f t="shared" si="347"/>
        <v>AA</v>
      </c>
      <c r="M7409" s="2" t="s">
        <v>746</v>
      </c>
      <c r="N7409" s="2" t="s">
        <v>417</v>
      </c>
      <c r="O7409" s="2" t="s">
        <v>70</v>
      </c>
    </row>
    <row r="7410" spans="1:15">
      <c r="A7410" s="42">
        <v>40109</v>
      </c>
      <c r="B7410" s="42">
        <v>47414</v>
      </c>
      <c r="C7410" s="130">
        <v>240</v>
      </c>
      <c r="D7410" s="43">
        <v>8.5600000000000009E-2</v>
      </c>
      <c r="E7410" s="43">
        <v>7.9100000000000004E-2</v>
      </c>
      <c r="F7410" s="44">
        <v>122000</v>
      </c>
      <c r="G7410" s="44">
        <v>122000</v>
      </c>
      <c r="H7410" s="44">
        <v>86205.64</v>
      </c>
      <c r="I7410" s="44">
        <v>108799.12</v>
      </c>
      <c r="J7410" s="68">
        <f t="shared" si="345"/>
        <v>0.70660360655737708</v>
      </c>
      <c r="K7410" s="43">
        <f t="shared" si="346"/>
        <v>0.89179606557377045</v>
      </c>
      <c r="L7410" s="41" t="str">
        <f t="shared" si="347"/>
        <v>A</v>
      </c>
      <c r="M7410" s="41" t="s">
        <v>753</v>
      </c>
      <c r="N7410" s="41" t="s">
        <v>431</v>
      </c>
      <c r="O7410" s="41" t="s">
        <v>70</v>
      </c>
    </row>
    <row r="7411" spans="1:15">
      <c r="A7411" s="38">
        <v>40529</v>
      </c>
      <c r="B7411" s="38">
        <v>44182</v>
      </c>
      <c r="C7411" s="131">
        <v>120</v>
      </c>
      <c r="D7411" s="39">
        <v>8.5600000000000009E-2</v>
      </c>
      <c r="E7411" s="39">
        <v>7.9100000000000004E-2</v>
      </c>
      <c r="F7411" s="40">
        <v>111000</v>
      </c>
      <c r="G7411" s="40">
        <v>111000</v>
      </c>
      <c r="H7411" s="40">
        <v>59474.55</v>
      </c>
      <c r="I7411" s="40">
        <v>98999.99</v>
      </c>
      <c r="J7411" s="67">
        <f t="shared" si="345"/>
        <v>0.53580675675675682</v>
      </c>
      <c r="K7411" s="39">
        <f t="shared" si="346"/>
        <v>0.89189180180180183</v>
      </c>
      <c r="L7411" s="2" t="str">
        <f t="shared" si="347"/>
        <v>AA</v>
      </c>
      <c r="M7411" s="2" t="s">
        <v>753</v>
      </c>
      <c r="N7411" s="2" t="s">
        <v>431</v>
      </c>
      <c r="O7411" s="2" t="s">
        <v>70</v>
      </c>
    </row>
    <row r="7412" spans="1:15">
      <c r="A7412" s="38">
        <v>40723</v>
      </c>
      <c r="B7412" s="38">
        <v>51681</v>
      </c>
      <c r="C7412" s="131">
        <v>360</v>
      </c>
      <c r="D7412" s="39">
        <v>8.5600000000000009E-2</v>
      </c>
      <c r="E7412" s="39">
        <v>8.09E-2</v>
      </c>
      <c r="F7412" s="40">
        <v>110980.04</v>
      </c>
      <c r="G7412" s="40">
        <v>110980.04</v>
      </c>
      <c r="H7412" s="40">
        <v>70978.710000000006</v>
      </c>
      <c r="I7412" s="40">
        <v>99000</v>
      </c>
      <c r="J7412" s="67">
        <f t="shared" si="345"/>
        <v>0.63956284391319385</v>
      </c>
      <c r="K7412" s="39">
        <f t="shared" si="346"/>
        <v>0.89205230057585139</v>
      </c>
      <c r="L7412" s="2" t="str">
        <f t="shared" si="347"/>
        <v>AA</v>
      </c>
      <c r="M7412" s="2" t="s">
        <v>846</v>
      </c>
      <c r="N7412" s="2" t="s">
        <v>428</v>
      </c>
      <c r="O7412" s="2" t="s">
        <v>70</v>
      </c>
    </row>
    <row r="7413" spans="1:15">
      <c r="A7413" s="42">
        <v>40263</v>
      </c>
      <c r="B7413" s="42">
        <v>51221</v>
      </c>
      <c r="C7413" s="130">
        <v>360</v>
      </c>
      <c r="D7413" s="43">
        <v>8.5600000000000009E-2</v>
      </c>
      <c r="E7413" s="43">
        <v>7.9100000000000004E-2</v>
      </c>
      <c r="F7413" s="44">
        <v>141000</v>
      </c>
      <c r="G7413" s="44">
        <v>141000</v>
      </c>
      <c r="H7413" s="44">
        <v>71491.509999999995</v>
      </c>
      <c r="I7413" s="44">
        <v>125808.99</v>
      </c>
      <c r="J7413" s="68">
        <f t="shared" si="345"/>
        <v>0.50703198581560283</v>
      </c>
      <c r="K7413" s="43">
        <f t="shared" si="346"/>
        <v>0.89226234042553199</v>
      </c>
      <c r="L7413" s="41" t="str">
        <f t="shared" si="347"/>
        <v>AA</v>
      </c>
      <c r="M7413" s="41" t="s">
        <v>567</v>
      </c>
      <c r="N7413" s="41" t="s">
        <v>417</v>
      </c>
      <c r="O7413" s="41" t="s">
        <v>70</v>
      </c>
    </row>
    <row r="7414" spans="1:15">
      <c r="A7414" s="38">
        <v>40268</v>
      </c>
      <c r="B7414" s="38">
        <v>47573</v>
      </c>
      <c r="C7414" s="131">
        <v>240</v>
      </c>
      <c r="D7414" s="39">
        <v>8.5600000000000009E-2</v>
      </c>
      <c r="E7414" s="39">
        <v>7.9100000000000004E-2</v>
      </c>
      <c r="F7414" s="40">
        <v>123000</v>
      </c>
      <c r="G7414" s="40">
        <v>123000</v>
      </c>
      <c r="H7414" s="40">
        <v>65846.55</v>
      </c>
      <c r="I7414" s="40">
        <v>109771.55</v>
      </c>
      <c r="J7414" s="67">
        <f t="shared" si="345"/>
        <v>0.53533780487804883</v>
      </c>
      <c r="K7414" s="39">
        <f t="shared" si="346"/>
        <v>0.89245162601626016</v>
      </c>
      <c r="L7414" s="2" t="str">
        <f t="shared" si="347"/>
        <v>AA</v>
      </c>
      <c r="M7414" s="2" t="s">
        <v>467</v>
      </c>
      <c r="N7414" s="2" t="s">
        <v>425</v>
      </c>
      <c r="O7414" s="2" t="s">
        <v>70</v>
      </c>
    </row>
    <row r="7415" spans="1:15">
      <c r="A7415" s="42">
        <v>40760</v>
      </c>
      <c r="B7415" s="42">
        <v>51718</v>
      </c>
      <c r="C7415" s="130">
        <v>360</v>
      </c>
      <c r="D7415" s="43">
        <v>8.5600000000000009E-2</v>
      </c>
      <c r="E7415" s="43">
        <v>7.9100000000000004E-2</v>
      </c>
      <c r="F7415" s="44">
        <v>120000</v>
      </c>
      <c r="G7415" s="44">
        <v>120000</v>
      </c>
      <c r="H7415" s="44">
        <v>74524.02</v>
      </c>
      <c r="I7415" s="44">
        <v>107096.38</v>
      </c>
      <c r="J7415" s="68">
        <f t="shared" si="345"/>
        <v>0.62103350000000002</v>
      </c>
      <c r="K7415" s="43">
        <f t="shared" si="346"/>
        <v>0.89246983333333341</v>
      </c>
      <c r="L7415" s="41" t="str">
        <f t="shared" si="347"/>
        <v>AA</v>
      </c>
      <c r="M7415" s="41" t="s">
        <v>564</v>
      </c>
      <c r="N7415" s="41" t="s">
        <v>417</v>
      </c>
      <c r="O7415" s="41" t="s">
        <v>70</v>
      </c>
    </row>
    <row r="7416" spans="1:15">
      <c r="A7416" s="38">
        <v>40466</v>
      </c>
      <c r="B7416" s="38">
        <v>51424</v>
      </c>
      <c r="C7416" s="131">
        <v>360</v>
      </c>
      <c r="D7416" s="39">
        <v>8.5600000000000009E-2</v>
      </c>
      <c r="E7416" s="39">
        <v>7.9100000000000004E-2</v>
      </c>
      <c r="F7416" s="40">
        <v>116100</v>
      </c>
      <c r="G7416" s="40">
        <v>116100</v>
      </c>
      <c r="H7416" s="40">
        <v>51673.17</v>
      </c>
      <c r="I7416" s="40">
        <v>103634.71</v>
      </c>
      <c r="J7416" s="67">
        <f t="shared" si="345"/>
        <v>0.44507467700258396</v>
      </c>
      <c r="K7416" s="39">
        <f t="shared" si="346"/>
        <v>0.8926331610680448</v>
      </c>
      <c r="L7416" s="2" t="str">
        <f t="shared" si="347"/>
        <v>AA</v>
      </c>
      <c r="M7416" s="2" t="s">
        <v>538</v>
      </c>
      <c r="N7416" s="2" t="s">
        <v>417</v>
      </c>
      <c r="O7416" s="2" t="s">
        <v>70</v>
      </c>
    </row>
    <row r="7417" spans="1:15">
      <c r="A7417" s="42">
        <v>40338</v>
      </c>
      <c r="B7417" s="42">
        <v>43625</v>
      </c>
      <c r="C7417" s="130">
        <v>108</v>
      </c>
      <c r="D7417" s="43">
        <v>8.5600000000000009E-2</v>
      </c>
      <c r="E7417" s="43">
        <v>7.9100000000000004E-2</v>
      </c>
      <c r="F7417" s="44">
        <v>123000</v>
      </c>
      <c r="G7417" s="44">
        <v>123000</v>
      </c>
      <c r="H7417" s="44">
        <v>46839.59</v>
      </c>
      <c r="I7417" s="44">
        <v>109799.99</v>
      </c>
      <c r="J7417" s="68">
        <f t="shared" si="345"/>
        <v>0.38080967479674793</v>
      </c>
      <c r="K7417" s="43">
        <f t="shared" si="346"/>
        <v>0.89268284552845534</v>
      </c>
      <c r="L7417" s="41" t="str">
        <f t="shared" si="347"/>
        <v>AA</v>
      </c>
      <c r="M7417" s="41" t="s">
        <v>564</v>
      </c>
      <c r="N7417" s="41" t="s">
        <v>417</v>
      </c>
      <c r="O7417" s="41" t="s">
        <v>70</v>
      </c>
    </row>
    <row r="7418" spans="1:15">
      <c r="A7418" s="38">
        <v>40186</v>
      </c>
      <c r="B7418" s="38">
        <v>47491</v>
      </c>
      <c r="C7418" s="131">
        <v>240</v>
      </c>
      <c r="D7418" s="39">
        <v>8.5600000000000009E-2</v>
      </c>
      <c r="E7418" s="39">
        <v>7.9100000000000004E-2</v>
      </c>
      <c r="F7418" s="40">
        <v>140000</v>
      </c>
      <c r="G7418" s="40">
        <v>140000</v>
      </c>
      <c r="H7418" s="40">
        <v>96389.17</v>
      </c>
      <c r="I7418" s="40">
        <v>124999.99</v>
      </c>
      <c r="J7418" s="67">
        <f t="shared" si="345"/>
        <v>0.68849407142857144</v>
      </c>
      <c r="K7418" s="39">
        <f t="shared" si="346"/>
        <v>0.89285707142857151</v>
      </c>
      <c r="L7418" s="2" t="str">
        <f t="shared" si="347"/>
        <v>A</v>
      </c>
      <c r="M7418" s="2" t="s">
        <v>564</v>
      </c>
      <c r="N7418" s="2" t="s">
        <v>417</v>
      </c>
      <c r="O7418" s="2" t="s">
        <v>70</v>
      </c>
    </row>
    <row r="7419" spans="1:15">
      <c r="A7419" s="42">
        <v>40631</v>
      </c>
      <c r="B7419" s="42">
        <v>51589</v>
      </c>
      <c r="C7419" s="130">
        <v>360</v>
      </c>
      <c r="D7419" s="43">
        <v>8.5600000000000009E-2</v>
      </c>
      <c r="E7419" s="43">
        <v>8.09E-2</v>
      </c>
      <c r="F7419" s="44">
        <v>140000</v>
      </c>
      <c r="G7419" s="44">
        <v>140000</v>
      </c>
      <c r="H7419" s="44">
        <v>92568.05</v>
      </c>
      <c r="I7419" s="44">
        <v>124999.99</v>
      </c>
      <c r="J7419" s="68">
        <f t="shared" si="345"/>
        <v>0.66120035714285719</v>
      </c>
      <c r="K7419" s="43">
        <f t="shared" si="346"/>
        <v>0.89285707142857151</v>
      </c>
      <c r="L7419" s="41" t="str">
        <f t="shared" si="347"/>
        <v>A</v>
      </c>
      <c r="M7419" s="41" t="s">
        <v>455</v>
      </c>
      <c r="N7419" s="41" t="s">
        <v>421</v>
      </c>
      <c r="O7419" s="41" t="s">
        <v>70</v>
      </c>
    </row>
    <row r="7420" spans="1:15">
      <c r="A7420" s="38">
        <v>40449</v>
      </c>
      <c r="B7420" s="38">
        <v>45410</v>
      </c>
      <c r="C7420" s="131">
        <v>163</v>
      </c>
      <c r="D7420" s="39">
        <v>8.5600000000000009E-2</v>
      </c>
      <c r="E7420" s="39">
        <v>7.9100000000000004E-2</v>
      </c>
      <c r="F7420" s="40">
        <v>126200</v>
      </c>
      <c r="G7420" s="40">
        <v>126200</v>
      </c>
      <c r="H7420" s="40">
        <v>73950.14</v>
      </c>
      <c r="I7420" s="40">
        <v>112700</v>
      </c>
      <c r="J7420" s="67">
        <f t="shared" si="345"/>
        <v>0.58597575277337555</v>
      </c>
      <c r="K7420" s="39">
        <f t="shared" si="346"/>
        <v>0.89302694136291605</v>
      </c>
      <c r="L7420" s="2" t="str">
        <f t="shared" si="347"/>
        <v>AA</v>
      </c>
      <c r="M7420" s="2" t="s">
        <v>602</v>
      </c>
      <c r="N7420" s="2" t="s">
        <v>421</v>
      </c>
      <c r="O7420" s="2" t="s">
        <v>70</v>
      </c>
    </row>
    <row r="7421" spans="1:15">
      <c r="A7421" s="38">
        <v>40053</v>
      </c>
      <c r="B7421" s="38">
        <v>49184</v>
      </c>
      <c r="C7421" s="131">
        <v>300</v>
      </c>
      <c r="D7421" s="39">
        <v>8.5600000000000009E-2</v>
      </c>
      <c r="E7421" s="39">
        <v>7.9100000000000004E-2</v>
      </c>
      <c r="F7421" s="40">
        <v>131000</v>
      </c>
      <c r="G7421" s="40">
        <v>131000</v>
      </c>
      <c r="H7421" s="40">
        <v>94482.81</v>
      </c>
      <c r="I7421" s="40">
        <v>116999.99</v>
      </c>
      <c r="J7421" s="67">
        <f t="shared" si="345"/>
        <v>0.72124282442748089</v>
      </c>
      <c r="K7421" s="39">
        <f t="shared" si="346"/>
        <v>0.89312969465648862</v>
      </c>
      <c r="L7421" s="2" t="str">
        <f t="shared" si="347"/>
        <v>A</v>
      </c>
      <c r="M7421" s="2" t="s">
        <v>511</v>
      </c>
      <c r="N7421" s="2" t="s">
        <v>422</v>
      </c>
      <c r="O7421" s="2" t="s">
        <v>70</v>
      </c>
    </row>
    <row r="7422" spans="1:15">
      <c r="A7422" s="42">
        <v>40015</v>
      </c>
      <c r="B7422" s="42">
        <v>45494</v>
      </c>
      <c r="C7422" s="130">
        <v>180</v>
      </c>
      <c r="D7422" s="43">
        <v>8.5600000000000009E-2</v>
      </c>
      <c r="E7422" s="43">
        <v>8.5600000000000009E-2</v>
      </c>
      <c r="F7422" s="44">
        <v>113850.05</v>
      </c>
      <c r="G7422" s="44">
        <v>113850.05</v>
      </c>
      <c r="H7422" s="44">
        <v>67650.820000000007</v>
      </c>
      <c r="I7422" s="44">
        <v>101700</v>
      </c>
      <c r="J7422" s="68">
        <f t="shared" si="345"/>
        <v>0.59420984004837951</v>
      </c>
      <c r="K7422" s="43">
        <f t="shared" si="346"/>
        <v>0.89328024010529639</v>
      </c>
      <c r="L7422" s="41" t="str">
        <f t="shared" si="347"/>
        <v>AA</v>
      </c>
      <c r="M7422" s="41" t="s">
        <v>346</v>
      </c>
      <c r="N7422" s="41" t="s">
        <v>437</v>
      </c>
      <c r="O7422" s="41" t="s">
        <v>70</v>
      </c>
    </row>
    <row r="7423" spans="1:15">
      <c r="A7423" s="42">
        <v>40616</v>
      </c>
      <c r="B7423" s="42">
        <v>49748</v>
      </c>
      <c r="C7423" s="130">
        <v>300</v>
      </c>
      <c r="D7423" s="43">
        <v>8.5600000000000009E-2</v>
      </c>
      <c r="E7423" s="43">
        <v>7.9100000000000004E-2</v>
      </c>
      <c r="F7423" s="44">
        <v>150000</v>
      </c>
      <c r="G7423" s="44">
        <v>150000</v>
      </c>
      <c r="H7423" s="44">
        <v>85052.4</v>
      </c>
      <c r="I7423" s="44">
        <v>133999.99</v>
      </c>
      <c r="J7423" s="68">
        <f t="shared" si="345"/>
        <v>0.56701599999999996</v>
      </c>
      <c r="K7423" s="43">
        <f t="shared" si="346"/>
        <v>0.89333326666666657</v>
      </c>
      <c r="L7423" s="41" t="str">
        <f t="shared" si="347"/>
        <v>AA</v>
      </c>
      <c r="M7423" s="41" t="s">
        <v>1313</v>
      </c>
      <c r="N7423" s="41" t="s">
        <v>421</v>
      </c>
      <c r="O7423" s="41" t="s">
        <v>70</v>
      </c>
    </row>
    <row r="7424" spans="1:15">
      <c r="A7424" s="38">
        <v>40508</v>
      </c>
      <c r="B7424" s="38">
        <v>51466</v>
      </c>
      <c r="C7424" s="131">
        <v>360</v>
      </c>
      <c r="D7424" s="39">
        <v>8.5600000000000009E-2</v>
      </c>
      <c r="E7424" s="39">
        <v>7.9100000000000004E-2</v>
      </c>
      <c r="F7424" s="40">
        <v>150000</v>
      </c>
      <c r="G7424" s="40">
        <v>150000</v>
      </c>
      <c r="H7424" s="40">
        <v>101793.24</v>
      </c>
      <c r="I7424" s="40">
        <v>133999.99</v>
      </c>
      <c r="J7424" s="67">
        <f t="shared" si="345"/>
        <v>0.67862160000000005</v>
      </c>
      <c r="K7424" s="39">
        <f t="shared" si="346"/>
        <v>0.89333326666666657</v>
      </c>
      <c r="L7424" s="2" t="str">
        <f t="shared" si="347"/>
        <v>A</v>
      </c>
      <c r="M7424" s="2" t="s">
        <v>586</v>
      </c>
      <c r="N7424" s="2" t="s">
        <v>416</v>
      </c>
      <c r="O7424" s="2" t="s">
        <v>70</v>
      </c>
    </row>
    <row r="7425" spans="1:15">
      <c r="A7425" s="42">
        <v>40112</v>
      </c>
      <c r="B7425" s="42">
        <v>47417</v>
      </c>
      <c r="C7425" s="130">
        <v>240</v>
      </c>
      <c r="D7425" s="43">
        <v>8.5600000000000009E-2</v>
      </c>
      <c r="E7425" s="43">
        <v>7.9100000000000004E-2</v>
      </c>
      <c r="F7425" s="44">
        <v>75000</v>
      </c>
      <c r="G7425" s="44">
        <v>75000</v>
      </c>
      <c r="H7425" s="44">
        <v>53560.72</v>
      </c>
      <c r="I7425" s="44">
        <v>67000</v>
      </c>
      <c r="J7425" s="68">
        <f t="shared" si="345"/>
        <v>0.71414293333333334</v>
      </c>
      <c r="K7425" s="43">
        <f t="shared" si="346"/>
        <v>0.89333333333333331</v>
      </c>
      <c r="L7425" s="41" t="str">
        <f t="shared" si="347"/>
        <v>A</v>
      </c>
      <c r="M7425" s="41" t="s">
        <v>467</v>
      </c>
      <c r="N7425" s="41" t="s">
        <v>425</v>
      </c>
      <c r="O7425" s="41" t="s">
        <v>70</v>
      </c>
    </row>
    <row r="7426" spans="1:15">
      <c r="A7426" s="38">
        <v>40340</v>
      </c>
      <c r="B7426" s="38">
        <v>51298</v>
      </c>
      <c r="C7426" s="131">
        <v>360</v>
      </c>
      <c r="D7426" s="39">
        <v>8.5600000000000009E-2</v>
      </c>
      <c r="E7426" s="39">
        <v>7.9100000000000004E-2</v>
      </c>
      <c r="F7426" s="40">
        <v>141000</v>
      </c>
      <c r="G7426" s="40">
        <v>141000</v>
      </c>
      <c r="H7426" s="40">
        <v>99447.51</v>
      </c>
      <c r="I7426" s="40">
        <v>125989.99</v>
      </c>
      <c r="J7426" s="67">
        <f t="shared" si="345"/>
        <v>0.70530148936170212</v>
      </c>
      <c r="K7426" s="39">
        <f t="shared" si="346"/>
        <v>0.89354602836879438</v>
      </c>
      <c r="L7426" s="2" t="str">
        <f t="shared" si="347"/>
        <v>A</v>
      </c>
      <c r="M7426" s="2" t="s">
        <v>538</v>
      </c>
      <c r="N7426" s="2" t="s">
        <v>417</v>
      </c>
      <c r="O7426" s="2" t="s">
        <v>70</v>
      </c>
    </row>
    <row r="7427" spans="1:15">
      <c r="A7427" s="42">
        <v>40071</v>
      </c>
      <c r="B7427" s="42">
        <v>47376</v>
      </c>
      <c r="C7427" s="130">
        <v>240</v>
      </c>
      <c r="D7427" s="43">
        <v>8.5600000000000009E-2</v>
      </c>
      <c r="E7427" s="43">
        <v>8.09E-2</v>
      </c>
      <c r="F7427" s="44">
        <v>110000</v>
      </c>
      <c r="G7427" s="44">
        <v>110000</v>
      </c>
      <c r="H7427" s="44">
        <v>74603.990000000005</v>
      </c>
      <c r="I7427" s="44">
        <v>98300.55</v>
      </c>
      <c r="J7427" s="68">
        <f t="shared" ref="J7427:J7490" si="348">H7427/G7427</f>
        <v>0.67821809090909091</v>
      </c>
      <c r="K7427" s="43">
        <f t="shared" ref="K7427:K7490" si="349">I7427/G7427</f>
        <v>0.89364136363636371</v>
      </c>
      <c r="L7427" s="41" t="str">
        <f t="shared" ref="L7427:L7490" si="350">IF(J7427&lt;=65%,"AA",IF(J7427&lt;=75%,"A",IF(J7427&lt;=85%,"B","C")))</f>
        <v>A</v>
      </c>
      <c r="M7427" s="41" t="s">
        <v>737</v>
      </c>
      <c r="N7427" s="41" t="s">
        <v>427</v>
      </c>
      <c r="O7427" s="41" t="s">
        <v>70</v>
      </c>
    </row>
    <row r="7428" spans="1:15">
      <c r="A7428" s="38">
        <v>40336</v>
      </c>
      <c r="B7428" s="38">
        <v>42223</v>
      </c>
      <c r="C7428" s="131">
        <v>62</v>
      </c>
      <c r="D7428" s="39">
        <v>8.5600000000000009E-2</v>
      </c>
      <c r="E7428" s="39">
        <v>7.9100000000000004E-2</v>
      </c>
      <c r="F7428" s="40">
        <v>95000</v>
      </c>
      <c r="G7428" s="40">
        <v>95000</v>
      </c>
      <c r="H7428" s="40">
        <v>33976.47</v>
      </c>
      <c r="I7428" s="40">
        <v>84904.34</v>
      </c>
      <c r="J7428" s="67">
        <f t="shared" si="348"/>
        <v>0.35764705263157898</v>
      </c>
      <c r="K7428" s="39">
        <f t="shared" si="349"/>
        <v>0.89372989473684206</v>
      </c>
      <c r="L7428" s="2" t="str">
        <f t="shared" si="350"/>
        <v>AA</v>
      </c>
      <c r="M7428" s="2" t="s">
        <v>746</v>
      </c>
      <c r="N7428" s="2" t="s">
        <v>417</v>
      </c>
      <c r="O7428" s="2" t="s">
        <v>70</v>
      </c>
    </row>
    <row r="7429" spans="1:15">
      <c r="A7429" s="42">
        <v>40120</v>
      </c>
      <c r="B7429" s="42">
        <v>47425</v>
      </c>
      <c r="C7429" s="130">
        <v>240</v>
      </c>
      <c r="D7429" s="43">
        <v>8.5600000000000009E-2</v>
      </c>
      <c r="E7429" s="43">
        <v>7.9100000000000004E-2</v>
      </c>
      <c r="F7429" s="44">
        <v>134246.43</v>
      </c>
      <c r="G7429" s="44">
        <v>134246.43</v>
      </c>
      <c r="H7429" s="44">
        <v>95718.35</v>
      </c>
      <c r="I7429" s="44">
        <v>120000</v>
      </c>
      <c r="J7429" s="68">
        <f t="shared" si="348"/>
        <v>0.71300480765112351</v>
      </c>
      <c r="K7429" s="43">
        <f t="shared" si="349"/>
        <v>0.89387851878072289</v>
      </c>
      <c r="L7429" s="41" t="str">
        <f t="shared" si="350"/>
        <v>A</v>
      </c>
      <c r="M7429" s="41" t="s">
        <v>575</v>
      </c>
      <c r="N7429" s="41" t="s">
        <v>422</v>
      </c>
      <c r="O7429" s="41" t="s">
        <v>70</v>
      </c>
    </row>
    <row r="7430" spans="1:15">
      <c r="A7430" s="38">
        <v>39973</v>
      </c>
      <c r="B7430" s="38">
        <v>44052</v>
      </c>
      <c r="C7430" s="131">
        <v>134</v>
      </c>
      <c r="D7430" s="39">
        <v>8.5600000000000009E-2</v>
      </c>
      <c r="E7430" s="39">
        <v>8.09E-2</v>
      </c>
      <c r="F7430" s="40">
        <v>132000</v>
      </c>
      <c r="G7430" s="40">
        <v>132000</v>
      </c>
      <c r="H7430" s="40">
        <v>74016.41</v>
      </c>
      <c r="I7430" s="40">
        <v>117999.99</v>
      </c>
      <c r="J7430" s="67">
        <f t="shared" si="348"/>
        <v>0.56073037878787879</v>
      </c>
      <c r="K7430" s="39">
        <f t="shared" si="349"/>
        <v>0.89393931818181827</v>
      </c>
      <c r="L7430" s="2" t="str">
        <f t="shared" si="350"/>
        <v>AA</v>
      </c>
      <c r="M7430" s="2" t="s">
        <v>855</v>
      </c>
      <c r="N7430" s="2" t="s">
        <v>421</v>
      </c>
      <c r="O7430" s="2" t="s">
        <v>70</v>
      </c>
    </row>
    <row r="7431" spans="1:15">
      <c r="A7431" s="38">
        <v>40206</v>
      </c>
      <c r="B7431" s="38">
        <v>44954</v>
      </c>
      <c r="C7431" s="131">
        <v>156</v>
      </c>
      <c r="D7431" s="39">
        <v>8.5600000000000009E-2</v>
      </c>
      <c r="E7431" s="39">
        <v>7.9100000000000004E-2</v>
      </c>
      <c r="F7431" s="40">
        <v>130000</v>
      </c>
      <c r="G7431" s="40">
        <v>130000</v>
      </c>
      <c r="H7431" s="40">
        <v>68268.11</v>
      </c>
      <c r="I7431" s="40">
        <v>116293.5</v>
      </c>
      <c r="J7431" s="67">
        <f t="shared" si="348"/>
        <v>0.52513930769230766</v>
      </c>
      <c r="K7431" s="39">
        <f t="shared" si="349"/>
        <v>0.8945653846153846</v>
      </c>
      <c r="L7431" s="2" t="str">
        <f t="shared" si="350"/>
        <v>AA</v>
      </c>
      <c r="M7431" s="2" t="s">
        <v>461</v>
      </c>
      <c r="N7431" s="2" t="s">
        <v>416</v>
      </c>
      <c r="O7431" s="2" t="s">
        <v>70</v>
      </c>
    </row>
    <row r="7432" spans="1:15">
      <c r="A7432" s="42">
        <v>40777</v>
      </c>
      <c r="B7432" s="42">
        <v>51735</v>
      </c>
      <c r="C7432" s="130">
        <v>360</v>
      </c>
      <c r="D7432" s="43">
        <v>8.5600000000000009E-2</v>
      </c>
      <c r="E7432" s="43">
        <v>7.9100000000000004E-2</v>
      </c>
      <c r="F7432" s="44">
        <v>121822</v>
      </c>
      <c r="G7432" s="44">
        <v>121822</v>
      </c>
      <c r="H7432" s="44">
        <v>44963.12</v>
      </c>
      <c r="I7432" s="44">
        <v>108999.99</v>
      </c>
      <c r="J7432" s="68">
        <f t="shared" si="348"/>
        <v>0.36908867035510828</v>
      </c>
      <c r="K7432" s="43">
        <f t="shared" si="349"/>
        <v>0.89474799297335461</v>
      </c>
      <c r="L7432" s="41" t="str">
        <f t="shared" si="350"/>
        <v>AA</v>
      </c>
      <c r="M7432" s="41" t="s">
        <v>464</v>
      </c>
      <c r="N7432" s="41" t="s">
        <v>424</v>
      </c>
      <c r="O7432" s="41" t="s">
        <v>70</v>
      </c>
    </row>
    <row r="7433" spans="1:15">
      <c r="A7433" s="42">
        <v>39980</v>
      </c>
      <c r="B7433" s="42">
        <v>45459</v>
      </c>
      <c r="C7433" s="130">
        <v>180</v>
      </c>
      <c r="D7433" s="43">
        <v>8.5600000000000009E-2</v>
      </c>
      <c r="E7433" s="43">
        <v>7.9100000000000004E-2</v>
      </c>
      <c r="F7433" s="44">
        <v>80350</v>
      </c>
      <c r="G7433" s="44">
        <v>80350</v>
      </c>
      <c r="H7433" s="44">
        <v>46473.66</v>
      </c>
      <c r="I7433" s="44">
        <v>71999.990000000005</v>
      </c>
      <c r="J7433" s="68">
        <f t="shared" si="348"/>
        <v>0.57839029247044182</v>
      </c>
      <c r="K7433" s="43">
        <f t="shared" si="349"/>
        <v>0.8960795270690729</v>
      </c>
      <c r="L7433" s="41" t="str">
        <f t="shared" si="350"/>
        <v>AA</v>
      </c>
      <c r="M7433" s="41" t="s">
        <v>1111</v>
      </c>
      <c r="N7433" s="41" t="s">
        <v>424</v>
      </c>
      <c r="O7433" s="41" t="s">
        <v>70</v>
      </c>
    </row>
    <row r="7434" spans="1:15">
      <c r="A7434" s="38">
        <v>40381</v>
      </c>
      <c r="B7434" s="38">
        <v>48752</v>
      </c>
      <c r="C7434" s="131">
        <v>275</v>
      </c>
      <c r="D7434" s="39">
        <v>8.5600000000000009E-2</v>
      </c>
      <c r="E7434" s="39">
        <v>7.9100000000000004E-2</v>
      </c>
      <c r="F7434" s="40">
        <v>150000</v>
      </c>
      <c r="G7434" s="40">
        <v>150000</v>
      </c>
      <c r="H7434" s="40">
        <v>105252.35</v>
      </c>
      <c r="I7434" s="40">
        <v>134499.99</v>
      </c>
      <c r="J7434" s="67">
        <f t="shared" si="348"/>
        <v>0.70168233333333341</v>
      </c>
      <c r="K7434" s="39">
        <f t="shared" si="349"/>
        <v>0.89666659999999998</v>
      </c>
      <c r="L7434" s="2" t="str">
        <f t="shared" si="350"/>
        <v>A</v>
      </c>
      <c r="M7434" s="2" t="s">
        <v>461</v>
      </c>
      <c r="N7434" s="2" t="s">
        <v>416</v>
      </c>
      <c r="O7434" s="2" t="s">
        <v>70</v>
      </c>
    </row>
    <row r="7435" spans="1:15">
      <c r="A7435" s="38">
        <v>40123</v>
      </c>
      <c r="B7435" s="38">
        <v>47732</v>
      </c>
      <c r="C7435" s="131">
        <v>250</v>
      </c>
      <c r="D7435" s="39">
        <v>8.5600000000000009E-2</v>
      </c>
      <c r="E7435" s="39">
        <v>7.9100000000000004E-2</v>
      </c>
      <c r="F7435" s="40">
        <v>124000</v>
      </c>
      <c r="G7435" s="40">
        <v>124000</v>
      </c>
      <c r="H7435" s="40">
        <v>86206.64</v>
      </c>
      <c r="I7435" s="40">
        <v>111199.99</v>
      </c>
      <c r="J7435" s="67">
        <f t="shared" si="348"/>
        <v>0.69521483870967737</v>
      </c>
      <c r="K7435" s="39">
        <f t="shared" si="349"/>
        <v>0.89677411290322584</v>
      </c>
      <c r="L7435" s="2" t="str">
        <f t="shared" si="350"/>
        <v>A</v>
      </c>
      <c r="M7435" s="2" t="s">
        <v>463</v>
      </c>
      <c r="N7435" s="2" t="s">
        <v>422</v>
      </c>
      <c r="O7435" s="2" t="s">
        <v>70</v>
      </c>
    </row>
    <row r="7436" spans="1:15">
      <c r="A7436" s="42">
        <v>40108</v>
      </c>
      <c r="B7436" s="42">
        <v>48387</v>
      </c>
      <c r="C7436" s="130">
        <v>272</v>
      </c>
      <c r="D7436" s="43">
        <v>8.5600000000000009E-2</v>
      </c>
      <c r="E7436" s="43">
        <v>8.09E-2</v>
      </c>
      <c r="F7436" s="44">
        <v>137700</v>
      </c>
      <c r="G7436" s="44">
        <v>137700</v>
      </c>
      <c r="H7436" s="44">
        <v>97747.18</v>
      </c>
      <c r="I7436" s="44">
        <v>123499.99</v>
      </c>
      <c r="J7436" s="68">
        <f t="shared" si="348"/>
        <v>0.70985606390704425</v>
      </c>
      <c r="K7436" s="43">
        <f t="shared" si="349"/>
        <v>0.89687719680464784</v>
      </c>
      <c r="L7436" s="41" t="str">
        <f t="shared" si="350"/>
        <v>A</v>
      </c>
      <c r="M7436" s="41" t="s">
        <v>348</v>
      </c>
      <c r="N7436" s="41" t="s">
        <v>431</v>
      </c>
      <c r="O7436" s="41" t="s">
        <v>70</v>
      </c>
    </row>
    <row r="7437" spans="1:15">
      <c r="A7437" s="38">
        <v>40424</v>
      </c>
      <c r="B7437" s="38">
        <v>49555</v>
      </c>
      <c r="C7437" s="131">
        <v>300</v>
      </c>
      <c r="D7437" s="39">
        <v>8.5600000000000009E-2</v>
      </c>
      <c r="E7437" s="39">
        <v>7.9100000000000004E-2</v>
      </c>
      <c r="F7437" s="40">
        <v>121000</v>
      </c>
      <c r="G7437" s="40">
        <v>121000</v>
      </c>
      <c r="H7437" s="40">
        <v>48383.58</v>
      </c>
      <c r="I7437" s="40">
        <v>108585.48</v>
      </c>
      <c r="J7437" s="67">
        <f t="shared" si="348"/>
        <v>0.39986429752066116</v>
      </c>
      <c r="K7437" s="39">
        <f t="shared" si="349"/>
        <v>0.89740066115702477</v>
      </c>
      <c r="L7437" s="2" t="str">
        <f t="shared" si="350"/>
        <v>AA</v>
      </c>
      <c r="M7437" s="2" t="s">
        <v>643</v>
      </c>
      <c r="N7437" s="2" t="s">
        <v>417</v>
      </c>
      <c r="O7437" s="2" t="s">
        <v>70</v>
      </c>
    </row>
    <row r="7438" spans="1:15">
      <c r="A7438" s="42">
        <v>40050</v>
      </c>
      <c r="B7438" s="42">
        <v>43702</v>
      </c>
      <c r="C7438" s="130">
        <v>120</v>
      </c>
      <c r="D7438" s="43">
        <v>8.5600000000000009E-2</v>
      </c>
      <c r="E7438" s="43">
        <v>7.9100000000000004E-2</v>
      </c>
      <c r="F7438" s="44">
        <v>78000</v>
      </c>
      <c r="G7438" s="44">
        <v>78000</v>
      </c>
      <c r="H7438" s="44">
        <v>32703.74</v>
      </c>
      <c r="I7438" s="44">
        <v>69999.990000000005</v>
      </c>
      <c r="J7438" s="68">
        <f t="shared" si="348"/>
        <v>0.41927871794871796</v>
      </c>
      <c r="K7438" s="43">
        <f t="shared" si="349"/>
        <v>0.89743576923076929</v>
      </c>
      <c r="L7438" s="41" t="str">
        <f t="shared" si="350"/>
        <v>AA</v>
      </c>
      <c r="M7438" s="41" t="s">
        <v>980</v>
      </c>
      <c r="N7438" s="41" t="s">
        <v>416</v>
      </c>
      <c r="O7438" s="41" t="s">
        <v>70</v>
      </c>
    </row>
    <row r="7439" spans="1:15">
      <c r="A7439" s="42">
        <v>40367</v>
      </c>
      <c r="B7439" s="42">
        <v>43139</v>
      </c>
      <c r="C7439" s="130">
        <v>91</v>
      </c>
      <c r="D7439" s="43">
        <v>8.5600000000000009E-2</v>
      </c>
      <c r="E7439" s="43">
        <v>7.9100000000000004E-2</v>
      </c>
      <c r="F7439" s="44">
        <v>135400</v>
      </c>
      <c r="G7439" s="44">
        <v>135400</v>
      </c>
      <c r="H7439" s="44">
        <v>60183.43</v>
      </c>
      <c r="I7439" s="44">
        <v>121521.18</v>
      </c>
      <c r="J7439" s="68">
        <f t="shared" si="348"/>
        <v>0.44448618906942394</v>
      </c>
      <c r="K7439" s="43">
        <f t="shared" si="349"/>
        <v>0.89749763663220083</v>
      </c>
      <c r="L7439" s="41" t="str">
        <f t="shared" si="350"/>
        <v>AA</v>
      </c>
      <c r="M7439" s="41" t="s">
        <v>461</v>
      </c>
      <c r="N7439" s="41" t="s">
        <v>416</v>
      </c>
      <c r="O7439" s="41" t="s">
        <v>70</v>
      </c>
    </row>
    <row r="7440" spans="1:15">
      <c r="A7440" s="42">
        <v>40183</v>
      </c>
      <c r="B7440" s="42">
        <v>44017</v>
      </c>
      <c r="C7440" s="130">
        <v>126</v>
      </c>
      <c r="D7440" s="43">
        <v>8.5600000000000009E-2</v>
      </c>
      <c r="E7440" s="43">
        <v>7.9100000000000004E-2</v>
      </c>
      <c r="F7440" s="44">
        <v>120000</v>
      </c>
      <c r="G7440" s="44">
        <v>120000</v>
      </c>
      <c r="H7440" s="44">
        <v>60823.97</v>
      </c>
      <c r="I7440" s="44">
        <v>107799.99</v>
      </c>
      <c r="J7440" s="68">
        <f t="shared" si="348"/>
        <v>0.50686641666666665</v>
      </c>
      <c r="K7440" s="43">
        <f t="shared" si="349"/>
        <v>0.89833325000000008</v>
      </c>
      <c r="L7440" s="41" t="str">
        <f t="shared" si="350"/>
        <v>AA</v>
      </c>
      <c r="M7440" s="41" t="s">
        <v>657</v>
      </c>
      <c r="N7440" s="41" t="s">
        <v>419</v>
      </c>
      <c r="O7440" s="41" t="s">
        <v>70</v>
      </c>
    </row>
    <row r="7441" spans="1:15">
      <c r="A7441" s="38">
        <v>40344</v>
      </c>
      <c r="B7441" s="38">
        <v>42353</v>
      </c>
      <c r="C7441" s="131">
        <v>66</v>
      </c>
      <c r="D7441" s="39">
        <v>8.5600000000000009E-2</v>
      </c>
      <c r="E7441" s="39">
        <v>7.9100000000000004E-2</v>
      </c>
      <c r="F7441" s="40">
        <v>128000</v>
      </c>
      <c r="G7441" s="40">
        <v>128000</v>
      </c>
      <c r="H7441" s="40">
        <v>42511.41</v>
      </c>
      <c r="I7441" s="40">
        <v>114999.99</v>
      </c>
      <c r="J7441" s="67">
        <f t="shared" si="348"/>
        <v>0.33212039062500004</v>
      </c>
      <c r="K7441" s="39">
        <f t="shared" si="349"/>
        <v>0.89843742187500009</v>
      </c>
      <c r="L7441" s="2" t="str">
        <f t="shared" si="350"/>
        <v>AA</v>
      </c>
      <c r="M7441" s="2" t="s">
        <v>634</v>
      </c>
      <c r="N7441" s="2" t="s">
        <v>421</v>
      </c>
      <c r="O7441" s="2" t="s">
        <v>70</v>
      </c>
    </row>
    <row r="7442" spans="1:15">
      <c r="A7442" s="42">
        <v>40485</v>
      </c>
      <c r="B7442" s="42">
        <v>45964</v>
      </c>
      <c r="C7442" s="130">
        <v>180</v>
      </c>
      <c r="D7442" s="43">
        <v>8.5600000000000009E-2</v>
      </c>
      <c r="E7442" s="43">
        <v>8.09E-2</v>
      </c>
      <c r="F7442" s="44">
        <v>90116</v>
      </c>
      <c r="G7442" s="44">
        <v>90116</v>
      </c>
      <c r="H7442" s="44">
        <v>59768.82</v>
      </c>
      <c r="I7442" s="44">
        <v>80999.990000000005</v>
      </c>
      <c r="J7442" s="68">
        <f t="shared" si="348"/>
        <v>0.66324315326911976</v>
      </c>
      <c r="K7442" s="43">
        <f t="shared" si="349"/>
        <v>0.89884138221847398</v>
      </c>
      <c r="L7442" s="41" t="str">
        <f t="shared" si="350"/>
        <v>A</v>
      </c>
      <c r="M7442" s="41" t="s">
        <v>1277</v>
      </c>
      <c r="N7442" s="41" t="s">
        <v>423</v>
      </c>
      <c r="O7442" s="41" t="s">
        <v>70</v>
      </c>
    </row>
    <row r="7443" spans="1:15">
      <c r="A7443" s="42">
        <v>40150</v>
      </c>
      <c r="B7443" s="42">
        <v>47455</v>
      </c>
      <c r="C7443" s="130">
        <v>240</v>
      </c>
      <c r="D7443" s="43">
        <v>8.5600000000000009E-2</v>
      </c>
      <c r="E7443" s="43">
        <v>7.9100000000000004E-2</v>
      </c>
      <c r="F7443" s="44">
        <v>89000</v>
      </c>
      <c r="G7443" s="44">
        <v>89000</v>
      </c>
      <c r="H7443" s="44">
        <v>61573.63</v>
      </c>
      <c r="I7443" s="44">
        <v>79999.990000000005</v>
      </c>
      <c r="J7443" s="68">
        <f t="shared" si="348"/>
        <v>0.69183853932584272</v>
      </c>
      <c r="K7443" s="43">
        <f t="shared" si="349"/>
        <v>0.89887629213483156</v>
      </c>
      <c r="L7443" s="41" t="str">
        <f t="shared" si="350"/>
        <v>A</v>
      </c>
      <c r="M7443" s="41" t="s">
        <v>331</v>
      </c>
      <c r="N7443" s="41" t="s">
        <v>421</v>
      </c>
      <c r="O7443" s="41" t="s">
        <v>70</v>
      </c>
    </row>
    <row r="7444" spans="1:15">
      <c r="A7444" s="38">
        <v>39974</v>
      </c>
      <c r="B7444" s="38">
        <v>47279</v>
      </c>
      <c r="C7444" s="131">
        <v>240</v>
      </c>
      <c r="D7444" s="39">
        <v>8.5600000000000009E-2</v>
      </c>
      <c r="E7444" s="39">
        <v>7.9100000000000004E-2</v>
      </c>
      <c r="F7444" s="40">
        <v>67880</v>
      </c>
      <c r="G7444" s="40">
        <v>67880</v>
      </c>
      <c r="H7444" s="40">
        <v>45378.68</v>
      </c>
      <c r="I7444" s="40">
        <v>61019.99</v>
      </c>
      <c r="J7444" s="67">
        <f t="shared" si="348"/>
        <v>0.66851325869180911</v>
      </c>
      <c r="K7444" s="39">
        <f t="shared" si="349"/>
        <v>0.89893915733647611</v>
      </c>
      <c r="L7444" s="2" t="str">
        <f t="shared" si="350"/>
        <v>A</v>
      </c>
      <c r="M7444" s="2" t="s">
        <v>1014</v>
      </c>
      <c r="N7444" s="2" t="s">
        <v>431</v>
      </c>
      <c r="O7444" s="2" t="s">
        <v>70</v>
      </c>
    </row>
    <row r="7445" spans="1:15">
      <c r="A7445" s="42">
        <v>40109</v>
      </c>
      <c r="B7445" s="42">
        <v>47414</v>
      </c>
      <c r="C7445" s="130">
        <v>240</v>
      </c>
      <c r="D7445" s="43">
        <v>8.5600000000000009E-2</v>
      </c>
      <c r="E7445" s="43">
        <v>7.9100000000000004E-2</v>
      </c>
      <c r="F7445" s="44">
        <v>96000</v>
      </c>
      <c r="G7445" s="44">
        <v>96000</v>
      </c>
      <c r="H7445" s="44">
        <v>66240.399999999994</v>
      </c>
      <c r="I7445" s="44">
        <v>86310</v>
      </c>
      <c r="J7445" s="68">
        <f t="shared" si="348"/>
        <v>0.69000416666666664</v>
      </c>
      <c r="K7445" s="43">
        <f t="shared" si="349"/>
        <v>0.89906249999999999</v>
      </c>
      <c r="L7445" s="41" t="str">
        <f t="shared" si="350"/>
        <v>A</v>
      </c>
      <c r="M7445" s="41" t="s">
        <v>890</v>
      </c>
      <c r="N7445" s="41" t="s">
        <v>417</v>
      </c>
      <c r="O7445" s="41" t="s">
        <v>70</v>
      </c>
    </row>
    <row r="7446" spans="1:15">
      <c r="A7446" s="42">
        <v>40626</v>
      </c>
      <c r="B7446" s="42">
        <v>51584</v>
      </c>
      <c r="C7446" s="130">
        <v>360</v>
      </c>
      <c r="D7446" s="43">
        <v>8.5600000000000009E-2</v>
      </c>
      <c r="E7446" s="43">
        <v>8.09E-2</v>
      </c>
      <c r="F7446" s="44">
        <v>135000</v>
      </c>
      <c r="G7446" s="44">
        <v>135000</v>
      </c>
      <c r="H7446" s="44">
        <v>68167.759999999995</v>
      </c>
      <c r="I7446" s="44">
        <v>121399.99</v>
      </c>
      <c r="J7446" s="68">
        <f t="shared" si="348"/>
        <v>0.50494637037037038</v>
      </c>
      <c r="K7446" s="43">
        <f t="shared" si="349"/>
        <v>0.89925918518518522</v>
      </c>
      <c r="L7446" s="41" t="str">
        <f t="shared" si="350"/>
        <v>AA</v>
      </c>
      <c r="M7446" s="41" t="s">
        <v>538</v>
      </c>
      <c r="N7446" s="41" t="s">
        <v>417</v>
      </c>
      <c r="O7446" s="41" t="s">
        <v>70</v>
      </c>
    </row>
    <row r="7447" spans="1:15">
      <c r="A7447" s="42">
        <v>40149</v>
      </c>
      <c r="B7447" s="42">
        <v>48062</v>
      </c>
      <c r="C7447" s="130">
        <v>260</v>
      </c>
      <c r="D7447" s="43">
        <v>8.5600000000000009E-2</v>
      </c>
      <c r="E7447" s="43">
        <v>7.9100000000000004E-2</v>
      </c>
      <c r="F7447" s="44">
        <v>146550</v>
      </c>
      <c r="G7447" s="44">
        <v>146550</v>
      </c>
      <c r="H7447" s="44">
        <v>104037.67</v>
      </c>
      <c r="I7447" s="44">
        <v>131799.99</v>
      </c>
      <c r="J7447" s="68">
        <f t="shared" si="348"/>
        <v>0.70991245308768336</v>
      </c>
      <c r="K7447" s="43">
        <f t="shared" si="349"/>
        <v>0.89935168884339811</v>
      </c>
      <c r="L7447" s="41" t="str">
        <f t="shared" si="350"/>
        <v>A</v>
      </c>
      <c r="M7447" s="41" t="s">
        <v>992</v>
      </c>
      <c r="N7447" s="41" t="s">
        <v>422</v>
      </c>
      <c r="O7447" s="41" t="s">
        <v>70</v>
      </c>
    </row>
    <row r="7448" spans="1:15">
      <c r="A7448" s="42">
        <v>40449</v>
      </c>
      <c r="B7448" s="42">
        <v>45258</v>
      </c>
      <c r="C7448" s="130">
        <v>158</v>
      </c>
      <c r="D7448" s="43">
        <v>8.5600000000000009E-2</v>
      </c>
      <c r="E7448" s="43">
        <v>7.9100000000000004E-2</v>
      </c>
      <c r="F7448" s="44">
        <v>113956.5</v>
      </c>
      <c r="G7448" s="44">
        <v>113956.5</v>
      </c>
      <c r="H7448" s="44">
        <v>74471.17</v>
      </c>
      <c r="I7448" s="44">
        <v>102509.99</v>
      </c>
      <c r="J7448" s="68">
        <f t="shared" si="348"/>
        <v>0.65350524103495633</v>
      </c>
      <c r="K7448" s="43">
        <f t="shared" si="349"/>
        <v>0.89955368934637348</v>
      </c>
      <c r="L7448" s="41" t="str">
        <f t="shared" si="350"/>
        <v>A</v>
      </c>
      <c r="M7448" s="41" t="s">
        <v>830</v>
      </c>
      <c r="N7448" s="41" t="s">
        <v>437</v>
      </c>
      <c r="O7448" s="41" t="s">
        <v>70</v>
      </c>
    </row>
    <row r="7449" spans="1:15">
      <c r="A7449" s="42">
        <v>40204</v>
      </c>
      <c r="B7449" s="42">
        <v>47509</v>
      </c>
      <c r="C7449" s="130">
        <v>240</v>
      </c>
      <c r="D7449" s="43">
        <v>8.5600000000000009E-2</v>
      </c>
      <c r="E7449" s="43">
        <v>7.9100000000000004E-2</v>
      </c>
      <c r="F7449" s="44">
        <v>71635.199999999997</v>
      </c>
      <c r="G7449" s="44">
        <v>71635.199999999997</v>
      </c>
      <c r="H7449" s="44">
        <v>49749.01</v>
      </c>
      <c r="I7449" s="44">
        <v>64439.99</v>
      </c>
      <c r="J7449" s="68">
        <f t="shared" si="348"/>
        <v>0.6944771564817297</v>
      </c>
      <c r="K7449" s="43">
        <f t="shared" si="349"/>
        <v>0.89955761971768067</v>
      </c>
      <c r="L7449" s="41" t="str">
        <f t="shared" si="350"/>
        <v>A</v>
      </c>
      <c r="M7449" s="41" t="s">
        <v>558</v>
      </c>
      <c r="N7449" s="41" t="s">
        <v>424</v>
      </c>
      <c r="O7449" s="41" t="s">
        <v>70</v>
      </c>
    </row>
    <row r="7450" spans="1:15">
      <c r="A7450" s="42">
        <v>40690</v>
      </c>
      <c r="B7450" s="42">
        <v>51648</v>
      </c>
      <c r="C7450" s="130">
        <v>360</v>
      </c>
      <c r="D7450" s="43">
        <v>8.5600000000000009E-2</v>
      </c>
      <c r="E7450" s="43">
        <v>7.9100000000000004E-2</v>
      </c>
      <c r="F7450" s="44">
        <v>122277</v>
      </c>
      <c r="G7450" s="44">
        <v>122277</v>
      </c>
      <c r="H7450" s="44">
        <v>60695.68</v>
      </c>
      <c r="I7450" s="44">
        <v>109999.99</v>
      </c>
      <c r="J7450" s="68">
        <f t="shared" si="348"/>
        <v>0.49637855034062006</v>
      </c>
      <c r="K7450" s="43">
        <f t="shared" si="349"/>
        <v>0.89959673528136941</v>
      </c>
      <c r="L7450" s="41" t="str">
        <f t="shared" si="350"/>
        <v>AA</v>
      </c>
      <c r="M7450" s="41" t="s">
        <v>495</v>
      </c>
      <c r="N7450" s="41" t="s">
        <v>424</v>
      </c>
      <c r="O7450" s="41" t="s">
        <v>70</v>
      </c>
    </row>
    <row r="7451" spans="1:15">
      <c r="A7451" s="42">
        <v>40184</v>
      </c>
      <c r="B7451" s="42">
        <v>47489</v>
      </c>
      <c r="C7451" s="130">
        <v>240</v>
      </c>
      <c r="D7451" s="43">
        <v>8.5600000000000009E-2</v>
      </c>
      <c r="E7451" s="43">
        <v>7.9100000000000004E-2</v>
      </c>
      <c r="F7451" s="44">
        <v>149438</v>
      </c>
      <c r="G7451" s="44">
        <v>149438</v>
      </c>
      <c r="H7451" s="44">
        <v>103910</v>
      </c>
      <c r="I7451" s="44">
        <v>134437.99</v>
      </c>
      <c r="J7451" s="68">
        <f t="shared" si="348"/>
        <v>0.69533853504463394</v>
      </c>
      <c r="K7451" s="43">
        <f t="shared" si="349"/>
        <v>0.89962385738567163</v>
      </c>
      <c r="L7451" s="41" t="str">
        <f t="shared" si="350"/>
        <v>A</v>
      </c>
      <c r="M7451" s="41" t="s">
        <v>776</v>
      </c>
      <c r="N7451" s="41" t="s">
        <v>422</v>
      </c>
      <c r="O7451" s="41" t="s">
        <v>70</v>
      </c>
    </row>
    <row r="7452" spans="1:15">
      <c r="A7452" s="38">
        <v>40284</v>
      </c>
      <c r="B7452" s="38">
        <v>47954</v>
      </c>
      <c r="C7452" s="131">
        <v>252</v>
      </c>
      <c r="D7452" s="39">
        <v>8.5600000000000009E-2</v>
      </c>
      <c r="E7452" s="39">
        <v>7.9100000000000004E-2</v>
      </c>
      <c r="F7452" s="40">
        <v>97757.35</v>
      </c>
      <c r="G7452" s="40">
        <v>97757.35</v>
      </c>
      <c r="H7452" s="40">
        <v>70051.570000000007</v>
      </c>
      <c r="I7452" s="40">
        <v>87944.99</v>
      </c>
      <c r="J7452" s="67">
        <f t="shared" si="348"/>
        <v>0.71658622088262425</v>
      </c>
      <c r="K7452" s="39">
        <f t="shared" si="349"/>
        <v>0.89962534786386905</v>
      </c>
      <c r="L7452" s="2" t="str">
        <f t="shared" si="350"/>
        <v>A</v>
      </c>
      <c r="M7452" s="2" t="s">
        <v>569</v>
      </c>
      <c r="N7452" s="2" t="s">
        <v>426</v>
      </c>
      <c r="O7452" s="2" t="s">
        <v>70</v>
      </c>
    </row>
    <row r="7453" spans="1:15">
      <c r="A7453" s="42">
        <v>40281</v>
      </c>
      <c r="B7453" s="42">
        <v>47586</v>
      </c>
      <c r="C7453" s="130">
        <v>240</v>
      </c>
      <c r="D7453" s="43">
        <v>8.5600000000000009E-2</v>
      </c>
      <c r="E7453" s="43">
        <v>7.9100000000000004E-2</v>
      </c>
      <c r="F7453" s="44">
        <v>109652</v>
      </c>
      <c r="G7453" s="44">
        <v>109652</v>
      </c>
      <c r="H7453" s="44">
        <v>77429.72</v>
      </c>
      <c r="I7453" s="44">
        <v>98651.99</v>
      </c>
      <c r="J7453" s="68">
        <f t="shared" si="348"/>
        <v>0.70614051727282678</v>
      </c>
      <c r="K7453" s="43">
        <f t="shared" si="349"/>
        <v>0.89968254113012081</v>
      </c>
      <c r="L7453" s="41" t="str">
        <f t="shared" si="350"/>
        <v>A</v>
      </c>
      <c r="M7453" s="41" t="s">
        <v>477</v>
      </c>
      <c r="N7453" s="41" t="s">
        <v>422</v>
      </c>
      <c r="O7453" s="41" t="s">
        <v>70</v>
      </c>
    </row>
    <row r="7454" spans="1:15">
      <c r="A7454" s="38">
        <v>40399</v>
      </c>
      <c r="B7454" s="38">
        <v>46031</v>
      </c>
      <c r="C7454" s="131">
        <v>185</v>
      </c>
      <c r="D7454" s="39">
        <v>8.5600000000000009E-2</v>
      </c>
      <c r="E7454" s="39">
        <v>7.9100000000000004E-2</v>
      </c>
      <c r="F7454" s="40">
        <v>79900</v>
      </c>
      <c r="G7454" s="40">
        <v>79900</v>
      </c>
      <c r="H7454" s="40">
        <v>54121.08</v>
      </c>
      <c r="I7454" s="40">
        <v>71899.990000000005</v>
      </c>
      <c r="J7454" s="67">
        <f t="shared" si="348"/>
        <v>0.67736020025031296</v>
      </c>
      <c r="K7454" s="39">
        <f t="shared" si="349"/>
        <v>0.8998747183979976</v>
      </c>
      <c r="L7454" s="2" t="str">
        <f t="shared" si="350"/>
        <v>A</v>
      </c>
      <c r="M7454" s="2" t="s">
        <v>592</v>
      </c>
      <c r="N7454" s="2" t="s">
        <v>428</v>
      </c>
      <c r="O7454" s="2" t="s">
        <v>70</v>
      </c>
    </row>
    <row r="7455" spans="1:15">
      <c r="A7455" s="42">
        <v>40123</v>
      </c>
      <c r="B7455" s="42">
        <v>44657</v>
      </c>
      <c r="C7455" s="130">
        <v>149</v>
      </c>
      <c r="D7455" s="43">
        <v>8.5600000000000009E-2</v>
      </c>
      <c r="E7455" s="43">
        <v>7.9100000000000004E-2</v>
      </c>
      <c r="F7455" s="44">
        <v>115286</v>
      </c>
      <c r="G7455" s="44">
        <v>115286</v>
      </c>
      <c r="H7455" s="44">
        <v>63510.27</v>
      </c>
      <c r="I7455" s="44">
        <v>103749.99</v>
      </c>
      <c r="J7455" s="68">
        <f t="shared" si="348"/>
        <v>0.55089317002931837</v>
      </c>
      <c r="K7455" s="43">
        <f t="shared" si="349"/>
        <v>0.89993572506635677</v>
      </c>
      <c r="L7455" s="41" t="str">
        <f t="shared" si="350"/>
        <v>AA</v>
      </c>
      <c r="M7455" s="41" t="s">
        <v>449</v>
      </c>
      <c r="N7455" s="41" t="s">
        <v>418</v>
      </c>
      <c r="O7455" s="41" t="s">
        <v>70</v>
      </c>
    </row>
    <row r="7456" spans="1:15">
      <c r="A7456" s="38">
        <v>40519</v>
      </c>
      <c r="B7456" s="38">
        <v>45998</v>
      </c>
      <c r="C7456" s="131">
        <v>180</v>
      </c>
      <c r="D7456" s="39">
        <v>8.5600000000000009E-2</v>
      </c>
      <c r="E7456" s="39">
        <v>7.9100000000000004E-2</v>
      </c>
      <c r="F7456" s="40">
        <v>130504</v>
      </c>
      <c r="G7456" s="40">
        <v>130504</v>
      </c>
      <c r="H7456" s="40">
        <v>87374.86</v>
      </c>
      <c r="I7456" s="40">
        <v>117449.95</v>
      </c>
      <c r="J7456" s="67">
        <f t="shared" si="348"/>
        <v>0.66951863544412438</v>
      </c>
      <c r="K7456" s="39">
        <f t="shared" si="349"/>
        <v>0.89997203150861271</v>
      </c>
      <c r="L7456" s="2" t="str">
        <f t="shared" si="350"/>
        <v>A</v>
      </c>
      <c r="M7456" s="2" t="s">
        <v>921</v>
      </c>
      <c r="N7456" s="2" t="s">
        <v>435</v>
      </c>
      <c r="O7456" s="2" t="s">
        <v>70</v>
      </c>
    </row>
    <row r="7457" spans="1:15">
      <c r="A7457" s="38">
        <v>40630</v>
      </c>
      <c r="B7457" s="38">
        <v>51588</v>
      </c>
      <c r="C7457" s="131">
        <v>360</v>
      </c>
      <c r="D7457" s="39">
        <v>8.5600000000000009E-2</v>
      </c>
      <c r="E7457" s="39">
        <v>7.9100000000000004E-2</v>
      </c>
      <c r="F7457" s="40">
        <v>110115.94</v>
      </c>
      <c r="G7457" s="40">
        <v>110115.94</v>
      </c>
      <c r="H7457" s="40">
        <v>69580.960000000006</v>
      </c>
      <c r="I7457" s="40">
        <v>99103.99</v>
      </c>
      <c r="J7457" s="67">
        <f t="shared" si="348"/>
        <v>0.6318881716852256</v>
      </c>
      <c r="K7457" s="39">
        <f t="shared" si="349"/>
        <v>0.89999676704389941</v>
      </c>
      <c r="L7457" s="2" t="str">
        <f t="shared" si="350"/>
        <v>AA</v>
      </c>
      <c r="M7457" s="2" t="s">
        <v>555</v>
      </c>
      <c r="N7457" s="2" t="s">
        <v>434</v>
      </c>
      <c r="O7457" s="2" t="s">
        <v>70</v>
      </c>
    </row>
    <row r="7458" spans="1:15">
      <c r="A7458" s="42">
        <v>40168</v>
      </c>
      <c r="B7458" s="42">
        <v>51125</v>
      </c>
      <c r="C7458" s="130">
        <v>360</v>
      </c>
      <c r="D7458" s="43">
        <v>8.5600000000000009E-2</v>
      </c>
      <c r="E7458" s="43">
        <v>7.9100000000000004E-2</v>
      </c>
      <c r="F7458" s="44">
        <v>104341.3</v>
      </c>
      <c r="G7458" s="44">
        <v>104341.3</v>
      </c>
      <c r="H7458" s="44">
        <v>60817.919999999998</v>
      </c>
      <c r="I7458" s="44">
        <v>93906.99</v>
      </c>
      <c r="J7458" s="68">
        <f t="shared" si="348"/>
        <v>0.58287485396482497</v>
      </c>
      <c r="K7458" s="43">
        <f t="shared" si="349"/>
        <v>0.89999827489210893</v>
      </c>
      <c r="L7458" s="41" t="str">
        <f t="shared" si="350"/>
        <v>AA</v>
      </c>
      <c r="M7458" s="41" t="s">
        <v>609</v>
      </c>
      <c r="N7458" s="41" t="s">
        <v>428</v>
      </c>
      <c r="O7458" s="41" t="s">
        <v>70</v>
      </c>
    </row>
    <row r="7459" spans="1:15">
      <c r="A7459" s="38">
        <v>40366</v>
      </c>
      <c r="B7459" s="38">
        <v>47671</v>
      </c>
      <c r="C7459" s="131">
        <v>240</v>
      </c>
      <c r="D7459" s="39">
        <v>8.5600000000000009E-2</v>
      </c>
      <c r="E7459" s="39">
        <v>7.9100000000000004E-2</v>
      </c>
      <c r="F7459" s="40">
        <v>68000.039999999994</v>
      </c>
      <c r="G7459" s="40">
        <v>68000.039999999994</v>
      </c>
      <c r="H7459" s="40">
        <v>48757.5</v>
      </c>
      <c r="I7459" s="40">
        <v>61199.99</v>
      </c>
      <c r="J7459" s="67">
        <f t="shared" si="348"/>
        <v>0.71702163704609589</v>
      </c>
      <c r="K7459" s="39">
        <f t="shared" si="349"/>
        <v>0.89999932352980971</v>
      </c>
      <c r="L7459" s="2" t="str">
        <f t="shared" si="350"/>
        <v>A</v>
      </c>
      <c r="M7459" s="2" t="s">
        <v>971</v>
      </c>
      <c r="N7459" s="2" t="s">
        <v>437</v>
      </c>
      <c r="O7459" s="2" t="s">
        <v>70</v>
      </c>
    </row>
    <row r="7460" spans="1:15">
      <c r="A7460" s="42">
        <v>40256</v>
      </c>
      <c r="B7460" s="42">
        <v>47561</v>
      </c>
      <c r="C7460" s="130">
        <v>240</v>
      </c>
      <c r="D7460" s="43">
        <v>8.5600000000000009E-2</v>
      </c>
      <c r="E7460" s="43">
        <v>7.9100000000000004E-2</v>
      </c>
      <c r="F7460" s="44">
        <v>55000</v>
      </c>
      <c r="G7460" s="44">
        <v>55000</v>
      </c>
      <c r="H7460" s="44">
        <v>38619.47</v>
      </c>
      <c r="I7460" s="44">
        <v>49499.97</v>
      </c>
      <c r="J7460" s="68">
        <f t="shared" si="348"/>
        <v>0.70217218181818186</v>
      </c>
      <c r="K7460" s="43">
        <f t="shared" si="349"/>
        <v>0.8999994545454546</v>
      </c>
      <c r="L7460" s="41" t="str">
        <f t="shared" si="350"/>
        <v>A</v>
      </c>
      <c r="M7460" s="41" t="s">
        <v>528</v>
      </c>
      <c r="N7460" s="41" t="s">
        <v>426</v>
      </c>
      <c r="O7460" s="41" t="s">
        <v>70</v>
      </c>
    </row>
    <row r="7461" spans="1:15">
      <c r="A7461" s="42">
        <v>40099</v>
      </c>
      <c r="B7461" s="42">
        <v>43964</v>
      </c>
      <c r="C7461" s="130">
        <v>127</v>
      </c>
      <c r="D7461" s="43">
        <v>8.5600000000000009E-2</v>
      </c>
      <c r="E7461" s="43">
        <v>7.9100000000000004E-2</v>
      </c>
      <c r="F7461" s="44">
        <v>130000</v>
      </c>
      <c r="G7461" s="44">
        <v>130000</v>
      </c>
      <c r="H7461" s="44">
        <v>66053.759999999995</v>
      </c>
      <c r="I7461" s="44">
        <v>116999.95</v>
      </c>
      <c r="J7461" s="68">
        <f t="shared" si="348"/>
        <v>0.50810584615384613</v>
      </c>
      <c r="K7461" s="43">
        <f t="shared" si="349"/>
        <v>0.89999961538461537</v>
      </c>
      <c r="L7461" s="41" t="str">
        <f t="shared" si="350"/>
        <v>AA</v>
      </c>
      <c r="M7461" s="41" t="s">
        <v>467</v>
      </c>
      <c r="N7461" s="41" t="s">
        <v>425</v>
      </c>
      <c r="O7461" s="41" t="s">
        <v>70</v>
      </c>
    </row>
    <row r="7462" spans="1:15">
      <c r="A7462" s="42">
        <v>40025</v>
      </c>
      <c r="B7462" s="42">
        <v>43677</v>
      </c>
      <c r="C7462" s="130">
        <v>120</v>
      </c>
      <c r="D7462" s="43">
        <v>8.5600000000000009E-2</v>
      </c>
      <c r="E7462" s="43">
        <v>7.9100000000000004E-2</v>
      </c>
      <c r="F7462" s="44">
        <v>90000</v>
      </c>
      <c r="G7462" s="44">
        <v>90000</v>
      </c>
      <c r="H7462" s="44">
        <v>37863.01</v>
      </c>
      <c r="I7462" s="44">
        <v>80999.97</v>
      </c>
      <c r="J7462" s="68">
        <f t="shared" si="348"/>
        <v>0.42070011111111111</v>
      </c>
      <c r="K7462" s="43">
        <f t="shared" si="349"/>
        <v>0.89999966666666664</v>
      </c>
      <c r="L7462" s="41" t="str">
        <f t="shared" si="350"/>
        <v>AA</v>
      </c>
      <c r="M7462" s="41" t="s">
        <v>472</v>
      </c>
      <c r="N7462" s="41" t="s">
        <v>426</v>
      </c>
      <c r="O7462" s="41" t="s">
        <v>70</v>
      </c>
    </row>
    <row r="7463" spans="1:15">
      <c r="A7463" s="38">
        <v>40165</v>
      </c>
      <c r="B7463" s="38">
        <v>47470</v>
      </c>
      <c r="C7463" s="131">
        <v>240</v>
      </c>
      <c r="D7463" s="39">
        <v>8.5600000000000009E-2</v>
      </c>
      <c r="E7463" s="39">
        <v>7.9100000000000004E-2</v>
      </c>
      <c r="F7463" s="40">
        <v>73040.52</v>
      </c>
      <c r="G7463" s="40">
        <v>73040.52</v>
      </c>
      <c r="H7463" s="40">
        <v>50423.99</v>
      </c>
      <c r="I7463" s="40">
        <v>65736.45</v>
      </c>
      <c r="J7463" s="67">
        <f t="shared" si="348"/>
        <v>0.69035639395776471</v>
      </c>
      <c r="K7463" s="39">
        <f t="shared" si="349"/>
        <v>0.89999975356144768</v>
      </c>
      <c r="L7463" s="2" t="str">
        <f t="shared" si="350"/>
        <v>A</v>
      </c>
      <c r="M7463" s="2" t="s">
        <v>162</v>
      </c>
      <c r="N7463" s="2" t="s">
        <v>431</v>
      </c>
      <c r="O7463" s="2" t="s">
        <v>70</v>
      </c>
    </row>
    <row r="7464" spans="1:15">
      <c r="A7464" s="38">
        <v>39996</v>
      </c>
      <c r="B7464" s="38">
        <v>47301</v>
      </c>
      <c r="C7464" s="131">
        <v>240</v>
      </c>
      <c r="D7464" s="39">
        <v>8.5600000000000009E-2</v>
      </c>
      <c r="E7464" s="39">
        <v>7.9100000000000004E-2</v>
      </c>
      <c r="F7464" s="40">
        <v>51000</v>
      </c>
      <c r="G7464" s="40">
        <v>51000</v>
      </c>
      <c r="H7464" s="40">
        <v>34362</v>
      </c>
      <c r="I7464" s="40">
        <v>45899.99</v>
      </c>
      <c r="J7464" s="67">
        <f t="shared" si="348"/>
        <v>0.67376470588235293</v>
      </c>
      <c r="K7464" s="39">
        <f t="shared" si="349"/>
        <v>0.89999980392156864</v>
      </c>
      <c r="L7464" s="2" t="str">
        <f t="shared" si="350"/>
        <v>A</v>
      </c>
      <c r="M7464" s="2" t="s">
        <v>586</v>
      </c>
      <c r="N7464" s="2" t="s">
        <v>416</v>
      </c>
      <c r="O7464" s="2" t="s">
        <v>70</v>
      </c>
    </row>
    <row r="7465" spans="1:15">
      <c r="A7465" s="42">
        <v>40052</v>
      </c>
      <c r="B7465" s="42">
        <v>47357</v>
      </c>
      <c r="C7465" s="130">
        <v>240</v>
      </c>
      <c r="D7465" s="43">
        <v>8.5600000000000009E-2</v>
      </c>
      <c r="E7465" s="43">
        <v>7.9100000000000004E-2</v>
      </c>
      <c r="F7465" s="44">
        <v>51000</v>
      </c>
      <c r="G7465" s="44">
        <v>51000</v>
      </c>
      <c r="H7465" s="44">
        <v>34493.33</v>
      </c>
      <c r="I7465" s="44">
        <v>45899.99</v>
      </c>
      <c r="J7465" s="68">
        <f t="shared" si="348"/>
        <v>0.67633980392156867</v>
      </c>
      <c r="K7465" s="43">
        <f t="shared" si="349"/>
        <v>0.89999980392156864</v>
      </c>
      <c r="L7465" s="41" t="str">
        <f t="shared" si="350"/>
        <v>A</v>
      </c>
      <c r="M7465" s="41" t="s">
        <v>717</v>
      </c>
      <c r="N7465" s="41" t="s">
        <v>423</v>
      </c>
      <c r="O7465" s="41" t="s">
        <v>70</v>
      </c>
    </row>
    <row r="7466" spans="1:15">
      <c r="A7466" s="42">
        <v>40261</v>
      </c>
      <c r="B7466" s="42">
        <v>47566</v>
      </c>
      <c r="C7466" s="130">
        <v>240</v>
      </c>
      <c r="D7466" s="43">
        <v>8.5600000000000009E-2</v>
      </c>
      <c r="E7466" s="43">
        <v>7.9100000000000004E-2</v>
      </c>
      <c r="F7466" s="44">
        <v>58500</v>
      </c>
      <c r="G7466" s="44">
        <v>58500</v>
      </c>
      <c r="H7466" s="44">
        <v>41070.1</v>
      </c>
      <c r="I7466" s="44">
        <v>52649.99</v>
      </c>
      <c r="J7466" s="68">
        <f t="shared" si="348"/>
        <v>0.70205299145299138</v>
      </c>
      <c r="K7466" s="43">
        <f t="shared" si="349"/>
        <v>0.899999829059829</v>
      </c>
      <c r="L7466" s="41" t="str">
        <f t="shared" si="350"/>
        <v>A</v>
      </c>
      <c r="M7466" s="41" t="s">
        <v>817</v>
      </c>
      <c r="N7466" s="41" t="s">
        <v>416</v>
      </c>
      <c r="O7466" s="41" t="s">
        <v>70</v>
      </c>
    </row>
    <row r="7467" spans="1:15">
      <c r="A7467" s="38">
        <v>40008</v>
      </c>
      <c r="B7467" s="38">
        <v>49139</v>
      </c>
      <c r="C7467" s="131">
        <v>300</v>
      </c>
      <c r="D7467" s="39">
        <v>8.5600000000000009E-2</v>
      </c>
      <c r="E7467" s="39">
        <v>7.9100000000000004E-2</v>
      </c>
      <c r="F7467" s="40">
        <v>59000</v>
      </c>
      <c r="G7467" s="40">
        <v>59000</v>
      </c>
      <c r="H7467" s="40">
        <v>42744.2</v>
      </c>
      <c r="I7467" s="40">
        <v>53099.99</v>
      </c>
      <c r="J7467" s="67">
        <f t="shared" si="348"/>
        <v>0.7244779661016949</v>
      </c>
      <c r="K7467" s="39">
        <f t="shared" si="349"/>
        <v>0.89999983050847454</v>
      </c>
      <c r="L7467" s="2" t="str">
        <f t="shared" si="350"/>
        <v>A</v>
      </c>
      <c r="M7467" s="2" t="s">
        <v>1456</v>
      </c>
      <c r="N7467" s="2" t="s">
        <v>424</v>
      </c>
      <c r="O7467" s="2" t="s">
        <v>70</v>
      </c>
    </row>
    <row r="7468" spans="1:15">
      <c r="A7468" s="42">
        <v>40175</v>
      </c>
      <c r="B7468" s="42">
        <v>45654</v>
      </c>
      <c r="C7468" s="130">
        <v>180</v>
      </c>
      <c r="D7468" s="43">
        <v>8.5600000000000009E-2</v>
      </c>
      <c r="E7468" s="43">
        <v>7.9100000000000004E-2</v>
      </c>
      <c r="F7468" s="44">
        <v>60000</v>
      </c>
      <c r="G7468" s="44">
        <v>60000</v>
      </c>
      <c r="H7468" s="44">
        <v>36662.379999999997</v>
      </c>
      <c r="I7468" s="44">
        <v>53999.99</v>
      </c>
      <c r="J7468" s="68">
        <f t="shared" si="348"/>
        <v>0.61103966666666665</v>
      </c>
      <c r="K7468" s="43">
        <f t="shared" si="349"/>
        <v>0.89999983333333333</v>
      </c>
      <c r="L7468" s="41" t="str">
        <f t="shared" si="350"/>
        <v>AA</v>
      </c>
      <c r="M7468" s="41" t="s">
        <v>804</v>
      </c>
      <c r="N7468" s="41" t="s">
        <v>428</v>
      </c>
      <c r="O7468" s="41" t="s">
        <v>70</v>
      </c>
    </row>
    <row r="7469" spans="1:15">
      <c r="A7469" s="38">
        <v>40070</v>
      </c>
      <c r="B7469" s="38">
        <v>47375</v>
      </c>
      <c r="C7469" s="131">
        <v>240</v>
      </c>
      <c r="D7469" s="39">
        <v>8.5600000000000009E-2</v>
      </c>
      <c r="E7469" s="39">
        <v>8.09E-2</v>
      </c>
      <c r="F7469" s="40">
        <v>60100</v>
      </c>
      <c r="G7469" s="40">
        <v>60100</v>
      </c>
      <c r="H7469" s="40">
        <v>40862.980000000003</v>
      </c>
      <c r="I7469" s="40">
        <v>54089.99</v>
      </c>
      <c r="J7469" s="67">
        <f t="shared" si="348"/>
        <v>0.67991647254575716</v>
      </c>
      <c r="K7469" s="39">
        <f t="shared" si="349"/>
        <v>0.89999983361064884</v>
      </c>
      <c r="L7469" s="2" t="str">
        <f t="shared" si="350"/>
        <v>A</v>
      </c>
      <c r="M7469" s="2" t="s">
        <v>164</v>
      </c>
      <c r="N7469" s="2" t="s">
        <v>432</v>
      </c>
      <c r="O7469" s="2" t="s">
        <v>70</v>
      </c>
    </row>
    <row r="7470" spans="1:15">
      <c r="A7470" s="38">
        <v>40520</v>
      </c>
      <c r="B7470" s="38">
        <v>44173</v>
      </c>
      <c r="C7470" s="131">
        <v>120</v>
      </c>
      <c r="D7470" s="39">
        <v>8.5600000000000009E-2</v>
      </c>
      <c r="E7470" s="39">
        <v>8.5600000000000009E-2</v>
      </c>
      <c r="F7470" s="40">
        <v>61080</v>
      </c>
      <c r="G7470" s="40">
        <v>61080</v>
      </c>
      <c r="H7470" s="40">
        <v>33001.75</v>
      </c>
      <c r="I7470" s="40">
        <v>54971.99</v>
      </c>
      <c r="J7470" s="67">
        <f t="shared" si="348"/>
        <v>0.54030370006548789</v>
      </c>
      <c r="K7470" s="39">
        <f t="shared" si="349"/>
        <v>0.89999983628028812</v>
      </c>
      <c r="L7470" s="2" t="str">
        <f t="shared" si="350"/>
        <v>AA</v>
      </c>
      <c r="M7470" s="2" t="s">
        <v>1471</v>
      </c>
      <c r="N7470" s="2" t="s">
        <v>423</v>
      </c>
      <c r="O7470" s="2" t="s">
        <v>70</v>
      </c>
    </row>
    <row r="7471" spans="1:15">
      <c r="A7471" s="42">
        <v>40081</v>
      </c>
      <c r="B7471" s="42">
        <v>47386</v>
      </c>
      <c r="C7471" s="130">
        <v>240</v>
      </c>
      <c r="D7471" s="43">
        <v>8.5600000000000009E-2</v>
      </c>
      <c r="E7471" s="43">
        <v>7.9100000000000004E-2</v>
      </c>
      <c r="F7471" s="44">
        <v>62000</v>
      </c>
      <c r="G7471" s="44">
        <v>62000</v>
      </c>
      <c r="H7471" s="44">
        <v>42152.14</v>
      </c>
      <c r="I7471" s="44">
        <v>55799.99</v>
      </c>
      <c r="J7471" s="68">
        <f t="shared" si="348"/>
        <v>0.6798732258064516</v>
      </c>
      <c r="K7471" s="43">
        <f t="shared" si="349"/>
        <v>0.89999983870967737</v>
      </c>
      <c r="L7471" s="41" t="str">
        <f t="shared" si="350"/>
        <v>A</v>
      </c>
      <c r="M7471" s="41" t="s">
        <v>958</v>
      </c>
      <c r="N7471" s="41" t="s">
        <v>416</v>
      </c>
      <c r="O7471" s="41" t="s">
        <v>70</v>
      </c>
    </row>
    <row r="7472" spans="1:15">
      <c r="A7472" s="38">
        <v>40046</v>
      </c>
      <c r="B7472" s="38">
        <v>47351</v>
      </c>
      <c r="C7472" s="131">
        <v>240</v>
      </c>
      <c r="D7472" s="39">
        <v>8.5600000000000009E-2</v>
      </c>
      <c r="E7472" s="39">
        <v>8.09E-2</v>
      </c>
      <c r="F7472" s="40">
        <v>65000</v>
      </c>
      <c r="G7472" s="40">
        <v>65000</v>
      </c>
      <c r="H7472" s="40">
        <v>43948.97</v>
      </c>
      <c r="I7472" s="40">
        <v>58499.99</v>
      </c>
      <c r="J7472" s="67">
        <f t="shared" si="348"/>
        <v>0.67613800000000002</v>
      </c>
      <c r="K7472" s="39">
        <f t="shared" si="349"/>
        <v>0.89999984615384609</v>
      </c>
      <c r="L7472" s="2" t="str">
        <f t="shared" si="350"/>
        <v>A</v>
      </c>
      <c r="M7472" s="2" t="s">
        <v>746</v>
      </c>
      <c r="N7472" s="2" t="s">
        <v>417</v>
      </c>
      <c r="O7472" s="2" t="s">
        <v>70</v>
      </c>
    </row>
    <row r="7473" spans="1:15">
      <c r="A7473" s="42">
        <v>40366</v>
      </c>
      <c r="B7473" s="42">
        <v>43868</v>
      </c>
      <c r="C7473" s="130">
        <v>115</v>
      </c>
      <c r="D7473" s="43">
        <v>8.5600000000000009E-2</v>
      </c>
      <c r="E7473" s="43">
        <v>7.9100000000000004E-2</v>
      </c>
      <c r="F7473" s="44">
        <v>140000</v>
      </c>
      <c r="G7473" s="44">
        <v>140000</v>
      </c>
      <c r="H7473" s="44">
        <v>85295.95</v>
      </c>
      <c r="I7473" s="44">
        <v>125999.98</v>
      </c>
      <c r="J7473" s="68">
        <f t="shared" si="348"/>
        <v>0.60925678571428565</v>
      </c>
      <c r="K7473" s="43">
        <f t="shared" si="349"/>
        <v>0.89999985714285713</v>
      </c>
      <c r="L7473" s="41" t="str">
        <f t="shared" si="350"/>
        <v>AA</v>
      </c>
      <c r="M7473" s="41" t="s">
        <v>564</v>
      </c>
      <c r="N7473" s="41" t="s">
        <v>417</v>
      </c>
      <c r="O7473" s="41" t="s">
        <v>70</v>
      </c>
    </row>
    <row r="7474" spans="1:15">
      <c r="A7474" s="42">
        <v>40850</v>
      </c>
      <c r="B7474" s="42">
        <v>44503</v>
      </c>
      <c r="C7474" s="130">
        <v>120</v>
      </c>
      <c r="D7474" s="43">
        <v>8.5600000000000009E-2</v>
      </c>
      <c r="E7474" s="43">
        <v>7.9100000000000004E-2</v>
      </c>
      <c r="F7474" s="44">
        <v>70000</v>
      </c>
      <c r="G7474" s="44">
        <v>70000</v>
      </c>
      <c r="H7474" s="44">
        <v>43334.83</v>
      </c>
      <c r="I7474" s="44">
        <v>62999.99</v>
      </c>
      <c r="J7474" s="68">
        <f t="shared" si="348"/>
        <v>0.61906899999999998</v>
      </c>
      <c r="K7474" s="43">
        <f t="shared" si="349"/>
        <v>0.89999985714285713</v>
      </c>
      <c r="L7474" s="41" t="str">
        <f t="shared" si="350"/>
        <v>AA</v>
      </c>
      <c r="M7474" s="41" t="s">
        <v>1088</v>
      </c>
      <c r="N7474" s="41" t="s">
        <v>437</v>
      </c>
      <c r="O7474" s="41" t="s">
        <v>70</v>
      </c>
    </row>
    <row r="7475" spans="1:15">
      <c r="A7475" s="42">
        <v>40336</v>
      </c>
      <c r="B7475" s="42">
        <v>45815</v>
      </c>
      <c r="C7475" s="130">
        <v>180</v>
      </c>
      <c r="D7475" s="43">
        <v>8.5600000000000009E-2</v>
      </c>
      <c r="E7475" s="43">
        <v>7.9100000000000004E-2</v>
      </c>
      <c r="F7475" s="44">
        <v>74000</v>
      </c>
      <c r="G7475" s="44">
        <v>74000</v>
      </c>
      <c r="H7475" s="44">
        <v>47491.63</v>
      </c>
      <c r="I7475" s="44">
        <v>66599.990000000005</v>
      </c>
      <c r="J7475" s="68">
        <f t="shared" si="348"/>
        <v>0.64177878378378372</v>
      </c>
      <c r="K7475" s="43">
        <f t="shared" si="349"/>
        <v>0.89999986486486494</v>
      </c>
      <c r="L7475" s="41" t="str">
        <f t="shared" si="350"/>
        <v>AA</v>
      </c>
      <c r="M7475" s="41" t="s">
        <v>453</v>
      </c>
      <c r="N7475" s="41" t="s">
        <v>418</v>
      </c>
      <c r="O7475" s="41" t="s">
        <v>70</v>
      </c>
    </row>
    <row r="7476" spans="1:15">
      <c r="A7476" s="38">
        <v>40372</v>
      </c>
      <c r="B7476" s="38">
        <v>47677</v>
      </c>
      <c r="C7476" s="131">
        <v>240</v>
      </c>
      <c r="D7476" s="39">
        <v>8.5600000000000009E-2</v>
      </c>
      <c r="E7476" s="39">
        <v>7.9100000000000004E-2</v>
      </c>
      <c r="F7476" s="40">
        <v>74000</v>
      </c>
      <c r="G7476" s="40">
        <v>74000</v>
      </c>
      <c r="H7476" s="40">
        <v>53053.32</v>
      </c>
      <c r="I7476" s="40">
        <v>66599.990000000005</v>
      </c>
      <c r="J7476" s="67">
        <f t="shared" si="348"/>
        <v>0.71693675675675672</v>
      </c>
      <c r="K7476" s="39">
        <f t="shared" si="349"/>
        <v>0.89999986486486494</v>
      </c>
      <c r="L7476" s="2" t="str">
        <f t="shared" si="350"/>
        <v>A</v>
      </c>
      <c r="M7476" s="2" t="s">
        <v>109</v>
      </c>
      <c r="N7476" s="2" t="s">
        <v>423</v>
      </c>
      <c r="O7476" s="2" t="s">
        <v>70</v>
      </c>
    </row>
    <row r="7477" spans="1:15">
      <c r="A7477" s="38">
        <v>40126</v>
      </c>
      <c r="B7477" s="38">
        <v>47431</v>
      </c>
      <c r="C7477" s="131">
        <v>240</v>
      </c>
      <c r="D7477" s="39">
        <v>8.5600000000000009E-2</v>
      </c>
      <c r="E7477" s="39">
        <v>8.09E-2</v>
      </c>
      <c r="F7477" s="40">
        <v>76000</v>
      </c>
      <c r="G7477" s="40">
        <v>76000</v>
      </c>
      <c r="H7477" s="40">
        <v>52508.11</v>
      </c>
      <c r="I7477" s="40">
        <v>68399.990000000005</v>
      </c>
      <c r="J7477" s="67">
        <f t="shared" si="348"/>
        <v>0.69089618421052634</v>
      </c>
      <c r="K7477" s="39">
        <f t="shared" si="349"/>
        <v>0.89999986842105273</v>
      </c>
      <c r="L7477" s="2" t="str">
        <f t="shared" si="350"/>
        <v>A</v>
      </c>
      <c r="M7477" s="2" t="s">
        <v>1067</v>
      </c>
      <c r="N7477" s="2" t="s">
        <v>416</v>
      </c>
      <c r="O7477" s="2" t="s">
        <v>70</v>
      </c>
    </row>
    <row r="7478" spans="1:15">
      <c r="A7478" s="42">
        <v>40217</v>
      </c>
      <c r="B7478" s="42">
        <v>45696</v>
      </c>
      <c r="C7478" s="130">
        <v>180</v>
      </c>
      <c r="D7478" s="43">
        <v>8.5600000000000009E-2</v>
      </c>
      <c r="E7478" s="43">
        <v>8.09E-2</v>
      </c>
      <c r="F7478" s="44">
        <v>107320.96000000001</v>
      </c>
      <c r="G7478" s="44">
        <v>107320.96000000001</v>
      </c>
      <c r="H7478" s="44">
        <v>66588.070000000007</v>
      </c>
      <c r="I7478" s="44">
        <v>96588.85</v>
      </c>
      <c r="J7478" s="68">
        <f t="shared" si="348"/>
        <v>0.62045727134755413</v>
      </c>
      <c r="K7478" s="43">
        <f t="shared" si="349"/>
        <v>0.89999986955017919</v>
      </c>
      <c r="L7478" s="41" t="str">
        <f t="shared" si="350"/>
        <v>AA</v>
      </c>
      <c r="M7478" s="41" t="s">
        <v>1096</v>
      </c>
      <c r="N7478" s="41" t="s">
        <v>428</v>
      </c>
      <c r="O7478" s="41" t="s">
        <v>70</v>
      </c>
    </row>
    <row r="7479" spans="1:15">
      <c r="A7479" s="38">
        <v>40242</v>
      </c>
      <c r="B7479" s="38">
        <v>43895</v>
      </c>
      <c r="C7479" s="131">
        <v>120</v>
      </c>
      <c r="D7479" s="39">
        <v>8.5600000000000009E-2</v>
      </c>
      <c r="E7479" s="39">
        <v>8.09E-2</v>
      </c>
      <c r="F7479" s="40">
        <v>78000</v>
      </c>
      <c r="G7479" s="40">
        <v>78000</v>
      </c>
      <c r="H7479" s="40">
        <v>37001.050000000003</v>
      </c>
      <c r="I7479" s="40">
        <v>70199.990000000005</v>
      </c>
      <c r="J7479" s="67">
        <f t="shared" si="348"/>
        <v>0.47437243589743594</v>
      </c>
      <c r="K7479" s="39">
        <f t="shared" si="349"/>
        <v>0.89999987179487184</v>
      </c>
      <c r="L7479" s="2" t="str">
        <f t="shared" si="350"/>
        <v>AA</v>
      </c>
      <c r="M7479" s="2" t="s">
        <v>1394</v>
      </c>
      <c r="N7479" s="2" t="s">
        <v>421</v>
      </c>
      <c r="O7479" s="2" t="s">
        <v>70</v>
      </c>
    </row>
    <row r="7480" spans="1:15">
      <c r="A7480" s="38">
        <v>40060</v>
      </c>
      <c r="B7480" s="38">
        <v>47365</v>
      </c>
      <c r="C7480" s="131">
        <v>240</v>
      </c>
      <c r="D7480" s="39">
        <v>8.5600000000000009E-2</v>
      </c>
      <c r="E7480" s="39">
        <v>7.9100000000000004E-2</v>
      </c>
      <c r="F7480" s="40">
        <v>78000</v>
      </c>
      <c r="G7480" s="40">
        <v>78000</v>
      </c>
      <c r="H7480" s="40">
        <v>53072.27</v>
      </c>
      <c r="I7480" s="40">
        <v>70199.990000000005</v>
      </c>
      <c r="J7480" s="67">
        <f t="shared" si="348"/>
        <v>0.68041371794871786</v>
      </c>
      <c r="K7480" s="39">
        <f t="shared" si="349"/>
        <v>0.89999987179487184</v>
      </c>
      <c r="L7480" s="2" t="str">
        <f t="shared" si="350"/>
        <v>A</v>
      </c>
      <c r="M7480" s="2" t="s">
        <v>457</v>
      </c>
      <c r="N7480" s="2" t="s">
        <v>419</v>
      </c>
      <c r="O7480" s="2" t="s">
        <v>70</v>
      </c>
    </row>
    <row r="7481" spans="1:15">
      <c r="A7481" s="38">
        <v>40494</v>
      </c>
      <c r="B7481" s="38">
        <v>47799</v>
      </c>
      <c r="C7481" s="131">
        <v>240</v>
      </c>
      <c r="D7481" s="39">
        <v>8.5600000000000009E-2</v>
      </c>
      <c r="E7481" s="39">
        <v>7.9100000000000004E-2</v>
      </c>
      <c r="F7481" s="40">
        <v>78500</v>
      </c>
      <c r="G7481" s="40">
        <v>78500</v>
      </c>
      <c r="H7481" s="40">
        <v>49037</v>
      </c>
      <c r="I7481" s="40">
        <v>70649.990000000005</v>
      </c>
      <c r="J7481" s="67">
        <f t="shared" si="348"/>
        <v>0.62467515923566874</v>
      </c>
      <c r="K7481" s="39">
        <f t="shared" si="349"/>
        <v>0.89999987261146508</v>
      </c>
      <c r="L7481" s="2" t="str">
        <f t="shared" si="350"/>
        <v>AA</v>
      </c>
      <c r="M7481" s="2" t="s">
        <v>658</v>
      </c>
      <c r="N7481" s="2" t="s">
        <v>423</v>
      </c>
      <c r="O7481" s="2" t="s">
        <v>70</v>
      </c>
    </row>
    <row r="7482" spans="1:15">
      <c r="A7482" s="42">
        <v>39996</v>
      </c>
      <c r="B7482" s="42">
        <v>45506</v>
      </c>
      <c r="C7482" s="130">
        <v>181</v>
      </c>
      <c r="D7482" s="43">
        <v>8.5600000000000009E-2</v>
      </c>
      <c r="E7482" s="43">
        <v>7.9100000000000004E-2</v>
      </c>
      <c r="F7482" s="44">
        <v>78560</v>
      </c>
      <c r="G7482" s="44">
        <v>78560</v>
      </c>
      <c r="H7482" s="44">
        <v>46334.720000000001</v>
      </c>
      <c r="I7482" s="44">
        <v>70703.990000000005</v>
      </c>
      <c r="J7482" s="68">
        <f t="shared" si="348"/>
        <v>0.58980040733197558</v>
      </c>
      <c r="K7482" s="43">
        <f t="shared" si="349"/>
        <v>0.8999998727087577</v>
      </c>
      <c r="L7482" s="41" t="str">
        <f t="shared" si="350"/>
        <v>AA</v>
      </c>
      <c r="M7482" s="41" t="s">
        <v>641</v>
      </c>
      <c r="N7482" s="41" t="s">
        <v>416</v>
      </c>
      <c r="O7482" s="41" t="s">
        <v>70</v>
      </c>
    </row>
    <row r="7483" spans="1:15">
      <c r="A7483" s="42">
        <v>40500</v>
      </c>
      <c r="B7483" s="42">
        <v>42356</v>
      </c>
      <c r="C7483" s="130">
        <v>61</v>
      </c>
      <c r="D7483" s="43">
        <v>8.5600000000000009E-2</v>
      </c>
      <c r="E7483" s="43">
        <v>8.09E-2</v>
      </c>
      <c r="F7483" s="44">
        <v>94940.58</v>
      </c>
      <c r="G7483" s="44">
        <v>94940.58</v>
      </c>
      <c r="H7483" s="44">
        <v>32718.75</v>
      </c>
      <c r="I7483" s="44">
        <v>85446.51</v>
      </c>
      <c r="J7483" s="68">
        <f t="shared" si="348"/>
        <v>0.34462344763429925</v>
      </c>
      <c r="K7483" s="43">
        <f t="shared" si="349"/>
        <v>0.89999987360515377</v>
      </c>
      <c r="L7483" s="41" t="str">
        <f t="shared" si="350"/>
        <v>AA</v>
      </c>
      <c r="M7483" s="41" t="s">
        <v>560</v>
      </c>
      <c r="N7483" s="41" t="s">
        <v>435</v>
      </c>
      <c r="O7483" s="41" t="s">
        <v>70</v>
      </c>
    </row>
    <row r="7484" spans="1:15">
      <c r="A7484" s="42">
        <v>39981</v>
      </c>
      <c r="B7484" s="42">
        <v>48627</v>
      </c>
      <c r="C7484" s="130">
        <v>284</v>
      </c>
      <c r="D7484" s="43">
        <v>8.5600000000000009E-2</v>
      </c>
      <c r="E7484" s="43">
        <v>7.9100000000000004E-2</v>
      </c>
      <c r="F7484" s="44">
        <v>79400</v>
      </c>
      <c r="G7484" s="44">
        <v>79400</v>
      </c>
      <c r="H7484" s="44">
        <v>56351.64</v>
      </c>
      <c r="I7484" s="44">
        <v>71459.990000000005</v>
      </c>
      <c r="J7484" s="68">
        <f t="shared" si="348"/>
        <v>0.70971838790931985</v>
      </c>
      <c r="K7484" s="43">
        <f t="shared" si="349"/>
        <v>0.89999987405541571</v>
      </c>
      <c r="L7484" s="41" t="str">
        <f t="shared" si="350"/>
        <v>A</v>
      </c>
      <c r="M7484" s="41" t="s">
        <v>489</v>
      </c>
      <c r="N7484" s="41" t="s">
        <v>415</v>
      </c>
      <c r="O7484" s="41" t="s">
        <v>70</v>
      </c>
    </row>
    <row r="7485" spans="1:15">
      <c r="A7485" s="42">
        <v>40504</v>
      </c>
      <c r="B7485" s="42">
        <v>44157</v>
      </c>
      <c r="C7485" s="130">
        <v>120</v>
      </c>
      <c r="D7485" s="43">
        <v>8.5600000000000009E-2</v>
      </c>
      <c r="E7485" s="43">
        <v>7.9100000000000004E-2</v>
      </c>
      <c r="F7485" s="44">
        <v>80000</v>
      </c>
      <c r="G7485" s="44">
        <v>80000</v>
      </c>
      <c r="H7485" s="44">
        <v>42647.7</v>
      </c>
      <c r="I7485" s="44">
        <v>71999.990000000005</v>
      </c>
      <c r="J7485" s="68">
        <f t="shared" si="348"/>
        <v>0.53309624999999994</v>
      </c>
      <c r="K7485" s="43">
        <f t="shared" si="349"/>
        <v>0.89999987500000012</v>
      </c>
      <c r="L7485" s="41" t="str">
        <f t="shared" si="350"/>
        <v>AA</v>
      </c>
      <c r="M7485" s="41" t="s">
        <v>1298</v>
      </c>
      <c r="N7485" s="41" t="s">
        <v>421</v>
      </c>
      <c r="O7485" s="41" t="s">
        <v>70</v>
      </c>
    </row>
    <row r="7486" spans="1:15">
      <c r="A7486" s="42">
        <v>40018</v>
      </c>
      <c r="B7486" s="42">
        <v>45497</v>
      </c>
      <c r="C7486" s="130">
        <v>180</v>
      </c>
      <c r="D7486" s="43">
        <v>8.5600000000000009E-2</v>
      </c>
      <c r="E7486" s="43">
        <v>7.9100000000000004E-2</v>
      </c>
      <c r="F7486" s="44">
        <v>80000</v>
      </c>
      <c r="G7486" s="44">
        <v>80000</v>
      </c>
      <c r="H7486" s="44">
        <v>46807.41</v>
      </c>
      <c r="I7486" s="44">
        <v>71999.990000000005</v>
      </c>
      <c r="J7486" s="68">
        <f t="shared" si="348"/>
        <v>0.58509262500000003</v>
      </c>
      <c r="K7486" s="43">
        <f t="shared" si="349"/>
        <v>0.89999987500000012</v>
      </c>
      <c r="L7486" s="41" t="str">
        <f t="shared" si="350"/>
        <v>AA</v>
      </c>
      <c r="M7486" s="41" t="s">
        <v>625</v>
      </c>
      <c r="N7486" s="41" t="s">
        <v>419</v>
      </c>
      <c r="O7486" s="41" t="s">
        <v>70</v>
      </c>
    </row>
    <row r="7487" spans="1:15">
      <c r="A7487" s="42">
        <v>40141</v>
      </c>
      <c r="B7487" s="42">
        <v>45620</v>
      </c>
      <c r="C7487" s="130">
        <v>180</v>
      </c>
      <c r="D7487" s="43">
        <v>8.5600000000000009E-2</v>
      </c>
      <c r="E7487" s="43">
        <v>8.09E-2</v>
      </c>
      <c r="F7487" s="44">
        <v>80000</v>
      </c>
      <c r="G7487" s="44">
        <v>80000</v>
      </c>
      <c r="H7487" s="44">
        <v>48443.59</v>
      </c>
      <c r="I7487" s="44">
        <v>71999.990000000005</v>
      </c>
      <c r="J7487" s="68">
        <f t="shared" si="348"/>
        <v>0.60554487499999998</v>
      </c>
      <c r="K7487" s="43">
        <f t="shared" si="349"/>
        <v>0.89999987500000012</v>
      </c>
      <c r="L7487" s="41" t="str">
        <f t="shared" si="350"/>
        <v>AA</v>
      </c>
      <c r="M7487" s="41" t="s">
        <v>905</v>
      </c>
      <c r="N7487" s="41" t="s">
        <v>427</v>
      </c>
      <c r="O7487" s="41" t="s">
        <v>70</v>
      </c>
    </row>
    <row r="7488" spans="1:15">
      <c r="A7488" s="38">
        <v>40074</v>
      </c>
      <c r="B7488" s="38">
        <v>47379</v>
      </c>
      <c r="C7488" s="131">
        <v>240</v>
      </c>
      <c r="D7488" s="39">
        <v>8.5600000000000009E-2</v>
      </c>
      <c r="E7488" s="39">
        <v>7.9100000000000004E-2</v>
      </c>
      <c r="F7488" s="40">
        <v>80000</v>
      </c>
      <c r="G7488" s="40">
        <v>80000</v>
      </c>
      <c r="H7488" s="40">
        <v>54336.69</v>
      </c>
      <c r="I7488" s="40">
        <v>71999.990000000005</v>
      </c>
      <c r="J7488" s="67">
        <f t="shared" si="348"/>
        <v>0.67920862500000001</v>
      </c>
      <c r="K7488" s="39">
        <f t="shared" si="349"/>
        <v>0.89999987500000012</v>
      </c>
      <c r="L7488" s="2" t="str">
        <f t="shared" si="350"/>
        <v>A</v>
      </c>
      <c r="M7488" s="2" t="s">
        <v>1630</v>
      </c>
      <c r="N7488" s="2" t="s">
        <v>421</v>
      </c>
      <c r="O7488" s="2" t="s">
        <v>70</v>
      </c>
    </row>
    <row r="7489" spans="1:15">
      <c r="A7489" s="38">
        <v>40287</v>
      </c>
      <c r="B7489" s="38">
        <v>47592</v>
      </c>
      <c r="C7489" s="131">
        <v>240</v>
      </c>
      <c r="D7489" s="39">
        <v>8.5600000000000009E-2</v>
      </c>
      <c r="E7489" s="39">
        <v>8.09E-2</v>
      </c>
      <c r="F7489" s="40">
        <v>80000</v>
      </c>
      <c r="G7489" s="40">
        <v>80000</v>
      </c>
      <c r="H7489" s="40">
        <v>56473.52</v>
      </c>
      <c r="I7489" s="40">
        <v>71999.990000000005</v>
      </c>
      <c r="J7489" s="67">
        <f t="shared" si="348"/>
        <v>0.70591899999999996</v>
      </c>
      <c r="K7489" s="39">
        <f t="shared" si="349"/>
        <v>0.89999987500000012</v>
      </c>
      <c r="L7489" s="2" t="str">
        <f t="shared" si="350"/>
        <v>A</v>
      </c>
      <c r="M7489" s="2" t="s">
        <v>472</v>
      </c>
      <c r="N7489" s="2" t="s">
        <v>426</v>
      </c>
      <c r="O7489" s="2" t="s">
        <v>70</v>
      </c>
    </row>
    <row r="7490" spans="1:15">
      <c r="A7490" s="42">
        <v>40149</v>
      </c>
      <c r="B7490" s="42">
        <v>41761</v>
      </c>
      <c r="C7490" s="130">
        <v>53</v>
      </c>
      <c r="D7490" s="43">
        <v>8.5600000000000009E-2</v>
      </c>
      <c r="E7490" s="43">
        <v>7.9100000000000004E-2</v>
      </c>
      <c r="F7490" s="44">
        <v>84000</v>
      </c>
      <c r="G7490" s="44">
        <v>84000</v>
      </c>
      <c r="H7490" s="44">
        <v>31872.23</v>
      </c>
      <c r="I7490" s="44">
        <v>75599.990000000005</v>
      </c>
      <c r="J7490" s="68">
        <f t="shared" si="348"/>
        <v>0.37943130952380955</v>
      </c>
      <c r="K7490" s="43">
        <f t="shared" si="349"/>
        <v>0.89999988095238104</v>
      </c>
      <c r="L7490" s="41" t="str">
        <f t="shared" si="350"/>
        <v>AA</v>
      </c>
      <c r="M7490" s="41" t="s">
        <v>489</v>
      </c>
      <c r="N7490" s="41" t="s">
        <v>415</v>
      </c>
      <c r="O7490" s="41" t="s">
        <v>70</v>
      </c>
    </row>
    <row r="7491" spans="1:15">
      <c r="A7491" s="42">
        <v>40168</v>
      </c>
      <c r="B7491" s="42">
        <v>48478</v>
      </c>
      <c r="C7491" s="130">
        <v>273</v>
      </c>
      <c r="D7491" s="43">
        <v>8.5600000000000009E-2</v>
      </c>
      <c r="E7491" s="43">
        <v>7.9100000000000004E-2</v>
      </c>
      <c r="F7491" s="44">
        <v>84000</v>
      </c>
      <c r="G7491" s="44">
        <v>84000</v>
      </c>
      <c r="H7491" s="44">
        <v>60796.61</v>
      </c>
      <c r="I7491" s="44">
        <v>75599.990000000005</v>
      </c>
      <c r="J7491" s="68">
        <f t="shared" ref="J7491:J7554" si="351">H7491/G7491</f>
        <v>0.72376916666666669</v>
      </c>
      <c r="K7491" s="43">
        <f t="shared" ref="K7491:K7554" si="352">I7491/G7491</f>
        <v>0.89999988095238104</v>
      </c>
      <c r="L7491" s="41" t="str">
        <f t="shared" ref="L7491:L7554" si="353">IF(J7491&lt;=65%,"AA",IF(J7491&lt;=75%,"A",IF(J7491&lt;=85%,"B","C")))</f>
        <v>A</v>
      </c>
      <c r="M7491" s="41" t="s">
        <v>713</v>
      </c>
      <c r="N7491" s="41" t="s">
        <v>418</v>
      </c>
      <c r="O7491" s="41" t="s">
        <v>70</v>
      </c>
    </row>
    <row r="7492" spans="1:15">
      <c r="A7492" s="42">
        <v>39986</v>
      </c>
      <c r="B7492" s="42">
        <v>46195</v>
      </c>
      <c r="C7492" s="130">
        <v>204</v>
      </c>
      <c r="D7492" s="43">
        <v>8.5600000000000009E-2</v>
      </c>
      <c r="E7492" s="43">
        <v>7.9100000000000004E-2</v>
      </c>
      <c r="F7492" s="44">
        <v>85000</v>
      </c>
      <c r="G7492" s="44">
        <v>85000</v>
      </c>
      <c r="H7492" s="44">
        <v>52923.61</v>
      </c>
      <c r="I7492" s="44">
        <v>76499.990000000005</v>
      </c>
      <c r="J7492" s="68">
        <f t="shared" si="351"/>
        <v>0.62263070588235292</v>
      </c>
      <c r="K7492" s="43">
        <f t="shared" si="352"/>
        <v>0.89999988235294126</v>
      </c>
      <c r="L7492" s="41" t="str">
        <f t="shared" si="353"/>
        <v>AA</v>
      </c>
      <c r="M7492" s="41" t="s">
        <v>601</v>
      </c>
      <c r="N7492" s="41" t="s">
        <v>435</v>
      </c>
      <c r="O7492" s="41" t="s">
        <v>70</v>
      </c>
    </row>
    <row r="7493" spans="1:15">
      <c r="A7493" s="38">
        <v>40114</v>
      </c>
      <c r="B7493" s="38">
        <v>47419</v>
      </c>
      <c r="C7493" s="131">
        <v>240</v>
      </c>
      <c r="D7493" s="39">
        <v>8.5600000000000009E-2</v>
      </c>
      <c r="E7493" s="39">
        <v>8.09E-2</v>
      </c>
      <c r="F7493" s="40">
        <v>85000</v>
      </c>
      <c r="G7493" s="40">
        <v>85000</v>
      </c>
      <c r="H7493" s="40">
        <v>50257.05</v>
      </c>
      <c r="I7493" s="40">
        <v>76499.990000000005</v>
      </c>
      <c r="J7493" s="67">
        <f t="shared" si="351"/>
        <v>0.59125941176470587</v>
      </c>
      <c r="K7493" s="39">
        <f t="shared" si="352"/>
        <v>0.89999988235294126</v>
      </c>
      <c r="L7493" s="2" t="str">
        <f t="shared" si="353"/>
        <v>AA</v>
      </c>
      <c r="M7493" s="2" t="s">
        <v>842</v>
      </c>
      <c r="N7493" s="2" t="s">
        <v>439</v>
      </c>
      <c r="O7493" s="2" t="s">
        <v>70</v>
      </c>
    </row>
    <row r="7494" spans="1:15">
      <c r="A7494" s="38">
        <v>40345</v>
      </c>
      <c r="B7494" s="38">
        <v>51303</v>
      </c>
      <c r="C7494" s="131">
        <v>360</v>
      </c>
      <c r="D7494" s="39">
        <v>8.5600000000000009E-2</v>
      </c>
      <c r="E7494" s="39">
        <v>7.9100000000000004E-2</v>
      </c>
      <c r="F7494" s="40">
        <v>85000</v>
      </c>
      <c r="G7494" s="40">
        <v>85000</v>
      </c>
      <c r="H7494" s="40">
        <v>38371.919999999998</v>
      </c>
      <c r="I7494" s="40">
        <v>76499.990000000005</v>
      </c>
      <c r="J7494" s="67">
        <f t="shared" si="351"/>
        <v>0.45143435294117645</v>
      </c>
      <c r="K7494" s="39">
        <f t="shared" si="352"/>
        <v>0.89999988235294126</v>
      </c>
      <c r="L7494" s="2" t="str">
        <f t="shared" si="353"/>
        <v>AA</v>
      </c>
      <c r="M7494" s="2" t="s">
        <v>1176</v>
      </c>
      <c r="N7494" s="2" t="s">
        <v>422</v>
      </c>
      <c r="O7494" s="2" t="s">
        <v>70</v>
      </c>
    </row>
    <row r="7495" spans="1:15">
      <c r="A7495" s="42">
        <v>40287</v>
      </c>
      <c r="B7495" s="42">
        <v>47592</v>
      </c>
      <c r="C7495" s="130">
        <v>240</v>
      </c>
      <c r="D7495" s="43">
        <v>8.5600000000000009E-2</v>
      </c>
      <c r="E7495" s="43">
        <v>7.9100000000000004E-2</v>
      </c>
      <c r="F7495" s="44">
        <v>85065</v>
      </c>
      <c r="G7495" s="44">
        <v>85065</v>
      </c>
      <c r="H7495" s="44">
        <v>60048.84</v>
      </c>
      <c r="I7495" s="44">
        <v>76558.490000000005</v>
      </c>
      <c r="J7495" s="68">
        <f t="shared" si="351"/>
        <v>0.70591712220067004</v>
      </c>
      <c r="K7495" s="43">
        <f t="shared" si="352"/>
        <v>0.89999988244283791</v>
      </c>
      <c r="L7495" s="41" t="str">
        <f t="shared" si="353"/>
        <v>A</v>
      </c>
      <c r="M7495" s="41" t="s">
        <v>971</v>
      </c>
      <c r="N7495" s="41" t="s">
        <v>437</v>
      </c>
      <c r="O7495" s="41" t="s">
        <v>70</v>
      </c>
    </row>
    <row r="7496" spans="1:15">
      <c r="A7496" s="38">
        <v>40857</v>
      </c>
      <c r="B7496" s="38">
        <v>51815</v>
      </c>
      <c r="C7496" s="131">
        <v>360</v>
      </c>
      <c r="D7496" s="39">
        <v>8.5600000000000009E-2</v>
      </c>
      <c r="E7496" s="39">
        <v>7.9100000000000004E-2</v>
      </c>
      <c r="F7496" s="40">
        <v>128882.45</v>
      </c>
      <c r="G7496" s="40">
        <v>128882.45</v>
      </c>
      <c r="H7496" s="40">
        <v>55615.9</v>
      </c>
      <c r="I7496" s="40">
        <v>115994.19</v>
      </c>
      <c r="J7496" s="67">
        <f t="shared" si="351"/>
        <v>0.43152423002511203</v>
      </c>
      <c r="K7496" s="39">
        <f t="shared" si="352"/>
        <v>0.89999988361487548</v>
      </c>
      <c r="L7496" s="2" t="str">
        <f t="shared" si="353"/>
        <v>AA</v>
      </c>
      <c r="M7496" s="2" t="s">
        <v>922</v>
      </c>
      <c r="N7496" s="2" t="s">
        <v>417</v>
      </c>
      <c r="O7496" s="2" t="s">
        <v>70</v>
      </c>
    </row>
    <row r="7497" spans="1:15">
      <c r="A7497" s="38">
        <v>40252</v>
      </c>
      <c r="B7497" s="38">
        <v>47557</v>
      </c>
      <c r="C7497" s="131">
        <v>240</v>
      </c>
      <c r="D7497" s="39">
        <v>8.5600000000000009E-2</v>
      </c>
      <c r="E7497" s="39">
        <v>7.9100000000000004E-2</v>
      </c>
      <c r="F7497" s="40">
        <v>87000</v>
      </c>
      <c r="G7497" s="40">
        <v>87000</v>
      </c>
      <c r="H7497" s="40">
        <v>61150</v>
      </c>
      <c r="I7497" s="40">
        <v>78299.990000000005</v>
      </c>
      <c r="J7497" s="67">
        <f t="shared" si="351"/>
        <v>0.70287356321839078</v>
      </c>
      <c r="K7497" s="39">
        <f t="shared" si="352"/>
        <v>0.8999998850574713</v>
      </c>
      <c r="L7497" s="2" t="str">
        <f t="shared" si="353"/>
        <v>A</v>
      </c>
      <c r="M7497" s="2" t="s">
        <v>956</v>
      </c>
      <c r="N7497" s="2" t="s">
        <v>418</v>
      </c>
      <c r="O7497" s="2" t="s">
        <v>70</v>
      </c>
    </row>
    <row r="7498" spans="1:15">
      <c r="A7498" s="42">
        <v>40267</v>
      </c>
      <c r="B7498" s="42">
        <v>47572</v>
      </c>
      <c r="C7498" s="130">
        <v>240</v>
      </c>
      <c r="D7498" s="43">
        <v>8.5600000000000009E-2</v>
      </c>
      <c r="E7498" s="43">
        <v>8.5600000000000009E-2</v>
      </c>
      <c r="F7498" s="44">
        <v>88280</v>
      </c>
      <c r="G7498" s="44">
        <v>88280</v>
      </c>
      <c r="H7498" s="44">
        <v>61967.83</v>
      </c>
      <c r="I7498" s="44">
        <v>79451.990000000005</v>
      </c>
      <c r="J7498" s="68">
        <f t="shared" si="351"/>
        <v>0.70194642048028999</v>
      </c>
      <c r="K7498" s="43">
        <f t="shared" si="352"/>
        <v>0.89999988672405984</v>
      </c>
      <c r="L7498" s="41" t="str">
        <f t="shared" si="353"/>
        <v>A</v>
      </c>
      <c r="M7498" s="41" t="s">
        <v>1088</v>
      </c>
      <c r="N7498" s="41" t="s">
        <v>437</v>
      </c>
      <c r="O7498" s="41" t="s">
        <v>70</v>
      </c>
    </row>
    <row r="7499" spans="1:15">
      <c r="A7499" s="42">
        <v>40010</v>
      </c>
      <c r="B7499" s="42">
        <v>47315</v>
      </c>
      <c r="C7499" s="130">
        <v>240</v>
      </c>
      <c r="D7499" s="43">
        <v>8.5600000000000009E-2</v>
      </c>
      <c r="E7499" s="43">
        <v>7.9100000000000004E-2</v>
      </c>
      <c r="F7499" s="44">
        <v>89000</v>
      </c>
      <c r="G7499" s="44">
        <v>89000</v>
      </c>
      <c r="H7499" s="44">
        <v>59849.88</v>
      </c>
      <c r="I7499" s="44">
        <v>80099.990000000005</v>
      </c>
      <c r="J7499" s="68">
        <f t="shared" si="351"/>
        <v>0.67247056179775277</v>
      </c>
      <c r="K7499" s="43">
        <f t="shared" si="352"/>
        <v>0.89999988764044947</v>
      </c>
      <c r="L7499" s="41" t="str">
        <f t="shared" si="353"/>
        <v>A</v>
      </c>
      <c r="M7499" s="41" t="s">
        <v>489</v>
      </c>
      <c r="N7499" s="41" t="s">
        <v>415</v>
      </c>
      <c r="O7499" s="41" t="s">
        <v>70</v>
      </c>
    </row>
    <row r="7500" spans="1:15">
      <c r="A7500" s="38">
        <v>40105</v>
      </c>
      <c r="B7500" s="38">
        <v>47410</v>
      </c>
      <c r="C7500" s="131">
        <v>240</v>
      </c>
      <c r="D7500" s="39">
        <v>8.5600000000000009E-2</v>
      </c>
      <c r="E7500" s="39">
        <v>7.9100000000000004E-2</v>
      </c>
      <c r="F7500" s="40">
        <v>90000</v>
      </c>
      <c r="G7500" s="40">
        <v>90000</v>
      </c>
      <c r="H7500" s="40">
        <v>61527.63</v>
      </c>
      <c r="I7500" s="40">
        <v>80999.990000000005</v>
      </c>
      <c r="J7500" s="67">
        <f t="shared" si="351"/>
        <v>0.68364033333333329</v>
      </c>
      <c r="K7500" s="39">
        <f t="shared" si="352"/>
        <v>0.89999988888888893</v>
      </c>
      <c r="L7500" s="2" t="str">
        <f t="shared" si="353"/>
        <v>A</v>
      </c>
      <c r="M7500" s="2" t="s">
        <v>977</v>
      </c>
      <c r="N7500" s="2" t="s">
        <v>416</v>
      </c>
      <c r="O7500" s="2" t="s">
        <v>70</v>
      </c>
    </row>
    <row r="7501" spans="1:15">
      <c r="A7501" s="42">
        <v>40773</v>
      </c>
      <c r="B7501" s="42">
        <v>44426</v>
      </c>
      <c r="C7501" s="130">
        <v>120</v>
      </c>
      <c r="D7501" s="43">
        <v>8.5600000000000009E-2</v>
      </c>
      <c r="E7501" s="43">
        <v>7.9100000000000004E-2</v>
      </c>
      <c r="F7501" s="44">
        <v>93000</v>
      </c>
      <c r="G7501" s="44">
        <v>93000</v>
      </c>
      <c r="H7501" s="44">
        <v>55532</v>
      </c>
      <c r="I7501" s="44">
        <v>83699.990000000005</v>
      </c>
      <c r="J7501" s="68">
        <f t="shared" si="351"/>
        <v>0.5971182795698925</v>
      </c>
      <c r="K7501" s="43">
        <f t="shared" si="352"/>
        <v>0.89999989247311829</v>
      </c>
      <c r="L7501" s="41" t="str">
        <f t="shared" si="353"/>
        <v>AA</v>
      </c>
      <c r="M7501" s="41" t="s">
        <v>575</v>
      </c>
      <c r="N7501" s="41" t="s">
        <v>422</v>
      </c>
      <c r="O7501" s="41" t="s">
        <v>70</v>
      </c>
    </row>
    <row r="7502" spans="1:15">
      <c r="A7502" s="38">
        <v>40112</v>
      </c>
      <c r="B7502" s="38">
        <v>47417</v>
      </c>
      <c r="C7502" s="131">
        <v>240</v>
      </c>
      <c r="D7502" s="39">
        <v>8.5600000000000009E-2</v>
      </c>
      <c r="E7502" s="39">
        <v>8.5600000000000009E-2</v>
      </c>
      <c r="F7502" s="40">
        <v>93000</v>
      </c>
      <c r="G7502" s="40">
        <v>93000</v>
      </c>
      <c r="H7502" s="40">
        <v>63576.94</v>
      </c>
      <c r="I7502" s="40">
        <v>83699.990000000005</v>
      </c>
      <c r="J7502" s="67">
        <f t="shared" si="351"/>
        <v>0.68362301075268816</v>
      </c>
      <c r="K7502" s="39">
        <f t="shared" si="352"/>
        <v>0.89999989247311829</v>
      </c>
      <c r="L7502" s="2" t="str">
        <f t="shared" si="353"/>
        <v>A</v>
      </c>
      <c r="M7502" s="2" t="s">
        <v>773</v>
      </c>
      <c r="N7502" s="2" t="s">
        <v>431</v>
      </c>
      <c r="O7502" s="2" t="s">
        <v>70</v>
      </c>
    </row>
    <row r="7503" spans="1:15">
      <c r="A7503" s="42">
        <v>40151</v>
      </c>
      <c r="B7503" s="42">
        <v>47456</v>
      </c>
      <c r="C7503" s="130">
        <v>240</v>
      </c>
      <c r="D7503" s="43">
        <v>8.5600000000000009E-2</v>
      </c>
      <c r="E7503" s="43">
        <v>7.9100000000000004E-2</v>
      </c>
      <c r="F7503" s="44">
        <v>94000</v>
      </c>
      <c r="G7503" s="44">
        <v>94000</v>
      </c>
      <c r="H7503" s="44">
        <v>65022.87</v>
      </c>
      <c r="I7503" s="44">
        <v>84599.99</v>
      </c>
      <c r="J7503" s="68">
        <f t="shared" si="351"/>
        <v>0.69173265957446817</v>
      </c>
      <c r="K7503" s="43">
        <f t="shared" si="352"/>
        <v>0.89999989361702137</v>
      </c>
      <c r="L7503" s="41" t="str">
        <f t="shared" si="353"/>
        <v>A</v>
      </c>
      <c r="M7503" s="41" t="s">
        <v>489</v>
      </c>
      <c r="N7503" s="41" t="s">
        <v>415</v>
      </c>
      <c r="O7503" s="41" t="s">
        <v>70</v>
      </c>
    </row>
    <row r="7504" spans="1:15">
      <c r="A7504" s="38">
        <v>40570</v>
      </c>
      <c r="B7504" s="38">
        <v>46169</v>
      </c>
      <c r="C7504" s="131">
        <v>184</v>
      </c>
      <c r="D7504" s="39">
        <v>8.5600000000000009E-2</v>
      </c>
      <c r="E7504" s="39">
        <v>7.9100000000000004E-2</v>
      </c>
      <c r="F7504" s="40">
        <v>95000</v>
      </c>
      <c r="G7504" s="40">
        <v>95000</v>
      </c>
      <c r="H7504" s="40">
        <v>64568.66</v>
      </c>
      <c r="I7504" s="40">
        <v>85499.99</v>
      </c>
      <c r="J7504" s="67">
        <f t="shared" si="351"/>
        <v>0.67967010526315796</v>
      </c>
      <c r="K7504" s="39">
        <f t="shared" si="352"/>
        <v>0.89999989473684217</v>
      </c>
      <c r="L7504" s="2" t="str">
        <f t="shared" si="353"/>
        <v>A</v>
      </c>
      <c r="M7504" s="2" t="s">
        <v>609</v>
      </c>
      <c r="N7504" s="2" t="s">
        <v>428</v>
      </c>
      <c r="O7504" s="2" t="s">
        <v>70</v>
      </c>
    </row>
    <row r="7505" spans="1:15">
      <c r="A7505" s="42">
        <v>40401</v>
      </c>
      <c r="B7505" s="42">
        <v>47706</v>
      </c>
      <c r="C7505" s="130">
        <v>240</v>
      </c>
      <c r="D7505" s="43">
        <v>8.5600000000000009E-2</v>
      </c>
      <c r="E7505" s="43">
        <v>7.9100000000000004E-2</v>
      </c>
      <c r="F7505" s="44">
        <v>95000</v>
      </c>
      <c r="G7505" s="44">
        <v>95000</v>
      </c>
      <c r="H7505" s="44">
        <v>68480.149999999994</v>
      </c>
      <c r="I7505" s="44">
        <v>85499.99</v>
      </c>
      <c r="J7505" s="68">
        <f t="shared" si="351"/>
        <v>0.72084368421052625</v>
      </c>
      <c r="K7505" s="43">
        <f t="shared" si="352"/>
        <v>0.89999989473684217</v>
      </c>
      <c r="L7505" s="41" t="str">
        <f t="shared" si="353"/>
        <v>A</v>
      </c>
      <c r="M7505" s="41" t="s">
        <v>1308</v>
      </c>
      <c r="N7505" s="41" t="s">
        <v>422</v>
      </c>
      <c r="O7505" s="41" t="s">
        <v>70</v>
      </c>
    </row>
    <row r="7506" spans="1:15">
      <c r="A7506" s="42">
        <v>40599</v>
      </c>
      <c r="B7506" s="42">
        <v>51557</v>
      </c>
      <c r="C7506" s="130">
        <v>360</v>
      </c>
      <c r="D7506" s="43">
        <v>8.5600000000000009E-2</v>
      </c>
      <c r="E7506" s="43">
        <v>7.9100000000000004E-2</v>
      </c>
      <c r="F7506" s="44">
        <v>96000</v>
      </c>
      <c r="G7506" s="44">
        <v>96000</v>
      </c>
      <c r="H7506" s="44">
        <v>42237.04</v>
      </c>
      <c r="I7506" s="44">
        <v>86399.99</v>
      </c>
      <c r="J7506" s="68">
        <f t="shared" si="351"/>
        <v>0.43996916666666669</v>
      </c>
      <c r="K7506" s="43">
        <f t="shared" si="352"/>
        <v>0.8999998958333334</v>
      </c>
      <c r="L7506" s="41" t="str">
        <f t="shared" si="353"/>
        <v>AA</v>
      </c>
      <c r="M7506" s="41" t="s">
        <v>814</v>
      </c>
      <c r="N7506" s="41" t="s">
        <v>416</v>
      </c>
      <c r="O7506" s="41" t="s">
        <v>70</v>
      </c>
    </row>
    <row r="7507" spans="1:15">
      <c r="A7507" s="42">
        <v>40553</v>
      </c>
      <c r="B7507" s="42">
        <v>50811</v>
      </c>
      <c r="C7507" s="130">
        <v>337</v>
      </c>
      <c r="D7507" s="43">
        <v>8.5600000000000009E-2</v>
      </c>
      <c r="E7507" s="43">
        <v>7.9100000000000004E-2</v>
      </c>
      <c r="F7507" s="44">
        <v>97000</v>
      </c>
      <c r="G7507" s="44">
        <v>97000</v>
      </c>
      <c r="H7507" s="44">
        <v>32180.55</v>
      </c>
      <c r="I7507" s="44">
        <v>87299.99</v>
      </c>
      <c r="J7507" s="68">
        <f t="shared" si="351"/>
        <v>0.3317582474226804</v>
      </c>
      <c r="K7507" s="43">
        <f t="shared" si="352"/>
        <v>0.8999998969072166</v>
      </c>
      <c r="L7507" s="41" t="str">
        <f t="shared" si="353"/>
        <v>AA</v>
      </c>
      <c r="M7507" s="41" t="s">
        <v>453</v>
      </c>
      <c r="N7507" s="41" t="s">
        <v>418</v>
      </c>
      <c r="O7507" s="41" t="s">
        <v>70</v>
      </c>
    </row>
    <row r="7508" spans="1:15">
      <c r="A7508" s="38">
        <v>40081</v>
      </c>
      <c r="B7508" s="38">
        <v>51038</v>
      </c>
      <c r="C7508" s="131">
        <v>360</v>
      </c>
      <c r="D7508" s="39">
        <v>8.5600000000000009E-2</v>
      </c>
      <c r="E7508" s="39">
        <v>7.9100000000000004E-2</v>
      </c>
      <c r="F7508" s="40">
        <v>97900</v>
      </c>
      <c r="G7508" s="40">
        <v>97900</v>
      </c>
      <c r="H7508" s="40">
        <v>36208.35</v>
      </c>
      <c r="I7508" s="40">
        <v>88109.99</v>
      </c>
      <c r="J7508" s="67">
        <f t="shared" si="351"/>
        <v>0.36985035750766088</v>
      </c>
      <c r="K7508" s="39">
        <f t="shared" si="352"/>
        <v>0.89999989785495405</v>
      </c>
      <c r="L7508" s="2" t="str">
        <f t="shared" si="353"/>
        <v>AA</v>
      </c>
      <c r="M7508" s="2" t="s">
        <v>1574</v>
      </c>
      <c r="N7508" s="2" t="s">
        <v>424</v>
      </c>
      <c r="O7508" s="2" t="s">
        <v>70</v>
      </c>
    </row>
    <row r="7509" spans="1:15">
      <c r="A7509" s="42">
        <v>40135</v>
      </c>
      <c r="B7509" s="42">
        <v>47440</v>
      </c>
      <c r="C7509" s="130">
        <v>240</v>
      </c>
      <c r="D7509" s="43">
        <v>8.5600000000000009E-2</v>
      </c>
      <c r="E7509" s="43">
        <v>7.9100000000000004E-2</v>
      </c>
      <c r="F7509" s="44">
        <v>98000</v>
      </c>
      <c r="G7509" s="44">
        <v>98000</v>
      </c>
      <c r="H7509" s="44">
        <v>67313.38</v>
      </c>
      <c r="I7509" s="44">
        <v>88199.99</v>
      </c>
      <c r="J7509" s="68">
        <f t="shared" si="351"/>
        <v>0.68687122448979598</v>
      </c>
      <c r="K7509" s="43">
        <f t="shared" si="352"/>
        <v>0.89999989795918378</v>
      </c>
      <c r="L7509" s="41" t="str">
        <f t="shared" si="353"/>
        <v>A</v>
      </c>
      <c r="M7509" s="41" t="s">
        <v>912</v>
      </c>
      <c r="N7509" s="41" t="s">
        <v>419</v>
      </c>
      <c r="O7509" s="41" t="s">
        <v>70</v>
      </c>
    </row>
    <row r="7510" spans="1:15">
      <c r="A7510" s="42">
        <v>40494</v>
      </c>
      <c r="B7510" s="42">
        <v>44604</v>
      </c>
      <c r="C7510" s="130">
        <v>135</v>
      </c>
      <c r="D7510" s="43">
        <v>8.5600000000000009E-2</v>
      </c>
      <c r="E7510" s="43">
        <v>7.9100000000000004E-2</v>
      </c>
      <c r="F7510" s="44">
        <v>100000</v>
      </c>
      <c r="G7510" s="44">
        <v>100000</v>
      </c>
      <c r="H7510" s="44">
        <v>54205.71</v>
      </c>
      <c r="I7510" s="44">
        <v>89999.99</v>
      </c>
      <c r="J7510" s="68">
        <f t="shared" si="351"/>
        <v>0.54205709999999996</v>
      </c>
      <c r="K7510" s="43">
        <f t="shared" si="352"/>
        <v>0.89999990000000007</v>
      </c>
      <c r="L7510" s="41" t="str">
        <f t="shared" si="353"/>
        <v>AA</v>
      </c>
      <c r="M7510" s="41" t="s">
        <v>463</v>
      </c>
      <c r="N7510" s="41" t="s">
        <v>422</v>
      </c>
      <c r="O7510" s="41" t="s">
        <v>70</v>
      </c>
    </row>
    <row r="7511" spans="1:15">
      <c r="A7511" s="38">
        <v>40521</v>
      </c>
      <c r="B7511" s="38">
        <v>46000</v>
      </c>
      <c r="C7511" s="131">
        <v>180</v>
      </c>
      <c r="D7511" s="39">
        <v>8.5600000000000009E-2</v>
      </c>
      <c r="E7511" s="39">
        <v>7.9100000000000004E-2</v>
      </c>
      <c r="F7511" s="40">
        <v>100000</v>
      </c>
      <c r="G7511" s="40">
        <v>100000</v>
      </c>
      <c r="H7511" s="40">
        <v>66929.33</v>
      </c>
      <c r="I7511" s="40">
        <v>89999.99</v>
      </c>
      <c r="J7511" s="67">
        <f t="shared" si="351"/>
        <v>0.66929329999999998</v>
      </c>
      <c r="K7511" s="39">
        <f t="shared" si="352"/>
        <v>0.89999990000000007</v>
      </c>
      <c r="L7511" s="2" t="str">
        <f t="shared" si="353"/>
        <v>A</v>
      </c>
      <c r="M7511" s="2" t="s">
        <v>1069</v>
      </c>
      <c r="N7511" s="2" t="s">
        <v>419</v>
      </c>
      <c r="O7511" s="2" t="s">
        <v>70</v>
      </c>
    </row>
    <row r="7512" spans="1:15">
      <c r="A7512" s="42">
        <v>40371</v>
      </c>
      <c r="B7512" s="42">
        <v>46124</v>
      </c>
      <c r="C7512" s="130">
        <v>189</v>
      </c>
      <c r="D7512" s="43">
        <v>8.5600000000000009E-2</v>
      </c>
      <c r="E7512" s="43">
        <v>7.9100000000000004E-2</v>
      </c>
      <c r="F7512" s="44">
        <v>100000</v>
      </c>
      <c r="G7512" s="44">
        <v>100000</v>
      </c>
      <c r="H7512" s="44">
        <v>61198.68</v>
      </c>
      <c r="I7512" s="44">
        <v>89999.99</v>
      </c>
      <c r="J7512" s="68">
        <f t="shared" si="351"/>
        <v>0.61198680000000005</v>
      </c>
      <c r="K7512" s="43">
        <f t="shared" si="352"/>
        <v>0.89999990000000007</v>
      </c>
      <c r="L7512" s="41" t="str">
        <f t="shared" si="353"/>
        <v>AA</v>
      </c>
      <c r="M7512" s="41" t="s">
        <v>570</v>
      </c>
      <c r="N7512" s="41" t="s">
        <v>422</v>
      </c>
      <c r="O7512" s="41" t="s">
        <v>70</v>
      </c>
    </row>
    <row r="7513" spans="1:15">
      <c r="A7513" s="42">
        <v>39972</v>
      </c>
      <c r="B7513" s="42">
        <v>47277</v>
      </c>
      <c r="C7513" s="130">
        <v>240</v>
      </c>
      <c r="D7513" s="43">
        <v>8.5600000000000009E-2</v>
      </c>
      <c r="E7513" s="43">
        <v>7.9100000000000004E-2</v>
      </c>
      <c r="F7513" s="44">
        <v>100000</v>
      </c>
      <c r="G7513" s="44">
        <v>100000</v>
      </c>
      <c r="H7513" s="44">
        <v>66841.83</v>
      </c>
      <c r="I7513" s="44">
        <v>89999.99</v>
      </c>
      <c r="J7513" s="68">
        <f t="shared" si="351"/>
        <v>0.66841830000000002</v>
      </c>
      <c r="K7513" s="43">
        <f t="shared" si="352"/>
        <v>0.89999990000000007</v>
      </c>
      <c r="L7513" s="41" t="str">
        <f t="shared" si="353"/>
        <v>A</v>
      </c>
      <c r="M7513" s="41" t="s">
        <v>475</v>
      </c>
      <c r="N7513" s="41" t="s">
        <v>427</v>
      </c>
      <c r="O7513" s="41" t="s">
        <v>70</v>
      </c>
    </row>
    <row r="7514" spans="1:15">
      <c r="A7514" s="42">
        <v>40283</v>
      </c>
      <c r="B7514" s="42">
        <v>47588</v>
      </c>
      <c r="C7514" s="130">
        <v>240</v>
      </c>
      <c r="D7514" s="43">
        <v>8.5600000000000009E-2</v>
      </c>
      <c r="E7514" s="43">
        <v>8.09E-2</v>
      </c>
      <c r="F7514" s="44">
        <v>100000</v>
      </c>
      <c r="G7514" s="44">
        <v>100000</v>
      </c>
      <c r="H7514" s="44">
        <v>70621.95</v>
      </c>
      <c r="I7514" s="44">
        <v>89999.99</v>
      </c>
      <c r="J7514" s="68">
        <f t="shared" si="351"/>
        <v>0.7062195</v>
      </c>
      <c r="K7514" s="43">
        <f t="shared" si="352"/>
        <v>0.89999990000000007</v>
      </c>
      <c r="L7514" s="41" t="str">
        <f t="shared" si="353"/>
        <v>A</v>
      </c>
      <c r="M7514" s="41" t="s">
        <v>830</v>
      </c>
      <c r="N7514" s="41" t="s">
        <v>437</v>
      </c>
      <c r="O7514" s="41" t="s">
        <v>70</v>
      </c>
    </row>
    <row r="7515" spans="1:15">
      <c r="A7515" s="42">
        <v>40344</v>
      </c>
      <c r="B7515" s="42">
        <v>48167</v>
      </c>
      <c r="C7515" s="130">
        <v>257</v>
      </c>
      <c r="D7515" s="43">
        <v>8.5600000000000009E-2</v>
      </c>
      <c r="E7515" s="43">
        <v>7.9100000000000004E-2</v>
      </c>
      <c r="F7515" s="44">
        <v>100000</v>
      </c>
      <c r="G7515" s="44">
        <v>100000</v>
      </c>
      <c r="H7515" s="44">
        <v>57838.26</v>
      </c>
      <c r="I7515" s="44">
        <v>89999.99</v>
      </c>
      <c r="J7515" s="68">
        <f t="shared" si="351"/>
        <v>0.57838259999999997</v>
      </c>
      <c r="K7515" s="43">
        <f t="shared" si="352"/>
        <v>0.89999990000000007</v>
      </c>
      <c r="L7515" s="41" t="str">
        <f t="shared" si="353"/>
        <v>AA</v>
      </c>
      <c r="M7515" s="41" t="s">
        <v>645</v>
      </c>
      <c r="N7515" s="41" t="s">
        <v>422</v>
      </c>
      <c r="O7515" s="41" t="s">
        <v>70</v>
      </c>
    </row>
    <row r="7516" spans="1:15">
      <c r="A7516" s="38">
        <v>40287</v>
      </c>
      <c r="B7516" s="38">
        <v>51245</v>
      </c>
      <c r="C7516" s="131">
        <v>360</v>
      </c>
      <c r="D7516" s="39">
        <v>8.5600000000000009E-2</v>
      </c>
      <c r="E7516" s="39">
        <v>7.9100000000000004E-2</v>
      </c>
      <c r="F7516" s="40">
        <v>100000</v>
      </c>
      <c r="G7516" s="40">
        <v>100000</v>
      </c>
      <c r="H7516" s="40">
        <v>70940.81</v>
      </c>
      <c r="I7516" s="40">
        <v>89999.99</v>
      </c>
      <c r="J7516" s="67">
        <f t="shared" si="351"/>
        <v>0.70940809999999999</v>
      </c>
      <c r="K7516" s="39">
        <f t="shared" si="352"/>
        <v>0.89999990000000007</v>
      </c>
      <c r="L7516" s="2" t="str">
        <f t="shared" si="353"/>
        <v>A</v>
      </c>
      <c r="M7516" s="2" t="s">
        <v>527</v>
      </c>
      <c r="N7516" s="2" t="s">
        <v>419</v>
      </c>
      <c r="O7516" s="2" t="s">
        <v>70</v>
      </c>
    </row>
    <row r="7517" spans="1:15">
      <c r="A7517" s="42">
        <v>40158</v>
      </c>
      <c r="B7517" s="42">
        <v>47463</v>
      </c>
      <c r="C7517" s="130">
        <v>240</v>
      </c>
      <c r="D7517" s="43">
        <v>8.5600000000000009E-2</v>
      </c>
      <c r="E7517" s="43">
        <v>7.9100000000000004E-2</v>
      </c>
      <c r="F7517" s="44">
        <v>100300</v>
      </c>
      <c r="G7517" s="44">
        <v>100300</v>
      </c>
      <c r="H7517" s="44">
        <v>69437.22</v>
      </c>
      <c r="I7517" s="44">
        <v>90269.99</v>
      </c>
      <c r="J7517" s="68">
        <f t="shared" si="351"/>
        <v>0.69229531405782652</v>
      </c>
      <c r="K7517" s="43">
        <f t="shared" si="352"/>
        <v>0.89999990029910271</v>
      </c>
      <c r="L7517" s="41" t="str">
        <f t="shared" si="353"/>
        <v>A</v>
      </c>
      <c r="M7517" s="41" t="s">
        <v>549</v>
      </c>
      <c r="N7517" s="41" t="s">
        <v>427</v>
      </c>
      <c r="O7517" s="41" t="s">
        <v>70</v>
      </c>
    </row>
    <row r="7518" spans="1:15">
      <c r="A7518" s="38">
        <v>40003</v>
      </c>
      <c r="B7518" s="38">
        <v>42103</v>
      </c>
      <c r="C7518" s="131">
        <v>69</v>
      </c>
      <c r="D7518" s="39">
        <v>8.5600000000000009E-2</v>
      </c>
      <c r="E7518" s="39">
        <v>8.09E-2</v>
      </c>
      <c r="F7518" s="40">
        <v>102000</v>
      </c>
      <c r="G7518" s="40">
        <v>102000</v>
      </c>
      <c r="H7518" s="40">
        <v>30724.93</v>
      </c>
      <c r="I7518" s="40">
        <v>91799.99</v>
      </c>
      <c r="J7518" s="67">
        <f t="shared" si="351"/>
        <v>0.30122480392156864</v>
      </c>
      <c r="K7518" s="39">
        <f t="shared" si="352"/>
        <v>0.89999990196078439</v>
      </c>
      <c r="L7518" s="2" t="str">
        <f t="shared" si="353"/>
        <v>AA</v>
      </c>
      <c r="M7518" s="2" t="s">
        <v>973</v>
      </c>
      <c r="N7518" s="2" t="s">
        <v>437</v>
      </c>
      <c r="O7518" s="2" t="s">
        <v>70</v>
      </c>
    </row>
    <row r="7519" spans="1:15">
      <c r="A7519" s="42">
        <v>40064</v>
      </c>
      <c r="B7519" s="42">
        <v>49195</v>
      </c>
      <c r="C7519" s="130">
        <v>300</v>
      </c>
      <c r="D7519" s="43">
        <v>8.5600000000000009E-2</v>
      </c>
      <c r="E7519" s="43">
        <v>7.9100000000000004E-2</v>
      </c>
      <c r="F7519" s="44">
        <v>105000</v>
      </c>
      <c r="G7519" s="44">
        <v>105000</v>
      </c>
      <c r="H7519" s="44">
        <v>37792.019999999997</v>
      </c>
      <c r="I7519" s="44">
        <v>94499.99</v>
      </c>
      <c r="J7519" s="68">
        <f t="shared" si="351"/>
        <v>0.35992399999999997</v>
      </c>
      <c r="K7519" s="43">
        <f t="shared" si="352"/>
        <v>0.89999990476190483</v>
      </c>
      <c r="L7519" s="41" t="str">
        <f t="shared" si="353"/>
        <v>AA</v>
      </c>
      <c r="M7519" s="41" t="s">
        <v>461</v>
      </c>
      <c r="N7519" s="41" t="s">
        <v>416</v>
      </c>
      <c r="O7519" s="41" t="s">
        <v>70</v>
      </c>
    </row>
    <row r="7520" spans="1:15">
      <c r="A7520" s="42">
        <v>40095</v>
      </c>
      <c r="B7520" s="42">
        <v>45574</v>
      </c>
      <c r="C7520" s="130">
        <v>180</v>
      </c>
      <c r="D7520" s="43">
        <v>8.5600000000000009E-2</v>
      </c>
      <c r="E7520" s="43">
        <v>7.9100000000000004E-2</v>
      </c>
      <c r="F7520" s="44">
        <v>106000</v>
      </c>
      <c r="G7520" s="44">
        <v>106000</v>
      </c>
      <c r="H7520" s="44">
        <v>63667.65</v>
      </c>
      <c r="I7520" s="44">
        <v>95399.99</v>
      </c>
      <c r="J7520" s="68">
        <f t="shared" si="351"/>
        <v>0.60063820754716979</v>
      </c>
      <c r="K7520" s="43">
        <f t="shared" si="352"/>
        <v>0.89999990566037735</v>
      </c>
      <c r="L7520" s="41" t="str">
        <f t="shared" si="353"/>
        <v>AA</v>
      </c>
      <c r="M7520" s="41" t="s">
        <v>689</v>
      </c>
      <c r="N7520" s="41" t="s">
        <v>424</v>
      </c>
      <c r="O7520" s="41" t="s">
        <v>70</v>
      </c>
    </row>
    <row r="7521" spans="1:15">
      <c r="A7521" s="38">
        <v>40109</v>
      </c>
      <c r="B7521" s="38">
        <v>47414</v>
      </c>
      <c r="C7521" s="131">
        <v>240</v>
      </c>
      <c r="D7521" s="39">
        <v>8.5600000000000009E-2</v>
      </c>
      <c r="E7521" s="39">
        <v>8.5600000000000009E-2</v>
      </c>
      <c r="F7521" s="40">
        <v>106000</v>
      </c>
      <c r="G7521" s="40">
        <v>106000</v>
      </c>
      <c r="H7521" s="40">
        <v>72444.039999999994</v>
      </c>
      <c r="I7521" s="40">
        <v>95399.99</v>
      </c>
      <c r="J7521" s="67">
        <f t="shared" si="351"/>
        <v>0.68343433962264144</v>
      </c>
      <c r="K7521" s="39">
        <f t="shared" si="352"/>
        <v>0.89999990566037735</v>
      </c>
      <c r="L7521" s="2" t="str">
        <f t="shared" si="353"/>
        <v>A</v>
      </c>
      <c r="M7521" s="2" t="s">
        <v>457</v>
      </c>
      <c r="N7521" s="2" t="s">
        <v>419</v>
      </c>
      <c r="O7521" s="2" t="s">
        <v>70</v>
      </c>
    </row>
    <row r="7522" spans="1:15">
      <c r="A7522" s="38">
        <v>40056</v>
      </c>
      <c r="B7522" s="38">
        <v>47361</v>
      </c>
      <c r="C7522" s="131">
        <v>240</v>
      </c>
      <c r="D7522" s="39">
        <v>8.5600000000000009E-2</v>
      </c>
      <c r="E7522" s="39">
        <v>7.9100000000000004E-2</v>
      </c>
      <c r="F7522" s="40">
        <v>109000</v>
      </c>
      <c r="G7522" s="40">
        <v>109000</v>
      </c>
      <c r="H7522" s="40">
        <v>74087.7</v>
      </c>
      <c r="I7522" s="40">
        <v>98099.99</v>
      </c>
      <c r="J7522" s="67">
        <f t="shared" si="351"/>
        <v>0.67970366972477059</v>
      </c>
      <c r="K7522" s="39">
        <f t="shared" si="352"/>
        <v>0.89999990825688081</v>
      </c>
      <c r="L7522" s="2" t="str">
        <f t="shared" si="353"/>
        <v>A</v>
      </c>
      <c r="M7522" s="2" t="s">
        <v>1298</v>
      </c>
      <c r="N7522" s="2" t="s">
        <v>421</v>
      </c>
      <c r="O7522" s="2" t="s">
        <v>70</v>
      </c>
    </row>
    <row r="7523" spans="1:15">
      <c r="A7523" s="42">
        <v>40353</v>
      </c>
      <c r="B7523" s="42">
        <v>48358</v>
      </c>
      <c r="C7523" s="130">
        <v>263</v>
      </c>
      <c r="D7523" s="43">
        <v>8.5600000000000009E-2</v>
      </c>
      <c r="E7523" s="43">
        <v>7.9100000000000004E-2</v>
      </c>
      <c r="F7523" s="44">
        <v>109000</v>
      </c>
      <c r="G7523" s="44">
        <v>109000</v>
      </c>
      <c r="H7523" s="44">
        <v>76771.360000000001</v>
      </c>
      <c r="I7523" s="44">
        <v>98099.99</v>
      </c>
      <c r="J7523" s="68">
        <f t="shared" si="351"/>
        <v>0.70432440366972482</v>
      </c>
      <c r="K7523" s="43">
        <f t="shared" si="352"/>
        <v>0.89999990825688081</v>
      </c>
      <c r="L7523" s="41" t="str">
        <f t="shared" si="353"/>
        <v>A</v>
      </c>
      <c r="M7523" s="41" t="s">
        <v>1394</v>
      </c>
      <c r="N7523" s="41" t="s">
        <v>421</v>
      </c>
      <c r="O7523" s="41" t="s">
        <v>70</v>
      </c>
    </row>
    <row r="7524" spans="1:15">
      <c r="A7524" s="42">
        <v>40311</v>
      </c>
      <c r="B7524" s="42">
        <v>47251</v>
      </c>
      <c r="C7524" s="130">
        <v>228</v>
      </c>
      <c r="D7524" s="43">
        <v>8.5600000000000009E-2</v>
      </c>
      <c r="E7524" s="43">
        <v>7.9100000000000004E-2</v>
      </c>
      <c r="F7524" s="44">
        <v>110000</v>
      </c>
      <c r="G7524" s="44">
        <v>110000</v>
      </c>
      <c r="H7524" s="44">
        <v>72695.539999999994</v>
      </c>
      <c r="I7524" s="44">
        <v>98999.99</v>
      </c>
      <c r="J7524" s="68">
        <f t="shared" si="351"/>
        <v>0.66086854545454543</v>
      </c>
      <c r="K7524" s="43">
        <f t="shared" si="352"/>
        <v>0.8999999090909091</v>
      </c>
      <c r="L7524" s="41" t="str">
        <f t="shared" si="353"/>
        <v>A</v>
      </c>
      <c r="M7524" s="41" t="s">
        <v>505</v>
      </c>
      <c r="N7524" s="41" t="s">
        <v>424</v>
      </c>
      <c r="O7524" s="41" t="s">
        <v>70</v>
      </c>
    </row>
    <row r="7525" spans="1:15">
      <c r="A7525" s="42">
        <v>40007</v>
      </c>
      <c r="B7525" s="42">
        <v>50964</v>
      </c>
      <c r="C7525" s="130">
        <v>360</v>
      </c>
      <c r="D7525" s="43">
        <v>8.5600000000000009E-2</v>
      </c>
      <c r="E7525" s="43">
        <v>7.9100000000000004E-2</v>
      </c>
      <c r="F7525" s="44">
        <v>110000</v>
      </c>
      <c r="G7525" s="44">
        <v>110000</v>
      </c>
      <c r="H7525" s="44">
        <v>55835.86</v>
      </c>
      <c r="I7525" s="44">
        <v>98999.99</v>
      </c>
      <c r="J7525" s="68">
        <f t="shared" si="351"/>
        <v>0.50759872727272726</v>
      </c>
      <c r="K7525" s="43">
        <f t="shared" si="352"/>
        <v>0.8999999090909091</v>
      </c>
      <c r="L7525" s="41" t="str">
        <f t="shared" si="353"/>
        <v>AA</v>
      </c>
      <c r="M7525" s="41" t="s">
        <v>491</v>
      </c>
      <c r="N7525" s="41" t="s">
        <v>416</v>
      </c>
      <c r="O7525" s="41" t="s">
        <v>70</v>
      </c>
    </row>
    <row r="7526" spans="1:15">
      <c r="A7526" s="42">
        <v>40064</v>
      </c>
      <c r="B7526" s="42">
        <v>41616</v>
      </c>
      <c r="C7526" s="130">
        <v>51</v>
      </c>
      <c r="D7526" s="43">
        <v>8.5600000000000009E-2</v>
      </c>
      <c r="E7526" s="43">
        <v>8.09E-2</v>
      </c>
      <c r="F7526" s="44">
        <v>112000</v>
      </c>
      <c r="G7526" s="44">
        <v>112000</v>
      </c>
      <c r="H7526" s="44">
        <v>36145.89</v>
      </c>
      <c r="I7526" s="44">
        <v>100799.99</v>
      </c>
      <c r="J7526" s="68">
        <f t="shared" si="351"/>
        <v>0.3227311607142857</v>
      </c>
      <c r="K7526" s="43">
        <f t="shared" si="352"/>
        <v>0.89999991071428576</v>
      </c>
      <c r="L7526" s="41" t="str">
        <f t="shared" si="353"/>
        <v>AA</v>
      </c>
      <c r="M7526" s="41" t="s">
        <v>164</v>
      </c>
      <c r="N7526" s="41" t="s">
        <v>432</v>
      </c>
      <c r="O7526" s="41" t="s">
        <v>70</v>
      </c>
    </row>
    <row r="7527" spans="1:15">
      <c r="A7527" s="38">
        <v>40854</v>
      </c>
      <c r="B7527" s="38">
        <v>44203</v>
      </c>
      <c r="C7527" s="131">
        <v>110</v>
      </c>
      <c r="D7527" s="39">
        <v>8.5600000000000009E-2</v>
      </c>
      <c r="E7527" s="39">
        <v>7.9100000000000004E-2</v>
      </c>
      <c r="F7527" s="40">
        <v>112000</v>
      </c>
      <c r="G7527" s="40">
        <v>112000</v>
      </c>
      <c r="H7527" s="40">
        <v>40549.39</v>
      </c>
      <c r="I7527" s="40">
        <v>100799.99</v>
      </c>
      <c r="J7527" s="67">
        <f t="shared" si="351"/>
        <v>0.362048125</v>
      </c>
      <c r="K7527" s="39">
        <f t="shared" si="352"/>
        <v>0.89999991071428576</v>
      </c>
      <c r="L7527" s="2" t="str">
        <f t="shared" si="353"/>
        <v>AA</v>
      </c>
      <c r="M7527" s="2" t="s">
        <v>697</v>
      </c>
      <c r="N7527" s="2" t="s">
        <v>417</v>
      </c>
      <c r="O7527" s="2" t="s">
        <v>70</v>
      </c>
    </row>
    <row r="7528" spans="1:15">
      <c r="A7528" s="38">
        <v>40816</v>
      </c>
      <c r="B7528" s="38">
        <v>46295</v>
      </c>
      <c r="C7528" s="131">
        <v>180</v>
      </c>
      <c r="D7528" s="39">
        <v>8.5600000000000009E-2</v>
      </c>
      <c r="E7528" s="39">
        <v>8.09E-2</v>
      </c>
      <c r="F7528" s="40">
        <v>113000</v>
      </c>
      <c r="G7528" s="40">
        <v>113000</v>
      </c>
      <c r="H7528" s="40">
        <v>71717.87</v>
      </c>
      <c r="I7528" s="40">
        <v>101699.99</v>
      </c>
      <c r="J7528" s="67">
        <f t="shared" si="351"/>
        <v>0.63467141592920351</v>
      </c>
      <c r="K7528" s="39">
        <f t="shared" si="352"/>
        <v>0.89999991150442482</v>
      </c>
      <c r="L7528" s="2" t="str">
        <f t="shared" si="353"/>
        <v>AA</v>
      </c>
      <c r="M7528" s="2" t="s">
        <v>976</v>
      </c>
      <c r="N7528" s="2" t="s">
        <v>417</v>
      </c>
      <c r="O7528" s="2" t="s">
        <v>70</v>
      </c>
    </row>
    <row r="7529" spans="1:15">
      <c r="A7529" s="38">
        <v>40325</v>
      </c>
      <c r="B7529" s="38">
        <v>47630</v>
      </c>
      <c r="C7529" s="131">
        <v>240</v>
      </c>
      <c r="D7529" s="39">
        <v>8.5600000000000009E-2</v>
      </c>
      <c r="E7529" s="39">
        <v>8.5600000000000009E-2</v>
      </c>
      <c r="F7529" s="40">
        <v>114000</v>
      </c>
      <c r="G7529" s="40">
        <v>114000</v>
      </c>
      <c r="H7529" s="40">
        <v>80993.11</v>
      </c>
      <c r="I7529" s="40">
        <v>102599.99</v>
      </c>
      <c r="J7529" s="67">
        <f t="shared" si="351"/>
        <v>0.71046587719298249</v>
      </c>
      <c r="K7529" s="39">
        <f t="shared" si="352"/>
        <v>0.89999991228070175</v>
      </c>
      <c r="L7529" s="2" t="str">
        <f t="shared" si="353"/>
        <v>A</v>
      </c>
      <c r="M7529" s="2" t="s">
        <v>586</v>
      </c>
      <c r="N7529" s="2" t="s">
        <v>416</v>
      </c>
      <c r="O7529" s="2" t="s">
        <v>70</v>
      </c>
    </row>
    <row r="7530" spans="1:15">
      <c r="A7530" s="38">
        <v>40395</v>
      </c>
      <c r="B7530" s="38">
        <v>51353</v>
      </c>
      <c r="C7530" s="131">
        <v>360</v>
      </c>
      <c r="D7530" s="39">
        <v>8.5600000000000009E-2</v>
      </c>
      <c r="E7530" s="39">
        <v>8.5600000000000009E-2</v>
      </c>
      <c r="F7530" s="40">
        <v>115450</v>
      </c>
      <c r="G7530" s="40">
        <v>115450</v>
      </c>
      <c r="H7530" s="40">
        <v>78416.17</v>
      </c>
      <c r="I7530" s="40">
        <v>103904.99</v>
      </c>
      <c r="J7530" s="67">
        <f t="shared" si="351"/>
        <v>0.67922191424859246</v>
      </c>
      <c r="K7530" s="39">
        <f t="shared" si="352"/>
        <v>0.89999991338241669</v>
      </c>
      <c r="L7530" s="2" t="str">
        <f t="shared" si="353"/>
        <v>A</v>
      </c>
      <c r="M7530" s="2" t="s">
        <v>481</v>
      </c>
      <c r="N7530" s="2" t="s">
        <v>417</v>
      </c>
      <c r="O7530" s="2" t="s">
        <v>70</v>
      </c>
    </row>
    <row r="7531" spans="1:15">
      <c r="A7531" s="42">
        <v>40420</v>
      </c>
      <c r="B7531" s="42">
        <v>45899</v>
      </c>
      <c r="C7531" s="130">
        <v>180</v>
      </c>
      <c r="D7531" s="43">
        <v>8.5600000000000009E-2</v>
      </c>
      <c r="E7531" s="43">
        <v>7.9100000000000004E-2</v>
      </c>
      <c r="F7531" s="44">
        <v>116600</v>
      </c>
      <c r="G7531" s="44">
        <v>116600</v>
      </c>
      <c r="H7531" s="44">
        <v>75750.679999999993</v>
      </c>
      <c r="I7531" s="44">
        <v>104939.99</v>
      </c>
      <c r="J7531" s="68">
        <f t="shared" si="351"/>
        <v>0.64966277873070322</v>
      </c>
      <c r="K7531" s="43">
        <f t="shared" si="352"/>
        <v>0.89999991423670678</v>
      </c>
      <c r="L7531" s="41" t="str">
        <f t="shared" si="353"/>
        <v>AA</v>
      </c>
      <c r="M7531" s="41" t="s">
        <v>475</v>
      </c>
      <c r="N7531" s="41" t="s">
        <v>427</v>
      </c>
      <c r="O7531" s="41" t="s">
        <v>70</v>
      </c>
    </row>
    <row r="7532" spans="1:15">
      <c r="A7532" s="38">
        <v>40388</v>
      </c>
      <c r="B7532" s="38">
        <v>47693</v>
      </c>
      <c r="C7532" s="131">
        <v>240</v>
      </c>
      <c r="D7532" s="39">
        <v>8.5600000000000009E-2</v>
      </c>
      <c r="E7532" s="39">
        <v>7.9100000000000004E-2</v>
      </c>
      <c r="F7532" s="40">
        <v>118000</v>
      </c>
      <c r="G7532" s="40">
        <v>118000</v>
      </c>
      <c r="H7532" s="40">
        <v>63854.82</v>
      </c>
      <c r="I7532" s="40">
        <v>106199.99</v>
      </c>
      <c r="J7532" s="67">
        <f t="shared" si="351"/>
        <v>0.5411425423728814</v>
      </c>
      <c r="K7532" s="39">
        <f t="shared" si="352"/>
        <v>0.89999991525423728</v>
      </c>
      <c r="L7532" s="2" t="str">
        <f t="shared" si="353"/>
        <v>AA</v>
      </c>
      <c r="M7532" s="2" t="s">
        <v>555</v>
      </c>
      <c r="N7532" s="2" t="s">
        <v>434</v>
      </c>
      <c r="O7532" s="2" t="s">
        <v>70</v>
      </c>
    </row>
    <row r="7533" spans="1:15">
      <c r="A7533" s="38">
        <v>40400</v>
      </c>
      <c r="B7533" s="38">
        <v>51358</v>
      </c>
      <c r="C7533" s="131">
        <v>360</v>
      </c>
      <c r="D7533" s="39">
        <v>8.5600000000000009E-2</v>
      </c>
      <c r="E7533" s="39">
        <v>8.09E-2</v>
      </c>
      <c r="F7533" s="40">
        <v>119900</v>
      </c>
      <c r="G7533" s="40">
        <v>119900</v>
      </c>
      <c r="H7533" s="40">
        <v>45109.22</v>
      </c>
      <c r="I7533" s="40">
        <v>107909.99</v>
      </c>
      <c r="J7533" s="67">
        <f t="shared" si="351"/>
        <v>0.37622368640533776</v>
      </c>
      <c r="K7533" s="39">
        <f t="shared" si="352"/>
        <v>0.89999991659716438</v>
      </c>
      <c r="L7533" s="2" t="str">
        <f t="shared" si="353"/>
        <v>AA</v>
      </c>
      <c r="M7533" s="2" t="s">
        <v>805</v>
      </c>
      <c r="N7533" s="2" t="s">
        <v>422</v>
      </c>
      <c r="O7533" s="2" t="s">
        <v>70</v>
      </c>
    </row>
    <row r="7534" spans="1:15">
      <c r="A7534" s="38">
        <v>40669</v>
      </c>
      <c r="B7534" s="38">
        <v>44445</v>
      </c>
      <c r="C7534" s="131">
        <v>124</v>
      </c>
      <c r="D7534" s="39">
        <v>8.5600000000000009E-2</v>
      </c>
      <c r="E7534" s="39">
        <v>7.9100000000000004E-2</v>
      </c>
      <c r="F7534" s="40">
        <v>120000</v>
      </c>
      <c r="G7534" s="40">
        <v>120000</v>
      </c>
      <c r="H7534" s="40">
        <v>74258.16</v>
      </c>
      <c r="I7534" s="40">
        <v>107999.99</v>
      </c>
      <c r="J7534" s="67">
        <f t="shared" si="351"/>
        <v>0.61881799999999998</v>
      </c>
      <c r="K7534" s="39">
        <f t="shared" si="352"/>
        <v>0.89999991666666668</v>
      </c>
      <c r="L7534" s="2" t="str">
        <f t="shared" si="353"/>
        <v>AA</v>
      </c>
      <c r="M7534" s="2" t="s">
        <v>475</v>
      </c>
      <c r="N7534" s="2" t="s">
        <v>427</v>
      </c>
      <c r="O7534" s="2" t="s">
        <v>70</v>
      </c>
    </row>
    <row r="7535" spans="1:15">
      <c r="A7535" s="38">
        <v>40553</v>
      </c>
      <c r="B7535" s="38">
        <v>44387</v>
      </c>
      <c r="C7535" s="131">
        <v>126</v>
      </c>
      <c r="D7535" s="39">
        <v>8.5600000000000009E-2</v>
      </c>
      <c r="E7535" s="39">
        <v>7.9100000000000004E-2</v>
      </c>
      <c r="F7535" s="40">
        <v>120000</v>
      </c>
      <c r="G7535" s="40">
        <v>120000</v>
      </c>
      <c r="H7535" s="40">
        <v>62977.38</v>
      </c>
      <c r="I7535" s="40">
        <v>107999.99</v>
      </c>
      <c r="J7535" s="67">
        <f t="shared" si="351"/>
        <v>0.52481149999999999</v>
      </c>
      <c r="K7535" s="39">
        <f t="shared" si="352"/>
        <v>0.89999991666666668</v>
      </c>
      <c r="L7535" s="2" t="str">
        <f t="shared" si="353"/>
        <v>AA</v>
      </c>
      <c r="M7535" s="2" t="s">
        <v>446</v>
      </c>
      <c r="N7535" s="2" t="s">
        <v>415</v>
      </c>
      <c r="O7535" s="2" t="s">
        <v>70</v>
      </c>
    </row>
    <row r="7536" spans="1:15">
      <c r="A7536" s="38">
        <v>40466</v>
      </c>
      <c r="B7536" s="38">
        <v>46068</v>
      </c>
      <c r="C7536" s="131">
        <v>184</v>
      </c>
      <c r="D7536" s="39">
        <v>8.5600000000000009E-2</v>
      </c>
      <c r="E7536" s="39">
        <v>7.9100000000000004E-2</v>
      </c>
      <c r="F7536" s="40">
        <v>120000</v>
      </c>
      <c r="G7536" s="40">
        <v>120000</v>
      </c>
      <c r="H7536" s="40">
        <v>75972.179999999993</v>
      </c>
      <c r="I7536" s="40">
        <v>107999.99</v>
      </c>
      <c r="J7536" s="67">
        <f t="shared" si="351"/>
        <v>0.63310149999999998</v>
      </c>
      <c r="K7536" s="39">
        <f t="shared" si="352"/>
        <v>0.89999991666666668</v>
      </c>
      <c r="L7536" s="2" t="str">
        <f t="shared" si="353"/>
        <v>AA</v>
      </c>
      <c r="M7536" s="2" t="s">
        <v>489</v>
      </c>
      <c r="N7536" s="2" t="s">
        <v>415</v>
      </c>
      <c r="O7536" s="2" t="s">
        <v>70</v>
      </c>
    </row>
    <row r="7537" spans="1:15">
      <c r="A7537" s="38">
        <v>40658</v>
      </c>
      <c r="B7537" s="38">
        <v>47416</v>
      </c>
      <c r="C7537" s="131">
        <v>222</v>
      </c>
      <c r="D7537" s="39">
        <v>8.5600000000000009E-2</v>
      </c>
      <c r="E7537" s="39">
        <v>7.9100000000000004E-2</v>
      </c>
      <c r="F7537" s="40">
        <v>120000</v>
      </c>
      <c r="G7537" s="40">
        <v>120000</v>
      </c>
      <c r="H7537" s="40">
        <v>79167.47</v>
      </c>
      <c r="I7537" s="40">
        <v>107999.99</v>
      </c>
      <c r="J7537" s="67">
        <f t="shared" si="351"/>
        <v>0.65972891666666666</v>
      </c>
      <c r="K7537" s="39">
        <f t="shared" si="352"/>
        <v>0.89999991666666668</v>
      </c>
      <c r="L7537" s="2" t="str">
        <f t="shared" si="353"/>
        <v>A</v>
      </c>
      <c r="M7537" s="2" t="s">
        <v>966</v>
      </c>
      <c r="N7537" s="2" t="s">
        <v>416</v>
      </c>
      <c r="O7537" s="2" t="s">
        <v>70</v>
      </c>
    </row>
    <row r="7538" spans="1:15">
      <c r="A7538" s="42">
        <v>40213</v>
      </c>
      <c r="B7538" s="42">
        <v>47426</v>
      </c>
      <c r="C7538" s="130">
        <v>237</v>
      </c>
      <c r="D7538" s="43">
        <v>8.5600000000000009E-2</v>
      </c>
      <c r="E7538" s="43">
        <v>7.9100000000000004E-2</v>
      </c>
      <c r="F7538" s="44">
        <v>120000</v>
      </c>
      <c r="G7538" s="44">
        <v>120000</v>
      </c>
      <c r="H7538" s="44">
        <v>76086.42</v>
      </c>
      <c r="I7538" s="44">
        <v>107999.99</v>
      </c>
      <c r="J7538" s="68">
        <f t="shared" si="351"/>
        <v>0.63405349999999994</v>
      </c>
      <c r="K7538" s="43">
        <f t="shared" si="352"/>
        <v>0.89999991666666668</v>
      </c>
      <c r="L7538" s="41" t="str">
        <f t="shared" si="353"/>
        <v>AA</v>
      </c>
      <c r="M7538" s="41" t="s">
        <v>463</v>
      </c>
      <c r="N7538" s="41" t="s">
        <v>422</v>
      </c>
      <c r="O7538" s="41" t="s">
        <v>70</v>
      </c>
    </row>
    <row r="7539" spans="1:15">
      <c r="A7539" s="42">
        <v>40394</v>
      </c>
      <c r="B7539" s="42">
        <v>47699</v>
      </c>
      <c r="C7539" s="130">
        <v>240</v>
      </c>
      <c r="D7539" s="43">
        <v>8.5600000000000009E-2</v>
      </c>
      <c r="E7539" s="43">
        <v>7.9100000000000004E-2</v>
      </c>
      <c r="F7539" s="44">
        <v>120000</v>
      </c>
      <c r="G7539" s="44">
        <v>120000</v>
      </c>
      <c r="H7539" s="44">
        <v>86297.95</v>
      </c>
      <c r="I7539" s="44">
        <v>107999.99</v>
      </c>
      <c r="J7539" s="68">
        <f t="shared" si="351"/>
        <v>0.71914958333333334</v>
      </c>
      <c r="K7539" s="43">
        <f t="shared" si="352"/>
        <v>0.89999991666666668</v>
      </c>
      <c r="L7539" s="41" t="str">
        <f t="shared" si="353"/>
        <v>A</v>
      </c>
      <c r="M7539" s="41" t="s">
        <v>1067</v>
      </c>
      <c r="N7539" s="41" t="s">
        <v>416</v>
      </c>
      <c r="O7539" s="41" t="s">
        <v>70</v>
      </c>
    </row>
    <row r="7540" spans="1:15">
      <c r="A7540" s="42">
        <v>40011</v>
      </c>
      <c r="B7540" s="42">
        <v>47316</v>
      </c>
      <c r="C7540" s="130">
        <v>240</v>
      </c>
      <c r="D7540" s="43">
        <v>8.5600000000000009E-2</v>
      </c>
      <c r="E7540" s="43">
        <v>7.9100000000000004E-2</v>
      </c>
      <c r="F7540" s="44">
        <v>120000</v>
      </c>
      <c r="G7540" s="44">
        <v>120000</v>
      </c>
      <c r="H7540" s="44">
        <v>80678.240000000005</v>
      </c>
      <c r="I7540" s="44">
        <v>107999.99</v>
      </c>
      <c r="J7540" s="68">
        <f t="shared" si="351"/>
        <v>0.67231866666666673</v>
      </c>
      <c r="K7540" s="43">
        <f t="shared" si="352"/>
        <v>0.89999991666666668</v>
      </c>
      <c r="L7540" s="41" t="str">
        <f t="shared" si="353"/>
        <v>A</v>
      </c>
      <c r="M7540" s="41" t="s">
        <v>529</v>
      </c>
      <c r="N7540" s="41" t="s">
        <v>421</v>
      </c>
      <c r="O7540" s="41" t="s">
        <v>70</v>
      </c>
    </row>
    <row r="7541" spans="1:15">
      <c r="A7541" s="42">
        <v>40504</v>
      </c>
      <c r="B7541" s="42">
        <v>49574</v>
      </c>
      <c r="C7541" s="130">
        <v>298</v>
      </c>
      <c r="D7541" s="43">
        <v>8.5600000000000009E-2</v>
      </c>
      <c r="E7541" s="43">
        <v>7.9100000000000004E-2</v>
      </c>
      <c r="F7541" s="44">
        <v>120000</v>
      </c>
      <c r="G7541" s="44">
        <v>120000</v>
      </c>
      <c r="H7541" s="44">
        <v>36866.589999999997</v>
      </c>
      <c r="I7541" s="44">
        <v>107999.99</v>
      </c>
      <c r="J7541" s="68">
        <f t="shared" si="351"/>
        <v>0.30722158333333333</v>
      </c>
      <c r="K7541" s="43">
        <f t="shared" si="352"/>
        <v>0.89999991666666668</v>
      </c>
      <c r="L7541" s="41" t="str">
        <f t="shared" si="353"/>
        <v>AA</v>
      </c>
      <c r="M7541" s="41" t="s">
        <v>516</v>
      </c>
      <c r="N7541" s="41" t="s">
        <v>416</v>
      </c>
      <c r="O7541" s="41" t="s">
        <v>70</v>
      </c>
    </row>
    <row r="7542" spans="1:15">
      <c r="A7542" s="42">
        <v>40407</v>
      </c>
      <c r="B7542" s="42">
        <v>51365</v>
      </c>
      <c r="C7542" s="130">
        <v>360</v>
      </c>
      <c r="D7542" s="43">
        <v>8.5600000000000009E-2</v>
      </c>
      <c r="E7542" s="43">
        <v>7.9100000000000004E-2</v>
      </c>
      <c r="F7542" s="44">
        <v>120000</v>
      </c>
      <c r="G7542" s="44">
        <v>120000</v>
      </c>
      <c r="H7542" s="44">
        <v>59540.86</v>
      </c>
      <c r="I7542" s="44">
        <v>107999.99</v>
      </c>
      <c r="J7542" s="68">
        <f t="shared" si="351"/>
        <v>0.49617383333333331</v>
      </c>
      <c r="K7542" s="43">
        <f t="shared" si="352"/>
        <v>0.89999991666666668</v>
      </c>
      <c r="L7542" s="41" t="str">
        <f t="shared" si="353"/>
        <v>AA</v>
      </c>
      <c r="M7542" s="41" t="s">
        <v>919</v>
      </c>
      <c r="N7542" s="41" t="s">
        <v>422</v>
      </c>
      <c r="O7542" s="41" t="s">
        <v>70</v>
      </c>
    </row>
    <row r="7543" spans="1:15">
      <c r="A7543" s="42">
        <v>40826</v>
      </c>
      <c r="B7543" s="42">
        <v>51784</v>
      </c>
      <c r="C7543" s="130">
        <v>360</v>
      </c>
      <c r="D7543" s="43">
        <v>8.5600000000000009E-2</v>
      </c>
      <c r="E7543" s="43">
        <v>8.09E-2</v>
      </c>
      <c r="F7543" s="44">
        <v>122000</v>
      </c>
      <c r="G7543" s="44">
        <v>122000</v>
      </c>
      <c r="H7543" s="44">
        <v>84408.14</v>
      </c>
      <c r="I7543" s="44">
        <v>109799.99</v>
      </c>
      <c r="J7543" s="68">
        <f t="shared" si="351"/>
        <v>0.69186999999999999</v>
      </c>
      <c r="K7543" s="43">
        <f t="shared" si="352"/>
        <v>0.89999991803278689</v>
      </c>
      <c r="L7543" s="41" t="str">
        <f t="shared" si="353"/>
        <v>A</v>
      </c>
      <c r="M7543" s="41" t="s">
        <v>660</v>
      </c>
      <c r="N7543" s="41" t="s">
        <v>439</v>
      </c>
      <c r="O7543" s="41" t="s">
        <v>70</v>
      </c>
    </row>
    <row r="7544" spans="1:15">
      <c r="A7544" s="38">
        <v>40120</v>
      </c>
      <c r="B7544" s="38">
        <v>47425</v>
      </c>
      <c r="C7544" s="131">
        <v>240</v>
      </c>
      <c r="D7544" s="39">
        <v>8.5600000000000009E-2</v>
      </c>
      <c r="E7544" s="39">
        <v>8.09E-2</v>
      </c>
      <c r="F7544" s="40">
        <v>124700</v>
      </c>
      <c r="G7544" s="40">
        <v>124700</v>
      </c>
      <c r="H7544" s="40">
        <v>85928.53</v>
      </c>
      <c r="I7544" s="40">
        <v>112229.99</v>
      </c>
      <c r="J7544" s="67">
        <f t="shared" si="351"/>
        <v>0.68908203688853242</v>
      </c>
      <c r="K7544" s="39">
        <f t="shared" si="352"/>
        <v>0.89999991980753813</v>
      </c>
      <c r="L7544" s="2" t="str">
        <f t="shared" si="353"/>
        <v>A</v>
      </c>
      <c r="M7544" s="2" t="s">
        <v>779</v>
      </c>
      <c r="N7544" s="2" t="s">
        <v>416</v>
      </c>
      <c r="O7544" s="2" t="s">
        <v>70</v>
      </c>
    </row>
    <row r="7545" spans="1:15">
      <c r="A7545" s="38">
        <v>40148</v>
      </c>
      <c r="B7545" s="38">
        <v>51105</v>
      </c>
      <c r="C7545" s="131">
        <v>360</v>
      </c>
      <c r="D7545" s="39">
        <v>8.5600000000000009E-2</v>
      </c>
      <c r="E7545" s="39">
        <v>7.9100000000000004E-2</v>
      </c>
      <c r="F7545" s="40">
        <v>125000</v>
      </c>
      <c r="G7545" s="40">
        <v>125000</v>
      </c>
      <c r="H7545" s="40">
        <v>84826.55</v>
      </c>
      <c r="I7545" s="40">
        <v>112499.99</v>
      </c>
      <c r="J7545" s="67">
        <f t="shared" si="351"/>
        <v>0.6786124</v>
      </c>
      <c r="K7545" s="39">
        <f t="shared" si="352"/>
        <v>0.89999992000000006</v>
      </c>
      <c r="L7545" s="2" t="str">
        <f t="shared" si="353"/>
        <v>A</v>
      </c>
      <c r="M7545" s="2" t="s">
        <v>489</v>
      </c>
      <c r="N7545" s="2" t="s">
        <v>415</v>
      </c>
      <c r="O7545" s="2" t="s">
        <v>70</v>
      </c>
    </row>
    <row r="7546" spans="1:15">
      <c r="A7546" s="42">
        <v>40646</v>
      </c>
      <c r="B7546" s="42">
        <v>51604</v>
      </c>
      <c r="C7546" s="130">
        <v>360</v>
      </c>
      <c r="D7546" s="43">
        <v>8.5600000000000009E-2</v>
      </c>
      <c r="E7546" s="43">
        <v>7.9100000000000004E-2</v>
      </c>
      <c r="F7546" s="44">
        <v>125000</v>
      </c>
      <c r="G7546" s="44">
        <v>125000</v>
      </c>
      <c r="H7546" s="44">
        <v>66547.199999999997</v>
      </c>
      <c r="I7546" s="44">
        <v>112499.99</v>
      </c>
      <c r="J7546" s="68">
        <f t="shared" si="351"/>
        <v>0.53237760000000001</v>
      </c>
      <c r="K7546" s="43">
        <f t="shared" si="352"/>
        <v>0.89999992000000006</v>
      </c>
      <c r="L7546" s="41" t="str">
        <f t="shared" si="353"/>
        <v>AA</v>
      </c>
      <c r="M7546" s="41" t="s">
        <v>601</v>
      </c>
      <c r="N7546" s="41" t="s">
        <v>435</v>
      </c>
      <c r="O7546" s="41" t="s">
        <v>70</v>
      </c>
    </row>
    <row r="7547" spans="1:15">
      <c r="A7547" s="38">
        <v>40213</v>
      </c>
      <c r="B7547" s="38">
        <v>51170</v>
      </c>
      <c r="C7547" s="131">
        <v>360</v>
      </c>
      <c r="D7547" s="39">
        <v>8.5600000000000009E-2</v>
      </c>
      <c r="E7547" s="39">
        <v>7.9100000000000004E-2</v>
      </c>
      <c r="F7547" s="40">
        <v>125000</v>
      </c>
      <c r="G7547" s="40">
        <v>125000</v>
      </c>
      <c r="H7547" s="40">
        <v>78872.210000000006</v>
      </c>
      <c r="I7547" s="40">
        <v>112499.99</v>
      </c>
      <c r="J7547" s="67">
        <f t="shared" si="351"/>
        <v>0.6309776800000001</v>
      </c>
      <c r="K7547" s="39">
        <f t="shared" si="352"/>
        <v>0.89999992000000006</v>
      </c>
      <c r="L7547" s="2" t="str">
        <f t="shared" si="353"/>
        <v>AA</v>
      </c>
      <c r="M7547" s="2" t="s">
        <v>644</v>
      </c>
      <c r="N7547" s="2" t="s">
        <v>416</v>
      </c>
      <c r="O7547" s="2" t="s">
        <v>70</v>
      </c>
    </row>
    <row r="7548" spans="1:15">
      <c r="A7548" s="38">
        <v>40757</v>
      </c>
      <c r="B7548" s="38">
        <v>51715</v>
      </c>
      <c r="C7548" s="131">
        <v>360</v>
      </c>
      <c r="D7548" s="39">
        <v>8.5600000000000009E-2</v>
      </c>
      <c r="E7548" s="39">
        <v>7.9100000000000004E-2</v>
      </c>
      <c r="F7548" s="40">
        <v>125000</v>
      </c>
      <c r="G7548" s="40">
        <v>125000</v>
      </c>
      <c r="H7548" s="40">
        <v>73169.320000000007</v>
      </c>
      <c r="I7548" s="40">
        <v>112499.99</v>
      </c>
      <c r="J7548" s="67">
        <f t="shared" si="351"/>
        <v>0.58535456000000008</v>
      </c>
      <c r="K7548" s="39">
        <f t="shared" si="352"/>
        <v>0.89999992000000006</v>
      </c>
      <c r="L7548" s="2" t="str">
        <f t="shared" si="353"/>
        <v>AA</v>
      </c>
      <c r="M7548" s="2" t="s">
        <v>489</v>
      </c>
      <c r="N7548" s="2" t="s">
        <v>415</v>
      </c>
      <c r="O7548" s="2" t="s">
        <v>70</v>
      </c>
    </row>
    <row r="7549" spans="1:15">
      <c r="A7549" s="42">
        <v>40008</v>
      </c>
      <c r="B7549" s="42">
        <v>47313</v>
      </c>
      <c r="C7549" s="130">
        <v>240</v>
      </c>
      <c r="D7549" s="43">
        <v>8.5600000000000009E-2</v>
      </c>
      <c r="E7549" s="43">
        <v>7.9100000000000004E-2</v>
      </c>
      <c r="F7549" s="44">
        <v>125100</v>
      </c>
      <c r="G7549" s="44">
        <v>125100</v>
      </c>
      <c r="H7549" s="44">
        <v>84137.42</v>
      </c>
      <c r="I7549" s="44">
        <v>112589.99</v>
      </c>
      <c r="J7549" s="68">
        <f t="shared" si="351"/>
        <v>0.67256131095123894</v>
      </c>
      <c r="K7549" s="43">
        <f t="shared" si="352"/>
        <v>0.89999992006394891</v>
      </c>
      <c r="L7549" s="41" t="str">
        <f t="shared" si="353"/>
        <v>A</v>
      </c>
      <c r="M7549" s="41" t="s">
        <v>472</v>
      </c>
      <c r="N7549" s="41" t="s">
        <v>426</v>
      </c>
      <c r="O7549" s="41" t="s">
        <v>70</v>
      </c>
    </row>
    <row r="7550" spans="1:15">
      <c r="A7550" s="38">
        <v>40640</v>
      </c>
      <c r="B7550" s="38">
        <v>47459</v>
      </c>
      <c r="C7550" s="131">
        <v>224</v>
      </c>
      <c r="D7550" s="39">
        <v>8.5600000000000009E-2</v>
      </c>
      <c r="E7550" s="39">
        <v>7.9100000000000004E-2</v>
      </c>
      <c r="F7550" s="40">
        <v>126000</v>
      </c>
      <c r="G7550" s="40">
        <v>126000</v>
      </c>
      <c r="H7550" s="40">
        <v>86792.2</v>
      </c>
      <c r="I7550" s="40">
        <v>113399.99</v>
      </c>
      <c r="J7550" s="67">
        <f t="shared" si="351"/>
        <v>0.68882698412698407</v>
      </c>
      <c r="K7550" s="39">
        <f t="shared" si="352"/>
        <v>0.89999992063492062</v>
      </c>
      <c r="L7550" s="2" t="str">
        <f t="shared" si="353"/>
        <v>A</v>
      </c>
      <c r="M7550" s="2" t="s">
        <v>505</v>
      </c>
      <c r="N7550" s="2" t="s">
        <v>424</v>
      </c>
      <c r="O7550" s="2" t="s">
        <v>70</v>
      </c>
    </row>
    <row r="7551" spans="1:15">
      <c r="A7551" s="38">
        <v>40134</v>
      </c>
      <c r="B7551" s="38">
        <v>47439</v>
      </c>
      <c r="C7551" s="131">
        <v>240</v>
      </c>
      <c r="D7551" s="39">
        <v>8.5600000000000009E-2</v>
      </c>
      <c r="E7551" s="39">
        <v>7.9100000000000004E-2</v>
      </c>
      <c r="F7551" s="40">
        <v>127600</v>
      </c>
      <c r="G7551" s="40">
        <v>127600</v>
      </c>
      <c r="H7551" s="40">
        <v>87692.79</v>
      </c>
      <c r="I7551" s="40">
        <v>114839.99</v>
      </c>
      <c r="J7551" s="67">
        <f t="shared" si="351"/>
        <v>0.6872475705329153</v>
      </c>
      <c r="K7551" s="39">
        <f t="shared" si="352"/>
        <v>0.89999992163009412</v>
      </c>
      <c r="L7551" s="2" t="str">
        <f t="shared" si="353"/>
        <v>A</v>
      </c>
      <c r="M7551" s="2" t="s">
        <v>754</v>
      </c>
      <c r="N7551" s="2" t="s">
        <v>422</v>
      </c>
      <c r="O7551" s="2" t="s">
        <v>70</v>
      </c>
    </row>
    <row r="7552" spans="1:15">
      <c r="A7552" s="38">
        <v>40353</v>
      </c>
      <c r="B7552" s="38">
        <v>42209</v>
      </c>
      <c r="C7552" s="131">
        <v>61</v>
      </c>
      <c r="D7552" s="39">
        <v>8.5600000000000009E-2</v>
      </c>
      <c r="E7552" s="39">
        <v>7.9100000000000004E-2</v>
      </c>
      <c r="F7552" s="40">
        <v>128000</v>
      </c>
      <c r="G7552" s="40">
        <v>128000</v>
      </c>
      <c r="H7552" s="40">
        <v>30278.86</v>
      </c>
      <c r="I7552" s="40">
        <v>115199.99</v>
      </c>
      <c r="J7552" s="67">
        <f t="shared" si="351"/>
        <v>0.23655359375000001</v>
      </c>
      <c r="K7552" s="39">
        <f t="shared" si="352"/>
        <v>0.899999921875</v>
      </c>
      <c r="L7552" s="2" t="str">
        <f t="shared" si="353"/>
        <v>AA</v>
      </c>
      <c r="M7552" s="2" t="s">
        <v>584</v>
      </c>
      <c r="N7552" s="2" t="s">
        <v>417</v>
      </c>
      <c r="O7552" s="2" t="s">
        <v>70</v>
      </c>
    </row>
    <row r="7553" spans="1:15">
      <c r="A7553" s="42">
        <v>39997</v>
      </c>
      <c r="B7553" s="42">
        <v>43649</v>
      </c>
      <c r="C7553" s="130">
        <v>120</v>
      </c>
      <c r="D7553" s="43">
        <v>8.5600000000000009E-2</v>
      </c>
      <c r="E7553" s="43">
        <v>7.9100000000000004E-2</v>
      </c>
      <c r="F7553" s="44">
        <v>128000</v>
      </c>
      <c r="G7553" s="44">
        <v>128000</v>
      </c>
      <c r="H7553" s="44">
        <v>52992.54</v>
      </c>
      <c r="I7553" s="44">
        <v>115199.99</v>
      </c>
      <c r="J7553" s="68">
        <f t="shared" si="351"/>
        <v>0.41400421874999999</v>
      </c>
      <c r="K7553" s="43">
        <f t="shared" si="352"/>
        <v>0.899999921875</v>
      </c>
      <c r="L7553" s="41" t="str">
        <f t="shared" si="353"/>
        <v>AA</v>
      </c>
      <c r="M7553" s="41" t="s">
        <v>484</v>
      </c>
      <c r="N7553" s="41" t="s">
        <v>422</v>
      </c>
      <c r="O7553" s="41" t="s">
        <v>70</v>
      </c>
    </row>
    <row r="7554" spans="1:15">
      <c r="A7554" s="42">
        <v>40157</v>
      </c>
      <c r="B7554" s="42">
        <v>47462</v>
      </c>
      <c r="C7554" s="130">
        <v>240</v>
      </c>
      <c r="D7554" s="43">
        <v>8.5600000000000009E-2</v>
      </c>
      <c r="E7554" s="43">
        <v>7.9100000000000004E-2</v>
      </c>
      <c r="F7554" s="44">
        <v>128000</v>
      </c>
      <c r="G7554" s="44">
        <v>128000</v>
      </c>
      <c r="H7554" s="44">
        <v>88425.3</v>
      </c>
      <c r="I7554" s="44">
        <v>115199.99</v>
      </c>
      <c r="J7554" s="68">
        <f t="shared" si="351"/>
        <v>0.69082265625000006</v>
      </c>
      <c r="K7554" s="43">
        <f t="shared" si="352"/>
        <v>0.899999921875</v>
      </c>
      <c r="L7554" s="41" t="str">
        <f t="shared" si="353"/>
        <v>A</v>
      </c>
      <c r="M7554" s="41" t="s">
        <v>611</v>
      </c>
      <c r="N7554" s="41" t="s">
        <v>419</v>
      </c>
      <c r="O7554" s="41" t="s">
        <v>70</v>
      </c>
    </row>
    <row r="7555" spans="1:15">
      <c r="A7555" s="38">
        <v>40410</v>
      </c>
      <c r="B7555" s="38">
        <v>51368</v>
      </c>
      <c r="C7555" s="131">
        <v>360</v>
      </c>
      <c r="D7555" s="39">
        <v>8.5600000000000009E-2</v>
      </c>
      <c r="E7555" s="39">
        <v>7.9100000000000004E-2</v>
      </c>
      <c r="F7555" s="40">
        <v>129500</v>
      </c>
      <c r="G7555" s="40">
        <v>129500</v>
      </c>
      <c r="H7555" s="40">
        <v>91619.83</v>
      </c>
      <c r="I7555" s="40">
        <v>116549.99</v>
      </c>
      <c r="J7555" s="67">
        <f t="shared" ref="J7555:J7618" si="354">H7555/G7555</f>
        <v>0.7074890347490348</v>
      </c>
      <c r="K7555" s="39">
        <f t="shared" ref="K7555:K7618" si="355">I7555/G7555</f>
        <v>0.8999999227799228</v>
      </c>
      <c r="L7555" s="2" t="str">
        <f t="shared" ref="L7555:L7618" si="356">IF(J7555&lt;=65%,"AA",IF(J7555&lt;=75%,"A",IF(J7555&lt;=85%,"B","C")))</f>
        <v>A</v>
      </c>
      <c r="M7555" s="2" t="s">
        <v>574</v>
      </c>
      <c r="N7555" s="2" t="s">
        <v>424</v>
      </c>
      <c r="O7555" s="2" t="s">
        <v>70</v>
      </c>
    </row>
    <row r="7556" spans="1:15">
      <c r="A7556" s="38">
        <v>40296</v>
      </c>
      <c r="B7556" s="38">
        <v>42183</v>
      </c>
      <c r="C7556" s="131">
        <v>62</v>
      </c>
      <c r="D7556" s="39">
        <v>8.5600000000000009E-2</v>
      </c>
      <c r="E7556" s="39">
        <v>7.9100000000000004E-2</v>
      </c>
      <c r="F7556" s="40">
        <v>130000</v>
      </c>
      <c r="G7556" s="40">
        <v>130000</v>
      </c>
      <c r="H7556" s="40">
        <v>44807.61</v>
      </c>
      <c r="I7556" s="40">
        <v>116999.99</v>
      </c>
      <c r="J7556" s="67">
        <f t="shared" si="354"/>
        <v>0.34467392307692307</v>
      </c>
      <c r="K7556" s="39">
        <f t="shared" si="355"/>
        <v>0.89999992307692311</v>
      </c>
      <c r="L7556" s="2" t="str">
        <f t="shared" si="356"/>
        <v>AA</v>
      </c>
      <c r="M7556" s="2" t="s">
        <v>739</v>
      </c>
      <c r="N7556" s="2" t="s">
        <v>422</v>
      </c>
      <c r="O7556" s="2" t="s">
        <v>70</v>
      </c>
    </row>
    <row r="7557" spans="1:15">
      <c r="A7557" s="42">
        <v>40338</v>
      </c>
      <c r="B7557" s="42">
        <v>42864</v>
      </c>
      <c r="C7557" s="130">
        <v>83</v>
      </c>
      <c r="D7557" s="43">
        <v>8.5600000000000009E-2</v>
      </c>
      <c r="E7557" s="43">
        <v>7.9100000000000004E-2</v>
      </c>
      <c r="F7557" s="44">
        <v>130000</v>
      </c>
      <c r="G7557" s="44">
        <v>130000</v>
      </c>
      <c r="H7557" s="44">
        <v>85136.68</v>
      </c>
      <c r="I7557" s="44">
        <v>116999.99</v>
      </c>
      <c r="J7557" s="68">
        <f t="shared" si="354"/>
        <v>0.65489753846153842</v>
      </c>
      <c r="K7557" s="43">
        <f t="shared" si="355"/>
        <v>0.89999992307692311</v>
      </c>
      <c r="L7557" s="41" t="str">
        <f t="shared" si="356"/>
        <v>A</v>
      </c>
      <c r="M7557" s="41" t="s">
        <v>1119</v>
      </c>
      <c r="N7557" s="41" t="s">
        <v>419</v>
      </c>
      <c r="O7557" s="41" t="s">
        <v>70</v>
      </c>
    </row>
    <row r="7558" spans="1:15">
      <c r="A7558" s="42">
        <v>40116</v>
      </c>
      <c r="B7558" s="42">
        <v>42916</v>
      </c>
      <c r="C7558" s="130">
        <v>92</v>
      </c>
      <c r="D7558" s="43">
        <v>8.5600000000000009E-2</v>
      </c>
      <c r="E7558" s="43">
        <v>7.9100000000000004E-2</v>
      </c>
      <c r="F7558" s="44">
        <v>130000</v>
      </c>
      <c r="G7558" s="44">
        <v>130000</v>
      </c>
      <c r="H7558" s="44">
        <v>43731.77</v>
      </c>
      <c r="I7558" s="44">
        <v>116999.99</v>
      </c>
      <c r="J7558" s="68">
        <f t="shared" si="354"/>
        <v>0.33639823076923075</v>
      </c>
      <c r="K7558" s="43">
        <f t="shared" si="355"/>
        <v>0.89999992307692311</v>
      </c>
      <c r="L7558" s="41" t="str">
        <f t="shared" si="356"/>
        <v>AA</v>
      </c>
      <c r="M7558" s="41" t="s">
        <v>665</v>
      </c>
      <c r="N7558" s="41" t="s">
        <v>417</v>
      </c>
      <c r="O7558" s="41" t="s">
        <v>70</v>
      </c>
    </row>
    <row r="7559" spans="1:15">
      <c r="A7559" s="42">
        <v>40427</v>
      </c>
      <c r="B7559" s="42">
        <v>45906</v>
      </c>
      <c r="C7559" s="130">
        <v>180</v>
      </c>
      <c r="D7559" s="43">
        <v>8.5600000000000009E-2</v>
      </c>
      <c r="E7559" s="43">
        <v>7.9100000000000004E-2</v>
      </c>
      <c r="F7559" s="44">
        <v>130000</v>
      </c>
      <c r="G7559" s="44">
        <v>130000</v>
      </c>
      <c r="H7559" s="44">
        <v>85188.46</v>
      </c>
      <c r="I7559" s="44">
        <v>116999.99</v>
      </c>
      <c r="J7559" s="68">
        <f t="shared" si="354"/>
        <v>0.65529584615384617</v>
      </c>
      <c r="K7559" s="43">
        <f t="shared" si="355"/>
        <v>0.89999992307692311</v>
      </c>
      <c r="L7559" s="41" t="str">
        <f t="shared" si="356"/>
        <v>A</v>
      </c>
      <c r="M7559" s="41" t="s">
        <v>511</v>
      </c>
      <c r="N7559" s="41" t="s">
        <v>422</v>
      </c>
      <c r="O7559" s="41" t="s">
        <v>70</v>
      </c>
    </row>
    <row r="7560" spans="1:15">
      <c r="A7560" s="38">
        <v>40491</v>
      </c>
      <c r="B7560" s="38">
        <v>46396</v>
      </c>
      <c r="C7560" s="131">
        <v>194</v>
      </c>
      <c r="D7560" s="39">
        <v>8.5600000000000009E-2</v>
      </c>
      <c r="E7560" s="39">
        <v>7.9100000000000004E-2</v>
      </c>
      <c r="F7560" s="40">
        <v>130000</v>
      </c>
      <c r="G7560" s="40">
        <v>130000</v>
      </c>
      <c r="H7560" s="40">
        <v>93479.32</v>
      </c>
      <c r="I7560" s="40">
        <v>116999.99</v>
      </c>
      <c r="J7560" s="67">
        <f t="shared" si="354"/>
        <v>0.71907169230769241</v>
      </c>
      <c r="K7560" s="39">
        <f t="shared" si="355"/>
        <v>0.89999992307692311</v>
      </c>
      <c r="L7560" s="2" t="str">
        <f t="shared" si="356"/>
        <v>A</v>
      </c>
      <c r="M7560" s="2" t="s">
        <v>1479</v>
      </c>
      <c r="N7560" s="2" t="s">
        <v>419</v>
      </c>
      <c r="O7560" s="2" t="s">
        <v>70</v>
      </c>
    </row>
    <row r="7561" spans="1:15">
      <c r="A7561" s="38">
        <v>40718</v>
      </c>
      <c r="B7561" s="38">
        <v>47173</v>
      </c>
      <c r="C7561" s="131">
        <v>212</v>
      </c>
      <c r="D7561" s="39">
        <v>8.5600000000000009E-2</v>
      </c>
      <c r="E7561" s="39">
        <v>7.9100000000000004E-2</v>
      </c>
      <c r="F7561" s="40">
        <v>130000</v>
      </c>
      <c r="G7561" s="40">
        <v>130000</v>
      </c>
      <c r="H7561" s="40">
        <v>83108.990000000005</v>
      </c>
      <c r="I7561" s="40">
        <v>116999.99</v>
      </c>
      <c r="J7561" s="67">
        <f t="shared" si="354"/>
        <v>0.63929992307692307</v>
      </c>
      <c r="K7561" s="39">
        <f t="shared" si="355"/>
        <v>0.89999992307692311</v>
      </c>
      <c r="L7561" s="2" t="str">
        <f t="shared" si="356"/>
        <v>AA</v>
      </c>
      <c r="M7561" s="2" t="s">
        <v>1415</v>
      </c>
      <c r="N7561" s="2" t="s">
        <v>416</v>
      </c>
      <c r="O7561" s="2" t="s">
        <v>70</v>
      </c>
    </row>
    <row r="7562" spans="1:15">
      <c r="A7562" s="42">
        <v>40602</v>
      </c>
      <c r="B7562" s="42">
        <v>51560</v>
      </c>
      <c r="C7562" s="130">
        <v>360</v>
      </c>
      <c r="D7562" s="43">
        <v>8.5600000000000009E-2</v>
      </c>
      <c r="E7562" s="43">
        <v>7.9100000000000004E-2</v>
      </c>
      <c r="F7562" s="44">
        <v>130000</v>
      </c>
      <c r="G7562" s="44">
        <v>130000</v>
      </c>
      <c r="H7562" s="44">
        <v>86851.47</v>
      </c>
      <c r="I7562" s="44">
        <v>116999.99</v>
      </c>
      <c r="J7562" s="68">
        <f t="shared" si="354"/>
        <v>0.66808823076923074</v>
      </c>
      <c r="K7562" s="43">
        <f t="shared" si="355"/>
        <v>0.89999992307692311</v>
      </c>
      <c r="L7562" s="41" t="str">
        <f t="shared" si="356"/>
        <v>A</v>
      </c>
      <c r="M7562" s="41" t="s">
        <v>806</v>
      </c>
      <c r="N7562" s="41" t="s">
        <v>419</v>
      </c>
      <c r="O7562" s="41" t="s">
        <v>70</v>
      </c>
    </row>
    <row r="7563" spans="1:15">
      <c r="A7563" s="38">
        <v>40563</v>
      </c>
      <c r="B7563" s="38">
        <v>51521</v>
      </c>
      <c r="C7563" s="131">
        <v>360</v>
      </c>
      <c r="D7563" s="39">
        <v>8.5600000000000009E-2</v>
      </c>
      <c r="E7563" s="39">
        <v>7.9100000000000004E-2</v>
      </c>
      <c r="F7563" s="40">
        <v>130000</v>
      </c>
      <c r="G7563" s="40">
        <v>130000</v>
      </c>
      <c r="H7563" s="40">
        <v>72095.06</v>
      </c>
      <c r="I7563" s="40">
        <v>116999.99</v>
      </c>
      <c r="J7563" s="67">
        <f t="shared" si="354"/>
        <v>0.55457738461538464</v>
      </c>
      <c r="K7563" s="39">
        <f t="shared" si="355"/>
        <v>0.89999992307692311</v>
      </c>
      <c r="L7563" s="2" t="str">
        <f t="shared" si="356"/>
        <v>AA</v>
      </c>
      <c r="M7563" s="2" t="s">
        <v>495</v>
      </c>
      <c r="N7563" s="2" t="s">
        <v>424</v>
      </c>
      <c r="O7563" s="2" t="s">
        <v>70</v>
      </c>
    </row>
    <row r="7564" spans="1:15">
      <c r="A7564" s="42">
        <v>40375</v>
      </c>
      <c r="B7564" s="42">
        <v>47711</v>
      </c>
      <c r="C7564" s="130">
        <v>241</v>
      </c>
      <c r="D7564" s="43">
        <v>8.5600000000000009E-2</v>
      </c>
      <c r="E7564" s="43">
        <v>7.9100000000000004E-2</v>
      </c>
      <c r="F7564" s="44">
        <v>131000</v>
      </c>
      <c r="G7564" s="44">
        <v>131000</v>
      </c>
      <c r="H7564" s="44">
        <v>91350.58</v>
      </c>
      <c r="I7564" s="44">
        <v>117899.99</v>
      </c>
      <c r="J7564" s="68">
        <f t="shared" si="354"/>
        <v>0.69733267175572522</v>
      </c>
      <c r="K7564" s="43">
        <f t="shared" si="355"/>
        <v>0.89999992366412218</v>
      </c>
      <c r="L7564" s="41" t="str">
        <f t="shared" si="356"/>
        <v>A</v>
      </c>
      <c r="M7564" s="41" t="s">
        <v>1041</v>
      </c>
      <c r="N7564" s="41" t="s">
        <v>416</v>
      </c>
      <c r="O7564" s="41" t="s">
        <v>70</v>
      </c>
    </row>
    <row r="7565" spans="1:15">
      <c r="A7565" s="42">
        <v>40444</v>
      </c>
      <c r="B7565" s="42">
        <v>43700</v>
      </c>
      <c r="C7565" s="130">
        <v>107</v>
      </c>
      <c r="D7565" s="43">
        <v>8.5600000000000009E-2</v>
      </c>
      <c r="E7565" s="43">
        <v>7.9100000000000004E-2</v>
      </c>
      <c r="F7565" s="44">
        <v>135000</v>
      </c>
      <c r="G7565" s="44">
        <v>135000</v>
      </c>
      <c r="H7565" s="44">
        <v>66174.320000000007</v>
      </c>
      <c r="I7565" s="44">
        <v>121499.99</v>
      </c>
      <c r="J7565" s="68">
        <f t="shared" si="354"/>
        <v>0.4901801481481482</v>
      </c>
      <c r="K7565" s="43">
        <f t="shared" si="355"/>
        <v>0.89999992592592593</v>
      </c>
      <c r="L7565" s="41" t="str">
        <f t="shared" si="356"/>
        <v>AA</v>
      </c>
      <c r="M7565" s="41" t="s">
        <v>489</v>
      </c>
      <c r="N7565" s="41" t="s">
        <v>415</v>
      </c>
      <c r="O7565" s="41" t="s">
        <v>70</v>
      </c>
    </row>
    <row r="7566" spans="1:15">
      <c r="A7566" s="38">
        <v>40711</v>
      </c>
      <c r="B7566" s="38">
        <v>47347</v>
      </c>
      <c r="C7566" s="131">
        <v>218</v>
      </c>
      <c r="D7566" s="39">
        <v>8.5600000000000009E-2</v>
      </c>
      <c r="E7566" s="39">
        <v>7.9100000000000004E-2</v>
      </c>
      <c r="F7566" s="40">
        <v>135000</v>
      </c>
      <c r="G7566" s="40">
        <v>135000</v>
      </c>
      <c r="H7566" s="40">
        <v>92236.92</v>
      </c>
      <c r="I7566" s="40">
        <v>121499.99</v>
      </c>
      <c r="J7566" s="67">
        <f t="shared" si="354"/>
        <v>0.68323644444444442</v>
      </c>
      <c r="K7566" s="39">
        <f t="shared" si="355"/>
        <v>0.89999992592592593</v>
      </c>
      <c r="L7566" s="2" t="str">
        <f t="shared" si="356"/>
        <v>A</v>
      </c>
      <c r="M7566" s="2" t="s">
        <v>889</v>
      </c>
      <c r="N7566" s="2" t="s">
        <v>416</v>
      </c>
      <c r="O7566" s="2" t="s">
        <v>70</v>
      </c>
    </row>
    <row r="7567" spans="1:15">
      <c r="A7567" s="42">
        <v>40249</v>
      </c>
      <c r="B7567" s="42">
        <v>47554</v>
      </c>
      <c r="C7567" s="130">
        <v>240</v>
      </c>
      <c r="D7567" s="43">
        <v>8.5600000000000009E-2</v>
      </c>
      <c r="E7567" s="43">
        <v>8.09E-2</v>
      </c>
      <c r="F7567" s="44">
        <v>137260</v>
      </c>
      <c r="G7567" s="44">
        <v>137260</v>
      </c>
      <c r="H7567" s="44">
        <v>96370.47</v>
      </c>
      <c r="I7567" s="44">
        <v>123533.99</v>
      </c>
      <c r="J7567" s="68">
        <f t="shared" si="354"/>
        <v>0.70210163193938513</v>
      </c>
      <c r="K7567" s="43">
        <f t="shared" si="355"/>
        <v>0.89999992714556321</v>
      </c>
      <c r="L7567" s="41" t="str">
        <f t="shared" si="356"/>
        <v>A</v>
      </c>
      <c r="M7567" s="41" t="s">
        <v>475</v>
      </c>
      <c r="N7567" s="41" t="s">
        <v>427</v>
      </c>
      <c r="O7567" s="41" t="s">
        <v>70</v>
      </c>
    </row>
    <row r="7568" spans="1:15">
      <c r="A7568" s="42">
        <v>40574</v>
      </c>
      <c r="B7568" s="42">
        <v>44227</v>
      </c>
      <c r="C7568" s="130">
        <v>120</v>
      </c>
      <c r="D7568" s="43">
        <v>8.5600000000000009E-2</v>
      </c>
      <c r="E7568" s="43">
        <v>7.9100000000000004E-2</v>
      </c>
      <c r="F7568" s="44">
        <v>140000</v>
      </c>
      <c r="G7568" s="44">
        <v>140000</v>
      </c>
      <c r="H7568" s="44">
        <v>76656.149999999994</v>
      </c>
      <c r="I7568" s="44">
        <v>125999.99</v>
      </c>
      <c r="J7568" s="68">
        <f t="shared" si="354"/>
        <v>0.54754392857142853</v>
      </c>
      <c r="K7568" s="43">
        <f t="shared" si="355"/>
        <v>0.89999992857142863</v>
      </c>
      <c r="L7568" s="41" t="str">
        <f t="shared" si="356"/>
        <v>AA</v>
      </c>
      <c r="M7568" s="41" t="s">
        <v>549</v>
      </c>
      <c r="N7568" s="41" t="s">
        <v>427</v>
      </c>
      <c r="O7568" s="41" t="s">
        <v>70</v>
      </c>
    </row>
    <row r="7569" spans="1:15">
      <c r="A7569" s="42">
        <v>40756</v>
      </c>
      <c r="B7569" s="42">
        <v>44440</v>
      </c>
      <c r="C7569" s="130">
        <v>121</v>
      </c>
      <c r="D7569" s="43">
        <v>8.5600000000000009E-2</v>
      </c>
      <c r="E7569" s="43">
        <v>7.9100000000000004E-2</v>
      </c>
      <c r="F7569" s="44">
        <v>140000</v>
      </c>
      <c r="G7569" s="44">
        <v>140000</v>
      </c>
      <c r="H7569" s="44">
        <v>72720.55</v>
      </c>
      <c r="I7569" s="44">
        <v>125999.99</v>
      </c>
      <c r="J7569" s="68">
        <f t="shared" si="354"/>
        <v>0.51943250000000007</v>
      </c>
      <c r="K7569" s="43">
        <f t="shared" si="355"/>
        <v>0.89999992857142863</v>
      </c>
      <c r="L7569" s="41" t="str">
        <f t="shared" si="356"/>
        <v>AA</v>
      </c>
      <c r="M7569" s="41" t="s">
        <v>1183</v>
      </c>
      <c r="N7569" s="41" t="s">
        <v>428</v>
      </c>
      <c r="O7569" s="41" t="s">
        <v>70</v>
      </c>
    </row>
    <row r="7570" spans="1:15">
      <c r="A7570" s="42">
        <v>40053</v>
      </c>
      <c r="B7570" s="42">
        <v>45563</v>
      </c>
      <c r="C7570" s="130">
        <v>181</v>
      </c>
      <c r="D7570" s="43">
        <v>8.5600000000000009E-2</v>
      </c>
      <c r="E7570" s="43">
        <v>7.9100000000000004E-2</v>
      </c>
      <c r="F7570" s="44">
        <v>140000</v>
      </c>
      <c r="G7570" s="44">
        <v>140000</v>
      </c>
      <c r="H7570" s="44">
        <v>82932.83</v>
      </c>
      <c r="I7570" s="44">
        <v>125999.99</v>
      </c>
      <c r="J7570" s="68">
        <f t="shared" si="354"/>
        <v>0.59237735714285711</v>
      </c>
      <c r="K7570" s="43">
        <f t="shared" si="355"/>
        <v>0.89999992857142863</v>
      </c>
      <c r="L7570" s="41" t="str">
        <f t="shared" si="356"/>
        <v>AA</v>
      </c>
      <c r="M7570" s="41" t="s">
        <v>457</v>
      </c>
      <c r="N7570" s="41" t="s">
        <v>419</v>
      </c>
      <c r="O7570" s="41" t="s">
        <v>70</v>
      </c>
    </row>
    <row r="7571" spans="1:15">
      <c r="A7571" s="38">
        <v>40157</v>
      </c>
      <c r="B7571" s="38">
        <v>51114</v>
      </c>
      <c r="C7571" s="131">
        <v>360</v>
      </c>
      <c r="D7571" s="39">
        <v>8.5600000000000009E-2</v>
      </c>
      <c r="E7571" s="39">
        <v>7.9100000000000004E-2</v>
      </c>
      <c r="F7571" s="40">
        <v>140000</v>
      </c>
      <c r="G7571" s="40">
        <v>140000</v>
      </c>
      <c r="H7571" s="40">
        <v>54291.3</v>
      </c>
      <c r="I7571" s="40">
        <v>125999.99</v>
      </c>
      <c r="J7571" s="67">
        <f t="shared" si="354"/>
        <v>0.387795</v>
      </c>
      <c r="K7571" s="39">
        <f t="shared" si="355"/>
        <v>0.89999992857142863</v>
      </c>
      <c r="L7571" s="2" t="str">
        <f t="shared" si="356"/>
        <v>AA</v>
      </c>
      <c r="M7571" s="2" t="s">
        <v>493</v>
      </c>
      <c r="N7571" s="2" t="s">
        <v>427</v>
      </c>
      <c r="O7571" s="2" t="s">
        <v>70</v>
      </c>
    </row>
    <row r="7572" spans="1:15">
      <c r="A7572" s="42">
        <v>40347</v>
      </c>
      <c r="B7572" s="42">
        <v>51305</v>
      </c>
      <c r="C7572" s="130">
        <v>360</v>
      </c>
      <c r="D7572" s="43">
        <v>8.5600000000000009E-2</v>
      </c>
      <c r="E7572" s="43">
        <v>7.9100000000000004E-2</v>
      </c>
      <c r="F7572" s="44">
        <v>140000</v>
      </c>
      <c r="G7572" s="44">
        <v>140000</v>
      </c>
      <c r="H7572" s="44">
        <v>71871.820000000007</v>
      </c>
      <c r="I7572" s="44">
        <v>125999.99</v>
      </c>
      <c r="J7572" s="68">
        <f t="shared" si="354"/>
        <v>0.51337014285714289</v>
      </c>
      <c r="K7572" s="43">
        <f t="shared" si="355"/>
        <v>0.89999992857142863</v>
      </c>
      <c r="L7572" s="41" t="str">
        <f t="shared" si="356"/>
        <v>AA</v>
      </c>
      <c r="M7572" s="41" t="s">
        <v>689</v>
      </c>
      <c r="N7572" s="41" t="s">
        <v>424</v>
      </c>
      <c r="O7572" s="41" t="s">
        <v>70</v>
      </c>
    </row>
    <row r="7573" spans="1:15">
      <c r="A7573" s="42">
        <v>40147</v>
      </c>
      <c r="B7573" s="42">
        <v>47452</v>
      </c>
      <c r="C7573" s="130">
        <v>240</v>
      </c>
      <c r="D7573" s="43">
        <v>8.5600000000000009E-2</v>
      </c>
      <c r="E7573" s="43">
        <v>7.9100000000000004E-2</v>
      </c>
      <c r="F7573" s="44">
        <v>141000</v>
      </c>
      <c r="G7573" s="44">
        <v>141000</v>
      </c>
      <c r="H7573" s="44">
        <v>96879.61</v>
      </c>
      <c r="I7573" s="44">
        <v>126899.99</v>
      </c>
      <c r="J7573" s="68">
        <f t="shared" si="354"/>
        <v>0.68708943262411348</v>
      </c>
      <c r="K7573" s="43">
        <f t="shared" si="355"/>
        <v>0.89999992907801418</v>
      </c>
      <c r="L7573" s="41" t="str">
        <f t="shared" si="356"/>
        <v>A</v>
      </c>
      <c r="M7573" s="41" t="s">
        <v>457</v>
      </c>
      <c r="N7573" s="41" t="s">
        <v>419</v>
      </c>
      <c r="O7573" s="41" t="s">
        <v>70</v>
      </c>
    </row>
    <row r="7574" spans="1:15">
      <c r="A7574" s="42">
        <v>40078</v>
      </c>
      <c r="B7574" s="42">
        <v>47383</v>
      </c>
      <c r="C7574" s="130">
        <v>240</v>
      </c>
      <c r="D7574" s="43">
        <v>8.5600000000000009E-2</v>
      </c>
      <c r="E7574" s="43">
        <v>8.5600000000000009E-2</v>
      </c>
      <c r="F7574" s="44">
        <v>100006.83</v>
      </c>
      <c r="G7574" s="44">
        <v>100006.83</v>
      </c>
      <c r="H7574" s="44">
        <v>70217.33</v>
      </c>
      <c r="I7574" s="44">
        <v>90006.14</v>
      </c>
      <c r="J7574" s="68">
        <f t="shared" si="354"/>
        <v>0.70212534483894751</v>
      </c>
      <c r="K7574" s="43">
        <f t="shared" si="355"/>
        <v>0.89999993000478062</v>
      </c>
      <c r="L7574" s="41" t="str">
        <f t="shared" si="356"/>
        <v>A</v>
      </c>
      <c r="M7574" s="41" t="s">
        <v>751</v>
      </c>
      <c r="N7574" s="41" t="s">
        <v>422</v>
      </c>
      <c r="O7574" s="41" t="s">
        <v>70</v>
      </c>
    </row>
    <row r="7575" spans="1:15">
      <c r="A7575" s="38">
        <v>40367</v>
      </c>
      <c r="B7575" s="38">
        <v>51325</v>
      </c>
      <c r="C7575" s="131">
        <v>360</v>
      </c>
      <c r="D7575" s="39">
        <v>8.5600000000000009E-2</v>
      </c>
      <c r="E7575" s="39">
        <v>7.9100000000000004E-2</v>
      </c>
      <c r="F7575" s="40">
        <v>144000</v>
      </c>
      <c r="G7575" s="40">
        <v>144000</v>
      </c>
      <c r="H7575" s="40">
        <v>75382.36</v>
      </c>
      <c r="I7575" s="40">
        <v>129599.99</v>
      </c>
      <c r="J7575" s="67">
        <f t="shared" si="354"/>
        <v>0.52348861111111111</v>
      </c>
      <c r="K7575" s="39">
        <f t="shared" si="355"/>
        <v>0.89999993055555561</v>
      </c>
      <c r="L7575" s="2" t="str">
        <f t="shared" si="356"/>
        <v>AA</v>
      </c>
      <c r="M7575" s="2" t="s">
        <v>457</v>
      </c>
      <c r="N7575" s="2" t="s">
        <v>419</v>
      </c>
      <c r="O7575" s="2" t="s">
        <v>70</v>
      </c>
    </row>
    <row r="7576" spans="1:15">
      <c r="A7576" s="38">
        <v>40520</v>
      </c>
      <c r="B7576" s="38">
        <v>49468</v>
      </c>
      <c r="C7576" s="131">
        <v>294</v>
      </c>
      <c r="D7576" s="39">
        <v>8.5600000000000009E-2</v>
      </c>
      <c r="E7576" s="39">
        <v>7.9100000000000004E-2</v>
      </c>
      <c r="F7576" s="40">
        <v>146457</v>
      </c>
      <c r="G7576" s="40">
        <v>146457</v>
      </c>
      <c r="H7576" s="40">
        <v>71778.73</v>
      </c>
      <c r="I7576" s="40">
        <v>131811.29</v>
      </c>
      <c r="J7576" s="67">
        <f t="shared" si="354"/>
        <v>0.49010105355155437</v>
      </c>
      <c r="K7576" s="39">
        <f t="shared" si="355"/>
        <v>0.89999993172057335</v>
      </c>
      <c r="L7576" s="2" t="str">
        <f t="shared" si="356"/>
        <v>AA</v>
      </c>
      <c r="M7576" s="2" t="s">
        <v>495</v>
      </c>
      <c r="N7576" s="2" t="s">
        <v>424</v>
      </c>
      <c r="O7576" s="2" t="s">
        <v>70</v>
      </c>
    </row>
    <row r="7577" spans="1:15">
      <c r="A7577" s="38">
        <v>40801</v>
      </c>
      <c r="B7577" s="38">
        <v>46280</v>
      </c>
      <c r="C7577" s="131">
        <v>180</v>
      </c>
      <c r="D7577" s="39">
        <v>8.5600000000000009E-2</v>
      </c>
      <c r="E7577" s="39">
        <v>7.9100000000000004E-2</v>
      </c>
      <c r="F7577" s="40">
        <v>147600</v>
      </c>
      <c r="G7577" s="40">
        <v>147600</v>
      </c>
      <c r="H7577" s="40">
        <v>104539.62</v>
      </c>
      <c r="I7577" s="40">
        <v>132839.99</v>
      </c>
      <c r="J7577" s="67">
        <f t="shared" si="354"/>
        <v>0.70826300813008125</v>
      </c>
      <c r="K7577" s="39">
        <f t="shared" si="355"/>
        <v>0.8999999322493224</v>
      </c>
      <c r="L7577" s="2" t="str">
        <f t="shared" si="356"/>
        <v>A</v>
      </c>
      <c r="M7577" s="2" t="s">
        <v>495</v>
      </c>
      <c r="N7577" s="2" t="s">
        <v>424</v>
      </c>
      <c r="O7577" s="2" t="s">
        <v>70</v>
      </c>
    </row>
    <row r="7578" spans="1:15">
      <c r="A7578" s="42">
        <v>40157</v>
      </c>
      <c r="B7578" s="42">
        <v>45636</v>
      </c>
      <c r="C7578" s="130">
        <v>180</v>
      </c>
      <c r="D7578" s="43">
        <v>8.5600000000000009E-2</v>
      </c>
      <c r="E7578" s="43">
        <v>8.5600000000000009E-2</v>
      </c>
      <c r="F7578" s="44">
        <v>148000</v>
      </c>
      <c r="G7578" s="44">
        <v>148000</v>
      </c>
      <c r="H7578" s="44">
        <v>90407.11</v>
      </c>
      <c r="I7578" s="44">
        <v>133199.99</v>
      </c>
      <c r="J7578" s="68">
        <f t="shared" si="354"/>
        <v>0.61085885135135132</v>
      </c>
      <c r="K7578" s="43">
        <f t="shared" si="355"/>
        <v>0.89999993243243237</v>
      </c>
      <c r="L7578" s="41" t="str">
        <f t="shared" si="356"/>
        <v>AA</v>
      </c>
      <c r="M7578" s="41" t="s">
        <v>531</v>
      </c>
      <c r="N7578" s="41" t="s">
        <v>423</v>
      </c>
      <c r="O7578" s="41" t="s">
        <v>70</v>
      </c>
    </row>
    <row r="7579" spans="1:15">
      <c r="A7579" s="38">
        <v>40177</v>
      </c>
      <c r="B7579" s="38">
        <v>47482</v>
      </c>
      <c r="C7579" s="131">
        <v>240</v>
      </c>
      <c r="D7579" s="39">
        <v>8.5600000000000009E-2</v>
      </c>
      <c r="E7579" s="39">
        <v>7.9100000000000004E-2</v>
      </c>
      <c r="F7579" s="40">
        <v>148000</v>
      </c>
      <c r="G7579" s="40">
        <v>148000</v>
      </c>
      <c r="H7579" s="40">
        <v>56706.94</v>
      </c>
      <c r="I7579" s="40">
        <v>133199.99</v>
      </c>
      <c r="J7579" s="67">
        <f t="shared" si="354"/>
        <v>0.38315500000000002</v>
      </c>
      <c r="K7579" s="39">
        <f t="shared" si="355"/>
        <v>0.89999993243243237</v>
      </c>
      <c r="L7579" s="2" t="str">
        <f t="shared" si="356"/>
        <v>AA</v>
      </c>
      <c r="M7579" s="2" t="s">
        <v>559</v>
      </c>
      <c r="N7579" s="2" t="s">
        <v>417</v>
      </c>
      <c r="O7579" s="2" t="s">
        <v>70</v>
      </c>
    </row>
    <row r="7580" spans="1:15">
      <c r="A7580" s="38">
        <v>40813</v>
      </c>
      <c r="B7580" s="38">
        <v>51771</v>
      </c>
      <c r="C7580" s="131">
        <v>360</v>
      </c>
      <c r="D7580" s="39">
        <v>8.5600000000000009E-2</v>
      </c>
      <c r="E7580" s="39">
        <v>7.9100000000000004E-2</v>
      </c>
      <c r="F7580" s="40">
        <v>148000</v>
      </c>
      <c r="G7580" s="40">
        <v>148000</v>
      </c>
      <c r="H7580" s="40">
        <v>50794.15</v>
      </c>
      <c r="I7580" s="40">
        <v>133199.99</v>
      </c>
      <c r="J7580" s="67">
        <f t="shared" si="354"/>
        <v>0.3432037162162162</v>
      </c>
      <c r="K7580" s="39">
        <f t="shared" si="355"/>
        <v>0.89999993243243237</v>
      </c>
      <c r="L7580" s="2" t="str">
        <f t="shared" si="356"/>
        <v>AA</v>
      </c>
      <c r="M7580" s="2" t="s">
        <v>740</v>
      </c>
      <c r="N7580" s="2" t="s">
        <v>417</v>
      </c>
      <c r="O7580" s="2" t="s">
        <v>70</v>
      </c>
    </row>
    <row r="7581" spans="1:15">
      <c r="A7581" s="42">
        <v>40779</v>
      </c>
      <c r="B7581" s="42">
        <v>51737</v>
      </c>
      <c r="C7581" s="130">
        <v>360</v>
      </c>
      <c r="D7581" s="43">
        <v>8.5600000000000009E-2</v>
      </c>
      <c r="E7581" s="43">
        <v>7.9100000000000004E-2</v>
      </c>
      <c r="F7581" s="44">
        <v>148000</v>
      </c>
      <c r="G7581" s="44">
        <v>148000</v>
      </c>
      <c r="H7581" s="44">
        <v>89831.23</v>
      </c>
      <c r="I7581" s="44">
        <v>133199.99</v>
      </c>
      <c r="J7581" s="68">
        <f t="shared" si="354"/>
        <v>0.60696777027027027</v>
      </c>
      <c r="K7581" s="43">
        <f t="shared" si="355"/>
        <v>0.89999993243243237</v>
      </c>
      <c r="L7581" s="41" t="str">
        <f t="shared" si="356"/>
        <v>AA</v>
      </c>
      <c r="M7581" s="41" t="s">
        <v>1008</v>
      </c>
      <c r="N7581" s="41" t="s">
        <v>423</v>
      </c>
      <c r="O7581" s="41" t="s">
        <v>70</v>
      </c>
    </row>
    <row r="7582" spans="1:15">
      <c r="A7582" s="38">
        <v>40147</v>
      </c>
      <c r="B7582" s="38">
        <v>43250</v>
      </c>
      <c r="C7582" s="131">
        <v>102</v>
      </c>
      <c r="D7582" s="39">
        <v>8.5600000000000009E-2</v>
      </c>
      <c r="E7582" s="39">
        <v>7.9100000000000004E-2</v>
      </c>
      <c r="F7582" s="40">
        <v>149000</v>
      </c>
      <c r="G7582" s="40">
        <v>149000</v>
      </c>
      <c r="H7582" s="40">
        <v>62434.55</v>
      </c>
      <c r="I7582" s="40">
        <v>134099.99</v>
      </c>
      <c r="J7582" s="67">
        <f t="shared" si="354"/>
        <v>0.41902382550335571</v>
      </c>
      <c r="K7582" s="39">
        <f t="shared" si="355"/>
        <v>0.89999993288590596</v>
      </c>
      <c r="L7582" s="2" t="str">
        <f t="shared" si="356"/>
        <v>AA</v>
      </c>
      <c r="M7582" s="2" t="s">
        <v>475</v>
      </c>
      <c r="N7582" s="2" t="s">
        <v>427</v>
      </c>
      <c r="O7582" s="2" t="s">
        <v>70</v>
      </c>
    </row>
    <row r="7583" spans="1:15">
      <c r="A7583" s="42">
        <v>40120</v>
      </c>
      <c r="B7583" s="42">
        <v>47425</v>
      </c>
      <c r="C7583" s="130">
        <v>240</v>
      </c>
      <c r="D7583" s="43">
        <v>8.5600000000000009E-2</v>
      </c>
      <c r="E7583" s="43">
        <v>7.9100000000000004E-2</v>
      </c>
      <c r="F7583" s="44">
        <v>149000</v>
      </c>
      <c r="G7583" s="44">
        <v>149000</v>
      </c>
      <c r="H7583" s="44">
        <v>102386.44</v>
      </c>
      <c r="I7583" s="44">
        <v>134099.99</v>
      </c>
      <c r="J7583" s="68">
        <f t="shared" si="354"/>
        <v>0.68715731543624159</v>
      </c>
      <c r="K7583" s="43">
        <f t="shared" si="355"/>
        <v>0.89999993288590596</v>
      </c>
      <c r="L7583" s="41" t="str">
        <f t="shared" si="356"/>
        <v>A</v>
      </c>
      <c r="M7583" s="41" t="s">
        <v>589</v>
      </c>
      <c r="N7583" s="41" t="s">
        <v>438</v>
      </c>
      <c r="O7583" s="41" t="s">
        <v>70</v>
      </c>
    </row>
    <row r="7584" spans="1:15">
      <c r="A7584" s="38">
        <v>40884</v>
      </c>
      <c r="B7584" s="38">
        <v>43745</v>
      </c>
      <c r="C7584" s="131">
        <v>94</v>
      </c>
      <c r="D7584" s="39">
        <v>8.5600000000000009E-2</v>
      </c>
      <c r="E7584" s="39">
        <v>7.9100000000000004E-2</v>
      </c>
      <c r="F7584" s="40">
        <v>150000</v>
      </c>
      <c r="G7584" s="40">
        <v>150000</v>
      </c>
      <c r="H7584" s="40">
        <v>67564.639999999999</v>
      </c>
      <c r="I7584" s="40">
        <v>134999.99</v>
      </c>
      <c r="J7584" s="67">
        <f t="shared" si="354"/>
        <v>0.45043093333333334</v>
      </c>
      <c r="K7584" s="39">
        <f t="shared" si="355"/>
        <v>0.89999993333333328</v>
      </c>
      <c r="L7584" s="2" t="str">
        <f t="shared" si="356"/>
        <v>AA</v>
      </c>
      <c r="M7584" s="2" t="s">
        <v>694</v>
      </c>
      <c r="N7584" s="2" t="s">
        <v>416</v>
      </c>
      <c r="O7584" s="2" t="s">
        <v>70</v>
      </c>
    </row>
    <row r="7585" spans="1:15">
      <c r="A7585" s="38">
        <v>40330</v>
      </c>
      <c r="B7585" s="38">
        <v>43344</v>
      </c>
      <c r="C7585" s="131">
        <v>99</v>
      </c>
      <c r="D7585" s="39">
        <v>8.5600000000000009E-2</v>
      </c>
      <c r="E7585" s="39">
        <v>8.09E-2</v>
      </c>
      <c r="F7585" s="40">
        <v>150000</v>
      </c>
      <c r="G7585" s="40">
        <v>150000</v>
      </c>
      <c r="H7585" s="40">
        <v>41271.21</v>
      </c>
      <c r="I7585" s="40">
        <v>134999.99</v>
      </c>
      <c r="J7585" s="67">
        <f t="shared" si="354"/>
        <v>0.27514139999999998</v>
      </c>
      <c r="K7585" s="39">
        <f t="shared" si="355"/>
        <v>0.89999993333333328</v>
      </c>
      <c r="L7585" s="2" t="str">
        <f t="shared" si="356"/>
        <v>AA</v>
      </c>
      <c r="M7585" s="2" t="s">
        <v>457</v>
      </c>
      <c r="N7585" s="2" t="s">
        <v>419</v>
      </c>
      <c r="O7585" s="2" t="s">
        <v>70</v>
      </c>
    </row>
    <row r="7586" spans="1:15">
      <c r="A7586" s="42">
        <v>40389</v>
      </c>
      <c r="B7586" s="42">
        <v>44469</v>
      </c>
      <c r="C7586" s="130">
        <v>134</v>
      </c>
      <c r="D7586" s="43">
        <v>8.5600000000000009E-2</v>
      </c>
      <c r="E7586" s="43">
        <v>7.9100000000000004E-2</v>
      </c>
      <c r="F7586" s="44">
        <v>150000</v>
      </c>
      <c r="G7586" s="44">
        <v>150000</v>
      </c>
      <c r="H7586" s="44">
        <v>79468.69</v>
      </c>
      <c r="I7586" s="44">
        <v>134999.99</v>
      </c>
      <c r="J7586" s="68">
        <f t="shared" si="354"/>
        <v>0.52979126666666665</v>
      </c>
      <c r="K7586" s="43">
        <f t="shared" si="355"/>
        <v>0.89999993333333328</v>
      </c>
      <c r="L7586" s="41" t="str">
        <f t="shared" si="356"/>
        <v>AA</v>
      </c>
      <c r="M7586" s="41" t="s">
        <v>449</v>
      </c>
      <c r="N7586" s="41" t="s">
        <v>418</v>
      </c>
      <c r="O7586" s="41" t="s">
        <v>70</v>
      </c>
    </row>
    <row r="7587" spans="1:15">
      <c r="A7587" s="38">
        <v>40430</v>
      </c>
      <c r="B7587" s="38">
        <v>44721</v>
      </c>
      <c r="C7587" s="131">
        <v>141</v>
      </c>
      <c r="D7587" s="39">
        <v>8.5600000000000009E-2</v>
      </c>
      <c r="E7587" s="39">
        <v>7.9100000000000004E-2</v>
      </c>
      <c r="F7587" s="40">
        <v>150000</v>
      </c>
      <c r="G7587" s="40">
        <v>150000</v>
      </c>
      <c r="H7587" s="40">
        <v>89591.91</v>
      </c>
      <c r="I7587" s="40">
        <v>134999.99</v>
      </c>
      <c r="J7587" s="67">
        <f t="shared" si="354"/>
        <v>0.59727940000000002</v>
      </c>
      <c r="K7587" s="39">
        <f t="shared" si="355"/>
        <v>0.89999993333333328</v>
      </c>
      <c r="L7587" s="2" t="str">
        <f t="shared" si="356"/>
        <v>AA</v>
      </c>
      <c r="M7587" s="2" t="s">
        <v>586</v>
      </c>
      <c r="N7587" s="2" t="s">
        <v>416</v>
      </c>
      <c r="O7587" s="2" t="s">
        <v>70</v>
      </c>
    </row>
    <row r="7588" spans="1:15">
      <c r="A7588" s="42">
        <v>40669</v>
      </c>
      <c r="B7588" s="42">
        <v>45328</v>
      </c>
      <c r="C7588" s="130">
        <v>153</v>
      </c>
      <c r="D7588" s="43">
        <v>8.5600000000000009E-2</v>
      </c>
      <c r="E7588" s="43">
        <v>7.9100000000000004E-2</v>
      </c>
      <c r="F7588" s="44">
        <v>150000</v>
      </c>
      <c r="G7588" s="44">
        <v>150000</v>
      </c>
      <c r="H7588" s="44">
        <v>91138.86</v>
      </c>
      <c r="I7588" s="44">
        <v>134999.99</v>
      </c>
      <c r="J7588" s="68">
        <f t="shared" si="354"/>
        <v>0.60759240000000003</v>
      </c>
      <c r="K7588" s="43">
        <f t="shared" si="355"/>
        <v>0.89999993333333328</v>
      </c>
      <c r="L7588" s="41" t="str">
        <f t="shared" si="356"/>
        <v>AA</v>
      </c>
      <c r="M7588" s="41" t="s">
        <v>1180</v>
      </c>
      <c r="N7588" s="41" t="s">
        <v>422</v>
      </c>
      <c r="O7588" s="41" t="s">
        <v>70</v>
      </c>
    </row>
    <row r="7589" spans="1:15">
      <c r="A7589" s="42">
        <v>40235</v>
      </c>
      <c r="B7589" s="42">
        <v>44952</v>
      </c>
      <c r="C7589" s="130">
        <v>155</v>
      </c>
      <c r="D7589" s="43">
        <v>8.5600000000000009E-2</v>
      </c>
      <c r="E7589" s="43">
        <v>7.9100000000000004E-2</v>
      </c>
      <c r="F7589" s="44">
        <v>150000</v>
      </c>
      <c r="G7589" s="44">
        <v>150000</v>
      </c>
      <c r="H7589" s="44">
        <v>68541.210000000006</v>
      </c>
      <c r="I7589" s="44">
        <v>134999.99</v>
      </c>
      <c r="J7589" s="68">
        <f t="shared" si="354"/>
        <v>0.45694140000000005</v>
      </c>
      <c r="K7589" s="43">
        <f t="shared" si="355"/>
        <v>0.89999993333333328</v>
      </c>
      <c r="L7589" s="41" t="str">
        <f t="shared" si="356"/>
        <v>AA</v>
      </c>
      <c r="M7589" s="41" t="s">
        <v>601</v>
      </c>
      <c r="N7589" s="41" t="s">
        <v>435</v>
      </c>
      <c r="O7589" s="41" t="s">
        <v>70</v>
      </c>
    </row>
    <row r="7590" spans="1:15">
      <c r="A7590" s="42">
        <v>40589</v>
      </c>
      <c r="B7590" s="42">
        <v>46068</v>
      </c>
      <c r="C7590" s="130">
        <v>180</v>
      </c>
      <c r="D7590" s="43">
        <v>8.5600000000000009E-2</v>
      </c>
      <c r="E7590" s="43">
        <v>7.9100000000000004E-2</v>
      </c>
      <c r="F7590" s="44">
        <v>150000</v>
      </c>
      <c r="G7590" s="44">
        <v>150000</v>
      </c>
      <c r="H7590" s="44">
        <v>101757.13</v>
      </c>
      <c r="I7590" s="44">
        <v>134999.99</v>
      </c>
      <c r="J7590" s="68">
        <f t="shared" si="354"/>
        <v>0.67838086666666675</v>
      </c>
      <c r="K7590" s="43">
        <f t="shared" si="355"/>
        <v>0.89999993333333328</v>
      </c>
      <c r="L7590" s="41" t="str">
        <f t="shared" si="356"/>
        <v>A</v>
      </c>
      <c r="M7590" s="41" t="s">
        <v>564</v>
      </c>
      <c r="N7590" s="41" t="s">
        <v>417</v>
      </c>
      <c r="O7590" s="41" t="s">
        <v>70</v>
      </c>
    </row>
    <row r="7591" spans="1:15">
      <c r="A7591" s="42">
        <v>40631</v>
      </c>
      <c r="B7591" s="42">
        <v>46110</v>
      </c>
      <c r="C7591" s="130">
        <v>180</v>
      </c>
      <c r="D7591" s="43">
        <v>8.5600000000000009E-2</v>
      </c>
      <c r="E7591" s="43">
        <v>7.9100000000000004E-2</v>
      </c>
      <c r="F7591" s="44">
        <v>150000</v>
      </c>
      <c r="G7591" s="44">
        <v>150000</v>
      </c>
      <c r="H7591" s="44">
        <v>88591.27</v>
      </c>
      <c r="I7591" s="44">
        <v>134999.99</v>
      </c>
      <c r="J7591" s="68">
        <f t="shared" si="354"/>
        <v>0.59060846666666666</v>
      </c>
      <c r="K7591" s="43">
        <f t="shared" si="355"/>
        <v>0.89999993333333328</v>
      </c>
      <c r="L7591" s="41" t="str">
        <f t="shared" si="356"/>
        <v>AA</v>
      </c>
      <c r="M7591" s="41" t="s">
        <v>457</v>
      </c>
      <c r="N7591" s="41" t="s">
        <v>419</v>
      </c>
      <c r="O7591" s="41" t="s">
        <v>70</v>
      </c>
    </row>
    <row r="7592" spans="1:15">
      <c r="A7592" s="38">
        <v>40133</v>
      </c>
      <c r="B7592" s="38">
        <v>47438</v>
      </c>
      <c r="C7592" s="131">
        <v>240</v>
      </c>
      <c r="D7592" s="39">
        <v>8.5600000000000009E-2</v>
      </c>
      <c r="E7592" s="39">
        <v>7.9100000000000004E-2</v>
      </c>
      <c r="F7592" s="40">
        <v>150000</v>
      </c>
      <c r="G7592" s="40">
        <v>150000</v>
      </c>
      <c r="H7592" s="40">
        <v>103144.76</v>
      </c>
      <c r="I7592" s="40">
        <v>134999.99</v>
      </c>
      <c r="J7592" s="67">
        <f t="shared" si="354"/>
        <v>0.68763173333333327</v>
      </c>
      <c r="K7592" s="39">
        <f t="shared" si="355"/>
        <v>0.89999993333333328</v>
      </c>
      <c r="L7592" s="2" t="str">
        <f t="shared" si="356"/>
        <v>A</v>
      </c>
      <c r="M7592" s="2" t="s">
        <v>759</v>
      </c>
      <c r="N7592" s="2" t="s">
        <v>418</v>
      </c>
      <c r="O7592" s="2" t="s">
        <v>70</v>
      </c>
    </row>
    <row r="7593" spans="1:15">
      <c r="A7593" s="42">
        <v>40347</v>
      </c>
      <c r="B7593" s="42">
        <v>47652</v>
      </c>
      <c r="C7593" s="130">
        <v>240</v>
      </c>
      <c r="D7593" s="43">
        <v>8.5600000000000009E-2</v>
      </c>
      <c r="E7593" s="43">
        <v>7.9100000000000004E-2</v>
      </c>
      <c r="F7593" s="44">
        <v>150000</v>
      </c>
      <c r="G7593" s="44">
        <v>150000</v>
      </c>
      <c r="H7593" s="44">
        <v>106910.1</v>
      </c>
      <c r="I7593" s="44">
        <v>134999.99</v>
      </c>
      <c r="J7593" s="68">
        <f t="shared" si="354"/>
        <v>0.71273400000000009</v>
      </c>
      <c r="K7593" s="43">
        <f t="shared" si="355"/>
        <v>0.89999993333333328</v>
      </c>
      <c r="L7593" s="41" t="str">
        <f t="shared" si="356"/>
        <v>A</v>
      </c>
      <c r="M7593" s="41" t="s">
        <v>477</v>
      </c>
      <c r="N7593" s="41" t="s">
        <v>422</v>
      </c>
      <c r="O7593" s="41" t="s">
        <v>70</v>
      </c>
    </row>
    <row r="7594" spans="1:15">
      <c r="A7594" s="38">
        <v>40585</v>
      </c>
      <c r="B7594" s="38">
        <v>50232</v>
      </c>
      <c r="C7594" s="131">
        <v>317</v>
      </c>
      <c r="D7594" s="39">
        <v>8.5600000000000009E-2</v>
      </c>
      <c r="E7594" s="39">
        <v>8.09E-2</v>
      </c>
      <c r="F7594" s="40">
        <v>150000</v>
      </c>
      <c r="G7594" s="40">
        <v>150000</v>
      </c>
      <c r="H7594" s="40">
        <v>48756.07</v>
      </c>
      <c r="I7594" s="40">
        <v>134999.99</v>
      </c>
      <c r="J7594" s="67">
        <f t="shared" si="354"/>
        <v>0.32504046666666664</v>
      </c>
      <c r="K7594" s="39">
        <f t="shared" si="355"/>
        <v>0.89999993333333328</v>
      </c>
      <c r="L7594" s="2" t="str">
        <f t="shared" si="356"/>
        <v>AA</v>
      </c>
      <c r="M7594" s="2" t="s">
        <v>675</v>
      </c>
      <c r="N7594" s="2" t="s">
        <v>421</v>
      </c>
      <c r="O7594" s="2" t="s">
        <v>70</v>
      </c>
    </row>
    <row r="7595" spans="1:15">
      <c r="A7595" s="38">
        <v>40295</v>
      </c>
      <c r="B7595" s="38">
        <v>51253</v>
      </c>
      <c r="C7595" s="131">
        <v>360</v>
      </c>
      <c r="D7595" s="39">
        <v>8.5600000000000009E-2</v>
      </c>
      <c r="E7595" s="39">
        <v>7.9100000000000004E-2</v>
      </c>
      <c r="F7595" s="40">
        <v>150000</v>
      </c>
      <c r="G7595" s="40">
        <v>150000</v>
      </c>
      <c r="H7595" s="40">
        <v>103649.83</v>
      </c>
      <c r="I7595" s="40">
        <v>134999.99</v>
      </c>
      <c r="J7595" s="67">
        <f t="shared" si="354"/>
        <v>0.69099886666666666</v>
      </c>
      <c r="K7595" s="39">
        <f t="shared" si="355"/>
        <v>0.89999993333333328</v>
      </c>
      <c r="L7595" s="2" t="str">
        <f t="shared" si="356"/>
        <v>A</v>
      </c>
      <c r="M7595" s="2" t="s">
        <v>564</v>
      </c>
      <c r="N7595" s="2" t="s">
        <v>417</v>
      </c>
      <c r="O7595" s="2" t="s">
        <v>70</v>
      </c>
    </row>
    <row r="7596" spans="1:15">
      <c r="A7596" s="42">
        <v>40640</v>
      </c>
      <c r="B7596" s="42">
        <v>51598</v>
      </c>
      <c r="C7596" s="130">
        <v>360</v>
      </c>
      <c r="D7596" s="43">
        <v>8.5600000000000009E-2</v>
      </c>
      <c r="E7596" s="43">
        <v>7.9100000000000004E-2</v>
      </c>
      <c r="F7596" s="44">
        <v>150000</v>
      </c>
      <c r="G7596" s="44">
        <v>150000</v>
      </c>
      <c r="H7596" s="44">
        <v>103630.38</v>
      </c>
      <c r="I7596" s="44">
        <v>134999.99</v>
      </c>
      <c r="J7596" s="68">
        <f t="shared" si="354"/>
        <v>0.69086920000000007</v>
      </c>
      <c r="K7596" s="43">
        <f t="shared" si="355"/>
        <v>0.89999993333333328</v>
      </c>
      <c r="L7596" s="41" t="str">
        <f t="shared" si="356"/>
        <v>A</v>
      </c>
      <c r="M7596" s="41" t="s">
        <v>527</v>
      </c>
      <c r="N7596" s="41" t="s">
        <v>419</v>
      </c>
      <c r="O7596" s="41" t="s">
        <v>70</v>
      </c>
    </row>
    <row r="7597" spans="1:15">
      <c r="A7597" s="42">
        <v>40592</v>
      </c>
      <c r="B7597" s="42">
        <v>51550</v>
      </c>
      <c r="C7597" s="130">
        <v>360</v>
      </c>
      <c r="D7597" s="43">
        <v>8.5600000000000009E-2</v>
      </c>
      <c r="E7597" s="43">
        <v>7.9100000000000004E-2</v>
      </c>
      <c r="F7597" s="44">
        <v>150000</v>
      </c>
      <c r="G7597" s="44">
        <v>150000</v>
      </c>
      <c r="H7597" s="44">
        <v>62071.3</v>
      </c>
      <c r="I7597" s="44">
        <v>134999.99</v>
      </c>
      <c r="J7597" s="68">
        <f t="shared" si="354"/>
        <v>0.41380866666666671</v>
      </c>
      <c r="K7597" s="43">
        <f t="shared" si="355"/>
        <v>0.89999993333333328</v>
      </c>
      <c r="L7597" s="41" t="str">
        <f t="shared" si="356"/>
        <v>AA</v>
      </c>
      <c r="M7597" s="41" t="s">
        <v>542</v>
      </c>
      <c r="N7597" s="41" t="s">
        <v>417</v>
      </c>
      <c r="O7597" s="41" t="s">
        <v>70</v>
      </c>
    </row>
    <row r="7598" spans="1:15">
      <c r="A7598" s="38">
        <v>40430</v>
      </c>
      <c r="B7598" s="38">
        <v>51388</v>
      </c>
      <c r="C7598" s="131">
        <v>360</v>
      </c>
      <c r="D7598" s="39">
        <v>8.5600000000000009E-2</v>
      </c>
      <c r="E7598" s="39">
        <v>7.9100000000000004E-2</v>
      </c>
      <c r="F7598" s="40">
        <v>150000</v>
      </c>
      <c r="G7598" s="40">
        <v>150000</v>
      </c>
      <c r="H7598" s="40">
        <v>94839.49</v>
      </c>
      <c r="I7598" s="40">
        <v>134999.99</v>
      </c>
      <c r="J7598" s="67">
        <f t="shared" si="354"/>
        <v>0.63226326666666666</v>
      </c>
      <c r="K7598" s="39">
        <f t="shared" si="355"/>
        <v>0.89999993333333328</v>
      </c>
      <c r="L7598" s="2" t="str">
        <f t="shared" si="356"/>
        <v>AA</v>
      </c>
      <c r="M7598" s="2" t="s">
        <v>903</v>
      </c>
      <c r="N7598" s="2" t="s">
        <v>419</v>
      </c>
      <c r="O7598" s="2" t="s">
        <v>70</v>
      </c>
    </row>
    <row r="7599" spans="1:15">
      <c r="A7599" s="38">
        <v>40578</v>
      </c>
      <c r="B7599" s="38">
        <v>51536</v>
      </c>
      <c r="C7599" s="131">
        <v>360</v>
      </c>
      <c r="D7599" s="39">
        <v>8.5600000000000009E-2</v>
      </c>
      <c r="E7599" s="39">
        <v>7.9100000000000004E-2</v>
      </c>
      <c r="F7599" s="40">
        <v>150000</v>
      </c>
      <c r="G7599" s="40">
        <v>150000</v>
      </c>
      <c r="H7599" s="40">
        <v>98195.4</v>
      </c>
      <c r="I7599" s="40">
        <v>134999.99</v>
      </c>
      <c r="J7599" s="67">
        <f t="shared" si="354"/>
        <v>0.654636</v>
      </c>
      <c r="K7599" s="39">
        <f t="shared" si="355"/>
        <v>0.89999993333333328</v>
      </c>
      <c r="L7599" s="2" t="str">
        <f t="shared" si="356"/>
        <v>A</v>
      </c>
      <c r="M7599" s="2" t="s">
        <v>586</v>
      </c>
      <c r="N7599" s="2" t="s">
        <v>416</v>
      </c>
      <c r="O7599" s="2" t="s">
        <v>70</v>
      </c>
    </row>
    <row r="7600" spans="1:15">
      <c r="A7600" s="38">
        <v>40714</v>
      </c>
      <c r="B7600" s="38">
        <v>51672</v>
      </c>
      <c r="C7600" s="131">
        <v>360</v>
      </c>
      <c r="D7600" s="39">
        <v>8.5600000000000009E-2</v>
      </c>
      <c r="E7600" s="39">
        <v>7.9100000000000004E-2</v>
      </c>
      <c r="F7600" s="40">
        <v>150000</v>
      </c>
      <c r="G7600" s="40">
        <v>150000</v>
      </c>
      <c r="H7600" s="40">
        <v>103170.84</v>
      </c>
      <c r="I7600" s="40">
        <v>134999.99</v>
      </c>
      <c r="J7600" s="67">
        <f t="shared" si="354"/>
        <v>0.68780560000000002</v>
      </c>
      <c r="K7600" s="39">
        <f t="shared" si="355"/>
        <v>0.89999993333333328</v>
      </c>
      <c r="L7600" s="2" t="str">
        <f t="shared" si="356"/>
        <v>A</v>
      </c>
      <c r="M7600" s="2" t="s">
        <v>564</v>
      </c>
      <c r="N7600" s="2" t="s">
        <v>417</v>
      </c>
      <c r="O7600" s="2" t="s">
        <v>70</v>
      </c>
    </row>
    <row r="7601" spans="1:15">
      <c r="A7601" s="42">
        <v>40206</v>
      </c>
      <c r="B7601" s="42">
        <v>51163</v>
      </c>
      <c r="C7601" s="130">
        <v>360</v>
      </c>
      <c r="D7601" s="43">
        <v>8.5600000000000009E-2</v>
      </c>
      <c r="E7601" s="43">
        <v>7.9100000000000004E-2</v>
      </c>
      <c r="F7601" s="44">
        <v>150000</v>
      </c>
      <c r="G7601" s="44">
        <v>150000</v>
      </c>
      <c r="H7601" s="44">
        <v>66345.56</v>
      </c>
      <c r="I7601" s="44">
        <v>134999.99</v>
      </c>
      <c r="J7601" s="68">
        <f t="shared" si="354"/>
        <v>0.44230373333333334</v>
      </c>
      <c r="K7601" s="43">
        <f t="shared" si="355"/>
        <v>0.89999993333333328</v>
      </c>
      <c r="L7601" s="41" t="str">
        <f t="shared" si="356"/>
        <v>AA</v>
      </c>
      <c r="M7601" s="41" t="s">
        <v>1173</v>
      </c>
      <c r="N7601" s="41" t="s">
        <v>424</v>
      </c>
      <c r="O7601" s="41" t="s">
        <v>70</v>
      </c>
    </row>
    <row r="7602" spans="1:15">
      <c r="A7602" s="38">
        <v>40872</v>
      </c>
      <c r="B7602" s="38">
        <v>49638</v>
      </c>
      <c r="C7602" s="131">
        <v>288</v>
      </c>
      <c r="D7602" s="39">
        <v>8.5600000000000009E-2</v>
      </c>
      <c r="E7602" s="39">
        <v>7.9100000000000004E-2</v>
      </c>
      <c r="F7602" s="40">
        <v>95768.17</v>
      </c>
      <c r="G7602" s="40">
        <v>95768.17</v>
      </c>
      <c r="H7602" s="40">
        <v>62982.03</v>
      </c>
      <c r="I7602" s="40">
        <v>86191.35</v>
      </c>
      <c r="J7602" s="67">
        <f t="shared" si="354"/>
        <v>0.65765097108987258</v>
      </c>
      <c r="K7602" s="39">
        <f t="shared" si="355"/>
        <v>0.89999996867435195</v>
      </c>
      <c r="L7602" s="2" t="str">
        <f t="shared" si="356"/>
        <v>A</v>
      </c>
      <c r="M7602" s="2" t="s">
        <v>713</v>
      </c>
      <c r="N7602" s="2" t="s">
        <v>418</v>
      </c>
      <c r="O7602" s="2" t="s">
        <v>70</v>
      </c>
    </row>
    <row r="7603" spans="1:15">
      <c r="A7603" s="42">
        <v>40333</v>
      </c>
      <c r="B7603" s="42">
        <v>44290</v>
      </c>
      <c r="C7603" s="130">
        <v>130</v>
      </c>
      <c r="D7603" s="43">
        <v>8.5600000000000009E-2</v>
      </c>
      <c r="E7603" s="43">
        <v>7.9100000000000004E-2</v>
      </c>
      <c r="F7603" s="44">
        <v>149500.57</v>
      </c>
      <c r="G7603" s="44">
        <v>149500.57</v>
      </c>
      <c r="H7603" s="44">
        <v>95371.53</v>
      </c>
      <c r="I7603" s="44">
        <v>134550.51</v>
      </c>
      <c r="J7603" s="68">
        <f t="shared" si="354"/>
        <v>0.63793422326082094</v>
      </c>
      <c r="K7603" s="43">
        <f t="shared" si="355"/>
        <v>0.89999997993318692</v>
      </c>
      <c r="L7603" s="41" t="str">
        <f t="shared" si="356"/>
        <v>AA</v>
      </c>
      <c r="M7603" s="41" t="s">
        <v>676</v>
      </c>
      <c r="N7603" s="41" t="s">
        <v>422</v>
      </c>
      <c r="O7603" s="41" t="s">
        <v>70</v>
      </c>
    </row>
    <row r="7604" spans="1:15">
      <c r="A7604" s="42">
        <v>40120</v>
      </c>
      <c r="B7604" s="42">
        <v>44138</v>
      </c>
      <c r="C7604" s="130">
        <v>132</v>
      </c>
      <c r="D7604" s="43">
        <v>8.5600000000000009E-2</v>
      </c>
      <c r="E7604" s="43">
        <v>7.9100000000000004E-2</v>
      </c>
      <c r="F7604" s="44">
        <v>108531</v>
      </c>
      <c r="G7604" s="44">
        <v>108531</v>
      </c>
      <c r="H7604" s="44">
        <v>61917.79</v>
      </c>
      <c r="I7604" s="44">
        <v>97677.9</v>
      </c>
      <c r="J7604" s="68">
        <f t="shared" si="354"/>
        <v>0.57050787332651498</v>
      </c>
      <c r="K7604" s="43">
        <f t="shared" si="355"/>
        <v>0.89999999999999991</v>
      </c>
      <c r="L7604" s="41" t="str">
        <f t="shared" si="356"/>
        <v>AA</v>
      </c>
      <c r="M7604" s="41" t="s">
        <v>555</v>
      </c>
      <c r="N7604" s="41" t="s">
        <v>434</v>
      </c>
      <c r="O7604" s="41" t="s">
        <v>70</v>
      </c>
    </row>
    <row r="7605" spans="1:15">
      <c r="A7605" s="42">
        <v>40021</v>
      </c>
      <c r="B7605" s="42">
        <v>46718</v>
      </c>
      <c r="C7605" s="130">
        <v>220</v>
      </c>
      <c r="D7605" s="43">
        <v>8.5600000000000009E-2</v>
      </c>
      <c r="E7605" s="43">
        <v>7.9100000000000004E-2</v>
      </c>
      <c r="F7605" s="44">
        <v>108531</v>
      </c>
      <c r="G7605" s="44">
        <v>108531</v>
      </c>
      <c r="H7605" s="44">
        <v>59056.77</v>
      </c>
      <c r="I7605" s="44">
        <v>97677.9</v>
      </c>
      <c r="J7605" s="68">
        <f t="shared" si="354"/>
        <v>0.54414655720485383</v>
      </c>
      <c r="K7605" s="43">
        <f t="shared" si="355"/>
        <v>0.89999999999999991</v>
      </c>
      <c r="L7605" s="41" t="str">
        <f t="shared" si="356"/>
        <v>AA</v>
      </c>
      <c r="M7605" s="41" t="s">
        <v>555</v>
      </c>
      <c r="N7605" s="41" t="s">
        <v>434</v>
      </c>
      <c r="O7605" s="41" t="s">
        <v>70</v>
      </c>
    </row>
    <row r="7606" spans="1:15">
      <c r="A7606" s="38">
        <v>40260</v>
      </c>
      <c r="B7606" s="38">
        <v>49697</v>
      </c>
      <c r="C7606" s="131">
        <v>310</v>
      </c>
      <c r="D7606" s="39">
        <v>8.5600000000000009E-2</v>
      </c>
      <c r="E7606" s="39">
        <v>7.9100000000000004E-2</v>
      </c>
      <c r="F7606" s="40">
        <v>108531</v>
      </c>
      <c r="G7606" s="40">
        <v>108531</v>
      </c>
      <c r="H7606" s="40">
        <v>41679.31</v>
      </c>
      <c r="I7606" s="40">
        <v>97677.9</v>
      </c>
      <c r="J7606" s="67">
        <f t="shared" si="354"/>
        <v>0.38403138273857235</v>
      </c>
      <c r="K7606" s="39">
        <f t="shared" si="355"/>
        <v>0.89999999999999991</v>
      </c>
      <c r="L7606" s="2" t="str">
        <f t="shared" si="356"/>
        <v>AA</v>
      </c>
      <c r="M7606" s="2" t="s">
        <v>555</v>
      </c>
      <c r="N7606" s="2" t="s">
        <v>434</v>
      </c>
      <c r="O7606" s="2" t="s">
        <v>70</v>
      </c>
    </row>
    <row r="7607" spans="1:15">
      <c r="A7607" s="42">
        <v>40417</v>
      </c>
      <c r="B7607" s="42">
        <v>41756</v>
      </c>
      <c r="C7607" s="130">
        <v>44</v>
      </c>
      <c r="D7607" s="43">
        <v>8.5600000000000009E-2</v>
      </c>
      <c r="E7607" s="43">
        <v>7.9100000000000004E-2</v>
      </c>
      <c r="F7607" s="44">
        <v>117800</v>
      </c>
      <c r="G7607" s="44">
        <v>117800</v>
      </c>
      <c r="H7607" s="44">
        <v>35318.81</v>
      </c>
      <c r="I7607" s="44">
        <v>106020</v>
      </c>
      <c r="J7607" s="68">
        <f t="shared" si="354"/>
        <v>0.2998201188455008</v>
      </c>
      <c r="K7607" s="43">
        <f t="shared" si="355"/>
        <v>0.9</v>
      </c>
      <c r="L7607" s="41" t="str">
        <f t="shared" si="356"/>
        <v>AA</v>
      </c>
      <c r="M7607" s="41" t="s">
        <v>495</v>
      </c>
      <c r="N7607" s="41" t="s">
        <v>424</v>
      </c>
      <c r="O7607" s="41" t="s">
        <v>70</v>
      </c>
    </row>
    <row r="7608" spans="1:15">
      <c r="A7608" s="42">
        <v>40444</v>
      </c>
      <c r="B7608" s="42">
        <v>41874</v>
      </c>
      <c r="C7608" s="130">
        <v>47</v>
      </c>
      <c r="D7608" s="43">
        <v>8.5600000000000009E-2</v>
      </c>
      <c r="E7608" s="43">
        <v>7.9100000000000004E-2</v>
      </c>
      <c r="F7608" s="44">
        <v>130000</v>
      </c>
      <c r="G7608" s="44">
        <v>130000</v>
      </c>
      <c r="H7608" s="44">
        <v>34711.86</v>
      </c>
      <c r="I7608" s="44">
        <v>117000</v>
      </c>
      <c r="J7608" s="68">
        <f t="shared" si="354"/>
        <v>0.26701430769230772</v>
      </c>
      <c r="K7608" s="43">
        <f t="shared" si="355"/>
        <v>0.9</v>
      </c>
      <c r="L7608" s="41" t="str">
        <f t="shared" si="356"/>
        <v>AA</v>
      </c>
      <c r="M7608" s="41" t="s">
        <v>710</v>
      </c>
      <c r="N7608" s="41" t="s">
        <v>421</v>
      </c>
      <c r="O7608" s="41" t="s">
        <v>70</v>
      </c>
    </row>
    <row r="7609" spans="1:15">
      <c r="A7609" s="38">
        <v>40420</v>
      </c>
      <c r="B7609" s="38">
        <v>42765</v>
      </c>
      <c r="C7609" s="131">
        <v>77</v>
      </c>
      <c r="D7609" s="39">
        <v>8.5600000000000009E-2</v>
      </c>
      <c r="E7609" s="39">
        <v>7.9100000000000004E-2</v>
      </c>
      <c r="F7609" s="40">
        <v>145000</v>
      </c>
      <c r="G7609" s="40">
        <v>145000</v>
      </c>
      <c r="H7609" s="40">
        <v>66327.02</v>
      </c>
      <c r="I7609" s="40">
        <v>130500</v>
      </c>
      <c r="J7609" s="67">
        <f t="shared" si="354"/>
        <v>0.45742772413793104</v>
      </c>
      <c r="K7609" s="39">
        <f t="shared" si="355"/>
        <v>0.9</v>
      </c>
      <c r="L7609" s="2" t="str">
        <f t="shared" si="356"/>
        <v>AA</v>
      </c>
      <c r="M7609" s="2" t="s">
        <v>684</v>
      </c>
      <c r="N7609" s="2" t="s">
        <v>419</v>
      </c>
      <c r="O7609" s="2" t="s">
        <v>70</v>
      </c>
    </row>
    <row r="7610" spans="1:15">
      <c r="A7610" s="42">
        <v>40574</v>
      </c>
      <c r="B7610" s="42">
        <v>43982</v>
      </c>
      <c r="C7610" s="130">
        <v>112</v>
      </c>
      <c r="D7610" s="43">
        <v>8.5600000000000009E-2</v>
      </c>
      <c r="E7610" s="43">
        <v>7.9100000000000004E-2</v>
      </c>
      <c r="F7610" s="44">
        <v>97700</v>
      </c>
      <c r="G7610" s="44">
        <v>97700</v>
      </c>
      <c r="H7610" s="44">
        <v>48422.54</v>
      </c>
      <c r="I7610" s="44">
        <v>87930</v>
      </c>
      <c r="J7610" s="68">
        <f t="shared" si="354"/>
        <v>0.49562476970317298</v>
      </c>
      <c r="K7610" s="43">
        <f t="shared" si="355"/>
        <v>0.9</v>
      </c>
      <c r="L7610" s="41" t="str">
        <f t="shared" si="356"/>
        <v>AA</v>
      </c>
      <c r="M7610" s="41" t="s">
        <v>858</v>
      </c>
      <c r="N7610" s="41" t="s">
        <v>417</v>
      </c>
      <c r="O7610" s="41" t="s">
        <v>70</v>
      </c>
    </row>
    <row r="7611" spans="1:15">
      <c r="A7611" s="38">
        <v>40690</v>
      </c>
      <c r="B7611" s="38">
        <v>44343</v>
      </c>
      <c r="C7611" s="131">
        <v>120</v>
      </c>
      <c r="D7611" s="39">
        <v>8.5600000000000009E-2</v>
      </c>
      <c r="E7611" s="39">
        <v>7.9100000000000004E-2</v>
      </c>
      <c r="F7611" s="40">
        <v>96000</v>
      </c>
      <c r="G7611" s="40">
        <v>96000</v>
      </c>
      <c r="H7611" s="40">
        <v>67829.789999999994</v>
      </c>
      <c r="I7611" s="40">
        <v>86400</v>
      </c>
      <c r="J7611" s="67">
        <f t="shared" si="354"/>
        <v>0.70656031249999995</v>
      </c>
      <c r="K7611" s="39">
        <f t="shared" si="355"/>
        <v>0.9</v>
      </c>
      <c r="L7611" s="2" t="str">
        <f t="shared" si="356"/>
        <v>A</v>
      </c>
      <c r="M7611" s="2" t="s">
        <v>538</v>
      </c>
      <c r="N7611" s="2" t="s">
        <v>417</v>
      </c>
      <c r="O7611" s="2" t="s">
        <v>70</v>
      </c>
    </row>
    <row r="7612" spans="1:15">
      <c r="A7612" s="38">
        <v>40235</v>
      </c>
      <c r="B7612" s="38">
        <v>43887</v>
      </c>
      <c r="C7612" s="131">
        <v>120</v>
      </c>
      <c r="D7612" s="39">
        <v>8.5600000000000009E-2</v>
      </c>
      <c r="E7612" s="39">
        <v>7.9100000000000004E-2</v>
      </c>
      <c r="F7612" s="40">
        <v>128000</v>
      </c>
      <c r="G7612" s="40">
        <v>128000</v>
      </c>
      <c r="H7612" s="40">
        <v>84579.520000000004</v>
      </c>
      <c r="I7612" s="40">
        <v>115200</v>
      </c>
      <c r="J7612" s="67">
        <f t="shared" si="354"/>
        <v>0.66077750000000002</v>
      </c>
      <c r="K7612" s="39">
        <f t="shared" si="355"/>
        <v>0.9</v>
      </c>
      <c r="L7612" s="2" t="str">
        <f t="shared" si="356"/>
        <v>A</v>
      </c>
      <c r="M7612" s="2" t="s">
        <v>564</v>
      </c>
      <c r="N7612" s="2" t="s">
        <v>417</v>
      </c>
      <c r="O7612" s="2" t="s">
        <v>70</v>
      </c>
    </row>
    <row r="7613" spans="1:15">
      <c r="A7613" s="38">
        <v>40353</v>
      </c>
      <c r="B7613" s="38">
        <v>44006</v>
      </c>
      <c r="C7613" s="131">
        <v>120</v>
      </c>
      <c r="D7613" s="39">
        <v>8.5600000000000009E-2</v>
      </c>
      <c r="E7613" s="39">
        <v>7.9100000000000004E-2</v>
      </c>
      <c r="F7613" s="40">
        <v>95000</v>
      </c>
      <c r="G7613" s="40">
        <v>95000</v>
      </c>
      <c r="H7613" s="40">
        <v>62047.28</v>
      </c>
      <c r="I7613" s="40">
        <v>85500</v>
      </c>
      <c r="J7613" s="67">
        <f t="shared" si="354"/>
        <v>0.65312926315789477</v>
      </c>
      <c r="K7613" s="39">
        <f t="shared" si="355"/>
        <v>0.9</v>
      </c>
      <c r="L7613" s="2" t="str">
        <f t="shared" si="356"/>
        <v>A</v>
      </c>
      <c r="M7613" s="2" t="s">
        <v>520</v>
      </c>
      <c r="N7613" s="2" t="s">
        <v>429</v>
      </c>
      <c r="O7613" s="2" t="s">
        <v>70</v>
      </c>
    </row>
    <row r="7614" spans="1:15">
      <c r="A7614" s="38">
        <v>40414</v>
      </c>
      <c r="B7614" s="38">
        <v>44067</v>
      </c>
      <c r="C7614" s="131">
        <v>120</v>
      </c>
      <c r="D7614" s="39">
        <v>8.5600000000000009E-2</v>
      </c>
      <c r="E7614" s="39">
        <v>7.9100000000000004E-2</v>
      </c>
      <c r="F7614" s="40">
        <v>112000</v>
      </c>
      <c r="G7614" s="40">
        <v>112000</v>
      </c>
      <c r="H7614" s="40">
        <v>70740.02</v>
      </c>
      <c r="I7614" s="40">
        <v>100800</v>
      </c>
      <c r="J7614" s="67">
        <f t="shared" si="354"/>
        <v>0.63160732142857146</v>
      </c>
      <c r="K7614" s="39">
        <f t="shared" si="355"/>
        <v>0.9</v>
      </c>
      <c r="L7614" s="2" t="str">
        <f t="shared" si="356"/>
        <v>AA</v>
      </c>
      <c r="M7614" s="2" t="s">
        <v>481</v>
      </c>
      <c r="N7614" s="2" t="s">
        <v>417</v>
      </c>
      <c r="O7614" s="2" t="s">
        <v>70</v>
      </c>
    </row>
    <row r="7615" spans="1:15">
      <c r="A7615" s="42">
        <v>40785</v>
      </c>
      <c r="B7615" s="42">
        <v>44438</v>
      </c>
      <c r="C7615" s="130">
        <v>120</v>
      </c>
      <c r="D7615" s="43">
        <v>8.5600000000000009E-2</v>
      </c>
      <c r="E7615" s="43">
        <v>7.9100000000000004E-2</v>
      </c>
      <c r="F7615" s="44">
        <v>111000</v>
      </c>
      <c r="G7615" s="44">
        <v>111000</v>
      </c>
      <c r="H7615" s="44">
        <v>67710.69</v>
      </c>
      <c r="I7615" s="44">
        <v>99900</v>
      </c>
      <c r="J7615" s="68">
        <f t="shared" si="354"/>
        <v>0.6100062162162162</v>
      </c>
      <c r="K7615" s="43">
        <f t="shared" si="355"/>
        <v>0.9</v>
      </c>
      <c r="L7615" s="41" t="str">
        <f t="shared" si="356"/>
        <v>AA</v>
      </c>
      <c r="M7615" s="41" t="s">
        <v>621</v>
      </c>
      <c r="N7615" s="41" t="s">
        <v>430</v>
      </c>
      <c r="O7615" s="41" t="s">
        <v>70</v>
      </c>
    </row>
    <row r="7616" spans="1:15">
      <c r="A7616" s="38">
        <v>40690</v>
      </c>
      <c r="B7616" s="38">
        <v>44343</v>
      </c>
      <c r="C7616" s="131">
        <v>120</v>
      </c>
      <c r="D7616" s="39">
        <v>8.5600000000000009E-2</v>
      </c>
      <c r="E7616" s="39">
        <v>7.9100000000000004E-2</v>
      </c>
      <c r="F7616" s="40">
        <v>95000</v>
      </c>
      <c r="G7616" s="40">
        <v>95000</v>
      </c>
      <c r="H7616" s="40">
        <v>67123.179999999993</v>
      </c>
      <c r="I7616" s="40">
        <v>85500</v>
      </c>
      <c r="J7616" s="67">
        <f t="shared" si="354"/>
        <v>0.70655978947368414</v>
      </c>
      <c r="K7616" s="39">
        <f t="shared" si="355"/>
        <v>0.9</v>
      </c>
      <c r="L7616" s="2" t="str">
        <f t="shared" si="356"/>
        <v>A</v>
      </c>
      <c r="M7616" s="2" t="s">
        <v>538</v>
      </c>
      <c r="N7616" s="2" t="s">
        <v>417</v>
      </c>
      <c r="O7616" s="2" t="s">
        <v>70</v>
      </c>
    </row>
    <row r="7617" spans="1:15">
      <c r="A7617" s="42">
        <v>40449</v>
      </c>
      <c r="B7617" s="42">
        <v>44102</v>
      </c>
      <c r="C7617" s="130">
        <v>120</v>
      </c>
      <c r="D7617" s="43">
        <v>8.5600000000000009E-2</v>
      </c>
      <c r="E7617" s="43">
        <v>8.09E-2</v>
      </c>
      <c r="F7617" s="44">
        <v>91100</v>
      </c>
      <c r="G7617" s="44">
        <v>91100</v>
      </c>
      <c r="H7617" s="44">
        <v>63617.74</v>
      </c>
      <c r="I7617" s="44">
        <v>81990</v>
      </c>
      <c r="J7617" s="68">
        <f t="shared" si="354"/>
        <v>0.69832864983534571</v>
      </c>
      <c r="K7617" s="43">
        <f t="shared" si="355"/>
        <v>0.9</v>
      </c>
      <c r="L7617" s="41" t="str">
        <f t="shared" si="356"/>
        <v>A</v>
      </c>
      <c r="M7617" s="41" t="s">
        <v>564</v>
      </c>
      <c r="N7617" s="41" t="s">
        <v>417</v>
      </c>
      <c r="O7617" s="41" t="s">
        <v>70</v>
      </c>
    </row>
    <row r="7618" spans="1:15">
      <c r="A7618" s="38">
        <v>40340</v>
      </c>
      <c r="B7618" s="38">
        <v>44023</v>
      </c>
      <c r="C7618" s="131">
        <v>121</v>
      </c>
      <c r="D7618" s="39">
        <v>8.5600000000000009E-2</v>
      </c>
      <c r="E7618" s="39">
        <v>7.9100000000000004E-2</v>
      </c>
      <c r="F7618" s="40">
        <v>127300</v>
      </c>
      <c r="G7618" s="40">
        <v>127300</v>
      </c>
      <c r="H7618" s="40">
        <v>74722.649999999994</v>
      </c>
      <c r="I7618" s="40">
        <v>114570</v>
      </c>
      <c r="J7618" s="67">
        <f t="shared" si="354"/>
        <v>0.58698075412411621</v>
      </c>
      <c r="K7618" s="39">
        <f t="shared" si="355"/>
        <v>0.9</v>
      </c>
      <c r="L7618" s="2" t="str">
        <f t="shared" si="356"/>
        <v>AA</v>
      </c>
      <c r="M7618" s="2" t="s">
        <v>481</v>
      </c>
      <c r="N7618" s="2" t="s">
        <v>417</v>
      </c>
      <c r="O7618" s="2" t="s">
        <v>70</v>
      </c>
    </row>
    <row r="7619" spans="1:15">
      <c r="A7619" s="38">
        <v>40479</v>
      </c>
      <c r="B7619" s="38">
        <v>44528</v>
      </c>
      <c r="C7619" s="131">
        <v>133</v>
      </c>
      <c r="D7619" s="39">
        <v>8.5600000000000009E-2</v>
      </c>
      <c r="E7619" s="39">
        <v>7.9100000000000004E-2</v>
      </c>
      <c r="F7619" s="40">
        <v>130000</v>
      </c>
      <c r="G7619" s="40">
        <v>130000</v>
      </c>
      <c r="H7619" s="40">
        <v>68931.759999999995</v>
      </c>
      <c r="I7619" s="40">
        <v>117000</v>
      </c>
      <c r="J7619" s="67">
        <f t="shared" ref="J7619:J7682" si="357">H7619/G7619</f>
        <v>0.53024430769230768</v>
      </c>
      <c r="K7619" s="39">
        <f t="shared" ref="K7619:K7682" si="358">I7619/G7619</f>
        <v>0.9</v>
      </c>
      <c r="L7619" s="2" t="str">
        <f t="shared" ref="L7619:L7682" si="359">IF(J7619&lt;=65%,"AA",IF(J7619&lt;=75%,"A",IF(J7619&lt;=85%,"B","C")))</f>
        <v>AA</v>
      </c>
      <c r="M7619" s="2" t="s">
        <v>665</v>
      </c>
      <c r="N7619" s="2" t="s">
        <v>417</v>
      </c>
      <c r="O7619" s="2" t="s">
        <v>70</v>
      </c>
    </row>
    <row r="7620" spans="1:15">
      <c r="A7620" s="38">
        <v>40114</v>
      </c>
      <c r="B7620" s="38">
        <v>44497</v>
      </c>
      <c r="C7620" s="131">
        <v>144</v>
      </c>
      <c r="D7620" s="39">
        <v>8.5600000000000009E-2</v>
      </c>
      <c r="E7620" s="39">
        <v>8.5600000000000009E-2</v>
      </c>
      <c r="F7620" s="40">
        <v>111000</v>
      </c>
      <c r="G7620" s="40">
        <v>111000</v>
      </c>
      <c r="H7620" s="40">
        <v>71589.45</v>
      </c>
      <c r="I7620" s="40">
        <v>99900</v>
      </c>
      <c r="J7620" s="67">
        <f t="shared" si="357"/>
        <v>0.64495000000000002</v>
      </c>
      <c r="K7620" s="39">
        <f t="shared" si="358"/>
        <v>0.9</v>
      </c>
      <c r="L7620" s="2" t="str">
        <f t="shared" si="359"/>
        <v>AA</v>
      </c>
      <c r="M7620" s="2" t="s">
        <v>453</v>
      </c>
      <c r="N7620" s="2" t="s">
        <v>418</v>
      </c>
      <c r="O7620" s="2" t="s">
        <v>70</v>
      </c>
    </row>
    <row r="7621" spans="1:15">
      <c r="A7621" s="38">
        <v>40736</v>
      </c>
      <c r="B7621" s="38">
        <v>45272</v>
      </c>
      <c r="C7621" s="131">
        <v>149</v>
      </c>
      <c r="D7621" s="39">
        <v>8.5600000000000009E-2</v>
      </c>
      <c r="E7621" s="39">
        <v>7.9100000000000004E-2</v>
      </c>
      <c r="F7621" s="40">
        <v>85000</v>
      </c>
      <c r="G7621" s="40">
        <v>85000</v>
      </c>
      <c r="H7621" s="40">
        <v>53044.51</v>
      </c>
      <c r="I7621" s="40">
        <v>76500</v>
      </c>
      <c r="J7621" s="67">
        <f t="shared" si="357"/>
        <v>0.62405305882352946</v>
      </c>
      <c r="K7621" s="39">
        <f t="shared" si="358"/>
        <v>0.9</v>
      </c>
      <c r="L7621" s="2" t="str">
        <f t="shared" si="359"/>
        <v>AA</v>
      </c>
      <c r="M7621" s="2" t="s">
        <v>678</v>
      </c>
      <c r="N7621" s="2" t="s">
        <v>434</v>
      </c>
      <c r="O7621" s="2" t="s">
        <v>70</v>
      </c>
    </row>
    <row r="7622" spans="1:15">
      <c r="A7622" s="42">
        <v>40022</v>
      </c>
      <c r="B7622" s="42">
        <v>44770</v>
      </c>
      <c r="C7622" s="130">
        <v>156</v>
      </c>
      <c r="D7622" s="43">
        <v>8.5600000000000009E-2</v>
      </c>
      <c r="E7622" s="43">
        <v>8.5600000000000009E-2</v>
      </c>
      <c r="F7622" s="44">
        <v>58000</v>
      </c>
      <c r="G7622" s="44">
        <v>58000</v>
      </c>
      <c r="H7622" s="44">
        <v>37512.19</v>
      </c>
      <c r="I7622" s="44">
        <v>52200</v>
      </c>
      <c r="J7622" s="68">
        <f t="shared" si="357"/>
        <v>0.64676189655172422</v>
      </c>
      <c r="K7622" s="43">
        <f t="shared" si="358"/>
        <v>0.9</v>
      </c>
      <c r="L7622" s="41" t="str">
        <f t="shared" si="359"/>
        <v>AA</v>
      </c>
      <c r="M7622" s="41" t="s">
        <v>586</v>
      </c>
      <c r="N7622" s="41" t="s">
        <v>416</v>
      </c>
      <c r="O7622" s="41" t="s">
        <v>70</v>
      </c>
    </row>
    <row r="7623" spans="1:15">
      <c r="A7623" s="38">
        <v>40268</v>
      </c>
      <c r="B7623" s="38">
        <v>45107</v>
      </c>
      <c r="C7623" s="131">
        <v>159</v>
      </c>
      <c r="D7623" s="39">
        <v>8.5600000000000009E-2</v>
      </c>
      <c r="E7623" s="39">
        <v>7.9100000000000004E-2</v>
      </c>
      <c r="F7623" s="40">
        <v>137700</v>
      </c>
      <c r="G7623" s="40">
        <v>137700</v>
      </c>
      <c r="H7623" s="40">
        <v>79010.86</v>
      </c>
      <c r="I7623" s="40">
        <v>123930</v>
      </c>
      <c r="J7623" s="67">
        <f t="shared" si="357"/>
        <v>0.57378983297022512</v>
      </c>
      <c r="K7623" s="39">
        <f t="shared" si="358"/>
        <v>0.9</v>
      </c>
      <c r="L7623" s="2" t="str">
        <f t="shared" si="359"/>
        <v>AA</v>
      </c>
      <c r="M7623" s="2" t="s">
        <v>554</v>
      </c>
      <c r="N7623" s="2" t="s">
        <v>417</v>
      </c>
      <c r="O7623" s="2" t="s">
        <v>70</v>
      </c>
    </row>
    <row r="7624" spans="1:15">
      <c r="A7624" s="38">
        <v>40256</v>
      </c>
      <c r="B7624" s="38">
        <v>45126</v>
      </c>
      <c r="C7624" s="131">
        <v>160</v>
      </c>
      <c r="D7624" s="39">
        <v>8.5600000000000009E-2</v>
      </c>
      <c r="E7624" s="39">
        <v>7.9100000000000004E-2</v>
      </c>
      <c r="F7624" s="40">
        <v>121000</v>
      </c>
      <c r="G7624" s="40">
        <v>121000</v>
      </c>
      <c r="H7624" s="40">
        <v>70027.990000000005</v>
      </c>
      <c r="I7624" s="40">
        <v>108900</v>
      </c>
      <c r="J7624" s="67">
        <f t="shared" si="357"/>
        <v>0.57874371900826449</v>
      </c>
      <c r="K7624" s="39">
        <f t="shared" si="358"/>
        <v>0.9</v>
      </c>
      <c r="L7624" s="2" t="str">
        <f t="shared" si="359"/>
        <v>AA</v>
      </c>
      <c r="M7624" s="2" t="s">
        <v>858</v>
      </c>
      <c r="N7624" s="2" t="s">
        <v>417</v>
      </c>
      <c r="O7624" s="2" t="s">
        <v>70</v>
      </c>
    </row>
    <row r="7625" spans="1:15">
      <c r="A7625" s="38">
        <v>40508</v>
      </c>
      <c r="B7625" s="38">
        <v>45469</v>
      </c>
      <c r="C7625" s="131">
        <v>163</v>
      </c>
      <c r="D7625" s="39">
        <v>8.5600000000000009E-2</v>
      </c>
      <c r="E7625" s="39">
        <v>7.9100000000000004E-2</v>
      </c>
      <c r="F7625" s="40">
        <v>96000</v>
      </c>
      <c r="G7625" s="40">
        <v>96000</v>
      </c>
      <c r="H7625" s="40">
        <v>64082.26</v>
      </c>
      <c r="I7625" s="40">
        <v>86400</v>
      </c>
      <c r="J7625" s="67">
        <f t="shared" si="357"/>
        <v>0.66752354166666672</v>
      </c>
      <c r="K7625" s="39">
        <f t="shared" si="358"/>
        <v>0.9</v>
      </c>
      <c r="L7625" s="2" t="str">
        <f t="shared" si="359"/>
        <v>A</v>
      </c>
      <c r="M7625" s="2" t="s">
        <v>741</v>
      </c>
      <c r="N7625" s="2" t="s">
        <v>422</v>
      </c>
      <c r="O7625" s="2" t="s">
        <v>70</v>
      </c>
    </row>
    <row r="7626" spans="1:15">
      <c r="A7626" s="38">
        <v>40438</v>
      </c>
      <c r="B7626" s="38">
        <v>45490</v>
      </c>
      <c r="C7626" s="131">
        <v>166</v>
      </c>
      <c r="D7626" s="39">
        <v>8.5600000000000009E-2</v>
      </c>
      <c r="E7626" s="39">
        <v>7.9100000000000004E-2</v>
      </c>
      <c r="F7626" s="40">
        <v>150000</v>
      </c>
      <c r="G7626" s="40">
        <v>150000</v>
      </c>
      <c r="H7626" s="40">
        <v>87538.17</v>
      </c>
      <c r="I7626" s="40">
        <v>135000</v>
      </c>
      <c r="J7626" s="67">
        <f t="shared" si="357"/>
        <v>0.58358779999999999</v>
      </c>
      <c r="K7626" s="39">
        <f t="shared" si="358"/>
        <v>0.9</v>
      </c>
      <c r="L7626" s="2" t="str">
        <f t="shared" si="359"/>
        <v>AA</v>
      </c>
      <c r="M7626" s="2" t="s">
        <v>515</v>
      </c>
      <c r="N7626" s="2" t="s">
        <v>416</v>
      </c>
      <c r="O7626" s="2" t="s">
        <v>70</v>
      </c>
    </row>
    <row r="7627" spans="1:15">
      <c r="A7627" s="42">
        <v>40263</v>
      </c>
      <c r="B7627" s="42">
        <v>45499</v>
      </c>
      <c r="C7627" s="130">
        <v>172</v>
      </c>
      <c r="D7627" s="43">
        <v>8.5600000000000009E-2</v>
      </c>
      <c r="E7627" s="43">
        <v>7.9100000000000004E-2</v>
      </c>
      <c r="F7627" s="44">
        <v>120000</v>
      </c>
      <c r="G7627" s="44">
        <v>120000</v>
      </c>
      <c r="H7627" s="44">
        <v>85475.56</v>
      </c>
      <c r="I7627" s="44">
        <v>108000</v>
      </c>
      <c r="J7627" s="68">
        <f t="shared" si="357"/>
        <v>0.71229633333333331</v>
      </c>
      <c r="K7627" s="43">
        <f t="shared" si="358"/>
        <v>0.9</v>
      </c>
      <c r="L7627" s="41" t="str">
        <f t="shared" si="359"/>
        <v>A</v>
      </c>
      <c r="M7627" s="41" t="s">
        <v>457</v>
      </c>
      <c r="N7627" s="41" t="s">
        <v>419</v>
      </c>
      <c r="O7627" s="41" t="s">
        <v>70</v>
      </c>
    </row>
    <row r="7628" spans="1:15">
      <c r="A7628" s="38">
        <v>40387</v>
      </c>
      <c r="B7628" s="38">
        <v>45866</v>
      </c>
      <c r="C7628" s="131">
        <v>180</v>
      </c>
      <c r="D7628" s="39">
        <v>8.5600000000000009E-2</v>
      </c>
      <c r="E7628" s="39">
        <v>7.9100000000000004E-2</v>
      </c>
      <c r="F7628" s="40">
        <v>146000</v>
      </c>
      <c r="G7628" s="40">
        <v>146000</v>
      </c>
      <c r="H7628" s="40">
        <v>96288.06</v>
      </c>
      <c r="I7628" s="40">
        <v>131400</v>
      </c>
      <c r="J7628" s="67">
        <f t="shared" si="357"/>
        <v>0.65950726027397255</v>
      </c>
      <c r="K7628" s="39">
        <f t="shared" si="358"/>
        <v>0.9</v>
      </c>
      <c r="L7628" s="2" t="str">
        <f t="shared" si="359"/>
        <v>A</v>
      </c>
      <c r="M7628" s="2" t="s">
        <v>464</v>
      </c>
      <c r="N7628" s="2" t="s">
        <v>424</v>
      </c>
      <c r="O7628" s="2" t="s">
        <v>70</v>
      </c>
    </row>
    <row r="7629" spans="1:15">
      <c r="A7629" s="42">
        <v>40269</v>
      </c>
      <c r="B7629" s="42">
        <v>45748</v>
      </c>
      <c r="C7629" s="130">
        <v>180</v>
      </c>
      <c r="D7629" s="43">
        <v>8.5600000000000009E-2</v>
      </c>
      <c r="E7629" s="43">
        <v>7.9100000000000004E-2</v>
      </c>
      <c r="F7629" s="44">
        <v>150000</v>
      </c>
      <c r="G7629" s="44">
        <v>150000</v>
      </c>
      <c r="H7629" s="44">
        <v>99597.21</v>
      </c>
      <c r="I7629" s="44">
        <v>135000</v>
      </c>
      <c r="J7629" s="68">
        <f t="shared" si="357"/>
        <v>0.66398140000000005</v>
      </c>
      <c r="K7629" s="43">
        <f t="shared" si="358"/>
        <v>0.9</v>
      </c>
      <c r="L7629" s="41" t="str">
        <f t="shared" si="359"/>
        <v>A</v>
      </c>
      <c r="M7629" s="41" t="s">
        <v>928</v>
      </c>
      <c r="N7629" s="41" t="s">
        <v>421</v>
      </c>
      <c r="O7629" s="41" t="s">
        <v>70</v>
      </c>
    </row>
    <row r="7630" spans="1:15">
      <c r="A7630" s="42">
        <v>40326</v>
      </c>
      <c r="B7630" s="42">
        <v>45805</v>
      </c>
      <c r="C7630" s="130">
        <v>180</v>
      </c>
      <c r="D7630" s="43">
        <v>8.5600000000000009E-2</v>
      </c>
      <c r="E7630" s="43">
        <v>7.9100000000000004E-2</v>
      </c>
      <c r="F7630" s="44">
        <v>123400</v>
      </c>
      <c r="G7630" s="44">
        <v>123400</v>
      </c>
      <c r="H7630" s="44">
        <v>88464.83</v>
      </c>
      <c r="I7630" s="44">
        <v>111060</v>
      </c>
      <c r="J7630" s="68">
        <f t="shared" si="357"/>
        <v>0.71689489465153977</v>
      </c>
      <c r="K7630" s="43">
        <f t="shared" si="358"/>
        <v>0.9</v>
      </c>
      <c r="L7630" s="41" t="str">
        <f t="shared" si="359"/>
        <v>A</v>
      </c>
      <c r="M7630" s="41" t="s">
        <v>564</v>
      </c>
      <c r="N7630" s="41" t="s">
        <v>417</v>
      </c>
      <c r="O7630" s="41" t="s">
        <v>70</v>
      </c>
    </row>
    <row r="7631" spans="1:15">
      <c r="A7631" s="38">
        <v>40277</v>
      </c>
      <c r="B7631" s="38">
        <v>45756</v>
      </c>
      <c r="C7631" s="131">
        <v>180</v>
      </c>
      <c r="D7631" s="39">
        <v>8.5600000000000009E-2</v>
      </c>
      <c r="E7631" s="39">
        <v>7.9100000000000004E-2</v>
      </c>
      <c r="F7631" s="40">
        <v>100000</v>
      </c>
      <c r="G7631" s="40">
        <v>100000</v>
      </c>
      <c r="H7631" s="40">
        <v>71740.11</v>
      </c>
      <c r="I7631" s="40">
        <v>90000</v>
      </c>
      <c r="J7631" s="67">
        <f t="shared" si="357"/>
        <v>0.71740110000000001</v>
      </c>
      <c r="K7631" s="39">
        <f t="shared" si="358"/>
        <v>0.9</v>
      </c>
      <c r="L7631" s="2" t="str">
        <f t="shared" si="359"/>
        <v>A</v>
      </c>
      <c r="M7631" s="2" t="s">
        <v>633</v>
      </c>
      <c r="N7631" s="2" t="s">
        <v>422</v>
      </c>
      <c r="O7631" s="2" t="s">
        <v>70</v>
      </c>
    </row>
    <row r="7632" spans="1:15">
      <c r="A7632" s="38">
        <v>40441</v>
      </c>
      <c r="B7632" s="38">
        <v>45920</v>
      </c>
      <c r="C7632" s="131">
        <v>180</v>
      </c>
      <c r="D7632" s="39">
        <v>8.5600000000000009E-2</v>
      </c>
      <c r="E7632" s="39">
        <v>7.9100000000000004E-2</v>
      </c>
      <c r="F7632" s="40">
        <v>90500</v>
      </c>
      <c r="G7632" s="40">
        <v>90500</v>
      </c>
      <c r="H7632" s="40">
        <v>62186.49</v>
      </c>
      <c r="I7632" s="40">
        <v>81450</v>
      </c>
      <c r="J7632" s="67">
        <f t="shared" si="357"/>
        <v>0.68714353591160215</v>
      </c>
      <c r="K7632" s="39">
        <f t="shared" si="358"/>
        <v>0.9</v>
      </c>
      <c r="L7632" s="2" t="str">
        <f t="shared" si="359"/>
        <v>A</v>
      </c>
      <c r="M7632" s="2" t="s">
        <v>713</v>
      </c>
      <c r="N7632" s="2" t="s">
        <v>418</v>
      </c>
      <c r="O7632" s="2" t="s">
        <v>70</v>
      </c>
    </row>
    <row r="7633" spans="1:15">
      <c r="A7633" s="42">
        <v>40340</v>
      </c>
      <c r="B7633" s="42">
        <v>46429</v>
      </c>
      <c r="C7633" s="130">
        <v>200</v>
      </c>
      <c r="D7633" s="43">
        <v>8.5600000000000009E-2</v>
      </c>
      <c r="E7633" s="43">
        <v>7.9100000000000004E-2</v>
      </c>
      <c r="F7633" s="44">
        <v>116000</v>
      </c>
      <c r="G7633" s="44">
        <v>116000</v>
      </c>
      <c r="H7633" s="44">
        <v>82141.98</v>
      </c>
      <c r="I7633" s="44">
        <v>104400</v>
      </c>
      <c r="J7633" s="68">
        <f t="shared" si="357"/>
        <v>0.70812051724137925</v>
      </c>
      <c r="K7633" s="43">
        <f t="shared" si="358"/>
        <v>0.9</v>
      </c>
      <c r="L7633" s="41" t="str">
        <f t="shared" si="359"/>
        <v>A</v>
      </c>
      <c r="M7633" s="41" t="s">
        <v>665</v>
      </c>
      <c r="N7633" s="41" t="s">
        <v>417</v>
      </c>
      <c r="O7633" s="41" t="s">
        <v>70</v>
      </c>
    </row>
    <row r="7634" spans="1:15">
      <c r="A7634" s="42">
        <v>40851</v>
      </c>
      <c r="B7634" s="42">
        <v>46938</v>
      </c>
      <c r="C7634" s="130">
        <v>200</v>
      </c>
      <c r="D7634" s="43">
        <v>8.5600000000000009E-2</v>
      </c>
      <c r="E7634" s="43">
        <v>8.09E-2</v>
      </c>
      <c r="F7634" s="44">
        <v>99100</v>
      </c>
      <c r="G7634" s="44">
        <v>99100</v>
      </c>
      <c r="H7634" s="44">
        <v>61702.34</v>
      </c>
      <c r="I7634" s="44">
        <v>89190</v>
      </c>
      <c r="J7634" s="68">
        <f t="shared" si="357"/>
        <v>0.62262704339051456</v>
      </c>
      <c r="K7634" s="43">
        <f t="shared" si="358"/>
        <v>0.9</v>
      </c>
      <c r="L7634" s="41" t="str">
        <f t="shared" si="359"/>
        <v>AA</v>
      </c>
      <c r="M7634" s="41" t="s">
        <v>566</v>
      </c>
      <c r="N7634" s="41" t="s">
        <v>420</v>
      </c>
      <c r="O7634" s="41" t="s">
        <v>70</v>
      </c>
    </row>
    <row r="7635" spans="1:15">
      <c r="A7635" s="38">
        <v>40553</v>
      </c>
      <c r="B7635" s="38">
        <v>51511</v>
      </c>
      <c r="C7635" s="131">
        <v>360</v>
      </c>
      <c r="D7635" s="39">
        <v>8.5600000000000009E-2</v>
      </c>
      <c r="E7635" s="39">
        <v>7.9100000000000004E-2</v>
      </c>
      <c r="F7635" s="40">
        <v>116400</v>
      </c>
      <c r="G7635" s="40">
        <v>116400</v>
      </c>
      <c r="H7635" s="40">
        <v>80253.259999999995</v>
      </c>
      <c r="I7635" s="40">
        <v>104760</v>
      </c>
      <c r="J7635" s="67">
        <f t="shared" si="357"/>
        <v>0.68946099656357385</v>
      </c>
      <c r="K7635" s="39">
        <f t="shared" si="358"/>
        <v>0.9</v>
      </c>
      <c r="L7635" s="2" t="str">
        <f t="shared" si="359"/>
        <v>A</v>
      </c>
      <c r="M7635" s="2" t="s">
        <v>495</v>
      </c>
      <c r="N7635" s="2" t="s">
        <v>424</v>
      </c>
      <c r="O7635" s="2" t="s">
        <v>70</v>
      </c>
    </row>
    <row r="7636" spans="1:15">
      <c r="A7636" s="42">
        <v>40277</v>
      </c>
      <c r="B7636" s="42">
        <v>51235</v>
      </c>
      <c r="C7636" s="130">
        <v>360</v>
      </c>
      <c r="D7636" s="43">
        <v>8.5600000000000009E-2</v>
      </c>
      <c r="E7636" s="43">
        <v>7.9100000000000004E-2</v>
      </c>
      <c r="F7636" s="44">
        <v>120000</v>
      </c>
      <c r="G7636" s="44">
        <v>120000</v>
      </c>
      <c r="H7636" s="44">
        <v>79900.45</v>
      </c>
      <c r="I7636" s="44">
        <v>108000</v>
      </c>
      <c r="J7636" s="68">
        <f t="shared" si="357"/>
        <v>0.66583708333333336</v>
      </c>
      <c r="K7636" s="43">
        <f t="shared" si="358"/>
        <v>0.9</v>
      </c>
      <c r="L7636" s="41" t="str">
        <f t="shared" si="359"/>
        <v>A</v>
      </c>
      <c r="M7636" s="41" t="s">
        <v>1250</v>
      </c>
      <c r="N7636" s="41" t="s">
        <v>422</v>
      </c>
      <c r="O7636" s="41" t="s">
        <v>70</v>
      </c>
    </row>
    <row r="7637" spans="1:15">
      <c r="A7637" s="42">
        <v>40696</v>
      </c>
      <c r="B7637" s="42">
        <v>51654</v>
      </c>
      <c r="C7637" s="130">
        <v>360</v>
      </c>
      <c r="D7637" s="43">
        <v>8.5600000000000009E-2</v>
      </c>
      <c r="E7637" s="43">
        <v>7.9100000000000004E-2</v>
      </c>
      <c r="F7637" s="44">
        <v>120000</v>
      </c>
      <c r="G7637" s="44">
        <v>120000</v>
      </c>
      <c r="H7637" s="44">
        <v>72983.17</v>
      </c>
      <c r="I7637" s="44">
        <v>108000</v>
      </c>
      <c r="J7637" s="68">
        <f t="shared" si="357"/>
        <v>0.60819308333333333</v>
      </c>
      <c r="K7637" s="43">
        <f t="shared" si="358"/>
        <v>0.9</v>
      </c>
      <c r="L7637" s="41" t="str">
        <f t="shared" si="359"/>
        <v>AA</v>
      </c>
      <c r="M7637" s="41" t="s">
        <v>454</v>
      </c>
      <c r="N7637" s="41" t="s">
        <v>416</v>
      </c>
      <c r="O7637" s="41" t="s">
        <v>70</v>
      </c>
    </row>
    <row r="7638" spans="1:15">
      <c r="A7638" s="42">
        <v>40296</v>
      </c>
      <c r="B7638" s="42">
        <v>51254</v>
      </c>
      <c r="C7638" s="130">
        <v>360</v>
      </c>
      <c r="D7638" s="43">
        <v>8.5600000000000009E-2</v>
      </c>
      <c r="E7638" s="43">
        <v>7.9100000000000004E-2</v>
      </c>
      <c r="F7638" s="44">
        <v>130000</v>
      </c>
      <c r="G7638" s="44">
        <v>130000</v>
      </c>
      <c r="H7638" s="44">
        <v>69669.62</v>
      </c>
      <c r="I7638" s="44">
        <v>117000</v>
      </c>
      <c r="J7638" s="68">
        <f t="shared" si="357"/>
        <v>0.53592015384615377</v>
      </c>
      <c r="K7638" s="43">
        <f t="shared" si="358"/>
        <v>0.9</v>
      </c>
      <c r="L7638" s="41" t="str">
        <f t="shared" si="359"/>
        <v>AA</v>
      </c>
      <c r="M7638" s="41" t="s">
        <v>489</v>
      </c>
      <c r="N7638" s="41" t="s">
        <v>415</v>
      </c>
      <c r="O7638" s="41" t="s">
        <v>70</v>
      </c>
    </row>
    <row r="7639" spans="1:15">
      <c r="A7639" s="42">
        <v>40378</v>
      </c>
      <c r="B7639" s="42">
        <v>51336</v>
      </c>
      <c r="C7639" s="130">
        <v>360</v>
      </c>
      <c r="D7639" s="43">
        <v>8.5600000000000009E-2</v>
      </c>
      <c r="E7639" s="43">
        <v>7.9100000000000004E-2</v>
      </c>
      <c r="F7639" s="44">
        <v>95000</v>
      </c>
      <c r="G7639" s="44">
        <v>95000</v>
      </c>
      <c r="H7639" s="44">
        <v>31363.57</v>
      </c>
      <c r="I7639" s="44">
        <v>85500</v>
      </c>
      <c r="J7639" s="68">
        <f t="shared" si="357"/>
        <v>0.33014284210526318</v>
      </c>
      <c r="K7639" s="43">
        <f t="shared" si="358"/>
        <v>0.9</v>
      </c>
      <c r="L7639" s="41" t="str">
        <f t="shared" si="359"/>
        <v>AA</v>
      </c>
      <c r="M7639" s="41" t="s">
        <v>602</v>
      </c>
      <c r="N7639" s="41" t="s">
        <v>421</v>
      </c>
      <c r="O7639" s="41" t="s">
        <v>70</v>
      </c>
    </row>
    <row r="7640" spans="1:15">
      <c r="A7640" s="38">
        <v>40277</v>
      </c>
      <c r="B7640" s="38">
        <v>47582</v>
      </c>
      <c r="C7640" s="131">
        <v>240</v>
      </c>
      <c r="D7640" s="39">
        <v>8.5600000000000009E-2</v>
      </c>
      <c r="E7640" s="39">
        <v>7.9100000000000004E-2</v>
      </c>
      <c r="F7640" s="40">
        <v>145000</v>
      </c>
      <c r="G7640" s="40">
        <v>145000</v>
      </c>
      <c r="H7640" s="133">
        <v>96494.45</v>
      </c>
      <c r="I7640" s="40">
        <v>131943.37</v>
      </c>
      <c r="J7640" s="67">
        <f t="shared" si="357"/>
        <v>0.66547896551724139</v>
      </c>
      <c r="K7640" s="127">
        <f t="shared" si="358"/>
        <v>0.9099542758620689</v>
      </c>
      <c r="L7640" s="2" t="str">
        <f t="shared" si="359"/>
        <v>A</v>
      </c>
      <c r="M7640" s="2" t="s">
        <v>467</v>
      </c>
      <c r="N7640" s="2" t="s">
        <v>425</v>
      </c>
      <c r="O7640" s="2" t="s">
        <v>70</v>
      </c>
    </row>
    <row r="7641" spans="1:15">
      <c r="A7641" s="42">
        <v>39891</v>
      </c>
      <c r="B7641" s="42">
        <v>47196</v>
      </c>
      <c r="C7641" s="130">
        <v>240</v>
      </c>
      <c r="D7641" s="43">
        <v>8.5600000000000009E-2</v>
      </c>
      <c r="E7641" s="43">
        <v>8.09E-2</v>
      </c>
      <c r="F7641" s="44">
        <v>109300</v>
      </c>
      <c r="G7641" s="44">
        <v>109300</v>
      </c>
      <c r="H7641" s="133">
        <v>73199</v>
      </c>
      <c r="I7641" s="44">
        <v>99999.99</v>
      </c>
      <c r="J7641" s="68">
        <f t="shared" si="357"/>
        <v>0.66970722781335779</v>
      </c>
      <c r="K7641" s="128">
        <f t="shared" si="358"/>
        <v>0.91491299176578234</v>
      </c>
      <c r="L7641" s="41" t="str">
        <f t="shared" si="359"/>
        <v>A</v>
      </c>
      <c r="M7641" s="41" t="s">
        <v>601</v>
      </c>
      <c r="N7641" s="41" t="s">
        <v>435</v>
      </c>
      <c r="O7641" s="41" t="s">
        <v>70</v>
      </c>
    </row>
    <row r="7642" spans="1:15">
      <c r="A7642" s="38">
        <v>39891</v>
      </c>
      <c r="B7642" s="38">
        <v>47196</v>
      </c>
      <c r="C7642" s="131">
        <v>240</v>
      </c>
      <c r="D7642" s="39">
        <v>8.5600000000000009E-2</v>
      </c>
      <c r="E7642" s="39">
        <v>8.09E-2</v>
      </c>
      <c r="F7642" s="40">
        <v>165000</v>
      </c>
      <c r="G7642" s="40">
        <v>165000</v>
      </c>
      <c r="H7642" s="133">
        <v>111930.74</v>
      </c>
      <c r="I7642" s="40">
        <v>152999.95000000001</v>
      </c>
      <c r="J7642" s="67">
        <f t="shared" si="357"/>
        <v>0.6783681212121212</v>
      </c>
      <c r="K7642" s="127">
        <f t="shared" si="358"/>
        <v>0.92727242424242429</v>
      </c>
      <c r="L7642" s="2" t="str">
        <f t="shared" si="359"/>
        <v>A</v>
      </c>
      <c r="M7642" s="2" t="s">
        <v>493</v>
      </c>
      <c r="N7642" s="2" t="s">
        <v>427</v>
      </c>
      <c r="O7642" s="2" t="s">
        <v>70</v>
      </c>
    </row>
    <row r="7643" spans="1:15">
      <c r="A7643" s="42">
        <v>39946</v>
      </c>
      <c r="B7643" s="42">
        <v>45425</v>
      </c>
      <c r="C7643" s="130">
        <v>180</v>
      </c>
      <c r="D7643" s="43">
        <v>8.5600000000000009E-2</v>
      </c>
      <c r="E7643" s="43">
        <v>8.5600000000000009E-2</v>
      </c>
      <c r="F7643" s="44">
        <v>124458.7</v>
      </c>
      <c r="G7643" s="44">
        <v>124458.7</v>
      </c>
      <c r="H7643" s="133">
        <v>74984.25</v>
      </c>
      <c r="I7643" s="44">
        <v>116999.97</v>
      </c>
      <c r="J7643" s="68">
        <f t="shared" si="357"/>
        <v>0.60248299235007274</v>
      </c>
      <c r="K7643" s="128">
        <f t="shared" si="358"/>
        <v>0.94007064190771716</v>
      </c>
      <c r="L7643" s="41" t="str">
        <f t="shared" si="359"/>
        <v>AA</v>
      </c>
      <c r="M7643" s="41" t="s">
        <v>689</v>
      </c>
      <c r="N7643" s="41" t="s">
        <v>424</v>
      </c>
      <c r="O7643" s="41" t="s">
        <v>70</v>
      </c>
    </row>
    <row r="7644" spans="1:15">
      <c r="A7644" s="38">
        <v>39941</v>
      </c>
      <c r="B7644" s="38">
        <v>43593</v>
      </c>
      <c r="C7644" s="131">
        <v>120</v>
      </c>
      <c r="D7644" s="39">
        <v>8.5600000000000009E-2</v>
      </c>
      <c r="E7644" s="39">
        <v>8.5600000000000009E-2</v>
      </c>
      <c r="F7644" s="40">
        <v>178000</v>
      </c>
      <c r="G7644" s="40">
        <v>178000</v>
      </c>
      <c r="H7644" s="133">
        <v>74179.899999999994</v>
      </c>
      <c r="I7644" s="40">
        <v>167999.99</v>
      </c>
      <c r="J7644" s="67">
        <f t="shared" si="357"/>
        <v>0.41674101123595503</v>
      </c>
      <c r="K7644" s="127">
        <f t="shared" si="358"/>
        <v>0.94382016853932582</v>
      </c>
      <c r="L7644" s="2" t="str">
        <f t="shared" si="359"/>
        <v>AA</v>
      </c>
      <c r="M7644" s="2" t="s">
        <v>554</v>
      </c>
      <c r="N7644" s="2" t="s">
        <v>417</v>
      </c>
      <c r="O7644" s="2" t="s">
        <v>70</v>
      </c>
    </row>
    <row r="7645" spans="1:15">
      <c r="A7645" s="42">
        <v>39909</v>
      </c>
      <c r="B7645" s="42">
        <v>47214</v>
      </c>
      <c r="C7645" s="130">
        <v>240</v>
      </c>
      <c r="D7645" s="43">
        <v>8.5600000000000009E-2</v>
      </c>
      <c r="E7645" s="43">
        <v>8.09E-2</v>
      </c>
      <c r="F7645" s="44">
        <v>81000</v>
      </c>
      <c r="G7645" s="44">
        <v>81000</v>
      </c>
      <c r="H7645" s="133">
        <v>52955.74</v>
      </c>
      <c r="I7645" s="44">
        <v>76999.990000000005</v>
      </c>
      <c r="J7645" s="68">
        <f t="shared" si="357"/>
        <v>0.65377456790123456</v>
      </c>
      <c r="K7645" s="128">
        <f t="shared" si="358"/>
        <v>0.95061716049382727</v>
      </c>
      <c r="L7645" s="41" t="str">
        <f t="shared" si="359"/>
        <v>A</v>
      </c>
      <c r="M7645" s="41" t="s">
        <v>668</v>
      </c>
      <c r="N7645" s="41" t="s">
        <v>422</v>
      </c>
      <c r="O7645" s="41" t="s">
        <v>70</v>
      </c>
    </row>
    <row r="7646" spans="1:15">
      <c r="A7646" s="42">
        <v>40577</v>
      </c>
      <c r="B7646" s="42">
        <v>47882</v>
      </c>
      <c r="C7646" s="130">
        <v>240</v>
      </c>
      <c r="D7646" s="43">
        <v>8.5600000000000009E-2</v>
      </c>
      <c r="E7646" s="43">
        <v>7.9100000000000004E-2</v>
      </c>
      <c r="F7646" s="44">
        <v>135000</v>
      </c>
      <c r="G7646" s="44">
        <v>135000</v>
      </c>
      <c r="H7646" s="133">
        <v>53247.199999999997</v>
      </c>
      <c r="I7646" s="44">
        <v>129999.99</v>
      </c>
      <c r="J7646" s="68">
        <f t="shared" si="357"/>
        <v>0.39442370370370367</v>
      </c>
      <c r="K7646" s="128">
        <f t="shared" si="358"/>
        <v>0.96296288888888892</v>
      </c>
      <c r="L7646" s="41" t="str">
        <f t="shared" si="359"/>
        <v>AA</v>
      </c>
      <c r="M7646" s="41" t="s">
        <v>493</v>
      </c>
      <c r="N7646" s="41" t="s">
        <v>427</v>
      </c>
      <c r="O7646" s="41" t="s">
        <v>70</v>
      </c>
    </row>
    <row r="7647" spans="1:15">
      <c r="A7647" s="42">
        <v>39821</v>
      </c>
      <c r="B7647" s="42">
        <v>44324</v>
      </c>
      <c r="C7647" s="130">
        <v>148</v>
      </c>
      <c r="D7647" s="43">
        <v>8.5600000000000009E-2</v>
      </c>
      <c r="E7647" s="43">
        <v>8.09E-2</v>
      </c>
      <c r="F7647" s="44">
        <v>170000</v>
      </c>
      <c r="G7647" s="44">
        <v>170000</v>
      </c>
      <c r="H7647" s="133">
        <v>87144.94</v>
      </c>
      <c r="I7647" s="44">
        <v>164999.99</v>
      </c>
      <c r="J7647" s="68">
        <f t="shared" si="357"/>
        <v>0.51261729411764712</v>
      </c>
      <c r="K7647" s="128">
        <f t="shared" si="358"/>
        <v>0.97058817647058815</v>
      </c>
      <c r="L7647" s="41" t="str">
        <f t="shared" si="359"/>
        <v>AA</v>
      </c>
      <c r="M7647" s="41" t="s">
        <v>689</v>
      </c>
      <c r="N7647" s="41" t="s">
        <v>424</v>
      </c>
      <c r="O7647" s="41" t="s">
        <v>70</v>
      </c>
    </row>
    <row r="7648" spans="1:15">
      <c r="A7648" s="38">
        <v>39938</v>
      </c>
      <c r="B7648" s="38">
        <v>46027</v>
      </c>
      <c r="C7648" s="131">
        <v>200</v>
      </c>
      <c r="D7648" s="39">
        <v>8.5600000000000009E-2</v>
      </c>
      <c r="E7648" s="39">
        <v>8.09E-2</v>
      </c>
      <c r="F7648" s="40">
        <v>122655</v>
      </c>
      <c r="G7648" s="40">
        <v>122655</v>
      </c>
      <c r="H7648" s="133">
        <v>81751.39</v>
      </c>
      <c r="I7648" s="40">
        <v>119999.99</v>
      </c>
      <c r="J7648" s="67">
        <f t="shared" si="357"/>
        <v>0.6665149402796462</v>
      </c>
      <c r="K7648" s="127">
        <f t="shared" si="358"/>
        <v>0.97835383800089681</v>
      </c>
      <c r="L7648" s="2" t="str">
        <f t="shared" si="359"/>
        <v>A</v>
      </c>
      <c r="M7648" s="2" t="s">
        <v>609</v>
      </c>
      <c r="N7648" s="2" t="s">
        <v>428</v>
      </c>
      <c r="O7648" s="2" t="s">
        <v>70</v>
      </c>
    </row>
    <row r="7649" spans="1:15">
      <c r="A7649" s="38">
        <v>40528</v>
      </c>
      <c r="B7649" s="38">
        <v>44608</v>
      </c>
      <c r="C7649" s="131">
        <v>134</v>
      </c>
      <c r="D7649" s="39">
        <v>8.5600000000000009E-2</v>
      </c>
      <c r="E7649" s="39">
        <v>7.9100000000000004E-2</v>
      </c>
      <c r="F7649" s="40">
        <v>150000</v>
      </c>
      <c r="G7649" s="40">
        <v>150000</v>
      </c>
      <c r="H7649" s="133">
        <v>75385.37</v>
      </c>
      <c r="I7649" s="40">
        <v>149999.95000000001</v>
      </c>
      <c r="J7649" s="67">
        <f t="shared" si="357"/>
        <v>0.50256913333333331</v>
      </c>
      <c r="K7649" s="127">
        <f t="shared" si="358"/>
        <v>0.99999966666666673</v>
      </c>
      <c r="L7649" s="2" t="str">
        <f t="shared" si="359"/>
        <v>AA</v>
      </c>
      <c r="M7649" s="2" t="s">
        <v>449</v>
      </c>
      <c r="N7649" s="2" t="s">
        <v>418</v>
      </c>
      <c r="O7649" s="2" t="s">
        <v>70</v>
      </c>
    </row>
    <row r="7650" spans="1:15">
      <c r="A7650" s="42">
        <v>40809</v>
      </c>
      <c r="B7650" s="42">
        <v>44462</v>
      </c>
      <c r="C7650" s="130">
        <v>120</v>
      </c>
      <c r="D7650" s="43">
        <v>8.5600000000000009E-2</v>
      </c>
      <c r="E7650" s="43">
        <v>7.9100000000000004E-2</v>
      </c>
      <c r="F7650" s="44">
        <v>60000</v>
      </c>
      <c r="G7650" s="44">
        <v>60000</v>
      </c>
      <c r="H7650" s="133">
        <v>40229.56</v>
      </c>
      <c r="I7650" s="44">
        <v>59999.99</v>
      </c>
      <c r="J7650" s="68">
        <f t="shared" si="357"/>
        <v>0.67049266666666663</v>
      </c>
      <c r="K7650" s="128">
        <f t="shared" si="358"/>
        <v>0.99999983333333331</v>
      </c>
      <c r="L7650" s="41" t="str">
        <f t="shared" si="359"/>
        <v>A</v>
      </c>
      <c r="M7650" s="41" t="s">
        <v>1174</v>
      </c>
      <c r="N7650" s="41" t="s">
        <v>427</v>
      </c>
      <c r="O7650" s="41" t="s">
        <v>70</v>
      </c>
    </row>
    <row r="7651" spans="1:15">
      <c r="A7651" s="38">
        <v>40805</v>
      </c>
      <c r="B7651" s="38">
        <v>47592</v>
      </c>
      <c r="C7651" s="131">
        <v>223</v>
      </c>
      <c r="D7651" s="39">
        <v>8.5600000000000009E-2</v>
      </c>
      <c r="E7651" s="39">
        <v>7.9100000000000004E-2</v>
      </c>
      <c r="F7651" s="40">
        <v>74000</v>
      </c>
      <c r="G7651" s="40">
        <v>74000</v>
      </c>
      <c r="H7651" s="133">
        <v>46075.13</v>
      </c>
      <c r="I7651" s="40">
        <v>73999.990000000005</v>
      </c>
      <c r="J7651" s="67">
        <f t="shared" si="357"/>
        <v>0.62263689189189186</v>
      </c>
      <c r="K7651" s="127">
        <f t="shared" si="358"/>
        <v>0.99999986486486492</v>
      </c>
      <c r="L7651" s="2" t="str">
        <f t="shared" si="359"/>
        <v>AA</v>
      </c>
      <c r="M7651" s="2" t="s">
        <v>1339</v>
      </c>
      <c r="N7651" s="2" t="s">
        <v>415</v>
      </c>
      <c r="O7651" s="2" t="s">
        <v>70</v>
      </c>
    </row>
    <row r="7652" spans="1:15">
      <c r="A7652" s="38">
        <v>39937</v>
      </c>
      <c r="B7652" s="38">
        <v>43589</v>
      </c>
      <c r="C7652" s="131">
        <v>120</v>
      </c>
      <c r="D7652" s="39">
        <v>8.5600000000000009E-2</v>
      </c>
      <c r="E7652" s="39">
        <v>8.09E-2</v>
      </c>
      <c r="F7652" s="40">
        <v>89000</v>
      </c>
      <c r="G7652" s="40">
        <v>89000</v>
      </c>
      <c r="H7652" s="133">
        <v>39415.01</v>
      </c>
      <c r="I7652" s="40">
        <v>88999.99</v>
      </c>
      <c r="J7652" s="67">
        <f t="shared" si="357"/>
        <v>0.44286528089887645</v>
      </c>
      <c r="K7652" s="127">
        <f t="shared" si="358"/>
        <v>0.99999988764044945</v>
      </c>
      <c r="L7652" s="2" t="str">
        <f t="shared" si="359"/>
        <v>AA</v>
      </c>
      <c r="M7652" s="2" t="s">
        <v>673</v>
      </c>
      <c r="N7652" s="2" t="s">
        <v>435</v>
      </c>
      <c r="O7652" s="2" t="s">
        <v>70</v>
      </c>
    </row>
    <row r="7653" spans="1:15">
      <c r="A7653" s="42">
        <v>39820</v>
      </c>
      <c r="B7653" s="42">
        <v>47125</v>
      </c>
      <c r="C7653" s="130">
        <v>240</v>
      </c>
      <c r="D7653" s="43">
        <v>8.5600000000000009E-2</v>
      </c>
      <c r="E7653" s="43">
        <v>8.09E-2</v>
      </c>
      <c r="F7653" s="44">
        <v>92000</v>
      </c>
      <c r="G7653" s="44">
        <v>92000</v>
      </c>
      <c r="H7653" s="133">
        <v>66756.990000000005</v>
      </c>
      <c r="I7653" s="44">
        <v>91999.99</v>
      </c>
      <c r="J7653" s="68">
        <f t="shared" si="357"/>
        <v>0.7256194565217392</v>
      </c>
      <c r="K7653" s="128">
        <f t="shared" si="358"/>
        <v>0.99999989130434785</v>
      </c>
      <c r="L7653" s="41" t="str">
        <f t="shared" si="359"/>
        <v>A</v>
      </c>
      <c r="M7653" s="41" t="s">
        <v>563</v>
      </c>
      <c r="N7653" s="41" t="s">
        <v>436</v>
      </c>
      <c r="O7653" s="41" t="s">
        <v>70</v>
      </c>
    </row>
    <row r="7654" spans="1:15">
      <c r="A7654" s="38">
        <v>39884</v>
      </c>
      <c r="B7654" s="38">
        <v>45363</v>
      </c>
      <c r="C7654" s="131">
        <v>180</v>
      </c>
      <c r="D7654" s="39">
        <v>8.5600000000000009E-2</v>
      </c>
      <c r="E7654" s="39">
        <v>8.09E-2</v>
      </c>
      <c r="F7654" s="40">
        <v>96300</v>
      </c>
      <c r="G7654" s="40">
        <v>96300</v>
      </c>
      <c r="H7654" s="133">
        <v>60634.61</v>
      </c>
      <c r="I7654" s="40">
        <v>96299.99</v>
      </c>
      <c r="J7654" s="67">
        <f t="shared" si="357"/>
        <v>0.62964288681204572</v>
      </c>
      <c r="K7654" s="127">
        <f t="shared" si="358"/>
        <v>0.99999989615784013</v>
      </c>
      <c r="L7654" s="2" t="str">
        <f t="shared" si="359"/>
        <v>AA</v>
      </c>
      <c r="M7654" s="2" t="s">
        <v>757</v>
      </c>
      <c r="N7654" s="2" t="s">
        <v>439</v>
      </c>
      <c r="O7654" s="2" t="s">
        <v>70</v>
      </c>
    </row>
    <row r="7655" spans="1:15">
      <c r="A7655" s="42">
        <v>39940</v>
      </c>
      <c r="B7655" s="42">
        <v>45419</v>
      </c>
      <c r="C7655" s="130">
        <v>180</v>
      </c>
      <c r="D7655" s="43">
        <v>8.5600000000000009E-2</v>
      </c>
      <c r="E7655" s="43">
        <v>8.09E-2</v>
      </c>
      <c r="F7655" s="44">
        <v>100000</v>
      </c>
      <c r="G7655" s="44">
        <v>100000</v>
      </c>
      <c r="H7655" s="133">
        <v>64086.65</v>
      </c>
      <c r="I7655" s="44">
        <v>99999.99</v>
      </c>
      <c r="J7655" s="68">
        <f t="shared" si="357"/>
        <v>0.64086650000000001</v>
      </c>
      <c r="K7655" s="128">
        <f t="shared" si="358"/>
        <v>0.99999990000000005</v>
      </c>
      <c r="L7655" s="41" t="str">
        <f t="shared" si="359"/>
        <v>AA</v>
      </c>
      <c r="M7655" s="41" t="s">
        <v>1404</v>
      </c>
      <c r="N7655" s="41" t="s">
        <v>421</v>
      </c>
      <c r="O7655" s="41" t="s">
        <v>70</v>
      </c>
    </row>
    <row r="7656" spans="1:15">
      <c r="A7656" s="38">
        <v>39902</v>
      </c>
      <c r="B7656" s="38">
        <v>43768</v>
      </c>
      <c r="C7656" s="131">
        <v>127</v>
      </c>
      <c r="D7656" s="39">
        <v>8.5600000000000009E-2</v>
      </c>
      <c r="E7656" s="39">
        <v>8.09E-2</v>
      </c>
      <c r="F7656" s="40">
        <v>158200</v>
      </c>
      <c r="G7656" s="40">
        <v>158200</v>
      </c>
      <c r="H7656" s="133">
        <v>79244.070000000007</v>
      </c>
      <c r="I7656" s="40">
        <v>158199.99</v>
      </c>
      <c r="J7656" s="67">
        <f t="shared" si="357"/>
        <v>0.50091068268015171</v>
      </c>
      <c r="K7656" s="127">
        <f t="shared" si="358"/>
        <v>0.99999993678887478</v>
      </c>
      <c r="L7656" s="2" t="str">
        <f t="shared" si="359"/>
        <v>AA</v>
      </c>
      <c r="M7656" s="2" t="s">
        <v>542</v>
      </c>
      <c r="N7656" s="2" t="s">
        <v>417</v>
      </c>
      <c r="O7656" s="2" t="s">
        <v>70</v>
      </c>
    </row>
    <row r="7657" spans="1:15">
      <c r="A7657" s="42">
        <v>39861</v>
      </c>
      <c r="B7657" s="42">
        <v>45917</v>
      </c>
      <c r="C7657" s="130">
        <v>199</v>
      </c>
      <c r="D7657" s="43">
        <v>8.5600000000000009E-2</v>
      </c>
      <c r="E7657" s="43">
        <v>8.09E-2</v>
      </c>
      <c r="F7657" s="44">
        <v>180000</v>
      </c>
      <c r="G7657" s="44">
        <v>180000</v>
      </c>
      <c r="H7657" s="133">
        <v>129272.19</v>
      </c>
      <c r="I7657" s="44">
        <v>179999.99</v>
      </c>
      <c r="J7657" s="68">
        <f t="shared" si="357"/>
        <v>0.71817883333333332</v>
      </c>
      <c r="K7657" s="128">
        <f t="shared" si="358"/>
        <v>0.9999999444444444</v>
      </c>
      <c r="L7657" s="41" t="str">
        <f t="shared" si="359"/>
        <v>A</v>
      </c>
      <c r="M7657" s="41" t="s">
        <v>472</v>
      </c>
      <c r="N7657" s="41" t="s">
        <v>426</v>
      </c>
      <c r="O7657" s="41" t="s">
        <v>70</v>
      </c>
    </row>
    <row r="7658" spans="1:15">
      <c r="A7658" s="42">
        <v>39969</v>
      </c>
      <c r="B7658" s="42">
        <v>41644</v>
      </c>
      <c r="C7658" s="130">
        <v>55</v>
      </c>
      <c r="D7658" s="43">
        <v>8.5600000000000009E-2</v>
      </c>
      <c r="E7658" s="43">
        <v>8.09E-2</v>
      </c>
      <c r="F7658" s="44">
        <v>190000</v>
      </c>
      <c r="G7658" s="44">
        <v>190000</v>
      </c>
      <c r="H7658" s="133">
        <v>41655.19</v>
      </c>
      <c r="I7658" s="44">
        <v>189999.99</v>
      </c>
      <c r="J7658" s="68">
        <f t="shared" si="357"/>
        <v>0.21923784210526318</v>
      </c>
      <c r="K7658" s="128">
        <f t="shared" si="358"/>
        <v>0.99999994736842102</v>
      </c>
      <c r="L7658" s="41" t="str">
        <f t="shared" si="359"/>
        <v>AA</v>
      </c>
      <c r="M7658" s="41" t="s">
        <v>713</v>
      </c>
      <c r="N7658" s="41" t="s">
        <v>418</v>
      </c>
      <c r="O7658" s="41" t="s">
        <v>70</v>
      </c>
    </row>
    <row r="7659" spans="1:15">
      <c r="A7659" s="38">
        <v>41039</v>
      </c>
      <c r="B7659" s="38">
        <v>51996</v>
      </c>
      <c r="C7659" s="131">
        <v>360</v>
      </c>
      <c r="D7659" s="39">
        <v>8.6500000000000007E-2</v>
      </c>
      <c r="E7659" s="39">
        <v>8.09E-2</v>
      </c>
      <c r="F7659" s="40">
        <v>170000</v>
      </c>
      <c r="G7659" s="40">
        <v>170000</v>
      </c>
      <c r="H7659" s="40">
        <v>33095.040000000001</v>
      </c>
      <c r="I7659" s="40">
        <v>35999.99</v>
      </c>
      <c r="J7659" s="67">
        <f t="shared" si="357"/>
        <v>0.19467670588235295</v>
      </c>
      <c r="K7659" s="39">
        <f t="shared" si="358"/>
        <v>0.21176464705882353</v>
      </c>
      <c r="L7659" s="2" t="str">
        <f t="shared" si="359"/>
        <v>AA</v>
      </c>
      <c r="M7659" s="2" t="s">
        <v>555</v>
      </c>
      <c r="N7659" s="2" t="s">
        <v>434</v>
      </c>
      <c r="O7659" s="2" t="s">
        <v>70</v>
      </c>
    </row>
    <row r="7660" spans="1:15">
      <c r="A7660" s="42">
        <v>41045</v>
      </c>
      <c r="B7660" s="42">
        <v>52002</v>
      </c>
      <c r="C7660" s="130">
        <v>360</v>
      </c>
      <c r="D7660" s="43">
        <v>8.6500000000000007E-2</v>
      </c>
      <c r="E7660" s="43">
        <v>8.09E-2</v>
      </c>
      <c r="F7660" s="44">
        <v>200000</v>
      </c>
      <c r="G7660" s="44">
        <v>200000</v>
      </c>
      <c r="H7660" s="44">
        <v>41398.15</v>
      </c>
      <c r="I7660" s="44">
        <v>44999.99</v>
      </c>
      <c r="J7660" s="68">
        <f t="shared" si="357"/>
        <v>0.20699075</v>
      </c>
      <c r="K7660" s="43">
        <f t="shared" si="358"/>
        <v>0.22499994999999998</v>
      </c>
      <c r="L7660" s="41" t="str">
        <f t="shared" si="359"/>
        <v>AA</v>
      </c>
      <c r="M7660" s="41" t="s">
        <v>528</v>
      </c>
      <c r="N7660" s="41" t="s">
        <v>426</v>
      </c>
      <c r="O7660" s="41" t="s">
        <v>70</v>
      </c>
    </row>
    <row r="7661" spans="1:15">
      <c r="A7661" s="42">
        <v>41040</v>
      </c>
      <c r="B7661" s="42">
        <v>46153</v>
      </c>
      <c r="C7661" s="130">
        <v>168</v>
      </c>
      <c r="D7661" s="43">
        <v>8.6500000000000007E-2</v>
      </c>
      <c r="E7661" s="43">
        <v>7.6299999999999993E-2</v>
      </c>
      <c r="F7661" s="44">
        <v>185000</v>
      </c>
      <c r="G7661" s="44">
        <v>185000</v>
      </c>
      <c r="H7661" s="44">
        <v>32755.29</v>
      </c>
      <c r="I7661" s="44">
        <v>47999.99</v>
      </c>
      <c r="J7661" s="68">
        <f t="shared" si="357"/>
        <v>0.17705562162162164</v>
      </c>
      <c r="K7661" s="43">
        <f t="shared" si="358"/>
        <v>0.25945940540540541</v>
      </c>
      <c r="L7661" s="41" t="str">
        <f t="shared" si="359"/>
        <v>AA</v>
      </c>
      <c r="M7661" s="41" t="s">
        <v>602</v>
      </c>
      <c r="N7661" s="41" t="s">
        <v>421</v>
      </c>
      <c r="O7661" s="41" t="s">
        <v>70</v>
      </c>
    </row>
    <row r="7662" spans="1:15">
      <c r="A7662" s="38">
        <v>41037</v>
      </c>
      <c r="B7662" s="38">
        <v>50168</v>
      </c>
      <c r="C7662" s="131">
        <v>300</v>
      </c>
      <c r="D7662" s="39">
        <v>8.6500000000000007E-2</v>
      </c>
      <c r="E7662" s="39">
        <v>8.09E-2</v>
      </c>
      <c r="F7662" s="40">
        <v>165000</v>
      </c>
      <c r="G7662" s="40">
        <v>165000</v>
      </c>
      <c r="H7662" s="40">
        <v>45546.8</v>
      </c>
      <c r="I7662" s="40">
        <v>50000</v>
      </c>
      <c r="J7662" s="67">
        <f t="shared" si="357"/>
        <v>0.27604121212121213</v>
      </c>
      <c r="K7662" s="39">
        <f t="shared" si="358"/>
        <v>0.30303030303030304</v>
      </c>
      <c r="L7662" s="2" t="str">
        <f t="shared" si="359"/>
        <v>AA</v>
      </c>
      <c r="M7662" s="2" t="s">
        <v>1269</v>
      </c>
      <c r="N7662" s="2" t="s">
        <v>417</v>
      </c>
      <c r="O7662" s="2" t="s">
        <v>70</v>
      </c>
    </row>
    <row r="7663" spans="1:15">
      <c r="A7663" s="38">
        <v>41050</v>
      </c>
      <c r="B7663" s="38">
        <v>52007</v>
      </c>
      <c r="C7663" s="131">
        <v>360</v>
      </c>
      <c r="D7663" s="39">
        <v>8.6500000000000007E-2</v>
      </c>
      <c r="E7663" s="39">
        <v>7.5300000000000006E-2</v>
      </c>
      <c r="F7663" s="40">
        <v>163000</v>
      </c>
      <c r="G7663" s="40">
        <v>163000</v>
      </c>
      <c r="H7663" s="40">
        <v>30012.63</v>
      </c>
      <c r="I7663" s="40">
        <v>49999.99</v>
      </c>
      <c r="J7663" s="67">
        <f t="shared" si="357"/>
        <v>0.18412656441717792</v>
      </c>
      <c r="K7663" s="39">
        <f t="shared" si="358"/>
        <v>0.30674840490797545</v>
      </c>
      <c r="L7663" s="2" t="str">
        <f t="shared" si="359"/>
        <v>AA</v>
      </c>
      <c r="M7663" s="2" t="s">
        <v>754</v>
      </c>
      <c r="N7663" s="2" t="s">
        <v>422</v>
      </c>
      <c r="O7663" s="2" t="s">
        <v>70</v>
      </c>
    </row>
    <row r="7664" spans="1:15">
      <c r="A7664" s="42">
        <v>41044</v>
      </c>
      <c r="B7664" s="42">
        <v>44696</v>
      </c>
      <c r="C7664" s="130">
        <v>120</v>
      </c>
      <c r="D7664" s="43">
        <v>8.6500000000000007E-2</v>
      </c>
      <c r="E7664" s="43">
        <v>8.6500000000000007E-2</v>
      </c>
      <c r="F7664" s="44">
        <v>155000</v>
      </c>
      <c r="G7664" s="44">
        <v>155000</v>
      </c>
      <c r="H7664" s="44">
        <v>42208.3</v>
      </c>
      <c r="I7664" s="44">
        <v>50000</v>
      </c>
      <c r="J7664" s="68">
        <f t="shared" si="357"/>
        <v>0.27231161290322581</v>
      </c>
      <c r="K7664" s="43">
        <f t="shared" si="358"/>
        <v>0.32258064516129031</v>
      </c>
      <c r="L7664" s="41" t="str">
        <f t="shared" si="359"/>
        <v>AA</v>
      </c>
      <c r="M7664" s="41" t="s">
        <v>539</v>
      </c>
      <c r="N7664" s="41" t="s">
        <v>429</v>
      </c>
      <c r="O7664" s="41" t="s">
        <v>70</v>
      </c>
    </row>
    <row r="7665" spans="1:15">
      <c r="A7665" s="42">
        <v>40219</v>
      </c>
      <c r="B7665" s="42">
        <v>51176</v>
      </c>
      <c r="C7665" s="130">
        <v>360</v>
      </c>
      <c r="D7665" s="43">
        <v>8.6500000000000007E-2</v>
      </c>
      <c r="E7665" s="43">
        <v>8.6500000000000007E-2</v>
      </c>
      <c r="F7665" s="44">
        <v>146000</v>
      </c>
      <c r="G7665" s="44">
        <v>146000</v>
      </c>
      <c r="H7665" s="44">
        <v>43092.97</v>
      </c>
      <c r="I7665" s="44">
        <v>49999.99</v>
      </c>
      <c r="J7665" s="68">
        <f t="shared" si="357"/>
        <v>0.29515732876712331</v>
      </c>
      <c r="K7665" s="43">
        <f t="shared" si="358"/>
        <v>0.34246568493150681</v>
      </c>
      <c r="L7665" s="41" t="str">
        <f t="shared" si="359"/>
        <v>AA</v>
      </c>
      <c r="M7665" s="41" t="s">
        <v>457</v>
      </c>
      <c r="N7665" s="41" t="s">
        <v>419</v>
      </c>
      <c r="O7665" s="41" t="s">
        <v>70</v>
      </c>
    </row>
    <row r="7666" spans="1:15">
      <c r="A7666" s="42">
        <v>41051</v>
      </c>
      <c r="B7666" s="42">
        <v>51766</v>
      </c>
      <c r="C7666" s="130">
        <v>352</v>
      </c>
      <c r="D7666" s="43">
        <v>8.6500000000000007E-2</v>
      </c>
      <c r="E7666" s="43">
        <v>8.09E-2</v>
      </c>
      <c r="F7666" s="44">
        <v>191000</v>
      </c>
      <c r="G7666" s="44">
        <v>191000</v>
      </c>
      <c r="H7666" s="44">
        <v>60297.08</v>
      </c>
      <c r="I7666" s="44">
        <v>65737.460000000006</v>
      </c>
      <c r="J7666" s="68">
        <f t="shared" si="357"/>
        <v>0.31569151832460735</v>
      </c>
      <c r="K7666" s="43">
        <f t="shared" si="358"/>
        <v>0.34417518324607332</v>
      </c>
      <c r="L7666" s="41" t="str">
        <f t="shared" si="359"/>
        <v>AA</v>
      </c>
      <c r="M7666" s="41" t="s">
        <v>531</v>
      </c>
      <c r="N7666" s="41" t="s">
        <v>423</v>
      </c>
      <c r="O7666" s="41" t="s">
        <v>70</v>
      </c>
    </row>
    <row r="7667" spans="1:15">
      <c r="A7667" s="42">
        <v>41058</v>
      </c>
      <c r="B7667" s="42">
        <v>46536</v>
      </c>
      <c r="C7667" s="130">
        <v>180</v>
      </c>
      <c r="D7667" s="43">
        <v>8.6500000000000007E-2</v>
      </c>
      <c r="E7667" s="43">
        <v>8.09E-2</v>
      </c>
      <c r="F7667" s="44">
        <v>188770</v>
      </c>
      <c r="G7667" s="44">
        <v>188770</v>
      </c>
      <c r="H7667" s="44">
        <v>53758.89</v>
      </c>
      <c r="I7667" s="44">
        <v>64999.99</v>
      </c>
      <c r="J7667" s="68">
        <f t="shared" si="357"/>
        <v>0.28478513534989669</v>
      </c>
      <c r="K7667" s="43">
        <f t="shared" si="358"/>
        <v>0.34433432219102611</v>
      </c>
      <c r="L7667" s="41" t="str">
        <f t="shared" si="359"/>
        <v>AA</v>
      </c>
      <c r="M7667" s="41" t="s">
        <v>621</v>
      </c>
      <c r="N7667" s="41" t="s">
        <v>430</v>
      </c>
      <c r="O7667" s="41" t="s">
        <v>70</v>
      </c>
    </row>
    <row r="7668" spans="1:15">
      <c r="A7668" s="38">
        <v>41058</v>
      </c>
      <c r="B7668" s="38">
        <v>50189</v>
      </c>
      <c r="C7668" s="131">
        <v>300</v>
      </c>
      <c r="D7668" s="39">
        <v>8.6500000000000007E-2</v>
      </c>
      <c r="E7668" s="39">
        <v>7.5300000000000006E-2</v>
      </c>
      <c r="F7668" s="40">
        <v>200000</v>
      </c>
      <c r="G7668" s="40">
        <v>200000</v>
      </c>
      <c r="H7668" s="40">
        <v>65010.99</v>
      </c>
      <c r="I7668" s="40">
        <v>69795.31</v>
      </c>
      <c r="J7668" s="67">
        <f t="shared" si="357"/>
        <v>0.32505495000000001</v>
      </c>
      <c r="K7668" s="39">
        <f t="shared" si="358"/>
        <v>0.34897655</v>
      </c>
      <c r="L7668" s="2" t="str">
        <f t="shared" si="359"/>
        <v>AA</v>
      </c>
      <c r="M7668" s="2" t="s">
        <v>629</v>
      </c>
      <c r="N7668" s="2" t="s">
        <v>417</v>
      </c>
      <c r="O7668" s="2" t="s">
        <v>70</v>
      </c>
    </row>
    <row r="7669" spans="1:15">
      <c r="A7669" s="42">
        <v>41059</v>
      </c>
      <c r="B7669" s="42">
        <v>44711</v>
      </c>
      <c r="C7669" s="130">
        <v>120</v>
      </c>
      <c r="D7669" s="43">
        <v>8.6500000000000007E-2</v>
      </c>
      <c r="E7669" s="43">
        <v>8.09E-2</v>
      </c>
      <c r="F7669" s="44">
        <v>170000</v>
      </c>
      <c r="G7669" s="44">
        <v>170000</v>
      </c>
      <c r="H7669" s="44">
        <v>44023.58</v>
      </c>
      <c r="I7669" s="44">
        <v>59999.99</v>
      </c>
      <c r="J7669" s="68">
        <f t="shared" si="357"/>
        <v>0.25896223529411766</v>
      </c>
      <c r="K7669" s="43">
        <f t="shared" si="358"/>
        <v>0.35294111764705882</v>
      </c>
      <c r="L7669" s="41" t="str">
        <f t="shared" si="359"/>
        <v>AA</v>
      </c>
      <c r="M7669" s="41" t="s">
        <v>482</v>
      </c>
      <c r="N7669" s="41" t="s">
        <v>422</v>
      </c>
      <c r="O7669" s="41" t="s">
        <v>70</v>
      </c>
    </row>
    <row r="7670" spans="1:15">
      <c r="A7670" s="38">
        <v>41040</v>
      </c>
      <c r="B7670" s="38">
        <v>50812</v>
      </c>
      <c r="C7670" s="131">
        <v>321</v>
      </c>
      <c r="D7670" s="39">
        <v>8.6500000000000007E-2</v>
      </c>
      <c r="E7670" s="39">
        <v>8.6500000000000007E-2</v>
      </c>
      <c r="F7670" s="40">
        <v>139700</v>
      </c>
      <c r="G7670" s="40">
        <v>139700</v>
      </c>
      <c r="H7670" s="40">
        <v>47633.2</v>
      </c>
      <c r="I7670" s="40">
        <v>50000</v>
      </c>
      <c r="J7670" s="67">
        <f t="shared" si="357"/>
        <v>0.34096778811739442</v>
      </c>
      <c r="K7670" s="39">
        <f t="shared" si="358"/>
        <v>0.35790980672870437</v>
      </c>
      <c r="L7670" s="2" t="str">
        <f t="shared" si="359"/>
        <v>AA</v>
      </c>
      <c r="M7670" s="2" t="s">
        <v>687</v>
      </c>
      <c r="N7670" s="2" t="s">
        <v>417</v>
      </c>
      <c r="O7670" s="2" t="s">
        <v>70</v>
      </c>
    </row>
    <row r="7671" spans="1:15">
      <c r="A7671" s="42">
        <v>41061</v>
      </c>
      <c r="B7671" s="42">
        <v>44713</v>
      </c>
      <c r="C7671" s="130">
        <v>120</v>
      </c>
      <c r="D7671" s="43">
        <v>8.6500000000000007E-2</v>
      </c>
      <c r="E7671" s="43">
        <v>8.6500000000000007E-2</v>
      </c>
      <c r="F7671" s="44">
        <v>185000</v>
      </c>
      <c r="G7671" s="44">
        <v>185000</v>
      </c>
      <c r="H7671" s="44">
        <v>51264.6</v>
      </c>
      <c r="I7671" s="44">
        <v>67535.16</v>
      </c>
      <c r="J7671" s="68">
        <f t="shared" si="357"/>
        <v>0.27710594594594595</v>
      </c>
      <c r="K7671" s="43">
        <f t="shared" si="358"/>
        <v>0.36505491891891895</v>
      </c>
      <c r="L7671" s="41" t="str">
        <f t="shared" si="359"/>
        <v>AA</v>
      </c>
      <c r="M7671" s="41" t="s">
        <v>842</v>
      </c>
      <c r="N7671" s="41" t="s">
        <v>439</v>
      </c>
      <c r="O7671" s="41" t="s">
        <v>70</v>
      </c>
    </row>
    <row r="7672" spans="1:15">
      <c r="A7672" s="42">
        <v>41057</v>
      </c>
      <c r="B7672" s="42">
        <v>46535</v>
      </c>
      <c r="C7672" s="130">
        <v>180</v>
      </c>
      <c r="D7672" s="43">
        <v>8.6500000000000007E-2</v>
      </c>
      <c r="E7672" s="43">
        <v>8.09E-2</v>
      </c>
      <c r="F7672" s="44">
        <v>155487</v>
      </c>
      <c r="G7672" s="44">
        <v>155487</v>
      </c>
      <c r="H7672" s="44">
        <v>48358.86</v>
      </c>
      <c r="I7672" s="44">
        <v>56968.77</v>
      </c>
      <c r="J7672" s="68">
        <f t="shared" si="357"/>
        <v>0.31101545466823594</v>
      </c>
      <c r="K7672" s="43">
        <f t="shared" si="358"/>
        <v>0.36638928013274419</v>
      </c>
      <c r="L7672" s="41" t="str">
        <f t="shared" si="359"/>
        <v>AA</v>
      </c>
      <c r="M7672" s="41" t="s">
        <v>586</v>
      </c>
      <c r="N7672" s="41" t="s">
        <v>416</v>
      </c>
      <c r="O7672" s="41" t="s">
        <v>70</v>
      </c>
    </row>
    <row r="7673" spans="1:15">
      <c r="A7673" s="42">
        <v>41043</v>
      </c>
      <c r="B7673" s="42">
        <v>52000</v>
      </c>
      <c r="C7673" s="130">
        <v>360</v>
      </c>
      <c r="D7673" s="43">
        <v>8.6500000000000007E-2</v>
      </c>
      <c r="E7673" s="43">
        <v>8.09E-2</v>
      </c>
      <c r="F7673" s="44">
        <v>150000</v>
      </c>
      <c r="G7673" s="44">
        <v>150000</v>
      </c>
      <c r="H7673" s="44">
        <v>50584.45</v>
      </c>
      <c r="I7673" s="44">
        <v>54999.99</v>
      </c>
      <c r="J7673" s="68">
        <f t="shared" si="357"/>
        <v>0.33722966666666665</v>
      </c>
      <c r="K7673" s="43">
        <f t="shared" si="358"/>
        <v>0.36666660000000001</v>
      </c>
      <c r="L7673" s="41" t="str">
        <f t="shared" si="359"/>
        <v>AA</v>
      </c>
      <c r="M7673" s="41" t="s">
        <v>567</v>
      </c>
      <c r="N7673" s="41" t="s">
        <v>417</v>
      </c>
      <c r="O7673" s="41" t="s">
        <v>70</v>
      </c>
    </row>
    <row r="7674" spans="1:15">
      <c r="A7674" s="38">
        <v>41068</v>
      </c>
      <c r="B7674" s="38">
        <v>44720</v>
      </c>
      <c r="C7674" s="131">
        <v>120</v>
      </c>
      <c r="D7674" s="39">
        <v>8.6500000000000007E-2</v>
      </c>
      <c r="E7674" s="39">
        <v>8.09E-2</v>
      </c>
      <c r="F7674" s="40">
        <v>133500</v>
      </c>
      <c r="G7674" s="40">
        <v>133500</v>
      </c>
      <c r="H7674" s="40">
        <v>40078.629999999997</v>
      </c>
      <c r="I7674" s="40">
        <v>50000</v>
      </c>
      <c r="J7674" s="67">
        <f t="shared" si="357"/>
        <v>0.30021445692883891</v>
      </c>
      <c r="K7674" s="39">
        <f t="shared" si="358"/>
        <v>0.37453183520599254</v>
      </c>
      <c r="L7674" s="2" t="str">
        <f t="shared" si="359"/>
        <v>AA</v>
      </c>
      <c r="M7674" s="2" t="s">
        <v>665</v>
      </c>
      <c r="N7674" s="2" t="s">
        <v>417</v>
      </c>
      <c r="O7674" s="2" t="s">
        <v>70</v>
      </c>
    </row>
    <row r="7675" spans="1:15">
      <c r="A7675" s="38">
        <v>41044</v>
      </c>
      <c r="B7675" s="38">
        <v>50024</v>
      </c>
      <c r="C7675" s="131">
        <v>295</v>
      </c>
      <c r="D7675" s="39">
        <v>8.6500000000000007E-2</v>
      </c>
      <c r="E7675" s="39">
        <v>8.09E-2</v>
      </c>
      <c r="F7675" s="40">
        <v>160000</v>
      </c>
      <c r="G7675" s="40">
        <v>160000</v>
      </c>
      <c r="H7675" s="40">
        <v>53974</v>
      </c>
      <c r="I7675" s="40">
        <v>59999.99</v>
      </c>
      <c r="J7675" s="67">
        <f t="shared" si="357"/>
        <v>0.33733750000000001</v>
      </c>
      <c r="K7675" s="39">
        <f t="shared" si="358"/>
        <v>0.37499993749999999</v>
      </c>
      <c r="L7675" s="2" t="str">
        <f t="shared" si="359"/>
        <v>AA</v>
      </c>
      <c r="M7675" s="2" t="s">
        <v>625</v>
      </c>
      <c r="N7675" s="2" t="s">
        <v>419</v>
      </c>
      <c r="O7675" s="2" t="s">
        <v>70</v>
      </c>
    </row>
    <row r="7676" spans="1:15">
      <c r="A7676" s="38">
        <v>41050</v>
      </c>
      <c r="B7676" s="38">
        <v>52007</v>
      </c>
      <c r="C7676" s="131">
        <v>360</v>
      </c>
      <c r="D7676" s="39">
        <v>8.6500000000000007E-2</v>
      </c>
      <c r="E7676" s="39">
        <v>7.6299999999999993E-2</v>
      </c>
      <c r="F7676" s="40">
        <v>160000</v>
      </c>
      <c r="G7676" s="40">
        <v>160000</v>
      </c>
      <c r="H7676" s="40">
        <v>56118.02</v>
      </c>
      <c r="I7676" s="40">
        <v>61072.02</v>
      </c>
      <c r="J7676" s="67">
        <f t="shared" si="357"/>
        <v>0.350737625</v>
      </c>
      <c r="K7676" s="39">
        <f t="shared" si="358"/>
        <v>0.381700125</v>
      </c>
      <c r="L7676" s="2" t="str">
        <f t="shared" si="359"/>
        <v>AA</v>
      </c>
      <c r="M7676" s="2" t="s">
        <v>505</v>
      </c>
      <c r="N7676" s="2" t="s">
        <v>424</v>
      </c>
      <c r="O7676" s="2" t="s">
        <v>70</v>
      </c>
    </row>
    <row r="7677" spans="1:15">
      <c r="A7677" s="42">
        <v>41065</v>
      </c>
      <c r="B7677" s="42">
        <v>46543</v>
      </c>
      <c r="C7677" s="130">
        <v>180</v>
      </c>
      <c r="D7677" s="43">
        <v>8.6500000000000007E-2</v>
      </c>
      <c r="E7677" s="43">
        <v>8.09E-2</v>
      </c>
      <c r="F7677" s="44">
        <v>156000</v>
      </c>
      <c r="G7677" s="44">
        <v>156000</v>
      </c>
      <c r="H7677" s="44">
        <v>49935.78</v>
      </c>
      <c r="I7677" s="44">
        <v>59999.99</v>
      </c>
      <c r="J7677" s="68">
        <f t="shared" si="357"/>
        <v>0.32010115384615384</v>
      </c>
      <c r="K7677" s="43">
        <f t="shared" si="358"/>
        <v>0.38461532051282049</v>
      </c>
      <c r="L7677" s="41" t="str">
        <f t="shared" si="359"/>
        <v>AA</v>
      </c>
      <c r="M7677" s="41" t="s">
        <v>602</v>
      </c>
      <c r="N7677" s="41" t="s">
        <v>421</v>
      </c>
      <c r="O7677" s="41" t="s">
        <v>70</v>
      </c>
    </row>
    <row r="7678" spans="1:15">
      <c r="A7678" s="38">
        <v>41066</v>
      </c>
      <c r="B7678" s="38">
        <v>46179</v>
      </c>
      <c r="C7678" s="131">
        <v>168</v>
      </c>
      <c r="D7678" s="39">
        <v>8.6500000000000007E-2</v>
      </c>
      <c r="E7678" s="39">
        <v>8.09E-2</v>
      </c>
      <c r="F7678" s="40">
        <v>180000</v>
      </c>
      <c r="G7678" s="40">
        <v>180000</v>
      </c>
      <c r="H7678" s="40">
        <v>39488.86</v>
      </c>
      <c r="I7678" s="40">
        <v>69999.990000000005</v>
      </c>
      <c r="J7678" s="67">
        <f t="shared" si="357"/>
        <v>0.21938255555555555</v>
      </c>
      <c r="K7678" s="39">
        <f t="shared" si="358"/>
        <v>0.38888883333333335</v>
      </c>
      <c r="L7678" s="2" t="str">
        <f t="shared" si="359"/>
        <v>AA</v>
      </c>
      <c r="M7678" s="2" t="s">
        <v>586</v>
      </c>
      <c r="N7678" s="2" t="s">
        <v>416</v>
      </c>
      <c r="O7678" s="2" t="s">
        <v>70</v>
      </c>
    </row>
    <row r="7679" spans="1:15">
      <c r="A7679" s="42">
        <v>41054</v>
      </c>
      <c r="B7679" s="42">
        <v>52011</v>
      </c>
      <c r="C7679" s="130">
        <v>360</v>
      </c>
      <c r="D7679" s="43">
        <v>8.6500000000000007E-2</v>
      </c>
      <c r="E7679" s="43">
        <v>8.09E-2</v>
      </c>
      <c r="F7679" s="44">
        <v>180000</v>
      </c>
      <c r="G7679" s="44">
        <v>180000</v>
      </c>
      <c r="H7679" s="44">
        <v>64419.02</v>
      </c>
      <c r="I7679" s="44">
        <v>69999.990000000005</v>
      </c>
      <c r="J7679" s="68">
        <f t="shared" si="357"/>
        <v>0.35788344444444442</v>
      </c>
      <c r="K7679" s="43">
        <f t="shared" si="358"/>
        <v>0.38888883333333335</v>
      </c>
      <c r="L7679" s="41" t="str">
        <f t="shared" si="359"/>
        <v>AA</v>
      </c>
      <c r="M7679" s="41" t="s">
        <v>467</v>
      </c>
      <c r="N7679" s="41" t="s">
        <v>425</v>
      </c>
      <c r="O7679" s="41" t="s">
        <v>70</v>
      </c>
    </row>
    <row r="7680" spans="1:15">
      <c r="A7680" s="38">
        <v>41037</v>
      </c>
      <c r="B7680" s="38">
        <v>44903</v>
      </c>
      <c r="C7680" s="131">
        <v>127</v>
      </c>
      <c r="D7680" s="39">
        <v>8.6500000000000007E-2</v>
      </c>
      <c r="E7680" s="39">
        <v>7.9100000000000004E-2</v>
      </c>
      <c r="F7680" s="40">
        <v>170000</v>
      </c>
      <c r="G7680" s="40">
        <v>170000</v>
      </c>
      <c r="H7680" s="40">
        <v>42244</v>
      </c>
      <c r="I7680" s="40">
        <v>67685.990000000005</v>
      </c>
      <c r="J7680" s="67">
        <f t="shared" si="357"/>
        <v>0.24849411764705881</v>
      </c>
      <c r="K7680" s="39">
        <f t="shared" si="358"/>
        <v>0.39815288235294122</v>
      </c>
      <c r="L7680" s="2" t="str">
        <f t="shared" si="359"/>
        <v>AA</v>
      </c>
      <c r="M7680" s="2" t="s">
        <v>461</v>
      </c>
      <c r="N7680" s="2" t="s">
        <v>416</v>
      </c>
      <c r="O7680" s="2" t="s">
        <v>70</v>
      </c>
    </row>
    <row r="7681" spans="1:15">
      <c r="A7681" s="38">
        <v>41065</v>
      </c>
      <c r="B7681" s="38">
        <v>52022</v>
      </c>
      <c r="C7681" s="131">
        <v>360</v>
      </c>
      <c r="D7681" s="39">
        <v>8.6500000000000007E-2</v>
      </c>
      <c r="E7681" s="39">
        <v>7.6299999999999993E-2</v>
      </c>
      <c r="F7681" s="40">
        <v>156000</v>
      </c>
      <c r="G7681" s="40">
        <v>156000</v>
      </c>
      <c r="H7681" s="40">
        <v>58146.559999999998</v>
      </c>
      <c r="I7681" s="40">
        <v>62999.99</v>
      </c>
      <c r="J7681" s="67">
        <f t="shared" si="357"/>
        <v>0.37273435897435897</v>
      </c>
      <c r="K7681" s="39">
        <f t="shared" si="358"/>
        <v>0.40384608974358971</v>
      </c>
      <c r="L7681" s="2" t="str">
        <f t="shared" si="359"/>
        <v>AA</v>
      </c>
      <c r="M7681" s="2" t="s">
        <v>454</v>
      </c>
      <c r="N7681" s="2" t="s">
        <v>416</v>
      </c>
      <c r="O7681" s="2" t="s">
        <v>70</v>
      </c>
    </row>
    <row r="7682" spans="1:15">
      <c r="A7682" s="38">
        <v>41066</v>
      </c>
      <c r="B7682" s="38">
        <v>52023</v>
      </c>
      <c r="C7682" s="131">
        <v>360</v>
      </c>
      <c r="D7682" s="39">
        <v>8.6500000000000007E-2</v>
      </c>
      <c r="E7682" s="39">
        <v>7.6299999999999993E-2</v>
      </c>
      <c r="F7682" s="40">
        <v>120000</v>
      </c>
      <c r="G7682" s="40">
        <v>120000</v>
      </c>
      <c r="H7682" s="40">
        <v>45192.51</v>
      </c>
      <c r="I7682" s="40">
        <v>48999.99</v>
      </c>
      <c r="J7682" s="67">
        <f t="shared" si="357"/>
        <v>0.37660425000000003</v>
      </c>
      <c r="K7682" s="39">
        <f t="shared" si="358"/>
        <v>0.40833324999999998</v>
      </c>
      <c r="L7682" s="2" t="str">
        <f t="shared" si="359"/>
        <v>AA</v>
      </c>
      <c r="M7682" s="2" t="s">
        <v>503</v>
      </c>
      <c r="N7682" s="2" t="s">
        <v>416</v>
      </c>
      <c r="O7682" s="2" t="s">
        <v>70</v>
      </c>
    </row>
    <row r="7683" spans="1:15">
      <c r="A7683" s="42">
        <v>41061</v>
      </c>
      <c r="B7683" s="42">
        <v>52018</v>
      </c>
      <c r="C7683" s="130">
        <v>360</v>
      </c>
      <c r="D7683" s="43">
        <v>8.6500000000000007E-2</v>
      </c>
      <c r="E7683" s="43">
        <v>7.6299999999999993E-2</v>
      </c>
      <c r="F7683" s="44">
        <v>200000</v>
      </c>
      <c r="G7683" s="44">
        <v>200000</v>
      </c>
      <c r="H7683" s="44">
        <v>76548.11</v>
      </c>
      <c r="I7683" s="44">
        <v>82999.990000000005</v>
      </c>
      <c r="J7683" s="68">
        <f t="shared" ref="J7683:J7746" si="360">H7683/G7683</f>
        <v>0.38274055000000001</v>
      </c>
      <c r="K7683" s="43">
        <f t="shared" ref="K7683:K7746" si="361">I7683/G7683</f>
        <v>0.41499995000000001</v>
      </c>
      <c r="L7683" s="41" t="str">
        <f t="shared" ref="L7683:L7746" si="362">IF(J7683&lt;=65%,"AA",IF(J7683&lt;=75%,"A",IF(J7683&lt;=85%,"B","C")))</f>
        <v>AA</v>
      </c>
      <c r="M7683" s="41" t="s">
        <v>855</v>
      </c>
      <c r="N7683" s="41" t="s">
        <v>421</v>
      </c>
      <c r="O7683" s="41" t="s">
        <v>70</v>
      </c>
    </row>
    <row r="7684" spans="1:15">
      <c r="A7684" s="38">
        <v>41052</v>
      </c>
      <c r="B7684" s="38">
        <v>52009</v>
      </c>
      <c r="C7684" s="131">
        <v>360</v>
      </c>
      <c r="D7684" s="39">
        <v>8.6500000000000007E-2</v>
      </c>
      <c r="E7684" s="39">
        <v>7.6299999999999993E-2</v>
      </c>
      <c r="F7684" s="40">
        <v>129462.98</v>
      </c>
      <c r="G7684" s="40">
        <v>129462.98</v>
      </c>
      <c r="H7684" s="40">
        <v>51827.17</v>
      </c>
      <c r="I7684" s="40">
        <v>54232.05</v>
      </c>
      <c r="J7684" s="67">
        <f t="shared" si="360"/>
        <v>0.400324247132269</v>
      </c>
      <c r="K7684" s="39">
        <f t="shared" si="361"/>
        <v>0.41890005930652918</v>
      </c>
      <c r="L7684" s="2" t="str">
        <f t="shared" si="362"/>
        <v>AA</v>
      </c>
      <c r="M7684" s="2" t="s">
        <v>587</v>
      </c>
      <c r="N7684" s="2" t="s">
        <v>421</v>
      </c>
      <c r="O7684" s="2" t="s">
        <v>70</v>
      </c>
    </row>
    <row r="7685" spans="1:15">
      <c r="A7685" s="38">
        <v>41050</v>
      </c>
      <c r="B7685" s="38">
        <v>52007</v>
      </c>
      <c r="C7685" s="131">
        <v>360</v>
      </c>
      <c r="D7685" s="39">
        <v>8.6500000000000007E-2</v>
      </c>
      <c r="E7685" s="39">
        <v>8.09E-2</v>
      </c>
      <c r="F7685" s="40">
        <v>190000</v>
      </c>
      <c r="G7685" s="40">
        <v>190000</v>
      </c>
      <c r="H7685" s="40">
        <v>73555.149999999994</v>
      </c>
      <c r="I7685" s="40">
        <v>79999.990000000005</v>
      </c>
      <c r="J7685" s="67">
        <f t="shared" si="360"/>
        <v>0.38713236842105259</v>
      </c>
      <c r="K7685" s="39">
        <f t="shared" si="361"/>
        <v>0.42105257894736847</v>
      </c>
      <c r="L7685" s="2" t="str">
        <f t="shared" si="362"/>
        <v>AA</v>
      </c>
      <c r="M7685" s="2" t="s">
        <v>459</v>
      </c>
      <c r="N7685" s="2" t="s">
        <v>417</v>
      </c>
      <c r="O7685" s="2" t="s">
        <v>70</v>
      </c>
    </row>
    <row r="7686" spans="1:15">
      <c r="A7686" s="42">
        <v>39923</v>
      </c>
      <c r="B7686" s="42">
        <v>47228</v>
      </c>
      <c r="C7686" s="130">
        <v>240</v>
      </c>
      <c r="D7686" s="43">
        <v>8.6500000000000007E-2</v>
      </c>
      <c r="E7686" s="43">
        <v>8.6500000000000007E-2</v>
      </c>
      <c r="F7686" s="44">
        <v>146000</v>
      </c>
      <c r="G7686" s="44">
        <v>146000</v>
      </c>
      <c r="H7686" s="44">
        <v>45951.66</v>
      </c>
      <c r="I7686" s="44">
        <v>62452.87</v>
      </c>
      <c r="J7686" s="68">
        <f t="shared" si="360"/>
        <v>0.314737397260274</v>
      </c>
      <c r="K7686" s="43">
        <f t="shared" si="361"/>
        <v>0.42775938356164384</v>
      </c>
      <c r="L7686" s="41" t="str">
        <f t="shared" si="362"/>
        <v>AA</v>
      </c>
      <c r="M7686" s="41" t="s">
        <v>457</v>
      </c>
      <c r="N7686" s="41" t="s">
        <v>419</v>
      </c>
      <c r="O7686" s="41" t="s">
        <v>70</v>
      </c>
    </row>
    <row r="7687" spans="1:15">
      <c r="A7687" s="42">
        <v>41039</v>
      </c>
      <c r="B7687" s="42">
        <v>51996</v>
      </c>
      <c r="C7687" s="130">
        <v>360</v>
      </c>
      <c r="D7687" s="43">
        <v>8.6500000000000007E-2</v>
      </c>
      <c r="E7687" s="43">
        <v>8.09E-2</v>
      </c>
      <c r="F7687" s="44">
        <v>150000</v>
      </c>
      <c r="G7687" s="44">
        <v>150000</v>
      </c>
      <c r="H7687" s="44">
        <v>59754.7</v>
      </c>
      <c r="I7687" s="44">
        <v>64999.99</v>
      </c>
      <c r="J7687" s="68">
        <f t="shared" si="360"/>
        <v>0.39836466666666664</v>
      </c>
      <c r="K7687" s="43">
        <f t="shared" si="361"/>
        <v>0.43333326666666666</v>
      </c>
      <c r="L7687" s="41" t="str">
        <f t="shared" si="362"/>
        <v>AA</v>
      </c>
      <c r="M7687" s="41" t="s">
        <v>511</v>
      </c>
      <c r="N7687" s="41" t="s">
        <v>422</v>
      </c>
      <c r="O7687" s="41" t="s">
        <v>70</v>
      </c>
    </row>
    <row r="7688" spans="1:15">
      <c r="A7688" s="42">
        <v>41045</v>
      </c>
      <c r="B7688" s="42">
        <v>50025</v>
      </c>
      <c r="C7688" s="130">
        <v>295</v>
      </c>
      <c r="D7688" s="43">
        <v>8.6500000000000007E-2</v>
      </c>
      <c r="E7688" s="43">
        <v>8.09E-2</v>
      </c>
      <c r="F7688" s="44">
        <v>160000</v>
      </c>
      <c r="G7688" s="44">
        <v>160000</v>
      </c>
      <c r="H7688" s="44">
        <v>69785.820000000007</v>
      </c>
      <c r="I7688" s="44">
        <v>71427.350000000006</v>
      </c>
      <c r="J7688" s="68">
        <f t="shared" si="360"/>
        <v>0.43616137500000002</v>
      </c>
      <c r="K7688" s="43">
        <f t="shared" si="361"/>
        <v>0.44642093750000006</v>
      </c>
      <c r="L7688" s="41" t="str">
        <f t="shared" si="362"/>
        <v>AA</v>
      </c>
      <c r="M7688" s="41" t="s">
        <v>1123</v>
      </c>
      <c r="N7688" s="41" t="s">
        <v>419</v>
      </c>
      <c r="O7688" s="41" t="s">
        <v>70</v>
      </c>
    </row>
    <row r="7689" spans="1:15">
      <c r="A7689" s="42">
        <v>41053</v>
      </c>
      <c r="B7689" s="42">
        <v>52010</v>
      </c>
      <c r="C7689" s="130">
        <v>360</v>
      </c>
      <c r="D7689" s="43">
        <v>8.6500000000000007E-2</v>
      </c>
      <c r="E7689" s="43">
        <v>7.6299999999999993E-2</v>
      </c>
      <c r="F7689" s="44">
        <v>182000</v>
      </c>
      <c r="G7689" s="44">
        <v>182000</v>
      </c>
      <c r="H7689" s="44">
        <v>75371.5</v>
      </c>
      <c r="I7689" s="44">
        <v>81999.990000000005</v>
      </c>
      <c r="J7689" s="68">
        <f t="shared" si="360"/>
        <v>0.4141291208791209</v>
      </c>
      <c r="K7689" s="43">
        <f t="shared" si="361"/>
        <v>0.45054939560439561</v>
      </c>
      <c r="L7689" s="41" t="str">
        <f t="shared" si="362"/>
        <v>AA</v>
      </c>
      <c r="M7689" s="41" t="s">
        <v>634</v>
      </c>
      <c r="N7689" s="41" t="s">
        <v>421</v>
      </c>
      <c r="O7689" s="41" t="s">
        <v>70</v>
      </c>
    </row>
    <row r="7690" spans="1:15">
      <c r="A7690" s="38">
        <v>41057</v>
      </c>
      <c r="B7690" s="38">
        <v>44709</v>
      </c>
      <c r="C7690" s="131">
        <v>120</v>
      </c>
      <c r="D7690" s="39">
        <v>8.6500000000000007E-2</v>
      </c>
      <c r="E7690" s="39">
        <v>8.09E-2</v>
      </c>
      <c r="F7690" s="40">
        <v>131000</v>
      </c>
      <c r="G7690" s="40">
        <v>131000</v>
      </c>
      <c r="H7690" s="40">
        <v>44039.98</v>
      </c>
      <c r="I7690" s="40">
        <v>59999.99</v>
      </c>
      <c r="J7690" s="67">
        <f t="shared" si="360"/>
        <v>0.33618305343511451</v>
      </c>
      <c r="K7690" s="39">
        <f t="shared" si="361"/>
        <v>0.45801519083969466</v>
      </c>
      <c r="L7690" s="2" t="str">
        <f t="shared" si="362"/>
        <v>AA</v>
      </c>
      <c r="M7690" s="2" t="s">
        <v>510</v>
      </c>
      <c r="N7690" s="2" t="s">
        <v>421</v>
      </c>
      <c r="O7690" s="2" t="s">
        <v>70</v>
      </c>
    </row>
    <row r="7691" spans="1:15">
      <c r="A7691" s="38">
        <v>41057</v>
      </c>
      <c r="B7691" s="38">
        <v>50492</v>
      </c>
      <c r="C7691" s="131">
        <v>310</v>
      </c>
      <c r="D7691" s="39">
        <v>8.6500000000000007E-2</v>
      </c>
      <c r="E7691" s="39">
        <v>7.9100000000000004E-2</v>
      </c>
      <c r="F7691" s="40">
        <v>190000</v>
      </c>
      <c r="G7691" s="40">
        <v>190000</v>
      </c>
      <c r="H7691" s="40">
        <v>79200.759999999995</v>
      </c>
      <c r="I7691" s="40">
        <v>87587.75</v>
      </c>
      <c r="J7691" s="67">
        <f t="shared" si="360"/>
        <v>0.41684610526315785</v>
      </c>
      <c r="K7691" s="39">
        <f t="shared" si="361"/>
        <v>0.46098815789473685</v>
      </c>
      <c r="L7691" s="2" t="str">
        <f t="shared" si="362"/>
        <v>AA</v>
      </c>
      <c r="M7691" s="2" t="s">
        <v>466</v>
      </c>
      <c r="N7691" s="2" t="s">
        <v>421</v>
      </c>
      <c r="O7691" s="2" t="s">
        <v>70</v>
      </c>
    </row>
    <row r="7692" spans="1:15">
      <c r="A7692" s="42">
        <v>41054</v>
      </c>
      <c r="B7692" s="42">
        <v>46532</v>
      </c>
      <c r="C7692" s="130">
        <v>180</v>
      </c>
      <c r="D7692" s="43">
        <v>8.6500000000000007E-2</v>
      </c>
      <c r="E7692" s="43">
        <v>7.9100000000000004E-2</v>
      </c>
      <c r="F7692" s="44">
        <v>128000</v>
      </c>
      <c r="G7692" s="44">
        <v>128000</v>
      </c>
      <c r="H7692" s="44">
        <v>49655.83</v>
      </c>
      <c r="I7692" s="44">
        <v>59999.99</v>
      </c>
      <c r="J7692" s="68">
        <f t="shared" si="360"/>
        <v>0.38793617187500001</v>
      </c>
      <c r="K7692" s="43">
        <f t="shared" si="361"/>
        <v>0.46874992187499998</v>
      </c>
      <c r="L7692" s="41" t="str">
        <f t="shared" si="362"/>
        <v>AA</v>
      </c>
      <c r="M7692" s="41" t="s">
        <v>525</v>
      </c>
      <c r="N7692" s="41" t="s">
        <v>430</v>
      </c>
      <c r="O7692" s="41" t="s">
        <v>70</v>
      </c>
    </row>
    <row r="7693" spans="1:15">
      <c r="A7693" s="42">
        <v>41044</v>
      </c>
      <c r="B7693" s="42">
        <v>44696</v>
      </c>
      <c r="C7693" s="130">
        <v>120</v>
      </c>
      <c r="D7693" s="43">
        <v>8.6500000000000007E-2</v>
      </c>
      <c r="E7693" s="43">
        <v>7.9100000000000004E-2</v>
      </c>
      <c r="F7693" s="44">
        <v>160000</v>
      </c>
      <c r="G7693" s="44">
        <v>160000</v>
      </c>
      <c r="H7693" s="44">
        <v>55099.9</v>
      </c>
      <c r="I7693" s="44">
        <v>74999.990000000005</v>
      </c>
      <c r="J7693" s="68">
        <f t="shared" si="360"/>
        <v>0.34437437500000001</v>
      </c>
      <c r="K7693" s="43">
        <f t="shared" si="361"/>
        <v>0.46874993750000005</v>
      </c>
      <c r="L7693" s="41" t="str">
        <f t="shared" si="362"/>
        <v>AA</v>
      </c>
      <c r="M7693" s="41" t="s">
        <v>555</v>
      </c>
      <c r="N7693" s="41" t="s">
        <v>434</v>
      </c>
      <c r="O7693" s="41" t="s">
        <v>70</v>
      </c>
    </row>
    <row r="7694" spans="1:15">
      <c r="A7694" s="38">
        <v>41051</v>
      </c>
      <c r="B7694" s="38">
        <v>52008</v>
      </c>
      <c r="C7694" s="131">
        <v>360</v>
      </c>
      <c r="D7694" s="39">
        <v>8.6500000000000007E-2</v>
      </c>
      <c r="E7694" s="39">
        <v>8.09E-2</v>
      </c>
      <c r="F7694" s="40">
        <v>109000</v>
      </c>
      <c r="G7694" s="40">
        <v>109000</v>
      </c>
      <c r="H7694" s="40">
        <v>47092.38</v>
      </c>
      <c r="I7694" s="40">
        <v>51223.67</v>
      </c>
      <c r="J7694" s="67">
        <f t="shared" si="360"/>
        <v>0.43204018348623852</v>
      </c>
      <c r="K7694" s="39">
        <f t="shared" si="361"/>
        <v>0.46994192660550455</v>
      </c>
      <c r="L7694" s="2" t="str">
        <f t="shared" si="362"/>
        <v>AA</v>
      </c>
      <c r="M7694" s="2" t="s">
        <v>489</v>
      </c>
      <c r="N7694" s="2" t="s">
        <v>415</v>
      </c>
      <c r="O7694" s="2" t="s">
        <v>70</v>
      </c>
    </row>
    <row r="7695" spans="1:15">
      <c r="A7695" s="42">
        <v>41046</v>
      </c>
      <c r="B7695" s="42">
        <v>52003</v>
      </c>
      <c r="C7695" s="130">
        <v>360</v>
      </c>
      <c r="D7695" s="43">
        <v>8.6500000000000007E-2</v>
      </c>
      <c r="E7695" s="43">
        <v>8.6500000000000007E-2</v>
      </c>
      <c r="F7695" s="44">
        <v>120000</v>
      </c>
      <c r="G7695" s="44">
        <v>120000</v>
      </c>
      <c r="H7695" s="44">
        <v>51951.93</v>
      </c>
      <c r="I7695" s="44">
        <v>56499.99</v>
      </c>
      <c r="J7695" s="68">
        <f t="shared" si="360"/>
        <v>0.43293274999999998</v>
      </c>
      <c r="K7695" s="43">
        <f t="shared" si="361"/>
        <v>0.47083324999999998</v>
      </c>
      <c r="L7695" s="41" t="str">
        <f t="shared" si="362"/>
        <v>AA</v>
      </c>
      <c r="M7695" s="41" t="s">
        <v>329</v>
      </c>
      <c r="N7695" s="41" t="s">
        <v>437</v>
      </c>
      <c r="O7695" s="41" t="s">
        <v>70</v>
      </c>
    </row>
    <row r="7696" spans="1:15">
      <c r="A7696" s="38">
        <v>41065</v>
      </c>
      <c r="B7696" s="38">
        <v>52022</v>
      </c>
      <c r="C7696" s="131">
        <v>360</v>
      </c>
      <c r="D7696" s="39">
        <v>8.6500000000000007E-2</v>
      </c>
      <c r="E7696" s="39">
        <v>8.09E-2</v>
      </c>
      <c r="F7696" s="40">
        <v>165000</v>
      </c>
      <c r="G7696" s="40">
        <v>165000</v>
      </c>
      <c r="H7696" s="40">
        <v>72008.62</v>
      </c>
      <c r="I7696" s="40">
        <v>78090.899999999994</v>
      </c>
      <c r="J7696" s="67">
        <f t="shared" si="360"/>
        <v>0.43641587878787874</v>
      </c>
      <c r="K7696" s="39">
        <f t="shared" si="361"/>
        <v>0.47327818181818176</v>
      </c>
      <c r="L7696" s="2" t="str">
        <f t="shared" si="362"/>
        <v>AA</v>
      </c>
      <c r="M7696" s="2" t="s">
        <v>592</v>
      </c>
      <c r="N7696" s="2" t="s">
        <v>428</v>
      </c>
      <c r="O7696" s="2" t="s">
        <v>70</v>
      </c>
    </row>
    <row r="7697" spans="1:15">
      <c r="A7697" s="42">
        <v>41047</v>
      </c>
      <c r="B7697" s="42">
        <v>52004</v>
      </c>
      <c r="C7697" s="130">
        <v>360</v>
      </c>
      <c r="D7697" s="43">
        <v>8.6500000000000007E-2</v>
      </c>
      <c r="E7697" s="43">
        <v>8.09E-2</v>
      </c>
      <c r="F7697" s="44">
        <v>200000</v>
      </c>
      <c r="G7697" s="44">
        <v>200000</v>
      </c>
      <c r="H7697" s="44">
        <v>87434.49</v>
      </c>
      <c r="I7697" s="44">
        <v>95055.75</v>
      </c>
      <c r="J7697" s="68">
        <f t="shared" si="360"/>
        <v>0.43717245000000005</v>
      </c>
      <c r="K7697" s="43">
        <f t="shared" si="361"/>
        <v>0.47527875000000003</v>
      </c>
      <c r="L7697" s="41" t="str">
        <f t="shared" si="362"/>
        <v>AA</v>
      </c>
      <c r="M7697" s="41" t="s">
        <v>564</v>
      </c>
      <c r="N7697" s="41" t="s">
        <v>417</v>
      </c>
      <c r="O7697" s="41" t="s">
        <v>70</v>
      </c>
    </row>
    <row r="7698" spans="1:15">
      <c r="A7698" s="38">
        <v>41060</v>
      </c>
      <c r="B7698" s="38">
        <v>52017</v>
      </c>
      <c r="C7698" s="131">
        <v>360</v>
      </c>
      <c r="D7698" s="39">
        <v>8.6500000000000007E-2</v>
      </c>
      <c r="E7698" s="39">
        <v>8.09E-2</v>
      </c>
      <c r="F7698" s="40">
        <v>193000</v>
      </c>
      <c r="G7698" s="40">
        <v>193000</v>
      </c>
      <c r="H7698" s="40">
        <v>85514.37</v>
      </c>
      <c r="I7698" s="40">
        <v>92736.3</v>
      </c>
      <c r="J7698" s="67">
        <f t="shared" si="360"/>
        <v>0.44307963730569944</v>
      </c>
      <c r="K7698" s="39">
        <f t="shared" si="361"/>
        <v>0.48049896373056994</v>
      </c>
      <c r="L7698" s="2" t="str">
        <f t="shared" si="362"/>
        <v>AA</v>
      </c>
      <c r="M7698" s="2" t="s">
        <v>467</v>
      </c>
      <c r="N7698" s="2" t="s">
        <v>425</v>
      </c>
      <c r="O7698" s="2" t="s">
        <v>70</v>
      </c>
    </row>
    <row r="7699" spans="1:15">
      <c r="A7699" s="38">
        <v>41060</v>
      </c>
      <c r="B7699" s="38">
        <v>52017</v>
      </c>
      <c r="C7699" s="131">
        <v>360</v>
      </c>
      <c r="D7699" s="39">
        <v>8.6500000000000007E-2</v>
      </c>
      <c r="E7699" s="39">
        <v>7.6299999999999993E-2</v>
      </c>
      <c r="F7699" s="40">
        <v>161000</v>
      </c>
      <c r="G7699" s="40">
        <v>161000</v>
      </c>
      <c r="H7699" s="40">
        <v>71637.56</v>
      </c>
      <c r="I7699" s="40">
        <v>77999.990000000005</v>
      </c>
      <c r="J7699" s="67">
        <f t="shared" si="360"/>
        <v>0.44495378881987574</v>
      </c>
      <c r="K7699" s="39">
        <f t="shared" si="361"/>
        <v>0.48447198757763976</v>
      </c>
      <c r="L7699" s="2" t="str">
        <f t="shared" si="362"/>
        <v>AA</v>
      </c>
      <c r="M7699" s="2" t="s">
        <v>531</v>
      </c>
      <c r="N7699" s="2" t="s">
        <v>423</v>
      </c>
      <c r="O7699" s="2" t="s">
        <v>70</v>
      </c>
    </row>
    <row r="7700" spans="1:15">
      <c r="A7700" s="38">
        <v>41064</v>
      </c>
      <c r="B7700" s="38">
        <v>52021</v>
      </c>
      <c r="C7700" s="131">
        <v>360</v>
      </c>
      <c r="D7700" s="39">
        <v>8.6500000000000007E-2</v>
      </c>
      <c r="E7700" s="39">
        <v>7.6299999999999993E-2</v>
      </c>
      <c r="F7700" s="40">
        <v>136500</v>
      </c>
      <c r="G7700" s="40">
        <v>136500</v>
      </c>
      <c r="H7700" s="40">
        <v>61401.2</v>
      </c>
      <c r="I7700" s="40">
        <v>66499.990000000005</v>
      </c>
      <c r="J7700" s="67">
        <f t="shared" si="360"/>
        <v>0.44982564102564099</v>
      </c>
      <c r="K7700" s="39">
        <f t="shared" si="361"/>
        <v>0.48717941391941394</v>
      </c>
      <c r="L7700" s="2" t="str">
        <f t="shared" si="362"/>
        <v>AA</v>
      </c>
      <c r="M7700" s="2" t="s">
        <v>657</v>
      </c>
      <c r="N7700" s="2" t="s">
        <v>419</v>
      </c>
      <c r="O7700" s="2" t="s">
        <v>70</v>
      </c>
    </row>
    <row r="7701" spans="1:15">
      <c r="A7701" s="42">
        <v>41066</v>
      </c>
      <c r="B7701" s="42">
        <v>48371</v>
      </c>
      <c r="C7701" s="130">
        <v>240</v>
      </c>
      <c r="D7701" s="43">
        <v>8.6500000000000007E-2</v>
      </c>
      <c r="E7701" s="43">
        <v>7.6299999999999993E-2</v>
      </c>
      <c r="F7701" s="44">
        <v>110000</v>
      </c>
      <c r="G7701" s="44">
        <v>110000</v>
      </c>
      <c r="H7701" s="44">
        <v>47905.43</v>
      </c>
      <c r="I7701" s="44">
        <v>54599.99</v>
      </c>
      <c r="J7701" s="68">
        <f t="shared" si="360"/>
        <v>0.43550390909090908</v>
      </c>
      <c r="K7701" s="43">
        <f t="shared" si="361"/>
        <v>0.49636354545454542</v>
      </c>
      <c r="L7701" s="41" t="str">
        <f t="shared" si="362"/>
        <v>AA</v>
      </c>
      <c r="M7701" s="41" t="s">
        <v>634</v>
      </c>
      <c r="N7701" s="41" t="s">
        <v>421</v>
      </c>
      <c r="O7701" s="41" t="s">
        <v>70</v>
      </c>
    </row>
    <row r="7702" spans="1:15">
      <c r="A7702" s="42">
        <v>41059</v>
      </c>
      <c r="B7702" s="42">
        <v>48425</v>
      </c>
      <c r="C7702" s="130">
        <v>242</v>
      </c>
      <c r="D7702" s="43">
        <v>8.6500000000000007E-2</v>
      </c>
      <c r="E7702" s="43">
        <v>7.6299999999999993E-2</v>
      </c>
      <c r="F7702" s="44">
        <v>179000</v>
      </c>
      <c r="G7702" s="44">
        <v>179000</v>
      </c>
      <c r="H7702" s="44">
        <v>75693.119999999995</v>
      </c>
      <c r="I7702" s="44">
        <v>88883.33</v>
      </c>
      <c r="J7702" s="68">
        <f t="shared" si="360"/>
        <v>0.42286659217877093</v>
      </c>
      <c r="K7702" s="43">
        <f t="shared" si="361"/>
        <v>0.4965549162011173</v>
      </c>
      <c r="L7702" s="41" t="str">
        <f t="shared" si="362"/>
        <v>AA</v>
      </c>
      <c r="M7702" s="41" t="s">
        <v>774</v>
      </c>
      <c r="N7702" s="41" t="s">
        <v>421</v>
      </c>
      <c r="O7702" s="41" t="s">
        <v>70</v>
      </c>
    </row>
    <row r="7703" spans="1:15">
      <c r="A7703" s="38">
        <v>41052</v>
      </c>
      <c r="B7703" s="38">
        <v>43853</v>
      </c>
      <c r="C7703" s="131">
        <v>92</v>
      </c>
      <c r="D7703" s="39">
        <v>8.6500000000000007E-2</v>
      </c>
      <c r="E7703" s="39">
        <v>7.5300000000000006E-2</v>
      </c>
      <c r="F7703" s="40">
        <v>200000</v>
      </c>
      <c r="G7703" s="40">
        <v>200000</v>
      </c>
      <c r="H7703" s="40">
        <v>64980.08</v>
      </c>
      <c r="I7703" s="40">
        <v>99999.99</v>
      </c>
      <c r="J7703" s="67">
        <f t="shared" si="360"/>
        <v>0.32490040000000003</v>
      </c>
      <c r="K7703" s="39">
        <f t="shared" si="361"/>
        <v>0.49999995000000003</v>
      </c>
      <c r="L7703" s="2" t="str">
        <f t="shared" si="362"/>
        <v>AA</v>
      </c>
      <c r="M7703" s="2" t="s">
        <v>724</v>
      </c>
      <c r="N7703" s="2" t="s">
        <v>424</v>
      </c>
      <c r="O7703" s="2" t="s">
        <v>70</v>
      </c>
    </row>
    <row r="7704" spans="1:15">
      <c r="A7704" s="38">
        <v>41050</v>
      </c>
      <c r="B7704" s="38">
        <v>44702</v>
      </c>
      <c r="C7704" s="131">
        <v>120</v>
      </c>
      <c r="D7704" s="39">
        <v>8.6500000000000007E-2</v>
      </c>
      <c r="E7704" s="39">
        <v>8.09E-2</v>
      </c>
      <c r="F7704" s="40">
        <v>100000</v>
      </c>
      <c r="G7704" s="40">
        <v>100000</v>
      </c>
      <c r="H7704" s="40">
        <v>37957.82</v>
      </c>
      <c r="I7704" s="40">
        <v>50000</v>
      </c>
      <c r="J7704" s="67">
        <f t="shared" si="360"/>
        <v>0.37957819999999998</v>
      </c>
      <c r="K7704" s="39">
        <f t="shared" si="361"/>
        <v>0.5</v>
      </c>
      <c r="L7704" s="2" t="str">
        <f t="shared" si="362"/>
        <v>AA</v>
      </c>
      <c r="M7704" s="2" t="s">
        <v>1359</v>
      </c>
      <c r="N7704" s="2" t="s">
        <v>424</v>
      </c>
      <c r="O7704" s="2" t="s">
        <v>70</v>
      </c>
    </row>
    <row r="7705" spans="1:15">
      <c r="A7705" s="38">
        <v>41059</v>
      </c>
      <c r="B7705" s="38">
        <v>48364</v>
      </c>
      <c r="C7705" s="131">
        <v>240</v>
      </c>
      <c r="D7705" s="39">
        <v>8.6500000000000007E-2</v>
      </c>
      <c r="E7705" s="39">
        <v>8.6500000000000007E-2</v>
      </c>
      <c r="F7705" s="40">
        <v>100000</v>
      </c>
      <c r="G7705" s="40">
        <v>100000</v>
      </c>
      <c r="H7705" s="40">
        <v>44255.39</v>
      </c>
      <c r="I7705" s="40">
        <v>50000</v>
      </c>
      <c r="J7705" s="67">
        <f t="shared" si="360"/>
        <v>0.4425539</v>
      </c>
      <c r="K7705" s="39">
        <f t="shared" si="361"/>
        <v>0.5</v>
      </c>
      <c r="L7705" s="2" t="str">
        <f t="shared" si="362"/>
        <v>AA</v>
      </c>
      <c r="M7705" s="2" t="s">
        <v>595</v>
      </c>
      <c r="N7705" s="2" t="s">
        <v>423</v>
      </c>
      <c r="O7705" s="2" t="s">
        <v>70</v>
      </c>
    </row>
    <row r="7706" spans="1:15">
      <c r="A7706" s="42">
        <v>41052</v>
      </c>
      <c r="B7706" s="42">
        <v>46530</v>
      </c>
      <c r="C7706" s="130">
        <v>180</v>
      </c>
      <c r="D7706" s="43">
        <v>8.6500000000000007E-2</v>
      </c>
      <c r="E7706" s="43">
        <v>8.09E-2</v>
      </c>
      <c r="F7706" s="44">
        <v>188000</v>
      </c>
      <c r="G7706" s="44">
        <v>188000</v>
      </c>
      <c r="H7706" s="44">
        <v>79194.11</v>
      </c>
      <c r="I7706" s="44">
        <v>95759.81</v>
      </c>
      <c r="J7706" s="68">
        <f t="shared" si="360"/>
        <v>0.42124526595744682</v>
      </c>
      <c r="K7706" s="43">
        <f t="shared" si="361"/>
        <v>0.50936069148936169</v>
      </c>
      <c r="L7706" s="41" t="str">
        <f t="shared" si="362"/>
        <v>AA</v>
      </c>
      <c r="M7706" s="41" t="s">
        <v>1299</v>
      </c>
      <c r="N7706" s="41" t="s">
        <v>416</v>
      </c>
      <c r="O7706" s="41" t="s">
        <v>70</v>
      </c>
    </row>
    <row r="7707" spans="1:15">
      <c r="A7707" s="38">
        <v>41054</v>
      </c>
      <c r="B7707" s="38">
        <v>52011</v>
      </c>
      <c r="C7707" s="131">
        <v>360</v>
      </c>
      <c r="D7707" s="39">
        <v>8.6500000000000007E-2</v>
      </c>
      <c r="E7707" s="39">
        <v>8.09E-2</v>
      </c>
      <c r="F7707" s="40">
        <v>157000</v>
      </c>
      <c r="G7707" s="40">
        <v>157000</v>
      </c>
      <c r="H7707" s="40">
        <v>73989.850000000006</v>
      </c>
      <c r="I7707" s="40">
        <v>80399.990000000005</v>
      </c>
      <c r="J7707" s="67">
        <f t="shared" si="360"/>
        <v>0.47127292993630576</v>
      </c>
      <c r="K7707" s="39">
        <f t="shared" si="361"/>
        <v>0.51210184713375795</v>
      </c>
      <c r="L7707" s="2" t="str">
        <f t="shared" si="362"/>
        <v>AA</v>
      </c>
      <c r="M7707" s="2" t="s">
        <v>570</v>
      </c>
      <c r="N7707" s="2" t="s">
        <v>422</v>
      </c>
      <c r="O7707" s="2" t="s">
        <v>70</v>
      </c>
    </row>
    <row r="7708" spans="1:15">
      <c r="A7708" s="38">
        <v>41059</v>
      </c>
      <c r="B7708" s="38">
        <v>52016</v>
      </c>
      <c r="C7708" s="131">
        <v>360</v>
      </c>
      <c r="D7708" s="39">
        <v>8.6500000000000007E-2</v>
      </c>
      <c r="E7708" s="39">
        <v>8.6500000000000007E-2</v>
      </c>
      <c r="F7708" s="40">
        <v>184700</v>
      </c>
      <c r="G7708" s="40">
        <v>184700</v>
      </c>
      <c r="H7708" s="40">
        <v>70094.460000000006</v>
      </c>
      <c r="I7708" s="40">
        <v>94807.55</v>
      </c>
      <c r="J7708" s="67">
        <f t="shared" si="360"/>
        <v>0.37950438548998378</v>
      </c>
      <c r="K7708" s="39">
        <f t="shared" si="361"/>
        <v>0.51330563075257174</v>
      </c>
      <c r="L7708" s="2" t="str">
        <f t="shared" si="362"/>
        <v>AA</v>
      </c>
      <c r="M7708" s="2" t="s">
        <v>453</v>
      </c>
      <c r="N7708" s="2" t="s">
        <v>418</v>
      </c>
      <c r="O7708" s="2" t="s">
        <v>70</v>
      </c>
    </row>
    <row r="7709" spans="1:15">
      <c r="A7709" s="42">
        <v>41040</v>
      </c>
      <c r="B7709" s="42">
        <v>51997</v>
      </c>
      <c r="C7709" s="130">
        <v>360</v>
      </c>
      <c r="D7709" s="43">
        <v>8.6500000000000007E-2</v>
      </c>
      <c r="E7709" s="43">
        <v>8.09E-2</v>
      </c>
      <c r="F7709" s="44">
        <v>130000</v>
      </c>
      <c r="G7709" s="44">
        <v>130000</v>
      </c>
      <c r="H7709" s="44">
        <v>48390.879999999997</v>
      </c>
      <c r="I7709" s="44">
        <v>67035.539999999994</v>
      </c>
      <c r="J7709" s="68">
        <f t="shared" si="360"/>
        <v>0.37223753846153845</v>
      </c>
      <c r="K7709" s="43">
        <f t="shared" si="361"/>
        <v>0.51565799999999995</v>
      </c>
      <c r="L7709" s="41" t="str">
        <f t="shared" si="362"/>
        <v>AA</v>
      </c>
      <c r="M7709" s="41" t="s">
        <v>527</v>
      </c>
      <c r="N7709" s="41" t="s">
        <v>419</v>
      </c>
      <c r="O7709" s="41" t="s">
        <v>70</v>
      </c>
    </row>
    <row r="7710" spans="1:15">
      <c r="A7710" s="38">
        <v>41059</v>
      </c>
      <c r="B7710" s="38">
        <v>52016</v>
      </c>
      <c r="C7710" s="131">
        <v>360</v>
      </c>
      <c r="D7710" s="39">
        <v>8.6500000000000007E-2</v>
      </c>
      <c r="E7710" s="39">
        <v>8.09E-2</v>
      </c>
      <c r="F7710" s="40">
        <v>186000</v>
      </c>
      <c r="G7710" s="40">
        <v>186000</v>
      </c>
      <c r="H7710" s="40">
        <v>95925.15</v>
      </c>
      <c r="I7710" s="40">
        <v>96512.31</v>
      </c>
      <c r="J7710" s="67">
        <f t="shared" si="360"/>
        <v>0.51572661290322575</v>
      </c>
      <c r="K7710" s="39">
        <f t="shared" si="361"/>
        <v>0.51888338709677417</v>
      </c>
      <c r="L7710" s="2" t="str">
        <f t="shared" si="362"/>
        <v>AA</v>
      </c>
      <c r="M7710" s="2" t="s">
        <v>467</v>
      </c>
      <c r="N7710" s="2" t="s">
        <v>425</v>
      </c>
      <c r="O7710" s="2" t="s">
        <v>70</v>
      </c>
    </row>
    <row r="7711" spans="1:15">
      <c r="A7711" s="38">
        <v>41061</v>
      </c>
      <c r="B7711" s="38">
        <v>52018</v>
      </c>
      <c r="C7711" s="131">
        <v>360</v>
      </c>
      <c r="D7711" s="39">
        <v>8.6500000000000007E-2</v>
      </c>
      <c r="E7711" s="39">
        <v>8.09E-2</v>
      </c>
      <c r="F7711" s="40">
        <v>195000</v>
      </c>
      <c r="G7711" s="40">
        <v>195000</v>
      </c>
      <c r="H7711" s="40">
        <v>93757.759999999995</v>
      </c>
      <c r="I7711" s="40">
        <v>101699.99</v>
      </c>
      <c r="J7711" s="67">
        <f t="shared" si="360"/>
        <v>0.48080902564102562</v>
      </c>
      <c r="K7711" s="39">
        <f t="shared" si="361"/>
        <v>0.52153841025641023</v>
      </c>
      <c r="L7711" s="2" t="str">
        <f t="shared" si="362"/>
        <v>AA</v>
      </c>
      <c r="M7711" s="2" t="s">
        <v>531</v>
      </c>
      <c r="N7711" s="2" t="s">
        <v>423</v>
      </c>
      <c r="O7711" s="2" t="s">
        <v>70</v>
      </c>
    </row>
    <row r="7712" spans="1:15">
      <c r="A7712" s="38">
        <v>41066</v>
      </c>
      <c r="B7712" s="38">
        <v>52023</v>
      </c>
      <c r="C7712" s="131">
        <v>360</v>
      </c>
      <c r="D7712" s="39">
        <v>8.6500000000000007E-2</v>
      </c>
      <c r="E7712" s="39">
        <v>8.6500000000000007E-2</v>
      </c>
      <c r="F7712" s="40">
        <v>115000</v>
      </c>
      <c r="G7712" s="40">
        <v>115000</v>
      </c>
      <c r="H7712" s="40">
        <v>58531.6</v>
      </c>
      <c r="I7712" s="40">
        <v>59999.99</v>
      </c>
      <c r="J7712" s="67">
        <f t="shared" si="360"/>
        <v>0.50897043478260873</v>
      </c>
      <c r="K7712" s="39">
        <f t="shared" si="361"/>
        <v>0.52173904347826083</v>
      </c>
      <c r="L7712" s="2" t="str">
        <f t="shared" si="362"/>
        <v>AA</v>
      </c>
      <c r="M7712" s="2" t="s">
        <v>668</v>
      </c>
      <c r="N7712" s="2" t="s">
        <v>422</v>
      </c>
      <c r="O7712" s="2" t="s">
        <v>70</v>
      </c>
    </row>
    <row r="7713" spans="1:15">
      <c r="A7713" s="38">
        <v>41051</v>
      </c>
      <c r="B7713" s="38">
        <v>49482</v>
      </c>
      <c r="C7713" s="131">
        <v>277</v>
      </c>
      <c r="D7713" s="39">
        <v>8.6500000000000007E-2</v>
      </c>
      <c r="E7713" s="39">
        <v>7.5300000000000006E-2</v>
      </c>
      <c r="F7713" s="40">
        <v>133297</v>
      </c>
      <c r="G7713" s="40">
        <v>133297</v>
      </c>
      <c r="H7713" s="40">
        <v>38378.720000000001</v>
      </c>
      <c r="I7713" s="40">
        <v>69949.350000000006</v>
      </c>
      <c r="J7713" s="67">
        <f t="shared" si="360"/>
        <v>0.28791885788877469</v>
      </c>
      <c r="K7713" s="39">
        <f t="shared" si="361"/>
        <v>0.52476312295100425</v>
      </c>
      <c r="L7713" s="2" t="str">
        <f t="shared" si="362"/>
        <v>AA</v>
      </c>
      <c r="M7713" s="2" t="s">
        <v>824</v>
      </c>
      <c r="N7713" s="2" t="s">
        <v>418</v>
      </c>
      <c r="O7713" s="2" t="s">
        <v>70</v>
      </c>
    </row>
    <row r="7714" spans="1:15">
      <c r="A7714" s="42">
        <v>41054</v>
      </c>
      <c r="B7714" s="42">
        <v>52011</v>
      </c>
      <c r="C7714" s="130">
        <v>360</v>
      </c>
      <c r="D7714" s="43">
        <v>8.6500000000000007E-2</v>
      </c>
      <c r="E7714" s="43">
        <v>8.09E-2</v>
      </c>
      <c r="F7714" s="44">
        <v>191310</v>
      </c>
      <c r="G7714" s="44">
        <v>191310</v>
      </c>
      <c r="H7714" s="44">
        <v>93354.7</v>
      </c>
      <c r="I7714" s="44">
        <v>101442.59</v>
      </c>
      <c r="J7714" s="68">
        <f t="shared" si="360"/>
        <v>0.48797605979823322</v>
      </c>
      <c r="K7714" s="43">
        <f t="shared" si="361"/>
        <v>0.53025241754220898</v>
      </c>
      <c r="L7714" s="41" t="str">
        <f t="shared" si="362"/>
        <v>AA</v>
      </c>
      <c r="M7714" s="41" t="s">
        <v>525</v>
      </c>
      <c r="N7714" s="41" t="s">
        <v>430</v>
      </c>
      <c r="O7714" s="41" t="s">
        <v>70</v>
      </c>
    </row>
    <row r="7715" spans="1:15">
      <c r="A7715" s="38">
        <v>41039</v>
      </c>
      <c r="B7715" s="38">
        <v>51114</v>
      </c>
      <c r="C7715" s="131">
        <v>331</v>
      </c>
      <c r="D7715" s="39">
        <v>8.6500000000000007E-2</v>
      </c>
      <c r="E7715" s="39">
        <v>8.09E-2</v>
      </c>
      <c r="F7715" s="40">
        <v>150000</v>
      </c>
      <c r="G7715" s="40">
        <v>150000</v>
      </c>
      <c r="H7715" s="40">
        <v>72895.05</v>
      </c>
      <c r="I7715" s="40">
        <v>79999.990000000005</v>
      </c>
      <c r="J7715" s="67">
        <f t="shared" si="360"/>
        <v>0.48596700000000004</v>
      </c>
      <c r="K7715" s="39">
        <f t="shared" si="361"/>
        <v>0.53333326666666669</v>
      </c>
      <c r="L7715" s="2" t="str">
        <f t="shared" si="362"/>
        <v>AA</v>
      </c>
      <c r="M7715" s="2" t="s">
        <v>979</v>
      </c>
      <c r="N7715" s="2" t="s">
        <v>416</v>
      </c>
      <c r="O7715" s="2" t="s">
        <v>70</v>
      </c>
    </row>
    <row r="7716" spans="1:15">
      <c r="A7716" s="38">
        <v>41050</v>
      </c>
      <c r="B7716" s="38">
        <v>47443</v>
      </c>
      <c r="C7716" s="131">
        <v>210</v>
      </c>
      <c r="D7716" s="39">
        <v>8.6500000000000007E-2</v>
      </c>
      <c r="E7716" s="39">
        <v>7.6299999999999993E-2</v>
      </c>
      <c r="F7716" s="40">
        <v>180000</v>
      </c>
      <c r="G7716" s="40">
        <v>180000</v>
      </c>
      <c r="H7716" s="40">
        <v>69803.44</v>
      </c>
      <c r="I7716" s="40">
        <v>96127.69</v>
      </c>
      <c r="J7716" s="67">
        <f t="shared" si="360"/>
        <v>0.38779688888888891</v>
      </c>
      <c r="K7716" s="39">
        <f t="shared" si="361"/>
        <v>0.53404272222222227</v>
      </c>
      <c r="L7716" s="2" t="str">
        <f t="shared" si="362"/>
        <v>AA</v>
      </c>
      <c r="M7716" s="2" t="s">
        <v>466</v>
      </c>
      <c r="N7716" s="2" t="s">
        <v>421</v>
      </c>
      <c r="O7716" s="2" t="s">
        <v>70</v>
      </c>
    </row>
    <row r="7717" spans="1:15">
      <c r="A7717" s="38">
        <v>41058</v>
      </c>
      <c r="B7717" s="38">
        <v>46536</v>
      </c>
      <c r="C7717" s="131">
        <v>180</v>
      </c>
      <c r="D7717" s="39">
        <v>8.6500000000000007E-2</v>
      </c>
      <c r="E7717" s="39">
        <v>7.6299999999999993E-2</v>
      </c>
      <c r="F7717" s="40">
        <v>187000</v>
      </c>
      <c r="G7717" s="40">
        <v>187000</v>
      </c>
      <c r="H7717" s="40">
        <v>82702.59</v>
      </c>
      <c r="I7717" s="40">
        <v>99999.99</v>
      </c>
      <c r="J7717" s="67">
        <f t="shared" si="360"/>
        <v>0.4422598395721925</v>
      </c>
      <c r="K7717" s="39">
        <f t="shared" si="361"/>
        <v>0.53475930481283429</v>
      </c>
      <c r="L7717" s="2" t="str">
        <f t="shared" si="362"/>
        <v>AA</v>
      </c>
      <c r="M7717" s="2" t="s">
        <v>466</v>
      </c>
      <c r="N7717" s="2" t="s">
        <v>421</v>
      </c>
      <c r="O7717" s="2" t="s">
        <v>70</v>
      </c>
    </row>
    <row r="7718" spans="1:15">
      <c r="A7718" s="38">
        <v>41068</v>
      </c>
      <c r="B7718" s="38">
        <v>52025</v>
      </c>
      <c r="C7718" s="131">
        <v>360</v>
      </c>
      <c r="D7718" s="39">
        <v>8.6500000000000007E-2</v>
      </c>
      <c r="E7718" s="39">
        <v>7.6299999999999993E-2</v>
      </c>
      <c r="F7718" s="40">
        <v>140000</v>
      </c>
      <c r="G7718" s="40">
        <v>140000</v>
      </c>
      <c r="H7718" s="40">
        <v>69162.679999999993</v>
      </c>
      <c r="I7718" s="40">
        <v>74999.990000000005</v>
      </c>
      <c r="J7718" s="67">
        <f t="shared" si="360"/>
        <v>0.49401914285714282</v>
      </c>
      <c r="K7718" s="39">
        <f t="shared" si="361"/>
        <v>0.53571421428571431</v>
      </c>
      <c r="L7718" s="2" t="str">
        <f t="shared" si="362"/>
        <v>AA</v>
      </c>
      <c r="M7718" s="2" t="s">
        <v>858</v>
      </c>
      <c r="N7718" s="2" t="s">
        <v>417</v>
      </c>
      <c r="O7718" s="2" t="s">
        <v>70</v>
      </c>
    </row>
    <row r="7719" spans="1:15">
      <c r="A7719" s="38">
        <v>41040</v>
      </c>
      <c r="B7719" s="38">
        <v>51997</v>
      </c>
      <c r="C7719" s="131">
        <v>360</v>
      </c>
      <c r="D7719" s="39">
        <v>8.6500000000000007E-2</v>
      </c>
      <c r="E7719" s="39">
        <v>7.9100000000000004E-2</v>
      </c>
      <c r="F7719" s="40">
        <v>134543.25</v>
      </c>
      <c r="G7719" s="40">
        <v>134543.25</v>
      </c>
      <c r="H7719" s="40">
        <v>68624.47</v>
      </c>
      <c r="I7719" s="40">
        <v>72396.679999999993</v>
      </c>
      <c r="J7719" s="67">
        <f t="shared" si="360"/>
        <v>0.51005509380812486</v>
      </c>
      <c r="K7719" s="39">
        <f t="shared" si="361"/>
        <v>0.53809224914664977</v>
      </c>
      <c r="L7719" s="2" t="str">
        <f t="shared" si="362"/>
        <v>AA</v>
      </c>
      <c r="M7719" s="2" t="s">
        <v>350</v>
      </c>
      <c r="N7719" s="2" t="s">
        <v>416</v>
      </c>
      <c r="O7719" s="2" t="s">
        <v>70</v>
      </c>
    </row>
    <row r="7720" spans="1:15">
      <c r="A7720" s="38">
        <v>41037</v>
      </c>
      <c r="B7720" s="38">
        <v>48342</v>
      </c>
      <c r="C7720" s="131">
        <v>240</v>
      </c>
      <c r="D7720" s="39">
        <v>8.6500000000000007E-2</v>
      </c>
      <c r="E7720" s="39">
        <v>8.09E-2</v>
      </c>
      <c r="F7720" s="40">
        <v>139000</v>
      </c>
      <c r="G7720" s="40">
        <v>139000</v>
      </c>
      <c r="H7720" s="40">
        <v>51594.99</v>
      </c>
      <c r="I7720" s="40">
        <v>75035.990000000005</v>
      </c>
      <c r="J7720" s="67">
        <f t="shared" si="360"/>
        <v>0.37118697841726617</v>
      </c>
      <c r="K7720" s="39">
        <f t="shared" si="361"/>
        <v>0.53982726618705035</v>
      </c>
      <c r="L7720" s="2" t="str">
        <f t="shared" si="362"/>
        <v>AA</v>
      </c>
      <c r="M7720" s="2" t="s">
        <v>696</v>
      </c>
      <c r="N7720" s="2" t="s">
        <v>424</v>
      </c>
      <c r="O7720" s="2" t="s">
        <v>70</v>
      </c>
    </row>
    <row r="7721" spans="1:15">
      <c r="A7721" s="42">
        <v>41057</v>
      </c>
      <c r="B7721" s="42">
        <v>50188</v>
      </c>
      <c r="C7721" s="130">
        <v>300</v>
      </c>
      <c r="D7721" s="43">
        <v>8.6500000000000007E-2</v>
      </c>
      <c r="E7721" s="43">
        <v>8.6500000000000007E-2</v>
      </c>
      <c r="F7721" s="44">
        <v>129000</v>
      </c>
      <c r="G7721" s="44">
        <v>129000</v>
      </c>
      <c r="H7721" s="44">
        <v>66460.149999999994</v>
      </c>
      <c r="I7721" s="44">
        <v>69665.11</v>
      </c>
      <c r="J7721" s="68">
        <f t="shared" si="360"/>
        <v>0.51519496124031006</v>
      </c>
      <c r="K7721" s="43">
        <f t="shared" si="361"/>
        <v>0.54003961240310083</v>
      </c>
      <c r="L7721" s="41" t="str">
        <f t="shared" si="362"/>
        <v>AA</v>
      </c>
      <c r="M7721" s="41" t="s">
        <v>540</v>
      </c>
      <c r="N7721" s="41" t="s">
        <v>423</v>
      </c>
      <c r="O7721" s="41" t="s">
        <v>70</v>
      </c>
    </row>
    <row r="7722" spans="1:15">
      <c r="A7722" s="38">
        <v>41058</v>
      </c>
      <c r="B7722" s="38">
        <v>52015</v>
      </c>
      <c r="C7722" s="131">
        <v>360</v>
      </c>
      <c r="D7722" s="39">
        <v>8.6500000000000007E-2</v>
      </c>
      <c r="E7722" s="39">
        <v>8.09E-2</v>
      </c>
      <c r="F7722" s="40">
        <v>182000</v>
      </c>
      <c r="G7722" s="40">
        <v>182000</v>
      </c>
      <c r="H7722" s="40">
        <v>90623.38</v>
      </c>
      <c r="I7722" s="40">
        <v>98537.61</v>
      </c>
      <c r="J7722" s="67">
        <f t="shared" si="360"/>
        <v>0.49793065934065939</v>
      </c>
      <c r="K7722" s="39">
        <f t="shared" si="361"/>
        <v>0.54141543956043958</v>
      </c>
      <c r="L7722" s="2" t="str">
        <f t="shared" si="362"/>
        <v>AA</v>
      </c>
      <c r="M7722" s="2" t="s">
        <v>540</v>
      </c>
      <c r="N7722" s="2" t="s">
        <v>423</v>
      </c>
      <c r="O7722" s="2" t="s">
        <v>70</v>
      </c>
    </row>
    <row r="7723" spans="1:15">
      <c r="A7723" s="42">
        <v>41065</v>
      </c>
      <c r="B7723" s="42">
        <v>46543</v>
      </c>
      <c r="C7723" s="130">
        <v>180</v>
      </c>
      <c r="D7723" s="43">
        <v>8.6500000000000007E-2</v>
      </c>
      <c r="E7723" s="43">
        <v>7.5300000000000006E-2</v>
      </c>
      <c r="F7723" s="44">
        <v>185000</v>
      </c>
      <c r="G7723" s="44">
        <v>185000</v>
      </c>
      <c r="H7723" s="44">
        <v>91667.94</v>
      </c>
      <c r="I7723" s="44">
        <v>100529.63</v>
      </c>
      <c r="J7723" s="68">
        <f t="shared" si="360"/>
        <v>0.49550237837837841</v>
      </c>
      <c r="K7723" s="43">
        <f t="shared" si="361"/>
        <v>0.54340340540540544</v>
      </c>
      <c r="L7723" s="41" t="str">
        <f t="shared" si="362"/>
        <v>AA</v>
      </c>
      <c r="M7723" s="41" t="s">
        <v>549</v>
      </c>
      <c r="N7723" s="41" t="s">
        <v>427</v>
      </c>
      <c r="O7723" s="41" t="s">
        <v>70</v>
      </c>
    </row>
    <row r="7724" spans="1:15">
      <c r="A7724" s="42">
        <v>41043</v>
      </c>
      <c r="B7724" s="42">
        <v>52000</v>
      </c>
      <c r="C7724" s="130">
        <v>360</v>
      </c>
      <c r="D7724" s="43">
        <v>8.6500000000000007E-2</v>
      </c>
      <c r="E7724" s="43">
        <v>8.09E-2</v>
      </c>
      <c r="F7724" s="44">
        <v>187000</v>
      </c>
      <c r="G7724" s="44">
        <v>187000</v>
      </c>
      <c r="H7724" s="44">
        <v>94310.76</v>
      </c>
      <c r="I7724" s="44">
        <v>102543.53</v>
      </c>
      <c r="J7724" s="68">
        <f t="shared" si="360"/>
        <v>0.50433561497326196</v>
      </c>
      <c r="K7724" s="43">
        <f t="shared" si="361"/>
        <v>0.54836112299465245</v>
      </c>
      <c r="L7724" s="41" t="str">
        <f t="shared" si="362"/>
        <v>AA</v>
      </c>
      <c r="M7724" s="41" t="s">
        <v>532</v>
      </c>
      <c r="N7724" s="41" t="s">
        <v>417</v>
      </c>
      <c r="O7724" s="41" t="s">
        <v>70</v>
      </c>
    </row>
    <row r="7725" spans="1:15">
      <c r="A7725" s="42">
        <v>41050</v>
      </c>
      <c r="B7725" s="42">
        <v>46528</v>
      </c>
      <c r="C7725" s="130">
        <v>180</v>
      </c>
      <c r="D7725" s="43">
        <v>8.6500000000000007E-2</v>
      </c>
      <c r="E7725" s="43">
        <v>7.5300000000000006E-2</v>
      </c>
      <c r="F7725" s="44">
        <v>164000</v>
      </c>
      <c r="G7725" s="44">
        <v>164000</v>
      </c>
      <c r="H7725" s="44">
        <v>74416.070000000007</v>
      </c>
      <c r="I7725" s="44">
        <v>89999.99</v>
      </c>
      <c r="J7725" s="68">
        <f t="shared" si="360"/>
        <v>0.45375652439024394</v>
      </c>
      <c r="K7725" s="43">
        <f t="shared" si="361"/>
        <v>0.54878042682926831</v>
      </c>
      <c r="L7725" s="41" t="str">
        <f t="shared" si="362"/>
        <v>AA</v>
      </c>
      <c r="M7725" s="41" t="s">
        <v>1114</v>
      </c>
      <c r="N7725" s="41" t="s">
        <v>427</v>
      </c>
      <c r="O7725" s="41" t="s">
        <v>70</v>
      </c>
    </row>
    <row r="7726" spans="1:15">
      <c r="A7726" s="38">
        <v>41057</v>
      </c>
      <c r="B7726" s="38">
        <v>52014</v>
      </c>
      <c r="C7726" s="131">
        <v>360</v>
      </c>
      <c r="D7726" s="39">
        <v>8.6500000000000007E-2</v>
      </c>
      <c r="E7726" s="39">
        <v>7.6299999999999993E-2</v>
      </c>
      <c r="F7726" s="40">
        <v>136400</v>
      </c>
      <c r="G7726" s="40">
        <v>136400</v>
      </c>
      <c r="H7726" s="40">
        <v>69764.87</v>
      </c>
      <c r="I7726" s="40">
        <v>75000</v>
      </c>
      <c r="J7726" s="67">
        <f t="shared" si="360"/>
        <v>0.51147265395894426</v>
      </c>
      <c r="K7726" s="39">
        <f t="shared" si="361"/>
        <v>0.54985337243401755</v>
      </c>
      <c r="L7726" s="2" t="str">
        <f t="shared" si="362"/>
        <v>AA</v>
      </c>
      <c r="M7726" s="2" t="s">
        <v>475</v>
      </c>
      <c r="N7726" s="2" t="s">
        <v>427</v>
      </c>
      <c r="O7726" s="2" t="s">
        <v>70</v>
      </c>
    </row>
    <row r="7727" spans="1:15">
      <c r="A7727" s="38">
        <v>41046</v>
      </c>
      <c r="B7727" s="38">
        <v>46343</v>
      </c>
      <c r="C7727" s="131">
        <v>174</v>
      </c>
      <c r="D7727" s="39">
        <v>8.6500000000000007E-2</v>
      </c>
      <c r="E7727" s="39">
        <v>8.09E-2</v>
      </c>
      <c r="F7727" s="40">
        <v>193100</v>
      </c>
      <c r="G7727" s="40">
        <v>193100</v>
      </c>
      <c r="H7727" s="40">
        <v>77909.41</v>
      </c>
      <c r="I7727" s="40">
        <v>106212.08</v>
      </c>
      <c r="J7727" s="67">
        <f t="shared" si="360"/>
        <v>0.40346664940445365</v>
      </c>
      <c r="K7727" s="39">
        <f t="shared" si="361"/>
        <v>0.55003666494044534</v>
      </c>
      <c r="L7727" s="2" t="str">
        <f t="shared" si="362"/>
        <v>AA</v>
      </c>
      <c r="M7727" s="2" t="s">
        <v>784</v>
      </c>
      <c r="N7727" s="2" t="s">
        <v>417</v>
      </c>
      <c r="O7727" s="2" t="s">
        <v>70</v>
      </c>
    </row>
    <row r="7728" spans="1:15">
      <c r="A7728" s="42">
        <v>41057</v>
      </c>
      <c r="B7728" s="42">
        <v>52014</v>
      </c>
      <c r="C7728" s="130">
        <v>360</v>
      </c>
      <c r="D7728" s="43">
        <v>8.6500000000000007E-2</v>
      </c>
      <c r="E7728" s="43">
        <v>8.09E-2</v>
      </c>
      <c r="F7728" s="44">
        <v>200000</v>
      </c>
      <c r="G7728" s="44">
        <v>200000</v>
      </c>
      <c r="H7728" s="44">
        <v>104210.74</v>
      </c>
      <c r="I7728" s="44">
        <v>111024.62</v>
      </c>
      <c r="J7728" s="68">
        <f t="shared" si="360"/>
        <v>0.52105370000000006</v>
      </c>
      <c r="K7728" s="43">
        <f t="shared" si="361"/>
        <v>0.55512309999999998</v>
      </c>
      <c r="L7728" s="41" t="str">
        <f t="shared" si="362"/>
        <v>AA</v>
      </c>
      <c r="M7728" s="41" t="s">
        <v>1354</v>
      </c>
      <c r="N7728" s="41" t="s">
        <v>417</v>
      </c>
      <c r="O7728" s="41" t="s">
        <v>70</v>
      </c>
    </row>
    <row r="7729" spans="1:15">
      <c r="A7729" s="42">
        <v>41060</v>
      </c>
      <c r="B7729" s="42">
        <v>48760</v>
      </c>
      <c r="C7729" s="130">
        <v>253</v>
      </c>
      <c r="D7729" s="43">
        <v>8.6500000000000007E-2</v>
      </c>
      <c r="E7729" s="43">
        <v>7.5300000000000006E-2</v>
      </c>
      <c r="F7729" s="44">
        <v>179900</v>
      </c>
      <c r="G7729" s="44">
        <v>179900</v>
      </c>
      <c r="H7729" s="44">
        <v>82676.539999999994</v>
      </c>
      <c r="I7729" s="44">
        <v>99999.99</v>
      </c>
      <c r="J7729" s="68">
        <f t="shared" si="360"/>
        <v>0.45956942745969981</v>
      </c>
      <c r="K7729" s="43">
        <f t="shared" si="361"/>
        <v>0.5558643135075042</v>
      </c>
      <c r="L7729" s="41" t="str">
        <f t="shared" si="362"/>
        <v>AA</v>
      </c>
      <c r="M7729" s="41" t="s">
        <v>739</v>
      </c>
      <c r="N7729" s="41" t="s">
        <v>422</v>
      </c>
      <c r="O7729" s="41" t="s">
        <v>70</v>
      </c>
    </row>
    <row r="7730" spans="1:15">
      <c r="A7730" s="38">
        <v>41039</v>
      </c>
      <c r="B7730" s="38">
        <v>51996</v>
      </c>
      <c r="C7730" s="131">
        <v>360</v>
      </c>
      <c r="D7730" s="39">
        <v>8.6500000000000007E-2</v>
      </c>
      <c r="E7730" s="39">
        <v>8.09E-2</v>
      </c>
      <c r="F7730" s="40">
        <v>95000</v>
      </c>
      <c r="G7730" s="40">
        <v>95000</v>
      </c>
      <c r="H7730" s="40">
        <v>49053.69</v>
      </c>
      <c r="I7730" s="40">
        <v>53359.68</v>
      </c>
      <c r="J7730" s="67">
        <f t="shared" si="360"/>
        <v>0.51635463157894734</v>
      </c>
      <c r="K7730" s="39">
        <f t="shared" si="361"/>
        <v>0.56168084210526315</v>
      </c>
      <c r="L7730" s="2" t="str">
        <f t="shared" si="362"/>
        <v>AA</v>
      </c>
      <c r="M7730" s="2" t="s">
        <v>882</v>
      </c>
      <c r="N7730" s="2" t="s">
        <v>416</v>
      </c>
      <c r="O7730" s="2" t="s">
        <v>70</v>
      </c>
    </row>
    <row r="7731" spans="1:15">
      <c r="A7731" s="38">
        <v>41044</v>
      </c>
      <c r="B7731" s="38">
        <v>52001</v>
      </c>
      <c r="C7731" s="131">
        <v>360</v>
      </c>
      <c r="D7731" s="39">
        <v>8.6500000000000007E-2</v>
      </c>
      <c r="E7731" s="39">
        <v>8.09E-2</v>
      </c>
      <c r="F7731" s="40">
        <v>192500</v>
      </c>
      <c r="G7731" s="40">
        <v>192500</v>
      </c>
      <c r="H7731" s="40">
        <v>107504.17</v>
      </c>
      <c r="I7731" s="40">
        <v>108226.8</v>
      </c>
      <c r="J7731" s="67">
        <f t="shared" si="360"/>
        <v>0.55846322077922073</v>
      </c>
      <c r="K7731" s="39">
        <f t="shared" si="361"/>
        <v>0.56221714285714286</v>
      </c>
      <c r="L7731" s="2" t="str">
        <f t="shared" si="362"/>
        <v>AA</v>
      </c>
      <c r="M7731" s="2" t="s">
        <v>467</v>
      </c>
      <c r="N7731" s="2" t="s">
        <v>425</v>
      </c>
      <c r="O7731" s="2" t="s">
        <v>70</v>
      </c>
    </row>
    <row r="7732" spans="1:15">
      <c r="A7732" s="38">
        <v>41047</v>
      </c>
      <c r="B7732" s="38">
        <v>48717</v>
      </c>
      <c r="C7732" s="131">
        <v>252</v>
      </c>
      <c r="D7732" s="39">
        <v>8.6500000000000007E-2</v>
      </c>
      <c r="E7732" s="39">
        <v>7.6299999999999993E-2</v>
      </c>
      <c r="F7732" s="40">
        <v>164000</v>
      </c>
      <c r="G7732" s="40">
        <v>164000</v>
      </c>
      <c r="H7732" s="40">
        <v>55490.09</v>
      </c>
      <c r="I7732" s="40">
        <v>92783.83</v>
      </c>
      <c r="J7732" s="67">
        <f t="shared" si="360"/>
        <v>0.33835420731707316</v>
      </c>
      <c r="K7732" s="39">
        <f t="shared" si="361"/>
        <v>0.56575506097560979</v>
      </c>
      <c r="L7732" s="2" t="str">
        <f t="shared" si="362"/>
        <v>AA</v>
      </c>
      <c r="M7732" s="2" t="s">
        <v>634</v>
      </c>
      <c r="N7732" s="2" t="s">
        <v>421</v>
      </c>
      <c r="O7732" s="2" t="s">
        <v>70</v>
      </c>
    </row>
    <row r="7733" spans="1:15">
      <c r="A7733" s="38">
        <v>41045</v>
      </c>
      <c r="B7733" s="38">
        <v>52002</v>
      </c>
      <c r="C7733" s="131">
        <v>360</v>
      </c>
      <c r="D7733" s="39">
        <v>8.6500000000000007E-2</v>
      </c>
      <c r="E7733" s="39">
        <v>8.09E-2</v>
      </c>
      <c r="F7733" s="40">
        <v>159000</v>
      </c>
      <c r="G7733" s="40">
        <v>159000</v>
      </c>
      <c r="H7733" s="40">
        <v>82796.08</v>
      </c>
      <c r="I7733" s="40">
        <v>89999.99</v>
      </c>
      <c r="J7733" s="67">
        <f t="shared" si="360"/>
        <v>0.52073006289308177</v>
      </c>
      <c r="K7733" s="39">
        <f t="shared" si="361"/>
        <v>0.56603767295597485</v>
      </c>
      <c r="L7733" s="2" t="str">
        <f t="shared" si="362"/>
        <v>AA</v>
      </c>
      <c r="M7733" s="2" t="s">
        <v>449</v>
      </c>
      <c r="N7733" s="2" t="s">
        <v>418</v>
      </c>
      <c r="O7733" s="2" t="s">
        <v>70</v>
      </c>
    </row>
    <row r="7734" spans="1:15">
      <c r="A7734" s="42">
        <v>41045</v>
      </c>
      <c r="B7734" s="42">
        <v>52002</v>
      </c>
      <c r="C7734" s="130">
        <v>360</v>
      </c>
      <c r="D7734" s="43">
        <v>8.6500000000000007E-2</v>
      </c>
      <c r="E7734" s="43">
        <v>8.09E-2</v>
      </c>
      <c r="F7734" s="44">
        <v>141000</v>
      </c>
      <c r="G7734" s="44">
        <v>141000</v>
      </c>
      <c r="H7734" s="44">
        <v>61661.19</v>
      </c>
      <c r="I7734" s="44">
        <v>79999.990000000005</v>
      </c>
      <c r="J7734" s="68">
        <f t="shared" si="360"/>
        <v>0.43731340425531917</v>
      </c>
      <c r="K7734" s="43">
        <f t="shared" si="361"/>
        <v>0.5673758156028369</v>
      </c>
      <c r="L7734" s="41" t="str">
        <f t="shared" si="362"/>
        <v>AA</v>
      </c>
      <c r="M7734" s="41" t="s">
        <v>580</v>
      </c>
      <c r="N7734" s="41" t="s">
        <v>423</v>
      </c>
      <c r="O7734" s="41" t="s">
        <v>70</v>
      </c>
    </row>
    <row r="7735" spans="1:15">
      <c r="A7735" s="38">
        <v>41050</v>
      </c>
      <c r="B7735" s="38">
        <v>52007</v>
      </c>
      <c r="C7735" s="131">
        <v>360</v>
      </c>
      <c r="D7735" s="39">
        <v>8.6500000000000007E-2</v>
      </c>
      <c r="E7735" s="39">
        <v>8.09E-2</v>
      </c>
      <c r="F7735" s="40">
        <v>118500</v>
      </c>
      <c r="G7735" s="40">
        <v>118500</v>
      </c>
      <c r="H7735" s="40">
        <v>63346.52</v>
      </c>
      <c r="I7735" s="40">
        <v>67284</v>
      </c>
      <c r="J7735" s="67">
        <f t="shared" si="360"/>
        <v>0.53456978902953589</v>
      </c>
      <c r="K7735" s="39">
        <f t="shared" si="361"/>
        <v>0.56779746835443035</v>
      </c>
      <c r="L7735" s="2" t="str">
        <f t="shared" si="362"/>
        <v>AA</v>
      </c>
      <c r="M7735" s="2" t="s">
        <v>533</v>
      </c>
      <c r="N7735" s="2" t="s">
        <v>424</v>
      </c>
      <c r="O7735" s="2" t="s">
        <v>70</v>
      </c>
    </row>
    <row r="7736" spans="1:15">
      <c r="A7736" s="38">
        <v>41057</v>
      </c>
      <c r="B7736" s="38">
        <v>52014</v>
      </c>
      <c r="C7736" s="131">
        <v>360</v>
      </c>
      <c r="D7736" s="39">
        <v>8.6500000000000007E-2</v>
      </c>
      <c r="E7736" s="39">
        <v>8.09E-2</v>
      </c>
      <c r="F7736" s="40">
        <v>158000</v>
      </c>
      <c r="G7736" s="40">
        <v>158000</v>
      </c>
      <c r="H7736" s="40">
        <v>84729.39</v>
      </c>
      <c r="I7736" s="40">
        <v>90000</v>
      </c>
      <c r="J7736" s="67">
        <f t="shared" si="360"/>
        <v>0.5362619620253164</v>
      </c>
      <c r="K7736" s="39">
        <f t="shared" si="361"/>
        <v>0.569620253164557</v>
      </c>
      <c r="L7736" s="2" t="str">
        <f t="shared" si="362"/>
        <v>AA</v>
      </c>
      <c r="M7736" s="2" t="s">
        <v>894</v>
      </c>
      <c r="N7736" s="2" t="s">
        <v>427</v>
      </c>
      <c r="O7736" s="2" t="s">
        <v>70</v>
      </c>
    </row>
    <row r="7737" spans="1:15">
      <c r="A7737" s="38">
        <v>41065</v>
      </c>
      <c r="B7737" s="38">
        <v>50196</v>
      </c>
      <c r="C7737" s="131">
        <v>300</v>
      </c>
      <c r="D7737" s="39">
        <v>8.6500000000000007E-2</v>
      </c>
      <c r="E7737" s="39">
        <v>7.5300000000000006E-2</v>
      </c>
      <c r="F7737" s="40">
        <v>145520</v>
      </c>
      <c r="G7737" s="40">
        <v>145520</v>
      </c>
      <c r="H7737" s="40">
        <v>77000.929999999993</v>
      </c>
      <c r="I7737" s="40">
        <v>82920</v>
      </c>
      <c r="J7737" s="67">
        <f t="shared" si="360"/>
        <v>0.52914327927432647</v>
      </c>
      <c r="K7737" s="39">
        <f t="shared" si="361"/>
        <v>0.56981858163826282</v>
      </c>
      <c r="L7737" s="2" t="str">
        <f t="shared" si="362"/>
        <v>AA</v>
      </c>
      <c r="M7737" s="2" t="s">
        <v>753</v>
      </c>
      <c r="N7737" s="2" t="s">
        <v>431</v>
      </c>
      <c r="O7737" s="2" t="s">
        <v>70</v>
      </c>
    </row>
    <row r="7738" spans="1:15">
      <c r="A7738" s="42">
        <v>41059</v>
      </c>
      <c r="B7738" s="42">
        <v>44711</v>
      </c>
      <c r="C7738" s="130">
        <v>120</v>
      </c>
      <c r="D7738" s="43">
        <v>8.6500000000000007E-2</v>
      </c>
      <c r="E7738" s="43">
        <v>8.09E-2</v>
      </c>
      <c r="F7738" s="44">
        <v>175000</v>
      </c>
      <c r="G7738" s="44">
        <v>175000</v>
      </c>
      <c r="H7738" s="44">
        <v>73372.45</v>
      </c>
      <c r="I7738" s="44">
        <v>99999.99</v>
      </c>
      <c r="J7738" s="68">
        <f t="shared" si="360"/>
        <v>0.41927114285714284</v>
      </c>
      <c r="K7738" s="43">
        <f t="shared" si="361"/>
        <v>0.57142851428571428</v>
      </c>
      <c r="L7738" s="41" t="str">
        <f t="shared" si="362"/>
        <v>AA</v>
      </c>
      <c r="M7738" s="41" t="s">
        <v>463</v>
      </c>
      <c r="N7738" s="41" t="s">
        <v>422</v>
      </c>
      <c r="O7738" s="41" t="s">
        <v>70</v>
      </c>
    </row>
    <row r="7739" spans="1:15">
      <c r="A7739" s="42">
        <v>41051</v>
      </c>
      <c r="B7739" s="42">
        <v>52008</v>
      </c>
      <c r="C7739" s="130">
        <v>360</v>
      </c>
      <c r="D7739" s="43">
        <v>8.6500000000000007E-2</v>
      </c>
      <c r="E7739" s="43">
        <v>8.09E-2</v>
      </c>
      <c r="F7739" s="44">
        <v>175000</v>
      </c>
      <c r="G7739" s="44">
        <v>175000</v>
      </c>
      <c r="H7739" s="44">
        <v>91934.53</v>
      </c>
      <c r="I7739" s="44">
        <v>99999.99</v>
      </c>
      <c r="J7739" s="68">
        <f t="shared" si="360"/>
        <v>0.52534017142857137</v>
      </c>
      <c r="K7739" s="43">
        <f t="shared" si="361"/>
        <v>0.57142851428571428</v>
      </c>
      <c r="L7739" s="41" t="str">
        <f t="shared" si="362"/>
        <v>AA</v>
      </c>
      <c r="M7739" s="41" t="s">
        <v>622</v>
      </c>
      <c r="N7739" s="41" t="s">
        <v>421</v>
      </c>
      <c r="O7739" s="41" t="s">
        <v>70</v>
      </c>
    </row>
    <row r="7740" spans="1:15">
      <c r="A7740" s="38">
        <v>41052</v>
      </c>
      <c r="B7740" s="38">
        <v>46530</v>
      </c>
      <c r="C7740" s="131">
        <v>180</v>
      </c>
      <c r="D7740" s="39">
        <v>8.6500000000000007E-2</v>
      </c>
      <c r="E7740" s="39">
        <v>8.09E-2</v>
      </c>
      <c r="F7740" s="40">
        <v>195000</v>
      </c>
      <c r="G7740" s="40">
        <v>195000</v>
      </c>
      <c r="H7740" s="40">
        <v>92665.72</v>
      </c>
      <c r="I7740" s="40">
        <v>112049.38</v>
      </c>
      <c r="J7740" s="67">
        <f t="shared" si="360"/>
        <v>0.47520882051282054</v>
      </c>
      <c r="K7740" s="39">
        <f t="shared" si="361"/>
        <v>0.5746122051282051</v>
      </c>
      <c r="L7740" s="2" t="str">
        <f t="shared" si="362"/>
        <v>AA</v>
      </c>
      <c r="M7740" s="2" t="s">
        <v>564</v>
      </c>
      <c r="N7740" s="2" t="s">
        <v>417</v>
      </c>
      <c r="O7740" s="2" t="s">
        <v>70</v>
      </c>
    </row>
    <row r="7741" spans="1:15">
      <c r="A7741" s="42">
        <v>41054</v>
      </c>
      <c r="B7741" s="42">
        <v>50185</v>
      </c>
      <c r="C7741" s="130">
        <v>300</v>
      </c>
      <c r="D7741" s="43">
        <v>8.6500000000000007E-2</v>
      </c>
      <c r="E7741" s="43">
        <v>7.6299999999999993E-2</v>
      </c>
      <c r="F7741" s="44">
        <v>130000</v>
      </c>
      <c r="G7741" s="44">
        <v>130000</v>
      </c>
      <c r="H7741" s="44">
        <v>67803.81</v>
      </c>
      <c r="I7741" s="44">
        <v>74999.990000000005</v>
      </c>
      <c r="J7741" s="68">
        <f t="shared" si="360"/>
        <v>0.5215677692307692</v>
      </c>
      <c r="K7741" s="43">
        <f t="shared" si="361"/>
        <v>0.57692300000000007</v>
      </c>
      <c r="L7741" s="41" t="str">
        <f t="shared" si="362"/>
        <v>AA</v>
      </c>
      <c r="M7741" s="41" t="s">
        <v>936</v>
      </c>
      <c r="N7741" s="41" t="s">
        <v>421</v>
      </c>
      <c r="O7741" s="41" t="s">
        <v>70</v>
      </c>
    </row>
    <row r="7742" spans="1:15">
      <c r="A7742" s="42">
        <v>41058</v>
      </c>
      <c r="B7742" s="42">
        <v>52015</v>
      </c>
      <c r="C7742" s="130">
        <v>360</v>
      </c>
      <c r="D7742" s="43">
        <v>8.6500000000000007E-2</v>
      </c>
      <c r="E7742" s="43">
        <v>7.6299999999999993E-2</v>
      </c>
      <c r="F7742" s="44">
        <v>129000</v>
      </c>
      <c r="G7742" s="44">
        <v>129000</v>
      </c>
      <c r="H7742" s="44">
        <v>68491.25</v>
      </c>
      <c r="I7742" s="44">
        <v>74472.53</v>
      </c>
      <c r="J7742" s="68">
        <f t="shared" si="360"/>
        <v>0.53093992248062016</v>
      </c>
      <c r="K7742" s="43">
        <f t="shared" si="361"/>
        <v>0.57730643410852711</v>
      </c>
      <c r="L7742" s="41" t="str">
        <f t="shared" si="362"/>
        <v>AA</v>
      </c>
      <c r="M7742" s="41" t="s">
        <v>564</v>
      </c>
      <c r="N7742" s="41" t="s">
        <v>417</v>
      </c>
      <c r="O7742" s="41" t="s">
        <v>70</v>
      </c>
    </row>
    <row r="7743" spans="1:15">
      <c r="A7743" s="38">
        <v>41064</v>
      </c>
      <c r="B7743" s="38">
        <v>52021</v>
      </c>
      <c r="C7743" s="131">
        <v>360</v>
      </c>
      <c r="D7743" s="39">
        <v>8.6500000000000007E-2</v>
      </c>
      <c r="E7743" s="39">
        <v>8.09E-2</v>
      </c>
      <c r="F7743" s="40">
        <v>123000</v>
      </c>
      <c r="G7743" s="40">
        <v>123000</v>
      </c>
      <c r="H7743" s="40">
        <v>65772.08</v>
      </c>
      <c r="I7743" s="40">
        <v>71234.080000000002</v>
      </c>
      <c r="J7743" s="67">
        <f t="shared" si="360"/>
        <v>0.5347323577235773</v>
      </c>
      <c r="K7743" s="39">
        <f t="shared" si="361"/>
        <v>0.57913886178861795</v>
      </c>
      <c r="L7743" s="2" t="str">
        <f t="shared" si="362"/>
        <v>AA</v>
      </c>
      <c r="M7743" s="2" t="s">
        <v>538</v>
      </c>
      <c r="N7743" s="2" t="s">
        <v>417</v>
      </c>
      <c r="O7743" s="2" t="s">
        <v>70</v>
      </c>
    </row>
    <row r="7744" spans="1:15">
      <c r="A7744" s="38">
        <v>41047</v>
      </c>
      <c r="B7744" s="38">
        <v>52004</v>
      </c>
      <c r="C7744" s="131">
        <v>360</v>
      </c>
      <c r="D7744" s="39">
        <v>8.6500000000000007E-2</v>
      </c>
      <c r="E7744" s="39">
        <v>7.6299999999999993E-2</v>
      </c>
      <c r="F7744" s="40">
        <v>184000</v>
      </c>
      <c r="G7744" s="40">
        <v>184000</v>
      </c>
      <c r="H7744" s="40">
        <v>74005.83</v>
      </c>
      <c r="I7744" s="40">
        <v>106999.99</v>
      </c>
      <c r="J7744" s="67">
        <f t="shared" si="360"/>
        <v>0.40220559782608695</v>
      </c>
      <c r="K7744" s="39">
        <f t="shared" si="361"/>
        <v>0.58152168478260868</v>
      </c>
      <c r="L7744" s="2" t="str">
        <f t="shared" si="362"/>
        <v>AA</v>
      </c>
      <c r="M7744" s="2" t="s">
        <v>495</v>
      </c>
      <c r="N7744" s="2" t="s">
        <v>424</v>
      </c>
      <c r="O7744" s="2" t="s">
        <v>70</v>
      </c>
    </row>
    <row r="7745" spans="1:15">
      <c r="A7745" s="42">
        <v>41061</v>
      </c>
      <c r="B7745" s="42">
        <v>43983</v>
      </c>
      <c r="C7745" s="130">
        <v>96</v>
      </c>
      <c r="D7745" s="43">
        <v>8.6500000000000007E-2</v>
      </c>
      <c r="E7745" s="43">
        <v>8.09E-2</v>
      </c>
      <c r="F7745" s="44">
        <v>170000</v>
      </c>
      <c r="G7745" s="44">
        <v>170000</v>
      </c>
      <c r="H7745" s="44">
        <v>66869.279999999999</v>
      </c>
      <c r="I7745" s="44">
        <v>99065.82</v>
      </c>
      <c r="J7745" s="68">
        <f t="shared" si="360"/>
        <v>0.39334870588235293</v>
      </c>
      <c r="K7745" s="43">
        <f t="shared" si="361"/>
        <v>0.58274011764705891</v>
      </c>
      <c r="L7745" s="41" t="str">
        <f t="shared" si="362"/>
        <v>AA</v>
      </c>
      <c r="M7745" s="41" t="s">
        <v>1044</v>
      </c>
      <c r="N7745" s="41" t="s">
        <v>417</v>
      </c>
      <c r="O7745" s="41" t="s">
        <v>70</v>
      </c>
    </row>
    <row r="7746" spans="1:15">
      <c r="A7746" s="38">
        <v>41040</v>
      </c>
      <c r="B7746" s="38">
        <v>46702</v>
      </c>
      <c r="C7746" s="131">
        <v>186</v>
      </c>
      <c r="D7746" s="39">
        <v>8.6500000000000007E-2</v>
      </c>
      <c r="E7746" s="39">
        <v>8.09E-2</v>
      </c>
      <c r="F7746" s="40">
        <v>197000</v>
      </c>
      <c r="G7746" s="40">
        <v>197000</v>
      </c>
      <c r="H7746" s="40">
        <v>84924.79</v>
      </c>
      <c r="I7746" s="40">
        <v>114865.86</v>
      </c>
      <c r="J7746" s="67">
        <f t="shared" si="360"/>
        <v>0.43109030456852787</v>
      </c>
      <c r="K7746" s="39">
        <f t="shared" si="361"/>
        <v>0.58307543147208118</v>
      </c>
      <c r="L7746" s="2" t="str">
        <f t="shared" si="362"/>
        <v>AA</v>
      </c>
      <c r="M7746" s="2" t="s">
        <v>466</v>
      </c>
      <c r="N7746" s="2" t="s">
        <v>421</v>
      </c>
      <c r="O7746" s="2" t="s">
        <v>70</v>
      </c>
    </row>
    <row r="7747" spans="1:15">
      <c r="A7747" s="42">
        <v>41046</v>
      </c>
      <c r="B7747" s="42">
        <v>44121</v>
      </c>
      <c r="C7747" s="130">
        <v>101</v>
      </c>
      <c r="D7747" s="43">
        <v>8.6500000000000007E-2</v>
      </c>
      <c r="E7747" s="43">
        <v>7.9100000000000004E-2</v>
      </c>
      <c r="F7747" s="44">
        <v>182500</v>
      </c>
      <c r="G7747" s="44">
        <v>182500</v>
      </c>
      <c r="H7747" s="44">
        <v>67550.02</v>
      </c>
      <c r="I7747" s="44">
        <v>106999.99</v>
      </c>
      <c r="J7747" s="68">
        <f t="shared" ref="J7747:J7810" si="363">H7747/G7747</f>
        <v>0.37013709589041099</v>
      </c>
      <c r="K7747" s="43">
        <f t="shared" ref="K7747:K7810" si="364">I7747/G7747</f>
        <v>0.58630131506849315</v>
      </c>
      <c r="L7747" s="41" t="str">
        <f t="shared" ref="L7747:L7810" si="365">IF(J7747&lt;=65%,"AA",IF(J7747&lt;=75%,"A",IF(J7747&lt;=85%,"B","C")))</f>
        <v>AA</v>
      </c>
      <c r="M7747" s="41" t="s">
        <v>549</v>
      </c>
      <c r="N7747" s="41" t="s">
        <v>427</v>
      </c>
      <c r="O7747" s="41" t="s">
        <v>70</v>
      </c>
    </row>
    <row r="7748" spans="1:15">
      <c r="A7748" s="38">
        <v>41040</v>
      </c>
      <c r="B7748" s="38">
        <v>50171</v>
      </c>
      <c r="C7748" s="131">
        <v>300</v>
      </c>
      <c r="D7748" s="39">
        <v>8.6500000000000007E-2</v>
      </c>
      <c r="E7748" s="39">
        <v>8.09E-2</v>
      </c>
      <c r="F7748" s="40">
        <v>80155.92</v>
      </c>
      <c r="G7748" s="40">
        <v>80155.92</v>
      </c>
      <c r="H7748" s="40">
        <v>42388.160000000003</v>
      </c>
      <c r="I7748" s="40">
        <v>46999.99</v>
      </c>
      <c r="J7748" s="67">
        <f t="shared" si="363"/>
        <v>0.5288213272332225</v>
      </c>
      <c r="K7748" s="39">
        <f t="shared" si="364"/>
        <v>0.58635706508015872</v>
      </c>
      <c r="L7748" s="2" t="str">
        <f t="shared" si="365"/>
        <v>AA</v>
      </c>
      <c r="M7748" s="2" t="s">
        <v>526</v>
      </c>
      <c r="N7748" s="2" t="s">
        <v>428</v>
      </c>
      <c r="O7748" s="2" t="s">
        <v>70</v>
      </c>
    </row>
    <row r="7749" spans="1:15">
      <c r="A7749" s="42">
        <v>41066</v>
      </c>
      <c r="B7749" s="42">
        <v>52023</v>
      </c>
      <c r="C7749" s="130">
        <v>360</v>
      </c>
      <c r="D7749" s="43">
        <v>8.6500000000000007E-2</v>
      </c>
      <c r="E7749" s="43">
        <v>8.09E-2</v>
      </c>
      <c r="F7749" s="44">
        <v>138370</v>
      </c>
      <c r="G7749" s="44">
        <v>138370</v>
      </c>
      <c r="H7749" s="44">
        <v>74987.11</v>
      </c>
      <c r="I7749" s="44">
        <v>81304.800000000003</v>
      </c>
      <c r="J7749" s="68">
        <f t="shared" si="363"/>
        <v>0.54193184938931849</v>
      </c>
      <c r="K7749" s="43">
        <f t="shared" si="364"/>
        <v>0.58758979547589796</v>
      </c>
      <c r="L7749" s="41" t="str">
        <f t="shared" si="365"/>
        <v>AA</v>
      </c>
      <c r="M7749" s="41" t="s">
        <v>492</v>
      </c>
      <c r="N7749" s="41" t="s">
        <v>426</v>
      </c>
      <c r="O7749" s="41" t="s">
        <v>70</v>
      </c>
    </row>
    <row r="7750" spans="1:15">
      <c r="A7750" s="42">
        <v>41057</v>
      </c>
      <c r="B7750" s="42">
        <v>52014</v>
      </c>
      <c r="C7750" s="130">
        <v>360</v>
      </c>
      <c r="D7750" s="43">
        <v>8.6500000000000007E-2</v>
      </c>
      <c r="E7750" s="43">
        <v>7.5300000000000006E-2</v>
      </c>
      <c r="F7750" s="44">
        <v>165000</v>
      </c>
      <c r="G7750" s="44">
        <v>165000</v>
      </c>
      <c r="H7750" s="44">
        <v>92415.74</v>
      </c>
      <c r="I7750" s="44">
        <v>97594.41</v>
      </c>
      <c r="J7750" s="68">
        <f t="shared" si="363"/>
        <v>0.560095393939394</v>
      </c>
      <c r="K7750" s="43">
        <f t="shared" si="364"/>
        <v>0.5914812727272728</v>
      </c>
      <c r="L7750" s="41" t="str">
        <f t="shared" si="365"/>
        <v>AA</v>
      </c>
      <c r="M7750" s="41" t="s">
        <v>482</v>
      </c>
      <c r="N7750" s="41" t="s">
        <v>422</v>
      </c>
      <c r="O7750" s="41" t="s">
        <v>70</v>
      </c>
    </row>
    <row r="7751" spans="1:15">
      <c r="A7751" s="38">
        <v>41057</v>
      </c>
      <c r="B7751" s="38">
        <v>52014</v>
      </c>
      <c r="C7751" s="131">
        <v>360</v>
      </c>
      <c r="D7751" s="39">
        <v>8.6500000000000007E-2</v>
      </c>
      <c r="E7751" s="39">
        <v>8.09E-2</v>
      </c>
      <c r="F7751" s="40">
        <v>150000</v>
      </c>
      <c r="G7751" s="40">
        <v>150000</v>
      </c>
      <c r="H7751" s="40">
        <v>82282.36</v>
      </c>
      <c r="I7751" s="40">
        <v>89517.21</v>
      </c>
      <c r="J7751" s="67">
        <f t="shared" si="363"/>
        <v>0.5485490666666667</v>
      </c>
      <c r="K7751" s="39">
        <f t="shared" si="364"/>
        <v>0.59678140000000002</v>
      </c>
      <c r="L7751" s="2" t="str">
        <f t="shared" si="365"/>
        <v>AA</v>
      </c>
      <c r="M7751" s="2" t="s">
        <v>555</v>
      </c>
      <c r="N7751" s="2" t="s">
        <v>434</v>
      </c>
      <c r="O7751" s="2" t="s">
        <v>70</v>
      </c>
    </row>
    <row r="7752" spans="1:15">
      <c r="A7752" s="38">
        <v>41058</v>
      </c>
      <c r="B7752" s="38">
        <v>48820</v>
      </c>
      <c r="C7752" s="131">
        <v>255</v>
      </c>
      <c r="D7752" s="39">
        <v>8.6500000000000007E-2</v>
      </c>
      <c r="E7752" s="39">
        <v>8.09E-2</v>
      </c>
      <c r="F7752" s="40">
        <v>200000</v>
      </c>
      <c r="G7752" s="40">
        <v>200000</v>
      </c>
      <c r="H7752" s="40">
        <v>105785.42</v>
      </c>
      <c r="I7752" s="40">
        <v>119999.99</v>
      </c>
      <c r="J7752" s="67">
        <f t="shared" si="363"/>
        <v>0.52892709999999998</v>
      </c>
      <c r="K7752" s="39">
        <f t="shared" si="364"/>
        <v>0.59999995000000006</v>
      </c>
      <c r="L7752" s="2" t="str">
        <f t="shared" si="365"/>
        <v>AA</v>
      </c>
      <c r="M7752" s="2" t="s">
        <v>1215</v>
      </c>
      <c r="N7752" s="2" t="s">
        <v>421</v>
      </c>
      <c r="O7752" s="2" t="s">
        <v>70</v>
      </c>
    </row>
    <row r="7753" spans="1:15">
      <c r="A7753" s="42">
        <v>41061</v>
      </c>
      <c r="B7753" s="42">
        <v>47150</v>
      </c>
      <c r="C7753" s="130">
        <v>200</v>
      </c>
      <c r="D7753" s="43">
        <v>8.6500000000000007E-2</v>
      </c>
      <c r="E7753" s="43">
        <v>7.9100000000000004E-2</v>
      </c>
      <c r="F7753" s="44">
        <v>127000</v>
      </c>
      <c r="G7753" s="44">
        <v>127000</v>
      </c>
      <c r="H7753" s="44">
        <v>64832.46</v>
      </c>
      <c r="I7753" s="44">
        <v>76265.990000000005</v>
      </c>
      <c r="J7753" s="68">
        <f t="shared" si="363"/>
        <v>0.51049181102362207</v>
      </c>
      <c r="K7753" s="43">
        <f t="shared" si="364"/>
        <v>0.60051960629921264</v>
      </c>
      <c r="L7753" s="41" t="str">
        <f t="shared" si="365"/>
        <v>AA</v>
      </c>
      <c r="M7753" s="41" t="s">
        <v>854</v>
      </c>
      <c r="N7753" s="41" t="s">
        <v>417</v>
      </c>
      <c r="O7753" s="41" t="s">
        <v>70</v>
      </c>
    </row>
    <row r="7754" spans="1:15">
      <c r="A7754" s="42">
        <v>41060</v>
      </c>
      <c r="B7754" s="42">
        <v>50191</v>
      </c>
      <c r="C7754" s="130">
        <v>300</v>
      </c>
      <c r="D7754" s="43">
        <v>8.6500000000000007E-2</v>
      </c>
      <c r="E7754" s="43">
        <v>7.9100000000000004E-2</v>
      </c>
      <c r="F7754" s="44">
        <v>200000</v>
      </c>
      <c r="G7754" s="44">
        <v>200000</v>
      </c>
      <c r="H7754" s="44">
        <v>117778.47</v>
      </c>
      <c r="I7754" s="44">
        <v>120615.69</v>
      </c>
      <c r="J7754" s="68">
        <f t="shared" si="363"/>
        <v>0.58889234999999995</v>
      </c>
      <c r="K7754" s="43">
        <f t="shared" si="364"/>
        <v>0.60307845000000004</v>
      </c>
      <c r="L7754" s="41" t="str">
        <f t="shared" si="365"/>
        <v>AA</v>
      </c>
      <c r="M7754" s="41" t="s">
        <v>1123</v>
      </c>
      <c r="N7754" s="41" t="s">
        <v>419</v>
      </c>
      <c r="O7754" s="41" t="s">
        <v>70</v>
      </c>
    </row>
    <row r="7755" spans="1:15">
      <c r="A7755" s="42">
        <v>41068</v>
      </c>
      <c r="B7755" s="42">
        <v>52025</v>
      </c>
      <c r="C7755" s="130">
        <v>360</v>
      </c>
      <c r="D7755" s="43">
        <v>8.6500000000000007E-2</v>
      </c>
      <c r="E7755" s="43">
        <v>8.09E-2</v>
      </c>
      <c r="F7755" s="44">
        <v>124000</v>
      </c>
      <c r="G7755" s="44">
        <v>124000</v>
      </c>
      <c r="H7755" s="44">
        <v>69162.679999999993</v>
      </c>
      <c r="I7755" s="44">
        <v>74999.990000000005</v>
      </c>
      <c r="J7755" s="68">
        <f t="shared" si="363"/>
        <v>0.55776354838709674</v>
      </c>
      <c r="K7755" s="43">
        <f t="shared" si="364"/>
        <v>0.60483862903225816</v>
      </c>
      <c r="L7755" s="41" t="str">
        <f t="shared" si="365"/>
        <v>AA</v>
      </c>
      <c r="M7755" s="41" t="s">
        <v>599</v>
      </c>
      <c r="N7755" s="41" t="s">
        <v>421</v>
      </c>
      <c r="O7755" s="41" t="s">
        <v>70</v>
      </c>
    </row>
    <row r="7756" spans="1:15">
      <c r="A7756" s="42">
        <v>41045</v>
      </c>
      <c r="B7756" s="42">
        <v>52002</v>
      </c>
      <c r="C7756" s="130">
        <v>360</v>
      </c>
      <c r="D7756" s="43">
        <v>8.6500000000000007E-2</v>
      </c>
      <c r="E7756" s="43">
        <v>7.9100000000000004E-2</v>
      </c>
      <c r="F7756" s="44">
        <v>181000</v>
      </c>
      <c r="G7756" s="44">
        <v>181000</v>
      </c>
      <c r="H7756" s="44">
        <v>108519.85</v>
      </c>
      <c r="I7756" s="44">
        <v>109560</v>
      </c>
      <c r="J7756" s="68">
        <f t="shared" si="363"/>
        <v>0.59955718232044197</v>
      </c>
      <c r="K7756" s="43">
        <f t="shared" si="364"/>
        <v>0.60530386740331488</v>
      </c>
      <c r="L7756" s="41" t="str">
        <f t="shared" si="365"/>
        <v>AA</v>
      </c>
      <c r="M7756" s="41" t="s">
        <v>589</v>
      </c>
      <c r="N7756" s="41" t="s">
        <v>438</v>
      </c>
      <c r="O7756" s="41" t="s">
        <v>70</v>
      </c>
    </row>
    <row r="7757" spans="1:15">
      <c r="A7757" s="42">
        <v>41065</v>
      </c>
      <c r="B7757" s="42">
        <v>52022</v>
      </c>
      <c r="C7757" s="130">
        <v>360</v>
      </c>
      <c r="D7757" s="43">
        <v>8.6500000000000007E-2</v>
      </c>
      <c r="E7757" s="43">
        <v>8.09E-2</v>
      </c>
      <c r="F7757" s="44">
        <v>129000</v>
      </c>
      <c r="G7757" s="44">
        <v>129000</v>
      </c>
      <c r="H7757" s="44">
        <v>72267.78</v>
      </c>
      <c r="I7757" s="44">
        <v>78299.990000000005</v>
      </c>
      <c r="J7757" s="68">
        <f t="shared" si="363"/>
        <v>0.56021534883720925</v>
      </c>
      <c r="K7757" s="43">
        <f t="shared" si="364"/>
        <v>0.60697666666666672</v>
      </c>
      <c r="L7757" s="41" t="str">
        <f t="shared" si="365"/>
        <v>AA</v>
      </c>
      <c r="M7757" s="41" t="s">
        <v>1290</v>
      </c>
      <c r="N7757" s="41" t="s">
        <v>416</v>
      </c>
      <c r="O7757" s="41" t="s">
        <v>70</v>
      </c>
    </row>
    <row r="7758" spans="1:15">
      <c r="A7758" s="38">
        <v>41040</v>
      </c>
      <c r="B7758" s="38">
        <v>51997</v>
      </c>
      <c r="C7758" s="131">
        <v>360</v>
      </c>
      <c r="D7758" s="39">
        <v>8.6500000000000007E-2</v>
      </c>
      <c r="E7758" s="39">
        <v>8.09E-2</v>
      </c>
      <c r="F7758" s="40">
        <v>190000</v>
      </c>
      <c r="G7758" s="40">
        <v>190000</v>
      </c>
      <c r="H7758" s="40">
        <v>106286.43</v>
      </c>
      <c r="I7758" s="40">
        <v>115477.19</v>
      </c>
      <c r="J7758" s="67">
        <f t="shared" si="363"/>
        <v>0.55940226315789465</v>
      </c>
      <c r="K7758" s="39">
        <f t="shared" si="364"/>
        <v>0.60777468421052627</v>
      </c>
      <c r="L7758" s="2" t="str">
        <f t="shared" si="365"/>
        <v>AA</v>
      </c>
      <c r="M7758" s="2" t="s">
        <v>586</v>
      </c>
      <c r="N7758" s="2" t="s">
        <v>416</v>
      </c>
      <c r="O7758" s="2" t="s">
        <v>70</v>
      </c>
    </row>
    <row r="7759" spans="1:15">
      <c r="A7759" s="38">
        <v>41038</v>
      </c>
      <c r="B7759" s="38">
        <v>51995</v>
      </c>
      <c r="C7759" s="131">
        <v>360</v>
      </c>
      <c r="D7759" s="39">
        <v>8.6500000000000007E-2</v>
      </c>
      <c r="E7759" s="39">
        <v>7.6299999999999993E-2</v>
      </c>
      <c r="F7759" s="40">
        <v>100000</v>
      </c>
      <c r="G7759" s="40">
        <v>100000</v>
      </c>
      <c r="H7759" s="40">
        <v>51185.25</v>
      </c>
      <c r="I7759" s="40">
        <v>60999.99</v>
      </c>
      <c r="J7759" s="67">
        <f t="shared" si="363"/>
        <v>0.51185250000000004</v>
      </c>
      <c r="K7759" s="39">
        <f t="shared" si="364"/>
        <v>0.60999989999999993</v>
      </c>
      <c r="L7759" s="2" t="str">
        <f t="shared" si="365"/>
        <v>AA</v>
      </c>
      <c r="M7759" s="2" t="s">
        <v>1072</v>
      </c>
      <c r="N7759" s="2" t="s">
        <v>421</v>
      </c>
      <c r="O7759" s="2" t="s">
        <v>70</v>
      </c>
    </row>
    <row r="7760" spans="1:15">
      <c r="A7760" s="38">
        <v>41051</v>
      </c>
      <c r="B7760" s="38">
        <v>44522</v>
      </c>
      <c r="C7760" s="131">
        <v>114</v>
      </c>
      <c r="D7760" s="39">
        <v>8.6500000000000007E-2</v>
      </c>
      <c r="E7760" s="39">
        <v>8.09E-2</v>
      </c>
      <c r="F7760" s="40">
        <v>150000</v>
      </c>
      <c r="G7760" s="40">
        <v>150000</v>
      </c>
      <c r="H7760" s="40">
        <v>50415.27</v>
      </c>
      <c r="I7760" s="40">
        <v>91699.99</v>
      </c>
      <c r="J7760" s="67">
        <f t="shared" si="363"/>
        <v>0.33610180000000001</v>
      </c>
      <c r="K7760" s="39">
        <f t="shared" si="364"/>
        <v>0.61133326666666665</v>
      </c>
      <c r="L7760" s="2" t="str">
        <f t="shared" si="365"/>
        <v>AA</v>
      </c>
      <c r="M7760" s="2" t="s">
        <v>599</v>
      </c>
      <c r="N7760" s="2" t="s">
        <v>421</v>
      </c>
      <c r="O7760" s="2" t="s">
        <v>70</v>
      </c>
    </row>
    <row r="7761" spans="1:15">
      <c r="A7761" s="38">
        <v>41057</v>
      </c>
      <c r="B7761" s="38">
        <v>46840</v>
      </c>
      <c r="C7761" s="131">
        <v>190</v>
      </c>
      <c r="D7761" s="39">
        <v>8.6500000000000007E-2</v>
      </c>
      <c r="E7761" s="39">
        <v>8.09E-2</v>
      </c>
      <c r="F7761" s="40">
        <v>173000</v>
      </c>
      <c r="G7761" s="40">
        <v>173000</v>
      </c>
      <c r="H7761" s="40">
        <v>77801.100000000006</v>
      </c>
      <c r="I7761" s="40">
        <v>105999.99</v>
      </c>
      <c r="J7761" s="67">
        <f t="shared" si="363"/>
        <v>0.44971734104046246</v>
      </c>
      <c r="K7761" s="39">
        <f t="shared" si="364"/>
        <v>0.61271670520231214</v>
      </c>
      <c r="L7761" s="2" t="str">
        <f t="shared" si="365"/>
        <v>AA</v>
      </c>
      <c r="M7761" s="2" t="s">
        <v>531</v>
      </c>
      <c r="N7761" s="2" t="s">
        <v>423</v>
      </c>
      <c r="O7761" s="2" t="s">
        <v>70</v>
      </c>
    </row>
    <row r="7762" spans="1:15">
      <c r="A7762" s="42">
        <v>41051</v>
      </c>
      <c r="B7762" s="42">
        <v>52008</v>
      </c>
      <c r="C7762" s="130">
        <v>360</v>
      </c>
      <c r="D7762" s="43">
        <v>8.6500000000000007E-2</v>
      </c>
      <c r="E7762" s="43">
        <v>8.6500000000000007E-2</v>
      </c>
      <c r="F7762" s="44">
        <v>175300</v>
      </c>
      <c r="G7762" s="44">
        <v>175300</v>
      </c>
      <c r="H7762" s="44">
        <v>98842.5</v>
      </c>
      <c r="I7762" s="44">
        <v>107513.99</v>
      </c>
      <c r="J7762" s="68">
        <f t="shared" si="363"/>
        <v>0.56384768967484311</v>
      </c>
      <c r="K7762" s="43">
        <f t="shared" si="364"/>
        <v>0.61331426126640054</v>
      </c>
      <c r="L7762" s="41" t="str">
        <f t="shared" si="365"/>
        <v>AA</v>
      </c>
      <c r="M7762" s="41" t="s">
        <v>489</v>
      </c>
      <c r="N7762" s="41" t="s">
        <v>415</v>
      </c>
      <c r="O7762" s="41" t="s">
        <v>70</v>
      </c>
    </row>
    <row r="7763" spans="1:15">
      <c r="A7763" s="42">
        <v>41060</v>
      </c>
      <c r="B7763" s="42">
        <v>48365</v>
      </c>
      <c r="C7763" s="130">
        <v>240</v>
      </c>
      <c r="D7763" s="43">
        <v>8.6500000000000007E-2</v>
      </c>
      <c r="E7763" s="43">
        <v>8.09E-2</v>
      </c>
      <c r="F7763" s="44">
        <v>163300</v>
      </c>
      <c r="G7763" s="44">
        <v>163300</v>
      </c>
      <c r="H7763" s="44">
        <v>91972.39</v>
      </c>
      <c r="I7763" s="44">
        <v>100633.84</v>
      </c>
      <c r="J7763" s="68">
        <f t="shared" si="363"/>
        <v>0.56321120636864663</v>
      </c>
      <c r="K7763" s="43">
        <f t="shared" si="364"/>
        <v>0.61625131659522348</v>
      </c>
      <c r="L7763" s="41" t="str">
        <f t="shared" si="365"/>
        <v>AA</v>
      </c>
      <c r="M7763" s="41" t="s">
        <v>453</v>
      </c>
      <c r="N7763" s="41" t="s">
        <v>418</v>
      </c>
      <c r="O7763" s="41" t="s">
        <v>70</v>
      </c>
    </row>
    <row r="7764" spans="1:15">
      <c r="A7764" s="42">
        <v>41060</v>
      </c>
      <c r="B7764" s="42">
        <v>48365</v>
      </c>
      <c r="C7764" s="130">
        <v>240</v>
      </c>
      <c r="D7764" s="43">
        <v>8.6500000000000007E-2</v>
      </c>
      <c r="E7764" s="43">
        <v>8.09E-2</v>
      </c>
      <c r="F7764" s="44">
        <v>115038.5</v>
      </c>
      <c r="G7764" s="44">
        <v>115038.5</v>
      </c>
      <c r="H7764" s="44">
        <v>64485.37</v>
      </c>
      <c r="I7764" s="44">
        <v>71748.67</v>
      </c>
      <c r="J7764" s="68">
        <f t="shared" si="363"/>
        <v>0.56055468386670548</v>
      </c>
      <c r="K7764" s="43">
        <f t="shared" si="364"/>
        <v>0.62369267679950624</v>
      </c>
      <c r="L7764" s="41" t="str">
        <f t="shared" si="365"/>
        <v>AA</v>
      </c>
      <c r="M7764" s="41" t="s">
        <v>1557</v>
      </c>
      <c r="N7764" s="41" t="s">
        <v>417</v>
      </c>
      <c r="O7764" s="41" t="s">
        <v>70</v>
      </c>
    </row>
    <row r="7765" spans="1:15">
      <c r="A7765" s="42">
        <v>41040</v>
      </c>
      <c r="B7765" s="42">
        <v>51997</v>
      </c>
      <c r="C7765" s="130">
        <v>360</v>
      </c>
      <c r="D7765" s="43">
        <v>8.6500000000000007E-2</v>
      </c>
      <c r="E7765" s="43">
        <v>7.5300000000000006E-2</v>
      </c>
      <c r="F7765" s="44">
        <v>161467.63</v>
      </c>
      <c r="G7765" s="44">
        <v>161467.63</v>
      </c>
      <c r="H7765" s="44">
        <v>94576.85</v>
      </c>
      <c r="I7765" s="44">
        <v>100973.88</v>
      </c>
      <c r="J7765" s="68">
        <f t="shared" si="363"/>
        <v>0.58573257067066631</v>
      </c>
      <c r="K7765" s="43">
        <f t="shared" si="364"/>
        <v>0.62535060432855805</v>
      </c>
      <c r="L7765" s="41" t="str">
        <f t="shared" si="365"/>
        <v>AA</v>
      </c>
      <c r="M7765" s="41" t="s">
        <v>1375</v>
      </c>
      <c r="N7765" s="41" t="s">
        <v>428</v>
      </c>
      <c r="O7765" s="41" t="s">
        <v>70</v>
      </c>
    </row>
    <row r="7766" spans="1:15">
      <c r="A7766" s="42">
        <v>41045</v>
      </c>
      <c r="B7766" s="42">
        <v>52002</v>
      </c>
      <c r="C7766" s="130">
        <v>360</v>
      </c>
      <c r="D7766" s="43">
        <v>8.6500000000000007E-2</v>
      </c>
      <c r="E7766" s="43">
        <v>7.9100000000000004E-2</v>
      </c>
      <c r="F7766" s="44">
        <v>145000</v>
      </c>
      <c r="G7766" s="44">
        <v>145000</v>
      </c>
      <c r="H7766" s="44">
        <v>83754.5</v>
      </c>
      <c r="I7766" s="44">
        <v>91041.83</v>
      </c>
      <c r="J7766" s="68">
        <f t="shared" si="363"/>
        <v>0.57761724137931036</v>
      </c>
      <c r="K7766" s="43">
        <f t="shared" si="364"/>
        <v>0.62787468965517246</v>
      </c>
      <c r="L7766" s="41" t="str">
        <f t="shared" si="365"/>
        <v>AA</v>
      </c>
      <c r="M7766" s="41" t="s">
        <v>489</v>
      </c>
      <c r="N7766" s="41" t="s">
        <v>415</v>
      </c>
      <c r="O7766" s="41" t="s">
        <v>70</v>
      </c>
    </row>
    <row r="7767" spans="1:15">
      <c r="A7767" s="38">
        <v>41044</v>
      </c>
      <c r="B7767" s="38">
        <v>52001</v>
      </c>
      <c r="C7767" s="131">
        <v>360</v>
      </c>
      <c r="D7767" s="39">
        <v>8.6500000000000007E-2</v>
      </c>
      <c r="E7767" s="39">
        <v>8.09E-2</v>
      </c>
      <c r="F7767" s="40">
        <v>157987.97</v>
      </c>
      <c r="G7767" s="40">
        <v>157987.97</v>
      </c>
      <c r="H7767" s="40">
        <v>91998.99</v>
      </c>
      <c r="I7767" s="40">
        <v>99999.99</v>
      </c>
      <c r="J7767" s="67">
        <f t="shared" si="363"/>
        <v>0.58231642573798503</v>
      </c>
      <c r="K7767" s="39">
        <f t="shared" si="364"/>
        <v>0.63295952217121343</v>
      </c>
      <c r="L7767" s="2" t="str">
        <f t="shared" si="365"/>
        <v>AA</v>
      </c>
      <c r="M7767" s="2" t="s">
        <v>475</v>
      </c>
      <c r="N7767" s="2" t="s">
        <v>427</v>
      </c>
      <c r="O7767" s="2" t="s">
        <v>70</v>
      </c>
    </row>
    <row r="7768" spans="1:15">
      <c r="A7768" s="42">
        <v>41046</v>
      </c>
      <c r="B7768" s="42">
        <v>52003</v>
      </c>
      <c r="C7768" s="130">
        <v>360</v>
      </c>
      <c r="D7768" s="43">
        <v>8.6500000000000007E-2</v>
      </c>
      <c r="E7768" s="43">
        <v>7.6299999999999993E-2</v>
      </c>
      <c r="F7768" s="44">
        <v>170000</v>
      </c>
      <c r="G7768" s="44">
        <v>170000</v>
      </c>
      <c r="H7768" s="44">
        <v>99306.3</v>
      </c>
      <c r="I7768" s="44">
        <v>107999.99</v>
      </c>
      <c r="J7768" s="68">
        <f t="shared" si="363"/>
        <v>0.58415470588235296</v>
      </c>
      <c r="K7768" s="43">
        <f t="shared" si="364"/>
        <v>0.63529405882352941</v>
      </c>
      <c r="L7768" s="41" t="str">
        <f t="shared" si="365"/>
        <v>AA</v>
      </c>
      <c r="M7768" s="41" t="s">
        <v>481</v>
      </c>
      <c r="N7768" s="41" t="s">
        <v>417</v>
      </c>
      <c r="O7768" s="41" t="s">
        <v>70</v>
      </c>
    </row>
    <row r="7769" spans="1:15">
      <c r="A7769" s="38">
        <v>41047</v>
      </c>
      <c r="B7769" s="38">
        <v>52004</v>
      </c>
      <c r="C7769" s="131">
        <v>360</v>
      </c>
      <c r="D7769" s="39">
        <v>8.6500000000000007E-2</v>
      </c>
      <c r="E7769" s="39">
        <v>8.09E-2</v>
      </c>
      <c r="F7769" s="40">
        <v>154100</v>
      </c>
      <c r="G7769" s="40">
        <v>154100</v>
      </c>
      <c r="H7769" s="40">
        <v>90142.64</v>
      </c>
      <c r="I7769" s="40">
        <v>97999.99</v>
      </c>
      <c r="J7769" s="67">
        <f t="shared" si="363"/>
        <v>0.58496197274497075</v>
      </c>
      <c r="K7769" s="39">
        <f t="shared" si="364"/>
        <v>0.63595061648280338</v>
      </c>
      <c r="L7769" s="2" t="str">
        <f t="shared" si="365"/>
        <v>AA</v>
      </c>
      <c r="M7769" s="2" t="s">
        <v>958</v>
      </c>
      <c r="N7769" s="2" t="s">
        <v>416</v>
      </c>
      <c r="O7769" s="2" t="s">
        <v>70</v>
      </c>
    </row>
    <row r="7770" spans="1:15">
      <c r="A7770" s="38">
        <v>41064</v>
      </c>
      <c r="B7770" s="38">
        <v>52021</v>
      </c>
      <c r="C7770" s="131">
        <v>360</v>
      </c>
      <c r="D7770" s="39">
        <v>8.6500000000000007E-2</v>
      </c>
      <c r="E7770" s="39">
        <v>8.09E-2</v>
      </c>
      <c r="F7770" s="40">
        <v>157000</v>
      </c>
      <c r="G7770" s="40">
        <v>157000</v>
      </c>
      <c r="H7770" s="40">
        <v>92332.62</v>
      </c>
      <c r="I7770" s="40">
        <v>99999.99</v>
      </c>
      <c r="J7770" s="67">
        <f t="shared" si="363"/>
        <v>0.58810585987261144</v>
      </c>
      <c r="K7770" s="39">
        <f t="shared" si="364"/>
        <v>0.63694261146496822</v>
      </c>
      <c r="L7770" s="2" t="str">
        <f t="shared" si="365"/>
        <v>AA</v>
      </c>
      <c r="M7770" s="2" t="s">
        <v>1397</v>
      </c>
      <c r="N7770" s="2" t="s">
        <v>439</v>
      </c>
      <c r="O7770" s="2" t="s">
        <v>70</v>
      </c>
    </row>
    <row r="7771" spans="1:15">
      <c r="A7771" s="38">
        <v>41057</v>
      </c>
      <c r="B7771" s="38">
        <v>44558</v>
      </c>
      <c r="C7771" s="131">
        <v>115</v>
      </c>
      <c r="D7771" s="39">
        <v>8.6500000000000007E-2</v>
      </c>
      <c r="E7771" s="39">
        <v>8.6500000000000007E-2</v>
      </c>
      <c r="F7771" s="40">
        <v>96000</v>
      </c>
      <c r="G7771" s="40">
        <v>96000</v>
      </c>
      <c r="H7771" s="40">
        <v>53289.85</v>
      </c>
      <c r="I7771" s="40">
        <v>61190.78</v>
      </c>
      <c r="J7771" s="67">
        <f t="shared" si="363"/>
        <v>0.55510260416666668</v>
      </c>
      <c r="K7771" s="39">
        <f t="shared" si="364"/>
        <v>0.6374039583333333</v>
      </c>
      <c r="L7771" s="2" t="str">
        <f t="shared" si="365"/>
        <v>AA</v>
      </c>
      <c r="M7771" s="2" t="s">
        <v>725</v>
      </c>
      <c r="N7771" s="2" t="s">
        <v>415</v>
      </c>
      <c r="O7771" s="2" t="s">
        <v>70</v>
      </c>
    </row>
    <row r="7772" spans="1:15">
      <c r="A7772" s="38">
        <v>41046</v>
      </c>
      <c r="B7772" s="38">
        <v>48169</v>
      </c>
      <c r="C7772" s="131">
        <v>234</v>
      </c>
      <c r="D7772" s="39">
        <v>8.6500000000000007E-2</v>
      </c>
      <c r="E7772" s="39">
        <v>7.5300000000000006E-2</v>
      </c>
      <c r="F7772" s="40">
        <v>115000</v>
      </c>
      <c r="G7772" s="40">
        <v>115000</v>
      </c>
      <c r="H7772" s="40">
        <v>63802.15</v>
      </c>
      <c r="I7772" s="40">
        <v>73362.86</v>
      </c>
      <c r="J7772" s="67">
        <f t="shared" si="363"/>
        <v>0.55480130434782615</v>
      </c>
      <c r="K7772" s="39">
        <f t="shared" si="364"/>
        <v>0.63793791304347824</v>
      </c>
      <c r="L7772" s="2" t="str">
        <f t="shared" si="365"/>
        <v>AA</v>
      </c>
      <c r="M7772" s="2" t="s">
        <v>472</v>
      </c>
      <c r="N7772" s="2" t="s">
        <v>426</v>
      </c>
      <c r="O7772" s="2" t="s">
        <v>70</v>
      </c>
    </row>
    <row r="7773" spans="1:15">
      <c r="A7773" s="42">
        <v>41047</v>
      </c>
      <c r="B7773" s="42">
        <v>52004</v>
      </c>
      <c r="C7773" s="130">
        <v>360</v>
      </c>
      <c r="D7773" s="43">
        <v>8.6500000000000007E-2</v>
      </c>
      <c r="E7773" s="43">
        <v>8.09E-2</v>
      </c>
      <c r="F7773" s="44">
        <v>180000</v>
      </c>
      <c r="G7773" s="44">
        <v>180000</v>
      </c>
      <c r="H7773" s="44">
        <v>105779.61</v>
      </c>
      <c r="I7773" s="44">
        <v>114999.99</v>
      </c>
      <c r="J7773" s="68">
        <f t="shared" si="363"/>
        <v>0.58766450000000003</v>
      </c>
      <c r="K7773" s="43">
        <f t="shared" si="364"/>
        <v>0.63888883333333335</v>
      </c>
      <c r="L7773" s="41" t="str">
        <f t="shared" si="365"/>
        <v>AA</v>
      </c>
      <c r="M7773" s="41" t="s">
        <v>527</v>
      </c>
      <c r="N7773" s="41" t="s">
        <v>419</v>
      </c>
      <c r="O7773" s="41" t="s">
        <v>70</v>
      </c>
    </row>
    <row r="7774" spans="1:15">
      <c r="A7774" s="42">
        <v>41052</v>
      </c>
      <c r="B7774" s="42">
        <v>52009</v>
      </c>
      <c r="C7774" s="130">
        <v>360</v>
      </c>
      <c r="D7774" s="43">
        <v>8.6500000000000007E-2</v>
      </c>
      <c r="E7774" s="43">
        <v>8.09E-2</v>
      </c>
      <c r="F7774" s="44">
        <v>150000</v>
      </c>
      <c r="G7774" s="44">
        <v>150000</v>
      </c>
      <c r="H7774" s="44">
        <v>92344.88</v>
      </c>
      <c r="I7774" s="44">
        <v>96087.47</v>
      </c>
      <c r="J7774" s="68">
        <f t="shared" si="363"/>
        <v>0.61563253333333334</v>
      </c>
      <c r="K7774" s="43">
        <f t="shared" si="364"/>
        <v>0.64058313333333339</v>
      </c>
      <c r="L7774" s="41" t="str">
        <f t="shared" si="365"/>
        <v>AA</v>
      </c>
      <c r="M7774" s="41" t="s">
        <v>495</v>
      </c>
      <c r="N7774" s="41" t="s">
        <v>424</v>
      </c>
      <c r="O7774" s="41" t="s">
        <v>70</v>
      </c>
    </row>
    <row r="7775" spans="1:15">
      <c r="A7775" s="42">
        <v>41040</v>
      </c>
      <c r="B7775" s="42">
        <v>50171</v>
      </c>
      <c r="C7775" s="130">
        <v>300</v>
      </c>
      <c r="D7775" s="43">
        <v>8.6500000000000007E-2</v>
      </c>
      <c r="E7775" s="43">
        <v>8.09E-2</v>
      </c>
      <c r="F7775" s="44">
        <v>110000</v>
      </c>
      <c r="G7775" s="44">
        <v>110000</v>
      </c>
      <c r="H7775" s="44">
        <v>64297.2</v>
      </c>
      <c r="I7775" s="44">
        <v>70550</v>
      </c>
      <c r="J7775" s="68">
        <f t="shared" si="363"/>
        <v>0.58451999999999993</v>
      </c>
      <c r="K7775" s="43">
        <f t="shared" si="364"/>
        <v>0.64136363636363636</v>
      </c>
      <c r="L7775" s="41" t="str">
        <f t="shared" si="365"/>
        <v>AA</v>
      </c>
      <c r="M7775" s="41" t="s">
        <v>1012</v>
      </c>
      <c r="N7775" s="41" t="s">
        <v>421</v>
      </c>
      <c r="O7775" s="41" t="s">
        <v>70</v>
      </c>
    </row>
    <row r="7776" spans="1:15">
      <c r="A7776" s="42">
        <v>41057</v>
      </c>
      <c r="B7776" s="42">
        <v>50188</v>
      </c>
      <c r="C7776" s="130">
        <v>300</v>
      </c>
      <c r="D7776" s="43">
        <v>8.6500000000000007E-2</v>
      </c>
      <c r="E7776" s="43">
        <v>8.09E-2</v>
      </c>
      <c r="F7776" s="44">
        <v>169626.27</v>
      </c>
      <c r="G7776" s="44">
        <v>169626.27</v>
      </c>
      <c r="H7776" s="44">
        <v>102016.17</v>
      </c>
      <c r="I7776" s="44">
        <v>110000</v>
      </c>
      <c r="J7776" s="68">
        <f t="shared" si="363"/>
        <v>0.60141728047194576</v>
      </c>
      <c r="K7776" s="43">
        <f t="shared" si="364"/>
        <v>0.64848445939417287</v>
      </c>
      <c r="L7776" s="41" t="str">
        <f t="shared" si="365"/>
        <v>AA</v>
      </c>
      <c r="M7776" s="41" t="s">
        <v>1096</v>
      </c>
      <c r="N7776" s="41" t="s">
        <v>428</v>
      </c>
      <c r="O7776" s="41" t="s">
        <v>70</v>
      </c>
    </row>
    <row r="7777" spans="1:15">
      <c r="A7777" s="42">
        <v>41054</v>
      </c>
      <c r="B7777" s="42">
        <v>52011</v>
      </c>
      <c r="C7777" s="130">
        <v>360</v>
      </c>
      <c r="D7777" s="43">
        <v>8.6500000000000007E-2</v>
      </c>
      <c r="E7777" s="43">
        <v>7.5300000000000006E-2</v>
      </c>
      <c r="F7777" s="44">
        <v>200000</v>
      </c>
      <c r="G7777" s="44">
        <v>200000</v>
      </c>
      <c r="H7777" s="44">
        <v>119635.01</v>
      </c>
      <c r="I7777" s="44">
        <v>129999.99</v>
      </c>
      <c r="J7777" s="68">
        <f t="shared" si="363"/>
        <v>0.59817504999999993</v>
      </c>
      <c r="K7777" s="43">
        <f t="shared" si="364"/>
        <v>0.64999994999999999</v>
      </c>
      <c r="L7777" s="41" t="str">
        <f t="shared" si="365"/>
        <v>AA</v>
      </c>
      <c r="M7777" s="41" t="s">
        <v>802</v>
      </c>
      <c r="N7777" s="41" t="s">
        <v>416</v>
      </c>
      <c r="O7777" s="41" t="s">
        <v>70</v>
      </c>
    </row>
    <row r="7778" spans="1:15">
      <c r="A7778" s="38">
        <v>41065</v>
      </c>
      <c r="B7778" s="38">
        <v>52022</v>
      </c>
      <c r="C7778" s="131">
        <v>360</v>
      </c>
      <c r="D7778" s="39">
        <v>8.6500000000000007E-2</v>
      </c>
      <c r="E7778" s="39">
        <v>7.6299999999999993E-2</v>
      </c>
      <c r="F7778" s="40">
        <v>120000</v>
      </c>
      <c r="G7778" s="40">
        <v>120000</v>
      </c>
      <c r="H7778" s="40">
        <v>73321.679999999993</v>
      </c>
      <c r="I7778" s="40">
        <v>78014.94</v>
      </c>
      <c r="J7778" s="67">
        <f t="shared" si="363"/>
        <v>0.61101399999999995</v>
      </c>
      <c r="K7778" s="39">
        <f t="shared" si="364"/>
        <v>0.65012449999999999</v>
      </c>
      <c r="L7778" s="2" t="str">
        <f t="shared" si="365"/>
        <v>AA</v>
      </c>
      <c r="M7778" s="2" t="s">
        <v>761</v>
      </c>
      <c r="N7778" s="2" t="s">
        <v>422</v>
      </c>
      <c r="O7778" s="2" t="s">
        <v>70</v>
      </c>
    </row>
    <row r="7779" spans="1:15">
      <c r="A7779" s="38">
        <v>41044</v>
      </c>
      <c r="B7779" s="38">
        <v>52001</v>
      </c>
      <c r="C7779" s="131">
        <v>360</v>
      </c>
      <c r="D7779" s="39">
        <v>8.6500000000000007E-2</v>
      </c>
      <c r="E7779" s="39">
        <v>8.6500000000000007E-2</v>
      </c>
      <c r="F7779" s="40">
        <v>135100</v>
      </c>
      <c r="G7779" s="40">
        <v>135100</v>
      </c>
      <c r="H7779" s="40">
        <v>85290.75</v>
      </c>
      <c r="I7779" s="40">
        <v>88053.75</v>
      </c>
      <c r="J7779" s="67">
        <f t="shared" si="363"/>
        <v>0.63131569207994076</v>
      </c>
      <c r="K7779" s="39">
        <f t="shared" si="364"/>
        <v>0.65176720947446332</v>
      </c>
      <c r="L7779" s="2" t="str">
        <f t="shared" si="365"/>
        <v>AA</v>
      </c>
      <c r="M7779" s="2" t="s">
        <v>564</v>
      </c>
      <c r="N7779" s="2" t="s">
        <v>417</v>
      </c>
      <c r="O7779" s="2" t="s">
        <v>70</v>
      </c>
    </row>
    <row r="7780" spans="1:15">
      <c r="A7780" s="38">
        <v>41059</v>
      </c>
      <c r="B7780" s="38">
        <v>50190</v>
      </c>
      <c r="C7780" s="131">
        <v>300</v>
      </c>
      <c r="D7780" s="39">
        <v>8.6500000000000007E-2</v>
      </c>
      <c r="E7780" s="39">
        <v>8.09E-2</v>
      </c>
      <c r="F7780" s="40">
        <v>200000</v>
      </c>
      <c r="G7780" s="40">
        <v>200000</v>
      </c>
      <c r="H7780" s="40">
        <v>120958.94</v>
      </c>
      <c r="I7780" s="40">
        <v>131412.01999999999</v>
      </c>
      <c r="J7780" s="67">
        <f t="shared" si="363"/>
        <v>0.60479470000000002</v>
      </c>
      <c r="K7780" s="39">
        <f t="shared" si="364"/>
        <v>0.65706009999999992</v>
      </c>
      <c r="L7780" s="2" t="str">
        <f t="shared" si="365"/>
        <v>AA</v>
      </c>
      <c r="M7780" s="2" t="s">
        <v>564</v>
      </c>
      <c r="N7780" s="2" t="s">
        <v>417</v>
      </c>
      <c r="O7780" s="2" t="s">
        <v>70</v>
      </c>
    </row>
    <row r="7781" spans="1:15">
      <c r="A7781" s="38">
        <v>41059</v>
      </c>
      <c r="B7781" s="38">
        <v>51409</v>
      </c>
      <c r="C7781" s="131">
        <v>340</v>
      </c>
      <c r="D7781" s="39">
        <v>8.6500000000000007E-2</v>
      </c>
      <c r="E7781" s="39">
        <v>7.5300000000000006E-2</v>
      </c>
      <c r="F7781" s="40">
        <v>175000</v>
      </c>
      <c r="G7781" s="40">
        <v>175000</v>
      </c>
      <c r="H7781" s="40">
        <v>105545.84</v>
      </c>
      <c r="I7781" s="40">
        <v>114999.99</v>
      </c>
      <c r="J7781" s="67">
        <f t="shared" si="363"/>
        <v>0.60311908571428574</v>
      </c>
      <c r="K7781" s="39">
        <f t="shared" si="364"/>
        <v>0.65714280000000003</v>
      </c>
      <c r="L7781" s="2" t="str">
        <f t="shared" si="365"/>
        <v>AA</v>
      </c>
      <c r="M7781" s="2" t="s">
        <v>525</v>
      </c>
      <c r="N7781" s="2" t="s">
        <v>430</v>
      </c>
      <c r="O7781" s="2" t="s">
        <v>70</v>
      </c>
    </row>
    <row r="7782" spans="1:15">
      <c r="A7782" s="38">
        <v>41066</v>
      </c>
      <c r="B7782" s="38">
        <v>46028</v>
      </c>
      <c r="C7782" s="131">
        <v>163</v>
      </c>
      <c r="D7782" s="39">
        <v>8.6500000000000007E-2</v>
      </c>
      <c r="E7782" s="39">
        <v>7.5300000000000006E-2</v>
      </c>
      <c r="F7782" s="40">
        <v>193000</v>
      </c>
      <c r="G7782" s="40">
        <v>193000</v>
      </c>
      <c r="H7782" s="40">
        <v>97042.12</v>
      </c>
      <c r="I7782" s="40">
        <v>127260.23</v>
      </c>
      <c r="J7782" s="67">
        <f t="shared" si="363"/>
        <v>0.50280891191709842</v>
      </c>
      <c r="K7782" s="39">
        <f t="shared" si="364"/>
        <v>0.65937943005181343</v>
      </c>
      <c r="L7782" s="2" t="str">
        <f t="shared" si="365"/>
        <v>AA</v>
      </c>
      <c r="M7782" s="2" t="s">
        <v>689</v>
      </c>
      <c r="N7782" s="2" t="s">
        <v>424</v>
      </c>
      <c r="O7782" s="2" t="s">
        <v>70</v>
      </c>
    </row>
    <row r="7783" spans="1:15">
      <c r="A7783" s="38">
        <v>41059</v>
      </c>
      <c r="B7783" s="38">
        <v>46568</v>
      </c>
      <c r="C7783" s="131">
        <v>181</v>
      </c>
      <c r="D7783" s="39">
        <v>8.6500000000000007E-2</v>
      </c>
      <c r="E7783" s="39">
        <v>7.6299999999999993E-2</v>
      </c>
      <c r="F7783" s="40">
        <v>181800</v>
      </c>
      <c r="G7783" s="40">
        <v>181800</v>
      </c>
      <c r="H7783" s="40">
        <v>99276.82</v>
      </c>
      <c r="I7783" s="40">
        <v>119999.99</v>
      </c>
      <c r="J7783" s="67">
        <f t="shared" si="363"/>
        <v>0.54607711771177125</v>
      </c>
      <c r="K7783" s="39">
        <f t="shared" si="364"/>
        <v>0.66006595159515957</v>
      </c>
      <c r="L7783" s="2" t="str">
        <f t="shared" si="365"/>
        <v>AA</v>
      </c>
      <c r="M7783" s="2" t="s">
        <v>1075</v>
      </c>
      <c r="N7783" s="2" t="s">
        <v>421</v>
      </c>
      <c r="O7783" s="2" t="s">
        <v>70</v>
      </c>
    </row>
    <row r="7784" spans="1:15">
      <c r="A7784" s="38">
        <v>41040</v>
      </c>
      <c r="B7784" s="38">
        <v>51997</v>
      </c>
      <c r="C7784" s="131">
        <v>360</v>
      </c>
      <c r="D7784" s="39">
        <v>8.6500000000000007E-2</v>
      </c>
      <c r="E7784" s="39">
        <v>8.6500000000000007E-2</v>
      </c>
      <c r="F7784" s="40">
        <v>160000</v>
      </c>
      <c r="G7784" s="40">
        <v>160000</v>
      </c>
      <c r="H7784" s="40">
        <v>104763.2</v>
      </c>
      <c r="I7784" s="40">
        <v>106404.39</v>
      </c>
      <c r="J7784" s="67">
        <f t="shared" si="363"/>
        <v>0.65476999999999996</v>
      </c>
      <c r="K7784" s="39">
        <f t="shared" si="364"/>
        <v>0.66502743750000004</v>
      </c>
      <c r="L7784" s="2" t="str">
        <f t="shared" si="365"/>
        <v>A</v>
      </c>
      <c r="M7784" s="2" t="s">
        <v>564</v>
      </c>
      <c r="N7784" s="2" t="s">
        <v>417</v>
      </c>
      <c r="O7784" s="2" t="s">
        <v>70</v>
      </c>
    </row>
    <row r="7785" spans="1:15">
      <c r="A7785" s="38">
        <v>41043</v>
      </c>
      <c r="B7785" s="38">
        <v>46156</v>
      </c>
      <c r="C7785" s="131">
        <v>168</v>
      </c>
      <c r="D7785" s="39">
        <v>8.6500000000000007E-2</v>
      </c>
      <c r="E7785" s="39">
        <v>8.09E-2</v>
      </c>
      <c r="F7785" s="40">
        <v>140000</v>
      </c>
      <c r="G7785" s="40">
        <v>140000</v>
      </c>
      <c r="H7785" s="40">
        <v>66430.19</v>
      </c>
      <c r="I7785" s="40">
        <v>93154.99</v>
      </c>
      <c r="J7785" s="67">
        <f t="shared" si="363"/>
        <v>0.47450135714285718</v>
      </c>
      <c r="K7785" s="39">
        <f t="shared" si="364"/>
        <v>0.66539278571428573</v>
      </c>
      <c r="L7785" s="2" t="str">
        <f t="shared" si="365"/>
        <v>AA</v>
      </c>
      <c r="M7785" s="2" t="s">
        <v>977</v>
      </c>
      <c r="N7785" s="2" t="s">
        <v>416</v>
      </c>
      <c r="O7785" s="2" t="s">
        <v>70</v>
      </c>
    </row>
    <row r="7786" spans="1:15">
      <c r="A7786" s="42">
        <v>41043</v>
      </c>
      <c r="B7786" s="42">
        <v>47222</v>
      </c>
      <c r="C7786" s="130">
        <v>203</v>
      </c>
      <c r="D7786" s="43">
        <v>8.6500000000000007E-2</v>
      </c>
      <c r="E7786" s="43">
        <v>7.9100000000000004E-2</v>
      </c>
      <c r="F7786" s="44">
        <v>165000</v>
      </c>
      <c r="G7786" s="44">
        <v>165000</v>
      </c>
      <c r="H7786" s="44">
        <v>89104.99</v>
      </c>
      <c r="I7786" s="44">
        <v>109999.99</v>
      </c>
      <c r="J7786" s="68">
        <f t="shared" si="363"/>
        <v>0.54003024242424247</v>
      </c>
      <c r="K7786" s="43">
        <f t="shared" si="364"/>
        <v>0.66666660606060613</v>
      </c>
      <c r="L7786" s="41" t="str">
        <f t="shared" si="365"/>
        <v>AA</v>
      </c>
      <c r="M7786" s="41" t="s">
        <v>633</v>
      </c>
      <c r="N7786" s="41" t="s">
        <v>422</v>
      </c>
      <c r="O7786" s="41" t="s">
        <v>70</v>
      </c>
    </row>
    <row r="7787" spans="1:15">
      <c r="A7787" s="38">
        <v>41054</v>
      </c>
      <c r="B7787" s="38">
        <v>45986</v>
      </c>
      <c r="C7787" s="131">
        <v>162</v>
      </c>
      <c r="D7787" s="39">
        <v>8.6500000000000007E-2</v>
      </c>
      <c r="E7787" s="39">
        <v>8.6500000000000007E-2</v>
      </c>
      <c r="F7787" s="40">
        <v>151922.42000000001</v>
      </c>
      <c r="G7787" s="40">
        <v>151922.42000000001</v>
      </c>
      <c r="H7787" s="40">
        <v>69009.570000000007</v>
      </c>
      <c r="I7787" s="40">
        <v>101804.86</v>
      </c>
      <c r="J7787" s="67">
        <f t="shared" si="363"/>
        <v>0.454242171761087</v>
      </c>
      <c r="K7787" s="39">
        <f t="shared" si="364"/>
        <v>0.67011083683369443</v>
      </c>
      <c r="L7787" s="2" t="str">
        <f t="shared" si="365"/>
        <v>AA</v>
      </c>
      <c r="M7787" s="2" t="s">
        <v>924</v>
      </c>
      <c r="N7787" s="2" t="s">
        <v>424</v>
      </c>
      <c r="O7787" s="2" t="s">
        <v>70</v>
      </c>
    </row>
    <row r="7788" spans="1:15">
      <c r="A7788" s="42">
        <v>41046</v>
      </c>
      <c r="B7788" s="42">
        <v>48351</v>
      </c>
      <c r="C7788" s="130">
        <v>240</v>
      </c>
      <c r="D7788" s="43">
        <v>8.6500000000000007E-2</v>
      </c>
      <c r="E7788" s="43">
        <v>8.09E-2</v>
      </c>
      <c r="F7788" s="44">
        <v>149000</v>
      </c>
      <c r="G7788" s="44">
        <v>149000</v>
      </c>
      <c r="H7788" s="44">
        <v>87319.57</v>
      </c>
      <c r="I7788" s="44">
        <v>99999.99</v>
      </c>
      <c r="J7788" s="68">
        <f t="shared" si="363"/>
        <v>0.58603738255033566</v>
      </c>
      <c r="K7788" s="43">
        <f t="shared" si="364"/>
        <v>0.67114087248322152</v>
      </c>
      <c r="L7788" s="41" t="str">
        <f t="shared" si="365"/>
        <v>AA</v>
      </c>
      <c r="M7788" s="41" t="s">
        <v>1172</v>
      </c>
      <c r="N7788" s="41" t="s">
        <v>439</v>
      </c>
      <c r="O7788" s="41" t="s">
        <v>70</v>
      </c>
    </row>
    <row r="7789" spans="1:15">
      <c r="A7789" s="42">
        <v>41054</v>
      </c>
      <c r="B7789" s="42">
        <v>47174</v>
      </c>
      <c r="C7789" s="130">
        <v>201</v>
      </c>
      <c r="D7789" s="43">
        <v>8.6500000000000007E-2</v>
      </c>
      <c r="E7789" s="43">
        <v>8.09E-2</v>
      </c>
      <c r="F7789" s="44">
        <v>200000</v>
      </c>
      <c r="G7789" s="44">
        <v>200000</v>
      </c>
      <c r="H7789" s="44">
        <v>102039.47</v>
      </c>
      <c r="I7789" s="44">
        <v>134999.99</v>
      </c>
      <c r="J7789" s="68">
        <f t="shared" si="363"/>
        <v>0.51019734999999999</v>
      </c>
      <c r="K7789" s="43">
        <f t="shared" si="364"/>
        <v>0.6749999499999999</v>
      </c>
      <c r="L7789" s="41" t="str">
        <f t="shared" si="365"/>
        <v>AA</v>
      </c>
      <c r="M7789" s="41" t="s">
        <v>497</v>
      </c>
      <c r="N7789" s="41" t="s">
        <v>417</v>
      </c>
      <c r="O7789" s="41" t="s">
        <v>70</v>
      </c>
    </row>
    <row r="7790" spans="1:15">
      <c r="A7790" s="38">
        <v>41050</v>
      </c>
      <c r="B7790" s="38">
        <v>52007</v>
      </c>
      <c r="C7790" s="131">
        <v>360</v>
      </c>
      <c r="D7790" s="39">
        <v>8.6500000000000007E-2</v>
      </c>
      <c r="E7790" s="39">
        <v>7.6299999999999993E-2</v>
      </c>
      <c r="F7790" s="40">
        <v>105000</v>
      </c>
      <c r="G7790" s="40">
        <v>105000</v>
      </c>
      <c r="H7790" s="40">
        <v>65326.44</v>
      </c>
      <c r="I7790" s="40">
        <v>71050.259999999995</v>
      </c>
      <c r="J7790" s="67">
        <f t="shared" si="363"/>
        <v>0.6221565714285715</v>
      </c>
      <c r="K7790" s="39">
        <f t="shared" si="364"/>
        <v>0.67666914285714286</v>
      </c>
      <c r="L7790" s="2" t="str">
        <f t="shared" si="365"/>
        <v>AA</v>
      </c>
      <c r="M7790" s="2" t="s">
        <v>898</v>
      </c>
      <c r="N7790" s="2" t="s">
        <v>417</v>
      </c>
      <c r="O7790" s="2" t="s">
        <v>70</v>
      </c>
    </row>
    <row r="7791" spans="1:15">
      <c r="A7791" s="42">
        <v>41060</v>
      </c>
      <c r="B7791" s="42">
        <v>52017</v>
      </c>
      <c r="C7791" s="130">
        <v>360</v>
      </c>
      <c r="D7791" s="43">
        <v>8.6500000000000007E-2</v>
      </c>
      <c r="E7791" s="43">
        <v>8.09E-2</v>
      </c>
      <c r="F7791" s="44">
        <v>190000</v>
      </c>
      <c r="G7791" s="44">
        <v>190000</v>
      </c>
      <c r="H7791" s="44">
        <v>118477.43</v>
      </c>
      <c r="I7791" s="44">
        <v>128999.99</v>
      </c>
      <c r="J7791" s="68">
        <f t="shared" si="363"/>
        <v>0.62356542105263157</v>
      </c>
      <c r="K7791" s="43">
        <f t="shared" si="364"/>
        <v>0.67894731578947376</v>
      </c>
      <c r="L7791" s="41" t="str">
        <f t="shared" si="365"/>
        <v>AA</v>
      </c>
      <c r="M7791" s="41" t="s">
        <v>457</v>
      </c>
      <c r="N7791" s="41" t="s">
        <v>419</v>
      </c>
      <c r="O7791" s="41" t="s">
        <v>70</v>
      </c>
    </row>
    <row r="7792" spans="1:15">
      <c r="A7792" s="38">
        <v>41040</v>
      </c>
      <c r="B7792" s="38">
        <v>45758</v>
      </c>
      <c r="C7792" s="131">
        <v>155</v>
      </c>
      <c r="D7792" s="39">
        <v>8.6500000000000007E-2</v>
      </c>
      <c r="E7792" s="39">
        <v>7.5300000000000006E-2</v>
      </c>
      <c r="F7792" s="40">
        <v>139770</v>
      </c>
      <c r="G7792" s="40">
        <v>139770</v>
      </c>
      <c r="H7792" s="40">
        <v>65084.6</v>
      </c>
      <c r="I7792" s="40">
        <v>94999.99</v>
      </c>
      <c r="J7792" s="67">
        <f t="shared" si="363"/>
        <v>0.46565500465049725</v>
      </c>
      <c r="K7792" s="39">
        <f t="shared" si="364"/>
        <v>0.67968798740788439</v>
      </c>
      <c r="L7792" s="2" t="str">
        <f t="shared" si="365"/>
        <v>AA</v>
      </c>
      <c r="M7792" s="2" t="s">
        <v>466</v>
      </c>
      <c r="N7792" s="2" t="s">
        <v>421</v>
      </c>
      <c r="O7792" s="2" t="s">
        <v>70</v>
      </c>
    </row>
    <row r="7793" spans="1:15">
      <c r="A7793" s="42">
        <v>41051</v>
      </c>
      <c r="B7793" s="42">
        <v>52008</v>
      </c>
      <c r="C7793" s="130">
        <v>360</v>
      </c>
      <c r="D7793" s="43">
        <v>8.6500000000000007E-2</v>
      </c>
      <c r="E7793" s="43">
        <v>8.09E-2</v>
      </c>
      <c r="F7793" s="44">
        <v>160000</v>
      </c>
      <c r="G7793" s="44">
        <v>160000</v>
      </c>
      <c r="H7793" s="44">
        <v>100121.17</v>
      </c>
      <c r="I7793" s="44">
        <v>108904.99</v>
      </c>
      <c r="J7793" s="68">
        <f t="shared" si="363"/>
        <v>0.6257573125</v>
      </c>
      <c r="K7793" s="43">
        <f t="shared" si="364"/>
        <v>0.68065618750000001</v>
      </c>
      <c r="L7793" s="41" t="str">
        <f t="shared" si="365"/>
        <v>AA</v>
      </c>
      <c r="M7793" s="41" t="s">
        <v>602</v>
      </c>
      <c r="N7793" s="41" t="s">
        <v>421</v>
      </c>
      <c r="O7793" s="41" t="s">
        <v>70</v>
      </c>
    </row>
    <row r="7794" spans="1:15">
      <c r="A7794" s="38">
        <v>39575</v>
      </c>
      <c r="B7794" s="38">
        <v>45784</v>
      </c>
      <c r="C7794" s="131">
        <v>204</v>
      </c>
      <c r="D7794" s="39">
        <v>8.6500000000000007E-2</v>
      </c>
      <c r="E7794" s="39">
        <v>8.6500000000000007E-2</v>
      </c>
      <c r="F7794" s="40">
        <v>194000</v>
      </c>
      <c r="G7794" s="40">
        <v>194000</v>
      </c>
      <c r="H7794" s="40">
        <v>84436.47</v>
      </c>
      <c r="I7794" s="40">
        <v>132411.54</v>
      </c>
      <c r="J7794" s="67">
        <f t="shared" si="363"/>
        <v>0.43523953608247423</v>
      </c>
      <c r="K7794" s="39">
        <f t="shared" si="364"/>
        <v>0.68253371134020624</v>
      </c>
      <c r="L7794" s="2" t="str">
        <f t="shared" si="365"/>
        <v>AA</v>
      </c>
      <c r="M7794" s="2" t="s">
        <v>457</v>
      </c>
      <c r="N7794" s="2" t="s">
        <v>419</v>
      </c>
      <c r="O7794" s="2" t="s">
        <v>70</v>
      </c>
    </row>
    <row r="7795" spans="1:15">
      <c r="A7795" s="38">
        <v>41046</v>
      </c>
      <c r="B7795" s="38">
        <v>52003</v>
      </c>
      <c r="C7795" s="131">
        <v>360</v>
      </c>
      <c r="D7795" s="39">
        <v>8.6500000000000007E-2</v>
      </c>
      <c r="E7795" s="39">
        <v>8.09E-2</v>
      </c>
      <c r="F7795" s="40">
        <v>125000</v>
      </c>
      <c r="G7795" s="40">
        <v>125000</v>
      </c>
      <c r="H7795" s="40">
        <v>84322.34</v>
      </c>
      <c r="I7795" s="40">
        <v>85457.94</v>
      </c>
      <c r="J7795" s="67">
        <f t="shared" si="363"/>
        <v>0.67457871999999997</v>
      </c>
      <c r="K7795" s="39">
        <f t="shared" si="364"/>
        <v>0.68366351999999997</v>
      </c>
      <c r="L7795" s="2" t="str">
        <f t="shared" si="365"/>
        <v>A</v>
      </c>
      <c r="M7795" s="2" t="s">
        <v>532</v>
      </c>
      <c r="N7795" s="2" t="s">
        <v>417</v>
      </c>
      <c r="O7795" s="2" t="s">
        <v>70</v>
      </c>
    </row>
    <row r="7796" spans="1:15">
      <c r="A7796" s="42">
        <v>41060</v>
      </c>
      <c r="B7796" s="42">
        <v>52017</v>
      </c>
      <c r="C7796" s="130">
        <v>360</v>
      </c>
      <c r="D7796" s="43">
        <v>8.6500000000000007E-2</v>
      </c>
      <c r="E7796" s="43">
        <v>8.09E-2</v>
      </c>
      <c r="F7796" s="44">
        <v>175000</v>
      </c>
      <c r="G7796" s="44">
        <v>175000</v>
      </c>
      <c r="H7796" s="44">
        <v>110211.57</v>
      </c>
      <c r="I7796" s="44">
        <v>119999.99</v>
      </c>
      <c r="J7796" s="68">
        <f t="shared" si="363"/>
        <v>0.62978040000000002</v>
      </c>
      <c r="K7796" s="43">
        <f t="shared" si="364"/>
        <v>0.68571422857142861</v>
      </c>
      <c r="L7796" s="41" t="str">
        <f t="shared" si="365"/>
        <v>AA</v>
      </c>
      <c r="M7796" s="41" t="s">
        <v>489</v>
      </c>
      <c r="N7796" s="41" t="s">
        <v>415</v>
      </c>
      <c r="O7796" s="41" t="s">
        <v>70</v>
      </c>
    </row>
    <row r="7797" spans="1:15">
      <c r="A7797" s="38">
        <v>41044</v>
      </c>
      <c r="B7797" s="38">
        <v>52001</v>
      </c>
      <c r="C7797" s="131">
        <v>360</v>
      </c>
      <c r="D7797" s="39">
        <v>8.6500000000000007E-2</v>
      </c>
      <c r="E7797" s="39">
        <v>8.09E-2</v>
      </c>
      <c r="F7797" s="40">
        <v>155975</v>
      </c>
      <c r="G7797" s="40">
        <v>155975</v>
      </c>
      <c r="H7797" s="40">
        <v>98438.78</v>
      </c>
      <c r="I7797" s="40">
        <v>106999.99</v>
      </c>
      <c r="J7797" s="67">
        <f t="shared" si="363"/>
        <v>0.63111896137201473</v>
      </c>
      <c r="K7797" s="39">
        <f t="shared" si="364"/>
        <v>0.68600730886359995</v>
      </c>
      <c r="L7797" s="2" t="str">
        <f t="shared" si="365"/>
        <v>AA</v>
      </c>
      <c r="M7797" s="2" t="s">
        <v>539</v>
      </c>
      <c r="N7797" s="2" t="s">
        <v>429</v>
      </c>
      <c r="O7797" s="2" t="s">
        <v>70</v>
      </c>
    </row>
    <row r="7798" spans="1:15">
      <c r="A7798" s="38">
        <v>41065</v>
      </c>
      <c r="B7798" s="38">
        <v>48370</v>
      </c>
      <c r="C7798" s="131">
        <v>240</v>
      </c>
      <c r="D7798" s="39">
        <v>8.6500000000000007E-2</v>
      </c>
      <c r="E7798" s="39">
        <v>7.5300000000000006E-2</v>
      </c>
      <c r="F7798" s="40">
        <v>148300</v>
      </c>
      <c r="G7798" s="40">
        <v>148300</v>
      </c>
      <c r="H7798" s="40">
        <v>89398.61</v>
      </c>
      <c r="I7798" s="40">
        <v>101818.34</v>
      </c>
      <c r="J7798" s="67">
        <f t="shared" si="363"/>
        <v>0.60282272420768712</v>
      </c>
      <c r="K7798" s="39">
        <f t="shared" si="364"/>
        <v>0.68657006068779503</v>
      </c>
      <c r="L7798" s="2" t="str">
        <f t="shared" si="365"/>
        <v>AA</v>
      </c>
      <c r="M7798" s="2" t="s">
        <v>566</v>
      </c>
      <c r="N7798" s="2" t="s">
        <v>420</v>
      </c>
      <c r="O7798" s="2" t="s">
        <v>70</v>
      </c>
    </row>
    <row r="7799" spans="1:15">
      <c r="A7799" s="38">
        <v>41053</v>
      </c>
      <c r="B7799" s="38">
        <v>50184</v>
      </c>
      <c r="C7799" s="131">
        <v>300</v>
      </c>
      <c r="D7799" s="39">
        <v>8.6500000000000007E-2</v>
      </c>
      <c r="E7799" s="39">
        <v>7.6299999999999993E-2</v>
      </c>
      <c r="F7799" s="40">
        <v>98000</v>
      </c>
      <c r="G7799" s="40">
        <v>98000</v>
      </c>
      <c r="H7799" s="40">
        <v>60665.29</v>
      </c>
      <c r="I7799" s="40">
        <v>67357.3</v>
      </c>
      <c r="J7799" s="67">
        <f t="shared" si="363"/>
        <v>0.61903357142857141</v>
      </c>
      <c r="K7799" s="39">
        <f t="shared" si="364"/>
        <v>0.68731938775510204</v>
      </c>
      <c r="L7799" s="2" t="str">
        <f t="shared" si="365"/>
        <v>AA</v>
      </c>
      <c r="M7799" s="2" t="s">
        <v>499</v>
      </c>
      <c r="N7799" s="2" t="s">
        <v>429</v>
      </c>
      <c r="O7799" s="2" t="s">
        <v>70</v>
      </c>
    </row>
    <row r="7800" spans="1:15">
      <c r="A7800" s="38">
        <v>41064</v>
      </c>
      <c r="B7800" s="38">
        <v>52021</v>
      </c>
      <c r="C7800" s="131">
        <v>360</v>
      </c>
      <c r="D7800" s="39">
        <v>8.6500000000000007E-2</v>
      </c>
      <c r="E7800" s="39">
        <v>8.09E-2</v>
      </c>
      <c r="F7800" s="40">
        <v>160000</v>
      </c>
      <c r="G7800" s="40">
        <v>160000</v>
      </c>
      <c r="H7800" s="40">
        <v>101565.79</v>
      </c>
      <c r="I7800" s="40">
        <v>109999.99</v>
      </c>
      <c r="J7800" s="67">
        <f t="shared" si="363"/>
        <v>0.63478618749999993</v>
      </c>
      <c r="K7800" s="39">
        <f t="shared" si="364"/>
        <v>0.68749993750000005</v>
      </c>
      <c r="L7800" s="2" t="str">
        <f t="shared" si="365"/>
        <v>AA</v>
      </c>
      <c r="M7800" s="2" t="s">
        <v>454</v>
      </c>
      <c r="N7800" s="2" t="s">
        <v>416</v>
      </c>
      <c r="O7800" s="2" t="s">
        <v>70</v>
      </c>
    </row>
    <row r="7801" spans="1:15">
      <c r="A7801" s="42">
        <v>41057</v>
      </c>
      <c r="B7801" s="42">
        <v>52014</v>
      </c>
      <c r="C7801" s="130">
        <v>360</v>
      </c>
      <c r="D7801" s="43">
        <v>8.6500000000000007E-2</v>
      </c>
      <c r="E7801" s="43">
        <v>7.6299999999999993E-2</v>
      </c>
      <c r="F7801" s="44">
        <v>200000</v>
      </c>
      <c r="G7801" s="44">
        <v>200000</v>
      </c>
      <c r="H7801" s="44">
        <v>132973.41</v>
      </c>
      <c r="I7801" s="44">
        <v>137609.51</v>
      </c>
      <c r="J7801" s="68">
        <f t="shared" si="363"/>
        <v>0.66486705000000001</v>
      </c>
      <c r="K7801" s="43">
        <f t="shared" si="364"/>
        <v>0.68804755000000006</v>
      </c>
      <c r="L7801" s="41" t="str">
        <f t="shared" si="365"/>
        <v>A</v>
      </c>
      <c r="M7801" s="41" t="s">
        <v>778</v>
      </c>
      <c r="N7801" s="41" t="s">
        <v>421</v>
      </c>
      <c r="O7801" s="41" t="s">
        <v>70</v>
      </c>
    </row>
    <row r="7802" spans="1:15">
      <c r="A7802" s="38">
        <v>41040</v>
      </c>
      <c r="B7802" s="38">
        <v>51997</v>
      </c>
      <c r="C7802" s="131">
        <v>360</v>
      </c>
      <c r="D7802" s="39">
        <v>8.6500000000000007E-2</v>
      </c>
      <c r="E7802" s="39">
        <v>7.5300000000000006E-2</v>
      </c>
      <c r="F7802" s="40">
        <v>130000</v>
      </c>
      <c r="G7802" s="40">
        <v>130000</v>
      </c>
      <c r="H7802" s="40">
        <v>82836.990000000005</v>
      </c>
      <c r="I7802" s="40">
        <v>89999.99</v>
      </c>
      <c r="J7802" s="67">
        <f t="shared" si="363"/>
        <v>0.63720761538461546</v>
      </c>
      <c r="K7802" s="39">
        <f t="shared" si="364"/>
        <v>0.69230761538461538</v>
      </c>
      <c r="L7802" s="2" t="str">
        <f t="shared" si="365"/>
        <v>AA</v>
      </c>
      <c r="M7802" s="2" t="s">
        <v>163</v>
      </c>
      <c r="N7802" s="2" t="s">
        <v>419</v>
      </c>
      <c r="O7802" s="2" t="s">
        <v>70</v>
      </c>
    </row>
    <row r="7803" spans="1:15">
      <c r="A7803" s="42">
        <v>41058</v>
      </c>
      <c r="B7803" s="42">
        <v>52015</v>
      </c>
      <c r="C7803" s="130">
        <v>360</v>
      </c>
      <c r="D7803" s="43">
        <v>8.6500000000000007E-2</v>
      </c>
      <c r="E7803" s="43">
        <v>7.6299999999999993E-2</v>
      </c>
      <c r="F7803" s="44">
        <v>160000</v>
      </c>
      <c r="G7803" s="44">
        <v>160000</v>
      </c>
      <c r="H7803" s="44">
        <v>102086.98</v>
      </c>
      <c r="I7803" s="44">
        <v>111002.45</v>
      </c>
      <c r="J7803" s="68">
        <f t="shared" si="363"/>
        <v>0.638043625</v>
      </c>
      <c r="K7803" s="43">
        <f t="shared" si="364"/>
        <v>0.69376531249999995</v>
      </c>
      <c r="L7803" s="41" t="str">
        <f t="shared" si="365"/>
        <v>AA</v>
      </c>
      <c r="M7803" s="41" t="s">
        <v>523</v>
      </c>
      <c r="N7803" s="41" t="s">
        <v>423</v>
      </c>
      <c r="O7803" s="41" t="s">
        <v>70</v>
      </c>
    </row>
    <row r="7804" spans="1:15">
      <c r="A7804" s="42">
        <v>41037</v>
      </c>
      <c r="B7804" s="42">
        <v>47460</v>
      </c>
      <c r="C7804" s="130">
        <v>211</v>
      </c>
      <c r="D7804" s="43">
        <v>8.6500000000000007E-2</v>
      </c>
      <c r="E7804" s="43">
        <v>8.09E-2</v>
      </c>
      <c r="F7804" s="44">
        <v>100000</v>
      </c>
      <c r="G7804" s="44">
        <v>100000</v>
      </c>
      <c r="H7804" s="44">
        <v>54123.68</v>
      </c>
      <c r="I7804" s="44">
        <v>69999.990000000005</v>
      </c>
      <c r="J7804" s="68">
        <f t="shared" si="363"/>
        <v>0.54123679999999996</v>
      </c>
      <c r="K7804" s="43">
        <f t="shared" si="364"/>
        <v>0.69999990000000001</v>
      </c>
      <c r="L7804" s="41" t="str">
        <f t="shared" si="365"/>
        <v>AA</v>
      </c>
      <c r="M7804" s="41" t="s">
        <v>1650</v>
      </c>
      <c r="N7804" s="41" t="s">
        <v>421</v>
      </c>
      <c r="O7804" s="41" t="s">
        <v>70</v>
      </c>
    </row>
    <row r="7805" spans="1:15">
      <c r="A7805" s="38">
        <v>41045</v>
      </c>
      <c r="B7805" s="38">
        <v>52002</v>
      </c>
      <c r="C7805" s="131">
        <v>360</v>
      </c>
      <c r="D7805" s="39">
        <v>8.6500000000000007E-2</v>
      </c>
      <c r="E7805" s="39">
        <v>8.09E-2</v>
      </c>
      <c r="F7805" s="40">
        <v>170000</v>
      </c>
      <c r="G7805" s="40">
        <v>170000</v>
      </c>
      <c r="H7805" s="40">
        <v>110394.62</v>
      </c>
      <c r="I7805" s="40">
        <v>119999.99</v>
      </c>
      <c r="J7805" s="67">
        <f t="shared" si="363"/>
        <v>0.64938011764705883</v>
      </c>
      <c r="K7805" s="39">
        <f t="shared" si="364"/>
        <v>0.70588229411764714</v>
      </c>
      <c r="L7805" s="2" t="str">
        <f t="shared" si="365"/>
        <v>AA</v>
      </c>
      <c r="M7805" s="2" t="s">
        <v>274</v>
      </c>
      <c r="N7805" s="2" t="s">
        <v>418</v>
      </c>
      <c r="O7805" s="2" t="s">
        <v>70</v>
      </c>
    </row>
    <row r="7806" spans="1:15">
      <c r="A7806" s="42">
        <v>41059</v>
      </c>
      <c r="B7806" s="42">
        <v>48364</v>
      </c>
      <c r="C7806" s="130">
        <v>240</v>
      </c>
      <c r="D7806" s="43">
        <v>8.6500000000000007E-2</v>
      </c>
      <c r="E7806" s="43">
        <v>7.6299999999999993E-2</v>
      </c>
      <c r="F7806" s="44">
        <v>134500</v>
      </c>
      <c r="G7806" s="44">
        <v>134500</v>
      </c>
      <c r="H7806" s="44">
        <v>82893.45</v>
      </c>
      <c r="I7806" s="44">
        <v>94999.99</v>
      </c>
      <c r="J7806" s="68">
        <f t="shared" si="363"/>
        <v>0.6163081784386617</v>
      </c>
      <c r="K7806" s="43">
        <f t="shared" si="364"/>
        <v>0.70631962825278816</v>
      </c>
      <c r="L7806" s="41" t="str">
        <f t="shared" si="365"/>
        <v>AA</v>
      </c>
      <c r="M7806" s="41" t="s">
        <v>853</v>
      </c>
      <c r="N7806" s="41" t="s">
        <v>429</v>
      </c>
      <c r="O7806" s="41" t="s">
        <v>70</v>
      </c>
    </row>
    <row r="7807" spans="1:15">
      <c r="A7807" s="42">
        <v>41054</v>
      </c>
      <c r="B7807" s="42">
        <v>52011</v>
      </c>
      <c r="C7807" s="130">
        <v>360</v>
      </c>
      <c r="D7807" s="43">
        <v>8.6500000000000007E-2</v>
      </c>
      <c r="E7807" s="43">
        <v>8.09E-2</v>
      </c>
      <c r="F7807" s="44">
        <v>167000</v>
      </c>
      <c r="G7807" s="44">
        <v>167000</v>
      </c>
      <c r="H7807" s="44">
        <v>102364.42</v>
      </c>
      <c r="I7807" s="44">
        <v>117999.99</v>
      </c>
      <c r="J7807" s="68">
        <f t="shared" si="363"/>
        <v>0.61296059880239517</v>
      </c>
      <c r="K7807" s="43">
        <f t="shared" si="364"/>
        <v>0.70658676646706586</v>
      </c>
      <c r="L7807" s="41" t="str">
        <f t="shared" si="365"/>
        <v>AA</v>
      </c>
      <c r="M7807" s="41" t="s">
        <v>564</v>
      </c>
      <c r="N7807" s="41" t="s">
        <v>417</v>
      </c>
      <c r="O7807" s="41" t="s">
        <v>70</v>
      </c>
    </row>
    <row r="7808" spans="1:15">
      <c r="A7808" s="38">
        <v>41045</v>
      </c>
      <c r="B7808" s="38">
        <v>50694</v>
      </c>
      <c r="C7808" s="131">
        <v>317</v>
      </c>
      <c r="D7808" s="39">
        <v>8.6500000000000007E-2</v>
      </c>
      <c r="E7808" s="39">
        <v>8.09E-2</v>
      </c>
      <c r="F7808" s="40">
        <v>141000</v>
      </c>
      <c r="G7808" s="40">
        <v>141000</v>
      </c>
      <c r="H7808" s="40">
        <v>90738.81</v>
      </c>
      <c r="I7808" s="40">
        <v>99999.99</v>
      </c>
      <c r="J7808" s="67">
        <f t="shared" si="363"/>
        <v>0.64353765957446807</v>
      </c>
      <c r="K7808" s="39">
        <f t="shared" si="364"/>
        <v>0.70921978723404255</v>
      </c>
      <c r="L7808" s="2" t="str">
        <f t="shared" si="365"/>
        <v>AA</v>
      </c>
      <c r="M7808" s="2" t="s">
        <v>1486</v>
      </c>
      <c r="N7808" s="2" t="s">
        <v>416</v>
      </c>
      <c r="O7808" s="2" t="s">
        <v>70</v>
      </c>
    </row>
    <row r="7809" spans="1:15">
      <c r="A7809" s="38">
        <v>41060</v>
      </c>
      <c r="B7809" s="38">
        <v>52017</v>
      </c>
      <c r="C7809" s="131">
        <v>360</v>
      </c>
      <c r="D7809" s="39">
        <v>8.6500000000000007E-2</v>
      </c>
      <c r="E7809" s="39">
        <v>8.09E-2</v>
      </c>
      <c r="F7809" s="40">
        <v>138000</v>
      </c>
      <c r="G7809" s="40">
        <v>138000</v>
      </c>
      <c r="H7809" s="40">
        <v>92682.3</v>
      </c>
      <c r="I7809" s="40">
        <v>97958</v>
      </c>
      <c r="J7809" s="67">
        <f t="shared" si="363"/>
        <v>0.67161086956521743</v>
      </c>
      <c r="K7809" s="39">
        <f t="shared" si="364"/>
        <v>0.70984057971014491</v>
      </c>
      <c r="L7809" s="2" t="str">
        <f t="shared" si="365"/>
        <v>A</v>
      </c>
      <c r="M7809" s="2" t="s">
        <v>1172</v>
      </c>
      <c r="N7809" s="2" t="s">
        <v>439</v>
      </c>
      <c r="O7809" s="2" t="s">
        <v>70</v>
      </c>
    </row>
    <row r="7810" spans="1:15">
      <c r="A7810" s="42">
        <v>41068</v>
      </c>
      <c r="B7810" s="42">
        <v>46546</v>
      </c>
      <c r="C7810" s="130">
        <v>180</v>
      </c>
      <c r="D7810" s="43">
        <v>8.6500000000000007E-2</v>
      </c>
      <c r="E7810" s="43">
        <v>8.09E-2</v>
      </c>
      <c r="F7810" s="44">
        <v>197000</v>
      </c>
      <c r="G7810" s="44">
        <v>197000</v>
      </c>
      <c r="H7810" s="44">
        <v>116658.06</v>
      </c>
      <c r="I7810" s="44">
        <v>139999.94</v>
      </c>
      <c r="J7810" s="68">
        <f t="shared" si="363"/>
        <v>0.5921728934010152</v>
      </c>
      <c r="K7810" s="43">
        <f t="shared" si="364"/>
        <v>0.71065959390862943</v>
      </c>
      <c r="L7810" s="41" t="str">
        <f t="shared" si="365"/>
        <v>AA</v>
      </c>
      <c r="M7810" s="41" t="s">
        <v>495</v>
      </c>
      <c r="N7810" s="41" t="s">
        <v>424</v>
      </c>
      <c r="O7810" s="41" t="s">
        <v>70</v>
      </c>
    </row>
    <row r="7811" spans="1:15">
      <c r="A7811" s="38">
        <v>41040</v>
      </c>
      <c r="B7811" s="38">
        <v>51997</v>
      </c>
      <c r="C7811" s="131">
        <v>360</v>
      </c>
      <c r="D7811" s="39">
        <v>8.6500000000000007E-2</v>
      </c>
      <c r="E7811" s="39">
        <v>8.6500000000000007E-2</v>
      </c>
      <c r="F7811" s="40">
        <v>165000</v>
      </c>
      <c r="G7811" s="40">
        <v>165000</v>
      </c>
      <c r="H7811" s="40">
        <v>114450.05</v>
      </c>
      <c r="I7811" s="40">
        <v>117564.56</v>
      </c>
      <c r="J7811" s="67">
        <f t="shared" ref="J7811:J7874" si="366">H7811/G7811</f>
        <v>0.69363666666666668</v>
      </c>
      <c r="K7811" s="39">
        <f t="shared" ref="K7811:K7874" si="367">I7811/G7811</f>
        <v>0.71251248484848484</v>
      </c>
      <c r="L7811" s="2" t="str">
        <f t="shared" ref="L7811:L7874" si="368">IF(J7811&lt;=65%,"AA",IF(J7811&lt;=75%,"A",IF(J7811&lt;=85%,"B","C")))</f>
        <v>A</v>
      </c>
      <c r="M7811" s="2" t="s">
        <v>457</v>
      </c>
      <c r="N7811" s="2" t="s">
        <v>419</v>
      </c>
      <c r="O7811" s="2" t="s">
        <v>70</v>
      </c>
    </row>
    <row r="7812" spans="1:15">
      <c r="A7812" s="42">
        <v>41054</v>
      </c>
      <c r="B7812" s="42">
        <v>50185</v>
      </c>
      <c r="C7812" s="130">
        <v>300</v>
      </c>
      <c r="D7812" s="43">
        <v>8.6500000000000007E-2</v>
      </c>
      <c r="E7812" s="43">
        <v>8.09E-2</v>
      </c>
      <c r="F7812" s="44">
        <v>175000</v>
      </c>
      <c r="G7812" s="44">
        <v>175000</v>
      </c>
      <c r="H7812" s="44">
        <v>115643.49</v>
      </c>
      <c r="I7812" s="44">
        <v>124999.99</v>
      </c>
      <c r="J7812" s="68">
        <f t="shared" si="366"/>
        <v>0.66081994285714285</v>
      </c>
      <c r="K7812" s="43">
        <f t="shared" si="367"/>
        <v>0.71428565714285719</v>
      </c>
      <c r="L7812" s="41" t="str">
        <f t="shared" si="368"/>
        <v>A</v>
      </c>
      <c r="M7812" s="41" t="s">
        <v>489</v>
      </c>
      <c r="N7812" s="41" t="s">
        <v>415</v>
      </c>
      <c r="O7812" s="41" t="s">
        <v>70</v>
      </c>
    </row>
    <row r="7813" spans="1:15">
      <c r="A7813" s="42">
        <v>41066</v>
      </c>
      <c r="B7813" s="42">
        <v>43379</v>
      </c>
      <c r="C7813" s="130">
        <v>76</v>
      </c>
      <c r="D7813" s="43">
        <v>8.6500000000000007E-2</v>
      </c>
      <c r="E7813" s="43">
        <v>8.6500000000000007E-2</v>
      </c>
      <c r="F7813" s="44">
        <v>180000</v>
      </c>
      <c r="G7813" s="44">
        <v>180000</v>
      </c>
      <c r="H7813" s="44">
        <v>74865.81</v>
      </c>
      <c r="I7813" s="44">
        <v>128884.04</v>
      </c>
      <c r="J7813" s="68">
        <f t="shared" si="366"/>
        <v>0.41592116666666668</v>
      </c>
      <c r="K7813" s="43">
        <f t="shared" si="367"/>
        <v>0.71602244444444441</v>
      </c>
      <c r="L7813" s="41" t="str">
        <f t="shared" si="368"/>
        <v>AA</v>
      </c>
      <c r="M7813" s="41" t="s">
        <v>1653</v>
      </c>
      <c r="N7813" s="41" t="s">
        <v>416</v>
      </c>
      <c r="O7813" s="41" t="s">
        <v>70</v>
      </c>
    </row>
    <row r="7814" spans="1:15">
      <c r="A7814" s="38">
        <v>41059</v>
      </c>
      <c r="B7814" s="38">
        <v>52016</v>
      </c>
      <c r="C7814" s="131">
        <v>360</v>
      </c>
      <c r="D7814" s="39">
        <v>8.6500000000000007E-2</v>
      </c>
      <c r="E7814" s="39">
        <v>8.6500000000000007E-2</v>
      </c>
      <c r="F7814" s="40">
        <v>81000</v>
      </c>
      <c r="G7814" s="40">
        <v>81000</v>
      </c>
      <c r="H7814" s="40">
        <v>57215.66</v>
      </c>
      <c r="I7814" s="40">
        <v>58000</v>
      </c>
      <c r="J7814" s="67">
        <f t="shared" si="366"/>
        <v>0.7063661728395062</v>
      </c>
      <c r="K7814" s="39">
        <f t="shared" si="367"/>
        <v>0.71604938271604934</v>
      </c>
      <c r="L7814" s="2" t="str">
        <f t="shared" si="368"/>
        <v>A</v>
      </c>
      <c r="M7814" s="2" t="s">
        <v>585</v>
      </c>
      <c r="N7814" s="2" t="s">
        <v>423</v>
      </c>
      <c r="O7814" s="2" t="s">
        <v>70</v>
      </c>
    </row>
    <row r="7815" spans="1:15">
      <c r="A7815" s="38">
        <v>41052</v>
      </c>
      <c r="B7815" s="38">
        <v>52009</v>
      </c>
      <c r="C7815" s="131">
        <v>360</v>
      </c>
      <c r="D7815" s="39">
        <v>8.6500000000000007E-2</v>
      </c>
      <c r="E7815" s="39">
        <v>8.09E-2</v>
      </c>
      <c r="F7815" s="40">
        <v>157650.01999999999</v>
      </c>
      <c r="G7815" s="40">
        <v>157650.01999999999</v>
      </c>
      <c r="H7815" s="40">
        <v>106638.69</v>
      </c>
      <c r="I7815" s="40">
        <v>113252.02</v>
      </c>
      <c r="J7815" s="67">
        <f t="shared" si="366"/>
        <v>0.67642674577523054</v>
      </c>
      <c r="K7815" s="39">
        <f t="shared" si="367"/>
        <v>0.71837618542642756</v>
      </c>
      <c r="L7815" s="2" t="str">
        <f t="shared" si="368"/>
        <v>A</v>
      </c>
      <c r="M7815" s="2" t="s">
        <v>1561</v>
      </c>
      <c r="N7815" s="2" t="s">
        <v>428</v>
      </c>
      <c r="O7815" s="2" t="s">
        <v>70</v>
      </c>
    </row>
    <row r="7816" spans="1:15">
      <c r="A7816" s="42">
        <v>41054</v>
      </c>
      <c r="B7816" s="42">
        <v>51251</v>
      </c>
      <c r="C7816" s="130">
        <v>335</v>
      </c>
      <c r="D7816" s="43">
        <v>8.6500000000000007E-2</v>
      </c>
      <c r="E7816" s="43">
        <v>8.6500000000000007E-2</v>
      </c>
      <c r="F7816" s="44">
        <v>186500</v>
      </c>
      <c r="G7816" s="44">
        <v>186500</v>
      </c>
      <c r="H7816" s="44">
        <v>131880.56</v>
      </c>
      <c r="I7816" s="44">
        <v>134420.75</v>
      </c>
      <c r="J7816" s="68">
        <f t="shared" si="366"/>
        <v>0.70713436997319035</v>
      </c>
      <c r="K7816" s="43">
        <f t="shared" si="367"/>
        <v>0.72075469168900808</v>
      </c>
      <c r="L7816" s="41" t="str">
        <f t="shared" si="368"/>
        <v>A</v>
      </c>
      <c r="M7816" s="41" t="s">
        <v>467</v>
      </c>
      <c r="N7816" s="41" t="s">
        <v>425</v>
      </c>
      <c r="O7816" s="41" t="s">
        <v>70</v>
      </c>
    </row>
    <row r="7817" spans="1:15">
      <c r="A7817" s="42">
        <v>41039</v>
      </c>
      <c r="B7817" s="42">
        <v>46517</v>
      </c>
      <c r="C7817" s="130">
        <v>180</v>
      </c>
      <c r="D7817" s="43">
        <v>8.6500000000000007E-2</v>
      </c>
      <c r="E7817" s="43">
        <v>8.09E-2</v>
      </c>
      <c r="F7817" s="44">
        <v>180000</v>
      </c>
      <c r="G7817" s="44">
        <v>180000</v>
      </c>
      <c r="H7817" s="44">
        <v>107471.07</v>
      </c>
      <c r="I7817" s="44">
        <v>129999.99</v>
      </c>
      <c r="J7817" s="68">
        <f t="shared" si="366"/>
        <v>0.59706150000000002</v>
      </c>
      <c r="K7817" s="43">
        <f t="shared" si="367"/>
        <v>0.72222216666666672</v>
      </c>
      <c r="L7817" s="41" t="str">
        <f t="shared" si="368"/>
        <v>AA</v>
      </c>
      <c r="M7817" s="41" t="s">
        <v>716</v>
      </c>
      <c r="N7817" s="41" t="s">
        <v>417</v>
      </c>
      <c r="O7817" s="41" t="s">
        <v>70</v>
      </c>
    </row>
    <row r="7818" spans="1:15">
      <c r="A7818" s="42">
        <v>41040</v>
      </c>
      <c r="B7818" s="42">
        <v>51997</v>
      </c>
      <c r="C7818" s="130">
        <v>360</v>
      </c>
      <c r="D7818" s="43">
        <v>8.6500000000000007E-2</v>
      </c>
      <c r="E7818" s="43">
        <v>8.6500000000000007E-2</v>
      </c>
      <c r="F7818" s="44">
        <v>83000</v>
      </c>
      <c r="G7818" s="44">
        <v>83000</v>
      </c>
      <c r="H7818" s="44">
        <v>55224.66</v>
      </c>
      <c r="I7818" s="44">
        <v>59999.99</v>
      </c>
      <c r="J7818" s="68">
        <f t="shared" si="366"/>
        <v>0.66535734939759039</v>
      </c>
      <c r="K7818" s="43">
        <f t="shared" si="367"/>
        <v>0.72289144578313247</v>
      </c>
      <c r="L7818" s="41" t="str">
        <f t="shared" si="368"/>
        <v>A</v>
      </c>
      <c r="M7818" s="41" t="s">
        <v>569</v>
      </c>
      <c r="N7818" s="41" t="s">
        <v>426</v>
      </c>
      <c r="O7818" s="41" t="s">
        <v>70</v>
      </c>
    </row>
    <row r="7819" spans="1:15">
      <c r="A7819" s="42">
        <v>41050</v>
      </c>
      <c r="B7819" s="42">
        <v>52007</v>
      </c>
      <c r="C7819" s="130">
        <v>360</v>
      </c>
      <c r="D7819" s="43">
        <v>8.6500000000000007E-2</v>
      </c>
      <c r="E7819" s="43">
        <v>7.6299999999999993E-2</v>
      </c>
      <c r="F7819" s="44">
        <v>176185</v>
      </c>
      <c r="G7819" s="44">
        <v>176185</v>
      </c>
      <c r="H7819" s="44">
        <v>117412.28</v>
      </c>
      <c r="I7819" s="44">
        <v>127699.99</v>
      </c>
      <c r="J7819" s="68">
        <f t="shared" si="366"/>
        <v>0.6664147345120186</v>
      </c>
      <c r="K7819" s="43">
        <f t="shared" si="367"/>
        <v>0.72480625478900018</v>
      </c>
      <c r="L7819" s="41" t="str">
        <f t="shared" si="368"/>
        <v>A</v>
      </c>
      <c r="M7819" s="41" t="s">
        <v>703</v>
      </c>
      <c r="N7819" s="41" t="s">
        <v>437</v>
      </c>
      <c r="O7819" s="41" t="s">
        <v>70</v>
      </c>
    </row>
    <row r="7820" spans="1:15">
      <c r="A7820" s="38">
        <v>41040</v>
      </c>
      <c r="B7820" s="38">
        <v>44692</v>
      </c>
      <c r="C7820" s="131">
        <v>120</v>
      </c>
      <c r="D7820" s="39">
        <v>8.6500000000000007E-2</v>
      </c>
      <c r="E7820" s="39">
        <v>8.09E-2</v>
      </c>
      <c r="F7820" s="40">
        <v>142000</v>
      </c>
      <c r="G7820" s="40">
        <v>142000</v>
      </c>
      <c r="H7820" s="40">
        <v>38176.79</v>
      </c>
      <c r="I7820" s="40">
        <v>102999.99</v>
      </c>
      <c r="J7820" s="67">
        <f t="shared" si="366"/>
        <v>0.26885063380281693</v>
      </c>
      <c r="K7820" s="39">
        <f t="shared" si="367"/>
        <v>0.72535204225352112</v>
      </c>
      <c r="L7820" s="2" t="str">
        <f t="shared" si="368"/>
        <v>AA</v>
      </c>
      <c r="M7820" s="2" t="s">
        <v>482</v>
      </c>
      <c r="N7820" s="2" t="s">
        <v>422</v>
      </c>
      <c r="O7820" s="2" t="s">
        <v>70</v>
      </c>
    </row>
    <row r="7821" spans="1:15">
      <c r="A7821" s="42">
        <v>41060</v>
      </c>
      <c r="B7821" s="42">
        <v>50191</v>
      </c>
      <c r="C7821" s="130">
        <v>300</v>
      </c>
      <c r="D7821" s="43">
        <v>8.6500000000000007E-2</v>
      </c>
      <c r="E7821" s="43">
        <v>8.09E-2</v>
      </c>
      <c r="F7821" s="44">
        <v>119000</v>
      </c>
      <c r="G7821" s="44">
        <v>119000</v>
      </c>
      <c r="H7821" s="44">
        <v>77846.600000000006</v>
      </c>
      <c r="I7821" s="44">
        <v>86503.29</v>
      </c>
      <c r="J7821" s="68">
        <f t="shared" si="366"/>
        <v>0.65417310924369754</v>
      </c>
      <c r="K7821" s="43">
        <f t="shared" si="367"/>
        <v>0.7269184033613445</v>
      </c>
      <c r="L7821" s="41" t="str">
        <f t="shared" si="368"/>
        <v>A</v>
      </c>
      <c r="M7821" s="41" t="s">
        <v>690</v>
      </c>
      <c r="N7821" s="41" t="s">
        <v>417</v>
      </c>
      <c r="O7821" s="41" t="s">
        <v>70</v>
      </c>
    </row>
    <row r="7822" spans="1:15">
      <c r="A7822" s="42">
        <v>41044</v>
      </c>
      <c r="B7822" s="42">
        <v>47133</v>
      </c>
      <c r="C7822" s="130">
        <v>200</v>
      </c>
      <c r="D7822" s="43">
        <v>8.6500000000000007E-2</v>
      </c>
      <c r="E7822" s="43">
        <v>8.09E-2</v>
      </c>
      <c r="F7822" s="44">
        <v>150000</v>
      </c>
      <c r="G7822" s="44">
        <v>150000</v>
      </c>
      <c r="H7822" s="44">
        <v>93044.98</v>
      </c>
      <c r="I7822" s="44">
        <v>109999.99</v>
      </c>
      <c r="J7822" s="68">
        <f t="shared" si="366"/>
        <v>0.62029986666666659</v>
      </c>
      <c r="K7822" s="43">
        <f t="shared" si="367"/>
        <v>0.73333326666666665</v>
      </c>
      <c r="L7822" s="41" t="str">
        <f t="shared" si="368"/>
        <v>AA</v>
      </c>
      <c r="M7822" s="41" t="s">
        <v>844</v>
      </c>
      <c r="N7822" s="41" t="s">
        <v>419</v>
      </c>
      <c r="O7822" s="41" t="s">
        <v>70</v>
      </c>
    </row>
    <row r="7823" spans="1:15">
      <c r="A7823" s="42">
        <v>41057</v>
      </c>
      <c r="B7823" s="42">
        <v>46535</v>
      </c>
      <c r="C7823" s="130">
        <v>180</v>
      </c>
      <c r="D7823" s="43">
        <v>8.6500000000000007E-2</v>
      </c>
      <c r="E7823" s="43">
        <v>7.6299999999999993E-2</v>
      </c>
      <c r="F7823" s="44">
        <v>195000</v>
      </c>
      <c r="G7823" s="44">
        <v>195000</v>
      </c>
      <c r="H7823" s="44">
        <v>118202.32</v>
      </c>
      <c r="I7823" s="44">
        <v>142999.99</v>
      </c>
      <c r="J7823" s="68">
        <f t="shared" si="366"/>
        <v>0.60616574358974362</v>
      </c>
      <c r="K7823" s="43">
        <f t="shared" si="367"/>
        <v>0.73333328205128201</v>
      </c>
      <c r="L7823" s="41" t="str">
        <f t="shared" si="368"/>
        <v>AA</v>
      </c>
      <c r="M7823" s="41" t="s">
        <v>594</v>
      </c>
      <c r="N7823" s="41" t="s">
        <v>419</v>
      </c>
      <c r="O7823" s="41" t="s">
        <v>70</v>
      </c>
    </row>
    <row r="7824" spans="1:15">
      <c r="A7824" s="42">
        <v>41061</v>
      </c>
      <c r="B7824" s="42">
        <v>52018</v>
      </c>
      <c r="C7824" s="130">
        <v>360</v>
      </c>
      <c r="D7824" s="43">
        <v>8.6500000000000007E-2</v>
      </c>
      <c r="E7824" s="43">
        <v>7.6299999999999993E-2</v>
      </c>
      <c r="F7824" s="44">
        <v>160000</v>
      </c>
      <c r="G7824" s="44">
        <v>160000</v>
      </c>
      <c r="H7824" s="44">
        <v>108292.58</v>
      </c>
      <c r="I7824" s="44">
        <v>117466.24000000001</v>
      </c>
      <c r="J7824" s="68">
        <f t="shared" si="366"/>
        <v>0.67682862499999996</v>
      </c>
      <c r="K7824" s="43">
        <f t="shared" si="367"/>
        <v>0.73416400000000004</v>
      </c>
      <c r="L7824" s="41" t="str">
        <f t="shared" si="368"/>
        <v>A</v>
      </c>
      <c r="M7824" s="41" t="s">
        <v>625</v>
      </c>
      <c r="N7824" s="41" t="s">
        <v>419</v>
      </c>
      <c r="O7824" s="41" t="s">
        <v>70</v>
      </c>
    </row>
    <row r="7825" spans="1:15">
      <c r="A7825" s="42">
        <v>41059</v>
      </c>
      <c r="B7825" s="42">
        <v>52016</v>
      </c>
      <c r="C7825" s="130">
        <v>360</v>
      </c>
      <c r="D7825" s="43">
        <v>8.6500000000000007E-2</v>
      </c>
      <c r="E7825" s="43">
        <v>8.09E-2</v>
      </c>
      <c r="F7825" s="44">
        <v>147760</v>
      </c>
      <c r="G7825" s="44">
        <v>147760</v>
      </c>
      <c r="H7825" s="44">
        <v>101266.02</v>
      </c>
      <c r="I7825" s="44">
        <v>108563</v>
      </c>
      <c r="J7825" s="68">
        <f t="shared" si="366"/>
        <v>0.68534122902003247</v>
      </c>
      <c r="K7825" s="43">
        <f t="shared" si="367"/>
        <v>0.7347252301028695</v>
      </c>
      <c r="L7825" s="41" t="str">
        <f t="shared" si="368"/>
        <v>A</v>
      </c>
      <c r="M7825" s="41" t="s">
        <v>459</v>
      </c>
      <c r="N7825" s="41" t="s">
        <v>417</v>
      </c>
      <c r="O7825" s="41" t="s">
        <v>70</v>
      </c>
    </row>
    <row r="7826" spans="1:15">
      <c r="A7826" s="38">
        <v>41047</v>
      </c>
      <c r="B7826" s="38">
        <v>52004</v>
      </c>
      <c r="C7826" s="131">
        <v>360</v>
      </c>
      <c r="D7826" s="39">
        <v>8.6500000000000007E-2</v>
      </c>
      <c r="E7826" s="39">
        <v>8.09E-2</v>
      </c>
      <c r="F7826" s="40">
        <v>138000</v>
      </c>
      <c r="G7826" s="40">
        <v>138000</v>
      </c>
      <c r="H7826" s="40">
        <v>96741.3</v>
      </c>
      <c r="I7826" s="40">
        <v>101476.75</v>
      </c>
      <c r="J7826" s="67">
        <f t="shared" si="366"/>
        <v>0.70102391304347833</v>
      </c>
      <c r="K7826" s="39">
        <f t="shared" si="367"/>
        <v>0.73533876811594201</v>
      </c>
      <c r="L7826" s="2" t="str">
        <f t="shared" si="368"/>
        <v>A</v>
      </c>
      <c r="M7826" s="2" t="s">
        <v>716</v>
      </c>
      <c r="N7826" s="2" t="s">
        <v>417</v>
      </c>
      <c r="O7826" s="2" t="s">
        <v>70</v>
      </c>
    </row>
    <row r="7827" spans="1:15">
      <c r="A7827" s="42">
        <v>41065</v>
      </c>
      <c r="B7827" s="42">
        <v>52022</v>
      </c>
      <c r="C7827" s="130">
        <v>360</v>
      </c>
      <c r="D7827" s="43">
        <v>8.6500000000000007E-2</v>
      </c>
      <c r="E7827" s="43">
        <v>8.09E-2</v>
      </c>
      <c r="F7827" s="44">
        <v>175000</v>
      </c>
      <c r="G7827" s="44">
        <v>175000</v>
      </c>
      <c r="H7827" s="44">
        <v>119061.74</v>
      </c>
      <c r="I7827" s="44">
        <v>128999.99</v>
      </c>
      <c r="J7827" s="68">
        <f t="shared" si="366"/>
        <v>0.68035279999999998</v>
      </c>
      <c r="K7827" s="43">
        <f t="shared" si="367"/>
        <v>0.73714279999999999</v>
      </c>
      <c r="L7827" s="41" t="str">
        <f t="shared" si="368"/>
        <v>A</v>
      </c>
      <c r="M7827" s="41" t="s">
        <v>643</v>
      </c>
      <c r="N7827" s="41" t="s">
        <v>417</v>
      </c>
      <c r="O7827" s="41" t="s">
        <v>70</v>
      </c>
    </row>
    <row r="7828" spans="1:15">
      <c r="A7828" s="42">
        <v>41040</v>
      </c>
      <c r="B7828" s="42">
        <v>51997</v>
      </c>
      <c r="C7828" s="130">
        <v>360</v>
      </c>
      <c r="D7828" s="43">
        <v>8.6500000000000007E-2</v>
      </c>
      <c r="E7828" s="43">
        <v>8.09E-2</v>
      </c>
      <c r="F7828" s="44">
        <v>145000</v>
      </c>
      <c r="G7828" s="44">
        <v>145000</v>
      </c>
      <c r="H7828" s="44">
        <v>98483.88</v>
      </c>
      <c r="I7828" s="44">
        <v>106999.99</v>
      </c>
      <c r="J7828" s="68">
        <f t="shared" si="366"/>
        <v>0.67919917241379313</v>
      </c>
      <c r="K7828" s="43">
        <f t="shared" si="367"/>
        <v>0.73793096551724147</v>
      </c>
      <c r="L7828" s="41" t="str">
        <f t="shared" si="368"/>
        <v>A</v>
      </c>
      <c r="M7828" s="41" t="s">
        <v>588</v>
      </c>
      <c r="N7828" s="41" t="s">
        <v>417</v>
      </c>
      <c r="O7828" s="41" t="s">
        <v>70</v>
      </c>
    </row>
    <row r="7829" spans="1:15">
      <c r="A7829" s="42">
        <v>41057</v>
      </c>
      <c r="B7829" s="42">
        <v>52014</v>
      </c>
      <c r="C7829" s="130">
        <v>360</v>
      </c>
      <c r="D7829" s="43">
        <v>8.6500000000000007E-2</v>
      </c>
      <c r="E7829" s="43">
        <v>8.09E-2</v>
      </c>
      <c r="F7829" s="44">
        <v>168500</v>
      </c>
      <c r="G7829" s="44">
        <v>168500</v>
      </c>
      <c r="H7829" s="44">
        <v>117464.34</v>
      </c>
      <c r="I7829" s="44">
        <v>124400</v>
      </c>
      <c r="J7829" s="68">
        <f t="shared" si="366"/>
        <v>0.69711774480712163</v>
      </c>
      <c r="K7829" s="43">
        <f t="shared" si="367"/>
        <v>0.73827893175074188</v>
      </c>
      <c r="L7829" s="41" t="str">
        <f t="shared" si="368"/>
        <v>A</v>
      </c>
      <c r="M7829" s="41" t="s">
        <v>564</v>
      </c>
      <c r="N7829" s="41" t="s">
        <v>417</v>
      </c>
      <c r="O7829" s="41" t="s">
        <v>70</v>
      </c>
    </row>
    <row r="7830" spans="1:15">
      <c r="A7830" s="38">
        <v>41053</v>
      </c>
      <c r="B7830" s="38">
        <v>48358</v>
      </c>
      <c r="C7830" s="131">
        <v>240</v>
      </c>
      <c r="D7830" s="39">
        <v>8.6500000000000007E-2</v>
      </c>
      <c r="E7830" s="39">
        <v>8.09E-2</v>
      </c>
      <c r="F7830" s="40">
        <v>150000</v>
      </c>
      <c r="G7830" s="40">
        <v>150000</v>
      </c>
      <c r="H7830" s="40">
        <v>97203.37</v>
      </c>
      <c r="I7830" s="40">
        <v>111360.27</v>
      </c>
      <c r="J7830" s="67">
        <f t="shared" si="366"/>
        <v>0.64802246666666663</v>
      </c>
      <c r="K7830" s="39">
        <f t="shared" si="367"/>
        <v>0.7424018</v>
      </c>
      <c r="L7830" s="2" t="str">
        <f t="shared" si="368"/>
        <v>AA</v>
      </c>
      <c r="M7830" s="2" t="s">
        <v>564</v>
      </c>
      <c r="N7830" s="2" t="s">
        <v>417</v>
      </c>
      <c r="O7830" s="2" t="s">
        <v>70</v>
      </c>
    </row>
    <row r="7831" spans="1:15">
      <c r="A7831" s="42">
        <v>41051</v>
      </c>
      <c r="B7831" s="42">
        <v>46529</v>
      </c>
      <c r="C7831" s="130">
        <v>180</v>
      </c>
      <c r="D7831" s="43">
        <v>8.6500000000000007E-2</v>
      </c>
      <c r="E7831" s="43">
        <v>8.09E-2</v>
      </c>
      <c r="F7831" s="44">
        <v>172000</v>
      </c>
      <c r="G7831" s="44">
        <v>172000</v>
      </c>
      <c r="H7831" s="44">
        <v>105658.47</v>
      </c>
      <c r="I7831" s="44">
        <v>127799.99</v>
      </c>
      <c r="J7831" s="68">
        <f t="shared" si="366"/>
        <v>0.61429343023255811</v>
      </c>
      <c r="K7831" s="43">
        <f t="shared" si="367"/>
        <v>0.7430231976744186</v>
      </c>
      <c r="L7831" s="41" t="str">
        <f t="shared" si="368"/>
        <v>AA</v>
      </c>
      <c r="M7831" s="41" t="s">
        <v>880</v>
      </c>
      <c r="N7831" s="41" t="s">
        <v>424</v>
      </c>
      <c r="O7831" s="41" t="s">
        <v>70</v>
      </c>
    </row>
    <row r="7832" spans="1:15">
      <c r="A7832" s="42">
        <v>41046</v>
      </c>
      <c r="B7832" s="42">
        <v>47135</v>
      </c>
      <c r="C7832" s="130">
        <v>200</v>
      </c>
      <c r="D7832" s="43">
        <v>8.6500000000000007E-2</v>
      </c>
      <c r="E7832" s="43">
        <v>7.5300000000000006E-2</v>
      </c>
      <c r="F7832" s="44">
        <v>133000</v>
      </c>
      <c r="G7832" s="44">
        <v>133000</v>
      </c>
      <c r="H7832" s="44">
        <v>83695.66</v>
      </c>
      <c r="I7832" s="44">
        <v>98999.99</v>
      </c>
      <c r="J7832" s="68">
        <f t="shared" si="366"/>
        <v>0.62929067669172933</v>
      </c>
      <c r="K7832" s="43">
        <f t="shared" si="367"/>
        <v>0.74436082706766926</v>
      </c>
      <c r="L7832" s="41" t="str">
        <f t="shared" si="368"/>
        <v>AA</v>
      </c>
      <c r="M7832" s="41" t="s">
        <v>475</v>
      </c>
      <c r="N7832" s="41" t="s">
        <v>427</v>
      </c>
      <c r="O7832" s="41" t="s">
        <v>70</v>
      </c>
    </row>
    <row r="7833" spans="1:15">
      <c r="A7833" s="42">
        <v>41047</v>
      </c>
      <c r="B7833" s="42">
        <v>52004</v>
      </c>
      <c r="C7833" s="130">
        <v>360</v>
      </c>
      <c r="D7833" s="43">
        <v>8.6500000000000007E-2</v>
      </c>
      <c r="E7833" s="43">
        <v>7.5300000000000006E-2</v>
      </c>
      <c r="F7833" s="44">
        <v>181000</v>
      </c>
      <c r="G7833" s="44">
        <v>181000</v>
      </c>
      <c r="H7833" s="44">
        <v>124236.55</v>
      </c>
      <c r="I7833" s="44">
        <v>134999.99</v>
      </c>
      <c r="J7833" s="68">
        <f t="shared" si="366"/>
        <v>0.68638977900552489</v>
      </c>
      <c r="K7833" s="43">
        <f t="shared" si="367"/>
        <v>0.74585629834254141</v>
      </c>
      <c r="L7833" s="41" t="str">
        <f t="shared" si="368"/>
        <v>A</v>
      </c>
      <c r="M7833" s="41" t="s">
        <v>564</v>
      </c>
      <c r="N7833" s="41" t="s">
        <v>417</v>
      </c>
      <c r="O7833" s="41" t="s">
        <v>70</v>
      </c>
    </row>
    <row r="7834" spans="1:15">
      <c r="A7834" s="42">
        <v>41068</v>
      </c>
      <c r="B7834" s="42">
        <v>47522</v>
      </c>
      <c r="C7834" s="130">
        <v>212</v>
      </c>
      <c r="D7834" s="43">
        <v>8.6500000000000007E-2</v>
      </c>
      <c r="E7834" s="43">
        <v>7.5300000000000006E-2</v>
      </c>
      <c r="F7834" s="44">
        <v>174000</v>
      </c>
      <c r="G7834" s="44">
        <v>174000</v>
      </c>
      <c r="H7834" s="44">
        <v>99236.92</v>
      </c>
      <c r="I7834" s="44">
        <v>129999.99</v>
      </c>
      <c r="J7834" s="68">
        <f t="shared" si="366"/>
        <v>0.57032712643678163</v>
      </c>
      <c r="K7834" s="43">
        <f t="shared" si="367"/>
        <v>0.74712637931034487</v>
      </c>
      <c r="L7834" s="41" t="str">
        <f t="shared" si="368"/>
        <v>AA</v>
      </c>
      <c r="M7834" s="41" t="s">
        <v>997</v>
      </c>
      <c r="N7834" s="41" t="s">
        <v>416</v>
      </c>
      <c r="O7834" s="41" t="s">
        <v>70</v>
      </c>
    </row>
    <row r="7835" spans="1:15">
      <c r="A7835" s="42">
        <v>41046</v>
      </c>
      <c r="B7835" s="42">
        <v>52003</v>
      </c>
      <c r="C7835" s="130">
        <v>360</v>
      </c>
      <c r="D7835" s="43">
        <v>8.6500000000000007E-2</v>
      </c>
      <c r="E7835" s="43">
        <v>7.6299999999999993E-2</v>
      </c>
      <c r="F7835" s="44">
        <v>160000</v>
      </c>
      <c r="G7835" s="44">
        <v>160000</v>
      </c>
      <c r="H7835" s="44">
        <v>110340.35</v>
      </c>
      <c r="I7835" s="44">
        <v>119999.99</v>
      </c>
      <c r="J7835" s="68">
        <f t="shared" si="366"/>
        <v>0.68962718750000007</v>
      </c>
      <c r="K7835" s="43">
        <f t="shared" si="367"/>
        <v>0.74999993750000005</v>
      </c>
      <c r="L7835" s="41" t="str">
        <f t="shared" si="368"/>
        <v>A</v>
      </c>
      <c r="M7835" s="41" t="s">
        <v>493</v>
      </c>
      <c r="N7835" s="41" t="s">
        <v>427</v>
      </c>
      <c r="O7835" s="41" t="s">
        <v>70</v>
      </c>
    </row>
    <row r="7836" spans="1:15">
      <c r="A7836" s="42">
        <v>41060</v>
      </c>
      <c r="B7836" s="42">
        <v>52017</v>
      </c>
      <c r="C7836" s="130">
        <v>360</v>
      </c>
      <c r="D7836" s="43">
        <v>8.6500000000000007E-2</v>
      </c>
      <c r="E7836" s="43">
        <v>7.5300000000000006E-2</v>
      </c>
      <c r="F7836" s="44">
        <v>200000</v>
      </c>
      <c r="G7836" s="44">
        <v>200000</v>
      </c>
      <c r="H7836" s="44">
        <v>137764.56</v>
      </c>
      <c r="I7836" s="44">
        <v>149999.99</v>
      </c>
      <c r="J7836" s="68">
        <f t="shared" si="366"/>
        <v>0.68882279999999996</v>
      </c>
      <c r="K7836" s="43">
        <f t="shared" si="367"/>
        <v>0.74999994999999997</v>
      </c>
      <c r="L7836" s="41" t="str">
        <f t="shared" si="368"/>
        <v>A</v>
      </c>
      <c r="M7836" s="41" t="s">
        <v>582</v>
      </c>
      <c r="N7836" s="41" t="s">
        <v>422</v>
      </c>
      <c r="O7836" s="41" t="s">
        <v>70</v>
      </c>
    </row>
    <row r="7837" spans="1:15">
      <c r="A7837" s="42">
        <v>41045</v>
      </c>
      <c r="B7837" s="42">
        <v>48350</v>
      </c>
      <c r="C7837" s="130">
        <v>240</v>
      </c>
      <c r="D7837" s="43">
        <v>8.6500000000000007E-2</v>
      </c>
      <c r="E7837" s="43">
        <v>8.09E-2</v>
      </c>
      <c r="F7837" s="44">
        <v>133000</v>
      </c>
      <c r="G7837" s="44">
        <v>133000</v>
      </c>
      <c r="H7837" s="44">
        <v>87363.21</v>
      </c>
      <c r="I7837" s="44">
        <v>99999.99</v>
      </c>
      <c r="J7837" s="68">
        <f t="shared" si="366"/>
        <v>0.65686624060150378</v>
      </c>
      <c r="K7837" s="43">
        <f t="shared" si="367"/>
        <v>0.75187962406015041</v>
      </c>
      <c r="L7837" s="41" t="str">
        <f t="shared" si="368"/>
        <v>A</v>
      </c>
      <c r="M7837" s="41" t="s">
        <v>566</v>
      </c>
      <c r="N7837" s="41" t="s">
        <v>420</v>
      </c>
      <c r="O7837" s="41" t="s">
        <v>70</v>
      </c>
    </row>
    <row r="7838" spans="1:15">
      <c r="A7838" s="42">
        <v>41065</v>
      </c>
      <c r="B7838" s="42">
        <v>52022</v>
      </c>
      <c r="C7838" s="130">
        <v>360</v>
      </c>
      <c r="D7838" s="43">
        <v>8.6500000000000007E-2</v>
      </c>
      <c r="E7838" s="43">
        <v>8.09E-2</v>
      </c>
      <c r="F7838" s="44">
        <v>184000</v>
      </c>
      <c r="G7838" s="44">
        <v>184000</v>
      </c>
      <c r="H7838" s="44">
        <v>127778.69</v>
      </c>
      <c r="I7838" s="44">
        <v>138444.42000000001</v>
      </c>
      <c r="J7838" s="68">
        <f t="shared" si="366"/>
        <v>0.69444940217391304</v>
      </c>
      <c r="K7838" s="43">
        <f t="shared" si="367"/>
        <v>0.7524153260869566</v>
      </c>
      <c r="L7838" s="41" t="str">
        <f t="shared" si="368"/>
        <v>A</v>
      </c>
      <c r="M7838" s="41" t="s">
        <v>527</v>
      </c>
      <c r="N7838" s="41" t="s">
        <v>419</v>
      </c>
      <c r="O7838" s="41" t="s">
        <v>70</v>
      </c>
    </row>
    <row r="7839" spans="1:15">
      <c r="A7839" s="38">
        <v>41066</v>
      </c>
      <c r="B7839" s="38">
        <v>52023</v>
      </c>
      <c r="C7839" s="131">
        <v>360</v>
      </c>
      <c r="D7839" s="39">
        <v>8.6500000000000007E-2</v>
      </c>
      <c r="E7839" s="39">
        <v>7.5300000000000006E-2</v>
      </c>
      <c r="F7839" s="40">
        <v>106000</v>
      </c>
      <c r="G7839" s="40">
        <v>106000</v>
      </c>
      <c r="H7839" s="40">
        <v>74890.039999999994</v>
      </c>
      <c r="I7839" s="40">
        <v>80000</v>
      </c>
      <c r="J7839" s="67">
        <f t="shared" si="366"/>
        <v>0.70650981132075463</v>
      </c>
      <c r="K7839" s="39">
        <f t="shared" si="367"/>
        <v>0.75471698113207553</v>
      </c>
      <c r="L7839" s="2" t="str">
        <f t="shared" si="368"/>
        <v>A</v>
      </c>
      <c r="M7839" s="2" t="s">
        <v>896</v>
      </c>
      <c r="N7839" s="2" t="s">
        <v>427</v>
      </c>
      <c r="O7839" s="2" t="s">
        <v>70</v>
      </c>
    </row>
    <row r="7840" spans="1:15">
      <c r="A7840" s="42">
        <v>41046</v>
      </c>
      <c r="B7840" s="42">
        <v>48351</v>
      </c>
      <c r="C7840" s="130">
        <v>240</v>
      </c>
      <c r="D7840" s="43">
        <v>8.6500000000000007E-2</v>
      </c>
      <c r="E7840" s="43">
        <v>7.5300000000000006E-2</v>
      </c>
      <c r="F7840" s="44">
        <v>157000</v>
      </c>
      <c r="G7840" s="44">
        <v>157000</v>
      </c>
      <c r="H7840" s="44">
        <v>103910.15</v>
      </c>
      <c r="I7840" s="44">
        <v>118999.99</v>
      </c>
      <c r="J7840" s="68">
        <f t="shared" si="366"/>
        <v>0.66184808917197446</v>
      </c>
      <c r="K7840" s="43">
        <f t="shared" si="367"/>
        <v>0.75796171974522297</v>
      </c>
      <c r="L7840" s="41" t="str">
        <f t="shared" si="368"/>
        <v>A</v>
      </c>
      <c r="M7840" s="41" t="s">
        <v>466</v>
      </c>
      <c r="N7840" s="41" t="s">
        <v>421</v>
      </c>
      <c r="O7840" s="41" t="s">
        <v>70</v>
      </c>
    </row>
    <row r="7841" spans="1:15">
      <c r="A7841" s="38">
        <v>41066</v>
      </c>
      <c r="B7841" s="38">
        <v>52023</v>
      </c>
      <c r="C7841" s="131">
        <v>360</v>
      </c>
      <c r="D7841" s="39">
        <v>8.6500000000000007E-2</v>
      </c>
      <c r="E7841" s="39">
        <v>8.09E-2</v>
      </c>
      <c r="F7841" s="40">
        <v>176000</v>
      </c>
      <c r="G7841" s="40">
        <v>176000</v>
      </c>
      <c r="H7841" s="40">
        <v>123135.05</v>
      </c>
      <c r="I7841" s="40">
        <v>133509.15</v>
      </c>
      <c r="J7841" s="67">
        <f t="shared" si="366"/>
        <v>0.69963096590909091</v>
      </c>
      <c r="K7841" s="39">
        <f t="shared" si="367"/>
        <v>0.75857471590909087</v>
      </c>
      <c r="L7841" s="2" t="str">
        <f t="shared" si="368"/>
        <v>A</v>
      </c>
      <c r="M7841" s="2" t="s">
        <v>757</v>
      </c>
      <c r="N7841" s="2" t="s">
        <v>439</v>
      </c>
      <c r="O7841" s="2" t="s">
        <v>70</v>
      </c>
    </row>
    <row r="7842" spans="1:15">
      <c r="A7842" s="38">
        <v>41045</v>
      </c>
      <c r="B7842" s="38">
        <v>52002</v>
      </c>
      <c r="C7842" s="131">
        <v>360</v>
      </c>
      <c r="D7842" s="39">
        <v>8.6500000000000007E-2</v>
      </c>
      <c r="E7842" s="39">
        <v>8.6500000000000007E-2</v>
      </c>
      <c r="F7842" s="40">
        <v>125000</v>
      </c>
      <c r="G7842" s="40">
        <v>125000</v>
      </c>
      <c r="H7842" s="40">
        <v>88315.81</v>
      </c>
      <c r="I7842" s="40">
        <v>95999.99</v>
      </c>
      <c r="J7842" s="67">
        <f t="shared" si="366"/>
        <v>0.70652647999999996</v>
      </c>
      <c r="K7842" s="39">
        <f t="shared" si="367"/>
        <v>0.76799992000000006</v>
      </c>
      <c r="L7842" s="2" t="str">
        <f t="shared" si="368"/>
        <v>A</v>
      </c>
      <c r="M7842" s="2" t="s">
        <v>472</v>
      </c>
      <c r="N7842" s="2" t="s">
        <v>426</v>
      </c>
      <c r="O7842" s="2" t="s">
        <v>70</v>
      </c>
    </row>
    <row r="7843" spans="1:15">
      <c r="A7843" s="42">
        <v>41065</v>
      </c>
      <c r="B7843" s="42">
        <v>44109</v>
      </c>
      <c r="C7843" s="130">
        <v>100</v>
      </c>
      <c r="D7843" s="43">
        <v>8.6500000000000007E-2</v>
      </c>
      <c r="E7843" s="43">
        <v>7.6299999999999993E-2</v>
      </c>
      <c r="F7843" s="44">
        <v>79100</v>
      </c>
      <c r="G7843" s="44">
        <v>79100</v>
      </c>
      <c r="H7843" s="44">
        <v>42032.38</v>
      </c>
      <c r="I7843" s="44">
        <v>60999.99</v>
      </c>
      <c r="J7843" s="68">
        <f t="shared" si="366"/>
        <v>0.53138280657395698</v>
      </c>
      <c r="K7843" s="43">
        <f t="shared" si="367"/>
        <v>0.77117560050568901</v>
      </c>
      <c r="L7843" s="41" t="str">
        <f t="shared" si="368"/>
        <v>AA</v>
      </c>
      <c r="M7843" s="41" t="s">
        <v>1053</v>
      </c>
      <c r="N7843" s="41" t="s">
        <v>429</v>
      </c>
      <c r="O7843" s="41" t="s">
        <v>70</v>
      </c>
    </row>
    <row r="7844" spans="1:15">
      <c r="A7844" s="38">
        <v>41050</v>
      </c>
      <c r="B7844" s="38">
        <v>52007</v>
      </c>
      <c r="C7844" s="131">
        <v>360</v>
      </c>
      <c r="D7844" s="39">
        <v>8.6500000000000007E-2</v>
      </c>
      <c r="E7844" s="39">
        <v>7.5300000000000006E-2</v>
      </c>
      <c r="F7844" s="40">
        <v>152000</v>
      </c>
      <c r="G7844" s="40">
        <v>152000</v>
      </c>
      <c r="H7844" s="40">
        <v>72311.520000000004</v>
      </c>
      <c r="I7844" s="40">
        <v>118999.99</v>
      </c>
      <c r="J7844" s="67">
        <f t="shared" si="366"/>
        <v>0.47573368421052636</v>
      </c>
      <c r="K7844" s="39">
        <f t="shared" si="367"/>
        <v>0.78289467105263166</v>
      </c>
      <c r="L7844" s="2" t="str">
        <f t="shared" si="368"/>
        <v>AA</v>
      </c>
      <c r="M7844" s="2" t="s">
        <v>753</v>
      </c>
      <c r="N7844" s="2" t="s">
        <v>431</v>
      </c>
      <c r="O7844" s="2" t="s">
        <v>70</v>
      </c>
    </row>
    <row r="7845" spans="1:15">
      <c r="A7845" s="42">
        <v>41058</v>
      </c>
      <c r="B7845" s="42">
        <v>46536</v>
      </c>
      <c r="C7845" s="130">
        <v>180</v>
      </c>
      <c r="D7845" s="43">
        <v>8.6500000000000007E-2</v>
      </c>
      <c r="E7845" s="43">
        <v>7.9100000000000004E-2</v>
      </c>
      <c r="F7845" s="44">
        <v>180000</v>
      </c>
      <c r="G7845" s="44">
        <v>180000</v>
      </c>
      <c r="H7845" s="44">
        <v>117407.57</v>
      </c>
      <c r="I7845" s="44">
        <v>141957.65</v>
      </c>
      <c r="J7845" s="68">
        <f t="shared" si="366"/>
        <v>0.65226427777777785</v>
      </c>
      <c r="K7845" s="43">
        <f t="shared" si="367"/>
        <v>0.7886536111111111</v>
      </c>
      <c r="L7845" s="41" t="str">
        <f t="shared" si="368"/>
        <v>A</v>
      </c>
      <c r="M7845" s="41" t="s">
        <v>553</v>
      </c>
      <c r="N7845" s="41" t="s">
        <v>416</v>
      </c>
      <c r="O7845" s="41" t="s">
        <v>70</v>
      </c>
    </row>
    <row r="7846" spans="1:15">
      <c r="A7846" s="38">
        <v>41064</v>
      </c>
      <c r="B7846" s="38">
        <v>52021</v>
      </c>
      <c r="C7846" s="131">
        <v>360</v>
      </c>
      <c r="D7846" s="39">
        <v>8.6500000000000007E-2</v>
      </c>
      <c r="E7846" s="39">
        <v>8.6500000000000007E-2</v>
      </c>
      <c r="F7846" s="40">
        <v>111300</v>
      </c>
      <c r="G7846" s="40">
        <v>111300</v>
      </c>
      <c r="H7846" s="40">
        <v>49886.53</v>
      </c>
      <c r="I7846" s="40">
        <v>88202.8</v>
      </c>
      <c r="J7846" s="67">
        <f t="shared" si="366"/>
        <v>0.44821680143755616</v>
      </c>
      <c r="K7846" s="39">
        <f t="shared" si="367"/>
        <v>0.79247798742138365</v>
      </c>
      <c r="L7846" s="2" t="str">
        <f t="shared" si="368"/>
        <v>AA</v>
      </c>
      <c r="M7846" s="2" t="s">
        <v>999</v>
      </c>
      <c r="N7846" s="2" t="s">
        <v>427</v>
      </c>
      <c r="O7846" s="2" t="s">
        <v>70</v>
      </c>
    </row>
    <row r="7847" spans="1:15">
      <c r="A7847" s="38">
        <v>41060</v>
      </c>
      <c r="B7847" s="38">
        <v>52017</v>
      </c>
      <c r="C7847" s="131">
        <v>360</v>
      </c>
      <c r="D7847" s="39">
        <v>8.6500000000000007E-2</v>
      </c>
      <c r="E7847" s="39">
        <v>8.09E-2</v>
      </c>
      <c r="F7847" s="40">
        <v>145000</v>
      </c>
      <c r="G7847" s="40">
        <v>145000</v>
      </c>
      <c r="H7847" s="40">
        <v>97029.01</v>
      </c>
      <c r="I7847" s="40">
        <v>114999.99</v>
      </c>
      <c r="J7847" s="67">
        <f t="shared" si="366"/>
        <v>0.66916558620689648</v>
      </c>
      <c r="K7847" s="39">
        <f t="shared" si="367"/>
        <v>0.79310337931034491</v>
      </c>
      <c r="L7847" s="2" t="str">
        <f t="shared" si="368"/>
        <v>A</v>
      </c>
      <c r="M7847" s="2" t="s">
        <v>463</v>
      </c>
      <c r="N7847" s="2" t="s">
        <v>422</v>
      </c>
      <c r="O7847" s="2" t="s">
        <v>70</v>
      </c>
    </row>
    <row r="7848" spans="1:15">
      <c r="A7848" s="42">
        <v>41054</v>
      </c>
      <c r="B7848" s="42">
        <v>46047</v>
      </c>
      <c r="C7848" s="130">
        <v>164</v>
      </c>
      <c r="D7848" s="43">
        <v>8.6500000000000007E-2</v>
      </c>
      <c r="E7848" s="43">
        <v>8.09E-2</v>
      </c>
      <c r="F7848" s="44">
        <v>95000</v>
      </c>
      <c r="G7848" s="44">
        <v>95000</v>
      </c>
      <c r="H7848" s="44">
        <v>64225.58</v>
      </c>
      <c r="I7848" s="44">
        <v>75902.34</v>
      </c>
      <c r="J7848" s="68">
        <f t="shared" si="366"/>
        <v>0.67605873684210527</v>
      </c>
      <c r="K7848" s="43">
        <f t="shared" si="367"/>
        <v>0.79897200000000002</v>
      </c>
      <c r="L7848" s="41" t="str">
        <f t="shared" si="368"/>
        <v>A</v>
      </c>
      <c r="M7848" s="41" t="s">
        <v>1032</v>
      </c>
      <c r="N7848" s="41" t="s">
        <v>428</v>
      </c>
      <c r="O7848" s="41" t="s">
        <v>70</v>
      </c>
    </row>
    <row r="7849" spans="1:15">
      <c r="A7849" s="38">
        <v>41068</v>
      </c>
      <c r="B7849" s="38">
        <v>46546</v>
      </c>
      <c r="C7849" s="131">
        <v>180</v>
      </c>
      <c r="D7849" s="39">
        <v>8.6500000000000007E-2</v>
      </c>
      <c r="E7849" s="39">
        <v>8.09E-2</v>
      </c>
      <c r="F7849" s="40">
        <v>100000</v>
      </c>
      <c r="G7849" s="40">
        <v>100000</v>
      </c>
      <c r="H7849" s="40">
        <v>66589.72</v>
      </c>
      <c r="I7849" s="40">
        <v>79999.990000000005</v>
      </c>
      <c r="J7849" s="67">
        <f t="shared" si="366"/>
        <v>0.66589719999999997</v>
      </c>
      <c r="K7849" s="39">
        <f t="shared" si="367"/>
        <v>0.7999999000000001</v>
      </c>
      <c r="L7849" s="2" t="str">
        <f t="shared" si="368"/>
        <v>A</v>
      </c>
      <c r="M7849" s="2" t="s">
        <v>1118</v>
      </c>
      <c r="N7849" s="2" t="s">
        <v>416</v>
      </c>
      <c r="O7849" s="2" t="s">
        <v>70</v>
      </c>
    </row>
    <row r="7850" spans="1:15">
      <c r="A7850" s="42">
        <v>41050</v>
      </c>
      <c r="B7850" s="42">
        <v>48355</v>
      </c>
      <c r="C7850" s="130">
        <v>240</v>
      </c>
      <c r="D7850" s="43">
        <v>8.6500000000000007E-2</v>
      </c>
      <c r="E7850" s="43">
        <v>8.09E-2</v>
      </c>
      <c r="F7850" s="44">
        <v>135000</v>
      </c>
      <c r="G7850" s="44">
        <v>135000</v>
      </c>
      <c r="H7850" s="44">
        <v>94299.49</v>
      </c>
      <c r="I7850" s="44">
        <v>107999.99</v>
      </c>
      <c r="J7850" s="68">
        <f t="shared" si="366"/>
        <v>0.69851474074074082</v>
      </c>
      <c r="K7850" s="43">
        <f t="shared" si="367"/>
        <v>0.79999992592592595</v>
      </c>
      <c r="L7850" s="41" t="str">
        <f t="shared" si="368"/>
        <v>A</v>
      </c>
      <c r="M7850" s="41" t="s">
        <v>912</v>
      </c>
      <c r="N7850" s="41" t="s">
        <v>419</v>
      </c>
      <c r="O7850" s="41" t="s">
        <v>70</v>
      </c>
    </row>
    <row r="7851" spans="1:15">
      <c r="A7851" s="42">
        <v>39681</v>
      </c>
      <c r="B7851" s="42">
        <v>45159</v>
      </c>
      <c r="C7851" s="130">
        <v>180</v>
      </c>
      <c r="D7851" s="43">
        <v>8.6500000000000007E-2</v>
      </c>
      <c r="E7851" s="43">
        <v>8.6500000000000007E-2</v>
      </c>
      <c r="F7851" s="44">
        <v>194000</v>
      </c>
      <c r="G7851" s="44">
        <v>194000</v>
      </c>
      <c r="H7851" s="44">
        <v>32093.91</v>
      </c>
      <c r="I7851" s="44">
        <v>155277.04999999999</v>
      </c>
      <c r="J7851" s="68">
        <f t="shared" si="366"/>
        <v>0.16543252577319587</v>
      </c>
      <c r="K7851" s="43">
        <f t="shared" si="367"/>
        <v>0.80039716494845359</v>
      </c>
      <c r="L7851" s="41" t="str">
        <f t="shared" si="368"/>
        <v>AA</v>
      </c>
      <c r="M7851" s="41" t="s">
        <v>457</v>
      </c>
      <c r="N7851" s="41" t="s">
        <v>419</v>
      </c>
      <c r="O7851" s="41" t="s">
        <v>70</v>
      </c>
    </row>
    <row r="7852" spans="1:15">
      <c r="A7852" s="42">
        <v>41045</v>
      </c>
      <c r="B7852" s="42">
        <v>52002</v>
      </c>
      <c r="C7852" s="130">
        <v>360</v>
      </c>
      <c r="D7852" s="43">
        <v>8.6500000000000007E-2</v>
      </c>
      <c r="E7852" s="43">
        <v>7.5300000000000006E-2</v>
      </c>
      <c r="F7852" s="44">
        <v>135000</v>
      </c>
      <c r="G7852" s="44">
        <v>135000</v>
      </c>
      <c r="H7852" s="44">
        <v>91495.15</v>
      </c>
      <c r="I7852" s="44">
        <v>108706.41</v>
      </c>
      <c r="J7852" s="68">
        <f t="shared" si="366"/>
        <v>0.67774185185185176</v>
      </c>
      <c r="K7852" s="43">
        <f t="shared" si="367"/>
        <v>0.80523266666666671</v>
      </c>
      <c r="L7852" s="41" t="str">
        <f t="shared" si="368"/>
        <v>A</v>
      </c>
      <c r="M7852" s="41" t="s">
        <v>489</v>
      </c>
      <c r="N7852" s="41" t="s">
        <v>415</v>
      </c>
      <c r="O7852" s="41" t="s">
        <v>70</v>
      </c>
    </row>
    <row r="7853" spans="1:15">
      <c r="A7853" s="42">
        <v>41045</v>
      </c>
      <c r="B7853" s="42">
        <v>47438</v>
      </c>
      <c r="C7853" s="130">
        <v>210</v>
      </c>
      <c r="D7853" s="43">
        <v>8.6500000000000007E-2</v>
      </c>
      <c r="E7853" s="43">
        <v>8.09E-2</v>
      </c>
      <c r="F7853" s="44">
        <v>130000</v>
      </c>
      <c r="G7853" s="44">
        <v>130000</v>
      </c>
      <c r="H7853" s="44">
        <v>79822.600000000006</v>
      </c>
      <c r="I7853" s="44">
        <v>104999.99</v>
      </c>
      <c r="J7853" s="68">
        <f t="shared" si="366"/>
        <v>0.61402000000000001</v>
      </c>
      <c r="K7853" s="43">
        <f t="shared" si="367"/>
        <v>0.8076922307692308</v>
      </c>
      <c r="L7853" s="41" t="str">
        <f t="shared" si="368"/>
        <v>AA</v>
      </c>
      <c r="M7853" s="41" t="s">
        <v>947</v>
      </c>
      <c r="N7853" s="41" t="s">
        <v>421</v>
      </c>
      <c r="O7853" s="41" t="s">
        <v>70</v>
      </c>
    </row>
    <row r="7854" spans="1:15">
      <c r="A7854" s="42">
        <v>41064</v>
      </c>
      <c r="B7854" s="42">
        <v>52021</v>
      </c>
      <c r="C7854" s="130">
        <v>360</v>
      </c>
      <c r="D7854" s="43">
        <v>8.6500000000000007E-2</v>
      </c>
      <c r="E7854" s="43">
        <v>7.5300000000000006E-2</v>
      </c>
      <c r="F7854" s="44">
        <v>130000</v>
      </c>
      <c r="G7854" s="44">
        <v>130000</v>
      </c>
      <c r="H7854" s="44">
        <v>90829.02</v>
      </c>
      <c r="I7854" s="44">
        <v>106811.65</v>
      </c>
      <c r="J7854" s="68">
        <f t="shared" si="366"/>
        <v>0.69868476923076928</v>
      </c>
      <c r="K7854" s="43">
        <f t="shared" si="367"/>
        <v>0.82162807692307693</v>
      </c>
      <c r="L7854" s="41" t="str">
        <f t="shared" si="368"/>
        <v>A</v>
      </c>
      <c r="M7854" s="41" t="s">
        <v>1005</v>
      </c>
      <c r="N7854" s="41" t="s">
        <v>439</v>
      </c>
      <c r="O7854" s="41" t="s">
        <v>70</v>
      </c>
    </row>
    <row r="7855" spans="1:15">
      <c r="A7855" s="42">
        <v>41064</v>
      </c>
      <c r="B7855" s="42">
        <v>50134</v>
      </c>
      <c r="C7855" s="130">
        <v>298</v>
      </c>
      <c r="D7855" s="43">
        <v>8.6500000000000007E-2</v>
      </c>
      <c r="E7855" s="43">
        <v>8.09E-2</v>
      </c>
      <c r="F7855" s="44">
        <v>180000</v>
      </c>
      <c r="G7855" s="44">
        <v>180000</v>
      </c>
      <c r="H7855" s="44">
        <v>67339.41</v>
      </c>
      <c r="I7855" s="44">
        <v>148120.82999999999</v>
      </c>
      <c r="J7855" s="68">
        <f t="shared" si="366"/>
        <v>0.37410783333333336</v>
      </c>
      <c r="K7855" s="43">
        <f t="shared" si="367"/>
        <v>0.82289349999999994</v>
      </c>
      <c r="L7855" s="41" t="str">
        <f t="shared" si="368"/>
        <v>AA</v>
      </c>
      <c r="M7855" s="41" t="s">
        <v>466</v>
      </c>
      <c r="N7855" s="41" t="s">
        <v>421</v>
      </c>
      <c r="O7855" s="41" t="s">
        <v>70</v>
      </c>
    </row>
    <row r="7856" spans="1:15">
      <c r="A7856" s="42">
        <v>41046</v>
      </c>
      <c r="B7856" s="42">
        <v>52003</v>
      </c>
      <c r="C7856" s="130">
        <v>360</v>
      </c>
      <c r="D7856" s="43">
        <v>8.6500000000000007E-2</v>
      </c>
      <c r="E7856" s="43">
        <v>8.09E-2</v>
      </c>
      <c r="F7856" s="44">
        <v>200000</v>
      </c>
      <c r="G7856" s="44">
        <v>200000</v>
      </c>
      <c r="H7856" s="44">
        <v>138081.26</v>
      </c>
      <c r="I7856" s="44">
        <v>164999.99</v>
      </c>
      <c r="J7856" s="68">
        <f t="shared" si="366"/>
        <v>0.69040630000000003</v>
      </c>
      <c r="K7856" s="43">
        <f t="shared" si="367"/>
        <v>0.82499994999999993</v>
      </c>
      <c r="L7856" s="41" t="str">
        <f t="shared" si="368"/>
        <v>A</v>
      </c>
      <c r="M7856" s="41" t="s">
        <v>564</v>
      </c>
      <c r="N7856" s="41" t="s">
        <v>417</v>
      </c>
      <c r="O7856" s="41" t="s">
        <v>70</v>
      </c>
    </row>
    <row r="7857" spans="1:15">
      <c r="A7857" s="38">
        <v>41046</v>
      </c>
      <c r="B7857" s="38">
        <v>44698</v>
      </c>
      <c r="C7857" s="131">
        <v>120</v>
      </c>
      <c r="D7857" s="39">
        <v>8.6500000000000007E-2</v>
      </c>
      <c r="E7857" s="39">
        <v>8.09E-2</v>
      </c>
      <c r="F7857" s="40">
        <v>105400</v>
      </c>
      <c r="G7857" s="40">
        <v>105400</v>
      </c>
      <c r="H7857" s="40">
        <v>63881.279999999999</v>
      </c>
      <c r="I7857" s="40">
        <v>86999.99</v>
      </c>
      <c r="J7857" s="67">
        <f t="shared" si="366"/>
        <v>0.6060842504743833</v>
      </c>
      <c r="K7857" s="39">
        <f t="shared" si="367"/>
        <v>0.82542685009487671</v>
      </c>
      <c r="L7857" s="2" t="str">
        <f t="shared" si="368"/>
        <v>AA</v>
      </c>
      <c r="M7857" s="2" t="s">
        <v>604</v>
      </c>
      <c r="N7857" s="2" t="s">
        <v>421</v>
      </c>
      <c r="O7857" s="2" t="s">
        <v>70</v>
      </c>
    </row>
    <row r="7858" spans="1:15">
      <c r="A7858" s="38">
        <v>41046</v>
      </c>
      <c r="B7858" s="38">
        <v>52003</v>
      </c>
      <c r="C7858" s="131">
        <v>360</v>
      </c>
      <c r="D7858" s="39">
        <v>8.6500000000000007E-2</v>
      </c>
      <c r="E7858" s="39">
        <v>8.09E-2</v>
      </c>
      <c r="F7858" s="40">
        <v>151050</v>
      </c>
      <c r="G7858" s="40">
        <v>151050</v>
      </c>
      <c r="H7858" s="40">
        <v>104665.39</v>
      </c>
      <c r="I7858" s="40">
        <v>125179.99</v>
      </c>
      <c r="J7858" s="67">
        <f t="shared" si="366"/>
        <v>0.69291883482290628</v>
      </c>
      <c r="K7858" s="39">
        <f t="shared" si="367"/>
        <v>0.82873214167494214</v>
      </c>
      <c r="L7858" s="2" t="str">
        <f t="shared" si="368"/>
        <v>A</v>
      </c>
      <c r="M7858" s="2" t="s">
        <v>539</v>
      </c>
      <c r="N7858" s="2" t="s">
        <v>429</v>
      </c>
      <c r="O7858" s="2" t="s">
        <v>70</v>
      </c>
    </row>
    <row r="7859" spans="1:15">
      <c r="A7859" s="38">
        <v>41054</v>
      </c>
      <c r="B7859" s="38">
        <v>45925</v>
      </c>
      <c r="C7859" s="131">
        <v>160</v>
      </c>
      <c r="D7859" s="39">
        <v>8.6500000000000007E-2</v>
      </c>
      <c r="E7859" s="39">
        <v>7.5300000000000006E-2</v>
      </c>
      <c r="F7859" s="40">
        <v>153000</v>
      </c>
      <c r="G7859" s="40">
        <v>153000</v>
      </c>
      <c r="H7859" s="40">
        <v>102122.07</v>
      </c>
      <c r="I7859" s="40">
        <v>126949.99</v>
      </c>
      <c r="J7859" s="67">
        <f t="shared" si="366"/>
        <v>0.66746450980392158</v>
      </c>
      <c r="K7859" s="39">
        <f t="shared" si="367"/>
        <v>0.82973849673202615</v>
      </c>
      <c r="L7859" s="2" t="str">
        <f t="shared" si="368"/>
        <v>A</v>
      </c>
      <c r="M7859" s="2" t="s">
        <v>466</v>
      </c>
      <c r="N7859" s="2" t="s">
        <v>421</v>
      </c>
      <c r="O7859" s="2" t="s">
        <v>70</v>
      </c>
    </row>
    <row r="7860" spans="1:15">
      <c r="A7860" s="38">
        <v>41040</v>
      </c>
      <c r="B7860" s="38">
        <v>51997</v>
      </c>
      <c r="C7860" s="131">
        <v>360</v>
      </c>
      <c r="D7860" s="39">
        <v>8.6500000000000007E-2</v>
      </c>
      <c r="E7860" s="39">
        <v>8.09E-2</v>
      </c>
      <c r="F7860" s="40">
        <v>190000</v>
      </c>
      <c r="G7860" s="40">
        <v>190000</v>
      </c>
      <c r="H7860" s="40">
        <v>128307.96</v>
      </c>
      <c r="I7860" s="40">
        <v>157918.04</v>
      </c>
      <c r="J7860" s="67">
        <f t="shared" si="366"/>
        <v>0.67530505263157903</v>
      </c>
      <c r="K7860" s="39">
        <f t="shared" si="367"/>
        <v>0.83114757894736846</v>
      </c>
      <c r="L7860" s="2" t="str">
        <f t="shared" si="368"/>
        <v>A</v>
      </c>
      <c r="M7860" s="2" t="s">
        <v>765</v>
      </c>
      <c r="N7860" s="2" t="s">
        <v>417</v>
      </c>
      <c r="O7860" s="2" t="s">
        <v>70</v>
      </c>
    </row>
    <row r="7861" spans="1:15">
      <c r="A7861" s="38">
        <v>39595</v>
      </c>
      <c r="B7861" s="38">
        <v>47084</v>
      </c>
      <c r="C7861" s="131">
        <v>246</v>
      </c>
      <c r="D7861" s="39">
        <v>8.6500000000000007E-2</v>
      </c>
      <c r="E7861" s="39">
        <v>8.6500000000000007E-2</v>
      </c>
      <c r="F7861" s="40">
        <v>194000</v>
      </c>
      <c r="G7861" s="40">
        <v>194000</v>
      </c>
      <c r="H7861" s="40">
        <v>115530.56</v>
      </c>
      <c r="I7861" s="40">
        <v>161964.53</v>
      </c>
      <c r="J7861" s="67">
        <f t="shared" si="366"/>
        <v>0.59551835051546387</v>
      </c>
      <c r="K7861" s="39">
        <f t="shared" si="367"/>
        <v>0.83486871134020613</v>
      </c>
      <c r="L7861" s="2" t="str">
        <f t="shared" si="368"/>
        <v>AA</v>
      </c>
      <c r="M7861" s="2" t="s">
        <v>457</v>
      </c>
      <c r="N7861" s="2" t="s">
        <v>419</v>
      </c>
      <c r="O7861" s="2" t="s">
        <v>70</v>
      </c>
    </row>
    <row r="7862" spans="1:15">
      <c r="A7862" s="38">
        <v>41046</v>
      </c>
      <c r="B7862" s="38">
        <v>52003</v>
      </c>
      <c r="C7862" s="131">
        <v>360</v>
      </c>
      <c r="D7862" s="39">
        <v>8.6500000000000007E-2</v>
      </c>
      <c r="E7862" s="39">
        <v>8.6500000000000007E-2</v>
      </c>
      <c r="F7862" s="40">
        <v>182550</v>
      </c>
      <c r="G7862" s="40">
        <v>182550</v>
      </c>
      <c r="H7862" s="40">
        <v>125029.78</v>
      </c>
      <c r="I7862" s="40">
        <v>152999.99</v>
      </c>
      <c r="J7862" s="67">
        <f t="shared" si="366"/>
        <v>0.68490703916735141</v>
      </c>
      <c r="K7862" s="39">
        <f t="shared" si="367"/>
        <v>0.83812648589427552</v>
      </c>
      <c r="L7862" s="2" t="str">
        <f t="shared" si="368"/>
        <v>A</v>
      </c>
      <c r="M7862" s="2" t="s">
        <v>489</v>
      </c>
      <c r="N7862" s="2" t="s">
        <v>415</v>
      </c>
      <c r="O7862" s="2" t="s">
        <v>70</v>
      </c>
    </row>
    <row r="7863" spans="1:15">
      <c r="A7863" s="42">
        <v>41065</v>
      </c>
      <c r="B7863" s="42">
        <v>46543</v>
      </c>
      <c r="C7863" s="130">
        <v>180</v>
      </c>
      <c r="D7863" s="43">
        <v>8.6500000000000007E-2</v>
      </c>
      <c r="E7863" s="43">
        <v>8.09E-2</v>
      </c>
      <c r="F7863" s="44">
        <v>125000</v>
      </c>
      <c r="G7863" s="44">
        <v>125000</v>
      </c>
      <c r="H7863" s="44">
        <v>87473.4</v>
      </c>
      <c r="I7863" s="44">
        <v>104999.99</v>
      </c>
      <c r="J7863" s="68">
        <f t="shared" si="366"/>
        <v>0.69978719999999994</v>
      </c>
      <c r="K7863" s="43">
        <f t="shared" si="367"/>
        <v>0.83999992000000001</v>
      </c>
      <c r="L7863" s="41" t="str">
        <f t="shared" si="368"/>
        <v>A</v>
      </c>
      <c r="M7863" s="41" t="s">
        <v>634</v>
      </c>
      <c r="N7863" s="41" t="s">
        <v>421</v>
      </c>
      <c r="O7863" s="41" t="s">
        <v>70</v>
      </c>
    </row>
    <row r="7864" spans="1:15">
      <c r="A7864" s="38">
        <v>41047</v>
      </c>
      <c r="B7864" s="38">
        <v>43573</v>
      </c>
      <c r="C7864" s="131">
        <v>83</v>
      </c>
      <c r="D7864" s="39">
        <v>8.6500000000000007E-2</v>
      </c>
      <c r="E7864" s="39">
        <v>7.6299999999999993E-2</v>
      </c>
      <c r="F7864" s="40">
        <v>200000</v>
      </c>
      <c r="G7864" s="40">
        <v>200000</v>
      </c>
      <c r="H7864" s="40">
        <v>101331.03</v>
      </c>
      <c r="I7864" s="40">
        <v>168556.42</v>
      </c>
      <c r="J7864" s="67">
        <f t="shared" si="366"/>
        <v>0.50665514999999994</v>
      </c>
      <c r="K7864" s="39">
        <f t="shared" si="367"/>
        <v>0.84278210000000009</v>
      </c>
      <c r="L7864" s="2" t="str">
        <f t="shared" si="368"/>
        <v>AA</v>
      </c>
      <c r="M7864" s="2" t="s">
        <v>1219</v>
      </c>
      <c r="N7864" s="2" t="s">
        <v>416</v>
      </c>
      <c r="O7864" s="2" t="s">
        <v>70</v>
      </c>
    </row>
    <row r="7865" spans="1:15">
      <c r="A7865" s="38">
        <v>41054</v>
      </c>
      <c r="B7865" s="38">
        <v>46532</v>
      </c>
      <c r="C7865" s="131">
        <v>180</v>
      </c>
      <c r="D7865" s="39">
        <v>8.6500000000000007E-2</v>
      </c>
      <c r="E7865" s="39">
        <v>8.6500000000000007E-2</v>
      </c>
      <c r="F7865" s="40">
        <v>133208</v>
      </c>
      <c r="G7865" s="40">
        <v>133208</v>
      </c>
      <c r="H7865" s="40">
        <v>93849.59</v>
      </c>
      <c r="I7865" s="40">
        <v>113399.99</v>
      </c>
      <c r="J7865" s="67">
        <f t="shared" si="366"/>
        <v>0.70453418713590776</v>
      </c>
      <c r="K7865" s="39">
        <f t="shared" si="367"/>
        <v>0.85130014713831004</v>
      </c>
      <c r="L7865" s="2" t="str">
        <f t="shared" si="368"/>
        <v>A</v>
      </c>
      <c r="M7865" s="2" t="s">
        <v>566</v>
      </c>
      <c r="N7865" s="2" t="s">
        <v>420</v>
      </c>
      <c r="O7865" s="2" t="s">
        <v>70</v>
      </c>
    </row>
    <row r="7866" spans="1:15">
      <c r="A7866" s="38">
        <v>41038</v>
      </c>
      <c r="B7866" s="38">
        <v>51995</v>
      </c>
      <c r="C7866" s="131">
        <v>360</v>
      </c>
      <c r="D7866" s="39">
        <v>8.6500000000000007E-2</v>
      </c>
      <c r="E7866" s="39">
        <v>8.09E-2</v>
      </c>
      <c r="F7866" s="40">
        <v>80000</v>
      </c>
      <c r="G7866" s="40">
        <v>80000</v>
      </c>
      <c r="H7866" s="40">
        <v>52489.49</v>
      </c>
      <c r="I7866" s="40">
        <v>68145.429999999993</v>
      </c>
      <c r="J7866" s="67">
        <f t="shared" si="366"/>
        <v>0.65611862499999996</v>
      </c>
      <c r="K7866" s="39">
        <f t="shared" si="367"/>
        <v>0.85181787499999995</v>
      </c>
      <c r="L7866" s="2" t="str">
        <f t="shared" si="368"/>
        <v>A</v>
      </c>
      <c r="M7866" s="2" t="s">
        <v>670</v>
      </c>
      <c r="N7866" s="2" t="s">
        <v>416</v>
      </c>
      <c r="O7866" s="2" t="s">
        <v>70</v>
      </c>
    </row>
    <row r="7867" spans="1:15">
      <c r="A7867" s="42">
        <v>39591</v>
      </c>
      <c r="B7867" s="42">
        <v>45800</v>
      </c>
      <c r="C7867" s="130">
        <v>204</v>
      </c>
      <c r="D7867" s="43">
        <v>8.6500000000000007E-2</v>
      </c>
      <c r="E7867" s="43">
        <v>8.6500000000000007E-2</v>
      </c>
      <c r="F7867" s="44">
        <v>198000</v>
      </c>
      <c r="G7867" s="44">
        <v>198000</v>
      </c>
      <c r="H7867" s="44">
        <v>108384.78</v>
      </c>
      <c r="I7867" s="44">
        <v>169999.99</v>
      </c>
      <c r="J7867" s="68">
        <f t="shared" si="366"/>
        <v>0.54739787878787882</v>
      </c>
      <c r="K7867" s="43">
        <f t="shared" si="367"/>
        <v>0.85858580808080809</v>
      </c>
      <c r="L7867" s="41" t="str">
        <f t="shared" si="368"/>
        <v>AA</v>
      </c>
      <c r="M7867" s="41" t="s">
        <v>457</v>
      </c>
      <c r="N7867" s="41" t="s">
        <v>419</v>
      </c>
      <c r="O7867" s="41" t="s">
        <v>70</v>
      </c>
    </row>
    <row r="7868" spans="1:15">
      <c r="A7868" s="38">
        <v>41050</v>
      </c>
      <c r="B7868" s="38">
        <v>50181</v>
      </c>
      <c r="C7868" s="131">
        <v>300</v>
      </c>
      <c r="D7868" s="39">
        <v>8.6500000000000007E-2</v>
      </c>
      <c r="E7868" s="39">
        <v>7.6299999999999993E-2</v>
      </c>
      <c r="F7868" s="40">
        <v>175000</v>
      </c>
      <c r="G7868" s="40">
        <v>175000</v>
      </c>
      <c r="H7868" s="40">
        <v>100818.28</v>
      </c>
      <c r="I7868" s="40">
        <v>150999.99</v>
      </c>
      <c r="J7868" s="67">
        <f t="shared" si="366"/>
        <v>0.57610445714285718</v>
      </c>
      <c r="K7868" s="39">
        <f t="shared" si="367"/>
        <v>0.86285708571428565</v>
      </c>
      <c r="L7868" s="2" t="str">
        <f t="shared" si="368"/>
        <v>AA</v>
      </c>
      <c r="M7868" s="2" t="s">
        <v>482</v>
      </c>
      <c r="N7868" s="2" t="s">
        <v>422</v>
      </c>
      <c r="O7868" s="2" t="s">
        <v>70</v>
      </c>
    </row>
    <row r="7869" spans="1:15">
      <c r="A7869" s="42">
        <v>41066</v>
      </c>
      <c r="B7869" s="42">
        <v>48097</v>
      </c>
      <c r="C7869" s="130">
        <v>231</v>
      </c>
      <c r="D7869" s="43">
        <v>8.6500000000000007E-2</v>
      </c>
      <c r="E7869" s="43">
        <v>8.09E-2</v>
      </c>
      <c r="F7869" s="44">
        <v>185000</v>
      </c>
      <c r="G7869" s="44">
        <v>185000</v>
      </c>
      <c r="H7869" s="44">
        <v>115315.48</v>
      </c>
      <c r="I7869" s="44">
        <v>159999.99</v>
      </c>
      <c r="J7869" s="68">
        <f t="shared" si="366"/>
        <v>0.62332691891891889</v>
      </c>
      <c r="K7869" s="43">
        <f t="shared" si="367"/>
        <v>0.86486481081081079</v>
      </c>
      <c r="L7869" s="41" t="str">
        <f t="shared" si="368"/>
        <v>AA</v>
      </c>
      <c r="M7869" s="41" t="s">
        <v>586</v>
      </c>
      <c r="N7869" s="41" t="s">
        <v>416</v>
      </c>
      <c r="O7869" s="41" t="s">
        <v>70</v>
      </c>
    </row>
    <row r="7870" spans="1:15">
      <c r="A7870" s="38">
        <v>41050</v>
      </c>
      <c r="B7870" s="38">
        <v>52007</v>
      </c>
      <c r="C7870" s="131">
        <v>360</v>
      </c>
      <c r="D7870" s="39">
        <v>8.6500000000000007E-2</v>
      </c>
      <c r="E7870" s="39">
        <v>7.9100000000000004E-2</v>
      </c>
      <c r="F7870" s="40">
        <v>135000</v>
      </c>
      <c r="G7870" s="40">
        <v>135000</v>
      </c>
      <c r="H7870" s="40">
        <v>71901.929999999993</v>
      </c>
      <c r="I7870" s="40">
        <v>116999.99</v>
      </c>
      <c r="J7870" s="67">
        <f t="shared" si="366"/>
        <v>0.53260688888888885</v>
      </c>
      <c r="K7870" s="39">
        <f t="shared" si="367"/>
        <v>0.8666665925925926</v>
      </c>
      <c r="L7870" s="2" t="str">
        <f t="shared" si="368"/>
        <v>AA</v>
      </c>
      <c r="M7870" s="2" t="s">
        <v>827</v>
      </c>
      <c r="N7870" s="2" t="s">
        <v>417</v>
      </c>
      <c r="O7870" s="2" t="s">
        <v>70</v>
      </c>
    </row>
    <row r="7871" spans="1:15">
      <c r="A7871" s="38">
        <v>41043</v>
      </c>
      <c r="B7871" s="38">
        <v>52000</v>
      </c>
      <c r="C7871" s="131">
        <v>360</v>
      </c>
      <c r="D7871" s="39">
        <v>8.6500000000000007E-2</v>
      </c>
      <c r="E7871" s="39">
        <v>8.09E-2</v>
      </c>
      <c r="F7871" s="40">
        <v>199861.89</v>
      </c>
      <c r="G7871" s="40">
        <v>199861.89</v>
      </c>
      <c r="H7871" s="40">
        <v>99730.54</v>
      </c>
      <c r="I7871" s="40">
        <v>175398.85</v>
      </c>
      <c r="J7871" s="67">
        <f t="shared" si="366"/>
        <v>0.49899728257348103</v>
      </c>
      <c r="K7871" s="39">
        <f t="shared" si="367"/>
        <v>0.87760027687119335</v>
      </c>
      <c r="L7871" s="2" t="str">
        <f t="shared" si="368"/>
        <v>AA</v>
      </c>
      <c r="M7871" s="2" t="s">
        <v>482</v>
      </c>
      <c r="N7871" s="2" t="s">
        <v>422</v>
      </c>
      <c r="O7871" s="2" t="s">
        <v>70</v>
      </c>
    </row>
    <row r="7872" spans="1:15">
      <c r="A7872" s="42">
        <v>41060</v>
      </c>
      <c r="B7872" s="42">
        <v>52017</v>
      </c>
      <c r="C7872" s="130">
        <v>360</v>
      </c>
      <c r="D7872" s="43">
        <v>8.6500000000000007E-2</v>
      </c>
      <c r="E7872" s="43">
        <v>7.6299999999999993E-2</v>
      </c>
      <c r="F7872" s="44">
        <v>180000</v>
      </c>
      <c r="G7872" s="44">
        <v>180000</v>
      </c>
      <c r="H7872" s="44">
        <v>124936.3</v>
      </c>
      <c r="I7872" s="44">
        <v>158291.25</v>
      </c>
      <c r="J7872" s="68">
        <f t="shared" si="366"/>
        <v>0.69409055555555554</v>
      </c>
      <c r="K7872" s="43">
        <f t="shared" si="367"/>
        <v>0.87939583333333338</v>
      </c>
      <c r="L7872" s="41" t="str">
        <f t="shared" si="368"/>
        <v>A</v>
      </c>
      <c r="M7872" s="41" t="s">
        <v>496</v>
      </c>
      <c r="N7872" s="41" t="s">
        <v>417</v>
      </c>
      <c r="O7872" s="41" t="s">
        <v>70</v>
      </c>
    </row>
    <row r="7873" spans="1:15">
      <c r="A7873" s="38">
        <v>41061</v>
      </c>
      <c r="B7873" s="38">
        <v>52018</v>
      </c>
      <c r="C7873" s="131">
        <v>360</v>
      </c>
      <c r="D7873" s="39">
        <v>8.6500000000000007E-2</v>
      </c>
      <c r="E7873" s="39">
        <v>8.09E-2</v>
      </c>
      <c r="F7873" s="40">
        <v>130000</v>
      </c>
      <c r="G7873" s="40">
        <v>130000</v>
      </c>
      <c r="H7873" s="40">
        <v>47910.69</v>
      </c>
      <c r="I7873" s="40">
        <v>114999.99</v>
      </c>
      <c r="J7873" s="67">
        <f t="shared" si="366"/>
        <v>0.36854376923076926</v>
      </c>
      <c r="K7873" s="39">
        <f t="shared" si="367"/>
        <v>0.88461530769230778</v>
      </c>
      <c r="L7873" s="2" t="str">
        <f t="shared" si="368"/>
        <v>AA</v>
      </c>
      <c r="M7873" s="2" t="s">
        <v>713</v>
      </c>
      <c r="N7873" s="2" t="s">
        <v>418</v>
      </c>
      <c r="O7873" s="2" t="s">
        <v>70</v>
      </c>
    </row>
    <row r="7874" spans="1:15">
      <c r="A7874" s="42">
        <v>41066</v>
      </c>
      <c r="B7874" s="42">
        <v>52023</v>
      </c>
      <c r="C7874" s="130">
        <v>360</v>
      </c>
      <c r="D7874" s="43">
        <v>8.6500000000000007E-2</v>
      </c>
      <c r="E7874" s="43">
        <v>8.09E-2</v>
      </c>
      <c r="F7874" s="44">
        <v>160000</v>
      </c>
      <c r="G7874" s="44">
        <v>160000</v>
      </c>
      <c r="H7874" s="44">
        <v>101422.58</v>
      </c>
      <c r="I7874" s="44">
        <v>142099.99</v>
      </c>
      <c r="J7874" s="68">
        <f t="shared" si="366"/>
        <v>0.633891125</v>
      </c>
      <c r="K7874" s="43">
        <f t="shared" si="367"/>
        <v>0.88812493749999999</v>
      </c>
      <c r="L7874" s="41" t="str">
        <f t="shared" si="368"/>
        <v>AA</v>
      </c>
      <c r="M7874" s="41" t="s">
        <v>1183</v>
      </c>
      <c r="N7874" s="41" t="s">
        <v>428</v>
      </c>
      <c r="O7874" s="41" t="s">
        <v>70</v>
      </c>
    </row>
    <row r="7875" spans="1:15">
      <c r="A7875" s="42">
        <v>41050</v>
      </c>
      <c r="B7875" s="42">
        <v>44702</v>
      </c>
      <c r="C7875" s="130">
        <v>120</v>
      </c>
      <c r="D7875" s="43">
        <v>8.6500000000000007E-2</v>
      </c>
      <c r="E7875" s="43">
        <v>7.6299999999999993E-2</v>
      </c>
      <c r="F7875" s="44">
        <v>120000</v>
      </c>
      <c r="G7875" s="44">
        <v>120000</v>
      </c>
      <c r="H7875" s="44">
        <v>79014.23</v>
      </c>
      <c r="I7875" s="44">
        <v>107613.18</v>
      </c>
      <c r="J7875" s="68">
        <f t="shared" ref="J7875:J7938" si="369">H7875/G7875</f>
        <v>0.65845191666666658</v>
      </c>
      <c r="K7875" s="43">
        <f t="shared" ref="K7875:K7938" si="370">I7875/G7875</f>
        <v>0.89677649999999998</v>
      </c>
      <c r="L7875" s="41" t="str">
        <f t="shared" ref="L7875:L7938" si="371">IF(J7875&lt;=65%,"AA",IF(J7875&lt;=75%,"A",IF(J7875&lt;=85%,"B","C")))</f>
        <v>A</v>
      </c>
      <c r="M7875" s="41" t="s">
        <v>1511</v>
      </c>
      <c r="N7875" s="41" t="s">
        <v>417</v>
      </c>
      <c r="O7875" s="41" t="s">
        <v>70</v>
      </c>
    </row>
    <row r="7876" spans="1:15">
      <c r="A7876" s="38">
        <v>41043</v>
      </c>
      <c r="B7876" s="38">
        <v>52000</v>
      </c>
      <c r="C7876" s="131">
        <v>360</v>
      </c>
      <c r="D7876" s="39">
        <v>8.6500000000000007E-2</v>
      </c>
      <c r="E7876" s="39">
        <v>7.6299999999999993E-2</v>
      </c>
      <c r="F7876" s="40">
        <v>83780</v>
      </c>
      <c r="G7876" s="40">
        <v>83780</v>
      </c>
      <c r="H7876" s="40">
        <v>59093.760000000002</v>
      </c>
      <c r="I7876" s="40">
        <v>75399.990000000005</v>
      </c>
      <c r="J7876" s="67">
        <f t="shared" si="369"/>
        <v>0.70534447362138941</v>
      </c>
      <c r="K7876" s="39">
        <f t="shared" si="370"/>
        <v>0.89997600859393656</v>
      </c>
      <c r="L7876" s="2" t="str">
        <f t="shared" si="371"/>
        <v>A</v>
      </c>
      <c r="M7876" s="2" t="s">
        <v>992</v>
      </c>
      <c r="N7876" s="2" t="s">
        <v>422</v>
      </c>
      <c r="O7876" s="2" t="s">
        <v>70</v>
      </c>
    </row>
    <row r="7877" spans="1:15">
      <c r="A7877" s="38">
        <v>41040</v>
      </c>
      <c r="B7877" s="38">
        <v>51997</v>
      </c>
      <c r="C7877" s="131">
        <v>360</v>
      </c>
      <c r="D7877" s="39">
        <v>8.6500000000000007E-2</v>
      </c>
      <c r="E7877" s="39">
        <v>8.6500000000000007E-2</v>
      </c>
      <c r="F7877" s="40">
        <v>78900</v>
      </c>
      <c r="G7877" s="40">
        <v>78900</v>
      </c>
      <c r="H7877" s="40">
        <v>49709.66</v>
      </c>
      <c r="I7877" s="40">
        <v>71009.990000000005</v>
      </c>
      <c r="J7877" s="67">
        <f t="shared" si="369"/>
        <v>0.63003371356147031</v>
      </c>
      <c r="K7877" s="39">
        <f t="shared" si="370"/>
        <v>0.89999987325728781</v>
      </c>
      <c r="L7877" s="2" t="str">
        <f t="shared" si="371"/>
        <v>AA</v>
      </c>
      <c r="M7877" s="2" t="s">
        <v>589</v>
      </c>
      <c r="N7877" s="2" t="s">
        <v>424</v>
      </c>
      <c r="O7877" s="2" t="s">
        <v>70</v>
      </c>
    </row>
    <row r="7878" spans="1:15">
      <c r="A7878" s="42">
        <v>41036</v>
      </c>
      <c r="B7878" s="42">
        <v>51993</v>
      </c>
      <c r="C7878" s="130">
        <v>360</v>
      </c>
      <c r="D7878" s="43">
        <v>8.6500000000000007E-2</v>
      </c>
      <c r="E7878" s="43">
        <v>8.09E-2</v>
      </c>
      <c r="F7878" s="44">
        <v>80000</v>
      </c>
      <c r="G7878" s="44">
        <v>80000</v>
      </c>
      <c r="H7878" s="44">
        <v>34718.97</v>
      </c>
      <c r="I7878" s="44">
        <v>71999.990000000005</v>
      </c>
      <c r="J7878" s="68">
        <f t="shared" si="369"/>
        <v>0.43398712500000003</v>
      </c>
      <c r="K7878" s="43">
        <f t="shared" si="370"/>
        <v>0.89999987500000012</v>
      </c>
      <c r="L7878" s="41" t="str">
        <f t="shared" si="371"/>
        <v>AA</v>
      </c>
      <c r="M7878" s="41" t="s">
        <v>344</v>
      </c>
      <c r="N7878" s="41" t="s">
        <v>415</v>
      </c>
      <c r="O7878" s="41" t="s">
        <v>70</v>
      </c>
    </row>
    <row r="7879" spans="1:15">
      <c r="A7879" s="38">
        <v>41046</v>
      </c>
      <c r="B7879" s="38">
        <v>52003</v>
      </c>
      <c r="C7879" s="131">
        <v>360</v>
      </c>
      <c r="D7879" s="39">
        <v>8.6500000000000007E-2</v>
      </c>
      <c r="E7879" s="39">
        <v>7.6299999999999993E-2</v>
      </c>
      <c r="F7879" s="40">
        <v>89000</v>
      </c>
      <c r="G7879" s="40">
        <v>89000</v>
      </c>
      <c r="H7879" s="40">
        <v>51764.52</v>
      </c>
      <c r="I7879" s="40">
        <v>80099.990000000005</v>
      </c>
      <c r="J7879" s="67">
        <f t="shared" si="369"/>
        <v>0.58162382022471903</v>
      </c>
      <c r="K7879" s="39">
        <f t="shared" si="370"/>
        <v>0.89999988764044947</v>
      </c>
      <c r="L7879" s="2" t="str">
        <f t="shared" si="371"/>
        <v>AA</v>
      </c>
      <c r="M7879" s="2" t="s">
        <v>1356</v>
      </c>
      <c r="N7879" s="2" t="s">
        <v>422</v>
      </c>
      <c r="O7879" s="2" t="s">
        <v>70</v>
      </c>
    </row>
    <row r="7880" spans="1:15">
      <c r="A7880" s="42">
        <v>41045</v>
      </c>
      <c r="B7880" s="42">
        <v>43967</v>
      </c>
      <c r="C7880" s="130">
        <v>96</v>
      </c>
      <c r="D7880" s="43">
        <v>8.6500000000000007E-2</v>
      </c>
      <c r="E7880" s="43">
        <v>7.9100000000000004E-2</v>
      </c>
      <c r="F7880" s="44">
        <v>127000</v>
      </c>
      <c r="G7880" s="44">
        <v>127000</v>
      </c>
      <c r="H7880" s="44">
        <v>76078.350000000006</v>
      </c>
      <c r="I7880" s="44">
        <v>114299.99</v>
      </c>
      <c r="J7880" s="68">
        <f t="shared" si="369"/>
        <v>0.59904212598425199</v>
      </c>
      <c r="K7880" s="43">
        <f t="shared" si="370"/>
        <v>0.89999992125984252</v>
      </c>
      <c r="L7880" s="41" t="str">
        <f t="shared" si="371"/>
        <v>AA</v>
      </c>
      <c r="M7880" s="41" t="s">
        <v>951</v>
      </c>
      <c r="N7880" s="41" t="s">
        <v>441</v>
      </c>
      <c r="O7880" s="41" t="s">
        <v>70</v>
      </c>
    </row>
    <row r="7881" spans="1:15">
      <c r="A7881" s="42">
        <v>41065</v>
      </c>
      <c r="B7881" s="42">
        <v>45478</v>
      </c>
      <c r="C7881" s="130">
        <v>145</v>
      </c>
      <c r="D7881" s="43">
        <v>8.6500000000000007E-2</v>
      </c>
      <c r="E7881" s="43">
        <v>7.6299999999999993E-2</v>
      </c>
      <c r="F7881" s="44">
        <v>127000</v>
      </c>
      <c r="G7881" s="44">
        <v>127000</v>
      </c>
      <c r="H7881" s="44">
        <v>52438.43</v>
      </c>
      <c r="I7881" s="44">
        <v>114299.99</v>
      </c>
      <c r="J7881" s="68">
        <f t="shared" si="369"/>
        <v>0.41290102362204723</v>
      </c>
      <c r="K7881" s="43">
        <f t="shared" si="370"/>
        <v>0.89999992125984252</v>
      </c>
      <c r="L7881" s="41" t="str">
        <f t="shared" si="371"/>
        <v>AA</v>
      </c>
      <c r="M7881" s="41" t="s">
        <v>453</v>
      </c>
      <c r="N7881" s="41" t="s">
        <v>418</v>
      </c>
      <c r="O7881" s="41" t="s">
        <v>70</v>
      </c>
    </row>
    <row r="7882" spans="1:15">
      <c r="A7882" s="42">
        <v>41052</v>
      </c>
      <c r="B7882" s="42">
        <v>52009</v>
      </c>
      <c r="C7882" s="130">
        <v>360</v>
      </c>
      <c r="D7882" s="43">
        <v>8.6500000000000007E-2</v>
      </c>
      <c r="E7882" s="43">
        <v>7.6299999999999993E-2</v>
      </c>
      <c r="F7882" s="44">
        <v>128000</v>
      </c>
      <c r="G7882" s="44">
        <v>128000</v>
      </c>
      <c r="H7882" s="44">
        <v>86930.27</v>
      </c>
      <c r="I7882" s="44">
        <v>115199.99</v>
      </c>
      <c r="J7882" s="68">
        <f t="shared" si="369"/>
        <v>0.67914273437500006</v>
      </c>
      <c r="K7882" s="43">
        <f t="shared" si="370"/>
        <v>0.899999921875</v>
      </c>
      <c r="L7882" s="41" t="str">
        <f t="shared" si="371"/>
        <v>A</v>
      </c>
      <c r="M7882" s="41" t="s">
        <v>1057</v>
      </c>
      <c r="N7882" s="41" t="s">
        <v>416</v>
      </c>
      <c r="O7882" s="41" t="s">
        <v>70</v>
      </c>
    </row>
    <row r="7883" spans="1:15">
      <c r="A7883" s="38">
        <v>41068</v>
      </c>
      <c r="B7883" s="38">
        <v>52025</v>
      </c>
      <c r="C7883" s="131">
        <v>360</v>
      </c>
      <c r="D7883" s="39">
        <v>8.6500000000000007E-2</v>
      </c>
      <c r="E7883" s="39">
        <v>8.09E-2</v>
      </c>
      <c r="F7883" s="40">
        <v>130000</v>
      </c>
      <c r="G7883" s="40">
        <v>130000</v>
      </c>
      <c r="H7883" s="40">
        <v>68286.490000000005</v>
      </c>
      <c r="I7883" s="40">
        <v>116999.99</v>
      </c>
      <c r="J7883" s="67">
        <f t="shared" si="369"/>
        <v>0.52528069230769237</v>
      </c>
      <c r="K7883" s="39">
        <f t="shared" si="370"/>
        <v>0.89999992307692311</v>
      </c>
      <c r="L7883" s="2" t="str">
        <f t="shared" si="371"/>
        <v>AA</v>
      </c>
      <c r="M7883" s="2" t="s">
        <v>527</v>
      </c>
      <c r="N7883" s="2" t="s">
        <v>419</v>
      </c>
      <c r="O7883" s="2" t="s">
        <v>70</v>
      </c>
    </row>
    <row r="7884" spans="1:15">
      <c r="A7884" s="42">
        <v>41059</v>
      </c>
      <c r="B7884" s="42">
        <v>44560</v>
      </c>
      <c r="C7884" s="130">
        <v>115</v>
      </c>
      <c r="D7884" s="43">
        <v>8.6500000000000007E-2</v>
      </c>
      <c r="E7884" s="43">
        <v>7.6299999999999993E-2</v>
      </c>
      <c r="F7884" s="44">
        <v>142500</v>
      </c>
      <c r="G7884" s="44">
        <v>142500</v>
      </c>
      <c r="H7884" s="44">
        <v>61469.02</v>
      </c>
      <c r="I7884" s="44">
        <v>128249.99</v>
      </c>
      <c r="J7884" s="68">
        <f t="shared" si="369"/>
        <v>0.43136154385964909</v>
      </c>
      <c r="K7884" s="43">
        <f t="shared" si="370"/>
        <v>0.89999992982456145</v>
      </c>
      <c r="L7884" s="41" t="str">
        <f t="shared" si="371"/>
        <v>AA</v>
      </c>
      <c r="M7884" s="41" t="s">
        <v>453</v>
      </c>
      <c r="N7884" s="41" t="s">
        <v>418</v>
      </c>
      <c r="O7884" s="41" t="s">
        <v>70</v>
      </c>
    </row>
    <row r="7885" spans="1:15">
      <c r="A7885" s="42">
        <v>41060</v>
      </c>
      <c r="B7885" s="42">
        <v>48365</v>
      </c>
      <c r="C7885" s="130">
        <v>240</v>
      </c>
      <c r="D7885" s="43">
        <v>8.6500000000000007E-2</v>
      </c>
      <c r="E7885" s="43">
        <v>7.6299999999999993E-2</v>
      </c>
      <c r="F7885" s="44">
        <v>150000</v>
      </c>
      <c r="G7885" s="44">
        <v>150000</v>
      </c>
      <c r="H7885" s="44">
        <v>95495.99</v>
      </c>
      <c r="I7885" s="44">
        <v>134999.99</v>
      </c>
      <c r="J7885" s="68">
        <f t="shared" si="369"/>
        <v>0.63663993333333335</v>
      </c>
      <c r="K7885" s="43">
        <f t="shared" si="370"/>
        <v>0.89999993333333328</v>
      </c>
      <c r="L7885" s="41" t="str">
        <f t="shared" si="371"/>
        <v>AA</v>
      </c>
      <c r="M7885" s="41" t="s">
        <v>500</v>
      </c>
      <c r="N7885" s="41" t="s">
        <v>419</v>
      </c>
      <c r="O7885" s="41" t="s">
        <v>70</v>
      </c>
    </row>
    <row r="7886" spans="1:15">
      <c r="A7886" s="38">
        <v>41046</v>
      </c>
      <c r="B7886" s="38">
        <v>52003</v>
      </c>
      <c r="C7886" s="131">
        <v>360</v>
      </c>
      <c r="D7886" s="39">
        <v>8.6500000000000007E-2</v>
      </c>
      <c r="E7886" s="39">
        <v>7.9100000000000004E-2</v>
      </c>
      <c r="F7886" s="40">
        <v>160000</v>
      </c>
      <c r="G7886" s="40">
        <v>160000</v>
      </c>
      <c r="H7886" s="40">
        <v>85218.66</v>
      </c>
      <c r="I7886" s="40">
        <v>143999.99</v>
      </c>
      <c r="J7886" s="67">
        <f t="shared" si="369"/>
        <v>0.53261662500000007</v>
      </c>
      <c r="K7886" s="39">
        <f t="shared" si="370"/>
        <v>0.89999993749999996</v>
      </c>
      <c r="L7886" s="2" t="str">
        <f t="shared" si="371"/>
        <v>AA</v>
      </c>
      <c r="M7886" s="2" t="s">
        <v>698</v>
      </c>
      <c r="N7886" s="2" t="s">
        <v>422</v>
      </c>
      <c r="O7886" s="2" t="s">
        <v>70</v>
      </c>
    </row>
    <row r="7887" spans="1:15">
      <c r="A7887" s="38">
        <v>41065</v>
      </c>
      <c r="B7887" s="38">
        <v>52022</v>
      </c>
      <c r="C7887" s="131">
        <v>360</v>
      </c>
      <c r="D7887" s="39">
        <v>8.6500000000000007E-2</v>
      </c>
      <c r="E7887" s="39">
        <v>8.09E-2</v>
      </c>
      <c r="F7887" s="40">
        <v>163000</v>
      </c>
      <c r="G7887" s="40">
        <v>163000</v>
      </c>
      <c r="H7887" s="40">
        <v>114790.64</v>
      </c>
      <c r="I7887" s="40">
        <v>146699.99</v>
      </c>
      <c r="J7887" s="67">
        <f t="shared" si="369"/>
        <v>0.70423705521472391</v>
      </c>
      <c r="K7887" s="39">
        <f t="shared" si="370"/>
        <v>0.8999999386503067</v>
      </c>
      <c r="L7887" s="2" t="str">
        <f t="shared" si="371"/>
        <v>A</v>
      </c>
      <c r="M7887" s="2" t="s">
        <v>467</v>
      </c>
      <c r="N7887" s="2" t="s">
        <v>425</v>
      </c>
      <c r="O7887" s="2" t="s">
        <v>70</v>
      </c>
    </row>
    <row r="7888" spans="1:15">
      <c r="A7888" s="42">
        <v>41047</v>
      </c>
      <c r="B7888" s="42">
        <v>44699</v>
      </c>
      <c r="C7888" s="130">
        <v>120</v>
      </c>
      <c r="D7888" s="43">
        <v>8.6500000000000007E-2</v>
      </c>
      <c r="E7888" s="43">
        <v>8.09E-2</v>
      </c>
      <c r="F7888" s="44">
        <v>180000</v>
      </c>
      <c r="G7888" s="44">
        <v>180000</v>
      </c>
      <c r="H7888" s="44">
        <v>118855.8</v>
      </c>
      <c r="I7888" s="44">
        <v>161999.99</v>
      </c>
      <c r="J7888" s="68">
        <f t="shared" si="369"/>
        <v>0.66031000000000006</v>
      </c>
      <c r="K7888" s="43">
        <f t="shared" si="370"/>
        <v>0.89999994444444442</v>
      </c>
      <c r="L7888" s="41" t="str">
        <f t="shared" si="371"/>
        <v>A</v>
      </c>
      <c r="M7888" s="41" t="s">
        <v>447</v>
      </c>
      <c r="N7888" s="41" t="s">
        <v>416</v>
      </c>
      <c r="O7888" s="41" t="s">
        <v>70</v>
      </c>
    </row>
    <row r="7889" spans="1:15">
      <c r="A7889" s="42">
        <v>41066</v>
      </c>
      <c r="B7889" s="42">
        <v>43957</v>
      </c>
      <c r="C7889" s="130">
        <v>95</v>
      </c>
      <c r="D7889" s="43">
        <v>8.6500000000000007E-2</v>
      </c>
      <c r="E7889" s="43">
        <v>7.5300000000000006E-2</v>
      </c>
      <c r="F7889" s="44">
        <v>110000</v>
      </c>
      <c r="G7889" s="44">
        <v>110000</v>
      </c>
      <c r="H7889" s="133">
        <v>67172.66</v>
      </c>
      <c r="I7889" s="44">
        <v>99999.99</v>
      </c>
      <c r="J7889" s="68">
        <f t="shared" si="369"/>
        <v>0.61066054545454551</v>
      </c>
      <c r="K7889" s="128">
        <f t="shared" si="370"/>
        <v>0.90909081818181825</v>
      </c>
      <c r="L7889" s="41" t="str">
        <f t="shared" si="371"/>
        <v>AA</v>
      </c>
      <c r="M7889" s="41" t="s">
        <v>555</v>
      </c>
      <c r="N7889" s="41" t="s">
        <v>434</v>
      </c>
      <c r="O7889" s="41" t="s">
        <v>70</v>
      </c>
    </row>
    <row r="7890" spans="1:15">
      <c r="A7890" s="42">
        <v>39596</v>
      </c>
      <c r="B7890" s="42">
        <v>43248</v>
      </c>
      <c r="C7890" s="130">
        <v>120</v>
      </c>
      <c r="D7890" s="43">
        <v>8.6500000000000007E-2</v>
      </c>
      <c r="E7890" s="43">
        <v>8.6500000000000007E-2</v>
      </c>
      <c r="F7890" s="44">
        <v>198000</v>
      </c>
      <c r="G7890" s="44">
        <v>198000</v>
      </c>
      <c r="H7890" s="133">
        <v>64993.29</v>
      </c>
      <c r="I7890" s="44">
        <v>188588.64</v>
      </c>
      <c r="J7890" s="68">
        <f t="shared" si="369"/>
        <v>0.3282489393939394</v>
      </c>
      <c r="K7890" s="128">
        <f t="shared" si="370"/>
        <v>0.95246787878787886</v>
      </c>
      <c r="L7890" s="41" t="str">
        <f t="shared" si="371"/>
        <v>AA</v>
      </c>
      <c r="M7890" s="41" t="s">
        <v>457</v>
      </c>
      <c r="N7890" s="41" t="s">
        <v>419</v>
      </c>
      <c r="O7890" s="41" t="s">
        <v>70</v>
      </c>
    </row>
    <row r="7891" spans="1:15">
      <c r="A7891" s="38">
        <v>39651</v>
      </c>
      <c r="B7891" s="38">
        <v>45129</v>
      </c>
      <c r="C7891" s="131">
        <v>180</v>
      </c>
      <c r="D7891" s="39">
        <v>8.6500000000000007E-2</v>
      </c>
      <c r="E7891" s="39">
        <v>8.6500000000000007E-2</v>
      </c>
      <c r="F7891" s="40">
        <v>194000</v>
      </c>
      <c r="G7891" s="40">
        <v>194000</v>
      </c>
      <c r="H7891" s="133">
        <v>137328.88</v>
      </c>
      <c r="I7891" s="40">
        <v>188588.65</v>
      </c>
      <c r="J7891" s="67">
        <f t="shared" si="369"/>
        <v>0.7078808247422681</v>
      </c>
      <c r="K7891" s="127">
        <f t="shared" si="370"/>
        <v>0.972106443298969</v>
      </c>
      <c r="L7891" s="2" t="str">
        <f t="shared" si="371"/>
        <v>A</v>
      </c>
      <c r="M7891" s="2" t="s">
        <v>457</v>
      </c>
      <c r="N7891" s="2" t="s">
        <v>419</v>
      </c>
      <c r="O7891" s="2" t="s">
        <v>70</v>
      </c>
    </row>
    <row r="7892" spans="1:15">
      <c r="A7892" s="38">
        <v>41054</v>
      </c>
      <c r="B7892" s="38">
        <v>42210</v>
      </c>
      <c r="C7892" s="131">
        <v>38</v>
      </c>
      <c r="D7892" s="39">
        <v>8.6500000000000007E-2</v>
      </c>
      <c r="E7892" s="39">
        <v>7.9100000000000004E-2</v>
      </c>
      <c r="F7892" s="40">
        <v>185000</v>
      </c>
      <c r="G7892" s="40">
        <v>185000</v>
      </c>
      <c r="H7892" s="133">
        <v>30437.05</v>
      </c>
      <c r="I7892" s="40">
        <v>184999.99</v>
      </c>
      <c r="J7892" s="67">
        <f t="shared" si="369"/>
        <v>0.16452459459459459</v>
      </c>
      <c r="K7892" s="127">
        <f t="shared" si="370"/>
        <v>0.99999994594594588</v>
      </c>
      <c r="L7892" s="2" t="str">
        <f t="shared" si="371"/>
        <v>AA</v>
      </c>
      <c r="M7892" s="2" t="s">
        <v>472</v>
      </c>
      <c r="N7892" s="2" t="s">
        <v>426</v>
      </c>
      <c r="O7892" s="2" t="s">
        <v>70</v>
      </c>
    </row>
    <row r="7893" spans="1:15">
      <c r="A7893" s="42">
        <v>41039</v>
      </c>
      <c r="B7893" s="42">
        <v>47705</v>
      </c>
      <c r="C7893" s="130">
        <v>219</v>
      </c>
      <c r="D7893" s="43">
        <v>8.6500000000000007E-2</v>
      </c>
      <c r="E7893" s="43">
        <v>7.5300000000000006E-2</v>
      </c>
      <c r="F7893" s="44">
        <v>190000</v>
      </c>
      <c r="G7893" s="44">
        <v>190000</v>
      </c>
      <c r="H7893" s="133">
        <v>133123.07</v>
      </c>
      <c r="I7893" s="44">
        <v>189999.99</v>
      </c>
      <c r="J7893" s="68">
        <f t="shared" si="369"/>
        <v>0.70064773684210535</v>
      </c>
      <c r="K7893" s="128">
        <f t="shared" si="370"/>
        <v>0.99999994736842102</v>
      </c>
      <c r="L7893" s="41" t="str">
        <f t="shared" si="371"/>
        <v>A</v>
      </c>
      <c r="M7893" s="41" t="s">
        <v>777</v>
      </c>
      <c r="N7893" s="41" t="s">
        <v>415</v>
      </c>
      <c r="O7893" s="41" t="s">
        <v>70</v>
      </c>
    </row>
    <row r="7894" spans="1:15">
      <c r="A7894" s="42">
        <v>39582</v>
      </c>
      <c r="B7894" s="42">
        <v>42504</v>
      </c>
      <c r="C7894" s="130">
        <v>96</v>
      </c>
      <c r="D7894" s="43">
        <v>8.6500000000000007E-2</v>
      </c>
      <c r="E7894" s="43">
        <v>8.6500000000000007E-2</v>
      </c>
      <c r="F7894" s="44">
        <v>194000</v>
      </c>
      <c r="G7894" s="44">
        <v>194000</v>
      </c>
      <c r="H7894" s="133">
        <v>32256.47</v>
      </c>
      <c r="I7894" s="44">
        <v>193999.99</v>
      </c>
      <c r="J7894" s="68">
        <f t="shared" si="369"/>
        <v>0.16627046391752578</v>
      </c>
      <c r="K7894" s="128">
        <f t="shared" si="370"/>
        <v>0.99999994845360818</v>
      </c>
      <c r="L7894" s="41" t="str">
        <f t="shared" si="371"/>
        <v>AA</v>
      </c>
      <c r="M7894" s="41" t="s">
        <v>457</v>
      </c>
      <c r="N7894" s="41" t="s">
        <v>419</v>
      </c>
      <c r="O7894" s="41" t="s">
        <v>70</v>
      </c>
    </row>
    <row r="7895" spans="1:15">
      <c r="A7895" s="38">
        <v>41849</v>
      </c>
      <c r="B7895" s="38">
        <v>45502</v>
      </c>
      <c r="C7895" s="131">
        <v>120</v>
      </c>
      <c r="D7895" s="39">
        <v>8.7899999999999992E-2</v>
      </c>
      <c r="E7895" s="39">
        <v>8.7899999999999992E-2</v>
      </c>
      <c r="F7895" s="40">
        <v>189620</v>
      </c>
      <c r="G7895" s="40">
        <v>189620</v>
      </c>
      <c r="H7895" s="40">
        <v>35082.93</v>
      </c>
      <c r="I7895" s="40">
        <v>37021.39</v>
      </c>
      <c r="J7895" s="67">
        <f t="shared" si="369"/>
        <v>0.18501703406813627</v>
      </c>
      <c r="K7895" s="39">
        <f t="shared" si="370"/>
        <v>0.19523990085434026</v>
      </c>
      <c r="L7895" s="2" t="str">
        <f t="shared" si="371"/>
        <v>AA</v>
      </c>
      <c r="M7895" s="2" t="s">
        <v>457</v>
      </c>
      <c r="N7895" s="2" t="s">
        <v>419</v>
      </c>
      <c r="O7895" s="2" t="s">
        <v>70</v>
      </c>
    </row>
    <row r="7896" spans="1:15">
      <c r="A7896" s="38">
        <v>41900</v>
      </c>
      <c r="B7896" s="38">
        <v>53891</v>
      </c>
      <c r="C7896" s="131">
        <v>394</v>
      </c>
      <c r="D7896" s="39">
        <v>8.7899999999999992E-2</v>
      </c>
      <c r="E7896" s="39">
        <v>7.9500000000000001E-2</v>
      </c>
      <c r="F7896" s="40">
        <v>196000</v>
      </c>
      <c r="G7896" s="40">
        <v>196000</v>
      </c>
      <c r="H7896" s="40">
        <v>41338.82</v>
      </c>
      <c r="I7896" s="40">
        <v>41697.68</v>
      </c>
      <c r="J7896" s="67">
        <f t="shared" si="369"/>
        <v>0.2109123469387755</v>
      </c>
      <c r="K7896" s="39">
        <f t="shared" si="370"/>
        <v>0.21274326530612245</v>
      </c>
      <c r="L7896" s="2" t="str">
        <f t="shared" si="371"/>
        <v>AA</v>
      </c>
      <c r="M7896" s="2" t="s">
        <v>453</v>
      </c>
      <c r="N7896" s="2" t="s">
        <v>418</v>
      </c>
      <c r="O7896" s="2" t="s">
        <v>70</v>
      </c>
    </row>
    <row r="7897" spans="1:15">
      <c r="A7897" s="42">
        <v>41906</v>
      </c>
      <c r="B7897" s="42">
        <v>43823</v>
      </c>
      <c r="C7897" s="130">
        <v>63</v>
      </c>
      <c r="D7897" s="43">
        <v>8.7899999999999992E-2</v>
      </c>
      <c r="E7897" s="43">
        <v>7.9500000000000001E-2</v>
      </c>
      <c r="F7897" s="44">
        <v>200000</v>
      </c>
      <c r="G7897" s="44">
        <v>200000</v>
      </c>
      <c r="H7897" s="44">
        <v>37355.440000000002</v>
      </c>
      <c r="I7897" s="44">
        <v>49999.99</v>
      </c>
      <c r="J7897" s="68">
        <f t="shared" si="369"/>
        <v>0.1867772</v>
      </c>
      <c r="K7897" s="43">
        <f t="shared" si="370"/>
        <v>0.24999995</v>
      </c>
      <c r="L7897" s="41" t="str">
        <f t="shared" si="371"/>
        <v>AA</v>
      </c>
      <c r="M7897" s="41" t="s">
        <v>790</v>
      </c>
      <c r="N7897" s="41" t="s">
        <v>416</v>
      </c>
      <c r="O7897" s="41" t="s">
        <v>70</v>
      </c>
    </row>
    <row r="7898" spans="1:15">
      <c r="A7898" s="38">
        <v>41893</v>
      </c>
      <c r="B7898" s="38">
        <v>45819</v>
      </c>
      <c r="C7898" s="131">
        <v>129</v>
      </c>
      <c r="D7898" s="39">
        <v>8.7899999999999992E-2</v>
      </c>
      <c r="E7898" s="39">
        <v>8.4199999999999997E-2</v>
      </c>
      <c r="F7898" s="40">
        <v>200000</v>
      </c>
      <c r="G7898" s="40">
        <v>200000</v>
      </c>
      <c r="H7898" s="40">
        <v>49000.87</v>
      </c>
      <c r="I7898" s="40">
        <v>49999.99</v>
      </c>
      <c r="J7898" s="67">
        <f t="shared" si="369"/>
        <v>0.24500435000000001</v>
      </c>
      <c r="K7898" s="39">
        <f t="shared" si="370"/>
        <v>0.24999995</v>
      </c>
      <c r="L7898" s="2" t="str">
        <f t="shared" si="371"/>
        <v>AA</v>
      </c>
      <c r="M7898" s="2" t="s">
        <v>740</v>
      </c>
      <c r="N7898" s="2" t="s">
        <v>417</v>
      </c>
      <c r="O7898" s="2" t="s">
        <v>70</v>
      </c>
    </row>
    <row r="7899" spans="1:15">
      <c r="A7899" s="38">
        <v>42019</v>
      </c>
      <c r="B7899" s="38">
        <v>47498</v>
      </c>
      <c r="C7899" s="131">
        <v>180</v>
      </c>
      <c r="D7899" s="39">
        <v>8.7899999999999992E-2</v>
      </c>
      <c r="E7899" s="39">
        <v>8.4199999999999997E-2</v>
      </c>
      <c r="F7899" s="40">
        <v>200000</v>
      </c>
      <c r="G7899" s="40">
        <v>200000</v>
      </c>
      <c r="H7899" s="40">
        <v>49782</v>
      </c>
      <c r="I7899" s="40">
        <v>49999.99</v>
      </c>
      <c r="J7899" s="67">
        <f t="shared" si="369"/>
        <v>0.24890999999999999</v>
      </c>
      <c r="K7899" s="39">
        <f t="shared" si="370"/>
        <v>0.24999995</v>
      </c>
      <c r="L7899" s="2" t="str">
        <f t="shared" si="371"/>
        <v>AA</v>
      </c>
      <c r="M7899" s="2" t="s">
        <v>985</v>
      </c>
      <c r="N7899" s="2" t="s">
        <v>417</v>
      </c>
      <c r="O7899" s="2" t="s">
        <v>70</v>
      </c>
    </row>
    <row r="7900" spans="1:15">
      <c r="A7900" s="38">
        <v>41943</v>
      </c>
      <c r="B7900" s="38">
        <v>49248</v>
      </c>
      <c r="C7900" s="131">
        <v>240</v>
      </c>
      <c r="D7900" s="39">
        <v>8.7899999999999992E-2</v>
      </c>
      <c r="E7900" s="39">
        <v>7.9500000000000001E-2</v>
      </c>
      <c r="F7900" s="40">
        <v>200000</v>
      </c>
      <c r="G7900" s="40">
        <v>200000</v>
      </c>
      <c r="H7900" s="40">
        <v>49624.91</v>
      </c>
      <c r="I7900" s="40">
        <v>49999.99</v>
      </c>
      <c r="J7900" s="67">
        <f t="shared" si="369"/>
        <v>0.24812455000000003</v>
      </c>
      <c r="K7900" s="39">
        <f t="shared" si="370"/>
        <v>0.24999995</v>
      </c>
      <c r="L7900" s="2" t="str">
        <f t="shared" si="371"/>
        <v>AA</v>
      </c>
      <c r="M7900" s="2" t="s">
        <v>743</v>
      </c>
      <c r="N7900" s="2" t="s">
        <v>416</v>
      </c>
      <c r="O7900" s="2" t="s">
        <v>70</v>
      </c>
    </row>
    <row r="7901" spans="1:15">
      <c r="A7901" s="38">
        <v>41801</v>
      </c>
      <c r="B7901" s="38">
        <v>50932</v>
      </c>
      <c r="C7901" s="131">
        <v>300</v>
      </c>
      <c r="D7901" s="39">
        <v>8.7899999999999992E-2</v>
      </c>
      <c r="E7901" s="39">
        <v>8.4199999999999997E-2</v>
      </c>
      <c r="F7901" s="40">
        <v>200000</v>
      </c>
      <c r="G7901" s="40">
        <v>200000</v>
      </c>
      <c r="H7901" s="40">
        <v>49007.040000000001</v>
      </c>
      <c r="I7901" s="40">
        <v>49999.99</v>
      </c>
      <c r="J7901" s="67">
        <f t="shared" si="369"/>
        <v>0.24503520000000001</v>
      </c>
      <c r="K7901" s="39">
        <f t="shared" si="370"/>
        <v>0.24999995</v>
      </c>
      <c r="L7901" s="2" t="str">
        <f t="shared" si="371"/>
        <v>AA</v>
      </c>
      <c r="M7901" s="2" t="s">
        <v>617</v>
      </c>
      <c r="N7901" s="2" t="s">
        <v>421</v>
      </c>
      <c r="O7901" s="2" t="s">
        <v>70</v>
      </c>
    </row>
    <row r="7902" spans="1:15">
      <c r="A7902" s="42">
        <v>41850</v>
      </c>
      <c r="B7902" s="42">
        <v>52961</v>
      </c>
      <c r="C7902" s="130">
        <v>365</v>
      </c>
      <c r="D7902" s="43">
        <v>8.7899999999999992E-2</v>
      </c>
      <c r="E7902" s="43">
        <v>8.4199999999999997E-2</v>
      </c>
      <c r="F7902" s="44">
        <v>200000</v>
      </c>
      <c r="G7902" s="44">
        <v>200000</v>
      </c>
      <c r="H7902" s="44">
        <v>49338.35</v>
      </c>
      <c r="I7902" s="44">
        <v>49999.99</v>
      </c>
      <c r="J7902" s="68">
        <f t="shared" si="369"/>
        <v>0.24669174999999999</v>
      </c>
      <c r="K7902" s="43">
        <f t="shared" si="370"/>
        <v>0.24999995</v>
      </c>
      <c r="L7902" s="41" t="str">
        <f t="shared" si="371"/>
        <v>AA</v>
      </c>
      <c r="M7902" s="41" t="s">
        <v>625</v>
      </c>
      <c r="N7902" s="41" t="s">
        <v>419</v>
      </c>
      <c r="O7902" s="41" t="s">
        <v>70</v>
      </c>
    </row>
    <row r="7903" spans="1:15">
      <c r="A7903" s="38">
        <v>41842</v>
      </c>
      <c r="B7903" s="38">
        <v>54626</v>
      </c>
      <c r="C7903" s="131">
        <v>420</v>
      </c>
      <c r="D7903" s="39">
        <v>8.7899999999999992E-2</v>
      </c>
      <c r="E7903" s="39">
        <v>7.9500000000000001E-2</v>
      </c>
      <c r="F7903" s="40">
        <v>200000</v>
      </c>
      <c r="G7903" s="40">
        <v>200000</v>
      </c>
      <c r="H7903" s="40">
        <v>49478.1</v>
      </c>
      <c r="I7903" s="40">
        <v>49999.99</v>
      </c>
      <c r="J7903" s="67">
        <f t="shared" si="369"/>
        <v>0.24739049999999999</v>
      </c>
      <c r="K7903" s="39">
        <f t="shared" si="370"/>
        <v>0.24999995</v>
      </c>
      <c r="L7903" s="2" t="str">
        <f t="shared" si="371"/>
        <v>AA</v>
      </c>
      <c r="M7903" s="2" t="s">
        <v>633</v>
      </c>
      <c r="N7903" s="2" t="s">
        <v>422</v>
      </c>
      <c r="O7903" s="2" t="s">
        <v>70</v>
      </c>
    </row>
    <row r="7904" spans="1:15">
      <c r="A7904" s="42">
        <v>42034</v>
      </c>
      <c r="B7904" s="42">
        <v>54818</v>
      </c>
      <c r="C7904" s="130">
        <v>420</v>
      </c>
      <c r="D7904" s="43">
        <v>8.7899999999999992E-2</v>
      </c>
      <c r="E7904" s="43">
        <v>8.7899999999999992E-2</v>
      </c>
      <c r="F7904" s="44">
        <v>200000</v>
      </c>
      <c r="G7904" s="44">
        <v>200000</v>
      </c>
      <c r="H7904" s="44">
        <v>50168.24</v>
      </c>
      <c r="I7904" s="44">
        <v>50266.71</v>
      </c>
      <c r="J7904" s="68">
        <f t="shared" si="369"/>
        <v>0.25084119999999999</v>
      </c>
      <c r="K7904" s="43">
        <f t="shared" si="370"/>
        <v>0.25133355000000002</v>
      </c>
      <c r="L7904" s="41" t="str">
        <f t="shared" si="371"/>
        <v>AA</v>
      </c>
      <c r="M7904" s="41" t="s">
        <v>467</v>
      </c>
      <c r="N7904" s="41" t="s">
        <v>425</v>
      </c>
      <c r="O7904" s="41" t="s">
        <v>70</v>
      </c>
    </row>
    <row r="7905" spans="1:15">
      <c r="A7905" s="38">
        <v>41810</v>
      </c>
      <c r="B7905" s="38">
        <v>50941</v>
      </c>
      <c r="C7905" s="131">
        <v>300</v>
      </c>
      <c r="D7905" s="39">
        <v>8.7899999999999992E-2</v>
      </c>
      <c r="E7905" s="39">
        <v>8.4199999999999997E-2</v>
      </c>
      <c r="F7905" s="40">
        <v>195000</v>
      </c>
      <c r="G7905" s="40">
        <v>195000</v>
      </c>
      <c r="H7905" s="40">
        <v>34182.58</v>
      </c>
      <c r="I7905" s="40">
        <v>49999.99</v>
      </c>
      <c r="J7905" s="67">
        <f t="shared" si="369"/>
        <v>0.17529528205128206</v>
      </c>
      <c r="K7905" s="39">
        <f t="shared" si="370"/>
        <v>0.25641020512820512</v>
      </c>
      <c r="L7905" s="2" t="str">
        <f t="shared" si="371"/>
        <v>AA</v>
      </c>
      <c r="M7905" s="2" t="s">
        <v>1664</v>
      </c>
      <c r="N7905" s="2" t="s">
        <v>417</v>
      </c>
      <c r="O7905" s="2" t="s">
        <v>70</v>
      </c>
    </row>
    <row r="7906" spans="1:15">
      <c r="A7906" s="42">
        <v>41852</v>
      </c>
      <c r="B7906" s="42">
        <v>45505</v>
      </c>
      <c r="C7906" s="130">
        <v>120</v>
      </c>
      <c r="D7906" s="43">
        <v>8.7899999999999992E-2</v>
      </c>
      <c r="E7906" s="43">
        <v>8.4199999999999997E-2</v>
      </c>
      <c r="F7906" s="44">
        <v>190000</v>
      </c>
      <c r="G7906" s="44">
        <v>190000</v>
      </c>
      <c r="H7906" s="44">
        <v>47864.93</v>
      </c>
      <c r="I7906" s="44">
        <v>49999.99</v>
      </c>
      <c r="J7906" s="68">
        <f t="shared" si="369"/>
        <v>0.25192068421052632</v>
      </c>
      <c r="K7906" s="43">
        <f t="shared" si="370"/>
        <v>0.26315784210526316</v>
      </c>
      <c r="L7906" s="41" t="str">
        <f t="shared" si="371"/>
        <v>AA</v>
      </c>
      <c r="M7906" s="41" t="s">
        <v>1221</v>
      </c>
      <c r="N7906" s="41" t="s">
        <v>419</v>
      </c>
      <c r="O7906" s="41" t="s">
        <v>70</v>
      </c>
    </row>
    <row r="7907" spans="1:15">
      <c r="A7907" s="38">
        <v>42048</v>
      </c>
      <c r="B7907" s="38">
        <v>48743</v>
      </c>
      <c r="C7907" s="131">
        <v>220</v>
      </c>
      <c r="D7907" s="39">
        <v>8.7899999999999992E-2</v>
      </c>
      <c r="E7907" s="39">
        <v>8.7899999999999992E-2</v>
      </c>
      <c r="F7907" s="40">
        <v>190000</v>
      </c>
      <c r="G7907" s="40">
        <v>190000</v>
      </c>
      <c r="H7907" s="40">
        <v>49999.99</v>
      </c>
      <c r="I7907" s="40">
        <v>49999.99</v>
      </c>
      <c r="J7907" s="67">
        <f t="shared" si="369"/>
        <v>0.26315784210526316</v>
      </c>
      <c r="K7907" s="39">
        <f t="shared" si="370"/>
        <v>0.26315784210526316</v>
      </c>
      <c r="L7907" s="2" t="str">
        <f t="shared" si="371"/>
        <v>AA</v>
      </c>
      <c r="M7907" s="2" t="s">
        <v>549</v>
      </c>
      <c r="N7907" s="2" t="s">
        <v>427</v>
      </c>
      <c r="O7907" s="2" t="s">
        <v>70</v>
      </c>
    </row>
    <row r="7908" spans="1:15">
      <c r="A7908" s="42">
        <v>42034</v>
      </c>
      <c r="B7908" s="42">
        <v>54818</v>
      </c>
      <c r="C7908" s="130">
        <v>420</v>
      </c>
      <c r="D7908" s="43">
        <v>8.7899999999999992E-2</v>
      </c>
      <c r="E7908" s="43">
        <v>7.7199999999999991E-2</v>
      </c>
      <c r="F7908" s="44">
        <v>190000</v>
      </c>
      <c r="G7908" s="44">
        <v>190000</v>
      </c>
      <c r="H7908" s="44">
        <v>49902.05</v>
      </c>
      <c r="I7908" s="44">
        <v>49999.99</v>
      </c>
      <c r="J7908" s="68">
        <f t="shared" si="369"/>
        <v>0.26264236842105265</v>
      </c>
      <c r="K7908" s="43">
        <f t="shared" si="370"/>
        <v>0.26315784210526316</v>
      </c>
      <c r="L7908" s="41" t="str">
        <f t="shared" si="371"/>
        <v>AA</v>
      </c>
      <c r="M7908" s="41" t="s">
        <v>758</v>
      </c>
      <c r="N7908" s="41" t="s">
        <v>418</v>
      </c>
      <c r="O7908" s="41" t="s">
        <v>70</v>
      </c>
    </row>
    <row r="7909" spans="1:15">
      <c r="A7909" s="38">
        <v>41816</v>
      </c>
      <c r="B7909" s="38">
        <v>50947</v>
      </c>
      <c r="C7909" s="131">
        <v>300</v>
      </c>
      <c r="D7909" s="39">
        <v>8.7899999999999992E-2</v>
      </c>
      <c r="E7909" s="39">
        <v>7.7199999999999991E-2</v>
      </c>
      <c r="F7909" s="40">
        <v>188000</v>
      </c>
      <c r="G7909" s="40">
        <v>188000</v>
      </c>
      <c r="H7909" s="40">
        <v>49007.040000000001</v>
      </c>
      <c r="I7909" s="40">
        <v>49999.99</v>
      </c>
      <c r="J7909" s="67">
        <f t="shared" si="369"/>
        <v>0.26067574468085108</v>
      </c>
      <c r="K7909" s="39">
        <f t="shared" si="370"/>
        <v>0.26595739361702125</v>
      </c>
      <c r="L7909" s="2" t="str">
        <f t="shared" si="371"/>
        <v>AA</v>
      </c>
      <c r="M7909" s="2" t="s">
        <v>475</v>
      </c>
      <c r="N7909" s="2" t="s">
        <v>427</v>
      </c>
      <c r="O7909" s="2" t="s">
        <v>70</v>
      </c>
    </row>
    <row r="7910" spans="1:15">
      <c r="A7910" s="38">
        <v>41796</v>
      </c>
      <c r="B7910" s="38">
        <v>44598</v>
      </c>
      <c r="C7910" s="131">
        <v>92</v>
      </c>
      <c r="D7910" s="39">
        <v>8.7899999999999992E-2</v>
      </c>
      <c r="E7910" s="39">
        <v>8.4199999999999997E-2</v>
      </c>
      <c r="F7910" s="40">
        <v>187600</v>
      </c>
      <c r="G7910" s="40">
        <v>187600</v>
      </c>
      <c r="H7910" s="40">
        <v>45970.62</v>
      </c>
      <c r="I7910" s="40">
        <v>49999.99</v>
      </c>
      <c r="J7910" s="67">
        <f t="shared" si="369"/>
        <v>0.24504594882729214</v>
      </c>
      <c r="K7910" s="39">
        <f t="shared" si="370"/>
        <v>0.26652446695095949</v>
      </c>
      <c r="L7910" s="2" t="str">
        <f t="shared" si="371"/>
        <v>AA</v>
      </c>
      <c r="M7910" s="2" t="s">
        <v>531</v>
      </c>
      <c r="N7910" s="2" t="s">
        <v>423</v>
      </c>
      <c r="O7910" s="2" t="s">
        <v>70</v>
      </c>
    </row>
    <row r="7911" spans="1:15">
      <c r="A7911" s="42">
        <v>42025</v>
      </c>
      <c r="B7911" s="42">
        <v>45678</v>
      </c>
      <c r="C7911" s="130">
        <v>120</v>
      </c>
      <c r="D7911" s="43">
        <v>8.7899999999999992E-2</v>
      </c>
      <c r="E7911" s="43">
        <v>8.4199999999999997E-2</v>
      </c>
      <c r="F7911" s="44">
        <v>187000</v>
      </c>
      <c r="G7911" s="44">
        <v>187000</v>
      </c>
      <c r="H7911" s="44">
        <v>49626.41</v>
      </c>
      <c r="I7911" s="44">
        <v>49999.99</v>
      </c>
      <c r="J7911" s="68">
        <f t="shared" si="369"/>
        <v>0.26538187165775401</v>
      </c>
      <c r="K7911" s="43">
        <f t="shared" si="370"/>
        <v>0.26737962566844919</v>
      </c>
      <c r="L7911" s="41" t="str">
        <f t="shared" si="371"/>
        <v>AA</v>
      </c>
      <c r="M7911" s="41" t="s">
        <v>463</v>
      </c>
      <c r="N7911" s="41" t="s">
        <v>422</v>
      </c>
      <c r="O7911" s="41" t="s">
        <v>70</v>
      </c>
    </row>
    <row r="7912" spans="1:15">
      <c r="A7912" s="42">
        <v>41911</v>
      </c>
      <c r="B7912" s="42">
        <v>47997</v>
      </c>
      <c r="C7912" s="130">
        <v>200</v>
      </c>
      <c r="D7912" s="43">
        <v>8.7899999999999992E-2</v>
      </c>
      <c r="E7912" s="43">
        <v>8.4199999999999997E-2</v>
      </c>
      <c r="F7912" s="44">
        <v>185000</v>
      </c>
      <c r="G7912" s="44">
        <v>185000</v>
      </c>
      <c r="H7912" s="44">
        <v>48959.74</v>
      </c>
      <c r="I7912" s="44">
        <v>49999.99</v>
      </c>
      <c r="J7912" s="68">
        <f t="shared" si="369"/>
        <v>0.26464724324324324</v>
      </c>
      <c r="K7912" s="43">
        <f t="shared" si="370"/>
        <v>0.27027021621621622</v>
      </c>
      <c r="L7912" s="41" t="str">
        <f t="shared" si="371"/>
        <v>AA</v>
      </c>
      <c r="M7912" s="41" t="s">
        <v>1350</v>
      </c>
      <c r="N7912" s="41" t="s">
        <v>434</v>
      </c>
      <c r="O7912" s="41" t="s">
        <v>70</v>
      </c>
    </row>
    <row r="7913" spans="1:15">
      <c r="A7913" s="42">
        <v>41892</v>
      </c>
      <c r="B7913" s="42">
        <v>52149</v>
      </c>
      <c r="C7913" s="130">
        <v>337</v>
      </c>
      <c r="D7913" s="43">
        <v>8.7899999999999992E-2</v>
      </c>
      <c r="E7913" s="43">
        <v>8.4199999999999997E-2</v>
      </c>
      <c r="F7913" s="44">
        <v>183000</v>
      </c>
      <c r="G7913" s="44">
        <v>183000</v>
      </c>
      <c r="H7913" s="44">
        <v>49478.34</v>
      </c>
      <c r="I7913" s="44">
        <v>49999.99</v>
      </c>
      <c r="J7913" s="68">
        <f t="shared" si="369"/>
        <v>0.27037344262295082</v>
      </c>
      <c r="K7913" s="43">
        <f t="shared" si="370"/>
        <v>0.27322398907103823</v>
      </c>
      <c r="L7913" s="41" t="str">
        <f t="shared" si="371"/>
        <v>AA</v>
      </c>
      <c r="M7913" s="41" t="s">
        <v>763</v>
      </c>
      <c r="N7913" s="41" t="s">
        <v>431</v>
      </c>
      <c r="O7913" s="41" t="s">
        <v>70</v>
      </c>
    </row>
    <row r="7914" spans="1:15">
      <c r="A7914" s="38">
        <v>41814</v>
      </c>
      <c r="B7914" s="38">
        <v>47293</v>
      </c>
      <c r="C7914" s="131">
        <v>180</v>
      </c>
      <c r="D7914" s="39">
        <v>8.7899999999999992E-2</v>
      </c>
      <c r="E7914" s="39">
        <v>8.4199999999999997E-2</v>
      </c>
      <c r="F7914" s="40">
        <v>180000</v>
      </c>
      <c r="G7914" s="40">
        <v>180000</v>
      </c>
      <c r="H7914" s="40">
        <v>48128.82</v>
      </c>
      <c r="I7914" s="40">
        <v>49999.99</v>
      </c>
      <c r="J7914" s="67">
        <f t="shared" si="369"/>
        <v>0.26738233333333333</v>
      </c>
      <c r="K7914" s="39">
        <f t="shared" si="370"/>
        <v>0.27777772222222219</v>
      </c>
      <c r="L7914" s="2" t="str">
        <f t="shared" si="371"/>
        <v>AA</v>
      </c>
      <c r="M7914" s="2" t="s">
        <v>1185</v>
      </c>
      <c r="N7914" s="2" t="s">
        <v>417</v>
      </c>
      <c r="O7914" s="2" t="s">
        <v>70</v>
      </c>
    </row>
    <row r="7915" spans="1:15">
      <c r="A7915" s="38">
        <v>41919</v>
      </c>
      <c r="B7915" s="38">
        <v>51050</v>
      </c>
      <c r="C7915" s="131">
        <v>300</v>
      </c>
      <c r="D7915" s="39">
        <v>8.7899999999999992E-2</v>
      </c>
      <c r="E7915" s="39">
        <v>7.9500000000000001E-2</v>
      </c>
      <c r="F7915" s="40">
        <v>180000</v>
      </c>
      <c r="G7915" s="40">
        <v>180000</v>
      </c>
      <c r="H7915" s="40">
        <v>49349.88</v>
      </c>
      <c r="I7915" s="40">
        <v>49999.99</v>
      </c>
      <c r="J7915" s="67">
        <f t="shared" si="369"/>
        <v>0.27416599999999997</v>
      </c>
      <c r="K7915" s="39">
        <f t="shared" si="370"/>
        <v>0.27777772222222219</v>
      </c>
      <c r="L7915" s="2" t="str">
        <f t="shared" si="371"/>
        <v>AA</v>
      </c>
      <c r="M7915" s="2" t="s">
        <v>459</v>
      </c>
      <c r="N7915" s="2" t="s">
        <v>417</v>
      </c>
      <c r="O7915" s="2" t="s">
        <v>70</v>
      </c>
    </row>
    <row r="7916" spans="1:15">
      <c r="A7916" s="42">
        <v>41985</v>
      </c>
      <c r="B7916" s="42">
        <v>47008</v>
      </c>
      <c r="C7916" s="130">
        <v>165</v>
      </c>
      <c r="D7916" s="43">
        <v>8.7899999999999992E-2</v>
      </c>
      <c r="E7916" s="43">
        <v>7.7199999999999991E-2</v>
      </c>
      <c r="F7916" s="44">
        <v>197000</v>
      </c>
      <c r="G7916" s="44">
        <v>197000</v>
      </c>
      <c r="H7916" s="44">
        <v>54417.78</v>
      </c>
      <c r="I7916" s="44">
        <v>54999.99</v>
      </c>
      <c r="J7916" s="68">
        <f t="shared" si="369"/>
        <v>0.27623238578680204</v>
      </c>
      <c r="K7916" s="43">
        <f t="shared" si="370"/>
        <v>0.27918776649746191</v>
      </c>
      <c r="L7916" s="41" t="str">
        <f t="shared" si="371"/>
        <v>AA</v>
      </c>
      <c r="M7916" s="41" t="s">
        <v>1006</v>
      </c>
      <c r="N7916" s="41" t="s">
        <v>424</v>
      </c>
      <c r="O7916" s="41" t="s">
        <v>70</v>
      </c>
    </row>
    <row r="7917" spans="1:15">
      <c r="A7917" s="42">
        <v>41921</v>
      </c>
      <c r="B7917" s="42">
        <v>50748</v>
      </c>
      <c r="C7917" s="130">
        <v>290</v>
      </c>
      <c r="D7917" s="43">
        <v>8.7899999999999992E-2</v>
      </c>
      <c r="E7917" s="43">
        <v>8.4199999999999997E-2</v>
      </c>
      <c r="F7917" s="44">
        <v>200000</v>
      </c>
      <c r="G7917" s="44">
        <v>200000</v>
      </c>
      <c r="H7917" s="44">
        <v>55399.63</v>
      </c>
      <c r="I7917" s="44">
        <v>55979.99</v>
      </c>
      <c r="J7917" s="68">
        <f t="shared" si="369"/>
        <v>0.27699815</v>
      </c>
      <c r="K7917" s="43">
        <f t="shared" si="370"/>
        <v>0.27989995000000001</v>
      </c>
      <c r="L7917" s="41" t="str">
        <f t="shared" si="371"/>
        <v>AA</v>
      </c>
      <c r="M7917" s="41" t="s">
        <v>564</v>
      </c>
      <c r="N7917" s="41" t="s">
        <v>417</v>
      </c>
      <c r="O7917" s="41" t="s">
        <v>70</v>
      </c>
    </row>
    <row r="7918" spans="1:15">
      <c r="A7918" s="38">
        <v>41774</v>
      </c>
      <c r="B7918" s="38">
        <v>49079</v>
      </c>
      <c r="C7918" s="131">
        <v>240</v>
      </c>
      <c r="D7918" s="39">
        <v>8.7899999999999992E-2</v>
      </c>
      <c r="E7918" s="39">
        <v>8.2799999999999999E-2</v>
      </c>
      <c r="F7918" s="40">
        <v>185000</v>
      </c>
      <c r="G7918" s="40">
        <v>185000</v>
      </c>
      <c r="H7918" s="40">
        <v>50311.28</v>
      </c>
      <c r="I7918" s="40">
        <v>51870.73</v>
      </c>
      <c r="J7918" s="67">
        <f t="shared" si="369"/>
        <v>0.27195286486486486</v>
      </c>
      <c r="K7918" s="39">
        <f t="shared" si="370"/>
        <v>0.28038232432432436</v>
      </c>
      <c r="L7918" s="2" t="str">
        <f t="shared" si="371"/>
        <v>AA</v>
      </c>
      <c r="M7918" s="2" t="s">
        <v>467</v>
      </c>
      <c r="N7918" s="2" t="s">
        <v>425</v>
      </c>
      <c r="O7918" s="2" t="s">
        <v>70</v>
      </c>
    </row>
    <row r="7919" spans="1:15">
      <c r="A7919" s="38">
        <v>42020</v>
      </c>
      <c r="B7919" s="38">
        <v>50511</v>
      </c>
      <c r="C7919" s="131">
        <v>279</v>
      </c>
      <c r="D7919" s="39">
        <v>8.7899999999999992E-2</v>
      </c>
      <c r="E7919" s="39">
        <v>7.9500000000000001E-2</v>
      </c>
      <c r="F7919" s="40">
        <v>177000</v>
      </c>
      <c r="G7919" s="40">
        <v>177000</v>
      </c>
      <c r="H7919" s="40">
        <v>49867.48</v>
      </c>
      <c r="I7919" s="40">
        <v>49999.99</v>
      </c>
      <c r="J7919" s="67">
        <f t="shared" si="369"/>
        <v>0.28173717514124297</v>
      </c>
      <c r="K7919" s="39">
        <f t="shared" si="370"/>
        <v>0.28248581920903953</v>
      </c>
      <c r="L7919" s="2" t="str">
        <f t="shared" si="371"/>
        <v>AA</v>
      </c>
      <c r="M7919" s="2" t="s">
        <v>679</v>
      </c>
      <c r="N7919" s="2" t="s">
        <v>424</v>
      </c>
      <c r="O7919" s="2" t="s">
        <v>70</v>
      </c>
    </row>
    <row r="7920" spans="1:15">
      <c r="A7920" s="38">
        <v>41759</v>
      </c>
      <c r="B7920" s="38">
        <v>54543</v>
      </c>
      <c r="C7920" s="131">
        <v>420</v>
      </c>
      <c r="D7920" s="39">
        <v>8.7899999999999992E-2</v>
      </c>
      <c r="E7920" s="39">
        <v>7.9500000000000001E-2</v>
      </c>
      <c r="F7920" s="40">
        <v>177000</v>
      </c>
      <c r="G7920" s="40">
        <v>177000</v>
      </c>
      <c r="H7920" s="40">
        <v>49198.42</v>
      </c>
      <c r="I7920" s="40">
        <v>49999.99</v>
      </c>
      <c r="J7920" s="67">
        <f t="shared" si="369"/>
        <v>0.27795717514124291</v>
      </c>
      <c r="K7920" s="39">
        <f t="shared" si="370"/>
        <v>0.28248581920903953</v>
      </c>
      <c r="L7920" s="2" t="str">
        <f t="shared" si="371"/>
        <v>AA</v>
      </c>
      <c r="M7920" s="2" t="s">
        <v>454</v>
      </c>
      <c r="N7920" s="2" t="s">
        <v>416</v>
      </c>
      <c r="O7920" s="2" t="s">
        <v>70</v>
      </c>
    </row>
    <row r="7921" spans="1:15">
      <c r="A7921" s="42">
        <v>41852</v>
      </c>
      <c r="B7921" s="42">
        <v>54636</v>
      </c>
      <c r="C7921" s="130">
        <v>420</v>
      </c>
      <c r="D7921" s="43">
        <v>8.7899999999999992E-2</v>
      </c>
      <c r="E7921" s="43">
        <v>8.4199999999999997E-2</v>
      </c>
      <c r="F7921" s="44">
        <v>176000</v>
      </c>
      <c r="G7921" s="44">
        <v>176000</v>
      </c>
      <c r="H7921" s="44">
        <v>33680.15</v>
      </c>
      <c r="I7921" s="44">
        <v>49999.99</v>
      </c>
      <c r="J7921" s="68">
        <f t="shared" si="369"/>
        <v>0.19136448863636366</v>
      </c>
      <c r="K7921" s="43">
        <f t="shared" si="370"/>
        <v>0.28409085227272723</v>
      </c>
      <c r="L7921" s="41" t="str">
        <f t="shared" si="371"/>
        <v>AA</v>
      </c>
      <c r="M7921" s="41" t="s">
        <v>1295</v>
      </c>
      <c r="N7921" s="41" t="s">
        <v>424</v>
      </c>
      <c r="O7921" s="41" t="s">
        <v>70</v>
      </c>
    </row>
    <row r="7922" spans="1:15">
      <c r="A7922" s="38">
        <v>41788</v>
      </c>
      <c r="B7922" s="38">
        <v>49093</v>
      </c>
      <c r="C7922" s="131">
        <v>240</v>
      </c>
      <c r="D7922" s="39">
        <v>8.7899999999999992E-2</v>
      </c>
      <c r="E7922" s="39">
        <v>8.7899999999999992E-2</v>
      </c>
      <c r="F7922" s="40">
        <v>175000</v>
      </c>
      <c r="G7922" s="40">
        <v>175000</v>
      </c>
      <c r="H7922" s="40">
        <v>48508.2</v>
      </c>
      <c r="I7922" s="40">
        <v>49999.99</v>
      </c>
      <c r="J7922" s="67">
        <f t="shared" si="369"/>
        <v>0.27718971428571426</v>
      </c>
      <c r="K7922" s="39">
        <f t="shared" si="370"/>
        <v>0.28571422857142859</v>
      </c>
      <c r="L7922" s="2" t="str">
        <f t="shared" si="371"/>
        <v>AA</v>
      </c>
      <c r="M7922" s="2" t="s">
        <v>566</v>
      </c>
      <c r="N7922" s="2" t="s">
        <v>420</v>
      </c>
      <c r="O7922" s="2" t="s">
        <v>70</v>
      </c>
    </row>
    <row r="7923" spans="1:15">
      <c r="A7923" s="42">
        <v>41922</v>
      </c>
      <c r="B7923" s="42">
        <v>54706</v>
      </c>
      <c r="C7923" s="130">
        <v>420</v>
      </c>
      <c r="D7923" s="43">
        <v>8.7899999999999992E-2</v>
      </c>
      <c r="E7923" s="43">
        <v>8.4199999999999997E-2</v>
      </c>
      <c r="F7923" s="44">
        <v>175000</v>
      </c>
      <c r="G7923" s="44">
        <v>175000</v>
      </c>
      <c r="H7923" s="44">
        <v>49699.66</v>
      </c>
      <c r="I7923" s="44">
        <v>49999.99</v>
      </c>
      <c r="J7923" s="68">
        <f t="shared" si="369"/>
        <v>0.28399805714285714</v>
      </c>
      <c r="K7923" s="43">
        <f t="shared" si="370"/>
        <v>0.28571422857142859</v>
      </c>
      <c r="L7923" s="41" t="str">
        <f t="shared" si="371"/>
        <v>AA</v>
      </c>
      <c r="M7923" s="41" t="s">
        <v>949</v>
      </c>
      <c r="N7923" s="41" t="s">
        <v>424</v>
      </c>
      <c r="O7923" s="41" t="s">
        <v>70</v>
      </c>
    </row>
    <row r="7924" spans="1:15">
      <c r="A7924" s="42">
        <v>41899</v>
      </c>
      <c r="B7924" s="42">
        <v>54683</v>
      </c>
      <c r="C7924" s="130">
        <v>420</v>
      </c>
      <c r="D7924" s="43">
        <v>8.7899999999999992E-2</v>
      </c>
      <c r="E7924" s="43">
        <v>8.4199999999999997E-2</v>
      </c>
      <c r="F7924" s="44">
        <v>175000</v>
      </c>
      <c r="G7924" s="44">
        <v>175000</v>
      </c>
      <c r="H7924" s="44">
        <v>49608.67</v>
      </c>
      <c r="I7924" s="44">
        <v>49999.99</v>
      </c>
      <c r="J7924" s="68">
        <f t="shared" si="369"/>
        <v>0.28347811428571429</v>
      </c>
      <c r="K7924" s="43">
        <f t="shared" si="370"/>
        <v>0.28571422857142859</v>
      </c>
      <c r="L7924" s="41" t="str">
        <f t="shared" si="371"/>
        <v>AA</v>
      </c>
      <c r="M7924" s="41" t="s">
        <v>496</v>
      </c>
      <c r="N7924" s="41" t="s">
        <v>417</v>
      </c>
      <c r="O7924" s="41" t="s">
        <v>70</v>
      </c>
    </row>
    <row r="7925" spans="1:15">
      <c r="A7925" s="38">
        <v>42034</v>
      </c>
      <c r="B7925" s="38">
        <v>54818</v>
      </c>
      <c r="C7925" s="131">
        <v>420</v>
      </c>
      <c r="D7925" s="39">
        <v>8.7899999999999992E-2</v>
      </c>
      <c r="E7925" s="39">
        <v>8.4199999999999997E-2</v>
      </c>
      <c r="F7925" s="40">
        <v>175000</v>
      </c>
      <c r="G7925" s="40">
        <v>175000</v>
      </c>
      <c r="H7925" s="40">
        <v>49902.05</v>
      </c>
      <c r="I7925" s="40">
        <v>49999.99</v>
      </c>
      <c r="J7925" s="67">
        <f t="shared" si="369"/>
        <v>0.28515457142857142</v>
      </c>
      <c r="K7925" s="39">
        <f t="shared" si="370"/>
        <v>0.28571422857142859</v>
      </c>
      <c r="L7925" s="2" t="str">
        <f t="shared" si="371"/>
        <v>AA</v>
      </c>
      <c r="M7925" s="2" t="s">
        <v>1539</v>
      </c>
      <c r="N7925" s="2" t="s">
        <v>416</v>
      </c>
      <c r="O7925" s="2" t="s">
        <v>70</v>
      </c>
    </row>
    <row r="7926" spans="1:15">
      <c r="A7926" s="38">
        <v>42034</v>
      </c>
      <c r="B7926" s="38">
        <v>54818</v>
      </c>
      <c r="C7926" s="131">
        <v>420</v>
      </c>
      <c r="D7926" s="39">
        <v>8.7899999999999992E-2</v>
      </c>
      <c r="E7926" s="39">
        <v>8.6500000000000007E-2</v>
      </c>
      <c r="F7926" s="40">
        <v>195000</v>
      </c>
      <c r="G7926" s="40">
        <v>195000</v>
      </c>
      <c r="H7926" s="40">
        <v>55817.48</v>
      </c>
      <c r="I7926" s="40">
        <v>55927.03</v>
      </c>
      <c r="J7926" s="67">
        <f t="shared" si="369"/>
        <v>0.28624348717948722</v>
      </c>
      <c r="K7926" s="39">
        <f t="shared" si="370"/>
        <v>0.28680528205128203</v>
      </c>
      <c r="L7926" s="2" t="str">
        <f t="shared" si="371"/>
        <v>AA</v>
      </c>
      <c r="M7926" s="2" t="s">
        <v>467</v>
      </c>
      <c r="N7926" s="2" t="s">
        <v>425</v>
      </c>
      <c r="O7926" s="2" t="s">
        <v>70</v>
      </c>
    </row>
    <row r="7927" spans="1:15">
      <c r="A7927" s="38">
        <v>42061</v>
      </c>
      <c r="B7927" s="38">
        <v>54845</v>
      </c>
      <c r="C7927" s="131">
        <v>420</v>
      </c>
      <c r="D7927" s="39">
        <v>8.7899999999999992E-2</v>
      </c>
      <c r="E7927" s="39">
        <v>8.7899999999999992E-2</v>
      </c>
      <c r="F7927" s="40">
        <v>180000</v>
      </c>
      <c r="G7927" s="40">
        <v>180000</v>
      </c>
      <c r="H7927" s="40">
        <v>51999.99</v>
      </c>
      <c r="I7927" s="40">
        <v>51999.99</v>
      </c>
      <c r="J7927" s="67">
        <f t="shared" si="369"/>
        <v>0.28888883333333332</v>
      </c>
      <c r="K7927" s="39">
        <f t="shared" si="370"/>
        <v>0.28888883333333332</v>
      </c>
      <c r="L7927" s="2" t="str">
        <f t="shared" si="371"/>
        <v>AA</v>
      </c>
      <c r="M7927" s="2" t="s">
        <v>714</v>
      </c>
      <c r="N7927" s="2" t="s">
        <v>416</v>
      </c>
      <c r="O7927" s="2" t="s">
        <v>70</v>
      </c>
    </row>
    <row r="7928" spans="1:15">
      <c r="A7928" s="42">
        <v>41905</v>
      </c>
      <c r="B7928" s="42">
        <v>52863</v>
      </c>
      <c r="C7928" s="130">
        <v>360</v>
      </c>
      <c r="D7928" s="43">
        <v>8.7899999999999992E-2</v>
      </c>
      <c r="E7928" s="43">
        <v>8.4199999999999997E-2</v>
      </c>
      <c r="F7928" s="44">
        <v>175000</v>
      </c>
      <c r="G7928" s="44">
        <v>175000</v>
      </c>
      <c r="H7928" s="44">
        <v>50540.160000000003</v>
      </c>
      <c r="I7928" s="44">
        <v>51039.99</v>
      </c>
      <c r="J7928" s="68">
        <f t="shared" si="369"/>
        <v>0.28880091428571431</v>
      </c>
      <c r="K7928" s="43">
        <f t="shared" si="370"/>
        <v>0.29165708571428572</v>
      </c>
      <c r="L7928" s="41" t="str">
        <f t="shared" si="371"/>
        <v>AA</v>
      </c>
      <c r="M7928" s="41" t="s">
        <v>316</v>
      </c>
      <c r="N7928" s="41" t="s">
        <v>418</v>
      </c>
      <c r="O7928" s="41" t="s">
        <v>70</v>
      </c>
    </row>
    <row r="7929" spans="1:15">
      <c r="A7929" s="38">
        <v>41806</v>
      </c>
      <c r="B7929" s="38">
        <v>52764</v>
      </c>
      <c r="C7929" s="131">
        <v>360</v>
      </c>
      <c r="D7929" s="39">
        <v>8.7899999999999992E-2</v>
      </c>
      <c r="E7929" s="39">
        <v>7.9500000000000001E-2</v>
      </c>
      <c r="F7929" s="40">
        <v>171000</v>
      </c>
      <c r="G7929" s="40">
        <v>171000</v>
      </c>
      <c r="H7929" s="40">
        <v>49236.01</v>
      </c>
      <c r="I7929" s="40">
        <v>49999.99</v>
      </c>
      <c r="J7929" s="67">
        <f t="shared" si="369"/>
        <v>0.2879298830409357</v>
      </c>
      <c r="K7929" s="39">
        <f t="shared" si="370"/>
        <v>0.29239760233918127</v>
      </c>
      <c r="L7929" s="2" t="str">
        <f t="shared" si="371"/>
        <v>AA</v>
      </c>
      <c r="M7929" s="2" t="s">
        <v>538</v>
      </c>
      <c r="N7929" s="2" t="s">
        <v>417</v>
      </c>
      <c r="O7929" s="2" t="s">
        <v>70</v>
      </c>
    </row>
    <row r="7930" spans="1:15">
      <c r="A7930" s="38">
        <v>41900</v>
      </c>
      <c r="B7930" s="38">
        <v>52858</v>
      </c>
      <c r="C7930" s="131">
        <v>360</v>
      </c>
      <c r="D7930" s="39">
        <v>8.7899999999999992E-2</v>
      </c>
      <c r="E7930" s="39">
        <v>7.9500000000000001E-2</v>
      </c>
      <c r="F7930" s="40">
        <v>195200</v>
      </c>
      <c r="G7930" s="40">
        <v>195200</v>
      </c>
      <c r="H7930" s="40">
        <v>56639.09</v>
      </c>
      <c r="I7930" s="40">
        <v>57199.99</v>
      </c>
      <c r="J7930" s="67">
        <f t="shared" si="369"/>
        <v>0.29015927254098361</v>
      </c>
      <c r="K7930" s="39">
        <f t="shared" si="370"/>
        <v>0.29303273565573768</v>
      </c>
      <c r="L7930" s="2" t="str">
        <f t="shared" si="371"/>
        <v>AA</v>
      </c>
      <c r="M7930" s="2" t="s">
        <v>482</v>
      </c>
      <c r="N7930" s="2" t="s">
        <v>422</v>
      </c>
      <c r="O7930" s="2" t="s">
        <v>70</v>
      </c>
    </row>
    <row r="7931" spans="1:15">
      <c r="A7931" s="38">
        <v>41954</v>
      </c>
      <c r="B7931" s="38">
        <v>44753</v>
      </c>
      <c r="C7931" s="131">
        <v>92</v>
      </c>
      <c r="D7931" s="39">
        <v>8.7899999999999992E-2</v>
      </c>
      <c r="E7931" s="39">
        <v>8.4199999999999997E-2</v>
      </c>
      <c r="F7931" s="40">
        <v>170000</v>
      </c>
      <c r="G7931" s="40">
        <v>170000</v>
      </c>
      <c r="H7931" s="40">
        <v>48511.72</v>
      </c>
      <c r="I7931" s="40">
        <v>49999.99</v>
      </c>
      <c r="J7931" s="67">
        <f t="shared" si="369"/>
        <v>0.28536305882352941</v>
      </c>
      <c r="K7931" s="39">
        <f t="shared" si="370"/>
        <v>0.2941175882352941</v>
      </c>
      <c r="L7931" s="2" t="str">
        <f t="shared" si="371"/>
        <v>AA</v>
      </c>
      <c r="M7931" s="2" t="s">
        <v>192</v>
      </c>
      <c r="N7931" s="2" t="s">
        <v>417</v>
      </c>
      <c r="O7931" s="2" t="s">
        <v>70</v>
      </c>
    </row>
    <row r="7932" spans="1:15">
      <c r="A7932" s="38">
        <v>41976</v>
      </c>
      <c r="B7932" s="38">
        <v>45629</v>
      </c>
      <c r="C7932" s="131">
        <v>120</v>
      </c>
      <c r="D7932" s="39">
        <v>8.7899999999999992E-2</v>
      </c>
      <c r="E7932" s="39">
        <v>8.7899999999999992E-2</v>
      </c>
      <c r="F7932" s="40">
        <v>170000</v>
      </c>
      <c r="G7932" s="40">
        <v>170000</v>
      </c>
      <c r="H7932" s="40">
        <v>49361.66</v>
      </c>
      <c r="I7932" s="40">
        <v>49999.99</v>
      </c>
      <c r="J7932" s="67">
        <f t="shared" si="369"/>
        <v>0.29036270588235297</v>
      </c>
      <c r="K7932" s="39">
        <f t="shared" si="370"/>
        <v>0.2941175882352941</v>
      </c>
      <c r="L7932" s="2" t="str">
        <f t="shared" si="371"/>
        <v>AA</v>
      </c>
      <c r="M7932" s="2" t="s">
        <v>538</v>
      </c>
      <c r="N7932" s="2" t="s">
        <v>417</v>
      </c>
      <c r="O7932" s="2" t="s">
        <v>70</v>
      </c>
    </row>
    <row r="7933" spans="1:15">
      <c r="A7933" s="42">
        <v>42047</v>
      </c>
      <c r="B7933" s="42">
        <v>51603</v>
      </c>
      <c r="C7933" s="130">
        <v>314</v>
      </c>
      <c r="D7933" s="43">
        <v>8.7899999999999992E-2</v>
      </c>
      <c r="E7933" s="43">
        <v>8.6500000000000007E-2</v>
      </c>
      <c r="F7933" s="44">
        <v>170000</v>
      </c>
      <c r="G7933" s="44">
        <v>170000</v>
      </c>
      <c r="H7933" s="44">
        <v>49999.99</v>
      </c>
      <c r="I7933" s="44">
        <v>49999.99</v>
      </c>
      <c r="J7933" s="68">
        <f t="shared" si="369"/>
        <v>0.2941175882352941</v>
      </c>
      <c r="K7933" s="43">
        <f t="shared" si="370"/>
        <v>0.2941175882352941</v>
      </c>
      <c r="L7933" s="41" t="str">
        <f t="shared" si="371"/>
        <v>AA</v>
      </c>
      <c r="M7933" s="41" t="s">
        <v>532</v>
      </c>
      <c r="N7933" s="41" t="s">
        <v>417</v>
      </c>
      <c r="O7933" s="41" t="s">
        <v>70</v>
      </c>
    </row>
    <row r="7934" spans="1:15">
      <c r="A7934" s="42">
        <v>41978</v>
      </c>
      <c r="B7934" s="42">
        <v>48370</v>
      </c>
      <c r="C7934" s="130">
        <v>210</v>
      </c>
      <c r="D7934" s="43">
        <v>8.7899999999999992E-2</v>
      </c>
      <c r="E7934" s="43">
        <v>7.9500000000000001E-2</v>
      </c>
      <c r="F7934" s="44">
        <v>180000</v>
      </c>
      <c r="G7934" s="44">
        <v>180000</v>
      </c>
      <c r="H7934" s="44">
        <v>52604.6</v>
      </c>
      <c r="I7934" s="44">
        <v>52999.99</v>
      </c>
      <c r="J7934" s="68">
        <f t="shared" si="369"/>
        <v>0.29224777777777777</v>
      </c>
      <c r="K7934" s="43">
        <f t="shared" si="370"/>
        <v>0.29444438888888885</v>
      </c>
      <c r="L7934" s="41" t="str">
        <f t="shared" si="371"/>
        <v>AA</v>
      </c>
      <c r="M7934" s="41" t="s">
        <v>564</v>
      </c>
      <c r="N7934" s="41" t="s">
        <v>417</v>
      </c>
      <c r="O7934" s="41" t="s">
        <v>70</v>
      </c>
    </row>
    <row r="7935" spans="1:15">
      <c r="A7935" s="42">
        <v>41985</v>
      </c>
      <c r="B7935" s="42">
        <v>47464</v>
      </c>
      <c r="C7935" s="130">
        <v>180</v>
      </c>
      <c r="D7935" s="43">
        <v>8.7899999999999992E-2</v>
      </c>
      <c r="E7935" s="43">
        <v>7.9500000000000001E-2</v>
      </c>
      <c r="F7935" s="44">
        <v>174000</v>
      </c>
      <c r="G7935" s="44">
        <v>174000</v>
      </c>
      <c r="H7935" s="44">
        <v>50845.68</v>
      </c>
      <c r="I7935" s="44">
        <v>51335.28</v>
      </c>
      <c r="J7935" s="68">
        <f t="shared" si="369"/>
        <v>0.29221655172413791</v>
      </c>
      <c r="K7935" s="43">
        <f t="shared" si="370"/>
        <v>0.29503034482758622</v>
      </c>
      <c r="L7935" s="41" t="str">
        <f t="shared" si="371"/>
        <v>AA</v>
      </c>
      <c r="M7935" s="41" t="s">
        <v>1087</v>
      </c>
      <c r="N7935" s="41" t="s">
        <v>422</v>
      </c>
      <c r="O7935" s="41" t="s">
        <v>70</v>
      </c>
    </row>
    <row r="7936" spans="1:15">
      <c r="A7936" s="38">
        <v>41844</v>
      </c>
      <c r="B7936" s="38">
        <v>45497</v>
      </c>
      <c r="C7936" s="131">
        <v>120</v>
      </c>
      <c r="D7936" s="39">
        <v>8.7899999999999992E-2</v>
      </c>
      <c r="E7936" s="39">
        <v>8.4199999999999997E-2</v>
      </c>
      <c r="F7936" s="40">
        <v>185000</v>
      </c>
      <c r="G7936" s="40">
        <v>185000</v>
      </c>
      <c r="H7936" s="40">
        <v>52120.41</v>
      </c>
      <c r="I7936" s="40">
        <v>54999.99</v>
      </c>
      <c r="J7936" s="67">
        <f t="shared" si="369"/>
        <v>0.28173194594594597</v>
      </c>
      <c r="K7936" s="39">
        <f t="shared" si="370"/>
        <v>0.29729724324324325</v>
      </c>
      <c r="L7936" s="2" t="str">
        <f t="shared" si="371"/>
        <v>AA</v>
      </c>
      <c r="M7936" s="2" t="s">
        <v>661</v>
      </c>
      <c r="N7936" s="2" t="s">
        <v>416</v>
      </c>
      <c r="O7936" s="2" t="s">
        <v>70</v>
      </c>
    </row>
    <row r="7937" spans="1:15">
      <c r="A7937" s="38">
        <v>41912</v>
      </c>
      <c r="B7937" s="38">
        <v>49764</v>
      </c>
      <c r="C7937" s="131">
        <v>258</v>
      </c>
      <c r="D7937" s="39">
        <v>8.7899999999999992E-2</v>
      </c>
      <c r="E7937" s="39">
        <v>8.4199999999999997E-2</v>
      </c>
      <c r="F7937" s="40">
        <v>185000</v>
      </c>
      <c r="G7937" s="40">
        <v>185000</v>
      </c>
      <c r="H7937" s="40">
        <v>54409.87</v>
      </c>
      <c r="I7937" s="40">
        <v>54999.99</v>
      </c>
      <c r="J7937" s="67">
        <f t="shared" si="369"/>
        <v>0.29410740540540542</v>
      </c>
      <c r="K7937" s="39">
        <f t="shared" si="370"/>
        <v>0.29729724324324325</v>
      </c>
      <c r="L7937" s="2" t="str">
        <f t="shared" si="371"/>
        <v>AA</v>
      </c>
      <c r="M7937" s="2" t="s">
        <v>615</v>
      </c>
      <c r="N7937" s="2" t="s">
        <v>417</v>
      </c>
      <c r="O7937" s="2" t="s">
        <v>70</v>
      </c>
    </row>
    <row r="7938" spans="1:15">
      <c r="A7938" s="42">
        <v>41961</v>
      </c>
      <c r="B7938" s="42">
        <v>50148</v>
      </c>
      <c r="C7938" s="130">
        <v>269</v>
      </c>
      <c r="D7938" s="43">
        <v>8.7899999999999992E-2</v>
      </c>
      <c r="E7938" s="43">
        <v>7.9500000000000001E-2</v>
      </c>
      <c r="F7938" s="44">
        <v>185000</v>
      </c>
      <c r="G7938" s="44">
        <v>185000</v>
      </c>
      <c r="H7938" s="44">
        <v>54523.23</v>
      </c>
      <c r="I7938" s="44">
        <v>54999.99</v>
      </c>
      <c r="J7938" s="68">
        <f t="shared" si="369"/>
        <v>0.29472016216216218</v>
      </c>
      <c r="K7938" s="43">
        <f t="shared" si="370"/>
        <v>0.29729724324324325</v>
      </c>
      <c r="L7938" s="41" t="str">
        <f t="shared" si="371"/>
        <v>AA</v>
      </c>
      <c r="M7938" s="41" t="s">
        <v>790</v>
      </c>
      <c r="N7938" s="41" t="s">
        <v>416</v>
      </c>
      <c r="O7938" s="41" t="s">
        <v>70</v>
      </c>
    </row>
    <row r="7939" spans="1:15">
      <c r="A7939" s="38">
        <v>41793</v>
      </c>
      <c r="B7939" s="38">
        <v>54577</v>
      </c>
      <c r="C7939" s="131">
        <v>420</v>
      </c>
      <c r="D7939" s="39">
        <v>8.7899999999999992E-2</v>
      </c>
      <c r="E7939" s="39">
        <v>8.4199999999999997E-2</v>
      </c>
      <c r="F7939" s="40">
        <v>195000</v>
      </c>
      <c r="G7939" s="40">
        <v>195000</v>
      </c>
      <c r="H7939" s="40">
        <v>57438.879999999997</v>
      </c>
      <c r="I7939" s="40">
        <v>58132.17</v>
      </c>
      <c r="J7939" s="67">
        <f t="shared" ref="J7939:J8002" si="372">H7939/G7939</f>
        <v>0.29455835897435895</v>
      </c>
      <c r="K7939" s="39">
        <f t="shared" ref="K7939:K8002" si="373">I7939/G7939</f>
        <v>0.2981136923076923</v>
      </c>
      <c r="L7939" s="2" t="str">
        <f t="shared" ref="L7939:L8002" si="374">IF(J7939&lt;=65%,"AA",IF(J7939&lt;=75%,"A",IF(J7939&lt;=85%,"B","C")))</f>
        <v>AA</v>
      </c>
      <c r="M7939" s="2" t="s">
        <v>555</v>
      </c>
      <c r="N7939" s="2" t="s">
        <v>434</v>
      </c>
      <c r="O7939" s="2" t="s">
        <v>70</v>
      </c>
    </row>
    <row r="7940" spans="1:15">
      <c r="A7940" s="38">
        <v>41928</v>
      </c>
      <c r="B7940" s="38">
        <v>54712</v>
      </c>
      <c r="C7940" s="131">
        <v>420</v>
      </c>
      <c r="D7940" s="39">
        <v>8.7899999999999992E-2</v>
      </c>
      <c r="E7940" s="39">
        <v>8.4199999999999997E-2</v>
      </c>
      <c r="F7940" s="40">
        <v>200000</v>
      </c>
      <c r="G7940" s="40">
        <v>200000</v>
      </c>
      <c r="H7940" s="40">
        <v>59633.49</v>
      </c>
      <c r="I7940" s="40">
        <v>59999.99</v>
      </c>
      <c r="J7940" s="67">
        <f t="shared" si="372"/>
        <v>0.29816745</v>
      </c>
      <c r="K7940" s="39">
        <f t="shared" si="373"/>
        <v>0.29999995000000002</v>
      </c>
      <c r="L7940" s="2" t="str">
        <f t="shared" si="374"/>
        <v>AA</v>
      </c>
      <c r="M7940" s="2" t="s">
        <v>1586</v>
      </c>
      <c r="N7940" s="2" t="s">
        <v>417</v>
      </c>
      <c r="O7940" s="2" t="s">
        <v>70</v>
      </c>
    </row>
    <row r="7941" spans="1:15">
      <c r="A7941" s="42">
        <v>41960</v>
      </c>
      <c r="B7941" s="42">
        <v>54744</v>
      </c>
      <c r="C7941" s="130">
        <v>420</v>
      </c>
      <c r="D7941" s="43">
        <v>8.7899999999999992E-2</v>
      </c>
      <c r="E7941" s="43">
        <v>8.4199999999999997E-2</v>
      </c>
      <c r="F7941" s="44">
        <v>186000</v>
      </c>
      <c r="G7941" s="44">
        <v>186000</v>
      </c>
      <c r="H7941" s="44">
        <v>55749.51</v>
      </c>
      <c r="I7941" s="44">
        <v>55999.99</v>
      </c>
      <c r="J7941" s="68">
        <f t="shared" si="372"/>
        <v>0.29972854838709678</v>
      </c>
      <c r="K7941" s="43">
        <f t="shared" si="373"/>
        <v>0.30107521505376345</v>
      </c>
      <c r="L7941" s="41" t="str">
        <f t="shared" si="374"/>
        <v>AA</v>
      </c>
      <c r="M7941" s="41" t="s">
        <v>466</v>
      </c>
      <c r="N7941" s="41" t="s">
        <v>421</v>
      </c>
      <c r="O7941" s="41" t="s">
        <v>70</v>
      </c>
    </row>
    <row r="7942" spans="1:15">
      <c r="A7942" s="42">
        <v>42023</v>
      </c>
      <c r="B7942" s="42">
        <v>49328</v>
      </c>
      <c r="C7942" s="130">
        <v>240</v>
      </c>
      <c r="D7942" s="43">
        <v>8.7899999999999992E-2</v>
      </c>
      <c r="E7942" s="43">
        <v>8.6500000000000007E-2</v>
      </c>
      <c r="F7942" s="44">
        <v>166000</v>
      </c>
      <c r="G7942" s="44">
        <v>166000</v>
      </c>
      <c r="H7942" s="44">
        <v>49844.26</v>
      </c>
      <c r="I7942" s="44">
        <v>49999.99</v>
      </c>
      <c r="J7942" s="68">
        <f t="shared" si="372"/>
        <v>0.30026662650602409</v>
      </c>
      <c r="K7942" s="43">
        <f t="shared" si="373"/>
        <v>0.30120475903614458</v>
      </c>
      <c r="L7942" s="41" t="str">
        <f t="shared" si="374"/>
        <v>AA</v>
      </c>
      <c r="M7942" s="41" t="s">
        <v>1538</v>
      </c>
      <c r="N7942" s="41" t="s">
        <v>421</v>
      </c>
      <c r="O7942" s="41" t="s">
        <v>70</v>
      </c>
    </row>
    <row r="7943" spans="1:15">
      <c r="A7943" s="42">
        <v>41806</v>
      </c>
      <c r="B7943" s="42">
        <v>54590</v>
      </c>
      <c r="C7943" s="130">
        <v>420</v>
      </c>
      <c r="D7943" s="43">
        <v>8.7899999999999992E-2</v>
      </c>
      <c r="E7943" s="43">
        <v>7.9500000000000001E-2</v>
      </c>
      <c r="F7943" s="44">
        <v>166000</v>
      </c>
      <c r="G7943" s="44">
        <v>166000</v>
      </c>
      <c r="H7943" s="44">
        <v>49395.21</v>
      </c>
      <c r="I7943" s="44">
        <v>49999.99</v>
      </c>
      <c r="J7943" s="68">
        <f t="shared" si="372"/>
        <v>0.29756150602409637</v>
      </c>
      <c r="K7943" s="43">
        <f t="shared" si="373"/>
        <v>0.30120475903614458</v>
      </c>
      <c r="L7943" s="41" t="str">
        <f t="shared" si="374"/>
        <v>AA</v>
      </c>
      <c r="M7943" s="41" t="s">
        <v>542</v>
      </c>
      <c r="N7943" s="41" t="s">
        <v>417</v>
      </c>
      <c r="O7943" s="41" t="s">
        <v>70</v>
      </c>
    </row>
    <row r="7944" spans="1:15">
      <c r="A7944" s="38">
        <v>41803</v>
      </c>
      <c r="B7944" s="38">
        <v>54587</v>
      </c>
      <c r="C7944" s="131">
        <v>420</v>
      </c>
      <c r="D7944" s="39">
        <v>8.7899999999999992E-2</v>
      </c>
      <c r="E7944" s="39">
        <v>8.4199999999999997E-2</v>
      </c>
      <c r="F7944" s="40">
        <v>165000</v>
      </c>
      <c r="G7944" s="40">
        <v>165000</v>
      </c>
      <c r="H7944" s="40">
        <v>49411.67</v>
      </c>
      <c r="I7944" s="40">
        <v>49999.99</v>
      </c>
      <c r="J7944" s="67">
        <f t="shared" si="372"/>
        <v>0.29946466666666666</v>
      </c>
      <c r="K7944" s="39">
        <f t="shared" si="373"/>
        <v>0.30303024242424242</v>
      </c>
      <c r="L7944" s="2" t="str">
        <f t="shared" si="374"/>
        <v>AA</v>
      </c>
      <c r="M7944" s="2" t="s">
        <v>584</v>
      </c>
      <c r="N7944" s="2" t="s">
        <v>417</v>
      </c>
      <c r="O7944" s="2" t="s">
        <v>70</v>
      </c>
    </row>
    <row r="7945" spans="1:15">
      <c r="A7945" s="38">
        <v>41817</v>
      </c>
      <c r="B7945" s="38">
        <v>44769</v>
      </c>
      <c r="C7945" s="131">
        <v>97</v>
      </c>
      <c r="D7945" s="39">
        <v>8.7899999999999992E-2</v>
      </c>
      <c r="E7945" s="39">
        <v>7.9500000000000001E-2</v>
      </c>
      <c r="F7945" s="40">
        <v>165000</v>
      </c>
      <c r="G7945" s="40">
        <v>165000</v>
      </c>
      <c r="H7945" s="40">
        <v>34149.67</v>
      </c>
      <c r="I7945" s="40">
        <v>50000</v>
      </c>
      <c r="J7945" s="67">
        <f t="shared" si="372"/>
        <v>0.20696769696969697</v>
      </c>
      <c r="K7945" s="39">
        <f t="shared" si="373"/>
        <v>0.30303030303030304</v>
      </c>
      <c r="L7945" s="2" t="str">
        <f t="shared" si="374"/>
        <v>AA</v>
      </c>
      <c r="M7945" s="2" t="s">
        <v>646</v>
      </c>
      <c r="N7945" s="2" t="s">
        <v>422</v>
      </c>
      <c r="O7945" s="2" t="s">
        <v>70</v>
      </c>
    </row>
    <row r="7946" spans="1:15">
      <c r="A7946" s="42">
        <v>41799</v>
      </c>
      <c r="B7946" s="42">
        <v>49104</v>
      </c>
      <c r="C7946" s="130">
        <v>240</v>
      </c>
      <c r="D7946" s="43">
        <v>8.7899999999999992E-2</v>
      </c>
      <c r="E7946" s="43">
        <v>8.4199999999999997E-2</v>
      </c>
      <c r="F7946" s="44">
        <v>178000</v>
      </c>
      <c r="G7946" s="44">
        <v>178000</v>
      </c>
      <c r="H7946" s="44">
        <v>53679.3</v>
      </c>
      <c r="I7946" s="44">
        <v>53999.99</v>
      </c>
      <c r="J7946" s="68">
        <f t="shared" si="372"/>
        <v>0.30156910112359553</v>
      </c>
      <c r="K7946" s="43">
        <f t="shared" si="373"/>
        <v>0.30337073033707862</v>
      </c>
      <c r="L7946" s="41" t="str">
        <f t="shared" si="374"/>
        <v>AA</v>
      </c>
      <c r="M7946" s="41" t="s">
        <v>1173</v>
      </c>
      <c r="N7946" s="41" t="s">
        <v>424</v>
      </c>
      <c r="O7946" s="41" t="s">
        <v>70</v>
      </c>
    </row>
    <row r="7947" spans="1:15">
      <c r="A7947" s="42">
        <v>42041</v>
      </c>
      <c r="B7947" s="42">
        <v>47367</v>
      </c>
      <c r="C7947" s="130">
        <v>175</v>
      </c>
      <c r="D7947" s="43">
        <v>8.7899999999999992E-2</v>
      </c>
      <c r="E7947" s="43">
        <v>8.4199999999999997E-2</v>
      </c>
      <c r="F7947" s="44">
        <v>197000</v>
      </c>
      <c r="G7947" s="44">
        <v>197000</v>
      </c>
      <c r="H7947" s="44">
        <v>59999.99</v>
      </c>
      <c r="I7947" s="44">
        <v>59999.99</v>
      </c>
      <c r="J7947" s="68">
        <f t="shared" si="372"/>
        <v>0.30456847715736041</v>
      </c>
      <c r="K7947" s="43">
        <f t="shared" si="373"/>
        <v>0.30456847715736041</v>
      </c>
      <c r="L7947" s="41" t="str">
        <f t="shared" si="374"/>
        <v>AA</v>
      </c>
      <c r="M7947" s="41" t="s">
        <v>619</v>
      </c>
      <c r="N7947" s="41" t="s">
        <v>427</v>
      </c>
      <c r="O7947" s="41" t="s">
        <v>70</v>
      </c>
    </row>
    <row r="7948" spans="1:15">
      <c r="A7948" s="38">
        <v>41955</v>
      </c>
      <c r="B7948" s="38">
        <v>52913</v>
      </c>
      <c r="C7948" s="131">
        <v>360</v>
      </c>
      <c r="D7948" s="39">
        <v>8.7899999999999992E-2</v>
      </c>
      <c r="E7948" s="39">
        <v>7.9500000000000001E-2</v>
      </c>
      <c r="F7948" s="40">
        <v>164000</v>
      </c>
      <c r="G7948" s="40">
        <v>164000</v>
      </c>
      <c r="H7948" s="40">
        <v>49709.83</v>
      </c>
      <c r="I7948" s="40">
        <v>49999.99</v>
      </c>
      <c r="J7948" s="67">
        <f t="shared" si="372"/>
        <v>0.30310871951219515</v>
      </c>
      <c r="K7948" s="39">
        <f t="shared" si="373"/>
        <v>0.30487798780487801</v>
      </c>
      <c r="L7948" s="2" t="str">
        <f t="shared" si="374"/>
        <v>AA</v>
      </c>
      <c r="M7948" s="2" t="s">
        <v>453</v>
      </c>
      <c r="N7948" s="2" t="s">
        <v>418</v>
      </c>
      <c r="O7948" s="2" t="s">
        <v>70</v>
      </c>
    </row>
    <row r="7949" spans="1:15">
      <c r="A7949" s="42">
        <v>41920</v>
      </c>
      <c r="B7949" s="42">
        <v>44720</v>
      </c>
      <c r="C7949" s="130">
        <v>92</v>
      </c>
      <c r="D7949" s="43">
        <v>8.7899999999999992E-2</v>
      </c>
      <c r="E7949" s="43">
        <v>8.4199999999999997E-2</v>
      </c>
      <c r="F7949" s="44">
        <v>180000</v>
      </c>
      <c r="G7949" s="44">
        <v>180000</v>
      </c>
      <c r="H7949" s="44">
        <v>52794.36</v>
      </c>
      <c r="I7949" s="44">
        <v>54999.99</v>
      </c>
      <c r="J7949" s="68">
        <f t="shared" si="372"/>
        <v>0.29330200000000001</v>
      </c>
      <c r="K7949" s="43">
        <f t="shared" si="373"/>
        <v>0.30555549999999998</v>
      </c>
      <c r="L7949" s="41" t="str">
        <f t="shared" si="374"/>
        <v>AA</v>
      </c>
      <c r="M7949" s="41" t="s">
        <v>697</v>
      </c>
      <c r="N7949" s="41" t="s">
        <v>417</v>
      </c>
      <c r="O7949" s="41" t="s">
        <v>70</v>
      </c>
    </row>
    <row r="7950" spans="1:15">
      <c r="A7950" s="42">
        <v>41941</v>
      </c>
      <c r="B7950" s="42">
        <v>45594</v>
      </c>
      <c r="C7950" s="130">
        <v>120</v>
      </c>
      <c r="D7950" s="43">
        <v>8.7899999999999992E-2</v>
      </c>
      <c r="E7950" s="43">
        <v>8.4199999999999997E-2</v>
      </c>
      <c r="F7950" s="44">
        <v>172989.94</v>
      </c>
      <c r="G7950" s="44">
        <v>172989.94</v>
      </c>
      <c r="H7950" s="44">
        <v>52113.94</v>
      </c>
      <c r="I7950" s="44">
        <v>52898.06</v>
      </c>
      <c r="J7950" s="68">
        <f t="shared" si="372"/>
        <v>0.30125416541563055</v>
      </c>
      <c r="K7950" s="43">
        <f t="shared" si="373"/>
        <v>0.30578691454543538</v>
      </c>
      <c r="L7950" s="41" t="str">
        <f t="shared" si="374"/>
        <v>AA</v>
      </c>
      <c r="M7950" s="41" t="s">
        <v>762</v>
      </c>
      <c r="N7950" s="41" t="s">
        <v>417</v>
      </c>
      <c r="O7950" s="41" t="s">
        <v>70</v>
      </c>
    </row>
    <row r="7951" spans="1:15">
      <c r="A7951" s="42">
        <v>41985</v>
      </c>
      <c r="B7951" s="42">
        <v>54769</v>
      </c>
      <c r="C7951" s="130">
        <v>420</v>
      </c>
      <c r="D7951" s="43">
        <v>8.7899999999999992E-2</v>
      </c>
      <c r="E7951" s="43">
        <v>8.4199999999999997E-2</v>
      </c>
      <c r="F7951" s="44">
        <v>189000</v>
      </c>
      <c r="G7951" s="44">
        <v>189000</v>
      </c>
      <c r="H7951" s="44">
        <v>57862.98</v>
      </c>
      <c r="I7951" s="44">
        <v>58049.99</v>
      </c>
      <c r="J7951" s="68">
        <f t="shared" si="372"/>
        <v>0.30615333333333333</v>
      </c>
      <c r="K7951" s="43">
        <f t="shared" si="373"/>
        <v>0.30714280423280421</v>
      </c>
      <c r="L7951" s="41" t="str">
        <f t="shared" si="374"/>
        <v>AA</v>
      </c>
      <c r="M7951" s="41" t="s">
        <v>531</v>
      </c>
      <c r="N7951" s="41" t="s">
        <v>423</v>
      </c>
      <c r="O7951" s="41" t="s">
        <v>70</v>
      </c>
    </row>
    <row r="7952" spans="1:15">
      <c r="A7952" s="42">
        <v>41929</v>
      </c>
      <c r="B7952" s="42">
        <v>50907</v>
      </c>
      <c r="C7952" s="130">
        <v>295</v>
      </c>
      <c r="D7952" s="43">
        <v>8.7899999999999992E-2</v>
      </c>
      <c r="E7952" s="43">
        <v>8.4199999999999997E-2</v>
      </c>
      <c r="F7952" s="44">
        <v>165000</v>
      </c>
      <c r="G7952" s="44">
        <v>165000</v>
      </c>
      <c r="H7952" s="44">
        <v>50161.8</v>
      </c>
      <c r="I7952" s="44">
        <v>50682.45</v>
      </c>
      <c r="J7952" s="68">
        <f t="shared" si="372"/>
        <v>0.30401090909090911</v>
      </c>
      <c r="K7952" s="43">
        <f t="shared" si="373"/>
        <v>0.30716636363636363</v>
      </c>
      <c r="L7952" s="41" t="str">
        <f t="shared" si="374"/>
        <v>AA</v>
      </c>
      <c r="M7952" s="41" t="s">
        <v>619</v>
      </c>
      <c r="N7952" s="41" t="s">
        <v>427</v>
      </c>
      <c r="O7952" s="41" t="s">
        <v>70</v>
      </c>
    </row>
    <row r="7953" spans="1:15">
      <c r="A7953" s="42">
        <v>41971</v>
      </c>
      <c r="B7953" s="42">
        <v>47450</v>
      </c>
      <c r="C7953" s="130">
        <v>180</v>
      </c>
      <c r="D7953" s="43">
        <v>8.7899999999999992E-2</v>
      </c>
      <c r="E7953" s="43">
        <v>8.4199999999999997E-2</v>
      </c>
      <c r="F7953" s="44">
        <v>195000</v>
      </c>
      <c r="G7953" s="44">
        <v>195000</v>
      </c>
      <c r="H7953" s="44">
        <v>59140.35</v>
      </c>
      <c r="I7953" s="44">
        <v>59999.99</v>
      </c>
      <c r="J7953" s="68">
        <f t="shared" si="372"/>
        <v>0.30328384615384613</v>
      </c>
      <c r="K7953" s="43">
        <f t="shared" si="373"/>
        <v>0.30769225641025638</v>
      </c>
      <c r="L7953" s="41" t="str">
        <f t="shared" si="374"/>
        <v>AA</v>
      </c>
      <c r="M7953" s="41" t="s">
        <v>564</v>
      </c>
      <c r="N7953" s="41" t="s">
        <v>417</v>
      </c>
      <c r="O7953" s="41" t="s">
        <v>70</v>
      </c>
    </row>
    <row r="7954" spans="1:15">
      <c r="A7954" s="42">
        <v>41981</v>
      </c>
      <c r="B7954" s="42">
        <v>47460</v>
      </c>
      <c r="C7954" s="130">
        <v>180</v>
      </c>
      <c r="D7954" s="43">
        <v>8.7899999999999992E-2</v>
      </c>
      <c r="E7954" s="43">
        <v>8.4199999999999997E-2</v>
      </c>
      <c r="F7954" s="44">
        <v>160000</v>
      </c>
      <c r="G7954" s="44">
        <v>160000</v>
      </c>
      <c r="H7954" s="44">
        <v>49542.06</v>
      </c>
      <c r="I7954" s="44">
        <v>49999.99</v>
      </c>
      <c r="J7954" s="68">
        <f t="shared" si="372"/>
        <v>0.30963787500000001</v>
      </c>
      <c r="K7954" s="43">
        <f t="shared" si="373"/>
        <v>0.31249993749999999</v>
      </c>
      <c r="L7954" s="41" t="str">
        <f t="shared" si="374"/>
        <v>AA</v>
      </c>
      <c r="M7954" s="41" t="s">
        <v>697</v>
      </c>
      <c r="N7954" s="41" t="s">
        <v>417</v>
      </c>
      <c r="O7954" s="41" t="s">
        <v>70</v>
      </c>
    </row>
    <row r="7955" spans="1:15">
      <c r="A7955" s="42">
        <v>41849</v>
      </c>
      <c r="B7955" s="42">
        <v>49277</v>
      </c>
      <c r="C7955" s="130">
        <v>244</v>
      </c>
      <c r="D7955" s="43">
        <v>8.7899999999999992E-2</v>
      </c>
      <c r="E7955" s="43">
        <v>8.2799999999999999E-2</v>
      </c>
      <c r="F7955" s="44">
        <v>160000</v>
      </c>
      <c r="G7955" s="44">
        <v>160000</v>
      </c>
      <c r="H7955" s="44">
        <v>48867.85</v>
      </c>
      <c r="I7955" s="44">
        <v>49999.99</v>
      </c>
      <c r="J7955" s="68">
        <f t="shared" si="372"/>
        <v>0.30542406249999998</v>
      </c>
      <c r="K7955" s="43">
        <f t="shared" si="373"/>
        <v>0.31249993749999999</v>
      </c>
      <c r="L7955" s="41" t="str">
        <f t="shared" si="374"/>
        <v>AA</v>
      </c>
      <c r="M7955" s="41" t="s">
        <v>554</v>
      </c>
      <c r="N7955" s="41" t="s">
        <v>417</v>
      </c>
      <c r="O7955" s="41" t="s">
        <v>70</v>
      </c>
    </row>
    <row r="7956" spans="1:15">
      <c r="A7956" s="38">
        <v>41914</v>
      </c>
      <c r="B7956" s="38">
        <v>52780</v>
      </c>
      <c r="C7956" s="131">
        <v>357</v>
      </c>
      <c r="D7956" s="39">
        <v>8.7899999999999992E-2</v>
      </c>
      <c r="E7956" s="39">
        <v>8.4199999999999997E-2</v>
      </c>
      <c r="F7956" s="40">
        <v>160000</v>
      </c>
      <c r="G7956" s="40">
        <v>160000</v>
      </c>
      <c r="H7956" s="40">
        <v>49596.82</v>
      </c>
      <c r="I7956" s="40">
        <v>49999.99</v>
      </c>
      <c r="J7956" s="67">
        <f t="shared" si="372"/>
        <v>0.309980125</v>
      </c>
      <c r="K7956" s="39">
        <f t="shared" si="373"/>
        <v>0.31249993749999999</v>
      </c>
      <c r="L7956" s="2" t="str">
        <f t="shared" si="374"/>
        <v>AA</v>
      </c>
      <c r="M7956" s="2" t="s">
        <v>845</v>
      </c>
      <c r="N7956" s="2" t="s">
        <v>417</v>
      </c>
      <c r="O7956" s="2" t="s">
        <v>70</v>
      </c>
    </row>
    <row r="7957" spans="1:15">
      <c r="A7957" s="42">
        <v>41834</v>
      </c>
      <c r="B7957" s="42">
        <v>48409</v>
      </c>
      <c r="C7957" s="130">
        <v>216</v>
      </c>
      <c r="D7957" s="43">
        <v>8.7899999999999992E-2</v>
      </c>
      <c r="E7957" s="43">
        <v>8.4199999999999997E-2</v>
      </c>
      <c r="F7957" s="44">
        <v>170700</v>
      </c>
      <c r="G7957" s="44">
        <v>170700</v>
      </c>
      <c r="H7957" s="44">
        <v>52268.25</v>
      </c>
      <c r="I7957" s="44">
        <v>53636.94</v>
      </c>
      <c r="J7957" s="68">
        <f t="shared" si="372"/>
        <v>0.30619947275922671</v>
      </c>
      <c r="K7957" s="43">
        <f t="shared" si="373"/>
        <v>0.31421757469244288</v>
      </c>
      <c r="L7957" s="41" t="str">
        <f t="shared" si="374"/>
        <v>AA</v>
      </c>
      <c r="M7957" s="41" t="s">
        <v>531</v>
      </c>
      <c r="N7957" s="41" t="s">
        <v>423</v>
      </c>
      <c r="O7957" s="41" t="s">
        <v>70</v>
      </c>
    </row>
    <row r="7958" spans="1:15">
      <c r="A7958" s="38">
        <v>41808</v>
      </c>
      <c r="B7958" s="38">
        <v>48109</v>
      </c>
      <c r="C7958" s="131">
        <v>207</v>
      </c>
      <c r="D7958" s="39">
        <v>8.7899999999999992E-2</v>
      </c>
      <c r="E7958" s="39">
        <v>8.4199999999999997E-2</v>
      </c>
      <c r="F7958" s="40">
        <v>190000</v>
      </c>
      <c r="G7958" s="40">
        <v>190000</v>
      </c>
      <c r="H7958" s="40">
        <v>51759.13</v>
      </c>
      <c r="I7958" s="40">
        <v>59999.99</v>
      </c>
      <c r="J7958" s="67">
        <f t="shared" si="372"/>
        <v>0.27241647368421051</v>
      </c>
      <c r="K7958" s="39">
        <f t="shared" si="373"/>
        <v>0.31578942105263158</v>
      </c>
      <c r="L7958" s="2" t="str">
        <f t="shared" si="374"/>
        <v>AA</v>
      </c>
      <c r="M7958" s="2" t="s">
        <v>1061</v>
      </c>
      <c r="N7958" s="2" t="s">
        <v>424</v>
      </c>
      <c r="O7958" s="2" t="s">
        <v>70</v>
      </c>
    </row>
    <row r="7959" spans="1:15">
      <c r="A7959" s="38">
        <v>41773</v>
      </c>
      <c r="B7959" s="38">
        <v>49078</v>
      </c>
      <c r="C7959" s="131">
        <v>240</v>
      </c>
      <c r="D7959" s="39">
        <v>8.7899999999999992E-2</v>
      </c>
      <c r="E7959" s="39">
        <v>8.7899999999999992E-2</v>
      </c>
      <c r="F7959" s="40">
        <v>190000</v>
      </c>
      <c r="G7959" s="40">
        <v>190000</v>
      </c>
      <c r="H7959" s="40">
        <v>58228.3</v>
      </c>
      <c r="I7959" s="40">
        <v>59999.99</v>
      </c>
      <c r="J7959" s="67">
        <f t="shared" si="372"/>
        <v>0.30646473684210529</v>
      </c>
      <c r="K7959" s="39">
        <f t="shared" si="373"/>
        <v>0.31578942105263158</v>
      </c>
      <c r="L7959" s="2" t="str">
        <f t="shared" si="374"/>
        <v>AA</v>
      </c>
      <c r="M7959" s="2" t="s">
        <v>564</v>
      </c>
      <c r="N7959" s="2" t="s">
        <v>417</v>
      </c>
      <c r="O7959" s="2" t="s">
        <v>70</v>
      </c>
    </row>
    <row r="7960" spans="1:15">
      <c r="A7960" s="38">
        <v>41879</v>
      </c>
      <c r="B7960" s="38">
        <v>52837</v>
      </c>
      <c r="C7960" s="131">
        <v>360</v>
      </c>
      <c r="D7960" s="39">
        <v>8.7899999999999992E-2</v>
      </c>
      <c r="E7960" s="39">
        <v>8.4199999999999997E-2</v>
      </c>
      <c r="F7960" s="40">
        <v>190000</v>
      </c>
      <c r="G7960" s="40">
        <v>190000</v>
      </c>
      <c r="H7960" s="40">
        <v>59287.86</v>
      </c>
      <c r="I7960" s="40">
        <v>59999.99</v>
      </c>
      <c r="J7960" s="67">
        <f t="shared" si="372"/>
        <v>0.31204136842105262</v>
      </c>
      <c r="K7960" s="39">
        <f t="shared" si="373"/>
        <v>0.31578942105263158</v>
      </c>
      <c r="L7960" s="2" t="str">
        <f t="shared" si="374"/>
        <v>AA</v>
      </c>
      <c r="M7960" s="2" t="s">
        <v>595</v>
      </c>
      <c r="N7960" s="2" t="s">
        <v>423</v>
      </c>
      <c r="O7960" s="2" t="s">
        <v>70</v>
      </c>
    </row>
    <row r="7961" spans="1:15">
      <c r="A7961" s="38">
        <v>42034</v>
      </c>
      <c r="B7961" s="38">
        <v>52992</v>
      </c>
      <c r="C7961" s="131">
        <v>360</v>
      </c>
      <c r="D7961" s="39">
        <v>8.7899999999999992E-2</v>
      </c>
      <c r="E7961" s="39">
        <v>8.4199999999999997E-2</v>
      </c>
      <c r="F7961" s="40">
        <v>190000</v>
      </c>
      <c r="G7961" s="40">
        <v>190000</v>
      </c>
      <c r="H7961" s="40">
        <v>59858.65</v>
      </c>
      <c r="I7961" s="40">
        <v>59999.99</v>
      </c>
      <c r="J7961" s="67">
        <f t="shared" si="372"/>
        <v>0.31504552631578947</v>
      </c>
      <c r="K7961" s="39">
        <f t="shared" si="373"/>
        <v>0.31578942105263158</v>
      </c>
      <c r="L7961" s="2" t="str">
        <f t="shared" si="374"/>
        <v>AA</v>
      </c>
      <c r="M7961" s="2" t="s">
        <v>542</v>
      </c>
      <c r="N7961" s="2" t="s">
        <v>417</v>
      </c>
      <c r="O7961" s="2" t="s">
        <v>70</v>
      </c>
    </row>
    <row r="7962" spans="1:15">
      <c r="A7962" s="42">
        <v>41956</v>
      </c>
      <c r="B7962" s="42">
        <v>54740</v>
      </c>
      <c r="C7962" s="130">
        <v>420</v>
      </c>
      <c r="D7962" s="43">
        <v>8.7899999999999992E-2</v>
      </c>
      <c r="E7962" s="43">
        <v>8.2799999999999999E-2</v>
      </c>
      <c r="F7962" s="44">
        <v>200000</v>
      </c>
      <c r="G7962" s="44">
        <v>200000</v>
      </c>
      <c r="H7962" s="44">
        <v>63721.54</v>
      </c>
      <c r="I7962" s="44">
        <v>63999.99</v>
      </c>
      <c r="J7962" s="68">
        <f t="shared" si="372"/>
        <v>0.31860769999999999</v>
      </c>
      <c r="K7962" s="43">
        <f t="shared" si="373"/>
        <v>0.31999994999999998</v>
      </c>
      <c r="L7962" s="41" t="str">
        <f t="shared" si="374"/>
        <v>AA</v>
      </c>
      <c r="M7962" s="41" t="s">
        <v>1029</v>
      </c>
      <c r="N7962" s="41" t="s">
        <v>417</v>
      </c>
      <c r="O7962" s="41" t="s">
        <v>70</v>
      </c>
    </row>
    <row r="7963" spans="1:15">
      <c r="A7963" s="42">
        <v>41796</v>
      </c>
      <c r="B7963" s="42">
        <v>47275</v>
      </c>
      <c r="C7963" s="130">
        <v>180</v>
      </c>
      <c r="D7963" s="43">
        <v>8.7899999999999992E-2</v>
      </c>
      <c r="E7963" s="43">
        <v>8.4199999999999997E-2</v>
      </c>
      <c r="F7963" s="44">
        <v>156000</v>
      </c>
      <c r="G7963" s="44">
        <v>156000</v>
      </c>
      <c r="H7963" s="44">
        <v>48103.05</v>
      </c>
      <c r="I7963" s="44">
        <v>49999.99</v>
      </c>
      <c r="J7963" s="68">
        <f t="shared" si="372"/>
        <v>0.30835288461538463</v>
      </c>
      <c r="K7963" s="43">
        <f t="shared" si="373"/>
        <v>0.32051275641025639</v>
      </c>
      <c r="L7963" s="41" t="str">
        <f t="shared" si="374"/>
        <v>AA</v>
      </c>
      <c r="M7963" s="41" t="s">
        <v>457</v>
      </c>
      <c r="N7963" s="41" t="s">
        <v>419</v>
      </c>
      <c r="O7963" s="41" t="s">
        <v>70</v>
      </c>
    </row>
    <row r="7964" spans="1:15">
      <c r="A7964" s="42">
        <v>41995</v>
      </c>
      <c r="B7964" s="42">
        <v>44795</v>
      </c>
      <c r="C7964" s="130">
        <v>92</v>
      </c>
      <c r="D7964" s="43">
        <v>8.7899999999999992E-2</v>
      </c>
      <c r="E7964" s="43">
        <v>8.2799999999999999E-2</v>
      </c>
      <c r="F7964" s="44">
        <v>165000</v>
      </c>
      <c r="G7964" s="44">
        <v>165000</v>
      </c>
      <c r="H7964" s="44">
        <v>51927.89</v>
      </c>
      <c r="I7964" s="44">
        <v>52999.99</v>
      </c>
      <c r="J7964" s="68">
        <f t="shared" si="372"/>
        <v>0.31471448484848485</v>
      </c>
      <c r="K7964" s="43">
        <f t="shared" si="373"/>
        <v>0.32121206060606061</v>
      </c>
      <c r="L7964" s="41" t="str">
        <f t="shared" si="374"/>
        <v>AA</v>
      </c>
      <c r="M7964" s="41" t="s">
        <v>461</v>
      </c>
      <c r="N7964" s="41" t="s">
        <v>416</v>
      </c>
      <c r="O7964" s="41" t="s">
        <v>70</v>
      </c>
    </row>
    <row r="7965" spans="1:15">
      <c r="A7965" s="42">
        <v>41929</v>
      </c>
      <c r="B7965" s="42">
        <v>49204</v>
      </c>
      <c r="C7965" s="130">
        <v>239</v>
      </c>
      <c r="D7965" s="43">
        <v>8.7899999999999992E-2</v>
      </c>
      <c r="E7965" s="43">
        <v>7.9500000000000001E-2</v>
      </c>
      <c r="F7965" s="44">
        <v>178000</v>
      </c>
      <c r="G7965" s="44">
        <v>178000</v>
      </c>
      <c r="H7965" s="44">
        <v>56479.77</v>
      </c>
      <c r="I7965" s="44">
        <v>57249.99</v>
      </c>
      <c r="J7965" s="68">
        <f t="shared" si="372"/>
        <v>0.31730207865168536</v>
      </c>
      <c r="K7965" s="43">
        <f t="shared" si="373"/>
        <v>0.32162915730337077</v>
      </c>
      <c r="L7965" s="41" t="str">
        <f t="shared" si="374"/>
        <v>AA</v>
      </c>
      <c r="M7965" s="41" t="s">
        <v>100</v>
      </c>
      <c r="N7965" s="41" t="s">
        <v>416</v>
      </c>
      <c r="O7965" s="41" t="s">
        <v>70</v>
      </c>
    </row>
    <row r="7966" spans="1:15">
      <c r="A7966" s="38">
        <v>41927</v>
      </c>
      <c r="B7966" s="38">
        <v>47253</v>
      </c>
      <c r="C7966" s="131">
        <v>175</v>
      </c>
      <c r="D7966" s="39">
        <v>8.7899999999999992E-2</v>
      </c>
      <c r="E7966" s="39">
        <v>7.9500000000000001E-2</v>
      </c>
      <c r="F7966" s="40">
        <v>155000</v>
      </c>
      <c r="G7966" s="40">
        <v>155000</v>
      </c>
      <c r="H7966" s="40">
        <v>36756.36</v>
      </c>
      <c r="I7966" s="40">
        <v>49999.99</v>
      </c>
      <c r="J7966" s="67">
        <f t="shared" si="372"/>
        <v>0.23713780645161292</v>
      </c>
      <c r="K7966" s="39">
        <f t="shared" si="373"/>
        <v>0.32258058064516126</v>
      </c>
      <c r="L7966" s="2" t="str">
        <f t="shared" si="374"/>
        <v>AA</v>
      </c>
      <c r="M7966" s="2" t="s">
        <v>1215</v>
      </c>
      <c r="N7966" s="2" t="s">
        <v>421</v>
      </c>
      <c r="O7966" s="2" t="s">
        <v>70</v>
      </c>
    </row>
    <row r="7967" spans="1:15">
      <c r="A7967" s="42">
        <v>41817</v>
      </c>
      <c r="B7967" s="42">
        <v>54601</v>
      </c>
      <c r="C7967" s="130">
        <v>420</v>
      </c>
      <c r="D7967" s="43">
        <v>8.7899999999999992E-2</v>
      </c>
      <c r="E7967" s="43">
        <v>7.9500000000000001E-2</v>
      </c>
      <c r="F7967" s="44">
        <v>177000</v>
      </c>
      <c r="G7967" s="44">
        <v>177000</v>
      </c>
      <c r="H7967" s="44">
        <v>56732.91</v>
      </c>
      <c r="I7967" s="44">
        <v>57137.99</v>
      </c>
      <c r="J7967" s="68">
        <f t="shared" si="372"/>
        <v>0.32052491525423732</v>
      </c>
      <c r="K7967" s="43">
        <f t="shared" si="373"/>
        <v>0.32281350282485877</v>
      </c>
      <c r="L7967" s="41" t="str">
        <f t="shared" si="374"/>
        <v>AA</v>
      </c>
      <c r="M7967" s="41" t="s">
        <v>633</v>
      </c>
      <c r="N7967" s="41" t="s">
        <v>422</v>
      </c>
      <c r="O7967" s="41" t="s">
        <v>70</v>
      </c>
    </row>
    <row r="7968" spans="1:15">
      <c r="A7968" s="42">
        <v>41794</v>
      </c>
      <c r="B7968" s="42">
        <v>44596</v>
      </c>
      <c r="C7968" s="130">
        <v>92</v>
      </c>
      <c r="D7968" s="43">
        <v>8.7899999999999992E-2</v>
      </c>
      <c r="E7968" s="43">
        <v>8.4199999999999997E-2</v>
      </c>
      <c r="F7968" s="44">
        <v>191000</v>
      </c>
      <c r="G7968" s="44">
        <v>191000</v>
      </c>
      <c r="H7968" s="44">
        <v>56884.03</v>
      </c>
      <c r="I7968" s="44">
        <v>61839.94</v>
      </c>
      <c r="J7968" s="68">
        <f t="shared" si="372"/>
        <v>0.29782214659685863</v>
      </c>
      <c r="K7968" s="43">
        <f t="shared" si="373"/>
        <v>0.32376931937172776</v>
      </c>
      <c r="L7968" s="41" t="str">
        <f t="shared" si="374"/>
        <v>AA</v>
      </c>
      <c r="M7968" s="41" t="s">
        <v>548</v>
      </c>
      <c r="N7968" s="41" t="s">
        <v>433</v>
      </c>
      <c r="O7968" s="41" t="s">
        <v>70</v>
      </c>
    </row>
    <row r="7969" spans="1:15">
      <c r="A7969" s="38">
        <v>42034</v>
      </c>
      <c r="B7969" s="38">
        <v>48609</v>
      </c>
      <c r="C7969" s="131">
        <v>216</v>
      </c>
      <c r="D7969" s="39">
        <v>8.7899999999999992E-2</v>
      </c>
      <c r="E7969" s="39">
        <v>8.7899999999999992E-2</v>
      </c>
      <c r="F7969" s="40">
        <v>185000</v>
      </c>
      <c r="G7969" s="40">
        <v>185000</v>
      </c>
      <c r="H7969" s="40">
        <v>59747.54</v>
      </c>
      <c r="I7969" s="40">
        <v>59999.99</v>
      </c>
      <c r="J7969" s="67">
        <f t="shared" si="372"/>
        <v>0.32295967567567568</v>
      </c>
      <c r="K7969" s="39">
        <f t="shared" si="373"/>
        <v>0.32432427027027028</v>
      </c>
      <c r="L7969" s="2" t="str">
        <f t="shared" si="374"/>
        <v>AA</v>
      </c>
      <c r="M7969" s="2" t="s">
        <v>481</v>
      </c>
      <c r="N7969" s="2" t="s">
        <v>417</v>
      </c>
      <c r="O7969" s="2" t="s">
        <v>70</v>
      </c>
    </row>
    <row r="7970" spans="1:15">
      <c r="A7970" s="38">
        <v>41989</v>
      </c>
      <c r="B7970" s="38">
        <v>54773</v>
      </c>
      <c r="C7970" s="131">
        <v>420</v>
      </c>
      <c r="D7970" s="39">
        <v>8.7899999999999992E-2</v>
      </c>
      <c r="E7970" s="39">
        <v>8.4199999999999997E-2</v>
      </c>
      <c r="F7970" s="40">
        <v>184500</v>
      </c>
      <c r="G7970" s="40">
        <v>184500</v>
      </c>
      <c r="H7970" s="40">
        <v>59739.4</v>
      </c>
      <c r="I7970" s="40">
        <v>59919.95</v>
      </c>
      <c r="J7970" s="67">
        <f t="shared" si="372"/>
        <v>0.32379078590785909</v>
      </c>
      <c r="K7970" s="39">
        <f t="shared" si="373"/>
        <v>0.32476937669376693</v>
      </c>
      <c r="L7970" s="2" t="str">
        <f t="shared" si="374"/>
        <v>AA</v>
      </c>
      <c r="M7970" s="2" t="s">
        <v>531</v>
      </c>
      <c r="N7970" s="2" t="s">
        <v>423</v>
      </c>
      <c r="O7970" s="2" t="s">
        <v>70</v>
      </c>
    </row>
    <row r="7971" spans="1:15">
      <c r="A7971" s="42">
        <v>41838</v>
      </c>
      <c r="B7971" s="42">
        <v>54622</v>
      </c>
      <c r="C7971" s="130">
        <v>420</v>
      </c>
      <c r="D7971" s="43">
        <v>8.7899999999999992E-2</v>
      </c>
      <c r="E7971" s="43">
        <v>8.4199999999999997E-2</v>
      </c>
      <c r="F7971" s="44">
        <v>198200</v>
      </c>
      <c r="G7971" s="44">
        <v>198200</v>
      </c>
      <c r="H7971" s="44">
        <v>64302.04</v>
      </c>
      <c r="I7971" s="44">
        <v>64999.99</v>
      </c>
      <c r="J7971" s="68">
        <f t="shared" si="372"/>
        <v>0.32443007063572149</v>
      </c>
      <c r="K7971" s="43">
        <f t="shared" si="373"/>
        <v>0.32795151362260344</v>
      </c>
      <c r="L7971" s="41" t="str">
        <f t="shared" si="374"/>
        <v>AA</v>
      </c>
      <c r="M7971" s="41" t="s">
        <v>555</v>
      </c>
      <c r="N7971" s="41" t="s">
        <v>434</v>
      </c>
      <c r="O7971" s="41" t="s">
        <v>70</v>
      </c>
    </row>
    <row r="7972" spans="1:15">
      <c r="A7972" s="42">
        <v>41842</v>
      </c>
      <c r="B7972" s="42">
        <v>49056</v>
      </c>
      <c r="C7972" s="130">
        <v>237</v>
      </c>
      <c r="D7972" s="43">
        <v>8.7899999999999992E-2</v>
      </c>
      <c r="E7972" s="43">
        <v>8.7899999999999992E-2</v>
      </c>
      <c r="F7972" s="44">
        <v>155000</v>
      </c>
      <c r="G7972" s="44">
        <v>155000</v>
      </c>
      <c r="H7972" s="44">
        <v>50499.08</v>
      </c>
      <c r="I7972" s="44">
        <v>50999.99</v>
      </c>
      <c r="J7972" s="68">
        <f t="shared" si="372"/>
        <v>0.32580051612903227</v>
      </c>
      <c r="K7972" s="43">
        <f t="shared" si="373"/>
        <v>0.32903219354838709</v>
      </c>
      <c r="L7972" s="41" t="str">
        <f t="shared" si="374"/>
        <v>AA</v>
      </c>
      <c r="M7972" s="41" t="s">
        <v>493</v>
      </c>
      <c r="N7972" s="41" t="s">
        <v>427</v>
      </c>
      <c r="O7972" s="41" t="s">
        <v>70</v>
      </c>
    </row>
    <row r="7973" spans="1:15">
      <c r="A7973" s="42">
        <v>41788</v>
      </c>
      <c r="B7973" s="42">
        <v>45441</v>
      </c>
      <c r="C7973" s="130">
        <v>120</v>
      </c>
      <c r="D7973" s="43">
        <v>8.7899999999999992E-2</v>
      </c>
      <c r="E7973" s="43">
        <v>8.4199999999999997E-2</v>
      </c>
      <c r="F7973" s="44">
        <v>150000</v>
      </c>
      <c r="G7973" s="44">
        <v>150000</v>
      </c>
      <c r="H7973" s="44">
        <v>32731.19</v>
      </c>
      <c r="I7973" s="44">
        <v>49999.99</v>
      </c>
      <c r="J7973" s="68">
        <f t="shared" si="372"/>
        <v>0.21820793333333333</v>
      </c>
      <c r="K7973" s="43">
        <f t="shared" si="373"/>
        <v>0.33333326666666663</v>
      </c>
      <c r="L7973" s="41" t="str">
        <f t="shared" si="374"/>
        <v>AA</v>
      </c>
      <c r="M7973" s="41" t="s">
        <v>750</v>
      </c>
      <c r="N7973" s="41" t="s">
        <v>417</v>
      </c>
      <c r="O7973" s="41" t="s">
        <v>70</v>
      </c>
    </row>
    <row r="7974" spans="1:15">
      <c r="A7974" s="42">
        <v>42062</v>
      </c>
      <c r="B7974" s="42">
        <v>49122</v>
      </c>
      <c r="C7974" s="130">
        <v>232</v>
      </c>
      <c r="D7974" s="43">
        <v>8.7899999999999992E-2</v>
      </c>
      <c r="E7974" s="43">
        <v>8.3699999999999997E-2</v>
      </c>
      <c r="F7974" s="44">
        <v>150000</v>
      </c>
      <c r="G7974" s="44">
        <v>150000</v>
      </c>
      <c r="H7974" s="44">
        <v>49999.99</v>
      </c>
      <c r="I7974" s="44">
        <v>49999.99</v>
      </c>
      <c r="J7974" s="68">
        <f t="shared" si="372"/>
        <v>0.33333326666666663</v>
      </c>
      <c r="K7974" s="43">
        <f t="shared" si="373"/>
        <v>0.33333326666666663</v>
      </c>
      <c r="L7974" s="41" t="str">
        <f t="shared" si="374"/>
        <v>AA</v>
      </c>
      <c r="M7974" s="41" t="s">
        <v>538</v>
      </c>
      <c r="N7974" s="41" t="s">
        <v>417</v>
      </c>
      <c r="O7974" s="41" t="s">
        <v>70</v>
      </c>
    </row>
    <row r="7975" spans="1:15">
      <c r="A7975" s="42">
        <v>41831</v>
      </c>
      <c r="B7975" s="42">
        <v>51024</v>
      </c>
      <c r="C7975" s="130">
        <v>302</v>
      </c>
      <c r="D7975" s="43">
        <v>8.7899999999999992E-2</v>
      </c>
      <c r="E7975" s="43">
        <v>7.9500000000000001E-2</v>
      </c>
      <c r="F7975" s="44">
        <v>150000</v>
      </c>
      <c r="G7975" s="44">
        <v>150000</v>
      </c>
      <c r="H7975" s="44">
        <v>49146.61</v>
      </c>
      <c r="I7975" s="44">
        <v>49999.99</v>
      </c>
      <c r="J7975" s="68">
        <f t="shared" si="372"/>
        <v>0.32764406666666668</v>
      </c>
      <c r="K7975" s="43">
        <f t="shared" si="373"/>
        <v>0.33333326666666663</v>
      </c>
      <c r="L7975" s="41" t="str">
        <f t="shared" si="374"/>
        <v>AA</v>
      </c>
      <c r="M7975" s="41" t="s">
        <v>928</v>
      </c>
      <c r="N7975" s="41" t="s">
        <v>421</v>
      </c>
      <c r="O7975" s="41" t="s">
        <v>70</v>
      </c>
    </row>
    <row r="7976" spans="1:15">
      <c r="A7976" s="42">
        <v>41773</v>
      </c>
      <c r="B7976" s="42">
        <v>54557</v>
      </c>
      <c r="C7976" s="130">
        <v>420</v>
      </c>
      <c r="D7976" s="43">
        <v>8.7899999999999992E-2</v>
      </c>
      <c r="E7976" s="43">
        <v>7.9500000000000001E-2</v>
      </c>
      <c r="F7976" s="44">
        <v>150000</v>
      </c>
      <c r="G7976" s="44">
        <v>150000</v>
      </c>
      <c r="H7976" s="44">
        <v>49330.16</v>
      </c>
      <c r="I7976" s="44">
        <v>49999.99</v>
      </c>
      <c r="J7976" s="68">
        <f t="shared" si="372"/>
        <v>0.32886773333333336</v>
      </c>
      <c r="K7976" s="43">
        <f t="shared" si="373"/>
        <v>0.33333326666666663</v>
      </c>
      <c r="L7976" s="41" t="str">
        <f t="shared" si="374"/>
        <v>AA</v>
      </c>
      <c r="M7976" s="41" t="s">
        <v>407</v>
      </c>
      <c r="N7976" s="41" t="s">
        <v>428</v>
      </c>
      <c r="O7976" s="41" t="s">
        <v>70</v>
      </c>
    </row>
    <row r="7977" spans="1:15">
      <c r="A7977" s="42">
        <v>41866</v>
      </c>
      <c r="B7977" s="42">
        <v>49171</v>
      </c>
      <c r="C7977" s="130">
        <v>240</v>
      </c>
      <c r="D7977" s="43">
        <v>8.7899999999999992E-2</v>
      </c>
      <c r="E7977" s="43">
        <v>8.4199999999999997E-2</v>
      </c>
      <c r="F7977" s="44">
        <v>195000</v>
      </c>
      <c r="G7977" s="44">
        <v>195000</v>
      </c>
      <c r="H7977" s="44">
        <v>63727.42</v>
      </c>
      <c r="I7977" s="44">
        <v>64999.99</v>
      </c>
      <c r="J7977" s="68">
        <f t="shared" si="372"/>
        <v>0.32680728205128207</v>
      </c>
      <c r="K7977" s="43">
        <f t="shared" si="373"/>
        <v>0.33333328205128204</v>
      </c>
      <c r="L7977" s="41" t="str">
        <f t="shared" si="374"/>
        <v>AA</v>
      </c>
      <c r="M7977" s="41" t="s">
        <v>482</v>
      </c>
      <c r="N7977" s="41" t="s">
        <v>422</v>
      </c>
      <c r="O7977" s="41" t="s">
        <v>70</v>
      </c>
    </row>
    <row r="7978" spans="1:15">
      <c r="A7978" s="38">
        <v>41906</v>
      </c>
      <c r="B7978" s="38">
        <v>52864</v>
      </c>
      <c r="C7978" s="131">
        <v>360</v>
      </c>
      <c r="D7978" s="39">
        <v>8.7899999999999992E-2</v>
      </c>
      <c r="E7978" s="39">
        <v>8.4199999999999997E-2</v>
      </c>
      <c r="F7978" s="40">
        <v>180000</v>
      </c>
      <c r="G7978" s="40">
        <v>180000</v>
      </c>
      <c r="H7978" s="40">
        <v>59792.46</v>
      </c>
      <c r="I7978" s="40">
        <v>60371.519999999997</v>
      </c>
      <c r="J7978" s="67">
        <f t="shared" si="372"/>
        <v>0.33218033333333336</v>
      </c>
      <c r="K7978" s="39">
        <f t="shared" si="373"/>
        <v>0.33539733333333333</v>
      </c>
      <c r="L7978" s="2" t="str">
        <f t="shared" si="374"/>
        <v>AA</v>
      </c>
      <c r="M7978" s="2" t="s">
        <v>540</v>
      </c>
      <c r="N7978" s="2" t="s">
        <v>423</v>
      </c>
      <c r="O7978" s="2" t="s">
        <v>70</v>
      </c>
    </row>
    <row r="7979" spans="1:15">
      <c r="A7979" s="38">
        <v>41869</v>
      </c>
      <c r="B7979" s="38">
        <v>47348</v>
      </c>
      <c r="C7979" s="131">
        <v>180</v>
      </c>
      <c r="D7979" s="39">
        <v>8.7899999999999992E-2</v>
      </c>
      <c r="E7979" s="39">
        <v>8.4199999999999997E-2</v>
      </c>
      <c r="F7979" s="40">
        <v>155000</v>
      </c>
      <c r="G7979" s="40">
        <v>155000</v>
      </c>
      <c r="H7979" s="40">
        <v>50545.39</v>
      </c>
      <c r="I7979" s="40">
        <v>51999.99</v>
      </c>
      <c r="J7979" s="67">
        <f t="shared" si="372"/>
        <v>0.32609929032258061</v>
      </c>
      <c r="K7979" s="39">
        <f t="shared" si="373"/>
        <v>0.33548380645161291</v>
      </c>
      <c r="L7979" s="2" t="str">
        <f t="shared" si="374"/>
        <v>AA</v>
      </c>
      <c r="M7979" s="2" t="s">
        <v>841</v>
      </c>
      <c r="N7979" s="2" t="s">
        <v>422</v>
      </c>
      <c r="O7979" s="2" t="s">
        <v>70</v>
      </c>
    </row>
    <row r="7980" spans="1:15">
      <c r="A7980" s="42">
        <v>41877</v>
      </c>
      <c r="B7980" s="42">
        <v>54661</v>
      </c>
      <c r="C7980" s="130">
        <v>420</v>
      </c>
      <c r="D7980" s="43">
        <v>8.7899999999999992E-2</v>
      </c>
      <c r="E7980" s="43">
        <v>7.9500000000000001E-2</v>
      </c>
      <c r="F7980" s="44">
        <v>154000</v>
      </c>
      <c r="G7980" s="44">
        <v>154000</v>
      </c>
      <c r="H7980" s="44">
        <v>51536.34</v>
      </c>
      <c r="I7980" s="44">
        <v>51999.99</v>
      </c>
      <c r="J7980" s="68">
        <f t="shared" si="372"/>
        <v>0.33465155844155842</v>
      </c>
      <c r="K7980" s="43">
        <f t="shared" si="373"/>
        <v>0.33766227272727273</v>
      </c>
      <c r="L7980" s="41" t="str">
        <f t="shared" si="374"/>
        <v>AA</v>
      </c>
      <c r="M7980" s="41" t="s">
        <v>619</v>
      </c>
      <c r="N7980" s="41" t="s">
        <v>427</v>
      </c>
      <c r="O7980" s="41" t="s">
        <v>70</v>
      </c>
    </row>
    <row r="7981" spans="1:15">
      <c r="A7981" s="42">
        <v>41852</v>
      </c>
      <c r="B7981" s="42">
        <v>54544</v>
      </c>
      <c r="C7981" s="130">
        <v>417</v>
      </c>
      <c r="D7981" s="43">
        <v>8.7899999999999992E-2</v>
      </c>
      <c r="E7981" s="43">
        <v>7.9500000000000001E-2</v>
      </c>
      <c r="F7981" s="44">
        <v>180000</v>
      </c>
      <c r="G7981" s="44">
        <v>180000</v>
      </c>
      <c r="H7981" s="44">
        <v>60916.800000000003</v>
      </c>
      <c r="I7981" s="44">
        <v>61499.99</v>
      </c>
      <c r="J7981" s="68">
        <f t="shared" si="372"/>
        <v>0.33842666666666671</v>
      </c>
      <c r="K7981" s="43">
        <f t="shared" si="373"/>
        <v>0.34166661111111107</v>
      </c>
      <c r="L7981" s="41" t="str">
        <f t="shared" si="374"/>
        <v>AA</v>
      </c>
      <c r="M7981" s="41" t="s">
        <v>713</v>
      </c>
      <c r="N7981" s="41" t="s">
        <v>418</v>
      </c>
      <c r="O7981" s="41" t="s">
        <v>70</v>
      </c>
    </row>
    <row r="7982" spans="1:15">
      <c r="A7982" s="38">
        <v>42048</v>
      </c>
      <c r="B7982" s="38">
        <v>54009</v>
      </c>
      <c r="C7982" s="131">
        <v>393</v>
      </c>
      <c r="D7982" s="39">
        <v>8.7899999999999992E-2</v>
      </c>
      <c r="E7982" s="39">
        <v>8.3699999999999997E-2</v>
      </c>
      <c r="F7982" s="40">
        <v>193003.2</v>
      </c>
      <c r="G7982" s="40">
        <v>193003.2</v>
      </c>
      <c r="H7982" s="40">
        <v>65999.990000000005</v>
      </c>
      <c r="I7982" s="40">
        <v>65999.990000000005</v>
      </c>
      <c r="J7982" s="67">
        <f t="shared" si="372"/>
        <v>0.34196319024762284</v>
      </c>
      <c r="K7982" s="39">
        <f t="shared" si="373"/>
        <v>0.34196319024762284</v>
      </c>
      <c r="L7982" s="2" t="str">
        <f t="shared" si="374"/>
        <v>AA</v>
      </c>
      <c r="M7982" s="2" t="s">
        <v>526</v>
      </c>
      <c r="N7982" s="2" t="s">
        <v>428</v>
      </c>
      <c r="O7982" s="2" t="s">
        <v>70</v>
      </c>
    </row>
    <row r="7983" spans="1:15">
      <c r="A7983" s="38">
        <v>41863</v>
      </c>
      <c r="B7983" s="38">
        <v>49352</v>
      </c>
      <c r="C7983" s="131">
        <v>246</v>
      </c>
      <c r="D7983" s="39">
        <v>8.7899999999999992E-2</v>
      </c>
      <c r="E7983" s="39">
        <v>8.2799999999999999E-2</v>
      </c>
      <c r="F7983" s="40">
        <v>195000</v>
      </c>
      <c r="G7983" s="40">
        <v>195000</v>
      </c>
      <c r="H7983" s="40">
        <v>65411.48</v>
      </c>
      <c r="I7983" s="40">
        <v>66693.070000000007</v>
      </c>
      <c r="J7983" s="67">
        <f t="shared" si="372"/>
        <v>0.33544348717948719</v>
      </c>
      <c r="K7983" s="39">
        <f t="shared" si="373"/>
        <v>0.34201574358974363</v>
      </c>
      <c r="L7983" s="2" t="str">
        <f t="shared" si="374"/>
        <v>AA</v>
      </c>
      <c r="M7983" s="2" t="s">
        <v>457</v>
      </c>
      <c r="N7983" s="2" t="s">
        <v>419</v>
      </c>
      <c r="O7983" s="2" t="s">
        <v>70</v>
      </c>
    </row>
    <row r="7984" spans="1:15">
      <c r="A7984" s="38">
        <v>41831</v>
      </c>
      <c r="B7984" s="38">
        <v>49136</v>
      </c>
      <c r="C7984" s="131">
        <v>240</v>
      </c>
      <c r="D7984" s="39">
        <v>8.7899999999999992E-2</v>
      </c>
      <c r="E7984" s="39">
        <v>8.4199999999999997E-2</v>
      </c>
      <c r="F7984" s="40">
        <v>175000</v>
      </c>
      <c r="G7984" s="40">
        <v>175000</v>
      </c>
      <c r="H7984" s="40">
        <v>58615.73</v>
      </c>
      <c r="I7984" s="40">
        <v>59999.99</v>
      </c>
      <c r="J7984" s="67">
        <f t="shared" si="372"/>
        <v>0.33494702857142861</v>
      </c>
      <c r="K7984" s="39">
        <f t="shared" si="373"/>
        <v>0.34285708571428569</v>
      </c>
      <c r="L7984" s="2" t="str">
        <f t="shared" si="374"/>
        <v>AA</v>
      </c>
      <c r="M7984" s="2" t="s">
        <v>991</v>
      </c>
      <c r="N7984" s="2" t="s">
        <v>421</v>
      </c>
      <c r="O7984" s="2" t="s">
        <v>70</v>
      </c>
    </row>
    <row r="7985" spans="1:15">
      <c r="A7985" s="38">
        <v>41873</v>
      </c>
      <c r="B7985" s="38">
        <v>45526</v>
      </c>
      <c r="C7985" s="131">
        <v>120</v>
      </c>
      <c r="D7985" s="39">
        <v>8.7899999999999992E-2</v>
      </c>
      <c r="E7985" s="39">
        <v>8.7899999999999992E-2</v>
      </c>
      <c r="F7985" s="40">
        <v>145000</v>
      </c>
      <c r="G7985" s="40">
        <v>145000</v>
      </c>
      <c r="H7985" s="40">
        <v>47738.97</v>
      </c>
      <c r="I7985" s="40">
        <v>49999.99</v>
      </c>
      <c r="J7985" s="67">
        <f t="shared" si="372"/>
        <v>0.32923427586206899</v>
      </c>
      <c r="K7985" s="39">
        <f t="shared" si="373"/>
        <v>0.34482751724137928</v>
      </c>
      <c r="L7985" s="2" t="str">
        <f t="shared" si="374"/>
        <v>AA</v>
      </c>
      <c r="M7985" s="2" t="s">
        <v>958</v>
      </c>
      <c r="N7985" s="2" t="s">
        <v>416</v>
      </c>
      <c r="O7985" s="2" t="s">
        <v>70</v>
      </c>
    </row>
    <row r="7986" spans="1:15">
      <c r="A7986" s="38">
        <v>42031</v>
      </c>
      <c r="B7986" s="38">
        <v>47510</v>
      </c>
      <c r="C7986" s="131">
        <v>180</v>
      </c>
      <c r="D7986" s="39">
        <v>8.7899999999999992E-2</v>
      </c>
      <c r="E7986" s="39">
        <v>7.9500000000000001E-2</v>
      </c>
      <c r="F7986" s="40">
        <v>174000</v>
      </c>
      <c r="G7986" s="40">
        <v>174000</v>
      </c>
      <c r="H7986" s="40">
        <v>59721.02</v>
      </c>
      <c r="I7986" s="40">
        <v>59999.99</v>
      </c>
      <c r="J7986" s="67">
        <f t="shared" si="372"/>
        <v>0.34322425287356317</v>
      </c>
      <c r="K7986" s="39">
        <f t="shared" si="373"/>
        <v>0.34482752873563216</v>
      </c>
      <c r="L7986" s="2" t="str">
        <f t="shared" si="374"/>
        <v>AA</v>
      </c>
      <c r="M7986" s="2" t="s">
        <v>634</v>
      </c>
      <c r="N7986" s="2" t="s">
        <v>421</v>
      </c>
      <c r="O7986" s="2" t="s">
        <v>70</v>
      </c>
    </row>
    <row r="7987" spans="1:15">
      <c r="A7987" s="38">
        <v>41941</v>
      </c>
      <c r="B7987" s="38">
        <v>49246</v>
      </c>
      <c r="C7987" s="131">
        <v>240</v>
      </c>
      <c r="D7987" s="39">
        <v>8.7899999999999992E-2</v>
      </c>
      <c r="E7987" s="39">
        <v>8.4199999999999997E-2</v>
      </c>
      <c r="F7987" s="40">
        <v>180000</v>
      </c>
      <c r="G7987" s="40">
        <v>180000</v>
      </c>
      <c r="H7987" s="40">
        <v>61344.45</v>
      </c>
      <c r="I7987" s="40">
        <v>62185.43</v>
      </c>
      <c r="J7987" s="67">
        <f t="shared" si="372"/>
        <v>0.34080250000000001</v>
      </c>
      <c r="K7987" s="39">
        <f t="shared" si="373"/>
        <v>0.34547461111111111</v>
      </c>
      <c r="L7987" s="2" t="str">
        <f t="shared" si="374"/>
        <v>AA</v>
      </c>
      <c r="M7987" s="2" t="s">
        <v>692</v>
      </c>
      <c r="N7987" s="2" t="s">
        <v>417</v>
      </c>
      <c r="O7987" s="2" t="s">
        <v>70</v>
      </c>
    </row>
    <row r="7988" spans="1:15">
      <c r="A7988" s="38">
        <v>41775</v>
      </c>
      <c r="B7988" s="38">
        <v>54559</v>
      </c>
      <c r="C7988" s="131">
        <v>420</v>
      </c>
      <c r="D7988" s="39">
        <v>8.7899999999999992E-2</v>
      </c>
      <c r="E7988" s="39">
        <v>8.4199999999999997E-2</v>
      </c>
      <c r="F7988" s="40">
        <v>183000</v>
      </c>
      <c r="G7988" s="40">
        <v>183000</v>
      </c>
      <c r="H7988" s="40">
        <v>62571.519999999997</v>
      </c>
      <c r="I7988" s="40">
        <v>63449.99</v>
      </c>
      <c r="J7988" s="67">
        <f t="shared" si="372"/>
        <v>0.34192087431693985</v>
      </c>
      <c r="K7988" s="39">
        <f t="shared" si="373"/>
        <v>0.34672125683060107</v>
      </c>
      <c r="L7988" s="2" t="str">
        <f t="shared" si="374"/>
        <v>AA</v>
      </c>
      <c r="M7988" s="2" t="s">
        <v>457</v>
      </c>
      <c r="N7988" s="2" t="s">
        <v>419</v>
      </c>
      <c r="O7988" s="2" t="s">
        <v>70</v>
      </c>
    </row>
    <row r="7989" spans="1:15">
      <c r="A7989" s="38">
        <v>42020</v>
      </c>
      <c r="B7989" s="38">
        <v>44820</v>
      </c>
      <c r="C7989" s="131">
        <v>92</v>
      </c>
      <c r="D7989" s="39">
        <v>8.7899999999999992E-2</v>
      </c>
      <c r="E7989" s="39">
        <v>8.4199999999999997E-2</v>
      </c>
      <c r="F7989" s="40">
        <v>195000</v>
      </c>
      <c r="G7989" s="40">
        <v>195000</v>
      </c>
      <c r="H7989" s="40">
        <v>67324.37</v>
      </c>
      <c r="I7989" s="40">
        <v>67999.990000000005</v>
      </c>
      <c r="J7989" s="67">
        <f t="shared" si="372"/>
        <v>0.34525317948717948</v>
      </c>
      <c r="K7989" s="39">
        <f t="shared" si="373"/>
        <v>0.34871789743589748</v>
      </c>
      <c r="L7989" s="2" t="str">
        <f t="shared" si="374"/>
        <v>AA</v>
      </c>
      <c r="M7989" s="2" t="s">
        <v>634</v>
      </c>
      <c r="N7989" s="2" t="s">
        <v>421</v>
      </c>
      <c r="O7989" s="2" t="s">
        <v>70</v>
      </c>
    </row>
    <row r="7990" spans="1:15">
      <c r="A7990" s="42">
        <v>41956</v>
      </c>
      <c r="B7990" s="42">
        <v>54740</v>
      </c>
      <c r="C7990" s="130">
        <v>420</v>
      </c>
      <c r="D7990" s="43">
        <v>8.7899999999999992E-2</v>
      </c>
      <c r="E7990" s="43">
        <v>7.9500000000000001E-2</v>
      </c>
      <c r="F7990" s="44">
        <v>200000</v>
      </c>
      <c r="G7990" s="44">
        <v>200000</v>
      </c>
      <c r="H7990" s="44">
        <v>69486.539999999994</v>
      </c>
      <c r="I7990" s="44">
        <v>69790.16</v>
      </c>
      <c r="J7990" s="68">
        <f t="shared" si="372"/>
        <v>0.34743269999999998</v>
      </c>
      <c r="K7990" s="43">
        <f t="shared" si="373"/>
        <v>0.34895080000000001</v>
      </c>
      <c r="L7990" s="41" t="str">
        <f t="shared" si="374"/>
        <v>AA</v>
      </c>
      <c r="M7990" s="41" t="s">
        <v>665</v>
      </c>
      <c r="N7990" s="41" t="s">
        <v>417</v>
      </c>
      <c r="O7990" s="41" t="s">
        <v>70</v>
      </c>
    </row>
    <row r="7991" spans="1:15">
      <c r="A7991" s="42">
        <v>41841</v>
      </c>
      <c r="B7991" s="42">
        <v>49085</v>
      </c>
      <c r="C7991" s="130">
        <v>238</v>
      </c>
      <c r="D7991" s="43">
        <v>8.7899999999999992E-2</v>
      </c>
      <c r="E7991" s="43">
        <v>7.9500000000000001E-2</v>
      </c>
      <c r="F7991" s="44">
        <v>143000</v>
      </c>
      <c r="G7991" s="44">
        <v>143000</v>
      </c>
      <c r="H7991" s="44">
        <v>34824.76</v>
      </c>
      <c r="I7991" s="44">
        <v>49999.99</v>
      </c>
      <c r="J7991" s="68">
        <f t="shared" si="372"/>
        <v>0.24352979020979024</v>
      </c>
      <c r="K7991" s="43">
        <f t="shared" si="373"/>
        <v>0.34965027972027973</v>
      </c>
      <c r="L7991" s="41" t="str">
        <f t="shared" si="374"/>
        <v>AA</v>
      </c>
      <c r="M7991" s="41" t="s">
        <v>595</v>
      </c>
      <c r="N7991" s="41" t="s">
        <v>423</v>
      </c>
      <c r="O7991" s="41" t="s">
        <v>70</v>
      </c>
    </row>
    <row r="7992" spans="1:15">
      <c r="A7992" s="42">
        <v>41836</v>
      </c>
      <c r="B7992" s="42">
        <v>47134</v>
      </c>
      <c r="C7992" s="130">
        <v>174</v>
      </c>
      <c r="D7992" s="43">
        <v>8.7899999999999992E-2</v>
      </c>
      <c r="E7992" s="43">
        <v>7.9500000000000001E-2</v>
      </c>
      <c r="F7992" s="44">
        <v>200000</v>
      </c>
      <c r="G7992" s="44">
        <v>200000</v>
      </c>
      <c r="H7992" s="44">
        <v>67619.990000000005</v>
      </c>
      <c r="I7992" s="44">
        <v>69999.990000000005</v>
      </c>
      <c r="J7992" s="68">
        <f t="shared" si="372"/>
        <v>0.33809995000000004</v>
      </c>
      <c r="K7992" s="43">
        <f t="shared" si="373"/>
        <v>0.34999995</v>
      </c>
      <c r="L7992" s="41" t="str">
        <f t="shared" si="374"/>
        <v>AA</v>
      </c>
      <c r="M7992" s="41" t="s">
        <v>988</v>
      </c>
      <c r="N7992" s="41" t="s">
        <v>418</v>
      </c>
      <c r="O7992" s="41" t="s">
        <v>70</v>
      </c>
    </row>
    <row r="7993" spans="1:15">
      <c r="A7993" s="42">
        <v>41796</v>
      </c>
      <c r="B7993" s="42">
        <v>49101</v>
      </c>
      <c r="C7993" s="130">
        <v>240</v>
      </c>
      <c r="D7993" s="43">
        <v>8.7899999999999992E-2</v>
      </c>
      <c r="E7993" s="43">
        <v>8.4199999999999997E-2</v>
      </c>
      <c r="F7993" s="44">
        <v>200000</v>
      </c>
      <c r="G7993" s="44">
        <v>200000</v>
      </c>
      <c r="H7993" s="44">
        <v>68210.14</v>
      </c>
      <c r="I7993" s="44">
        <v>69999.990000000005</v>
      </c>
      <c r="J7993" s="68">
        <f t="shared" si="372"/>
        <v>0.34105069999999998</v>
      </c>
      <c r="K7993" s="43">
        <f t="shared" si="373"/>
        <v>0.34999995</v>
      </c>
      <c r="L7993" s="41" t="str">
        <f t="shared" si="374"/>
        <v>AA</v>
      </c>
      <c r="M7993" s="41" t="s">
        <v>466</v>
      </c>
      <c r="N7993" s="41" t="s">
        <v>421</v>
      </c>
      <c r="O7993" s="41" t="s">
        <v>70</v>
      </c>
    </row>
    <row r="7994" spans="1:15">
      <c r="A7994" s="42">
        <v>41999</v>
      </c>
      <c r="B7994" s="42">
        <v>54783</v>
      </c>
      <c r="C7994" s="130">
        <v>420</v>
      </c>
      <c r="D7994" s="43">
        <v>8.7899999999999992E-2</v>
      </c>
      <c r="E7994" s="43">
        <v>7.9500000000000001E-2</v>
      </c>
      <c r="F7994" s="44">
        <v>200000</v>
      </c>
      <c r="G7994" s="44">
        <v>200000</v>
      </c>
      <c r="H7994" s="44">
        <v>69791.66</v>
      </c>
      <c r="I7994" s="44">
        <v>69999.990000000005</v>
      </c>
      <c r="J7994" s="68">
        <f t="shared" si="372"/>
        <v>0.3489583</v>
      </c>
      <c r="K7994" s="43">
        <f t="shared" si="373"/>
        <v>0.34999995</v>
      </c>
      <c r="L7994" s="41" t="str">
        <f t="shared" si="374"/>
        <v>AA</v>
      </c>
      <c r="M7994" s="41" t="s">
        <v>886</v>
      </c>
      <c r="N7994" s="41" t="s">
        <v>427</v>
      </c>
      <c r="O7994" s="41" t="s">
        <v>70</v>
      </c>
    </row>
    <row r="7995" spans="1:15">
      <c r="A7995" s="38">
        <v>41856</v>
      </c>
      <c r="B7995" s="38">
        <v>49161</v>
      </c>
      <c r="C7995" s="131">
        <v>240</v>
      </c>
      <c r="D7995" s="39">
        <v>8.7899999999999992E-2</v>
      </c>
      <c r="E7995" s="39">
        <v>8.4199999999999997E-2</v>
      </c>
      <c r="F7995" s="40">
        <v>185000</v>
      </c>
      <c r="G7995" s="40">
        <v>185000</v>
      </c>
      <c r="H7995" s="40">
        <v>64760.03</v>
      </c>
      <c r="I7995" s="40">
        <v>64999.99</v>
      </c>
      <c r="J7995" s="67">
        <f t="shared" si="372"/>
        <v>0.35005421621621619</v>
      </c>
      <c r="K7995" s="39">
        <f t="shared" si="373"/>
        <v>0.3513512972972973</v>
      </c>
      <c r="L7995" s="2" t="str">
        <f t="shared" si="374"/>
        <v>AA</v>
      </c>
      <c r="M7995" s="2" t="s">
        <v>1197</v>
      </c>
      <c r="N7995" s="2" t="s">
        <v>416</v>
      </c>
      <c r="O7995" s="2" t="s">
        <v>70</v>
      </c>
    </row>
    <row r="7996" spans="1:15">
      <c r="A7996" s="38">
        <v>41899</v>
      </c>
      <c r="B7996" s="38">
        <v>51334</v>
      </c>
      <c r="C7996" s="131">
        <v>310</v>
      </c>
      <c r="D7996" s="39">
        <v>8.7899999999999992E-2</v>
      </c>
      <c r="E7996" s="39">
        <v>8.4199999999999997E-2</v>
      </c>
      <c r="F7996" s="40">
        <v>190000</v>
      </c>
      <c r="G7996" s="40">
        <v>190000</v>
      </c>
      <c r="H7996" s="40">
        <v>65955.14</v>
      </c>
      <c r="I7996" s="40">
        <v>66760.14</v>
      </c>
      <c r="J7996" s="67">
        <f t="shared" si="372"/>
        <v>0.34713231578947368</v>
      </c>
      <c r="K7996" s="39">
        <f t="shared" si="373"/>
        <v>0.35136915789473683</v>
      </c>
      <c r="L7996" s="2" t="str">
        <f t="shared" si="374"/>
        <v>AA</v>
      </c>
      <c r="M7996" s="2" t="s">
        <v>466</v>
      </c>
      <c r="N7996" s="2" t="s">
        <v>421</v>
      </c>
      <c r="O7996" s="2" t="s">
        <v>70</v>
      </c>
    </row>
    <row r="7997" spans="1:15">
      <c r="A7997" s="42">
        <v>41941</v>
      </c>
      <c r="B7997" s="42">
        <v>54725</v>
      </c>
      <c r="C7997" s="130">
        <v>420</v>
      </c>
      <c r="D7997" s="43">
        <v>8.7899999999999992E-2</v>
      </c>
      <c r="E7997" s="43">
        <v>8.4199999999999997E-2</v>
      </c>
      <c r="F7997" s="44">
        <v>190000</v>
      </c>
      <c r="G7997" s="44">
        <v>190000</v>
      </c>
      <c r="H7997" s="44">
        <v>66348.23</v>
      </c>
      <c r="I7997" s="44">
        <v>66773.740000000005</v>
      </c>
      <c r="J7997" s="68">
        <f t="shared" si="372"/>
        <v>0.34920121052631575</v>
      </c>
      <c r="K7997" s="43">
        <f t="shared" si="373"/>
        <v>0.35144073684210531</v>
      </c>
      <c r="L7997" s="41" t="str">
        <f t="shared" si="374"/>
        <v>AA</v>
      </c>
      <c r="M7997" s="41" t="s">
        <v>706</v>
      </c>
      <c r="N7997" s="41" t="s">
        <v>424</v>
      </c>
      <c r="O7997" s="41" t="s">
        <v>70</v>
      </c>
    </row>
    <row r="7998" spans="1:15">
      <c r="A7998" s="38">
        <v>41913</v>
      </c>
      <c r="B7998" s="38">
        <v>52536</v>
      </c>
      <c r="C7998" s="131">
        <v>349</v>
      </c>
      <c r="D7998" s="39">
        <v>8.7899999999999992E-2</v>
      </c>
      <c r="E7998" s="39">
        <v>7.9500000000000001E-2</v>
      </c>
      <c r="F7998" s="40">
        <v>145000</v>
      </c>
      <c r="G7998" s="40">
        <v>145000</v>
      </c>
      <c r="H7998" s="40">
        <v>50590.96</v>
      </c>
      <c r="I7998" s="40">
        <v>50999.99</v>
      </c>
      <c r="J7998" s="67">
        <f t="shared" si="372"/>
        <v>0.34890317241379309</v>
      </c>
      <c r="K7998" s="39">
        <f t="shared" si="373"/>
        <v>0.35172406896551722</v>
      </c>
      <c r="L7998" s="2" t="str">
        <f t="shared" si="374"/>
        <v>AA</v>
      </c>
      <c r="M7998" s="2" t="s">
        <v>602</v>
      </c>
      <c r="N7998" s="2" t="s">
        <v>421</v>
      </c>
      <c r="O7998" s="2" t="s">
        <v>70</v>
      </c>
    </row>
    <row r="7999" spans="1:15">
      <c r="A7999" s="42">
        <v>41899</v>
      </c>
      <c r="B7999" s="42">
        <v>52857</v>
      </c>
      <c r="C7999" s="130">
        <v>360</v>
      </c>
      <c r="D7999" s="43">
        <v>8.7899999999999992E-2</v>
      </c>
      <c r="E7999" s="43">
        <v>8.4199999999999997E-2</v>
      </c>
      <c r="F7999" s="44">
        <v>162000</v>
      </c>
      <c r="G7999" s="44">
        <v>162000</v>
      </c>
      <c r="H7999" s="44">
        <v>56440.58</v>
      </c>
      <c r="I7999" s="44">
        <v>56999.99</v>
      </c>
      <c r="J7999" s="68">
        <f t="shared" si="372"/>
        <v>0.34839864197530868</v>
      </c>
      <c r="K7999" s="43">
        <f t="shared" si="373"/>
        <v>0.3518517901234568</v>
      </c>
      <c r="L7999" s="41" t="str">
        <f t="shared" si="374"/>
        <v>AA</v>
      </c>
      <c r="M7999" s="41" t="s">
        <v>529</v>
      </c>
      <c r="N7999" s="41" t="s">
        <v>421</v>
      </c>
      <c r="O7999" s="41" t="s">
        <v>70</v>
      </c>
    </row>
    <row r="8000" spans="1:15">
      <c r="A8000" s="42">
        <v>41858</v>
      </c>
      <c r="B8000" s="42">
        <v>44658</v>
      </c>
      <c r="C8000" s="130">
        <v>92</v>
      </c>
      <c r="D8000" s="43">
        <v>8.7899999999999992E-2</v>
      </c>
      <c r="E8000" s="43">
        <v>7.9500000000000001E-2</v>
      </c>
      <c r="F8000" s="44">
        <v>142000</v>
      </c>
      <c r="G8000" s="44">
        <v>142000</v>
      </c>
      <c r="H8000" s="44">
        <v>47013.01</v>
      </c>
      <c r="I8000" s="44">
        <v>49999.99</v>
      </c>
      <c r="J8000" s="68">
        <f t="shared" si="372"/>
        <v>0.33107753521126759</v>
      </c>
      <c r="K8000" s="43">
        <f t="shared" si="373"/>
        <v>0.35211260563380281</v>
      </c>
      <c r="L8000" s="41" t="str">
        <f t="shared" si="374"/>
        <v>AA</v>
      </c>
      <c r="M8000" s="41" t="s">
        <v>973</v>
      </c>
      <c r="N8000" s="41" t="s">
        <v>437</v>
      </c>
      <c r="O8000" s="41" t="s">
        <v>70</v>
      </c>
    </row>
    <row r="8001" spans="1:15">
      <c r="A8001" s="38">
        <v>41781</v>
      </c>
      <c r="B8001" s="38">
        <v>44583</v>
      </c>
      <c r="C8001" s="131">
        <v>92</v>
      </c>
      <c r="D8001" s="39">
        <v>8.7899999999999992E-2</v>
      </c>
      <c r="E8001" s="39">
        <v>8.4199999999999997E-2</v>
      </c>
      <c r="F8001" s="40">
        <v>160000</v>
      </c>
      <c r="G8001" s="40">
        <v>160000</v>
      </c>
      <c r="H8001" s="40">
        <v>51335.51</v>
      </c>
      <c r="I8001" s="40">
        <v>56449.99</v>
      </c>
      <c r="J8001" s="67">
        <f t="shared" si="372"/>
        <v>0.32084693750000004</v>
      </c>
      <c r="K8001" s="39">
        <f t="shared" si="373"/>
        <v>0.35281243749999996</v>
      </c>
      <c r="L8001" s="2" t="str">
        <f t="shared" si="374"/>
        <v>AA</v>
      </c>
      <c r="M8001" s="2" t="s">
        <v>1044</v>
      </c>
      <c r="N8001" s="2" t="s">
        <v>417</v>
      </c>
      <c r="O8001" s="2" t="s">
        <v>70</v>
      </c>
    </row>
    <row r="8002" spans="1:15">
      <c r="A8002" s="42">
        <v>41950</v>
      </c>
      <c r="B8002" s="42">
        <v>50808</v>
      </c>
      <c r="C8002" s="130">
        <v>291</v>
      </c>
      <c r="D8002" s="43">
        <v>8.7899999999999992E-2</v>
      </c>
      <c r="E8002" s="43">
        <v>8.4199999999999997E-2</v>
      </c>
      <c r="F8002" s="44">
        <v>170000</v>
      </c>
      <c r="G8002" s="44">
        <v>170000</v>
      </c>
      <c r="H8002" s="44">
        <v>59551.02</v>
      </c>
      <c r="I8002" s="44">
        <v>59999.99</v>
      </c>
      <c r="J8002" s="68">
        <f t="shared" si="372"/>
        <v>0.35030011764705882</v>
      </c>
      <c r="K8002" s="43">
        <f t="shared" si="373"/>
        <v>0.35294111764705882</v>
      </c>
      <c r="L8002" s="41" t="str">
        <f t="shared" si="374"/>
        <v>AA</v>
      </c>
      <c r="M8002" s="41" t="s">
        <v>461</v>
      </c>
      <c r="N8002" s="41" t="s">
        <v>416</v>
      </c>
      <c r="O8002" s="41" t="s">
        <v>70</v>
      </c>
    </row>
    <row r="8003" spans="1:15">
      <c r="A8003" s="42">
        <v>41981</v>
      </c>
      <c r="B8003" s="42">
        <v>51721</v>
      </c>
      <c r="C8003" s="130">
        <v>320</v>
      </c>
      <c r="D8003" s="43">
        <v>8.7899999999999992E-2</v>
      </c>
      <c r="E8003" s="43">
        <v>7.9500000000000001E-2</v>
      </c>
      <c r="F8003" s="44">
        <v>170000</v>
      </c>
      <c r="G8003" s="44">
        <v>170000</v>
      </c>
      <c r="H8003" s="44">
        <v>59742.33</v>
      </c>
      <c r="I8003" s="44">
        <v>59999.99</v>
      </c>
      <c r="J8003" s="68">
        <f t="shared" ref="J8003:J8066" si="375">H8003/G8003</f>
        <v>0.35142547058823531</v>
      </c>
      <c r="K8003" s="43">
        <f t="shared" ref="K8003:K8066" si="376">I8003/G8003</f>
        <v>0.35294111764705882</v>
      </c>
      <c r="L8003" s="41" t="str">
        <f t="shared" ref="L8003:L8066" si="377">IF(J8003&lt;=65%,"AA",IF(J8003&lt;=75%,"A",IF(J8003&lt;=85%,"B","C")))</f>
        <v>AA</v>
      </c>
      <c r="M8003" s="41" t="s">
        <v>466</v>
      </c>
      <c r="N8003" s="41" t="s">
        <v>421</v>
      </c>
      <c r="O8003" s="41" t="s">
        <v>70</v>
      </c>
    </row>
    <row r="8004" spans="1:15">
      <c r="A8004" s="42">
        <v>41905</v>
      </c>
      <c r="B8004" s="42">
        <v>54689</v>
      </c>
      <c r="C8004" s="130">
        <v>420</v>
      </c>
      <c r="D8004" s="43">
        <v>8.7899999999999992E-2</v>
      </c>
      <c r="E8004" s="43">
        <v>8.4199999999999997E-2</v>
      </c>
      <c r="F8004" s="44">
        <v>184000</v>
      </c>
      <c r="G8004" s="44">
        <v>184000</v>
      </c>
      <c r="H8004" s="44">
        <v>64492.57</v>
      </c>
      <c r="I8004" s="44">
        <v>64999.99</v>
      </c>
      <c r="J8004" s="68">
        <f t="shared" si="375"/>
        <v>0.35050309782608696</v>
      </c>
      <c r="K8004" s="43">
        <f t="shared" si="376"/>
        <v>0.35326081521739128</v>
      </c>
      <c r="L8004" s="41" t="str">
        <f t="shared" si="377"/>
        <v>AA</v>
      </c>
      <c r="M8004" s="41" t="s">
        <v>564</v>
      </c>
      <c r="N8004" s="41" t="s">
        <v>417</v>
      </c>
      <c r="O8004" s="41" t="s">
        <v>70</v>
      </c>
    </row>
    <row r="8005" spans="1:15">
      <c r="A8005" s="38">
        <v>41752</v>
      </c>
      <c r="B8005" s="38">
        <v>47231</v>
      </c>
      <c r="C8005" s="131">
        <v>180</v>
      </c>
      <c r="D8005" s="39">
        <v>8.7899999999999992E-2</v>
      </c>
      <c r="E8005" s="39">
        <v>8.4199999999999997E-2</v>
      </c>
      <c r="F8005" s="40">
        <v>198000</v>
      </c>
      <c r="G8005" s="40">
        <v>198000</v>
      </c>
      <c r="H8005" s="40">
        <v>66643.25</v>
      </c>
      <c r="I8005" s="40">
        <v>69999.990000000005</v>
      </c>
      <c r="J8005" s="67">
        <f t="shared" si="375"/>
        <v>0.33658207070707069</v>
      </c>
      <c r="K8005" s="39">
        <f t="shared" si="376"/>
        <v>0.35353530303030306</v>
      </c>
      <c r="L8005" s="2" t="str">
        <f t="shared" si="377"/>
        <v>AA</v>
      </c>
      <c r="M8005" s="2" t="s">
        <v>784</v>
      </c>
      <c r="N8005" s="2" t="s">
        <v>417</v>
      </c>
      <c r="O8005" s="2" t="s">
        <v>70</v>
      </c>
    </row>
    <row r="8006" spans="1:15">
      <c r="A8006" s="42">
        <v>42044</v>
      </c>
      <c r="B8006" s="42">
        <v>52971</v>
      </c>
      <c r="C8006" s="130">
        <v>359</v>
      </c>
      <c r="D8006" s="43">
        <v>8.7899999999999992E-2</v>
      </c>
      <c r="E8006" s="43">
        <v>8.7899999999999992E-2</v>
      </c>
      <c r="F8006" s="44">
        <v>160000</v>
      </c>
      <c r="G8006" s="44">
        <v>160000</v>
      </c>
      <c r="H8006" s="44">
        <v>56599.99</v>
      </c>
      <c r="I8006" s="44">
        <v>56599.99</v>
      </c>
      <c r="J8006" s="68">
        <f t="shared" si="375"/>
        <v>0.3537499375</v>
      </c>
      <c r="K8006" s="43">
        <f t="shared" si="376"/>
        <v>0.3537499375</v>
      </c>
      <c r="L8006" s="41" t="str">
        <f t="shared" si="377"/>
        <v>AA</v>
      </c>
      <c r="M8006" s="41" t="s">
        <v>764</v>
      </c>
      <c r="N8006" s="41" t="s">
        <v>422</v>
      </c>
      <c r="O8006" s="41" t="s">
        <v>70</v>
      </c>
    </row>
    <row r="8007" spans="1:15">
      <c r="A8007" s="38">
        <v>41933</v>
      </c>
      <c r="B8007" s="38">
        <v>49238</v>
      </c>
      <c r="C8007" s="131">
        <v>240</v>
      </c>
      <c r="D8007" s="39">
        <v>8.7899999999999992E-2</v>
      </c>
      <c r="E8007" s="39">
        <v>8.4199999999999997E-2</v>
      </c>
      <c r="F8007" s="40">
        <v>197341</v>
      </c>
      <c r="G8007" s="40">
        <v>197341</v>
      </c>
      <c r="H8007" s="40">
        <v>70257.23</v>
      </c>
      <c r="I8007" s="40">
        <v>70477.62</v>
      </c>
      <c r="J8007" s="67">
        <f t="shared" si="375"/>
        <v>0.35601942829923833</v>
      </c>
      <c r="K8007" s="39">
        <f t="shared" si="376"/>
        <v>0.35713622612634982</v>
      </c>
      <c r="L8007" s="2" t="str">
        <f t="shared" si="377"/>
        <v>AA</v>
      </c>
      <c r="M8007" s="2" t="s">
        <v>475</v>
      </c>
      <c r="N8007" s="2" t="s">
        <v>427</v>
      </c>
      <c r="O8007" s="2" t="s">
        <v>70</v>
      </c>
    </row>
    <row r="8008" spans="1:15">
      <c r="A8008" s="38">
        <v>41894</v>
      </c>
      <c r="B8008" s="38">
        <v>44693</v>
      </c>
      <c r="C8008" s="131">
        <v>92</v>
      </c>
      <c r="D8008" s="39">
        <v>8.7899999999999992E-2</v>
      </c>
      <c r="E8008" s="39">
        <v>7.7199999999999991E-2</v>
      </c>
      <c r="F8008" s="40">
        <v>140000</v>
      </c>
      <c r="G8008" s="40">
        <v>140000</v>
      </c>
      <c r="H8008" s="40">
        <v>47471.96</v>
      </c>
      <c r="I8008" s="40">
        <v>49999.99</v>
      </c>
      <c r="J8008" s="67">
        <f t="shared" si="375"/>
        <v>0.33908542857142854</v>
      </c>
      <c r="K8008" s="39">
        <f t="shared" si="376"/>
        <v>0.3571427857142857</v>
      </c>
      <c r="L8008" s="2" t="str">
        <f t="shared" si="377"/>
        <v>AA</v>
      </c>
      <c r="M8008" s="2" t="s">
        <v>733</v>
      </c>
      <c r="N8008" s="2" t="s">
        <v>417</v>
      </c>
      <c r="O8008" s="2" t="s">
        <v>70</v>
      </c>
    </row>
    <row r="8009" spans="1:15">
      <c r="A8009" s="38">
        <v>41864</v>
      </c>
      <c r="B8009" s="38">
        <v>50995</v>
      </c>
      <c r="C8009" s="131">
        <v>300</v>
      </c>
      <c r="D8009" s="39">
        <v>8.7899999999999992E-2</v>
      </c>
      <c r="E8009" s="39">
        <v>7.9500000000000001E-2</v>
      </c>
      <c r="F8009" s="40">
        <v>140000</v>
      </c>
      <c r="G8009" s="40">
        <v>140000</v>
      </c>
      <c r="H8009" s="40">
        <v>49297.53</v>
      </c>
      <c r="I8009" s="40">
        <v>49999.99</v>
      </c>
      <c r="J8009" s="67">
        <f t="shared" si="375"/>
        <v>0.35212521428571425</v>
      </c>
      <c r="K8009" s="39">
        <f t="shared" si="376"/>
        <v>0.3571427857142857</v>
      </c>
      <c r="L8009" s="2" t="str">
        <f t="shared" si="377"/>
        <v>AA</v>
      </c>
      <c r="M8009" s="2" t="s">
        <v>912</v>
      </c>
      <c r="N8009" s="2" t="s">
        <v>419</v>
      </c>
      <c r="O8009" s="2" t="s">
        <v>70</v>
      </c>
    </row>
    <row r="8010" spans="1:15">
      <c r="A8010" s="38">
        <v>41926</v>
      </c>
      <c r="B8010" s="38">
        <v>45579</v>
      </c>
      <c r="C8010" s="131">
        <v>120</v>
      </c>
      <c r="D8010" s="39">
        <v>8.7899999999999992E-2</v>
      </c>
      <c r="E8010" s="39">
        <v>7.9500000000000001E-2</v>
      </c>
      <c r="F8010" s="40">
        <v>139994</v>
      </c>
      <c r="G8010" s="40">
        <v>139994</v>
      </c>
      <c r="H8010" s="40">
        <v>48525.93</v>
      </c>
      <c r="I8010" s="40">
        <v>49999.99</v>
      </c>
      <c r="J8010" s="67">
        <f t="shared" si="375"/>
        <v>0.34662864122748116</v>
      </c>
      <c r="K8010" s="39">
        <f t="shared" si="376"/>
        <v>0.35715809248967811</v>
      </c>
      <c r="L8010" s="2" t="str">
        <f t="shared" si="377"/>
        <v>AA</v>
      </c>
      <c r="M8010" s="2" t="s">
        <v>946</v>
      </c>
      <c r="N8010" s="2" t="s">
        <v>435</v>
      </c>
      <c r="O8010" s="2" t="s">
        <v>70</v>
      </c>
    </row>
    <row r="8011" spans="1:15">
      <c r="A8011" s="42">
        <v>41862</v>
      </c>
      <c r="B8011" s="42">
        <v>54037</v>
      </c>
      <c r="C8011" s="130">
        <v>400</v>
      </c>
      <c r="D8011" s="43">
        <v>8.7899999999999992E-2</v>
      </c>
      <c r="E8011" s="43">
        <v>7.7199999999999991E-2</v>
      </c>
      <c r="F8011" s="44">
        <v>195000</v>
      </c>
      <c r="G8011" s="44">
        <v>195000</v>
      </c>
      <c r="H8011" s="44">
        <v>69342.67</v>
      </c>
      <c r="I8011" s="44">
        <v>69999.990000000005</v>
      </c>
      <c r="J8011" s="68">
        <f t="shared" si="375"/>
        <v>0.35560343589743587</v>
      </c>
      <c r="K8011" s="43">
        <f t="shared" si="376"/>
        <v>0.3589743076923077</v>
      </c>
      <c r="L8011" s="41" t="str">
        <f t="shared" si="377"/>
        <v>AA</v>
      </c>
      <c r="M8011" s="41" t="s">
        <v>700</v>
      </c>
      <c r="N8011" s="41" t="s">
        <v>421</v>
      </c>
      <c r="O8011" s="41" t="s">
        <v>70</v>
      </c>
    </row>
    <row r="8012" spans="1:15">
      <c r="A8012" s="38">
        <v>41779</v>
      </c>
      <c r="B8012" s="38">
        <v>49084</v>
      </c>
      <c r="C8012" s="131">
        <v>240</v>
      </c>
      <c r="D8012" s="39">
        <v>8.7899999999999992E-2</v>
      </c>
      <c r="E8012" s="39">
        <v>7.7199999999999991E-2</v>
      </c>
      <c r="F8012" s="40">
        <v>192029.18</v>
      </c>
      <c r="G8012" s="40">
        <v>192029.18</v>
      </c>
      <c r="H8012" s="40">
        <v>68142.929999999993</v>
      </c>
      <c r="I8012" s="40">
        <v>69021.97</v>
      </c>
      <c r="J8012" s="67">
        <f t="shared" si="375"/>
        <v>0.35485716285410374</v>
      </c>
      <c r="K8012" s="39">
        <f t="shared" si="376"/>
        <v>0.35943480048188514</v>
      </c>
      <c r="L8012" s="2" t="str">
        <f t="shared" si="377"/>
        <v>AA</v>
      </c>
      <c r="M8012" s="2" t="s">
        <v>540</v>
      </c>
      <c r="N8012" s="2" t="s">
        <v>423</v>
      </c>
      <c r="O8012" s="2" t="s">
        <v>70</v>
      </c>
    </row>
    <row r="8013" spans="1:15">
      <c r="A8013" s="38">
        <v>41974</v>
      </c>
      <c r="B8013" s="38">
        <v>52932</v>
      </c>
      <c r="C8013" s="131">
        <v>360</v>
      </c>
      <c r="D8013" s="39">
        <v>8.7899999999999992E-2</v>
      </c>
      <c r="E8013" s="39">
        <v>8.7899999999999992E-2</v>
      </c>
      <c r="F8013" s="40">
        <v>190000</v>
      </c>
      <c r="G8013" s="40">
        <v>190000</v>
      </c>
      <c r="H8013" s="40">
        <v>68080.92</v>
      </c>
      <c r="I8013" s="40">
        <v>68328.679999999993</v>
      </c>
      <c r="J8013" s="67">
        <f t="shared" si="375"/>
        <v>0.35832063157894734</v>
      </c>
      <c r="K8013" s="39">
        <f t="shared" si="376"/>
        <v>0.35962463157894731</v>
      </c>
      <c r="L8013" s="2" t="str">
        <f t="shared" si="377"/>
        <v>AA</v>
      </c>
      <c r="M8013" s="2" t="s">
        <v>779</v>
      </c>
      <c r="N8013" s="2" t="s">
        <v>416</v>
      </c>
      <c r="O8013" s="2" t="s">
        <v>70</v>
      </c>
    </row>
    <row r="8014" spans="1:15">
      <c r="A8014" s="42">
        <v>41943</v>
      </c>
      <c r="B8014" s="42">
        <v>44865</v>
      </c>
      <c r="C8014" s="130">
        <v>96</v>
      </c>
      <c r="D8014" s="43">
        <v>8.7899999999999992E-2</v>
      </c>
      <c r="E8014" s="43">
        <v>8.4199999999999997E-2</v>
      </c>
      <c r="F8014" s="44">
        <v>200000</v>
      </c>
      <c r="G8014" s="44">
        <v>200000</v>
      </c>
      <c r="H8014" s="44">
        <v>69207.14</v>
      </c>
      <c r="I8014" s="44">
        <v>71999.990000000005</v>
      </c>
      <c r="J8014" s="68">
        <f t="shared" si="375"/>
        <v>0.3460357</v>
      </c>
      <c r="K8014" s="43">
        <f t="shared" si="376"/>
        <v>0.35999995000000001</v>
      </c>
      <c r="L8014" s="41" t="str">
        <f t="shared" si="377"/>
        <v>AA</v>
      </c>
      <c r="M8014" s="41" t="s">
        <v>457</v>
      </c>
      <c r="N8014" s="41" t="s">
        <v>419</v>
      </c>
      <c r="O8014" s="41" t="s">
        <v>70</v>
      </c>
    </row>
    <row r="8015" spans="1:15">
      <c r="A8015" s="42">
        <v>41914</v>
      </c>
      <c r="B8015" s="42">
        <v>49342</v>
      </c>
      <c r="C8015" s="130">
        <v>244</v>
      </c>
      <c r="D8015" s="43">
        <v>8.7899999999999992E-2</v>
      </c>
      <c r="E8015" s="43">
        <v>7.9500000000000001E-2</v>
      </c>
      <c r="F8015" s="44">
        <v>200000</v>
      </c>
      <c r="G8015" s="44">
        <v>200000</v>
      </c>
      <c r="H8015" s="44">
        <v>71045.37</v>
      </c>
      <c r="I8015" s="44">
        <v>71999.990000000005</v>
      </c>
      <c r="J8015" s="68">
        <f t="shared" si="375"/>
        <v>0.35522684999999998</v>
      </c>
      <c r="K8015" s="43">
        <f t="shared" si="376"/>
        <v>0.35999995000000001</v>
      </c>
      <c r="L8015" s="41" t="str">
        <f t="shared" si="377"/>
        <v>AA</v>
      </c>
      <c r="M8015" s="41" t="s">
        <v>550</v>
      </c>
      <c r="N8015" s="41" t="s">
        <v>421</v>
      </c>
      <c r="O8015" s="41" t="s">
        <v>70</v>
      </c>
    </row>
    <row r="8016" spans="1:15">
      <c r="A8016" s="42">
        <v>41978</v>
      </c>
      <c r="B8016" s="42">
        <v>49283</v>
      </c>
      <c r="C8016" s="130">
        <v>240</v>
      </c>
      <c r="D8016" s="43">
        <v>8.7899999999999992E-2</v>
      </c>
      <c r="E8016" s="43">
        <v>8.4199999999999997E-2</v>
      </c>
      <c r="F8016" s="44">
        <v>160560</v>
      </c>
      <c r="G8016" s="44">
        <v>160560</v>
      </c>
      <c r="H8016" s="44">
        <v>57826.77</v>
      </c>
      <c r="I8016" s="44">
        <v>57893.23</v>
      </c>
      <c r="J8016" s="68">
        <f t="shared" si="375"/>
        <v>0.36015676382660683</v>
      </c>
      <c r="K8016" s="43">
        <f t="shared" si="376"/>
        <v>0.36057069008470355</v>
      </c>
      <c r="L8016" s="41" t="str">
        <f t="shared" si="377"/>
        <v>AA</v>
      </c>
      <c r="M8016" s="41" t="s">
        <v>1229</v>
      </c>
      <c r="N8016" s="41" t="s">
        <v>424</v>
      </c>
      <c r="O8016" s="41" t="s">
        <v>70</v>
      </c>
    </row>
    <row r="8017" spans="1:15">
      <c r="A8017" s="42">
        <v>41978</v>
      </c>
      <c r="B8017" s="42">
        <v>54762</v>
      </c>
      <c r="C8017" s="130">
        <v>420</v>
      </c>
      <c r="D8017" s="43">
        <v>8.7899999999999992E-2</v>
      </c>
      <c r="E8017" s="43">
        <v>7.9500000000000001E-2</v>
      </c>
      <c r="F8017" s="44">
        <v>180000</v>
      </c>
      <c r="G8017" s="44">
        <v>180000</v>
      </c>
      <c r="H8017" s="44">
        <v>64787.55</v>
      </c>
      <c r="I8017" s="44">
        <v>64962.58</v>
      </c>
      <c r="J8017" s="68">
        <f t="shared" si="375"/>
        <v>0.35993083333333337</v>
      </c>
      <c r="K8017" s="43">
        <f t="shared" si="376"/>
        <v>0.36090322222222221</v>
      </c>
      <c r="L8017" s="41" t="str">
        <f t="shared" si="377"/>
        <v>AA</v>
      </c>
      <c r="M8017" s="41" t="s">
        <v>538</v>
      </c>
      <c r="N8017" s="41" t="s">
        <v>417</v>
      </c>
      <c r="O8017" s="41" t="s">
        <v>70</v>
      </c>
    </row>
    <row r="8018" spans="1:15">
      <c r="A8018" s="42">
        <v>41859</v>
      </c>
      <c r="B8018" s="42">
        <v>44659</v>
      </c>
      <c r="C8018" s="130">
        <v>92</v>
      </c>
      <c r="D8018" s="43">
        <v>8.7899999999999992E-2</v>
      </c>
      <c r="E8018" s="43">
        <v>7.7199999999999991E-2</v>
      </c>
      <c r="F8018" s="44">
        <v>138000</v>
      </c>
      <c r="G8018" s="44">
        <v>138000</v>
      </c>
      <c r="H8018" s="44">
        <v>47000.78</v>
      </c>
      <c r="I8018" s="44">
        <v>49999.99</v>
      </c>
      <c r="J8018" s="68">
        <f t="shared" si="375"/>
        <v>0.34058536231884057</v>
      </c>
      <c r="K8018" s="43">
        <f t="shared" si="376"/>
        <v>0.36231876811594199</v>
      </c>
      <c r="L8018" s="41" t="str">
        <f t="shared" si="377"/>
        <v>AA</v>
      </c>
      <c r="M8018" s="41" t="s">
        <v>604</v>
      </c>
      <c r="N8018" s="41" t="s">
        <v>421</v>
      </c>
      <c r="O8018" s="41" t="s">
        <v>70</v>
      </c>
    </row>
    <row r="8019" spans="1:15">
      <c r="A8019" s="38">
        <v>41872</v>
      </c>
      <c r="B8019" s="38">
        <v>54656</v>
      </c>
      <c r="C8019" s="131">
        <v>420</v>
      </c>
      <c r="D8019" s="39">
        <v>8.7899999999999992E-2</v>
      </c>
      <c r="E8019" s="39">
        <v>8.4199999999999997E-2</v>
      </c>
      <c r="F8019" s="40">
        <v>138000</v>
      </c>
      <c r="G8019" s="40">
        <v>138000</v>
      </c>
      <c r="H8019" s="40">
        <v>49528.4</v>
      </c>
      <c r="I8019" s="40">
        <v>49999.99</v>
      </c>
      <c r="J8019" s="67">
        <f t="shared" si="375"/>
        <v>0.35890144927536233</v>
      </c>
      <c r="K8019" s="39">
        <f t="shared" si="376"/>
        <v>0.36231876811594199</v>
      </c>
      <c r="L8019" s="2" t="str">
        <f t="shared" si="377"/>
        <v>AA</v>
      </c>
      <c r="M8019" s="2" t="s">
        <v>453</v>
      </c>
      <c r="N8019" s="2" t="s">
        <v>418</v>
      </c>
      <c r="O8019" s="2" t="s">
        <v>70</v>
      </c>
    </row>
    <row r="8020" spans="1:15">
      <c r="A8020" s="38">
        <v>41794</v>
      </c>
      <c r="B8020" s="38">
        <v>47273</v>
      </c>
      <c r="C8020" s="131">
        <v>180</v>
      </c>
      <c r="D8020" s="39">
        <v>8.7899999999999992E-2</v>
      </c>
      <c r="E8020" s="39">
        <v>8.4199999999999997E-2</v>
      </c>
      <c r="F8020" s="40">
        <v>193000</v>
      </c>
      <c r="G8020" s="40">
        <v>193000</v>
      </c>
      <c r="H8020" s="40">
        <v>67375.56</v>
      </c>
      <c r="I8020" s="40">
        <v>69999.990000000005</v>
      </c>
      <c r="J8020" s="67">
        <f t="shared" si="375"/>
        <v>0.34909616580310882</v>
      </c>
      <c r="K8020" s="39">
        <f t="shared" si="376"/>
        <v>0.36269424870466321</v>
      </c>
      <c r="L8020" s="2" t="str">
        <f t="shared" si="377"/>
        <v>AA</v>
      </c>
      <c r="M8020" s="2" t="s">
        <v>1171</v>
      </c>
      <c r="N8020" s="2" t="s">
        <v>423</v>
      </c>
      <c r="O8020" s="2" t="s">
        <v>70</v>
      </c>
    </row>
    <row r="8021" spans="1:15">
      <c r="A8021" s="42">
        <v>41915</v>
      </c>
      <c r="B8021" s="42">
        <v>52873</v>
      </c>
      <c r="C8021" s="130">
        <v>360</v>
      </c>
      <c r="D8021" s="43">
        <v>8.7899999999999992E-2</v>
      </c>
      <c r="E8021" s="43">
        <v>8.4199999999999997E-2</v>
      </c>
      <c r="F8021" s="44">
        <v>165000</v>
      </c>
      <c r="G8021" s="44">
        <v>165000</v>
      </c>
      <c r="H8021" s="44">
        <v>59547.81</v>
      </c>
      <c r="I8021" s="44">
        <v>59999.99</v>
      </c>
      <c r="J8021" s="68">
        <f t="shared" si="375"/>
        <v>0.36089581818181815</v>
      </c>
      <c r="K8021" s="43">
        <f t="shared" si="376"/>
        <v>0.36363630303030303</v>
      </c>
      <c r="L8021" s="41" t="str">
        <f t="shared" si="377"/>
        <v>AA</v>
      </c>
      <c r="M8021" s="41" t="s">
        <v>542</v>
      </c>
      <c r="N8021" s="41" t="s">
        <v>417</v>
      </c>
      <c r="O8021" s="41" t="s">
        <v>70</v>
      </c>
    </row>
    <row r="8022" spans="1:15">
      <c r="A8022" s="38">
        <v>41984</v>
      </c>
      <c r="B8022" s="38">
        <v>53703</v>
      </c>
      <c r="C8022" s="131">
        <v>385</v>
      </c>
      <c r="D8022" s="39">
        <v>8.7899999999999992E-2</v>
      </c>
      <c r="E8022" s="39">
        <v>7.9500000000000001E-2</v>
      </c>
      <c r="F8022" s="40">
        <v>191000</v>
      </c>
      <c r="G8022" s="40">
        <v>191000</v>
      </c>
      <c r="H8022" s="40">
        <v>69765.429999999993</v>
      </c>
      <c r="I8022" s="40">
        <v>69999.990000000005</v>
      </c>
      <c r="J8022" s="67">
        <f t="shared" si="375"/>
        <v>0.36526403141361252</v>
      </c>
      <c r="K8022" s="39">
        <f t="shared" si="376"/>
        <v>0.36649209424083773</v>
      </c>
      <c r="L8022" s="2" t="str">
        <f t="shared" si="377"/>
        <v>AA</v>
      </c>
      <c r="M8022" s="2" t="s">
        <v>538</v>
      </c>
      <c r="N8022" s="2" t="s">
        <v>417</v>
      </c>
      <c r="O8022" s="2" t="s">
        <v>70</v>
      </c>
    </row>
    <row r="8023" spans="1:15">
      <c r="A8023" s="38">
        <v>41919</v>
      </c>
      <c r="B8023" s="38">
        <v>54703</v>
      </c>
      <c r="C8023" s="131">
        <v>420</v>
      </c>
      <c r="D8023" s="39">
        <v>8.7899999999999992E-2</v>
      </c>
      <c r="E8023" s="39">
        <v>8.4199999999999997E-2</v>
      </c>
      <c r="F8023" s="40">
        <v>150000</v>
      </c>
      <c r="G8023" s="40">
        <v>150000</v>
      </c>
      <c r="H8023" s="40">
        <v>54709.02</v>
      </c>
      <c r="I8023" s="40">
        <v>54999.99</v>
      </c>
      <c r="J8023" s="67">
        <f t="shared" si="375"/>
        <v>0.36472679999999996</v>
      </c>
      <c r="K8023" s="39">
        <f t="shared" si="376"/>
        <v>0.36666660000000001</v>
      </c>
      <c r="L8023" s="2" t="str">
        <f t="shared" si="377"/>
        <v>AA</v>
      </c>
      <c r="M8023" s="2" t="s">
        <v>564</v>
      </c>
      <c r="N8023" s="2" t="s">
        <v>417</v>
      </c>
      <c r="O8023" s="2" t="s">
        <v>70</v>
      </c>
    </row>
    <row r="8024" spans="1:15">
      <c r="A8024" s="42">
        <v>41859</v>
      </c>
      <c r="B8024" s="42">
        <v>47338</v>
      </c>
      <c r="C8024" s="130">
        <v>180</v>
      </c>
      <c r="D8024" s="43">
        <v>8.7899999999999992E-2</v>
      </c>
      <c r="E8024" s="43">
        <v>8.4199999999999997E-2</v>
      </c>
      <c r="F8024" s="44">
        <v>180000</v>
      </c>
      <c r="G8024" s="44">
        <v>180000</v>
      </c>
      <c r="H8024" s="44">
        <v>64150.14</v>
      </c>
      <c r="I8024" s="44">
        <v>65999.990000000005</v>
      </c>
      <c r="J8024" s="68">
        <f t="shared" si="375"/>
        <v>0.35638966666666666</v>
      </c>
      <c r="K8024" s="43">
        <f t="shared" si="376"/>
        <v>0.36666661111111115</v>
      </c>
      <c r="L8024" s="41" t="str">
        <f t="shared" si="377"/>
        <v>AA</v>
      </c>
      <c r="M8024" s="41" t="s">
        <v>1328</v>
      </c>
      <c r="N8024" s="41" t="s">
        <v>422</v>
      </c>
      <c r="O8024" s="41" t="s">
        <v>70</v>
      </c>
    </row>
    <row r="8025" spans="1:15">
      <c r="A8025" s="38">
        <v>41919</v>
      </c>
      <c r="B8025" s="38">
        <v>51050</v>
      </c>
      <c r="C8025" s="131">
        <v>300</v>
      </c>
      <c r="D8025" s="39">
        <v>8.7899999999999992E-2</v>
      </c>
      <c r="E8025" s="39">
        <v>8.7899999999999992E-2</v>
      </c>
      <c r="F8025" s="40">
        <v>140499.6</v>
      </c>
      <c r="G8025" s="40">
        <v>140499.6</v>
      </c>
      <c r="H8025" s="40">
        <v>51058.67</v>
      </c>
      <c r="I8025" s="40">
        <v>51527.87</v>
      </c>
      <c r="J8025" s="67">
        <f t="shared" si="375"/>
        <v>0.36340793852793885</v>
      </c>
      <c r="K8025" s="39">
        <f t="shared" si="376"/>
        <v>0.36674744981480373</v>
      </c>
      <c r="L8025" s="2" t="str">
        <f t="shared" si="377"/>
        <v>AA</v>
      </c>
      <c r="M8025" s="2" t="s">
        <v>467</v>
      </c>
      <c r="N8025" s="2" t="s">
        <v>425</v>
      </c>
      <c r="O8025" s="2" t="s">
        <v>70</v>
      </c>
    </row>
    <row r="8026" spans="1:15">
      <c r="A8026" s="42">
        <v>42041</v>
      </c>
      <c r="B8026" s="42">
        <v>54825</v>
      </c>
      <c r="C8026" s="130">
        <v>420</v>
      </c>
      <c r="D8026" s="43">
        <v>8.7899999999999992E-2</v>
      </c>
      <c r="E8026" s="43">
        <v>7.9500000000000001E-2</v>
      </c>
      <c r="F8026" s="44">
        <v>190000</v>
      </c>
      <c r="G8026" s="44">
        <v>190000</v>
      </c>
      <c r="H8026" s="44">
        <v>70019.990000000005</v>
      </c>
      <c r="I8026" s="44">
        <v>70019.990000000005</v>
      </c>
      <c r="J8026" s="68">
        <f t="shared" si="375"/>
        <v>0.36852626315789477</v>
      </c>
      <c r="K8026" s="43">
        <f t="shared" si="376"/>
        <v>0.36852626315789477</v>
      </c>
      <c r="L8026" s="41" t="str">
        <f t="shared" si="377"/>
        <v>AA</v>
      </c>
      <c r="M8026" s="41" t="s">
        <v>746</v>
      </c>
      <c r="N8026" s="41" t="s">
        <v>417</v>
      </c>
      <c r="O8026" s="41" t="s">
        <v>70</v>
      </c>
    </row>
    <row r="8027" spans="1:15">
      <c r="A8027" s="38">
        <v>41758</v>
      </c>
      <c r="B8027" s="38">
        <v>49063</v>
      </c>
      <c r="C8027" s="131">
        <v>240</v>
      </c>
      <c r="D8027" s="39">
        <v>8.7899999999999992E-2</v>
      </c>
      <c r="E8027" s="39">
        <v>7.9500000000000001E-2</v>
      </c>
      <c r="F8027" s="40">
        <v>160000</v>
      </c>
      <c r="G8027" s="40">
        <v>160000</v>
      </c>
      <c r="H8027" s="40">
        <v>57415.26</v>
      </c>
      <c r="I8027" s="40">
        <v>58999.99</v>
      </c>
      <c r="J8027" s="67">
        <f t="shared" si="375"/>
        <v>0.35884537500000002</v>
      </c>
      <c r="K8027" s="39">
        <f t="shared" si="376"/>
        <v>0.36874993750000001</v>
      </c>
      <c r="L8027" s="2" t="str">
        <f t="shared" si="377"/>
        <v>AA</v>
      </c>
      <c r="M8027" s="2" t="s">
        <v>848</v>
      </c>
      <c r="N8027" s="2" t="s">
        <v>417</v>
      </c>
      <c r="O8027" s="2" t="s">
        <v>70</v>
      </c>
    </row>
    <row r="8028" spans="1:15">
      <c r="A8028" s="38">
        <v>41822</v>
      </c>
      <c r="B8028" s="38">
        <v>45475</v>
      </c>
      <c r="C8028" s="131">
        <v>120</v>
      </c>
      <c r="D8028" s="39">
        <v>8.7899999999999992E-2</v>
      </c>
      <c r="E8028" s="39">
        <v>7.7199999999999991E-2</v>
      </c>
      <c r="F8028" s="40">
        <v>135500</v>
      </c>
      <c r="G8028" s="40">
        <v>135500</v>
      </c>
      <c r="H8028" s="40">
        <v>47369.59</v>
      </c>
      <c r="I8028" s="40">
        <v>49999.99</v>
      </c>
      <c r="J8028" s="67">
        <f t="shared" si="375"/>
        <v>0.34959107011070106</v>
      </c>
      <c r="K8028" s="39">
        <f t="shared" si="376"/>
        <v>0.36900361623616235</v>
      </c>
      <c r="L8028" s="2" t="str">
        <f t="shared" si="377"/>
        <v>AA</v>
      </c>
      <c r="M8028" s="2" t="s">
        <v>533</v>
      </c>
      <c r="N8028" s="2" t="s">
        <v>424</v>
      </c>
      <c r="O8028" s="2" t="s">
        <v>70</v>
      </c>
    </row>
    <row r="8029" spans="1:15">
      <c r="A8029" s="42">
        <v>41947</v>
      </c>
      <c r="B8029" s="42">
        <v>54731</v>
      </c>
      <c r="C8029" s="130">
        <v>420</v>
      </c>
      <c r="D8029" s="43">
        <v>8.7899999999999992E-2</v>
      </c>
      <c r="E8029" s="43">
        <v>8.7899999999999992E-2</v>
      </c>
      <c r="F8029" s="44">
        <v>138000</v>
      </c>
      <c r="G8029" s="44">
        <v>138000</v>
      </c>
      <c r="H8029" s="44">
        <v>50790.02</v>
      </c>
      <c r="I8029" s="44">
        <v>51017.38</v>
      </c>
      <c r="J8029" s="68">
        <f t="shared" si="375"/>
        <v>0.36804362318840578</v>
      </c>
      <c r="K8029" s="43">
        <f t="shared" si="376"/>
        <v>0.36969115942028985</v>
      </c>
      <c r="L8029" s="41" t="str">
        <f t="shared" si="377"/>
        <v>AA</v>
      </c>
      <c r="M8029" s="41" t="s">
        <v>489</v>
      </c>
      <c r="N8029" s="41" t="s">
        <v>415</v>
      </c>
      <c r="O8029" s="41" t="s">
        <v>70</v>
      </c>
    </row>
    <row r="8030" spans="1:15">
      <c r="A8030" s="38">
        <v>42020</v>
      </c>
      <c r="B8030" s="38">
        <v>54804</v>
      </c>
      <c r="C8030" s="131">
        <v>420</v>
      </c>
      <c r="D8030" s="39">
        <v>8.7899999999999992E-2</v>
      </c>
      <c r="E8030" s="39">
        <v>7.9500000000000001E-2</v>
      </c>
      <c r="F8030" s="40">
        <v>169000</v>
      </c>
      <c r="G8030" s="40">
        <v>169000</v>
      </c>
      <c r="H8030" s="40">
        <v>62410.17</v>
      </c>
      <c r="I8030" s="40">
        <v>62500.61</v>
      </c>
      <c r="J8030" s="67">
        <f t="shared" si="375"/>
        <v>0.36929094674556212</v>
      </c>
      <c r="K8030" s="39">
        <f t="shared" si="376"/>
        <v>0.36982609467455624</v>
      </c>
      <c r="L8030" s="2" t="str">
        <f t="shared" si="377"/>
        <v>AA</v>
      </c>
      <c r="M8030" s="2" t="s">
        <v>625</v>
      </c>
      <c r="N8030" s="2" t="s">
        <v>419</v>
      </c>
      <c r="O8030" s="2" t="s">
        <v>70</v>
      </c>
    </row>
    <row r="8031" spans="1:15">
      <c r="A8031" s="42">
        <v>41758</v>
      </c>
      <c r="B8031" s="42">
        <v>53446</v>
      </c>
      <c r="C8031" s="130">
        <v>384</v>
      </c>
      <c r="D8031" s="43">
        <v>8.7899999999999992E-2</v>
      </c>
      <c r="E8031" s="43">
        <v>8.4199999999999997E-2</v>
      </c>
      <c r="F8031" s="44">
        <v>200000</v>
      </c>
      <c r="G8031" s="44">
        <v>200000</v>
      </c>
      <c r="H8031" s="44">
        <v>72687.78</v>
      </c>
      <c r="I8031" s="44">
        <v>73987.05</v>
      </c>
      <c r="J8031" s="68">
        <f t="shared" si="375"/>
        <v>0.36343890000000001</v>
      </c>
      <c r="K8031" s="43">
        <f t="shared" si="376"/>
        <v>0.36993524999999999</v>
      </c>
      <c r="L8031" s="41" t="str">
        <f t="shared" si="377"/>
        <v>AA</v>
      </c>
      <c r="M8031" s="41" t="s">
        <v>564</v>
      </c>
      <c r="N8031" s="41" t="s">
        <v>417</v>
      </c>
      <c r="O8031" s="41" t="s">
        <v>70</v>
      </c>
    </row>
    <row r="8032" spans="1:15">
      <c r="A8032" s="38">
        <v>41842</v>
      </c>
      <c r="B8032" s="38">
        <v>54626</v>
      </c>
      <c r="C8032" s="131">
        <v>420</v>
      </c>
      <c r="D8032" s="39">
        <v>8.7899999999999992E-2</v>
      </c>
      <c r="E8032" s="39">
        <v>8.4199999999999997E-2</v>
      </c>
      <c r="F8032" s="40">
        <v>140000</v>
      </c>
      <c r="G8032" s="40">
        <v>140000</v>
      </c>
      <c r="H8032" s="40">
        <v>51293.89</v>
      </c>
      <c r="I8032" s="40">
        <v>51834.95</v>
      </c>
      <c r="J8032" s="67">
        <f t="shared" si="375"/>
        <v>0.36638492857142857</v>
      </c>
      <c r="K8032" s="39">
        <f t="shared" si="376"/>
        <v>0.37024964285714285</v>
      </c>
      <c r="L8032" s="2" t="str">
        <f t="shared" si="377"/>
        <v>AA</v>
      </c>
      <c r="M8032" s="2" t="s">
        <v>775</v>
      </c>
      <c r="N8032" s="2" t="s">
        <v>416</v>
      </c>
      <c r="O8032" s="2" t="s">
        <v>70</v>
      </c>
    </row>
    <row r="8033" spans="1:15">
      <c r="A8033" s="38">
        <v>42017</v>
      </c>
      <c r="B8033" s="38">
        <v>46886</v>
      </c>
      <c r="C8033" s="131">
        <v>160</v>
      </c>
      <c r="D8033" s="39">
        <v>8.7899999999999992E-2</v>
      </c>
      <c r="E8033" s="39">
        <v>8.4199999999999997E-2</v>
      </c>
      <c r="F8033" s="40">
        <v>135000</v>
      </c>
      <c r="G8033" s="40">
        <v>135000</v>
      </c>
      <c r="H8033" s="40">
        <v>49767.25</v>
      </c>
      <c r="I8033" s="40">
        <v>49999.99</v>
      </c>
      <c r="J8033" s="67">
        <f t="shared" si="375"/>
        <v>0.36864629629629631</v>
      </c>
      <c r="K8033" s="39">
        <f t="shared" si="376"/>
        <v>0.37037029629629631</v>
      </c>
      <c r="L8033" s="2" t="str">
        <f t="shared" si="377"/>
        <v>AA</v>
      </c>
      <c r="M8033" s="2" t="s">
        <v>726</v>
      </c>
      <c r="N8033" s="2" t="s">
        <v>417</v>
      </c>
      <c r="O8033" s="2" t="s">
        <v>70</v>
      </c>
    </row>
    <row r="8034" spans="1:15">
      <c r="A8034" s="38">
        <v>42034</v>
      </c>
      <c r="B8034" s="38">
        <v>54818</v>
      </c>
      <c r="C8034" s="131">
        <v>420</v>
      </c>
      <c r="D8034" s="39">
        <v>8.7899999999999992E-2</v>
      </c>
      <c r="E8034" s="39">
        <v>8.4199999999999997E-2</v>
      </c>
      <c r="F8034" s="40">
        <v>135000</v>
      </c>
      <c r="G8034" s="40">
        <v>135000</v>
      </c>
      <c r="H8034" s="40">
        <v>49902.05</v>
      </c>
      <c r="I8034" s="40">
        <v>49999.99</v>
      </c>
      <c r="J8034" s="67">
        <f t="shared" si="375"/>
        <v>0.36964481481481481</v>
      </c>
      <c r="K8034" s="39">
        <f t="shared" si="376"/>
        <v>0.37037029629629631</v>
      </c>
      <c r="L8034" s="2" t="str">
        <f t="shared" si="377"/>
        <v>AA</v>
      </c>
      <c r="M8034" s="2" t="s">
        <v>1449</v>
      </c>
      <c r="N8034" s="2" t="s">
        <v>417</v>
      </c>
      <c r="O8034" s="2" t="s">
        <v>70</v>
      </c>
    </row>
    <row r="8035" spans="1:15">
      <c r="A8035" s="38">
        <v>42009</v>
      </c>
      <c r="B8035" s="38">
        <v>54793</v>
      </c>
      <c r="C8035" s="131">
        <v>420</v>
      </c>
      <c r="D8035" s="39">
        <v>8.7899999999999992E-2</v>
      </c>
      <c r="E8035" s="39">
        <v>8.4199999999999997E-2</v>
      </c>
      <c r="F8035" s="40">
        <v>158000</v>
      </c>
      <c r="G8035" s="40">
        <v>158000</v>
      </c>
      <c r="H8035" s="40">
        <v>58690.12</v>
      </c>
      <c r="I8035" s="40">
        <v>58733.89</v>
      </c>
      <c r="J8035" s="67">
        <f t="shared" si="375"/>
        <v>0.37145645569620256</v>
      </c>
      <c r="K8035" s="39">
        <f t="shared" si="376"/>
        <v>0.37173348101265824</v>
      </c>
      <c r="L8035" s="2" t="str">
        <f t="shared" si="377"/>
        <v>AA</v>
      </c>
      <c r="M8035" s="2" t="s">
        <v>701</v>
      </c>
      <c r="N8035" s="2" t="s">
        <v>417</v>
      </c>
      <c r="O8035" s="2" t="s">
        <v>70</v>
      </c>
    </row>
    <row r="8036" spans="1:15">
      <c r="A8036" s="38">
        <v>41904</v>
      </c>
      <c r="B8036" s="38">
        <v>45710</v>
      </c>
      <c r="C8036" s="131">
        <v>125</v>
      </c>
      <c r="D8036" s="39">
        <v>8.7899999999999992E-2</v>
      </c>
      <c r="E8036" s="39">
        <v>8.4199999999999997E-2</v>
      </c>
      <c r="F8036" s="40">
        <v>180000</v>
      </c>
      <c r="G8036" s="40">
        <v>180000</v>
      </c>
      <c r="H8036" s="40">
        <v>55376.959999999999</v>
      </c>
      <c r="I8036" s="40">
        <v>66999.990000000005</v>
      </c>
      <c r="J8036" s="67">
        <f t="shared" si="375"/>
        <v>0.3076497777777778</v>
      </c>
      <c r="K8036" s="39">
        <f t="shared" si="376"/>
        <v>0.37222216666666669</v>
      </c>
      <c r="L8036" s="2" t="str">
        <f t="shared" si="377"/>
        <v>AA</v>
      </c>
      <c r="M8036" s="2" t="s">
        <v>625</v>
      </c>
      <c r="N8036" s="2" t="s">
        <v>419</v>
      </c>
      <c r="O8036" s="2" t="s">
        <v>70</v>
      </c>
    </row>
    <row r="8037" spans="1:15">
      <c r="A8037" s="42">
        <v>42027</v>
      </c>
      <c r="B8037" s="42">
        <v>54446</v>
      </c>
      <c r="C8037" s="130">
        <v>408</v>
      </c>
      <c r="D8037" s="43">
        <v>8.7899999999999992E-2</v>
      </c>
      <c r="E8037" s="43">
        <v>7.9500000000000001E-2</v>
      </c>
      <c r="F8037" s="44">
        <v>140000</v>
      </c>
      <c r="G8037" s="44">
        <v>140000</v>
      </c>
      <c r="H8037" s="44">
        <v>52365.83</v>
      </c>
      <c r="I8037" s="44">
        <v>52470.15</v>
      </c>
      <c r="J8037" s="68">
        <f t="shared" si="375"/>
        <v>0.37404164285714286</v>
      </c>
      <c r="K8037" s="43">
        <f t="shared" si="376"/>
        <v>0.3747867857142857</v>
      </c>
      <c r="L8037" s="41" t="str">
        <f t="shared" si="377"/>
        <v>AA</v>
      </c>
      <c r="M8037" s="41" t="s">
        <v>699</v>
      </c>
      <c r="N8037" s="41" t="s">
        <v>421</v>
      </c>
      <c r="O8037" s="41" t="s">
        <v>70</v>
      </c>
    </row>
    <row r="8038" spans="1:15">
      <c r="A8038" s="42">
        <v>41914</v>
      </c>
      <c r="B8038" s="42">
        <v>46632</v>
      </c>
      <c r="C8038" s="130">
        <v>155</v>
      </c>
      <c r="D8038" s="43">
        <v>8.7899999999999992E-2</v>
      </c>
      <c r="E8038" s="43">
        <v>7.7199999999999991E-2</v>
      </c>
      <c r="F8038" s="44">
        <v>160000</v>
      </c>
      <c r="G8038" s="44">
        <v>160000</v>
      </c>
      <c r="H8038" s="44">
        <v>58639.06</v>
      </c>
      <c r="I8038" s="44">
        <v>59999.99</v>
      </c>
      <c r="J8038" s="68">
        <f t="shared" si="375"/>
        <v>0.366494125</v>
      </c>
      <c r="K8038" s="43">
        <f t="shared" si="376"/>
        <v>0.37499993749999999</v>
      </c>
      <c r="L8038" s="41" t="str">
        <f t="shared" si="377"/>
        <v>AA</v>
      </c>
      <c r="M8038" s="41" t="s">
        <v>755</v>
      </c>
      <c r="N8038" s="41" t="s">
        <v>424</v>
      </c>
      <c r="O8038" s="41" t="s">
        <v>70</v>
      </c>
    </row>
    <row r="8039" spans="1:15">
      <c r="A8039" s="42">
        <v>41962</v>
      </c>
      <c r="B8039" s="42">
        <v>51093</v>
      </c>
      <c r="C8039" s="130">
        <v>300</v>
      </c>
      <c r="D8039" s="43">
        <v>8.7899999999999992E-2</v>
      </c>
      <c r="E8039" s="43">
        <v>8.4199999999999997E-2</v>
      </c>
      <c r="F8039" s="44">
        <v>160000</v>
      </c>
      <c r="G8039" s="44">
        <v>160000</v>
      </c>
      <c r="H8039" s="44">
        <v>59549.08</v>
      </c>
      <c r="I8039" s="44">
        <v>59999.99</v>
      </c>
      <c r="J8039" s="68">
        <f t="shared" si="375"/>
        <v>0.37218175000000003</v>
      </c>
      <c r="K8039" s="43">
        <f t="shared" si="376"/>
        <v>0.37499993749999999</v>
      </c>
      <c r="L8039" s="41" t="str">
        <f t="shared" si="377"/>
        <v>AA</v>
      </c>
      <c r="M8039" s="41" t="s">
        <v>997</v>
      </c>
      <c r="N8039" s="41" t="s">
        <v>416</v>
      </c>
      <c r="O8039" s="41" t="s">
        <v>70</v>
      </c>
    </row>
    <row r="8040" spans="1:15">
      <c r="A8040" s="38">
        <v>42027</v>
      </c>
      <c r="B8040" s="38">
        <v>54201</v>
      </c>
      <c r="C8040" s="131">
        <v>400</v>
      </c>
      <c r="D8040" s="39">
        <v>8.7899999999999992E-2</v>
      </c>
      <c r="E8040" s="39">
        <v>8.6500000000000007E-2</v>
      </c>
      <c r="F8040" s="40">
        <v>160000</v>
      </c>
      <c r="G8040" s="40">
        <v>160000</v>
      </c>
      <c r="H8040" s="40">
        <v>59877.77</v>
      </c>
      <c r="I8040" s="40">
        <v>59999.99</v>
      </c>
      <c r="J8040" s="67">
        <f t="shared" si="375"/>
        <v>0.37423606249999997</v>
      </c>
      <c r="K8040" s="39">
        <f t="shared" si="376"/>
        <v>0.37499993749999999</v>
      </c>
      <c r="L8040" s="2" t="str">
        <f t="shared" si="377"/>
        <v>AA</v>
      </c>
      <c r="M8040" s="2" t="s">
        <v>472</v>
      </c>
      <c r="N8040" s="2" t="s">
        <v>426</v>
      </c>
      <c r="O8040" s="2" t="s">
        <v>70</v>
      </c>
    </row>
    <row r="8041" spans="1:15">
      <c r="A8041" s="42">
        <v>41852</v>
      </c>
      <c r="B8041" s="42">
        <v>54636</v>
      </c>
      <c r="C8041" s="130">
        <v>420</v>
      </c>
      <c r="D8041" s="43">
        <v>8.7899999999999992E-2</v>
      </c>
      <c r="E8041" s="43">
        <v>8.4199999999999997E-2</v>
      </c>
      <c r="F8041" s="44">
        <v>160000</v>
      </c>
      <c r="G8041" s="44">
        <v>160000</v>
      </c>
      <c r="H8041" s="44">
        <v>59437.24</v>
      </c>
      <c r="I8041" s="44">
        <v>59999.99</v>
      </c>
      <c r="J8041" s="68">
        <f t="shared" si="375"/>
        <v>0.37148274999999997</v>
      </c>
      <c r="K8041" s="43">
        <f t="shared" si="376"/>
        <v>0.37499993749999999</v>
      </c>
      <c r="L8041" s="41" t="str">
        <f t="shared" si="377"/>
        <v>AA</v>
      </c>
      <c r="M8041" s="41" t="s">
        <v>457</v>
      </c>
      <c r="N8041" s="41" t="s">
        <v>419</v>
      </c>
      <c r="O8041" s="41" t="s">
        <v>70</v>
      </c>
    </row>
    <row r="8042" spans="1:15">
      <c r="A8042" s="38">
        <v>41879</v>
      </c>
      <c r="B8042" s="38">
        <v>54329</v>
      </c>
      <c r="C8042" s="131">
        <v>409</v>
      </c>
      <c r="D8042" s="39">
        <v>8.7899999999999992E-2</v>
      </c>
      <c r="E8042" s="39">
        <v>8.4199999999999997E-2</v>
      </c>
      <c r="F8042" s="40">
        <v>200000</v>
      </c>
      <c r="G8042" s="40">
        <v>200000</v>
      </c>
      <c r="H8042" s="40">
        <v>74259.88</v>
      </c>
      <c r="I8042" s="40">
        <v>74999.990000000005</v>
      </c>
      <c r="J8042" s="67">
        <f t="shared" si="375"/>
        <v>0.3712994</v>
      </c>
      <c r="K8042" s="39">
        <f t="shared" si="376"/>
        <v>0.37499995000000003</v>
      </c>
      <c r="L8042" s="2" t="str">
        <f t="shared" si="377"/>
        <v>AA</v>
      </c>
      <c r="M8042" s="2" t="s">
        <v>1631</v>
      </c>
      <c r="N8042" s="2" t="s">
        <v>417</v>
      </c>
      <c r="O8042" s="2" t="s">
        <v>70</v>
      </c>
    </row>
    <row r="8043" spans="1:15">
      <c r="A8043" s="38">
        <v>41873</v>
      </c>
      <c r="B8043" s="38">
        <v>54657</v>
      </c>
      <c r="C8043" s="131">
        <v>420</v>
      </c>
      <c r="D8043" s="39">
        <v>8.7899999999999992E-2</v>
      </c>
      <c r="E8043" s="39">
        <v>7.9500000000000001E-2</v>
      </c>
      <c r="F8043" s="40">
        <v>192000</v>
      </c>
      <c r="G8043" s="40">
        <v>192000</v>
      </c>
      <c r="H8043" s="40">
        <v>71330.429999999993</v>
      </c>
      <c r="I8043" s="40">
        <v>72010</v>
      </c>
      <c r="J8043" s="67">
        <f t="shared" si="375"/>
        <v>0.37151265624999996</v>
      </c>
      <c r="K8043" s="39">
        <f t="shared" si="376"/>
        <v>0.37505208333333334</v>
      </c>
      <c r="L8043" s="2" t="str">
        <f t="shared" si="377"/>
        <v>AA</v>
      </c>
      <c r="M8043" s="2" t="s">
        <v>454</v>
      </c>
      <c r="N8043" s="2" t="s">
        <v>416</v>
      </c>
      <c r="O8043" s="2" t="s">
        <v>70</v>
      </c>
    </row>
    <row r="8044" spans="1:15">
      <c r="A8044" s="38">
        <v>41814</v>
      </c>
      <c r="B8044" s="38">
        <v>52925</v>
      </c>
      <c r="C8044" s="131">
        <v>365</v>
      </c>
      <c r="D8044" s="39">
        <v>8.7899999999999992E-2</v>
      </c>
      <c r="E8044" s="39">
        <v>8.4199999999999997E-2</v>
      </c>
      <c r="F8044" s="40">
        <v>180000</v>
      </c>
      <c r="G8044" s="40">
        <v>180000</v>
      </c>
      <c r="H8044" s="40">
        <v>66780.850000000006</v>
      </c>
      <c r="I8044" s="40">
        <v>67786.149999999994</v>
      </c>
      <c r="J8044" s="67">
        <f t="shared" si="375"/>
        <v>0.37100472222222225</v>
      </c>
      <c r="K8044" s="39">
        <f t="shared" si="376"/>
        <v>0.3765897222222222</v>
      </c>
      <c r="L8044" s="2" t="str">
        <f t="shared" si="377"/>
        <v>AA</v>
      </c>
      <c r="M8044" s="2" t="s">
        <v>461</v>
      </c>
      <c r="N8044" s="2" t="s">
        <v>416</v>
      </c>
      <c r="O8044" s="2" t="s">
        <v>70</v>
      </c>
    </row>
    <row r="8045" spans="1:15">
      <c r="A8045" s="38">
        <v>41771</v>
      </c>
      <c r="B8045" s="38">
        <v>53673</v>
      </c>
      <c r="C8045" s="131">
        <v>391</v>
      </c>
      <c r="D8045" s="39">
        <v>8.7899999999999992E-2</v>
      </c>
      <c r="E8045" s="39">
        <v>8.7899999999999992E-2</v>
      </c>
      <c r="F8045" s="40">
        <v>138000</v>
      </c>
      <c r="G8045" s="40">
        <v>138000</v>
      </c>
      <c r="H8045" s="40">
        <v>51188.31</v>
      </c>
      <c r="I8045" s="40">
        <v>51999.99</v>
      </c>
      <c r="J8045" s="67">
        <f t="shared" si="375"/>
        <v>0.37092978260869564</v>
      </c>
      <c r="K8045" s="39">
        <f t="shared" si="376"/>
        <v>0.37681152173913041</v>
      </c>
      <c r="L8045" s="2" t="str">
        <f t="shared" si="377"/>
        <v>AA</v>
      </c>
      <c r="M8045" s="2" t="s">
        <v>658</v>
      </c>
      <c r="N8045" s="2" t="s">
        <v>423</v>
      </c>
      <c r="O8045" s="2" t="s">
        <v>70</v>
      </c>
    </row>
    <row r="8046" spans="1:15">
      <c r="A8046" s="42">
        <v>41858</v>
      </c>
      <c r="B8046" s="42">
        <v>51233</v>
      </c>
      <c r="C8046" s="130">
        <v>308</v>
      </c>
      <c r="D8046" s="43">
        <v>8.7899999999999992E-2</v>
      </c>
      <c r="E8046" s="43">
        <v>7.7199999999999991E-2</v>
      </c>
      <c r="F8046" s="44">
        <v>199000</v>
      </c>
      <c r="G8046" s="44">
        <v>199000</v>
      </c>
      <c r="H8046" s="44">
        <v>73958.720000000001</v>
      </c>
      <c r="I8046" s="44">
        <v>74999.990000000005</v>
      </c>
      <c r="J8046" s="68">
        <f t="shared" si="375"/>
        <v>0.37165185929648242</v>
      </c>
      <c r="K8046" s="43">
        <f t="shared" si="376"/>
        <v>0.37688437185929652</v>
      </c>
      <c r="L8046" s="41" t="str">
        <f t="shared" si="377"/>
        <v>AA</v>
      </c>
      <c r="M8046" s="41" t="s">
        <v>803</v>
      </c>
      <c r="N8046" s="41" t="s">
        <v>427</v>
      </c>
      <c r="O8046" s="41" t="s">
        <v>70</v>
      </c>
    </row>
    <row r="8047" spans="1:15">
      <c r="A8047" s="38">
        <v>41851</v>
      </c>
      <c r="B8047" s="38">
        <v>54635</v>
      </c>
      <c r="C8047" s="131">
        <v>420</v>
      </c>
      <c r="D8047" s="39">
        <v>8.7899999999999992E-2</v>
      </c>
      <c r="E8047" s="39">
        <v>8.4199999999999997E-2</v>
      </c>
      <c r="F8047" s="40">
        <v>180000</v>
      </c>
      <c r="G8047" s="40">
        <v>180000</v>
      </c>
      <c r="H8047" s="40">
        <v>67226.509999999995</v>
      </c>
      <c r="I8047" s="40">
        <v>67999.990000000005</v>
      </c>
      <c r="J8047" s="67">
        <f t="shared" si="375"/>
        <v>0.37348061111111108</v>
      </c>
      <c r="K8047" s="39">
        <f t="shared" si="376"/>
        <v>0.37777772222222228</v>
      </c>
      <c r="L8047" s="2" t="str">
        <f t="shared" si="377"/>
        <v>AA</v>
      </c>
      <c r="M8047" s="2" t="s">
        <v>832</v>
      </c>
      <c r="N8047" s="2" t="s">
        <v>416</v>
      </c>
      <c r="O8047" s="2" t="s">
        <v>70</v>
      </c>
    </row>
    <row r="8048" spans="1:15">
      <c r="A8048" s="42">
        <v>41963</v>
      </c>
      <c r="B8048" s="42">
        <v>54747</v>
      </c>
      <c r="C8048" s="130">
        <v>420</v>
      </c>
      <c r="D8048" s="43">
        <v>8.7899999999999992E-2</v>
      </c>
      <c r="E8048" s="43">
        <v>8.4199999999999997E-2</v>
      </c>
      <c r="F8048" s="44">
        <v>195000</v>
      </c>
      <c r="G8048" s="44">
        <v>195000</v>
      </c>
      <c r="H8048" s="44">
        <v>73375.820000000007</v>
      </c>
      <c r="I8048" s="44">
        <v>73719.75</v>
      </c>
      <c r="J8048" s="68">
        <f t="shared" si="375"/>
        <v>0.37628625641025643</v>
      </c>
      <c r="K8048" s="43">
        <f t="shared" si="376"/>
        <v>0.37805</v>
      </c>
      <c r="L8048" s="41" t="str">
        <f t="shared" si="377"/>
        <v>AA</v>
      </c>
      <c r="M8048" s="41" t="s">
        <v>542</v>
      </c>
      <c r="N8048" s="41" t="s">
        <v>417</v>
      </c>
      <c r="O8048" s="41" t="s">
        <v>70</v>
      </c>
    </row>
    <row r="8049" spans="1:15">
      <c r="A8049" s="42">
        <v>41834</v>
      </c>
      <c r="B8049" s="42">
        <v>44634</v>
      </c>
      <c r="C8049" s="130">
        <v>92</v>
      </c>
      <c r="D8049" s="43">
        <v>8.7899999999999992E-2</v>
      </c>
      <c r="E8049" s="43">
        <v>8.7899999999999992E-2</v>
      </c>
      <c r="F8049" s="44">
        <v>145000</v>
      </c>
      <c r="G8049" s="44">
        <v>145000</v>
      </c>
      <c r="H8049" s="44">
        <v>51187.35</v>
      </c>
      <c r="I8049" s="44">
        <v>54999.99</v>
      </c>
      <c r="J8049" s="68">
        <f t="shared" si="375"/>
        <v>0.35301620689655172</v>
      </c>
      <c r="K8049" s="43">
        <f t="shared" si="376"/>
        <v>0.37931027586206895</v>
      </c>
      <c r="L8049" s="41" t="str">
        <f t="shared" si="377"/>
        <v>AA</v>
      </c>
      <c r="M8049" s="41" t="s">
        <v>466</v>
      </c>
      <c r="N8049" s="41" t="s">
        <v>421</v>
      </c>
      <c r="O8049" s="41" t="s">
        <v>70</v>
      </c>
    </row>
    <row r="8050" spans="1:15">
      <c r="A8050" s="38">
        <v>41843</v>
      </c>
      <c r="B8050" s="38">
        <v>54627</v>
      </c>
      <c r="C8050" s="131">
        <v>420</v>
      </c>
      <c r="D8050" s="39">
        <v>8.7899999999999992E-2</v>
      </c>
      <c r="E8050" s="39">
        <v>8.7899999999999992E-2</v>
      </c>
      <c r="F8050" s="40">
        <v>188650</v>
      </c>
      <c r="G8050" s="40">
        <v>188650</v>
      </c>
      <c r="H8050" s="40">
        <v>71564.509999999995</v>
      </c>
      <c r="I8050" s="40">
        <v>71990.98</v>
      </c>
      <c r="J8050" s="67">
        <f t="shared" si="375"/>
        <v>0.37935070235886559</v>
      </c>
      <c r="K8050" s="39">
        <f t="shared" si="376"/>
        <v>0.38161134375828254</v>
      </c>
      <c r="L8050" s="2" t="str">
        <f t="shared" si="377"/>
        <v>AA</v>
      </c>
      <c r="M8050" s="2" t="s">
        <v>454</v>
      </c>
      <c r="N8050" s="2" t="s">
        <v>416</v>
      </c>
      <c r="O8050" s="2" t="s">
        <v>70</v>
      </c>
    </row>
    <row r="8051" spans="1:15">
      <c r="A8051" s="38">
        <v>41869</v>
      </c>
      <c r="B8051" s="38">
        <v>48656</v>
      </c>
      <c r="C8051" s="131">
        <v>223</v>
      </c>
      <c r="D8051" s="39">
        <v>8.7899999999999992E-2</v>
      </c>
      <c r="E8051" s="39">
        <v>8.4199999999999997E-2</v>
      </c>
      <c r="F8051" s="40">
        <v>131000</v>
      </c>
      <c r="G8051" s="40">
        <v>131000</v>
      </c>
      <c r="H8051" s="40">
        <v>48923.33</v>
      </c>
      <c r="I8051" s="40">
        <v>49999.99</v>
      </c>
      <c r="J8051" s="67">
        <f t="shared" si="375"/>
        <v>0.37346053435114507</v>
      </c>
      <c r="K8051" s="39">
        <f t="shared" si="376"/>
        <v>0.38167931297709923</v>
      </c>
      <c r="L8051" s="2" t="str">
        <f t="shared" si="377"/>
        <v>AA</v>
      </c>
      <c r="M8051" s="2" t="s">
        <v>566</v>
      </c>
      <c r="N8051" s="2" t="s">
        <v>420</v>
      </c>
      <c r="O8051" s="2" t="s">
        <v>70</v>
      </c>
    </row>
    <row r="8052" spans="1:15">
      <c r="A8052" s="38">
        <v>41823</v>
      </c>
      <c r="B8052" s="38">
        <v>47910</v>
      </c>
      <c r="C8052" s="131">
        <v>200</v>
      </c>
      <c r="D8052" s="39">
        <v>8.7899999999999992E-2</v>
      </c>
      <c r="E8052" s="39">
        <v>8.4199999999999997E-2</v>
      </c>
      <c r="F8052" s="40">
        <v>145000</v>
      </c>
      <c r="G8052" s="40">
        <v>145000</v>
      </c>
      <c r="H8052" s="40">
        <v>54220.68</v>
      </c>
      <c r="I8052" s="40">
        <v>55363.01</v>
      </c>
      <c r="J8052" s="67">
        <f t="shared" si="375"/>
        <v>0.37393572413793102</v>
      </c>
      <c r="K8052" s="39">
        <f t="shared" si="376"/>
        <v>0.3818138620689655</v>
      </c>
      <c r="L8052" s="2" t="str">
        <f t="shared" si="377"/>
        <v>AA</v>
      </c>
      <c r="M8052" s="2" t="s">
        <v>509</v>
      </c>
      <c r="N8052" s="2" t="s">
        <v>430</v>
      </c>
      <c r="O8052" s="2" t="s">
        <v>70</v>
      </c>
    </row>
    <row r="8053" spans="1:15">
      <c r="A8053" s="42">
        <v>41788</v>
      </c>
      <c r="B8053" s="42">
        <v>43737</v>
      </c>
      <c r="C8053" s="130">
        <v>64</v>
      </c>
      <c r="D8053" s="43">
        <v>8.7899999999999992E-2</v>
      </c>
      <c r="E8053" s="43">
        <v>8.4199999999999997E-2</v>
      </c>
      <c r="F8053" s="44">
        <v>144000</v>
      </c>
      <c r="G8053" s="44">
        <v>144000</v>
      </c>
      <c r="H8053" s="44">
        <v>40091.269999999997</v>
      </c>
      <c r="I8053" s="44">
        <v>54999.99</v>
      </c>
      <c r="J8053" s="68">
        <f t="shared" si="375"/>
        <v>0.2784115972222222</v>
      </c>
      <c r="K8053" s="43">
        <f t="shared" si="376"/>
        <v>0.381944375</v>
      </c>
      <c r="L8053" s="41" t="str">
        <f t="shared" si="377"/>
        <v>AA</v>
      </c>
      <c r="M8053" s="41" t="s">
        <v>790</v>
      </c>
      <c r="N8053" s="41" t="s">
        <v>416</v>
      </c>
      <c r="O8053" s="41" t="s">
        <v>70</v>
      </c>
    </row>
    <row r="8054" spans="1:15">
      <c r="A8054" s="38">
        <v>42034</v>
      </c>
      <c r="B8054" s="38">
        <v>49339</v>
      </c>
      <c r="C8054" s="131">
        <v>240</v>
      </c>
      <c r="D8054" s="39">
        <v>8.7899999999999992E-2</v>
      </c>
      <c r="E8054" s="39">
        <v>8.6500000000000007E-2</v>
      </c>
      <c r="F8054" s="40">
        <v>170000</v>
      </c>
      <c r="G8054" s="40">
        <v>170000</v>
      </c>
      <c r="H8054" s="40">
        <v>64756.59</v>
      </c>
      <c r="I8054" s="40">
        <v>64999.99</v>
      </c>
      <c r="J8054" s="67">
        <f t="shared" si="375"/>
        <v>0.38092111764705883</v>
      </c>
      <c r="K8054" s="39">
        <f t="shared" si="376"/>
        <v>0.38235288235294118</v>
      </c>
      <c r="L8054" s="2" t="str">
        <f t="shared" si="377"/>
        <v>AA</v>
      </c>
      <c r="M8054" s="2" t="s">
        <v>477</v>
      </c>
      <c r="N8054" s="2" t="s">
        <v>422</v>
      </c>
      <c r="O8054" s="2" t="s">
        <v>70</v>
      </c>
    </row>
    <row r="8055" spans="1:15">
      <c r="A8055" s="38">
        <v>41897</v>
      </c>
      <c r="B8055" s="38">
        <v>54681</v>
      </c>
      <c r="C8055" s="131">
        <v>420</v>
      </c>
      <c r="D8055" s="39">
        <v>8.7899999999999992E-2</v>
      </c>
      <c r="E8055" s="39">
        <v>7.9500000000000001E-2</v>
      </c>
      <c r="F8055" s="40">
        <v>185000</v>
      </c>
      <c r="G8055" s="40">
        <v>185000</v>
      </c>
      <c r="H8055" s="40">
        <v>70421.52</v>
      </c>
      <c r="I8055" s="40">
        <v>70918.720000000001</v>
      </c>
      <c r="J8055" s="67">
        <f t="shared" si="375"/>
        <v>0.38065686486486489</v>
      </c>
      <c r="K8055" s="39">
        <f t="shared" si="376"/>
        <v>0.38334443243243244</v>
      </c>
      <c r="L8055" s="2" t="str">
        <f t="shared" si="377"/>
        <v>AA</v>
      </c>
      <c r="M8055" s="2" t="s">
        <v>631</v>
      </c>
      <c r="N8055" s="2" t="s">
        <v>424</v>
      </c>
      <c r="O8055" s="2" t="s">
        <v>70</v>
      </c>
    </row>
    <row r="8056" spans="1:15">
      <c r="A8056" s="38">
        <v>42018</v>
      </c>
      <c r="B8056" s="38">
        <v>54802</v>
      </c>
      <c r="C8056" s="131">
        <v>420</v>
      </c>
      <c r="D8056" s="39">
        <v>8.7899999999999992E-2</v>
      </c>
      <c r="E8056" s="39">
        <v>8.4199999999999997E-2</v>
      </c>
      <c r="F8056" s="40">
        <v>130200</v>
      </c>
      <c r="G8056" s="40">
        <v>130200</v>
      </c>
      <c r="H8056" s="40">
        <v>49947.7</v>
      </c>
      <c r="I8056" s="40">
        <v>49999.99</v>
      </c>
      <c r="J8056" s="67">
        <f t="shared" si="375"/>
        <v>0.38362288786482335</v>
      </c>
      <c r="K8056" s="39">
        <f t="shared" si="376"/>
        <v>0.38402450076804912</v>
      </c>
      <c r="L8056" s="2" t="str">
        <f t="shared" si="377"/>
        <v>AA</v>
      </c>
      <c r="M8056" s="2" t="s">
        <v>565</v>
      </c>
      <c r="N8056" s="2" t="s">
        <v>432</v>
      </c>
      <c r="O8056" s="2" t="s">
        <v>70</v>
      </c>
    </row>
    <row r="8057" spans="1:15">
      <c r="A8057" s="38">
        <v>41997</v>
      </c>
      <c r="B8057" s="38">
        <v>54781</v>
      </c>
      <c r="C8057" s="131">
        <v>420</v>
      </c>
      <c r="D8057" s="39">
        <v>8.7899999999999992E-2</v>
      </c>
      <c r="E8057" s="39">
        <v>7.9500000000000001E-2</v>
      </c>
      <c r="F8057" s="40">
        <v>123400</v>
      </c>
      <c r="G8057" s="40">
        <v>123400</v>
      </c>
      <c r="H8057" s="40">
        <v>47290.9</v>
      </c>
      <c r="I8057" s="40">
        <v>47447.76</v>
      </c>
      <c r="J8057" s="67">
        <f t="shared" si="375"/>
        <v>0.3832325769854133</v>
      </c>
      <c r="K8057" s="39">
        <f t="shared" si="376"/>
        <v>0.38450372771474878</v>
      </c>
      <c r="L8057" s="2" t="str">
        <f t="shared" si="377"/>
        <v>AA</v>
      </c>
      <c r="M8057" s="2" t="s">
        <v>971</v>
      </c>
      <c r="N8057" s="2" t="s">
        <v>437</v>
      </c>
      <c r="O8057" s="2" t="s">
        <v>70</v>
      </c>
    </row>
    <row r="8058" spans="1:15">
      <c r="A8058" s="38">
        <v>41961</v>
      </c>
      <c r="B8058" s="38">
        <v>48047</v>
      </c>
      <c r="C8058" s="131">
        <v>200</v>
      </c>
      <c r="D8058" s="39">
        <v>8.7899999999999992E-2</v>
      </c>
      <c r="E8058" s="39">
        <v>7.9500000000000001E-2</v>
      </c>
      <c r="F8058" s="40">
        <v>158000</v>
      </c>
      <c r="G8058" s="40">
        <v>158000</v>
      </c>
      <c r="H8058" s="40">
        <v>59993.19</v>
      </c>
      <c r="I8058" s="40">
        <v>60753.72</v>
      </c>
      <c r="J8058" s="67">
        <f t="shared" si="375"/>
        <v>0.3797037341772152</v>
      </c>
      <c r="K8058" s="39">
        <f t="shared" si="376"/>
        <v>0.38451721518987342</v>
      </c>
      <c r="L8058" s="2" t="str">
        <f t="shared" si="377"/>
        <v>AA</v>
      </c>
      <c r="M8058" s="2" t="s">
        <v>719</v>
      </c>
      <c r="N8058" s="2" t="s">
        <v>422</v>
      </c>
      <c r="O8058" s="2" t="s">
        <v>70</v>
      </c>
    </row>
    <row r="8059" spans="1:15">
      <c r="A8059" s="38">
        <v>41803</v>
      </c>
      <c r="B8059" s="38">
        <v>49108</v>
      </c>
      <c r="C8059" s="131">
        <v>240</v>
      </c>
      <c r="D8059" s="39">
        <v>8.7899999999999992E-2</v>
      </c>
      <c r="E8059" s="39">
        <v>7.9500000000000001E-2</v>
      </c>
      <c r="F8059" s="40">
        <v>130000</v>
      </c>
      <c r="G8059" s="40">
        <v>130000</v>
      </c>
      <c r="H8059" s="40">
        <v>48694.87</v>
      </c>
      <c r="I8059" s="40">
        <v>49999.99</v>
      </c>
      <c r="J8059" s="67">
        <f t="shared" si="375"/>
        <v>0.37457592307692311</v>
      </c>
      <c r="K8059" s="39">
        <f t="shared" si="376"/>
        <v>0.38461530769230767</v>
      </c>
      <c r="L8059" s="2" t="str">
        <f t="shared" si="377"/>
        <v>AA</v>
      </c>
      <c r="M8059" s="2" t="s">
        <v>868</v>
      </c>
      <c r="N8059" s="2" t="s">
        <v>416</v>
      </c>
      <c r="O8059" s="2" t="s">
        <v>70</v>
      </c>
    </row>
    <row r="8060" spans="1:15">
      <c r="A8060" s="38">
        <v>41901</v>
      </c>
      <c r="B8060" s="38">
        <v>52584</v>
      </c>
      <c r="C8060" s="131">
        <v>351</v>
      </c>
      <c r="D8060" s="39">
        <v>8.7899999999999992E-2</v>
      </c>
      <c r="E8060" s="39">
        <v>8.7899999999999992E-2</v>
      </c>
      <c r="F8060" s="40">
        <v>130000</v>
      </c>
      <c r="G8060" s="40">
        <v>130000</v>
      </c>
      <c r="H8060" s="40">
        <v>49489.64</v>
      </c>
      <c r="I8060" s="40">
        <v>49999.99</v>
      </c>
      <c r="J8060" s="67">
        <f t="shared" si="375"/>
        <v>0.38068953846153847</v>
      </c>
      <c r="K8060" s="39">
        <f t="shared" si="376"/>
        <v>0.38461530769230767</v>
      </c>
      <c r="L8060" s="2" t="str">
        <f t="shared" si="377"/>
        <v>AA</v>
      </c>
      <c r="M8060" s="2" t="s">
        <v>785</v>
      </c>
      <c r="N8060" s="2" t="s">
        <v>423</v>
      </c>
      <c r="O8060" s="2" t="s">
        <v>70</v>
      </c>
    </row>
    <row r="8061" spans="1:15">
      <c r="A8061" s="42">
        <v>41884</v>
      </c>
      <c r="B8061" s="42">
        <v>54668</v>
      </c>
      <c r="C8061" s="130">
        <v>420</v>
      </c>
      <c r="D8061" s="43">
        <v>8.7899999999999992E-2</v>
      </c>
      <c r="E8061" s="43">
        <v>7.9500000000000001E-2</v>
      </c>
      <c r="F8061" s="44">
        <v>185000</v>
      </c>
      <c r="G8061" s="44">
        <v>185000</v>
      </c>
      <c r="H8061" s="44">
        <v>70688.22</v>
      </c>
      <c r="I8061" s="44">
        <v>71243.09</v>
      </c>
      <c r="J8061" s="68">
        <f t="shared" si="375"/>
        <v>0.38209848648648648</v>
      </c>
      <c r="K8061" s="43">
        <f t="shared" si="376"/>
        <v>0.38509778378378379</v>
      </c>
      <c r="L8061" s="41" t="str">
        <f t="shared" si="377"/>
        <v>AA</v>
      </c>
      <c r="M8061" s="41" t="s">
        <v>690</v>
      </c>
      <c r="N8061" s="41" t="s">
        <v>417</v>
      </c>
      <c r="O8061" s="41" t="s">
        <v>70</v>
      </c>
    </row>
    <row r="8062" spans="1:15">
      <c r="A8062" s="38">
        <v>41803</v>
      </c>
      <c r="B8062" s="38">
        <v>52761</v>
      </c>
      <c r="C8062" s="131">
        <v>360</v>
      </c>
      <c r="D8062" s="39">
        <v>8.7899999999999992E-2</v>
      </c>
      <c r="E8062" s="39">
        <v>8.7899999999999992E-2</v>
      </c>
      <c r="F8062" s="40">
        <v>129700</v>
      </c>
      <c r="G8062" s="40">
        <v>129700</v>
      </c>
      <c r="H8062" s="40">
        <v>49252.4</v>
      </c>
      <c r="I8062" s="40">
        <v>49999.99</v>
      </c>
      <c r="J8062" s="67">
        <f t="shared" si="375"/>
        <v>0.37974094063222824</v>
      </c>
      <c r="K8062" s="39">
        <f t="shared" si="376"/>
        <v>0.38550493446414802</v>
      </c>
      <c r="L8062" s="2" t="str">
        <f t="shared" si="377"/>
        <v>AA</v>
      </c>
      <c r="M8062" s="2" t="s">
        <v>412</v>
      </c>
      <c r="N8062" s="2" t="s">
        <v>422</v>
      </c>
      <c r="O8062" s="2" t="s">
        <v>70</v>
      </c>
    </row>
    <row r="8063" spans="1:15">
      <c r="A8063" s="42">
        <v>41996</v>
      </c>
      <c r="B8063" s="42">
        <v>49301</v>
      </c>
      <c r="C8063" s="130">
        <v>240</v>
      </c>
      <c r="D8063" s="43">
        <v>8.7899999999999992E-2</v>
      </c>
      <c r="E8063" s="43">
        <v>8.4199999999999997E-2</v>
      </c>
      <c r="F8063" s="44">
        <v>155250</v>
      </c>
      <c r="G8063" s="44">
        <v>155250</v>
      </c>
      <c r="H8063" s="44">
        <v>59580.37</v>
      </c>
      <c r="I8063" s="44">
        <v>59999.99</v>
      </c>
      <c r="J8063" s="68">
        <f t="shared" si="375"/>
        <v>0.38377049919484701</v>
      </c>
      <c r="K8063" s="43">
        <f t="shared" si="376"/>
        <v>0.3864733655394525</v>
      </c>
      <c r="L8063" s="41" t="str">
        <f t="shared" si="377"/>
        <v>AA</v>
      </c>
      <c r="M8063" s="41" t="s">
        <v>1024</v>
      </c>
      <c r="N8063" s="41" t="s">
        <v>416</v>
      </c>
      <c r="O8063" s="41" t="s">
        <v>70</v>
      </c>
    </row>
    <row r="8064" spans="1:15">
      <c r="A8064" s="38">
        <v>41844</v>
      </c>
      <c r="B8064" s="38">
        <v>54628</v>
      </c>
      <c r="C8064" s="131">
        <v>420</v>
      </c>
      <c r="D8064" s="39">
        <v>8.7899999999999992E-2</v>
      </c>
      <c r="E8064" s="39">
        <v>8.4199999999999997E-2</v>
      </c>
      <c r="F8064" s="40">
        <v>150000</v>
      </c>
      <c r="G8064" s="40">
        <v>150000</v>
      </c>
      <c r="H8064" s="40">
        <v>57386.1</v>
      </c>
      <c r="I8064" s="40">
        <v>57999.99</v>
      </c>
      <c r="J8064" s="67">
        <f t="shared" si="375"/>
        <v>0.38257399999999997</v>
      </c>
      <c r="K8064" s="39">
        <f t="shared" si="376"/>
        <v>0.38666659999999997</v>
      </c>
      <c r="L8064" s="2" t="str">
        <f t="shared" si="377"/>
        <v>AA</v>
      </c>
      <c r="M8064" s="2" t="s">
        <v>569</v>
      </c>
      <c r="N8064" s="2" t="s">
        <v>426</v>
      </c>
      <c r="O8064" s="2" t="s">
        <v>70</v>
      </c>
    </row>
    <row r="8065" spans="1:15">
      <c r="A8065" s="38">
        <v>41781</v>
      </c>
      <c r="B8065" s="38">
        <v>52739</v>
      </c>
      <c r="C8065" s="131">
        <v>360</v>
      </c>
      <c r="D8065" s="39">
        <v>8.7899999999999992E-2</v>
      </c>
      <c r="E8065" s="39">
        <v>7.7199999999999991E-2</v>
      </c>
      <c r="F8065" s="40">
        <v>181000</v>
      </c>
      <c r="G8065" s="40">
        <v>181000</v>
      </c>
      <c r="H8065" s="40">
        <v>68772.45</v>
      </c>
      <c r="I8065" s="40">
        <v>69999.990000000005</v>
      </c>
      <c r="J8065" s="67">
        <f t="shared" si="375"/>
        <v>0.37995828729281766</v>
      </c>
      <c r="K8065" s="39">
        <f t="shared" si="376"/>
        <v>0.38674027624309393</v>
      </c>
      <c r="L8065" s="2" t="str">
        <f t="shared" si="377"/>
        <v>AA</v>
      </c>
      <c r="M8065" s="2" t="s">
        <v>475</v>
      </c>
      <c r="N8065" s="2" t="s">
        <v>427</v>
      </c>
      <c r="O8065" s="2" t="s">
        <v>70</v>
      </c>
    </row>
    <row r="8066" spans="1:15">
      <c r="A8066" s="38">
        <v>41962</v>
      </c>
      <c r="B8066" s="38">
        <v>51093</v>
      </c>
      <c r="C8066" s="131">
        <v>300</v>
      </c>
      <c r="D8066" s="39">
        <v>8.7899999999999992E-2</v>
      </c>
      <c r="E8066" s="39">
        <v>8.4199999999999997E-2</v>
      </c>
      <c r="F8066" s="40">
        <v>150000</v>
      </c>
      <c r="G8066" s="40">
        <v>150000</v>
      </c>
      <c r="H8066" s="40">
        <v>57695.9</v>
      </c>
      <c r="I8066" s="40">
        <v>58132.79</v>
      </c>
      <c r="J8066" s="67">
        <f t="shared" si="375"/>
        <v>0.38463933333333333</v>
      </c>
      <c r="K8066" s="39">
        <f t="shared" si="376"/>
        <v>0.38755193333333332</v>
      </c>
      <c r="L8066" s="2" t="str">
        <f t="shared" si="377"/>
        <v>AA</v>
      </c>
      <c r="M8066" s="2" t="s">
        <v>779</v>
      </c>
      <c r="N8066" s="2" t="s">
        <v>416</v>
      </c>
      <c r="O8066" s="2" t="s">
        <v>70</v>
      </c>
    </row>
    <row r="8067" spans="1:15">
      <c r="A8067" s="42">
        <v>41890</v>
      </c>
      <c r="B8067" s="42">
        <v>54674</v>
      </c>
      <c r="C8067" s="130">
        <v>420</v>
      </c>
      <c r="D8067" s="43">
        <v>8.7899999999999992E-2</v>
      </c>
      <c r="E8067" s="43">
        <v>8.4199999999999997E-2</v>
      </c>
      <c r="F8067" s="44">
        <v>160000</v>
      </c>
      <c r="G8067" s="44">
        <v>160000</v>
      </c>
      <c r="H8067" s="44">
        <v>61581.1</v>
      </c>
      <c r="I8067" s="44">
        <v>62038.6</v>
      </c>
      <c r="J8067" s="68">
        <f t="shared" ref="J8067:J8130" si="378">H8067/G8067</f>
        <v>0.38488187499999998</v>
      </c>
      <c r="K8067" s="43">
        <f t="shared" ref="K8067:K8130" si="379">I8067/G8067</f>
        <v>0.38774124999999998</v>
      </c>
      <c r="L8067" s="41" t="str">
        <f t="shared" ref="L8067:L8130" si="380">IF(J8067&lt;=65%,"AA",IF(J8067&lt;=75%,"A",IF(J8067&lt;=85%,"B","C")))</f>
        <v>AA</v>
      </c>
      <c r="M8067" s="41" t="s">
        <v>569</v>
      </c>
      <c r="N8067" s="41" t="s">
        <v>426</v>
      </c>
      <c r="O8067" s="41" t="s">
        <v>70</v>
      </c>
    </row>
    <row r="8068" spans="1:15">
      <c r="A8068" s="38">
        <v>41942</v>
      </c>
      <c r="B8068" s="38">
        <v>51073</v>
      </c>
      <c r="C8068" s="131">
        <v>300</v>
      </c>
      <c r="D8068" s="39">
        <v>8.7899999999999992E-2</v>
      </c>
      <c r="E8068" s="39">
        <v>8.4199999999999997E-2</v>
      </c>
      <c r="F8068" s="40">
        <v>170000</v>
      </c>
      <c r="G8068" s="40">
        <v>170000</v>
      </c>
      <c r="H8068" s="40">
        <v>65293.47</v>
      </c>
      <c r="I8068" s="40">
        <v>65962.990000000005</v>
      </c>
      <c r="J8068" s="67">
        <f t="shared" si="378"/>
        <v>0.38407923529411764</v>
      </c>
      <c r="K8068" s="39">
        <f t="shared" si="379"/>
        <v>0.38801758823529414</v>
      </c>
      <c r="L8068" s="2" t="str">
        <f t="shared" si="380"/>
        <v>AA</v>
      </c>
      <c r="M8068" s="2" t="s">
        <v>554</v>
      </c>
      <c r="N8068" s="2" t="s">
        <v>417</v>
      </c>
      <c r="O8068" s="2" t="s">
        <v>70</v>
      </c>
    </row>
    <row r="8069" spans="1:15">
      <c r="A8069" s="42">
        <v>41975</v>
      </c>
      <c r="B8069" s="42">
        <v>54028</v>
      </c>
      <c r="C8069" s="130">
        <v>396</v>
      </c>
      <c r="D8069" s="43">
        <v>8.7899999999999992E-2</v>
      </c>
      <c r="E8069" s="43">
        <v>7.9500000000000001E-2</v>
      </c>
      <c r="F8069" s="44">
        <v>160000</v>
      </c>
      <c r="G8069" s="44">
        <v>160000</v>
      </c>
      <c r="H8069" s="44">
        <v>62007.360000000001</v>
      </c>
      <c r="I8069" s="44">
        <v>62225.58</v>
      </c>
      <c r="J8069" s="68">
        <f t="shared" si="378"/>
        <v>0.387546</v>
      </c>
      <c r="K8069" s="43">
        <f t="shared" si="379"/>
        <v>0.38890987500000002</v>
      </c>
      <c r="L8069" s="41" t="str">
        <f t="shared" si="380"/>
        <v>AA</v>
      </c>
      <c r="M8069" s="41" t="s">
        <v>516</v>
      </c>
      <c r="N8069" s="41" t="s">
        <v>416</v>
      </c>
      <c r="O8069" s="41" t="s">
        <v>70</v>
      </c>
    </row>
    <row r="8070" spans="1:15">
      <c r="A8070" s="42">
        <v>41793</v>
      </c>
      <c r="B8070" s="42">
        <v>44595</v>
      </c>
      <c r="C8070" s="130">
        <v>92</v>
      </c>
      <c r="D8070" s="43">
        <v>8.7899999999999992E-2</v>
      </c>
      <c r="E8070" s="43">
        <v>8.7899999999999992E-2</v>
      </c>
      <c r="F8070" s="44">
        <v>128500</v>
      </c>
      <c r="G8070" s="44">
        <v>128500</v>
      </c>
      <c r="H8070" s="44">
        <v>46206.35</v>
      </c>
      <c r="I8070" s="44">
        <v>49999.99</v>
      </c>
      <c r="J8070" s="68">
        <f t="shared" si="378"/>
        <v>0.35958249027237355</v>
      </c>
      <c r="K8070" s="43">
        <f t="shared" si="379"/>
        <v>0.38910498054474707</v>
      </c>
      <c r="L8070" s="41" t="str">
        <f t="shared" si="380"/>
        <v>AA</v>
      </c>
      <c r="M8070" s="41" t="s">
        <v>911</v>
      </c>
      <c r="N8070" s="41" t="s">
        <v>415</v>
      </c>
      <c r="O8070" s="41" t="s">
        <v>70</v>
      </c>
    </row>
    <row r="8071" spans="1:15">
      <c r="A8071" s="38">
        <v>42033</v>
      </c>
      <c r="B8071" s="38">
        <v>51773</v>
      </c>
      <c r="C8071" s="131">
        <v>320</v>
      </c>
      <c r="D8071" s="39">
        <v>8.7899999999999992E-2</v>
      </c>
      <c r="E8071" s="39">
        <v>8.4199999999999997E-2</v>
      </c>
      <c r="F8071" s="40">
        <v>190000</v>
      </c>
      <c r="G8071" s="40">
        <v>190000</v>
      </c>
      <c r="H8071" s="40">
        <v>73830.83</v>
      </c>
      <c r="I8071" s="40">
        <v>73999.990000000005</v>
      </c>
      <c r="J8071" s="67">
        <f t="shared" si="378"/>
        <v>0.38858331578947369</v>
      </c>
      <c r="K8071" s="39">
        <f t="shared" si="379"/>
        <v>0.38947363157894738</v>
      </c>
      <c r="L8071" s="2" t="str">
        <f t="shared" si="380"/>
        <v>AA</v>
      </c>
      <c r="M8071" s="2" t="s">
        <v>716</v>
      </c>
      <c r="N8071" s="2" t="s">
        <v>417</v>
      </c>
      <c r="O8071" s="2" t="s">
        <v>70</v>
      </c>
    </row>
    <row r="8072" spans="1:15">
      <c r="A8072" s="42">
        <v>41982</v>
      </c>
      <c r="B8072" s="42">
        <v>49287</v>
      </c>
      <c r="C8072" s="130">
        <v>240</v>
      </c>
      <c r="D8072" s="43">
        <v>8.7899999999999992E-2</v>
      </c>
      <c r="E8072" s="43">
        <v>7.9500000000000001E-2</v>
      </c>
      <c r="F8072" s="44">
        <v>188000</v>
      </c>
      <c r="G8072" s="44">
        <v>188000</v>
      </c>
      <c r="H8072" s="44">
        <v>73121.240000000005</v>
      </c>
      <c r="I8072" s="44">
        <v>73599.990000000005</v>
      </c>
      <c r="J8072" s="68">
        <f t="shared" si="378"/>
        <v>0.38894276595744681</v>
      </c>
      <c r="K8072" s="43">
        <f t="shared" si="379"/>
        <v>0.39148930851063835</v>
      </c>
      <c r="L8072" s="41" t="str">
        <f t="shared" si="380"/>
        <v>AA</v>
      </c>
      <c r="M8072" s="41" t="s">
        <v>482</v>
      </c>
      <c r="N8072" s="41" t="s">
        <v>422</v>
      </c>
      <c r="O8072" s="41" t="s">
        <v>70</v>
      </c>
    </row>
    <row r="8073" spans="1:15">
      <c r="A8073" s="42">
        <v>41971</v>
      </c>
      <c r="B8073" s="42">
        <v>49457</v>
      </c>
      <c r="C8073" s="130">
        <v>246</v>
      </c>
      <c r="D8073" s="43">
        <v>8.7899999999999992E-2</v>
      </c>
      <c r="E8073" s="43">
        <v>7.7199999999999991E-2</v>
      </c>
      <c r="F8073" s="44">
        <v>171000</v>
      </c>
      <c r="G8073" s="44">
        <v>171000</v>
      </c>
      <c r="H8073" s="44">
        <v>66339.95</v>
      </c>
      <c r="I8073" s="44">
        <v>66999.990000000005</v>
      </c>
      <c r="J8073" s="68">
        <f t="shared" si="378"/>
        <v>0.38795292397660819</v>
      </c>
      <c r="K8073" s="43">
        <f t="shared" si="379"/>
        <v>0.3918128070175439</v>
      </c>
      <c r="L8073" s="41" t="str">
        <f t="shared" si="380"/>
        <v>AA</v>
      </c>
      <c r="M8073" s="41" t="s">
        <v>467</v>
      </c>
      <c r="N8073" s="41" t="s">
        <v>425</v>
      </c>
      <c r="O8073" s="41" t="s">
        <v>70</v>
      </c>
    </row>
    <row r="8074" spans="1:15">
      <c r="A8074" s="38">
        <v>41807</v>
      </c>
      <c r="B8074" s="38">
        <v>47286</v>
      </c>
      <c r="C8074" s="131">
        <v>180</v>
      </c>
      <c r="D8074" s="39">
        <v>8.7899999999999992E-2</v>
      </c>
      <c r="E8074" s="39">
        <v>8.7899999999999992E-2</v>
      </c>
      <c r="F8074" s="40">
        <v>145000</v>
      </c>
      <c r="G8074" s="40">
        <v>145000</v>
      </c>
      <c r="H8074" s="40">
        <v>54845.45</v>
      </c>
      <c r="I8074" s="40">
        <v>56999.99</v>
      </c>
      <c r="J8074" s="67">
        <f t="shared" si="378"/>
        <v>0.37824448275862066</v>
      </c>
      <c r="K8074" s="39">
        <f t="shared" si="379"/>
        <v>0.39310337931034484</v>
      </c>
      <c r="L8074" s="2" t="str">
        <f t="shared" si="380"/>
        <v>AA</v>
      </c>
      <c r="M8074" s="2" t="s">
        <v>602</v>
      </c>
      <c r="N8074" s="2" t="s">
        <v>421</v>
      </c>
      <c r="O8074" s="2" t="s">
        <v>70</v>
      </c>
    </row>
    <row r="8075" spans="1:15">
      <c r="A8075" s="38">
        <v>42026</v>
      </c>
      <c r="B8075" s="38">
        <v>54810</v>
      </c>
      <c r="C8075" s="131">
        <v>420</v>
      </c>
      <c r="D8075" s="39">
        <v>8.7899999999999992E-2</v>
      </c>
      <c r="E8075" s="39">
        <v>8.4199999999999997E-2</v>
      </c>
      <c r="F8075" s="40">
        <v>143000</v>
      </c>
      <c r="G8075" s="40">
        <v>143000</v>
      </c>
      <c r="H8075" s="40">
        <v>56151.06</v>
      </c>
      <c r="I8075" s="40">
        <v>56244.04</v>
      </c>
      <c r="J8075" s="67">
        <f t="shared" si="378"/>
        <v>0.39266475524475525</v>
      </c>
      <c r="K8075" s="39">
        <f t="shared" si="379"/>
        <v>0.39331496503496505</v>
      </c>
      <c r="L8075" s="2" t="str">
        <f t="shared" si="380"/>
        <v>AA</v>
      </c>
      <c r="M8075" s="2" t="s">
        <v>947</v>
      </c>
      <c r="N8075" s="2" t="s">
        <v>421</v>
      </c>
      <c r="O8075" s="2" t="s">
        <v>70</v>
      </c>
    </row>
    <row r="8076" spans="1:15">
      <c r="A8076" s="38">
        <v>41950</v>
      </c>
      <c r="B8076" s="38">
        <v>49955</v>
      </c>
      <c r="C8076" s="131">
        <v>263</v>
      </c>
      <c r="D8076" s="39">
        <v>8.7899999999999992E-2</v>
      </c>
      <c r="E8076" s="39">
        <v>8.2799999999999999E-2</v>
      </c>
      <c r="F8076" s="40">
        <v>127000</v>
      </c>
      <c r="G8076" s="40">
        <v>127000</v>
      </c>
      <c r="H8076" s="40">
        <v>49570.9</v>
      </c>
      <c r="I8076" s="40">
        <v>49999.99</v>
      </c>
      <c r="J8076" s="67">
        <f t="shared" si="378"/>
        <v>0.39032204724409447</v>
      </c>
      <c r="K8076" s="39">
        <f t="shared" si="379"/>
        <v>0.39370070866141732</v>
      </c>
      <c r="L8076" s="2" t="str">
        <f t="shared" si="380"/>
        <v>AA</v>
      </c>
      <c r="M8076" s="2" t="s">
        <v>654</v>
      </c>
      <c r="N8076" s="2" t="s">
        <v>423</v>
      </c>
      <c r="O8076" s="2" t="s">
        <v>70</v>
      </c>
    </row>
    <row r="8077" spans="1:15">
      <c r="A8077" s="38">
        <v>42011</v>
      </c>
      <c r="B8077" s="38">
        <v>48767</v>
      </c>
      <c r="C8077" s="131">
        <v>222</v>
      </c>
      <c r="D8077" s="39">
        <v>8.7899999999999992E-2</v>
      </c>
      <c r="E8077" s="39">
        <v>8.4199999999999997E-2</v>
      </c>
      <c r="F8077" s="40">
        <v>144000</v>
      </c>
      <c r="G8077" s="40">
        <v>144000</v>
      </c>
      <c r="H8077" s="40">
        <v>56985.72</v>
      </c>
      <c r="I8077" s="40">
        <v>56999.99</v>
      </c>
      <c r="J8077" s="67">
        <f t="shared" si="378"/>
        <v>0.39573416666666666</v>
      </c>
      <c r="K8077" s="39">
        <f t="shared" si="379"/>
        <v>0.3958332638888889</v>
      </c>
      <c r="L8077" s="2" t="str">
        <f t="shared" si="380"/>
        <v>AA</v>
      </c>
      <c r="M8077" s="2" t="s">
        <v>676</v>
      </c>
      <c r="N8077" s="2" t="s">
        <v>422</v>
      </c>
      <c r="O8077" s="2" t="s">
        <v>70</v>
      </c>
    </row>
    <row r="8078" spans="1:15">
      <c r="A8078" s="38">
        <v>41803</v>
      </c>
      <c r="B8078" s="38">
        <v>45456</v>
      </c>
      <c r="C8078" s="131">
        <v>120</v>
      </c>
      <c r="D8078" s="39">
        <v>8.7899999999999992E-2</v>
      </c>
      <c r="E8078" s="39">
        <v>8.4199999999999997E-2</v>
      </c>
      <c r="F8078" s="40">
        <v>164152</v>
      </c>
      <c r="G8078" s="40">
        <v>164152</v>
      </c>
      <c r="H8078" s="40">
        <v>61129.17</v>
      </c>
      <c r="I8078" s="40">
        <v>64999.99</v>
      </c>
      <c r="J8078" s="67">
        <f t="shared" si="378"/>
        <v>0.37239369608655393</v>
      </c>
      <c r="K8078" s="39">
        <f t="shared" si="379"/>
        <v>0.39597440177396559</v>
      </c>
      <c r="L8078" s="2" t="str">
        <f t="shared" si="380"/>
        <v>AA</v>
      </c>
      <c r="M8078" s="2" t="s">
        <v>863</v>
      </c>
      <c r="N8078" s="2" t="s">
        <v>437</v>
      </c>
      <c r="O8078" s="2" t="s">
        <v>70</v>
      </c>
    </row>
    <row r="8079" spans="1:15">
      <c r="A8079" s="38">
        <v>41830</v>
      </c>
      <c r="B8079" s="38">
        <v>54614</v>
      </c>
      <c r="C8079" s="131">
        <v>420</v>
      </c>
      <c r="D8079" s="39">
        <v>8.7899999999999992E-2</v>
      </c>
      <c r="E8079" s="39">
        <v>7.9500000000000001E-2</v>
      </c>
      <c r="F8079" s="40">
        <v>145000</v>
      </c>
      <c r="G8079" s="40">
        <v>145000</v>
      </c>
      <c r="H8079" s="40">
        <v>56901.42</v>
      </c>
      <c r="I8079" s="40">
        <v>57499.99</v>
      </c>
      <c r="J8079" s="67">
        <f t="shared" si="378"/>
        <v>0.39242358620689655</v>
      </c>
      <c r="K8079" s="39">
        <f t="shared" si="379"/>
        <v>0.39655165517241375</v>
      </c>
      <c r="L8079" s="2" t="str">
        <f t="shared" si="380"/>
        <v>AA</v>
      </c>
      <c r="M8079" s="2" t="s">
        <v>632</v>
      </c>
      <c r="N8079" s="2" t="s">
        <v>424</v>
      </c>
      <c r="O8079" s="2" t="s">
        <v>70</v>
      </c>
    </row>
    <row r="8080" spans="1:15">
      <c r="A8080" s="42">
        <v>41851</v>
      </c>
      <c r="B8080" s="42">
        <v>50436</v>
      </c>
      <c r="C8080" s="130">
        <v>282</v>
      </c>
      <c r="D8080" s="43">
        <v>8.7899999999999992E-2</v>
      </c>
      <c r="E8080" s="43">
        <v>7.9500000000000001E-2</v>
      </c>
      <c r="F8080" s="44">
        <v>156000</v>
      </c>
      <c r="G8080" s="44">
        <v>156000</v>
      </c>
      <c r="H8080" s="44">
        <v>64670.34</v>
      </c>
      <c r="I8080" s="44">
        <v>61997.77</v>
      </c>
      <c r="J8080" s="68">
        <f t="shared" si="378"/>
        <v>0.41455346153846151</v>
      </c>
      <c r="K8080" s="43">
        <f t="shared" si="379"/>
        <v>0.39742160256410253</v>
      </c>
      <c r="L8080" s="41" t="str">
        <f t="shared" si="380"/>
        <v>AA</v>
      </c>
      <c r="M8080" s="41" t="s">
        <v>454</v>
      </c>
      <c r="N8080" s="41" t="s">
        <v>416</v>
      </c>
      <c r="O8080" s="41" t="s">
        <v>70</v>
      </c>
    </row>
    <row r="8081" spans="1:15">
      <c r="A8081" s="38">
        <v>41883</v>
      </c>
      <c r="B8081" s="38">
        <v>50710</v>
      </c>
      <c r="C8081" s="131">
        <v>290</v>
      </c>
      <c r="D8081" s="39">
        <v>8.7899999999999992E-2</v>
      </c>
      <c r="E8081" s="39">
        <v>8.2799999999999999E-2</v>
      </c>
      <c r="F8081" s="40">
        <v>174000</v>
      </c>
      <c r="G8081" s="40">
        <v>174000</v>
      </c>
      <c r="H8081" s="40">
        <v>68527.13</v>
      </c>
      <c r="I8081" s="40">
        <v>69425.41</v>
      </c>
      <c r="J8081" s="67">
        <f t="shared" si="378"/>
        <v>0.39383408045977014</v>
      </c>
      <c r="K8081" s="39">
        <f t="shared" si="379"/>
        <v>0.39899660919540231</v>
      </c>
      <c r="L8081" s="2" t="str">
        <f t="shared" si="380"/>
        <v>AA</v>
      </c>
      <c r="M8081" s="2" t="s">
        <v>467</v>
      </c>
      <c r="N8081" s="2" t="s">
        <v>425</v>
      </c>
      <c r="O8081" s="2" t="s">
        <v>70</v>
      </c>
    </row>
    <row r="8082" spans="1:15">
      <c r="A8082" s="42">
        <v>42013</v>
      </c>
      <c r="B8082" s="42">
        <v>54797</v>
      </c>
      <c r="C8082" s="130">
        <v>420</v>
      </c>
      <c r="D8082" s="43">
        <v>8.7899999999999992E-2</v>
      </c>
      <c r="E8082" s="43">
        <v>7.9500000000000001E-2</v>
      </c>
      <c r="F8082" s="44">
        <v>165000</v>
      </c>
      <c r="G8082" s="44">
        <v>165000</v>
      </c>
      <c r="H8082" s="44">
        <v>65790.509999999995</v>
      </c>
      <c r="I8082" s="44">
        <v>65883.27</v>
      </c>
      <c r="J8082" s="68">
        <f t="shared" si="378"/>
        <v>0.39873036363636361</v>
      </c>
      <c r="K8082" s="43">
        <f t="shared" si="379"/>
        <v>0.39929254545454546</v>
      </c>
      <c r="L8082" s="41" t="str">
        <f t="shared" si="380"/>
        <v>AA</v>
      </c>
      <c r="M8082" s="41" t="s">
        <v>525</v>
      </c>
      <c r="N8082" s="41" t="s">
        <v>430</v>
      </c>
      <c r="O8082" s="41" t="s">
        <v>70</v>
      </c>
    </row>
    <row r="8083" spans="1:15">
      <c r="A8083" s="38">
        <v>42019</v>
      </c>
      <c r="B8083" s="38">
        <v>45672</v>
      </c>
      <c r="C8083" s="131">
        <v>120</v>
      </c>
      <c r="D8083" s="39">
        <v>8.7899999999999992E-2</v>
      </c>
      <c r="E8083" s="39">
        <v>8.4199999999999997E-2</v>
      </c>
      <c r="F8083" s="40">
        <v>125000</v>
      </c>
      <c r="G8083" s="40">
        <v>125000</v>
      </c>
      <c r="H8083" s="40">
        <v>49643.11</v>
      </c>
      <c r="I8083" s="40">
        <v>49999.99</v>
      </c>
      <c r="J8083" s="67">
        <f t="shared" si="378"/>
        <v>0.39714487999999998</v>
      </c>
      <c r="K8083" s="39">
        <f t="shared" si="379"/>
        <v>0.39999992000000001</v>
      </c>
      <c r="L8083" s="2" t="str">
        <f t="shared" si="380"/>
        <v>AA</v>
      </c>
      <c r="M8083" s="2" t="s">
        <v>805</v>
      </c>
      <c r="N8083" s="2" t="s">
        <v>422</v>
      </c>
      <c r="O8083" s="2" t="s">
        <v>70</v>
      </c>
    </row>
    <row r="8084" spans="1:15">
      <c r="A8084" s="38">
        <v>41928</v>
      </c>
      <c r="B8084" s="38">
        <v>49233</v>
      </c>
      <c r="C8084" s="131">
        <v>240</v>
      </c>
      <c r="D8084" s="39">
        <v>8.7899999999999992E-2</v>
      </c>
      <c r="E8084" s="39">
        <v>7.9500000000000001E-2</v>
      </c>
      <c r="F8084" s="40">
        <v>125000</v>
      </c>
      <c r="G8084" s="40">
        <v>125000</v>
      </c>
      <c r="H8084" s="40">
        <v>49336.959999999999</v>
      </c>
      <c r="I8084" s="40">
        <v>49999.99</v>
      </c>
      <c r="J8084" s="67">
        <f t="shared" si="378"/>
        <v>0.39469567999999999</v>
      </c>
      <c r="K8084" s="39">
        <f t="shared" si="379"/>
        <v>0.39999992000000001</v>
      </c>
      <c r="L8084" s="2" t="str">
        <f t="shared" si="380"/>
        <v>AA</v>
      </c>
      <c r="M8084" s="2" t="s">
        <v>84</v>
      </c>
      <c r="N8084" s="2" t="s">
        <v>416</v>
      </c>
      <c r="O8084" s="2" t="s">
        <v>70</v>
      </c>
    </row>
    <row r="8085" spans="1:15">
      <c r="A8085" s="38">
        <v>41995</v>
      </c>
      <c r="B8085" s="38">
        <v>49300</v>
      </c>
      <c r="C8085" s="131">
        <v>240</v>
      </c>
      <c r="D8085" s="39">
        <v>8.7899999999999992E-2</v>
      </c>
      <c r="E8085" s="39">
        <v>8.4199999999999997E-2</v>
      </c>
      <c r="F8085" s="40">
        <v>150000</v>
      </c>
      <c r="G8085" s="40">
        <v>150000</v>
      </c>
      <c r="H8085" s="40">
        <v>59590.94</v>
      </c>
      <c r="I8085" s="40">
        <v>59999.99</v>
      </c>
      <c r="J8085" s="67">
        <f t="shared" si="378"/>
        <v>0.39727293333333336</v>
      </c>
      <c r="K8085" s="39">
        <f t="shared" si="379"/>
        <v>0.39999993333333334</v>
      </c>
      <c r="L8085" s="2" t="str">
        <f t="shared" si="380"/>
        <v>AA</v>
      </c>
      <c r="M8085" s="2" t="s">
        <v>757</v>
      </c>
      <c r="N8085" s="2" t="s">
        <v>439</v>
      </c>
      <c r="O8085" s="2" t="s">
        <v>70</v>
      </c>
    </row>
    <row r="8086" spans="1:15">
      <c r="A8086" s="42">
        <v>41817</v>
      </c>
      <c r="B8086" s="42">
        <v>51893</v>
      </c>
      <c r="C8086" s="130">
        <v>331</v>
      </c>
      <c r="D8086" s="43">
        <v>8.7899999999999992E-2</v>
      </c>
      <c r="E8086" s="43">
        <v>8.4199999999999997E-2</v>
      </c>
      <c r="F8086" s="44">
        <v>150000</v>
      </c>
      <c r="G8086" s="44">
        <v>150000</v>
      </c>
      <c r="H8086" s="44">
        <v>58942.31</v>
      </c>
      <c r="I8086" s="44">
        <v>59999.99</v>
      </c>
      <c r="J8086" s="68">
        <f t="shared" si="378"/>
        <v>0.3929487333333333</v>
      </c>
      <c r="K8086" s="43">
        <f t="shared" si="379"/>
        <v>0.39999993333333334</v>
      </c>
      <c r="L8086" s="41" t="str">
        <f t="shared" si="380"/>
        <v>AA</v>
      </c>
      <c r="M8086" s="41" t="s">
        <v>491</v>
      </c>
      <c r="N8086" s="41" t="s">
        <v>416</v>
      </c>
      <c r="O8086" s="41" t="s">
        <v>70</v>
      </c>
    </row>
    <row r="8087" spans="1:15">
      <c r="A8087" s="42">
        <v>41865</v>
      </c>
      <c r="B8087" s="42">
        <v>48562</v>
      </c>
      <c r="C8087" s="130">
        <v>220</v>
      </c>
      <c r="D8087" s="43">
        <v>8.7899999999999992E-2</v>
      </c>
      <c r="E8087" s="43">
        <v>8.4199999999999997E-2</v>
      </c>
      <c r="F8087" s="44">
        <v>175000</v>
      </c>
      <c r="G8087" s="44">
        <v>175000</v>
      </c>
      <c r="H8087" s="44">
        <v>68474.759999999995</v>
      </c>
      <c r="I8087" s="44">
        <v>69999.990000000005</v>
      </c>
      <c r="J8087" s="68">
        <f t="shared" si="378"/>
        <v>0.39128434285714281</v>
      </c>
      <c r="K8087" s="43">
        <f t="shared" si="379"/>
        <v>0.39999994285714291</v>
      </c>
      <c r="L8087" s="41" t="str">
        <f t="shared" si="380"/>
        <v>AA</v>
      </c>
      <c r="M8087" s="41" t="s">
        <v>619</v>
      </c>
      <c r="N8087" s="41" t="s">
        <v>427</v>
      </c>
      <c r="O8087" s="41" t="s">
        <v>70</v>
      </c>
    </row>
    <row r="8088" spans="1:15">
      <c r="A8088" s="38">
        <v>41893</v>
      </c>
      <c r="B8088" s="38">
        <v>54677</v>
      </c>
      <c r="C8088" s="131">
        <v>420</v>
      </c>
      <c r="D8088" s="39">
        <v>8.7899999999999992E-2</v>
      </c>
      <c r="E8088" s="39">
        <v>8.4199999999999997E-2</v>
      </c>
      <c r="F8088" s="40">
        <v>195000</v>
      </c>
      <c r="G8088" s="40">
        <v>195000</v>
      </c>
      <c r="H8088" s="40">
        <v>77403.16</v>
      </c>
      <c r="I8088" s="40">
        <v>77999.990000000005</v>
      </c>
      <c r="J8088" s="67">
        <f t="shared" si="378"/>
        <v>0.39693928205128209</v>
      </c>
      <c r="K8088" s="39">
        <f t="shared" si="379"/>
        <v>0.39999994871794875</v>
      </c>
      <c r="L8088" s="2" t="str">
        <f t="shared" si="380"/>
        <v>AA</v>
      </c>
      <c r="M8088" s="2" t="s">
        <v>975</v>
      </c>
      <c r="N8088" s="2" t="s">
        <v>417</v>
      </c>
      <c r="O8088" s="2" t="s">
        <v>70</v>
      </c>
    </row>
    <row r="8089" spans="1:15">
      <c r="A8089" s="42">
        <v>42026</v>
      </c>
      <c r="B8089" s="42">
        <v>52192</v>
      </c>
      <c r="C8089" s="130">
        <v>334</v>
      </c>
      <c r="D8089" s="43">
        <v>8.7899999999999992E-2</v>
      </c>
      <c r="E8089" s="43">
        <v>8.3699999999999997E-2</v>
      </c>
      <c r="F8089" s="44">
        <v>200000</v>
      </c>
      <c r="G8089" s="44">
        <v>200000</v>
      </c>
      <c r="H8089" s="44">
        <v>79818.679999999993</v>
      </c>
      <c r="I8089" s="44">
        <v>79999.990000000005</v>
      </c>
      <c r="J8089" s="68">
        <f t="shared" si="378"/>
        <v>0.39909339999999999</v>
      </c>
      <c r="K8089" s="43">
        <f t="shared" si="379"/>
        <v>0.39999995000000005</v>
      </c>
      <c r="L8089" s="41" t="str">
        <f t="shared" si="380"/>
        <v>AA</v>
      </c>
      <c r="M8089" s="41" t="s">
        <v>548</v>
      </c>
      <c r="N8089" s="41" t="s">
        <v>433</v>
      </c>
      <c r="O8089" s="41" t="s">
        <v>70</v>
      </c>
    </row>
    <row r="8090" spans="1:15">
      <c r="A8090" s="38">
        <v>41824</v>
      </c>
      <c r="B8090" s="38">
        <v>50348</v>
      </c>
      <c r="C8090" s="131">
        <v>280</v>
      </c>
      <c r="D8090" s="39">
        <v>8.7899999999999992E-2</v>
      </c>
      <c r="E8090" s="39">
        <v>7.9500000000000001E-2</v>
      </c>
      <c r="F8090" s="40">
        <v>162000</v>
      </c>
      <c r="G8090" s="40">
        <v>162000</v>
      </c>
      <c r="H8090" s="40">
        <v>63785.99</v>
      </c>
      <c r="I8090" s="40">
        <v>64999.99</v>
      </c>
      <c r="J8090" s="67">
        <f t="shared" si="378"/>
        <v>0.39374067901234566</v>
      </c>
      <c r="K8090" s="39">
        <f t="shared" si="379"/>
        <v>0.40123450617283951</v>
      </c>
      <c r="L8090" s="2" t="str">
        <f t="shared" si="380"/>
        <v>AA</v>
      </c>
      <c r="M8090" s="2" t="s">
        <v>477</v>
      </c>
      <c r="N8090" s="2" t="s">
        <v>422</v>
      </c>
      <c r="O8090" s="2" t="s">
        <v>70</v>
      </c>
    </row>
    <row r="8091" spans="1:15">
      <c r="A8091" s="42">
        <v>42017</v>
      </c>
      <c r="B8091" s="42">
        <v>51910</v>
      </c>
      <c r="C8091" s="130">
        <v>325</v>
      </c>
      <c r="D8091" s="43">
        <v>8.7899999999999992E-2</v>
      </c>
      <c r="E8091" s="43">
        <v>8.7899999999999992E-2</v>
      </c>
      <c r="F8091" s="44">
        <v>186000</v>
      </c>
      <c r="G8091" s="44">
        <v>186000</v>
      </c>
      <c r="H8091" s="44">
        <v>69960.2</v>
      </c>
      <c r="I8091" s="44">
        <v>74999.990000000005</v>
      </c>
      <c r="J8091" s="68">
        <f t="shared" si="378"/>
        <v>0.3761301075268817</v>
      </c>
      <c r="K8091" s="43">
        <f t="shared" si="379"/>
        <v>0.40322575268817207</v>
      </c>
      <c r="L8091" s="41" t="str">
        <f t="shared" si="380"/>
        <v>AA</v>
      </c>
      <c r="M8091" s="41" t="s">
        <v>922</v>
      </c>
      <c r="N8091" s="41" t="s">
        <v>417</v>
      </c>
      <c r="O8091" s="41" t="s">
        <v>70</v>
      </c>
    </row>
    <row r="8092" spans="1:15">
      <c r="A8092" s="38">
        <v>41928</v>
      </c>
      <c r="B8092" s="38">
        <v>54712</v>
      </c>
      <c r="C8092" s="131">
        <v>420</v>
      </c>
      <c r="D8092" s="39">
        <v>8.7899999999999992E-2</v>
      </c>
      <c r="E8092" s="39">
        <v>8.4199999999999997E-2</v>
      </c>
      <c r="F8092" s="40">
        <v>195000</v>
      </c>
      <c r="G8092" s="40">
        <v>195000</v>
      </c>
      <c r="H8092" s="40">
        <v>78193.94</v>
      </c>
      <c r="I8092" s="40">
        <v>78674.55</v>
      </c>
      <c r="J8092" s="67">
        <f t="shared" si="378"/>
        <v>0.40099456410256412</v>
      </c>
      <c r="K8092" s="39">
        <f t="shared" si="379"/>
        <v>0.40345923076923079</v>
      </c>
      <c r="L8092" s="2" t="str">
        <f t="shared" si="380"/>
        <v>AA</v>
      </c>
      <c r="M8092" s="2" t="s">
        <v>470</v>
      </c>
      <c r="N8092" s="2" t="s">
        <v>424</v>
      </c>
      <c r="O8092" s="2" t="s">
        <v>70</v>
      </c>
    </row>
    <row r="8093" spans="1:15">
      <c r="A8093" s="38">
        <v>41942</v>
      </c>
      <c r="B8093" s="38">
        <v>54726</v>
      </c>
      <c r="C8093" s="131">
        <v>420</v>
      </c>
      <c r="D8093" s="39">
        <v>8.7899999999999992E-2</v>
      </c>
      <c r="E8093" s="39">
        <v>7.7199999999999991E-2</v>
      </c>
      <c r="F8093" s="40">
        <v>170000</v>
      </c>
      <c r="G8093" s="40">
        <v>170000</v>
      </c>
      <c r="H8093" s="40">
        <v>68217.53</v>
      </c>
      <c r="I8093" s="40">
        <v>68652.539999999994</v>
      </c>
      <c r="J8093" s="67">
        <f t="shared" si="378"/>
        <v>0.40127958823529414</v>
      </c>
      <c r="K8093" s="39">
        <f t="shared" si="379"/>
        <v>0.40383847058823524</v>
      </c>
      <c r="L8093" s="2" t="str">
        <f t="shared" si="380"/>
        <v>AA</v>
      </c>
      <c r="M8093" s="2" t="s">
        <v>973</v>
      </c>
      <c r="N8093" s="2" t="s">
        <v>437</v>
      </c>
      <c r="O8093" s="2" t="s">
        <v>70</v>
      </c>
    </row>
    <row r="8094" spans="1:15">
      <c r="A8094" s="38">
        <v>41758</v>
      </c>
      <c r="B8094" s="38">
        <v>50889</v>
      </c>
      <c r="C8094" s="131">
        <v>300</v>
      </c>
      <c r="D8094" s="39">
        <v>8.7899999999999992E-2</v>
      </c>
      <c r="E8094" s="39">
        <v>8.7899999999999992E-2</v>
      </c>
      <c r="F8094" s="40">
        <v>180000</v>
      </c>
      <c r="G8094" s="40">
        <v>180000</v>
      </c>
      <c r="H8094" s="40">
        <v>70900.12</v>
      </c>
      <c r="I8094" s="40">
        <v>72709.13</v>
      </c>
      <c r="J8094" s="67">
        <f t="shared" si="378"/>
        <v>0.39388955555555555</v>
      </c>
      <c r="K8094" s="39">
        <f t="shared" si="379"/>
        <v>0.40393961111111115</v>
      </c>
      <c r="L8094" s="2" t="str">
        <f t="shared" si="380"/>
        <v>AA</v>
      </c>
      <c r="M8094" s="2" t="s">
        <v>1632</v>
      </c>
      <c r="N8094" s="2" t="s">
        <v>427</v>
      </c>
      <c r="O8094" s="2" t="s">
        <v>70</v>
      </c>
    </row>
    <row r="8095" spans="1:15">
      <c r="A8095" s="38">
        <v>41886</v>
      </c>
      <c r="B8095" s="38">
        <v>47365</v>
      </c>
      <c r="C8095" s="131">
        <v>180</v>
      </c>
      <c r="D8095" s="39">
        <v>8.7899999999999992E-2</v>
      </c>
      <c r="E8095" s="39">
        <v>7.9500000000000001E-2</v>
      </c>
      <c r="F8095" s="40">
        <v>166000</v>
      </c>
      <c r="G8095" s="40">
        <v>166000</v>
      </c>
      <c r="H8095" s="40">
        <v>65512.85</v>
      </c>
      <c r="I8095" s="40">
        <v>67087.899999999994</v>
      </c>
      <c r="J8095" s="67">
        <f t="shared" si="378"/>
        <v>0.39465572289156625</v>
      </c>
      <c r="K8095" s="39">
        <f t="shared" si="379"/>
        <v>0.40414397590361445</v>
      </c>
      <c r="L8095" s="2" t="str">
        <f t="shared" si="380"/>
        <v>AA</v>
      </c>
      <c r="M8095" s="2" t="s">
        <v>629</v>
      </c>
      <c r="N8095" s="2" t="s">
        <v>417</v>
      </c>
      <c r="O8095" s="2" t="s">
        <v>70</v>
      </c>
    </row>
    <row r="8096" spans="1:15">
      <c r="A8096" s="38">
        <v>41845</v>
      </c>
      <c r="B8096" s="38">
        <v>52803</v>
      </c>
      <c r="C8096" s="131">
        <v>360</v>
      </c>
      <c r="D8096" s="39">
        <v>8.7899999999999992E-2</v>
      </c>
      <c r="E8096" s="39">
        <v>7.7199999999999991E-2</v>
      </c>
      <c r="F8096" s="40">
        <v>174500</v>
      </c>
      <c r="G8096" s="40">
        <v>174500</v>
      </c>
      <c r="H8096" s="40">
        <v>70191.899999999994</v>
      </c>
      <c r="I8096" s="40">
        <v>70575.509999999995</v>
      </c>
      <c r="J8096" s="67">
        <f t="shared" si="378"/>
        <v>0.40224584527220625</v>
      </c>
      <c r="K8096" s="39">
        <f t="shared" si="379"/>
        <v>0.40444418338108878</v>
      </c>
      <c r="L8096" s="2" t="str">
        <f t="shared" si="380"/>
        <v>AA</v>
      </c>
      <c r="M8096" s="2" t="s">
        <v>619</v>
      </c>
      <c r="N8096" s="2" t="s">
        <v>427</v>
      </c>
      <c r="O8096" s="2" t="s">
        <v>70</v>
      </c>
    </row>
    <row r="8097" spans="1:15">
      <c r="A8097" s="38">
        <v>41957</v>
      </c>
      <c r="B8097" s="38">
        <v>53280</v>
      </c>
      <c r="C8097" s="131">
        <v>372</v>
      </c>
      <c r="D8097" s="39">
        <v>8.7899999999999992E-2</v>
      </c>
      <c r="E8097" s="39">
        <v>8.4199999999999997E-2</v>
      </c>
      <c r="F8097" s="40">
        <v>160660.32999999999</v>
      </c>
      <c r="G8097" s="40">
        <v>160660.32999999999</v>
      </c>
      <c r="H8097" s="40">
        <v>64638.17</v>
      </c>
      <c r="I8097" s="40">
        <v>64999.99</v>
      </c>
      <c r="J8097" s="67">
        <f t="shared" si="378"/>
        <v>0.40232812916542621</v>
      </c>
      <c r="K8097" s="39">
        <f t="shared" si="379"/>
        <v>0.40458020968835307</v>
      </c>
      <c r="L8097" s="2" t="str">
        <f t="shared" si="380"/>
        <v>AA</v>
      </c>
      <c r="M8097" s="2" t="s">
        <v>470</v>
      </c>
      <c r="N8097" s="2" t="s">
        <v>424</v>
      </c>
      <c r="O8097" s="2" t="s">
        <v>70</v>
      </c>
    </row>
    <row r="8098" spans="1:15">
      <c r="A8098" s="38">
        <v>41900</v>
      </c>
      <c r="B8098" s="38">
        <v>47379</v>
      </c>
      <c r="C8098" s="131">
        <v>180</v>
      </c>
      <c r="D8098" s="39">
        <v>8.7899999999999992E-2</v>
      </c>
      <c r="E8098" s="39">
        <v>8.4199999999999997E-2</v>
      </c>
      <c r="F8098" s="40">
        <v>160000</v>
      </c>
      <c r="G8098" s="40">
        <v>160000</v>
      </c>
      <c r="H8098" s="40">
        <v>63458.38</v>
      </c>
      <c r="I8098" s="40">
        <v>64999.99</v>
      </c>
      <c r="J8098" s="67">
        <f t="shared" si="378"/>
        <v>0.39661487499999998</v>
      </c>
      <c r="K8098" s="39">
        <f t="shared" si="379"/>
        <v>0.40624993749999999</v>
      </c>
      <c r="L8098" s="2" t="str">
        <f t="shared" si="380"/>
        <v>AA</v>
      </c>
      <c r="M8098" s="2" t="s">
        <v>495</v>
      </c>
      <c r="N8098" s="2" t="s">
        <v>424</v>
      </c>
      <c r="O8098" s="2" t="s">
        <v>70</v>
      </c>
    </row>
    <row r="8099" spans="1:15">
      <c r="A8099" s="42">
        <v>41801</v>
      </c>
      <c r="B8099" s="42">
        <v>52759</v>
      </c>
      <c r="C8099" s="130">
        <v>360</v>
      </c>
      <c r="D8099" s="43">
        <v>8.7899999999999992E-2</v>
      </c>
      <c r="E8099" s="43">
        <v>7.9500000000000001E-2</v>
      </c>
      <c r="F8099" s="44">
        <v>172000</v>
      </c>
      <c r="G8099" s="44">
        <v>172000</v>
      </c>
      <c r="H8099" s="44">
        <v>68921.91</v>
      </c>
      <c r="I8099" s="44">
        <v>69999.990000000005</v>
      </c>
      <c r="J8099" s="68">
        <f t="shared" si="378"/>
        <v>0.40070877906976748</v>
      </c>
      <c r="K8099" s="43">
        <f t="shared" si="379"/>
        <v>0.40697668604651166</v>
      </c>
      <c r="L8099" s="41" t="str">
        <f t="shared" si="380"/>
        <v>AA</v>
      </c>
      <c r="M8099" s="41" t="s">
        <v>505</v>
      </c>
      <c r="N8099" s="41" t="s">
        <v>424</v>
      </c>
      <c r="O8099" s="41" t="s">
        <v>70</v>
      </c>
    </row>
    <row r="8100" spans="1:15">
      <c r="A8100" s="38">
        <v>41870</v>
      </c>
      <c r="B8100" s="38">
        <v>54654</v>
      </c>
      <c r="C8100" s="131">
        <v>420</v>
      </c>
      <c r="D8100" s="39">
        <v>8.7899999999999992E-2</v>
      </c>
      <c r="E8100" s="39">
        <v>7.9500000000000001E-2</v>
      </c>
      <c r="F8100" s="40">
        <v>184000</v>
      </c>
      <c r="G8100" s="40">
        <v>184000</v>
      </c>
      <c r="H8100" s="40">
        <v>74789.119999999995</v>
      </c>
      <c r="I8100" s="40">
        <v>74999.990000000005</v>
      </c>
      <c r="J8100" s="67">
        <f t="shared" si="378"/>
        <v>0.40646260869565215</v>
      </c>
      <c r="K8100" s="39">
        <f t="shared" si="379"/>
        <v>0.40760864130434787</v>
      </c>
      <c r="L8100" s="2" t="str">
        <f t="shared" si="380"/>
        <v>AA</v>
      </c>
      <c r="M8100" s="2" t="s">
        <v>1289</v>
      </c>
      <c r="N8100" s="2" t="s">
        <v>421</v>
      </c>
      <c r="O8100" s="2" t="s">
        <v>70</v>
      </c>
    </row>
    <row r="8101" spans="1:15">
      <c r="A8101" s="38">
        <v>42031</v>
      </c>
      <c r="B8101" s="38">
        <v>47510</v>
      </c>
      <c r="C8101" s="131">
        <v>180</v>
      </c>
      <c r="D8101" s="39">
        <v>8.7899999999999992E-2</v>
      </c>
      <c r="E8101" s="39">
        <v>7.7199999999999991E-2</v>
      </c>
      <c r="F8101" s="40">
        <v>196000</v>
      </c>
      <c r="G8101" s="40">
        <v>196000</v>
      </c>
      <c r="H8101" s="40">
        <v>79999.960000000006</v>
      </c>
      <c r="I8101" s="40">
        <v>79999.960000000006</v>
      </c>
      <c r="J8101" s="67">
        <f t="shared" si="378"/>
        <v>0.40816306122448981</v>
      </c>
      <c r="K8101" s="39">
        <f t="shared" si="379"/>
        <v>0.40816306122448981</v>
      </c>
      <c r="L8101" s="2" t="str">
        <f t="shared" si="380"/>
        <v>AA</v>
      </c>
      <c r="M8101" s="2" t="s">
        <v>531</v>
      </c>
      <c r="N8101" s="2" t="s">
        <v>423</v>
      </c>
      <c r="O8101" s="2" t="s">
        <v>70</v>
      </c>
    </row>
    <row r="8102" spans="1:15">
      <c r="A8102" s="38">
        <v>41843</v>
      </c>
      <c r="B8102" s="38">
        <v>49148</v>
      </c>
      <c r="C8102" s="131">
        <v>240</v>
      </c>
      <c r="D8102" s="39">
        <v>8.7899999999999992E-2</v>
      </c>
      <c r="E8102" s="39">
        <v>7.7199999999999991E-2</v>
      </c>
      <c r="F8102" s="40">
        <v>200000</v>
      </c>
      <c r="G8102" s="40">
        <v>200000</v>
      </c>
      <c r="H8102" s="40">
        <v>81139.19</v>
      </c>
      <c r="I8102" s="40">
        <v>81659.94</v>
      </c>
      <c r="J8102" s="67">
        <f t="shared" si="378"/>
        <v>0.40569595000000003</v>
      </c>
      <c r="K8102" s="39">
        <f t="shared" si="379"/>
        <v>0.40829969999999999</v>
      </c>
      <c r="L8102" s="2" t="str">
        <f t="shared" si="380"/>
        <v>AA</v>
      </c>
      <c r="M8102" s="2" t="s">
        <v>569</v>
      </c>
      <c r="N8102" s="2" t="s">
        <v>426</v>
      </c>
      <c r="O8102" s="2" t="s">
        <v>70</v>
      </c>
    </row>
    <row r="8103" spans="1:15">
      <c r="A8103" s="42">
        <v>41807</v>
      </c>
      <c r="B8103" s="42">
        <v>50938</v>
      </c>
      <c r="C8103" s="130">
        <v>300</v>
      </c>
      <c r="D8103" s="43">
        <v>8.7899999999999992E-2</v>
      </c>
      <c r="E8103" s="43">
        <v>7.9500000000000001E-2</v>
      </c>
      <c r="F8103" s="44">
        <v>171000</v>
      </c>
      <c r="G8103" s="44">
        <v>171000</v>
      </c>
      <c r="H8103" s="44">
        <v>68602.11</v>
      </c>
      <c r="I8103" s="44">
        <v>69999.990000000005</v>
      </c>
      <c r="J8103" s="68">
        <f t="shared" si="378"/>
        <v>0.40118192982456141</v>
      </c>
      <c r="K8103" s="43">
        <f t="shared" si="379"/>
        <v>0.4093566666666667</v>
      </c>
      <c r="L8103" s="41" t="str">
        <f t="shared" si="380"/>
        <v>AA</v>
      </c>
      <c r="M8103" s="41" t="s">
        <v>1457</v>
      </c>
      <c r="N8103" s="41" t="s">
        <v>416</v>
      </c>
      <c r="O8103" s="41" t="s">
        <v>70</v>
      </c>
    </row>
    <row r="8104" spans="1:15">
      <c r="A8104" s="38">
        <v>41907</v>
      </c>
      <c r="B8104" s="38">
        <v>52865</v>
      </c>
      <c r="C8104" s="131">
        <v>360</v>
      </c>
      <c r="D8104" s="39">
        <v>8.7899999999999992E-2</v>
      </c>
      <c r="E8104" s="39">
        <v>8.4199999999999997E-2</v>
      </c>
      <c r="F8104" s="40">
        <v>165400</v>
      </c>
      <c r="G8104" s="40">
        <v>165400</v>
      </c>
      <c r="H8104" s="40">
        <v>67071.759999999995</v>
      </c>
      <c r="I8104" s="40">
        <v>67727.83</v>
      </c>
      <c r="J8104" s="67">
        <f t="shared" si="378"/>
        <v>0.40551245465538088</v>
      </c>
      <c r="K8104" s="39">
        <f t="shared" si="379"/>
        <v>0.40947902055622731</v>
      </c>
      <c r="L8104" s="2" t="str">
        <f t="shared" si="380"/>
        <v>AA</v>
      </c>
      <c r="M8104" s="2" t="s">
        <v>471</v>
      </c>
      <c r="N8104" s="2" t="s">
        <v>424</v>
      </c>
      <c r="O8104" s="2" t="s">
        <v>70</v>
      </c>
    </row>
    <row r="8105" spans="1:15">
      <c r="A8105" s="42">
        <v>41900</v>
      </c>
      <c r="B8105" s="42">
        <v>45553</v>
      </c>
      <c r="C8105" s="130">
        <v>120</v>
      </c>
      <c r="D8105" s="43">
        <v>8.7899999999999992E-2</v>
      </c>
      <c r="E8105" s="43">
        <v>8.4199999999999997E-2</v>
      </c>
      <c r="F8105" s="44">
        <v>157000</v>
      </c>
      <c r="G8105" s="44">
        <v>157000</v>
      </c>
      <c r="H8105" s="44">
        <v>61997.57</v>
      </c>
      <c r="I8105" s="44">
        <v>64421.56</v>
      </c>
      <c r="J8105" s="68">
        <f t="shared" si="378"/>
        <v>0.39488898089171975</v>
      </c>
      <c r="K8105" s="43">
        <f t="shared" si="379"/>
        <v>0.41032840764331208</v>
      </c>
      <c r="L8105" s="41" t="str">
        <f t="shared" si="380"/>
        <v>AA</v>
      </c>
      <c r="M8105" s="41" t="s">
        <v>761</v>
      </c>
      <c r="N8105" s="41" t="s">
        <v>417</v>
      </c>
      <c r="O8105" s="41" t="s">
        <v>70</v>
      </c>
    </row>
    <row r="8106" spans="1:15">
      <c r="A8106" s="42">
        <v>41967</v>
      </c>
      <c r="B8106" s="42">
        <v>54751</v>
      </c>
      <c r="C8106" s="130">
        <v>420</v>
      </c>
      <c r="D8106" s="43">
        <v>8.7899999999999992E-2</v>
      </c>
      <c r="E8106" s="43">
        <v>7.7199999999999991E-2</v>
      </c>
      <c r="F8106" s="44">
        <v>148000</v>
      </c>
      <c r="G8106" s="44">
        <v>148000</v>
      </c>
      <c r="H8106" s="44">
        <v>60530.65</v>
      </c>
      <c r="I8106" s="44">
        <v>60731.42</v>
      </c>
      <c r="J8106" s="68">
        <f t="shared" si="378"/>
        <v>0.40899087837837839</v>
      </c>
      <c r="K8106" s="43">
        <f t="shared" si="379"/>
        <v>0.41034743243243244</v>
      </c>
      <c r="L8106" s="41" t="str">
        <f t="shared" si="380"/>
        <v>AA</v>
      </c>
      <c r="M8106" s="41" t="s">
        <v>457</v>
      </c>
      <c r="N8106" s="41" t="s">
        <v>419</v>
      </c>
      <c r="O8106" s="41" t="s">
        <v>70</v>
      </c>
    </row>
    <row r="8107" spans="1:15">
      <c r="A8107" s="42">
        <v>41768</v>
      </c>
      <c r="B8107" s="42">
        <v>45421</v>
      </c>
      <c r="C8107" s="130">
        <v>120</v>
      </c>
      <c r="D8107" s="43">
        <v>8.7899999999999992E-2</v>
      </c>
      <c r="E8107" s="43">
        <v>8.7899999999999992E-2</v>
      </c>
      <c r="F8107" s="44">
        <v>155690</v>
      </c>
      <c r="G8107" s="44">
        <v>155690</v>
      </c>
      <c r="H8107" s="44">
        <v>59572.51</v>
      </c>
      <c r="I8107" s="44">
        <v>63888.99</v>
      </c>
      <c r="J8107" s="68">
        <f t="shared" si="378"/>
        <v>0.38263542937889394</v>
      </c>
      <c r="K8107" s="43">
        <f t="shared" si="379"/>
        <v>0.4103602671976363</v>
      </c>
      <c r="L8107" s="41" t="str">
        <f t="shared" si="380"/>
        <v>AA</v>
      </c>
      <c r="M8107" s="41" t="s">
        <v>520</v>
      </c>
      <c r="N8107" s="41" t="s">
        <v>429</v>
      </c>
      <c r="O8107" s="41" t="s">
        <v>70</v>
      </c>
    </row>
    <row r="8108" spans="1:15">
      <c r="A8108" s="42">
        <v>41850</v>
      </c>
      <c r="B8108" s="42">
        <v>47937</v>
      </c>
      <c r="C8108" s="130">
        <v>200</v>
      </c>
      <c r="D8108" s="43">
        <v>8.7899999999999992E-2</v>
      </c>
      <c r="E8108" s="43">
        <v>8.4199999999999997E-2</v>
      </c>
      <c r="F8108" s="44">
        <v>152000</v>
      </c>
      <c r="G8108" s="44">
        <v>152000</v>
      </c>
      <c r="H8108" s="44">
        <v>60577.43</v>
      </c>
      <c r="I8108" s="44">
        <v>62392.55</v>
      </c>
      <c r="J8108" s="68">
        <f t="shared" si="378"/>
        <v>0.39853572368421053</v>
      </c>
      <c r="K8108" s="43">
        <f t="shared" si="379"/>
        <v>0.41047730263157894</v>
      </c>
      <c r="L8108" s="41" t="str">
        <f t="shared" si="380"/>
        <v>AA</v>
      </c>
      <c r="M8108" s="41" t="s">
        <v>701</v>
      </c>
      <c r="N8108" s="41" t="s">
        <v>417</v>
      </c>
      <c r="O8108" s="41" t="s">
        <v>70</v>
      </c>
    </row>
    <row r="8109" spans="1:15">
      <c r="A8109" s="38">
        <v>41891</v>
      </c>
      <c r="B8109" s="38">
        <v>54675</v>
      </c>
      <c r="C8109" s="131">
        <v>420</v>
      </c>
      <c r="D8109" s="39">
        <v>8.7899999999999992E-2</v>
      </c>
      <c r="E8109" s="39">
        <v>7.9500000000000001E-2</v>
      </c>
      <c r="F8109" s="40">
        <v>139994</v>
      </c>
      <c r="G8109" s="40">
        <v>139994</v>
      </c>
      <c r="H8109" s="40">
        <v>57119.37</v>
      </c>
      <c r="I8109" s="40">
        <v>57556.73</v>
      </c>
      <c r="J8109" s="67">
        <f t="shared" si="378"/>
        <v>0.40801298627084021</v>
      </c>
      <c r="K8109" s="39">
        <f t="shared" si="379"/>
        <v>0.4111371201622927</v>
      </c>
      <c r="L8109" s="2" t="str">
        <f t="shared" si="380"/>
        <v>AA</v>
      </c>
      <c r="M8109" s="2" t="s">
        <v>946</v>
      </c>
      <c r="N8109" s="2" t="s">
        <v>435</v>
      </c>
      <c r="O8109" s="2" t="s">
        <v>70</v>
      </c>
    </row>
    <row r="8110" spans="1:15">
      <c r="A8110" s="42">
        <v>41974</v>
      </c>
      <c r="B8110" s="42">
        <v>44774</v>
      </c>
      <c r="C8110" s="130">
        <v>92</v>
      </c>
      <c r="D8110" s="43">
        <v>8.7899999999999992E-2</v>
      </c>
      <c r="E8110" s="43">
        <v>7.7199999999999991E-2</v>
      </c>
      <c r="F8110" s="44">
        <v>145890</v>
      </c>
      <c r="G8110" s="44">
        <v>145890</v>
      </c>
      <c r="H8110" s="44">
        <v>59099.56</v>
      </c>
      <c r="I8110" s="44">
        <v>60017.97</v>
      </c>
      <c r="J8110" s="68">
        <f t="shared" si="378"/>
        <v>0.40509671670436631</v>
      </c>
      <c r="K8110" s="43">
        <f t="shared" si="379"/>
        <v>0.41139193913222294</v>
      </c>
      <c r="L8110" s="41" t="str">
        <f t="shared" si="380"/>
        <v>AA</v>
      </c>
      <c r="M8110" s="41" t="s">
        <v>579</v>
      </c>
      <c r="N8110" s="41" t="s">
        <v>429</v>
      </c>
      <c r="O8110" s="41" t="s">
        <v>70</v>
      </c>
    </row>
    <row r="8111" spans="1:15">
      <c r="A8111" s="42">
        <v>42033</v>
      </c>
      <c r="B8111" s="42">
        <v>47512</v>
      </c>
      <c r="C8111" s="130">
        <v>180</v>
      </c>
      <c r="D8111" s="43">
        <v>8.7899999999999992E-2</v>
      </c>
      <c r="E8111" s="43">
        <v>8.1900000000000001E-2</v>
      </c>
      <c r="F8111" s="44">
        <v>175000</v>
      </c>
      <c r="G8111" s="44">
        <v>175000</v>
      </c>
      <c r="H8111" s="44">
        <v>71856.149999999994</v>
      </c>
      <c r="I8111" s="44">
        <v>71999.990000000005</v>
      </c>
      <c r="J8111" s="68">
        <f t="shared" si="378"/>
        <v>0.41060657142857138</v>
      </c>
      <c r="K8111" s="43">
        <f t="shared" si="379"/>
        <v>0.41142851428571431</v>
      </c>
      <c r="L8111" s="41" t="str">
        <f t="shared" si="380"/>
        <v>AA</v>
      </c>
      <c r="M8111" s="41" t="s">
        <v>673</v>
      </c>
      <c r="N8111" s="41" t="s">
        <v>435</v>
      </c>
      <c r="O8111" s="41" t="s">
        <v>70</v>
      </c>
    </row>
    <row r="8112" spans="1:15">
      <c r="A8112" s="42">
        <v>42032</v>
      </c>
      <c r="B8112" s="42">
        <v>54816</v>
      </c>
      <c r="C8112" s="130">
        <v>420</v>
      </c>
      <c r="D8112" s="43">
        <v>8.7899999999999992E-2</v>
      </c>
      <c r="E8112" s="43">
        <v>8.2799999999999999E-2</v>
      </c>
      <c r="F8112" s="44">
        <v>170000</v>
      </c>
      <c r="G8112" s="44">
        <v>170000</v>
      </c>
      <c r="H8112" s="44">
        <v>69905.75</v>
      </c>
      <c r="I8112" s="44">
        <v>69999.990000000005</v>
      </c>
      <c r="J8112" s="68">
        <f t="shared" si="378"/>
        <v>0.41121029411764703</v>
      </c>
      <c r="K8112" s="43">
        <f t="shared" si="379"/>
        <v>0.41176464705882354</v>
      </c>
      <c r="L8112" s="41" t="str">
        <f t="shared" si="380"/>
        <v>AA</v>
      </c>
      <c r="M8112" s="41" t="s">
        <v>799</v>
      </c>
      <c r="N8112" s="41" t="s">
        <v>416</v>
      </c>
      <c r="O8112" s="41" t="s">
        <v>70</v>
      </c>
    </row>
    <row r="8113" spans="1:15">
      <c r="A8113" s="38">
        <v>41921</v>
      </c>
      <c r="B8113" s="38">
        <v>49226</v>
      </c>
      <c r="C8113" s="131">
        <v>240</v>
      </c>
      <c r="D8113" s="39">
        <v>8.7899999999999992E-2</v>
      </c>
      <c r="E8113" s="39">
        <v>7.9500000000000001E-2</v>
      </c>
      <c r="F8113" s="40">
        <v>135000</v>
      </c>
      <c r="G8113" s="40">
        <v>135000</v>
      </c>
      <c r="H8113" s="40">
        <v>54962.25</v>
      </c>
      <c r="I8113" s="40">
        <v>55699.99</v>
      </c>
      <c r="J8113" s="67">
        <f t="shared" si="378"/>
        <v>0.40712777777777776</v>
      </c>
      <c r="K8113" s="39">
        <f t="shared" si="379"/>
        <v>0.41259251851851853</v>
      </c>
      <c r="L8113" s="2" t="str">
        <f t="shared" si="380"/>
        <v>AA</v>
      </c>
      <c r="M8113" s="2" t="s">
        <v>236</v>
      </c>
      <c r="N8113" s="2" t="s">
        <v>417</v>
      </c>
      <c r="O8113" s="2" t="s">
        <v>70</v>
      </c>
    </row>
    <row r="8114" spans="1:15">
      <c r="A8114" s="38">
        <v>41796</v>
      </c>
      <c r="B8114" s="38">
        <v>52754</v>
      </c>
      <c r="C8114" s="131">
        <v>360</v>
      </c>
      <c r="D8114" s="39">
        <v>8.7899999999999992E-2</v>
      </c>
      <c r="E8114" s="39">
        <v>8.4199999999999997E-2</v>
      </c>
      <c r="F8114" s="40">
        <v>193529</v>
      </c>
      <c r="G8114" s="40">
        <v>193529</v>
      </c>
      <c r="H8114" s="40">
        <v>78748.28</v>
      </c>
      <c r="I8114" s="40">
        <v>79999.990000000005</v>
      </c>
      <c r="J8114" s="67">
        <f t="shared" si="378"/>
        <v>0.40690687183832913</v>
      </c>
      <c r="K8114" s="39">
        <f t="shared" si="379"/>
        <v>0.41337468803125116</v>
      </c>
      <c r="L8114" s="2" t="str">
        <f t="shared" si="380"/>
        <v>AA</v>
      </c>
      <c r="M8114" s="2" t="s">
        <v>475</v>
      </c>
      <c r="N8114" s="2" t="s">
        <v>427</v>
      </c>
      <c r="O8114" s="2" t="s">
        <v>70</v>
      </c>
    </row>
    <row r="8115" spans="1:15">
      <c r="A8115" s="38">
        <v>41869</v>
      </c>
      <c r="B8115" s="38">
        <v>47348</v>
      </c>
      <c r="C8115" s="131">
        <v>180</v>
      </c>
      <c r="D8115" s="39">
        <v>8.7899999999999992E-2</v>
      </c>
      <c r="E8115" s="39">
        <v>8.4199999999999997E-2</v>
      </c>
      <c r="F8115" s="40">
        <v>169000</v>
      </c>
      <c r="G8115" s="40">
        <v>169000</v>
      </c>
      <c r="H8115" s="40">
        <v>68041.850000000006</v>
      </c>
      <c r="I8115" s="40">
        <v>69999.990000000005</v>
      </c>
      <c r="J8115" s="67">
        <f t="shared" si="378"/>
        <v>0.40261449704142016</v>
      </c>
      <c r="K8115" s="39">
        <f t="shared" si="379"/>
        <v>0.41420112426035505</v>
      </c>
      <c r="L8115" s="2" t="str">
        <f t="shared" si="380"/>
        <v>AA</v>
      </c>
      <c r="M8115" s="2" t="s">
        <v>757</v>
      </c>
      <c r="N8115" s="2" t="s">
        <v>439</v>
      </c>
      <c r="O8115" s="2" t="s">
        <v>70</v>
      </c>
    </row>
    <row r="8116" spans="1:15">
      <c r="A8116" s="42">
        <v>41950</v>
      </c>
      <c r="B8116" s="42">
        <v>46972</v>
      </c>
      <c r="C8116" s="130">
        <v>165</v>
      </c>
      <c r="D8116" s="43">
        <v>8.7899999999999992E-2</v>
      </c>
      <c r="E8116" s="43">
        <v>8.4199999999999997E-2</v>
      </c>
      <c r="F8116" s="44">
        <v>195000</v>
      </c>
      <c r="G8116" s="44">
        <v>195000</v>
      </c>
      <c r="H8116" s="44">
        <v>79558.460000000006</v>
      </c>
      <c r="I8116" s="44">
        <v>80799.990000000005</v>
      </c>
      <c r="J8116" s="68">
        <f t="shared" si="378"/>
        <v>0.40799210256410262</v>
      </c>
      <c r="K8116" s="43">
        <f t="shared" si="379"/>
        <v>0.41435892307692312</v>
      </c>
      <c r="L8116" s="41" t="str">
        <f t="shared" si="380"/>
        <v>AA</v>
      </c>
      <c r="M8116" s="41" t="s">
        <v>554</v>
      </c>
      <c r="N8116" s="41" t="s">
        <v>417</v>
      </c>
      <c r="O8116" s="41" t="s">
        <v>70</v>
      </c>
    </row>
    <row r="8117" spans="1:15">
      <c r="A8117" s="38">
        <v>41813</v>
      </c>
      <c r="B8117" s="38">
        <v>45100</v>
      </c>
      <c r="C8117" s="131">
        <v>108</v>
      </c>
      <c r="D8117" s="39">
        <v>8.7899999999999992E-2</v>
      </c>
      <c r="E8117" s="39">
        <v>8.7899999999999992E-2</v>
      </c>
      <c r="F8117" s="40">
        <v>120533.99</v>
      </c>
      <c r="G8117" s="40">
        <v>120533.99</v>
      </c>
      <c r="H8117" s="40">
        <v>49173.41</v>
      </c>
      <c r="I8117" s="40">
        <v>50000</v>
      </c>
      <c r="J8117" s="67">
        <f t="shared" si="378"/>
        <v>0.40796301524574108</v>
      </c>
      <c r="K8117" s="39">
        <f t="shared" si="379"/>
        <v>0.41482074890244652</v>
      </c>
      <c r="L8117" s="2" t="str">
        <f t="shared" si="380"/>
        <v>AA</v>
      </c>
      <c r="M8117" s="2" t="s">
        <v>1670</v>
      </c>
      <c r="N8117" s="2" t="s">
        <v>416</v>
      </c>
      <c r="O8117" s="2" t="s">
        <v>70</v>
      </c>
    </row>
    <row r="8118" spans="1:15">
      <c r="A8118" s="42">
        <v>41990</v>
      </c>
      <c r="B8118" s="42">
        <v>46463</v>
      </c>
      <c r="C8118" s="130">
        <v>147</v>
      </c>
      <c r="D8118" s="43">
        <v>8.7899999999999992E-2</v>
      </c>
      <c r="E8118" s="43">
        <v>7.9500000000000001E-2</v>
      </c>
      <c r="F8118" s="44">
        <v>188000</v>
      </c>
      <c r="G8118" s="44">
        <v>188000</v>
      </c>
      <c r="H8118" s="44">
        <v>77066.2</v>
      </c>
      <c r="I8118" s="44">
        <v>77999.990000000005</v>
      </c>
      <c r="J8118" s="68">
        <f t="shared" si="378"/>
        <v>0.40992659574468082</v>
      </c>
      <c r="K8118" s="43">
        <f t="shared" si="379"/>
        <v>0.41489356382978726</v>
      </c>
      <c r="L8118" s="41" t="str">
        <f t="shared" si="380"/>
        <v>AA</v>
      </c>
      <c r="M8118" s="41" t="s">
        <v>497</v>
      </c>
      <c r="N8118" s="41" t="s">
        <v>417</v>
      </c>
      <c r="O8118" s="41" t="s">
        <v>70</v>
      </c>
    </row>
    <row r="8119" spans="1:15">
      <c r="A8119" s="38">
        <v>41984</v>
      </c>
      <c r="B8119" s="38">
        <v>54768</v>
      </c>
      <c r="C8119" s="131">
        <v>420</v>
      </c>
      <c r="D8119" s="39">
        <v>8.7899999999999992E-2</v>
      </c>
      <c r="E8119" s="39">
        <v>7.9500000000000001E-2</v>
      </c>
      <c r="F8119" s="40">
        <v>130000</v>
      </c>
      <c r="G8119" s="40">
        <v>130000</v>
      </c>
      <c r="H8119" s="40">
        <v>53842.42</v>
      </c>
      <c r="I8119" s="40">
        <v>53999.99</v>
      </c>
      <c r="J8119" s="67">
        <f t="shared" si="378"/>
        <v>0.41417246153846154</v>
      </c>
      <c r="K8119" s="39">
        <f t="shared" si="379"/>
        <v>0.41538453846153844</v>
      </c>
      <c r="L8119" s="2" t="str">
        <f t="shared" si="380"/>
        <v>AA</v>
      </c>
      <c r="M8119" s="2" t="s">
        <v>848</v>
      </c>
      <c r="N8119" s="2" t="s">
        <v>417</v>
      </c>
      <c r="O8119" s="2" t="s">
        <v>70</v>
      </c>
    </row>
    <row r="8120" spans="1:15">
      <c r="A8120" s="42">
        <v>41803</v>
      </c>
      <c r="B8120" s="42">
        <v>45456</v>
      </c>
      <c r="C8120" s="130">
        <v>120</v>
      </c>
      <c r="D8120" s="43">
        <v>8.7899999999999992E-2</v>
      </c>
      <c r="E8120" s="43">
        <v>8.4199999999999997E-2</v>
      </c>
      <c r="F8120" s="44">
        <v>178000</v>
      </c>
      <c r="G8120" s="44">
        <v>178000</v>
      </c>
      <c r="H8120" s="44">
        <v>69553.759999999995</v>
      </c>
      <c r="I8120" s="44">
        <v>73958.05</v>
      </c>
      <c r="J8120" s="68">
        <f t="shared" si="378"/>
        <v>0.39075146067415728</v>
      </c>
      <c r="K8120" s="43">
        <f t="shared" si="379"/>
        <v>0.41549466292134835</v>
      </c>
      <c r="L8120" s="41" t="str">
        <f t="shared" si="380"/>
        <v>AA</v>
      </c>
      <c r="M8120" s="41" t="s">
        <v>1015</v>
      </c>
      <c r="N8120" s="41" t="s">
        <v>417</v>
      </c>
      <c r="O8120" s="41" t="s">
        <v>70</v>
      </c>
    </row>
    <row r="8121" spans="1:15">
      <c r="A8121" s="38">
        <v>41935</v>
      </c>
      <c r="B8121" s="38">
        <v>51948</v>
      </c>
      <c r="C8121" s="131">
        <v>329</v>
      </c>
      <c r="D8121" s="39">
        <v>8.7899999999999992E-2</v>
      </c>
      <c r="E8121" s="39">
        <v>7.9500000000000001E-2</v>
      </c>
      <c r="F8121" s="40">
        <v>177000</v>
      </c>
      <c r="G8121" s="40">
        <v>177000</v>
      </c>
      <c r="H8121" s="40">
        <v>73330.91</v>
      </c>
      <c r="I8121" s="40">
        <v>73653.570000000007</v>
      </c>
      <c r="J8121" s="67">
        <f t="shared" si="378"/>
        <v>0.41429892655367234</v>
      </c>
      <c r="K8121" s="39">
        <f t="shared" si="379"/>
        <v>0.41612186440677967</v>
      </c>
      <c r="L8121" s="2" t="str">
        <f t="shared" si="380"/>
        <v>AA</v>
      </c>
      <c r="M8121" s="2" t="s">
        <v>457</v>
      </c>
      <c r="N8121" s="2" t="s">
        <v>419</v>
      </c>
      <c r="O8121" s="2" t="s">
        <v>70</v>
      </c>
    </row>
    <row r="8122" spans="1:15">
      <c r="A8122" s="42">
        <v>41864</v>
      </c>
      <c r="B8122" s="42">
        <v>50995</v>
      </c>
      <c r="C8122" s="130">
        <v>300</v>
      </c>
      <c r="D8122" s="43">
        <v>8.7899999999999992E-2</v>
      </c>
      <c r="E8122" s="43">
        <v>8.4199999999999997E-2</v>
      </c>
      <c r="F8122" s="44">
        <v>120000</v>
      </c>
      <c r="G8122" s="44">
        <v>120000</v>
      </c>
      <c r="H8122" s="44">
        <v>49297.53</v>
      </c>
      <c r="I8122" s="44">
        <v>49999.99</v>
      </c>
      <c r="J8122" s="68">
        <f t="shared" si="378"/>
        <v>0.41081275</v>
      </c>
      <c r="K8122" s="43">
        <f t="shared" si="379"/>
        <v>0.41666658333333334</v>
      </c>
      <c r="L8122" s="41" t="str">
        <f t="shared" si="380"/>
        <v>AA</v>
      </c>
      <c r="M8122" s="41" t="s">
        <v>622</v>
      </c>
      <c r="N8122" s="41" t="s">
        <v>421</v>
      </c>
      <c r="O8122" s="41" t="s">
        <v>70</v>
      </c>
    </row>
    <row r="8123" spans="1:15">
      <c r="A8123" s="42">
        <v>41969</v>
      </c>
      <c r="B8123" s="42">
        <v>52012</v>
      </c>
      <c r="C8123" s="130">
        <v>330</v>
      </c>
      <c r="D8123" s="43">
        <v>8.7899999999999992E-2</v>
      </c>
      <c r="E8123" s="43">
        <v>7.9500000000000001E-2</v>
      </c>
      <c r="F8123" s="44">
        <v>120000</v>
      </c>
      <c r="G8123" s="44">
        <v>120000</v>
      </c>
      <c r="H8123" s="44">
        <v>49676.95</v>
      </c>
      <c r="I8123" s="44">
        <v>49999.99</v>
      </c>
      <c r="J8123" s="68">
        <f t="shared" si="378"/>
        <v>0.41397458333333331</v>
      </c>
      <c r="K8123" s="43">
        <f t="shared" si="379"/>
        <v>0.41666658333333334</v>
      </c>
      <c r="L8123" s="41" t="str">
        <f t="shared" si="380"/>
        <v>AA</v>
      </c>
      <c r="M8123" s="41" t="s">
        <v>587</v>
      </c>
      <c r="N8123" s="41" t="s">
        <v>421</v>
      </c>
      <c r="O8123" s="41" t="s">
        <v>70</v>
      </c>
    </row>
    <row r="8124" spans="1:15">
      <c r="A8124" s="42">
        <v>42041</v>
      </c>
      <c r="B8124" s="42">
        <v>54825</v>
      </c>
      <c r="C8124" s="130">
        <v>420</v>
      </c>
      <c r="D8124" s="43">
        <v>8.7899999999999992E-2</v>
      </c>
      <c r="E8124" s="43">
        <v>8.4199999999999997E-2</v>
      </c>
      <c r="F8124" s="44">
        <v>120000</v>
      </c>
      <c r="G8124" s="44">
        <v>120000</v>
      </c>
      <c r="H8124" s="44">
        <v>49999.99</v>
      </c>
      <c r="I8124" s="44">
        <v>49999.99</v>
      </c>
      <c r="J8124" s="68">
        <f t="shared" si="378"/>
        <v>0.41666658333333334</v>
      </c>
      <c r="K8124" s="43">
        <f t="shared" si="379"/>
        <v>0.41666658333333334</v>
      </c>
      <c r="L8124" s="41" t="str">
        <f t="shared" si="380"/>
        <v>AA</v>
      </c>
      <c r="M8124" s="41" t="s">
        <v>1641</v>
      </c>
      <c r="N8124" s="41" t="s">
        <v>416</v>
      </c>
      <c r="O8124" s="41" t="s">
        <v>70</v>
      </c>
    </row>
    <row r="8125" spans="1:15">
      <c r="A8125" s="42">
        <v>41894</v>
      </c>
      <c r="B8125" s="42">
        <v>49625</v>
      </c>
      <c r="C8125" s="130">
        <v>254</v>
      </c>
      <c r="D8125" s="43">
        <v>8.7899999999999992E-2</v>
      </c>
      <c r="E8125" s="43">
        <v>7.9500000000000001E-2</v>
      </c>
      <c r="F8125" s="44">
        <v>156000</v>
      </c>
      <c r="G8125" s="44">
        <v>156000</v>
      </c>
      <c r="H8125" s="44">
        <v>64000.800000000003</v>
      </c>
      <c r="I8125" s="44">
        <v>64999.99</v>
      </c>
      <c r="J8125" s="68">
        <f t="shared" si="378"/>
        <v>0.41026153846153846</v>
      </c>
      <c r="K8125" s="43">
        <f t="shared" si="379"/>
        <v>0.41666660256410254</v>
      </c>
      <c r="L8125" s="41" t="str">
        <f t="shared" si="380"/>
        <v>AA</v>
      </c>
      <c r="M8125" s="41" t="s">
        <v>453</v>
      </c>
      <c r="N8125" s="41" t="s">
        <v>418</v>
      </c>
      <c r="O8125" s="41" t="s">
        <v>70</v>
      </c>
    </row>
    <row r="8126" spans="1:15">
      <c r="A8126" s="38">
        <v>41928</v>
      </c>
      <c r="B8126" s="38">
        <v>54712</v>
      </c>
      <c r="C8126" s="131">
        <v>420</v>
      </c>
      <c r="D8126" s="39">
        <v>8.7899999999999992E-2</v>
      </c>
      <c r="E8126" s="39">
        <v>7.7199999999999991E-2</v>
      </c>
      <c r="F8126" s="40">
        <v>192000</v>
      </c>
      <c r="G8126" s="40">
        <v>192000</v>
      </c>
      <c r="H8126" s="40">
        <v>79511.3</v>
      </c>
      <c r="I8126" s="40">
        <v>79999.990000000005</v>
      </c>
      <c r="J8126" s="67">
        <f t="shared" si="378"/>
        <v>0.41412135416666668</v>
      </c>
      <c r="K8126" s="39">
        <f t="shared" si="379"/>
        <v>0.41666661458333337</v>
      </c>
      <c r="L8126" s="2" t="str">
        <f t="shared" si="380"/>
        <v>AA</v>
      </c>
      <c r="M8126" s="2" t="s">
        <v>1249</v>
      </c>
      <c r="N8126" s="2" t="s">
        <v>424</v>
      </c>
      <c r="O8126" s="2" t="s">
        <v>70</v>
      </c>
    </row>
    <row r="8127" spans="1:15">
      <c r="A8127" s="38">
        <v>41894</v>
      </c>
      <c r="B8127" s="38">
        <v>54678</v>
      </c>
      <c r="C8127" s="131">
        <v>420</v>
      </c>
      <c r="D8127" s="39">
        <v>8.7899999999999992E-2</v>
      </c>
      <c r="E8127" s="39">
        <v>7.7199999999999991E-2</v>
      </c>
      <c r="F8127" s="40">
        <v>170000</v>
      </c>
      <c r="G8127" s="40">
        <v>170000</v>
      </c>
      <c r="H8127" s="40">
        <v>70392.56</v>
      </c>
      <c r="I8127" s="40">
        <v>70963.399999999994</v>
      </c>
      <c r="J8127" s="67">
        <f t="shared" si="378"/>
        <v>0.41407388235294118</v>
      </c>
      <c r="K8127" s="39">
        <f t="shared" si="379"/>
        <v>0.41743176470588234</v>
      </c>
      <c r="L8127" s="2" t="str">
        <f t="shared" si="380"/>
        <v>AA</v>
      </c>
      <c r="M8127" s="2" t="s">
        <v>564</v>
      </c>
      <c r="N8127" s="2" t="s">
        <v>417</v>
      </c>
      <c r="O8127" s="2" t="s">
        <v>70</v>
      </c>
    </row>
    <row r="8128" spans="1:15">
      <c r="A8128" s="38">
        <v>42055</v>
      </c>
      <c r="B8128" s="38">
        <v>54839</v>
      </c>
      <c r="C8128" s="131">
        <v>420</v>
      </c>
      <c r="D8128" s="39">
        <v>8.7899999999999992E-2</v>
      </c>
      <c r="E8128" s="39">
        <v>8.6500000000000007E-2</v>
      </c>
      <c r="F8128" s="40">
        <v>155600</v>
      </c>
      <c r="G8128" s="40">
        <v>155600</v>
      </c>
      <c r="H8128" s="40">
        <v>64999.99</v>
      </c>
      <c r="I8128" s="40">
        <v>64999.99</v>
      </c>
      <c r="J8128" s="67">
        <f t="shared" si="378"/>
        <v>0.41773772493573263</v>
      </c>
      <c r="K8128" s="39">
        <f t="shared" si="379"/>
        <v>0.41773772493573263</v>
      </c>
      <c r="L8128" s="2" t="str">
        <f t="shared" si="380"/>
        <v>AA</v>
      </c>
      <c r="M8128" s="2" t="s">
        <v>472</v>
      </c>
      <c r="N8128" s="2" t="s">
        <v>426</v>
      </c>
      <c r="O8128" s="2" t="s">
        <v>70</v>
      </c>
    </row>
    <row r="8129" spans="1:15">
      <c r="A8129" s="42">
        <v>41900</v>
      </c>
      <c r="B8129" s="42">
        <v>54684</v>
      </c>
      <c r="C8129" s="130">
        <v>420</v>
      </c>
      <c r="D8129" s="43">
        <v>8.7899999999999992E-2</v>
      </c>
      <c r="E8129" s="43">
        <v>8.4199999999999997E-2</v>
      </c>
      <c r="F8129" s="44">
        <v>190000</v>
      </c>
      <c r="G8129" s="44">
        <v>190000</v>
      </c>
      <c r="H8129" s="44">
        <v>79002.37</v>
      </c>
      <c r="I8129" s="44">
        <v>79624.990000000005</v>
      </c>
      <c r="J8129" s="68">
        <f t="shared" si="378"/>
        <v>0.41580194736842102</v>
      </c>
      <c r="K8129" s="43">
        <f t="shared" si="379"/>
        <v>0.41907889473684212</v>
      </c>
      <c r="L8129" s="41" t="str">
        <f t="shared" si="380"/>
        <v>AA</v>
      </c>
      <c r="M8129" s="41" t="s">
        <v>665</v>
      </c>
      <c r="N8129" s="41" t="s">
        <v>417</v>
      </c>
      <c r="O8129" s="41" t="s">
        <v>70</v>
      </c>
    </row>
    <row r="8130" spans="1:15">
      <c r="A8130" s="38">
        <v>41859</v>
      </c>
      <c r="B8130" s="38">
        <v>52817</v>
      </c>
      <c r="C8130" s="131">
        <v>360</v>
      </c>
      <c r="D8130" s="39">
        <v>8.7899999999999992E-2</v>
      </c>
      <c r="E8130" s="39">
        <v>8.4199999999999997E-2</v>
      </c>
      <c r="F8130" s="40">
        <v>190000</v>
      </c>
      <c r="G8130" s="40">
        <v>190000</v>
      </c>
      <c r="H8130" s="40">
        <v>78770.62</v>
      </c>
      <c r="I8130" s="40">
        <v>79672.820000000007</v>
      </c>
      <c r="J8130" s="67">
        <f t="shared" si="378"/>
        <v>0.41458221052631578</v>
      </c>
      <c r="K8130" s="39">
        <f t="shared" si="379"/>
        <v>0.4193306315789474</v>
      </c>
      <c r="L8130" s="2" t="str">
        <f t="shared" si="380"/>
        <v>AA</v>
      </c>
      <c r="M8130" s="2" t="s">
        <v>774</v>
      </c>
      <c r="N8130" s="2" t="s">
        <v>421</v>
      </c>
      <c r="O8130" s="2" t="s">
        <v>70</v>
      </c>
    </row>
    <row r="8131" spans="1:15">
      <c r="A8131" s="38">
        <v>41824</v>
      </c>
      <c r="B8131" s="38">
        <v>49313</v>
      </c>
      <c r="C8131" s="131">
        <v>246</v>
      </c>
      <c r="D8131" s="39">
        <v>8.7899999999999992E-2</v>
      </c>
      <c r="E8131" s="39">
        <v>8.4199999999999997E-2</v>
      </c>
      <c r="F8131" s="40">
        <v>155000</v>
      </c>
      <c r="G8131" s="40">
        <v>155000</v>
      </c>
      <c r="H8131" s="40">
        <v>63560.81</v>
      </c>
      <c r="I8131" s="40">
        <v>64999.99</v>
      </c>
      <c r="J8131" s="67">
        <f t="shared" ref="J8131:J8194" si="381">H8131/G8131</f>
        <v>0.41006974193548384</v>
      </c>
      <c r="K8131" s="39">
        <f t="shared" ref="K8131:K8194" si="382">I8131/G8131</f>
        <v>0.41935477419354839</v>
      </c>
      <c r="L8131" s="2" t="str">
        <f t="shared" ref="L8131:L8194" si="383">IF(J8131&lt;=65%,"AA",IF(J8131&lt;=75%,"A",IF(J8131&lt;=85%,"B","C")))</f>
        <v>AA</v>
      </c>
      <c r="M8131" s="2" t="s">
        <v>558</v>
      </c>
      <c r="N8131" s="2" t="s">
        <v>424</v>
      </c>
      <c r="O8131" s="2" t="s">
        <v>70</v>
      </c>
    </row>
    <row r="8132" spans="1:15">
      <c r="A8132" s="42">
        <v>42054</v>
      </c>
      <c r="B8132" s="42">
        <v>46010</v>
      </c>
      <c r="C8132" s="130">
        <v>130</v>
      </c>
      <c r="D8132" s="43">
        <v>8.7899999999999992E-2</v>
      </c>
      <c r="E8132" s="43">
        <v>8.1900000000000001E-2</v>
      </c>
      <c r="F8132" s="44">
        <v>190000</v>
      </c>
      <c r="G8132" s="44">
        <v>190000</v>
      </c>
      <c r="H8132" s="44">
        <v>79999.990000000005</v>
      </c>
      <c r="I8132" s="44">
        <v>79999.990000000005</v>
      </c>
      <c r="J8132" s="68">
        <f t="shared" si="381"/>
        <v>0.42105257894736847</v>
      </c>
      <c r="K8132" s="43">
        <f t="shared" si="382"/>
        <v>0.42105257894736847</v>
      </c>
      <c r="L8132" s="41" t="str">
        <f t="shared" si="383"/>
        <v>AA</v>
      </c>
      <c r="M8132" s="41" t="s">
        <v>464</v>
      </c>
      <c r="N8132" s="41" t="s">
        <v>424</v>
      </c>
      <c r="O8132" s="41" t="s">
        <v>70</v>
      </c>
    </row>
    <row r="8133" spans="1:15">
      <c r="A8133" s="42">
        <v>41992</v>
      </c>
      <c r="B8133" s="42">
        <v>52889</v>
      </c>
      <c r="C8133" s="130">
        <v>358</v>
      </c>
      <c r="D8133" s="43">
        <v>8.7899999999999992E-2</v>
      </c>
      <c r="E8133" s="43">
        <v>8.2799999999999999E-2</v>
      </c>
      <c r="F8133" s="44">
        <v>190000</v>
      </c>
      <c r="G8133" s="44">
        <v>190000</v>
      </c>
      <c r="H8133" s="44">
        <v>79670.22</v>
      </c>
      <c r="I8133" s="44">
        <v>79999.990000000005</v>
      </c>
      <c r="J8133" s="68">
        <f t="shared" si="381"/>
        <v>0.41931694736842107</v>
      </c>
      <c r="K8133" s="43">
        <f t="shared" si="382"/>
        <v>0.42105257894736847</v>
      </c>
      <c r="L8133" s="41" t="str">
        <f t="shared" si="383"/>
        <v>AA</v>
      </c>
      <c r="M8133" s="41" t="s">
        <v>1083</v>
      </c>
      <c r="N8133" s="41" t="s">
        <v>416</v>
      </c>
      <c r="O8133" s="41" t="s">
        <v>70</v>
      </c>
    </row>
    <row r="8134" spans="1:15">
      <c r="A8134" s="38">
        <v>41894</v>
      </c>
      <c r="B8134" s="38">
        <v>53459</v>
      </c>
      <c r="C8134" s="131">
        <v>380</v>
      </c>
      <c r="D8134" s="39">
        <v>8.7899999999999992E-2</v>
      </c>
      <c r="E8134" s="39">
        <v>7.9500000000000001E-2</v>
      </c>
      <c r="F8134" s="40">
        <v>185000</v>
      </c>
      <c r="G8134" s="40">
        <v>185000</v>
      </c>
      <c r="H8134" s="40">
        <v>77261.710000000006</v>
      </c>
      <c r="I8134" s="40">
        <v>77986.91</v>
      </c>
      <c r="J8134" s="67">
        <f t="shared" si="381"/>
        <v>0.41763086486486489</v>
      </c>
      <c r="K8134" s="39">
        <f t="shared" si="382"/>
        <v>0.42155086486486487</v>
      </c>
      <c r="L8134" s="2" t="str">
        <f t="shared" si="383"/>
        <v>AA</v>
      </c>
      <c r="M8134" s="2" t="s">
        <v>814</v>
      </c>
      <c r="N8134" s="2" t="s">
        <v>416</v>
      </c>
      <c r="O8134" s="2" t="s">
        <v>70</v>
      </c>
    </row>
    <row r="8135" spans="1:15">
      <c r="A8135" s="42">
        <v>41922</v>
      </c>
      <c r="B8135" s="42">
        <v>54706</v>
      </c>
      <c r="C8135" s="130">
        <v>420</v>
      </c>
      <c r="D8135" s="43">
        <v>8.7899999999999992E-2</v>
      </c>
      <c r="E8135" s="43">
        <v>8.7899999999999992E-2</v>
      </c>
      <c r="F8135" s="44">
        <v>200000</v>
      </c>
      <c r="G8135" s="44">
        <v>200000</v>
      </c>
      <c r="H8135" s="44">
        <v>83840.2</v>
      </c>
      <c r="I8135" s="44">
        <v>84346.87</v>
      </c>
      <c r="J8135" s="68">
        <f t="shared" si="381"/>
        <v>0.41920099999999999</v>
      </c>
      <c r="K8135" s="43">
        <f t="shared" si="382"/>
        <v>0.42173434999999998</v>
      </c>
      <c r="L8135" s="41" t="str">
        <f t="shared" si="383"/>
        <v>AA</v>
      </c>
      <c r="M8135" s="41" t="s">
        <v>753</v>
      </c>
      <c r="N8135" s="41" t="s">
        <v>431</v>
      </c>
      <c r="O8135" s="41" t="s">
        <v>70</v>
      </c>
    </row>
    <row r="8136" spans="1:15">
      <c r="A8136" s="38">
        <v>41997</v>
      </c>
      <c r="B8136" s="38">
        <v>52955</v>
      </c>
      <c r="C8136" s="131">
        <v>360</v>
      </c>
      <c r="D8136" s="39">
        <v>8.7899999999999992E-2</v>
      </c>
      <c r="E8136" s="39">
        <v>7.7199999999999991E-2</v>
      </c>
      <c r="F8136" s="40">
        <v>120000</v>
      </c>
      <c r="G8136" s="40">
        <v>120000</v>
      </c>
      <c r="H8136" s="40">
        <v>50420.66</v>
      </c>
      <c r="I8136" s="40">
        <v>50641.54</v>
      </c>
      <c r="J8136" s="67">
        <f t="shared" si="381"/>
        <v>0.42017216666666668</v>
      </c>
      <c r="K8136" s="39">
        <f t="shared" si="382"/>
        <v>0.42201283333333334</v>
      </c>
      <c r="L8136" s="2" t="str">
        <f t="shared" si="383"/>
        <v>AA</v>
      </c>
      <c r="M8136" s="2" t="s">
        <v>151</v>
      </c>
      <c r="N8136" s="2" t="s">
        <v>434</v>
      </c>
      <c r="O8136" s="2" t="s">
        <v>70</v>
      </c>
    </row>
    <row r="8137" spans="1:15">
      <c r="A8137" s="42">
        <v>41877</v>
      </c>
      <c r="B8137" s="42">
        <v>54661</v>
      </c>
      <c r="C8137" s="130">
        <v>420</v>
      </c>
      <c r="D8137" s="43">
        <v>8.7899999999999992E-2</v>
      </c>
      <c r="E8137" s="43">
        <v>8.4199999999999997E-2</v>
      </c>
      <c r="F8137" s="44">
        <v>175000</v>
      </c>
      <c r="G8137" s="44">
        <v>175000</v>
      </c>
      <c r="H8137" s="44">
        <v>73348.679999999993</v>
      </c>
      <c r="I8137" s="44">
        <v>74008.649999999994</v>
      </c>
      <c r="J8137" s="68">
        <f t="shared" si="381"/>
        <v>0.41913531428571427</v>
      </c>
      <c r="K8137" s="43">
        <f t="shared" si="382"/>
        <v>0.42290657142857141</v>
      </c>
      <c r="L8137" s="41" t="str">
        <f t="shared" si="383"/>
        <v>AA</v>
      </c>
      <c r="M8137" s="41" t="s">
        <v>930</v>
      </c>
      <c r="N8137" s="41" t="s">
        <v>419</v>
      </c>
      <c r="O8137" s="41" t="s">
        <v>70</v>
      </c>
    </row>
    <row r="8138" spans="1:15">
      <c r="A8138" s="42">
        <v>41908</v>
      </c>
      <c r="B8138" s="42">
        <v>46048</v>
      </c>
      <c r="C8138" s="130">
        <v>136</v>
      </c>
      <c r="D8138" s="43">
        <v>8.7899999999999992E-2</v>
      </c>
      <c r="E8138" s="43">
        <v>8.7899999999999992E-2</v>
      </c>
      <c r="F8138" s="44">
        <v>150675</v>
      </c>
      <c r="G8138" s="44">
        <v>150675</v>
      </c>
      <c r="H8138" s="44">
        <v>61725.2</v>
      </c>
      <c r="I8138" s="44">
        <v>63799.99</v>
      </c>
      <c r="J8138" s="68">
        <f t="shared" si="381"/>
        <v>0.40965787290525962</v>
      </c>
      <c r="K8138" s="43">
        <f t="shared" si="382"/>
        <v>0.42342784138045458</v>
      </c>
      <c r="L8138" s="41" t="str">
        <f t="shared" si="383"/>
        <v>AA</v>
      </c>
      <c r="M8138" s="41" t="s">
        <v>1204</v>
      </c>
      <c r="N8138" s="41" t="s">
        <v>418</v>
      </c>
      <c r="O8138" s="41" t="s">
        <v>70</v>
      </c>
    </row>
    <row r="8139" spans="1:15">
      <c r="A8139" s="38">
        <v>41970</v>
      </c>
      <c r="B8139" s="38">
        <v>49275</v>
      </c>
      <c r="C8139" s="131">
        <v>240</v>
      </c>
      <c r="D8139" s="39">
        <v>8.7899999999999992E-2</v>
      </c>
      <c r="E8139" s="39">
        <v>7.7199999999999991E-2</v>
      </c>
      <c r="F8139" s="40">
        <v>165000</v>
      </c>
      <c r="G8139" s="40">
        <v>165000</v>
      </c>
      <c r="H8139" s="40">
        <v>69277.16</v>
      </c>
      <c r="I8139" s="40">
        <v>69999.990000000005</v>
      </c>
      <c r="J8139" s="67">
        <f t="shared" si="381"/>
        <v>0.41986157575757577</v>
      </c>
      <c r="K8139" s="39">
        <f t="shared" si="382"/>
        <v>0.4242423636363637</v>
      </c>
      <c r="L8139" s="2" t="str">
        <f t="shared" si="383"/>
        <v>AA</v>
      </c>
      <c r="M8139" s="2" t="s">
        <v>629</v>
      </c>
      <c r="N8139" s="2" t="s">
        <v>417</v>
      </c>
      <c r="O8139" s="2" t="s">
        <v>70</v>
      </c>
    </row>
    <row r="8140" spans="1:15">
      <c r="A8140" s="38">
        <v>41985</v>
      </c>
      <c r="B8140" s="38">
        <v>52943</v>
      </c>
      <c r="C8140" s="131">
        <v>360</v>
      </c>
      <c r="D8140" s="39">
        <v>8.7899999999999992E-2</v>
      </c>
      <c r="E8140" s="39">
        <v>8.4199999999999997E-2</v>
      </c>
      <c r="F8140" s="40">
        <v>165000</v>
      </c>
      <c r="G8140" s="40">
        <v>165000</v>
      </c>
      <c r="H8140" s="40">
        <v>69718.89</v>
      </c>
      <c r="I8140" s="40">
        <v>69999.990000000005</v>
      </c>
      <c r="J8140" s="67">
        <f t="shared" si="381"/>
        <v>0.42253872727272729</v>
      </c>
      <c r="K8140" s="39">
        <f t="shared" si="382"/>
        <v>0.4242423636363637</v>
      </c>
      <c r="L8140" s="2" t="str">
        <f t="shared" si="383"/>
        <v>AA</v>
      </c>
      <c r="M8140" s="2" t="s">
        <v>1174</v>
      </c>
      <c r="N8140" s="2" t="s">
        <v>427</v>
      </c>
      <c r="O8140" s="2" t="s">
        <v>70</v>
      </c>
    </row>
    <row r="8141" spans="1:15">
      <c r="A8141" s="42">
        <v>41918</v>
      </c>
      <c r="B8141" s="42">
        <v>52876</v>
      </c>
      <c r="C8141" s="130">
        <v>360</v>
      </c>
      <c r="D8141" s="43">
        <v>8.7899999999999992E-2</v>
      </c>
      <c r="E8141" s="43">
        <v>8.4199999999999997E-2</v>
      </c>
      <c r="F8141" s="44">
        <v>165000</v>
      </c>
      <c r="G8141" s="44">
        <v>165000</v>
      </c>
      <c r="H8141" s="44">
        <v>69500.2</v>
      </c>
      <c r="I8141" s="44">
        <v>69999.990000000005</v>
      </c>
      <c r="J8141" s="68">
        <f t="shared" si="381"/>
        <v>0.42121333333333333</v>
      </c>
      <c r="K8141" s="43">
        <f t="shared" si="382"/>
        <v>0.4242423636363637</v>
      </c>
      <c r="L8141" s="41" t="str">
        <f t="shared" si="383"/>
        <v>AA</v>
      </c>
      <c r="M8141" s="41" t="s">
        <v>714</v>
      </c>
      <c r="N8141" s="41" t="s">
        <v>416</v>
      </c>
      <c r="O8141" s="41" t="s">
        <v>70</v>
      </c>
    </row>
    <row r="8142" spans="1:15">
      <c r="A8142" s="38">
        <v>41865</v>
      </c>
      <c r="B8142" s="38">
        <v>54649</v>
      </c>
      <c r="C8142" s="131">
        <v>420</v>
      </c>
      <c r="D8142" s="39">
        <v>8.7899999999999992E-2</v>
      </c>
      <c r="E8142" s="39">
        <v>7.7199999999999991E-2</v>
      </c>
      <c r="F8142" s="40">
        <v>165000</v>
      </c>
      <c r="G8142" s="40">
        <v>165000</v>
      </c>
      <c r="H8142" s="40">
        <v>69386.02</v>
      </c>
      <c r="I8142" s="40">
        <v>69999.990000000005</v>
      </c>
      <c r="J8142" s="67">
        <f t="shared" si="381"/>
        <v>0.42052133333333336</v>
      </c>
      <c r="K8142" s="39">
        <f t="shared" si="382"/>
        <v>0.4242423636363637</v>
      </c>
      <c r="L8142" s="2" t="str">
        <f t="shared" si="383"/>
        <v>AA</v>
      </c>
      <c r="M8142" s="2" t="s">
        <v>518</v>
      </c>
      <c r="N8142" s="2" t="s">
        <v>416</v>
      </c>
      <c r="O8142" s="2" t="s">
        <v>70</v>
      </c>
    </row>
    <row r="8143" spans="1:15">
      <c r="A8143" s="38">
        <v>42030</v>
      </c>
      <c r="B8143" s="38">
        <v>54814</v>
      </c>
      <c r="C8143" s="131">
        <v>420</v>
      </c>
      <c r="D8143" s="39">
        <v>8.7899999999999992E-2</v>
      </c>
      <c r="E8143" s="39">
        <v>8.4199999999999997E-2</v>
      </c>
      <c r="F8143" s="40">
        <v>200000</v>
      </c>
      <c r="G8143" s="40">
        <v>200000</v>
      </c>
      <c r="H8143" s="40">
        <v>84826.22</v>
      </c>
      <c r="I8143" s="40">
        <v>84925.52</v>
      </c>
      <c r="J8143" s="67">
        <f t="shared" si="381"/>
        <v>0.42413109999999998</v>
      </c>
      <c r="K8143" s="39">
        <f t="shared" si="382"/>
        <v>0.42462759999999999</v>
      </c>
      <c r="L8143" s="2" t="str">
        <f t="shared" si="383"/>
        <v>AA</v>
      </c>
      <c r="M8143" s="2" t="s">
        <v>584</v>
      </c>
      <c r="N8143" s="2" t="s">
        <v>417</v>
      </c>
      <c r="O8143" s="2" t="s">
        <v>70</v>
      </c>
    </row>
    <row r="8144" spans="1:15">
      <c r="A8144" s="38">
        <v>41984</v>
      </c>
      <c r="B8144" s="38">
        <v>54768</v>
      </c>
      <c r="C8144" s="131">
        <v>420</v>
      </c>
      <c r="D8144" s="39">
        <v>8.7899999999999992E-2</v>
      </c>
      <c r="E8144" s="39">
        <v>8.4199999999999997E-2</v>
      </c>
      <c r="F8144" s="40">
        <v>200000</v>
      </c>
      <c r="G8144" s="40">
        <v>200000</v>
      </c>
      <c r="H8144" s="40">
        <v>84751.96</v>
      </c>
      <c r="I8144" s="40">
        <v>84999.99</v>
      </c>
      <c r="J8144" s="67">
        <f t="shared" si="381"/>
        <v>0.42375980000000002</v>
      </c>
      <c r="K8144" s="39">
        <f t="shared" si="382"/>
        <v>0.42499995000000002</v>
      </c>
      <c r="L8144" s="2" t="str">
        <f t="shared" si="383"/>
        <v>AA</v>
      </c>
      <c r="M8144" s="2" t="s">
        <v>466</v>
      </c>
      <c r="N8144" s="2" t="s">
        <v>421</v>
      </c>
      <c r="O8144" s="2" t="s">
        <v>70</v>
      </c>
    </row>
    <row r="8145" spans="1:15">
      <c r="A8145" s="38">
        <v>41864</v>
      </c>
      <c r="B8145" s="38">
        <v>54648</v>
      </c>
      <c r="C8145" s="131">
        <v>420</v>
      </c>
      <c r="D8145" s="39">
        <v>8.7899999999999992E-2</v>
      </c>
      <c r="E8145" s="39">
        <v>8.4199999999999997E-2</v>
      </c>
      <c r="F8145" s="40">
        <v>200000</v>
      </c>
      <c r="G8145" s="40">
        <v>200000</v>
      </c>
      <c r="H8145" s="40">
        <v>84292.68</v>
      </c>
      <c r="I8145" s="40">
        <v>84999.99</v>
      </c>
      <c r="J8145" s="67">
        <f t="shared" si="381"/>
        <v>0.42146339999999999</v>
      </c>
      <c r="K8145" s="39">
        <f t="shared" si="382"/>
        <v>0.42499995000000002</v>
      </c>
      <c r="L8145" s="2" t="str">
        <f t="shared" si="383"/>
        <v>AA</v>
      </c>
      <c r="M8145" s="2" t="s">
        <v>829</v>
      </c>
      <c r="N8145" s="2" t="s">
        <v>422</v>
      </c>
      <c r="O8145" s="2" t="s">
        <v>70</v>
      </c>
    </row>
    <row r="8146" spans="1:15">
      <c r="A8146" s="42">
        <v>41754</v>
      </c>
      <c r="B8146" s="42">
        <v>53868</v>
      </c>
      <c r="C8146" s="130">
        <v>398</v>
      </c>
      <c r="D8146" s="43">
        <v>8.7899999999999992E-2</v>
      </c>
      <c r="E8146" s="43">
        <v>8.4199999999999997E-2</v>
      </c>
      <c r="F8146" s="44">
        <v>187500</v>
      </c>
      <c r="G8146" s="44">
        <v>187500</v>
      </c>
      <c r="H8146" s="44">
        <v>78437.97</v>
      </c>
      <c r="I8146" s="44">
        <v>79792.31</v>
      </c>
      <c r="J8146" s="68">
        <f t="shared" si="381"/>
        <v>0.41833584000000001</v>
      </c>
      <c r="K8146" s="43">
        <f t="shared" si="382"/>
        <v>0.42555898666666664</v>
      </c>
      <c r="L8146" s="41" t="str">
        <f t="shared" si="383"/>
        <v>AA</v>
      </c>
      <c r="M8146" s="41" t="s">
        <v>468</v>
      </c>
      <c r="N8146" s="41" t="s">
        <v>421</v>
      </c>
      <c r="O8146" s="41" t="s">
        <v>70</v>
      </c>
    </row>
    <row r="8147" spans="1:15">
      <c r="A8147" s="38">
        <v>41859</v>
      </c>
      <c r="B8147" s="38">
        <v>54643</v>
      </c>
      <c r="C8147" s="131">
        <v>420</v>
      </c>
      <c r="D8147" s="39">
        <v>8.7899999999999992E-2</v>
      </c>
      <c r="E8147" s="39">
        <v>7.9500000000000001E-2</v>
      </c>
      <c r="F8147" s="40">
        <v>176000</v>
      </c>
      <c r="G8147" s="40">
        <v>176000</v>
      </c>
      <c r="H8147" s="40">
        <v>74300.02</v>
      </c>
      <c r="I8147" s="40">
        <v>74970.080000000002</v>
      </c>
      <c r="J8147" s="67">
        <f t="shared" si="381"/>
        <v>0.42215920454545458</v>
      </c>
      <c r="K8147" s="39">
        <f t="shared" si="382"/>
        <v>0.42596636363636364</v>
      </c>
      <c r="L8147" s="2" t="str">
        <f t="shared" si="383"/>
        <v>AA</v>
      </c>
      <c r="M8147" s="2" t="s">
        <v>714</v>
      </c>
      <c r="N8147" s="2" t="s">
        <v>416</v>
      </c>
      <c r="O8147" s="2" t="s">
        <v>70</v>
      </c>
    </row>
    <row r="8148" spans="1:15">
      <c r="A8148" s="42">
        <v>41947</v>
      </c>
      <c r="B8148" s="42">
        <v>52905</v>
      </c>
      <c r="C8148" s="130">
        <v>360</v>
      </c>
      <c r="D8148" s="43">
        <v>8.7899999999999992E-2</v>
      </c>
      <c r="E8148" s="43">
        <v>7.9500000000000001E-2</v>
      </c>
      <c r="F8148" s="44">
        <v>160000</v>
      </c>
      <c r="G8148" s="44">
        <v>160000</v>
      </c>
      <c r="H8148" s="44">
        <v>67910.559999999998</v>
      </c>
      <c r="I8148" s="44">
        <v>68182.47</v>
      </c>
      <c r="J8148" s="68">
        <f t="shared" si="381"/>
        <v>0.42444100000000001</v>
      </c>
      <c r="K8148" s="43">
        <f t="shared" si="382"/>
        <v>0.42614043750000002</v>
      </c>
      <c r="L8148" s="41" t="str">
        <f t="shared" si="383"/>
        <v>AA</v>
      </c>
      <c r="M8148" s="41" t="s">
        <v>477</v>
      </c>
      <c r="N8148" s="41" t="s">
        <v>422</v>
      </c>
      <c r="O8148" s="41" t="s">
        <v>70</v>
      </c>
    </row>
    <row r="8149" spans="1:15">
      <c r="A8149" s="42">
        <v>42033</v>
      </c>
      <c r="B8149" s="42">
        <v>52472</v>
      </c>
      <c r="C8149" s="130">
        <v>343</v>
      </c>
      <c r="D8149" s="43">
        <v>8.7899999999999992E-2</v>
      </c>
      <c r="E8149" s="43">
        <v>7.9500000000000001E-2</v>
      </c>
      <c r="F8149" s="44">
        <v>178000</v>
      </c>
      <c r="G8149" s="44">
        <v>178000</v>
      </c>
      <c r="H8149" s="44">
        <v>75842.179999999993</v>
      </c>
      <c r="I8149" s="44">
        <v>75999.990000000005</v>
      </c>
      <c r="J8149" s="68">
        <f t="shared" si="381"/>
        <v>0.4260796629213483</v>
      </c>
      <c r="K8149" s="43">
        <f t="shared" si="382"/>
        <v>0.42696623595505623</v>
      </c>
      <c r="L8149" s="41" t="str">
        <f t="shared" si="383"/>
        <v>AA</v>
      </c>
      <c r="M8149" s="41" t="s">
        <v>523</v>
      </c>
      <c r="N8149" s="41" t="s">
        <v>423</v>
      </c>
      <c r="O8149" s="41" t="s">
        <v>70</v>
      </c>
    </row>
    <row r="8150" spans="1:15">
      <c r="A8150" s="42">
        <v>41971</v>
      </c>
      <c r="B8150" s="42">
        <v>52929</v>
      </c>
      <c r="C8150" s="130">
        <v>360</v>
      </c>
      <c r="D8150" s="43">
        <v>8.7899999999999992E-2</v>
      </c>
      <c r="E8150" s="43">
        <v>7.9500000000000001E-2</v>
      </c>
      <c r="F8150" s="44">
        <v>187500</v>
      </c>
      <c r="G8150" s="44">
        <v>187500</v>
      </c>
      <c r="H8150" s="44">
        <v>79646.350000000006</v>
      </c>
      <c r="I8150" s="44">
        <v>80125.98</v>
      </c>
      <c r="J8150" s="68">
        <f t="shared" si="381"/>
        <v>0.42478053333333338</v>
      </c>
      <c r="K8150" s="43">
        <f t="shared" si="382"/>
        <v>0.42733855999999998</v>
      </c>
      <c r="L8150" s="41" t="str">
        <f t="shared" si="383"/>
        <v>AA</v>
      </c>
      <c r="M8150" s="41" t="s">
        <v>463</v>
      </c>
      <c r="N8150" s="41" t="s">
        <v>422</v>
      </c>
      <c r="O8150" s="41" t="s">
        <v>70</v>
      </c>
    </row>
    <row r="8151" spans="1:15">
      <c r="A8151" s="38">
        <v>42054</v>
      </c>
      <c r="B8151" s="38">
        <v>47533</v>
      </c>
      <c r="C8151" s="131">
        <v>180</v>
      </c>
      <c r="D8151" s="39">
        <v>8.7899999999999992E-2</v>
      </c>
      <c r="E8151" s="39">
        <v>8.3699999999999997E-2</v>
      </c>
      <c r="F8151" s="40">
        <v>152000</v>
      </c>
      <c r="G8151" s="40">
        <v>152000</v>
      </c>
      <c r="H8151" s="40">
        <v>64999.99</v>
      </c>
      <c r="I8151" s="40">
        <v>64999.99</v>
      </c>
      <c r="J8151" s="67">
        <f t="shared" si="381"/>
        <v>0.42763151315789472</v>
      </c>
      <c r="K8151" s="39">
        <f t="shared" si="382"/>
        <v>0.42763151315789472</v>
      </c>
      <c r="L8151" s="2" t="str">
        <f t="shared" si="383"/>
        <v>AA</v>
      </c>
      <c r="M8151" s="2" t="s">
        <v>631</v>
      </c>
      <c r="N8151" s="2" t="s">
        <v>424</v>
      </c>
      <c r="O8151" s="2" t="s">
        <v>70</v>
      </c>
    </row>
    <row r="8152" spans="1:15">
      <c r="A8152" s="38">
        <v>41953</v>
      </c>
      <c r="B8152" s="38">
        <v>49258</v>
      </c>
      <c r="C8152" s="131">
        <v>240</v>
      </c>
      <c r="D8152" s="39">
        <v>8.7899999999999992E-2</v>
      </c>
      <c r="E8152" s="39">
        <v>7.9500000000000001E-2</v>
      </c>
      <c r="F8152" s="40">
        <v>116700</v>
      </c>
      <c r="G8152" s="40">
        <v>116700</v>
      </c>
      <c r="H8152" s="40">
        <v>49519.31</v>
      </c>
      <c r="I8152" s="40">
        <v>49999.99</v>
      </c>
      <c r="J8152" s="67">
        <f t="shared" si="381"/>
        <v>0.42432999143101968</v>
      </c>
      <c r="K8152" s="39">
        <f t="shared" si="382"/>
        <v>0.42844892887746355</v>
      </c>
      <c r="L8152" s="2" t="str">
        <f t="shared" si="383"/>
        <v>AA</v>
      </c>
      <c r="M8152" s="2" t="s">
        <v>732</v>
      </c>
      <c r="N8152" s="2" t="s">
        <v>424</v>
      </c>
      <c r="O8152" s="2" t="s">
        <v>70</v>
      </c>
    </row>
    <row r="8153" spans="1:15">
      <c r="A8153" s="42">
        <v>42019</v>
      </c>
      <c r="B8153" s="42">
        <v>52977</v>
      </c>
      <c r="C8153" s="130">
        <v>360</v>
      </c>
      <c r="D8153" s="43">
        <v>8.7899999999999992E-2</v>
      </c>
      <c r="E8153" s="43">
        <v>7.7199999999999991E-2</v>
      </c>
      <c r="F8153" s="44">
        <v>140000</v>
      </c>
      <c r="G8153" s="44">
        <v>140000</v>
      </c>
      <c r="H8153" s="44">
        <v>59905.07</v>
      </c>
      <c r="I8153" s="44">
        <v>59999.99</v>
      </c>
      <c r="J8153" s="68">
        <f t="shared" si="381"/>
        <v>0.42789335714285714</v>
      </c>
      <c r="K8153" s="43">
        <f t="shared" si="382"/>
        <v>0.4285713571428571</v>
      </c>
      <c r="L8153" s="41" t="str">
        <f t="shared" si="383"/>
        <v>AA</v>
      </c>
      <c r="M8153" s="41" t="s">
        <v>482</v>
      </c>
      <c r="N8153" s="41" t="s">
        <v>422</v>
      </c>
      <c r="O8153" s="41" t="s">
        <v>70</v>
      </c>
    </row>
    <row r="8154" spans="1:15">
      <c r="A8154" s="38">
        <v>41836</v>
      </c>
      <c r="B8154" s="38">
        <v>46097</v>
      </c>
      <c r="C8154" s="131">
        <v>140</v>
      </c>
      <c r="D8154" s="39">
        <v>8.7899999999999992E-2</v>
      </c>
      <c r="E8154" s="39">
        <v>8.7899999999999992E-2</v>
      </c>
      <c r="F8154" s="40">
        <v>175000</v>
      </c>
      <c r="G8154" s="40">
        <v>175000</v>
      </c>
      <c r="H8154" s="40">
        <v>71715.3</v>
      </c>
      <c r="I8154" s="40">
        <v>74999.990000000005</v>
      </c>
      <c r="J8154" s="67">
        <f t="shared" si="381"/>
        <v>0.40980171428571432</v>
      </c>
      <c r="K8154" s="39">
        <f t="shared" si="382"/>
        <v>0.42857137142857143</v>
      </c>
      <c r="L8154" s="2" t="str">
        <f t="shared" si="383"/>
        <v>AA</v>
      </c>
      <c r="M8154" s="2" t="s">
        <v>509</v>
      </c>
      <c r="N8154" s="2" t="s">
        <v>430</v>
      </c>
      <c r="O8154" s="2" t="s">
        <v>70</v>
      </c>
    </row>
    <row r="8155" spans="1:15">
      <c r="A8155" s="38">
        <v>41995</v>
      </c>
      <c r="B8155" s="38">
        <v>51126</v>
      </c>
      <c r="C8155" s="131">
        <v>300</v>
      </c>
      <c r="D8155" s="39">
        <v>8.7899999999999992E-2</v>
      </c>
      <c r="E8155" s="39">
        <v>8.4199999999999997E-2</v>
      </c>
      <c r="F8155" s="40">
        <v>175000</v>
      </c>
      <c r="G8155" s="40">
        <v>175000</v>
      </c>
      <c r="H8155" s="40">
        <v>74613.710000000006</v>
      </c>
      <c r="I8155" s="40">
        <v>74999.990000000005</v>
      </c>
      <c r="J8155" s="67">
        <f t="shared" si="381"/>
        <v>0.42636405714285719</v>
      </c>
      <c r="K8155" s="39">
        <f t="shared" si="382"/>
        <v>0.42857137142857143</v>
      </c>
      <c r="L8155" s="2" t="str">
        <f t="shared" si="383"/>
        <v>AA</v>
      </c>
      <c r="M8155" s="2" t="s">
        <v>997</v>
      </c>
      <c r="N8155" s="2" t="s">
        <v>416</v>
      </c>
      <c r="O8155" s="2" t="s">
        <v>70</v>
      </c>
    </row>
    <row r="8156" spans="1:15">
      <c r="A8156" s="42">
        <v>42034</v>
      </c>
      <c r="B8156" s="42">
        <v>48729</v>
      </c>
      <c r="C8156" s="130">
        <v>220</v>
      </c>
      <c r="D8156" s="43">
        <v>8.7899999999999992E-2</v>
      </c>
      <c r="E8156" s="43">
        <v>7.9500000000000001E-2</v>
      </c>
      <c r="F8156" s="44">
        <v>139994</v>
      </c>
      <c r="G8156" s="44">
        <v>139994</v>
      </c>
      <c r="H8156" s="44">
        <v>59752.59</v>
      </c>
      <c r="I8156" s="44">
        <v>59999.99</v>
      </c>
      <c r="J8156" s="68">
        <f t="shared" si="381"/>
        <v>0.42682250667885763</v>
      </c>
      <c r="K8156" s="43">
        <f t="shared" si="382"/>
        <v>0.42858972527394029</v>
      </c>
      <c r="L8156" s="41" t="str">
        <f t="shared" si="383"/>
        <v>AA</v>
      </c>
      <c r="M8156" s="41" t="s">
        <v>946</v>
      </c>
      <c r="N8156" s="41" t="s">
        <v>435</v>
      </c>
      <c r="O8156" s="41" t="s">
        <v>70</v>
      </c>
    </row>
    <row r="8157" spans="1:15">
      <c r="A8157" s="38">
        <v>41906</v>
      </c>
      <c r="B8157" s="38">
        <v>54690</v>
      </c>
      <c r="C8157" s="131">
        <v>420</v>
      </c>
      <c r="D8157" s="39">
        <v>8.7899999999999992E-2</v>
      </c>
      <c r="E8157" s="39">
        <v>7.9500000000000001E-2</v>
      </c>
      <c r="F8157" s="40">
        <v>149977</v>
      </c>
      <c r="G8157" s="40">
        <v>149977</v>
      </c>
      <c r="H8157" s="40">
        <v>64197.94</v>
      </c>
      <c r="I8157" s="40">
        <v>64299.99</v>
      </c>
      <c r="J8157" s="67">
        <f t="shared" si="381"/>
        <v>0.42805190129153137</v>
      </c>
      <c r="K8157" s="39">
        <f t="shared" si="382"/>
        <v>0.42873233895864032</v>
      </c>
      <c r="L8157" s="2" t="str">
        <f t="shared" si="383"/>
        <v>AA</v>
      </c>
      <c r="M8157" s="2" t="s">
        <v>468</v>
      </c>
      <c r="N8157" s="2" t="s">
        <v>421</v>
      </c>
      <c r="O8157" s="2" t="s">
        <v>70</v>
      </c>
    </row>
    <row r="8158" spans="1:15">
      <c r="A8158" s="38">
        <v>41856</v>
      </c>
      <c r="B8158" s="38">
        <v>53909</v>
      </c>
      <c r="C8158" s="131">
        <v>396</v>
      </c>
      <c r="D8158" s="39">
        <v>8.7899999999999992E-2</v>
      </c>
      <c r="E8158" s="39">
        <v>7.9500000000000001E-2</v>
      </c>
      <c r="F8158" s="40">
        <v>199500</v>
      </c>
      <c r="G8158" s="40">
        <v>199500</v>
      </c>
      <c r="H8158" s="40">
        <v>58005.85</v>
      </c>
      <c r="I8158" s="40">
        <v>85608.99</v>
      </c>
      <c r="J8158" s="67">
        <f t="shared" si="381"/>
        <v>0.29075614035087721</v>
      </c>
      <c r="K8158" s="39">
        <f t="shared" si="382"/>
        <v>0.42911774436090228</v>
      </c>
      <c r="L8158" s="2" t="str">
        <f t="shared" si="383"/>
        <v>AA</v>
      </c>
      <c r="M8158" s="2" t="s">
        <v>637</v>
      </c>
      <c r="N8158" s="2" t="s">
        <v>417</v>
      </c>
      <c r="O8158" s="2" t="s">
        <v>70</v>
      </c>
    </row>
    <row r="8159" spans="1:15">
      <c r="A8159" s="38">
        <v>42062</v>
      </c>
      <c r="B8159" s="38">
        <v>49367</v>
      </c>
      <c r="C8159" s="131">
        <v>240</v>
      </c>
      <c r="D8159" s="39">
        <v>8.7899999999999992E-2</v>
      </c>
      <c r="E8159" s="39">
        <v>8.6500000000000007E-2</v>
      </c>
      <c r="F8159" s="40">
        <v>142950</v>
      </c>
      <c r="G8159" s="40">
        <v>142950</v>
      </c>
      <c r="H8159" s="40">
        <v>61364.73</v>
      </c>
      <c r="I8159" s="40">
        <v>61364.73</v>
      </c>
      <c r="J8159" s="67">
        <f t="shared" si="381"/>
        <v>0.4292740818467996</v>
      </c>
      <c r="K8159" s="39">
        <f t="shared" si="382"/>
        <v>0.4292740818467996</v>
      </c>
      <c r="L8159" s="2" t="str">
        <f t="shared" si="383"/>
        <v>AA</v>
      </c>
      <c r="M8159" s="2" t="s">
        <v>567</v>
      </c>
      <c r="N8159" s="2" t="s">
        <v>417</v>
      </c>
      <c r="O8159" s="2" t="s">
        <v>70</v>
      </c>
    </row>
    <row r="8160" spans="1:15">
      <c r="A8160" s="38">
        <v>41984</v>
      </c>
      <c r="B8160" s="38">
        <v>53124</v>
      </c>
      <c r="C8160" s="131">
        <v>366</v>
      </c>
      <c r="D8160" s="39">
        <v>8.7899999999999992E-2</v>
      </c>
      <c r="E8160" s="39">
        <v>8.4199999999999997E-2</v>
      </c>
      <c r="F8160" s="40">
        <v>198000</v>
      </c>
      <c r="G8160" s="40">
        <v>198000</v>
      </c>
      <c r="H8160" s="40">
        <v>84692.21</v>
      </c>
      <c r="I8160" s="40">
        <v>84999.99</v>
      </c>
      <c r="J8160" s="67">
        <f t="shared" si="381"/>
        <v>0.42773843434343439</v>
      </c>
      <c r="K8160" s="39">
        <f t="shared" si="382"/>
        <v>0.42929287878787881</v>
      </c>
      <c r="L8160" s="2" t="str">
        <f t="shared" si="383"/>
        <v>AA</v>
      </c>
      <c r="M8160" s="2" t="s">
        <v>531</v>
      </c>
      <c r="N8160" s="2" t="s">
        <v>423</v>
      </c>
      <c r="O8160" s="2" t="s">
        <v>70</v>
      </c>
    </row>
    <row r="8161" spans="1:15">
      <c r="A8161" s="38">
        <v>41971</v>
      </c>
      <c r="B8161" s="38">
        <v>54755</v>
      </c>
      <c r="C8161" s="131">
        <v>420</v>
      </c>
      <c r="D8161" s="39">
        <v>8.7899999999999992E-2</v>
      </c>
      <c r="E8161" s="39">
        <v>8.4199999999999997E-2</v>
      </c>
      <c r="F8161" s="40">
        <v>172000</v>
      </c>
      <c r="G8161" s="40">
        <v>172000</v>
      </c>
      <c r="H8161" s="40">
        <v>73645.2</v>
      </c>
      <c r="I8161" s="40">
        <v>73999.990000000005</v>
      </c>
      <c r="J8161" s="67">
        <f t="shared" si="381"/>
        <v>0.42816976744186047</v>
      </c>
      <c r="K8161" s="39">
        <f t="shared" si="382"/>
        <v>0.43023250000000002</v>
      </c>
      <c r="L8161" s="2" t="str">
        <f t="shared" si="383"/>
        <v>AA</v>
      </c>
      <c r="M8161" s="2" t="s">
        <v>1408</v>
      </c>
      <c r="N8161" s="2" t="s">
        <v>424</v>
      </c>
      <c r="O8161" s="2" t="s">
        <v>70</v>
      </c>
    </row>
    <row r="8162" spans="1:15">
      <c r="A8162" s="42">
        <v>41936</v>
      </c>
      <c r="B8162" s="42">
        <v>54720</v>
      </c>
      <c r="C8162" s="130">
        <v>420</v>
      </c>
      <c r="D8162" s="43">
        <v>8.7899999999999992E-2</v>
      </c>
      <c r="E8162" s="43">
        <v>8.7899999999999992E-2</v>
      </c>
      <c r="F8162" s="44">
        <v>162500</v>
      </c>
      <c r="G8162" s="44">
        <v>162500</v>
      </c>
      <c r="H8162" s="44">
        <v>69569.100000000006</v>
      </c>
      <c r="I8162" s="44">
        <v>69999.990000000005</v>
      </c>
      <c r="J8162" s="68">
        <f t="shared" si="381"/>
        <v>0.42811753846153849</v>
      </c>
      <c r="K8162" s="43">
        <f t="shared" si="382"/>
        <v>0.43076916923076924</v>
      </c>
      <c r="L8162" s="41" t="str">
        <f t="shared" si="383"/>
        <v>AA</v>
      </c>
      <c r="M8162" s="41" t="s">
        <v>267</v>
      </c>
      <c r="N8162" s="41" t="s">
        <v>429</v>
      </c>
      <c r="O8162" s="41" t="s">
        <v>70</v>
      </c>
    </row>
    <row r="8163" spans="1:15">
      <c r="A8163" s="38">
        <v>41813</v>
      </c>
      <c r="B8163" s="38">
        <v>50944</v>
      </c>
      <c r="C8163" s="131">
        <v>300</v>
      </c>
      <c r="D8163" s="39">
        <v>8.7899999999999992E-2</v>
      </c>
      <c r="E8163" s="39">
        <v>7.9500000000000001E-2</v>
      </c>
      <c r="F8163" s="40">
        <v>116000</v>
      </c>
      <c r="G8163" s="40">
        <v>116000</v>
      </c>
      <c r="H8163" s="40">
        <v>49007.22</v>
      </c>
      <c r="I8163" s="40">
        <v>49999.99</v>
      </c>
      <c r="J8163" s="67">
        <f t="shared" si="381"/>
        <v>0.42247603448275861</v>
      </c>
      <c r="K8163" s="39">
        <f t="shared" si="382"/>
        <v>0.4310343965517241</v>
      </c>
      <c r="L8163" s="2" t="str">
        <f t="shared" si="383"/>
        <v>AA</v>
      </c>
      <c r="M8163" s="2" t="s">
        <v>1060</v>
      </c>
      <c r="N8163" s="2" t="s">
        <v>417</v>
      </c>
      <c r="O8163" s="2" t="s">
        <v>70</v>
      </c>
    </row>
    <row r="8164" spans="1:15">
      <c r="A8164" s="38">
        <v>41929</v>
      </c>
      <c r="B8164" s="38">
        <v>47408</v>
      </c>
      <c r="C8164" s="131">
        <v>180</v>
      </c>
      <c r="D8164" s="39">
        <v>8.7899999999999992E-2</v>
      </c>
      <c r="E8164" s="39">
        <v>7.7199999999999991E-2</v>
      </c>
      <c r="F8164" s="40">
        <v>174000</v>
      </c>
      <c r="G8164" s="40">
        <v>174000</v>
      </c>
      <c r="H8164" s="40">
        <v>73578.990000000005</v>
      </c>
      <c r="I8164" s="40">
        <v>74999.990000000005</v>
      </c>
      <c r="J8164" s="67">
        <f t="shared" si="381"/>
        <v>0.4228677586206897</v>
      </c>
      <c r="K8164" s="39">
        <f t="shared" si="382"/>
        <v>0.43103442528735636</v>
      </c>
      <c r="L8164" s="2" t="str">
        <f t="shared" si="383"/>
        <v>AA</v>
      </c>
      <c r="M8164" s="2" t="s">
        <v>746</v>
      </c>
      <c r="N8164" s="2" t="s">
        <v>417</v>
      </c>
      <c r="O8164" s="2" t="s">
        <v>70</v>
      </c>
    </row>
    <row r="8165" spans="1:15">
      <c r="A8165" s="38">
        <v>42034</v>
      </c>
      <c r="B8165" s="38">
        <v>54818</v>
      </c>
      <c r="C8165" s="131">
        <v>420</v>
      </c>
      <c r="D8165" s="39">
        <v>8.7899999999999992E-2</v>
      </c>
      <c r="E8165" s="39">
        <v>8.2799999999999999E-2</v>
      </c>
      <c r="F8165" s="40">
        <v>160000</v>
      </c>
      <c r="G8165" s="40">
        <v>160000</v>
      </c>
      <c r="H8165" s="40">
        <v>69013.429999999993</v>
      </c>
      <c r="I8165" s="40">
        <v>69148.89</v>
      </c>
      <c r="J8165" s="67">
        <f t="shared" si="381"/>
        <v>0.43133393749999993</v>
      </c>
      <c r="K8165" s="39">
        <f t="shared" si="382"/>
        <v>0.43218056249999998</v>
      </c>
      <c r="L8165" s="2" t="str">
        <f t="shared" si="383"/>
        <v>AA</v>
      </c>
      <c r="M8165" s="2" t="s">
        <v>1547</v>
      </c>
      <c r="N8165" s="2" t="s">
        <v>422</v>
      </c>
      <c r="O8165" s="2" t="s">
        <v>70</v>
      </c>
    </row>
    <row r="8166" spans="1:15">
      <c r="A8166" s="42">
        <v>41841</v>
      </c>
      <c r="B8166" s="42">
        <v>45494</v>
      </c>
      <c r="C8166" s="130">
        <v>120</v>
      </c>
      <c r="D8166" s="43">
        <v>8.7899999999999992E-2</v>
      </c>
      <c r="E8166" s="43">
        <v>8.4199999999999997E-2</v>
      </c>
      <c r="F8166" s="44">
        <v>185000</v>
      </c>
      <c r="G8166" s="44">
        <v>185000</v>
      </c>
      <c r="H8166" s="44">
        <v>75814.509999999995</v>
      </c>
      <c r="I8166" s="44">
        <v>79999.990000000005</v>
      </c>
      <c r="J8166" s="68">
        <f t="shared" si="381"/>
        <v>0.40980816216216215</v>
      </c>
      <c r="K8166" s="43">
        <f t="shared" si="382"/>
        <v>0.43243237837837839</v>
      </c>
      <c r="L8166" s="41" t="str">
        <f t="shared" si="383"/>
        <v>AA</v>
      </c>
      <c r="M8166" s="41" t="s">
        <v>633</v>
      </c>
      <c r="N8166" s="41" t="s">
        <v>422</v>
      </c>
      <c r="O8166" s="41" t="s">
        <v>70</v>
      </c>
    </row>
    <row r="8167" spans="1:15">
      <c r="A8167" s="42">
        <v>41934</v>
      </c>
      <c r="B8167" s="42">
        <v>52892</v>
      </c>
      <c r="C8167" s="130">
        <v>360</v>
      </c>
      <c r="D8167" s="43">
        <v>8.7899999999999992E-2</v>
      </c>
      <c r="E8167" s="43">
        <v>7.9500000000000001E-2</v>
      </c>
      <c r="F8167" s="44">
        <v>185000</v>
      </c>
      <c r="G8167" s="44">
        <v>185000</v>
      </c>
      <c r="H8167" s="44">
        <v>79362</v>
      </c>
      <c r="I8167" s="44">
        <v>79999.990000000005</v>
      </c>
      <c r="J8167" s="68">
        <f t="shared" si="381"/>
        <v>0.42898378378378377</v>
      </c>
      <c r="K8167" s="43">
        <f t="shared" si="382"/>
        <v>0.43243237837837839</v>
      </c>
      <c r="L8167" s="41" t="str">
        <f t="shared" si="383"/>
        <v>AA</v>
      </c>
      <c r="M8167" s="41" t="s">
        <v>739</v>
      </c>
      <c r="N8167" s="41" t="s">
        <v>422</v>
      </c>
      <c r="O8167" s="41" t="s">
        <v>70</v>
      </c>
    </row>
    <row r="8168" spans="1:15">
      <c r="A8168" s="42">
        <v>41971</v>
      </c>
      <c r="B8168" s="42">
        <v>54237</v>
      </c>
      <c r="C8168" s="130">
        <v>403</v>
      </c>
      <c r="D8168" s="43">
        <v>8.7899999999999992E-2</v>
      </c>
      <c r="E8168" s="43">
        <v>8.4199999999999997E-2</v>
      </c>
      <c r="F8168" s="44">
        <v>120000</v>
      </c>
      <c r="G8168" s="44">
        <v>120000</v>
      </c>
      <c r="H8168" s="44">
        <v>51685.279999999999</v>
      </c>
      <c r="I8168" s="44">
        <v>51949.99</v>
      </c>
      <c r="J8168" s="68">
        <f t="shared" si="381"/>
        <v>0.43071066666666663</v>
      </c>
      <c r="K8168" s="43">
        <f t="shared" si="382"/>
        <v>0.43291658333333333</v>
      </c>
      <c r="L8168" s="41" t="str">
        <f t="shared" si="383"/>
        <v>AA</v>
      </c>
      <c r="M8168" s="41" t="s">
        <v>824</v>
      </c>
      <c r="N8168" s="41" t="s">
        <v>418</v>
      </c>
      <c r="O8168" s="41" t="s">
        <v>70</v>
      </c>
    </row>
    <row r="8169" spans="1:15">
      <c r="A8169" s="42">
        <v>41991</v>
      </c>
      <c r="B8169" s="42">
        <v>52645</v>
      </c>
      <c r="C8169" s="130">
        <v>350</v>
      </c>
      <c r="D8169" s="43">
        <v>8.7899999999999992E-2</v>
      </c>
      <c r="E8169" s="43">
        <v>8.4199999999999997E-2</v>
      </c>
      <c r="F8169" s="44">
        <v>182000</v>
      </c>
      <c r="G8169" s="44">
        <v>182000</v>
      </c>
      <c r="H8169" s="44">
        <v>78692.11</v>
      </c>
      <c r="I8169" s="44">
        <v>79032.88</v>
      </c>
      <c r="J8169" s="68">
        <f t="shared" si="381"/>
        <v>0.43237423076923076</v>
      </c>
      <c r="K8169" s="43">
        <f t="shared" si="382"/>
        <v>0.43424659340659344</v>
      </c>
      <c r="L8169" s="41" t="str">
        <f t="shared" si="383"/>
        <v>AA</v>
      </c>
      <c r="M8169" s="41" t="s">
        <v>531</v>
      </c>
      <c r="N8169" s="41" t="s">
        <v>423</v>
      </c>
      <c r="O8169" s="41" t="s">
        <v>70</v>
      </c>
    </row>
    <row r="8170" spans="1:15">
      <c r="A8170" s="38">
        <v>41961</v>
      </c>
      <c r="B8170" s="38">
        <v>54745</v>
      </c>
      <c r="C8170" s="131">
        <v>420</v>
      </c>
      <c r="D8170" s="39">
        <v>8.7899999999999992E-2</v>
      </c>
      <c r="E8170" s="39">
        <v>8.4199999999999997E-2</v>
      </c>
      <c r="F8170" s="40">
        <v>163000</v>
      </c>
      <c r="G8170" s="40">
        <v>163000</v>
      </c>
      <c r="H8170" s="40">
        <v>70497.72</v>
      </c>
      <c r="I8170" s="40">
        <v>70827.47</v>
      </c>
      <c r="J8170" s="67">
        <f t="shared" si="381"/>
        <v>0.43250134969325155</v>
      </c>
      <c r="K8170" s="39">
        <f t="shared" si="382"/>
        <v>0.43452435582822085</v>
      </c>
      <c r="L8170" s="2" t="str">
        <f t="shared" si="383"/>
        <v>AA</v>
      </c>
      <c r="M8170" s="2" t="s">
        <v>405</v>
      </c>
      <c r="N8170" s="2" t="s">
        <v>435</v>
      </c>
      <c r="O8170" s="2" t="s">
        <v>70</v>
      </c>
    </row>
    <row r="8171" spans="1:15">
      <c r="A8171" s="38">
        <v>41984</v>
      </c>
      <c r="B8171" s="38">
        <v>54037</v>
      </c>
      <c r="C8171" s="131">
        <v>396</v>
      </c>
      <c r="D8171" s="39">
        <v>8.7899999999999992E-2</v>
      </c>
      <c r="E8171" s="39">
        <v>8.4199999999999997E-2</v>
      </c>
      <c r="F8171" s="40">
        <v>115000</v>
      </c>
      <c r="G8171" s="40">
        <v>115000</v>
      </c>
      <c r="H8171" s="40">
        <v>49839.66</v>
      </c>
      <c r="I8171" s="40">
        <v>49999.99</v>
      </c>
      <c r="J8171" s="67">
        <f t="shared" si="381"/>
        <v>0.43338834782608698</v>
      </c>
      <c r="K8171" s="39">
        <f t="shared" si="382"/>
        <v>0.4347825217391304</v>
      </c>
      <c r="L8171" s="2" t="str">
        <f t="shared" si="383"/>
        <v>AA</v>
      </c>
      <c r="M8171" s="2" t="s">
        <v>495</v>
      </c>
      <c r="N8171" s="2" t="s">
        <v>424</v>
      </c>
      <c r="O8171" s="2" t="s">
        <v>70</v>
      </c>
    </row>
    <row r="8172" spans="1:15">
      <c r="A8172" s="38">
        <v>41968</v>
      </c>
      <c r="B8172" s="38">
        <v>54752</v>
      </c>
      <c r="C8172" s="131">
        <v>420</v>
      </c>
      <c r="D8172" s="39">
        <v>8.7899999999999992E-2</v>
      </c>
      <c r="E8172" s="39">
        <v>7.7199999999999991E-2</v>
      </c>
      <c r="F8172" s="40">
        <v>138000</v>
      </c>
      <c r="G8172" s="40">
        <v>138000</v>
      </c>
      <c r="H8172" s="40">
        <v>59716.69</v>
      </c>
      <c r="I8172" s="40">
        <v>59999.99</v>
      </c>
      <c r="J8172" s="67">
        <f t="shared" si="381"/>
        <v>0.43272963768115946</v>
      </c>
      <c r="K8172" s="39">
        <f t="shared" si="382"/>
        <v>0.43478253623188406</v>
      </c>
      <c r="L8172" s="2" t="str">
        <f t="shared" si="383"/>
        <v>AA</v>
      </c>
      <c r="M8172" s="2" t="s">
        <v>1250</v>
      </c>
      <c r="N8172" s="2" t="s">
        <v>422</v>
      </c>
      <c r="O8172" s="2" t="s">
        <v>70</v>
      </c>
    </row>
    <row r="8173" spans="1:15">
      <c r="A8173" s="38">
        <v>42031</v>
      </c>
      <c r="B8173" s="38">
        <v>45988</v>
      </c>
      <c r="C8173" s="131">
        <v>130</v>
      </c>
      <c r="D8173" s="39">
        <v>8.7899999999999992E-2</v>
      </c>
      <c r="E8173" s="39">
        <v>8.4199999999999997E-2</v>
      </c>
      <c r="F8173" s="40">
        <v>145000</v>
      </c>
      <c r="G8173" s="40">
        <v>145000</v>
      </c>
      <c r="H8173" s="40">
        <v>62650.3</v>
      </c>
      <c r="I8173" s="40">
        <v>63078.36</v>
      </c>
      <c r="J8173" s="67">
        <f t="shared" si="381"/>
        <v>0.43207103448275863</v>
      </c>
      <c r="K8173" s="39">
        <f t="shared" si="382"/>
        <v>0.43502317241379312</v>
      </c>
      <c r="L8173" s="2" t="str">
        <f t="shared" si="383"/>
        <v>AA</v>
      </c>
      <c r="M8173" s="2" t="s">
        <v>507</v>
      </c>
      <c r="N8173" s="2" t="s">
        <v>424</v>
      </c>
      <c r="O8173" s="2" t="s">
        <v>70</v>
      </c>
    </row>
    <row r="8174" spans="1:15">
      <c r="A8174" s="38">
        <v>41991</v>
      </c>
      <c r="B8174" s="38">
        <v>52827</v>
      </c>
      <c r="C8174" s="131">
        <v>356</v>
      </c>
      <c r="D8174" s="39">
        <v>8.7899999999999992E-2</v>
      </c>
      <c r="E8174" s="39">
        <v>8.4199999999999997E-2</v>
      </c>
      <c r="F8174" s="40">
        <v>175000</v>
      </c>
      <c r="G8174" s="40">
        <v>175000</v>
      </c>
      <c r="H8174" s="40">
        <v>76059.199999999997</v>
      </c>
      <c r="I8174" s="40">
        <v>76381.179999999993</v>
      </c>
      <c r="J8174" s="67">
        <f t="shared" si="381"/>
        <v>0.43462400000000001</v>
      </c>
      <c r="K8174" s="39">
        <f t="shared" si="382"/>
        <v>0.43646388571428568</v>
      </c>
      <c r="L8174" s="2" t="str">
        <f t="shared" si="383"/>
        <v>AA</v>
      </c>
      <c r="M8174" s="2" t="s">
        <v>517</v>
      </c>
      <c r="N8174" s="2" t="s">
        <v>417</v>
      </c>
      <c r="O8174" s="2" t="s">
        <v>70</v>
      </c>
    </row>
    <row r="8175" spans="1:15">
      <c r="A8175" s="38">
        <v>41963</v>
      </c>
      <c r="B8175" s="38">
        <v>48903</v>
      </c>
      <c r="C8175" s="131">
        <v>228</v>
      </c>
      <c r="D8175" s="39">
        <v>8.7899999999999992E-2</v>
      </c>
      <c r="E8175" s="39">
        <v>8.4199999999999997E-2</v>
      </c>
      <c r="F8175" s="40">
        <v>160000</v>
      </c>
      <c r="G8175" s="40">
        <v>160000</v>
      </c>
      <c r="H8175" s="40">
        <v>69182.399999999994</v>
      </c>
      <c r="I8175" s="40">
        <v>69929.55</v>
      </c>
      <c r="J8175" s="67">
        <f t="shared" si="381"/>
        <v>0.43238999999999994</v>
      </c>
      <c r="K8175" s="39">
        <f t="shared" si="382"/>
        <v>0.43705968750000002</v>
      </c>
      <c r="L8175" s="2" t="str">
        <f t="shared" si="383"/>
        <v>AA</v>
      </c>
      <c r="M8175" s="2" t="s">
        <v>491</v>
      </c>
      <c r="N8175" s="2" t="s">
        <v>416</v>
      </c>
      <c r="O8175" s="2" t="s">
        <v>70</v>
      </c>
    </row>
    <row r="8176" spans="1:15">
      <c r="A8176" s="38">
        <v>41816</v>
      </c>
      <c r="B8176" s="38">
        <v>50796</v>
      </c>
      <c r="C8176" s="131">
        <v>295</v>
      </c>
      <c r="D8176" s="39">
        <v>8.7899999999999992E-2</v>
      </c>
      <c r="E8176" s="39">
        <v>8.2799999999999999E-2</v>
      </c>
      <c r="F8176" s="40">
        <v>183000</v>
      </c>
      <c r="G8176" s="40">
        <v>183000</v>
      </c>
      <c r="H8176" s="40">
        <v>78840.929999999993</v>
      </c>
      <c r="I8176" s="40">
        <v>79999.98</v>
      </c>
      <c r="J8176" s="67">
        <f t="shared" si="381"/>
        <v>0.43082475409836063</v>
      </c>
      <c r="K8176" s="39">
        <f t="shared" si="382"/>
        <v>0.43715836065573771</v>
      </c>
      <c r="L8176" s="2" t="str">
        <f t="shared" si="383"/>
        <v>AA</v>
      </c>
      <c r="M8176" s="2" t="s">
        <v>520</v>
      </c>
      <c r="N8176" s="2" t="s">
        <v>429</v>
      </c>
      <c r="O8176" s="2" t="s">
        <v>70</v>
      </c>
    </row>
    <row r="8177" spans="1:15">
      <c r="A8177" s="38">
        <v>41816</v>
      </c>
      <c r="B8177" s="38">
        <v>54600</v>
      </c>
      <c r="C8177" s="131">
        <v>420</v>
      </c>
      <c r="D8177" s="39">
        <v>8.7899999999999992E-2</v>
      </c>
      <c r="E8177" s="39">
        <v>7.9500000000000001E-2</v>
      </c>
      <c r="F8177" s="40">
        <v>160000</v>
      </c>
      <c r="G8177" s="40">
        <v>160000</v>
      </c>
      <c r="H8177" s="40">
        <v>69144.83</v>
      </c>
      <c r="I8177" s="40">
        <v>69999.990000000005</v>
      </c>
      <c r="J8177" s="67">
        <f t="shared" si="381"/>
        <v>0.43215518750000004</v>
      </c>
      <c r="K8177" s="39">
        <f t="shared" si="382"/>
        <v>0.43749993750000005</v>
      </c>
      <c r="L8177" s="2" t="str">
        <f t="shared" si="383"/>
        <v>AA</v>
      </c>
      <c r="M8177" s="2" t="s">
        <v>1257</v>
      </c>
      <c r="N8177" s="2" t="s">
        <v>417</v>
      </c>
      <c r="O8177" s="2" t="s">
        <v>70</v>
      </c>
    </row>
    <row r="8178" spans="1:15">
      <c r="A8178" s="42">
        <v>41989</v>
      </c>
      <c r="B8178" s="42">
        <v>54773</v>
      </c>
      <c r="C8178" s="130">
        <v>420</v>
      </c>
      <c r="D8178" s="43">
        <v>8.7899999999999992E-2</v>
      </c>
      <c r="E8178" s="43">
        <v>8.4199999999999997E-2</v>
      </c>
      <c r="F8178" s="44">
        <v>129100</v>
      </c>
      <c r="G8178" s="44">
        <v>129100</v>
      </c>
      <c r="H8178" s="44">
        <v>56329.74</v>
      </c>
      <c r="I8178" s="44">
        <v>56499.99</v>
      </c>
      <c r="J8178" s="68">
        <f t="shared" si="381"/>
        <v>0.43632641363284275</v>
      </c>
      <c r="K8178" s="43">
        <f t="shared" si="382"/>
        <v>0.4376451587916344</v>
      </c>
      <c r="L8178" s="41" t="str">
        <f t="shared" si="383"/>
        <v>AA</v>
      </c>
      <c r="M8178" s="41" t="s">
        <v>116</v>
      </c>
      <c r="N8178" s="41" t="s">
        <v>416</v>
      </c>
      <c r="O8178" s="41" t="s">
        <v>70</v>
      </c>
    </row>
    <row r="8179" spans="1:15">
      <c r="A8179" s="42">
        <v>41926</v>
      </c>
      <c r="B8179" s="42">
        <v>54710</v>
      </c>
      <c r="C8179" s="130">
        <v>420</v>
      </c>
      <c r="D8179" s="43">
        <v>8.7899999999999992E-2</v>
      </c>
      <c r="E8179" s="43">
        <v>8.4199999999999997E-2</v>
      </c>
      <c r="F8179" s="44">
        <v>185000</v>
      </c>
      <c r="G8179" s="44">
        <v>185000</v>
      </c>
      <c r="H8179" s="44">
        <v>80543.31</v>
      </c>
      <c r="I8179" s="44">
        <v>80999.990000000005</v>
      </c>
      <c r="J8179" s="68">
        <f t="shared" si="381"/>
        <v>0.43536924324324322</v>
      </c>
      <c r="K8179" s="43">
        <f t="shared" si="382"/>
        <v>0.4378377837837838</v>
      </c>
      <c r="L8179" s="41" t="str">
        <f t="shared" si="383"/>
        <v>AA</v>
      </c>
      <c r="M8179" s="41" t="s">
        <v>466</v>
      </c>
      <c r="N8179" s="41" t="s">
        <v>421</v>
      </c>
      <c r="O8179" s="41" t="s">
        <v>70</v>
      </c>
    </row>
    <row r="8180" spans="1:15">
      <c r="A8180" s="38">
        <v>41905</v>
      </c>
      <c r="B8180" s="38">
        <v>54111</v>
      </c>
      <c r="C8180" s="131">
        <v>401</v>
      </c>
      <c r="D8180" s="39">
        <v>8.7899999999999992E-2</v>
      </c>
      <c r="E8180" s="39">
        <v>7.7199999999999991E-2</v>
      </c>
      <c r="F8180" s="40">
        <v>140000</v>
      </c>
      <c r="G8180" s="40">
        <v>140000</v>
      </c>
      <c r="H8180" s="40">
        <v>60830.13</v>
      </c>
      <c r="I8180" s="40">
        <v>61343.64</v>
      </c>
      <c r="J8180" s="67">
        <f t="shared" si="381"/>
        <v>0.43450092857142858</v>
      </c>
      <c r="K8180" s="39">
        <f t="shared" si="382"/>
        <v>0.43816885714285714</v>
      </c>
      <c r="L8180" s="2" t="str">
        <f t="shared" si="383"/>
        <v>AA</v>
      </c>
      <c r="M8180" s="2" t="s">
        <v>735</v>
      </c>
      <c r="N8180" s="2" t="s">
        <v>421</v>
      </c>
      <c r="O8180" s="2" t="s">
        <v>70</v>
      </c>
    </row>
    <row r="8181" spans="1:15">
      <c r="A8181" s="42">
        <v>41845</v>
      </c>
      <c r="B8181" s="42">
        <v>54629</v>
      </c>
      <c r="C8181" s="130">
        <v>420</v>
      </c>
      <c r="D8181" s="43">
        <v>8.7899999999999992E-2</v>
      </c>
      <c r="E8181" s="43">
        <v>8.4199999999999997E-2</v>
      </c>
      <c r="F8181" s="44">
        <v>190000</v>
      </c>
      <c r="G8181" s="44">
        <v>190000</v>
      </c>
      <c r="H8181" s="44">
        <v>82513.37</v>
      </c>
      <c r="I8181" s="44">
        <v>83404.92</v>
      </c>
      <c r="J8181" s="68">
        <f t="shared" si="381"/>
        <v>0.43428089473684206</v>
      </c>
      <c r="K8181" s="43">
        <f t="shared" si="382"/>
        <v>0.43897326315789476</v>
      </c>
      <c r="L8181" s="41" t="str">
        <f t="shared" si="383"/>
        <v>AA</v>
      </c>
      <c r="M8181" s="41" t="s">
        <v>643</v>
      </c>
      <c r="N8181" s="41" t="s">
        <v>417</v>
      </c>
      <c r="O8181" s="41" t="s">
        <v>70</v>
      </c>
    </row>
    <row r="8182" spans="1:15">
      <c r="A8182" s="42">
        <v>41922</v>
      </c>
      <c r="B8182" s="42">
        <v>52422</v>
      </c>
      <c r="C8182" s="130">
        <v>345</v>
      </c>
      <c r="D8182" s="43">
        <v>8.7899999999999992E-2</v>
      </c>
      <c r="E8182" s="43">
        <v>8.4199999999999997E-2</v>
      </c>
      <c r="F8182" s="44">
        <v>182000</v>
      </c>
      <c r="G8182" s="44">
        <v>182000</v>
      </c>
      <c r="H8182" s="44">
        <v>79505.210000000006</v>
      </c>
      <c r="I8182" s="44">
        <v>79999.990000000005</v>
      </c>
      <c r="J8182" s="68">
        <f t="shared" si="381"/>
        <v>0.4368418131868132</v>
      </c>
      <c r="K8182" s="43">
        <f t="shared" si="382"/>
        <v>0.43956038461538466</v>
      </c>
      <c r="L8182" s="41" t="str">
        <f t="shared" si="383"/>
        <v>AA</v>
      </c>
      <c r="M8182" s="41" t="s">
        <v>495</v>
      </c>
      <c r="N8182" s="41" t="s">
        <v>424</v>
      </c>
      <c r="O8182" s="41" t="s">
        <v>70</v>
      </c>
    </row>
    <row r="8183" spans="1:15">
      <c r="A8183" s="42">
        <v>41827</v>
      </c>
      <c r="B8183" s="42">
        <v>53028</v>
      </c>
      <c r="C8183" s="130">
        <v>368</v>
      </c>
      <c r="D8183" s="43">
        <v>8.7899999999999992E-2</v>
      </c>
      <c r="E8183" s="43">
        <v>8.4199999999999997E-2</v>
      </c>
      <c r="F8183" s="44">
        <v>200000</v>
      </c>
      <c r="G8183" s="44">
        <v>200000</v>
      </c>
      <c r="H8183" s="44">
        <v>86895.93</v>
      </c>
      <c r="I8183" s="44">
        <v>87951.06</v>
      </c>
      <c r="J8183" s="68">
        <f t="shared" si="381"/>
        <v>0.43447964999999994</v>
      </c>
      <c r="K8183" s="43">
        <f t="shared" si="382"/>
        <v>0.43975530000000002</v>
      </c>
      <c r="L8183" s="41" t="str">
        <f t="shared" si="383"/>
        <v>AA</v>
      </c>
      <c r="M8183" s="41" t="s">
        <v>692</v>
      </c>
      <c r="N8183" s="41" t="s">
        <v>417</v>
      </c>
      <c r="O8183" s="41" t="s">
        <v>70</v>
      </c>
    </row>
    <row r="8184" spans="1:15">
      <c r="A8184" s="38">
        <v>41954</v>
      </c>
      <c r="B8184" s="38">
        <v>52912</v>
      </c>
      <c r="C8184" s="131">
        <v>360</v>
      </c>
      <c r="D8184" s="39">
        <v>8.7899999999999992E-2</v>
      </c>
      <c r="E8184" s="39">
        <v>8.4199999999999997E-2</v>
      </c>
      <c r="F8184" s="40">
        <v>125000</v>
      </c>
      <c r="G8184" s="40">
        <v>125000</v>
      </c>
      <c r="H8184" s="40">
        <v>54699.360000000001</v>
      </c>
      <c r="I8184" s="40">
        <v>54999.99</v>
      </c>
      <c r="J8184" s="67">
        <f t="shared" si="381"/>
        <v>0.43759488000000002</v>
      </c>
      <c r="K8184" s="39">
        <f t="shared" si="382"/>
        <v>0.43999991999999999</v>
      </c>
      <c r="L8184" s="2" t="str">
        <f t="shared" si="383"/>
        <v>AA</v>
      </c>
      <c r="M8184" s="2" t="s">
        <v>542</v>
      </c>
      <c r="N8184" s="2" t="s">
        <v>417</v>
      </c>
      <c r="O8184" s="2" t="s">
        <v>70</v>
      </c>
    </row>
    <row r="8185" spans="1:15">
      <c r="A8185" s="42">
        <v>41982</v>
      </c>
      <c r="B8185" s="42">
        <v>52574</v>
      </c>
      <c r="C8185" s="130">
        <v>348</v>
      </c>
      <c r="D8185" s="43">
        <v>8.7899999999999992E-2</v>
      </c>
      <c r="E8185" s="43">
        <v>7.7199999999999991E-2</v>
      </c>
      <c r="F8185" s="44">
        <v>138300</v>
      </c>
      <c r="G8185" s="44">
        <v>138300</v>
      </c>
      <c r="H8185" s="44">
        <v>60627.24</v>
      </c>
      <c r="I8185" s="44">
        <v>60865.68</v>
      </c>
      <c r="J8185" s="68">
        <f t="shared" si="381"/>
        <v>0.43837483731019522</v>
      </c>
      <c r="K8185" s="43">
        <f t="shared" si="382"/>
        <v>0.44009891540130153</v>
      </c>
      <c r="L8185" s="41" t="str">
        <f t="shared" si="383"/>
        <v>AA</v>
      </c>
      <c r="M8185" s="41" t="s">
        <v>803</v>
      </c>
      <c r="N8185" s="41" t="s">
        <v>427</v>
      </c>
      <c r="O8185" s="41" t="s">
        <v>70</v>
      </c>
    </row>
    <row r="8186" spans="1:15">
      <c r="A8186" s="42">
        <v>41835</v>
      </c>
      <c r="B8186" s="42">
        <v>52793</v>
      </c>
      <c r="C8186" s="130">
        <v>360</v>
      </c>
      <c r="D8186" s="43">
        <v>8.7899999999999992E-2</v>
      </c>
      <c r="E8186" s="43">
        <v>7.9500000000000001E-2</v>
      </c>
      <c r="F8186" s="44">
        <v>159000</v>
      </c>
      <c r="G8186" s="44">
        <v>159000</v>
      </c>
      <c r="H8186" s="44">
        <v>69096.070000000007</v>
      </c>
      <c r="I8186" s="44">
        <v>69999.990000000005</v>
      </c>
      <c r="J8186" s="68">
        <f t="shared" si="381"/>
        <v>0.43456647798742143</v>
      </c>
      <c r="K8186" s="43">
        <f t="shared" si="382"/>
        <v>0.4402515094339623</v>
      </c>
      <c r="L8186" s="41" t="str">
        <f t="shared" si="383"/>
        <v>AA</v>
      </c>
      <c r="M8186" s="41" t="s">
        <v>505</v>
      </c>
      <c r="N8186" s="41" t="s">
        <v>424</v>
      </c>
      <c r="O8186" s="41" t="s">
        <v>70</v>
      </c>
    </row>
    <row r="8187" spans="1:15">
      <c r="A8187" s="42">
        <v>41815</v>
      </c>
      <c r="B8187" s="42">
        <v>54599</v>
      </c>
      <c r="C8187" s="130">
        <v>420</v>
      </c>
      <c r="D8187" s="43">
        <v>8.7899999999999992E-2</v>
      </c>
      <c r="E8187" s="43">
        <v>7.7199999999999991E-2</v>
      </c>
      <c r="F8187" s="44">
        <v>152000</v>
      </c>
      <c r="G8187" s="44">
        <v>152000</v>
      </c>
      <c r="H8187" s="44">
        <v>66196.320000000007</v>
      </c>
      <c r="I8187" s="44">
        <v>66999.990000000005</v>
      </c>
      <c r="J8187" s="68">
        <f t="shared" si="381"/>
        <v>0.43550210526315797</v>
      </c>
      <c r="K8187" s="43">
        <f t="shared" si="382"/>
        <v>0.44078940789473686</v>
      </c>
      <c r="L8187" s="41" t="str">
        <f t="shared" si="383"/>
        <v>AA</v>
      </c>
      <c r="M8187" s="41" t="s">
        <v>619</v>
      </c>
      <c r="N8187" s="41" t="s">
        <v>427</v>
      </c>
      <c r="O8187" s="41" t="s">
        <v>70</v>
      </c>
    </row>
    <row r="8188" spans="1:15">
      <c r="A8188" s="38">
        <v>41795</v>
      </c>
      <c r="B8188" s="38">
        <v>50926</v>
      </c>
      <c r="C8188" s="131">
        <v>300</v>
      </c>
      <c r="D8188" s="39">
        <v>8.7899999999999992E-2</v>
      </c>
      <c r="E8188" s="39">
        <v>8.4199999999999997E-2</v>
      </c>
      <c r="F8188" s="40">
        <v>192760</v>
      </c>
      <c r="G8188" s="40">
        <v>192760</v>
      </c>
      <c r="H8188" s="40">
        <v>83368.47</v>
      </c>
      <c r="I8188" s="40">
        <v>84999.99</v>
      </c>
      <c r="J8188" s="67">
        <f t="shared" si="381"/>
        <v>0.43249880680639136</v>
      </c>
      <c r="K8188" s="39">
        <f t="shared" si="382"/>
        <v>0.44096280348620048</v>
      </c>
      <c r="L8188" s="2" t="str">
        <f t="shared" si="383"/>
        <v>AA</v>
      </c>
      <c r="M8188" s="2" t="s">
        <v>570</v>
      </c>
      <c r="N8188" s="2" t="s">
        <v>422</v>
      </c>
      <c r="O8188" s="2" t="s">
        <v>70</v>
      </c>
    </row>
    <row r="8189" spans="1:15">
      <c r="A8189" s="38">
        <v>41920</v>
      </c>
      <c r="B8189" s="38">
        <v>54704</v>
      </c>
      <c r="C8189" s="131">
        <v>420</v>
      </c>
      <c r="D8189" s="39">
        <v>8.7899999999999992E-2</v>
      </c>
      <c r="E8189" s="39">
        <v>8.4199999999999997E-2</v>
      </c>
      <c r="F8189" s="40">
        <v>181400</v>
      </c>
      <c r="G8189" s="40">
        <v>181400</v>
      </c>
      <c r="H8189" s="40">
        <v>79511.98</v>
      </c>
      <c r="I8189" s="40">
        <v>79999.990000000005</v>
      </c>
      <c r="J8189" s="67">
        <f t="shared" si="381"/>
        <v>0.43832403528114661</v>
      </c>
      <c r="K8189" s="39">
        <f t="shared" si="382"/>
        <v>0.4410142778390298</v>
      </c>
      <c r="L8189" s="2" t="str">
        <f t="shared" si="383"/>
        <v>AA</v>
      </c>
      <c r="M8189" s="2" t="s">
        <v>475</v>
      </c>
      <c r="N8189" s="2" t="s">
        <v>427</v>
      </c>
      <c r="O8189" s="2" t="s">
        <v>70</v>
      </c>
    </row>
    <row r="8190" spans="1:15">
      <c r="A8190" s="42">
        <v>41823</v>
      </c>
      <c r="B8190" s="42">
        <v>54607</v>
      </c>
      <c r="C8190" s="130">
        <v>420</v>
      </c>
      <c r="D8190" s="43">
        <v>8.7899999999999992E-2</v>
      </c>
      <c r="E8190" s="43">
        <v>8.4199999999999997E-2</v>
      </c>
      <c r="F8190" s="44">
        <v>130000</v>
      </c>
      <c r="G8190" s="44">
        <v>130000</v>
      </c>
      <c r="H8190" s="44">
        <v>56825.34</v>
      </c>
      <c r="I8190" s="44">
        <v>57370.07</v>
      </c>
      <c r="J8190" s="68">
        <f t="shared" si="381"/>
        <v>0.43711799999999995</v>
      </c>
      <c r="K8190" s="43">
        <f t="shared" si="382"/>
        <v>0.44130823076923076</v>
      </c>
      <c r="L8190" s="41" t="str">
        <f t="shared" si="383"/>
        <v>AA</v>
      </c>
      <c r="M8190" s="41" t="s">
        <v>100</v>
      </c>
      <c r="N8190" s="41" t="s">
        <v>416</v>
      </c>
      <c r="O8190" s="41" t="s">
        <v>70</v>
      </c>
    </row>
    <row r="8191" spans="1:15">
      <c r="A8191" s="38">
        <v>41992</v>
      </c>
      <c r="B8191" s="38">
        <v>52950</v>
      </c>
      <c r="C8191" s="131">
        <v>360</v>
      </c>
      <c r="D8191" s="39">
        <v>8.7899999999999992E-2</v>
      </c>
      <c r="E8191" s="39">
        <v>7.9500000000000001E-2</v>
      </c>
      <c r="F8191" s="40">
        <v>145000</v>
      </c>
      <c r="G8191" s="40">
        <v>145000</v>
      </c>
      <c r="H8191" s="40">
        <v>63738.18</v>
      </c>
      <c r="I8191" s="40">
        <v>63999.99</v>
      </c>
      <c r="J8191" s="67">
        <f t="shared" si="381"/>
        <v>0.43957365517241381</v>
      </c>
      <c r="K8191" s="39">
        <f t="shared" si="382"/>
        <v>0.44137924137931034</v>
      </c>
      <c r="L8191" s="2" t="str">
        <f t="shared" si="383"/>
        <v>AA</v>
      </c>
      <c r="M8191" s="2" t="s">
        <v>468</v>
      </c>
      <c r="N8191" s="2" t="s">
        <v>421</v>
      </c>
      <c r="O8191" s="2" t="s">
        <v>70</v>
      </c>
    </row>
    <row r="8192" spans="1:15">
      <c r="A8192" s="38">
        <v>41963</v>
      </c>
      <c r="B8192" s="38">
        <v>51794</v>
      </c>
      <c r="C8192" s="131">
        <v>323</v>
      </c>
      <c r="D8192" s="39">
        <v>8.7899999999999992E-2</v>
      </c>
      <c r="E8192" s="39">
        <v>8.4199999999999997E-2</v>
      </c>
      <c r="F8192" s="40">
        <v>113000</v>
      </c>
      <c r="G8192" s="40">
        <v>113000</v>
      </c>
      <c r="H8192" s="40">
        <v>49659.42</v>
      </c>
      <c r="I8192" s="40">
        <v>49999.99</v>
      </c>
      <c r="J8192" s="67">
        <f t="shared" si="381"/>
        <v>0.4394638938053097</v>
      </c>
      <c r="K8192" s="39">
        <f t="shared" si="382"/>
        <v>0.44247778761061946</v>
      </c>
      <c r="L8192" s="2" t="str">
        <f t="shared" si="383"/>
        <v>AA</v>
      </c>
      <c r="M8192" s="2" t="s">
        <v>1317</v>
      </c>
      <c r="N8192" s="2" t="s">
        <v>424</v>
      </c>
      <c r="O8192" s="2" t="s">
        <v>70</v>
      </c>
    </row>
    <row r="8193" spans="1:15">
      <c r="A8193" s="38">
        <v>41927</v>
      </c>
      <c r="B8193" s="38">
        <v>54316</v>
      </c>
      <c r="C8193" s="131">
        <v>407</v>
      </c>
      <c r="D8193" s="39">
        <v>8.7899999999999992E-2</v>
      </c>
      <c r="E8193" s="39">
        <v>8.4199999999999997E-2</v>
      </c>
      <c r="F8193" s="40">
        <v>130000</v>
      </c>
      <c r="G8193" s="40">
        <v>130000</v>
      </c>
      <c r="H8193" s="40">
        <v>57253.75</v>
      </c>
      <c r="I8193" s="40">
        <v>57592.77</v>
      </c>
      <c r="J8193" s="67">
        <f t="shared" si="381"/>
        <v>0.44041346153846156</v>
      </c>
      <c r="K8193" s="39">
        <f t="shared" si="382"/>
        <v>0.44302130769230769</v>
      </c>
      <c r="L8193" s="2" t="str">
        <f t="shared" si="383"/>
        <v>AA</v>
      </c>
      <c r="M8193" s="2" t="s">
        <v>567</v>
      </c>
      <c r="N8193" s="2" t="s">
        <v>417</v>
      </c>
      <c r="O8193" s="2" t="s">
        <v>70</v>
      </c>
    </row>
    <row r="8194" spans="1:15">
      <c r="A8194" s="38">
        <v>42033</v>
      </c>
      <c r="B8194" s="38">
        <v>54817</v>
      </c>
      <c r="C8194" s="131">
        <v>420</v>
      </c>
      <c r="D8194" s="39">
        <v>8.7899999999999992E-2</v>
      </c>
      <c r="E8194" s="39">
        <v>7.9500000000000001E-2</v>
      </c>
      <c r="F8194" s="40">
        <v>195000</v>
      </c>
      <c r="G8194" s="40">
        <v>195000</v>
      </c>
      <c r="H8194" s="40">
        <v>86379.4</v>
      </c>
      <c r="I8194" s="40">
        <v>86512.8</v>
      </c>
      <c r="J8194" s="67">
        <f t="shared" si="381"/>
        <v>0.442971282051282</v>
      </c>
      <c r="K8194" s="39">
        <f t="shared" si="382"/>
        <v>0.44365538461538462</v>
      </c>
      <c r="L8194" s="2" t="str">
        <f t="shared" si="383"/>
        <v>AA</v>
      </c>
      <c r="M8194" s="2" t="s">
        <v>586</v>
      </c>
      <c r="N8194" s="2" t="s">
        <v>416</v>
      </c>
      <c r="O8194" s="2" t="s">
        <v>70</v>
      </c>
    </row>
    <row r="8195" spans="1:15">
      <c r="A8195" s="42">
        <v>41816</v>
      </c>
      <c r="B8195" s="42">
        <v>49121</v>
      </c>
      <c r="C8195" s="130">
        <v>240</v>
      </c>
      <c r="D8195" s="43">
        <v>8.7899999999999992E-2</v>
      </c>
      <c r="E8195" s="43">
        <v>8.4199999999999997E-2</v>
      </c>
      <c r="F8195" s="44">
        <v>112500</v>
      </c>
      <c r="G8195" s="44">
        <v>112500</v>
      </c>
      <c r="H8195" s="44">
        <v>48672.639999999999</v>
      </c>
      <c r="I8195" s="44">
        <v>49999.99</v>
      </c>
      <c r="J8195" s="68">
        <f t="shared" ref="J8195:J8258" si="384">H8195/G8195</f>
        <v>0.43264568888888888</v>
      </c>
      <c r="K8195" s="43">
        <f t="shared" ref="K8195:K8258" si="385">I8195/G8195</f>
        <v>0.44444435555555556</v>
      </c>
      <c r="L8195" s="41" t="str">
        <f t="shared" ref="L8195:L8258" si="386">IF(J8195&lt;=65%,"AA",IF(J8195&lt;=75%,"A",IF(J8195&lt;=85%,"B","C")))</f>
        <v>AA</v>
      </c>
      <c r="M8195" s="41" t="s">
        <v>1322</v>
      </c>
      <c r="N8195" s="41" t="s">
        <v>421</v>
      </c>
      <c r="O8195" s="41" t="s">
        <v>70</v>
      </c>
    </row>
    <row r="8196" spans="1:15">
      <c r="A8196" s="42">
        <v>41841</v>
      </c>
      <c r="B8196" s="42">
        <v>50972</v>
      </c>
      <c r="C8196" s="130">
        <v>300</v>
      </c>
      <c r="D8196" s="43">
        <v>8.7899999999999992E-2</v>
      </c>
      <c r="E8196" s="43">
        <v>8.2799999999999999E-2</v>
      </c>
      <c r="F8196" s="44">
        <v>180000</v>
      </c>
      <c r="G8196" s="44">
        <v>180000</v>
      </c>
      <c r="H8196" s="44">
        <v>59950.75</v>
      </c>
      <c r="I8196" s="44">
        <v>79999.990000000005</v>
      </c>
      <c r="J8196" s="68">
        <f t="shared" si="384"/>
        <v>0.33305972222222224</v>
      </c>
      <c r="K8196" s="43">
        <f t="shared" si="385"/>
        <v>0.44444438888888893</v>
      </c>
      <c r="L8196" s="41" t="str">
        <f t="shared" si="386"/>
        <v>AA</v>
      </c>
      <c r="M8196" s="41" t="s">
        <v>555</v>
      </c>
      <c r="N8196" s="41" t="s">
        <v>434</v>
      </c>
      <c r="O8196" s="41" t="s">
        <v>70</v>
      </c>
    </row>
    <row r="8197" spans="1:15">
      <c r="A8197" s="38">
        <v>42061</v>
      </c>
      <c r="B8197" s="38">
        <v>54845</v>
      </c>
      <c r="C8197" s="131">
        <v>420</v>
      </c>
      <c r="D8197" s="39">
        <v>8.7899999999999992E-2</v>
      </c>
      <c r="E8197" s="39">
        <v>8.6500000000000007E-2</v>
      </c>
      <c r="F8197" s="40">
        <v>180000</v>
      </c>
      <c r="G8197" s="40">
        <v>180000</v>
      </c>
      <c r="H8197" s="40">
        <v>79999.990000000005</v>
      </c>
      <c r="I8197" s="40">
        <v>79999.990000000005</v>
      </c>
      <c r="J8197" s="67">
        <f t="shared" si="384"/>
        <v>0.44444438888888893</v>
      </c>
      <c r="K8197" s="39">
        <f t="shared" si="385"/>
        <v>0.44444438888888893</v>
      </c>
      <c r="L8197" s="2" t="str">
        <f t="shared" si="386"/>
        <v>AA</v>
      </c>
      <c r="M8197" s="2" t="s">
        <v>827</v>
      </c>
      <c r="N8197" s="2" t="s">
        <v>417</v>
      </c>
      <c r="O8197" s="2" t="s">
        <v>70</v>
      </c>
    </row>
    <row r="8198" spans="1:15">
      <c r="A8198" s="42">
        <v>42020</v>
      </c>
      <c r="B8198" s="42">
        <v>52978</v>
      </c>
      <c r="C8198" s="130">
        <v>360</v>
      </c>
      <c r="D8198" s="43">
        <v>8.7899999999999992E-2</v>
      </c>
      <c r="E8198" s="43">
        <v>7.9500000000000001E-2</v>
      </c>
      <c r="F8198" s="44">
        <v>168700</v>
      </c>
      <c r="G8198" s="44">
        <v>168700</v>
      </c>
      <c r="H8198" s="44">
        <v>74861.7</v>
      </c>
      <c r="I8198" s="44">
        <v>74999.990000000005</v>
      </c>
      <c r="J8198" s="68">
        <f t="shared" si="384"/>
        <v>0.44375637225844694</v>
      </c>
      <c r="K8198" s="43">
        <f t="shared" si="385"/>
        <v>0.4445761114404268</v>
      </c>
      <c r="L8198" s="41" t="str">
        <f t="shared" si="386"/>
        <v>AA</v>
      </c>
      <c r="M8198" s="41" t="s">
        <v>735</v>
      </c>
      <c r="N8198" s="41" t="s">
        <v>421</v>
      </c>
      <c r="O8198" s="41" t="s">
        <v>70</v>
      </c>
    </row>
    <row r="8199" spans="1:15">
      <c r="A8199" s="42">
        <v>41884</v>
      </c>
      <c r="B8199" s="42">
        <v>52842</v>
      </c>
      <c r="C8199" s="130">
        <v>360</v>
      </c>
      <c r="D8199" s="43">
        <v>8.7899999999999992E-2</v>
      </c>
      <c r="E8199" s="43">
        <v>8.4199999999999997E-2</v>
      </c>
      <c r="F8199" s="44">
        <v>160000</v>
      </c>
      <c r="G8199" s="44">
        <v>160000</v>
      </c>
      <c r="H8199" s="44">
        <v>70481.509999999995</v>
      </c>
      <c r="I8199" s="44">
        <v>71177.320000000007</v>
      </c>
      <c r="J8199" s="68">
        <f t="shared" si="384"/>
        <v>0.44050943749999999</v>
      </c>
      <c r="K8199" s="43">
        <f t="shared" si="385"/>
        <v>0.44485825000000007</v>
      </c>
      <c r="L8199" s="41" t="str">
        <f t="shared" si="386"/>
        <v>AA</v>
      </c>
      <c r="M8199" s="41" t="s">
        <v>525</v>
      </c>
      <c r="N8199" s="41" t="s">
        <v>430</v>
      </c>
      <c r="O8199" s="41" t="s">
        <v>70</v>
      </c>
    </row>
    <row r="8200" spans="1:15">
      <c r="A8200" s="38">
        <v>42061</v>
      </c>
      <c r="B8200" s="38">
        <v>54845</v>
      </c>
      <c r="C8200" s="131">
        <v>420</v>
      </c>
      <c r="D8200" s="39">
        <v>8.7899999999999992E-2</v>
      </c>
      <c r="E8200" s="39">
        <v>8.3699999999999997E-2</v>
      </c>
      <c r="F8200" s="40">
        <v>200000</v>
      </c>
      <c r="G8200" s="40">
        <v>200000</v>
      </c>
      <c r="H8200" s="40">
        <v>88999.99</v>
      </c>
      <c r="I8200" s="40">
        <v>88999.99</v>
      </c>
      <c r="J8200" s="67">
        <f t="shared" si="384"/>
        <v>0.44499995000000003</v>
      </c>
      <c r="K8200" s="39">
        <f t="shared" si="385"/>
        <v>0.44499995000000003</v>
      </c>
      <c r="L8200" s="2" t="str">
        <f t="shared" si="386"/>
        <v>AA</v>
      </c>
      <c r="M8200" s="2" t="s">
        <v>657</v>
      </c>
      <c r="N8200" s="2" t="s">
        <v>419</v>
      </c>
      <c r="O8200" s="2" t="s">
        <v>70</v>
      </c>
    </row>
    <row r="8201" spans="1:15">
      <c r="A8201" s="42">
        <v>41969</v>
      </c>
      <c r="B8201" s="42">
        <v>48483</v>
      </c>
      <c r="C8201" s="130">
        <v>214</v>
      </c>
      <c r="D8201" s="43">
        <v>8.7899999999999992E-2</v>
      </c>
      <c r="E8201" s="43">
        <v>8.4199999999999997E-2</v>
      </c>
      <c r="F8201" s="44">
        <v>139000</v>
      </c>
      <c r="G8201" s="44">
        <v>139000</v>
      </c>
      <c r="H8201" s="44">
        <v>61220.43</v>
      </c>
      <c r="I8201" s="44">
        <v>61925.99</v>
      </c>
      <c r="J8201" s="68">
        <f t="shared" si="384"/>
        <v>0.44043474820143885</v>
      </c>
      <c r="K8201" s="43">
        <f t="shared" si="385"/>
        <v>0.44551071942446041</v>
      </c>
      <c r="L8201" s="41" t="str">
        <f t="shared" si="386"/>
        <v>AA</v>
      </c>
      <c r="M8201" s="41" t="s">
        <v>975</v>
      </c>
      <c r="N8201" s="41" t="s">
        <v>417</v>
      </c>
      <c r="O8201" s="41" t="s">
        <v>70</v>
      </c>
    </row>
    <row r="8202" spans="1:15">
      <c r="A8202" s="38">
        <v>41817</v>
      </c>
      <c r="B8202" s="38">
        <v>48971</v>
      </c>
      <c r="C8202" s="131">
        <v>235</v>
      </c>
      <c r="D8202" s="39">
        <v>8.7899999999999992E-2</v>
      </c>
      <c r="E8202" s="39">
        <v>7.9500000000000001E-2</v>
      </c>
      <c r="F8202" s="40">
        <v>157000</v>
      </c>
      <c r="G8202" s="40">
        <v>157000</v>
      </c>
      <c r="H8202" s="40">
        <v>68072.87</v>
      </c>
      <c r="I8202" s="40">
        <v>69999.990000000005</v>
      </c>
      <c r="J8202" s="67">
        <f t="shared" si="384"/>
        <v>0.43358515923566876</v>
      </c>
      <c r="K8202" s="39">
        <f t="shared" si="385"/>
        <v>0.44585980891719751</v>
      </c>
      <c r="L8202" s="2" t="str">
        <f t="shared" si="386"/>
        <v>AA</v>
      </c>
      <c r="M8202" s="2" t="s">
        <v>541</v>
      </c>
      <c r="N8202" s="2" t="s">
        <v>422</v>
      </c>
      <c r="O8202" s="2" t="s">
        <v>70</v>
      </c>
    </row>
    <row r="8203" spans="1:15">
      <c r="A8203" s="42">
        <v>42031</v>
      </c>
      <c r="B8203" s="42">
        <v>54815</v>
      </c>
      <c r="C8203" s="130">
        <v>420</v>
      </c>
      <c r="D8203" s="43">
        <v>8.7899999999999992E-2</v>
      </c>
      <c r="E8203" s="43">
        <v>7.9500000000000001E-2</v>
      </c>
      <c r="F8203" s="44">
        <v>112000</v>
      </c>
      <c r="G8203" s="44">
        <v>112000</v>
      </c>
      <c r="H8203" s="44">
        <v>49926.25</v>
      </c>
      <c r="I8203" s="44">
        <v>49999.99</v>
      </c>
      <c r="J8203" s="68">
        <f t="shared" si="384"/>
        <v>0.44577008928571427</v>
      </c>
      <c r="K8203" s="43">
        <f t="shared" si="385"/>
        <v>0.44642848214285713</v>
      </c>
      <c r="L8203" s="41" t="str">
        <f t="shared" si="386"/>
        <v>AA</v>
      </c>
      <c r="M8203" s="41" t="s">
        <v>719</v>
      </c>
      <c r="N8203" s="41" t="s">
        <v>422</v>
      </c>
      <c r="O8203" s="41" t="s">
        <v>70</v>
      </c>
    </row>
    <row r="8204" spans="1:15">
      <c r="A8204" s="38">
        <v>41975</v>
      </c>
      <c r="B8204" s="38">
        <v>51684</v>
      </c>
      <c r="C8204" s="131">
        <v>319</v>
      </c>
      <c r="D8204" s="39">
        <v>8.7899999999999992E-2</v>
      </c>
      <c r="E8204" s="39">
        <v>8.4199999999999997E-2</v>
      </c>
      <c r="F8204" s="40">
        <v>150000</v>
      </c>
      <c r="G8204" s="40">
        <v>150000</v>
      </c>
      <c r="H8204" s="40">
        <v>66683.31</v>
      </c>
      <c r="I8204" s="40">
        <v>66999.990000000005</v>
      </c>
      <c r="J8204" s="67">
        <f t="shared" si="384"/>
        <v>0.44455539999999999</v>
      </c>
      <c r="K8204" s="39">
        <f t="shared" si="385"/>
        <v>0.44666660000000002</v>
      </c>
      <c r="L8204" s="2" t="str">
        <f t="shared" si="386"/>
        <v>AA</v>
      </c>
      <c r="M8204" s="2" t="s">
        <v>468</v>
      </c>
      <c r="N8204" s="2" t="s">
        <v>421</v>
      </c>
      <c r="O8204" s="2" t="s">
        <v>70</v>
      </c>
    </row>
    <row r="8205" spans="1:15">
      <c r="A8205" s="38">
        <v>41792</v>
      </c>
      <c r="B8205" s="38">
        <v>49462</v>
      </c>
      <c r="C8205" s="131">
        <v>252</v>
      </c>
      <c r="D8205" s="39">
        <v>8.7899999999999992E-2</v>
      </c>
      <c r="E8205" s="39">
        <v>7.9500000000000001E-2</v>
      </c>
      <c r="F8205" s="40">
        <v>190000</v>
      </c>
      <c r="G8205" s="40">
        <v>190000</v>
      </c>
      <c r="H8205" s="40">
        <v>82865.25</v>
      </c>
      <c r="I8205" s="40">
        <v>84999.99</v>
      </c>
      <c r="J8205" s="67">
        <f t="shared" si="384"/>
        <v>0.43613289473684208</v>
      </c>
      <c r="K8205" s="39">
        <f t="shared" si="385"/>
        <v>0.44736836842105265</v>
      </c>
      <c r="L8205" s="2" t="str">
        <f t="shared" si="386"/>
        <v>AA</v>
      </c>
      <c r="M8205" s="2" t="s">
        <v>1321</v>
      </c>
      <c r="N8205" s="2" t="s">
        <v>435</v>
      </c>
      <c r="O8205" s="2" t="s">
        <v>70</v>
      </c>
    </row>
    <row r="8206" spans="1:15">
      <c r="A8206" s="38">
        <v>41912</v>
      </c>
      <c r="B8206" s="38">
        <v>54696</v>
      </c>
      <c r="C8206" s="131">
        <v>420</v>
      </c>
      <c r="D8206" s="39">
        <v>8.7899999999999992E-2</v>
      </c>
      <c r="E8206" s="39">
        <v>8.4199999999999997E-2</v>
      </c>
      <c r="F8206" s="40">
        <v>190000</v>
      </c>
      <c r="G8206" s="40">
        <v>190000</v>
      </c>
      <c r="H8206" s="40">
        <v>84725.83</v>
      </c>
      <c r="I8206" s="40">
        <v>84999.99</v>
      </c>
      <c r="J8206" s="67">
        <f t="shared" si="384"/>
        <v>0.44592542105263161</v>
      </c>
      <c r="K8206" s="39">
        <f t="shared" si="385"/>
        <v>0.44736836842105265</v>
      </c>
      <c r="L8206" s="2" t="str">
        <f t="shared" si="386"/>
        <v>AA</v>
      </c>
      <c r="M8206" s="2" t="s">
        <v>626</v>
      </c>
      <c r="N8206" s="2" t="s">
        <v>421</v>
      </c>
      <c r="O8206" s="2" t="s">
        <v>70</v>
      </c>
    </row>
    <row r="8207" spans="1:15">
      <c r="A8207" s="38">
        <v>41964</v>
      </c>
      <c r="B8207" s="38">
        <v>54748</v>
      </c>
      <c r="C8207" s="131">
        <v>420</v>
      </c>
      <c r="D8207" s="39">
        <v>8.7899999999999992E-2</v>
      </c>
      <c r="E8207" s="39">
        <v>8.4199999999999997E-2</v>
      </c>
      <c r="F8207" s="40">
        <v>190000</v>
      </c>
      <c r="G8207" s="40">
        <v>190000</v>
      </c>
      <c r="H8207" s="40">
        <v>84583.47</v>
      </c>
      <c r="I8207" s="40">
        <v>84999.99</v>
      </c>
      <c r="J8207" s="67">
        <f t="shared" si="384"/>
        <v>0.44517615789473686</v>
      </c>
      <c r="K8207" s="39">
        <f t="shared" si="385"/>
        <v>0.44736836842105265</v>
      </c>
      <c r="L8207" s="2" t="str">
        <f t="shared" si="386"/>
        <v>AA</v>
      </c>
      <c r="M8207" s="2" t="s">
        <v>740</v>
      </c>
      <c r="N8207" s="2" t="s">
        <v>417</v>
      </c>
      <c r="O8207" s="2" t="s">
        <v>70</v>
      </c>
    </row>
    <row r="8208" spans="1:15">
      <c r="A8208" s="42">
        <v>41915</v>
      </c>
      <c r="B8208" s="42">
        <v>54699</v>
      </c>
      <c r="C8208" s="130">
        <v>420</v>
      </c>
      <c r="D8208" s="43">
        <v>8.7899999999999992E-2</v>
      </c>
      <c r="E8208" s="43">
        <v>8.4199999999999997E-2</v>
      </c>
      <c r="F8208" s="44">
        <v>200000</v>
      </c>
      <c r="G8208" s="44">
        <v>200000</v>
      </c>
      <c r="H8208" s="44">
        <v>88969.84</v>
      </c>
      <c r="I8208" s="44">
        <v>89502.12</v>
      </c>
      <c r="J8208" s="68">
        <f t="shared" si="384"/>
        <v>0.4448492</v>
      </c>
      <c r="K8208" s="43">
        <f t="shared" si="385"/>
        <v>0.44751059999999998</v>
      </c>
      <c r="L8208" s="41" t="str">
        <f t="shared" si="386"/>
        <v>AA</v>
      </c>
      <c r="M8208" s="41" t="s">
        <v>468</v>
      </c>
      <c r="N8208" s="41" t="s">
        <v>421</v>
      </c>
      <c r="O8208" s="41" t="s">
        <v>70</v>
      </c>
    </row>
    <row r="8209" spans="1:15">
      <c r="A8209" s="38">
        <v>41957</v>
      </c>
      <c r="B8209" s="38">
        <v>54741</v>
      </c>
      <c r="C8209" s="131">
        <v>420</v>
      </c>
      <c r="D8209" s="39">
        <v>8.7899999999999992E-2</v>
      </c>
      <c r="E8209" s="39">
        <v>8.4199999999999997E-2</v>
      </c>
      <c r="F8209" s="40">
        <v>185000</v>
      </c>
      <c r="G8209" s="40">
        <v>185000</v>
      </c>
      <c r="H8209" s="40">
        <v>82452.539999999994</v>
      </c>
      <c r="I8209" s="40">
        <v>82837.23</v>
      </c>
      <c r="J8209" s="67">
        <f t="shared" si="384"/>
        <v>0.44568940540540536</v>
      </c>
      <c r="K8209" s="39">
        <f t="shared" si="385"/>
        <v>0.44776881081081077</v>
      </c>
      <c r="L8209" s="2" t="str">
        <f t="shared" si="386"/>
        <v>AA</v>
      </c>
      <c r="M8209" s="2" t="s">
        <v>495</v>
      </c>
      <c r="N8209" s="2" t="s">
        <v>424</v>
      </c>
      <c r="O8209" s="2" t="s">
        <v>70</v>
      </c>
    </row>
    <row r="8210" spans="1:15">
      <c r="A8210" s="38">
        <v>41838</v>
      </c>
      <c r="B8210" s="38">
        <v>54044</v>
      </c>
      <c r="C8210" s="131">
        <v>401</v>
      </c>
      <c r="D8210" s="39">
        <v>8.7899999999999992E-2</v>
      </c>
      <c r="E8210" s="39">
        <v>8.4199999999999997E-2</v>
      </c>
      <c r="F8210" s="40">
        <v>142500</v>
      </c>
      <c r="G8210" s="40">
        <v>142500</v>
      </c>
      <c r="H8210" s="40">
        <v>63262.1</v>
      </c>
      <c r="I8210" s="40">
        <v>63999.99</v>
      </c>
      <c r="J8210" s="67">
        <f t="shared" si="384"/>
        <v>0.44394456140350874</v>
      </c>
      <c r="K8210" s="39">
        <f t="shared" si="385"/>
        <v>0.44912273684210524</v>
      </c>
      <c r="L8210" s="2" t="str">
        <f t="shared" si="386"/>
        <v>AA</v>
      </c>
      <c r="M8210" s="2" t="s">
        <v>971</v>
      </c>
      <c r="N8210" s="2" t="s">
        <v>437</v>
      </c>
      <c r="O8210" s="2" t="s">
        <v>70</v>
      </c>
    </row>
    <row r="8211" spans="1:15">
      <c r="A8211" s="38">
        <v>41970</v>
      </c>
      <c r="B8211" s="38">
        <v>49275</v>
      </c>
      <c r="C8211" s="131">
        <v>240</v>
      </c>
      <c r="D8211" s="39">
        <v>8.7899999999999992E-2</v>
      </c>
      <c r="E8211" s="39">
        <v>8.4199999999999997E-2</v>
      </c>
      <c r="F8211" s="40">
        <v>145000</v>
      </c>
      <c r="G8211" s="40">
        <v>145000</v>
      </c>
      <c r="H8211" s="40">
        <v>64520.13</v>
      </c>
      <c r="I8211" s="40">
        <v>65193.32</v>
      </c>
      <c r="J8211" s="67">
        <f t="shared" si="384"/>
        <v>0.44496641379310342</v>
      </c>
      <c r="K8211" s="39">
        <f t="shared" si="385"/>
        <v>0.44960910344827587</v>
      </c>
      <c r="L8211" s="2" t="str">
        <f t="shared" si="386"/>
        <v>AA</v>
      </c>
      <c r="M8211" s="2" t="s">
        <v>625</v>
      </c>
      <c r="N8211" s="2" t="s">
        <v>419</v>
      </c>
      <c r="O8211" s="2" t="s">
        <v>70</v>
      </c>
    </row>
    <row r="8212" spans="1:15">
      <c r="A8212" s="42">
        <v>41948</v>
      </c>
      <c r="B8212" s="42">
        <v>49100</v>
      </c>
      <c r="C8212" s="130">
        <v>235</v>
      </c>
      <c r="D8212" s="43">
        <v>8.7899999999999992E-2</v>
      </c>
      <c r="E8212" s="43">
        <v>7.9500000000000001E-2</v>
      </c>
      <c r="F8212" s="44">
        <v>165000</v>
      </c>
      <c r="G8212" s="44">
        <v>165000</v>
      </c>
      <c r="H8212" s="44">
        <v>73533.06</v>
      </c>
      <c r="I8212" s="44">
        <v>74249.990000000005</v>
      </c>
      <c r="J8212" s="68">
        <f t="shared" si="384"/>
        <v>0.4456549090909091</v>
      </c>
      <c r="K8212" s="43">
        <f t="shared" si="385"/>
        <v>0.44999993939393945</v>
      </c>
      <c r="L8212" s="41" t="str">
        <f t="shared" si="386"/>
        <v>AA</v>
      </c>
      <c r="M8212" s="41" t="s">
        <v>1033</v>
      </c>
      <c r="N8212" s="41" t="s">
        <v>417</v>
      </c>
      <c r="O8212" s="41" t="s">
        <v>70</v>
      </c>
    </row>
    <row r="8213" spans="1:15">
      <c r="A8213" s="42">
        <v>41802</v>
      </c>
      <c r="B8213" s="42">
        <v>54586</v>
      </c>
      <c r="C8213" s="130">
        <v>420</v>
      </c>
      <c r="D8213" s="43">
        <v>8.7899999999999992E-2</v>
      </c>
      <c r="E8213" s="43">
        <v>8.4199999999999997E-2</v>
      </c>
      <c r="F8213" s="44">
        <v>180000</v>
      </c>
      <c r="G8213" s="44">
        <v>180000</v>
      </c>
      <c r="H8213" s="44">
        <v>79969.16</v>
      </c>
      <c r="I8213" s="44">
        <v>80999.990000000005</v>
      </c>
      <c r="J8213" s="68">
        <f t="shared" si="384"/>
        <v>0.44427311111111112</v>
      </c>
      <c r="K8213" s="43">
        <f t="shared" si="385"/>
        <v>0.44999994444444447</v>
      </c>
      <c r="L8213" s="41" t="str">
        <f t="shared" si="386"/>
        <v>AA</v>
      </c>
      <c r="M8213" s="41" t="s">
        <v>496</v>
      </c>
      <c r="N8213" s="41" t="s">
        <v>417</v>
      </c>
      <c r="O8213" s="41" t="s">
        <v>70</v>
      </c>
    </row>
    <row r="8214" spans="1:15">
      <c r="A8214" s="38">
        <v>42034</v>
      </c>
      <c r="B8214" s="38">
        <v>54818</v>
      </c>
      <c r="C8214" s="131">
        <v>420</v>
      </c>
      <c r="D8214" s="39">
        <v>8.7899999999999992E-2</v>
      </c>
      <c r="E8214" s="39">
        <v>8.4199999999999997E-2</v>
      </c>
      <c r="F8214" s="40">
        <v>180000</v>
      </c>
      <c r="G8214" s="40">
        <v>180000</v>
      </c>
      <c r="H8214" s="40">
        <v>80841.320000000007</v>
      </c>
      <c r="I8214" s="40">
        <v>80999.990000000005</v>
      </c>
      <c r="J8214" s="67">
        <f t="shared" si="384"/>
        <v>0.44911844444444449</v>
      </c>
      <c r="K8214" s="39">
        <f t="shared" si="385"/>
        <v>0.44999994444444447</v>
      </c>
      <c r="L8214" s="2" t="str">
        <f t="shared" si="386"/>
        <v>AA</v>
      </c>
      <c r="M8214" s="2" t="s">
        <v>572</v>
      </c>
      <c r="N8214" s="2" t="s">
        <v>417</v>
      </c>
      <c r="O8214" s="2" t="s">
        <v>70</v>
      </c>
    </row>
    <row r="8215" spans="1:15">
      <c r="A8215" s="42">
        <v>42032</v>
      </c>
      <c r="B8215" s="42">
        <v>52990</v>
      </c>
      <c r="C8215" s="130">
        <v>360</v>
      </c>
      <c r="D8215" s="43">
        <v>8.7899999999999992E-2</v>
      </c>
      <c r="E8215" s="43">
        <v>7.9500000000000001E-2</v>
      </c>
      <c r="F8215" s="44">
        <v>185000</v>
      </c>
      <c r="G8215" s="44">
        <v>185000</v>
      </c>
      <c r="H8215" s="44">
        <v>83104.88</v>
      </c>
      <c r="I8215" s="44">
        <v>83249.990000000005</v>
      </c>
      <c r="J8215" s="68">
        <f t="shared" si="384"/>
        <v>0.44921556756756759</v>
      </c>
      <c r="K8215" s="43">
        <f t="shared" si="385"/>
        <v>0.449999945945946</v>
      </c>
      <c r="L8215" s="41" t="str">
        <f t="shared" si="386"/>
        <v>AA</v>
      </c>
      <c r="M8215" s="41" t="s">
        <v>634</v>
      </c>
      <c r="N8215" s="41" t="s">
        <v>421</v>
      </c>
      <c r="O8215" s="41" t="s">
        <v>70</v>
      </c>
    </row>
    <row r="8216" spans="1:15">
      <c r="A8216" s="38">
        <v>41978</v>
      </c>
      <c r="B8216" s="38">
        <v>47457</v>
      </c>
      <c r="C8216" s="131">
        <v>180</v>
      </c>
      <c r="D8216" s="39">
        <v>8.7899999999999992E-2</v>
      </c>
      <c r="E8216" s="39">
        <v>7.9500000000000001E-2</v>
      </c>
      <c r="F8216" s="40">
        <v>200000</v>
      </c>
      <c r="G8216" s="40">
        <v>200000</v>
      </c>
      <c r="H8216" s="40">
        <v>89185.61</v>
      </c>
      <c r="I8216" s="40">
        <v>89999.99</v>
      </c>
      <c r="J8216" s="67">
        <f t="shared" si="384"/>
        <v>0.44592805000000002</v>
      </c>
      <c r="K8216" s="39">
        <f t="shared" si="385"/>
        <v>0.44999995000000004</v>
      </c>
      <c r="L8216" s="2" t="str">
        <f t="shared" si="386"/>
        <v>AA</v>
      </c>
      <c r="M8216" s="2" t="s">
        <v>586</v>
      </c>
      <c r="N8216" s="2" t="s">
        <v>416</v>
      </c>
      <c r="O8216" s="2" t="s">
        <v>70</v>
      </c>
    </row>
    <row r="8217" spans="1:15">
      <c r="A8217" s="38">
        <v>41970</v>
      </c>
      <c r="B8217" s="38">
        <v>54754</v>
      </c>
      <c r="C8217" s="131">
        <v>420</v>
      </c>
      <c r="D8217" s="39">
        <v>8.7899999999999992E-2</v>
      </c>
      <c r="E8217" s="39">
        <v>8.4199999999999997E-2</v>
      </c>
      <c r="F8217" s="40">
        <v>192000</v>
      </c>
      <c r="G8217" s="40">
        <v>192000</v>
      </c>
      <c r="H8217" s="40">
        <v>86239.21</v>
      </c>
      <c r="I8217" s="40">
        <v>86541.119999999995</v>
      </c>
      <c r="J8217" s="67">
        <f t="shared" si="384"/>
        <v>0.44916255208333339</v>
      </c>
      <c r="K8217" s="39">
        <f t="shared" si="385"/>
        <v>0.450735</v>
      </c>
      <c r="L8217" s="2" t="str">
        <f t="shared" si="386"/>
        <v>AA</v>
      </c>
      <c r="M8217" s="2" t="s">
        <v>466</v>
      </c>
      <c r="N8217" s="2" t="s">
        <v>421</v>
      </c>
      <c r="O8217" s="2" t="s">
        <v>70</v>
      </c>
    </row>
    <row r="8218" spans="1:15">
      <c r="A8218" s="42">
        <v>41919</v>
      </c>
      <c r="B8218" s="42">
        <v>54064</v>
      </c>
      <c r="C8218" s="130">
        <v>399</v>
      </c>
      <c r="D8218" s="43">
        <v>8.7899999999999992E-2</v>
      </c>
      <c r="E8218" s="43">
        <v>7.7199999999999991E-2</v>
      </c>
      <c r="F8218" s="44">
        <v>144000</v>
      </c>
      <c r="G8218" s="44">
        <v>144000</v>
      </c>
      <c r="H8218" s="44">
        <v>64602.6</v>
      </c>
      <c r="I8218" s="44">
        <v>64999.99</v>
      </c>
      <c r="J8218" s="68">
        <f t="shared" si="384"/>
        <v>0.44862916666666663</v>
      </c>
      <c r="K8218" s="43">
        <f t="shared" si="385"/>
        <v>0.45138881944444442</v>
      </c>
      <c r="L8218" s="41" t="str">
        <f t="shared" si="386"/>
        <v>AA</v>
      </c>
      <c r="M8218" s="41" t="s">
        <v>746</v>
      </c>
      <c r="N8218" s="41" t="s">
        <v>417</v>
      </c>
      <c r="O8218" s="41" t="s">
        <v>70</v>
      </c>
    </row>
    <row r="8219" spans="1:15">
      <c r="A8219" s="38">
        <v>41775</v>
      </c>
      <c r="B8219" s="38">
        <v>54559</v>
      </c>
      <c r="C8219" s="131">
        <v>420</v>
      </c>
      <c r="D8219" s="39">
        <v>8.7899999999999992E-2</v>
      </c>
      <c r="E8219" s="39">
        <v>8.4199999999999997E-2</v>
      </c>
      <c r="F8219" s="40">
        <v>177000</v>
      </c>
      <c r="G8219" s="40">
        <v>177000</v>
      </c>
      <c r="H8219" s="40">
        <v>78892.429999999993</v>
      </c>
      <c r="I8219" s="40">
        <v>79999.990000000005</v>
      </c>
      <c r="J8219" s="67">
        <f t="shared" si="384"/>
        <v>0.44571994350282484</v>
      </c>
      <c r="K8219" s="39">
        <f t="shared" si="385"/>
        <v>0.4519773446327684</v>
      </c>
      <c r="L8219" s="2" t="str">
        <f t="shared" si="386"/>
        <v>AA</v>
      </c>
      <c r="M8219" s="2" t="s">
        <v>511</v>
      </c>
      <c r="N8219" s="2" t="s">
        <v>422</v>
      </c>
      <c r="O8219" s="2" t="s">
        <v>70</v>
      </c>
    </row>
    <row r="8220" spans="1:15">
      <c r="A8220" s="42">
        <v>41876</v>
      </c>
      <c r="B8220" s="42">
        <v>52773</v>
      </c>
      <c r="C8220" s="130">
        <v>358</v>
      </c>
      <c r="D8220" s="43">
        <v>8.7899999999999992E-2</v>
      </c>
      <c r="E8220" s="43">
        <v>8.4199999999999997E-2</v>
      </c>
      <c r="F8220" s="44">
        <v>150000</v>
      </c>
      <c r="G8220" s="44">
        <v>150000</v>
      </c>
      <c r="H8220" s="44">
        <v>67059.16</v>
      </c>
      <c r="I8220" s="44">
        <v>67828.02</v>
      </c>
      <c r="J8220" s="68">
        <f t="shared" si="384"/>
        <v>0.44706106666666667</v>
      </c>
      <c r="K8220" s="43">
        <f t="shared" si="385"/>
        <v>0.4521868</v>
      </c>
      <c r="L8220" s="41" t="str">
        <f t="shared" si="386"/>
        <v>AA</v>
      </c>
      <c r="M8220" s="41" t="s">
        <v>1069</v>
      </c>
      <c r="N8220" s="41" t="s">
        <v>419</v>
      </c>
      <c r="O8220" s="41" t="s">
        <v>70</v>
      </c>
    </row>
    <row r="8221" spans="1:15">
      <c r="A8221" s="38">
        <v>41866</v>
      </c>
      <c r="B8221" s="38">
        <v>50571</v>
      </c>
      <c r="C8221" s="131">
        <v>286</v>
      </c>
      <c r="D8221" s="39">
        <v>8.7899999999999992E-2</v>
      </c>
      <c r="E8221" s="39">
        <v>8.4199999999999997E-2</v>
      </c>
      <c r="F8221" s="40">
        <v>176800</v>
      </c>
      <c r="G8221" s="40">
        <v>176800</v>
      </c>
      <c r="H8221" s="40">
        <v>78756.19</v>
      </c>
      <c r="I8221" s="40">
        <v>79999.990000000005</v>
      </c>
      <c r="J8221" s="67">
        <f t="shared" si="384"/>
        <v>0.44545356334841629</v>
      </c>
      <c r="K8221" s="39">
        <f t="shared" si="385"/>
        <v>0.45248863122171951</v>
      </c>
      <c r="L8221" s="2" t="str">
        <f t="shared" si="386"/>
        <v>AA</v>
      </c>
      <c r="M8221" s="2" t="s">
        <v>948</v>
      </c>
      <c r="N8221" s="2" t="s">
        <v>419</v>
      </c>
      <c r="O8221" s="2" t="s">
        <v>70</v>
      </c>
    </row>
    <row r="8222" spans="1:15">
      <c r="A8222" s="42">
        <v>41808</v>
      </c>
      <c r="B8222" s="42">
        <v>51274</v>
      </c>
      <c r="C8222" s="130">
        <v>311</v>
      </c>
      <c r="D8222" s="43">
        <v>8.7899999999999992E-2</v>
      </c>
      <c r="E8222" s="43">
        <v>8.4199999999999997E-2</v>
      </c>
      <c r="F8222" s="44">
        <v>138000</v>
      </c>
      <c r="G8222" s="44">
        <v>138000</v>
      </c>
      <c r="H8222" s="44">
        <v>62242.8</v>
      </c>
      <c r="I8222" s="44">
        <v>62500.74</v>
      </c>
      <c r="J8222" s="68">
        <f t="shared" si="384"/>
        <v>0.45103478260869567</v>
      </c>
      <c r="K8222" s="43">
        <f t="shared" si="385"/>
        <v>0.45290391304347827</v>
      </c>
      <c r="L8222" s="41" t="str">
        <f t="shared" si="386"/>
        <v>AA</v>
      </c>
      <c r="M8222" s="41" t="s">
        <v>211</v>
      </c>
      <c r="N8222" s="41" t="s">
        <v>424</v>
      </c>
      <c r="O8222" s="41" t="s">
        <v>70</v>
      </c>
    </row>
    <row r="8223" spans="1:15">
      <c r="A8223" s="38">
        <v>41948</v>
      </c>
      <c r="B8223" s="38">
        <v>53636</v>
      </c>
      <c r="C8223" s="131">
        <v>384</v>
      </c>
      <c r="D8223" s="39">
        <v>8.7899999999999992E-2</v>
      </c>
      <c r="E8223" s="39">
        <v>8.4199999999999997E-2</v>
      </c>
      <c r="F8223" s="40">
        <v>130000</v>
      </c>
      <c r="G8223" s="40">
        <v>130000</v>
      </c>
      <c r="H8223" s="40">
        <v>58663.7</v>
      </c>
      <c r="I8223" s="40">
        <v>58940.5</v>
      </c>
      <c r="J8223" s="67">
        <f t="shared" si="384"/>
        <v>0.45125923076923075</v>
      </c>
      <c r="K8223" s="39">
        <f t="shared" si="385"/>
        <v>0.45338846153846152</v>
      </c>
      <c r="L8223" s="2" t="str">
        <f t="shared" si="386"/>
        <v>AA</v>
      </c>
      <c r="M8223" s="2" t="s">
        <v>519</v>
      </c>
      <c r="N8223" s="2" t="s">
        <v>417</v>
      </c>
      <c r="O8223" s="2" t="s">
        <v>70</v>
      </c>
    </row>
    <row r="8224" spans="1:15">
      <c r="A8224" s="38">
        <v>42033</v>
      </c>
      <c r="B8224" s="38">
        <v>49428</v>
      </c>
      <c r="C8224" s="131">
        <v>243</v>
      </c>
      <c r="D8224" s="39">
        <v>8.7899999999999992E-2</v>
      </c>
      <c r="E8224" s="39">
        <v>8.4199999999999997E-2</v>
      </c>
      <c r="F8224" s="40">
        <v>145000</v>
      </c>
      <c r="G8224" s="40">
        <v>145000</v>
      </c>
      <c r="H8224" s="40">
        <v>65543.81</v>
      </c>
      <c r="I8224" s="40">
        <v>65759.25</v>
      </c>
      <c r="J8224" s="67">
        <f t="shared" si="384"/>
        <v>0.45202627586206895</v>
      </c>
      <c r="K8224" s="39">
        <f t="shared" si="385"/>
        <v>0.45351206896551727</v>
      </c>
      <c r="L8224" s="2" t="str">
        <f t="shared" si="386"/>
        <v>AA</v>
      </c>
      <c r="M8224" s="2" t="s">
        <v>1180</v>
      </c>
      <c r="N8224" s="2" t="s">
        <v>422</v>
      </c>
      <c r="O8224" s="2" t="s">
        <v>70</v>
      </c>
    </row>
    <row r="8225" spans="1:15">
      <c r="A8225" s="38">
        <v>41823</v>
      </c>
      <c r="B8225" s="38">
        <v>44623</v>
      </c>
      <c r="C8225" s="131">
        <v>92</v>
      </c>
      <c r="D8225" s="39">
        <v>8.7899999999999992E-2</v>
      </c>
      <c r="E8225" s="39">
        <v>7.7199999999999991E-2</v>
      </c>
      <c r="F8225" s="40">
        <v>160000</v>
      </c>
      <c r="G8225" s="40">
        <v>160000</v>
      </c>
      <c r="H8225" s="40">
        <v>67597.570000000007</v>
      </c>
      <c r="I8225" s="40">
        <v>72679.33</v>
      </c>
      <c r="J8225" s="67">
        <f t="shared" si="384"/>
        <v>0.42248481250000003</v>
      </c>
      <c r="K8225" s="39">
        <f t="shared" si="385"/>
        <v>0.45424581250000001</v>
      </c>
      <c r="L8225" s="2" t="str">
        <f t="shared" si="386"/>
        <v>AA</v>
      </c>
      <c r="M8225" s="2" t="s">
        <v>703</v>
      </c>
      <c r="N8225" s="2" t="s">
        <v>437</v>
      </c>
      <c r="O8225" s="2" t="s">
        <v>70</v>
      </c>
    </row>
    <row r="8226" spans="1:15">
      <c r="A8226" s="42">
        <v>41991</v>
      </c>
      <c r="B8226" s="42">
        <v>47774</v>
      </c>
      <c r="C8226" s="130">
        <v>190</v>
      </c>
      <c r="D8226" s="43">
        <v>8.7899999999999992E-2</v>
      </c>
      <c r="E8226" s="43">
        <v>8.4199999999999997E-2</v>
      </c>
      <c r="F8226" s="44">
        <v>110000</v>
      </c>
      <c r="G8226" s="44">
        <v>110000</v>
      </c>
      <c r="H8226" s="44">
        <v>49543.73</v>
      </c>
      <c r="I8226" s="44">
        <v>49999.99</v>
      </c>
      <c r="J8226" s="68">
        <f t="shared" si="384"/>
        <v>0.45039754545454547</v>
      </c>
      <c r="K8226" s="43">
        <f t="shared" si="385"/>
        <v>0.45454536363636361</v>
      </c>
      <c r="L8226" s="41" t="str">
        <f t="shared" si="386"/>
        <v>AA</v>
      </c>
      <c r="M8226" s="41" t="s">
        <v>681</v>
      </c>
      <c r="N8226" s="41" t="s">
        <v>434</v>
      </c>
      <c r="O8226" s="41" t="s">
        <v>70</v>
      </c>
    </row>
    <row r="8227" spans="1:15">
      <c r="A8227" s="42">
        <v>41948</v>
      </c>
      <c r="B8227" s="42">
        <v>48278</v>
      </c>
      <c r="C8227" s="130">
        <v>208</v>
      </c>
      <c r="D8227" s="43">
        <v>8.7899999999999992E-2</v>
      </c>
      <c r="E8227" s="43">
        <v>7.9500000000000001E-2</v>
      </c>
      <c r="F8227" s="44">
        <v>110000</v>
      </c>
      <c r="G8227" s="44">
        <v>110000</v>
      </c>
      <c r="H8227" s="44">
        <v>49434.25</v>
      </c>
      <c r="I8227" s="44">
        <v>49999.99</v>
      </c>
      <c r="J8227" s="68">
        <f t="shared" si="384"/>
        <v>0.44940227272727273</v>
      </c>
      <c r="K8227" s="43">
        <f t="shared" si="385"/>
        <v>0.45454536363636361</v>
      </c>
      <c r="L8227" s="41" t="str">
        <f t="shared" si="386"/>
        <v>AA</v>
      </c>
      <c r="M8227" s="41" t="s">
        <v>538</v>
      </c>
      <c r="N8227" s="41" t="s">
        <v>417</v>
      </c>
      <c r="O8227" s="41" t="s">
        <v>70</v>
      </c>
    </row>
    <row r="8228" spans="1:15">
      <c r="A8228" s="38">
        <v>41901</v>
      </c>
      <c r="B8228" s="38">
        <v>49206</v>
      </c>
      <c r="C8228" s="131">
        <v>240</v>
      </c>
      <c r="D8228" s="39">
        <v>8.7899999999999992E-2</v>
      </c>
      <c r="E8228" s="39">
        <v>7.9500000000000001E-2</v>
      </c>
      <c r="F8228" s="40">
        <v>110000</v>
      </c>
      <c r="G8228" s="40">
        <v>110000</v>
      </c>
      <c r="H8228" s="40">
        <v>49159.69</v>
      </c>
      <c r="I8228" s="40">
        <v>49999.99</v>
      </c>
      <c r="J8228" s="67">
        <f t="shared" si="384"/>
        <v>0.44690627272727274</v>
      </c>
      <c r="K8228" s="39">
        <f t="shared" si="385"/>
        <v>0.45454536363636361</v>
      </c>
      <c r="L8228" s="2" t="str">
        <f t="shared" si="386"/>
        <v>AA</v>
      </c>
      <c r="M8228" s="2" t="s">
        <v>746</v>
      </c>
      <c r="N8228" s="2" t="s">
        <v>417</v>
      </c>
      <c r="O8228" s="2" t="s">
        <v>70</v>
      </c>
    </row>
    <row r="8229" spans="1:15">
      <c r="A8229" s="38">
        <v>41829</v>
      </c>
      <c r="B8229" s="38">
        <v>50960</v>
      </c>
      <c r="C8229" s="131">
        <v>300</v>
      </c>
      <c r="D8229" s="39">
        <v>8.7899999999999992E-2</v>
      </c>
      <c r="E8229" s="39">
        <v>8.4199999999999997E-2</v>
      </c>
      <c r="F8229" s="40">
        <v>110000</v>
      </c>
      <c r="G8229" s="40">
        <v>110000</v>
      </c>
      <c r="H8229" s="40">
        <v>49148.84</v>
      </c>
      <c r="I8229" s="40">
        <v>49999.99</v>
      </c>
      <c r="J8229" s="67">
        <f t="shared" si="384"/>
        <v>0.44680763636363635</v>
      </c>
      <c r="K8229" s="39">
        <f t="shared" si="385"/>
        <v>0.45454536363636361</v>
      </c>
      <c r="L8229" s="2" t="str">
        <f t="shared" si="386"/>
        <v>AA</v>
      </c>
      <c r="M8229" s="2" t="s">
        <v>1253</v>
      </c>
      <c r="N8229" s="2" t="s">
        <v>421</v>
      </c>
      <c r="O8229" s="2" t="s">
        <v>70</v>
      </c>
    </row>
    <row r="8230" spans="1:15">
      <c r="A8230" s="38">
        <v>42061</v>
      </c>
      <c r="B8230" s="38">
        <v>45714</v>
      </c>
      <c r="C8230" s="131">
        <v>120</v>
      </c>
      <c r="D8230" s="39">
        <v>8.7899999999999992E-2</v>
      </c>
      <c r="E8230" s="39">
        <v>8.6500000000000007E-2</v>
      </c>
      <c r="F8230" s="40">
        <v>132000</v>
      </c>
      <c r="G8230" s="40">
        <v>132000</v>
      </c>
      <c r="H8230" s="40">
        <v>59999.99</v>
      </c>
      <c r="I8230" s="40">
        <v>59999.99</v>
      </c>
      <c r="J8230" s="67">
        <f t="shared" si="384"/>
        <v>0.45454537878787876</v>
      </c>
      <c r="K8230" s="39">
        <f t="shared" si="385"/>
        <v>0.45454537878787876</v>
      </c>
      <c r="L8230" s="2" t="str">
        <f t="shared" si="386"/>
        <v>AA</v>
      </c>
      <c r="M8230" s="2" t="s">
        <v>965</v>
      </c>
      <c r="N8230" s="2" t="s">
        <v>427</v>
      </c>
      <c r="O8230" s="2" t="s">
        <v>70</v>
      </c>
    </row>
    <row r="8231" spans="1:15">
      <c r="A8231" s="38">
        <v>41953</v>
      </c>
      <c r="B8231" s="38">
        <v>51966</v>
      </c>
      <c r="C8231" s="131">
        <v>329</v>
      </c>
      <c r="D8231" s="39">
        <v>8.7899999999999992E-2</v>
      </c>
      <c r="E8231" s="39">
        <v>8.4199999999999997E-2</v>
      </c>
      <c r="F8231" s="40">
        <v>200000</v>
      </c>
      <c r="G8231" s="40">
        <v>200000</v>
      </c>
      <c r="H8231" s="40">
        <v>90433.11</v>
      </c>
      <c r="I8231" s="40">
        <v>90999.99</v>
      </c>
      <c r="J8231" s="67">
        <f t="shared" si="384"/>
        <v>0.45216555000000003</v>
      </c>
      <c r="K8231" s="39">
        <f t="shared" si="385"/>
        <v>0.45499995000000004</v>
      </c>
      <c r="L8231" s="2" t="str">
        <f t="shared" si="386"/>
        <v>AA</v>
      </c>
      <c r="M8231" s="2" t="s">
        <v>457</v>
      </c>
      <c r="N8231" s="2" t="s">
        <v>419</v>
      </c>
      <c r="O8231" s="2" t="s">
        <v>70</v>
      </c>
    </row>
    <row r="8232" spans="1:15">
      <c r="A8232" s="38">
        <v>42061</v>
      </c>
      <c r="B8232" s="38">
        <v>47540</v>
      </c>
      <c r="C8232" s="131">
        <v>180</v>
      </c>
      <c r="D8232" s="39">
        <v>8.7899999999999992E-2</v>
      </c>
      <c r="E8232" s="39">
        <v>8.6500000000000007E-2</v>
      </c>
      <c r="F8232" s="40">
        <v>178000</v>
      </c>
      <c r="G8232" s="40">
        <v>178000</v>
      </c>
      <c r="H8232" s="40">
        <v>80999.990000000005</v>
      </c>
      <c r="I8232" s="40">
        <v>80999.990000000005</v>
      </c>
      <c r="J8232" s="67">
        <f t="shared" si="384"/>
        <v>0.45505612359550562</v>
      </c>
      <c r="K8232" s="39">
        <f t="shared" si="385"/>
        <v>0.45505612359550562</v>
      </c>
      <c r="L8232" s="2" t="str">
        <f t="shared" si="386"/>
        <v>AA</v>
      </c>
      <c r="M8232" s="2" t="s">
        <v>531</v>
      </c>
      <c r="N8232" s="2" t="s">
        <v>423</v>
      </c>
      <c r="O8232" s="2" t="s">
        <v>70</v>
      </c>
    </row>
    <row r="8233" spans="1:15">
      <c r="A8233" s="42">
        <v>41852</v>
      </c>
      <c r="B8233" s="42">
        <v>47939</v>
      </c>
      <c r="C8233" s="130">
        <v>200</v>
      </c>
      <c r="D8233" s="43">
        <v>8.7899999999999992E-2</v>
      </c>
      <c r="E8233" s="43">
        <v>7.9500000000000001E-2</v>
      </c>
      <c r="F8233" s="44">
        <v>170000</v>
      </c>
      <c r="G8233" s="44">
        <v>170000</v>
      </c>
      <c r="H8233" s="44">
        <v>75451.61</v>
      </c>
      <c r="I8233" s="44">
        <v>77396.44</v>
      </c>
      <c r="J8233" s="68">
        <f t="shared" si="384"/>
        <v>0.44383299999999998</v>
      </c>
      <c r="K8233" s="43">
        <f t="shared" si="385"/>
        <v>0.45527317647058824</v>
      </c>
      <c r="L8233" s="41" t="str">
        <f t="shared" si="386"/>
        <v>AA</v>
      </c>
      <c r="M8233" s="41" t="s">
        <v>678</v>
      </c>
      <c r="N8233" s="41" t="s">
        <v>434</v>
      </c>
      <c r="O8233" s="41" t="s">
        <v>70</v>
      </c>
    </row>
    <row r="8234" spans="1:15">
      <c r="A8234" s="38">
        <v>41884</v>
      </c>
      <c r="B8234" s="38">
        <v>49189</v>
      </c>
      <c r="C8234" s="131">
        <v>240</v>
      </c>
      <c r="D8234" s="39">
        <v>8.7899999999999992E-2</v>
      </c>
      <c r="E8234" s="39">
        <v>8.4199999999999997E-2</v>
      </c>
      <c r="F8234" s="40">
        <v>160000</v>
      </c>
      <c r="G8234" s="40">
        <v>160000</v>
      </c>
      <c r="H8234" s="40">
        <v>72711.05</v>
      </c>
      <c r="I8234" s="40">
        <v>72999.990000000005</v>
      </c>
      <c r="J8234" s="67">
        <f t="shared" si="384"/>
        <v>0.45444406250000002</v>
      </c>
      <c r="K8234" s="39">
        <f t="shared" si="385"/>
        <v>0.45624993750000004</v>
      </c>
      <c r="L8234" s="2" t="str">
        <f t="shared" si="386"/>
        <v>AA</v>
      </c>
      <c r="M8234" s="2" t="s">
        <v>470</v>
      </c>
      <c r="N8234" s="2" t="s">
        <v>424</v>
      </c>
      <c r="O8234" s="2" t="s">
        <v>70</v>
      </c>
    </row>
    <row r="8235" spans="1:15">
      <c r="A8235" s="38">
        <v>41815</v>
      </c>
      <c r="B8235" s="38">
        <v>51738</v>
      </c>
      <c r="C8235" s="131">
        <v>326</v>
      </c>
      <c r="D8235" s="39">
        <v>8.7899999999999992E-2</v>
      </c>
      <c r="E8235" s="39">
        <v>8.4199999999999997E-2</v>
      </c>
      <c r="F8235" s="40">
        <v>109480</v>
      </c>
      <c r="G8235" s="40">
        <v>109480</v>
      </c>
      <c r="H8235" s="40">
        <v>52646.22</v>
      </c>
      <c r="I8235" s="40">
        <v>49999.99</v>
      </c>
      <c r="J8235" s="67">
        <f t="shared" si="384"/>
        <v>0.48087522835221047</v>
      </c>
      <c r="K8235" s="39">
        <f t="shared" si="385"/>
        <v>0.45670432955791013</v>
      </c>
      <c r="L8235" s="2" t="str">
        <f t="shared" si="386"/>
        <v>AA</v>
      </c>
      <c r="M8235" s="2" t="s">
        <v>115</v>
      </c>
      <c r="N8235" s="2" t="s">
        <v>429</v>
      </c>
      <c r="O8235" s="2" t="s">
        <v>70</v>
      </c>
    </row>
    <row r="8236" spans="1:15">
      <c r="A8236" s="38">
        <v>41996</v>
      </c>
      <c r="B8236" s="38">
        <v>52954</v>
      </c>
      <c r="C8236" s="131">
        <v>360</v>
      </c>
      <c r="D8236" s="39">
        <v>8.7899999999999992E-2</v>
      </c>
      <c r="E8236" s="39">
        <v>8.4199999999999997E-2</v>
      </c>
      <c r="F8236" s="40">
        <v>175000</v>
      </c>
      <c r="G8236" s="40">
        <v>175000</v>
      </c>
      <c r="H8236" s="40">
        <v>79662.75</v>
      </c>
      <c r="I8236" s="40">
        <v>79999.990000000005</v>
      </c>
      <c r="J8236" s="67">
        <f t="shared" si="384"/>
        <v>0.45521571428571428</v>
      </c>
      <c r="K8236" s="39">
        <f t="shared" si="385"/>
        <v>0.45714280000000002</v>
      </c>
      <c r="L8236" s="2" t="str">
        <f t="shared" si="386"/>
        <v>AA</v>
      </c>
      <c r="M8236" s="2" t="s">
        <v>459</v>
      </c>
      <c r="N8236" s="2" t="s">
        <v>417</v>
      </c>
      <c r="O8236" s="2" t="s">
        <v>70</v>
      </c>
    </row>
    <row r="8237" spans="1:15">
      <c r="A8237" s="42">
        <v>41953</v>
      </c>
      <c r="B8237" s="42">
        <v>54737</v>
      </c>
      <c r="C8237" s="130">
        <v>420</v>
      </c>
      <c r="D8237" s="43">
        <v>8.7899999999999992E-2</v>
      </c>
      <c r="E8237" s="43">
        <v>7.7199999999999991E-2</v>
      </c>
      <c r="F8237" s="44">
        <v>110000</v>
      </c>
      <c r="G8237" s="44">
        <v>110000</v>
      </c>
      <c r="H8237" s="44">
        <v>50107.88</v>
      </c>
      <c r="I8237" s="44">
        <v>50321.85</v>
      </c>
      <c r="J8237" s="68">
        <f t="shared" si="384"/>
        <v>0.45552618181818177</v>
      </c>
      <c r="K8237" s="43">
        <f t="shared" si="385"/>
        <v>0.45747136363636365</v>
      </c>
      <c r="L8237" s="41" t="str">
        <f t="shared" si="386"/>
        <v>AA</v>
      </c>
      <c r="M8237" s="41" t="s">
        <v>509</v>
      </c>
      <c r="N8237" s="41" t="s">
        <v>430</v>
      </c>
      <c r="O8237" s="41" t="s">
        <v>70</v>
      </c>
    </row>
    <row r="8238" spans="1:15">
      <c r="A8238" s="42">
        <v>41796</v>
      </c>
      <c r="B8238" s="42">
        <v>54580</v>
      </c>
      <c r="C8238" s="130">
        <v>420</v>
      </c>
      <c r="D8238" s="43">
        <v>8.7899999999999992E-2</v>
      </c>
      <c r="E8238" s="43">
        <v>7.9500000000000001E-2</v>
      </c>
      <c r="F8238" s="44">
        <v>190000</v>
      </c>
      <c r="G8238" s="44">
        <v>190000</v>
      </c>
      <c r="H8238" s="44">
        <v>85915.839999999997</v>
      </c>
      <c r="I8238" s="44">
        <v>86999.99</v>
      </c>
      <c r="J8238" s="68">
        <f t="shared" si="384"/>
        <v>0.45218863157894734</v>
      </c>
      <c r="K8238" s="43">
        <f t="shared" si="385"/>
        <v>0.45789468421052637</v>
      </c>
      <c r="L8238" s="41" t="str">
        <f t="shared" si="386"/>
        <v>AA</v>
      </c>
      <c r="M8238" s="41" t="s">
        <v>495</v>
      </c>
      <c r="N8238" s="41" t="s">
        <v>424</v>
      </c>
      <c r="O8238" s="41" t="s">
        <v>70</v>
      </c>
    </row>
    <row r="8239" spans="1:15">
      <c r="A8239" s="38">
        <v>41953</v>
      </c>
      <c r="B8239" s="38">
        <v>54737</v>
      </c>
      <c r="C8239" s="131">
        <v>420</v>
      </c>
      <c r="D8239" s="39">
        <v>8.7899999999999992E-2</v>
      </c>
      <c r="E8239" s="39">
        <v>8.7899999999999992E-2</v>
      </c>
      <c r="F8239" s="40">
        <v>125209</v>
      </c>
      <c r="G8239" s="40">
        <v>125209</v>
      </c>
      <c r="H8239" s="40">
        <v>57131.25</v>
      </c>
      <c r="I8239" s="40">
        <v>57375.199999999997</v>
      </c>
      <c r="J8239" s="67">
        <f t="shared" si="384"/>
        <v>0.45628708798888257</v>
      </c>
      <c r="K8239" s="39">
        <f t="shared" si="385"/>
        <v>0.45823543036043735</v>
      </c>
      <c r="L8239" s="2" t="str">
        <f t="shared" si="386"/>
        <v>AA</v>
      </c>
      <c r="M8239" s="2" t="s">
        <v>1014</v>
      </c>
      <c r="N8239" s="2" t="s">
        <v>431</v>
      </c>
      <c r="O8239" s="2" t="s">
        <v>70</v>
      </c>
    </row>
    <row r="8240" spans="1:15">
      <c r="A8240" s="38">
        <v>41816</v>
      </c>
      <c r="B8240" s="38">
        <v>49121</v>
      </c>
      <c r="C8240" s="131">
        <v>240</v>
      </c>
      <c r="D8240" s="39">
        <v>8.7899999999999992E-2</v>
      </c>
      <c r="E8240" s="39">
        <v>7.9500000000000001E-2</v>
      </c>
      <c r="F8240" s="40">
        <v>168000</v>
      </c>
      <c r="G8240" s="40">
        <v>168000</v>
      </c>
      <c r="H8240" s="40">
        <v>74955.850000000006</v>
      </c>
      <c r="I8240" s="40">
        <v>76999.990000000005</v>
      </c>
      <c r="J8240" s="67">
        <f t="shared" si="384"/>
        <v>0.44616577380952382</v>
      </c>
      <c r="K8240" s="39">
        <f t="shared" si="385"/>
        <v>0.45833327380952382</v>
      </c>
      <c r="L8240" s="2" t="str">
        <f t="shared" si="386"/>
        <v>AA</v>
      </c>
      <c r="M8240" s="2" t="s">
        <v>532</v>
      </c>
      <c r="N8240" s="2" t="s">
        <v>417</v>
      </c>
      <c r="O8240" s="2" t="s">
        <v>70</v>
      </c>
    </row>
    <row r="8241" spans="1:15">
      <c r="A8241" s="42">
        <v>42059</v>
      </c>
      <c r="B8241" s="42">
        <v>53017</v>
      </c>
      <c r="C8241" s="130">
        <v>360</v>
      </c>
      <c r="D8241" s="43">
        <v>8.7899999999999992E-2</v>
      </c>
      <c r="E8241" s="43">
        <v>8.6500000000000007E-2</v>
      </c>
      <c r="F8241" s="44">
        <v>145000</v>
      </c>
      <c r="G8241" s="44">
        <v>145000</v>
      </c>
      <c r="H8241" s="44">
        <v>66499.990000000005</v>
      </c>
      <c r="I8241" s="44">
        <v>66499.990000000005</v>
      </c>
      <c r="J8241" s="68">
        <f t="shared" si="384"/>
        <v>0.4586206206896552</v>
      </c>
      <c r="K8241" s="43">
        <f t="shared" si="385"/>
        <v>0.4586206206896552</v>
      </c>
      <c r="L8241" s="41" t="str">
        <f t="shared" si="386"/>
        <v>AA</v>
      </c>
      <c r="M8241" s="41" t="s">
        <v>475</v>
      </c>
      <c r="N8241" s="41" t="s">
        <v>427</v>
      </c>
      <c r="O8241" s="41" t="s">
        <v>70</v>
      </c>
    </row>
    <row r="8242" spans="1:15">
      <c r="A8242" s="38">
        <v>42026</v>
      </c>
      <c r="B8242" s="38">
        <v>46225</v>
      </c>
      <c r="C8242" s="131">
        <v>138</v>
      </c>
      <c r="D8242" s="39">
        <v>8.7899999999999992E-2</v>
      </c>
      <c r="E8242" s="39">
        <v>8.4199999999999997E-2</v>
      </c>
      <c r="F8242" s="40">
        <v>185000</v>
      </c>
      <c r="G8242" s="40">
        <v>185000</v>
      </c>
      <c r="H8242" s="40">
        <v>84445.9</v>
      </c>
      <c r="I8242" s="40">
        <v>84999.99</v>
      </c>
      <c r="J8242" s="67">
        <f t="shared" si="384"/>
        <v>0.45646432432432427</v>
      </c>
      <c r="K8242" s="39">
        <f t="shared" si="385"/>
        <v>0.45945940540540542</v>
      </c>
      <c r="L8242" s="2" t="str">
        <f t="shared" si="386"/>
        <v>AA</v>
      </c>
      <c r="M8242" s="2" t="s">
        <v>1099</v>
      </c>
      <c r="N8242" s="2" t="s">
        <v>416</v>
      </c>
      <c r="O8242" s="2" t="s">
        <v>70</v>
      </c>
    </row>
    <row r="8243" spans="1:15">
      <c r="A8243" s="38">
        <v>42012</v>
      </c>
      <c r="B8243" s="38">
        <v>47491</v>
      </c>
      <c r="C8243" s="131">
        <v>180</v>
      </c>
      <c r="D8243" s="39">
        <v>8.7899999999999992E-2</v>
      </c>
      <c r="E8243" s="39">
        <v>8.4199999999999997E-2</v>
      </c>
      <c r="F8243" s="40">
        <v>185000</v>
      </c>
      <c r="G8243" s="40">
        <v>185000</v>
      </c>
      <c r="H8243" s="40">
        <v>84637.66</v>
      </c>
      <c r="I8243" s="40">
        <v>84999.99</v>
      </c>
      <c r="J8243" s="67">
        <f t="shared" si="384"/>
        <v>0.45750086486486491</v>
      </c>
      <c r="K8243" s="39">
        <f t="shared" si="385"/>
        <v>0.45945940540540542</v>
      </c>
      <c r="L8243" s="2" t="str">
        <f t="shared" si="386"/>
        <v>AA</v>
      </c>
      <c r="M8243" s="2" t="s">
        <v>540</v>
      </c>
      <c r="N8243" s="2" t="s">
        <v>423</v>
      </c>
      <c r="O8243" s="2" t="s">
        <v>70</v>
      </c>
    </row>
    <row r="8244" spans="1:15">
      <c r="A8244" s="42">
        <v>41817</v>
      </c>
      <c r="B8244" s="42">
        <v>52775</v>
      </c>
      <c r="C8244" s="130">
        <v>360</v>
      </c>
      <c r="D8244" s="43">
        <v>8.7899999999999992E-2</v>
      </c>
      <c r="E8244" s="43">
        <v>7.7199999999999991E-2</v>
      </c>
      <c r="F8244" s="44">
        <v>152000</v>
      </c>
      <c r="G8244" s="44">
        <v>152000</v>
      </c>
      <c r="H8244" s="44">
        <v>68902.649999999994</v>
      </c>
      <c r="I8244" s="44">
        <v>69999.990000000005</v>
      </c>
      <c r="J8244" s="68">
        <f t="shared" si="384"/>
        <v>0.45330690789473682</v>
      </c>
      <c r="K8244" s="43">
        <f t="shared" si="385"/>
        <v>0.46052625000000003</v>
      </c>
      <c r="L8244" s="41" t="str">
        <f t="shared" si="386"/>
        <v>AA</v>
      </c>
      <c r="M8244" s="41" t="s">
        <v>461</v>
      </c>
      <c r="N8244" s="41" t="s">
        <v>416</v>
      </c>
      <c r="O8244" s="41" t="s">
        <v>70</v>
      </c>
    </row>
    <row r="8245" spans="1:15">
      <c r="A8245" s="38">
        <v>41899</v>
      </c>
      <c r="B8245" s="38">
        <v>50846</v>
      </c>
      <c r="C8245" s="131">
        <v>294</v>
      </c>
      <c r="D8245" s="39">
        <v>8.7899999999999992E-2</v>
      </c>
      <c r="E8245" s="39">
        <v>8.4199999999999997E-2</v>
      </c>
      <c r="F8245" s="40">
        <v>195000</v>
      </c>
      <c r="G8245" s="40">
        <v>195000</v>
      </c>
      <c r="H8245" s="40">
        <v>88835.61</v>
      </c>
      <c r="I8245" s="40">
        <v>89999.99</v>
      </c>
      <c r="J8245" s="67">
        <f t="shared" si="384"/>
        <v>0.45556723076923078</v>
      </c>
      <c r="K8245" s="39">
        <f t="shared" si="385"/>
        <v>0.46153841025641029</v>
      </c>
      <c r="L8245" s="2" t="str">
        <f t="shared" si="386"/>
        <v>AA</v>
      </c>
      <c r="M8245" s="2" t="s">
        <v>564</v>
      </c>
      <c r="N8245" s="2" t="s">
        <v>417</v>
      </c>
      <c r="O8245" s="2" t="s">
        <v>70</v>
      </c>
    </row>
    <row r="8246" spans="1:15">
      <c r="A8246" s="38">
        <v>41939</v>
      </c>
      <c r="B8246" s="38">
        <v>54723</v>
      </c>
      <c r="C8246" s="131">
        <v>420</v>
      </c>
      <c r="D8246" s="39">
        <v>8.7899999999999992E-2</v>
      </c>
      <c r="E8246" s="39">
        <v>8.4199999999999997E-2</v>
      </c>
      <c r="F8246" s="40">
        <v>158000</v>
      </c>
      <c r="G8246" s="40">
        <v>158000</v>
      </c>
      <c r="H8246" s="40">
        <v>72562.289999999994</v>
      </c>
      <c r="I8246" s="40">
        <v>72999.990000000005</v>
      </c>
      <c r="J8246" s="67">
        <f t="shared" si="384"/>
        <v>0.45925499999999997</v>
      </c>
      <c r="K8246" s="39">
        <f t="shared" si="385"/>
        <v>0.462025253164557</v>
      </c>
      <c r="L8246" s="2" t="str">
        <f t="shared" si="386"/>
        <v>AA</v>
      </c>
      <c r="M8246" s="2" t="s">
        <v>679</v>
      </c>
      <c r="N8246" s="2" t="s">
        <v>424</v>
      </c>
      <c r="O8246" s="2" t="s">
        <v>70</v>
      </c>
    </row>
    <row r="8247" spans="1:15">
      <c r="A8247" s="38">
        <v>42034</v>
      </c>
      <c r="B8247" s="38">
        <v>54818</v>
      </c>
      <c r="C8247" s="131">
        <v>420</v>
      </c>
      <c r="D8247" s="39">
        <v>8.7899999999999992E-2</v>
      </c>
      <c r="E8247" s="39">
        <v>7.9500000000000001E-2</v>
      </c>
      <c r="F8247" s="40">
        <v>180000</v>
      </c>
      <c r="G8247" s="40">
        <v>180000</v>
      </c>
      <c r="H8247" s="40">
        <v>83037.009999999995</v>
      </c>
      <c r="I8247" s="40">
        <v>83199.990000000005</v>
      </c>
      <c r="J8247" s="67">
        <f t="shared" si="384"/>
        <v>0.4613167222222222</v>
      </c>
      <c r="K8247" s="39">
        <f t="shared" si="385"/>
        <v>0.46222216666666671</v>
      </c>
      <c r="L8247" s="2" t="str">
        <f t="shared" si="386"/>
        <v>AA</v>
      </c>
      <c r="M8247" s="2" t="s">
        <v>597</v>
      </c>
      <c r="N8247" s="2" t="s">
        <v>421</v>
      </c>
      <c r="O8247" s="2" t="s">
        <v>70</v>
      </c>
    </row>
    <row r="8248" spans="1:15">
      <c r="A8248" s="38">
        <v>41876</v>
      </c>
      <c r="B8248" s="38">
        <v>44798</v>
      </c>
      <c r="C8248" s="131">
        <v>96</v>
      </c>
      <c r="D8248" s="39">
        <v>8.7899999999999992E-2</v>
      </c>
      <c r="E8248" s="39">
        <v>7.9500000000000001E-2</v>
      </c>
      <c r="F8248" s="40">
        <v>108000</v>
      </c>
      <c r="G8248" s="40">
        <v>108000</v>
      </c>
      <c r="H8248" s="40">
        <v>47141.58</v>
      </c>
      <c r="I8248" s="40">
        <v>49999.99</v>
      </c>
      <c r="J8248" s="67">
        <f t="shared" si="384"/>
        <v>0.43649611111111114</v>
      </c>
      <c r="K8248" s="39">
        <f t="shared" si="385"/>
        <v>0.46296287037037037</v>
      </c>
      <c r="L8248" s="2" t="str">
        <f t="shared" si="386"/>
        <v>AA</v>
      </c>
      <c r="M8248" s="2" t="s">
        <v>982</v>
      </c>
      <c r="N8248" s="2" t="s">
        <v>421</v>
      </c>
      <c r="O8248" s="2" t="s">
        <v>70</v>
      </c>
    </row>
    <row r="8249" spans="1:15">
      <c r="A8249" s="42">
        <v>41901</v>
      </c>
      <c r="B8249" s="42">
        <v>54685</v>
      </c>
      <c r="C8249" s="130">
        <v>420</v>
      </c>
      <c r="D8249" s="43">
        <v>8.7899999999999992E-2</v>
      </c>
      <c r="E8249" s="43">
        <v>8.4199999999999997E-2</v>
      </c>
      <c r="F8249" s="44">
        <v>164000</v>
      </c>
      <c r="G8249" s="44">
        <v>164000</v>
      </c>
      <c r="H8249" s="44">
        <v>75402.429999999993</v>
      </c>
      <c r="I8249" s="44">
        <v>75999.990000000005</v>
      </c>
      <c r="J8249" s="68">
        <f t="shared" si="384"/>
        <v>0.45977091463414632</v>
      </c>
      <c r="K8249" s="43">
        <f t="shared" si="385"/>
        <v>0.46341457317073176</v>
      </c>
      <c r="L8249" s="41" t="str">
        <f t="shared" si="386"/>
        <v>AA</v>
      </c>
      <c r="M8249" s="41" t="s">
        <v>951</v>
      </c>
      <c r="N8249" s="41" t="s">
        <v>441</v>
      </c>
      <c r="O8249" s="41" t="s">
        <v>70</v>
      </c>
    </row>
    <row r="8250" spans="1:15">
      <c r="A8250" s="42">
        <v>42041</v>
      </c>
      <c r="B8250" s="42">
        <v>52115</v>
      </c>
      <c r="C8250" s="130">
        <v>331</v>
      </c>
      <c r="D8250" s="43">
        <v>8.7899999999999992E-2</v>
      </c>
      <c r="E8250" s="43">
        <v>8.6500000000000007E-2</v>
      </c>
      <c r="F8250" s="44">
        <v>181960</v>
      </c>
      <c r="G8250" s="44">
        <v>181960</v>
      </c>
      <c r="H8250" s="44">
        <v>84350.39</v>
      </c>
      <c r="I8250" s="44">
        <v>84350.39</v>
      </c>
      <c r="J8250" s="68">
        <f t="shared" si="384"/>
        <v>0.46356556386018904</v>
      </c>
      <c r="K8250" s="43">
        <f t="shared" si="385"/>
        <v>0.46356556386018904</v>
      </c>
      <c r="L8250" s="41" t="str">
        <f t="shared" si="386"/>
        <v>AA</v>
      </c>
      <c r="M8250" s="41" t="s">
        <v>520</v>
      </c>
      <c r="N8250" s="41" t="s">
        <v>429</v>
      </c>
      <c r="O8250" s="41" t="s">
        <v>70</v>
      </c>
    </row>
    <row r="8251" spans="1:15">
      <c r="A8251" s="38">
        <v>41796</v>
      </c>
      <c r="B8251" s="38">
        <v>54580</v>
      </c>
      <c r="C8251" s="131">
        <v>420</v>
      </c>
      <c r="D8251" s="39">
        <v>8.7899999999999992E-2</v>
      </c>
      <c r="E8251" s="39">
        <v>7.9500000000000001E-2</v>
      </c>
      <c r="F8251" s="40">
        <v>167000</v>
      </c>
      <c r="G8251" s="40">
        <v>167000</v>
      </c>
      <c r="H8251" s="40">
        <v>77324.36</v>
      </c>
      <c r="I8251" s="40">
        <v>77462.759999999995</v>
      </c>
      <c r="J8251" s="67">
        <f t="shared" si="384"/>
        <v>0.46302011976047902</v>
      </c>
      <c r="K8251" s="39">
        <f t="shared" si="385"/>
        <v>0.46384886227544908</v>
      </c>
      <c r="L8251" s="2" t="str">
        <f t="shared" si="386"/>
        <v>AA</v>
      </c>
      <c r="M8251" s="2" t="s">
        <v>647</v>
      </c>
      <c r="N8251" s="2" t="s">
        <v>421</v>
      </c>
      <c r="O8251" s="2" t="s">
        <v>70</v>
      </c>
    </row>
    <row r="8252" spans="1:15">
      <c r="A8252" s="38">
        <v>41858</v>
      </c>
      <c r="B8252" s="38">
        <v>42954</v>
      </c>
      <c r="C8252" s="131">
        <v>36</v>
      </c>
      <c r="D8252" s="39">
        <v>8.7899999999999992E-2</v>
      </c>
      <c r="E8252" s="39">
        <v>8.2799999999999999E-2</v>
      </c>
      <c r="F8252" s="40">
        <v>181000</v>
      </c>
      <c r="G8252" s="40">
        <v>181000</v>
      </c>
      <c r="H8252" s="40">
        <v>79512.710000000006</v>
      </c>
      <c r="I8252" s="40">
        <v>84000</v>
      </c>
      <c r="J8252" s="67">
        <f t="shared" si="384"/>
        <v>0.43929674033149174</v>
      </c>
      <c r="K8252" s="39">
        <f t="shared" si="385"/>
        <v>0.46408839779005523</v>
      </c>
      <c r="L8252" s="2" t="str">
        <f t="shared" si="386"/>
        <v>AA</v>
      </c>
      <c r="M8252" s="2" t="s">
        <v>951</v>
      </c>
      <c r="N8252" s="2" t="s">
        <v>441</v>
      </c>
      <c r="O8252" s="2" t="s">
        <v>70</v>
      </c>
    </row>
    <row r="8253" spans="1:15">
      <c r="A8253" s="38">
        <v>41816</v>
      </c>
      <c r="B8253" s="38">
        <v>54600</v>
      </c>
      <c r="C8253" s="131">
        <v>420</v>
      </c>
      <c r="D8253" s="39">
        <v>8.7899999999999992E-2</v>
      </c>
      <c r="E8253" s="39">
        <v>8.4199999999999997E-2</v>
      </c>
      <c r="F8253" s="40">
        <v>140000</v>
      </c>
      <c r="G8253" s="40">
        <v>140000</v>
      </c>
      <c r="H8253" s="40">
        <v>64205.88</v>
      </c>
      <c r="I8253" s="40">
        <v>64999.99</v>
      </c>
      <c r="J8253" s="67">
        <f t="shared" si="384"/>
        <v>0.45861342857142856</v>
      </c>
      <c r="K8253" s="39">
        <f t="shared" si="385"/>
        <v>0.46428564285714286</v>
      </c>
      <c r="L8253" s="2" t="str">
        <f t="shared" si="386"/>
        <v>AA</v>
      </c>
      <c r="M8253" s="2" t="s">
        <v>555</v>
      </c>
      <c r="N8253" s="2" t="s">
        <v>434</v>
      </c>
      <c r="O8253" s="2" t="s">
        <v>70</v>
      </c>
    </row>
    <row r="8254" spans="1:15">
      <c r="A8254" s="42">
        <v>41843</v>
      </c>
      <c r="B8254" s="42">
        <v>52801</v>
      </c>
      <c r="C8254" s="130">
        <v>360</v>
      </c>
      <c r="D8254" s="43">
        <v>8.7899999999999992E-2</v>
      </c>
      <c r="E8254" s="43">
        <v>8.4199999999999997E-2</v>
      </c>
      <c r="F8254" s="44">
        <v>188400</v>
      </c>
      <c r="G8254" s="44">
        <v>188400</v>
      </c>
      <c r="H8254" s="44">
        <v>86314.14</v>
      </c>
      <c r="I8254" s="44">
        <v>87492.23</v>
      </c>
      <c r="J8254" s="68">
        <f t="shared" si="384"/>
        <v>0.45814299363057326</v>
      </c>
      <c r="K8254" s="43">
        <f t="shared" si="385"/>
        <v>0.46439612526539276</v>
      </c>
      <c r="L8254" s="41" t="str">
        <f t="shared" si="386"/>
        <v>AA</v>
      </c>
      <c r="M8254" s="41" t="s">
        <v>453</v>
      </c>
      <c r="N8254" s="41" t="s">
        <v>418</v>
      </c>
      <c r="O8254" s="41" t="s">
        <v>70</v>
      </c>
    </row>
    <row r="8255" spans="1:15">
      <c r="A8255" s="42">
        <v>42013</v>
      </c>
      <c r="B8255" s="42">
        <v>54797</v>
      </c>
      <c r="C8255" s="130">
        <v>420</v>
      </c>
      <c r="D8255" s="43">
        <v>8.7899999999999992E-2</v>
      </c>
      <c r="E8255" s="43">
        <v>7.7199999999999991E-2</v>
      </c>
      <c r="F8255" s="44">
        <v>190000</v>
      </c>
      <c r="G8255" s="44">
        <v>190000</v>
      </c>
      <c r="H8255" s="44">
        <v>88225.600000000006</v>
      </c>
      <c r="I8255" s="44">
        <v>88349.99</v>
      </c>
      <c r="J8255" s="68">
        <f t="shared" si="384"/>
        <v>0.46434526315789476</v>
      </c>
      <c r="K8255" s="43">
        <f t="shared" si="385"/>
        <v>0.4649999473684211</v>
      </c>
      <c r="L8255" s="41" t="str">
        <f t="shared" si="386"/>
        <v>AA</v>
      </c>
      <c r="M8255" s="41" t="s">
        <v>453</v>
      </c>
      <c r="N8255" s="41" t="s">
        <v>418</v>
      </c>
      <c r="O8255" s="41" t="s">
        <v>70</v>
      </c>
    </row>
    <row r="8256" spans="1:15">
      <c r="A8256" s="42">
        <v>41837</v>
      </c>
      <c r="B8256" s="42">
        <v>49142</v>
      </c>
      <c r="C8256" s="130">
        <v>240</v>
      </c>
      <c r="D8256" s="43">
        <v>8.7899999999999992E-2</v>
      </c>
      <c r="E8256" s="43">
        <v>8.4199999999999997E-2</v>
      </c>
      <c r="F8256" s="44">
        <v>175000</v>
      </c>
      <c r="G8256" s="44">
        <v>175000</v>
      </c>
      <c r="H8256" s="44">
        <v>79512.710000000006</v>
      </c>
      <c r="I8256" s="44">
        <v>81399.990000000005</v>
      </c>
      <c r="J8256" s="68">
        <f t="shared" si="384"/>
        <v>0.45435834285714288</v>
      </c>
      <c r="K8256" s="43">
        <f t="shared" si="385"/>
        <v>0.46514280000000002</v>
      </c>
      <c r="L8256" s="41" t="str">
        <f t="shared" si="386"/>
        <v>AA</v>
      </c>
      <c r="M8256" s="41" t="s">
        <v>710</v>
      </c>
      <c r="N8256" s="41" t="s">
        <v>421</v>
      </c>
      <c r="O8256" s="41" t="s">
        <v>70</v>
      </c>
    </row>
    <row r="8257" spans="1:15">
      <c r="A8257" s="42">
        <v>41857</v>
      </c>
      <c r="B8257" s="42">
        <v>52815</v>
      </c>
      <c r="C8257" s="130">
        <v>360</v>
      </c>
      <c r="D8257" s="43">
        <v>8.7899999999999992E-2</v>
      </c>
      <c r="E8257" s="43">
        <v>8.4199999999999997E-2</v>
      </c>
      <c r="F8257" s="44">
        <v>193000</v>
      </c>
      <c r="G8257" s="44">
        <v>193000</v>
      </c>
      <c r="H8257" s="44">
        <v>88980.55</v>
      </c>
      <c r="I8257" s="44">
        <v>89999.99</v>
      </c>
      <c r="J8257" s="68">
        <f t="shared" si="384"/>
        <v>0.46103911917098445</v>
      </c>
      <c r="K8257" s="43">
        <f t="shared" si="385"/>
        <v>0.4663211917098446</v>
      </c>
      <c r="L8257" s="41" t="str">
        <f t="shared" si="386"/>
        <v>AA</v>
      </c>
      <c r="M8257" s="41" t="s">
        <v>531</v>
      </c>
      <c r="N8257" s="41" t="s">
        <v>423</v>
      </c>
      <c r="O8257" s="41" t="s">
        <v>70</v>
      </c>
    </row>
    <row r="8258" spans="1:15">
      <c r="A8258" s="42">
        <v>41940</v>
      </c>
      <c r="B8258" s="42">
        <v>50464</v>
      </c>
      <c r="C8258" s="130">
        <v>280</v>
      </c>
      <c r="D8258" s="43">
        <v>8.7899999999999992E-2</v>
      </c>
      <c r="E8258" s="43">
        <v>7.7199999999999991E-2</v>
      </c>
      <c r="F8258" s="44">
        <v>150000</v>
      </c>
      <c r="G8258" s="44">
        <v>150000</v>
      </c>
      <c r="H8258" s="44">
        <v>69574.91</v>
      </c>
      <c r="I8258" s="44">
        <v>69999.990000000005</v>
      </c>
      <c r="J8258" s="68">
        <f t="shared" si="384"/>
        <v>0.46383273333333336</v>
      </c>
      <c r="K8258" s="43">
        <f t="shared" si="385"/>
        <v>0.46666660000000004</v>
      </c>
      <c r="L8258" s="41" t="str">
        <f t="shared" si="386"/>
        <v>AA</v>
      </c>
      <c r="M8258" s="41" t="s">
        <v>1481</v>
      </c>
      <c r="N8258" s="41" t="s">
        <v>417</v>
      </c>
      <c r="O8258" s="41" t="s">
        <v>70</v>
      </c>
    </row>
    <row r="8259" spans="1:15">
      <c r="A8259" s="38">
        <v>42048</v>
      </c>
      <c r="B8259" s="38">
        <v>51179</v>
      </c>
      <c r="C8259" s="131">
        <v>300</v>
      </c>
      <c r="D8259" s="39">
        <v>8.7899999999999992E-2</v>
      </c>
      <c r="E8259" s="39">
        <v>8.3699999999999997E-2</v>
      </c>
      <c r="F8259" s="40">
        <v>150000</v>
      </c>
      <c r="G8259" s="40">
        <v>150000</v>
      </c>
      <c r="H8259" s="40">
        <v>69999.990000000005</v>
      </c>
      <c r="I8259" s="40">
        <v>69999.990000000005</v>
      </c>
      <c r="J8259" s="67">
        <f t="shared" ref="J8259:J8322" si="387">H8259/G8259</f>
        <v>0.46666660000000004</v>
      </c>
      <c r="K8259" s="39">
        <f t="shared" ref="K8259:K8322" si="388">I8259/G8259</f>
        <v>0.46666660000000004</v>
      </c>
      <c r="L8259" s="2" t="str">
        <f t="shared" ref="L8259:L8322" si="389">IF(J8259&lt;=65%,"AA",IF(J8259&lt;=75%,"A",IF(J8259&lt;=85%,"B","C")))</f>
        <v>AA</v>
      </c>
      <c r="M8259" s="2" t="s">
        <v>1219</v>
      </c>
      <c r="N8259" s="2" t="s">
        <v>416</v>
      </c>
      <c r="O8259" s="2" t="s">
        <v>70</v>
      </c>
    </row>
    <row r="8260" spans="1:15">
      <c r="A8260" s="38">
        <v>41941</v>
      </c>
      <c r="B8260" s="38">
        <v>49246</v>
      </c>
      <c r="C8260" s="131">
        <v>240</v>
      </c>
      <c r="D8260" s="39">
        <v>8.7899999999999992E-2</v>
      </c>
      <c r="E8260" s="39">
        <v>8.4199999999999997E-2</v>
      </c>
      <c r="F8260" s="40">
        <v>173900</v>
      </c>
      <c r="G8260" s="40">
        <v>173900</v>
      </c>
      <c r="H8260" s="40">
        <v>80078.16</v>
      </c>
      <c r="I8260" s="40">
        <v>81175.98</v>
      </c>
      <c r="J8260" s="67">
        <f t="shared" si="387"/>
        <v>0.46048395629672229</v>
      </c>
      <c r="K8260" s="39">
        <f t="shared" si="388"/>
        <v>0.46679689476710751</v>
      </c>
      <c r="L8260" s="2" t="str">
        <f t="shared" si="389"/>
        <v>AA</v>
      </c>
      <c r="M8260" s="2" t="s">
        <v>467</v>
      </c>
      <c r="N8260" s="2" t="s">
        <v>425</v>
      </c>
      <c r="O8260" s="2" t="s">
        <v>70</v>
      </c>
    </row>
    <row r="8261" spans="1:15">
      <c r="A8261" s="38">
        <v>41816</v>
      </c>
      <c r="B8261" s="38">
        <v>52774</v>
      </c>
      <c r="C8261" s="131">
        <v>360</v>
      </c>
      <c r="D8261" s="39">
        <v>8.7899999999999992E-2</v>
      </c>
      <c r="E8261" s="39">
        <v>8.4199999999999997E-2</v>
      </c>
      <c r="F8261" s="40">
        <v>142448.9</v>
      </c>
      <c r="G8261" s="40">
        <v>142448.9</v>
      </c>
      <c r="H8261" s="40">
        <v>65645.86</v>
      </c>
      <c r="I8261" s="40">
        <v>66672.72</v>
      </c>
      <c r="J8261" s="67">
        <f t="shared" si="387"/>
        <v>0.46083795662865773</v>
      </c>
      <c r="K8261" s="39">
        <f t="shared" si="388"/>
        <v>0.46804657670224203</v>
      </c>
      <c r="L8261" s="2" t="str">
        <f t="shared" si="389"/>
        <v>AA</v>
      </c>
      <c r="M8261" s="2" t="s">
        <v>481</v>
      </c>
      <c r="N8261" s="2" t="s">
        <v>417</v>
      </c>
      <c r="O8261" s="2" t="s">
        <v>70</v>
      </c>
    </row>
    <row r="8262" spans="1:15">
      <c r="A8262" s="42">
        <v>41844</v>
      </c>
      <c r="B8262" s="42">
        <v>49149</v>
      </c>
      <c r="C8262" s="130">
        <v>240</v>
      </c>
      <c r="D8262" s="43">
        <v>8.7899999999999992E-2</v>
      </c>
      <c r="E8262" s="43">
        <v>8.4199999999999997E-2</v>
      </c>
      <c r="F8262" s="44">
        <v>160000</v>
      </c>
      <c r="G8262" s="44">
        <v>160000</v>
      </c>
      <c r="H8262" s="44">
        <v>73266.33</v>
      </c>
      <c r="I8262" s="44">
        <v>74999.990000000005</v>
      </c>
      <c r="J8262" s="68">
        <f t="shared" si="387"/>
        <v>0.45791456250000001</v>
      </c>
      <c r="K8262" s="43">
        <f t="shared" si="388"/>
        <v>0.46874993750000005</v>
      </c>
      <c r="L8262" s="41" t="str">
        <f t="shared" si="389"/>
        <v>AA</v>
      </c>
      <c r="M8262" s="41" t="s">
        <v>529</v>
      </c>
      <c r="N8262" s="41" t="s">
        <v>421</v>
      </c>
      <c r="O8262" s="41" t="s">
        <v>70</v>
      </c>
    </row>
    <row r="8263" spans="1:15">
      <c r="A8263" s="42">
        <v>41988</v>
      </c>
      <c r="B8263" s="42">
        <v>54772</v>
      </c>
      <c r="C8263" s="130">
        <v>420</v>
      </c>
      <c r="D8263" s="43">
        <v>8.7899999999999992E-2</v>
      </c>
      <c r="E8263" s="43">
        <v>8.4199999999999997E-2</v>
      </c>
      <c r="F8263" s="44">
        <v>160000</v>
      </c>
      <c r="G8263" s="44">
        <v>160000</v>
      </c>
      <c r="H8263" s="44">
        <v>74798.62</v>
      </c>
      <c r="I8263" s="44">
        <v>74999.990000000005</v>
      </c>
      <c r="J8263" s="68">
        <f t="shared" si="387"/>
        <v>0.46749137499999999</v>
      </c>
      <c r="K8263" s="43">
        <f t="shared" si="388"/>
        <v>0.46874993750000005</v>
      </c>
      <c r="L8263" s="41" t="str">
        <f t="shared" si="389"/>
        <v>AA</v>
      </c>
      <c r="M8263" s="41" t="s">
        <v>858</v>
      </c>
      <c r="N8263" s="41" t="s">
        <v>417</v>
      </c>
      <c r="O8263" s="41" t="s">
        <v>70</v>
      </c>
    </row>
    <row r="8264" spans="1:15">
      <c r="A8264" s="42">
        <v>41842</v>
      </c>
      <c r="B8264" s="42">
        <v>54626</v>
      </c>
      <c r="C8264" s="130">
        <v>420</v>
      </c>
      <c r="D8264" s="43">
        <v>8.7899999999999992E-2</v>
      </c>
      <c r="E8264" s="43">
        <v>7.9500000000000001E-2</v>
      </c>
      <c r="F8264" s="44">
        <v>190000</v>
      </c>
      <c r="G8264" s="44">
        <v>190000</v>
      </c>
      <c r="H8264" s="44">
        <v>88282.18</v>
      </c>
      <c r="I8264" s="44">
        <v>89213.45</v>
      </c>
      <c r="J8264" s="68">
        <f t="shared" si="387"/>
        <v>0.4646430526315789</v>
      </c>
      <c r="K8264" s="43">
        <f t="shared" si="388"/>
        <v>0.46954447368421048</v>
      </c>
      <c r="L8264" s="41" t="str">
        <f t="shared" si="389"/>
        <v>AA</v>
      </c>
      <c r="M8264" s="41" t="s">
        <v>467</v>
      </c>
      <c r="N8264" s="41" t="s">
        <v>425</v>
      </c>
      <c r="O8264" s="41" t="s">
        <v>70</v>
      </c>
    </row>
    <row r="8265" spans="1:15">
      <c r="A8265" s="38">
        <v>41976</v>
      </c>
      <c r="B8265" s="38">
        <v>52934</v>
      </c>
      <c r="C8265" s="131">
        <v>360</v>
      </c>
      <c r="D8265" s="39">
        <v>8.7899999999999992E-2</v>
      </c>
      <c r="E8265" s="39">
        <v>7.9500000000000001E-2</v>
      </c>
      <c r="F8265" s="40">
        <v>170000</v>
      </c>
      <c r="G8265" s="40">
        <v>170000</v>
      </c>
      <c r="H8265" s="40">
        <v>79612.06</v>
      </c>
      <c r="I8265" s="40">
        <v>79899.990000000005</v>
      </c>
      <c r="J8265" s="67">
        <f t="shared" si="387"/>
        <v>0.46830623529411763</v>
      </c>
      <c r="K8265" s="39">
        <f t="shared" si="388"/>
        <v>0.46999994117647059</v>
      </c>
      <c r="L8265" s="2" t="str">
        <f t="shared" si="389"/>
        <v>AA</v>
      </c>
      <c r="M8265" s="2" t="s">
        <v>644</v>
      </c>
      <c r="N8265" s="2" t="s">
        <v>416</v>
      </c>
      <c r="O8265" s="2" t="s">
        <v>70</v>
      </c>
    </row>
    <row r="8266" spans="1:15">
      <c r="A8266" s="42">
        <v>41758</v>
      </c>
      <c r="B8266" s="42">
        <v>49277</v>
      </c>
      <c r="C8266" s="130">
        <v>247</v>
      </c>
      <c r="D8266" s="43">
        <v>8.7899999999999992E-2</v>
      </c>
      <c r="E8266" s="43">
        <v>8.4199999999999997E-2</v>
      </c>
      <c r="F8266" s="44">
        <v>140000</v>
      </c>
      <c r="G8266" s="44">
        <v>140000</v>
      </c>
      <c r="H8266" s="44">
        <v>63695.22</v>
      </c>
      <c r="I8266" s="44">
        <v>65804.87</v>
      </c>
      <c r="J8266" s="68">
        <f t="shared" si="387"/>
        <v>0.45496585714285714</v>
      </c>
      <c r="K8266" s="43">
        <f t="shared" si="388"/>
        <v>0.4700347857142857</v>
      </c>
      <c r="L8266" s="41" t="str">
        <f t="shared" si="389"/>
        <v>AA</v>
      </c>
      <c r="M8266" s="41" t="s">
        <v>106</v>
      </c>
      <c r="N8266" s="41" t="s">
        <v>416</v>
      </c>
      <c r="O8266" s="41" t="s">
        <v>70</v>
      </c>
    </row>
    <row r="8267" spans="1:15">
      <c r="A8267" s="42">
        <v>41871</v>
      </c>
      <c r="B8267" s="42">
        <v>47350</v>
      </c>
      <c r="C8267" s="130">
        <v>180</v>
      </c>
      <c r="D8267" s="43">
        <v>8.7899999999999992E-2</v>
      </c>
      <c r="E8267" s="43">
        <v>7.9500000000000001E-2</v>
      </c>
      <c r="F8267" s="44">
        <v>186000</v>
      </c>
      <c r="G8267" s="44">
        <v>186000</v>
      </c>
      <c r="H8267" s="44">
        <v>85047.59</v>
      </c>
      <c r="I8267" s="44">
        <v>87499.99</v>
      </c>
      <c r="J8267" s="68">
        <f t="shared" si="387"/>
        <v>0.45724510752688169</v>
      </c>
      <c r="K8267" s="43">
        <f t="shared" si="388"/>
        <v>0.47043005376344088</v>
      </c>
      <c r="L8267" s="41" t="str">
        <f t="shared" si="389"/>
        <v>AA</v>
      </c>
      <c r="M8267" s="41" t="s">
        <v>467</v>
      </c>
      <c r="N8267" s="41" t="s">
        <v>425</v>
      </c>
      <c r="O8267" s="41" t="s">
        <v>70</v>
      </c>
    </row>
    <row r="8268" spans="1:15">
      <c r="A8268" s="42">
        <v>41919</v>
      </c>
      <c r="B8268" s="42">
        <v>49224</v>
      </c>
      <c r="C8268" s="130">
        <v>240</v>
      </c>
      <c r="D8268" s="43">
        <v>8.7899999999999992E-2</v>
      </c>
      <c r="E8268" s="43">
        <v>7.9500000000000001E-2</v>
      </c>
      <c r="F8268" s="44">
        <v>170000</v>
      </c>
      <c r="G8268" s="44">
        <v>170000</v>
      </c>
      <c r="H8268" s="44">
        <v>79004.37</v>
      </c>
      <c r="I8268" s="44">
        <v>79999.990000000005</v>
      </c>
      <c r="J8268" s="68">
        <f t="shared" si="387"/>
        <v>0.46473158823529409</v>
      </c>
      <c r="K8268" s="43">
        <f t="shared" si="388"/>
        <v>0.47058817647058826</v>
      </c>
      <c r="L8268" s="41" t="str">
        <f t="shared" si="389"/>
        <v>AA</v>
      </c>
      <c r="M8268" s="41" t="s">
        <v>584</v>
      </c>
      <c r="N8268" s="41" t="s">
        <v>417</v>
      </c>
      <c r="O8268" s="41" t="s">
        <v>70</v>
      </c>
    </row>
    <row r="8269" spans="1:15">
      <c r="A8269" s="38">
        <v>41906</v>
      </c>
      <c r="B8269" s="38">
        <v>52864</v>
      </c>
      <c r="C8269" s="131">
        <v>360</v>
      </c>
      <c r="D8269" s="39">
        <v>8.7899999999999992E-2</v>
      </c>
      <c r="E8269" s="39">
        <v>8.4199999999999997E-2</v>
      </c>
      <c r="F8269" s="40">
        <v>158000</v>
      </c>
      <c r="G8269" s="40">
        <v>158000</v>
      </c>
      <c r="H8269" s="40">
        <v>73700.88</v>
      </c>
      <c r="I8269" s="40">
        <v>74414.649999999994</v>
      </c>
      <c r="J8269" s="67">
        <f t="shared" si="387"/>
        <v>0.46646126582278485</v>
      </c>
      <c r="K8269" s="39">
        <f t="shared" si="388"/>
        <v>0.47097879746835442</v>
      </c>
      <c r="L8269" s="2" t="str">
        <f t="shared" si="389"/>
        <v>AA</v>
      </c>
      <c r="M8269" s="2" t="s">
        <v>533</v>
      </c>
      <c r="N8269" s="2" t="s">
        <v>424</v>
      </c>
      <c r="O8269" s="2" t="s">
        <v>70</v>
      </c>
    </row>
    <row r="8270" spans="1:15">
      <c r="A8270" s="42">
        <v>41891</v>
      </c>
      <c r="B8270" s="42">
        <v>44690</v>
      </c>
      <c r="C8270" s="130">
        <v>92</v>
      </c>
      <c r="D8270" s="43">
        <v>8.7899999999999992E-2</v>
      </c>
      <c r="E8270" s="43">
        <v>7.9500000000000001E-2</v>
      </c>
      <c r="F8270" s="44">
        <v>127000</v>
      </c>
      <c r="G8270" s="44">
        <v>127000</v>
      </c>
      <c r="H8270" s="44">
        <v>57004</v>
      </c>
      <c r="I8270" s="44">
        <v>60011.63</v>
      </c>
      <c r="J8270" s="68">
        <f t="shared" si="387"/>
        <v>0.44885039370078739</v>
      </c>
      <c r="K8270" s="43">
        <f t="shared" si="388"/>
        <v>0.47253251968503934</v>
      </c>
      <c r="L8270" s="41" t="str">
        <f t="shared" si="389"/>
        <v>AA</v>
      </c>
      <c r="M8270" s="41" t="s">
        <v>706</v>
      </c>
      <c r="N8270" s="41" t="s">
        <v>424</v>
      </c>
      <c r="O8270" s="41" t="s">
        <v>70</v>
      </c>
    </row>
    <row r="8271" spans="1:15">
      <c r="A8271" s="38">
        <v>41992</v>
      </c>
      <c r="B8271" s="38">
        <v>54562</v>
      </c>
      <c r="C8271" s="131">
        <v>413</v>
      </c>
      <c r="D8271" s="39">
        <v>8.7899999999999992E-2</v>
      </c>
      <c r="E8271" s="39">
        <v>8.4199999999999997E-2</v>
      </c>
      <c r="F8271" s="40">
        <v>151000</v>
      </c>
      <c r="G8271" s="40">
        <v>151000</v>
      </c>
      <c r="H8271" s="40">
        <v>71258.490000000005</v>
      </c>
      <c r="I8271" s="40">
        <v>71499.990000000005</v>
      </c>
      <c r="J8271" s="67">
        <f t="shared" si="387"/>
        <v>0.47191052980132453</v>
      </c>
      <c r="K8271" s="39">
        <f t="shared" si="388"/>
        <v>0.47350986754966889</v>
      </c>
      <c r="L8271" s="2" t="str">
        <f t="shared" si="389"/>
        <v>AA</v>
      </c>
      <c r="M8271" s="2" t="s">
        <v>992</v>
      </c>
      <c r="N8271" s="2" t="s">
        <v>422</v>
      </c>
      <c r="O8271" s="2" t="s">
        <v>70</v>
      </c>
    </row>
    <row r="8272" spans="1:15">
      <c r="A8272" s="42">
        <v>41771</v>
      </c>
      <c r="B8272" s="42">
        <v>47250</v>
      </c>
      <c r="C8272" s="130">
        <v>180</v>
      </c>
      <c r="D8272" s="43">
        <v>8.7899999999999992E-2</v>
      </c>
      <c r="E8272" s="43">
        <v>8.2799999999999999E-2</v>
      </c>
      <c r="F8272" s="44">
        <v>190000</v>
      </c>
      <c r="G8272" s="44">
        <v>190000</v>
      </c>
      <c r="H8272" s="44">
        <v>86158.74</v>
      </c>
      <c r="I8272" s="44">
        <v>89999.99</v>
      </c>
      <c r="J8272" s="68">
        <f t="shared" si="387"/>
        <v>0.45346705263157899</v>
      </c>
      <c r="K8272" s="43">
        <f t="shared" si="388"/>
        <v>0.47368415789473689</v>
      </c>
      <c r="L8272" s="41" t="str">
        <f t="shared" si="389"/>
        <v>AA</v>
      </c>
      <c r="M8272" s="41" t="s">
        <v>497</v>
      </c>
      <c r="N8272" s="41" t="s">
        <v>417</v>
      </c>
      <c r="O8272" s="41" t="s">
        <v>70</v>
      </c>
    </row>
    <row r="8273" spans="1:15">
      <c r="A8273" s="38">
        <v>41946</v>
      </c>
      <c r="B8273" s="38">
        <v>49251</v>
      </c>
      <c r="C8273" s="131">
        <v>240</v>
      </c>
      <c r="D8273" s="39">
        <v>8.7899999999999992E-2</v>
      </c>
      <c r="E8273" s="39">
        <v>7.9500000000000001E-2</v>
      </c>
      <c r="F8273" s="40">
        <v>190000</v>
      </c>
      <c r="G8273" s="40">
        <v>190000</v>
      </c>
      <c r="H8273" s="40">
        <v>89139.56</v>
      </c>
      <c r="I8273" s="40">
        <v>89999.99</v>
      </c>
      <c r="J8273" s="67">
        <f t="shared" si="387"/>
        <v>0.46915557894736842</v>
      </c>
      <c r="K8273" s="39">
        <f t="shared" si="388"/>
        <v>0.47368415789473689</v>
      </c>
      <c r="L8273" s="2" t="str">
        <f t="shared" si="389"/>
        <v>AA</v>
      </c>
      <c r="M8273" s="2" t="s">
        <v>858</v>
      </c>
      <c r="N8273" s="2" t="s">
        <v>417</v>
      </c>
      <c r="O8273" s="2" t="s">
        <v>70</v>
      </c>
    </row>
    <row r="8274" spans="1:15">
      <c r="A8274" s="42">
        <v>41876</v>
      </c>
      <c r="B8274" s="42">
        <v>51007</v>
      </c>
      <c r="C8274" s="130">
        <v>300</v>
      </c>
      <c r="D8274" s="43">
        <v>8.7899999999999992E-2</v>
      </c>
      <c r="E8274" s="43">
        <v>8.4199999999999997E-2</v>
      </c>
      <c r="F8274" s="44">
        <v>190000</v>
      </c>
      <c r="G8274" s="44">
        <v>190000</v>
      </c>
      <c r="H8274" s="44">
        <v>88687.62</v>
      </c>
      <c r="I8274" s="44">
        <v>89999.99</v>
      </c>
      <c r="J8274" s="68">
        <f t="shared" si="387"/>
        <v>0.46677694736842101</v>
      </c>
      <c r="K8274" s="43">
        <f t="shared" si="388"/>
        <v>0.47368415789473689</v>
      </c>
      <c r="L8274" s="41" t="str">
        <f t="shared" si="389"/>
        <v>AA</v>
      </c>
      <c r="M8274" s="41" t="s">
        <v>710</v>
      </c>
      <c r="N8274" s="41" t="s">
        <v>421</v>
      </c>
      <c r="O8274" s="41" t="s">
        <v>70</v>
      </c>
    </row>
    <row r="8275" spans="1:15">
      <c r="A8275" s="42">
        <v>41843</v>
      </c>
      <c r="B8275" s="42">
        <v>52801</v>
      </c>
      <c r="C8275" s="130">
        <v>360</v>
      </c>
      <c r="D8275" s="43">
        <v>8.7899999999999992E-2</v>
      </c>
      <c r="E8275" s="43">
        <v>7.9500000000000001E-2</v>
      </c>
      <c r="F8275" s="44">
        <v>190000</v>
      </c>
      <c r="G8275" s="44">
        <v>190000</v>
      </c>
      <c r="H8275" s="44">
        <v>88788.18</v>
      </c>
      <c r="I8275" s="44">
        <v>89999.99</v>
      </c>
      <c r="J8275" s="68">
        <f t="shared" si="387"/>
        <v>0.46730621052631577</v>
      </c>
      <c r="K8275" s="43">
        <f t="shared" si="388"/>
        <v>0.47368415789473689</v>
      </c>
      <c r="L8275" s="41" t="str">
        <f t="shared" si="389"/>
        <v>AA</v>
      </c>
      <c r="M8275" s="41" t="s">
        <v>754</v>
      </c>
      <c r="N8275" s="41" t="s">
        <v>422</v>
      </c>
      <c r="O8275" s="41" t="s">
        <v>70</v>
      </c>
    </row>
    <row r="8276" spans="1:15">
      <c r="A8276" s="42">
        <v>41852</v>
      </c>
      <c r="B8276" s="42">
        <v>53418</v>
      </c>
      <c r="C8276" s="130">
        <v>380</v>
      </c>
      <c r="D8276" s="43">
        <v>8.7899999999999992E-2</v>
      </c>
      <c r="E8276" s="43">
        <v>7.7199999999999991E-2</v>
      </c>
      <c r="F8276" s="44">
        <v>200000</v>
      </c>
      <c r="G8276" s="44">
        <v>200000</v>
      </c>
      <c r="H8276" s="44">
        <v>93965.79</v>
      </c>
      <c r="I8276" s="44">
        <v>94999.99</v>
      </c>
      <c r="J8276" s="68">
        <f t="shared" si="387"/>
        <v>0.46982894999999997</v>
      </c>
      <c r="K8276" s="43">
        <f t="shared" si="388"/>
        <v>0.47499995</v>
      </c>
      <c r="L8276" s="41" t="str">
        <f t="shared" si="389"/>
        <v>AA</v>
      </c>
      <c r="M8276" s="41" t="s">
        <v>555</v>
      </c>
      <c r="N8276" s="41" t="s">
        <v>434</v>
      </c>
      <c r="O8276" s="41" t="s">
        <v>70</v>
      </c>
    </row>
    <row r="8277" spans="1:15">
      <c r="A8277" s="38">
        <v>42024</v>
      </c>
      <c r="B8277" s="38">
        <v>54808</v>
      </c>
      <c r="C8277" s="131">
        <v>420</v>
      </c>
      <c r="D8277" s="39">
        <v>8.7899999999999992E-2</v>
      </c>
      <c r="E8277" s="39">
        <v>8.7899999999999992E-2</v>
      </c>
      <c r="F8277" s="40">
        <v>122500</v>
      </c>
      <c r="G8277" s="40">
        <v>122500</v>
      </c>
      <c r="H8277" s="40">
        <v>58345.43</v>
      </c>
      <c r="I8277" s="40">
        <v>58432.49</v>
      </c>
      <c r="J8277" s="67">
        <f t="shared" si="387"/>
        <v>0.47628922448979594</v>
      </c>
      <c r="K8277" s="39">
        <f t="shared" si="388"/>
        <v>0.4769999183673469</v>
      </c>
      <c r="L8277" s="2" t="str">
        <f t="shared" si="389"/>
        <v>AA</v>
      </c>
      <c r="M8277" s="2" t="s">
        <v>493</v>
      </c>
      <c r="N8277" s="2" t="s">
        <v>427</v>
      </c>
      <c r="O8277" s="2" t="s">
        <v>70</v>
      </c>
    </row>
    <row r="8278" spans="1:15">
      <c r="A8278" s="42">
        <v>41933</v>
      </c>
      <c r="B8278" s="42">
        <v>46498</v>
      </c>
      <c r="C8278" s="130">
        <v>150</v>
      </c>
      <c r="D8278" s="43">
        <v>8.7899999999999992E-2</v>
      </c>
      <c r="E8278" s="43">
        <v>7.7199999999999991E-2</v>
      </c>
      <c r="F8278" s="44">
        <v>142000</v>
      </c>
      <c r="G8278" s="44">
        <v>142000</v>
      </c>
      <c r="H8278" s="44">
        <v>66172.679999999993</v>
      </c>
      <c r="I8278" s="44">
        <v>67755.759999999995</v>
      </c>
      <c r="J8278" s="68">
        <f t="shared" si="387"/>
        <v>0.46600478873239431</v>
      </c>
      <c r="K8278" s="43">
        <f t="shared" si="388"/>
        <v>0.47715323943661969</v>
      </c>
      <c r="L8278" s="41" t="str">
        <f t="shared" si="389"/>
        <v>AA</v>
      </c>
      <c r="M8278" s="41" t="s">
        <v>467</v>
      </c>
      <c r="N8278" s="41" t="s">
        <v>425</v>
      </c>
      <c r="O8278" s="41" t="s">
        <v>70</v>
      </c>
    </row>
    <row r="8279" spans="1:15">
      <c r="A8279" s="38">
        <v>41983</v>
      </c>
      <c r="B8279" s="38">
        <v>52819</v>
      </c>
      <c r="C8279" s="131">
        <v>356</v>
      </c>
      <c r="D8279" s="39">
        <v>8.7899999999999992E-2</v>
      </c>
      <c r="E8279" s="39">
        <v>8.7899999999999992E-2</v>
      </c>
      <c r="F8279" s="40">
        <v>168000</v>
      </c>
      <c r="G8279" s="40">
        <v>168000</v>
      </c>
      <c r="H8279" s="40">
        <v>79864.56</v>
      </c>
      <c r="I8279" s="40">
        <v>80182.06</v>
      </c>
      <c r="J8279" s="67">
        <f t="shared" si="387"/>
        <v>0.4753842857142857</v>
      </c>
      <c r="K8279" s="39">
        <f t="shared" si="388"/>
        <v>0.47727416666666667</v>
      </c>
      <c r="L8279" s="2" t="str">
        <f t="shared" si="389"/>
        <v>AA</v>
      </c>
      <c r="M8279" s="2" t="s">
        <v>449</v>
      </c>
      <c r="N8279" s="2" t="s">
        <v>418</v>
      </c>
      <c r="O8279" s="2" t="s">
        <v>70</v>
      </c>
    </row>
    <row r="8280" spans="1:15">
      <c r="A8280" s="38">
        <v>41906</v>
      </c>
      <c r="B8280" s="38">
        <v>47385</v>
      </c>
      <c r="C8280" s="131">
        <v>180</v>
      </c>
      <c r="D8280" s="39">
        <v>8.7899999999999992E-2</v>
      </c>
      <c r="E8280" s="39">
        <v>8.2799999999999999E-2</v>
      </c>
      <c r="F8280" s="40">
        <v>199000</v>
      </c>
      <c r="G8280" s="40">
        <v>199000</v>
      </c>
      <c r="H8280" s="40">
        <v>92767.19</v>
      </c>
      <c r="I8280" s="40">
        <v>94999.99</v>
      </c>
      <c r="J8280" s="67">
        <f t="shared" si="387"/>
        <v>0.46616678391959798</v>
      </c>
      <c r="K8280" s="39">
        <f t="shared" si="388"/>
        <v>0.47738688442211058</v>
      </c>
      <c r="L8280" s="2" t="str">
        <f t="shared" si="389"/>
        <v>AA</v>
      </c>
      <c r="M8280" s="2" t="s">
        <v>624</v>
      </c>
      <c r="N8280" s="2" t="s">
        <v>424</v>
      </c>
      <c r="O8280" s="2" t="s">
        <v>70</v>
      </c>
    </row>
    <row r="8281" spans="1:15">
      <c r="A8281" s="42">
        <v>41964</v>
      </c>
      <c r="B8281" s="42">
        <v>54748</v>
      </c>
      <c r="C8281" s="130">
        <v>420</v>
      </c>
      <c r="D8281" s="43">
        <v>8.7899999999999992E-2</v>
      </c>
      <c r="E8281" s="43">
        <v>8.7899999999999992E-2</v>
      </c>
      <c r="F8281" s="44">
        <v>86500</v>
      </c>
      <c r="G8281" s="44">
        <v>86500</v>
      </c>
      <c r="H8281" s="44">
        <v>41097.620000000003</v>
      </c>
      <c r="I8281" s="44">
        <v>41299.99</v>
      </c>
      <c r="J8281" s="68">
        <f t="shared" si="387"/>
        <v>0.4751169942196532</v>
      </c>
      <c r="K8281" s="43">
        <f t="shared" si="388"/>
        <v>0.4774565317919075</v>
      </c>
      <c r="L8281" s="41" t="str">
        <f t="shared" si="389"/>
        <v>AA</v>
      </c>
      <c r="M8281" s="41" t="s">
        <v>1332</v>
      </c>
      <c r="N8281" s="41" t="s">
        <v>427</v>
      </c>
      <c r="O8281" s="41" t="s">
        <v>70</v>
      </c>
    </row>
    <row r="8282" spans="1:15">
      <c r="A8282" s="42">
        <v>41936</v>
      </c>
      <c r="B8282" s="42">
        <v>54720</v>
      </c>
      <c r="C8282" s="130">
        <v>420</v>
      </c>
      <c r="D8282" s="43">
        <v>8.7899999999999992E-2</v>
      </c>
      <c r="E8282" s="43">
        <v>7.7199999999999991E-2</v>
      </c>
      <c r="F8282" s="44">
        <v>180000</v>
      </c>
      <c r="G8282" s="44">
        <v>180000</v>
      </c>
      <c r="H8282" s="44">
        <v>85492.02</v>
      </c>
      <c r="I8282" s="44">
        <v>85958</v>
      </c>
      <c r="J8282" s="68">
        <f t="shared" si="387"/>
        <v>0.47495566666666666</v>
      </c>
      <c r="K8282" s="43">
        <f t="shared" si="388"/>
        <v>0.47754444444444444</v>
      </c>
      <c r="L8282" s="41" t="str">
        <f t="shared" si="389"/>
        <v>AA</v>
      </c>
      <c r="M8282" s="41" t="s">
        <v>1007</v>
      </c>
      <c r="N8282" s="41" t="s">
        <v>422</v>
      </c>
      <c r="O8282" s="41" t="s">
        <v>70</v>
      </c>
    </row>
    <row r="8283" spans="1:15">
      <c r="A8283" s="42">
        <v>42062</v>
      </c>
      <c r="B8283" s="42">
        <v>54846</v>
      </c>
      <c r="C8283" s="130">
        <v>420</v>
      </c>
      <c r="D8283" s="43">
        <v>8.7899999999999992E-2</v>
      </c>
      <c r="E8283" s="43">
        <v>8.3699999999999997E-2</v>
      </c>
      <c r="F8283" s="44">
        <v>135000</v>
      </c>
      <c r="G8283" s="44">
        <v>135000</v>
      </c>
      <c r="H8283" s="44">
        <v>64517.72</v>
      </c>
      <c r="I8283" s="44">
        <v>64517.72</v>
      </c>
      <c r="J8283" s="68">
        <f t="shared" si="387"/>
        <v>0.47790903703703702</v>
      </c>
      <c r="K8283" s="43">
        <f t="shared" si="388"/>
        <v>0.47790903703703702</v>
      </c>
      <c r="L8283" s="41" t="str">
        <f t="shared" si="389"/>
        <v>AA</v>
      </c>
      <c r="M8283" s="41" t="s">
        <v>657</v>
      </c>
      <c r="N8283" s="41" t="s">
        <v>419</v>
      </c>
      <c r="O8283" s="41" t="s">
        <v>70</v>
      </c>
    </row>
    <row r="8284" spans="1:15">
      <c r="A8284" s="42">
        <v>42038</v>
      </c>
      <c r="B8284" s="42">
        <v>54822</v>
      </c>
      <c r="C8284" s="130">
        <v>420</v>
      </c>
      <c r="D8284" s="43">
        <v>8.7899999999999992E-2</v>
      </c>
      <c r="E8284" s="43">
        <v>8.7899999999999992E-2</v>
      </c>
      <c r="F8284" s="44">
        <v>170000</v>
      </c>
      <c r="G8284" s="44">
        <v>170000</v>
      </c>
      <c r="H8284" s="44">
        <v>81345.990000000005</v>
      </c>
      <c r="I8284" s="44">
        <v>81345.990000000005</v>
      </c>
      <c r="J8284" s="68">
        <f t="shared" si="387"/>
        <v>0.47850582352941179</v>
      </c>
      <c r="K8284" s="43">
        <f t="shared" si="388"/>
        <v>0.47850582352941179</v>
      </c>
      <c r="L8284" s="41" t="str">
        <f t="shared" si="389"/>
        <v>AA</v>
      </c>
      <c r="M8284" s="41" t="s">
        <v>973</v>
      </c>
      <c r="N8284" s="41" t="s">
        <v>437</v>
      </c>
      <c r="O8284" s="41" t="s">
        <v>70</v>
      </c>
    </row>
    <row r="8285" spans="1:15">
      <c r="A8285" s="42">
        <v>41929</v>
      </c>
      <c r="B8285" s="42">
        <v>54713</v>
      </c>
      <c r="C8285" s="130">
        <v>420</v>
      </c>
      <c r="D8285" s="43">
        <v>8.7899999999999992E-2</v>
      </c>
      <c r="E8285" s="43">
        <v>8.4199999999999997E-2</v>
      </c>
      <c r="F8285" s="44">
        <v>158000</v>
      </c>
      <c r="G8285" s="44">
        <v>158000</v>
      </c>
      <c r="H8285" s="44">
        <v>75163.839999999997</v>
      </c>
      <c r="I8285" s="44">
        <v>75635.240000000005</v>
      </c>
      <c r="J8285" s="68">
        <f t="shared" si="387"/>
        <v>0.47572050632911389</v>
      </c>
      <c r="K8285" s="43">
        <f t="shared" si="388"/>
        <v>0.47870405063291144</v>
      </c>
      <c r="L8285" s="41" t="str">
        <f t="shared" si="389"/>
        <v>AA</v>
      </c>
      <c r="M8285" s="41" t="s">
        <v>460</v>
      </c>
      <c r="N8285" s="41" t="s">
        <v>422</v>
      </c>
      <c r="O8285" s="41" t="s">
        <v>70</v>
      </c>
    </row>
    <row r="8286" spans="1:15">
      <c r="A8286" s="42">
        <v>41800</v>
      </c>
      <c r="B8286" s="42">
        <v>54584</v>
      </c>
      <c r="C8286" s="130">
        <v>420</v>
      </c>
      <c r="D8286" s="43">
        <v>8.7899999999999992E-2</v>
      </c>
      <c r="E8286" s="43">
        <v>7.7199999999999991E-2</v>
      </c>
      <c r="F8286" s="44">
        <v>200000</v>
      </c>
      <c r="G8286" s="44">
        <v>200000</v>
      </c>
      <c r="H8286" s="44">
        <v>94644.97</v>
      </c>
      <c r="I8286" s="44">
        <v>95811.8</v>
      </c>
      <c r="J8286" s="68">
        <f t="shared" si="387"/>
        <v>0.47322485000000003</v>
      </c>
      <c r="K8286" s="43">
        <f t="shared" si="388"/>
        <v>0.47905900000000001</v>
      </c>
      <c r="L8286" s="41" t="str">
        <f t="shared" si="389"/>
        <v>AA</v>
      </c>
      <c r="M8286" s="41" t="s">
        <v>624</v>
      </c>
      <c r="N8286" s="41" t="s">
        <v>424</v>
      </c>
      <c r="O8286" s="41" t="s">
        <v>70</v>
      </c>
    </row>
    <row r="8287" spans="1:15">
      <c r="A8287" s="38">
        <v>41946</v>
      </c>
      <c r="B8287" s="38">
        <v>49708</v>
      </c>
      <c r="C8287" s="131">
        <v>255</v>
      </c>
      <c r="D8287" s="39">
        <v>8.7899999999999992E-2</v>
      </c>
      <c r="E8287" s="39">
        <v>8.4199999999999997E-2</v>
      </c>
      <c r="F8287" s="40">
        <v>146000</v>
      </c>
      <c r="G8287" s="40">
        <v>146000</v>
      </c>
      <c r="H8287" s="40">
        <v>69382.289999999994</v>
      </c>
      <c r="I8287" s="40">
        <v>69999.990000000005</v>
      </c>
      <c r="J8287" s="67">
        <f t="shared" si="387"/>
        <v>0.4752211643835616</v>
      </c>
      <c r="K8287" s="39">
        <f t="shared" si="388"/>
        <v>0.47945198630136993</v>
      </c>
      <c r="L8287" s="2" t="str">
        <f t="shared" si="389"/>
        <v>AA</v>
      </c>
      <c r="M8287" s="2" t="s">
        <v>480</v>
      </c>
      <c r="N8287" s="2" t="s">
        <v>419</v>
      </c>
      <c r="O8287" s="2" t="s">
        <v>70</v>
      </c>
    </row>
    <row r="8288" spans="1:15">
      <c r="A8288" s="38">
        <v>41885</v>
      </c>
      <c r="B8288" s="38">
        <v>52843</v>
      </c>
      <c r="C8288" s="131">
        <v>360</v>
      </c>
      <c r="D8288" s="39">
        <v>8.7899999999999992E-2</v>
      </c>
      <c r="E8288" s="39">
        <v>7.9500000000000001E-2</v>
      </c>
      <c r="F8288" s="40">
        <v>125000</v>
      </c>
      <c r="G8288" s="40">
        <v>125000</v>
      </c>
      <c r="H8288" s="40">
        <v>59431.65</v>
      </c>
      <c r="I8288" s="40">
        <v>59999.99</v>
      </c>
      <c r="J8288" s="67">
        <f t="shared" si="387"/>
        <v>0.47545320000000002</v>
      </c>
      <c r="K8288" s="39">
        <f t="shared" si="388"/>
        <v>0.47999991999999997</v>
      </c>
      <c r="L8288" s="2" t="str">
        <f t="shared" si="389"/>
        <v>AA</v>
      </c>
      <c r="M8288" s="2" t="s">
        <v>554</v>
      </c>
      <c r="N8288" s="2" t="s">
        <v>417</v>
      </c>
      <c r="O8288" s="2" t="s">
        <v>70</v>
      </c>
    </row>
    <row r="8289" spans="1:15">
      <c r="A8289" s="38">
        <v>41991</v>
      </c>
      <c r="B8289" s="38">
        <v>50604</v>
      </c>
      <c r="C8289" s="131">
        <v>283</v>
      </c>
      <c r="D8289" s="39">
        <v>8.7899999999999992E-2</v>
      </c>
      <c r="E8289" s="39">
        <v>8.4199999999999997E-2</v>
      </c>
      <c r="F8289" s="40">
        <v>168500</v>
      </c>
      <c r="G8289" s="40">
        <v>168500</v>
      </c>
      <c r="H8289" s="40">
        <v>80541.13</v>
      </c>
      <c r="I8289" s="40">
        <v>80999.990000000005</v>
      </c>
      <c r="J8289" s="67">
        <f t="shared" si="387"/>
        <v>0.47798890207715139</v>
      </c>
      <c r="K8289" s="39">
        <f t="shared" si="388"/>
        <v>0.48071210682492582</v>
      </c>
      <c r="L8289" s="2" t="str">
        <f t="shared" si="389"/>
        <v>AA</v>
      </c>
      <c r="M8289" s="2" t="s">
        <v>537</v>
      </c>
      <c r="N8289" s="2" t="s">
        <v>432</v>
      </c>
      <c r="O8289" s="2" t="s">
        <v>70</v>
      </c>
    </row>
    <row r="8290" spans="1:15">
      <c r="A8290" s="38">
        <v>41912</v>
      </c>
      <c r="B8290" s="38">
        <v>54696</v>
      </c>
      <c r="C8290" s="131">
        <v>420</v>
      </c>
      <c r="D8290" s="39">
        <v>8.7899999999999992E-2</v>
      </c>
      <c r="E8290" s="39">
        <v>8.4199999999999997E-2</v>
      </c>
      <c r="F8290" s="40">
        <v>160000</v>
      </c>
      <c r="G8290" s="40">
        <v>160000</v>
      </c>
      <c r="H8290" s="40">
        <v>76393.289999999994</v>
      </c>
      <c r="I8290" s="40">
        <v>76999.990000000005</v>
      </c>
      <c r="J8290" s="67">
        <f t="shared" si="387"/>
        <v>0.47745806249999995</v>
      </c>
      <c r="K8290" s="39">
        <f t="shared" si="388"/>
        <v>0.48124993750000006</v>
      </c>
      <c r="L8290" s="2" t="str">
        <f t="shared" si="389"/>
        <v>AA</v>
      </c>
      <c r="M8290" s="2" t="s">
        <v>495</v>
      </c>
      <c r="N8290" s="2" t="s">
        <v>424</v>
      </c>
      <c r="O8290" s="2" t="s">
        <v>70</v>
      </c>
    </row>
    <row r="8291" spans="1:15">
      <c r="A8291" s="38">
        <v>41856</v>
      </c>
      <c r="B8291" s="38">
        <v>54640</v>
      </c>
      <c r="C8291" s="131">
        <v>420</v>
      </c>
      <c r="D8291" s="39">
        <v>8.7899999999999992E-2</v>
      </c>
      <c r="E8291" s="39">
        <v>8.4199999999999997E-2</v>
      </c>
      <c r="F8291" s="40">
        <v>160000</v>
      </c>
      <c r="G8291" s="40">
        <v>160000</v>
      </c>
      <c r="H8291" s="40">
        <v>76361.350000000006</v>
      </c>
      <c r="I8291" s="40">
        <v>76999.990000000005</v>
      </c>
      <c r="J8291" s="67">
        <f t="shared" si="387"/>
        <v>0.47725843750000002</v>
      </c>
      <c r="K8291" s="39">
        <f t="shared" si="388"/>
        <v>0.48124993750000006</v>
      </c>
      <c r="L8291" s="2" t="str">
        <f t="shared" si="389"/>
        <v>AA</v>
      </c>
      <c r="M8291" s="2" t="s">
        <v>538</v>
      </c>
      <c r="N8291" s="2" t="s">
        <v>417</v>
      </c>
      <c r="O8291" s="2" t="s">
        <v>70</v>
      </c>
    </row>
    <row r="8292" spans="1:15">
      <c r="A8292" s="38">
        <v>41954</v>
      </c>
      <c r="B8292" s="38">
        <v>52301</v>
      </c>
      <c r="C8292" s="131">
        <v>340</v>
      </c>
      <c r="D8292" s="39">
        <v>8.7899999999999992E-2</v>
      </c>
      <c r="E8292" s="39">
        <v>8.4199999999999997E-2</v>
      </c>
      <c r="F8292" s="40">
        <v>187000</v>
      </c>
      <c r="G8292" s="40">
        <v>187000</v>
      </c>
      <c r="H8292" s="40">
        <v>89463.87</v>
      </c>
      <c r="I8292" s="40">
        <v>89999.99</v>
      </c>
      <c r="J8292" s="67">
        <f t="shared" si="387"/>
        <v>0.47841641711229943</v>
      </c>
      <c r="K8292" s="39">
        <f t="shared" si="388"/>
        <v>0.48128336898395724</v>
      </c>
      <c r="L8292" s="2" t="str">
        <f t="shared" si="389"/>
        <v>AA</v>
      </c>
      <c r="M8292" s="2" t="s">
        <v>1327</v>
      </c>
      <c r="N8292" s="2" t="s">
        <v>417</v>
      </c>
      <c r="O8292" s="2" t="s">
        <v>70</v>
      </c>
    </row>
    <row r="8293" spans="1:15">
      <c r="A8293" s="38">
        <v>41907</v>
      </c>
      <c r="B8293" s="38">
        <v>54691</v>
      </c>
      <c r="C8293" s="131">
        <v>420</v>
      </c>
      <c r="D8293" s="39">
        <v>8.7899999999999992E-2</v>
      </c>
      <c r="E8293" s="39">
        <v>7.7199999999999991E-2</v>
      </c>
      <c r="F8293" s="40">
        <v>135000</v>
      </c>
      <c r="G8293" s="40">
        <v>135000</v>
      </c>
      <c r="H8293" s="40">
        <v>64499.51</v>
      </c>
      <c r="I8293" s="40">
        <v>64999.99</v>
      </c>
      <c r="J8293" s="67">
        <f t="shared" si="387"/>
        <v>0.47777414814814817</v>
      </c>
      <c r="K8293" s="39">
        <f t="shared" si="388"/>
        <v>0.48148140740740741</v>
      </c>
      <c r="L8293" s="2" t="str">
        <f t="shared" si="389"/>
        <v>AA</v>
      </c>
      <c r="M8293" s="2" t="s">
        <v>785</v>
      </c>
      <c r="N8293" s="2" t="s">
        <v>423</v>
      </c>
      <c r="O8293" s="2" t="s">
        <v>70</v>
      </c>
    </row>
    <row r="8294" spans="1:15">
      <c r="A8294" s="38">
        <v>41963</v>
      </c>
      <c r="B8294" s="38">
        <v>54747</v>
      </c>
      <c r="C8294" s="131">
        <v>420</v>
      </c>
      <c r="D8294" s="39">
        <v>8.7899999999999992E-2</v>
      </c>
      <c r="E8294" s="39">
        <v>8.4199999999999997E-2</v>
      </c>
      <c r="F8294" s="40">
        <v>135000</v>
      </c>
      <c r="G8294" s="40">
        <v>135000</v>
      </c>
      <c r="H8294" s="40">
        <v>64696.74</v>
      </c>
      <c r="I8294" s="40">
        <v>64999.99</v>
      </c>
      <c r="J8294" s="67">
        <f t="shared" si="387"/>
        <v>0.47923511111111111</v>
      </c>
      <c r="K8294" s="39">
        <f t="shared" si="388"/>
        <v>0.48148140740740741</v>
      </c>
      <c r="L8294" s="2" t="str">
        <f t="shared" si="389"/>
        <v>AA</v>
      </c>
      <c r="M8294" s="2" t="s">
        <v>732</v>
      </c>
      <c r="N8294" s="2" t="s">
        <v>424</v>
      </c>
      <c r="O8294" s="2" t="s">
        <v>70</v>
      </c>
    </row>
    <row r="8295" spans="1:15">
      <c r="A8295" s="42">
        <v>41785</v>
      </c>
      <c r="B8295" s="42">
        <v>54569</v>
      </c>
      <c r="C8295" s="130">
        <v>420</v>
      </c>
      <c r="D8295" s="43">
        <v>8.7899999999999992E-2</v>
      </c>
      <c r="E8295" s="43">
        <v>8.4199999999999997E-2</v>
      </c>
      <c r="F8295" s="44">
        <v>177000</v>
      </c>
      <c r="G8295" s="44">
        <v>177000</v>
      </c>
      <c r="H8295" s="44">
        <v>84091.01</v>
      </c>
      <c r="I8295" s="44">
        <v>85260.39</v>
      </c>
      <c r="J8295" s="68">
        <f t="shared" si="387"/>
        <v>0.47509045197740107</v>
      </c>
      <c r="K8295" s="43">
        <f t="shared" si="388"/>
        <v>0.48169711864406778</v>
      </c>
      <c r="L8295" s="41" t="str">
        <f t="shared" si="389"/>
        <v>AA</v>
      </c>
      <c r="M8295" s="41" t="s">
        <v>542</v>
      </c>
      <c r="N8295" s="41" t="s">
        <v>417</v>
      </c>
      <c r="O8295" s="41" t="s">
        <v>70</v>
      </c>
    </row>
    <row r="8296" spans="1:15">
      <c r="A8296" s="38">
        <v>41801</v>
      </c>
      <c r="B8296" s="38">
        <v>49259</v>
      </c>
      <c r="C8296" s="131">
        <v>245</v>
      </c>
      <c r="D8296" s="39">
        <v>8.7899999999999992E-2</v>
      </c>
      <c r="E8296" s="39">
        <v>8.7899999999999992E-2</v>
      </c>
      <c r="F8296" s="40">
        <v>156492</v>
      </c>
      <c r="G8296" s="40">
        <v>156492</v>
      </c>
      <c r="H8296" s="40">
        <v>73547.17</v>
      </c>
      <c r="I8296" s="40">
        <v>75499.990000000005</v>
      </c>
      <c r="J8296" s="67">
        <f t="shared" si="387"/>
        <v>0.46997399228075554</v>
      </c>
      <c r="K8296" s="39">
        <f t="shared" si="388"/>
        <v>0.48245271323773742</v>
      </c>
      <c r="L8296" s="2" t="str">
        <f t="shared" si="389"/>
        <v>AA</v>
      </c>
      <c r="M8296" s="2" t="s">
        <v>1266</v>
      </c>
      <c r="N8296" s="2" t="s">
        <v>437</v>
      </c>
      <c r="O8296" s="2" t="s">
        <v>70</v>
      </c>
    </row>
    <row r="8297" spans="1:15">
      <c r="A8297" s="42">
        <v>41985</v>
      </c>
      <c r="B8297" s="42">
        <v>54313</v>
      </c>
      <c r="C8297" s="130">
        <v>405</v>
      </c>
      <c r="D8297" s="43">
        <v>8.7899999999999992E-2</v>
      </c>
      <c r="E8297" s="43">
        <v>8.7899999999999992E-2</v>
      </c>
      <c r="F8297" s="44">
        <v>145000</v>
      </c>
      <c r="G8297" s="44">
        <v>145000</v>
      </c>
      <c r="H8297" s="44">
        <v>69762.14</v>
      </c>
      <c r="I8297" s="44">
        <v>69999.990000000005</v>
      </c>
      <c r="J8297" s="68">
        <f t="shared" si="387"/>
        <v>0.48111820689655171</v>
      </c>
      <c r="K8297" s="43">
        <f t="shared" si="388"/>
        <v>0.48275855172413795</v>
      </c>
      <c r="L8297" s="41" t="str">
        <f t="shared" si="389"/>
        <v>AA</v>
      </c>
      <c r="M8297" s="41" t="s">
        <v>1026</v>
      </c>
      <c r="N8297" s="41" t="s">
        <v>428</v>
      </c>
      <c r="O8297" s="41" t="s">
        <v>70</v>
      </c>
    </row>
    <row r="8298" spans="1:15">
      <c r="A8298" s="42">
        <v>41971</v>
      </c>
      <c r="B8298" s="42">
        <v>49884</v>
      </c>
      <c r="C8298" s="130">
        <v>260</v>
      </c>
      <c r="D8298" s="43">
        <v>8.7899999999999992E-2</v>
      </c>
      <c r="E8298" s="43">
        <v>8.4199999999999997E-2</v>
      </c>
      <c r="F8298" s="44">
        <v>174000</v>
      </c>
      <c r="G8298" s="44">
        <v>174000</v>
      </c>
      <c r="H8298" s="44">
        <v>83227.69</v>
      </c>
      <c r="I8298" s="44">
        <v>83999.99</v>
      </c>
      <c r="J8298" s="68">
        <f t="shared" si="387"/>
        <v>0.47832005747126438</v>
      </c>
      <c r="K8298" s="43">
        <f t="shared" si="388"/>
        <v>0.48275856321839083</v>
      </c>
      <c r="L8298" s="41" t="str">
        <f t="shared" si="389"/>
        <v>AA</v>
      </c>
      <c r="M8298" s="41" t="s">
        <v>1022</v>
      </c>
      <c r="N8298" s="41" t="s">
        <v>416</v>
      </c>
      <c r="O8298" s="41" t="s">
        <v>70</v>
      </c>
    </row>
    <row r="8299" spans="1:15">
      <c r="A8299" s="38">
        <v>41841</v>
      </c>
      <c r="B8299" s="38">
        <v>54625</v>
      </c>
      <c r="C8299" s="131">
        <v>420</v>
      </c>
      <c r="D8299" s="39">
        <v>8.7899999999999992E-2</v>
      </c>
      <c r="E8299" s="39">
        <v>7.9500000000000001E-2</v>
      </c>
      <c r="F8299" s="40">
        <v>155000</v>
      </c>
      <c r="G8299" s="40">
        <v>155000</v>
      </c>
      <c r="H8299" s="40">
        <v>74208.600000000006</v>
      </c>
      <c r="I8299" s="40">
        <v>74999.990000000005</v>
      </c>
      <c r="J8299" s="67">
        <f t="shared" si="387"/>
        <v>0.47876516129032259</v>
      </c>
      <c r="K8299" s="39">
        <f t="shared" si="388"/>
        <v>0.4838709032258065</v>
      </c>
      <c r="L8299" s="2" t="str">
        <f t="shared" si="389"/>
        <v>AA</v>
      </c>
      <c r="M8299" s="2" t="s">
        <v>495</v>
      </c>
      <c r="N8299" s="2" t="s">
        <v>424</v>
      </c>
      <c r="O8299" s="2" t="s">
        <v>70</v>
      </c>
    </row>
    <row r="8300" spans="1:15">
      <c r="A8300" s="38">
        <v>41988</v>
      </c>
      <c r="B8300" s="38">
        <v>49355</v>
      </c>
      <c r="C8300" s="131">
        <v>242</v>
      </c>
      <c r="D8300" s="39">
        <v>8.7899999999999992E-2</v>
      </c>
      <c r="E8300" s="39">
        <v>7.9500000000000001E-2</v>
      </c>
      <c r="F8300" s="40">
        <v>190000</v>
      </c>
      <c r="G8300" s="40">
        <v>190000</v>
      </c>
      <c r="H8300" s="40">
        <v>91430.55</v>
      </c>
      <c r="I8300" s="40">
        <v>91999.99</v>
      </c>
      <c r="J8300" s="67">
        <f t="shared" si="387"/>
        <v>0.4812134210526316</v>
      </c>
      <c r="K8300" s="39">
        <f t="shared" si="388"/>
        <v>0.48421047368421055</v>
      </c>
      <c r="L8300" s="2" t="str">
        <f t="shared" si="389"/>
        <v>AA</v>
      </c>
      <c r="M8300" s="2" t="s">
        <v>461</v>
      </c>
      <c r="N8300" s="2" t="s">
        <v>416</v>
      </c>
      <c r="O8300" s="2" t="s">
        <v>70</v>
      </c>
    </row>
    <row r="8301" spans="1:15">
      <c r="A8301" s="38">
        <v>41870</v>
      </c>
      <c r="B8301" s="38">
        <v>54258</v>
      </c>
      <c r="C8301" s="131">
        <v>407</v>
      </c>
      <c r="D8301" s="39">
        <v>8.7899999999999992E-2</v>
      </c>
      <c r="E8301" s="39">
        <v>8.4199999999999997E-2</v>
      </c>
      <c r="F8301" s="40">
        <v>173300</v>
      </c>
      <c r="G8301" s="40">
        <v>173300</v>
      </c>
      <c r="H8301" s="40">
        <v>43580.7</v>
      </c>
      <c r="I8301" s="40">
        <v>83999.99</v>
      </c>
      <c r="J8301" s="67">
        <f t="shared" si="387"/>
        <v>0.25147547605308712</v>
      </c>
      <c r="K8301" s="39">
        <f t="shared" si="388"/>
        <v>0.48470854010386616</v>
      </c>
      <c r="L8301" s="2" t="str">
        <f t="shared" si="389"/>
        <v>AA</v>
      </c>
      <c r="M8301" s="2" t="s">
        <v>542</v>
      </c>
      <c r="N8301" s="2" t="s">
        <v>417</v>
      </c>
      <c r="O8301" s="2" t="s">
        <v>70</v>
      </c>
    </row>
    <row r="8302" spans="1:15">
      <c r="A8302" s="38">
        <v>41969</v>
      </c>
      <c r="B8302" s="38">
        <v>49274</v>
      </c>
      <c r="C8302" s="131">
        <v>240</v>
      </c>
      <c r="D8302" s="39">
        <v>8.7899999999999992E-2</v>
      </c>
      <c r="E8302" s="39">
        <v>8.4199999999999997E-2</v>
      </c>
      <c r="F8302" s="40">
        <v>165000</v>
      </c>
      <c r="G8302" s="40">
        <v>165000</v>
      </c>
      <c r="H8302" s="40">
        <v>79210.11</v>
      </c>
      <c r="I8302" s="40">
        <v>79999.990000000005</v>
      </c>
      <c r="J8302" s="67">
        <f t="shared" si="387"/>
        <v>0.48006127272727273</v>
      </c>
      <c r="K8302" s="39">
        <f t="shared" si="388"/>
        <v>0.48484842424242425</v>
      </c>
      <c r="L8302" s="2" t="str">
        <f t="shared" si="389"/>
        <v>AA</v>
      </c>
      <c r="M8302" s="2" t="s">
        <v>1002</v>
      </c>
      <c r="N8302" s="2" t="s">
        <v>417</v>
      </c>
      <c r="O8302" s="2" t="s">
        <v>70</v>
      </c>
    </row>
    <row r="8303" spans="1:15">
      <c r="A8303" s="38">
        <v>41771</v>
      </c>
      <c r="B8303" s="38">
        <v>45028</v>
      </c>
      <c r="C8303" s="131">
        <v>107</v>
      </c>
      <c r="D8303" s="39">
        <v>8.7899999999999992E-2</v>
      </c>
      <c r="E8303" s="39">
        <v>8.4199999999999997E-2</v>
      </c>
      <c r="F8303" s="40">
        <v>140000</v>
      </c>
      <c r="G8303" s="40">
        <v>140000</v>
      </c>
      <c r="H8303" s="40">
        <v>62770.33</v>
      </c>
      <c r="I8303" s="40">
        <v>67999.990000000005</v>
      </c>
      <c r="J8303" s="67">
        <f t="shared" si="387"/>
        <v>0.44835950000000002</v>
      </c>
      <c r="K8303" s="39">
        <f t="shared" si="388"/>
        <v>0.48571421428571432</v>
      </c>
      <c r="L8303" s="2" t="str">
        <f t="shared" si="389"/>
        <v>AA</v>
      </c>
      <c r="M8303" s="2" t="s">
        <v>595</v>
      </c>
      <c r="N8303" s="2" t="s">
        <v>423</v>
      </c>
      <c r="O8303" s="2" t="s">
        <v>70</v>
      </c>
    </row>
    <row r="8304" spans="1:15">
      <c r="A8304" s="38">
        <v>41911</v>
      </c>
      <c r="B8304" s="38">
        <v>54695</v>
      </c>
      <c r="C8304" s="131">
        <v>420</v>
      </c>
      <c r="D8304" s="39">
        <v>8.7899999999999992E-2</v>
      </c>
      <c r="E8304" s="39">
        <v>8.4199999999999997E-2</v>
      </c>
      <c r="F8304" s="40">
        <v>175000</v>
      </c>
      <c r="G8304" s="40">
        <v>175000</v>
      </c>
      <c r="H8304" s="40">
        <v>84332.62</v>
      </c>
      <c r="I8304" s="40">
        <v>84999.99</v>
      </c>
      <c r="J8304" s="67">
        <f t="shared" si="387"/>
        <v>0.48190068571428568</v>
      </c>
      <c r="K8304" s="39">
        <f t="shared" si="388"/>
        <v>0.4857142285714286</v>
      </c>
      <c r="L8304" s="2" t="str">
        <f t="shared" si="389"/>
        <v>AA</v>
      </c>
      <c r="M8304" s="2" t="s">
        <v>757</v>
      </c>
      <c r="N8304" s="2" t="s">
        <v>439</v>
      </c>
      <c r="O8304" s="2" t="s">
        <v>70</v>
      </c>
    </row>
    <row r="8305" spans="1:15">
      <c r="A8305" s="38">
        <v>42039</v>
      </c>
      <c r="B8305" s="38">
        <v>54823</v>
      </c>
      <c r="C8305" s="131">
        <v>420</v>
      </c>
      <c r="D8305" s="39">
        <v>8.7899999999999992E-2</v>
      </c>
      <c r="E8305" s="39">
        <v>8.6500000000000007E-2</v>
      </c>
      <c r="F8305" s="40">
        <v>175000</v>
      </c>
      <c r="G8305" s="40">
        <v>175000</v>
      </c>
      <c r="H8305" s="40">
        <v>84999.99</v>
      </c>
      <c r="I8305" s="40">
        <v>84999.99</v>
      </c>
      <c r="J8305" s="67">
        <f t="shared" si="387"/>
        <v>0.4857142285714286</v>
      </c>
      <c r="K8305" s="39">
        <f t="shared" si="388"/>
        <v>0.4857142285714286</v>
      </c>
      <c r="L8305" s="2" t="str">
        <f t="shared" si="389"/>
        <v>AA</v>
      </c>
      <c r="M8305" s="2" t="s">
        <v>482</v>
      </c>
      <c r="N8305" s="2" t="s">
        <v>422</v>
      </c>
      <c r="O8305" s="2" t="s">
        <v>70</v>
      </c>
    </row>
    <row r="8306" spans="1:15">
      <c r="A8306" s="42">
        <v>42012</v>
      </c>
      <c r="B8306" s="42">
        <v>49256</v>
      </c>
      <c r="C8306" s="130">
        <v>238</v>
      </c>
      <c r="D8306" s="43">
        <v>8.7899999999999992E-2</v>
      </c>
      <c r="E8306" s="43">
        <v>8.4199999999999997E-2</v>
      </c>
      <c r="F8306" s="44">
        <v>156000</v>
      </c>
      <c r="G8306" s="44">
        <v>156000</v>
      </c>
      <c r="H8306" s="44">
        <v>75778.92</v>
      </c>
      <c r="I8306" s="44">
        <v>75999.990000000005</v>
      </c>
      <c r="J8306" s="68">
        <f t="shared" si="387"/>
        <v>0.48576230769230766</v>
      </c>
      <c r="K8306" s="43">
        <f t="shared" si="388"/>
        <v>0.48717942307692313</v>
      </c>
      <c r="L8306" s="41" t="str">
        <f t="shared" si="389"/>
        <v>AA</v>
      </c>
      <c r="M8306" s="41" t="s">
        <v>735</v>
      </c>
      <c r="N8306" s="41" t="s">
        <v>421</v>
      </c>
      <c r="O8306" s="41" t="s">
        <v>70</v>
      </c>
    </row>
    <row r="8307" spans="1:15">
      <c r="A8307" s="38">
        <v>41789</v>
      </c>
      <c r="B8307" s="38">
        <v>54573</v>
      </c>
      <c r="C8307" s="131">
        <v>420</v>
      </c>
      <c r="D8307" s="39">
        <v>8.7899999999999992E-2</v>
      </c>
      <c r="E8307" s="39">
        <v>8.4199999999999997E-2</v>
      </c>
      <c r="F8307" s="40">
        <v>195000</v>
      </c>
      <c r="G8307" s="40">
        <v>195000</v>
      </c>
      <c r="H8307" s="40">
        <v>93640.31</v>
      </c>
      <c r="I8307" s="40">
        <v>94999.99</v>
      </c>
      <c r="J8307" s="67">
        <f t="shared" si="387"/>
        <v>0.48020671794871794</v>
      </c>
      <c r="K8307" s="39">
        <f t="shared" si="388"/>
        <v>0.4871794358974359</v>
      </c>
      <c r="L8307" s="2" t="str">
        <f t="shared" si="389"/>
        <v>AA</v>
      </c>
      <c r="M8307" s="2" t="s">
        <v>482</v>
      </c>
      <c r="N8307" s="2" t="s">
        <v>422</v>
      </c>
      <c r="O8307" s="2" t="s">
        <v>70</v>
      </c>
    </row>
    <row r="8308" spans="1:15">
      <c r="A8308" s="42">
        <v>41884</v>
      </c>
      <c r="B8308" s="42">
        <v>47363</v>
      </c>
      <c r="C8308" s="130">
        <v>180</v>
      </c>
      <c r="D8308" s="43">
        <v>8.7899999999999992E-2</v>
      </c>
      <c r="E8308" s="43">
        <v>7.9500000000000001E-2</v>
      </c>
      <c r="F8308" s="44">
        <v>160000</v>
      </c>
      <c r="G8308" s="44">
        <v>160000</v>
      </c>
      <c r="H8308" s="44">
        <v>76152.460000000006</v>
      </c>
      <c r="I8308" s="44">
        <v>77999.990000000005</v>
      </c>
      <c r="J8308" s="68">
        <f t="shared" si="387"/>
        <v>0.47595287500000005</v>
      </c>
      <c r="K8308" s="43">
        <f t="shared" si="388"/>
        <v>0.48749993750000004</v>
      </c>
      <c r="L8308" s="41" t="str">
        <f t="shared" si="389"/>
        <v>AA</v>
      </c>
      <c r="M8308" s="41" t="s">
        <v>1506</v>
      </c>
      <c r="N8308" s="41" t="s">
        <v>418</v>
      </c>
      <c r="O8308" s="41" t="s">
        <v>70</v>
      </c>
    </row>
    <row r="8309" spans="1:15">
      <c r="A8309" s="42">
        <v>42023</v>
      </c>
      <c r="B8309" s="42">
        <v>54807</v>
      </c>
      <c r="C8309" s="130">
        <v>420</v>
      </c>
      <c r="D8309" s="43">
        <v>8.7899999999999992E-2</v>
      </c>
      <c r="E8309" s="43">
        <v>8.6500000000000007E-2</v>
      </c>
      <c r="F8309" s="44">
        <v>170000</v>
      </c>
      <c r="G8309" s="44">
        <v>170000</v>
      </c>
      <c r="H8309" s="44">
        <v>82889.69</v>
      </c>
      <c r="I8309" s="44">
        <v>82999.990000000005</v>
      </c>
      <c r="J8309" s="68">
        <f t="shared" si="387"/>
        <v>0.48758641176470591</v>
      </c>
      <c r="K8309" s="43">
        <f t="shared" si="388"/>
        <v>0.48823523529411766</v>
      </c>
      <c r="L8309" s="41" t="str">
        <f t="shared" si="389"/>
        <v>AA</v>
      </c>
      <c r="M8309" s="41" t="s">
        <v>554</v>
      </c>
      <c r="N8309" s="41" t="s">
        <v>417</v>
      </c>
      <c r="O8309" s="41" t="s">
        <v>70</v>
      </c>
    </row>
    <row r="8310" spans="1:15">
      <c r="A8310" s="42">
        <v>41862</v>
      </c>
      <c r="B8310" s="42">
        <v>48406</v>
      </c>
      <c r="C8310" s="130">
        <v>215</v>
      </c>
      <c r="D8310" s="43">
        <v>8.7899999999999992E-2</v>
      </c>
      <c r="E8310" s="43">
        <v>7.9500000000000001E-2</v>
      </c>
      <c r="F8310" s="44">
        <v>102400</v>
      </c>
      <c r="G8310" s="44">
        <v>102400</v>
      </c>
      <c r="H8310" s="44">
        <v>48883.68</v>
      </c>
      <c r="I8310" s="44">
        <v>49999.99</v>
      </c>
      <c r="J8310" s="68">
        <f t="shared" si="387"/>
        <v>0.47737968749999998</v>
      </c>
      <c r="K8310" s="43">
        <f t="shared" si="388"/>
        <v>0.48828115234374997</v>
      </c>
      <c r="L8310" s="41" t="str">
        <f t="shared" si="389"/>
        <v>AA</v>
      </c>
      <c r="M8310" s="41" t="s">
        <v>224</v>
      </c>
      <c r="N8310" s="41" t="s">
        <v>417</v>
      </c>
      <c r="O8310" s="41" t="s">
        <v>70</v>
      </c>
    </row>
    <row r="8311" spans="1:15">
      <c r="A8311" s="38">
        <v>42033</v>
      </c>
      <c r="B8311" s="38">
        <v>54817</v>
      </c>
      <c r="C8311" s="131">
        <v>420</v>
      </c>
      <c r="D8311" s="39">
        <v>8.7899999999999992E-2</v>
      </c>
      <c r="E8311" s="39">
        <v>8.4199999999999997E-2</v>
      </c>
      <c r="F8311" s="40">
        <v>180000</v>
      </c>
      <c r="G8311" s="40">
        <v>180000</v>
      </c>
      <c r="H8311" s="40">
        <v>87864.3</v>
      </c>
      <c r="I8311" s="40">
        <v>87999.99</v>
      </c>
      <c r="J8311" s="67">
        <f t="shared" si="387"/>
        <v>0.48813500000000004</v>
      </c>
      <c r="K8311" s="39">
        <f t="shared" si="388"/>
        <v>0.48888883333333338</v>
      </c>
      <c r="L8311" s="2" t="str">
        <f t="shared" si="389"/>
        <v>AA</v>
      </c>
      <c r="M8311" s="2" t="s">
        <v>664</v>
      </c>
      <c r="N8311" s="2" t="s">
        <v>416</v>
      </c>
      <c r="O8311" s="2" t="s">
        <v>70</v>
      </c>
    </row>
    <row r="8312" spans="1:15">
      <c r="A8312" s="38">
        <v>41834</v>
      </c>
      <c r="B8312" s="38">
        <v>54618</v>
      </c>
      <c r="C8312" s="131">
        <v>420</v>
      </c>
      <c r="D8312" s="39">
        <v>8.7899999999999992E-2</v>
      </c>
      <c r="E8312" s="39">
        <v>8.4199999999999997E-2</v>
      </c>
      <c r="F8312" s="40">
        <v>197000</v>
      </c>
      <c r="G8312" s="40">
        <v>197000</v>
      </c>
      <c r="H8312" s="40">
        <v>95473.06</v>
      </c>
      <c r="I8312" s="40">
        <v>96411.51</v>
      </c>
      <c r="J8312" s="67">
        <f t="shared" si="387"/>
        <v>0.48463482233502536</v>
      </c>
      <c r="K8312" s="39">
        <f t="shared" si="388"/>
        <v>0.48939852791878169</v>
      </c>
      <c r="L8312" s="2" t="str">
        <f t="shared" si="389"/>
        <v>AA</v>
      </c>
      <c r="M8312" s="2" t="s">
        <v>517</v>
      </c>
      <c r="N8312" s="2" t="s">
        <v>417</v>
      </c>
      <c r="O8312" s="2" t="s">
        <v>70</v>
      </c>
    </row>
    <row r="8313" spans="1:15">
      <c r="A8313" s="42">
        <v>42020</v>
      </c>
      <c r="B8313" s="42">
        <v>54804</v>
      </c>
      <c r="C8313" s="130">
        <v>420</v>
      </c>
      <c r="D8313" s="43">
        <v>8.7899999999999992E-2</v>
      </c>
      <c r="E8313" s="43">
        <v>8.4199999999999997E-2</v>
      </c>
      <c r="F8313" s="44">
        <v>147100</v>
      </c>
      <c r="G8313" s="44">
        <v>147100</v>
      </c>
      <c r="H8313" s="44">
        <v>71895.81</v>
      </c>
      <c r="I8313" s="44">
        <v>71999.990000000005</v>
      </c>
      <c r="J8313" s="68">
        <f t="shared" si="387"/>
        <v>0.48875465669612506</v>
      </c>
      <c r="K8313" s="43">
        <f t="shared" si="388"/>
        <v>0.48946288239293001</v>
      </c>
      <c r="L8313" s="41" t="str">
        <f t="shared" si="389"/>
        <v>AA</v>
      </c>
      <c r="M8313" s="41" t="s">
        <v>678</v>
      </c>
      <c r="N8313" s="41" t="s">
        <v>434</v>
      </c>
      <c r="O8313" s="41" t="s">
        <v>70</v>
      </c>
    </row>
    <row r="8314" spans="1:15">
      <c r="A8314" s="38">
        <v>41953</v>
      </c>
      <c r="B8314" s="38">
        <v>50719</v>
      </c>
      <c r="C8314" s="131">
        <v>288</v>
      </c>
      <c r="D8314" s="39">
        <v>8.7899999999999992E-2</v>
      </c>
      <c r="E8314" s="39">
        <v>8.4199999999999997E-2</v>
      </c>
      <c r="F8314" s="40">
        <v>185000</v>
      </c>
      <c r="G8314" s="40">
        <v>185000</v>
      </c>
      <c r="H8314" s="40">
        <v>90052.76</v>
      </c>
      <c r="I8314" s="40">
        <v>90735.88</v>
      </c>
      <c r="J8314" s="67">
        <f t="shared" si="387"/>
        <v>0.48677167567567564</v>
      </c>
      <c r="K8314" s="39">
        <f t="shared" si="388"/>
        <v>0.49046421621621622</v>
      </c>
      <c r="L8314" s="2" t="str">
        <f t="shared" si="389"/>
        <v>AA</v>
      </c>
      <c r="M8314" s="2" t="s">
        <v>586</v>
      </c>
      <c r="N8314" s="2" t="s">
        <v>416</v>
      </c>
      <c r="O8314" s="2" t="s">
        <v>70</v>
      </c>
    </row>
    <row r="8315" spans="1:15">
      <c r="A8315" s="42">
        <v>41893</v>
      </c>
      <c r="B8315" s="42">
        <v>54434</v>
      </c>
      <c r="C8315" s="130">
        <v>412</v>
      </c>
      <c r="D8315" s="43">
        <v>8.7899999999999992E-2</v>
      </c>
      <c r="E8315" s="43">
        <v>8.4199999999999997E-2</v>
      </c>
      <c r="F8315" s="44">
        <v>182000</v>
      </c>
      <c r="G8315" s="44">
        <v>182000</v>
      </c>
      <c r="H8315" s="44">
        <v>88596.03</v>
      </c>
      <c r="I8315" s="44">
        <v>89299.99</v>
      </c>
      <c r="J8315" s="68">
        <f t="shared" si="387"/>
        <v>0.48679137362637365</v>
      </c>
      <c r="K8315" s="43">
        <f t="shared" si="388"/>
        <v>0.49065928571428574</v>
      </c>
      <c r="L8315" s="41" t="str">
        <f t="shared" si="389"/>
        <v>AA</v>
      </c>
      <c r="M8315" s="41" t="s">
        <v>465</v>
      </c>
      <c r="N8315" s="41" t="s">
        <v>417</v>
      </c>
      <c r="O8315" s="41" t="s">
        <v>70</v>
      </c>
    </row>
    <row r="8316" spans="1:15">
      <c r="A8316" s="38">
        <v>41845</v>
      </c>
      <c r="B8316" s="38">
        <v>50520</v>
      </c>
      <c r="C8316" s="131">
        <v>285</v>
      </c>
      <c r="D8316" s="39">
        <v>8.7899999999999992E-2</v>
      </c>
      <c r="E8316" s="39">
        <v>7.9500000000000001E-2</v>
      </c>
      <c r="F8316" s="40">
        <v>110000</v>
      </c>
      <c r="G8316" s="40">
        <v>110000</v>
      </c>
      <c r="H8316" s="40">
        <v>52995.38</v>
      </c>
      <c r="I8316" s="40">
        <v>53999.99</v>
      </c>
      <c r="J8316" s="67">
        <f t="shared" si="387"/>
        <v>0.48177618181818177</v>
      </c>
      <c r="K8316" s="39">
        <f t="shared" si="388"/>
        <v>0.49090899999999998</v>
      </c>
      <c r="L8316" s="2" t="str">
        <f t="shared" si="389"/>
        <v>AA</v>
      </c>
      <c r="M8316" s="2" t="s">
        <v>626</v>
      </c>
      <c r="N8316" s="2" t="s">
        <v>421</v>
      </c>
      <c r="O8316" s="2" t="s">
        <v>70</v>
      </c>
    </row>
    <row r="8317" spans="1:15">
      <c r="A8317" s="42">
        <v>41978</v>
      </c>
      <c r="B8317" s="42">
        <v>54762</v>
      </c>
      <c r="C8317" s="130">
        <v>420</v>
      </c>
      <c r="D8317" s="43">
        <v>8.7899999999999992E-2</v>
      </c>
      <c r="E8317" s="43">
        <v>7.9500000000000001E-2</v>
      </c>
      <c r="F8317" s="44">
        <v>173000</v>
      </c>
      <c r="G8317" s="44">
        <v>173000</v>
      </c>
      <c r="H8317" s="44">
        <v>84770.96</v>
      </c>
      <c r="I8317" s="44">
        <v>84999.99</v>
      </c>
      <c r="J8317" s="68">
        <f t="shared" si="387"/>
        <v>0.49000554913294803</v>
      </c>
      <c r="K8317" s="43">
        <f t="shared" si="388"/>
        <v>0.49132942196531793</v>
      </c>
      <c r="L8317" s="41" t="str">
        <f t="shared" si="389"/>
        <v>AA</v>
      </c>
      <c r="M8317" s="41" t="s">
        <v>463</v>
      </c>
      <c r="N8317" s="41" t="s">
        <v>422</v>
      </c>
      <c r="O8317" s="41" t="s">
        <v>70</v>
      </c>
    </row>
    <row r="8318" spans="1:15">
      <c r="A8318" s="42">
        <v>41942</v>
      </c>
      <c r="B8318" s="42">
        <v>54726</v>
      </c>
      <c r="C8318" s="130">
        <v>420</v>
      </c>
      <c r="D8318" s="43">
        <v>8.7899999999999992E-2</v>
      </c>
      <c r="E8318" s="43">
        <v>8.2799999999999999E-2</v>
      </c>
      <c r="F8318" s="44">
        <v>122000</v>
      </c>
      <c r="G8318" s="44">
        <v>122000</v>
      </c>
      <c r="H8318" s="44">
        <v>59619.81</v>
      </c>
      <c r="I8318" s="44">
        <v>59999.99</v>
      </c>
      <c r="J8318" s="68">
        <f t="shared" si="387"/>
        <v>0.48868696721311472</v>
      </c>
      <c r="K8318" s="43">
        <f t="shared" si="388"/>
        <v>0.49180319672131145</v>
      </c>
      <c r="L8318" s="41" t="str">
        <f t="shared" si="389"/>
        <v>AA</v>
      </c>
      <c r="M8318" s="41" t="s">
        <v>755</v>
      </c>
      <c r="N8318" s="41" t="s">
        <v>424</v>
      </c>
      <c r="O8318" s="41" t="s">
        <v>70</v>
      </c>
    </row>
    <row r="8319" spans="1:15">
      <c r="A8319" s="42">
        <v>41795</v>
      </c>
      <c r="B8319" s="42">
        <v>54579</v>
      </c>
      <c r="C8319" s="130">
        <v>420</v>
      </c>
      <c r="D8319" s="43">
        <v>8.7899999999999992E-2</v>
      </c>
      <c r="E8319" s="43">
        <v>8.4199999999999997E-2</v>
      </c>
      <c r="F8319" s="44">
        <v>197000</v>
      </c>
      <c r="G8319" s="44">
        <v>197000</v>
      </c>
      <c r="H8319" s="44">
        <v>95887.62</v>
      </c>
      <c r="I8319" s="44">
        <v>97007.9</v>
      </c>
      <c r="J8319" s="68">
        <f t="shared" si="387"/>
        <v>0.48673918781725883</v>
      </c>
      <c r="K8319" s="43">
        <f t="shared" si="388"/>
        <v>0.49242588832487305</v>
      </c>
      <c r="L8319" s="41" t="str">
        <f t="shared" si="389"/>
        <v>AA</v>
      </c>
      <c r="M8319" s="41" t="s">
        <v>1171</v>
      </c>
      <c r="N8319" s="41" t="s">
        <v>423</v>
      </c>
      <c r="O8319" s="41" t="s">
        <v>70</v>
      </c>
    </row>
    <row r="8320" spans="1:15">
      <c r="A8320" s="38">
        <v>42018</v>
      </c>
      <c r="B8320" s="38">
        <v>51149</v>
      </c>
      <c r="C8320" s="131">
        <v>300</v>
      </c>
      <c r="D8320" s="39">
        <v>8.7899999999999992E-2</v>
      </c>
      <c r="E8320" s="39">
        <v>8.4199999999999997E-2</v>
      </c>
      <c r="F8320" s="40">
        <v>130000</v>
      </c>
      <c r="G8320" s="40">
        <v>130000</v>
      </c>
      <c r="H8320" s="40">
        <v>63887.67</v>
      </c>
      <c r="I8320" s="40">
        <v>64015.59</v>
      </c>
      <c r="J8320" s="67">
        <f t="shared" si="387"/>
        <v>0.4914436153846154</v>
      </c>
      <c r="K8320" s="39">
        <f t="shared" si="388"/>
        <v>0.49242761538461538</v>
      </c>
      <c r="L8320" s="2" t="str">
        <f t="shared" si="389"/>
        <v>AA</v>
      </c>
      <c r="M8320" s="2" t="s">
        <v>889</v>
      </c>
      <c r="N8320" s="2" t="s">
        <v>416</v>
      </c>
      <c r="O8320" s="2" t="s">
        <v>70</v>
      </c>
    </row>
    <row r="8321" spans="1:15">
      <c r="A8321" s="42">
        <v>41996</v>
      </c>
      <c r="B8321" s="42">
        <v>49301</v>
      </c>
      <c r="C8321" s="130">
        <v>240</v>
      </c>
      <c r="D8321" s="43">
        <v>8.7899999999999992E-2</v>
      </c>
      <c r="E8321" s="43">
        <v>8.4199999999999997E-2</v>
      </c>
      <c r="F8321" s="44">
        <v>130000</v>
      </c>
      <c r="G8321" s="44">
        <v>130000</v>
      </c>
      <c r="H8321" s="44">
        <v>63909.75</v>
      </c>
      <c r="I8321" s="44">
        <v>64029.99</v>
      </c>
      <c r="J8321" s="68">
        <f t="shared" si="387"/>
        <v>0.49161346153846153</v>
      </c>
      <c r="K8321" s="43">
        <f t="shared" si="388"/>
        <v>0.49253838461538457</v>
      </c>
      <c r="L8321" s="41" t="str">
        <f t="shared" si="389"/>
        <v>AA</v>
      </c>
      <c r="M8321" s="41" t="s">
        <v>519</v>
      </c>
      <c r="N8321" s="41" t="s">
        <v>417</v>
      </c>
      <c r="O8321" s="41" t="s">
        <v>70</v>
      </c>
    </row>
    <row r="8322" spans="1:15">
      <c r="A8322" s="38">
        <v>42032</v>
      </c>
      <c r="B8322" s="38">
        <v>52990</v>
      </c>
      <c r="C8322" s="131">
        <v>360</v>
      </c>
      <c r="D8322" s="39">
        <v>8.7899999999999992E-2</v>
      </c>
      <c r="E8322" s="39">
        <v>8.3699999999999997E-2</v>
      </c>
      <c r="F8322" s="40">
        <v>152000</v>
      </c>
      <c r="G8322" s="40">
        <v>152000</v>
      </c>
      <c r="H8322" s="40">
        <v>74869.259999999995</v>
      </c>
      <c r="I8322" s="40">
        <v>74999.990000000005</v>
      </c>
      <c r="J8322" s="67">
        <f t="shared" si="387"/>
        <v>0.49256092105263155</v>
      </c>
      <c r="K8322" s="39">
        <f t="shared" si="388"/>
        <v>0.49342098684210528</v>
      </c>
      <c r="L8322" s="2" t="str">
        <f t="shared" si="389"/>
        <v>AA</v>
      </c>
      <c r="M8322" s="2" t="s">
        <v>1660</v>
      </c>
      <c r="N8322" s="2" t="s">
        <v>421</v>
      </c>
      <c r="O8322" s="2" t="s">
        <v>70</v>
      </c>
    </row>
    <row r="8323" spans="1:15">
      <c r="A8323" s="38">
        <v>41911</v>
      </c>
      <c r="B8323" s="38">
        <v>46294</v>
      </c>
      <c r="C8323" s="131">
        <v>144</v>
      </c>
      <c r="D8323" s="39">
        <v>8.7899999999999992E-2</v>
      </c>
      <c r="E8323" s="39">
        <v>8.7899999999999992E-2</v>
      </c>
      <c r="F8323" s="40">
        <v>131710</v>
      </c>
      <c r="G8323" s="40">
        <v>131710</v>
      </c>
      <c r="H8323" s="40">
        <v>63014.69</v>
      </c>
      <c r="I8323" s="40">
        <v>64999.99</v>
      </c>
      <c r="J8323" s="67">
        <f t="shared" ref="J8323:J8386" si="390">H8323/G8323</f>
        <v>0.47843512261787263</v>
      </c>
      <c r="K8323" s="39">
        <f t="shared" ref="K8323:K8386" si="391">I8323/G8323</f>
        <v>0.49350838964391464</v>
      </c>
      <c r="L8323" s="2" t="str">
        <f t="shared" ref="L8323:L8386" si="392">IF(J8323&lt;=65%,"AA",IF(J8323&lt;=75%,"A",IF(J8323&lt;=85%,"B","C")))</f>
        <v>AA</v>
      </c>
      <c r="M8323" s="2" t="s">
        <v>1107</v>
      </c>
      <c r="N8323" s="2" t="s">
        <v>416</v>
      </c>
      <c r="O8323" s="2" t="s">
        <v>70</v>
      </c>
    </row>
    <row r="8324" spans="1:15">
      <c r="A8324" s="38">
        <v>41787</v>
      </c>
      <c r="B8324" s="38">
        <v>52745</v>
      </c>
      <c r="C8324" s="131">
        <v>360</v>
      </c>
      <c r="D8324" s="39">
        <v>8.7899999999999992E-2</v>
      </c>
      <c r="E8324" s="39">
        <v>8.4199999999999997E-2</v>
      </c>
      <c r="F8324" s="40">
        <v>182580</v>
      </c>
      <c r="G8324" s="40">
        <v>182580</v>
      </c>
      <c r="H8324" s="40">
        <v>88514.71</v>
      </c>
      <c r="I8324" s="40">
        <v>90113.34</v>
      </c>
      <c r="J8324" s="67">
        <f t="shared" si="390"/>
        <v>0.48479959469821454</v>
      </c>
      <c r="K8324" s="39">
        <f t="shared" si="391"/>
        <v>0.49355537298718366</v>
      </c>
      <c r="L8324" s="2" t="str">
        <f t="shared" si="392"/>
        <v>AA</v>
      </c>
      <c r="M8324" s="2" t="s">
        <v>830</v>
      </c>
      <c r="N8324" s="2" t="s">
        <v>437</v>
      </c>
      <c r="O8324" s="2" t="s">
        <v>70</v>
      </c>
    </row>
    <row r="8325" spans="1:15">
      <c r="A8325" s="42">
        <v>42017</v>
      </c>
      <c r="B8325" s="42">
        <v>51148</v>
      </c>
      <c r="C8325" s="130">
        <v>300</v>
      </c>
      <c r="D8325" s="43">
        <v>8.7899999999999992E-2</v>
      </c>
      <c r="E8325" s="43">
        <v>7.9500000000000001E-2</v>
      </c>
      <c r="F8325" s="44">
        <v>160000</v>
      </c>
      <c r="G8325" s="44">
        <v>160000</v>
      </c>
      <c r="H8325" s="44">
        <v>78862.66</v>
      </c>
      <c r="I8325" s="44">
        <v>78999.990000000005</v>
      </c>
      <c r="J8325" s="68">
        <f t="shared" si="390"/>
        <v>0.492891625</v>
      </c>
      <c r="K8325" s="43">
        <f t="shared" si="391"/>
        <v>0.49374993750000001</v>
      </c>
      <c r="L8325" s="41" t="str">
        <f t="shared" si="392"/>
        <v>AA</v>
      </c>
      <c r="M8325" s="41" t="s">
        <v>471</v>
      </c>
      <c r="N8325" s="41" t="s">
        <v>424</v>
      </c>
      <c r="O8325" s="41" t="s">
        <v>70</v>
      </c>
    </row>
    <row r="8326" spans="1:15">
      <c r="A8326" s="38">
        <v>41976</v>
      </c>
      <c r="B8326" s="38">
        <v>47455</v>
      </c>
      <c r="C8326" s="131">
        <v>180</v>
      </c>
      <c r="D8326" s="39">
        <v>8.7899999999999992E-2</v>
      </c>
      <c r="E8326" s="39">
        <v>7.7199999999999991E-2</v>
      </c>
      <c r="F8326" s="40">
        <v>162000</v>
      </c>
      <c r="G8326" s="40">
        <v>162000</v>
      </c>
      <c r="H8326" s="40">
        <v>79267.03</v>
      </c>
      <c r="I8326" s="40">
        <v>79999.990000000005</v>
      </c>
      <c r="J8326" s="67">
        <f t="shared" si="390"/>
        <v>0.48930265432098763</v>
      </c>
      <c r="K8326" s="39">
        <f t="shared" si="391"/>
        <v>0.49382709876543213</v>
      </c>
      <c r="L8326" s="2" t="str">
        <f t="shared" si="392"/>
        <v>AA</v>
      </c>
      <c r="M8326" s="2" t="s">
        <v>510</v>
      </c>
      <c r="N8326" s="2" t="s">
        <v>421</v>
      </c>
      <c r="O8326" s="2" t="s">
        <v>70</v>
      </c>
    </row>
    <row r="8327" spans="1:15">
      <c r="A8327" s="42">
        <v>41866</v>
      </c>
      <c r="B8327" s="42">
        <v>50997</v>
      </c>
      <c r="C8327" s="130">
        <v>300</v>
      </c>
      <c r="D8327" s="43">
        <v>8.7899999999999992E-2</v>
      </c>
      <c r="E8327" s="43">
        <v>8.7899999999999992E-2</v>
      </c>
      <c r="F8327" s="44">
        <v>160000</v>
      </c>
      <c r="G8327" s="44">
        <v>160000</v>
      </c>
      <c r="H8327" s="44">
        <v>77883.92</v>
      </c>
      <c r="I8327" s="44">
        <v>79035.149999999994</v>
      </c>
      <c r="J8327" s="68">
        <f t="shared" si="390"/>
        <v>0.4867745</v>
      </c>
      <c r="K8327" s="43">
        <f t="shared" si="391"/>
        <v>0.49396968749999998</v>
      </c>
      <c r="L8327" s="41" t="str">
        <f t="shared" si="392"/>
        <v>AA</v>
      </c>
      <c r="M8327" s="41" t="s">
        <v>588</v>
      </c>
      <c r="N8327" s="41" t="s">
        <v>417</v>
      </c>
      <c r="O8327" s="41" t="s">
        <v>70</v>
      </c>
    </row>
    <row r="8328" spans="1:15">
      <c r="A8328" s="42">
        <v>41829</v>
      </c>
      <c r="B8328" s="42">
        <v>48222</v>
      </c>
      <c r="C8328" s="130">
        <v>210</v>
      </c>
      <c r="D8328" s="43">
        <v>8.7899999999999992E-2</v>
      </c>
      <c r="E8328" s="43">
        <v>7.9500000000000001E-2</v>
      </c>
      <c r="F8328" s="44">
        <v>124500</v>
      </c>
      <c r="G8328" s="44">
        <v>124500</v>
      </c>
      <c r="H8328" s="44">
        <v>59836.480000000003</v>
      </c>
      <c r="I8328" s="44">
        <v>61499.99</v>
      </c>
      <c r="J8328" s="68">
        <f t="shared" si="390"/>
        <v>0.48061429718875504</v>
      </c>
      <c r="K8328" s="43">
        <f t="shared" si="391"/>
        <v>0.49397582329317269</v>
      </c>
      <c r="L8328" s="41" t="str">
        <f t="shared" si="392"/>
        <v>AA</v>
      </c>
      <c r="M8328" s="41" t="s">
        <v>1193</v>
      </c>
      <c r="N8328" s="41" t="s">
        <v>424</v>
      </c>
      <c r="O8328" s="41" t="s">
        <v>70</v>
      </c>
    </row>
    <row r="8329" spans="1:15">
      <c r="A8329" s="42">
        <v>41892</v>
      </c>
      <c r="B8329" s="42">
        <v>53702</v>
      </c>
      <c r="C8329" s="130">
        <v>388</v>
      </c>
      <c r="D8329" s="43">
        <v>8.7899999999999992E-2</v>
      </c>
      <c r="E8329" s="43">
        <v>8.4199999999999997E-2</v>
      </c>
      <c r="F8329" s="44">
        <v>178000</v>
      </c>
      <c r="G8329" s="44">
        <v>178000</v>
      </c>
      <c r="H8329" s="44">
        <v>87211.95</v>
      </c>
      <c r="I8329" s="44">
        <v>87957.82</v>
      </c>
      <c r="J8329" s="68">
        <f t="shared" si="390"/>
        <v>0.48995477528089887</v>
      </c>
      <c r="K8329" s="43">
        <f t="shared" si="391"/>
        <v>0.49414505617977533</v>
      </c>
      <c r="L8329" s="41" t="str">
        <f t="shared" si="392"/>
        <v>AA</v>
      </c>
      <c r="M8329" s="41" t="s">
        <v>629</v>
      </c>
      <c r="N8329" s="41" t="s">
        <v>417</v>
      </c>
      <c r="O8329" s="41" t="s">
        <v>70</v>
      </c>
    </row>
    <row r="8330" spans="1:15">
      <c r="A8330" s="42">
        <v>42031</v>
      </c>
      <c r="B8330" s="42">
        <v>51162</v>
      </c>
      <c r="C8330" s="130">
        <v>300</v>
      </c>
      <c r="D8330" s="43">
        <v>8.7899999999999992E-2</v>
      </c>
      <c r="E8330" s="43">
        <v>8.4199999999999997E-2</v>
      </c>
      <c r="F8330" s="44">
        <v>130000</v>
      </c>
      <c r="G8330" s="44">
        <v>130000</v>
      </c>
      <c r="H8330" s="44">
        <v>64177.88</v>
      </c>
      <c r="I8330" s="44">
        <v>64334.03</v>
      </c>
      <c r="J8330" s="68">
        <f t="shared" si="390"/>
        <v>0.493676</v>
      </c>
      <c r="K8330" s="43">
        <f t="shared" si="391"/>
        <v>0.49487715384615383</v>
      </c>
      <c r="L8330" s="41" t="str">
        <f t="shared" si="392"/>
        <v>AA</v>
      </c>
      <c r="M8330" s="41" t="s">
        <v>762</v>
      </c>
      <c r="N8330" s="41" t="s">
        <v>417</v>
      </c>
      <c r="O8330" s="41" t="s">
        <v>70</v>
      </c>
    </row>
    <row r="8331" spans="1:15">
      <c r="A8331" s="42">
        <v>42033</v>
      </c>
      <c r="B8331" s="42">
        <v>54817</v>
      </c>
      <c r="C8331" s="130">
        <v>420</v>
      </c>
      <c r="D8331" s="43">
        <v>8.7899999999999992E-2</v>
      </c>
      <c r="E8331" s="43">
        <v>8.4199999999999997E-2</v>
      </c>
      <c r="F8331" s="44">
        <v>157000</v>
      </c>
      <c r="G8331" s="44">
        <v>157000</v>
      </c>
      <c r="H8331" s="44">
        <v>77678.45</v>
      </c>
      <c r="I8331" s="44">
        <v>77798.41</v>
      </c>
      <c r="J8331" s="68">
        <f t="shared" si="390"/>
        <v>0.4947671974522293</v>
      </c>
      <c r="K8331" s="43">
        <f t="shared" si="391"/>
        <v>0.49553127388535034</v>
      </c>
      <c r="L8331" s="41" t="str">
        <f t="shared" si="392"/>
        <v>AA</v>
      </c>
      <c r="M8331" s="41" t="s">
        <v>601</v>
      </c>
      <c r="N8331" s="41" t="s">
        <v>435</v>
      </c>
      <c r="O8331" s="41" t="s">
        <v>70</v>
      </c>
    </row>
    <row r="8332" spans="1:15">
      <c r="A8332" s="42">
        <v>41907</v>
      </c>
      <c r="B8332" s="42">
        <v>46471</v>
      </c>
      <c r="C8332" s="130">
        <v>150</v>
      </c>
      <c r="D8332" s="43">
        <v>8.7899999999999992E-2</v>
      </c>
      <c r="E8332" s="43">
        <v>8.4199999999999997E-2</v>
      </c>
      <c r="F8332" s="44">
        <v>115000</v>
      </c>
      <c r="G8332" s="44">
        <v>115000</v>
      </c>
      <c r="H8332" s="44">
        <v>55337.79</v>
      </c>
      <c r="I8332" s="44">
        <v>56999.99</v>
      </c>
      <c r="J8332" s="68">
        <f t="shared" si="390"/>
        <v>0.48119817391304348</v>
      </c>
      <c r="K8332" s="43">
        <f t="shared" si="391"/>
        <v>0.49565208695652174</v>
      </c>
      <c r="L8332" s="41" t="str">
        <f t="shared" si="392"/>
        <v>AA</v>
      </c>
      <c r="M8332" s="41" t="s">
        <v>697</v>
      </c>
      <c r="N8332" s="41" t="s">
        <v>417</v>
      </c>
      <c r="O8332" s="41" t="s">
        <v>70</v>
      </c>
    </row>
    <row r="8333" spans="1:15">
      <c r="A8333" s="38">
        <v>41922</v>
      </c>
      <c r="B8333" s="38">
        <v>54706</v>
      </c>
      <c r="C8333" s="131">
        <v>420</v>
      </c>
      <c r="D8333" s="39">
        <v>8.7899999999999992E-2</v>
      </c>
      <c r="E8333" s="39">
        <v>8.4199999999999997E-2</v>
      </c>
      <c r="F8333" s="40">
        <v>180000</v>
      </c>
      <c r="G8333" s="40">
        <v>180000</v>
      </c>
      <c r="H8333" s="40">
        <v>88703.34</v>
      </c>
      <c r="I8333" s="40">
        <v>89239.41</v>
      </c>
      <c r="J8333" s="67">
        <f t="shared" si="390"/>
        <v>0.49279633333333334</v>
      </c>
      <c r="K8333" s="39">
        <f t="shared" si="391"/>
        <v>0.49577450000000001</v>
      </c>
      <c r="L8333" s="2" t="str">
        <f t="shared" si="392"/>
        <v>AA</v>
      </c>
      <c r="M8333" s="2" t="s">
        <v>457</v>
      </c>
      <c r="N8333" s="2" t="s">
        <v>419</v>
      </c>
      <c r="O8333" s="2" t="s">
        <v>70</v>
      </c>
    </row>
    <row r="8334" spans="1:15">
      <c r="A8334" s="42">
        <v>41907</v>
      </c>
      <c r="B8334" s="42">
        <v>53077</v>
      </c>
      <c r="C8334" s="130">
        <v>367</v>
      </c>
      <c r="D8334" s="43">
        <v>8.7899999999999992E-2</v>
      </c>
      <c r="E8334" s="43">
        <v>8.2799999999999999E-2</v>
      </c>
      <c r="F8334" s="44">
        <v>141500</v>
      </c>
      <c r="G8334" s="44">
        <v>141500</v>
      </c>
      <c r="H8334" s="44">
        <v>69500.740000000005</v>
      </c>
      <c r="I8334" s="44">
        <v>70161.78</v>
      </c>
      <c r="J8334" s="68">
        <f t="shared" si="390"/>
        <v>0.49117130742049475</v>
      </c>
      <c r="K8334" s="43">
        <f t="shared" si="391"/>
        <v>0.49584296819787987</v>
      </c>
      <c r="L8334" s="41" t="str">
        <f t="shared" si="392"/>
        <v>AA</v>
      </c>
      <c r="M8334" s="41" t="s">
        <v>472</v>
      </c>
      <c r="N8334" s="41" t="s">
        <v>426</v>
      </c>
      <c r="O8334" s="41" t="s">
        <v>70</v>
      </c>
    </row>
    <row r="8335" spans="1:15">
      <c r="A8335" s="38">
        <v>41785</v>
      </c>
      <c r="B8335" s="38">
        <v>45561</v>
      </c>
      <c r="C8335" s="131">
        <v>124</v>
      </c>
      <c r="D8335" s="39">
        <v>8.7899999999999992E-2</v>
      </c>
      <c r="E8335" s="39">
        <v>7.7199999999999991E-2</v>
      </c>
      <c r="F8335" s="40">
        <v>160000</v>
      </c>
      <c r="G8335" s="40">
        <v>160000</v>
      </c>
      <c r="H8335" s="40">
        <v>74324.38</v>
      </c>
      <c r="I8335" s="40">
        <v>79495.42</v>
      </c>
      <c r="J8335" s="67">
        <f t="shared" si="390"/>
        <v>0.46452737500000002</v>
      </c>
      <c r="K8335" s="39">
        <f t="shared" si="391"/>
        <v>0.49684637500000001</v>
      </c>
      <c r="L8335" s="2" t="str">
        <f t="shared" si="392"/>
        <v>AA</v>
      </c>
      <c r="M8335" s="2" t="s">
        <v>566</v>
      </c>
      <c r="N8335" s="2" t="s">
        <v>420</v>
      </c>
      <c r="O8335" s="2" t="s">
        <v>70</v>
      </c>
    </row>
    <row r="8336" spans="1:15">
      <c r="A8336" s="38">
        <v>41890</v>
      </c>
      <c r="B8336" s="38">
        <v>53243</v>
      </c>
      <c r="C8336" s="131">
        <v>373</v>
      </c>
      <c r="D8336" s="39">
        <v>8.7899999999999992E-2</v>
      </c>
      <c r="E8336" s="39">
        <v>7.9500000000000001E-2</v>
      </c>
      <c r="F8336" s="40">
        <v>171000</v>
      </c>
      <c r="G8336" s="40">
        <v>171000</v>
      </c>
      <c r="H8336" s="40">
        <v>84245.43</v>
      </c>
      <c r="I8336" s="40">
        <v>84999.99</v>
      </c>
      <c r="J8336" s="67">
        <f t="shared" si="390"/>
        <v>0.49266333333333329</v>
      </c>
      <c r="K8336" s="39">
        <f t="shared" si="391"/>
        <v>0.49707596491228073</v>
      </c>
      <c r="L8336" s="2" t="str">
        <f t="shared" si="392"/>
        <v>AA</v>
      </c>
      <c r="M8336" s="2" t="s">
        <v>697</v>
      </c>
      <c r="N8336" s="2" t="s">
        <v>417</v>
      </c>
      <c r="O8336" s="2" t="s">
        <v>70</v>
      </c>
    </row>
    <row r="8337" spans="1:15">
      <c r="A8337" s="38">
        <v>41827</v>
      </c>
      <c r="B8337" s="38">
        <v>53699</v>
      </c>
      <c r="C8337" s="131">
        <v>390</v>
      </c>
      <c r="D8337" s="39">
        <v>8.7899999999999992E-2</v>
      </c>
      <c r="E8337" s="39">
        <v>8.2799999999999999E-2</v>
      </c>
      <c r="F8337" s="40">
        <v>191000</v>
      </c>
      <c r="G8337" s="40">
        <v>191000</v>
      </c>
      <c r="H8337" s="40">
        <v>93962.55</v>
      </c>
      <c r="I8337" s="40">
        <v>94999.99</v>
      </c>
      <c r="J8337" s="67">
        <f t="shared" si="390"/>
        <v>0.49195052356020946</v>
      </c>
      <c r="K8337" s="39">
        <f t="shared" si="391"/>
        <v>0.49738214659685864</v>
      </c>
      <c r="L8337" s="2" t="str">
        <f t="shared" si="392"/>
        <v>AA</v>
      </c>
      <c r="M8337" s="2" t="s">
        <v>1076</v>
      </c>
      <c r="N8337" s="2" t="s">
        <v>424</v>
      </c>
      <c r="O8337" s="2" t="s">
        <v>70</v>
      </c>
    </row>
    <row r="8338" spans="1:15">
      <c r="A8338" s="42">
        <v>41801</v>
      </c>
      <c r="B8338" s="42">
        <v>50932</v>
      </c>
      <c r="C8338" s="130">
        <v>300</v>
      </c>
      <c r="D8338" s="43">
        <v>8.7899999999999992E-2</v>
      </c>
      <c r="E8338" s="43">
        <v>8.4199999999999997E-2</v>
      </c>
      <c r="F8338" s="44">
        <v>186000</v>
      </c>
      <c r="G8338" s="44">
        <v>186000</v>
      </c>
      <c r="H8338" s="44">
        <v>90773.35</v>
      </c>
      <c r="I8338" s="44">
        <v>92612.58</v>
      </c>
      <c r="J8338" s="68">
        <f t="shared" si="390"/>
        <v>0.48802876344086027</v>
      </c>
      <c r="K8338" s="43">
        <f t="shared" si="391"/>
        <v>0.49791709677419355</v>
      </c>
      <c r="L8338" s="41" t="str">
        <f t="shared" si="392"/>
        <v>AA</v>
      </c>
      <c r="M8338" s="41" t="s">
        <v>609</v>
      </c>
      <c r="N8338" s="41" t="s">
        <v>428</v>
      </c>
      <c r="O8338" s="41" t="s">
        <v>70</v>
      </c>
    </row>
    <row r="8339" spans="1:15">
      <c r="A8339" s="42">
        <v>41778</v>
      </c>
      <c r="B8339" s="42">
        <v>50909</v>
      </c>
      <c r="C8339" s="130">
        <v>300</v>
      </c>
      <c r="D8339" s="43">
        <v>8.7899999999999992E-2</v>
      </c>
      <c r="E8339" s="43">
        <v>8.4199999999999997E-2</v>
      </c>
      <c r="F8339" s="44">
        <v>101850</v>
      </c>
      <c r="G8339" s="44">
        <v>101850</v>
      </c>
      <c r="H8339" s="44">
        <v>43712.2</v>
      </c>
      <c r="I8339" s="44">
        <v>50786.85</v>
      </c>
      <c r="J8339" s="68">
        <f t="shared" si="390"/>
        <v>0.42918213058419241</v>
      </c>
      <c r="K8339" s="43">
        <f t="shared" si="391"/>
        <v>0.49864359351988219</v>
      </c>
      <c r="L8339" s="41" t="str">
        <f t="shared" si="392"/>
        <v>AA</v>
      </c>
      <c r="M8339" s="41" t="s">
        <v>842</v>
      </c>
      <c r="N8339" s="41" t="s">
        <v>439</v>
      </c>
      <c r="O8339" s="41" t="s">
        <v>70</v>
      </c>
    </row>
    <row r="8340" spans="1:15">
      <c r="A8340" s="38">
        <v>41814</v>
      </c>
      <c r="B8340" s="38">
        <v>45467</v>
      </c>
      <c r="C8340" s="131">
        <v>120</v>
      </c>
      <c r="D8340" s="39">
        <v>8.7899999999999992E-2</v>
      </c>
      <c r="E8340" s="39">
        <v>8.4199999999999997E-2</v>
      </c>
      <c r="F8340" s="40">
        <v>190000</v>
      </c>
      <c r="G8340" s="40">
        <v>190000</v>
      </c>
      <c r="H8340" s="40">
        <v>91291.13</v>
      </c>
      <c r="I8340" s="40">
        <v>94751.81</v>
      </c>
      <c r="J8340" s="67">
        <f t="shared" si="390"/>
        <v>0.48047963157894741</v>
      </c>
      <c r="K8340" s="39">
        <f t="shared" si="391"/>
        <v>0.49869373684210527</v>
      </c>
      <c r="L8340" s="2" t="str">
        <f t="shared" si="392"/>
        <v>AA</v>
      </c>
      <c r="M8340" s="2" t="s">
        <v>1180</v>
      </c>
      <c r="N8340" s="2" t="s">
        <v>422</v>
      </c>
      <c r="O8340" s="2" t="s">
        <v>70</v>
      </c>
    </row>
    <row r="8341" spans="1:15">
      <c r="A8341" s="38">
        <v>41947</v>
      </c>
      <c r="B8341" s="38">
        <v>51078</v>
      </c>
      <c r="C8341" s="131">
        <v>300</v>
      </c>
      <c r="D8341" s="39">
        <v>8.7899999999999992E-2</v>
      </c>
      <c r="E8341" s="39">
        <v>8.4199999999999997E-2</v>
      </c>
      <c r="F8341" s="40">
        <v>180000</v>
      </c>
      <c r="G8341" s="40">
        <v>180000</v>
      </c>
      <c r="H8341" s="40">
        <v>89415.75</v>
      </c>
      <c r="I8341" s="40">
        <v>89999.96</v>
      </c>
      <c r="J8341" s="67">
        <f t="shared" si="390"/>
        <v>0.49675416666666666</v>
      </c>
      <c r="K8341" s="39">
        <f t="shared" si="391"/>
        <v>0.49999977777777782</v>
      </c>
      <c r="L8341" s="2" t="str">
        <f t="shared" si="392"/>
        <v>AA</v>
      </c>
      <c r="M8341" s="2" t="s">
        <v>906</v>
      </c>
      <c r="N8341" s="2" t="s">
        <v>417</v>
      </c>
      <c r="O8341" s="2" t="s">
        <v>70</v>
      </c>
    </row>
    <row r="8342" spans="1:15">
      <c r="A8342" s="42">
        <v>41984</v>
      </c>
      <c r="B8342" s="42">
        <v>45637</v>
      </c>
      <c r="C8342" s="130">
        <v>120</v>
      </c>
      <c r="D8342" s="43">
        <v>8.7899999999999992E-2</v>
      </c>
      <c r="E8342" s="43">
        <v>8.4199999999999997E-2</v>
      </c>
      <c r="F8342" s="44">
        <v>100000</v>
      </c>
      <c r="G8342" s="44">
        <v>100000</v>
      </c>
      <c r="H8342" s="44">
        <v>49258.53</v>
      </c>
      <c r="I8342" s="44">
        <v>49999.99</v>
      </c>
      <c r="J8342" s="68">
        <f t="shared" si="390"/>
        <v>0.4925853</v>
      </c>
      <c r="K8342" s="43">
        <f t="shared" si="391"/>
        <v>0.4999999</v>
      </c>
      <c r="L8342" s="41" t="str">
        <f t="shared" si="392"/>
        <v>AA</v>
      </c>
      <c r="M8342" s="41" t="s">
        <v>1153</v>
      </c>
      <c r="N8342" s="41" t="s">
        <v>424</v>
      </c>
      <c r="O8342" s="41" t="s">
        <v>70</v>
      </c>
    </row>
    <row r="8343" spans="1:15">
      <c r="A8343" s="42">
        <v>41920</v>
      </c>
      <c r="B8343" s="42">
        <v>52878</v>
      </c>
      <c r="C8343" s="130">
        <v>360</v>
      </c>
      <c r="D8343" s="43">
        <v>8.7899999999999992E-2</v>
      </c>
      <c r="E8343" s="43">
        <v>8.2799999999999999E-2</v>
      </c>
      <c r="F8343" s="44">
        <v>100000</v>
      </c>
      <c r="G8343" s="44">
        <v>100000</v>
      </c>
      <c r="H8343" s="44">
        <v>49615.53</v>
      </c>
      <c r="I8343" s="44">
        <v>49999.99</v>
      </c>
      <c r="J8343" s="68">
        <f t="shared" si="390"/>
        <v>0.49615529999999997</v>
      </c>
      <c r="K8343" s="43">
        <f t="shared" si="391"/>
        <v>0.4999999</v>
      </c>
      <c r="L8343" s="41" t="str">
        <f t="shared" si="392"/>
        <v>AA</v>
      </c>
      <c r="M8343" s="41" t="s">
        <v>1067</v>
      </c>
      <c r="N8343" s="41" t="s">
        <v>416</v>
      </c>
      <c r="O8343" s="41" t="s">
        <v>70</v>
      </c>
    </row>
    <row r="8344" spans="1:15">
      <c r="A8344" s="38">
        <v>41865</v>
      </c>
      <c r="B8344" s="38">
        <v>53675</v>
      </c>
      <c r="C8344" s="131">
        <v>388</v>
      </c>
      <c r="D8344" s="39">
        <v>8.7899999999999992E-2</v>
      </c>
      <c r="E8344" s="39">
        <v>8.4199999999999997E-2</v>
      </c>
      <c r="F8344" s="40">
        <v>100000</v>
      </c>
      <c r="G8344" s="40">
        <v>100000</v>
      </c>
      <c r="H8344" s="40">
        <v>49502.400000000001</v>
      </c>
      <c r="I8344" s="40">
        <v>49999.99</v>
      </c>
      <c r="J8344" s="67">
        <f t="shared" si="390"/>
        <v>0.49502400000000002</v>
      </c>
      <c r="K8344" s="39">
        <f t="shared" si="391"/>
        <v>0.4999999</v>
      </c>
      <c r="L8344" s="2" t="str">
        <f t="shared" si="392"/>
        <v>AA</v>
      </c>
      <c r="M8344" s="2" t="s">
        <v>1323</v>
      </c>
      <c r="N8344" s="2" t="s">
        <v>435</v>
      </c>
      <c r="O8344" s="2" t="s">
        <v>70</v>
      </c>
    </row>
    <row r="8345" spans="1:15">
      <c r="A8345" s="42">
        <v>41957</v>
      </c>
      <c r="B8345" s="42">
        <v>54741</v>
      </c>
      <c r="C8345" s="130">
        <v>420</v>
      </c>
      <c r="D8345" s="43">
        <v>8.7899999999999992E-2</v>
      </c>
      <c r="E8345" s="43">
        <v>8.2799999999999999E-2</v>
      </c>
      <c r="F8345" s="44">
        <v>120000</v>
      </c>
      <c r="G8345" s="44">
        <v>120000</v>
      </c>
      <c r="H8345" s="44">
        <v>59721.37</v>
      </c>
      <c r="I8345" s="44">
        <v>59999.99</v>
      </c>
      <c r="J8345" s="68">
        <f t="shared" si="390"/>
        <v>0.49767808333333335</v>
      </c>
      <c r="K8345" s="43">
        <f t="shared" si="391"/>
        <v>0.49999991666666666</v>
      </c>
      <c r="L8345" s="41" t="str">
        <f t="shared" si="392"/>
        <v>AA</v>
      </c>
      <c r="M8345" s="41" t="s">
        <v>454</v>
      </c>
      <c r="N8345" s="41" t="s">
        <v>416</v>
      </c>
      <c r="O8345" s="41" t="s">
        <v>70</v>
      </c>
    </row>
    <row r="8346" spans="1:15">
      <c r="A8346" s="38">
        <v>41918</v>
      </c>
      <c r="B8346" s="38">
        <v>54702</v>
      </c>
      <c r="C8346" s="131">
        <v>420</v>
      </c>
      <c r="D8346" s="39">
        <v>8.7899999999999992E-2</v>
      </c>
      <c r="E8346" s="39">
        <v>8.4199999999999997E-2</v>
      </c>
      <c r="F8346" s="40">
        <v>130000</v>
      </c>
      <c r="G8346" s="40">
        <v>130000</v>
      </c>
      <c r="H8346" s="40">
        <v>64639.22</v>
      </c>
      <c r="I8346" s="40">
        <v>64999.99</v>
      </c>
      <c r="J8346" s="67">
        <f t="shared" si="390"/>
        <v>0.49722476923076925</v>
      </c>
      <c r="K8346" s="39">
        <f t="shared" si="391"/>
        <v>0.49999992307692304</v>
      </c>
      <c r="L8346" s="2" t="str">
        <f t="shared" si="392"/>
        <v>AA</v>
      </c>
      <c r="M8346" s="2" t="s">
        <v>125</v>
      </c>
      <c r="N8346" s="2" t="s">
        <v>417</v>
      </c>
      <c r="O8346" s="2" t="s">
        <v>70</v>
      </c>
    </row>
    <row r="8347" spans="1:15">
      <c r="A8347" s="42">
        <v>41810</v>
      </c>
      <c r="B8347" s="42">
        <v>48354</v>
      </c>
      <c r="C8347" s="130">
        <v>215</v>
      </c>
      <c r="D8347" s="43">
        <v>8.7899999999999992E-2</v>
      </c>
      <c r="E8347" s="43">
        <v>8.4199999999999997E-2</v>
      </c>
      <c r="F8347" s="44">
        <v>136000</v>
      </c>
      <c r="G8347" s="44">
        <v>136000</v>
      </c>
      <c r="H8347" s="44">
        <v>65923.45</v>
      </c>
      <c r="I8347" s="44">
        <v>67999.990000000005</v>
      </c>
      <c r="J8347" s="68">
        <f t="shared" si="390"/>
        <v>0.48473125</v>
      </c>
      <c r="K8347" s="43">
        <f t="shared" si="391"/>
        <v>0.49999992647058827</v>
      </c>
      <c r="L8347" s="41" t="str">
        <f t="shared" si="392"/>
        <v>AA</v>
      </c>
      <c r="M8347" s="41" t="s">
        <v>167</v>
      </c>
      <c r="N8347" s="41" t="s">
        <v>421</v>
      </c>
      <c r="O8347" s="41" t="s">
        <v>70</v>
      </c>
    </row>
    <row r="8348" spans="1:15">
      <c r="A8348" s="42">
        <v>41948</v>
      </c>
      <c r="B8348" s="42">
        <v>51079</v>
      </c>
      <c r="C8348" s="130">
        <v>300</v>
      </c>
      <c r="D8348" s="43">
        <v>8.7899999999999992E-2</v>
      </c>
      <c r="E8348" s="43">
        <v>7.9500000000000001E-2</v>
      </c>
      <c r="F8348" s="44">
        <v>140000</v>
      </c>
      <c r="G8348" s="44">
        <v>140000</v>
      </c>
      <c r="H8348" s="44">
        <v>69517.94</v>
      </c>
      <c r="I8348" s="44">
        <v>69999.990000000005</v>
      </c>
      <c r="J8348" s="68">
        <f t="shared" si="390"/>
        <v>0.4965567142857143</v>
      </c>
      <c r="K8348" s="43">
        <f t="shared" si="391"/>
        <v>0.49999992857142861</v>
      </c>
      <c r="L8348" s="41" t="str">
        <f t="shared" si="392"/>
        <v>AA</v>
      </c>
      <c r="M8348" s="41" t="s">
        <v>652</v>
      </c>
      <c r="N8348" s="41" t="s">
        <v>417</v>
      </c>
      <c r="O8348" s="41" t="s">
        <v>70</v>
      </c>
    </row>
    <row r="8349" spans="1:15">
      <c r="A8349" s="38">
        <v>41785</v>
      </c>
      <c r="B8349" s="38">
        <v>54235</v>
      </c>
      <c r="C8349" s="131">
        <v>409</v>
      </c>
      <c r="D8349" s="39">
        <v>8.7899999999999992E-2</v>
      </c>
      <c r="E8349" s="39">
        <v>7.7199999999999991E-2</v>
      </c>
      <c r="F8349" s="40">
        <v>140000</v>
      </c>
      <c r="G8349" s="40">
        <v>140000</v>
      </c>
      <c r="H8349" s="40">
        <v>69057.009999999995</v>
      </c>
      <c r="I8349" s="40">
        <v>69999.990000000005</v>
      </c>
      <c r="J8349" s="67">
        <f t="shared" si="390"/>
        <v>0.4932643571428571</v>
      </c>
      <c r="K8349" s="39">
        <f t="shared" si="391"/>
        <v>0.49999992857142861</v>
      </c>
      <c r="L8349" s="2" t="str">
        <f t="shared" si="392"/>
        <v>AA</v>
      </c>
      <c r="M8349" s="2" t="s">
        <v>562</v>
      </c>
      <c r="N8349" s="2" t="s">
        <v>422</v>
      </c>
      <c r="O8349" s="2" t="s">
        <v>70</v>
      </c>
    </row>
    <row r="8350" spans="1:15">
      <c r="A8350" s="42">
        <v>41837</v>
      </c>
      <c r="B8350" s="42">
        <v>54621</v>
      </c>
      <c r="C8350" s="130">
        <v>420</v>
      </c>
      <c r="D8350" s="43">
        <v>8.7899999999999992E-2</v>
      </c>
      <c r="E8350" s="43">
        <v>8.4199999999999997E-2</v>
      </c>
      <c r="F8350" s="44">
        <v>140000</v>
      </c>
      <c r="G8350" s="44">
        <v>140000</v>
      </c>
      <c r="H8350" s="44">
        <v>69254.2</v>
      </c>
      <c r="I8350" s="44">
        <v>69999.990000000005</v>
      </c>
      <c r="J8350" s="68">
        <f t="shared" si="390"/>
        <v>0.49467285714285714</v>
      </c>
      <c r="K8350" s="43">
        <f t="shared" si="391"/>
        <v>0.49999992857142861</v>
      </c>
      <c r="L8350" s="41" t="str">
        <f t="shared" si="392"/>
        <v>AA</v>
      </c>
      <c r="M8350" s="41" t="s">
        <v>504</v>
      </c>
      <c r="N8350" s="41" t="s">
        <v>417</v>
      </c>
      <c r="O8350" s="41" t="s">
        <v>70</v>
      </c>
    </row>
    <row r="8351" spans="1:15">
      <c r="A8351" s="42">
        <v>41886</v>
      </c>
      <c r="B8351" s="42">
        <v>54670</v>
      </c>
      <c r="C8351" s="130">
        <v>420</v>
      </c>
      <c r="D8351" s="43">
        <v>8.7899999999999992E-2</v>
      </c>
      <c r="E8351" s="43">
        <v>7.9500000000000001E-2</v>
      </c>
      <c r="F8351" s="44">
        <v>149300</v>
      </c>
      <c r="G8351" s="44">
        <v>149300</v>
      </c>
      <c r="H8351" s="44">
        <v>74084.52</v>
      </c>
      <c r="I8351" s="44">
        <v>74649.990000000005</v>
      </c>
      <c r="J8351" s="68">
        <f t="shared" si="390"/>
        <v>0.49621245813797726</v>
      </c>
      <c r="K8351" s="43">
        <f t="shared" si="391"/>
        <v>0.49999993302076362</v>
      </c>
      <c r="L8351" s="41" t="str">
        <f t="shared" si="392"/>
        <v>AA</v>
      </c>
      <c r="M8351" s="41" t="s">
        <v>1288</v>
      </c>
      <c r="N8351" s="41" t="s">
        <v>423</v>
      </c>
      <c r="O8351" s="41" t="s">
        <v>70</v>
      </c>
    </row>
    <row r="8352" spans="1:15">
      <c r="A8352" s="38">
        <v>41911</v>
      </c>
      <c r="B8352" s="38">
        <v>50799</v>
      </c>
      <c r="C8352" s="131">
        <v>292</v>
      </c>
      <c r="D8352" s="39">
        <v>8.7899999999999992E-2</v>
      </c>
      <c r="E8352" s="39">
        <v>7.9500000000000001E-2</v>
      </c>
      <c r="F8352" s="40">
        <v>160000</v>
      </c>
      <c r="G8352" s="40">
        <v>160000</v>
      </c>
      <c r="H8352" s="40">
        <v>78966.649999999994</v>
      </c>
      <c r="I8352" s="40">
        <v>79999.990000000005</v>
      </c>
      <c r="J8352" s="67">
        <f t="shared" si="390"/>
        <v>0.49354156249999998</v>
      </c>
      <c r="K8352" s="39">
        <f t="shared" si="391"/>
        <v>0.49999993750000005</v>
      </c>
      <c r="L8352" s="2" t="str">
        <f t="shared" si="392"/>
        <v>AA</v>
      </c>
      <c r="M8352" s="2" t="s">
        <v>1449</v>
      </c>
      <c r="N8352" s="2" t="s">
        <v>417</v>
      </c>
      <c r="O8352" s="2" t="s">
        <v>70</v>
      </c>
    </row>
    <row r="8353" spans="1:15">
      <c r="A8353" s="42">
        <v>41915</v>
      </c>
      <c r="B8353" s="42">
        <v>52873</v>
      </c>
      <c r="C8353" s="130">
        <v>360</v>
      </c>
      <c r="D8353" s="43">
        <v>8.7899999999999992E-2</v>
      </c>
      <c r="E8353" s="43">
        <v>8.4199999999999997E-2</v>
      </c>
      <c r="F8353" s="44">
        <v>160000</v>
      </c>
      <c r="G8353" s="44">
        <v>160000</v>
      </c>
      <c r="H8353" s="44">
        <v>79739.570000000007</v>
      </c>
      <c r="I8353" s="44">
        <v>79999.990000000005</v>
      </c>
      <c r="J8353" s="68">
        <f t="shared" si="390"/>
        <v>0.49837231250000003</v>
      </c>
      <c r="K8353" s="43">
        <f t="shared" si="391"/>
        <v>0.49999993750000005</v>
      </c>
      <c r="L8353" s="41" t="str">
        <f t="shared" si="392"/>
        <v>AA</v>
      </c>
      <c r="M8353" s="41" t="s">
        <v>469</v>
      </c>
      <c r="N8353" s="41" t="s">
        <v>421</v>
      </c>
      <c r="O8353" s="41" t="s">
        <v>70</v>
      </c>
    </row>
    <row r="8354" spans="1:15">
      <c r="A8354" s="38">
        <v>41935</v>
      </c>
      <c r="B8354" s="38">
        <v>53593</v>
      </c>
      <c r="C8354" s="131">
        <v>383</v>
      </c>
      <c r="D8354" s="39">
        <v>8.7899999999999992E-2</v>
      </c>
      <c r="E8354" s="39">
        <v>8.2799999999999999E-2</v>
      </c>
      <c r="F8354" s="40">
        <v>160000</v>
      </c>
      <c r="G8354" s="40">
        <v>160000</v>
      </c>
      <c r="H8354" s="40">
        <v>79415.06</v>
      </c>
      <c r="I8354" s="40">
        <v>79999.990000000005</v>
      </c>
      <c r="J8354" s="67">
        <f t="shared" si="390"/>
        <v>0.49634412499999997</v>
      </c>
      <c r="K8354" s="39">
        <f t="shared" si="391"/>
        <v>0.49999993750000005</v>
      </c>
      <c r="L8354" s="2" t="str">
        <f t="shared" si="392"/>
        <v>AA</v>
      </c>
      <c r="M8354" s="2" t="s">
        <v>1221</v>
      </c>
      <c r="N8354" s="2" t="s">
        <v>419</v>
      </c>
      <c r="O8354" s="2" t="s">
        <v>70</v>
      </c>
    </row>
    <row r="8355" spans="1:15">
      <c r="A8355" s="38">
        <v>41841</v>
      </c>
      <c r="B8355" s="38">
        <v>49146</v>
      </c>
      <c r="C8355" s="131">
        <v>240</v>
      </c>
      <c r="D8355" s="39">
        <v>8.7899999999999992E-2</v>
      </c>
      <c r="E8355" s="39">
        <v>7.9500000000000001E-2</v>
      </c>
      <c r="F8355" s="40">
        <v>170000</v>
      </c>
      <c r="G8355" s="40">
        <v>170000</v>
      </c>
      <c r="H8355" s="40">
        <v>83038.06</v>
      </c>
      <c r="I8355" s="40">
        <v>84999.99</v>
      </c>
      <c r="J8355" s="67">
        <f t="shared" si="390"/>
        <v>0.48845917647058823</v>
      </c>
      <c r="K8355" s="39">
        <f t="shared" si="391"/>
        <v>0.49999994117647062</v>
      </c>
      <c r="L8355" s="2" t="str">
        <f t="shared" si="392"/>
        <v>AA</v>
      </c>
      <c r="M8355" s="2" t="s">
        <v>538</v>
      </c>
      <c r="N8355" s="2" t="s">
        <v>417</v>
      </c>
      <c r="O8355" s="2" t="s">
        <v>70</v>
      </c>
    </row>
    <row r="8356" spans="1:15">
      <c r="A8356" s="38">
        <v>41978</v>
      </c>
      <c r="B8356" s="38">
        <v>52936</v>
      </c>
      <c r="C8356" s="131">
        <v>360</v>
      </c>
      <c r="D8356" s="39">
        <v>8.7899999999999992E-2</v>
      </c>
      <c r="E8356" s="39">
        <v>8.7899999999999992E-2</v>
      </c>
      <c r="F8356" s="40">
        <v>170000</v>
      </c>
      <c r="G8356" s="40">
        <v>170000</v>
      </c>
      <c r="H8356" s="40">
        <v>84703.45</v>
      </c>
      <c r="I8356" s="40">
        <v>84999.99</v>
      </c>
      <c r="J8356" s="67">
        <f t="shared" si="390"/>
        <v>0.49825558823529409</v>
      </c>
      <c r="K8356" s="39">
        <f t="shared" si="391"/>
        <v>0.49999994117647062</v>
      </c>
      <c r="L8356" s="2" t="str">
        <f t="shared" si="392"/>
        <v>AA</v>
      </c>
      <c r="M8356" s="2" t="s">
        <v>586</v>
      </c>
      <c r="N8356" s="2" t="s">
        <v>416</v>
      </c>
      <c r="O8356" s="2" t="s">
        <v>70</v>
      </c>
    </row>
    <row r="8357" spans="1:15">
      <c r="A8357" s="38">
        <v>41971</v>
      </c>
      <c r="B8357" s="38">
        <v>54755</v>
      </c>
      <c r="C8357" s="131">
        <v>420</v>
      </c>
      <c r="D8357" s="39">
        <v>8.7899999999999992E-2</v>
      </c>
      <c r="E8357" s="39">
        <v>7.7199999999999991E-2</v>
      </c>
      <c r="F8357" s="40">
        <v>170000</v>
      </c>
      <c r="G8357" s="40">
        <v>170000</v>
      </c>
      <c r="H8357" s="40">
        <v>84592.46</v>
      </c>
      <c r="I8357" s="40">
        <v>84999.99</v>
      </c>
      <c r="J8357" s="67">
        <f t="shared" si="390"/>
        <v>0.497602705882353</v>
      </c>
      <c r="K8357" s="39">
        <f t="shared" si="391"/>
        <v>0.49999994117647062</v>
      </c>
      <c r="L8357" s="2" t="str">
        <f t="shared" si="392"/>
        <v>AA</v>
      </c>
      <c r="M8357" s="2" t="s">
        <v>981</v>
      </c>
      <c r="N8357" s="2" t="s">
        <v>419</v>
      </c>
      <c r="O8357" s="2" t="s">
        <v>70</v>
      </c>
    </row>
    <row r="8358" spans="1:15">
      <c r="A8358" s="42">
        <v>41836</v>
      </c>
      <c r="B8358" s="42">
        <v>54620</v>
      </c>
      <c r="C8358" s="130">
        <v>420</v>
      </c>
      <c r="D8358" s="43">
        <v>8.7899999999999992E-2</v>
      </c>
      <c r="E8358" s="43">
        <v>7.7199999999999991E-2</v>
      </c>
      <c r="F8358" s="44">
        <v>180000</v>
      </c>
      <c r="G8358" s="44">
        <v>180000</v>
      </c>
      <c r="H8358" s="44">
        <v>89066.11</v>
      </c>
      <c r="I8358" s="44">
        <v>89999.99</v>
      </c>
      <c r="J8358" s="68">
        <f t="shared" si="390"/>
        <v>0.49481172222222225</v>
      </c>
      <c r="K8358" s="43">
        <f t="shared" si="391"/>
        <v>0.49999994444444446</v>
      </c>
      <c r="L8358" s="41" t="str">
        <f t="shared" si="392"/>
        <v>AA</v>
      </c>
      <c r="M8358" s="41" t="s">
        <v>518</v>
      </c>
      <c r="N8358" s="41" t="s">
        <v>416</v>
      </c>
      <c r="O8358" s="41" t="s">
        <v>70</v>
      </c>
    </row>
    <row r="8359" spans="1:15">
      <c r="A8359" s="38">
        <v>41983</v>
      </c>
      <c r="B8359" s="38">
        <v>54767</v>
      </c>
      <c r="C8359" s="131">
        <v>420</v>
      </c>
      <c r="D8359" s="39">
        <v>8.7899999999999992E-2</v>
      </c>
      <c r="E8359" s="39">
        <v>8.4199999999999997E-2</v>
      </c>
      <c r="F8359" s="40">
        <v>190000</v>
      </c>
      <c r="G8359" s="40">
        <v>190000</v>
      </c>
      <c r="H8359" s="40">
        <v>94705.17</v>
      </c>
      <c r="I8359" s="40">
        <v>94999.99</v>
      </c>
      <c r="J8359" s="67">
        <f t="shared" si="390"/>
        <v>0.49844826315789476</v>
      </c>
      <c r="K8359" s="39">
        <f t="shared" si="391"/>
        <v>0.49999994736842107</v>
      </c>
      <c r="L8359" s="2" t="str">
        <f t="shared" si="392"/>
        <v>AA</v>
      </c>
      <c r="M8359" s="2" t="s">
        <v>558</v>
      </c>
      <c r="N8359" s="2" t="s">
        <v>424</v>
      </c>
      <c r="O8359" s="2" t="s">
        <v>70</v>
      </c>
    </row>
    <row r="8360" spans="1:15">
      <c r="A8360" s="42">
        <v>41984</v>
      </c>
      <c r="B8360" s="42">
        <v>47098</v>
      </c>
      <c r="C8360" s="130">
        <v>168</v>
      </c>
      <c r="D8360" s="43">
        <v>8.7899999999999992E-2</v>
      </c>
      <c r="E8360" s="43">
        <v>7.7199999999999991E-2</v>
      </c>
      <c r="F8360" s="44">
        <v>200000</v>
      </c>
      <c r="G8360" s="44">
        <v>200000</v>
      </c>
      <c r="H8360" s="44">
        <v>98993.51</v>
      </c>
      <c r="I8360" s="44">
        <v>99999.99</v>
      </c>
      <c r="J8360" s="68">
        <f t="shared" si="390"/>
        <v>0.49496754999999998</v>
      </c>
      <c r="K8360" s="43">
        <f t="shared" si="391"/>
        <v>0.49999995000000003</v>
      </c>
      <c r="L8360" s="41" t="str">
        <f t="shared" si="392"/>
        <v>AA</v>
      </c>
      <c r="M8360" s="41" t="s">
        <v>511</v>
      </c>
      <c r="N8360" s="41" t="s">
        <v>422</v>
      </c>
      <c r="O8360" s="41" t="s">
        <v>70</v>
      </c>
    </row>
    <row r="8361" spans="1:15">
      <c r="A8361" s="42">
        <v>41927</v>
      </c>
      <c r="B8361" s="42">
        <v>48136</v>
      </c>
      <c r="C8361" s="130">
        <v>204</v>
      </c>
      <c r="D8361" s="43">
        <v>8.7899999999999992E-2</v>
      </c>
      <c r="E8361" s="43">
        <v>8.4199999999999997E-2</v>
      </c>
      <c r="F8361" s="44">
        <v>200000</v>
      </c>
      <c r="G8361" s="44">
        <v>200000</v>
      </c>
      <c r="H8361" s="44">
        <v>98431.92</v>
      </c>
      <c r="I8361" s="44">
        <v>99999.99</v>
      </c>
      <c r="J8361" s="68">
        <f t="shared" si="390"/>
        <v>0.49215959999999997</v>
      </c>
      <c r="K8361" s="43">
        <f t="shared" si="391"/>
        <v>0.49999995000000003</v>
      </c>
      <c r="L8361" s="41" t="str">
        <f t="shared" si="392"/>
        <v>AA</v>
      </c>
      <c r="M8361" s="41" t="s">
        <v>461</v>
      </c>
      <c r="N8361" s="41" t="s">
        <v>416</v>
      </c>
      <c r="O8361" s="41" t="s">
        <v>70</v>
      </c>
    </row>
    <row r="8362" spans="1:15">
      <c r="A8362" s="38">
        <v>41823</v>
      </c>
      <c r="B8362" s="38">
        <v>54607</v>
      </c>
      <c r="C8362" s="131">
        <v>420</v>
      </c>
      <c r="D8362" s="39">
        <v>8.7899999999999992E-2</v>
      </c>
      <c r="E8362" s="39">
        <v>8.4199999999999997E-2</v>
      </c>
      <c r="F8362" s="40">
        <v>200000</v>
      </c>
      <c r="G8362" s="40">
        <v>200000</v>
      </c>
      <c r="H8362" s="40">
        <v>98966.3</v>
      </c>
      <c r="I8362" s="40">
        <v>99999.99</v>
      </c>
      <c r="J8362" s="67">
        <f t="shared" si="390"/>
        <v>0.49483150000000004</v>
      </c>
      <c r="K8362" s="39">
        <f t="shared" si="391"/>
        <v>0.49999995000000003</v>
      </c>
      <c r="L8362" s="2" t="str">
        <f t="shared" si="392"/>
        <v>AA</v>
      </c>
      <c r="M8362" s="2" t="s">
        <v>497</v>
      </c>
      <c r="N8362" s="2" t="s">
        <v>417</v>
      </c>
      <c r="O8362" s="2" t="s">
        <v>70</v>
      </c>
    </row>
    <row r="8363" spans="1:15">
      <c r="A8363" s="38">
        <v>41765</v>
      </c>
      <c r="B8363" s="38">
        <v>54549</v>
      </c>
      <c r="C8363" s="131">
        <v>420</v>
      </c>
      <c r="D8363" s="39">
        <v>8.7899999999999992E-2</v>
      </c>
      <c r="E8363" s="39">
        <v>8.4199999999999997E-2</v>
      </c>
      <c r="F8363" s="40">
        <v>200000</v>
      </c>
      <c r="G8363" s="40">
        <v>200000</v>
      </c>
      <c r="H8363" s="40">
        <v>98653.9</v>
      </c>
      <c r="I8363" s="40">
        <v>99999.99</v>
      </c>
      <c r="J8363" s="67">
        <f t="shared" si="390"/>
        <v>0.49326949999999997</v>
      </c>
      <c r="K8363" s="39">
        <f t="shared" si="391"/>
        <v>0.49999995000000003</v>
      </c>
      <c r="L8363" s="2" t="str">
        <f t="shared" si="392"/>
        <v>AA</v>
      </c>
      <c r="M8363" s="2" t="s">
        <v>638</v>
      </c>
      <c r="N8363" s="2" t="s">
        <v>416</v>
      </c>
      <c r="O8363" s="2" t="s">
        <v>70</v>
      </c>
    </row>
    <row r="8364" spans="1:15">
      <c r="A8364" s="38">
        <v>41822</v>
      </c>
      <c r="B8364" s="38">
        <v>50953</v>
      </c>
      <c r="C8364" s="131">
        <v>300</v>
      </c>
      <c r="D8364" s="39">
        <v>8.7899999999999992E-2</v>
      </c>
      <c r="E8364" s="39">
        <v>7.7199999999999991E-2</v>
      </c>
      <c r="F8364" s="40">
        <v>200000</v>
      </c>
      <c r="G8364" s="40">
        <v>200000</v>
      </c>
      <c r="H8364" s="40">
        <v>100073.73</v>
      </c>
      <c r="I8364" s="40">
        <v>100000</v>
      </c>
      <c r="J8364" s="67">
        <f t="shared" si="390"/>
        <v>0.50036864999999997</v>
      </c>
      <c r="K8364" s="39">
        <f t="shared" si="391"/>
        <v>0.5</v>
      </c>
      <c r="L8364" s="2" t="str">
        <f t="shared" si="392"/>
        <v>AA</v>
      </c>
      <c r="M8364" s="2" t="s">
        <v>270</v>
      </c>
      <c r="N8364" s="2" t="s">
        <v>421</v>
      </c>
      <c r="O8364" s="2" t="s">
        <v>70</v>
      </c>
    </row>
    <row r="8365" spans="1:15">
      <c r="A8365" s="38">
        <v>41991</v>
      </c>
      <c r="B8365" s="38">
        <v>52949</v>
      </c>
      <c r="C8365" s="131">
        <v>360</v>
      </c>
      <c r="D8365" s="39">
        <v>8.7899999999999992E-2</v>
      </c>
      <c r="E8365" s="39">
        <v>7.9500000000000001E-2</v>
      </c>
      <c r="F8365" s="40">
        <v>196000</v>
      </c>
      <c r="G8365" s="40">
        <v>196000</v>
      </c>
      <c r="H8365" s="40">
        <v>97771.08</v>
      </c>
      <c r="I8365" s="40">
        <v>98178.81</v>
      </c>
      <c r="J8365" s="67">
        <f t="shared" si="390"/>
        <v>0.49883204081632654</v>
      </c>
      <c r="K8365" s="39">
        <f t="shared" si="391"/>
        <v>0.50091229591836739</v>
      </c>
      <c r="L8365" s="2" t="str">
        <f t="shared" si="392"/>
        <v>AA</v>
      </c>
      <c r="M8365" s="2" t="s">
        <v>609</v>
      </c>
      <c r="N8365" s="2" t="s">
        <v>428</v>
      </c>
      <c r="O8365" s="2" t="s">
        <v>70</v>
      </c>
    </row>
    <row r="8366" spans="1:15">
      <c r="A8366" s="42">
        <v>41796</v>
      </c>
      <c r="B8366" s="42">
        <v>49101</v>
      </c>
      <c r="C8366" s="130">
        <v>240</v>
      </c>
      <c r="D8366" s="43">
        <v>8.7899999999999992E-2</v>
      </c>
      <c r="E8366" s="43">
        <v>7.9500000000000001E-2</v>
      </c>
      <c r="F8366" s="44">
        <v>179570</v>
      </c>
      <c r="G8366" s="44">
        <v>179570</v>
      </c>
      <c r="H8366" s="44">
        <v>87699.59</v>
      </c>
      <c r="I8366" s="44">
        <v>89999.97</v>
      </c>
      <c r="J8366" s="68">
        <f t="shared" si="390"/>
        <v>0.48838664587625996</v>
      </c>
      <c r="K8366" s="43">
        <f t="shared" si="391"/>
        <v>0.50119713760650442</v>
      </c>
      <c r="L8366" s="41" t="str">
        <f t="shared" si="392"/>
        <v>AA</v>
      </c>
      <c r="M8366" s="41" t="s">
        <v>457</v>
      </c>
      <c r="N8366" s="41" t="s">
        <v>419</v>
      </c>
      <c r="O8366" s="41" t="s">
        <v>70</v>
      </c>
    </row>
    <row r="8367" spans="1:15">
      <c r="A8367" s="42">
        <v>41851</v>
      </c>
      <c r="B8367" s="42">
        <v>45504</v>
      </c>
      <c r="C8367" s="130">
        <v>120</v>
      </c>
      <c r="D8367" s="43">
        <v>8.7899999999999992E-2</v>
      </c>
      <c r="E8367" s="43">
        <v>7.7199999999999991E-2</v>
      </c>
      <c r="F8367" s="44">
        <v>100000</v>
      </c>
      <c r="G8367" s="44">
        <v>100000</v>
      </c>
      <c r="H8367" s="44">
        <v>48017.11</v>
      </c>
      <c r="I8367" s="44">
        <v>50195.59</v>
      </c>
      <c r="J8367" s="68">
        <f t="shared" si="390"/>
        <v>0.48017110000000002</v>
      </c>
      <c r="K8367" s="43">
        <f t="shared" si="391"/>
        <v>0.50195590000000001</v>
      </c>
      <c r="L8367" s="41" t="str">
        <f t="shared" si="392"/>
        <v>AA</v>
      </c>
      <c r="M8367" s="41" t="s">
        <v>1349</v>
      </c>
      <c r="N8367" s="41" t="s">
        <v>417</v>
      </c>
      <c r="O8367" s="41" t="s">
        <v>70</v>
      </c>
    </row>
    <row r="8368" spans="1:15">
      <c r="A8368" s="42">
        <v>41808</v>
      </c>
      <c r="B8368" s="42">
        <v>49113</v>
      </c>
      <c r="C8368" s="130">
        <v>240</v>
      </c>
      <c r="D8368" s="43">
        <v>8.7899999999999992E-2</v>
      </c>
      <c r="E8368" s="43">
        <v>7.9500000000000001E-2</v>
      </c>
      <c r="F8368" s="44">
        <v>199000</v>
      </c>
      <c r="G8368" s="44">
        <v>199000</v>
      </c>
      <c r="H8368" s="44">
        <v>97320.18</v>
      </c>
      <c r="I8368" s="44">
        <v>99999.99</v>
      </c>
      <c r="J8368" s="68">
        <f t="shared" si="390"/>
        <v>0.4890461306532663</v>
      </c>
      <c r="K8368" s="43">
        <f t="shared" si="391"/>
        <v>0.50251251256281415</v>
      </c>
      <c r="L8368" s="41" t="str">
        <f t="shared" si="392"/>
        <v>AA</v>
      </c>
      <c r="M8368" s="41" t="s">
        <v>523</v>
      </c>
      <c r="N8368" s="41" t="s">
        <v>423</v>
      </c>
      <c r="O8368" s="41" t="s">
        <v>70</v>
      </c>
    </row>
    <row r="8369" spans="1:15">
      <c r="A8369" s="42">
        <v>41962</v>
      </c>
      <c r="B8369" s="42">
        <v>53224</v>
      </c>
      <c r="C8369" s="130">
        <v>370</v>
      </c>
      <c r="D8369" s="43">
        <v>8.7899999999999992E-2</v>
      </c>
      <c r="E8369" s="43">
        <v>7.9500000000000001E-2</v>
      </c>
      <c r="F8369" s="44">
        <v>159000</v>
      </c>
      <c r="G8369" s="44">
        <v>159000</v>
      </c>
      <c r="H8369" s="44">
        <v>79550.23</v>
      </c>
      <c r="I8369" s="44">
        <v>79999.990000000005</v>
      </c>
      <c r="J8369" s="68">
        <f t="shared" si="390"/>
        <v>0.5003159119496855</v>
      </c>
      <c r="K8369" s="43">
        <f t="shared" si="391"/>
        <v>0.50314459119496857</v>
      </c>
      <c r="L8369" s="41" t="str">
        <f t="shared" si="392"/>
        <v>AA</v>
      </c>
      <c r="M8369" s="41" t="s">
        <v>457</v>
      </c>
      <c r="N8369" s="41" t="s">
        <v>419</v>
      </c>
      <c r="O8369" s="41" t="s">
        <v>70</v>
      </c>
    </row>
    <row r="8370" spans="1:15">
      <c r="A8370" s="38">
        <v>41953</v>
      </c>
      <c r="B8370" s="38">
        <v>47432</v>
      </c>
      <c r="C8370" s="131">
        <v>180</v>
      </c>
      <c r="D8370" s="39">
        <v>8.7899999999999992E-2</v>
      </c>
      <c r="E8370" s="39">
        <v>8.2799999999999999E-2</v>
      </c>
      <c r="F8370" s="40">
        <v>124000</v>
      </c>
      <c r="G8370" s="40">
        <v>124000</v>
      </c>
      <c r="H8370" s="40">
        <v>61638.5</v>
      </c>
      <c r="I8370" s="40">
        <v>62499.99</v>
      </c>
      <c r="J8370" s="67">
        <f t="shared" si="390"/>
        <v>0.49708467741935486</v>
      </c>
      <c r="K8370" s="39">
        <f t="shared" si="391"/>
        <v>0.5040321774193548</v>
      </c>
      <c r="L8370" s="2" t="str">
        <f t="shared" si="392"/>
        <v>AA</v>
      </c>
      <c r="M8370" s="2" t="s">
        <v>693</v>
      </c>
      <c r="N8370" s="2" t="s">
        <v>419</v>
      </c>
      <c r="O8370" s="2" t="s">
        <v>70</v>
      </c>
    </row>
    <row r="8371" spans="1:15">
      <c r="A8371" s="38">
        <v>41814</v>
      </c>
      <c r="B8371" s="38">
        <v>52772</v>
      </c>
      <c r="C8371" s="131">
        <v>360</v>
      </c>
      <c r="D8371" s="39">
        <v>8.7899999999999992E-2</v>
      </c>
      <c r="E8371" s="39">
        <v>8.7899999999999992E-2</v>
      </c>
      <c r="F8371" s="40">
        <v>99000</v>
      </c>
      <c r="G8371" s="40">
        <v>99000</v>
      </c>
      <c r="H8371" s="40">
        <v>49243.24</v>
      </c>
      <c r="I8371" s="40">
        <v>49999.99</v>
      </c>
      <c r="J8371" s="67">
        <f t="shared" si="390"/>
        <v>0.49740646464646465</v>
      </c>
      <c r="K8371" s="39">
        <f t="shared" si="391"/>
        <v>0.50505040404040402</v>
      </c>
      <c r="L8371" s="2" t="str">
        <f t="shared" si="392"/>
        <v>AA</v>
      </c>
      <c r="M8371" s="2" t="s">
        <v>601</v>
      </c>
      <c r="N8371" s="2" t="s">
        <v>435</v>
      </c>
      <c r="O8371" s="2" t="s">
        <v>70</v>
      </c>
    </row>
    <row r="8372" spans="1:15">
      <c r="A8372" s="38">
        <v>41754</v>
      </c>
      <c r="B8372" s="38">
        <v>52712</v>
      </c>
      <c r="C8372" s="131">
        <v>360</v>
      </c>
      <c r="D8372" s="39">
        <v>8.7899999999999992E-2</v>
      </c>
      <c r="E8372" s="39">
        <v>8.4199999999999997E-2</v>
      </c>
      <c r="F8372" s="40">
        <v>144000</v>
      </c>
      <c r="G8372" s="40">
        <v>144000</v>
      </c>
      <c r="H8372" s="40">
        <v>71321.5</v>
      </c>
      <c r="I8372" s="40">
        <v>72749.990000000005</v>
      </c>
      <c r="J8372" s="67">
        <f t="shared" si="390"/>
        <v>0.49528819444444444</v>
      </c>
      <c r="K8372" s="39">
        <f t="shared" si="391"/>
        <v>0.50520826388888895</v>
      </c>
      <c r="L8372" s="2" t="str">
        <f t="shared" si="392"/>
        <v>AA</v>
      </c>
      <c r="M8372" s="2" t="s">
        <v>667</v>
      </c>
      <c r="N8372" s="2" t="s">
        <v>417</v>
      </c>
      <c r="O8372" s="2" t="s">
        <v>70</v>
      </c>
    </row>
    <row r="8373" spans="1:15">
      <c r="A8373" s="38">
        <v>41857</v>
      </c>
      <c r="B8373" s="38">
        <v>54641</v>
      </c>
      <c r="C8373" s="131">
        <v>420</v>
      </c>
      <c r="D8373" s="39">
        <v>8.7899999999999992E-2</v>
      </c>
      <c r="E8373" s="39">
        <v>7.7199999999999991E-2</v>
      </c>
      <c r="F8373" s="40">
        <v>180000</v>
      </c>
      <c r="G8373" s="40">
        <v>180000</v>
      </c>
      <c r="H8373" s="40">
        <v>90186.38</v>
      </c>
      <c r="I8373" s="40">
        <v>90999.99</v>
      </c>
      <c r="J8373" s="67">
        <f t="shared" si="390"/>
        <v>0.50103544444444448</v>
      </c>
      <c r="K8373" s="39">
        <f t="shared" si="391"/>
        <v>0.50555550000000005</v>
      </c>
      <c r="L8373" s="2" t="str">
        <f t="shared" si="392"/>
        <v>AA</v>
      </c>
      <c r="M8373" s="2" t="s">
        <v>838</v>
      </c>
      <c r="N8373" s="2" t="s">
        <v>420</v>
      </c>
      <c r="O8373" s="2" t="s">
        <v>70</v>
      </c>
    </row>
    <row r="8374" spans="1:15">
      <c r="A8374" s="38">
        <v>41858</v>
      </c>
      <c r="B8374" s="38">
        <v>52816</v>
      </c>
      <c r="C8374" s="131">
        <v>360</v>
      </c>
      <c r="D8374" s="39">
        <v>8.7899999999999992E-2</v>
      </c>
      <c r="E8374" s="39">
        <v>7.9500000000000001E-2</v>
      </c>
      <c r="F8374" s="40">
        <v>165000</v>
      </c>
      <c r="G8374" s="40">
        <v>165000</v>
      </c>
      <c r="H8374" s="40">
        <v>82661.83</v>
      </c>
      <c r="I8374" s="40">
        <v>83586.52</v>
      </c>
      <c r="J8374" s="67">
        <f t="shared" si="390"/>
        <v>0.50098078787878786</v>
      </c>
      <c r="K8374" s="39">
        <f t="shared" si="391"/>
        <v>0.50658496969696976</v>
      </c>
      <c r="L8374" s="2" t="str">
        <f t="shared" si="392"/>
        <v>AA</v>
      </c>
      <c r="M8374" s="2" t="s">
        <v>577</v>
      </c>
      <c r="N8374" s="2" t="s">
        <v>421</v>
      </c>
      <c r="O8374" s="2" t="s">
        <v>70</v>
      </c>
    </row>
    <row r="8375" spans="1:15">
      <c r="A8375" s="38">
        <v>41912</v>
      </c>
      <c r="B8375" s="38">
        <v>49217</v>
      </c>
      <c r="C8375" s="131">
        <v>240</v>
      </c>
      <c r="D8375" s="39">
        <v>8.7899999999999992E-2</v>
      </c>
      <c r="E8375" s="39">
        <v>8.4199999999999997E-2</v>
      </c>
      <c r="F8375" s="40">
        <v>200000</v>
      </c>
      <c r="G8375" s="40">
        <v>200000</v>
      </c>
      <c r="H8375" s="40">
        <v>101086.52</v>
      </c>
      <c r="I8375" s="40">
        <v>101413.66</v>
      </c>
      <c r="J8375" s="67">
        <f t="shared" si="390"/>
        <v>0.50543260000000001</v>
      </c>
      <c r="K8375" s="39">
        <f t="shared" si="391"/>
        <v>0.50706830000000003</v>
      </c>
      <c r="L8375" s="2" t="str">
        <f t="shared" si="392"/>
        <v>AA</v>
      </c>
      <c r="M8375" s="2" t="s">
        <v>466</v>
      </c>
      <c r="N8375" s="2" t="s">
        <v>421</v>
      </c>
      <c r="O8375" s="2" t="s">
        <v>70</v>
      </c>
    </row>
    <row r="8376" spans="1:15">
      <c r="A8376" s="38">
        <v>41920</v>
      </c>
      <c r="B8376" s="38">
        <v>54704</v>
      </c>
      <c r="C8376" s="131">
        <v>420</v>
      </c>
      <c r="D8376" s="39">
        <v>8.7899999999999992E-2</v>
      </c>
      <c r="E8376" s="39">
        <v>8.4199999999999997E-2</v>
      </c>
      <c r="F8376" s="40">
        <v>197000</v>
      </c>
      <c r="G8376" s="40">
        <v>197000</v>
      </c>
      <c r="H8376" s="40">
        <v>99389.97</v>
      </c>
      <c r="I8376" s="40">
        <v>99999.99</v>
      </c>
      <c r="J8376" s="67">
        <f t="shared" si="390"/>
        <v>0.50451761421319796</v>
      </c>
      <c r="K8376" s="39">
        <f t="shared" si="391"/>
        <v>0.50761416243654822</v>
      </c>
      <c r="L8376" s="2" t="str">
        <f t="shared" si="392"/>
        <v>AA</v>
      </c>
      <c r="M8376" s="2" t="s">
        <v>791</v>
      </c>
      <c r="N8376" s="2" t="s">
        <v>416</v>
      </c>
      <c r="O8376" s="2" t="s">
        <v>70</v>
      </c>
    </row>
    <row r="8377" spans="1:15">
      <c r="A8377" s="42">
        <v>41845</v>
      </c>
      <c r="B8377" s="42">
        <v>52712</v>
      </c>
      <c r="C8377" s="130">
        <v>357</v>
      </c>
      <c r="D8377" s="43">
        <v>8.7899999999999992E-2</v>
      </c>
      <c r="E8377" s="43">
        <v>8.4199999999999997E-2</v>
      </c>
      <c r="F8377" s="44">
        <v>195000</v>
      </c>
      <c r="G8377" s="44">
        <v>195000</v>
      </c>
      <c r="H8377" s="44">
        <v>97649.8</v>
      </c>
      <c r="I8377" s="44">
        <v>98999.99</v>
      </c>
      <c r="J8377" s="68">
        <f t="shared" si="390"/>
        <v>0.50076820512820519</v>
      </c>
      <c r="K8377" s="43">
        <f t="shared" si="391"/>
        <v>0.50769225641025639</v>
      </c>
      <c r="L8377" s="41" t="str">
        <f t="shared" si="392"/>
        <v>AA</v>
      </c>
      <c r="M8377" s="41" t="s">
        <v>457</v>
      </c>
      <c r="N8377" s="41" t="s">
        <v>419</v>
      </c>
      <c r="O8377" s="41" t="s">
        <v>70</v>
      </c>
    </row>
    <row r="8378" spans="1:15">
      <c r="A8378" s="42">
        <v>41933</v>
      </c>
      <c r="B8378" s="42">
        <v>54717</v>
      </c>
      <c r="C8378" s="130">
        <v>420</v>
      </c>
      <c r="D8378" s="43">
        <v>8.7899999999999992E-2</v>
      </c>
      <c r="E8378" s="43">
        <v>8.4199999999999997E-2</v>
      </c>
      <c r="F8378" s="44">
        <v>187000</v>
      </c>
      <c r="G8378" s="44">
        <v>187000</v>
      </c>
      <c r="H8378" s="44">
        <v>94410.79</v>
      </c>
      <c r="I8378" s="44">
        <v>94999.99</v>
      </c>
      <c r="J8378" s="68">
        <f t="shared" si="390"/>
        <v>0.50487053475935828</v>
      </c>
      <c r="K8378" s="43">
        <f t="shared" si="391"/>
        <v>0.50802133689839579</v>
      </c>
      <c r="L8378" s="41" t="str">
        <f t="shared" si="392"/>
        <v>AA</v>
      </c>
      <c r="M8378" s="41" t="s">
        <v>461</v>
      </c>
      <c r="N8378" s="41" t="s">
        <v>416</v>
      </c>
      <c r="O8378" s="41" t="s">
        <v>70</v>
      </c>
    </row>
    <row r="8379" spans="1:15">
      <c r="A8379" s="42">
        <v>41947</v>
      </c>
      <c r="B8379" s="42">
        <v>54731</v>
      </c>
      <c r="C8379" s="130">
        <v>420</v>
      </c>
      <c r="D8379" s="43">
        <v>8.7899999999999992E-2</v>
      </c>
      <c r="E8379" s="43">
        <v>8.4199999999999997E-2</v>
      </c>
      <c r="F8379" s="44">
        <v>120000</v>
      </c>
      <c r="G8379" s="44">
        <v>120000</v>
      </c>
      <c r="H8379" s="44">
        <v>60837.78</v>
      </c>
      <c r="I8379" s="44">
        <v>61110.15</v>
      </c>
      <c r="J8379" s="68">
        <f t="shared" si="390"/>
        <v>0.50698149999999997</v>
      </c>
      <c r="K8379" s="43">
        <f t="shared" si="391"/>
        <v>0.50925125000000004</v>
      </c>
      <c r="L8379" s="41" t="str">
        <f t="shared" si="392"/>
        <v>AA</v>
      </c>
      <c r="M8379" s="41" t="s">
        <v>160</v>
      </c>
      <c r="N8379" s="41" t="s">
        <v>423</v>
      </c>
      <c r="O8379" s="41" t="s">
        <v>70</v>
      </c>
    </row>
    <row r="8380" spans="1:15">
      <c r="A8380" s="42">
        <v>41971</v>
      </c>
      <c r="B8380" s="42">
        <v>54755</v>
      </c>
      <c r="C8380" s="130">
        <v>420</v>
      </c>
      <c r="D8380" s="43">
        <v>8.7899999999999992E-2</v>
      </c>
      <c r="E8380" s="43">
        <v>8.4199999999999997E-2</v>
      </c>
      <c r="F8380" s="44">
        <v>200000</v>
      </c>
      <c r="G8380" s="44">
        <v>200000</v>
      </c>
      <c r="H8380" s="44">
        <v>101510.98</v>
      </c>
      <c r="I8380" s="44">
        <v>101999.99</v>
      </c>
      <c r="J8380" s="68">
        <f t="shared" si="390"/>
        <v>0.50755490000000003</v>
      </c>
      <c r="K8380" s="43">
        <f t="shared" si="391"/>
        <v>0.50999994999999998</v>
      </c>
      <c r="L8380" s="41" t="str">
        <f t="shared" si="392"/>
        <v>AA</v>
      </c>
      <c r="M8380" s="41" t="s">
        <v>644</v>
      </c>
      <c r="N8380" s="41" t="s">
        <v>416</v>
      </c>
      <c r="O8380" s="41" t="s">
        <v>70</v>
      </c>
    </row>
    <row r="8381" spans="1:15">
      <c r="A8381" s="42">
        <v>42048</v>
      </c>
      <c r="B8381" s="42">
        <v>54832</v>
      </c>
      <c r="C8381" s="130">
        <v>420</v>
      </c>
      <c r="D8381" s="43">
        <v>8.7899999999999992E-2</v>
      </c>
      <c r="E8381" s="43">
        <v>8.6500000000000007E-2</v>
      </c>
      <c r="F8381" s="44">
        <v>199737.2</v>
      </c>
      <c r="G8381" s="44">
        <v>199737.2</v>
      </c>
      <c r="H8381" s="44">
        <v>101885.73</v>
      </c>
      <c r="I8381" s="44">
        <v>101885.73</v>
      </c>
      <c r="J8381" s="68">
        <f t="shared" si="390"/>
        <v>0.51009891998085477</v>
      </c>
      <c r="K8381" s="43">
        <f t="shared" si="391"/>
        <v>0.51009891998085477</v>
      </c>
      <c r="L8381" s="41" t="str">
        <f t="shared" si="392"/>
        <v>AA</v>
      </c>
      <c r="M8381" s="41" t="s">
        <v>207</v>
      </c>
      <c r="N8381" s="41" t="s">
        <v>437</v>
      </c>
      <c r="O8381" s="41" t="s">
        <v>70</v>
      </c>
    </row>
    <row r="8382" spans="1:15">
      <c r="A8382" s="42">
        <v>41771</v>
      </c>
      <c r="B8382" s="42">
        <v>47250</v>
      </c>
      <c r="C8382" s="130">
        <v>180</v>
      </c>
      <c r="D8382" s="43">
        <v>8.7899999999999992E-2</v>
      </c>
      <c r="E8382" s="43">
        <v>8.7899999999999992E-2</v>
      </c>
      <c r="F8382" s="44">
        <v>196000</v>
      </c>
      <c r="G8382" s="44">
        <v>196000</v>
      </c>
      <c r="H8382" s="44">
        <v>95780.04</v>
      </c>
      <c r="I8382" s="44">
        <v>99999.99</v>
      </c>
      <c r="J8382" s="68">
        <f t="shared" si="390"/>
        <v>0.48867367346938773</v>
      </c>
      <c r="K8382" s="43">
        <f t="shared" si="391"/>
        <v>0.51020403061224495</v>
      </c>
      <c r="L8382" s="41" t="str">
        <f t="shared" si="392"/>
        <v>AA</v>
      </c>
      <c r="M8382" s="41" t="s">
        <v>531</v>
      </c>
      <c r="N8382" s="41" t="s">
        <v>423</v>
      </c>
      <c r="O8382" s="41" t="s">
        <v>70</v>
      </c>
    </row>
    <row r="8383" spans="1:15">
      <c r="A8383" s="38">
        <v>41969</v>
      </c>
      <c r="B8383" s="38">
        <v>54753</v>
      </c>
      <c r="C8383" s="131">
        <v>420</v>
      </c>
      <c r="D8383" s="39">
        <v>8.7899999999999992E-2</v>
      </c>
      <c r="E8383" s="39">
        <v>8.7899999999999992E-2</v>
      </c>
      <c r="F8383" s="40">
        <v>195000</v>
      </c>
      <c r="G8383" s="40">
        <v>195000</v>
      </c>
      <c r="H8383" s="40">
        <v>99212.68</v>
      </c>
      <c r="I8383" s="40">
        <v>99662.27</v>
      </c>
      <c r="J8383" s="67">
        <f t="shared" si="390"/>
        <v>0.50878297435897435</v>
      </c>
      <c r="K8383" s="39">
        <f t="shared" si="391"/>
        <v>0.51108856410256409</v>
      </c>
      <c r="L8383" s="2" t="str">
        <f t="shared" si="392"/>
        <v>AA</v>
      </c>
      <c r="M8383" s="2" t="s">
        <v>586</v>
      </c>
      <c r="N8383" s="2" t="s">
        <v>416</v>
      </c>
      <c r="O8383" s="2" t="s">
        <v>70</v>
      </c>
    </row>
    <row r="8384" spans="1:15">
      <c r="A8384" s="42">
        <v>42058</v>
      </c>
      <c r="B8384" s="42">
        <v>49026</v>
      </c>
      <c r="C8384" s="130">
        <v>229</v>
      </c>
      <c r="D8384" s="43">
        <v>8.7899999999999992E-2</v>
      </c>
      <c r="E8384" s="43">
        <v>8.6500000000000007E-2</v>
      </c>
      <c r="F8384" s="44">
        <v>195000</v>
      </c>
      <c r="G8384" s="44">
        <v>195000</v>
      </c>
      <c r="H8384" s="44">
        <v>99999.99</v>
      </c>
      <c r="I8384" s="44">
        <v>99999.99</v>
      </c>
      <c r="J8384" s="68">
        <f t="shared" si="390"/>
        <v>0.51282046153846161</v>
      </c>
      <c r="K8384" s="43">
        <f t="shared" si="391"/>
        <v>0.51282046153846161</v>
      </c>
      <c r="L8384" s="41" t="str">
        <f t="shared" si="392"/>
        <v>AA</v>
      </c>
      <c r="M8384" s="41" t="s">
        <v>746</v>
      </c>
      <c r="N8384" s="41" t="s">
        <v>417</v>
      </c>
      <c r="O8384" s="41" t="s">
        <v>70</v>
      </c>
    </row>
    <row r="8385" spans="1:15">
      <c r="A8385" s="42">
        <v>41806</v>
      </c>
      <c r="B8385" s="42">
        <v>52764</v>
      </c>
      <c r="C8385" s="130">
        <v>360</v>
      </c>
      <c r="D8385" s="43">
        <v>8.7899999999999992E-2</v>
      </c>
      <c r="E8385" s="43">
        <v>7.9500000000000001E-2</v>
      </c>
      <c r="F8385" s="44">
        <v>195000</v>
      </c>
      <c r="G8385" s="44">
        <v>195000</v>
      </c>
      <c r="H8385" s="44">
        <v>98471.94</v>
      </c>
      <c r="I8385" s="44">
        <v>99999.99</v>
      </c>
      <c r="J8385" s="68">
        <f t="shared" si="390"/>
        <v>0.50498430769230773</v>
      </c>
      <c r="K8385" s="43">
        <f t="shared" si="391"/>
        <v>0.51282046153846161</v>
      </c>
      <c r="L8385" s="41" t="str">
        <f t="shared" si="392"/>
        <v>AA</v>
      </c>
      <c r="M8385" s="41" t="s">
        <v>471</v>
      </c>
      <c r="N8385" s="41" t="s">
        <v>424</v>
      </c>
      <c r="O8385" s="41" t="s">
        <v>70</v>
      </c>
    </row>
    <row r="8386" spans="1:15">
      <c r="A8386" s="42">
        <v>41817</v>
      </c>
      <c r="B8386" s="42">
        <v>52775</v>
      </c>
      <c r="C8386" s="130">
        <v>360</v>
      </c>
      <c r="D8386" s="43">
        <v>8.7899999999999992E-2</v>
      </c>
      <c r="E8386" s="43">
        <v>8.4199999999999997E-2</v>
      </c>
      <c r="F8386" s="44">
        <v>195000</v>
      </c>
      <c r="G8386" s="44">
        <v>195000</v>
      </c>
      <c r="H8386" s="44">
        <v>98432.37</v>
      </c>
      <c r="I8386" s="44">
        <v>99999.99</v>
      </c>
      <c r="J8386" s="68">
        <f t="shared" si="390"/>
        <v>0.50478138461538458</v>
      </c>
      <c r="K8386" s="43">
        <f t="shared" si="391"/>
        <v>0.51282046153846161</v>
      </c>
      <c r="L8386" s="41" t="str">
        <f t="shared" si="392"/>
        <v>AA</v>
      </c>
      <c r="M8386" s="41" t="s">
        <v>457</v>
      </c>
      <c r="N8386" s="41" t="s">
        <v>419</v>
      </c>
      <c r="O8386" s="41" t="s">
        <v>70</v>
      </c>
    </row>
    <row r="8387" spans="1:15">
      <c r="A8387" s="38">
        <v>41886</v>
      </c>
      <c r="B8387" s="38">
        <v>49191</v>
      </c>
      <c r="C8387" s="131">
        <v>240</v>
      </c>
      <c r="D8387" s="39">
        <v>8.7899999999999992E-2</v>
      </c>
      <c r="E8387" s="39">
        <v>8.4199999999999997E-2</v>
      </c>
      <c r="F8387" s="40">
        <v>185000</v>
      </c>
      <c r="G8387" s="40">
        <v>185000</v>
      </c>
      <c r="H8387" s="40">
        <v>93430.57</v>
      </c>
      <c r="I8387" s="40">
        <v>94999.99</v>
      </c>
      <c r="J8387" s="67">
        <f t="shared" ref="J8387:J8450" si="393">H8387/G8387</f>
        <v>0.50503010810810811</v>
      </c>
      <c r="K8387" s="39">
        <f t="shared" ref="K8387:K8450" si="394">I8387/G8387</f>
        <v>0.51351345945945948</v>
      </c>
      <c r="L8387" s="2" t="str">
        <f t="shared" ref="L8387:L8450" si="395">IF(J8387&lt;=65%,"AA",IF(J8387&lt;=75%,"A",IF(J8387&lt;=85%,"B","C")))</f>
        <v>AA</v>
      </c>
      <c r="M8387" s="2" t="s">
        <v>699</v>
      </c>
      <c r="N8387" s="2" t="s">
        <v>421</v>
      </c>
      <c r="O8387" s="2" t="s">
        <v>70</v>
      </c>
    </row>
    <row r="8388" spans="1:15">
      <c r="A8388" s="38">
        <v>41927</v>
      </c>
      <c r="B8388" s="38">
        <v>49841</v>
      </c>
      <c r="C8388" s="131">
        <v>260</v>
      </c>
      <c r="D8388" s="39">
        <v>8.7899999999999992E-2</v>
      </c>
      <c r="E8388" s="39">
        <v>7.9500000000000001E-2</v>
      </c>
      <c r="F8388" s="40">
        <v>153000</v>
      </c>
      <c r="G8388" s="40">
        <v>153000</v>
      </c>
      <c r="H8388" s="40">
        <v>77880.100000000006</v>
      </c>
      <c r="I8388" s="40">
        <v>78782.240000000005</v>
      </c>
      <c r="J8388" s="67">
        <f t="shared" si="393"/>
        <v>0.50902026143790857</v>
      </c>
      <c r="K8388" s="39">
        <f t="shared" si="394"/>
        <v>0.51491660130718953</v>
      </c>
      <c r="L8388" s="2" t="str">
        <f t="shared" si="395"/>
        <v>AA</v>
      </c>
      <c r="M8388" s="2" t="s">
        <v>463</v>
      </c>
      <c r="N8388" s="2" t="s">
        <v>422</v>
      </c>
      <c r="O8388" s="2" t="s">
        <v>70</v>
      </c>
    </row>
    <row r="8389" spans="1:15">
      <c r="A8389" s="42">
        <v>41890</v>
      </c>
      <c r="B8389" s="42">
        <v>52543</v>
      </c>
      <c r="C8389" s="130">
        <v>350</v>
      </c>
      <c r="D8389" s="43">
        <v>8.7899999999999992E-2</v>
      </c>
      <c r="E8389" s="43">
        <v>8.4199999999999997E-2</v>
      </c>
      <c r="F8389" s="44">
        <v>165000</v>
      </c>
      <c r="G8389" s="44">
        <v>165000</v>
      </c>
      <c r="H8389" s="44">
        <v>84170.44</v>
      </c>
      <c r="I8389" s="44">
        <v>84999.99</v>
      </c>
      <c r="J8389" s="68">
        <f t="shared" si="393"/>
        <v>0.51012387878787879</v>
      </c>
      <c r="K8389" s="43">
        <f t="shared" si="394"/>
        <v>0.51515145454545452</v>
      </c>
      <c r="L8389" s="41" t="str">
        <f t="shared" si="395"/>
        <v>AA</v>
      </c>
      <c r="M8389" s="41" t="s">
        <v>832</v>
      </c>
      <c r="N8389" s="41" t="s">
        <v>416</v>
      </c>
      <c r="O8389" s="41" t="s">
        <v>70</v>
      </c>
    </row>
    <row r="8390" spans="1:15">
      <c r="A8390" s="38">
        <v>41928</v>
      </c>
      <c r="B8390" s="38">
        <v>54712</v>
      </c>
      <c r="C8390" s="131">
        <v>420</v>
      </c>
      <c r="D8390" s="39">
        <v>8.7899999999999992E-2</v>
      </c>
      <c r="E8390" s="39">
        <v>7.7199999999999991E-2</v>
      </c>
      <c r="F8390" s="40">
        <v>165000</v>
      </c>
      <c r="G8390" s="40">
        <v>165000</v>
      </c>
      <c r="H8390" s="40">
        <v>84480.74</v>
      </c>
      <c r="I8390" s="40">
        <v>84999.99</v>
      </c>
      <c r="J8390" s="67">
        <f t="shared" si="393"/>
        <v>0.51200448484848493</v>
      </c>
      <c r="K8390" s="39">
        <f t="shared" si="394"/>
        <v>0.51515145454545452</v>
      </c>
      <c r="L8390" s="2" t="str">
        <f t="shared" si="395"/>
        <v>AA</v>
      </c>
      <c r="M8390" s="2" t="s">
        <v>769</v>
      </c>
      <c r="N8390" s="2" t="s">
        <v>440</v>
      </c>
      <c r="O8390" s="2" t="s">
        <v>70</v>
      </c>
    </row>
    <row r="8391" spans="1:15">
      <c r="A8391" s="38">
        <v>41955</v>
      </c>
      <c r="B8391" s="38">
        <v>54739</v>
      </c>
      <c r="C8391" s="131">
        <v>420</v>
      </c>
      <c r="D8391" s="39">
        <v>8.7899999999999992E-2</v>
      </c>
      <c r="E8391" s="39">
        <v>7.7199999999999991E-2</v>
      </c>
      <c r="F8391" s="40">
        <v>165000</v>
      </c>
      <c r="G8391" s="40">
        <v>165000</v>
      </c>
      <c r="H8391" s="40">
        <v>84607.96</v>
      </c>
      <c r="I8391" s="40">
        <v>84999.99</v>
      </c>
      <c r="J8391" s="67">
        <f t="shared" si="393"/>
        <v>0.5127755151515152</v>
      </c>
      <c r="K8391" s="39">
        <f t="shared" si="394"/>
        <v>0.51515145454545452</v>
      </c>
      <c r="L8391" s="2" t="str">
        <f t="shared" si="395"/>
        <v>AA</v>
      </c>
      <c r="M8391" s="2" t="s">
        <v>477</v>
      </c>
      <c r="N8391" s="2" t="s">
        <v>422</v>
      </c>
      <c r="O8391" s="2" t="s">
        <v>70</v>
      </c>
    </row>
    <row r="8392" spans="1:15">
      <c r="A8392" s="42">
        <v>41921</v>
      </c>
      <c r="B8392" s="42">
        <v>54705</v>
      </c>
      <c r="C8392" s="130">
        <v>420</v>
      </c>
      <c r="D8392" s="43">
        <v>8.7899999999999992E-2</v>
      </c>
      <c r="E8392" s="43">
        <v>8.4199999999999997E-2</v>
      </c>
      <c r="F8392" s="44">
        <v>200000</v>
      </c>
      <c r="G8392" s="44">
        <v>200000</v>
      </c>
      <c r="H8392" s="44">
        <v>102500.52</v>
      </c>
      <c r="I8392" s="44">
        <v>103128.83</v>
      </c>
      <c r="J8392" s="68">
        <f t="shared" si="393"/>
        <v>0.51250260000000003</v>
      </c>
      <c r="K8392" s="43">
        <f t="shared" si="394"/>
        <v>0.51564414999999997</v>
      </c>
      <c r="L8392" s="41" t="str">
        <f t="shared" si="395"/>
        <v>AA</v>
      </c>
      <c r="M8392" s="41" t="s">
        <v>703</v>
      </c>
      <c r="N8392" s="41" t="s">
        <v>437</v>
      </c>
      <c r="O8392" s="41" t="s">
        <v>70</v>
      </c>
    </row>
    <row r="8393" spans="1:15">
      <c r="A8393" s="38">
        <v>41989</v>
      </c>
      <c r="B8393" s="38">
        <v>52947</v>
      </c>
      <c r="C8393" s="131">
        <v>360</v>
      </c>
      <c r="D8393" s="39">
        <v>8.7899999999999992E-2</v>
      </c>
      <c r="E8393" s="39">
        <v>8.4199999999999997E-2</v>
      </c>
      <c r="F8393" s="40">
        <v>169000</v>
      </c>
      <c r="G8393" s="40">
        <v>169000</v>
      </c>
      <c r="H8393" s="40">
        <v>86967.62</v>
      </c>
      <c r="I8393" s="40">
        <v>87299.99</v>
      </c>
      <c r="J8393" s="67">
        <f t="shared" si="393"/>
        <v>0.51460130177514796</v>
      </c>
      <c r="K8393" s="39">
        <f t="shared" si="394"/>
        <v>0.5165679881656805</v>
      </c>
      <c r="L8393" s="2" t="str">
        <f t="shared" si="395"/>
        <v>AA</v>
      </c>
      <c r="M8393" s="2" t="s">
        <v>1289</v>
      </c>
      <c r="N8393" s="2" t="s">
        <v>421</v>
      </c>
      <c r="O8393" s="2" t="s">
        <v>70</v>
      </c>
    </row>
    <row r="8394" spans="1:15">
      <c r="A8394" s="42">
        <v>41971</v>
      </c>
      <c r="B8394" s="42">
        <v>54755</v>
      </c>
      <c r="C8394" s="130">
        <v>420</v>
      </c>
      <c r="D8394" s="43">
        <v>8.7899999999999992E-2</v>
      </c>
      <c r="E8394" s="43">
        <v>7.9500000000000001E-2</v>
      </c>
      <c r="F8394" s="44">
        <v>160000</v>
      </c>
      <c r="G8394" s="44">
        <v>160000</v>
      </c>
      <c r="H8394" s="44">
        <v>82650</v>
      </c>
      <c r="I8394" s="44">
        <v>82652.14</v>
      </c>
      <c r="J8394" s="68">
        <f t="shared" si="393"/>
        <v>0.51656250000000004</v>
      </c>
      <c r="K8394" s="43">
        <f t="shared" si="394"/>
        <v>0.51657587500000002</v>
      </c>
      <c r="L8394" s="41" t="str">
        <f t="shared" si="395"/>
        <v>AA</v>
      </c>
      <c r="M8394" s="41" t="s">
        <v>538</v>
      </c>
      <c r="N8394" s="41" t="s">
        <v>417</v>
      </c>
      <c r="O8394" s="41" t="s">
        <v>70</v>
      </c>
    </row>
    <row r="8395" spans="1:15">
      <c r="A8395" s="42">
        <v>41859</v>
      </c>
      <c r="B8395" s="42">
        <v>54643</v>
      </c>
      <c r="C8395" s="130">
        <v>420</v>
      </c>
      <c r="D8395" s="43">
        <v>8.7899999999999992E-2</v>
      </c>
      <c r="E8395" s="43">
        <v>8.4199999999999997E-2</v>
      </c>
      <c r="F8395" s="44">
        <v>180000</v>
      </c>
      <c r="G8395" s="44">
        <v>180000</v>
      </c>
      <c r="H8395" s="44">
        <v>92168.83</v>
      </c>
      <c r="I8395" s="44">
        <v>92999.99</v>
      </c>
      <c r="J8395" s="68">
        <f t="shared" si="393"/>
        <v>0.51204905555555558</v>
      </c>
      <c r="K8395" s="43">
        <f t="shared" si="394"/>
        <v>0.51666661111111112</v>
      </c>
      <c r="L8395" s="41" t="str">
        <f t="shared" si="395"/>
        <v>AA</v>
      </c>
      <c r="M8395" s="41" t="s">
        <v>1090</v>
      </c>
      <c r="N8395" s="41" t="s">
        <v>417</v>
      </c>
      <c r="O8395" s="41" t="s">
        <v>70</v>
      </c>
    </row>
    <row r="8396" spans="1:15">
      <c r="A8396" s="38">
        <v>42041</v>
      </c>
      <c r="B8396" s="38">
        <v>53910</v>
      </c>
      <c r="C8396" s="131">
        <v>390</v>
      </c>
      <c r="D8396" s="39">
        <v>8.7899999999999992E-2</v>
      </c>
      <c r="E8396" s="39">
        <v>8.6500000000000007E-2</v>
      </c>
      <c r="F8396" s="40">
        <v>198000</v>
      </c>
      <c r="G8396" s="40">
        <v>198000</v>
      </c>
      <c r="H8396" s="40">
        <v>102399.99</v>
      </c>
      <c r="I8396" s="40">
        <v>102399.99</v>
      </c>
      <c r="J8396" s="67">
        <f t="shared" si="393"/>
        <v>0.5171716666666667</v>
      </c>
      <c r="K8396" s="39">
        <f t="shared" si="394"/>
        <v>0.5171716666666667</v>
      </c>
      <c r="L8396" s="2" t="str">
        <f t="shared" si="395"/>
        <v>AA</v>
      </c>
      <c r="M8396" s="2" t="s">
        <v>564</v>
      </c>
      <c r="N8396" s="2" t="s">
        <v>417</v>
      </c>
      <c r="O8396" s="2" t="s">
        <v>70</v>
      </c>
    </row>
    <row r="8397" spans="1:15">
      <c r="A8397" s="42">
        <v>41901</v>
      </c>
      <c r="B8397" s="42">
        <v>54685</v>
      </c>
      <c r="C8397" s="130">
        <v>420</v>
      </c>
      <c r="D8397" s="43">
        <v>8.7899999999999992E-2</v>
      </c>
      <c r="E8397" s="43">
        <v>8.7899999999999992E-2</v>
      </c>
      <c r="F8397" s="44">
        <v>145000</v>
      </c>
      <c r="G8397" s="44">
        <v>145000</v>
      </c>
      <c r="H8397" s="44">
        <v>74410.289999999994</v>
      </c>
      <c r="I8397" s="44">
        <v>74999.990000000005</v>
      </c>
      <c r="J8397" s="68">
        <f t="shared" si="393"/>
        <v>0.51317441379310336</v>
      </c>
      <c r="K8397" s="43">
        <f t="shared" si="394"/>
        <v>0.51724131034482768</v>
      </c>
      <c r="L8397" s="41" t="str">
        <f t="shared" si="395"/>
        <v>AA</v>
      </c>
      <c r="M8397" s="41" t="s">
        <v>1202</v>
      </c>
      <c r="N8397" s="41" t="s">
        <v>416</v>
      </c>
      <c r="O8397" s="41" t="s">
        <v>70</v>
      </c>
    </row>
    <row r="8398" spans="1:15">
      <c r="A8398" s="42">
        <v>41898</v>
      </c>
      <c r="B8398" s="42">
        <v>54682</v>
      </c>
      <c r="C8398" s="130">
        <v>420</v>
      </c>
      <c r="D8398" s="43">
        <v>8.7899999999999992E-2</v>
      </c>
      <c r="E8398" s="43">
        <v>8.4199999999999997E-2</v>
      </c>
      <c r="F8398" s="44">
        <v>193000</v>
      </c>
      <c r="G8398" s="44">
        <v>193000</v>
      </c>
      <c r="H8398" s="44">
        <v>99250.05</v>
      </c>
      <c r="I8398" s="44">
        <v>99999.99</v>
      </c>
      <c r="J8398" s="68">
        <f t="shared" si="393"/>
        <v>0.51424896373056994</v>
      </c>
      <c r="K8398" s="43">
        <f t="shared" si="394"/>
        <v>0.51813466321243529</v>
      </c>
      <c r="L8398" s="41" t="str">
        <f t="shared" si="395"/>
        <v>AA</v>
      </c>
      <c r="M8398" s="41" t="s">
        <v>466</v>
      </c>
      <c r="N8398" s="41" t="s">
        <v>421</v>
      </c>
      <c r="O8398" s="41" t="s">
        <v>70</v>
      </c>
    </row>
    <row r="8399" spans="1:15">
      <c r="A8399" s="38">
        <v>41850</v>
      </c>
      <c r="B8399" s="38">
        <v>49278</v>
      </c>
      <c r="C8399" s="131">
        <v>244</v>
      </c>
      <c r="D8399" s="39">
        <v>8.7899999999999992E-2</v>
      </c>
      <c r="E8399" s="39">
        <v>8.4199999999999997E-2</v>
      </c>
      <c r="F8399" s="40">
        <v>135000</v>
      </c>
      <c r="G8399" s="40">
        <v>135000</v>
      </c>
      <c r="H8399" s="40">
        <v>68450.95</v>
      </c>
      <c r="I8399" s="40">
        <v>70045.61</v>
      </c>
      <c r="J8399" s="67">
        <f t="shared" si="393"/>
        <v>0.50704407407407404</v>
      </c>
      <c r="K8399" s="39">
        <f t="shared" si="394"/>
        <v>0.51885637037037036</v>
      </c>
      <c r="L8399" s="2" t="str">
        <f t="shared" si="395"/>
        <v>AA</v>
      </c>
      <c r="M8399" s="2" t="s">
        <v>529</v>
      </c>
      <c r="N8399" s="2" t="s">
        <v>421</v>
      </c>
      <c r="O8399" s="2" t="s">
        <v>70</v>
      </c>
    </row>
    <row r="8400" spans="1:15">
      <c r="A8400" s="38">
        <v>41939</v>
      </c>
      <c r="B8400" s="38">
        <v>52897</v>
      </c>
      <c r="C8400" s="131">
        <v>360</v>
      </c>
      <c r="D8400" s="39">
        <v>8.7899999999999992E-2</v>
      </c>
      <c r="E8400" s="39">
        <v>8.4199999999999997E-2</v>
      </c>
      <c r="F8400" s="40">
        <v>172933</v>
      </c>
      <c r="G8400" s="40">
        <v>172933</v>
      </c>
      <c r="H8400" s="40">
        <v>89193.84</v>
      </c>
      <c r="I8400" s="40">
        <v>89875.57</v>
      </c>
      <c r="J8400" s="67">
        <f t="shared" si="393"/>
        <v>0.51577107897278129</v>
      </c>
      <c r="K8400" s="39">
        <f t="shared" si="394"/>
        <v>0.51971324154441323</v>
      </c>
      <c r="L8400" s="2" t="str">
        <f t="shared" si="395"/>
        <v>AA</v>
      </c>
      <c r="M8400" s="2" t="s">
        <v>1454</v>
      </c>
      <c r="N8400" s="2" t="s">
        <v>422</v>
      </c>
      <c r="O8400" s="2" t="s">
        <v>70</v>
      </c>
    </row>
    <row r="8401" spans="1:15">
      <c r="A8401" s="38">
        <v>42013</v>
      </c>
      <c r="B8401" s="38">
        <v>45300</v>
      </c>
      <c r="C8401" s="131">
        <v>108</v>
      </c>
      <c r="D8401" s="39">
        <v>8.7899999999999992E-2</v>
      </c>
      <c r="E8401" s="39">
        <v>8.4199999999999997E-2</v>
      </c>
      <c r="F8401" s="40">
        <v>125000</v>
      </c>
      <c r="G8401" s="40">
        <v>125000</v>
      </c>
      <c r="H8401" s="40">
        <v>64461.38</v>
      </c>
      <c r="I8401" s="40">
        <v>64999.99</v>
      </c>
      <c r="J8401" s="67">
        <f t="shared" si="393"/>
        <v>0.51569103999999999</v>
      </c>
      <c r="K8401" s="39">
        <f t="shared" si="394"/>
        <v>0.51999991999999995</v>
      </c>
      <c r="L8401" s="2" t="str">
        <f t="shared" si="395"/>
        <v>AA</v>
      </c>
      <c r="M8401" s="2" t="s">
        <v>779</v>
      </c>
      <c r="N8401" s="2" t="s">
        <v>416</v>
      </c>
      <c r="O8401" s="2" t="s">
        <v>70</v>
      </c>
    </row>
    <row r="8402" spans="1:15">
      <c r="A8402" s="38">
        <v>41967</v>
      </c>
      <c r="B8402" s="38">
        <v>49272</v>
      </c>
      <c r="C8402" s="131">
        <v>240</v>
      </c>
      <c r="D8402" s="39">
        <v>8.7899999999999992E-2</v>
      </c>
      <c r="E8402" s="39">
        <v>8.4199999999999997E-2</v>
      </c>
      <c r="F8402" s="40">
        <v>200000</v>
      </c>
      <c r="G8402" s="40">
        <v>200000</v>
      </c>
      <c r="H8402" s="40">
        <v>102978.14</v>
      </c>
      <c r="I8402" s="40">
        <v>103999.99</v>
      </c>
      <c r="J8402" s="67">
        <f t="shared" si="393"/>
        <v>0.51489070000000003</v>
      </c>
      <c r="K8402" s="39">
        <f t="shared" si="394"/>
        <v>0.51999994999999999</v>
      </c>
      <c r="L8402" s="2" t="str">
        <f t="shared" si="395"/>
        <v>AA</v>
      </c>
      <c r="M8402" s="2" t="s">
        <v>1131</v>
      </c>
      <c r="N8402" s="2" t="s">
        <v>430</v>
      </c>
      <c r="O8402" s="2" t="s">
        <v>70</v>
      </c>
    </row>
    <row r="8403" spans="1:15">
      <c r="A8403" s="42">
        <v>41824</v>
      </c>
      <c r="B8403" s="42">
        <v>52782</v>
      </c>
      <c r="C8403" s="130">
        <v>360</v>
      </c>
      <c r="D8403" s="43">
        <v>8.7899999999999992E-2</v>
      </c>
      <c r="E8403" s="43">
        <v>8.4199999999999997E-2</v>
      </c>
      <c r="F8403" s="44">
        <v>115000</v>
      </c>
      <c r="G8403" s="44">
        <v>115000</v>
      </c>
      <c r="H8403" s="44">
        <v>59078.81</v>
      </c>
      <c r="I8403" s="44">
        <v>59863.35</v>
      </c>
      <c r="J8403" s="68">
        <f t="shared" si="393"/>
        <v>0.51372878260869559</v>
      </c>
      <c r="K8403" s="43">
        <f t="shared" si="394"/>
        <v>0.52055086956521734</v>
      </c>
      <c r="L8403" s="41" t="str">
        <f t="shared" si="395"/>
        <v>AA</v>
      </c>
      <c r="M8403" s="41" t="s">
        <v>1054</v>
      </c>
      <c r="N8403" s="41" t="s">
        <v>416</v>
      </c>
      <c r="O8403" s="41" t="s">
        <v>70</v>
      </c>
    </row>
    <row r="8404" spans="1:15">
      <c r="A8404" s="38">
        <v>41906</v>
      </c>
      <c r="B8404" s="38">
        <v>51037</v>
      </c>
      <c r="C8404" s="131">
        <v>300</v>
      </c>
      <c r="D8404" s="39">
        <v>8.7899999999999992E-2</v>
      </c>
      <c r="E8404" s="39">
        <v>7.9500000000000001E-2</v>
      </c>
      <c r="F8404" s="40">
        <v>170000</v>
      </c>
      <c r="G8404" s="40">
        <v>170000</v>
      </c>
      <c r="H8404" s="40">
        <v>87539.48</v>
      </c>
      <c r="I8404" s="40">
        <v>88636.29</v>
      </c>
      <c r="J8404" s="67">
        <f t="shared" si="393"/>
        <v>0.51493811764705877</v>
      </c>
      <c r="K8404" s="39">
        <f t="shared" si="394"/>
        <v>0.52138994117647053</v>
      </c>
      <c r="L8404" s="2" t="str">
        <f t="shared" si="395"/>
        <v>AA</v>
      </c>
      <c r="M8404" s="2" t="s">
        <v>495</v>
      </c>
      <c r="N8404" s="2" t="s">
        <v>424</v>
      </c>
      <c r="O8404" s="2" t="s">
        <v>70</v>
      </c>
    </row>
    <row r="8405" spans="1:15">
      <c r="A8405" s="42">
        <v>41946</v>
      </c>
      <c r="B8405" s="42">
        <v>49251</v>
      </c>
      <c r="C8405" s="130">
        <v>240</v>
      </c>
      <c r="D8405" s="43">
        <v>8.7899999999999992E-2</v>
      </c>
      <c r="E8405" s="43">
        <v>7.9500000000000001E-2</v>
      </c>
      <c r="F8405" s="44">
        <v>115000</v>
      </c>
      <c r="G8405" s="44">
        <v>115000</v>
      </c>
      <c r="H8405" s="44">
        <v>59426.38</v>
      </c>
      <c r="I8405" s="44">
        <v>59999.99</v>
      </c>
      <c r="J8405" s="68">
        <f t="shared" si="393"/>
        <v>0.5167511304347826</v>
      </c>
      <c r="K8405" s="43">
        <f t="shared" si="394"/>
        <v>0.52173904347826083</v>
      </c>
      <c r="L8405" s="41" t="str">
        <f t="shared" si="395"/>
        <v>AA</v>
      </c>
      <c r="M8405" s="41" t="s">
        <v>525</v>
      </c>
      <c r="N8405" s="41" t="s">
        <v>430</v>
      </c>
      <c r="O8405" s="41" t="s">
        <v>70</v>
      </c>
    </row>
    <row r="8406" spans="1:15">
      <c r="A8406" s="42">
        <v>42053</v>
      </c>
      <c r="B8406" s="42">
        <v>49358</v>
      </c>
      <c r="C8406" s="130">
        <v>240</v>
      </c>
      <c r="D8406" s="43">
        <v>8.7899999999999992E-2</v>
      </c>
      <c r="E8406" s="43">
        <v>8.3699999999999997E-2</v>
      </c>
      <c r="F8406" s="44">
        <v>170000</v>
      </c>
      <c r="G8406" s="44">
        <v>170000</v>
      </c>
      <c r="H8406" s="44">
        <v>88799.82</v>
      </c>
      <c r="I8406" s="44">
        <v>88799.82</v>
      </c>
      <c r="J8406" s="68">
        <f t="shared" si="393"/>
        <v>0.52235188235294117</v>
      </c>
      <c r="K8406" s="43">
        <f t="shared" si="394"/>
        <v>0.52235188235294117</v>
      </c>
      <c r="L8406" s="41" t="str">
        <f t="shared" si="395"/>
        <v>AA</v>
      </c>
      <c r="M8406" s="41" t="s">
        <v>511</v>
      </c>
      <c r="N8406" s="41" t="s">
        <v>422</v>
      </c>
      <c r="O8406" s="41" t="s">
        <v>70</v>
      </c>
    </row>
    <row r="8407" spans="1:15">
      <c r="A8407" s="42">
        <v>41863</v>
      </c>
      <c r="B8407" s="42">
        <v>47342</v>
      </c>
      <c r="C8407" s="130">
        <v>180</v>
      </c>
      <c r="D8407" s="43">
        <v>8.7899999999999992E-2</v>
      </c>
      <c r="E8407" s="43">
        <v>7.7199999999999991E-2</v>
      </c>
      <c r="F8407" s="44">
        <v>134000</v>
      </c>
      <c r="G8407" s="44">
        <v>134000</v>
      </c>
      <c r="H8407" s="44">
        <v>68027.58</v>
      </c>
      <c r="I8407" s="44">
        <v>69999.990000000005</v>
      </c>
      <c r="J8407" s="68">
        <f t="shared" si="393"/>
        <v>0.50766850746268655</v>
      </c>
      <c r="K8407" s="43">
        <f t="shared" si="394"/>
        <v>0.52238798507462691</v>
      </c>
      <c r="L8407" s="41" t="str">
        <f t="shared" si="395"/>
        <v>AA</v>
      </c>
      <c r="M8407" s="41" t="s">
        <v>631</v>
      </c>
      <c r="N8407" s="41" t="s">
        <v>424</v>
      </c>
      <c r="O8407" s="41" t="s">
        <v>70</v>
      </c>
    </row>
    <row r="8408" spans="1:15">
      <c r="A8408" s="42">
        <v>41985</v>
      </c>
      <c r="B8408" s="42">
        <v>49290</v>
      </c>
      <c r="C8408" s="130">
        <v>240</v>
      </c>
      <c r="D8408" s="43">
        <v>8.7899999999999992E-2</v>
      </c>
      <c r="E8408" s="43">
        <v>7.7199999999999991E-2</v>
      </c>
      <c r="F8408" s="44">
        <v>186000</v>
      </c>
      <c r="G8408" s="44">
        <v>186000</v>
      </c>
      <c r="H8408" s="44">
        <v>97197.17</v>
      </c>
      <c r="I8408" s="44">
        <v>97217.47</v>
      </c>
      <c r="J8408" s="68">
        <f t="shared" si="393"/>
        <v>0.52256543010752687</v>
      </c>
      <c r="K8408" s="43">
        <f t="shared" si="394"/>
        <v>0.52267456989247307</v>
      </c>
      <c r="L8408" s="41" t="str">
        <f t="shared" si="395"/>
        <v>AA</v>
      </c>
      <c r="M8408" s="41" t="s">
        <v>475</v>
      </c>
      <c r="N8408" s="41" t="s">
        <v>427</v>
      </c>
      <c r="O8408" s="41" t="s">
        <v>70</v>
      </c>
    </row>
    <row r="8409" spans="1:15">
      <c r="A8409" s="42">
        <v>41908</v>
      </c>
      <c r="B8409" s="42">
        <v>54692</v>
      </c>
      <c r="C8409" s="130">
        <v>420</v>
      </c>
      <c r="D8409" s="43">
        <v>8.7899999999999992E-2</v>
      </c>
      <c r="E8409" s="43">
        <v>8.4199999999999997E-2</v>
      </c>
      <c r="F8409" s="44">
        <v>153000</v>
      </c>
      <c r="G8409" s="44">
        <v>153000</v>
      </c>
      <c r="H8409" s="44">
        <v>79390.83</v>
      </c>
      <c r="I8409" s="44">
        <v>79999.990000000005</v>
      </c>
      <c r="J8409" s="68">
        <f t="shared" si="393"/>
        <v>0.51889431372549022</v>
      </c>
      <c r="K8409" s="43">
        <f t="shared" si="394"/>
        <v>0.52287575163398692</v>
      </c>
      <c r="L8409" s="41" t="str">
        <f t="shared" si="395"/>
        <v>AA</v>
      </c>
      <c r="M8409" s="41" t="s">
        <v>719</v>
      </c>
      <c r="N8409" s="41" t="s">
        <v>422</v>
      </c>
      <c r="O8409" s="41" t="s">
        <v>70</v>
      </c>
    </row>
    <row r="8410" spans="1:15">
      <c r="A8410" s="38">
        <v>42031</v>
      </c>
      <c r="B8410" s="38">
        <v>53597</v>
      </c>
      <c r="C8410" s="131">
        <v>380</v>
      </c>
      <c r="D8410" s="39">
        <v>8.7899999999999992E-2</v>
      </c>
      <c r="E8410" s="39">
        <v>7.9500000000000001E-2</v>
      </c>
      <c r="F8410" s="40">
        <v>130000</v>
      </c>
      <c r="G8410" s="40">
        <v>130000</v>
      </c>
      <c r="H8410" s="40">
        <v>67882.66</v>
      </c>
      <c r="I8410" s="40">
        <v>67999.990000000005</v>
      </c>
      <c r="J8410" s="67">
        <f t="shared" si="393"/>
        <v>0.52217430769230777</v>
      </c>
      <c r="K8410" s="39">
        <f t="shared" si="394"/>
        <v>0.5230768461538462</v>
      </c>
      <c r="L8410" s="2" t="str">
        <f t="shared" si="395"/>
        <v>AA</v>
      </c>
      <c r="M8410" s="2" t="s">
        <v>627</v>
      </c>
      <c r="N8410" s="2" t="s">
        <v>421</v>
      </c>
      <c r="O8410" s="2" t="s">
        <v>70</v>
      </c>
    </row>
    <row r="8411" spans="1:15">
      <c r="A8411" s="42">
        <v>41863</v>
      </c>
      <c r="B8411" s="42">
        <v>54647</v>
      </c>
      <c r="C8411" s="130">
        <v>420</v>
      </c>
      <c r="D8411" s="43">
        <v>8.7899999999999992E-2</v>
      </c>
      <c r="E8411" s="43">
        <v>7.9500000000000001E-2</v>
      </c>
      <c r="F8411" s="44">
        <v>153000</v>
      </c>
      <c r="G8411" s="44">
        <v>153000</v>
      </c>
      <c r="H8411" s="44">
        <v>79312.399999999994</v>
      </c>
      <c r="I8411" s="44">
        <v>80039.990000000005</v>
      </c>
      <c r="J8411" s="68">
        <f t="shared" si="393"/>
        <v>0.51838169934640521</v>
      </c>
      <c r="K8411" s="43">
        <f t="shared" si="394"/>
        <v>0.52313718954248367</v>
      </c>
      <c r="L8411" s="41" t="str">
        <f t="shared" si="395"/>
        <v>AA</v>
      </c>
      <c r="M8411" s="41" t="s">
        <v>550</v>
      </c>
      <c r="N8411" s="41" t="s">
        <v>421</v>
      </c>
      <c r="O8411" s="41" t="s">
        <v>70</v>
      </c>
    </row>
    <row r="8412" spans="1:15">
      <c r="A8412" s="38">
        <v>41940</v>
      </c>
      <c r="B8412" s="38">
        <v>54724</v>
      </c>
      <c r="C8412" s="131">
        <v>420</v>
      </c>
      <c r="D8412" s="39">
        <v>8.7899999999999992E-2</v>
      </c>
      <c r="E8412" s="39">
        <v>7.9500000000000001E-2</v>
      </c>
      <c r="F8412" s="40">
        <v>172000</v>
      </c>
      <c r="G8412" s="40">
        <v>172000</v>
      </c>
      <c r="H8412" s="40">
        <v>89458.82</v>
      </c>
      <c r="I8412" s="40">
        <v>89999.99</v>
      </c>
      <c r="J8412" s="67">
        <f t="shared" si="393"/>
        <v>0.52010941860465121</v>
      </c>
      <c r="K8412" s="39">
        <f t="shared" si="394"/>
        <v>0.52325575581395356</v>
      </c>
      <c r="L8412" s="2" t="str">
        <f t="shared" si="395"/>
        <v>AA</v>
      </c>
      <c r="M8412" s="2" t="s">
        <v>495</v>
      </c>
      <c r="N8412" s="2" t="s">
        <v>424</v>
      </c>
      <c r="O8412" s="2" t="s">
        <v>70</v>
      </c>
    </row>
    <row r="8413" spans="1:15">
      <c r="A8413" s="42">
        <v>41886</v>
      </c>
      <c r="B8413" s="42">
        <v>54670</v>
      </c>
      <c r="C8413" s="130">
        <v>420</v>
      </c>
      <c r="D8413" s="43">
        <v>8.7899999999999992E-2</v>
      </c>
      <c r="E8413" s="43">
        <v>8.7899999999999992E-2</v>
      </c>
      <c r="F8413" s="44">
        <v>165000</v>
      </c>
      <c r="G8413" s="44">
        <v>165000</v>
      </c>
      <c r="H8413" s="44">
        <v>85996.68</v>
      </c>
      <c r="I8413" s="44">
        <v>86383.16</v>
      </c>
      <c r="J8413" s="68">
        <f t="shared" si="393"/>
        <v>0.52119199999999999</v>
      </c>
      <c r="K8413" s="43">
        <f t="shared" si="394"/>
        <v>0.52353430303030302</v>
      </c>
      <c r="L8413" s="41" t="str">
        <f t="shared" si="395"/>
        <v>AA</v>
      </c>
      <c r="M8413" s="41" t="s">
        <v>625</v>
      </c>
      <c r="N8413" s="41" t="s">
        <v>419</v>
      </c>
      <c r="O8413" s="41" t="s">
        <v>70</v>
      </c>
    </row>
    <row r="8414" spans="1:15">
      <c r="A8414" s="38">
        <v>41808</v>
      </c>
      <c r="B8414" s="38">
        <v>54592</v>
      </c>
      <c r="C8414" s="131">
        <v>420</v>
      </c>
      <c r="D8414" s="39">
        <v>8.7899999999999992E-2</v>
      </c>
      <c r="E8414" s="39">
        <v>8.7899999999999992E-2</v>
      </c>
      <c r="F8414" s="40">
        <v>110248</v>
      </c>
      <c r="G8414" s="40">
        <v>110248</v>
      </c>
      <c r="H8414" s="40">
        <v>57047.54</v>
      </c>
      <c r="I8414" s="40">
        <v>57767.97</v>
      </c>
      <c r="J8414" s="67">
        <f t="shared" si="393"/>
        <v>0.51744739133589723</v>
      </c>
      <c r="K8414" s="39">
        <f t="shared" si="394"/>
        <v>0.52398202234961178</v>
      </c>
      <c r="L8414" s="2" t="str">
        <f t="shared" si="395"/>
        <v>AA</v>
      </c>
      <c r="M8414" s="2" t="s">
        <v>971</v>
      </c>
      <c r="N8414" s="2" t="s">
        <v>437</v>
      </c>
      <c r="O8414" s="2" t="s">
        <v>70</v>
      </c>
    </row>
    <row r="8415" spans="1:15">
      <c r="A8415" s="42">
        <v>42031</v>
      </c>
      <c r="B8415" s="42">
        <v>54815</v>
      </c>
      <c r="C8415" s="130">
        <v>420</v>
      </c>
      <c r="D8415" s="43">
        <v>8.7899999999999992E-2</v>
      </c>
      <c r="E8415" s="43">
        <v>8.6500000000000007E-2</v>
      </c>
      <c r="F8415" s="44">
        <v>145000</v>
      </c>
      <c r="G8415" s="44">
        <v>145000</v>
      </c>
      <c r="H8415" s="44">
        <v>75887.89</v>
      </c>
      <c r="I8415" s="44">
        <v>75999.990000000005</v>
      </c>
      <c r="J8415" s="68">
        <f t="shared" si="393"/>
        <v>0.52336475862068965</v>
      </c>
      <c r="K8415" s="43">
        <f t="shared" si="394"/>
        <v>0.52413786206896551</v>
      </c>
      <c r="L8415" s="41" t="str">
        <f t="shared" si="395"/>
        <v>AA</v>
      </c>
      <c r="M8415" s="41" t="s">
        <v>793</v>
      </c>
      <c r="N8415" s="41" t="s">
        <v>416</v>
      </c>
      <c r="O8415" s="41" t="s">
        <v>70</v>
      </c>
    </row>
    <row r="8416" spans="1:15">
      <c r="A8416" s="38">
        <v>42012</v>
      </c>
      <c r="B8416" s="38">
        <v>54796</v>
      </c>
      <c r="C8416" s="131">
        <v>420</v>
      </c>
      <c r="D8416" s="39">
        <v>8.7899999999999992E-2</v>
      </c>
      <c r="E8416" s="39">
        <v>7.9500000000000001E-2</v>
      </c>
      <c r="F8416" s="40">
        <v>200000</v>
      </c>
      <c r="G8416" s="40">
        <v>200000</v>
      </c>
      <c r="H8416" s="40">
        <v>104885.74</v>
      </c>
      <c r="I8416" s="40">
        <v>104999.99</v>
      </c>
      <c r="J8416" s="67">
        <f t="shared" si="393"/>
        <v>0.52442870000000008</v>
      </c>
      <c r="K8416" s="39">
        <f t="shared" si="394"/>
        <v>0.52499994999999999</v>
      </c>
      <c r="L8416" s="2" t="str">
        <f t="shared" si="395"/>
        <v>AA</v>
      </c>
      <c r="M8416" s="2" t="s">
        <v>947</v>
      </c>
      <c r="N8416" s="2" t="s">
        <v>421</v>
      </c>
      <c r="O8416" s="2" t="s">
        <v>70</v>
      </c>
    </row>
    <row r="8417" spans="1:15">
      <c r="A8417" s="42">
        <v>41856</v>
      </c>
      <c r="B8417" s="42">
        <v>54640</v>
      </c>
      <c r="C8417" s="130">
        <v>420</v>
      </c>
      <c r="D8417" s="43">
        <v>8.7899999999999992E-2</v>
      </c>
      <c r="E8417" s="43">
        <v>7.9500000000000001E-2</v>
      </c>
      <c r="F8417" s="44">
        <v>190000</v>
      </c>
      <c r="G8417" s="44">
        <v>190000</v>
      </c>
      <c r="H8417" s="44">
        <v>99011.92</v>
      </c>
      <c r="I8417" s="44">
        <v>99839.99</v>
      </c>
      <c r="J8417" s="68">
        <f t="shared" si="393"/>
        <v>0.52111536842105266</v>
      </c>
      <c r="K8417" s="43">
        <f t="shared" si="394"/>
        <v>0.52547363157894744</v>
      </c>
      <c r="L8417" s="41" t="str">
        <f t="shared" si="395"/>
        <v>AA</v>
      </c>
      <c r="M8417" s="41" t="s">
        <v>526</v>
      </c>
      <c r="N8417" s="41" t="s">
        <v>428</v>
      </c>
      <c r="O8417" s="41" t="s">
        <v>70</v>
      </c>
    </row>
    <row r="8418" spans="1:15">
      <c r="A8418" s="38">
        <v>41838</v>
      </c>
      <c r="B8418" s="38">
        <v>54622</v>
      </c>
      <c r="C8418" s="131">
        <v>420</v>
      </c>
      <c r="D8418" s="39">
        <v>8.7899999999999992E-2</v>
      </c>
      <c r="E8418" s="39">
        <v>8.4199999999999997E-2</v>
      </c>
      <c r="F8418" s="40">
        <v>190000</v>
      </c>
      <c r="G8418" s="40">
        <v>190000</v>
      </c>
      <c r="H8418" s="40">
        <v>98827.31</v>
      </c>
      <c r="I8418" s="40">
        <v>99899.99</v>
      </c>
      <c r="J8418" s="67">
        <f t="shared" si="393"/>
        <v>0.52014373684210524</v>
      </c>
      <c r="K8418" s="39">
        <f t="shared" si="394"/>
        <v>0.5257894210526316</v>
      </c>
      <c r="L8418" s="2" t="str">
        <f t="shared" si="395"/>
        <v>AA</v>
      </c>
      <c r="M8418" s="2" t="s">
        <v>449</v>
      </c>
      <c r="N8418" s="2" t="s">
        <v>418</v>
      </c>
      <c r="O8418" s="2" t="s">
        <v>70</v>
      </c>
    </row>
    <row r="8419" spans="1:15">
      <c r="A8419" s="38">
        <v>42033</v>
      </c>
      <c r="B8419" s="38">
        <v>54817</v>
      </c>
      <c r="C8419" s="131">
        <v>420</v>
      </c>
      <c r="D8419" s="39">
        <v>8.7899999999999992E-2</v>
      </c>
      <c r="E8419" s="39">
        <v>7.7199999999999991E-2</v>
      </c>
      <c r="F8419" s="40">
        <v>171000</v>
      </c>
      <c r="G8419" s="40">
        <v>171000</v>
      </c>
      <c r="H8419" s="40">
        <v>89809.44</v>
      </c>
      <c r="I8419" s="40">
        <v>89948.14</v>
      </c>
      <c r="J8419" s="67">
        <f t="shared" si="393"/>
        <v>0.52520140350877198</v>
      </c>
      <c r="K8419" s="39">
        <f t="shared" si="394"/>
        <v>0.52601251461988308</v>
      </c>
      <c r="L8419" s="2" t="str">
        <f t="shared" si="395"/>
        <v>AA</v>
      </c>
      <c r="M8419" s="2" t="s">
        <v>739</v>
      </c>
      <c r="N8419" s="2" t="s">
        <v>422</v>
      </c>
      <c r="O8419" s="2" t="s">
        <v>70</v>
      </c>
    </row>
    <row r="8420" spans="1:15">
      <c r="A8420" s="42">
        <v>41940</v>
      </c>
      <c r="B8420" s="42">
        <v>43524</v>
      </c>
      <c r="C8420" s="130">
        <v>52</v>
      </c>
      <c r="D8420" s="43">
        <v>8.7899999999999992E-2</v>
      </c>
      <c r="E8420" s="43">
        <v>7.9500000000000001E-2</v>
      </c>
      <c r="F8420" s="44">
        <v>190000</v>
      </c>
      <c r="G8420" s="44">
        <v>190000</v>
      </c>
      <c r="H8420" s="44">
        <v>56856.81</v>
      </c>
      <c r="I8420" s="44">
        <v>99999.99</v>
      </c>
      <c r="J8420" s="68">
        <f t="shared" si="393"/>
        <v>0.29924636842105262</v>
      </c>
      <c r="K8420" s="43">
        <f t="shared" si="394"/>
        <v>0.52631573684210531</v>
      </c>
      <c r="L8420" s="41" t="str">
        <f t="shared" si="395"/>
        <v>AA</v>
      </c>
      <c r="M8420" s="41" t="s">
        <v>554</v>
      </c>
      <c r="N8420" s="41" t="s">
        <v>417</v>
      </c>
      <c r="O8420" s="41" t="s">
        <v>70</v>
      </c>
    </row>
    <row r="8421" spans="1:15">
      <c r="A8421" s="42">
        <v>41898</v>
      </c>
      <c r="B8421" s="42">
        <v>52856</v>
      </c>
      <c r="C8421" s="130">
        <v>360</v>
      </c>
      <c r="D8421" s="43">
        <v>8.7899999999999992E-2</v>
      </c>
      <c r="E8421" s="43">
        <v>8.4199999999999997E-2</v>
      </c>
      <c r="F8421" s="44">
        <v>150000</v>
      </c>
      <c r="G8421" s="44">
        <v>150000</v>
      </c>
      <c r="H8421" s="44">
        <v>78272.67</v>
      </c>
      <c r="I8421" s="44">
        <v>78986.880000000005</v>
      </c>
      <c r="J8421" s="68">
        <f t="shared" si="393"/>
        <v>0.5218178</v>
      </c>
      <c r="K8421" s="43">
        <f t="shared" si="394"/>
        <v>0.52657920000000003</v>
      </c>
      <c r="L8421" s="41" t="str">
        <f t="shared" si="395"/>
        <v>AA</v>
      </c>
      <c r="M8421" s="41" t="s">
        <v>1560</v>
      </c>
      <c r="N8421" s="41" t="s">
        <v>422</v>
      </c>
      <c r="O8421" s="41" t="s">
        <v>70</v>
      </c>
    </row>
    <row r="8422" spans="1:15">
      <c r="A8422" s="42">
        <v>42062</v>
      </c>
      <c r="B8422" s="42">
        <v>54846</v>
      </c>
      <c r="C8422" s="130">
        <v>420</v>
      </c>
      <c r="D8422" s="43">
        <v>8.7899999999999992E-2</v>
      </c>
      <c r="E8422" s="43">
        <v>8.7899999999999992E-2</v>
      </c>
      <c r="F8422" s="44">
        <v>150000</v>
      </c>
      <c r="G8422" s="44">
        <v>150000</v>
      </c>
      <c r="H8422" s="44">
        <v>78999.990000000005</v>
      </c>
      <c r="I8422" s="44">
        <v>78999.990000000005</v>
      </c>
      <c r="J8422" s="68">
        <f t="shared" si="393"/>
        <v>0.52666659999999998</v>
      </c>
      <c r="K8422" s="43">
        <f t="shared" si="394"/>
        <v>0.52666659999999998</v>
      </c>
      <c r="L8422" s="41" t="str">
        <f t="shared" si="395"/>
        <v>AA</v>
      </c>
      <c r="M8422" s="41" t="s">
        <v>605</v>
      </c>
      <c r="N8422" s="41" t="s">
        <v>427</v>
      </c>
      <c r="O8422" s="41" t="s">
        <v>70</v>
      </c>
    </row>
    <row r="8423" spans="1:15">
      <c r="A8423" s="38">
        <v>41823</v>
      </c>
      <c r="B8423" s="38">
        <v>47302</v>
      </c>
      <c r="C8423" s="131">
        <v>180</v>
      </c>
      <c r="D8423" s="39">
        <v>8.7899999999999992E-2</v>
      </c>
      <c r="E8423" s="39">
        <v>7.9500000000000001E-2</v>
      </c>
      <c r="F8423" s="40">
        <v>189620</v>
      </c>
      <c r="G8423" s="40">
        <v>189620</v>
      </c>
      <c r="H8423" s="40">
        <v>96810</v>
      </c>
      <c r="I8423" s="40">
        <v>100074.41</v>
      </c>
      <c r="J8423" s="67">
        <f t="shared" si="393"/>
        <v>0.51054741061069508</v>
      </c>
      <c r="K8423" s="39">
        <f t="shared" si="394"/>
        <v>0.52776294694652459</v>
      </c>
      <c r="L8423" s="2" t="str">
        <f t="shared" si="395"/>
        <v>AA</v>
      </c>
      <c r="M8423" s="2" t="s">
        <v>457</v>
      </c>
      <c r="N8423" s="2" t="s">
        <v>419</v>
      </c>
      <c r="O8423" s="2" t="s">
        <v>70</v>
      </c>
    </row>
    <row r="8424" spans="1:15">
      <c r="A8424" s="42">
        <v>41907</v>
      </c>
      <c r="B8424" s="42">
        <v>52681</v>
      </c>
      <c r="C8424" s="130">
        <v>354</v>
      </c>
      <c r="D8424" s="43">
        <v>8.7899999999999992E-2</v>
      </c>
      <c r="E8424" s="43">
        <v>8.4199999999999997E-2</v>
      </c>
      <c r="F8424" s="44">
        <v>114454</v>
      </c>
      <c r="G8424" s="44">
        <v>114454</v>
      </c>
      <c r="H8424" s="44">
        <v>59854.13</v>
      </c>
      <c r="I8424" s="44">
        <v>60453.99</v>
      </c>
      <c r="J8424" s="68">
        <f t="shared" si="393"/>
        <v>0.52295358834116756</v>
      </c>
      <c r="K8424" s="43">
        <f t="shared" si="394"/>
        <v>0.52819464588393583</v>
      </c>
      <c r="L8424" s="41" t="str">
        <f t="shared" si="395"/>
        <v>AA</v>
      </c>
      <c r="M8424" s="41" t="s">
        <v>1205</v>
      </c>
      <c r="N8424" s="41" t="s">
        <v>428</v>
      </c>
      <c r="O8424" s="41" t="s">
        <v>70</v>
      </c>
    </row>
    <row r="8425" spans="1:15">
      <c r="A8425" s="38">
        <v>41773</v>
      </c>
      <c r="B8425" s="38">
        <v>50904</v>
      </c>
      <c r="C8425" s="131">
        <v>300</v>
      </c>
      <c r="D8425" s="39">
        <v>8.7899999999999992E-2</v>
      </c>
      <c r="E8425" s="39">
        <v>7.9500000000000001E-2</v>
      </c>
      <c r="F8425" s="40">
        <v>110725</v>
      </c>
      <c r="G8425" s="40">
        <v>110725</v>
      </c>
      <c r="H8425" s="40">
        <v>57212.98</v>
      </c>
      <c r="I8425" s="40">
        <v>58499.99</v>
      </c>
      <c r="J8425" s="67">
        <f t="shared" si="393"/>
        <v>0.51671239557462179</v>
      </c>
      <c r="K8425" s="39">
        <f t="shared" si="394"/>
        <v>0.52833587717317676</v>
      </c>
      <c r="L8425" s="2" t="str">
        <f t="shared" si="395"/>
        <v>AA</v>
      </c>
      <c r="M8425" s="2" t="s">
        <v>1064</v>
      </c>
      <c r="N8425" s="2" t="s">
        <v>418</v>
      </c>
      <c r="O8425" s="2" t="s">
        <v>70</v>
      </c>
    </row>
    <row r="8426" spans="1:15">
      <c r="A8426" s="42">
        <v>41970</v>
      </c>
      <c r="B8426" s="42">
        <v>52928</v>
      </c>
      <c r="C8426" s="130">
        <v>360</v>
      </c>
      <c r="D8426" s="43">
        <v>8.7899999999999992E-2</v>
      </c>
      <c r="E8426" s="43">
        <v>8.4199999999999997E-2</v>
      </c>
      <c r="F8426" s="44">
        <v>148000</v>
      </c>
      <c r="G8426" s="44">
        <v>148000</v>
      </c>
      <c r="H8426" s="44">
        <v>77842.91</v>
      </c>
      <c r="I8426" s="44">
        <v>78325.09</v>
      </c>
      <c r="J8426" s="68">
        <f t="shared" si="393"/>
        <v>0.52596560810810811</v>
      </c>
      <c r="K8426" s="43">
        <f t="shared" si="394"/>
        <v>0.52922358108108103</v>
      </c>
      <c r="L8426" s="41" t="str">
        <f t="shared" si="395"/>
        <v>AA</v>
      </c>
      <c r="M8426" s="41" t="s">
        <v>609</v>
      </c>
      <c r="N8426" s="41" t="s">
        <v>428</v>
      </c>
      <c r="O8426" s="41" t="s">
        <v>70</v>
      </c>
    </row>
    <row r="8427" spans="1:15">
      <c r="A8427" s="42">
        <v>42034</v>
      </c>
      <c r="B8427" s="42">
        <v>45687</v>
      </c>
      <c r="C8427" s="130">
        <v>120</v>
      </c>
      <c r="D8427" s="43">
        <v>8.7899999999999992E-2</v>
      </c>
      <c r="E8427" s="43">
        <v>8.4199999999999997E-2</v>
      </c>
      <c r="F8427" s="44">
        <v>170000</v>
      </c>
      <c r="G8427" s="44">
        <v>170000</v>
      </c>
      <c r="H8427" s="44">
        <v>89287.98</v>
      </c>
      <c r="I8427" s="44">
        <v>89999.99</v>
      </c>
      <c r="J8427" s="68">
        <f t="shared" si="393"/>
        <v>0.52522341176470588</v>
      </c>
      <c r="K8427" s="43">
        <f t="shared" si="394"/>
        <v>0.52941170588235298</v>
      </c>
      <c r="L8427" s="41" t="str">
        <f t="shared" si="395"/>
        <v>AA</v>
      </c>
      <c r="M8427" s="41" t="s">
        <v>549</v>
      </c>
      <c r="N8427" s="41" t="s">
        <v>427</v>
      </c>
      <c r="O8427" s="41" t="s">
        <v>70</v>
      </c>
    </row>
    <row r="8428" spans="1:15">
      <c r="A8428" s="42">
        <v>41975</v>
      </c>
      <c r="B8428" s="42">
        <v>54759</v>
      </c>
      <c r="C8428" s="130">
        <v>420</v>
      </c>
      <c r="D8428" s="43">
        <v>8.7899999999999992E-2</v>
      </c>
      <c r="E8428" s="43">
        <v>7.7199999999999991E-2</v>
      </c>
      <c r="F8428" s="44">
        <v>170000</v>
      </c>
      <c r="G8428" s="44">
        <v>170000</v>
      </c>
      <c r="H8428" s="44">
        <v>89710.2</v>
      </c>
      <c r="I8428" s="44">
        <v>89999.99</v>
      </c>
      <c r="J8428" s="68">
        <f t="shared" si="393"/>
        <v>0.52770705882352942</v>
      </c>
      <c r="K8428" s="43">
        <f t="shared" si="394"/>
        <v>0.52941170588235298</v>
      </c>
      <c r="L8428" s="41" t="str">
        <f t="shared" si="395"/>
        <v>AA</v>
      </c>
      <c r="M8428" s="41" t="s">
        <v>586</v>
      </c>
      <c r="N8428" s="41" t="s">
        <v>416</v>
      </c>
      <c r="O8428" s="41" t="s">
        <v>70</v>
      </c>
    </row>
    <row r="8429" spans="1:15">
      <c r="A8429" s="38">
        <v>41943</v>
      </c>
      <c r="B8429" s="38">
        <v>54727</v>
      </c>
      <c r="C8429" s="131">
        <v>420</v>
      </c>
      <c r="D8429" s="39">
        <v>8.7899999999999992E-2</v>
      </c>
      <c r="E8429" s="39">
        <v>7.9500000000000001E-2</v>
      </c>
      <c r="F8429" s="40">
        <v>184900</v>
      </c>
      <c r="G8429" s="40">
        <v>184900</v>
      </c>
      <c r="H8429" s="40">
        <v>97351.59</v>
      </c>
      <c r="I8429" s="40">
        <v>97999.99</v>
      </c>
      <c r="J8429" s="67">
        <f t="shared" si="393"/>
        <v>0.52650941049215794</v>
      </c>
      <c r="K8429" s="39">
        <f t="shared" si="394"/>
        <v>0.53001617090319098</v>
      </c>
      <c r="L8429" s="2" t="str">
        <f t="shared" si="395"/>
        <v>AA</v>
      </c>
      <c r="M8429" s="2" t="s">
        <v>1249</v>
      </c>
      <c r="N8429" s="2" t="s">
        <v>424</v>
      </c>
      <c r="O8429" s="2" t="s">
        <v>70</v>
      </c>
    </row>
    <row r="8430" spans="1:15">
      <c r="A8430" s="38">
        <v>41814</v>
      </c>
      <c r="B8430" s="38">
        <v>52772</v>
      </c>
      <c r="C8430" s="131">
        <v>360</v>
      </c>
      <c r="D8430" s="39">
        <v>8.7899999999999992E-2</v>
      </c>
      <c r="E8430" s="39">
        <v>7.9500000000000001E-2</v>
      </c>
      <c r="F8430" s="40">
        <v>160000</v>
      </c>
      <c r="G8430" s="40">
        <v>160000</v>
      </c>
      <c r="H8430" s="40">
        <v>83536.850000000006</v>
      </c>
      <c r="I8430" s="40">
        <v>84820.71</v>
      </c>
      <c r="J8430" s="67">
        <f t="shared" si="393"/>
        <v>0.52210531250000003</v>
      </c>
      <c r="K8430" s="39">
        <f t="shared" si="394"/>
        <v>0.53012943750000008</v>
      </c>
      <c r="L8430" s="2" t="str">
        <f t="shared" si="395"/>
        <v>AA</v>
      </c>
      <c r="M8430" s="2" t="s">
        <v>517</v>
      </c>
      <c r="N8430" s="2" t="s">
        <v>417</v>
      </c>
      <c r="O8430" s="2" t="s">
        <v>70</v>
      </c>
    </row>
    <row r="8431" spans="1:15">
      <c r="A8431" s="38">
        <v>41824</v>
      </c>
      <c r="B8431" s="38">
        <v>52782</v>
      </c>
      <c r="C8431" s="131">
        <v>360</v>
      </c>
      <c r="D8431" s="39">
        <v>8.7899999999999992E-2</v>
      </c>
      <c r="E8431" s="39">
        <v>7.9500000000000001E-2</v>
      </c>
      <c r="F8431" s="40">
        <v>116866</v>
      </c>
      <c r="G8431" s="40">
        <v>116866</v>
      </c>
      <c r="H8431" s="40">
        <v>61187.41</v>
      </c>
      <c r="I8431" s="40">
        <v>61999.99</v>
      </c>
      <c r="J8431" s="67">
        <f t="shared" si="393"/>
        <v>0.52356895932093173</v>
      </c>
      <c r="K8431" s="39">
        <f t="shared" si="394"/>
        <v>0.53052205089589788</v>
      </c>
      <c r="L8431" s="2" t="str">
        <f t="shared" si="395"/>
        <v>AA</v>
      </c>
      <c r="M8431" s="2" t="s">
        <v>1373</v>
      </c>
      <c r="N8431" s="2" t="s">
        <v>423</v>
      </c>
      <c r="O8431" s="2" t="s">
        <v>70</v>
      </c>
    </row>
    <row r="8432" spans="1:15">
      <c r="A8432" s="38">
        <v>41885</v>
      </c>
      <c r="B8432" s="38">
        <v>54669</v>
      </c>
      <c r="C8432" s="131">
        <v>420</v>
      </c>
      <c r="D8432" s="39">
        <v>8.7899999999999992E-2</v>
      </c>
      <c r="E8432" s="39">
        <v>7.7199999999999991E-2</v>
      </c>
      <c r="F8432" s="40">
        <v>170000</v>
      </c>
      <c r="G8432" s="40">
        <v>170000</v>
      </c>
      <c r="H8432" s="40">
        <v>89561.61</v>
      </c>
      <c r="I8432" s="40">
        <v>90236.99</v>
      </c>
      <c r="J8432" s="67">
        <f t="shared" si="393"/>
        <v>0.526833</v>
      </c>
      <c r="K8432" s="39">
        <f t="shared" si="394"/>
        <v>0.53080582352941175</v>
      </c>
      <c r="L8432" s="2" t="str">
        <f t="shared" si="395"/>
        <v>AA</v>
      </c>
      <c r="M8432" s="2" t="s">
        <v>505</v>
      </c>
      <c r="N8432" s="2" t="s">
        <v>424</v>
      </c>
      <c r="O8432" s="2" t="s">
        <v>70</v>
      </c>
    </row>
    <row r="8433" spans="1:15">
      <c r="A8433" s="42">
        <v>41801</v>
      </c>
      <c r="B8433" s="42">
        <v>54585</v>
      </c>
      <c r="C8433" s="130">
        <v>420</v>
      </c>
      <c r="D8433" s="43">
        <v>8.7899999999999992E-2</v>
      </c>
      <c r="E8433" s="43">
        <v>7.9500000000000001E-2</v>
      </c>
      <c r="F8433" s="44">
        <v>160000</v>
      </c>
      <c r="G8433" s="44">
        <v>160000</v>
      </c>
      <c r="H8433" s="44">
        <v>83961.56</v>
      </c>
      <c r="I8433" s="44">
        <v>84999.99</v>
      </c>
      <c r="J8433" s="68">
        <f t="shared" si="393"/>
        <v>0.52475974999999997</v>
      </c>
      <c r="K8433" s="43">
        <f t="shared" si="394"/>
        <v>0.53124993750000005</v>
      </c>
      <c r="L8433" s="41" t="str">
        <f t="shared" si="395"/>
        <v>AA</v>
      </c>
      <c r="M8433" s="41" t="s">
        <v>946</v>
      </c>
      <c r="N8433" s="41" t="s">
        <v>435</v>
      </c>
      <c r="O8433" s="41" t="s">
        <v>70</v>
      </c>
    </row>
    <row r="8434" spans="1:15">
      <c r="A8434" s="38">
        <v>42060</v>
      </c>
      <c r="B8434" s="38">
        <v>54844</v>
      </c>
      <c r="C8434" s="131">
        <v>420</v>
      </c>
      <c r="D8434" s="39">
        <v>8.7899999999999992E-2</v>
      </c>
      <c r="E8434" s="39">
        <v>8.3699999999999997E-2</v>
      </c>
      <c r="F8434" s="40">
        <v>188000</v>
      </c>
      <c r="G8434" s="40">
        <v>188000</v>
      </c>
      <c r="H8434" s="40">
        <v>99999.99</v>
      </c>
      <c r="I8434" s="40">
        <v>99999.99</v>
      </c>
      <c r="J8434" s="67">
        <f t="shared" si="393"/>
        <v>0.53191484042553194</v>
      </c>
      <c r="K8434" s="39">
        <f t="shared" si="394"/>
        <v>0.53191484042553194</v>
      </c>
      <c r="L8434" s="2" t="str">
        <f t="shared" si="395"/>
        <v>AA</v>
      </c>
      <c r="M8434" s="2" t="s">
        <v>470</v>
      </c>
      <c r="N8434" s="2" t="s">
        <v>424</v>
      </c>
      <c r="O8434" s="2" t="s">
        <v>70</v>
      </c>
    </row>
    <row r="8435" spans="1:15">
      <c r="A8435" s="42">
        <v>41943</v>
      </c>
      <c r="B8435" s="42">
        <v>54727</v>
      </c>
      <c r="C8435" s="130">
        <v>420</v>
      </c>
      <c r="D8435" s="43">
        <v>8.7899999999999992E-2</v>
      </c>
      <c r="E8435" s="43">
        <v>8.4199999999999997E-2</v>
      </c>
      <c r="F8435" s="44">
        <v>188000</v>
      </c>
      <c r="G8435" s="44">
        <v>188000</v>
      </c>
      <c r="H8435" s="44">
        <v>99338.36</v>
      </c>
      <c r="I8435" s="44">
        <v>99999.99</v>
      </c>
      <c r="J8435" s="68">
        <f t="shared" si="393"/>
        <v>0.52839553191489363</v>
      </c>
      <c r="K8435" s="43">
        <f t="shared" si="394"/>
        <v>0.53191484042553194</v>
      </c>
      <c r="L8435" s="41" t="str">
        <f t="shared" si="395"/>
        <v>AA</v>
      </c>
      <c r="M8435" s="41" t="s">
        <v>1197</v>
      </c>
      <c r="N8435" s="41" t="s">
        <v>416</v>
      </c>
      <c r="O8435" s="41" t="s">
        <v>70</v>
      </c>
    </row>
    <row r="8436" spans="1:15">
      <c r="A8436" s="42">
        <v>41921</v>
      </c>
      <c r="B8436" s="42">
        <v>54705</v>
      </c>
      <c r="C8436" s="130">
        <v>420</v>
      </c>
      <c r="D8436" s="43">
        <v>8.7899999999999992E-2</v>
      </c>
      <c r="E8436" s="43">
        <v>7.7199999999999991E-2</v>
      </c>
      <c r="F8436" s="44">
        <v>121000</v>
      </c>
      <c r="G8436" s="44">
        <v>121000</v>
      </c>
      <c r="H8436" s="44">
        <v>64025.15</v>
      </c>
      <c r="I8436" s="44">
        <v>64417.599999999999</v>
      </c>
      <c r="J8436" s="68">
        <f t="shared" si="393"/>
        <v>0.52913347107438014</v>
      </c>
      <c r="K8436" s="43">
        <f t="shared" si="394"/>
        <v>0.53237685950413227</v>
      </c>
      <c r="L8436" s="41" t="str">
        <f t="shared" si="395"/>
        <v>AA</v>
      </c>
      <c r="M8436" s="41" t="s">
        <v>1262</v>
      </c>
      <c r="N8436" s="41" t="s">
        <v>417</v>
      </c>
      <c r="O8436" s="41" t="s">
        <v>70</v>
      </c>
    </row>
    <row r="8437" spans="1:15">
      <c r="A8437" s="38">
        <v>42045</v>
      </c>
      <c r="B8437" s="38">
        <v>53396</v>
      </c>
      <c r="C8437" s="131">
        <v>373</v>
      </c>
      <c r="D8437" s="39">
        <v>8.7899999999999992E-2</v>
      </c>
      <c r="E8437" s="39">
        <v>8.7899999999999992E-2</v>
      </c>
      <c r="F8437" s="40">
        <v>196000</v>
      </c>
      <c r="G8437" s="40">
        <v>196000</v>
      </c>
      <c r="H8437" s="40">
        <v>104499.99</v>
      </c>
      <c r="I8437" s="40">
        <v>104499.99</v>
      </c>
      <c r="J8437" s="67">
        <f t="shared" si="393"/>
        <v>0.53316321428571434</v>
      </c>
      <c r="K8437" s="39">
        <f t="shared" si="394"/>
        <v>0.53316321428571434</v>
      </c>
      <c r="L8437" s="2" t="str">
        <f t="shared" si="395"/>
        <v>AA</v>
      </c>
      <c r="M8437" s="2" t="s">
        <v>191</v>
      </c>
      <c r="N8437" s="2" t="s">
        <v>435</v>
      </c>
      <c r="O8437" s="2" t="s">
        <v>70</v>
      </c>
    </row>
    <row r="8438" spans="1:15">
      <c r="A8438" s="38">
        <v>41898</v>
      </c>
      <c r="B8438" s="38">
        <v>53463</v>
      </c>
      <c r="C8438" s="131">
        <v>380</v>
      </c>
      <c r="D8438" s="39">
        <v>8.7899999999999992E-2</v>
      </c>
      <c r="E8438" s="39">
        <v>7.9500000000000001E-2</v>
      </c>
      <c r="F8438" s="40">
        <v>154112</v>
      </c>
      <c r="G8438" s="40">
        <v>154112</v>
      </c>
      <c r="H8438" s="40">
        <v>81460.28</v>
      </c>
      <c r="I8438" s="40">
        <v>82179.740000000005</v>
      </c>
      <c r="J8438" s="67">
        <f t="shared" si="393"/>
        <v>0.52857843646179403</v>
      </c>
      <c r="K8438" s="39">
        <f t="shared" si="394"/>
        <v>0.5332468594269103</v>
      </c>
      <c r="L8438" s="2" t="str">
        <f t="shared" si="395"/>
        <v>AA</v>
      </c>
      <c r="M8438" s="2" t="s">
        <v>909</v>
      </c>
      <c r="N8438" s="2" t="s">
        <v>417</v>
      </c>
      <c r="O8438" s="2" t="s">
        <v>70</v>
      </c>
    </row>
    <row r="8439" spans="1:15">
      <c r="A8439" s="38">
        <v>41890</v>
      </c>
      <c r="B8439" s="38">
        <v>49195</v>
      </c>
      <c r="C8439" s="131">
        <v>240</v>
      </c>
      <c r="D8439" s="39">
        <v>8.7899999999999992E-2</v>
      </c>
      <c r="E8439" s="39">
        <v>7.9500000000000001E-2</v>
      </c>
      <c r="F8439" s="40">
        <v>176000</v>
      </c>
      <c r="G8439" s="40">
        <v>176000</v>
      </c>
      <c r="H8439" s="40">
        <v>92323.96</v>
      </c>
      <c r="I8439" s="40">
        <v>93855.6</v>
      </c>
      <c r="J8439" s="67">
        <f t="shared" si="393"/>
        <v>0.52456795454545457</v>
      </c>
      <c r="K8439" s="39">
        <f t="shared" si="394"/>
        <v>0.53327045454545463</v>
      </c>
      <c r="L8439" s="2" t="str">
        <f t="shared" si="395"/>
        <v>AA</v>
      </c>
      <c r="M8439" s="2" t="s">
        <v>634</v>
      </c>
      <c r="N8439" s="2" t="s">
        <v>421</v>
      </c>
      <c r="O8439" s="2" t="s">
        <v>70</v>
      </c>
    </row>
    <row r="8440" spans="1:15">
      <c r="A8440" s="38">
        <v>41808</v>
      </c>
      <c r="B8440" s="38">
        <v>49113</v>
      </c>
      <c r="C8440" s="131">
        <v>240</v>
      </c>
      <c r="D8440" s="39">
        <v>8.7899999999999992E-2</v>
      </c>
      <c r="E8440" s="39">
        <v>8.7899999999999992E-2</v>
      </c>
      <c r="F8440" s="40">
        <v>165000</v>
      </c>
      <c r="G8440" s="40">
        <v>165000</v>
      </c>
      <c r="H8440" s="40">
        <v>85641.76</v>
      </c>
      <c r="I8440" s="40">
        <v>87999.99</v>
      </c>
      <c r="J8440" s="67">
        <f t="shared" si="393"/>
        <v>0.51904096969696967</v>
      </c>
      <c r="K8440" s="39">
        <f t="shared" si="394"/>
        <v>0.53333327272727271</v>
      </c>
      <c r="L8440" s="2" t="str">
        <f t="shared" si="395"/>
        <v>AA</v>
      </c>
      <c r="M8440" s="2" t="s">
        <v>495</v>
      </c>
      <c r="N8440" s="2" t="s">
        <v>424</v>
      </c>
      <c r="O8440" s="2" t="s">
        <v>70</v>
      </c>
    </row>
    <row r="8441" spans="1:15">
      <c r="A8441" s="38">
        <v>41925</v>
      </c>
      <c r="B8441" s="38">
        <v>52883</v>
      </c>
      <c r="C8441" s="131">
        <v>360</v>
      </c>
      <c r="D8441" s="39">
        <v>8.7899999999999992E-2</v>
      </c>
      <c r="E8441" s="39">
        <v>7.9500000000000001E-2</v>
      </c>
      <c r="F8441" s="40">
        <v>139994</v>
      </c>
      <c r="G8441" s="40">
        <v>139994</v>
      </c>
      <c r="H8441" s="40">
        <v>74223.61</v>
      </c>
      <c r="I8441" s="40">
        <v>74741.350000000006</v>
      </c>
      <c r="J8441" s="67">
        <f t="shared" si="393"/>
        <v>0.53019136534422906</v>
      </c>
      <c r="K8441" s="39">
        <f t="shared" si="394"/>
        <v>0.53388966670000149</v>
      </c>
      <c r="L8441" s="2" t="str">
        <f t="shared" si="395"/>
        <v>AA</v>
      </c>
      <c r="M8441" s="2" t="s">
        <v>946</v>
      </c>
      <c r="N8441" s="2" t="s">
        <v>435</v>
      </c>
      <c r="O8441" s="2" t="s">
        <v>70</v>
      </c>
    </row>
    <row r="8442" spans="1:15">
      <c r="A8442" s="42">
        <v>41838</v>
      </c>
      <c r="B8442" s="42">
        <v>44638</v>
      </c>
      <c r="C8442" s="130">
        <v>92</v>
      </c>
      <c r="D8442" s="43">
        <v>8.7899999999999992E-2</v>
      </c>
      <c r="E8442" s="43">
        <v>7.7199999999999991E-2</v>
      </c>
      <c r="F8442" s="44">
        <v>145000</v>
      </c>
      <c r="G8442" s="44">
        <v>145000</v>
      </c>
      <c r="H8442" s="44">
        <v>72089.8</v>
      </c>
      <c r="I8442" s="44">
        <v>77541.320000000007</v>
      </c>
      <c r="J8442" s="68">
        <f t="shared" si="393"/>
        <v>0.49717103448275862</v>
      </c>
      <c r="K8442" s="43">
        <f t="shared" si="394"/>
        <v>0.53476772413793106</v>
      </c>
      <c r="L8442" s="41" t="str">
        <f t="shared" si="395"/>
        <v>AA</v>
      </c>
      <c r="M8442" s="41" t="s">
        <v>549</v>
      </c>
      <c r="N8442" s="41" t="s">
        <v>427</v>
      </c>
      <c r="O8442" s="41" t="s">
        <v>70</v>
      </c>
    </row>
    <row r="8443" spans="1:15">
      <c r="A8443" s="38">
        <v>42034</v>
      </c>
      <c r="B8443" s="38">
        <v>49339</v>
      </c>
      <c r="C8443" s="131">
        <v>240</v>
      </c>
      <c r="D8443" s="39">
        <v>8.7899999999999992E-2</v>
      </c>
      <c r="E8443" s="39">
        <v>7.9500000000000001E-2</v>
      </c>
      <c r="F8443" s="40">
        <v>162000</v>
      </c>
      <c r="G8443" s="40">
        <v>162000</v>
      </c>
      <c r="H8443" s="40">
        <v>86328.22</v>
      </c>
      <c r="I8443" s="40">
        <v>86652.71</v>
      </c>
      <c r="J8443" s="67">
        <f t="shared" si="393"/>
        <v>0.53289024691358022</v>
      </c>
      <c r="K8443" s="39">
        <f t="shared" si="394"/>
        <v>0.53489327160493827</v>
      </c>
      <c r="L8443" s="2" t="str">
        <f t="shared" si="395"/>
        <v>AA</v>
      </c>
      <c r="M8443" s="2" t="s">
        <v>482</v>
      </c>
      <c r="N8443" s="2" t="s">
        <v>422</v>
      </c>
      <c r="O8443" s="2" t="s">
        <v>70</v>
      </c>
    </row>
    <row r="8444" spans="1:15">
      <c r="A8444" s="38">
        <v>41850</v>
      </c>
      <c r="B8444" s="38">
        <v>52808</v>
      </c>
      <c r="C8444" s="131">
        <v>360</v>
      </c>
      <c r="D8444" s="39">
        <v>8.7899999999999992E-2</v>
      </c>
      <c r="E8444" s="39">
        <v>7.9500000000000001E-2</v>
      </c>
      <c r="F8444" s="40">
        <v>200000</v>
      </c>
      <c r="G8444" s="40">
        <v>200000</v>
      </c>
      <c r="H8444" s="40">
        <v>105618.69</v>
      </c>
      <c r="I8444" s="40">
        <v>107064.14</v>
      </c>
      <c r="J8444" s="67">
        <f t="shared" si="393"/>
        <v>0.52809344999999996</v>
      </c>
      <c r="K8444" s="39">
        <f t="shared" si="394"/>
        <v>0.53532069999999998</v>
      </c>
      <c r="L8444" s="2" t="str">
        <f t="shared" si="395"/>
        <v>AA</v>
      </c>
      <c r="M8444" s="2" t="s">
        <v>985</v>
      </c>
      <c r="N8444" s="2" t="s">
        <v>417</v>
      </c>
      <c r="O8444" s="2" t="s">
        <v>70</v>
      </c>
    </row>
    <row r="8445" spans="1:15">
      <c r="A8445" s="38">
        <v>41796</v>
      </c>
      <c r="B8445" s="38">
        <v>50927</v>
      </c>
      <c r="C8445" s="131">
        <v>300</v>
      </c>
      <c r="D8445" s="39">
        <v>8.7899999999999992E-2</v>
      </c>
      <c r="E8445" s="39">
        <v>8.4199999999999997E-2</v>
      </c>
      <c r="F8445" s="40">
        <v>140000</v>
      </c>
      <c r="G8445" s="40">
        <v>140000</v>
      </c>
      <c r="H8445" s="40">
        <v>73581.39</v>
      </c>
      <c r="I8445" s="40">
        <v>74999.990000000005</v>
      </c>
      <c r="J8445" s="67">
        <f t="shared" si="393"/>
        <v>0.52558135714285714</v>
      </c>
      <c r="K8445" s="39">
        <f t="shared" si="394"/>
        <v>0.53571421428571431</v>
      </c>
      <c r="L8445" s="2" t="str">
        <f t="shared" si="395"/>
        <v>AA</v>
      </c>
      <c r="M8445" s="2" t="s">
        <v>1364</v>
      </c>
      <c r="N8445" s="2" t="s">
        <v>417</v>
      </c>
      <c r="O8445" s="2" t="s">
        <v>70</v>
      </c>
    </row>
    <row r="8446" spans="1:15">
      <c r="A8446" s="42">
        <v>41894</v>
      </c>
      <c r="B8446" s="42">
        <v>52852</v>
      </c>
      <c r="C8446" s="130">
        <v>360</v>
      </c>
      <c r="D8446" s="43">
        <v>8.7899999999999992E-2</v>
      </c>
      <c r="E8446" s="43">
        <v>8.4199999999999997E-2</v>
      </c>
      <c r="F8446" s="44">
        <v>167925</v>
      </c>
      <c r="G8446" s="44">
        <v>167925</v>
      </c>
      <c r="H8446" s="44">
        <v>89097.18</v>
      </c>
      <c r="I8446" s="44">
        <v>89999.99</v>
      </c>
      <c r="J8446" s="68">
        <f t="shared" si="393"/>
        <v>0.53057722197409551</v>
      </c>
      <c r="K8446" s="43">
        <f t="shared" si="394"/>
        <v>0.53595349114187885</v>
      </c>
      <c r="L8446" s="41" t="str">
        <f t="shared" si="395"/>
        <v>AA</v>
      </c>
      <c r="M8446" s="41" t="s">
        <v>1051</v>
      </c>
      <c r="N8446" s="41" t="s">
        <v>437</v>
      </c>
      <c r="O8446" s="41" t="s">
        <v>70</v>
      </c>
    </row>
    <row r="8447" spans="1:15">
      <c r="A8447" s="42">
        <v>41886</v>
      </c>
      <c r="B8447" s="42">
        <v>47212</v>
      </c>
      <c r="C8447" s="130">
        <v>175</v>
      </c>
      <c r="D8447" s="43">
        <v>8.7899999999999992E-2</v>
      </c>
      <c r="E8447" s="43">
        <v>8.4199999999999997E-2</v>
      </c>
      <c r="F8447" s="44">
        <v>153070</v>
      </c>
      <c r="G8447" s="44">
        <v>153070</v>
      </c>
      <c r="H8447" s="44">
        <v>80120.62</v>
      </c>
      <c r="I8447" s="44">
        <v>82113.73</v>
      </c>
      <c r="J8447" s="68">
        <f t="shared" si="393"/>
        <v>0.52342470765009474</v>
      </c>
      <c r="K8447" s="43">
        <f t="shared" si="394"/>
        <v>0.53644561311818117</v>
      </c>
      <c r="L8447" s="41" t="str">
        <f t="shared" si="395"/>
        <v>AA</v>
      </c>
      <c r="M8447" s="41" t="s">
        <v>557</v>
      </c>
      <c r="N8447" s="41" t="s">
        <v>423</v>
      </c>
      <c r="O8447" s="41" t="s">
        <v>70</v>
      </c>
    </row>
    <row r="8448" spans="1:15">
      <c r="A8448" s="38">
        <v>41996</v>
      </c>
      <c r="B8448" s="38">
        <v>48418</v>
      </c>
      <c r="C8448" s="131">
        <v>211</v>
      </c>
      <c r="D8448" s="39">
        <v>8.7899999999999992E-2</v>
      </c>
      <c r="E8448" s="39">
        <v>8.7899999999999992E-2</v>
      </c>
      <c r="F8448" s="40">
        <v>130000</v>
      </c>
      <c r="G8448" s="40">
        <v>130000</v>
      </c>
      <c r="H8448" s="40">
        <v>69207.06</v>
      </c>
      <c r="I8448" s="40">
        <v>69774.990000000005</v>
      </c>
      <c r="J8448" s="67">
        <f t="shared" si="393"/>
        <v>0.532362</v>
      </c>
      <c r="K8448" s="39">
        <f t="shared" si="394"/>
        <v>0.53673069230769233</v>
      </c>
      <c r="L8448" s="2" t="str">
        <f t="shared" si="395"/>
        <v>AA</v>
      </c>
      <c r="M8448" s="2" t="s">
        <v>633</v>
      </c>
      <c r="N8448" s="2" t="s">
        <v>422</v>
      </c>
      <c r="O8448" s="2" t="s">
        <v>70</v>
      </c>
    </row>
    <row r="8449" spans="1:15">
      <c r="A8449" s="42">
        <v>41984</v>
      </c>
      <c r="B8449" s="42">
        <v>54768</v>
      </c>
      <c r="C8449" s="130">
        <v>420</v>
      </c>
      <c r="D8449" s="43">
        <v>8.7899999999999992E-2</v>
      </c>
      <c r="E8449" s="43">
        <v>8.4199999999999997E-2</v>
      </c>
      <c r="F8449" s="44">
        <v>135000</v>
      </c>
      <c r="G8449" s="44">
        <v>135000</v>
      </c>
      <c r="H8449" s="44">
        <v>72308.539999999994</v>
      </c>
      <c r="I8449" s="44">
        <v>72520.14</v>
      </c>
      <c r="J8449" s="68">
        <f t="shared" si="393"/>
        <v>0.53561881481481477</v>
      </c>
      <c r="K8449" s="43">
        <f t="shared" si="394"/>
        <v>0.53718622222222223</v>
      </c>
      <c r="L8449" s="41" t="str">
        <f t="shared" si="395"/>
        <v>AA</v>
      </c>
      <c r="M8449" s="41" t="s">
        <v>853</v>
      </c>
      <c r="N8449" s="41" t="s">
        <v>429</v>
      </c>
      <c r="O8449" s="41" t="s">
        <v>70</v>
      </c>
    </row>
    <row r="8450" spans="1:15">
      <c r="A8450" s="42">
        <v>41803</v>
      </c>
      <c r="B8450" s="42">
        <v>54587</v>
      </c>
      <c r="C8450" s="130">
        <v>420</v>
      </c>
      <c r="D8450" s="43">
        <v>8.7899999999999992E-2</v>
      </c>
      <c r="E8450" s="43">
        <v>7.9500000000000001E-2</v>
      </c>
      <c r="F8450" s="44">
        <v>147000</v>
      </c>
      <c r="G8450" s="44">
        <v>147000</v>
      </c>
      <c r="H8450" s="44">
        <v>78972.25</v>
      </c>
      <c r="I8450" s="44">
        <v>79000</v>
      </c>
      <c r="J8450" s="68">
        <f t="shared" si="393"/>
        <v>0.53722619047619047</v>
      </c>
      <c r="K8450" s="43">
        <f t="shared" si="394"/>
        <v>0.5374149659863946</v>
      </c>
      <c r="L8450" s="41" t="str">
        <f t="shared" si="395"/>
        <v>AA</v>
      </c>
      <c r="M8450" s="41" t="s">
        <v>465</v>
      </c>
      <c r="N8450" s="41" t="s">
        <v>417</v>
      </c>
      <c r="O8450" s="41" t="s">
        <v>70</v>
      </c>
    </row>
    <row r="8451" spans="1:15">
      <c r="A8451" s="38">
        <v>41893</v>
      </c>
      <c r="B8451" s="38">
        <v>45546</v>
      </c>
      <c r="C8451" s="131">
        <v>120</v>
      </c>
      <c r="D8451" s="39">
        <v>8.7899999999999992E-2</v>
      </c>
      <c r="E8451" s="39">
        <v>8.4199999999999997E-2</v>
      </c>
      <c r="F8451" s="40">
        <v>196000</v>
      </c>
      <c r="G8451" s="40">
        <v>196000</v>
      </c>
      <c r="H8451" s="40">
        <v>101409.91</v>
      </c>
      <c r="I8451" s="40">
        <v>105357.52</v>
      </c>
      <c r="J8451" s="67">
        <f t="shared" ref="J8451:J8514" si="396">H8451/G8451</f>
        <v>0.51739750000000007</v>
      </c>
      <c r="K8451" s="39">
        <f t="shared" ref="K8451:K8514" si="397">I8451/G8451</f>
        <v>0.53753836734693883</v>
      </c>
      <c r="L8451" s="2" t="str">
        <f t="shared" ref="L8451:L8514" si="398">IF(J8451&lt;=65%,"AA",IF(J8451&lt;=75%,"A",IF(J8451&lt;=85%,"B","C")))</f>
        <v>AA</v>
      </c>
      <c r="M8451" s="2" t="s">
        <v>467</v>
      </c>
      <c r="N8451" s="2" t="s">
        <v>425</v>
      </c>
      <c r="O8451" s="2" t="s">
        <v>70</v>
      </c>
    </row>
    <row r="8452" spans="1:15">
      <c r="A8452" s="42">
        <v>42033</v>
      </c>
      <c r="B8452" s="42">
        <v>54817</v>
      </c>
      <c r="C8452" s="130">
        <v>420</v>
      </c>
      <c r="D8452" s="43">
        <v>8.7899999999999992E-2</v>
      </c>
      <c r="E8452" s="43">
        <v>7.9500000000000001E-2</v>
      </c>
      <c r="F8452" s="44">
        <v>178000</v>
      </c>
      <c r="G8452" s="44">
        <v>178000</v>
      </c>
      <c r="H8452" s="44">
        <v>95552.43</v>
      </c>
      <c r="I8452" s="44">
        <v>95699.99</v>
      </c>
      <c r="J8452" s="68">
        <f t="shared" si="396"/>
        <v>0.53681140449438203</v>
      </c>
      <c r="K8452" s="43">
        <f t="shared" si="397"/>
        <v>0.53764039325842694</v>
      </c>
      <c r="L8452" s="41" t="str">
        <f t="shared" si="398"/>
        <v>AA</v>
      </c>
      <c r="M8452" s="41" t="s">
        <v>586</v>
      </c>
      <c r="N8452" s="41" t="s">
        <v>416</v>
      </c>
      <c r="O8452" s="41" t="s">
        <v>70</v>
      </c>
    </row>
    <row r="8453" spans="1:15">
      <c r="A8453" s="38">
        <v>41933</v>
      </c>
      <c r="B8453" s="38">
        <v>54717</v>
      </c>
      <c r="C8453" s="131">
        <v>420</v>
      </c>
      <c r="D8453" s="39">
        <v>8.7899999999999992E-2</v>
      </c>
      <c r="E8453" s="39">
        <v>8.2799999999999999E-2</v>
      </c>
      <c r="F8453" s="40">
        <v>130000</v>
      </c>
      <c r="G8453" s="40">
        <v>130000</v>
      </c>
      <c r="H8453" s="40">
        <v>69565.87</v>
      </c>
      <c r="I8453" s="40">
        <v>69999.990000000005</v>
      </c>
      <c r="J8453" s="67">
        <f t="shared" si="396"/>
        <v>0.53512207692307689</v>
      </c>
      <c r="K8453" s="39">
        <f t="shared" si="397"/>
        <v>0.53846146153846153</v>
      </c>
      <c r="L8453" s="2" t="str">
        <f t="shared" si="398"/>
        <v>AA</v>
      </c>
      <c r="M8453" s="2" t="s">
        <v>1550</v>
      </c>
      <c r="N8453" s="2" t="s">
        <v>421</v>
      </c>
      <c r="O8453" s="2" t="s">
        <v>70</v>
      </c>
    </row>
    <row r="8454" spans="1:15">
      <c r="A8454" s="38">
        <v>41850</v>
      </c>
      <c r="B8454" s="38">
        <v>54634</v>
      </c>
      <c r="C8454" s="131">
        <v>420</v>
      </c>
      <c r="D8454" s="39">
        <v>8.7899999999999992E-2</v>
      </c>
      <c r="E8454" s="39">
        <v>8.4199999999999997E-2</v>
      </c>
      <c r="F8454" s="40">
        <v>130000</v>
      </c>
      <c r="G8454" s="40">
        <v>130000</v>
      </c>
      <c r="H8454" s="40">
        <v>69249.88</v>
      </c>
      <c r="I8454" s="40">
        <v>69999.990000000005</v>
      </c>
      <c r="J8454" s="67">
        <f t="shared" si="396"/>
        <v>0.53269138461538468</v>
      </c>
      <c r="K8454" s="39">
        <f t="shared" si="397"/>
        <v>0.53846146153846153</v>
      </c>
      <c r="L8454" s="2" t="str">
        <f t="shared" si="398"/>
        <v>AA</v>
      </c>
      <c r="M8454" s="2" t="s">
        <v>690</v>
      </c>
      <c r="N8454" s="2" t="s">
        <v>417</v>
      </c>
      <c r="O8454" s="2" t="s">
        <v>70</v>
      </c>
    </row>
    <row r="8455" spans="1:15">
      <c r="A8455" s="42">
        <v>41800</v>
      </c>
      <c r="B8455" s="42">
        <v>52758</v>
      </c>
      <c r="C8455" s="130">
        <v>360</v>
      </c>
      <c r="D8455" s="43">
        <v>8.7899999999999992E-2</v>
      </c>
      <c r="E8455" s="43">
        <v>8.4199999999999997E-2</v>
      </c>
      <c r="F8455" s="44">
        <v>185000</v>
      </c>
      <c r="G8455" s="44">
        <v>185000</v>
      </c>
      <c r="H8455" s="44">
        <v>98365.29</v>
      </c>
      <c r="I8455" s="44">
        <v>99899.99</v>
      </c>
      <c r="J8455" s="68">
        <f t="shared" si="396"/>
        <v>0.53170427027027023</v>
      </c>
      <c r="K8455" s="43">
        <f t="shared" si="397"/>
        <v>0.53999994594594602</v>
      </c>
      <c r="L8455" s="41" t="str">
        <f t="shared" si="398"/>
        <v>AA</v>
      </c>
      <c r="M8455" s="41" t="s">
        <v>481</v>
      </c>
      <c r="N8455" s="41" t="s">
        <v>417</v>
      </c>
      <c r="O8455" s="41" t="s">
        <v>70</v>
      </c>
    </row>
    <row r="8456" spans="1:15">
      <c r="A8456" s="38">
        <v>41810</v>
      </c>
      <c r="B8456" s="38">
        <v>47746</v>
      </c>
      <c r="C8456" s="131">
        <v>195</v>
      </c>
      <c r="D8456" s="39">
        <v>8.7899999999999992E-2</v>
      </c>
      <c r="E8456" s="39">
        <v>8.4199999999999997E-2</v>
      </c>
      <c r="F8456" s="40">
        <v>155000</v>
      </c>
      <c r="G8456" s="40">
        <v>155000</v>
      </c>
      <c r="H8456" s="40">
        <v>80846.149999999994</v>
      </c>
      <c r="I8456" s="40">
        <v>83731.839999999997</v>
      </c>
      <c r="J8456" s="67">
        <f t="shared" si="396"/>
        <v>0.52158806451612905</v>
      </c>
      <c r="K8456" s="39">
        <f t="shared" si="397"/>
        <v>0.54020541935483868</v>
      </c>
      <c r="L8456" s="2" t="str">
        <f t="shared" si="398"/>
        <v>AA</v>
      </c>
      <c r="M8456" s="2" t="s">
        <v>528</v>
      </c>
      <c r="N8456" s="2" t="s">
        <v>426</v>
      </c>
      <c r="O8456" s="2" t="s">
        <v>70</v>
      </c>
    </row>
    <row r="8457" spans="1:15">
      <c r="A8457" s="38">
        <v>41885</v>
      </c>
      <c r="B8457" s="38">
        <v>49190</v>
      </c>
      <c r="C8457" s="131">
        <v>240</v>
      </c>
      <c r="D8457" s="39">
        <v>8.7899999999999992E-2</v>
      </c>
      <c r="E8457" s="39">
        <v>8.4199999999999997E-2</v>
      </c>
      <c r="F8457" s="40">
        <v>185000</v>
      </c>
      <c r="G8457" s="40">
        <v>185000</v>
      </c>
      <c r="H8457" s="40">
        <v>98356.97</v>
      </c>
      <c r="I8457" s="40">
        <v>99999.99</v>
      </c>
      <c r="J8457" s="67">
        <f t="shared" si="396"/>
        <v>0.53165929729729733</v>
      </c>
      <c r="K8457" s="39">
        <f t="shared" si="397"/>
        <v>0.54054048648648656</v>
      </c>
      <c r="L8457" s="2" t="str">
        <f t="shared" si="398"/>
        <v>AA</v>
      </c>
      <c r="M8457" s="2" t="s">
        <v>538</v>
      </c>
      <c r="N8457" s="2" t="s">
        <v>417</v>
      </c>
      <c r="O8457" s="2" t="s">
        <v>70</v>
      </c>
    </row>
    <row r="8458" spans="1:15">
      <c r="A8458" s="38">
        <v>41968</v>
      </c>
      <c r="B8458" s="38">
        <v>53230</v>
      </c>
      <c r="C8458" s="131">
        <v>370</v>
      </c>
      <c r="D8458" s="39">
        <v>8.7899999999999992E-2</v>
      </c>
      <c r="E8458" s="39">
        <v>8.4199999999999997E-2</v>
      </c>
      <c r="F8458" s="40">
        <v>185000</v>
      </c>
      <c r="G8458" s="40">
        <v>185000</v>
      </c>
      <c r="H8458" s="40">
        <v>99431.18</v>
      </c>
      <c r="I8458" s="40">
        <v>99999.99</v>
      </c>
      <c r="J8458" s="67">
        <f t="shared" si="396"/>
        <v>0.53746583783783775</v>
      </c>
      <c r="K8458" s="39">
        <f t="shared" si="397"/>
        <v>0.54054048648648656</v>
      </c>
      <c r="L8458" s="2" t="str">
        <f t="shared" si="398"/>
        <v>AA</v>
      </c>
      <c r="M8458" s="2" t="s">
        <v>466</v>
      </c>
      <c r="N8458" s="2" t="s">
        <v>421</v>
      </c>
      <c r="O8458" s="2" t="s">
        <v>70</v>
      </c>
    </row>
    <row r="8459" spans="1:15">
      <c r="A8459" s="38">
        <v>41758</v>
      </c>
      <c r="B8459" s="38">
        <v>54542</v>
      </c>
      <c r="C8459" s="131">
        <v>420</v>
      </c>
      <c r="D8459" s="39">
        <v>8.7899999999999992E-2</v>
      </c>
      <c r="E8459" s="39">
        <v>8.4199999999999997E-2</v>
      </c>
      <c r="F8459" s="40">
        <v>185000</v>
      </c>
      <c r="G8459" s="40">
        <v>185000</v>
      </c>
      <c r="H8459" s="40">
        <v>98467.97</v>
      </c>
      <c r="I8459" s="40">
        <v>99999.99</v>
      </c>
      <c r="J8459" s="67">
        <f t="shared" si="396"/>
        <v>0.53225929729729726</v>
      </c>
      <c r="K8459" s="39">
        <f t="shared" si="397"/>
        <v>0.54054048648648656</v>
      </c>
      <c r="L8459" s="2" t="str">
        <f t="shared" si="398"/>
        <v>AA</v>
      </c>
      <c r="M8459" s="2" t="s">
        <v>555</v>
      </c>
      <c r="N8459" s="2" t="s">
        <v>434</v>
      </c>
      <c r="O8459" s="2" t="s">
        <v>70</v>
      </c>
    </row>
    <row r="8460" spans="1:15">
      <c r="A8460" s="38">
        <v>41821</v>
      </c>
      <c r="B8460" s="38">
        <v>46204</v>
      </c>
      <c r="C8460" s="131">
        <v>144</v>
      </c>
      <c r="D8460" s="39">
        <v>8.7899999999999992E-2</v>
      </c>
      <c r="E8460" s="39">
        <v>7.9500000000000001E-2</v>
      </c>
      <c r="F8460" s="40">
        <v>155000</v>
      </c>
      <c r="G8460" s="40">
        <v>155000</v>
      </c>
      <c r="H8460" s="40">
        <v>40991.75</v>
      </c>
      <c r="I8460" s="40">
        <v>83799.990000000005</v>
      </c>
      <c r="J8460" s="67">
        <f t="shared" si="396"/>
        <v>0.26446290322580646</v>
      </c>
      <c r="K8460" s="39">
        <f t="shared" si="397"/>
        <v>0.54064509677419359</v>
      </c>
      <c r="L8460" s="2" t="str">
        <f t="shared" si="398"/>
        <v>AA</v>
      </c>
      <c r="M8460" s="2" t="s">
        <v>538</v>
      </c>
      <c r="N8460" s="2" t="s">
        <v>417</v>
      </c>
      <c r="O8460" s="2" t="s">
        <v>70</v>
      </c>
    </row>
    <row r="8461" spans="1:15">
      <c r="A8461" s="42">
        <v>41960</v>
      </c>
      <c r="B8461" s="42">
        <v>46312</v>
      </c>
      <c r="C8461" s="130">
        <v>143</v>
      </c>
      <c r="D8461" s="43">
        <v>8.7899999999999992E-2</v>
      </c>
      <c r="E8461" s="43">
        <v>7.7199999999999991E-2</v>
      </c>
      <c r="F8461" s="44">
        <v>115300</v>
      </c>
      <c r="G8461" s="44">
        <v>115300</v>
      </c>
      <c r="H8461" s="44">
        <v>61205.7</v>
      </c>
      <c r="I8461" s="44">
        <v>62347.88</v>
      </c>
      <c r="J8461" s="68">
        <f t="shared" si="396"/>
        <v>0.53083868169991322</v>
      </c>
      <c r="K8461" s="43">
        <f t="shared" si="397"/>
        <v>0.54074483954900254</v>
      </c>
      <c r="L8461" s="41" t="str">
        <f t="shared" si="398"/>
        <v>AA</v>
      </c>
      <c r="M8461" s="41" t="s">
        <v>467</v>
      </c>
      <c r="N8461" s="41" t="s">
        <v>425</v>
      </c>
      <c r="O8461" s="41" t="s">
        <v>70</v>
      </c>
    </row>
    <row r="8462" spans="1:15">
      <c r="A8462" s="42">
        <v>41898</v>
      </c>
      <c r="B8462" s="42">
        <v>44697</v>
      </c>
      <c r="C8462" s="130">
        <v>92</v>
      </c>
      <c r="D8462" s="43">
        <v>8.7899999999999992E-2</v>
      </c>
      <c r="E8462" s="43">
        <v>7.9500000000000001E-2</v>
      </c>
      <c r="F8462" s="44">
        <v>139994</v>
      </c>
      <c r="G8462" s="44">
        <v>139994</v>
      </c>
      <c r="H8462" s="44">
        <v>72026.95</v>
      </c>
      <c r="I8462" s="44">
        <v>75819.039999999994</v>
      </c>
      <c r="J8462" s="68">
        <f t="shared" si="396"/>
        <v>0.51450026429704132</v>
      </c>
      <c r="K8462" s="43">
        <f t="shared" si="397"/>
        <v>0.54158778233352856</v>
      </c>
      <c r="L8462" s="41" t="str">
        <f t="shared" si="398"/>
        <v>AA</v>
      </c>
      <c r="M8462" s="41" t="s">
        <v>946</v>
      </c>
      <c r="N8462" s="41" t="s">
        <v>435</v>
      </c>
      <c r="O8462" s="41" t="s">
        <v>70</v>
      </c>
    </row>
    <row r="8463" spans="1:15">
      <c r="A8463" s="42">
        <v>42034</v>
      </c>
      <c r="B8463" s="42">
        <v>52077</v>
      </c>
      <c r="C8463" s="130">
        <v>330</v>
      </c>
      <c r="D8463" s="43">
        <v>8.7899999999999992E-2</v>
      </c>
      <c r="E8463" s="43">
        <v>7.9500000000000001E-2</v>
      </c>
      <c r="F8463" s="44">
        <v>200000</v>
      </c>
      <c r="G8463" s="44">
        <v>200000</v>
      </c>
      <c r="H8463" s="44">
        <v>108097.46</v>
      </c>
      <c r="I8463" s="44">
        <v>108380.15</v>
      </c>
      <c r="J8463" s="68">
        <f t="shared" si="396"/>
        <v>0.5404873</v>
      </c>
      <c r="K8463" s="43">
        <f t="shared" si="397"/>
        <v>0.54190074999999993</v>
      </c>
      <c r="L8463" s="41" t="str">
        <f t="shared" si="398"/>
        <v>AA</v>
      </c>
      <c r="M8463" s="41" t="s">
        <v>716</v>
      </c>
      <c r="N8463" s="41" t="s">
        <v>417</v>
      </c>
      <c r="O8463" s="41" t="s">
        <v>70</v>
      </c>
    </row>
    <row r="8464" spans="1:15">
      <c r="A8464" s="38">
        <v>41835</v>
      </c>
      <c r="B8464" s="38">
        <v>54619</v>
      </c>
      <c r="C8464" s="131">
        <v>420</v>
      </c>
      <c r="D8464" s="39">
        <v>8.7899999999999992E-2</v>
      </c>
      <c r="E8464" s="39">
        <v>7.9500000000000001E-2</v>
      </c>
      <c r="F8464" s="40">
        <v>147584</v>
      </c>
      <c r="G8464" s="40">
        <v>147584</v>
      </c>
      <c r="H8464" s="40">
        <v>79189.81</v>
      </c>
      <c r="I8464" s="40">
        <v>79999.990000000005</v>
      </c>
      <c r="J8464" s="67">
        <f t="shared" si="396"/>
        <v>0.53657449316999128</v>
      </c>
      <c r="K8464" s="39">
        <f t="shared" si="397"/>
        <v>0.54206411264093668</v>
      </c>
      <c r="L8464" s="2" t="str">
        <f t="shared" si="398"/>
        <v>AA</v>
      </c>
      <c r="M8464" s="2" t="s">
        <v>820</v>
      </c>
      <c r="N8464" s="2" t="s">
        <v>424</v>
      </c>
      <c r="O8464" s="2" t="s">
        <v>70</v>
      </c>
    </row>
    <row r="8465" spans="1:15">
      <c r="A8465" s="42">
        <v>42027</v>
      </c>
      <c r="B8465" s="42">
        <v>53228</v>
      </c>
      <c r="C8465" s="130">
        <v>368</v>
      </c>
      <c r="D8465" s="43">
        <v>8.7899999999999992E-2</v>
      </c>
      <c r="E8465" s="43">
        <v>8.4199999999999997E-2</v>
      </c>
      <c r="F8465" s="44">
        <v>178800</v>
      </c>
      <c r="G8465" s="44">
        <v>178800</v>
      </c>
      <c r="H8465" s="44">
        <v>96878.98</v>
      </c>
      <c r="I8465" s="44">
        <v>97097.9</v>
      </c>
      <c r="J8465" s="68">
        <f t="shared" si="396"/>
        <v>0.54182874720357943</v>
      </c>
      <c r="K8465" s="43">
        <f t="shared" si="397"/>
        <v>0.54305313199105143</v>
      </c>
      <c r="L8465" s="41" t="str">
        <f t="shared" si="398"/>
        <v>AA</v>
      </c>
      <c r="M8465" s="41" t="s">
        <v>531</v>
      </c>
      <c r="N8465" s="41" t="s">
        <v>423</v>
      </c>
      <c r="O8465" s="41" t="s">
        <v>70</v>
      </c>
    </row>
    <row r="8466" spans="1:15">
      <c r="A8466" s="42">
        <v>41880</v>
      </c>
      <c r="B8466" s="42">
        <v>47025</v>
      </c>
      <c r="C8466" s="130">
        <v>169</v>
      </c>
      <c r="D8466" s="43">
        <v>8.7899999999999992E-2</v>
      </c>
      <c r="E8466" s="43">
        <v>7.9500000000000001E-2</v>
      </c>
      <c r="F8466" s="44">
        <v>149000</v>
      </c>
      <c r="G8466" s="44">
        <v>149000</v>
      </c>
      <c r="H8466" s="44">
        <v>78511.97</v>
      </c>
      <c r="I8466" s="44">
        <v>80999.990000000005</v>
      </c>
      <c r="J8466" s="68">
        <f t="shared" si="396"/>
        <v>0.5269259731543624</v>
      </c>
      <c r="K8466" s="43">
        <f t="shared" si="397"/>
        <v>0.54362409395973155</v>
      </c>
      <c r="L8466" s="41" t="str">
        <f t="shared" si="398"/>
        <v>AA</v>
      </c>
      <c r="M8466" s="41" t="s">
        <v>1300</v>
      </c>
      <c r="N8466" s="41" t="s">
        <v>417</v>
      </c>
      <c r="O8466" s="41" t="s">
        <v>70</v>
      </c>
    </row>
    <row r="8467" spans="1:15">
      <c r="A8467" s="38">
        <v>42003</v>
      </c>
      <c r="B8467" s="38">
        <v>52931</v>
      </c>
      <c r="C8467" s="131">
        <v>359</v>
      </c>
      <c r="D8467" s="39">
        <v>8.7899999999999992E-2</v>
      </c>
      <c r="E8467" s="39">
        <v>7.7199999999999991E-2</v>
      </c>
      <c r="F8467" s="40">
        <v>190000</v>
      </c>
      <c r="G8467" s="40">
        <v>190000</v>
      </c>
      <c r="H8467" s="40">
        <v>102891.09</v>
      </c>
      <c r="I8467" s="40">
        <v>103294.76</v>
      </c>
      <c r="J8467" s="67">
        <f t="shared" si="396"/>
        <v>0.54153205263157889</v>
      </c>
      <c r="K8467" s="39">
        <f t="shared" si="397"/>
        <v>0.54365663157894739</v>
      </c>
      <c r="L8467" s="2" t="str">
        <f t="shared" si="398"/>
        <v>AA</v>
      </c>
      <c r="M8467" s="2" t="s">
        <v>564</v>
      </c>
      <c r="N8467" s="2" t="s">
        <v>417</v>
      </c>
      <c r="O8467" s="2" t="s">
        <v>70</v>
      </c>
    </row>
    <row r="8468" spans="1:15">
      <c r="A8468" s="38">
        <v>41920</v>
      </c>
      <c r="B8468" s="38">
        <v>46242</v>
      </c>
      <c r="C8468" s="131">
        <v>142</v>
      </c>
      <c r="D8468" s="39">
        <v>8.7899999999999992E-2</v>
      </c>
      <c r="E8468" s="39">
        <v>7.7199999999999991E-2</v>
      </c>
      <c r="F8468" s="40">
        <v>180000</v>
      </c>
      <c r="G8468" s="40">
        <v>180000</v>
      </c>
      <c r="H8468" s="40">
        <v>95538.22</v>
      </c>
      <c r="I8468" s="40">
        <v>97964.99</v>
      </c>
      <c r="J8468" s="67">
        <f t="shared" si="396"/>
        <v>0.53076788888888893</v>
      </c>
      <c r="K8468" s="39">
        <f t="shared" si="397"/>
        <v>0.54424994444444452</v>
      </c>
      <c r="L8468" s="2" t="str">
        <f t="shared" si="398"/>
        <v>AA</v>
      </c>
      <c r="M8468" s="2" t="s">
        <v>746</v>
      </c>
      <c r="N8468" s="2" t="s">
        <v>417</v>
      </c>
      <c r="O8468" s="2" t="s">
        <v>70</v>
      </c>
    </row>
    <row r="8469" spans="1:15">
      <c r="A8469" s="38">
        <v>42061</v>
      </c>
      <c r="B8469" s="38">
        <v>51739</v>
      </c>
      <c r="C8469" s="131">
        <v>318</v>
      </c>
      <c r="D8469" s="39">
        <v>8.7899999999999992E-2</v>
      </c>
      <c r="E8469" s="39">
        <v>8.1900000000000001E-2</v>
      </c>
      <c r="F8469" s="40">
        <v>137800</v>
      </c>
      <c r="G8469" s="40">
        <v>137800</v>
      </c>
      <c r="H8469" s="40">
        <v>74999.990000000005</v>
      </c>
      <c r="I8469" s="40">
        <v>74999.990000000005</v>
      </c>
      <c r="J8469" s="67">
        <f t="shared" si="396"/>
        <v>0.5442669811320755</v>
      </c>
      <c r="K8469" s="39">
        <f t="shared" si="397"/>
        <v>0.5442669811320755</v>
      </c>
      <c r="L8469" s="2" t="str">
        <f t="shared" si="398"/>
        <v>AA</v>
      </c>
      <c r="M8469" s="2" t="s">
        <v>566</v>
      </c>
      <c r="N8469" s="2" t="s">
        <v>420</v>
      </c>
      <c r="O8469" s="2" t="s">
        <v>70</v>
      </c>
    </row>
    <row r="8470" spans="1:15">
      <c r="A8470" s="38">
        <v>42033</v>
      </c>
      <c r="B8470" s="38">
        <v>49338</v>
      </c>
      <c r="C8470" s="131">
        <v>240</v>
      </c>
      <c r="D8470" s="39">
        <v>8.7899999999999992E-2</v>
      </c>
      <c r="E8470" s="39">
        <v>8.2799999999999999E-2</v>
      </c>
      <c r="F8470" s="40">
        <v>180000</v>
      </c>
      <c r="G8470" s="40">
        <v>180000</v>
      </c>
      <c r="H8470" s="40">
        <v>97839.55</v>
      </c>
      <c r="I8470" s="40">
        <v>98166.21</v>
      </c>
      <c r="J8470" s="67">
        <f t="shared" si="396"/>
        <v>0.54355305555555555</v>
      </c>
      <c r="K8470" s="39">
        <f t="shared" si="397"/>
        <v>0.54536783333333338</v>
      </c>
      <c r="L8470" s="2" t="str">
        <f t="shared" si="398"/>
        <v>AA</v>
      </c>
      <c r="M8470" s="2" t="s">
        <v>586</v>
      </c>
      <c r="N8470" s="2" t="s">
        <v>416</v>
      </c>
      <c r="O8470" s="2" t="s">
        <v>70</v>
      </c>
    </row>
    <row r="8471" spans="1:15">
      <c r="A8471" s="38">
        <v>42055</v>
      </c>
      <c r="B8471" s="38">
        <v>54839</v>
      </c>
      <c r="C8471" s="131">
        <v>420</v>
      </c>
      <c r="D8471" s="39">
        <v>8.7899999999999992E-2</v>
      </c>
      <c r="E8471" s="39">
        <v>8.3699999999999997E-2</v>
      </c>
      <c r="F8471" s="40">
        <v>183300</v>
      </c>
      <c r="G8471" s="40">
        <v>183300</v>
      </c>
      <c r="H8471" s="40">
        <v>99999.99</v>
      </c>
      <c r="I8471" s="40">
        <v>99999.99</v>
      </c>
      <c r="J8471" s="67">
        <f t="shared" si="396"/>
        <v>0.54555368248772507</v>
      </c>
      <c r="K8471" s="39">
        <f t="shared" si="397"/>
        <v>0.54555368248772507</v>
      </c>
      <c r="L8471" s="2" t="str">
        <f t="shared" si="398"/>
        <v>AA</v>
      </c>
      <c r="M8471" s="2" t="s">
        <v>495</v>
      </c>
      <c r="N8471" s="2" t="s">
        <v>424</v>
      </c>
      <c r="O8471" s="2" t="s">
        <v>70</v>
      </c>
    </row>
    <row r="8472" spans="1:15">
      <c r="A8472" s="38">
        <v>41864</v>
      </c>
      <c r="B8472" s="38">
        <v>54648</v>
      </c>
      <c r="C8472" s="131">
        <v>420</v>
      </c>
      <c r="D8472" s="39">
        <v>8.7899999999999992E-2</v>
      </c>
      <c r="E8472" s="39">
        <v>7.9500000000000001E-2</v>
      </c>
      <c r="F8472" s="40">
        <v>165000</v>
      </c>
      <c r="G8472" s="40">
        <v>165000</v>
      </c>
      <c r="H8472" s="40">
        <v>89291.93</v>
      </c>
      <c r="I8472" s="40">
        <v>90041.17</v>
      </c>
      <c r="J8472" s="67">
        <f t="shared" si="396"/>
        <v>0.5411632121212121</v>
      </c>
      <c r="K8472" s="39">
        <f t="shared" si="397"/>
        <v>0.54570406060606058</v>
      </c>
      <c r="L8472" s="2" t="str">
        <f t="shared" si="398"/>
        <v>AA</v>
      </c>
      <c r="M8472" s="2" t="s">
        <v>835</v>
      </c>
      <c r="N8472" s="2" t="s">
        <v>427</v>
      </c>
      <c r="O8472" s="2" t="s">
        <v>70</v>
      </c>
    </row>
    <row r="8473" spans="1:15">
      <c r="A8473" s="38">
        <v>42041</v>
      </c>
      <c r="B8473" s="38">
        <v>49346</v>
      </c>
      <c r="C8473" s="131">
        <v>240</v>
      </c>
      <c r="D8473" s="39">
        <v>8.7899999999999992E-2</v>
      </c>
      <c r="E8473" s="39">
        <v>8.6500000000000007E-2</v>
      </c>
      <c r="F8473" s="40">
        <v>170000</v>
      </c>
      <c r="G8473" s="40">
        <v>170000</v>
      </c>
      <c r="H8473" s="40">
        <v>92833.69</v>
      </c>
      <c r="I8473" s="40">
        <v>92833.69</v>
      </c>
      <c r="J8473" s="67">
        <f t="shared" si="396"/>
        <v>0.54608052941176477</v>
      </c>
      <c r="K8473" s="39">
        <f t="shared" si="397"/>
        <v>0.54608052941176477</v>
      </c>
      <c r="L8473" s="2" t="str">
        <f t="shared" si="398"/>
        <v>AA</v>
      </c>
      <c r="M8473" s="2" t="s">
        <v>472</v>
      </c>
      <c r="N8473" s="2" t="s">
        <v>426</v>
      </c>
      <c r="O8473" s="2" t="s">
        <v>70</v>
      </c>
    </row>
    <row r="8474" spans="1:15">
      <c r="A8474" s="42">
        <v>41766</v>
      </c>
      <c r="B8474" s="42">
        <v>44568</v>
      </c>
      <c r="C8474" s="130">
        <v>92</v>
      </c>
      <c r="D8474" s="43">
        <v>8.7899999999999992E-2</v>
      </c>
      <c r="E8474" s="43">
        <v>8.4199999999999997E-2</v>
      </c>
      <c r="F8474" s="44">
        <v>146290</v>
      </c>
      <c r="G8474" s="44">
        <v>146290</v>
      </c>
      <c r="H8474" s="44">
        <v>72822.52</v>
      </c>
      <c r="I8474" s="44">
        <v>79999.990000000005</v>
      </c>
      <c r="J8474" s="68">
        <f t="shared" si="396"/>
        <v>0.49779561145669565</v>
      </c>
      <c r="K8474" s="43">
        <f t="shared" si="397"/>
        <v>0.54685891038348489</v>
      </c>
      <c r="L8474" s="41" t="str">
        <f t="shared" si="398"/>
        <v>AA</v>
      </c>
      <c r="M8474" s="41" t="s">
        <v>458</v>
      </c>
      <c r="N8474" s="41" t="s">
        <v>423</v>
      </c>
      <c r="O8474" s="41" t="s">
        <v>70</v>
      </c>
    </row>
    <row r="8475" spans="1:15">
      <c r="A8475" s="38">
        <v>41836</v>
      </c>
      <c r="B8475" s="38">
        <v>47315</v>
      </c>
      <c r="C8475" s="131">
        <v>180</v>
      </c>
      <c r="D8475" s="39">
        <v>8.7899999999999992E-2</v>
      </c>
      <c r="E8475" s="39">
        <v>8.7899999999999992E-2</v>
      </c>
      <c r="F8475" s="40">
        <v>115000</v>
      </c>
      <c r="G8475" s="40">
        <v>115000</v>
      </c>
      <c r="H8475" s="40">
        <v>60862.03</v>
      </c>
      <c r="I8475" s="40">
        <v>62916.62</v>
      </c>
      <c r="J8475" s="67">
        <f t="shared" si="396"/>
        <v>0.52923504347826089</v>
      </c>
      <c r="K8475" s="39">
        <f t="shared" si="397"/>
        <v>0.54710104347826094</v>
      </c>
      <c r="L8475" s="2" t="str">
        <f t="shared" si="398"/>
        <v>AA</v>
      </c>
      <c r="M8475" s="2" t="s">
        <v>641</v>
      </c>
      <c r="N8475" s="2" t="s">
        <v>416</v>
      </c>
      <c r="O8475" s="2" t="s">
        <v>70</v>
      </c>
    </row>
    <row r="8476" spans="1:15">
      <c r="A8476" s="42">
        <v>41873</v>
      </c>
      <c r="B8476" s="42">
        <v>54657</v>
      </c>
      <c r="C8476" s="130">
        <v>420</v>
      </c>
      <c r="D8476" s="43">
        <v>8.7899999999999992E-2</v>
      </c>
      <c r="E8476" s="43">
        <v>8.4199999999999997E-2</v>
      </c>
      <c r="F8476" s="44">
        <v>190000</v>
      </c>
      <c r="G8476" s="44">
        <v>190000</v>
      </c>
      <c r="H8476" s="44">
        <v>103054.94</v>
      </c>
      <c r="I8476" s="44">
        <v>104036.74</v>
      </c>
      <c r="J8476" s="68">
        <f t="shared" si="396"/>
        <v>0.54239442105263158</v>
      </c>
      <c r="K8476" s="43">
        <f t="shared" si="397"/>
        <v>0.54756178947368428</v>
      </c>
      <c r="L8476" s="41" t="str">
        <f t="shared" si="398"/>
        <v>AA</v>
      </c>
      <c r="M8476" s="41" t="s">
        <v>643</v>
      </c>
      <c r="N8476" s="41" t="s">
        <v>417</v>
      </c>
      <c r="O8476" s="41" t="s">
        <v>70</v>
      </c>
    </row>
    <row r="8477" spans="1:15">
      <c r="A8477" s="42">
        <v>42019</v>
      </c>
      <c r="B8477" s="42">
        <v>54803</v>
      </c>
      <c r="C8477" s="130">
        <v>420</v>
      </c>
      <c r="D8477" s="43">
        <v>8.7899999999999992E-2</v>
      </c>
      <c r="E8477" s="43">
        <v>8.4199999999999997E-2</v>
      </c>
      <c r="F8477" s="44">
        <v>170000</v>
      </c>
      <c r="G8477" s="44">
        <v>170000</v>
      </c>
      <c r="H8477" s="44">
        <v>93001.75</v>
      </c>
      <c r="I8477" s="44">
        <v>93112.11</v>
      </c>
      <c r="J8477" s="68">
        <f t="shared" si="396"/>
        <v>0.54706911764705879</v>
      </c>
      <c r="K8477" s="43">
        <f t="shared" si="397"/>
        <v>0.54771829411764705</v>
      </c>
      <c r="L8477" s="41" t="str">
        <f t="shared" si="398"/>
        <v>AA</v>
      </c>
      <c r="M8477" s="41" t="s">
        <v>526</v>
      </c>
      <c r="N8477" s="41" t="s">
        <v>428</v>
      </c>
      <c r="O8477" s="41" t="s">
        <v>70</v>
      </c>
    </row>
    <row r="8478" spans="1:15">
      <c r="A8478" s="38">
        <v>41827</v>
      </c>
      <c r="B8478" s="38">
        <v>50958</v>
      </c>
      <c r="C8478" s="131">
        <v>300</v>
      </c>
      <c r="D8478" s="39">
        <v>8.7899999999999992E-2</v>
      </c>
      <c r="E8478" s="39">
        <v>7.9500000000000001E-2</v>
      </c>
      <c r="F8478" s="40">
        <v>193000</v>
      </c>
      <c r="G8478" s="40">
        <v>193000</v>
      </c>
      <c r="H8478" s="40">
        <v>104073.16</v>
      </c>
      <c r="I8478" s="40">
        <v>105799.99</v>
      </c>
      <c r="J8478" s="67">
        <f t="shared" si="396"/>
        <v>0.53923917098445595</v>
      </c>
      <c r="K8478" s="39">
        <f t="shared" si="397"/>
        <v>0.54818647668393783</v>
      </c>
      <c r="L8478" s="2" t="str">
        <f t="shared" si="398"/>
        <v>AA</v>
      </c>
      <c r="M8478" s="2" t="s">
        <v>527</v>
      </c>
      <c r="N8478" s="2" t="s">
        <v>419</v>
      </c>
      <c r="O8478" s="2" t="s">
        <v>70</v>
      </c>
    </row>
    <row r="8479" spans="1:15">
      <c r="A8479" s="38">
        <v>41906</v>
      </c>
      <c r="B8479" s="38">
        <v>52864</v>
      </c>
      <c r="C8479" s="131">
        <v>360</v>
      </c>
      <c r="D8479" s="39">
        <v>8.7899999999999992E-2</v>
      </c>
      <c r="E8479" s="39">
        <v>7.9500000000000001E-2</v>
      </c>
      <c r="F8479" s="40">
        <v>124000</v>
      </c>
      <c r="G8479" s="40">
        <v>124000</v>
      </c>
      <c r="H8479" s="40">
        <v>67347.759999999995</v>
      </c>
      <c r="I8479" s="40">
        <v>67999.990000000005</v>
      </c>
      <c r="J8479" s="67">
        <f t="shared" si="396"/>
        <v>0.54312709677419346</v>
      </c>
      <c r="K8479" s="39">
        <f t="shared" si="397"/>
        <v>0.54838701612903229</v>
      </c>
      <c r="L8479" s="2" t="str">
        <f t="shared" si="398"/>
        <v>AA</v>
      </c>
      <c r="M8479" s="2" t="s">
        <v>632</v>
      </c>
      <c r="N8479" s="2" t="s">
        <v>424</v>
      </c>
      <c r="O8479" s="2" t="s">
        <v>70</v>
      </c>
    </row>
    <row r="8480" spans="1:15">
      <c r="A8480" s="42">
        <v>41843</v>
      </c>
      <c r="B8480" s="42">
        <v>48236</v>
      </c>
      <c r="C8480" s="130">
        <v>210</v>
      </c>
      <c r="D8480" s="43">
        <v>8.7899999999999992E-2</v>
      </c>
      <c r="E8480" s="43">
        <v>7.9500000000000001E-2</v>
      </c>
      <c r="F8480" s="44">
        <v>122000</v>
      </c>
      <c r="G8480" s="44">
        <v>122000</v>
      </c>
      <c r="H8480" s="44">
        <v>66752.100000000006</v>
      </c>
      <c r="I8480" s="44">
        <v>67000</v>
      </c>
      <c r="J8480" s="68">
        <f t="shared" si="396"/>
        <v>0.5471483606557378</v>
      </c>
      <c r="K8480" s="43">
        <f t="shared" si="397"/>
        <v>0.54918032786885251</v>
      </c>
      <c r="L8480" s="41" t="str">
        <f t="shared" si="398"/>
        <v>AA</v>
      </c>
      <c r="M8480" s="41" t="s">
        <v>317</v>
      </c>
      <c r="N8480" s="41" t="s">
        <v>417</v>
      </c>
      <c r="O8480" s="41" t="s">
        <v>70</v>
      </c>
    </row>
    <row r="8481" spans="1:15">
      <c r="A8481" s="42">
        <v>41800</v>
      </c>
      <c r="B8481" s="42">
        <v>49105</v>
      </c>
      <c r="C8481" s="130">
        <v>240</v>
      </c>
      <c r="D8481" s="43">
        <v>8.7899999999999992E-2</v>
      </c>
      <c r="E8481" s="43">
        <v>8.4199999999999997E-2</v>
      </c>
      <c r="F8481" s="44">
        <v>182000</v>
      </c>
      <c r="G8481" s="44">
        <v>182000</v>
      </c>
      <c r="H8481" s="44">
        <v>99389.11</v>
      </c>
      <c r="I8481" s="44">
        <v>99999.99</v>
      </c>
      <c r="J8481" s="68">
        <f t="shared" si="396"/>
        <v>0.546094010989011</v>
      </c>
      <c r="K8481" s="43">
        <f t="shared" si="397"/>
        <v>0.54945049450549455</v>
      </c>
      <c r="L8481" s="41" t="str">
        <f t="shared" si="398"/>
        <v>AA</v>
      </c>
      <c r="M8481" s="41" t="s">
        <v>528</v>
      </c>
      <c r="N8481" s="41" t="s">
        <v>426</v>
      </c>
      <c r="O8481" s="41" t="s">
        <v>70</v>
      </c>
    </row>
    <row r="8482" spans="1:15">
      <c r="A8482" s="38">
        <v>41912</v>
      </c>
      <c r="B8482" s="38">
        <v>54696</v>
      </c>
      <c r="C8482" s="131">
        <v>420</v>
      </c>
      <c r="D8482" s="39">
        <v>8.7899999999999992E-2</v>
      </c>
      <c r="E8482" s="39">
        <v>8.4199999999999997E-2</v>
      </c>
      <c r="F8482" s="40">
        <v>182000</v>
      </c>
      <c r="G8482" s="40">
        <v>182000</v>
      </c>
      <c r="H8482" s="40">
        <v>99212.07</v>
      </c>
      <c r="I8482" s="40">
        <v>99999.99</v>
      </c>
      <c r="J8482" s="67">
        <f t="shared" si="396"/>
        <v>0.54512126373626379</v>
      </c>
      <c r="K8482" s="39">
        <f t="shared" si="397"/>
        <v>0.54945049450549455</v>
      </c>
      <c r="L8482" s="2" t="str">
        <f t="shared" si="398"/>
        <v>AA</v>
      </c>
      <c r="M8482" s="2" t="s">
        <v>471</v>
      </c>
      <c r="N8482" s="2" t="s">
        <v>424</v>
      </c>
      <c r="O8482" s="2" t="s">
        <v>70</v>
      </c>
    </row>
    <row r="8483" spans="1:15">
      <c r="A8483" s="42">
        <v>41954</v>
      </c>
      <c r="B8483" s="42">
        <v>54738</v>
      </c>
      <c r="C8483" s="130">
        <v>420</v>
      </c>
      <c r="D8483" s="43">
        <v>8.7899999999999992E-2</v>
      </c>
      <c r="E8483" s="43">
        <v>7.9500000000000001E-2</v>
      </c>
      <c r="F8483" s="44">
        <v>100000</v>
      </c>
      <c r="G8483" s="44">
        <v>100000</v>
      </c>
      <c r="H8483" s="44">
        <v>44841.18</v>
      </c>
      <c r="I8483" s="44">
        <v>54999.99</v>
      </c>
      <c r="J8483" s="68">
        <f t="shared" si="396"/>
        <v>0.44841180000000003</v>
      </c>
      <c r="K8483" s="43">
        <f t="shared" si="397"/>
        <v>0.54999989999999999</v>
      </c>
      <c r="L8483" s="41" t="str">
        <f t="shared" si="398"/>
        <v>AA</v>
      </c>
      <c r="M8483" s="41" t="s">
        <v>937</v>
      </c>
      <c r="N8483" s="41" t="s">
        <v>429</v>
      </c>
      <c r="O8483" s="41" t="s">
        <v>70</v>
      </c>
    </row>
    <row r="8484" spans="1:15">
      <c r="A8484" s="42">
        <v>41975</v>
      </c>
      <c r="B8484" s="42">
        <v>52933</v>
      </c>
      <c r="C8484" s="130">
        <v>360</v>
      </c>
      <c r="D8484" s="43">
        <v>8.7899999999999992E-2</v>
      </c>
      <c r="E8484" s="43">
        <v>8.4199999999999997E-2</v>
      </c>
      <c r="F8484" s="44">
        <v>190000</v>
      </c>
      <c r="G8484" s="44">
        <v>190000</v>
      </c>
      <c r="H8484" s="44">
        <v>104080.72</v>
      </c>
      <c r="I8484" s="44">
        <v>104499.99</v>
      </c>
      <c r="J8484" s="68">
        <f t="shared" si="396"/>
        <v>0.54779326315789478</v>
      </c>
      <c r="K8484" s="43">
        <f t="shared" si="397"/>
        <v>0.54999994736842106</v>
      </c>
      <c r="L8484" s="41" t="str">
        <f t="shared" si="398"/>
        <v>AA</v>
      </c>
      <c r="M8484" s="41" t="s">
        <v>655</v>
      </c>
      <c r="N8484" s="41" t="s">
        <v>422</v>
      </c>
      <c r="O8484" s="41" t="s">
        <v>70</v>
      </c>
    </row>
    <row r="8485" spans="1:15">
      <c r="A8485" s="38">
        <v>41796</v>
      </c>
      <c r="B8485" s="38">
        <v>51719</v>
      </c>
      <c r="C8485" s="131">
        <v>326</v>
      </c>
      <c r="D8485" s="39">
        <v>8.7899999999999992E-2</v>
      </c>
      <c r="E8485" s="39">
        <v>7.9500000000000001E-2</v>
      </c>
      <c r="F8485" s="40">
        <v>200000</v>
      </c>
      <c r="G8485" s="40">
        <v>200000</v>
      </c>
      <c r="H8485" s="40">
        <v>108023.13</v>
      </c>
      <c r="I8485" s="40">
        <v>109999.99</v>
      </c>
      <c r="J8485" s="67">
        <f t="shared" si="396"/>
        <v>0.54011565000000006</v>
      </c>
      <c r="K8485" s="39">
        <f t="shared" si="397"/>
        <v>0.54999995000000002</v>
      </c>
      <c r="L8485" s="2" t="str">
        <f t="shared" si="398"/>
        <v>AA</v>
      </c>
      <c r="M8485" s="2" t="s">
        <v>550</v>
      </c>
      <c r="N8485" s="2" t="s">
        <v>421</v>
      </c>
      <c r="O8485" s="2" t="s">
        <v>70</v>
      </c>
    </row>
    <row r="8486" spans="1:15">
      <c r="A8486" s="38">
        <v>41894</v>
      </c>
      <c r="B8486" s="38">
        <v>52852</v>
      </c>
      <c r="C8486" s="131">
        <v>360</v>
      </c>
      <c r="D8486" s="39">
        <v>8.7899999999999992E-2</v>
      </c>
      <c r="E8486" s="39">
        <v>7.9500000000000001E-2</v>
      </c>
      <c r="F8486" s="40">
        <v>200000</v>
      </c>
      <c r="G8486" s="40">
        <v>200000</v>
      </c>
      <c r="H8486" s="40">
        <v>108896.52</v>
      </c>
      <c r="I8486" s="40">
        <v>109999.99</v>
      </c>
      <c r="J8486" s="67">
        <f t="shared" si="396"/>
        <v>0.54448260000000004</v>
      </c>
      <c r="K8486" s="39">
        <f t="shared" si="397"/>
        <v>0.54999995000000002</v>
      </c>
      <c r="L8486" s="2" t="str">
        <f t="shared" si="398"/>
        <v>AA</v>
      </c>
      <c r="M8486" s="2" t="s">
        <v>472</v>
      </c>
      <c r="N8486" s="2" t="s">
        <v>426</v>
      </c>
      <c r="O8486" s="2" t="s">
        <v>70</v>
      </c>
    </row>
    <row r="8487" spans="1:15">
      <c r="A8487" s="38">
        <v>41978</v>
      </c>
      <c r="B8487" s="38">
        <v>52936</v>
      </c>
      <c r="C8487" s="131">
        <v>360</v>
      </c>
      <c r="D8487" s="39">
        <v>8.7899999999999992E-2</v>
      </c>
      <c r="E8487" s="39">
        <v>7.9500000000000001E-2</v>
      </c>
      <c r="F8487" s="40">
        <v>200000</v>
      </c>
      <c r="G8487" s="40">
        <v>200000</v>
      </c>
      <c r="H8487" s="40">
        <v>109616.24</v>
      </c>
      <c r="I8487" s="40">
        <v>109999.99</v>
      </c>
      <c r="J8487" s="67">
        <f t="shared" si="396"/>
        <v>0.54808120000000005</v>
      </c>
      <c r="K8487" s="39">
        <f t="shared" si="397"/>
        <v>0.54999995000000002</v>
      </c>
      <c r="L8487" s="2" t="str">
        <f t="shared" si="398"/>
        <v>AA</v>
      </c>
      <c r="M8487" s="2" t="s">
        <v>564</v>
      </c>
      <c r="N8487" s="2" t="s">
        <v>417</v>
      </c>
      <c r="O8487" s="2" t="s">
        <v>70</v>
      </c>
    </row>
    <row r="8488" spans="1:15">
      <c r="A8488" s="42">
        <v>41969</v>
      </c>
      <c r="B8488" s="42">
        <v>45622</v>
      </c>
      <c r="C8488" s="130">
        <v>120</v>
      </c>
      <c r="D8488" s="43">
        <v>8.7899999999999992E-2</v>
      </c>
      <c r="E8488" s="43">
        <v>8.2799999999999999E-2</v>
      </c>
      <c r="F8488" s="44">
        <v>181733</v>
      </c>
      <c r="G8488" s="44">
        <v>181733</v>
      </c>
      <c r="H8488" s="44">
        <v>97761.38</v>
      </c>
      <c r="I8488" s="44">
        <v>99999.99</v>
      </c>
      <c r="J8488" s="68">
        <f t="shared" si="396"/>
        <v>0.53793961470949148</v>
      </c>
      <c r="K8488" s="43">
        <f t="shared" si="397"/>
        <v>0.5502577407515421</v>
      </c>
      <c r="L8488" s="41" t="str">
        <f t="shared" si="398"/>
        <v>AA</v>
      </c>
      <c r="M8488" s="41" t="s">
        <v>528</v>
      </c>
      <c r="N8488" s="41" t="s">
        <v>426</v>
      </c>
      <c r="O8488" s="41" t="s">
        <v>70</v>
      </c>
    </row>
    <row r="8489" spans="1:15">
      <c r="A8489" s="38">
        <v>41982</v>
      </c>
      <c r="B8489" s="38">
        <v>52940</v>
      </c>
      <c r="C8489" s="131">
        <v>360</v>
      </c>
      <c r="D8489" s="39">
        <v>8.7899999999999992E-2</v>
      </c>
      <c r="E8489" s="39">
        <v>8.2799999999999999E-2</v>
      </c>
      <c r="F8489" s="40">
        <v>163400</v>
      </c>
      <c r="G8489" s="40">
        <v>163400</v>
      </c>
      <c r="H8489" s="40">
        <v>89664.68</v>
      </c>
      <c r="I8489" s="40">
        <v>89999.99</v>
      </c>
      <c r="J8489" s="67">
        <f t="shared" si="396"/>
        <v>0.54874345165238669</v>
      </c>
      <c r="K8489" s="39">
        <f t="shared" si="397"/>
        <v>0.55079553243574053</v>
      </c>
      <c r="L8489" s="2" t="str">
        <f t="shared" si="398"/>
        <v>AA</v>
      </c>
      <c r="M8489" s="2" t="s">
        <v>545</v>
      </c>
      <c r="N8489" s="2" t="s">
        <v>421</v>
      </c>
      <c r="O8489" s="2" t="s">
        <v>70</v>
      </c>
    </row>
    <row r="8490" spans="1:15">
      <c r="A8490" s="38">
        <v>42032</v>
      </c>
      <c r="B8490" s="38">
        <v>47876</v>
      </c>
      <c r="C8490" s="131">
        <v>192</v>
      </c>
      <c r="D8490" s="39">
        <v>8.7899999999999992E-2</v>
      </c>
      <c r="E8490" s="39">
        <v>8.2799999999999999E-2</v>
      </c>
      <c r="F8490" s="40">
        <v>168500</v>
      </c>
      <c r="G8490" s="40">
        <v>168500</v>
      </c>
      <c r="H8490" s="40">
        <v>92611.839999999997</v>
      </c>
      <c r="I8490" s="40">
        <v>92999.99</v>
      </c>
      <c r="J8490" s="67">
        <f t="shared" si="396"/>
        <v>0.54962516320474775</v>
      </c>
      <c r="K8490" s="39">
        <f t="shared" si="397"/>
        <v>0.55192872403560833</v>
      </c>
      <c r="L8490" s="2" t="str">
        <f t="shared" si="398"/>
        <v>AA</v>
      </c>
      <c r="M8490" s="2" t="s">
        <v>537</v>
      </c>
      <c r="N8490" s="2" t="s">
        <v>432</v>
      </c>
      <c r="O8490" s="2" t="s">
        <v>70</v>
      </c>
    </row>
    <row r="8491" spans="1:15">
      <c r="A8491" s="38">
        <v>42034</v>
      </c>
      <c r="B8491" s="38">
        <v>52381</v>
      </c>
      <c r="C8491" s="131">
        <v>340</v>
      </c>
      <c r="D8491" s="39">
        <v>8.7899999999999992E-2</v>
      </c>
      <c r="E8491" s="39">
        <v>8.4199999999999997E-2</v>
      </c>
      <c r="F8491" s="40">
        <v>155000</v>
      </c>
      <c r="G8491" s="40">
        <v>155000</v>
      </c>
      <c r="H8491" s="40">
        <v>85351.78</v>
      </c>
      <c r="I8491" s="40">
        <v>85567.34</v>
      </c>
      <c r="J8491" s="67">
        <f t="shared" si="396"/>
        <v>0.55065664516129031</v>
      </c>
      <c r="K8491" s="39">
        <f t="shared" si="397"/>
        <v>0.5520473548387097</v>
      </c>
      <c r="L8491" s="2" t="str">
        <f t="shared" si="398"/>
        <v>AA</v>
      </c>
      <c r="M8491" s="2" t="s">
        <v>677</v>
      </c>
      <c r="N8491" s="2" t="s">
        <v>421</v>
      </c>
      <c r="O8491" s="2" t="s">
        <v>70</v>
      </c>
    </row>
    <row r="8492" spans="1:15">
      <c r="A8492" s="38">
        <v>41956</v>
      </c>
      <c r="B8492" s="38">
        <v>54009</v>
      </c>
      <c r="C8492" s="131">
        <v>396</v>
      </c>
      <c r="D8492" s="39">
        <v>8.7899999999999992E-2</v>
      </c>
      <c r="E8492" s="39">
        <v>7.7199999999999991E-2</v>
      </c>
      <c r="F8492" s="40">
        <v>152000</v>
      </c>
      <c r="G8492" s="40">
        <v>152000</v>
      </c>
      <c r="H8492" s="40">
        <v>83598.12</v>
      </c>
      <c r="I8492" s="40">
        <v>83999.99</v>
      </c>
      <c r="J8492" s="67">
        <f t="shared" si="396"/>
        <v>0.54998763157894737</v>
      </c>
      <c r="K8492" s="39">
        <f t="shared" si="397"/>
        <v>0.55263151315789472</v>
      </c>
      <c r="L8492" s="2" t="str">
        <f t="shared" si="398"/>
        <v>AA</v>
      </c>
      <c r="M8492" s="2" t="s">
        <v>594</v>
      </c>
      <c r="N8492" s="2" t="s">
        <v>419</v>
      </c>
      <c r="O8492" s="2" t="s">
        <v>70</v>
      </c>
    </row>
    <row r="8493" spans="1:15">
      <c r="A8493" s="42">
        <v>42019</v>
      </c>
      <c r="B8493" s="42">
        <v>54803</v>
      </c>
      <c r="C8493" s="130">
        <v>420</v>
      </c>
      <c r="D8493" s="43">
        <v>8.7899999999999992E-2</v>
      </c>
      <c r="E8493" s="43">
        <v>8.4199999999999997E-2</v>
      </c>
      <c r="F8493" s="44">
        <v>140000</v>
      </c>
      <c r="G8493" s="44">
        <v>140000</v>
      </c>
      <c r="H8493" s="44">
        <v>77344.259999999995</v>
      </c>
      <c r="I8493" s="44">
        <v>77436.039999999994</v>
      </c>
      <c r="J8493" s="68">
        <f t="shared" si="396"/>
        <v>0.55245899999999992</v>
      </c>
      <c r="K8493" s="43">
        <f t="shared" si="397"/>
        <v>0.55311457142857134</v>
      </c>
      <c r="L8493" s="41" t="str">
        <f t="shared" si="398"/>
        <v>AA</v>
      </c>
      <c r="M8493" s="41" t="s">
        <v>1174</v>
      </c>
      <c r="N8493" s="41" t="s">
        <v>427</v>
      </c>
      <c r="O8493" s="41" t="s">
        <v>70</v>
      </c>
    </row>
    <row r="8494" spans="1:15">
      <c r="A8494" s="42">
        <v>41806</v>
      </c>
      <c r="B8494" s="42">
        <v>54590</v>
      </c>
      <c r="C8494" s="130">
        <v>420</v>
      </c>
      <c r="D8494" s="43">
        <v>8.7899999999999992E-2</v>
      </c>
      <c r="E8494" s="43">
        <v>7.9500000000000001E-2</v>
      </c>
      <c r="F8494" s="44">
        <v>140000</v>
      </c>
      <c r="G8494" s="44">
        <v>140000</v>
      </c>
      <c r="H8494" s="44">
        <v>76512.92</v>
      </c>
      <c r="I8494" s="44">
        <v>77449.78</v>
      </c>
      <c r="J8494" s="68">
        <f t="shared" si="396"/>
        <v>0.54652085714285714</v>
      </c>
      <c r="K8494" s="43">
        <f t="shared" si="397"/>
        <v>0.55321271428571428</v>
      </c>
      <c r="L8494" s="41" t="str">
        <f t="shared" si="398"/>
        <v>AA</v>
      </c>
      <c r="M8494" s="41" t="s">
        <v>482</v>
      </c>
      <c r="N8494" s="41" t="s">
        <v>422</v>
      </c>
      <c r="O8494" s="41" t="s">
        <v>70</v>
      </c>
    </row>
    <row r="8495" spans="1:15">
      <c r="A8495" s="38">
        <v>41796</v>
      </c>
      <c r="B8495" s="38">
        <v>52754</v>
      </c>
      <c r="C8495" s="131">
        <v>360</v>
      </c>
      <c r="D8495" s="39">
        <v>8.7899999999999992E-2</v>
      </c>
      <c r="E8495" s="39">
        <v>8.4199999999999997E-2</v>
      </c>
      <c r="F8495" s="40">
        <v>196000</v>
      </c>
      <c r="G8495" s="40">
        <v>196000</v>
      </c>
      <c r="H8495" s="40">
        <v>107015.03</v>
      </c>
      <c r="I8495" s="40">
        <v>108715.99</v>
      </c>
      <c r="J8495" s="67">
        <f t="shared" si="396"/>
        <v>0.54599505102040813</v>
      </c>
      <c r="K8495" s="39">
        <f t="shared" si="397"/>
        <v>0.55467341836734696</v>
      </c>
      <c r="L8495" s="2" t="str">
        <f t="shared" si="398"/>
        <v>AA</v>
      </c>
      <c r="M8495" s="2" t="s">
        <v>453</v>
      </c>
      <c r="N8495" s="2" t="s">
        <v>418</v>
      </c>
      <c r="O8495" s="2" t="s">
        <v>70</v>
      </c>
    </row>
    <row r="8496" spans="1:15">
      <c r="A8496" s="42">
        <v>41955</v>
      </c>
      <c r="B8496" s="42">
        <v>54739</v>
      </c>
      <c r="C8496" s="130">
        <v>420</v>
      </c>
      <c r="D8496" s="43">
        <v>8.7899999999999992E-2</v>
      </c>
      <c r="E8496" s="43">
        <v>8.4199999999999997E-2</v>
      </c>
      <c r="F8496" s="44">
        <v>156000</v>
      </c>
      <c r="G8496" s="44">
        <v>156000</v>
      </c>
      <c r="H8496" s="44">
        <v>86143.21</v>
      </c>
      <c r="I8496" s="44">
        <v>86542.34</v>
      </c>
      <c r="J8496" s="68">
        <f t="shared" si="396"/>
        <v>0.55220006410256417</v>
      </c>
      <c r="K8496" s="43">
        <f t="shared" si="397"/>
        <v>0.55475858974358971</v>
      </c>
      <c r="L8496" s="41" t="str">
        <f t="shared" si="398"/>
        <v>AA</v>
      </c>
      <c r="M8496" s="41" t="s">
        <v>546</v>
      </c>
      <c r="N8496" s="41" t="s">
        <v>416</v>
      </c>
      <c r="O8496" s="41" t="s">
        <v>70</v>
      </c>
    </row>
    <row r="8497" spans="1:15">
      <c r="A8497" s="38">
        <v>42045</v>
      </c>
      <c r="B8497" s="38">
        <v>54829</v>
      </c>
      <c r="C8497" s="131">
        <v>420</v>
      </c>
      <c r="D8497" s="39">
        <v>8.7899999999999992E-2</v>
      </c>
      <c r="E8497" s="39">
        <v>8.6500000000000007E-2</v>
      </c>
      <c r="F8497" s="40">
        <v>121000</v>
      </c>
      <c r="G8497" s="40">
        <v>121000</v>
      </c>
      <c r="H8497" s="40">
        <v>67126.84</v>
      </c>
      <c r="I8497" s="40">
        <v>67126.84</v>
      </c>
      <c r="J8497" s="67">
        <f t="shared" si="396"/>
        <v>0.55476727272727266</v>
      </c>
      <c r="K8497" s="39">
        <f t="shared" si="397"/>
        <v>0.55476727272727266</v>
      </c>
      <c r="L8497" s="2" t="str">
        <f t="shared" si="398"/>
        <v>AA</v>
      </c>
      <c r="M8497" s="2" t="s">
        <v>911</v>
      </c>
      <c r="N8497" s="2" t="s">
        <v>415</v>
      </c>
      <c r="O8497" s="2" t="s">
        <v>70</v>
      </c>
    </row>
    <row r="8498" spans="1:15">
      <c r="A8498" s="42">
        <v>41808</v>
      </c>
      <c r="B8498" s="42">
        <v>54410</v>
      </c>
      <c r="C8498" s="130">
        <v>414</v>
      </c>
      <c r="D8498" s="43">
        <v>8.7899999999999992E-2</v>
      </c>
      <c r="E8498" s="43">
        <v>8.4199999999999997E-2</v>
      </c>
      <c r="F8498" s="44">
        <v>160000</v>
      </c>
      <c r="G8498" s="44">
        <v>160000</v>
      </c>
      <c r="H8498" s="44">
        <v>93132.74</v>
      </c>
      <c r="I8498" s="44">
        <v>88785.12</v>
      </c>
      <c r="J8498" s="68">
        <f t="shared" si="396"/>
        <v>0.58207962499999999</v>
      </c>
      <c r="K8498" s="43">
        <f t="shared" si="397"/>
        <v>0.55490699999999993</v>
      </c>
      <c r="L8498" s="41" t="str">
        <f t="shared" si="398"/>
        <v>AA</v>
      </c>
      <c r="M8498" s="41" t="s">
        <v>871</v>
      </c>
      <c r="N8498" s="41" t="s">
        <v>416</v>
      </c>
      <c r="O8498" s="41" t="s">
        <v>70</v>
      </c>
    </row>
    <row r="8499" spans="1:15">
      <c r="A8499" s="38">
        <v>41796</v>
      </c>
      <c r="B8499" s="38">
        <v>47275</v>
      </c>
      <c r="C8499" s="131">
        <v>180</v>
      </c>
      <c r="D8499" s="39">
        <v>8.7899999999999992E-2</v>
      </c>
      <c r="E8499" s="39">
        <v>7.7199999999999991E-2</v>
      </c>
      <c r="F8499" s="40">
        <v>200000</v>
      </c>
      <c r="G8499" s="40">
        <v>200000</v>
      </c>
      <c r="H8499" s="40">
        <v>109058.7</v>
      </c>
      <c r="I8499" s="40">
        <v>110999.99</v>
      </c>
      <c r="J8499" s="67">
        <f t="shared" si="396"/>
        <v>0.54529349999999999</v>
      </c>
      <c r="K8499" s="39">
        <f t="shared" si="397"/>
        <v>0.55499995000000002</v>
      </c>
      <c r="L8499" s="2" t="str">
        <f t="shared" si="398"/>
        <v>AA</v>
      </c>
      <c r="M8499" s="2" t="s">
        <v>566</v>
      </c>
      <c r="N8499" s="2" t="s">
        <v>420</v>
      </c>
      <c r="O8499" s="2" t="s">
        <v>70</v>
      </c>
    </row>
    <row r="8500" spans="1:15">
      <c r="A8500" s="38">
        <v>41886</v>
      </c>
      <c r="B8500" s="38">
        <v>51929</v>
      </c>
      <c r="C8500" s="131">
        <v>330</v>
      </c>
      <c r="D8500" s="39">
        <v>8.7899999999999992E-2</v>
      </c>
      <c r="E8500" s="39">
        <v>7.9500000000000001E-2</v>
      </c>
      <c r="F8500" s="40">
        <v>90000</v>
      </c>
      <c r="G8500" s="40">
        <v>90000</v>
      </c>
      <c r="H8500" s="40">
        <v>49493.21</v>
      </c>
      <c r="I8500" s="40">
        <v>49999.97</v>
      </c>
      <c r="J8500" s="67">
        <f t="shared" si="396"/>
        <v>0.54992455555555553</v>
      </c>
      <c r="K8500" s="39">
        <f t="shared" si="397"/>
        <v>0.5555552222222222</v>
      </c>
      <c r="L8500" s="2" t="str">
        <f t="shared" si="398"/>
        <v>AA</v>
      </c>
      <c r="M8500" s="2" t="s">
        <v>1189</v>
      </c>
      <c r="N8500" s="2" t="s">
        <v>417</v>
      </c>
      <c r="O8500" s="2" t="s">
        <v>70</v>
      </c>
    </row>
    <row r="8501" spans="1:15">
      <c r="A8501" s="38">
        <v>41796</v>
      </c>
      <c r="B8501" s="38">
        <v>46727</v>
      </c>
      <c r="C8501" s="131">
        <v>162</v>
      </c>
      <c r="D8501" s="39">
        <v>8.7899999999999992E-2</v>
      </c>
      <c r="E8501" s="39">
        <v>7.9500000000000001E-2</v>
      </c>
      <c r="F8501" s="40">
        <v>90000</v>
      </c>
      <c r="G8501" s="40">
        <v>90000</v>
      </c>
      <c r="H8501" s="40">
        <v>47855.29</v>
      </c>
      <c r="I8501" s="40">
        <v>49999.99</v>
      </c>
      <c r="J8501" s="67">
        <f t="shared" si="396"/>
        <v>0.53172544444444447</v>
      </c>
      <c r="K8501" s="39">
        <f t="shared" si="397"/>
        <v>0.55555544444444438</v>
      </c>
      <c r="L8501" s="2" t="str">
        <f t="shared" si="398"/>
        <v>AA</v>
      </c>
      <c r="M8501" s="2" t="s">
        <v>466</v>
      </c>
      <c r="N8501" s="2" t="s">
        <v>421</v>
      </c>
      <c r="O8501" s="2" t="s">
        <v>70</v>
      </c>
    </row>
    <row r="8502" spans="1:15">
      <c r="A8502" s="42">
        <v>41782</v>
      </c>
      <c r="B8502" s="42">
        <v>48144</v>
      </c>
      <c r="C8502" s="130">
        <v>209</v>
      </c>
      <c r="D8502" s="43">
        <v>8.7899999999999992E-2</v>
      </c>
      <c r="E8502" s="43">
        <v>8.4199999999999997E-2</v>
      </c>
      <c r="F8502" s="44">
        <v>90000</v>
      </c>
      <c r="G8502" s="44">
        <v>90000</v>
      </c>
      <c r="H8502" s="44">
        <v>49383.86</v>
      </c>
      <c r="I8502" s="44">
        <v>49999.99</v>
      </c>
      <c r="J8502" s="68">
        <f t="shared" si="396"/>
        <v>0.54870955555555556</v>
      </c>
      <c r="K8502" s="43">
        <f t="shared" si="397"/>
        <v>0.55555544444444438</v>
      </c>
      <c r="L8502" s="41" t="str">
        <f t="shared" si="398"/>
        <v>AA</v>
      </c>
      <c r="M8502" s="41" t="s">
        <v>760</v>
      </c>
      <c r="N8502" s="41" t="s">
        <v>428</v>
      </c>
      <c r="O8502" s="41" t="s">
        <v>70</v>
      </c>
    </row>
    <row r="8503" spans="1:15">
      <c r="A8503" s="38">
        <v>41955</v>
      </c>
      <c r="B8503" s="38">
        <v>54739</v>
      </c>
      <c r="C8503" s="131">
        <v>420</v>
      </c>
      <c r="D8503" s="39">
        <v>8.7899999999999992E-2</v>
      </c>
      <c r="E8503" s="39">
        <v>8.4199999999999997E-2</v>
      </c>
      <c r="F8503" s="40">
        <v>90000</v>
      </c>
      <c r="G8503" s="40">
        <v>90000</v>
      </c>
      <c r="H8503" s="40">
        <v>49769.41</v>
      </c>
      <c r="I8503" s="40">
        <v>49999.99</v>
      </c>
      <c r="J8503" s="67">
        <f t="shared" si="396"/>
        <v>0.55299344444444454</v>
      </c>
      <c r="K8503" s="39">
        <f t="shared" si="397"/>
        <v>0.55555544444444438</v>
      </c>
      <c r="L8503" s="2" t="str">
        <f t="shared" si="398"/>
        <v>AA</v>
      </c>
      <c r="M8503" s="2" t="s">
        <v>479</v>
      </c>
      <c r="N8503" s="2" t="s">
        <v>421</v>
      </c>
      <c r="O8503" s="2" t="s">
        <v>70</v>
      </c>
    </row>
    <row r="8504" spans="1:15">
      <c r="A8504" s="42">
        <v>42041</v>
      </c>
      <c r="B8504" s="42">
        <v>49346</v>
      </c>
      <c r="C8504" s="130">
        <v>240</v>
      </c>
      <c r="D8504" s="43">
        <v>8.7899999999999992E-2</v>
      </c>
      <c r="E8504" s="43">
        <v>8.3699999999999997E-2</v>
      </c>
      <c r="F8504" s="44">
        <v>180000</v>
      </c>
      <c r="G8504" s="44">
        <v>180000</v>
      </c>
      <c r="H8504" s="44">
        <v>99999.99</v>
      </c>
      <c r="I8504" s="44">
        <v>99999.99</v>
      </c>
      <c r="J8504" s="68">
        <f t="shared" si="396"/>
        <v>0.55555549999999998</v>
      </c>
      <c r="K8504" s="43">
        <f t="shared" si="397"/>
        <v>0.55555549999999998</v>
      </c>
      <c r="L8504" s="41" t="str">
        <f t="shared" si="398"/>
        <v>AA</v>
      </c>
      <c r="M8504" s="41" t="s">
        <v>1256</v>
      </c>
      <c r="N8504" s="41" t="s">
        <v>419</v>
      </c>
      <c r="O8504" s="41" t="s">
        <v>70</v>
      </c>
    </row>
    <row r="8505" spans="1:15">
      <c r="A8505" s="38">
        <v>41941</v>
      </c>
      <c r="B8505" s="38">
        <v>51072</v>
      </c>
      <c r="C8505" s="131">
        <v>300</v>
      </c>
      <c r="D8505" s="39">
        <v>8.7899999999999992E-2</v>
      </c>
      <c r="E8505" s="39">
        <v>7.7199999999999991E-2</v>
      </c>
      <c r="F8505" s="40">
        <v>180000</v>
      </c>
      <c r="G8505" s="40">
        <v>180000</v>
      </c>
      <c r="H8505" s="40">
        <v>99231.39</v>
      </c>
      <c r="I8505" s="40">
        <v>99999.99</v>
      </c>
      <c r="J8505" s="67">
        <f t="shared" si="396"/>
        <v>0.55128549999999998</v>
      </c>
      <c r="K8505" s="39">
        <f t="shared" si="397"/>
        <v>0.55555549999999998</v>
      </c>
      <c r="L8505" s="2" t="str">
        <f t="shared" si="398"/>
        <v>AA</v>
      </c>
      <c r="M8505" s="2" t="s">
        <v>449</v>
      </c>
      <c r="N8505" s="2" t="s">
        <v>418</v>
      </c>
      <c r="O8505" s="2" t="s">
        <v>70</v>
      </c>
    </row>
    <row r="8506" spans="1:15">
      <c r="A8506" s="38">
        <v>41992</v>
      </c>
      <c r="B8506" s="38">
        <v>51123</v>
      </c>
      <c r="C8506" s="131">
        <v>300</v>
      </c>
      <c r="D8506" s="39">
        <v>8.7899999999999992E-2</v>
      </c>
      <c r="E8506" s="39">
        <v>7.9500000000000001E-2</v>
      </c>
      <c r="F8506" s="40">
        <v>180000</v>
      </c>
      <c r="G8506" s="40">
        <v>180000</v>
      </c>
      <c r="H8506" s="40">
        <v>99479.71</v>
      </c>
      <c r="I8506" s="40">
        <v>99999.99</v>
      </c>
      <c r="J8506" s="67">
        <f t="shared" si="396"/>
        <v>0.55266505555555556</v>
      </c>
      <c r="K8506" s="39">
        <f t="shared" si="397"/>
        <v>0.55555549999999998</v>
      </c>
      <c r="L8506" s="2" t="str">
        <f t="shared" si="398"/>
        <v>AA</v>
      </c>
      <c r="M8506" s="2" t="s">
        <v>1576</v>
      </c>
      <c r="N8506" s="2" t="s">
        <v>417</v>
      </c>
      <c r="O8506" s="2" t="s">
        <v>70</v>
      </c>
    </row>
    <row r="8507" spans="1:15">
      <c r="A8507" s="42">
        <v>41759</v>
      </c>
      <c r="B8507" s="42">
        <v>51195</v>
      </c>
      <c r="C8507" s="130">
        <v>310</v>
      </c>
      <c r="D8507" s="43">
        <v>8.7899999999999992E-2</v>
      </c>
      <c r="E8507" s="43">
        <v>8.4199999999999997E-2</v>
      </c>
      <c r="F8507" s="44">
        <v>180000</v>
      </c>
      <c r="G8507" s="44">
        <v>180000</v>
      </c>
      <c r="H8507" s="44">
        <v>98073.5</v>
      </c>
      <c r="I8507" s="44">
        <v>99999.99</v>
      </c>
      <c r="J8507" s="68">
        <f t="shared" si="396"/>
        <v>0.54485277777777774</v>
      </c>
      <c r="K8507" s="43">
        <f t="shared" si="397"/>
        <v>0.55555549999999998</v>
      </c>
      <c r="L8507" s="41" t="str">
        <f t="shared" si="398"/>
        <v>AA</v>
      </c>
      <c r="M8507" s="41" t="s">
        <v>746</v>
      </c>
      <c r="N8507" s="41" t="s">
        <v>417</v>
      </c>
      <c r="O8507" s="41" t="s">
        <v>70</v>
      </c>
    </row>
    <row r="8508" spans="1:15">
      <c r="A8508" s="38">
        <v>41858</v>
      </c>
      <c r="B8508" s="38">
        <v>53212</v>
      </c>
      <c r="C8508" s="131">
        <v>373</v>
      </c>
      <c r="D8508" s="39">
        <v>8.7899999999999992E-2</v>
      </c>
      <c r="E8508" s="39">
        <v>8.4199999999999997E-2</v>
      </c>
      <c r="F8508" s="40">
        <v>180000</v>
      </c>
      <c r="G8508" s="40">
        <v>180000</v>
      </c>
      <c r="H8508" s="40">
        <v>98951.97</v>
      </c>
      <c r="I8508" s="40">
        <v>99999.99</v>
      </c>
      <c r="J8508" s="67">
        <f t="shared" si="396"/>
        <v>0.54973316666666672</v>
      </c>
      <c r="K8508" s="39">
        <f t="shared" si="397"/>
        <v>0.55555549999999998</v>
      </c>
      <c r="L8508" s="2" t="str">
        <f t="shared" si="398"/>
        <v>AA</v>
      </c>
      <c r="M8508" s="2" t="s">
        <v>541</v>
      </c>
      <c r="N8508" s="2" t="s">
        <v>422</v>
      </c>
      <c r="O8508" s="2" t="s">
        <v>70</v>
      </c>
    </row>
    <row r="8509" spans="1:15">
      <c r="A8509" s="38">
        <v>42019</v>
      </c>
      <c r="B8509" s="38">
        <v>54803</v>
      </c>
      <c r="C8509" s="131">
        <v>420</v>
      </c>
      <c r="D8509" s="39">
        <v>8.7899999999999992E-2</v>
      </c>
      <c r="E8509" s="39">
        <v>8.4199999999999997E-2</v>
      </c>
      <c r="F8509" s="40">
        <v>180000</v>
      </c>
      <c r="G8509" s="40">
        <v>180000</v>
      </c>
      <c r="H8509" s="40">
        <v>99881.46</v>
      </c>
      <c r="I8509" s="40">
        <v>99999.99</v>
      </c>
      <c r="J8509" s="67">
        <f t="shared" si="396"/>
        <v>0.55489700000000008</v>
      </c>
      <c r="K8509" s="39">
        <f t="shared" si="397"/>
        <v>0.55555549999999998</v>
      </c>
      <c r="L8509" s="2" t="str">
        <f t="shared" si="398"/>
        <v>AA</v>
      </c>
      <c r="M8509" s="2" t="s">
        <v>622</v>
      </c>
      <c r="N8509" s="2" t="s">
        <v>421</v>
      </c>
      <c r="O8509" s="2" t="s">
        <v>70</v>
      </c>
    </row>
    <row r="8510" spans="1:15">
      <c r="A8510" s="38">
        <v>42062</v>
      </c>
      <c r="B8510" s="38">
        <v>49367</v>
      </c>
      <c r="C8510" s="131">
        <v>240</v>
      </c>
      <c r="D8510" s="39">
        <v>8.7899999999999992E-2</v>
      </c>
      <c r="E8510" s="39">
        <v>8.6500000000000007E-2</v>
      </c>
      <c r="F8510" s="40">
        <v>140000</v>
      </c>
      <c r="G8510" s="40">
        <v>140000</v>
      </c>
      <c r="H8510" s="40">
        <v>77966</v>
      </c>
      <c r="I8510" s="40">
        <v>77966</v>
      </c>
      <c r="J8510" s="67">
        <f t="shared" si="396"/>
        <v>0.55689999999999995</v>
      </c>
      <c r="K8510" s="39">
        <f t="shared" si="397"/>
        <v>0.55689999999999995</v>
      </c>
      <c r="L8510" s="2" t="str">
        <f t="shared" si="398"/>
        <v>AA</v>
      </c>
      <c r="M8510" s="2" t="s">
        <v>457</v>
      </c>
      <c r="N8510" s="2" t="s">
        <v>419</v>
      </c>
      <c r="O8510" s="2" t="s">
        <v>70</v>
      </c>
    </row>
    <row r="8511" spans="1:15">
      <c r="A8511" s="38">
        <v>41942</v>
      </c>
      <c r="B8511" s="38">
        <v>49247</v>
      </c>
      <c r="C8511" s="131">
        <v>240</v>
      </c>
      <c r="D8511" s="39">
        <v>8.7899999999999992E-2</v>
      </c>
      <c r="E8511" s="39">
        <v>8.4199999999999997E-2</v>
      </c>
      <c r="F8511" s="40">
        <v>197000</v>
      </c>
      <c r="G8511" s="40">
        <v>197000</v>
      </c>
      <c r="H8511" s="40">
        <v>108319.12</v>
      </c>
      <c r="I8511" s="40">
        <v>109799.99</v>
      </c>
      <c r="J8511" s="67">
        <f t="shared" si="396"/>
        <v>0.54984324873096446</v>
      </c>
      <c r="K8511" s="39">
        <f t="shared" si="397"/>
        <v>0.55736035532994932</v>
      </c>
      <c r="L8511" s="2" t="str">
        <f t="shared" si="398"/>
        <v>AA</v>
      </c>
      <c r="M8511" s="2" t="s">
        <v>690</v>
      </c>
      <c r="N8511" s="2" t="s">
        <v>417</v>
      </c>
      <c r="O8511" s="2" t="s">
        <v>70</v>
      </c>
    </row>
    <row r="8512" spans="1:15">
      <c r="A8512" s="38">
        <v>41808</v>
      </c>
      <c r="B8512" s="38">
        <v>54592</v>
      </c>
      <c r="C8512" s="131">
        <v>420</v>
      </c>
      <c r="D8512" s="39">
        <v>8.7899999999999992E-2</v>
      </c>
      <c r="E8512" s="39">
        <v>8.4199999999999997E-2</v>
      </c>
      <c r="F8512" s="40">
        <v>154000</v>
      </c>
      <c r="G8512" s="40">
        <v>154000</v>
      </c>
      <c r="H8512" s="40">
        <v>84792.3</v>
      </c>
      <c r="I8512" s="40">
        <v>85863.09</v>
      </c>
      <c r="J8512" s="67">
        <f t="shared" si="396"/>
        <v>0.55059935064935062</v>
      </c>
      <c r="K8512" s="39">
        <f t="shared" si="397"/>
        <v>0.55755253246753245</v>
      </c>
      <c r="L8512" s="2" t="str">
        <f t="shared" si="398"/>
        <v>AA</v>
      </c>
      <c r="M8512" s="2" t="s">
        <v>740</v>
      </c>
      <c r="N8512" s="2" t="s">
        <v>417</v>
      </c>
      <c r="O8512" s="2" t="s">
        <v>70</v>
      </c>
    </row>
    <row r="8513" spans="1:15">
      <c r="A8513" s="42">
        <v>42023</v>
      </c>
      <c r="B8513" s="42">
        <v>52981</v>
      </c>
      <c r="C8513" s="130">
        <v>360</v>
      </c>
      <c r="D8513" s="43">
        <v>8.7899999999999992E-2</v>
      </c>
      <c r="E8513" s="43">
        <v>8.7899999999999992E-2</v>
      </c>
      <c r="F8513" s="44">
        <v>130000</v>
      </c>
      <c r="G8513" s="44">
        <v>130000</v>
      </c>
      <c r="H8513" s="44">
        <v>72407.72</v>
      </c>
      <c r="I8513" s="44">
        <v>72532.899999999994</v>
      </c>
      <c r="J8513" s="68">
        <f t="shared" si="396"/>
        <v>0.55698246153846154</v>
      </c>
      <c r="K8513" s="43">
        <f t="shared" si="397"/>
        <v>0.55794538461538457</v>
      </c>
      <c r="L8513" s="41" t="str">
        <f t="shared" si="398"/>
        <v>AA</v>
      </c>
      <c r="M8513" s="41" t="s">
        <v>518</v>
      </c>
      <c r="N8513" s="41" t="s">
        <v>416</v>
      </c>
      <c r="O8513" s="41" t="s">
        <v>70</v>
      </c>
    </row>
    <row r="8514" spans="1:15">
      <c r="A8514" s="38">
        <v>41977</v>
      </c>
      <c r="B8514" s="38">
        <v>54761</v>
      </c>
      <c r="C8514" s="131">
        <v>420</v>
      </c>
      <c r="D8514" s="39">
        <v>8.7899999999999992E-2</v>
      </c>
      <c r="E8514" s="39">
        <v>7.9500000000000001E-2</v>
      </c>
      <c r="F8514" s="40">
        <v>170000</v>
      </c>
      <c r="G8514" s="40">
        <v>170000</v>
      </c>
      <c r="H8514" s="40">
        <v>94623.7</v>
      </c>
      <c r="I8514" s="40">
        <v>94903.11</v>
      </c>
      <c r="J8514" s="67">
        <f t="shared" si="396"/>
        <v>0.55660999999999994</v>
      </c>
      <c r="K8514" s="39">
        <f t="shared" si="397"/>
        <v>0.55825358823529414</v>
      </c>
      <c r="L8514" s="2" t="str">
        <f t="shared" si="398"/>
        <v>AA</v>
      </c>
      <c r="M8514" s="2" t="s">
        <v>740</v>
      </c>
      <c r="N8514" s="2" t="s">
        <v>417</v>
      </c>
      <c r="O8514" s="2" t="s">
        <v>70</v>
      </c>
    </row>
    <row r="8515" spans="1:15">
      <c r="A8515" s="42">
        <v>41816</v>
      </c>
      <c r="B8515" s="42">
        <v>52774</v>
      </c>
      <c r="C8515" s="130">
        <v>360</v>
      </c>
      <c r="D8515" s="43">
        <v>8.7899999999999992E-2</v>
      </c>
      <c r="E8515" s="43">
        <v>7.9500000000000001E-2</v>
      </c>
      <c r="F8515" s="44">
        <v>179000</v>
      </c>
      <c r="G8515" s="44">
        <v>179000</v>
      </c>
      <c r="H8515" s="44">
        <v>98459.87</v>
      </c>
      <c r="I8515" s="44">
        <v>99999.99</v>
      </c>
      <c r="J8515" s="68">
        <f t="shared" ref="J8515:J8578" si="399">H8515/G8515</f>
        <v>0.55005513966480446</v>
      </c>
      <c r="K8515" s="43">
        <f t="shared" ref="K8515:K8578" si="400">I8515/G8515</f>
        <v>0.55865916201117316</v>
      </c>
      <c r="L8515" s="41" t="str">
        <f t="shared" ref="L8515:L8578" si="401">IF(J8515&lt;=65%,"AA",IF(J8515&lt;=75%,"A",IF(J8515&lt;=85%,"B","C")))</f>
        <v>AA</v>
      </c>
      <c r="M8515" s="41" t="s">
        <v>697</v>
      </c>
      <c r="N8515" s="41" t="s">
        <v>417</v>
      </c>
      <c r="O8515" s="41" t="s">
        <v>70</v>
      </c>
    </row>
    <row r="8516" spans="1:15">
      <c r="A8516" s="38">
        <v>42027</v>
      </c>
      <c r="B8516" s="38">
        <v>54811</v>
      </c>
      <c r="C8516" s="131">
        <v>420</v>
      </c>
      <c r="D8516" s="39">
        <v>8.7899999999999992E-2</v>
      </c>
      <c r="E8516" s="39">
        <v>8.4199999999999997E-2</v>
      </c>
      <c r="F8516" s="40">
        <v>157300</v>
      </c>
      <c r="G8516" s="40">
        <v>157300</v>
      </c>
      <c r="H8516" s="40">
        <v>87744.43</v>
      </c>
      <c r="I8516" s="40">
        <v>87913.06</v>
      </c>
      <c r="J8516" s="67">
        <f t="shared" si="399"/>
        <v>0.55781582962492049</v>
      </c>
      <c r="K8516" s="39">
        <f t="shared" si="400"/>
        <v>0.55888785759694848</v>
      </c>
      <c r="L8516" s="2" t="str">
        <f t="shared" si="401"/>
        <v>AA</v>
      </c>
      <c r="M8516" s="2" t="s">
        <v>552</v>
      </c>
      <c r="N8516" s="2" t="s">
        <v>416</v>
      </c>
      <c r="O8516" s="2" t="s">
        <v>70</v>
      </c>
    </row>
    <row r="8517" spans="1:15">
      <c r="A8517" s="42">
        <v>41933</v>
      </c>
      <c r="B8517" s="42">
        <v>45586</v>
      </c>
      <c r="C8517" s="130">
        <v>120</v>
      </c>
      <c r="D8517" s="43">
        <v>8.7899999999999992E-2</v>
      </c>
      <c r="E8517" s="43">
        <v>8.4199999999999997E-2</v>
      </c>
      <c r="F8517" s="44">
        <v>135000</v>
      </c>
      <c r="G8517" s="44">
        <v>135000</v>
      </c>
      <c r="H8517" s="44">
        <v>73196.039999999994</v>
      </c>
      <c r="I8517" s="44">
        <v>75462.850000000006</v>
      </c>
      <c r="J8517" s="68">
        <f t="shared" si="399"/>
        <v>0.54219288888888884</v>
      </c>
      <c r="K8517" s="43">
        <f t="shared" si="400"/>
        <v>0.55898407407407413</v>
      </c>
      <c r="L8517" s="41" t="str">
        <f t="shared" si="401"/>
        <v>AA</v>
      </c>
      <c r="M8517" s="41" t="s">
        <v>467</v>
      </c>
      <c r="N8517" s="41" t="s">
        <v>425</v>
      </c>
      <c r="O8517" s="41" t="s">
        <v>70</v>
      </c>
    </row>
    <row r="8518" spans="1:15">
      <c r="A8518" s="42">
        <v>41767</v>
      </c>
      <c r="B8518" s="42">
        <v>51509</v>
      </c>
      <c r="C8518" s="130">
        <v>320</v>
      </c>
      <c r="D8518" s="43">
        <v>8.7899999999999992E-2</v>
      </c>
      <c r="E8518" s="43">
        <v>8.4199999999999997E-2</v>
      </c>
      <c r="F8518" s="44">
        <v>199000</v>
      </c>
      <c r="G8518" s="44">
        <v>199000</v>
      </c>
      <c r="H8518" s="44">
        <v>109015.58</v>
      </c>
      <c r="I8518" s="44">
        <v>111289.35</v>
      </c>
      <c r="J8518" s="68">
        <f t="shared" si="399"/>
        <v>0.54781698492462316</v>
      </c>
      <c r="K8518" s="43">
        <f t="shared" si="400"/>
        <v>0.55924296482412061</v>
      </c>
      <c r="L8518" s="41" t="str">
        <f t="shared" si="401"/>
        <v>AA</v>
      </c>
      <c r="M8518" s="41" t="s">
        <v>509</v>
      </c>
      <c r="N8518" s="41" t="s">
        <v>430</v>
      </c>
      <c r="O8518" s="41" t="s">
        <v>70</v>
      </c>
    </row>
    <row r="8519" spans="1:15">
      <c r="A8519" s="42">
        <v>42030</v>
      </c>
      <c r="B8519" s="42">
        <v>53626</v>
      </c>
      <c r="C8519" s="130">
        <v>381</v>
      </c>
      <c r="D8519" s="43">
        <v>8.7899999999999992E-2</v>
      </c>
      <c r="E8519" s="43">
        <v>8.7899999999999992E-2</v>
      </c>
      <c r="F8519" s="44">
        <v>165000</v>
      </c>
      <c r="G8519" s="44">
        <v>165000</v>
      </c>
      <c r="H8519" s="44">
        <v>92146.98</v>
      </c>
      <c r="I8519" s="44">
        <v>92277.37</v>
      </c>
      <c r="J8519" s="68">
        <f t="shared" si="399"/>
        <v>0.55846654545454544</v>
      </c>
      <c r="K8519" s="43">
        <f t="shared" si="400"/>
        <v>0.55925678787878785</v>
      </c>
      <c r="L8519" s="41" t="str">
        <f t="shared" si="401"/>
        <v>AA</v>
      </c>
      <c r="M8519" s="41" t="s">
        <v>814</v>
      </c>
      <c r="N8519" s="41" t="s">
        <v>416</v>
      </c>
      <c r="O8519" s="41" t="s">
        <v>70</v>
      </c>
    </row>
    <row r="8520" spans="1:15">
      <c r="A8520" s="42">
        <v>41974</v>
      </c>
      <c r="B8520" s="42">
        <v>54758</v>
      </c>
      <c r="C8520" s="130">
        <v>420</v>
      </c>
      <c r="D8520" s="43">
        <v>8.7899999999999992E-2</v>
      </c>
      <c r="E8520" s="43">
        <v>7.7199999999999991E-2</v>
      </c>
      <c r="F8520" s="44">
        <v>198000</v>
      </c>
      <c r="G8520" s="44">
        <v>198000</v>
      </c>
      <c r="H8520" s="44">
        <v>110672.2</v>
      </c>
      <c r="I8520" s="44">
        <v>110838.79</v>
      </c>
      <c r="J8520" s="68">
        <f t="shared" si="399"/>
        <v>0.55895050505050503</v>
      </c>
      <c r="K8520" s="43">
        <f t="shared" si="400"/>
        <v>0.5597918686868687</v>
      </c>
      <c r="L8520" s="41" t="str">
        <f t="shared" si="401"/>
        <v>AA</v>
      </c>
      <c r="M8520" s="41" t="s">
        <v>549</v>
      </c>
      <c r="N8520" s="41" t="s">
        <v>427</v>
      </c>
      <c r="O8520" s="41" t="s">
        <v>70</v>
      </c>
    </row>
    <row r="8521" spans="1:15">
      <c r="A8521" s="42">
        <v>41792</v>
      </c>
      <c r="B8521" s="42">
        <v>51534</v>
      </c>
      <c r="C8521" s="130">
        <v>320</v>
      </c>
      <c r="D8521" s="43">
        <v>8.7899999999999992E-2</v>
      </c>
      <c r="E8521" s="43">
        <v>7.7199999999999991E-2</v>
      </c>
      <c r="F8521" s="44">
        <v>100000</v>
      </c>
      <c r="G8521" s="44">
        <v>100000</v>
      </c>
      <c r="H8521" s="44">
        <v>54972.480000000003</v>
      </c>
      <c r="I8521" s="44">
        <v>55999.99</v>
      </c>
      <c r="J8521" s="68">
        <f t="shared" si="399"/>
        <v>0.54972480000000001</v>
      </c>
      <c r="K8521" s="43">
        <f t="shared" si="400"/>
        <v>0.55999989999999999</v>
      </c>
      <c r="L8521" s="41" t="str">
        <f t="shared" si="401"/>
        <v>AA</v>
      </c>
      <c r="M8521" s="41" t="s">
        <v>479</v>
      </c>
      <c r="N8521" s="41" t="s">
        <v>421</v>
      </c>
      <c r="O8521" s="41" t="s">
        <v>70</v>
      </c>
    </row>
    <row r="8522" spans="1:15">
      <c r="A8522" s="42">
        <v>41954</v>
      </c>
      <c r="B8522" s="42">
        <v>54738</v>
      </c>
      <c r="C8522" s="130">
        <v>420</v>
      </c>
      <c r="D8522" s="43">
        <v>8.7899999999999992E-2</v>
      </c>
      <c r="E8522" s="43">
        <v>8.4199999999999997E-2</v>
      </c>
      <c r="F8522" s="44">
        <v>160000</v>
      </c>
      <c r="G8522" s="44">
        <v>160000</v>
      </c>
      <c r="H8522" s="44">
        <v>89316.55</v>
      </c>
      <c r="I8522" s="44">
        <v>89699.99</v>
      </c>
      <c r="J8522" s="68">
        <f t="shared" si="399"/>
        <v>0.55822843750000006</v>
      </c>
      <c r="K8522" s="43">
        <f t="shared" si="400"/>
        <v>0.56062493750000009</v>
      </c>
      <c r="L8522" s="41" t="str">
        <f t="shared" si="401"/>
        <v>AA</v>
      </c>
      <c r="M8522" s="41" t="s">
        <v>609</v>
      </c>
      <c r="N8522" s="41" t="s">
        <v>428</v>
      </c>
      <c r="O8522" s="41" t="s">
        <v>70</v>
      </c>
    </row>
    <row r="8523" spans="1:15">
      <c r="A8523" s="42">
        <v>41753</v>
      </c>
      <c r="B8523" s="42">
        <v>54537</v>
      </c>
      <c r="C8523" s="130">
        <v>420</v>
      </c>
      <c r="D8523" s="43">
        <v>8.7899999999999992E-2</v>
      </c>
      <c r="E8523" s="43">
        <v>7.9500000000000001E-2</v>
      </c>
      <c r="F8523" s="44">
        <v>156000</v>
      </c>
      <c r="G8523" s="44">
        <v>156000</v>
      </c>
      <c r="H8523" s="44">
        <v>86069.42</v>
      </c>
      <c r="I8523" s="44">
        <v>87464.07</v>
      </c>
      <c r="J8523" s="68">
        <f t="shared" si="399"/>
        <v>0.55172705128205124</v>
      </c>
      <c r="K8523" s="43">
        <f t="shared" si="400"/>
        <v>0.56066711538461544</v>
      </c>
      <c r="L8523" s="41" t="str">
        <f t="shared" si="401"/>
        <v>AA</v>
      </c>
      <c r="M8523" s="41" t="s">
        <v>673</v>
      </c>
      <c r="N8523" s="41" t="s">
        <v>435</v>
      </c>
      <c r="O8523" s="41" t="s">
        <v>70</v>
      </c>
    </row>
    <row r="8524" spans="1:15">
      <c r="A8524" s="42">
        <v>41897</v>
      </c>
      <c r="B8524" s="42">
        <v>54681</v>
      </c>
      <c r="C8524" s="130">
        <v>420</v>
      </c>
      <c r="D8524" s="43">
        <v>8.7899999999999992E-2</v>
      </c>
      <c r="E8524" s="43">
        <v>7.9500000000000001E-2</v>
      </c>
      <c r="F8524" s="44">
        <v>192758</v>
      </c>
      <c r="G8524" s="44">
        <v>192758</v>
      </c>
      <c r="H8524" s="44">
        <v>107340.62</v>
      </c>
      <c r="I8524" s="44">
        <v>108098.48</v>
      </c>
      <c r="J8524" s="68">
        <f t="shared" si="399"/>
        <v>0.55686726361551786</v>
      </c>
      <c r="K8524" s="43">
        <f t="shared" si="400"/>
        <v>0.56079892922732133</v>
      </c>
      <c r="L8524" s="41" t="str">
        <f t="shared" si="401"/>
        <v>AA</v>
      </c>
      <c r="M8524" s="41" t="s">
        <v>472</v>
      </c>
      <c r="N8524" s="41" t="s">
        <v>426</v>
      </c>
      <c r="O8524" s="41" t="s">
        <v>70</v>
      </c>
    </row>
    <row r="8525" spans="1:15">
      <c r="A8525" s="42">
        <v>41995</v>
      </c>
      <c r="B8525" s="42">
        <v>52649</v>
      </c>
      <c r="C8525" s="130">
        <v>350</v>
      </c>
      <c r="D8525" s="43">
        <v>8.7899999999999992E-2</v>
      </c>
      <c r="E8525" s="43">
        <v>8.4199999999999997E-2</v>
      </c>
      <c r="F8525" s="44">
        <v>165000</v>
      </c>
      <c r="G8525" s="44">
        <v>165000</v>
      </c>
      <c r="H8525" s="44">
        <v>92151.3</v>
      </c>
      <c r="I8525" s="44">
        <v>92539.76</v>
      </c>
      <c r="J8525" s="68">
        <f t="shared" si="399"/>
        <v>0.55849272727272725</v>
      </c>
      <c r="K8525" s="43">
        <f t="shared" si="400"/>
        <v>0.56084703030303029</v>
      </c>
      <c r="L8525" s="41" t="str">
        <f t="shared" si="401"/>
        <v>AA</v>
      </c>
      <c r="M8525" s="41" t="s">
        <v>527</v>
      </c>
      <c r="N8525" s="41" t="s">
        <v>419</v>
      </c>
      <c r="O8525" s="41" t="s">
        <v>70</v>
      </c>
    </row>
    <row r="8526" spans="1:15">
      <c r="A8526" s="42">
        <v>41823</v>
      </c>
      <c r="B8526" s="42">
        <v>47910</v>
      </c>
      <c r="C8526" s="130">
        <v>200</v>
      </c>
      <c r="D8526" s="43">
        <v>8.7899999999999992E-2</v>
      </c>
      <c r="E8526" s="43">
        <v>8.4199999999999997E-2</v>
      </c>
      <c r="F8526" s="44">
        <v>165000</v>
      </c>
      <c r="G8526" s="44">
        <v>165000</v>
      </c>
      <c r="H8526" s="44">
        <v>90034.81</v>
      </c>
      <c r="I8526" s="44">
        <v>92697.12</v>
      </c>
      <c r="J8526" s="68">
        <f t="shared" si="399"/>
        <v>0.54566551515151518</v>
      </c>
      <c r="K8526" s="43">
        <f t="shared" si="400"/>
        <v>0.56180072727272723</v>
      </c>
      <c r="L8526" s="41" t="str">
        <f t="shared" si="401"/>
        <v>AA</v>
      </c>
      <c r="M8526" s="41" t="s">
        <v>746</v>
      </c>
      <c r="N8526" s="41" t="s">
        <v>417</v>
      </c>
      <c r="O8526" s="41" t="s">
        <v>70</v>
      </c>
    </row>
    <row r="8527" spans="1:15">
      <c r="A8527" s="38">
        <v>41878</v>
      </c>
      <c r="B8527" s="38">
        <v>54662</v>
      </c>
      <c r="C8527" s="131">
        <v>420</v>
      </c>
      <c r="D8527" s="39">
        <v>8.7899999999999992E-2</v>
      </c>
      <c r="E8527" s="39">
        <v>8.4199999999999997E-2</v>
      </c>
      <c r="F8527" s="40">
        <v>160000</v>
      </c>
      <c r="G8527" s="40">
        <v>160000</v>
      </c>
      <c r="H8527" s="40">
        <v>89085.63</v>
      </c>
      <c r="I8527" s="40">
        <v>89929.99</v>
      </c>
      <c r="J8527" s="67">
        <f t="shared" si="399"/>
        <v>0.55678518750000006</v>
      </c>
      <c r="K8527" s="39">
        <f t="shared" si="400"/>
        <v>0.56206243750000007</v>
      </c>
      <c r="L8527" s="2" t="str">
        <f t="shared" si="401"/>
        <v>AA</v>
      </c>
      <c r="M8527" s="2" t="s">
        <v>722</v>
      </c>
      <c r="N8527" s="2" t="s">
        <v>417</v>
      </c>
      <c r="O8527" s="2" t="s">
        <v>70</v>
      </c>
    </row>
    <row r="8528" spans="1:15">
      <c r="A8528" s="38">
        <v>41876</v>
      </c>
      <c r="B8528" s="38">
        <v>47355</v>
      </c>
      <c r="C8528" s="131">
        <v>180</v>
      </c>
      <c r="D8528" s="39">
        <v>8.7899999999999992E-2</v>
      </c>
      <c r="E8528" s="39">
        <v>7.9500000000000001E-2</v>
      </c>
      <c r="F8528" s="40">
        <v>160000</v>
      </c>
      <c r="G8528" s="40">
        <v>160000</v>
      </c>
      <c r="H8528" s="40">
        <v>88907.3</v>
      </c>
      <c r="I8528" s="40">
        <v>89999.99</v>
      </c>
      <c r="J8528" s="67">
        <f t="shared" si="399"/>
        <v>0.55567062499999997</v>
      </c>
      <c r="K8528" s="39">
        <f t="shared" si="400"/>
        <v>0.56249993750000005</v>
      </c>
      <c r="L8528" s="2" t="str">
        <f t="shared" si="401"/>
        <v>AA</v>
      </c>
      <c r="M8528" s="2" t="s">
        <v>475</v>
      </c>
      <c r="N8528" s="2" t="s">
        <v>427</v>
      </c>
      <c r="O8528" s="2" t="s">
        <v>70</v>
      </c>
    </row>
    <row r="8529" spans="1:15">
      <c r="A8529" s="42">
        <v>41942</v>
      </c>
      <c r="B8529" s="42">
        <v>52900</v>
      </c>
      <c r="C8529" s="130">
        <v>360</v>
      </c>
      <c r="D8529" s="43">
        <v>8.7899999999999992E-2</v>
      </c>
      <c r="E8529" s="43">
        <v>7.9500000000000001E-2</v>
      </c>
      <c r="F8529" s="44">
        <v>160000</v>
      </c>
      <c r="G8529" s="44">
        <v>160000</v>
      </c>
      <c r="H8529" s="44">
        <v>89286.71</v>
      </c>
      <c r="I8529" s="44">
        <v>89999.99</v>
      </c>
      <c r="J8529" s="68">
        <f t="shared" si="399"/>
        <v>0.55804193750000008</v>
      </c>
      <c r="K8529" s="43">
        <f t="shared" si="400"/>
        <v>0.56249993750000005</v>
      </c>
      <c r="L8529" s="41" t="str">
        <f t="shared" si="401"/>
        <v>AA</v>
      </c>
      <c r="M8529" s="41" t="s">
        <v>946</v>
      </c>
      <c r="N8529" s="41" t="s">
        <v>435</v>
      </c>
      <c r="O8529" s="41" t="s">
        <v>70</v>
      </c>
    </row>
    <row r="8530" spans="1:15">
      <c r="A8530" s="42">
        <v>42060</v>
      </c>
      <c r="B8530" s="42">
        <v>54417</v>
      </c>
      <c r="C8530" s="130">
        <v>406</v>
      </c>
      <c r="D8530" s="43">
        <v>8.7899999999999992E-2</v>
      </c>
      <c r="E8530" s="43">
        <v>8.1900000000000001E-2</v>
      </c>
      <c r="F8530" s="44">
        <v>160000</v>
      </c>
      <c r="G8530" s="44">
        <v>160000</v>
      </c>
      <c r="H8530" s="44">
        <v>89999.99</v>
      </c>
      <c r="I8530" s="44">
        <v>89999.99</v>
      </c>
      <c r="J8530" s="68">
        <f t="shared" si="399"/>
        <v>0.56249993750000005</v>
      </c>
      <c r="K8530" s="43">
        <f t="shared" si="400"/>
        <v>0.56249993750000005</v>
      </c>
      <c r="L8530" s="41" t="str">
        <f t="shared" si="401"/>
        <v>AA</v>
      </c>
      <c r="M8530" s="41" t="s">
        <v>639</v>
      </c>
      <c r="N8530" s="41" t="s">
        <v>427</v>
      </c>
      <c r="O8530" s="41" t="s">
        <v>70</v>
      </c>
    </row>
    <row r="8531" spans="1:15">
      <c r="A8531" s="38">
        <v>41921</v>
      </c>
      <c r="B8531" s="38">
        <v>53821</v>
      </c>
      <c r="C8531" s="131">
        <v>391</v>
      </c>
      <c r="D8531" s="39">
        <v>8.7899999999999992E-2</v>
      </c>
      <c r="E8531" s="39">
        <v>8.4199999999999997E-2</v>
      </c>
      <c r="F8531" s="40">
        <v>177600</v>
      </c>
      <c r="G8531" s="40">
        <v>177600</v>
      </c>
      <c r="H8531" s="40">
        <v>99320.01</v>
      </c>
      <c r="I8531" s="40">
        <v>99999.99</v>
      </c>
      <c r="J8531" s="67">
        <f t="shared" si="399"/>
        <v>0.55923429054054052</v>
      </c>
      <c r="K8531" s="39">
        <f t="shared" si="400"/>
        <v>0.5630630067567568</v>
      </c>
      <c r="L8531" s="2" t="str">
        <f t="shared" si="401"/>
        <v>AA</v>
      </c>
      <c r="M8531" s="2" t="s">
        <v>1127</v>
      </c>
      <c r="N8531" s="2" t="s">
        <v>417</v>
      </c>
      <c r="O8531" s="2" t="s">
        <v>70</v>
      </c>
    </row>
    <row r="8532" spans="1:15">
      <c r="A8532" s="38">
        <v>41955</v>
      </c>
      <c r="B8532" s="38">
        <v>54739</v>
      </c>
      <c r="C8532" s="131">
        <v>420</v>
      </c>
      <c r="D8532" s="39">
        <v>8.7899999999999992E-2</v>
      </c>
      <c r="E8532" s="39">
        <v>8.4199999999999997E-2</v>
      </c>
      <c r="F8532" s="40">
        <v>190000</v>
      </c>
      <c r="G8532" s="40">
        <v>190000</v>
      </c>
      <c r="H8532" s="40">
        <v>106506.5</v>
      </c>
      <c r="I8532" s="40">
        <v>106999.99</v>
      </c>
      <c r="J8532" s="67">
        <f t="shared" si="399"/>
        <v>0.56056052631578945</v>
      </c>
      <c r="K8532" s="39">
        <f t="shared" si="400"/>
        <v>0.56315784210526321</v>
      </c>
      <c r="L8532" s="2" t="str">
        <f t="shared" si="401"/>
        <v>AA</v>
      </c>
      <c r="M8532" s="2" t="s">
        <v>564</v>
      </c>
      <c r="N8532" s="2" t="s">
        <v>417</v>
      </c>
      <c r="O8532" s="2" t="s">
        <v>70</v>
      </c>
    </row>
    <row r="8533" spans="1:15">
      <c r="A8533" s="42">
        <v>41921</v>
      </c>
      <c r="B8533" s="42">
        <v>47400</v>
      </c>
      <c r="C8533" s="130">
        <v>180</v>
      </c>
      <c r="D8533" s="43">
        <v>8.7899999999999992E-2</v>
      </c>
      <c r="E8533" s="43">
        <v>8.4199999999999997E-2</v>
      </c>
      <c r="F8533" s="44">
        <v>142000</v>
      </c>
      <c r="G8533" s="44">
        <v>142000</v>
      </c>
      <c r="H8533" s="44">
        <v>79255.11</v>
      </c>
      <c r="I8533" s="44">
        <v>80000</v>
      </c>
      <c r="J8533" s="68">
        <f t="shared" si="399"/>
        <v>0.55813457746478878</v>
      </c>
      <c r="K8533" s="43">
        <f t="shared" si="400"/>
        <v>0.56338028169014087</v>
      </c>
      <c r="L8533" s="41" t="str">
        <f t="shared" si="401"/>
        <v>AA</v>
      </c>
      <c r="M8533" s="41" t="s">
        <v>1596</v>
      </c>
      <c r="N8533" s="41" t="s">
        <v>417</v>
      </c>
      <c r="O8533" s="41" t="s">
        <v>70</v>
      </c>
    </row>
    <row r="8534" spans="1:15">
      <c r="A8534" s="42">
        <v>42031</v>
      </c>
      <c r="B8534" s="42">
        <v>49214</v>
      </c>
      <c r="C8534" s="130">
        <v>236</v>
      </c>
      <c r="D8534" s="43">
        <v>8.7899999999999992E-2</v>
      </c>
      <c r="E8534" s="43">
        <v>7.7199999999999991E-2</v>
      </c>
      <c r="F8534" s="44">
        <v>167000</v>
      </c>
      <c r="G8534" s="44">
        <v>167000</v>
      </c>
      <c r="H8534" s="44">
        <v>93786.52</v>
      </c>
      <c r="I8534" s="44">
        <v>94099.99</v>
      </c>
      <c r="J8534" s="68">
        <f t="shared" si="399"/>
        <v>0.56159592814371262</v>
      </c>
      <c r="K8534" s="43">
        <f t="shared" si="400"/>
        <v>0.56347299401197604</v>
      </c>
      <c r="L8534" s="41" t="str">
        <f t="shared" si="401"/>
        <v>AA</v>
      </c>
      <c r="M8534" s="41" t="s">
        <v>475</v>
      </c>
      <c r="N8534" s="41" t="s">
        <v>427</v>
      </c>
      <c r="O8534" s="41" t="s">
        <v>70</v>
      </c>
    </row>
    <row r="8535" spans="1:15">
      <c r="A8535" s="42">
        <v>41900</v>
      </c>
      <c r="B8535" s="42">
        <v>54684</v>
      </c>
      <c r="C8535" s="130">
        <v>420</v>
      </c>
      <c r="D8535" s="43">
        <v>8.7899999999999992E-2</v>
      </c>
      <c r="E8535" s="43">
        <v>8.7899999999999992E-2</v>
      </c>
      <c r="F8535" s="44">
        <v>168000</v>
      </c>
      <c r="G8535" s="44">
        <v>168000</v>
      </c>
      <c r="H8535" s="44">
        <v>93991.66</v>
      </c>
      <c r="I8535" s="44">
        <v>94732.41</v>
      </c>
      <c r="J8535" s="68">
        <f t="shared" si="399"/>
        <v>0.55947416666666672</v>
      </c>
      <c r="K8535" s="43">
        <f t="shared" si="400"/>
        <v>0.56388339285714284</v>
      </c>
      <c r="L8535" s="41" t="str">
        <f t="shared" si="401"/>
        <v>AA</v>
      </c>
      <c r="M8535" s="41" t="s">
        <v>538</v>
      </c>
      <c r="N8535" s="41" t="s">
        <v>417</v>
      </c>
      <c r="O8535" s="41" t="s">
        <v>70</v>
      </c>
    </row>
    <row r="8536" spans="1:15">
      <c r="A8536" s="38">
        <v>41845</v>
      </c>
      <c r="B8536" s="38">
        <v>54629</v>
      </c>
      <c r="C8536" s="131">
        <v>420</v>
      </c>
      <c r="D8536" s="39">
        <v>8.7899999999999992E-2</v>
      </c>
      <c r="E8536" s="39">
        <v>8.4199999999999997E-2</v>
      </c>
      <c r="F8536" s="40">
        <v>104000</v>
      </c>
      <c r="G8536" s="40">
        <v>104000</v>
      </c>
      <c r="H8536" s="40">
        <v>58023.06</v>
      </c>
      <c r="I8536" s="40">
        <v>58649.99</v>
      </c>
      <c r="J8536" s="67">
        <f t="shared" si="399"/>
        <v>0.55791403846153842</v>
      </c>
      <c r="K8536" s="39">
        <f t="shared" si="400"/>
        <v>0.56394221153846147</v>
      </c>
      <c r="L8536" s="2" t="str">
        <f t="shared" si="401"/>
        <v>AA</v>
      </c>
      <c r="M8536" s="2" t="s">
        <v>706</v>
      </c>
      <c r="N8536" s="2" t="s">
        <v>424</v>
      </c>
      <c r="O8536" s="2" t="s">
        <v>70</v>
      </c>
    </row>
    <row r="8537" spans="1:15">
      <c r="A8537" s="42">
        <v>42034</v>
      </c>
      <c r="B8537" s="42">
        <v>47513</v>
      </c>
      <c r="C8537" s="130">
        <v>180</v>
      </c>
      <c r="D8537" s="43">
        <v>8.7899999999999992E-2</v>
      </c>
      <c r="E8537" s="43">
        <v>8.6500000000000007E-2</v>
      </c>
      <c r="F8537" s="44">
        <v>178000</v>
      </c>
      <c r="G8537" s="44">
        <v>178000</v>
      </c>
      <c r="H8537" s="44">
        <v>100399.98</v>
      </c>
      <c r="I8537" s="44">
        <v>100399.98</v>
      </c>
      <c r="J8537" s="68">
        <f t="shared" si="399"/>
        <v>0.56404483146067419</v>
      </c>
      <c r="K8537" s="43">
        <f t="shared" si="400"/>
        <v>0.56404483146067419</v>
      </c>
      <c r="L8537" s="41" t="str">
        <f t="shared" si="401"/>
        <v>AA</v>
      </c>
      <c r="M8537" s="41" t="s">
        <v>948</v>
      </c>
      <c r="N8537" s="41" t="s">
        <v>419</v>
      </c>
      <c r="O8537" s="41" t="s">
        <v>70</v>
      </c>
    </row>
    <row r="8538" spans="1:15">
      <c r="A8538" s="38">
        <v>41785</v>
      </c>
      <c r="B8538" s="38">
        <v>45438</v>
      </c>
      <c r="C8538" s="131">
        <v>120</v>
      </c>
      <c r="D8538" s="39">
        <v>8.7899999999999992E-2</v>
      </c>
      <c r="E8538" s="39">
        <v>7.9500000000000001E-2</v>
      </c>
      <c r="F8538" s="40">
        <v>195000</v>
      </c>
      <c r="G8538" s="40">
        <v>195000</v>
      </c>
      <c r="H8538" s="40">
        <v>102577.64</v>
      </c>
      <c r="I8538" s="40">
        <v>109999.99</v>
      </c>
      <c r="J8538" s="67">
        <f t="shared" si="399"/>
        <v>0.52603917948717949</v>
      </c>
      <c r="K8538" s="39">
        <f t="shared" si="400"/>
        <v>0.56410251282051282</v>
      </c>
      <c r="L8538" s="2" t="str">
        <f t="shared" si="401"/>
        <v>AA</v>
      </c>
      <c r="M8538" s="2" t="s">
        <v>601</v>
      </c>
      <c r="N8538" s="2" t="s">
        <v>435</v>
      </c>
      <c r="O8538" s="2" t="s">
        <v>70</v>
      </c>
    </row>
    <row r="8539" spans="1:15">
      <c r="A8539" s="38">
        <v>41913</v>
      </c>
      <c r="B8539" s="38">
        <v>52232</v>
      </c>
      <c r="C8539" s="131">
        <v>339</v>
      </c>
      <c r="D8539" s="39">
        <v>8.7899999999999992E-2</v>
      </c>
      <c r="E8539" s="39">
        <v>8.2799999999999999E-2</v>
      </c>
      <c r="F8539" s="40">
        <v>195000</v>
      </c>
      <c r="G8539" s="40">
        <v>195000</v>
      </c>
      <c r="H8539" s="40">
        <v>109080.53</v>
      </c>
      <c r="I8539" s="40">
        <v>109999.99</v>
      </c>
      <c r="J8539" s="67">
        <f t="shared" si="399"/>
        <v>0.55938733333333335</v>
      </c>
      <c r="K8539" s="39">
        <f t="shared" si="400"/>
        <v>0.56410251282051282</v>
      </c>
      <c r="L8539" s="2" t="str">
        <f t="shared" si="401"/>
        <v>AA</v>
      </c>
      <c r="M8539" s="2" t="s">
        <v>1015</v>
      </c>
      <c r="N8539" s="2" t="s">
        <v>417</v>
      </c>
      <c r="O8539" s="2" t="s">
        <v>70</v>
      </c>
    </row>
    <row r="8540" spans="1:15">
      <c r="A8540" s="38">
        <v>41856</v>
      </c>
      <c r="B8540" s="38">
        <v>54640</v>
      </c>
      <c r="C8540" s="131">
        <v>420</v>
      </c>
      <c r="D8540" s="39">
        <v>8.7899999999999992E-2</v>
      </c>
      <c r="E8540" s="39">
        <v>8.4199999999999997E-2</v>
      </c>
      <c r="F8540" s="40">
        <v>115000</v>
      </c>
      <c r="G8540" s="40">
        <v>115000</v>
      </c>
      <c r="H8540" s="40">
        <v>64349.01</v>
      </c>
      <c r="I8540" s="40">
        <v>64887.18</v>
      </c>
      <c r="J8540" s="67">
        <f t="shared" si="399"/>
        <v>0.55955660869565216</v>
      </c>
      <c r="K8540" s="39">
        <f t="shared" si="400"/>
        <v>0.564236347826087</v>
      </c>
      <c r="L8540" s="2" t="str">
        <f t="shared" si="401"/>
        <v>AA</v>
      </c>
      <c r="M8540" s="2" t="s">
        <v>468</v>
      </c>
      <c r="N8540" s="2" t="s">
        <v>421</v>
      </c>
      <c r="O8540" s="2" t="s">
        <v>70</v>
      </c>
    </row>
    <row r="8541" spans="1:15">
      <c r="A8541" s="42">
        <v>41792</v>
      </c>
      <c r="B8541" s="42">
        <v>54576</v>
      </c>
      <c r="C8541" s="130">
        <v>420</v>
      </c>
      <c r="D8541" s="43">
        <v>8.7899999999999992E-2</v>
      </c>
      <c r="E8541" s="43">
        <v>8.4199999999999997E-2</v>
      </c>
      <c r="F8541" s="44">
        <v>177200</v>
      </c>
      <c r="G8541" s="44">
        <v>177200</v>
      </c>
      <c r="H8541" s="44">
        <v>98761.96</v>
      </c>
      <c r="I8541" s="44">
        <v>99999.99</v>
      </c>
      <c r="J8541" s="68">
        <f t="shared" si="399"/>
        <v>0.55734740406320549</v>
      </c>
      <c r="K8541" s="43">
        <f t="shared" si="400"/>
        <v>0.56433402934537247</v>
      </c>
      <c r="L8541" s="41" t="str">
        <f t="shared" si="401"/>
        <v>AA</v>
      </c>
      <c r="M8541" s="41" t="s">
        <v>880</v>
      </c>
      <c r="N8541" s="41" t="s">
        <v>424</v>
      </c>
      <c r="O8541" s="41" t="s">
        <v>70</v>
      </c>
    </row>
    <row r="8542" spans="1:15">
      <c r="A8542" s="38">
        <v>42003</v>
      </c>
      <c r="B8542" s="38">
        <v>54604</v>
      </c>
      <c r="C8542" s="131">
        <v>414</v>
      </c>
      <c r="D8542" s="39">
        <v>8.7899999999999992E-2</v>
      </c>
      <c r="E8542" s="39">
        <v>8.2799999999999999E-2</v>
      </c>
      <c r="F8542" s="40">
        <v>170000</v>
      </c>
      <c r="G8542" s="40">
        <v>170000</v>
      </c>
      <c r="H8542" s="40">
        <v>95695.89</v>
      </c>
      <c r="I8542" s="40">
        <v>95999.99</v>
      </c>
      <c r="J8542" s="67">
        <f t="shared" si="399"/>
        <v>0.562917</v>
      </c>
      <c r="K8542" s="39">
        <f t="shared" si="400"/>
        <v>0.56470582352941179</v>
      </c>
      <c r="L8542" s="2" t="str">
        <f t="shared" si="401"/>
        <v>AA</v>
      </c>
      <c r="M8542" s="2" t="s">
        <v>457</v>
      </c>
      <c r="N8542" s="2" t="s">
        <v>419</v>
      </c>
      <c r="O8542" s="2" t="s">
        <v>70</v>
      </c>
    </row>
    <row r="8543" spans="1:15">
      <c r="A8543" s="38">
        <v>41927</v>
      </c>
      <c r="B8543" s="38">
        <v>54711</v>
      </c>
      <c r="C8543" s="131">
        <v>420</v>
      </c>
      <c r="D8543" s="39">
        <v>8.7899999999999992E-2</v>
      </c>
      <c r="E8543" s="39">
        <v>8.4199999999999997E-2</v>
      </c>
      <c r="F8543" s="40">
        <v>177000</v>
      </c>
      <c r="G8543" s="40">
        <v>177000</v>
      </c>
      <c r="H8543" s="40">
        <v>99441.79</v>
      </c>
      <c r="I8543" s="40">
        <v>99999.99</v>
      </c>
      <c r="J8543" s="67">
        <f t="shared" si="399"/>
        <v>0.56181802259887004</v>
      </c>
      <c r="K8543" s="39">
        <f t="shared" si="400"/>
        <v>0.56497169491525423</v>
      </c>
      <c r="L8543" s="2" t="str">
        <f t="shared" si="401"/>
        <v>AA</v>
      </c>
      <c r="M8543" s="2" t="s">
        <v>1215</v>
      </c>
      <c r="N8543" s="2" t="s">
        <v>421</v>
      </c>
      <c r="O8543" s="2" t="s">
        <v>70</v>
      </c>
    </row>
    <row r="8544" spans="1:15">
      <c r="A8544" s="38">
        <v>42045</v>
      </c>
      <c r="B8544" s="38">
        <v>54829</v>
      </c>
      <c r="C8544" s="131">
        <v>420</v>
      </c>
      <c r="D8544" s="39">
        <v>8.7899999999999992E-2</v>
      </c>
      <c r="E8544" s="39">
        <v>8.6500000000000007E-2</v>
      </c>
      <c r="F8544" s="40">
        <v>177000</v>
      </c>
      <c r="G8544" s="40">
        <v>177000</v>
      </c>
      <c r="H8544" s="40">
        <v>99999.99</v>
      </c>
      <c r="I8544" s="40">
        <v>99999.99</v>
      </c>
      <c r="J8544" s="67">
        <f t="shared" si="399"/>
        <v>0.56497169491525423</v>
      </c>
      <c r="K8544" s="39">
        <f t="shared" si="400"/>
        <v>0.56497169491525423</v>
      </c>
      <c r="L8544" s="2" t="str">
        <f t="shared" si="401"/>
        <v>AA</v>
      </c>
      <c r="M8544" s="2" t="s">
        <v>489</v>
      </c>
      <c r="N8544" s="2" t="s">
        <v>415</v>
      </c>
      <c r="O8544" s="2" t="s">
        <v>70</v>
      </c>
    </row>
    <row r="8545" spans="1:15">
      <c r="A8545" s="38">
        <v>41751</v>
      </c>
      <c r="B8545" s="38">
        <v>45404</v>
      </c>
      <c r="C8545" s="131">
        <v>120</v>
      </c>
      <c r="D8545" s="39">
        <v>8.7899999999999992E-2</v>
      </c>
      <c r="E8545" s="39">
        <v>7.9500000000000001E-2</v>
      </c>
      <c r="F8545" s="40">
        <v>159270</v>
      </c>
      <c r="G8545" s="40">
        <v>159270</v>
      </c>
      <c r="H8545" s="40">
        <v>83211.48</v>
      </c>
      <c r="I8545" s="40">
        <v>89999.99</v>
      </c>
      <c r="J8545" s="67">
        <f t="shared" si="399"/>
        <v>0.52245545300433227</v>
      </c>
      <c r="K8545" s="39">
        <f t="shared" si="400"/>
        <v>0.56507810636026878</v>
      </c>
      <c r="L8545" s="2" t="str">
        <f t="shared" si="401"/>
        <v>AA</v>
      </c>
      <c r="M8545" s="2" t="s">
        <v>526</v>
      </c>
      <c r="N8545" s="2" t="s">
        <v>428</v>
      </c>
      <c r="O8545" s="2" t="s">
        <v>70</v>
      </c>
    </row>
    <row r="8546" spans="1:15">
      <c r="A8546" s="38">
        <v>41814</v>
      </c>
      <c r="B8546" s="38">
        <v>54598</v>
      </c>
      <c r="C8546" s="131">
        <v>420</v>
      </c>
      <c r="D8546" s="39">
        <v>8.7899999999999992E-2</v>
      </c>
      <c r="E8546" s="39">
        <v>7.9500000000000001E-2</v>
      </c>
      <c r="F8546" s="40">
        <v>141500</v>
      </c>
      <c r="G8546" s="40">
        <v>141500</v>
      </c>
      <c r="H8546" s="40">
        <v>79043.839999999997</v>
      </c>
      <c r="I8546" s="40">
        <v>79999.990000000005</v>
      </c>
      <c r="J8546" s="67">
        <f t="shared" si="399"/>
        <v>0.55861371024734985</v>
      </c>
      <c r="K8546" s="39">
        <f t="shared" si="400"/>
        <v>0.56537095406360427</v>
      </c>
      <c r="L8546" s="2" t="str">
        <f t="shared" si="401"/>
        <v>AA</v>
      </c>
      <c r="M8546" s="2" t="s">
        <v>127</v>
      </c>
      <c r="N8546" s="2" t="s">
        <v>417</v>
      </c>
      <c r="O8546" s="2" t="s">
        <v>70</v>
      </c>
    </row>
    <row r="8547" spans="1:15">
      <c r="A8547" s="42">
        <v>41911</v>
      </c>
      <c r="B8547" s="42">
        <v>52869</v>
      </c>
      <c r="C8547" s="130">
        <v>360</v>
      </c>
      <c r="D8547" s="43">
        <v>8.7899999999999992E-2</v>
      </c>
      <c r="E8547" s="43">
        <v>8.4199999999999997E-2</v>
      </c>
      <c r="F8547" s="44">
        <v>190000</v>
      </c>
      <c r="G8547" s="44">
        <v>190000</v>
      </c>
      <c r="H8547" s="44">
        <v>106459.68</v>
      </c>
      <c r="I8547" s="44">
        <v>107499.99</v>
      </c>
      <c r="J8547" s="68">
        <f t="shared" si="399"/>
        <v>0.56031410526315784</v>
      </c>
      <c r="K8547" s="43">
        <f t="shared" si="400"/>
        <v>0.56578942105263164</v>
      </c>
      <c r="L8547" s="41" t="str">
        <f t="shared" si="401"/>
        <v>AA</v>
      </c>
      <c r="M8547" s="41" t="s">
        <v>1093</v>
      </c>
      <c r="N8547" s="41" t="s">
        <v>417</v>
      </c>
      <c r="O8547" s="41" t="s">
        <v>70</v>
      </c>
    </row>
    <row r="8548" spans="1:15">
      <c r="A8548" s="42">
        <v>41932</v>
      </c>
      <c r="B8548" s="42">
        <v>54716</v>
      </c>
      <c r="C8548" s="130">
        <v>420</v>
      </c>
      <c r="D8548" s="43">
        <v>8.7899999999999992E-2</v>
      </c>
      <c r="E8548" s="43">
        <v>8.4199999999999997E-2</v>
      </c>
      <c r="F8548" s="44">
        <v>138213</v>
      </c>
      <c r="G8548" s="44">
        <v>138213</v>
      </c>
      <c r="H8548" s="44">
        <v>77764.929999999993</v>
      </c>
      <c r="I8548" s="44">
        <v>78212.990000000005</v>
      </c>
      <c r="J8548" s="68">
        <f t="shared" si="399"/>
        <v>0.56264555432556995</v>
      </c>
      <c r="K8548" s="43">
        <f t="shared" si="400"/>
        <v>0.5658873622597006</v>
      </c>
      <c r="L8548" s="41" t="str">
        <f t="shared" si="401"/>
        <v>AA</v>
      </c>
      <c r="M8548" s="41" t="s">
        <v>1091</v>
      </c>
      <c r="N8548" s="41" t="s">
        <v>416</v>
      </c>
      <c r="O8548" s="41" t="s">
        <v>70</v>
      </c>
    </row>
    <row r="8549" spans="1:15">
      <c r="A8549" s="42">
        <v>41806</v>
      </c>
      <c r="B8549" s="42">
        <v>49111</v>
      </c>
      <c r="C8549" s="130">
        <v>240</v>
      </c>
      <c r="D8549" s="43">
        <v>8.7899999999999992E-2</v>
      </c>
      <c r="E8549" s="43">
        <v>7.7199999999999991E-2</v>
      </c>
      <c r="F8549" s="44">
        <v>167500</v>
      </c>
      <c r="G8549" s="44">
        <v>167500</v>
      </c>
      <c r="H8549" s="44">
        <v>92332.91</v>
      </c>
      <c r="I8549" s="44">
        <v>94839.12</v>
      </c>
      <c r="J8549" s="68">
        <f t="shared" si="399"/>
        <v>0.55124125373134325</v>
      </c>
      <c r="K8549" s="43">
        <f t="shared" si="400"/>
        <v>0.56620370149253729</v>
      </c>
      <c r="L8549" s="41" t="str">
        <f t="shared" si="401"/>
        <v>AA</v>
      </c>
      <c r="M8549" s="41" t="s">
        <v>582</v>
      </c>
      <c r="N8549" s="41" t="s">
        <v>422</v>
      </c>
      <c r="O8549" s="41" t="s">
        <v>70</v>
      </c>
    </row>
    <row r="8550" spans="1:15">
      <c r="A8550" s="42">
        <v>41962</v>
      </c>
      <c r="B8550" s="42">
        <v>54746</v>
      </c>
      <c r="C8550" s="130">
        <v>420</v>
      </c>
      <c r="D8550" s="43">
        <v>8.7899999999999992E-2</v>
      </c>
      <c r="E8550" s="43">
        <v>8.4199999999999997E-2</v>
      </c>
      <c r="F8550" s="44">
        <v>150000</v>
      </c>
      <c r="G8550" s="44">
        <v>150000</v>
      </c>
      <c r="H8550" s="44">
        <v>84604.22</v>
      </c>
      <c r="I8550" s="44">
        <v>84999.99</v>
      </c>
      <c r="J8550" s="68">
        <f t="shared" si="399"/>
        <v>0.56402813333333335</v>
      </c>
      <c r="K8550" s="43">
        <f t="shared" si="400"/>
        <v>0.56666660000000002</v>
      </c>
      <c r="L8550" s="41" t="str">
        <f t="shared" si="401"/>
        <v>AA</v>
      </c>
      <c r="M8550" s="41" t="s">
        <v>1312</v>
      </c>
      <c r="N8550" s="41" t="s">
        <v>417</v>
      </c>
      <c r="O8550" s="41" t="s">
        <v>70</v>
      </c>
    </row>
    <row r="8551" spans="1:15">
      <c r="A8551" s="42">
        <v>41830</v>
      </c>
      <c r="B8551" s="42">
        <v>53853</v>
      </c>
      <c r="C8551" s="130">
        <v>395</v>
      </c>
      <c r="D8551" s="43">
        <v>8.7899999999999992E-2</v>
      </c>
      <c r="E8551" s="43">
        <v>8.4199999999999997E-2</v>
      </c>
      <c r="F8551" s="44">
        <v>149800</v>
      </c>
      <c r="G8551" s="44">
        <v>149800</v>
      </c>
      <c r="H8551" s="44">
        <v>84025.26</v>
      </c>
      <c r="I8551" s="44">
        <v>84999.99</v>
      </c>
      <c r="J8551" s="68">
        <f t="shared" si="399"/>
        <v>0.56091628838451268</v>
      </c>
      <c r="K8551" s="43">
        <f t="shared" si="400"/>
        <v>0.56742316421895866</v>
      </c>
      <c r="L8551" s="41" t="str">
        <f t="shared" si="401"/>
        <v>AA</v>
      </c>
      <c r="M8551" s="41" t="s">
        <v>1512</v>
      </c>
      <c r="N8551" s="41" t="s">
        <v>417</v>
      </c>
      <c r="O8551" s="41" t="s">
        <v>70</v>
      </c>
    </row>
    <row r="8552" spans="1:15">
      <c r="A8552" s="38">
        <v>41775</v>
      </c>
      <c r="B8552" s="38">
        <v>47254</v>
      </c>
      <c r="C8552" s="131">
        <v>180</v>
      </c>
      <c r="D8552" s="39">
        <v>8.7899999999999992E-2</v>
      </c>
      <c r="E8552" s="39">
        <v>7.9500000000000001E-2</v>
      </c>
      <c r="F8552" s="40">
        <v>185000</v>
      </c>
      <c r="G8552" s="40">
        <v>185000</v>
      </c>
      <c r="H8552" s="40">
        <v>100535.8</v>
      </c>
      <c r="I8552" s="40">
        <v>104999.99</v>
      </c>
      <c r="J8552" s="67">
        <f t="shared" si="399"/>
        <v>0.54343675675675673</v>
      </c>
      <c r="K8552" s="39">
        <f t="shared" si="400"/>
        <v>0.56756751351351353</v>
      </c>
      <c r="L8552" s="2" t="str">
        <f t="shared" si="401"/>
        <v>AA</v>
      </c>
      <c r="M8552" s="2" t="s">
        <v>913</v>
      </c>
      <c r="N8552" s="2" t="s">
        <v>417</v>
      </c>
      <c r="O8552" s="2" t="s">
        <v>70</v>
      </c>
    </row>
    <row r="8553" spans="1:15">
      <c r="A8553" s="38">
        <v>41800</v>
      </c>
      <c r="B8553" s="38">
        <v>54584</v>
      </c>
      <c r="C8553" s="131">
        <v>420</v>
      </c>
      <c r="D8553" s="39">
        <v>8.7899999999999992E-2</v>
      </c>
      <c r="E8553" s="39">
        <v>8.4199999999999997E-2</v>
      </c>
      <c r="F8553" s="40">
        <v>140000</v>
      </c>
      <c r="G8553" s="40">
        <v>140000</v>
      </c>
      <c r="H8553" s="40">
        <v>78496.33</v>
      </c>
      <c r="I8553" s="40">
        <v>79464.09</v>
      </c>
      <c r="J8553" s="67">
        <f t="shared" si="399"/>
        <v>0.56068807142857147</v>
      </c>
      <c r="K8553" s="39">
        <f t="shared" si="400"/>
        <v>0.56760064285714285</v>
      </c>
      <c r="L8553" s="2" t="str">
        <f t="shared" si="401"/>
        <v>AA</v>
      </c>
      <c r="M8553" s="2" t="s">
        <v>857</v>
      </c>
      <c r="N8553" s="2" t="s">
        <v>416</v>
      </c>
      <c r="O8553" s="2" t="s">
        <v>70</v>
      </c>
    </row>
    <row r="8554" spans="1:15">
      <c r="A8554" s="42">
        <v>41785</v>
      </c>
      <c r="B8554" s="42">
        <v>51313</v>
      </c>
      <c r="C8554" s="130">
        <v>313</v>
      </c>
      <c r="D8554" s="43">
        <v>8.7899999999999992E-2</v>
      </c>
      <c r="E8554" s="43">
        <v>8.7899999999999992E-2</v>
      </c>
      <c r="F8554" s="44">
        <v>169000</v>
      </c>
      <c r="G8554" s="44">
        <v>169000</v>
      </c>
      <c r="H8554" s="44">
        <v>93939.01</v>
      </c>
      <c r="I8554" s="44">
        <v>95960.57</v>
      </c>
      <c r="J8554" s="68">
        <f t="shared" si="399"/>
        <v>0.55585213017751478</v>
      </c>
      <c r="K8554" s="43">
        <f t="shared" si="400"/>
        <v>0.56781402366863909</v>
      </c>
      <c r="L8554" s="41" t="str">
        <f t="shared" si="401"/>
        <v>AA</v>
      </c>
      <c r="M8554" s="41" t="s">
        <v>548</v>
      </c>
      <c r="N8554" s="41" t="s">
        <v>433</v>
      </c>
      <c r="O8554" s="41" t="s">
        <v>70</v>
      </c>
    </row>
    <row r="8555" spans="1:15">
      <c r="A8555" s="38">
        <v>41817</v>
      </c>
      <c r="B8555" s="38">
        <v>45470</v>
      </c>
      <c r="C8555" s="131">
        <v>120</v>
      </c>
      <c r="D8555" s="39">
        <v>8.7899999999999992E-2</v>
      </c>
      <c r="E8555" s="39">
        <v>8.4199999999999997E-2</v>
      </c>
      <c r="F8555" s="40">
        <v>141700</v>
      </c>
      <c r="G8555" s="40">
        <v>141700</v>
      </c>
      <c r="H8555" s="40">
        <v>79867.3</v>
      </c>
      <c r="I8555" s="40">
        <v>80615.81</v>
      </c>
      <c r="J8555" s="67">
        <f t="shared" si="399"/>
        <v>0.56363655610444607</v>
      </c>
      <c r="K8555" s="39">
        <f t="shared" si="400"/>
        <v>0.5689189131968948</v>
      </c>
      <c r="L8555" s="2" t="str">
        <f t="shared" si="401"/>
        <v>AA</v>
      </c>
      <c r="M8555" s="2" t="s">
        <v>726</v>
      </c>
      <c r="N8555" s="2" t="s">
        <v>417</v>
      </c>
      <c r="O8555" s="2" t="s">
        <v>70</v>
      </c>
    </row>
    <row r="8556" spans="1:15">
      <c r="A8556" s="42">
        <v>41947</v>
      </c>
      <c r="B8556" s="42">
        <v>54731</v>
      </c>
      <c r="C8556" s="130">
        <v>420</v>
      </c>
      <c r="D8556" s="43">
        <v>8.7899999999999992E-2</v>
      </c>
      <c r="E8556" s="43">
        <v>8.7899999999999992E-2</v>
      </c>
      <c r="F8556" s="44">
        <v>105400</v>
      </c>
      <c r="G8556" s="44">
        <v>105400</v>
      </c>
      <c r="H8556" s="44">
        <v>59732.59</v>
      </c>
      <c r="I8556" s="44">
        <v>59999.99</v>
      </c>
      <c r="J8556" s="68">
        <f t="shared" si="399"/>
        <v>0.56672286527514226</v>
      </c>
      <c r="K8556" s="43">
        <f t="shared" si="400"/>
        <v>0.56925986717267552</v>
      </c>
      <c r="L8556" s="41" t="str">
        <f t="shared" si="401"/>
        <v>AA</v>
      </c>
      <c r="M8556" s="41" t="s">
        <v>569</v>
      </c>
      <c r="N8556" s="41" t="s">
        <v>426</v>
      </c>
      <c r="O8556" s="41" t="s">
        <v>70</v>
      </c>
    </row>
    <row r="8557" spans="1:15">
      <c r="A8557" s="42">
        <v>41978</v>
      </c>
      <c r="B8557" s="42">
        <v>54762</v>
      </c>
      <c r="C8557" s="130">
        <v>420</v>
      </c>
      <c r="D8557" s="43">
        <v>8.7899999999999992E-2</v>
      </c>
      <c r="E8557" s="43">
        <v>8.4199999999999997E-2</v>
      </c>
      <c r="F8557" s="44">
        <v>193200</v>
      </c>
      <c r="G8557" s="44">
        <v>193200</v>
      </c>
      <c r="H8557" s="44">
        <v>109703.61</v>
      </c>
      <c r="I8557" s="44">
        <v>109999.99</v>
      </c>
      <c r="J8557" s="68">
        <f t="shared" si="399"/>
        <v>0.56782406832298138</v>
      </c>
      <c r="K8557" s="43">
        <f t="shared" si="400"/>
        <v>0.56935812629399585</v>
      </c>
      <c r="L8557" s="41" t="str">
        <f t="shared" si="401"/>
        <v>AA</v>
      </c>
      <c r="M8557" s="41" t="s">
        <v>523</v>
      </c>
      <c r="N8557" s="41" t="s">
        <v>423</v>
      </c>
      <c r="O8557" s="41" t="s">
        <v>70</v>
      </c>
    </row>
    <row r="8558" spans="1:15">
      <c r="A8558" s="38">
        <v>41775</v>
      </c>
      <c r="B8558" s="38">
        <v>54559</v>
      </c>
      <c r="C8558" s="131">
        <v>420</v>
      </c>
      <c r="D8558" s="39">
        <v>8.7899999999999992E-2</v>
      </c>
      <c r="E8558" s="39">
        <v>8.4199999999999997E-2</v>
      </c>
      <c r="F8558" s="40">
        <v>198000</v>
      </c>
      <c r="G8558" s="40">
        <v>198000</v>
      </c>
      <c r="H8558" s="40">
        <v>111181.99</v>
      </c>
      <c r="I8558" s="40">
        <v>112742.89</v>
      </c>
      <c r="J8558" s="67">
        <f t="shared" si="399"/>
        <v>0.56152520202020206</v>
      </c>
      <c r="K8558" s="39">
        <f t="shared" si="400"/>
        <v>0.56940853535353531</v>
      </c>
      <c r="L8558" s="2" t="str">
        <f t="shared" si="401"/>
        <v>AA</v>
      </c>
      <c r="M8558" s="2" t="s">
        <v>497</v>
      </c>
      <c r="N8558" s="2" t="s">
        <v>417</v>
      </c>
      <c r="O8558" s="2" t="s">
        <v>70</v>
      </c>
    </row>
    <row r="8559" spans="1:15">
      <c r="A8559" s="42">
        <v>41900</v>
      </c>
      <c r="B8559" s="42">
        <v>51031</v>
      </c>
      <c r="C8559" s="130">
        <v>300</v>
      </c>
      <c r="D8559" s="43">
        <v>8.7899999999999992E-2</v>
      </c>
      <c r="E8559" s="43">
        <v>8.4199999999999997E-2</v>
      </c>
      <c r="F8559" s="44">
        <v>100000</v>
      </c>
      <c r="G8559" s="44">
        <v>100000</v>
      </c>
      <c r="H8559" s="44">
        <v>56282.48</v>
      </c>
      <c r="I8559" s="44">
        <v>56999.99</v>
      </c>
      <c r="J8559" s="68">
        <f t="shared" si="399"/>
        <v>0.56282480000000001</v>
      </c>
      <c r="K8559" s="43">
        <f t="shared" si="400"/>
        <v>0.5699999</v>
      </c>
      <c r="L8559" s="41" t="str">
        <f t="shared" si="401"/>
        <v>AA</v>
      </c>
      <c r="M8559" s="41" t="s">
        <v>171</v>
      </c>
      <c r="N8559" s="41" t="s">
        <v>417</v>
      </c>
      <c r="O8559" s="41" t="s">
        <v>70</v>
      </c>
    </row>
    <row r="8560" spans="1:15">
      <c r="A8560" s="42">
        <v>42055</v>
      </c>
      <c r="B8560" s="42">
        <v>54839</v>
      </c>
      <c r="C8560" s="130">
        <v>420</v>
      </c>
      <c r="D8560" s="43">
        <v>8.7899999999999992E-2</v>
      </c>
      <c r="E8560" s="43">
        <v>8.6500000000000007E-2</v>
      </c>
      <c r="F8560" s="44">
        <v>190000</v>
      </c>
      <c r="G8560" s="44">
        <v>190000</v>
      </c>
      <c r="H8560" s="44">
        <v>108363.64</v>
      </c>
      <c r="I8560" s="44">
        <v>108363.64</v>
      </c>
      <c r="J8560" s="68">
        <f t="shared" si="399"/>
        <v>0.57033494736842105</v>
      </c>
      <c r="K8560" s="43">
        <f t="shared" si="400"/>
        <v>0.57033494736842105</v>
      </c>
      <c r="L8560" s="41" t="str">
        <f t="shared" si="401"/>
        <v>AA</v>
      </c>
      <c r="M8560" s="41" t="s">
        <v>619</v>
      </c>
      <c r="N8560" s="41" t="s">
        <v>427</v>
      </c>
      <c r="O8560" s="41" t="s">
        <v>70</v>
      </c>
    </row>
    <row r="8561" spans="1:15">
      <c r="A8561" s="38">
        <v>41768</v>
      </c>
      <c r="B8561" s="38">
        <v>54552</v>
      </c>
      <c r="C8561" s="131">
        <v>420</v>
      </c>
      <c r="D8561" s="39">
        <v>8.7899999999999992E-2</v>
      </c>
      <c r="E8561" s="39">
        <v>8.4199999999999997E-2</v>
      </c>
      <c r="F8561" s="40">
        <v>120000</v>
      </c>
      <c r="G8561" s="40">
        <v>120000</v>
      </c>
      <c r="H8561" s="40">
        <v>67615.13</v>
      </c>
      <c r="I8561" s="40">
        <v>68470.559999999998</v>
      </c>
      <c r="J8561" s="67">
        <f t="shared" si="399"/>
        <v>0.56345941666666666</v>
      </c>
      <c r="K8561" s="39">
        <f t="shared" si="400"/>
        <v>0.57058799999999998</v>
      </c>
      <c r="L8561" s="2" t="str">
        <f t="shared" si="401"/>
        <v>AA</v>
      </c>
      <c r="M8561" s="2" t="s">
        <v>793</v>
      </c>
      <c r="N8561" s="2" t="s">
        <v>416</v>
      </c>
      <c r="O8561" s="2" t="s">
        <v>70</v>
      </c>
    </row>
    <row r="8562" spans="1:15">
      <c r="A8562" s="42">
        <v>41955</v>
      </c>
      <c r="B8562" s="42">
        <v>54739</v>
      </c>
      <c r="C8562" s="130">
        <v>420</v>
      </c>
      <c r="D8562" s="43">
        <v>8.7899999999999992E-2</v>
      </c>
      <c r="E8562" s="43">
        <v>8.4199999999999997E-2</v>
      </c>
      <c r="F8562" s="44">
        <v>182000</v>
      </c>
      <c r="G8562" s="44">
        <v>182000</v>
      </c>
      <c r="H8562" s="44">
        <v>103429.04</v>
      </c>
      <c r="I8562" s="44">
        <v>103908.28</v>
      </c>
      <c r="J8562" s="68">
        <f t="shared" si="399"/>
        <v>0.56829142857142856</v>
      </c>
      <c r="K8562" s="43">
        <f t="shared" si="400"/>
        <v>0.57092461538461536</v>
      </c>
      <c r="L8562" s="41" t="str">
        <f t="shared" si="401"/>
        <v>AA</v>
      </c>
      <c r="M8562" s="41" t="s">
        <v>453</v>
      </c>
      <c r="N8562" s="41" t="s">
        <v>418</v>
      </c>
      <c r="O8562" s="41" t="s">
        <v>70</v>
      </c>
    </row>
    <row r="8563" spans="1:15">
      <c r="A8563" s="38">
        <v>41845</v>
      </c>
      <c r="B8563" s="38">
        <v>52195</v>
      </c>
      <c r="C8563" s="131">
        <v>340</v>
      </c>
      <c r="D8563" s="39">
        <v>8.7899999999999992E-2</v>
      </c>
      <c r="E8563" s="39">
        <v>7.9500000000000001E-2</v>
      </c>
      <c r="F8563" s="40">
        <v>170000</v>
      </c>
      <c r="G8563" s="40">
        <v>170000</v>
      </c>
      <c r="H8563" s="40">
        <v>95687.75</v>
      </c>
      <c r="I8563" s="40">
        <v>97107.57</v>
      </c>
      <c r="J8563" s="67">
        <f t="shared" si="399"/>
        <v>0.56286911764705883</v>
      </c>
      <c r="K8563" s="39">
        <f t="shared" si="400"/>
        <v>0.57122100000000009</v>
      </c>
      <c r="L8563" s="2" t="str">
        <f t="shared" si="401"/>
        <v>AA</v>
      </c>
      <c r="M8563" s="2" t="s">
        <v>634</v>
      </c>
      <c r="N8563" s="2" t="s">
        <v>421</v>
      </c>
      <c r="O8563" s="2" t="s">
        <v>70</v>
      </c>
    </row>
    <row r="8564" spans="1:15">
      <c r="A8564" s="38">
        <v>41919</v>
      </c>
      <c r="B8564" s="38">
        <v>49528</v>
      </c>
      <c r="C8564" s="131">
        <v>250</v>
      </c>
      <c r="D8564" s="39">
        <v>8.7899999999999992E-2</v>
      </c>
      <c r="E8564" s="39">
        <v>7.9500000000000001E-2</v>
      </c>
      <c r="F8564" s="40">
        <v>126000</v>
      </c>
      <c r="G8564" s="40">
        <v>126000</v>
      </c>
      <c r="H8564" s="40">
        <v>71152.039999999994</v>
      </c>
      <c r="I8564" s="40">
        <v>71999.990000000005</v>
      </c>
      <c r="J8564" s="67">
        <f t="shared" si="399"/>
        <v>0.56469873015873007</v>
      </c>
      <c r="K8564" s="39">
        <f t="shared" si="400"/>
        <v>0.57142849206349211</v>
      </c>
      <c r="L8564" s="2" t="str">
        <f t="shared" si="401"/>
        <v>AA</v>
      </c>
      <c r="M8564" s="2" t="s">
        <v>589</v>
      </c>
      <c r="N8564" s="2" t="s">
        <v>438</v>
      </c>
      <c r="O8564" s="2" t="s">
        <v>70</v>
      </c>
    </row>
    <row r="8565" spans="1:15">
      <c r="A8565" s="38">
        <v>41985</v>
      </c>
      <c r="B8565" s="38">
        <v>49290</v>
      </c>
      <c r="C8565" s="131">
        <v>240</v>
      </c>
      <c r="D8565" s="39">
        <v>8.7899999999999992E-2</v>
      </c>
      <c r="E8565" s="39">
        <v>7.7199999999999991E-2</v>
      </c>
      <c r="F8565" s="40">
        <v>140000</v>
      </c>
      <c r="G8565" s="40">
        <v>140000</v>
      </c>
      <c r="H8565" s="40">
        <v>79456.36</v>
      </c>
      <c r="I8565" s="40">
        <v>79999.990000000005</v>
      </c>
      <c r="J8565" s="67">
        <f t="shared" si="399"/>
        <v>0.56754542857142853</v>
      </c>
      <c r="K8565" s="39">
        <f t="shared" si="400"/>
        <v>0.57142850000000001</v>
      </c>
      <c r="L8565" s="2" t="str">
        <f t="shared" si="401"/>
        <v>AA</v>
      </c>
      <c r="M8565" s="2" t="s">
        <v>475</v>
      </c>
      <c r="N8565" s="2" t="s">
        <v>427</v>
      </c>
      <c r="O8565" s="2" t="s">
        <v>70</v>
      </c>
    </row>
    <row r="8566" spans="1:15">
      <c r="A8566" s="42">
        <v>41823</v>
      </c>
      <c r="B8566" s="42">
        <v>51777</v>
      </c>
      <c r="C8566" s="130">
        <v>327</v>
      </c>
      <c r="D8566" s="43">
        <v>8.7899999999999992E-2</v>
      </c>
      <c r="E8566" s="43">
        <v>8.4199999999999997E-2</v>
      </c>
      <c r="F8566" s="44">
        <v>165000</v>
      </c>
      <c r="G8566" s="44">
        <v>165000</v>
      </c>
      <c r="H8566" s="44">
        <v>93073.96</v>
      </c>
      <c r="I8566" s="44">
        <v>94499.99</v>
      </c>
      <c r="J8566" s="68">
        <f t="shared" si="399"/>
        <v>0.56408460606060606</v>
      </c>
      <c r="K8566" s="43">
        <f t="shared" si="400"/>
        <v>0.57272721212121214</v>
      </c>
      <c r="L8566" s="41" t="str">
        <f t="shared" si="401"/>
        <v>AA</v>
      </c>
      <c r="M8566" s="41" t="s">
        <v>476</v>
      </c>
      <c r="N8566" s="41" t="s">
        <v>421</v>
      </c>
      <c r="O8566" s="41" t="s">
        <v>70</v>
      </c>
    </row>
    <row r="8567" spans="1:15">
      <c r="A8567" s="38">
        <v>42020</v>
      </c>
      <c r="B8567" s="38">
        <v>50937</v>
      </c>
      <c r="C8567" s="131">
        <v>293</v>
      </c>
      <c r="D8567" s="39">
        <v>8.7899999999999992E-2</v>
      </c>
      <c r="E8567" s="39">
        <v>8.4199999999999997E-2</v>
      </c>
      <c r="F8567" s="40">
        <v>185000</v>
      </c>
      <c r="G8567" s="40">
        <v>185000</v>
      </c>
      <c r="H8567" s="40">
        <v>105769.71</v>
      </c>
      <c r="I8567" s="40">
        <v>106032.57</v>
      </c>
      <c r="J8567" s="67">
        <f t="shared" si="399"/>
        <v>0.57172816216216216</v>
      </c>
      <c r="K8567" s="39">
        <f t="shared" si="400"/>
        <v>0.57314902702702708</v>
      </c>
      <c r="L8567" s="2" t="str">
        <f t="shared" si="401"/>
        <v>AA</v>
      </c>
      <c r="M8567" s="2" t="s">
        <v>458</v>
      </c>
      <c r="N8567" s="2" t="s">
        <v>423</v>
      </c>
      <c r="O8567" s="2" t="s">
        <v>70</v>
      </c>
    </row>
    <row r="8568" spans="1:15">
      <c r="A8568" s="38">
        <v>41759</v>
      </c>
      <c r="B8568" s="38">
        <v>54543</v>
      </c>
      <c r="C8568" s="131">
        <v>420</v>
      </c>
      <c r="D8568" s="39">
        <v>8.7899999999999992E-2</v>
      </c>
      <c r="E8568" s="39">
        <v>8.4199999999999997E-2</v>
      </c>
      <c r="F8568" s="40">
        <v>145000</v>
      </c>
      <c r="G8568" s="40">
        <v>145000</v>
      </c>
      <c r="H8568" s="40">
        <v>81813.210000000006</v>
      </c>
      <c r="I8568" s="40">
        <v>83146.22</v>
      </c>
      <c r="J8568" s="67">
        <f t="shared" si="399"/>
        <v>0.56422903448275863</v>
      </c>
      <c r="K8568" s="39">
        <f t="shared" si="400"/>
        <v>0.57342220689655177</v>
      </c>
      <c r="L8568" s="2" t="str">
        <f t="shared" si="401"/>
        <v>AA</v>
      </c>
      <c r="M8568" s="2" t="s">
        <v>564</v>
      </c>
      <c r="N8568" s="2" t="s">
        <v>417</v>
      </c>
      <c r="O8568" s="2" t="s">
        <v>70</v>
      </c>
    </row>
    <row r="8569" spans="1:15">
      <c r="A8569" s="42">
        <v>41984</v>
      </c>
      <c r="B8569" s="42">
        <v>48071</v>
      </c>
      <c r="C8569" s="130">
        <v>200</v>
      </c>
      <c r="D8569" s="43">
        <v>8.7899999999999992E-2</v>
      </c>
      <c r="E8569" s="43">
        <v>8.4199999999999997E-2</v>
      </c>
      <c r="F8569" s="44">
        <v>150000</v>
      </c>
      <c r="G8569" s="44">
        <v>150000</v>
      </c>
      <c r="H8569" s="44">
        <v>85320.34</v>
      </c>
      <c r="I8569" s="44">
        <v>86022.2</v>
      </c>
      <c r="J8569" s="68">
        <f t="shared" si="399"/>
        <v>0.56880226666666667</v>
      </c>
      <c r="K8569" s="43">
        <f t="shared" si="400"/>
        <v>0.57348133333333329</v>
      </c>
      <c r="L8569" s="41" t="str">
        <f t="shared" si="401"/>
        <v>AA</v>
      </c>
      <c r="M8569" s="41" t="s">
        <v>619</v>
      </c>
      <c r="N8569" s="41" t="s">
        <v>427</v>
      </c>
      <c r="O8569" s="41" t="s">
        <v>70</v>
      </c>
    </row>
    <row r="8570" spans="1:15">
      <c r="A8570" s="38">
        <v>41901</v>
      </c>
      <c r="B8570" s="38">
        <v>51793</v>
      </c>
      <c r="C8570" s="131">
        <v>325</v>
      </c>
      <c r="D8570" s="39">
        <v>8.7899999999999992E-2</v>
      </c>
      <c r="E8570" s="39">
        <v>8.4199999999999997E-2</v>
      </c>
      <c r="F8570" s="40">
        <v>130000</v>
      </c>
      <c r="G8570" s="40">
        <v>130000</v>
      </c>
      <c r="H8570" s="40">
        <v>73719.199999999997</v>
      </c>
      <c r="I8570" s="40">
        <v>74565.399999999994</v>
      </c>
      <c r="J8570" s="67">
        <f t="shared" si="399"/>
        <v>0.56707076923076916</v>
      </c>
      <c r="K8570" s="39">
        <f t="shared" si="400"/>
        <v>0.57357999999999998</v>
      </c>
      <c r="L8570" s="2" t="str">
        <f t="shared" si="401"/>
        <v>AA</v>
      </c>
      <c r="M8570" s="2" t="s">
        <v>572</v>
      </c>
      <c r="N8570" s="2" t="s">
        <v>417</v>
      </c>
      <c r="O8570" s="2" t="s">
        <v>70</v>
      </c>
    </row>
    <row r="8571" spans="1:15">
      <c r="A8571" s="42">
        <v>41865</v>
      </c>
      <c r="B8571" s="42">
        <v>54649</v>
      </c>
      <c r="C8571" s="130">
        <v>420</v>
      </c>
      <c r="D8571" s="43">
        <v>8.7899999999999992E-2</v>
      </c>
      <c r="E8571" s="43">
        <v>8.4199999999999997E-2</v>
      </c>
      <c r="F8571" s="44">
        <v>115700</v>
      </c>
      <c r="G8571" s="44">
        <v>115700</v>
      </c>
      <c r="H8571" s="44">
        <v>65786.84</v>
      </c>
      <c r="I8571" s="44">
        <v>66368.990000000005</v>
      </c>
      <c r="J8571" s="68">
        <f t="shared" si="399"/>
        <v>0.56859844425237682</v>
      </c>
      <c r="K8571" s="43">
        <f t="shared" si="400"/>
        <v>0.57362999135695769</v>
      </c>
      <c r="L8571" s="41" t="str">
        <f t="shared" si="401"/>
        <v>AA</v>
      </c>
      <c r="M8571" s="41" t="s">
        <v>1124</v>
      </c>
      <c r="N8571" s="41" t="s">
        <v>417</v>
      </c>
      <c r="O8571" s="41" t="s">
        <v>70</v>
      </c>
    </row>
    <row r="8572" spans="1:15">
      <c r="A8572" s="42">
        <v>41857</v>
      </c>
      <c r="B8572" s="42">
        <v>52815</v>
      </c>
      <c r="C8572" s="130">
        <v>360</v>
      </c>
      <c r="D8572" s="43">
        <v>8.7899999999999992E-2</v>
      </c>
      <c r="E8572" s="43">
        <v>7.9500000000000001E-2</v>
      </c>
      <c r="F8572" s="44">
        <v>171000</v>
      </c>
      <c r="G8572" s="44">
        <v>171000</v>
      </c>
      <c r="H8572" s="44">
        <v>96981.79</v>
      </c>
      <c r="I8572" s="44">
        <v>98092.96</v>
      </c>
      <c r="J8572" s="68">
        <f t="shared" si="399"/>
        <v>0.56714497076023385</v>
      </c>
      <c r="K8572" s="43">
        <f t="shared" si="400"/>
        <v>0.57364304093567253</v>
      </c>
      <c r="L8572" s="41" t="str">
        <f t="shared" si="401"/>
        <v>AA</v>
      </c>
      <c r="M8572" s="41" t="s">
        <v>467</v>
      </c>
      <c r="N8572" s="41" t="s">
        <v>425</v>
      </c>
      <c r="O8572" s="41" t="s">
        <v>70</v>
      </c>
    </row>
    <row r="8573" spans="1:15">
      <c r="A8573" s="42">
        <v>41918</v>
      </c>
      <c r="B8573" s="42">
        <v>54702</v>
      </c>
      <c r="C8573" s="130">
        <v>420</v>
      </c>
      <c r="D8573" s="43">
        <v>8.7899999999999992E-2</v>
      </c>
      <c r="E8573" s="43">
        <v>7.7199999999999991E-2</v>
      </c>
      <c r="F8573" s="44">
        <v>174390</v>
      </c>
      <c r="G8573" s="44">
        <v>174390</v>
      </c>
      <c r="H8573" s="44">
        <v>99495.57</v>
      </c>
      <c r="I8573" s="44">
        <v>100050.87</v>
      </c>
      <c r="J8573" s="68">
        <f t="shared" si="399"/>
        <v>0.57053483571305696</v>
      </c>
      <c r="K8573" s="43">
        <f t="shared" si="400"/>
        <v>0.5737190779287803</v>
      </c>
      <c r="L8573" s="41" t="str">
        <f t="shared" si="401"/>
        <v>AA</v>
      </c>
      <c r="M8573" s="41" t="s">
        <v>464</v>
      </c>
      <c r="N8573" s="41" t="s">
        <v>424</v>
      </c>
      <c r="O8573" s="41" t="s">
        <v>70</v>
      </c>
    </row>
    <row r="8574" spans="1:15">
      <c r="A8574" s="38">
        <v>41765</v>
      </c>
      <c r="B8574" s="38">
        <v>49070</v>
      </c>
      <c r="C8574" s="131">
        <v>240</v>
      </c>
      <c r="D8574" s="39">
        <v>8.7899999999999992E-2</v>
      </c>
      <c r="E8574" s="39">
        <v>8.4199999999999997E-2</v>
      </c>
      <c r="F8574" s="40">
        <v>136000</v>
      </c>
      <c r="G8574" s="40">
        <v>136000</v>
      </c>
      <c r="H8574" s="40">
        <v>77477.009999999995</v>
      </c>
      <c r="I8574" s="40">
        <v>78077.2</v>
      </c>
      <c r="J8574" s="67">
        <f t="shared" si="399"/>
        <v>0.5696838970588235</v>
      </c>
      <c r="K8574" s="39">
        <f t="shared" si="400"/>
        <v>0.57409705882352935</v>
      </c>
      <c r="L8574" s="2" t="str">
        <f t="shared" si="401"/>
        <v>AA</v>
      </c>
      <c r="M8574" s="2" t="s">
        <v>617</v>
      </c>
      <c r="N8574" s="2" t="s">
        <v>421</v>
      </c>
      <c r="O8574" s="2" t="s">
        <v>70</v>
      </c>
    </row>
    <row r="8575" spans="1:15">
      <c r="A8575" s="38">
        <v>41949</v>
      </c>
      <c r="B8575" s="38">
        <v>54733</v>
      </c>
      <c r="C8575" s="131">
        <v>420</v>
      </c>
      <c r="D8575" s="39">
        <v>8.7899999999999992E-2</v>
      </c>
      <c r="E8575" s="39">
        <v>7.9500000000000001E-2</v>
      </c>
      <c r="F8575" s="40">
        <v>145000</v>
      </c>
      <c r="G8575" s="40">
        <v>145000</v>
      </c>
      <c r="H8575" s="40">
        <v>82898.58</v>
      </c>
      <c r="I8575" s="40">
        <v>83279.990000000005</v>
      </c>
      <c r="J8575" s="67">
        <f t="shared" si="399"/>
        <v>0.57171434482758621</v>
      </c>
      <c r="K8575" s="39">
        <f t="shared" si="400"/>
        <v>0.57434475862068968</v>
      </c>
      <c r="L8575" s="2" t="str">
        <f t="shared" si="401"/>
        <v>AA</v>
      </c>
      <c r="M8575" s="2" t="s">
        <v>579</v>
      </c>
      <c r="N8575" s="2" t="s">
        <v>429</v>
      </c>
      <c r="O8575" s="2" t="s">
        <v>70</v>
      </c>
    </row>
    <row r="8576" spans="1:15">
      <c r="A8576" s="42">
        <v>41800</v>
      </c>
      <c r="B8576" s="42">
        <v>49105</v>
      </c>
      <c r="C8576" s="130">
        <v>240</v>
      </c>
      <c r="D8576" s="43">
        <v>8.7899999999999992E-2</v>
      </c>
      <c r="E8576" s="43">
        <v>8.2799999999999999E-2</v>
      </c>
      <c r="F8576" s="44">
        <v>200000</v>
      </c>
      <c r="G8576" s="44">
        <v>200000</v>
      </c>
      <c r="H8576" s="44">
        <v>114270.87</v>
      </c>
      <c r="I8576" s="44">
        <v>114999.99</v>
      </c>
      <c r="J8576" s="68">
        <f t="shared" si="399"/>
        <v>0.57135435000000001</v>
      </c>
      <c r="K8576" s="43">
        <f t="shared" si="400"/>
        <v>0.57499995000000004</v>
      </c>
      <c r="L8576" s="41" t="str">
        <f t="shared" si="401"/>
        <v>AA</v>
      </c>
      <c r="M8576" s="41" t="s">
        <v>700</v>
      </c>
      <c r="N8576" s="41" t="s">
        <v>421</v>
      </c>
      <c r="O8576" s="41" t="s">
        <v>70</v>
      </c>
    </row>
    <row r="8577" spans="1:15">
      <c r="A8577" s="42">
        <v>42048</v>
      </c>
      <c r="B8577" s="42">
        <v>49718</v>
      </c>
      <c r="C8577" s="130">
        <v>252</v>
      </c>
      <c r="D8577" s="43">
        <v>8.7899999999999992E-2</v>
      </c>
      <c r="E8577" s="43">
        <v>8.6500000000000007E-2</v>
      </c>
      <c r="F8577" s="44">
        <v>200000</v>
      </c>
      <c r="G8577" s="44">
        <v>200000</v>
      </c>
      <c r="H8577" s="44">
        <v>114999.99</v>
      </c>
      <c r="I8577" s="44">
        <v>114999.99</v>
      </c>
      <c r="J8577" s="68">
        <f t="shared" si="399"/>
        <v>0.57499995000000004</v>
      </c>
      <c r="K8577" s="43">
        <f t="shared" si="400"/>
        <v>0.57499995000000004</v>
      </c>
      <c r="L8577" s="41" t="str">
        <f t="shared" si="401"/>
        <v>AA</v>
      </c>
      <c r="M8577" s="41" t="s">
        <v>700</v>
      </c>
      <c r="N8577" s="41" t="s">
        <v>421</v>
      </c>
      <c r="O8577" s="41" t="s">
        <v>70</v>
      </c>
    </row>
    <row r="8578" spans="1:15">
      <c r="A8578" s="38">
        <v>41792</v>
      </c>
      <c r="B8578" s="38">
        <v>54576</v>
      </c>
      <c r="C8578" s="131">
        <v>420</v>
      </c>
      <c r="D8578" s="39">
        <v>8.7899999999999992E-2</v>
      </c>
      <c r="E8578" s="39">
        <v>7.9500000000000001E-2</v>
      </c>
      <c r="F8578" s="40">
        <v>200000</v>
      </c>
      <c r="G8578" s="40">
        <v>200000</v>
      </c>
      <c r="H8578" s="40">
        <v>113861.21</v>
      </c>
      <c r="I8578" s="40">
        <v>114999.99</v>
      </c>
      <c r="J8578" s="67">
        <f t="shared" si="399"/>
        <v>0.56930605000000001</v>
      </c>
      <c r="K8578" s="39">
        <f t="shared" si="400"/>
        <v>0.57499995000000004</v>
      </c>
      <c r="L8578" s="2" t="str">
        <f t="shared" si="401"/>
        <v>AA</v>
      </c>
      <c r="M8578" s="2" t="s">
        <v>497</v>
      </c>
      <c r="N8578" s="2" t="s">
        <v>417</v>
      </c>
      <c r="O8578" s="2" t="s">
        <v>70</v>
      </c>
    </row>
    <row r="8579" spans="1:15">
      <c r="A8579" s="42">
        <v>41880</v>
      </c>
      <c r="B8579" s="42">
        <v>54664</v>
      </c>
      <c r="C8579" s="130">
        <v>420</v>
      </c>
      <c r="D8579" s="43">
        <v>8.7899999999999992E-2</v>
      </c>
      <c r="E8579" s="43">
        <v>8.4199999999999997E-2</v>
      </c>
      <c r="F8579" s="44">
        <v>145000</v>
      </c>
      <c r="G8579" s="44">
        <v>145000</v>
      </c>
      <c r="H8579" s="44">
        <v>82710.41</v>
      </c>
      <c r="I8579" s="44">
        <v>83499.990000000005</v>
      </c>
      <c r="J8579" s="68">
        <f t="shared" ref="J8579:J8642" si="402">H8579/G8579</f>
        <v>0.57041662068965515</v>
      </c>
      <c r="K8579" s="43">
        <f t="shared" ref="K8579:K8642" si="403">I8579/G8579</f>
        <v>0.57586199999999999</v>
      </c>
      <c r="L8579" s="41" t="str">
        <f t="shared" ref="L8579:L8642" si="404">IF(J8579&lt;=65%,"AA",IF(J8579&lt;=75%,"A",IF(J8579&lt;=85%,"B","C")))</f>
        <v>AA</v>
      </c>
      <c r="M8579" s="41" t="s">
        <v>701</v>
      </c>
      <c r="N8579" s="41" t="s">
        <v>417</v>
      </c>
      <c r="O8579" s="41" t="s">
        <v>70</v>
      </c>
    </row>
    <row r="8580" spans="1:15">
      <c r="A8580" s="42">
        <v>41956</v>
      </c>
      <c r="B8580" s="42">
        <v>47739</v>
      </c>
      <c r="C8580" s="130">
        <v>190</v>
      </c>
      <c r="D8580" s="43">
        <v>8.7899999999999992E-2</v>
      </c>
      <c r="E8580" s="43">
        <v>8.7899999999999992E-2</v>
      </c>
      <c r="F8580" s="44">
        <v>165000</v>
      </c>
      <c r="G8580" s="44">
        <v>165000</v>
      </c>
      <c r="H8580" s="44">
        <v>93829.07</v>
      </c>
      <c r="I8580" s="44">
        <v>95065.59</v>
      </c>
      <c r="J8580" s="68">
        <f t="shared" si="402"/>
        <v>0.56866103030303039</v>
      </c>
      <c r="K8580" s="43">
        <f t="shared" si="403"/>
        <v>0.57615509090909089</v>
      </c>
      <c r="L8580" s="41" t="str">
        <f t="shared" si="404"/>
        <v>AA</v>
      </c>
      <c r="M8580" s="41" t="s">
        <v>566</v>
      </c>
      <c r="N8580" s="41" t="s">
        <v>420</v>
      </c>
      <c r="O8580" s="41" t="s">
        <v>70</v>
      </c>
    </row>
    <row r="8581" spans="1:15">
      <c r="A8581" s="38">
        <v>41963</v>
      </c>
      <c r="B8581" s="38">
        <v>51094</v>
      </c>
      <c r="C8581" s="131">
        <v>300</v>
      </c>
      <c r="D8581" s="39">
        <v>8.7899999999999992E-2</v>
      </c>
      <c r="E8581" s="39">
        <v>7.9500000000000001E-2</v>
      </c>
      <c r="F8581" s="40">
        <v>92041</v>
      </c>
      <c r="G8581" s="40">
        <v>92041</v>
      </c>
      <c r="H8581" s="40">
        <v>52647.6</v>
      </c>
      <c r="I8581" s="40">
        <v>53046.75</v>
      </c>
      <c r="J8581" s="67">
        <f t="shared" si="402"/>
        <v>0.57200160797905275</v>
      </c>
      <c r="K8581" s="39">
        <f t="shared" si="403"/>
        <v>0.57633826229615059</v>
      </c>
      <c r="L8581" s="2" t="str">
        <f t="shared" si="404"/>
        <v>AA</v>
      </c>
      <c r="M8581" s="2" t="s">
        <v>1095</v>
      </c>
      <c r="N8581" s="2" t="s">
        <v>424</v>
      </c>
      <c r="O8581" s="2" t="s">
        <v>70</v>
      </c>
    </row>
    <row r="8582" spans="1:15">
      <c r="A8582" s="42">
        <v>42033</v>
      </c>
      <c r="B8582" s="42">
        <v>54817</v>
      </c>
      <c r="C8582" s="130">
        <v>420</v>
      </c>
      <c r="D8582" s="43">
        <v>8.7899999999999992E-2</v>
      </c>
      <c r="E8582" s="43">
        <v>8.4199999999999997E-2</v>
      </c>
      <c r="F8582" s="44">
        <v>180000</v>
      </c>
      <c r="G8582" s="44">
        <v>180000</v>
      </c>
      <c r="H8582" s="44">
        <v>103645.63</v>
      </c>
      <c r="I8582" s="44">
        <v>103805.69</v>
      </c>
      <c r="J8582" s="68">
        <f t="shared" si="402"/>
        <v>0.57580905555555562</v>
      </c>
      <c r="K8582" s="43">
        <f t="shared" si="403"/>
        <v>0.57669827777777782</v>
      </c>
      <c r="L8582" s="41" t="str">
        <f t="shared" si="404"/>
        <v>AA</v>
      </c>
      <c r="M8582" s="41" t="s">
        <v>531</v>
      </c>
      <c r="N8582" s="41" t="s">
        <v>423</v>
      </c>
      <c r="O8582" s="41" t="s">
        <v>70</v>
      </c>
    </row>
    <row r="8583" spans="1:15">
      <c r="A8583" s="42">
        <v>41789</v>
      </c>
      <c r="B8583" s="42">
        <v>54573</v>
      </c>
      <c r="C8583" s="130">
        <v>420</v>
      </c>
      <c r="D8583" s="43">
        <v>8.7899999999999992E-2</v>
      </c>
      <c r="E8583" s="43">
        <v>7.7199999999999991E-2</v>
      </c>
      <c r="F8583" s="44">
        <v>187000</v>
      </c>
      <c r="G8583" s="44">
        <v>187000</v>
      </c>
      <c r="H8583" s="44">
        <v>106454.26</v>
      </c>
      <c r="I8583" s="44">
        <v>107999.99</v>
      </c>
      <c r="J8583" s="68">
        <f t="shared" si="402"/>
        <v>0.56927411764705882</v>
      </c>
      <c r="K8583" s="43">
        <f t="shared" si="403"/>
        <v>0.57754005347593584</v>
      </c>
      <c r="L8583" s="41" t="str">
        <f t="shared" si="404"/>
        <v>AA</v>
      </c>
      <c r="M8583" s="41" t="s">
        <v>911</v>
      </c>
      <c r="N8583" s="41" t="s">
        <v>415</v>
      </c>
      <c r="O8583" s="41" t="s">
        <v>70</v>
      </c>
    </row>
    <row r="8584" spans="1:15">
      <c r="A8584" s="42">
        <v>42046</v>
      </c>
      <c r="B8584" s="42">
        <v>54830</v>
      </c>
      <c r="C8584" s="130">
        <v>420</v>
      </c>
      <c r="D8584" s="43">
        <v>8.7899999999999992E-2</v>
      </c>
      <c r="E8584" s="43">
        <v>8.6500000000000007E-2</v>
      </c>
      <c r="F8584" s="44">
        <v>199000</v>
      </c>
      <c r="G8584" s="44">
        <v>199000</v>
      </c>
      <c r="H8584" s="44">
        <v>114999.99</v>
      </c>
      <c r="I8584" s="44">
        <v>114999.99</v>
      </c>
      <c r="J8584" s="68">
        <f t="shared" si="402"/>
        <v>0.5778893969849247</v>
      </c>
      <c r="K8584" s="43">
        <f t="shared" si="403"/>
        <v>0.5778893969849247</v>
      </c>
      <c r="L8584" s="41" t="str">
        <f t="shared" si="404"/>
        <v>AA</v>
      </c>
      <c r="M8584" s="41" t="s">
        <v>1158</v>
      </c>
      <c r="N8584" s="41" t="s">
        <v>421</v>
      </c>
      <c r="O8584" s="41" t="s">
        <v>70</v>
      </c>
    </row>
    <row r="8585" spans="1:15">
      <c r="A8585" s="42">
        <v>41803</v>
      </c>
      <c r="B8585" s="42">
        <v>45456</v>
      </c>
      <c r="C8585" s="130">
        <v>120</v>
      </c>
      <c r="D8585" s="43">
        <v>8.7899999999999992E-2</v>
      </c>
      <c r="E8585" s="43">
        <v>7.9500000000000001E-2</v>
      </c>
      <c r="F8585" s="44">
        <v>128000</v>
      </c>
      <c r="G8585" s="44">
        <v>128000</v>
      </c>
      <c r="H8585" s="44">
        <v>69593.2</v>
      </c>
      <c r="I8585" s="44">
        <v>73999.990000000005</v>
      </c>
      <c r="J8585" s="68">
        <f t="shared" si="402"/>
        <v>0.54369687499999997</v>
      </c>
      <c r="K8585" s="43">
        <f t="shared" si="403"/>
        <v>0.57812492187500009</v>
      </c>
      <c r="L8585" s="41" t="str">
        <f t="shared" si="404"/>
        <v>AA</v>
      </c>
      <c r="M8585" s="41" t="s">
        <v>475</v>
      </c>
      <c r="N8585" s="41" t="s">
        <v>427</v>
      </c>
      <c r="O8585" s="41" t="s">
        <v>70</v>
      </c>
    </row>
    <row r="8586" spans="1:15">
      <c r="A8586" s="38">
        <v>41991</v>
      </c>
      <c r="B8586" s="38">
        <v>52035</v>
      </c>
      <c r="C8586" s="131">
        <v>330</v>
      </c>
      <c r="D8586" s="39">
        <v>8.7899999999999992E-2</v>
      </c>
      <c r="E8586" s="39">
        <v>8.2799999999999999E-2</v>
      </c>
      <c r="F8586" s="40">
        <v>152994</v>
      </c>
      <c r="G8586" s="40">
        <v>152994</v>
      </c>
      <c r="H8586" s="40">
        <v>88087.73</v>
      </c>
      <c r="I8586" s="40">
        <v>88499.99</v>
      </c>
      <c r="J8586" s="67">
        <f t="shared" si="402"/>
        <v>0.57575937618468698</v>
      </c>
      <c r="K8586" s="39">
        <f t="shared" si="403"/>
        <v>0.57845399165980371</v>
      </c>
      <c r="L8586" s="2" t="str">
        <f t="shared" si="404"/>
        <v>AA</v>
      </c>
      <c r="M8586" s="2" t="s">
        <v>489</v>
      </c>
      <c r="N8586" s="2" t="s">
        <v>415</v>
      </c>
      <c r="O8586" s="2" t="s">
        <v>70</v>
      </c>
    </row>
    <row r="8587" spans="1:15">
      <c r="A8587" s="42">
        <v>41935</v>
      </c>
      <c r="B8587" s="42">
        <v>53927</v>
      </c>
      <c r="C8587" s="130">
        <v>394</v>
      </c>
      <c r="D8587" s="43">
        <v>8.7899999999999992E-2</v>
      </c>
      <c r="E8587" s="43">
        <v>8.4199999999999997E-2</v>
      </c>
      <c r="F8587" s="44">
        <v>121000</v>
      </c>
      <c r="G8587" s="44">
        <v>121000</v>
      </c>
      <c r="H8587" s="44">
        <v>69508.600000000006</v>
      </c>
      <c r="I8587" s="44">
        <v>69999.990000000005</v>
      </c>
      <c r="J8587" s="68">
        <f t="shared" si="402"/>
        <v>0.57445123966942158</v>
      </c>
      <c r="K8587" s="43">
        <f t="shared" si="403"/>
        <v>0.57851231404958681</v>
      </c>
      <c r="L8587" s="41" t="str">
        <f t="shared" si="404"/>
        <v>AA</v>
      </c>
      <c r="M8587" s="41" t="s">
        <v>619</v>
      </c>
      <c r="N8587" s="41" t="s">
        <v>427</v>
      </c>
      <c r="O8587" s="41" t="s">
        <v>70</v>
      </c>
    </row>
    <row r="8588" spans="1:15">
      <c r="A8588" s="38">
        <v>41774</v>
      </c>
      <c r="B8588" s="38">
        <v>54438</v>
      </c>
      <c r="C8588" s="131">
        <v>416</v>
      </c>
      <c r="D8588" s="39">
        <v>8.7899999999999992E-2</v>
      </c>
      <c r="E8588" s="39">
        <v>7.9500000000000001E-2</v>
      </c>
      <c r="F8588" s="40">
        <v>140000</v>
      </c>
      <c r="G8588" s="40">
        <v>140000</v>
      </c>
      <c r="H8588" s="40">
        <v>79854.570000000007</v>
      </c>
      <c r="I8588" s="40">
        <v>80999.990000000005</v>
      </c>
      <c r="J8588" s="67">
        <f t="shared" si="402"/>
        <v>0.57038978571428578</v>
      </c>
      <c r="K8588" s="39">
        <f t="shared" si="403"/>
        <v>0.57857135714285723</v>
      </c>
      <c r="L8588" s="2" t="str">
        <f t="shared" si="404"/>
        <v>AA</v>
      </c>
      <c r="M8588" s="2" t="s">
        <v>1313</v>
      </c>
      <c r="N8588" s="2" t="s">
        <v>421</v>
      </c>
      <c r="O8588" s="2" t="s">
        <v>70</v>
      </c>
    </row>
    <row r="8589" spans="1:15">
      <c r="A8589" s="38">
        <v>41830</v>
      </c>
      <c r="B8589" s="38">
        <v>54614</v>
      </c>
      <c r="C8589" s="131">
        <v>420</v>
      </c>
      <c r="D8589" s="39">
        <v>8.7899999999999992E-2</v>
      </c>
      <c r="E8589" s="39">
        <v>8.4199999999999997E-2</v>
      </c>
      <c r="F8589" s="40">
        <v>140000</v>
      </c>
      <c r="G8589" s="40">
        <v>140000</v>
      </c>
      <c r="H8589" s="40">
        <v>80156.78</v>
      </c>
      <c r="I8589" s="40">
        <v>80999.990000000005</v>
      </c>
      <c r="J8589" s="67">
        <f t="shared" si="402"/>
        <v>0.57254842857142851</v>
      </c>
      <c r="K8589" s="39">
        <f t="shared" si="403"/>
        <v>0.57857135714285723</v>
      </c>
      <c r="L8589" s="2" t="str">
        <f t="shared" si="404"/>
        <v>AA</v>
      </c>
      <c r="M8589" s="2" t="s">
        <v>571</v>
      </c>
      <c r="N8589" s="2" t="s">
        <v>437</v>
      </c>
      <c r="O8589" s="2" t="s">
        <v>70</v>
      </c>
    </row>
    <row r="8590" spans="1:15">
      <c r="A8590" s="38">
        <v>42013</v>
      </c>
      <c r="B8590" s="38">
        <v>52971</v>
      </c>
      <c r="C8590" s="131">
        <v>360</v>
      </c>
      <c r="D8590" s="39">
        <v>8.7899999999999992E-2</v>
      </c>
      <c r="E8590" s="39">
        <v>7.9500000000000001E-2</v>
      </c>
      <c r="F8590" s="40">
        <v>180000</v>
      </c>
      <c r="G8590" s="40">
        <v>180000</v>
      </c>
      <c r="H8590" s="40">
        <v>103967.17</v>
      </c>
      <c r="I8590" s="40">
        <v>104155.14</v>
      </c>
      <c r="J8590" s="67">
        <f t="shared" si="402"/>
        <v>0.57759538888888884</v>
      </c>
      <c r="K8590" s="39">
        <f t="shared" si="403"/>
        <v>0.57863966666666666</v>
      </c>
      <c r="L8590" s="2" t="str">
        <f t="shared" si="404"/>
        <v>AA</v>
      </c>
      <c r="M8590" s="2" t="s">
        <v>589</v>
      </c>
      <c r="N8590" s="2" t="s">
        <v>438</v>
      </c>
      <c r="O8590" s="2" t="s">
        <v>70</v>
      </c>
    </row>
    <row r="8591" spans="1:15">
      <c r="A8591" s="42">
        <v>41912</v>
      </c>
      <c r="B8591" s="42">
        <v>54696</v>
      </c>
      <c r="C8591" s="130">
        <v>420</v>
      </c>
      <c r="D8591" s="43">
        <v>8.7899999999999992E-2</v>
      </c>
      <c r="E8591" s="43">
        <v>7.7199999999999991E-2</v>
      </c>
      <c r="F8591" s="44">
        <v>164100</v>
      </c>
      <c r="G8591" s="44">
        <v>164100</v>
      </c>
      <c r="H8591" s="44">
        <v>94251.44</v>
      </c>
      <c r="I8591" s="44">
        <v>94999.99</v>
      </c>
      <c r="J8591" s="68">
        <f t="shared" si="402"/>
        <v>0.5743536867763559</v>
      </c>
      <c r="K8591" s="43">
        <f t="shared" si="403"/>
        <v>0.57891523461304084</v>
      </c>
      <c r="L8591" s="41" t="str">
        <f t="shared" si="404"/>
        <v>AA</v>
      </c>
      <c r="M8591" s="41" t="s">
        <v>495</v>
      </c>
      <c r="N8591" s="41" t="s">
        <v>424</v>
      </c>
      <c r="O8591" s="41" t="s">
        <v>70</v>
      </c>
    </row>
    <row r="8592" spans="1:15">
      <c r="A8592" s="38">
        <v>42059</v>
      </c>
      <c r="B8592" s="38">
        <v>53017</v>
      </c>
      <c r="C8592" s="131">
        <v>360</v>
      </c>
      <c r="D8592" s="39">
        <v>8.7899999999999992E-2</v>
      </c>
      <c r="E8592" s="39">
        <v>8.6500000000000007E-2</v>
      </c>
      <c r="F8592" s="40">
        <v>133000</v>
      </c>
      <c r="G8592" s="40">
        <v>133000</v>
      </c>
      <c r="H8592" s="40">
        <v>76999.990000000005</v>
      </c>
      <c r="I8592" s="40">
        <v>76999.990000000005</v>
      </c>
      <c r="J8592" s="67">
        <f t="shared" si="402"/>
        <v>0.57894729323308269</v>
      </c>
      <c r="K8592" s="39">
        <f t="shared" si="403"/>
        <v>0.57894729323308269</v>
      </c>
      <c r="L8592" s="2" t="str">
        <f t="shared" si="404"/>
        <v>AA</v>
      </c>
      <c r="M8592" s="2" t="s">
        <v>1478</v>
      </c>
      <c r="N8592" s="2" t="s">
        <v>417</v>
      </c>
      <c r="O8592" s="2" t="s">
        <v>70</v>
      </c>
    </row>
    <row r="8593" spans="1:15">
      <c r="A8593" s="38">
        <v>41949</v>
      </c>
      <c r="B8593" s="38">
        <v>48310</v>
      </c>
      <c r="C8593" s="131">
        <v>209</v>
      </c>
      <c r="D8593" s="39">
        <v>8.7899999999999992E-2</v>
      </c>
      <c r="E8593" s="39">
        <v>8.2799999999999999E-2</v>
      </c>
      <c r="F8593" s="40">
        <v>190000</v>
      </c>
      <c r="G8593" s="40">
        <v>190000</v>
      </c>
      <c r="H8593" s="40">
        <v>108702.13</v>
      </c>
      <c r="I8593" s="40">
        <v>109999.99</v>
      </c>
      <c r="J8593" s="67">
        <f t="shared" si="402"/>
        <v>0.57211647368421059</v>
      </c>
      <c r="K8593" s="39">
        <f t="shared" si="403"/>
        <v>0.57894731578947367</v>
      </c>
      <c r="L8593" s="2" t="str">
        <f t="shared" si="404"/>
        <v>AA</v>
      </c>
      <c r="M8593" s="2" t="s">
        <v>157</v>
      </c>
      <c r="N8593" s="2" t="s">
        <v>421</v>
      </c>
      <c r="O8593" s="2" t="s">
        <v>70</v>
      </c>
    </row>
    <row r="8594" spans="1:15">
      <c r="A8594" s="42">
        <v>41849</v>
      </c>
      <c r="B8594" s="42">
        <v>52807</v>
      </c>
      <c r="C8594" s="130">
        <v>360</v>
      </c>
      <c r="D8594" s="43">
        <v>8.7899999999999992E-2</v>
      </c>
      <c r="E8594" s="43">
        <v>8.4199999999999997E-2</v>
      </c>
      <c r="F8594" s="44">
        <v>190000</v>
      </c>
      <c r="G8594" s="44">
        <v>190000</v>
      </c>
      <c r="H8594" s="44">
        <v>108528.5</v>
      </c>
      <c r="I8594" s="44">
        <v>109999.99</v>
      </c>
      <c r="J8594" s="68">
        <f t="shared" si="402"/>
        <v>0.57120263157894735</v>
      </c>
      <c r="K8594" s="43">
        <f t="shared" si="403"/>
        <v>0.57894731578947367</v>
      </c>
      <c r="L8594" s="41" t="str">
        <f t="shared" si="404"/>
        <v>AA</v>
      </c>
      <c r="M8594" s="41" t="s">
        <v>554</v>
      </c>
      <c r="N8594" s="41" t="s">
        <v>417</v>
      </c>
      <c r="O8594" s="41" t="s">
        <v>70</v>
      </c>
    </row>
    <row r="8595" spans="1:15">
      <c r="A8595" s="42">
        <v>41921</v>
      </c>
      <c r="B8595" s="42">
        <v>54705</v>
      </c>
      <c r="C8595" s="130">
        <v>420</v>
      </c>
      <c r="D8595" s="43">
        <v>8.7899999999999992E-2</v>
      </c>
      <c r="E8595" s="43">
        <v>8.4199999999999997E-2</v>
      </c>
      <c r="F8595" s="44">
        <v>190000</v>
      </c>
      <c r="G8595" s="44">
        <v>190000</v>
      </c>
      <c r="H8595" s="44">
        <v>109329.82</v>
      </c>
      <c r="I8595" s="44">
        <v>109999.99</v>
      </c>
      <c r="J8595" s="68">
        <f t="shared" si="402"/>
        <v>0.5754201052631579</v>
      </c>
      <c r="K8595" s="43">
        <f t="shared" si="403"/>
        <v>0.57894731578947367</v>
      </c>
      <c r="L8595" s="41" t="str">
        <f t="shared" si="404"/>
        <v>AA</v>
      </c>
      <c r="M8595" s="41" t="s">
        <v>572</v>
      </c>
      <c r="N8595" s="41" t="s">
        <v>417</v>
      </c>
      <c r="O8595" s="41" t="s">
        <v>70</v>
      </c>
    </row>
    <row r="8596" spans="1:15">
      <c r="A8596" s="42">
        <v>41893</v>
      </c>
      <c r="B8596" s="42">
        <v>49198</v>
      </c>
      <c r="C8596" s="130">
        <v>240</v>
      </c>
      <c r="D8596" s="43">
        <v>8.7899999999999992E-2</v>
      </c>
      <c r="E8596" s="43">
        <v>7.9500000000000001E-2</v>
      </c>
      <c r="F8596" s="44">
        <v>150000</v>
      </c>
      <c r="G8596" s="44">
        <v>150000</v>
      </c>
      <c r="H8596" s="44">
        <v>86493.48</v>
      </c>
      <c r="I8596" s="44">
        <v>86868.05</v>
      </c>
      <c r="J8596" s="68">
        <f t="shared" si="402"/>
        <v>0.5766232</v>
      </c>
      <c r="K8596" s="43">
        <f t="shared" si="403"/>
        <v>0.57912033333333335</v>
      </c>
      <c r="L8596" s="41" t="str">
        <f t="shared" si="404"/>
        <v>AA</v>
      </c>
      <c r="M8596" s="41" t="s">
        <v>749</v>
      </c>
      <c r="N8596" s="41" t="s">
        <v>417</v>
      </c>
      <c r="O8596" s="41" t="s">
        <v>70</v>
      </c>
    </row>
    <row r="8597" spans="1:15">
      <c r="A8597" s="42">
        <v>42044</v>
      </c>
      <c r="B8597" s="42">
        <v>51569</v>
      </c>
      <c r="C8597" s="130">
        <v>313</v>
      </c>
      <c r="D8597" s="43">
        <v>8.7899999999999992E-2</v>
      </c>
      <c r="E8597" s="43">
        <v>8.3699999999999997E-2</v>
      </c>
      <c r="F8597" s="44">
        <v>145500</v>
      </c>
      <c r="G8597" s="44">
        <v>145500</v>
      </c>
      <c r="H8597" s="44">
        <v>84308.57</v>
      </c>
      <c r="I8597" s="44">
        <v>84308.57</v>
      </c>
      <c r="J8597" s="68">
        <f t="shared" si="402"/>
        <v>0.57944034364261177</v>
      </c>
      <c r="K8597" s="43">
        <f t="shared" si="403"/>
        <v>0.57944034364261177</v>
      </c>
      <c r="L8597" s="41" t="str">
        <f t="shared" si="404"/>
        <v>AA</v>
      </c>
      <c r="M8597" s="41" t="s">
        <v>1448</v>
      </c>
      <c r="N8597" s="41" t="s">
        <v>424</v>
      </c>
      <c r="O8597" s="41" t="s">
        <v>70</v>
      </c>
    </row>
    <row r="8598" spans="1:15">
      <c r="A8598" s="42">
        <v>41971</v>
      </c>
      <c r="B8598" s="42">
        <v>49641</v>
      </c>
      <c r="C8598" s="130">
        <v>252</v>
      </c>
      <c r="D8598" s="43">
        <v>8.7899999999999992E-2</v>
      </c>
      <c r="E8598" s="43">
        <v>8.7899999999999992E-2</v>
      </c>
      <c r="F8598" s="44">
        <v>138000</v>
      </c>
      <c r="G8598" s="44">
        <v>138000</v>
      </c>
      <c r="H8598" s="44">
        <v>79235.11</v>
      </c>
      <c r="I8598" s="44">
        <v>79999.990000000005</v>
      </c>
      <c r="J8598" s="68">
        <f t="shared" si="402"/>
        <v>0.57416746376811589</v>
      </c>
      <c r="K8598" s="43">
        <f t="shared" si="403"/>
        <v>0.57971007246376816</v>
      </c>
      <c r="L8598" s="41" t="str">
        <f t="shared" si="404"/>
        <v>AA</v>
      </c>
      <c r="M8598" s="41" t="s">
        <v>545</v>
      </c>
      <c r="N8598" s="41" t="s">
        <v>421</v>
      </c>
      <c r="O8598" s="41" t="s">
        <v>70</v>
      </c>
    </row>
    <row r="8599" spans="1:15">
      <c r="A8599" s="38">
        <v>41799</v>
      </c>
      <c r="B8599" s="38">
        <v>54583</v>
      </c>
      <c r="C8599" s="131">
        <v>420</v>
      </c>
      <c r="D8599" s="39">
        <v>8.7899999999999992E-2</v>
      </c>
      <c r="E8599" s="39">
        <v>8.4199999999999997E-2</v>
      </c>
      <c r="F8599" s="40">
        <v>180000</v>
      </c>
      <c r="G8599" s="40">
        <v>180000</v>
      </c>
      <c r="H8599" s="40">
        <v>103123.46</v>
      </c>
      <c r="I8599" s="40">
        <v>104378.18</v>
      </c>
      <c r="J8599" s="67">
        <f t="shared" si="402"/>
        <v>0.57290811111111117</v>
      </c>
      <c r="K8599" s="39">
        <f t="shared" si="403"/>
        <v>0.57987877777777774</v>
      </c>
      <c r="L8599" s="2" t="str">
        <f t="shared" si="404"/>
        <v>AA</v>
      </c>
      <c r="M8599" s="2" t="s">
        <v>633</v>
      </c>
      <c r="N8599" s="2" t="s">
        <v>422</v>
      </c>
      <c r="O8599" s="2" t="s">
        <v>70</v>
      </c>
    </row>
    <row r="8600" spans="1:15">
      <c r="A8600" s="42">
        <v>42011</v>
      </c>
      <c r="B8600" s="42">
        <v>49316</v>
      </c>
      <c r="C8600" s="130">
        <v>240</v>
      </c>
      <c r="D8600" s="43">
        <v>8.7899999999999992E-2</v>
      </c>
      <c r="E8600" s="43">
        <v>8.4199999999999997E-2</v>
      </c>
      <c r="F8600" s="44">
        <v>93106.53</v>
      </c>
      <c r="G8600" s="44">
        <v>93106.53</v>
      </c>
      <c r="H8600" s="44">
        <v>54001.279999999999</v>
      </c>
      <c r="I8600" s="44">
        <v>53999.99</v>
      </c>
      <c r="J8600" s="68">
        <f t="shared" si="402"/>
        <v>0.57999455032853231</v>
      </c>
      <c r="K8600" s="43">
        <f t="shared" si="403"/>
        <v>0.57998069523158047</v>
      </c>
      <c r="L8600" s="41" t="str">
        <f t="shared" si="404"/>
        <v>AA</v>
      </c>
      <c r="M8600" s="41" t="s">
        <v>1014</v>
      </c>
      <c r="N8600" s="41" t="s">
        <v>431</v>
      </c>
      <c r="O8600" s="41" t="s">
        <v>70</v>
      </c>
    </row>
    <row r="8601" spans="1:15">
      <c r="A8601" s="42">
        <v>41829</v>
      </c>
      <c r="B8601" s="42">
        <v>49134</v>
      </c>
      <c r="C8601" s="130">
        <v>240</v>
      </c>
      <c r="D8601" s="43">
        <v>8.7899999999999992E-2</v>
      </c>
      <c r="E8601" s="43">
        <v>7.7199999999999991E-2</v>
      </c>
      <c r="F8601" s="44">
        <v>199000</v>
      </c>
      <c r="G8601" s="44">
        <v>199000</v>
      </c>
      <c r="H8601" s="44">
        <v>112818.27</v>
      </c>
      <c r="I8601" s="44">
        <v>115459.03</v>
      </c>
      <c r="J8601" s="68">
        <f t="shared" si="402"/>
        <v>0.56692597989949756</v>
      </c>
      <c r="K8601" s="43">
        <f t="shared" si="403"/>
        <v>0.58019613065326636</v>
      </c>
      <c r="L8601" s="41" t="str">
        <f t="shared" si="404"/>
        <v>AA</v>
      </c>
      <c r="M8601" s="41" t="s">
        <v>467</v>
      </c>
      <c r="N8601" s="41" t="s">
        <v>425</v>
      </c>
      <c r="O8601" s="41" t="s">
        <v>70</v>
      </c>
    </row>
    <row r="8602" spans="1:15">
      <c r="A8602" s="38">
        <v>41851</v>
      </c>
      <c r="B8602" s="38">
        <v>52809</v>
      </c>
      <c r="C8602" s="131">
        <v>360</v>
      </c>
      <c r="D8602" s="39">
        <v>8.7899999999999992E-2</v>
      </c>
      <c r="E8602" s="39">
        <v>8.4199999999999997E-2</v>
      </c>
      <c r="F8602" s="40">
        <v>166000</v>
      </c>
      <c r="G8602" s="40">
        <v>166000</v>
      </c>
      <c r="H8602" s="40">
        <v>94971.19</v>
      </c>
      <c r="I8602" s="40">
        <v>96337.25</v>
      </c>
      <c r="J8602" s="67">
        <f t="shared" si="402"/>
        <v>0.57211560240963855</v>
      </c>
      <c r="K8602" s="39">
        <f t="shared" si="403"/>
        <v>0.58034487951807234</v>
      </c>
      <c r="L8602" s="2" t="str">
        <f t="shared" si="404"/>
        <v>AA</v>
      </c>
      <c r="M8602" s="2" t="s">
        <v>540</v>
      </c>
      <c r="N8602" s="2" t="s">
        <v>423</v>
      </c>
      <c r="O8602" s="2" t="s">
        <v>70</v>
      </c>
    </row>
    <row r="8603" spans="1:15">
      <c r="A8603" s="42">
        <v>42026</v>
      </c>
      <c r="B8603" s="42">
        <v>52222</v>
      </c>
      <c r="C8603" s="130">
        <v>335</v>
      </c>
      <c r="D8603" s="43">
        <v>8.7899999999999992E-2</v>
      </c>
      <c r="E8603" s="43">
        <v>8.6500000000000007E-2</v>
      </c>
      <c r="F8603" s="44">
        <v>168242</v>
      </c>
      <c r="G8603" s="44">
        <v>168242</v>
      </c>
      <c r="H8603" s="44">
        <v>97418.78</v>
      </c>
      <c r="I8603" s="44">
        <v>97639.2</v>
      </c>
      <c r="J8603" s="68">
        <f t="shared" si="402"/>
        <v>0.57903959772232849</v>
      </c>
      <c r="K8603" s="43">
        <f t="shared" si="403"/>
        <v>0.58034973431128967</v>
      </c>
      <c r="L8603" s="41" t="str">
        <f t="shared" si="404"/>
        <v>AA</v>
      </c>
      <c r="M8603" s="41" t="s">
        <v>1374</v>
      </c>
      <c r="N8603" s="41" t="s">
        <v>432</v>
      </c>
      <c r="O8603" s="41" t="s">
        <v>70</v>
      </c>
    </row>
    <row r="8604" spans="1:15">
      <c r="A8604" s="42">
        <v>41768</v>
      </c>
      <c r="B8604" s="42">
        <v>51326</v>
      </c>
      <c r="C8604" s="130">
        <v>314</v>
      </c>
      <c r="D8604" s="43">
        <v>8.7899999999999992E-2</v>
      </c>
      <c r="E8604" s="43">
        <v>8.4199999999999997E-2</v>
      </c>
      <c r="F8604" s="44">
        <v>155000</v>
      </c>
      <c r="G8604" s="44">
        <v>155000</v>
      </c>
      <c r="H8604" s="44">
        <v>88104.33</v>
      </c>
      <c r="I8604" s="44">
        <v>89999.99</v>
      </c>
      <c r="J8604" s="68">
        <f t="shared" si="402"/>
        <v>0.56841503225806456</v>
      </c>
      <c r="K8604" s="43">
        <f t="shared" si="403"/>
        <v>0.58064509677419363</v>
      </c>
      <c r="L8604" s="41" t="str">
        <f t="shared" si="404"/>
        <v>AA</v>
      </c>
      <c r="M8604" s="41" t="s">
        <v>531</v>
      </c>
      <c r="N8604" s="41" t="s">
        <v>423</v>
      </c>
      <c r="O8604" s="41" t="s">
        <v>70</v>
      </c>
    </row>
    <row r="8605" spans="1:15">
      <c r="A8605" s="42">
        <v>42025</v>
      </c>
      <c r="B8605" s="42">
        <v>54109</v>
      </c>
      <c r="C8605" s="130">
        <v>397</v>
      </c>
      <c r="D8605" s="43">
        <v>8.7899999999999992E-2</v>
      </c>
      <c r="E8605" s="43">
        <v>7.9500000000000001E-2</v>
      </c>
      <c r="F8605" s="44">
        <v>155000</v>
      </c>
      <c r="G8605" s="44">
        <v>155000</v>
      </c>
      <c r="H8605" s="44">
        <v>89850.83</v>
      </c>
      <c r="I8605" s="44">
        <v>89999.99</v>
      </c>
      <c r="J8605" s="68">
        <f t="shared" si="402"/>
        <v>0.57968277419354841</v>
      </c>
      <c r="K8605" s="43">
        <f t="shared" si="403"/>
        <v>0.58064509677419363</v>
      </c>
      <c r="L8605" s="41" t="str">
        <f t="shared" si="404"/>
        <v>AA</v>
      </c>
      <c r="M8605" s="41" t="s">
        <v>454</v>
      </c>
      <c r="N8605" s="41" t="s">
        <v>416</v>
      </c>
      <c r="O8605" s="41" t="s">
        <v>70</v>
      </c>
    </row>
    <row r="8606" spans="1:15">
      <c r="A8606" s="42">
        <v>41908</v>
      </c>
      <c r="B8606" s="42">
        <v>54692</v>
      </c>
      <c r="C8606" s="130">
        <v>420</v>
      </c>
      <c r="D8606" s="43">
        <v>8.7899999999999992E-2</v>
      </c>
      <c r="E8606" s="43">
        <v>7.9500000000000001E-2</v>
      </c>
      <c r="F8606" s="44">
        <v>155000</v>
      </c>
      <c r="G8606" s="44">
        <v>155000</v>
      </c>
      <c r="H8606" s="44">
        <v>89314.68</v>
      </c>
      <c r="I8606" s="44">
        <v>89999.99</v>
      </c>
      <c r="J8606" s="68">
        <f t="shared" si="402"/>
        <v>0.57622374193548387</v>
      </c>
      <c r="K8606" s="43">
        <f t="shared" si="403"/>
        <v>0.58064509677419363</v>
      </c>
      <c r="L8606" s="41" t="str">
        <f t="shared" si="404"/>
        <v>AA</v>
      </c>
      <c r="M8606" s="41" t="s">
        <v>554</v>
      </c>
      <c r="N8606" s="41" t="s">
        <v>417</v>
      </c>
      <c r="O8606" s="41" t="s">
        <v>70</v>
      </c>
    </row>
    <row r="8607" spans="1:15">
      <c r="A8607" s="42">
        <v>41785</v>
      </c>
      <c r="B8607" s="42">
        <v>54569</v>
      </c>
      <c r="C8607" s="130">
        <v>420</v>
      </c>
      <c r="D8607" s="43">
        <v>8.7899999999999992E-2</v>
      </c>
      <c r="E8607" s="43">
        <v>7.9500000000000001E-2</v>
      </c>
      <c r="F8607" s="44">
        <v>198000</v>
      </c>
      <c r="G8607" s="44">
        <v>198000</v>
      </c>
      <c r="H8607" s="44">
        <v>113499.23</v>
      </c>
      <c r="I8607" s="44">
        <v>115077.54</v>
      </c>
      <c r="J8607" s="68">
        <f t="shared" si="402"/>
        <v>0.57322843434343429</v>
      </c>
      <c r="K8607" s="43">
        <f t="shared" si="403"/>
        <v>0.58119969696969698</v>
      </c>
      <c r="L8607" s="41" t="str">
        <f t="shared" si="404"/>
        <v>AA</v>
      </c>
      <c r="M8607" s="41" t="s">
        <v>724</v>
      </c>
      <c r="N8607" s="41" t="s">
        <v>424</v>
      </c>
      <c r="O8607" s="41" t="s">
        <v>70</v>
      </c>
    </row>
    <row r="8608" spans="1:15">
      <c r="A8608" s="42">
        <v>41904</v>
      </c>
      <c r="B8608" s="42">
        <v>54688</v>
      </c>
      <c r="C8608" s="130">
        <v>420</v>
      </c>
      <c r="D8608" s="43">
        <v>8.7899999999999992E-2</v>
      </c>
      <c r="E8608" s="43">
        <v>8.4199999999999997E-2</v>
      </c>
      <c r="F8608" s="44">
        <v>190000</v>
      </c>
      <c r="G8608" s="44">
        <v>190000</v>
      </c>
      <c r="H8608" s="44">
        <v>109590.39</v>
      </c>
      <c r="I8608" s="44">
        <v>110439.99</v>
      </c>
      <c r="J8608" s="68">
        <f t="shared" si="402"/>
        <v>0.57679152631578945</v>
      </c>
      <c r="K8608" s="43">
        <f t="shared" si="403"/>
        <v>0.58126310526315794</v>
      </c>
      <c r="L8608" s="41" t="str">
        <f t="shared" si="404"/>
        <v>AA</v>
      </c>
      <c r="M8608" s="41" t="s">
        <v>563</v>
      </c>
      <c r="N8608" s="41" t="s">
        <v>436</v>
      </c>
      <c r="O8608" s="41" t="s">
        <v>70</v>
      </c>
    </row>
    <row r="8609" spans="1:15">
      <c r="A8609" s="42">
        <v>42019</v>
      </c>
      <c r="B8609" s="42">
        <v>54803</v>
      </c>
      <c r="C8609" s="130">
        <v>420</v>
      </c>
      <c r="D8609" s="43">
        <v>8.7899999999999992E-2</v>
      </c>
      <c r="E8609" s="43">
        <v>7.9500000000000001E-2</v>
      </c>
      <c r="F8609" s="44">
        <v>172000</v>
      </c>
      <c r="G8609" s="44">
        <v>172000</v>
      </c>
      <c r="H8609" s="44">
        <v>99881.46</v>
      </c>
      <c r="I8609" s="44">
        <v>99999.99</v>
      </c>
      <c r="J8609" s="68">
        <f t="shared" si="402"/>
        <v>0.58070616279069776</v>
      </c>
      <c r="K8609" s="43">
        <f t="shared" si="403"/>
        <v>0.58139529069767448</v>
      </c>
      <c r="L8609" s="41" t="str">
        <f t="shared" si="404"/>
        <v>AA</v>
      </c>
      <c r="M8609" s="41" t="s">
        <v>505</v>
      </c>
      <c r="N8609" s="41" t="s">
        <v>424</v>
      </c>
      <c r="O8609" s="41" t="s">
        <v>70</v>
      </c>
    </row>
    <row r="8610" spans="1:15">
      <c r="A8610" s="38">
        <v>42044</v>
      </c>
      <c r="B8610" s="38">
        <v>54828</v>
      </c>
      <c r="C8610" s="131">
        <v>420</v>
      </c>
      <c r="D8610" s="39">
        <v>8.7899999999999992E-2</v>
      </c>
      <c r="E8610" s="39">
        <v>8.6500000000000007E-2</v>
      </c>
      <c r="F8610" s="40">
        <v>172000</v>
      </c>
      <c r="G8610" s="40">
        <v>172000</v>
      </c>
      <c r="H8610" s="40">
        <v>99999.99</v>
      </c>
      <c r="I8610" s="40">
        <v>99999.99</v>
      </c>
      <c r="J8610" s="67">
        <f t="shared" si="402"/>
        <v>0.58139529069767448</v>
      </c>
      <c r="K8610" s="39">
        <f t="shared" si="403"/>
        <v>0.58139529069767448</v>
      </c>
      <c r="L8610" s="2" t="str">
        <f t="shared" si="404"/>
        <v>AA</v>
      </c>
      <c r="M8610" s="2" t="s">
        <v>457</v>
      </c>
      <c r="N8610" s="2" t="s">
        <v>419</v>
      </c>
      <c r="O8610" s="2" t="s">
        <v>70</v>
      </c>
    </row>
    <row r="8611" spans="1:15">
      <c r="A8611" s="38">
        <v>41823</v>
      </c>
      <c r="B8611" s="38">
        <v>49343</v>
      </c>
      <c r="C8611" s="131">
        <v>247</v>
      </c>
      <c r="D8611" s="39">
        <v>8.7899999999999992E-2</v>
      </c>
      <c r="E8611" s="39">
        <v>8.4199999999999997E-2</v>
      </c>
      <c r="F8611" s="40">
        <v>190000</v>
      </c>
      <c r="G8611" s="40">
        <v>190000</v>
      </c>
      <c r="H8611" s="40">
        <v>108064.33</v>
      </c>
      <c r="I8611" s="40">
        <v>110499.99</v>
      </c>
      <c r="J8611" s="67">
        <f t="shared" si="402"/>
        <v>0.56875963157894738</v>
      </c>
      <c r="K8611" s="39">
        <f t="shared" si="403"/>
        <v>0.5815788947368421</v>
      </c>
      <c r="L8611" s="2" t="str">
        <f t="shared" si="404"/>
        <v>AA</v>
      </c>
      <c r="M8611" s="2" t="s">
        <v>564</v>
      </c>
      <c r="N8611" s="2" t="s">
        <v>417</v>
      </c>
      <c r="O8611" s="2" t="s">
        <v>70</v>
      </c>
    </row>
    <row r="8612" spans="1:15">
      <c r="A8612" s="42">
        <v>41789</v>
      </c>
      <c r="B8612" s="42">
        <v>50160</v>
      </c>
      <c r="C8612" s="130">
        <v>275</v>
      </c>
      <c r="D8612" s="43">
        <v>8.7899999999999992E-2</v>
      </c>
      <c r="E8612" s="43">
        <v>8.4199999999999997E-2</v>
      </c>
      <c r="F8612" s="44">
        <v>155795</v>
      </c>
      <c r="G8612" s="44">
        <v>155795</v>
      </c>
      <c r="H8612" s="44">
        <v>89439.14</v>
      </c>
      <c r="I8612" s="44">
        <v>90701.41</v>
      </c>
      <c r="J8612" s="68">
        <f t="shared" si="402"/>
        <v>0.57408222343464166</v>
      </c>
      <c r="K8612" s="43">
        <f t="shared" si="403"/>
        <v>0.5821843448120928</v>
      </c>
      <c r="L8612" s="41" t="str">
        <f t="shared" si="404"/>
        <v>AA</v>
      </c>
      <c r="M8612" s="41" t="s">
        <v>946</v>
      </c>
      <c r="N8612" s="41" t="s">
        <v>435</v>
      </c>
      <c r="O8612" s="41" t="s">
        <v>70</v>
      </c>
    </row>
    <row r="8613" spans="1:15">
      <c r="A8613" s="42">
        <v>41863</v>
      </c>
      <c r="B8613" s="42">
        <v>49168</v>
      </c>
      <c r="C8613" s="130">
        <v>240</v>
      </c>
      <c r="D8613" s="43">
        <v>8.7899999999999992E-2</v>
      </c>
      <c r="E8613" s="43">
        <v>7.9500000000000001E-2</v>
      </c>
      <c r="F8613" s="44">
        <v>115000</v>
      </c>
      <c r="G8613" s="44">
        <v>115000</v>
      </c>
      <c r="H8613" s="44">
        <v>65671.61</v>
      </c>
      <c r="I8613" s="44">
        <v>66999.990000000005</v>
      </c>
      <c r="J8613" s="68">
        <f t="shared" si="402"/>
        <v>0.57105747826086961</v>
      </c>
      <c r="K8613" s="43">
        <f t="shared" si="403"/>
        <v>0.58260860869565223</v>
      </c>
      <c r="L8613" s="41" t="str">
        <f t="shared" si="404"/>
        <v>AA</v>
      </c>
      <c r="M8613" s="41" t="s">
        <v>1449</v>
      </c>
      <c r="N8613" s="41" t="s">
        <v>417</v>
      </c>
      <c r="O8613" s="41" t="s">
        <v>70</v>
      </c>
    </row>
    <row r="8614" spans="1:15">
      <c r="A8614" s="38">
        <v>41786</v>
      </c>
      <c r="B8614" s="38">
        <v>51101</v>
      </c>
      <c r="C8614" s="131">
        <v>306</v>
      </c>
      <c r="D8614" s="39">
        <v>8.7899999999999992E-2</v>
      </c>
      <c r="E8614" s="39">
        <v>8.7899999999999992E-2</v>
      </c>
      <c r="F8614" s="40">
        <v>178000</v>
      </c>
      <c r="G8614" s="40">
        <v>178000</v>
      </c>
      <c r="H8614" s="40">
        <v>101473.81</v>
      </c>
      <c r="I8614" s="40">
        <v>103727.86</v>
      </c>
      <c r="J8614" s="67">
        <f t="shared" si="402"/>
        <v>0.57007758426966293</v>
      </c>
      <c r="K8614" s="39">
        <f t="shared" si="403"/>
        <v>0.5827407865168539</v>
      </c>
      <c r="L8614" s="2" t="str">
        <f t="shared" si="404"/>
        <v>AA</v>
      </c>
      <c r="M8614" s="2" t="s">
        <v>457</v>
      </c>
      <c r="N8614" s="2" t="s">
        <v>419</v>
      </c>
      <c r="O8614" s="2" t="s">
        <v>70</v>
      </c>
    </row>
    <row r="8615" spans="1:15">
      <c r="A8615" s="38">
        <v>42033</v>
      </c>
      <c r="B8615" s="38">
        <v>52991</v>
      </c>
      <c r="C8615" s="131">
        <v>360</v>
      </c>
      <c r="D8615" s="39">
        <v>8.7899999999999992E-2</v>
      </c>
      <c r="E8615" s="39">
        <v>7.7199999999999991E-2</v>
      </c>
      <c r="F8615" s="40">
        <v>97800</v>
      </c>
      <c r="G8615" s="40">
        <v>97800</v>
      </c>
      <c r="H8615" s="40">
        <v>56889.48</v>
      </c>
      <c r="I8615" s="40">
        <v>56999.99</v>
      </c>
      <c r="J8615" s="67">
        <f t="shared" si="402"/>
        <v>0.58169202453987734</v>
      </c>
      <c r="K8615" s="39">
        <f t="shared" si="403"/>
        <v>0.58282198364008175</v>
      </c>
      <c r="L8615" s="2" t="str">
        <f t="shared" si="404"/>
        <v>AA</v>
      </c>
      <c r="M8615" s="2" t="s">
        <v>689</v>
      </c>
      <c r="N8615" s="2" t="s">
        <v>424</v>
      </c>
      <c r="O8615" s="2" t="s">
        <v>70</v>
      </c>
    </row>
    <row r="8616" spans="1:15">
      <c r="A8616" s="42">
        <v>41761</v>
      </c>
      <c r="B8616" s="42">
        <v>54545</v>
      </c>
      <c r="C8616" s="130">
        <v>420</v>
      </c>
      <c r="D8616" s="43">
        <v>8.7899999999999992E-2</v>
      </c>
      <c r="E8616" s="43">
        <v>8.4199999999999997E-2</v>
      </c>
      <c r="F8616" s="44">
        <v>163000</v>
      </c>
      <c r="G8616" s="44">
        <v>163000</v>
      </c>
      <c r="H8616" s="44">
        <v>93905.919999999998</v>
      </c>
      <c r="I8616" s="44">
        <v>94999.99</v>
      </c>
      <c r="J8616" s="68">
        <f t="shared" si="402"/>
        <v>0.57610993865030669</v>
      </c>
      <c r="K8616" s="43">
        <f t="shared" si="403"/>
        <v>0.5828220245398773</v>
      </c>
      <c r="L8616" s="41" t="str">
        <f t="shared" si="404"/>
        <v>AA</v>
      </c>
      <c r="M8616" s="41" t="s">
        <v>286</v>
      </c>
      <c r="N8616" s="41" t="s">
        <v>416</v>
      </c>
      <c r="O8616" s="41" t="s">
        <v>70</v>
      </c>
    </row>
    <row r="8617" spans="1:15">
      <c r="A8617" s="42">
        <v>41862</v>
      </c>
      <c r="B8617" s="42">
        <v>50993</v>
      </c>
      <c r="C8617" s="130">
        <v>300</v>
      </c>
      <c r="D8617" s="43">
        <v>8.7899999999999992E-2</v>
      </c>
      <c r="E8617" s="43">
        <v>8.4199999999999997E-2</v>
      </c>
      <c r="F8617" s="44">
        <v>175000</v>
      </c>
      <c r="G8617" s="44">
        <v>175000</v>
      </c>
      <c r="H8617" s="44">
        <v>100531</v>
      </c>
      <c r="I8617" s="44">
        <v>101999.99</v>
      </c>
      <c r="J8617" s="68">
        <f t="shared" si="402"/>
        <v>0.57446285714285716</v>
      </c>
      <c r="K8617" s="43">
        <f t="shared" si="403"/>
        <v>0.58285708571428574</v>
      </c>
      <c r="L8617" s="41" t="str">
        <f t="shared" si="404"/>
        <v>AA</v>
      </c>
      <c r="M8617" s="41" t="s">
        <v>552</v>
      </c>
      <c r="N8617" s="41" t="s">
        <v>416</v>
      </c>
      <c r="O8617" s="41" t="s">
        <v>70</v>
      </c>
    </row>
    <row r="8618" spans="1:15">
      <c r="A8618" s="42">
        <v>42018</v>
      </c>
      <c r="B8618" s="42">
        <v>53553</v>
      </c>
      <c r="C8618" s="130">
        <v>379</v>
      </c>
      <c r="D8618" s="43">
        <v>8.7899999999999992E-2</v>
      </c>
      <c r="E8618" s="43">
        <v>7.7199999999999991E-2</v>
      </c>
      <c r="F8618" s="44">
        <v>120000</v>
      </c>
      <c r="G8618" s="44">
        <v>120000</v>
      </c>
      <c r="H8618" s="44">
        <v>69908.75</v>
      </c>
      <c r="I8618" s="44">
        <v>69999.990000000005</v>
      </c>
      <c r="J8618" s="68">
        <f t="shared" si="402"/>
        <v>0.58257291666666666</v>
      </c>
      <c r="K8618" s="43">
        <f t="shared" si="403"/>
        <v>0.58333325000000003</v>
      </c>
      <c r="L8618" s="41" t="str">
        <f t="shared" si="404"/>
        <v>AA</v>
      </c>
      <c r="M8618" s="41" t="s">
        <v>725</v>
      </c>
      <c r="N8618" s="41" t="s">
        <v>415</v>
      </c>
      <c r="O8618" s="41" t="s">
        <v>70</v>
      </c>
    </row>
    <row r="8619" spans="1:15">
      <c r="A8619" s="42">
        <v>42055</v>
      </c>
      <c r="B8619" s="42">
        <v>54839</v>
      </c>
      <c r="C8619" s="130">
        <v>420</v>
      </c>
      <c r="D8619" s="43">
        <v>8.7899999999999992E-2</v>
      </c>
      <c r="E8619" s="43">
        <v>8.3699999999999997E-2</v>
      </c>
      <c r="F8619" s="44">
        <v>180000</v>
      </c>
      <c r="G8619" s="44">
        <v>180000</v>
      </c>
      <c r="H8619" s="44">
        <v>104999.99</v>
      </c>
      <c r="I8619" s="44">
        <v>104999.99</v>
      </c>
      <c r="J8619" s="68">
        <f t="shared" si="402"/>
        <v>0.58333327777777777</v>
      </c>
      <c r="K8619" s="43">
        <f t="shared" si="403"/>
        <v>0.58333327777777777</v>
      </c>
      <c r="L8619" s="41" t="str">
        <f t="shared" si="404"/>
        <v>AA</v>
      </c>
      <c r="M8619" s="41" t="s">
        <v>544</v>
      </c>
      <c r="N8619" s="41" t="s">
        <v>419</v>
      </c>
      <c r="O8619" s="41" t="s">
        <v>70</v>
      </c>
    </row>
    <row r="8620" spans="1:15">
      <c r="A8620" s="38">
        <v>41907</v>
      </c>
      <c r="B8620" s="38">
        <v>54691</v>
      </c>
      <c r="C8620" s="131">
        <v>420</v>
      </c>
      <c r="D8620" s="39">
        <v>8.7899999999999992E-2</v>
      </c>
      <c r="E8620" s="39">
        <v>8.4199999999999997E-2</v>
      </c>
      <c r="F8620" s="40">
        <v>180000</v>
      </c>
      <c r="G8620" s="40">
        <v>180000</v>
      </c>
      <c r="H8620" s="40">
        <v>104191.56</v>
      </c>
      <c r="I8620" s="40">
        <v>104999.99</v>
      </c>
      <c r="J8620" s="67">
        <f t="shared" si="402"/>
        <v>0.57884199999999997</v>
      </c>
      <c r="K8620" s="39">
        <f t="shared" si="403"/>
        <v>0.58333327777777777</v>
      </c>
      <c r="L8620" s="2" t="str">
        <f t="shared" si="404"/>
        <v>AA</v>
      </c>
      <c r="M8620" s="2" t="s">
        <v>527</v>
      </c>
      <c r="N8620" s="2" t="s">
        <v>419</v>
      </c>
      <c r="O8620" s="2" t="s">
        <v>70</v>
      </c>
    </row>
    <row r="8621" spans="1:15">
      <c r="A8621" s="38">
        <v>41954</v>
      </c>
      <c r="B8621" s="38">
        <v>54738</v>
      </c>
      <c r="C8621" s="131">
        <v>420</v>
      </c>
      <c r="D8621" s="39">
        <v>8.7899999999999992E-2</v>
      </c>
      <c r="E8621" s="39">
        <v>7.9500000000000001E-2</v>
      </c>
      <c r="F8621" s="40">
        <v>200000</v>
      </c>
      <c r="G8621" s="40">
        <v>200000</v>
      </c>
      <c r="H8621" s="40">
        <v>116175.12</v>
      </c>
      <c r="I8621" s="40">
        <v>116673.86</v>
      </c>
      <c r="J8621" s="67">
        <f t="shared" si="402"/>
        <v>0.58087559999999994</v>
      </c>
      <c r="K8621" s="39">
        <f t="shared" si="403"/>
        <v>0.58336929999999998</v>
      </c>
      <c r="L8621" s="2" t="str">
        <f t="shared" si="404"/>
        <v>AA</v>
      </c>
      <c r="M8621" s="2" t="s">
        <v>531</v>
      </c>
      <c r="N8621" s="2" t="s">
        <v>423</v>
      </c>
      <c r="O8621" s="2" t="s">
        <v>70</v>
      </c>
    </row>
    <row r="8622" spans="1:15">
      <c r="A8622" s="42">
        <v>41788</v>
      </c>
      <c r="B8622" s="42">
        <v>54572</v>
      </c>
      <c r="C8622" s="130">
        <v>420</v>
      </c>
      <c r="D8622" s="43">
        <v>8.7899999999999992E-2</v>
      </c>
      <c r="E8622" s="43">
        <v>7.7199999999999991E-2</v>
      </c>
      <c r="F8622" s="44">
        <v>64000</v>
      </c>
      <c r="G8622" s="44">
        <v>64000</v>
      </c>
      <c r="H8622" s="44">
        <v>36837.949999999997</v>
      </c>
      <c r="I8622" s="44">
        <v>37349.99</v>
      </c>
      <c r="J8622" s="68">
        <f t="shared" si="402"/>
        <v>0.57559296874999999</v>
      </c>
      <c r="K8622" s="43">
        <f t="shared" si="403"/>
        <v>0.58359359374999997</v>
      </c>
      <c r="L8622" s="41" t="str">
        <f t="shared" si="404"/>
        <v>AA</v>
      </c>
      <c r="M8622" s="41" t="s">
        <v>493</v>
      </c>
      <c r="N8622" s="41" t="s">
        <v>427</v>
      </c>
      <c r="O8622" s="41" t="s">
        <v>70</v>
      </c>
    </row>
    <row r="8623" spans="1:15">
      <c r="A8623" s="42">
        <v>42011</v>
      </c>
      <c r="B8623" s="42">
        <v>52969</v>
      </c>
      <c r="C8623" s="130">
        <v>360</v>
      </c>
      <c r="D8623" s="43">
        <v>8.7899999999999992E-2</v>
      </c>
      <c r="E8623" s="43">
        <v>7.9500000000000001E-2</v>
      </c>
      <c r="F8623" s="44">
        <v>171000</v>
      </c>
      <c r="G8623" s="44">
        <v>171000</v>
      </c>
      <c r="H8623" s="44">
        <v>99686.05</v>
      </c>
      <c r="I8623" s="44">
        <v>99801.22</v>
      </c>
      <c r="J8623" s="68">
        <f t="shared" si="402"/>
        <v>0.5829593567251462</v>
      </c>
      <c r="K8623" s="43">
        <f t="shared" si="403"/>
        <v>0.58363286549707605</v>
      </c>
      <c r="L8623" s="41" t="str">
        <f t="shared" si="404"/>
        <v>AA</v>
      </c>
      <c r="M8623" s="41" t="s">
        <v>467</v>
      </c>
      <c r="N8623" s="41" t="s">
        <v>425</v>
      </c>
      <c r="O8623" s="41" t="s">
        <v>70</v>
      </c>
    </row>
    <row r="8624" spans="1:15">
      <c r="A8624" s="38">
        <v>41821</v>
      </c>
      <c r="B8624" s="38">
        <v>52779</v>
      </c>
      <c r="C8624" s="131">
        <v>360</v>
      </c>
      <c r="D8624" s="39">
        <v>8.7899999999999992E-2</v>
      </c>
      <c r="E8624" s="39">
        <v>8.4199999999999997E-2</v>
      </c>
      <c r="F8624" s="40">
        <v>180000</v>
      </c>
      <c r="G8624" s="40">
        <v>180000</v>
      </c>
      <c r="H8624" s="40">
        <v>103712.5</v>
      </c>
      <c r="I8624" s="40">
        <v>105131.62</v>
      </c>
      <c r="J8624" s="67">
        <f t="shared" si="402"/>
        <v>0.57618055555555558</v>
      </c>
      <c r="K8624" s="39">
        <f t="shared" si="403"/>
        <v>0.58406455555555548</v>
      </c>
      <c r="L8624" s="2" t="str">
        <f t="shared" si="404"/>
        <v>AA</v>
      </c>
      <c r="M8624" s="2" t="s">
        <v>858</v>
      </c>
      <c r="N8624" s="2" t="s">
        <v>417</v>
      </c>
      <c r="O8624" s="2" t="s">
        <v>70</v>
      </c>
    </row>
    <row r="8625" spans="1:15">
      <c r="A8625" s="42">
        <v>42027</v>
      </c>
      <c r="B8625" s="42">
        <v>54811</v>
      </c>
      <c r="C8625" s="130">
        <v>420</v>
      </c>
      <c r="D8625" s="43">
        <v>8.7899999999999992E-2</v>
      </c>
      <c r="E8625" s="43">
        <v>7.9500000000000001E-2</v>
      </c>
      <c r="F8625" s="44">
        <v>178000</v>
      </c>
      <c r="G8625" s="44">
        <v>178000</v>
      </c>
      <c r="H8625" s="44">
        <v>103812.74</v>
      </c>
      <c r="I8625" s="44">
        <v>104012.25</v>
      </c>
      <c r="J8625" s="68">
        <f t="shared" si="402"/>
        <v>0.58321764044943825</v>
      </c>
      <c r="K8625" s="43">
        <f t="shared" si="403"/>
        <v>0.5843384831460674</v>
      </c>
      <c r="L8625" s="41" t="str">
        <f t="shared" si="404"/>
        <v>AA</v>
      </c>
      <c r="M8625" s="41" t="s">
        <v>739</v>
      </c>
      <c r="N8625" s="41" t="s">
        <v>422</v>
      </c>
      <c r="O8625" s="41" t="s">
        <v>70</v>
      </c>
    </row>
    <row r="8626" spans="1:15">
      <c r="A8626" s="38">
        <v>42041</v>
      </c>
      <c r="B8626" s="38">
        <v>48432</v>
      </c>
      <c r="C8626" s="131">
        <v>210</v>
      </c>
      <c r="D8626" s="39">
        <v>8.7899999999999992E-2</v>
      </c>
      <c r="E8626" s="39">
        <v>8.6500000000000007E-2</v>
      </c>
      <c r="F8626" s="40">
        <v>130000</v>
      </c>
      <c r="G8626" s="40">
        <v>130000</v>
      </c>
      <c r="H8626" s="40">
        <v>75999.990000000005</v>
      </c>
      <c r="I8626" s="40">
        <v>75999.990000000005</v>
      </c>
      <c r="J8626" s="67">
        <f t="shared" si="402"/>
        <v>0.58461530769230774</v>
      </c>
      <c r="K8626" s="39">
        <f t="shared" si="403"/>
        <v>0.58461530769230774</v>
      </c>
      <c r="L8626" s="2" t="str">
        <f t="shared" si="404"/>
        <v>AA</v>
      </c>
      <c r="M8626" s="2" t="s">
        <v>1145</v>
      </c>
      <c r="N8626" s="2" t="s">
        <v>437</v>
      </c>
      <c r="O8626" s="2" t="s">
        <v>70</v>
      </c>
    </row>
    <row r="8627" spans="1:15">
      <c r="A8627" s="42">
        <v>41901</v>
      </c>
      <c r="B8627" s="42">
        <v>54685</v>
      </c>
      <c r="C8627" s="130">
        <v>420</v>
      </c>
      <c r="D8627" s="43">
        <v>8.7899999999999992E-2</v>
      </c>
      <c r="E8627" s="43">
        <v>8.4199999999999997E-2</v>
      </c>
      <c r="F8627" s="44">
        <v>159000</v>
      </c>
      <c r="G8627" s="44">
        <v>159000</v>
      </c>
      <c r="H8627" s="44">
        <v>92268.800000000003</v>
      </c>
      <c r="I8627" s="44">
        <v>92999.99</v>
      </c>
      <c r="J8627" s="68">
        <f t="shared" si="402"/>
        <v>0.58030691823899372</v>
      </c>
      <c r="K8627" s="43">
        <f t="shared" si="403"/>
        <v>0.58490559748427673</v>
      </c>
      <c r="L8627" s="41" t="str">
        <f t="shared" si="404"/>
        <v>AA</v>
      </c>
      <c r="M8627" s="41" t="s">
        <v>589</v>
      </c>
      <c r="N8627" s="41" t="s">
        <v>438</v>
      </c>
      <c r="O8627" s="41" t="s">
        <v>70</v>
      </c>
    </row>
    <row r="8628" spans="1:15">
      <c r="A8628" s="42">
        <v>41899</v>
      </c>
      <c r="B8628" s="42">
        <v>54683</v>
      </c>
      <c r="C8628" s="130">
        <v>420</v>
      </c>
      <c r="D8628" s="43">
        <v>8.7899999999999992E-2</v>
      </c>
      <c r="E8628" s="43">
        <v>7.7199999999999991E-2</v>
      </c>
      <c r="F8628" s="44">
        <v>200000</v>
      </c>
      <c r="G8628" s="44">
        <v>200000</v>
      </c>
      <c r="H8628" s="44">
        <v>116084.22</v>
      </c>
      <c r="I8628" s="44">
        <v>116999.99</v>
      </c>
      <c r="J8628" s="68">
        <f t="shared" si="402"/>
        <v>0.58042110000000002</v>
      </c>
      <c r="K8628" s="43">
        <f t="shared" si="403"/>
        <v>0.58499995000000005</v>
      </c>
      <c r="L8628" s="41" t="str">
        <f t="shared" si="404"/>
        <v>AA</v>
      </c>
      <c r="M8628" s="41" t="s">
        <v>858</v>
      </c>
      <c r="N8628" s="41" t="s">
        <v>417</v>
      </c>
      <c r="O8628" s="41" t="s">
        <v>70</v>
      </c>
    </row>
    <row r="8629" spans="1:15">
      <c r="A8629" s="38">
        <v>41838</v>
      </c>
      <c r="B8629" s="38">
        <v>53465</v>
      </c>
      <c r="C8629" s="131">
        <v>382</v>
      </c>
      <c r="D8629" s="39">
        <v>8.7899999999999992E-2</v>
      </c>
      <c r="E8629" s="39">
        <v>7.9500000000000001E-2</v>
      </c>
      <c r="F8629" s="40">
        <v>190000</v>
      </c>
      <c r="G8629" s="40">
        <v>190000</v>
      </c>
      <c r="H8629" s="40">
        <v>109821.17</v>
      </c>
      <c r="I8629" s="40">
        <v>111199.99</v>
      </c>
      <c r="J8629" s="67">
        <f t="shared" si="402"/>
        <v>0.57800615789473686</v>
      </c>
      <c r="K8629" s="39">
        <f t="shared" si="403"/>
        <v>0.58526310526315795</v>
      </c>
      <c r="L8629" s="2" t="str">
        <f t="shared" si="404"/>
        <v>AA</v>
      </c>
      <c r="M8629" s="2" t="s">
        <v>466</v>
      </c>
      <c r="N8629" s="2" t="s">
        <v>421</v>
      </c>
      <c r="O8629" s="2" t="s">
        <v>70</v>
      </c>
    </row>
    <row r="8630" spans="1:15">
      <c r="A8630" s="38">
        <v>41943</v>
      </c>
      <c r="B8630" s="38">
        <v>49034</v>
      </c>
      <c r="C8630" s="131">
        <v>233</v>
      </c>
      <c r="D8630" s="39">
        <v>8.7899999999999992E-2</v>
      </c>
      <c r="E8630" s="39">
        <v>8.4199999999999997E-2</v>
      </c>
      <c r="F8630" s="40">
        <v>95122.3</v>
      </c>
      <c r="G8630" s="40">
        <v>95122.3</v>
      </c>
      <c r="H8630" s="40">
        <v>54895.37</v>
      </c>
      <c r="I8630" s="40">
        <v>55689.91</v>
      </c>
      <c r="J8630" s="67">
        <f t="shared" si="402"/>
        <v>0.57710305575033405</v>
      </c>
      <c r="K8630" s="39">
        <f t="shared" si="403"/>
        <v>0.58545588153356265</v>
      </c>
      <c r="L8630" s="2" t="str">
        <f t="shared" si="404"/>
        <v>AA</v>
      </c>
      <c r="M8630" s="2" t="s">
        <v>975</v>
      </c>
      <c r="N8630" s="2" t="s">
        <v>417</v>
      </c>
      <c r="O8630" s="2" t="s">
        <v>70</v>
      </c>
    </row>
    <row r="8631" spans="1:15">
      <c r="A8631" s="38">
        <v>41954</v>
      </c>
      <c r="B8631" s="38">
        <v>54738</v>
      </c>
      <c r="C8631" s="131">
        <v>420</v>
      </c>
      <c r="D8631" s="39">
        <v>8.7899999999999992E-2</v>
      </c>
      <c r="E8631" s="39">
        <v>7.7199999999999991E-2</v>
      </c>
      <c r="F8631" s="40">
        <v>195000</v>
      </c>
      <c r="G8631" s="40">
        <v>195000</v>
      </c>
      <c r="H8631" s="40">
        <v>113811.39</v>
      </c>
      <c r="I8631" s="40">
        <v>114299.99</v>
      </c>
      <c r="J8631" s="67">
        <f t="shared" si="402"/>
        <v>0.58364815384615387</v>
      </c>
      <c r="K8631" s="39">
        <f t="shared" si="403"/>
        <v>0.58615379487179486</v>
      </c>
      <c r="L8631" s="2" t="str">
        <f t="shared" si="404"/>
        <v>AA</v>
      </c>
      <c r="M8631" s="2" t="s">
        <v>773</v>
      </c>
      <c r="N8631" s="2" t="s">
        <v>431</v>
      </c>
      <c r="O8631" s="2" t="s">
        <v>70</v>
      </c>
    </row>
    <row r="8632" spans="1:15">
      <c r="A8632" s="38">
        <v>41849</v>
      </c>
      <c r="B8632" s="38">
        <v>52807</v>
      </c>
      <c r="C8632" s="131">
        <v>360</v>
      </c>
      <c r="D8632" s="39">
        <v>8.7899999999999992E-2</v>
      </c>
      <c r="E8632" s="39">
        <v>8.4199999999999997E-2</v>
      </c>
      <c r="F8632" s="40">
        <v>192000</v>
      </c>
      <c r="G8632" s="40">
        <v>192000</v>
      </c>
      <c r="H8632" s="40">
        <v>111078.49</v>
      </c>
      <c r="I8632" s="40">
        <v>112584.56</v>
      </c>
      <c r="J8632" s="67">
        <f t="shared" si="402"/>
        <v>0.57853380208333338</v>
      </c>
      <c r="K8632" s="39">
        <f t="shared" si="403"/>
        <v>0.58637791666666661</v>
      </c>
      <c r="L8632" s="2" t="str">
        <f t="shared" si="404"/>
        <v>AA</v>
      </c>
      <c r="M8632" s="2" t="s">
        <v>862</v>
      </c>
      <c r="N8632" s="2" t="s">
        <v>417</v>
      </c>
      <c r="O8632" s="2" t="s">
        <v>70</v>
      </c>
    </row>
    <row r="8633" spans="1:15">
      <c r="A8633" s="38">
        <v>41799</v>
      </c>
      <c r="B8633" s="38">
        <v>54583</v>
      </c>
      <c r="C8633" s="131">
        <v>420</v>
      </c>
      <c r="D8633" s="39">
        <v>8.7899999999999992E-2</v>
      </c>
      <c r="E8633" s="39">
        <v>8.4199999999999997E-2</v>
      </c>
      <c r="F8633" s="40">
        <v>155000</v>
      </c>
      <c r="G8633" s="40">
        <v>155000</v>
      </c>
      <c r="H8633" s="40">
        <v>95372.08</v>
      </c>
      <c r="I8633" s="40">
        <v>90910.86</v>
      </c>
      <c r="J8633" s="67">
        <f t="shared" si="402"/>
        <v>0.61530374193548387</v>
      </c>
      <c r="K8633" s="39">
        <f t="shared" si="403"/>
        <v>0.58652167741935479</v>
      </c>
      <c r="L8633" s="2" t="str">
        <f t="shared" si="404"/>
        <v>AA</v>
      </c>
      <c r="M8633" s="2" t="s">
        <v>645</v>
      </c>
      <c r="N8633" s="2" t="s">
        <v>422</v>
      </c>
      <c r="O8633" s="2" t="s">
        <v>70</v>
      </c>
    </row>
    <row r="8634" spans="1:15">
      <c r="A8634" s="42">
        <v>41810</v>
      </c>
      <c r="B8634" s="42">
        <v>54594</v>
      </c>
      <c r="C8634" s="130">
        <v>420</v>
      </c>
      <c r="D8634" s="43">
        <v>8.7899999999999992E-2</v>
      </c>
      <c r="E8634" s="43">
        <v>7.9500000000000001E-2</v>
      </c>
      <c r="F8634" s="44">
        <v>170000</v>
      </c>
      <c r="G8634" s="44">
        <v>170000</v>
      </c>
      <c r="H8634" s="44">
        <v>98483.3</v>
      </c>
      <c r="I8634" s="44">
        <v>99711.83</v>
      </c>
      <c r="J8634" s="68">
        <f t="shared" si="402"/>
        <v>0.57931352941176473</v>
      </c>
      <c r="K8634" s="43">
        <f t="shared" si="403"/>
        <v>0.5865401764705882</v>
      </c>
      <c r="L8634" s="41" t="str">
        <f t="shared" si="404"/>
        <v>AA</v>
      </c>
      <c r="M8634" s="41" t="s">
        <v>453</v>
      </c>
      <c r="N8634" s="41" t="s">
        <v>418</v>
      </c>
      <c r="O8634" s="41" t="s">
        <v>70</v>
      </c>
    </row>
    <row r="8635" spans="1:15">
      <c r="A8635" s="38">
        <v>42010</v>
      </c>
      <c r="B8635" s="38">
        <v>54794</v>
      </c>
      <c r="C8635" s="131">
        <v>420</v>
      </c>
      <c r="D8635" s="39">
        <v>8.7899999999999992E-2</v>
      </c>
      <c r="E8635" s="39">
        <v>7.9500000000000001E-2</v>
      </c>
      <c r="F8635" s="40">
        <v>172000</v>
      </c>
      <c r="G8635" s="40">
        <v>172000</v>
      </c>
      <c r="H8635" s="40">
        <v>100832.81</v>
      </c>
      <c r="I8635" s="40">
        <v>100925.48</v>
      </c>
      <c r="J8635" s="67">
        <f t="shared" si="402"/>
        <v>0.58623726744186044</v>
      </c>
      <c r="K8635" s="39">
        <f t="shared" si="403"/>
        <v>0.58677604651162785</v>
      </c>
      <c r="L8635" s="2" t="str">
        <f t="shared" si="404"/>
        <v>AA</v>
      </c>
      <c r="M8635" s="2" t="s">
        <v>496</v>
      </c>
      <c r="N8635" s="2" t="s">
        <v>417</v>
      </c>
      <c r="O8635" s="2" t="s">
        <v>70</v>
      </c>
    </row>
    <row r="8636" spans="1:15">
      <c r="A8636" s="38">
        <v>41859</v>
      </c>
      <c r="B8636" s="38">
        <v>47338</v>
      </c>
      <c r="C8636" s="131">
        <v>180</v>
      </c>
      <c r="D8636" s="39">
        <v>8.7899999999999992E-2</v>
      </c>
      <c r="E8636" s="39">
        <v>7.9500000000000001E-2</v>
      </c>
      <c r="F8636" s="40">
        <v>180000</v>
      </c>
      <c r="G8636" s="40">
        <v>180000</v>
      </c>
      <c r="H8636" s="40">
        <v>102691.46</v>
      </c>
      <c r="I8636" s="40">
        <v>105652.71</v>
      </c>
      <c r="J8636" s="67">
        <f t="shared" si="402"/>
        <v>0.5705081111111111</v>
      </c>
      <c r="K8636" s="39">
        <f t="shared" si="403"/>
        <v>0.58695950000000008</v>
      </c>
      <c r="L8636" s="2" t="str">
        <f t="shared" si="404"/>
        <v>AA</v>
      </c>
      <c r="M8636" s="2" t="s">
        <v>739</v>
      </c>
      <c r="N8636" s="2" t="s">
        <v>422</v>
      </c>
      <c r="O8636" s="2" t="s">
        <v>70</v>
      </c>
    </row>
    <row r="8637" spans="1:15">
      <c r="A8637" s="42">
        <v>41837</v>
      </c>
      <c r="B8637" s="42">
        <v>54621</v>
      </c>
      <c r="C8637" s="130">
        <v>420</v>
      </c>
      <c r="D8637" s="43">
        <v>8.7899999999999992E-2</v>
      </c>
      <c r="E8637" s="43">
        <v>8.7899999999999992E-2</v>
      </c>
      <c r="F8637" s="44">
        <v>120000</v>
      </c>
      <c r="G8637" s="44">
        <v>120000</v>
      </c>
      <c r="H8637" s="44">
        <v>69738.34</v>
      </c>
      <c r="I8637" s="44">
        <v>70489.38</v>
      </c>
      <c r="J8637" s="68">
        <f t="shared" si="402"/>
        <v>0.58115283333333334</v>
      </c>
      <c r="K8637" s="43">
        <f t="shared" si="403"/>
        <v>0.58741150000000009</v>
      </c>
      <c r="L8637" s="41" t="str">
        <f t="shared" si="404"/>
        <v>AA</v>
      </c>
      <c r="M8637" s="41" t="s">
        <v>1101</v>
      </c>
      <c r="N8637" s="41" t="s">
        <v>423</v>
      </c>
      <c r="O8637" s="41" t="s">
        <v>70</v>
      </c>
    </row>
    <row r="8638" spans="1:15">
      <c r="A8638" s="38">
        <v>41946</v>
      </c>
      <c r="B8638" s="38">
        <v>51077</v>
      </c>
      <c r="C8638" s="131">
        <v>300</v>
      </c>
      <c r="D8638" s="39">
        <v>8.7899999999999992E-2</v>
      </c>
      <c r="E8638" s="39">
        <v>7.9500000000000001E-2</v>
      </c>
      <c r="F8638" s="40">
        <v>140000</v>
      </c>
      <c r="G8638" s="40">
        <v>140000</v>
      </c>
      <c r="H8638" s="40">
        <v>81660.72</v>
      </c>
      <c r="I8638" s="40">
        <v>82241.179999999993</v>
      </c>
      <c r="J8638" s="67">
        <f t="shared" si="402"/>
        <v>0.58329085714285711</v>
      </c>
      <c r="K8638" s="39">
        <f t="shared" si="403"/>
        <v>0.58743699999999999</v>
      </c>
      <c r="L8638" s="2" t="str">
        <f t="shared" si="404"/>
        <v>AA</v>
      </c>
      <c r="M8638" s="2" t="s">
        <v>487</v>
      </c>
      <c r="N8638" s="2" t="s">
        <v>417</v>
      </c>
      <c r="O8638" s="2" t="s">
        <v>70</v>
      </c>
    </row>
    <row r="8639" spans="1:15">
      <c r="A8639" s="38">
        <v>41816</v>
      </c>
      <c r="B8639" s="38">
        <v>54600</v>
      </c>
      <c r="C8639" s="131">
        <v>420</v>
      </c>
      <c r="D8639" s="39">
        <v>8.7899999999999992E-2</v>
      </c>
      <c r="E8639" s="39">
        <v>8.4199999999999997E-2</v>
      </c>
      <c r="F8639" s="40">
        <v>160000</v>
      </c>
      <c r="G8639" s="40">
        <v>160000</v>
      </c>
      <c r="H8639" s="40">
        <v>92857.13</v>
      </c>
      <c r="I8639" s="40">
        <v>94005.6</v>
      </c>
      <c r="J8639" s="67">
        <f t="shared" si="402"/>
        <v>0.58035706250000008</v>
      </c>
      <c r="K8639" s="39">
        <f t="shared" si="403"/>
        <v>0.58753500000000003</v>
      </c>
      <c r="L8639" s="2" t="str">
        <f t="shared" si="404"/>
        <v>AA</v>
      </c>
      <c r="M8639" s="2" t="s">
        <v>1167</v>
      </c>
      <c r="N8639" s="2" t="s">
        <v>423</v>
      </c>
      <c r="O8639" s="2" t="s">
        <v>70</v>
      </c>
    </row>
    <row r="8640" spans="1:15">
      <c r="A8640" s="38">
        <v>41913</v>
      </c>
      <c r="B8640" s="38">
        <v>47392</v>
      </c>
      <c r="C8640" s="131">
        <v>180</v>
      </c>
      <c r="D8640" s="39">
        <v>8.7899999999999992E-2</v>
      </c>
      <c r="E8640" s="39">
        <v>7.9500000000000001E-2</v>
      </c>
      <c r="F8640" s="40">
        <v>163500</v>
      </c>
      <c r="G8640" s="40">
        <v>163500</v>
      </c>
      <c r="H8640" s="40">
        <v>94367.38</v>
      </c>
      <c r="I8640" s="40">
        <v>96174.99</v>
      </c>
      <c r="J8640" s="67">
        <f t="shared" si="402"/>
        <v>0.57717051987767587</v>
      </c>
      <c r="K8640" s="39">
        <f t="shared" si="403"/>
        <v>0.58822623853211009</v>
      </c>
      <c r="L8640" s="2" t="str">
        <f t="shared" si="404"/>
        <v>AA</v>
      </c>
      <c r="M8640" s="2" t="s">
        <v>549</v>
      </c>
      <c r="N8640" s="2" t="s">
        <v>427</v>
      </c>
      <c r="O8640" s="2" t="s">
        <v>70</v>
      </c>
    </row>
    <row r="8641" spans="1:15">
      <c r="A8641" s="38">
        <v>41905</v>
      </c>
      <c r="B8641" s="38">
        <v>49210</v>
      </c>
      <c r="C8641" s="131">
        <v>240</v>
      </c>
      <c r="D8641" s="39">
        <v>8.7899999999999992E-2</v>
      </c>
      <c r="E8641" s="39">
        <v>8.2799999999999999E-2</v>
      </c>
      <c r="F8641" s="40">
        <v>85000</v>
      </c>
      <c r="G8641" s="40">
        <v>85000</v>
      </c>
      <c r="H8641" s="40">
        <v>49585.14</v>
      </c>
      <c r="I8641" s="40">
        <v>49999.99</v>
      </c>
      <c r="J8641" s="67">
        <f t="shared" si="402"/>
        <v>0.58335458823529407</v>
      </c>
      <c r="K8641" s="39">
        <f t="shared" si="403"/>
        <v>0.58823517647058821</v>
      </c>
      <c r="L8641" s="2" t="str">
        <f t="shared" si="404"/>
        <v>AA</v>
      </c>
      <c r="M8641" s="2" t="s">
        <v>622</v>
      </c>
      <c r="N8641" s="2" t="s">
        <v>421</v>
      </c>
      <c r="O8641" s="2" t="s">
        <v>70</v>
      </c>
    </row>
    <row r="8642" spans="1:15">
      <c r="A8642" s="38">
        <v>41850</v>
      </c>
      <c r="B8642" s="38">
        <v>52808</v>
      </c>
      <c r="C8642" s="131">
        <v>360</v>
      </c>
      <c r="D8642" s="39">
        <v>8.7899999999999992E-2</v>
      </c>
      <c r="E8642" s="39">
        <v>7.9500000000000001E-2</v>
      </c>
      <c r="F8642" s="40">
        <v>85000</v>
      </c>
      <c r="G8642" s="40">
        <v>85000</v>
      </c>
      <c r="H8642" s="40">
        <v>49325.01</v>
      </c>
      <c r="I8642" s="40">
        <v>49999.99</v>
      </c>
      <c r="J8642" s="67">
        <f t="shared" si="402"/>
        <v>0.58029423529411772</v>
      </c>
      <c r="K8642" s="39">
        <f t="shared" si="403"/>
        <v>0.58823517647058821</v>
      </c>
      <c r="L8642" s="2" t="str">
        <f t="shared" si="404"/>
        <v>AA</v>
      </c>
      <c r="M8642" s="2" t="s">
        <v>531</v>
      </c>
      <c r="N8642" s="2" t="s">
        <v>423</v>
      </c>
      <c r="O8642" s="2" t="s">
        <v>70</v>
      </c>
    </row>
    <row r="8643" spans="1:15">
      <c r="A8643" s="42">
        <v>42011</v>
      </c>
      <c r="B8643" s="42">
        <v>52969</v>
      </c>
      <c r="C8643" s="130">
        <v>360</v>
      </c>
      <c r="D8643" s="43">
        <v>8.7899999999999992E-2</v>
      </c>
      <c r="E8643" s="43">
        <v>8.4199999999999997E-2</v>
      </c>
      <c r="F8643" s="44">
        <v>170000</v>
      </c>
      <c r="G8643" s="44">
        <v>170000</v>
      </c>
      <c r="H8643" s="44">
        <v>99884.59</v>
      </c>
      <c r="I8643" s="44">
        <v>99999.99</v>
      </c>
      <c r="J8643" s="68">
        <f t="shared" ref="J8643:J8706" si="405">H8643/G8643</f>
        <v>0.58755641176470585</v>
      </c>
      <c r="K8643" s="43">
        <f t="shared" ref="K8643:K8706" si="406">I8643/G8643</f>
        <v>0.5882352352941177</v>
      </c>
      <c r="L8643" s="41" t="str">
        <f t="shared" ref="L8643:L8706" si="407">IF(J8643&lt;=65%,"AA",IF(J8643&lt;=75%,"A",IF(J8643&lt;=85%,"B","C")))</f>
        <v>AA</v>
      </c>
      <c r="M8643" s="41" t="s">
        <v>461</v>
      </c>
      <c r="N8643" s="41" t="s">
        <v>416</v>
      </c>
      <c r="O8643" s="41" t="s">
        <v>70</v>
      </c>
    </row>
    <row r="8644" spans="1:15">
      <c r="A8644" s="42">
        <v>42053</v>
      </c>
      <c r="B8644" s="42">
        <v>53253</v>
      </c>
      <c r="C8644" s="130">
        <v>368</v>
      </c>
      <c r="D8644" s="43">
        <v>8.7899999999999992E-2</v>
      </c>
      <c r="E8644" s="43">
        <v>8.3699999999999997E-2</v>
      </c>
      <c r="F8644" s="44">
        <v>170000</v>
      </c>
      <c r="G8644" s="44">
        <v>170000</v>
      </c>
      <c r="H8644" s="44">
        <v>99999.99</v>
      </c>
      <c r="I8644" s="44">
        <v>99999.99</v>
      </c>
      <c r="J8644" s="68">
        <f t="shared" si="405"/>
        <v>0.5882352352941177</v>
      </c>
      <c r="K8644" s="43">
        <f t="shared" si="406"/>
        <v>0.5882352352941177</v>
      </c>
      <c r="L8644" s="41" t="str">
        <f t="shared" si="407"/>
        <v>AA</v>
      </c>
      <c r="M8644" s="41" t="s">
        <v>461</v>
      </c>
      <c r="N8644" s="41" t="s">
        <v>416</v>
      </c>
      <c r="O8644" s="41" t="s">
        <v>70</v>
      </c>
    </row>
    <row r="8645" spans="1:15">
      <c r="A8645" s="42">
        <v>41985</v>
      </c>
      <c r="B8645" s="42">
        <v>54769</v>
      </c>
      <c r="C8645" s="130">
        <v>420</v>
      </c>
      <c r="D8645" s="43">
        <v>8.7899999999999992E-2</v>
      </c>
      <c r="E8645" s="43">
        <v>8.4199999999999997E-2</v>
      </c>
      <c r="F8645" s="44">
        <v>170000</v>
      </c>
      <c r="G8645" s="44">
        <v>170000</v>
      </c>
      <c r="H8645" s="44">
        <v>99677.83</v>
      </c>
      <c r="I8645" s="44">
        <v>99999.99</v>
      </c>
      <c r="J8645" s="68">
        <f t="shared" si="405"/>
        <v>0.58634017647058823</v>
      </c>
      <c r="K8645" s="43">
        <f t="shared" si="406"/>
        <v>0.5882352352941177</v>
      </c>
      <c r="L8645" s="41" t="str">
        <f t="shared" si="407"/>
        <v>AA</v>
      </c>
      <c r="M8645" s="41" t="s">
        <v>454</v>
      </c>
      <c r="N8645" s="41" t="s">
        <v>416</v>
      </c>
      <c r="O8645" s="41" t="s">
        <v>70</v>
      </c>
    </row>
    <row r="8646" spans="1:15">
      <c r="A8646" s="38">
        <v>42026</v>
      </c>
      <c r="B8646" s="38">
        <v>54810</v>
      </c>
      <c r="C8646" s="131">
        <v>420</v>
      </c>
      <c r="D8646" s="39">
        <v>8.7899999999999992E-2</v>
      </c>
      <c r="E8646" s="39">
        <v>8.4199999999999997E-2</v>
      </c>
      <c r="F8646" s="40">
        <v>170000</v>
      </c>
      <c r="G8646" s="40">
        <v>170000</v>
      </c>
      <c r="H8646" s="40">
        <v>99834.66</v>
      </c>
      <c r="I8646" s="40">
        <v>99999.99</v>
      </c>
      <c r="J8646" s="67">
        <f t="shared" si="405"/>
        <v>0.58726270588235296</v>
      </c>
      <c r="K8646" s="39">
        <f t="shared" si="406"/>
        <v>0.5882352352941177</v>
      </c>
      <c r="L8646" s="2" t="str">
        <f t="shared" si="407"/>
        <v>AA</v>
      </c>
      <c r="M8646" s="2" t="s">
        <v>1319</v>
      </c>
      <c r="N8646" s="2" t="s">
        <v>427</v>
      </c>
      <c r="O8646" s="2" t="s">
        <v>70</v>
      </c>
    </row>
    <row r="8647" spans="1:15">
      <c r="A8647" s="38">
        <v>41852</v>
      </c>
      <c r="B8647" s="38">
        <v>54636</v>
      </c>
      <c r="C8647" s="131">
        <v>420</v>
      </c>
      <c r="D8647" s="39">
        <v>8.7899999999999992E-2</v>
      </c>
      <c r="E8647" s="39">
        <v>8.2799999999999999E-2</v>
      </c>
      <c r="F8647" s="40">
        <v>152650</v>
      </c>
      <c r="G8647" s="40">
        <v>152650</v>
      </c>
      <c r="H8647" s="40">
        <v>88986.72</v>
      </c>
      <c r="I8647" s="40">
        <v>89829.26</v>
      </c>
      <c r="J8647" s="67">
        <f t="shared" si="405"/>
        <v>0.58294608581722895</v>
      </c>
      <c r="K8647" s="39">
        <f t="shared" si="406"/>
        <v>0.58846550933508024</v>
      </c>
      <c r="L8647" s="2" t="str">
        <f t="shared" si="407"/>
        <v>AA</v>
      </c>
      <c r="M8647" s="2" t="s">
        <v>548</v>
      </c>
      <c r="N8647" s="2" t="s">
        <v>433</v>
      </c>
      <c r="O8647" s="2" t="s">
        <v>70</v>
      </c>
    </row>
    <row r="8648" spans="1:15">
      <c r="A8648" s="38">
        <v>42061</v>
      </c>
      <c r="B8648" s="38">
        <v>51739</v>
      </c>
      <c r="C8648" s="131">
        <v>318</v>
      </c>
      <c r="D8648" s="39">
        <v>8.7899999999999992E-2</v>
      </c>
      <c r="E8648" s="39">
        <v>8.6500000000000007E-2</v>
      </c>
      <c r="F8648" s="40">
        <v>90000</v>
      </c>
      <c r="G8648" s="40">
        <v>90000</v>
      </c>
      <c r="H8648" s="40">
        <v>52999.99</v>
      </c>
      <c r="I8648" s="40">
        <v>52999.99</v>
      </c>
      <c r="J8648" s="67">
        <f t="shared" si="405"/>
        <v>0.58888877777777771</v>
      </c>
      <c r="K8648" s="39">
        <f t="shared" si="406"/>
        <v>0.58888877777777771</v>
      </c>
      <c r="L8648" s="2" t="str">
        <f t="shared" si="407"/>
        <v>AA</v>
      </c>
      <c r="M8648" s="2" t="s">
        <v>478</v>
      </c>
      <c r="N8648" s="2" t="s">
        <v>428</v>
      </c>
      <c r="O8648" s="2" t="s">
        <v>70</v>
      </c>
    </row>
    <row r="8649" spans="1:15">
      <c r="A8649" s="42">
        <v>42030</v>
      </c>
      <c r="B8649" s="42">
        <v>54814</v>
      </c>
      <c r="C8649" s="130">
        <v>420</v>
      </c>
      <c r="D8649" s="43">
        <v>8.7899999999999992E-2</v>
      </c>
      <c r="E8649" s="43">
        <v>7.7199999999999991E-2</v>
      </c>
      <c r="F8649" s="44">
        <v>200000</v>
      </c>
      <c r="G8649" s="44">
        <v>200000</v>
      </c>
      <c r="H8649" s="44">
        <v>117652.44</v>
      </c>
      <c r="I8649" s="44">
        <v>117790.17</v>
      </c>
      <c r="J8649" s="68">
        <f t="shared" si="405"/>
        <v>0.58826219999999996</v>
      </c>
      <c r="K8649" s="43">
        <f t="shared" si="406"/>
        <v>0.58895085000000003</v>
      </c>
      <c r="L8649" s="41" t="str">
        <f t="shared" si="407"/>
        <v>AA</v>
      </c>
      <c r="M8649" s="41" t="s">
        <v>461</v>
      </c>
      <c r="N8649" s="41" t="s">
        <v>416</v>
      </c>
      <c r="O8649" s="41" t="s">
        <v>70</v>
      </c>
    </row>
    <row r="8650" spans="1:15">
      <c r="A8650" s="38">
        <v>41922</v>
      </c>
      <c r="B8650" s="38">
        <v>54706</v>
      </c>
      <c r="C8650" s="131">
        <v>420</v>
      </c>
      <c r="D8650" s="39">
        <v>8.7899999999999992E-2</v>
      </c>
      <c r="E8650" s="39">
        <v>8.7899999999999992E-2</v>
      </c>
      <c r="F8650" s="40">
        <v>84000</v>
      </c>
      <c r="G8650" s="40">
        <v>84000</v>
      </c>
      <c r="H8650" s="40">
        <v>49203.56</v>
      </c>
      <c r="I8650" s="40">
        <v>49500.89</v>
      </c>
      <c r="J8650" s="67">
        <f t="shared" si="405"/>
        <v>0.58575666666666659</v>
      </c>
      <c r="K8650" s="39">
        <f t="shared" si="406"/>
        <v>0.58929630952380951</v>
      </c>
      <c r="L8650" s="2" t="str">
        <f t="shared" si="407"/>
        <v>AA</v>
      </c>
      <c r="M8650" s="2" t="s">
        <v>770</v>
      </c>
      <c r="N8650" s="2" t="s">
        <v>427</v>
      </c>
      <c r="O8650" s="2" t="s">
        <v>70</v>
      </c>
    </row>
    <row r="8651" spans="1:15">
      <c r="A8651" s="38">
        <v>41803</v>
      </c>
      <c r="B8651" s="38">
        <v>54222</v>
      </c>
      <c r="C8651" s="131">
        <v>408</v>
      </c>
      <c r="D8651" s="39">
        <v>8.7899999999999992E-2</v>
      </c>
      <c r="E8651" s="39">
        <v>8.2799999999999999E-2</v>
      </c>
      <c r="F8651" s="40">
        <v>144000</v>
      </c>
      <c r="G8651" s="40">
        <v>144000</v>
      </c>
      <c r="H8651" s="40">
        <v>89316.86</v>
      </c>
      <c r="I8651" s="40">
        <v>84999.98</v>
      </c>
      <c r="J8651" s="67">
        <f t="shared" si="405"/>
        <v>0.62025597222222217</v>
      </c>
      <c r="K8651" s="39">
        <f t="shared" si="406"/>
        <v>0.59027763888888884</v>
      </c>
      <c r="L8651" s="2" t="str">
        <f t="shared" si="407"/>
        <v>AA</v>
      </c>
      <c r="M8651" s="2" t="s">
        <v>851</v>
      </c>
      <c r="N8651" s="2" t="s">
        <v>422</v>
      </c>
      <c r="O8651" s="2" t="s">
        <v>70</v>
      </c>
    </row>
    <row r="8652" spans="1:15">
      <c r="A8652" s="38">
        <v>42020</v>
      </c>
      <c r="B8652" s="38">
        <v>49325</v>
      </c>
      <c r="C8652" s="131">
        <v>240</v>
      </c>
      <c r="D8652" s="39">
        <v>8.7899999999999992E-2</v>
      </c>
      <c r="E8652" s="39">
        <v>8.4199999999999997E-2</v>
      </c>
      <c r="F8652" s="40">
        <v>110000</v>
      </c>
      <c r="G8652" s="40">
        <v>110000</v>
      </c>
      <c r="H8652" s="40">
        <v>64789.87</v>
      </c>
      <c r="I8652" s="40">
        <v>64999.99</v>
      </c>
      <c r="J8652" s="67">
        <f t="shared" si="405"/>
        <v>0.58899881818181821</v>
      </c>
      <c r="K8652" s="39">
        <f t="shared" si="406"/>
        <v>0.59090900000000002</v>
      </c>
      <c r="L8652" s="2" t="str">
        <f t="shared" si="407"/>
        <v>AA</v>
      </c>
      <c r="M8652" s="2" t="s">
        <v>1177</v>
      </c>
      <c r="N8652" s="2" t="s">
        <v>421</v>
      </c>
      <c r="O8652" s="2" t="s">
        <v>70</v>
      </c>
    </row>
    <row r="8653" spans="1:15">
      <c r="A8653" s="38">
        <v>41907</v>
      </c>
      <c r="B8653" s="38">
        <v>47386</v>
      </c>
      <c r="C8653" s="131">
        <v>180</v>
      </c>
      <c r="D8653" s="39">
        <v>8.7899999999999992E-2</v>
      </c>
      <c r="E8653" s="39">
        <v>8.2799999999999999E-2</v>
      </c>
      <c r="F8653" s="40">
        <v>141200</v>
      </c>
      <c r="G8653" s="40">
        <v>141200</v>
      </c>
      <c r="H8653" s="40">
        <v>82668.88</v>
      </c>
      <c r="I8653" s="40">
        <v>83470.61</v>
      </c>
      <c r="J8653" s="67">
        <f t="shared" si="405"/>
        <v>0.58547365439093491</v>
      </c>
      <c r="K8653" s="39">
        <f t="shared" si="406"/>
        <v>0.59115162889518413</v>
      </c>
      <c r="L8653" s="2" t="str">
        <f t="shared" si="407"/>
        <v>AA</v>
      </c>
      <c r="M8653" s="2" t="s">
        <v>726</v>
      </c>
      <c r="N8653" s="2" t="s">
        <v>417</v>
      </c>
      <c r="O8653" s="2" t="s">
        <v>70</v>
      </c>
    </row>
    <row r="8654" spans="1:15">
      <c r="A8654" s="42">
        <v>41865</v>
      </c>
      <c r="B8654" s="42">
        <v>54649</v>
      </c>
      <c r="C8654" s="130">
        <v>420</v>
      </c>
      <c r="D8654" s="43">
        <v>8.7899999999999992E-2</v>
      </c>
      <c r="E8654" s="43">
        <v>8.4199999999999997E-2</v>
      </c>
      <c r="F8654" s="44">
        <v>131016.17</v>
      </c>
      <c r="G8654" s="44">
        <v>131016.17</v>
      </c>
      <c r="H8654" s="44">
        <v>76781.16</v>
      </c>
      <c r="I8654" s="44">
        <v>77460.55</v>
      </c>
      <c r="J8654" s="68">
        <f t="shared" si="405"/>
        <v>0.58604338685827873</v>
      </c>
      <c r="K8654" s="43">
        <f t="shared" si="406"/>
        <v>0.59122892998627574</v>
      </c>
      <c r="L8654" s="41" t="str">
        <f t="shared" si="407"/>
        <v>AA</v>
      </c>
      <c r="M8654" s="41" t="s">
        <v>467</v>
      </c>
      <c r="N8654" s="41" t="s">
        <v>425</v>
      </c>
      <c r="O8654" s="41" t="s">
        <v>70</v>
      </c>
    </row>
    <row r="8655" spans="1:15">
      <c r="A8655" s="42">
        <v>41928</v>
      </c>
      <c r="B8655" s="42">
        <v>54712</v>
      </c>
      <c r="C8655" s="130">
        <v>420</v>
      </c>
      <c r="D8655" s="43">
        <v>8.7899999999999992E-2</v>
      </c>
      <c r="E8655" s="43">
        <v>8.4199999999999997E-2</v>
      </c>
      <c r="F8655" s="44">
        <v>179275.86</v>
      </c>
      <c r="G8655" s="44">
        <v>179275.86</v>
      </c>
      <c r="H8655" s="44">
        <v>105352.45</v>
      </c>
      <c r="I8655" s="44">
        <v>105999.99</v>
      </c>
      <c r="J8655" s="68">
        <f t="shared" si="405"/>
        <v>0.5876555270743089</v>
      </c>
      <c r="K8655" s="43">
        <f t="shared" si="406"/>
        <v>0.59126750249587434</v>
      </c>
      <c r="L8655" s="41" t="str">
        <f t="shared" si="407"/>
        <v>AA</v>
      </c>
      <c r="M8655" s="41" t="s">
        <v>475</v>
      </c>
      <c r="N8655" s="41" t="s">
        <v>427</v>
      </c>
      <c r="O8655" s="41" t="s">
        <v>70</v>
      </c>
    </row>
    <row r="8656" spans="1:15">
      <c r="A8656" s="42">
        <v>41836</v>
      </c>
      <c r="B8656" s="42">
        <v>54620</v>
      </c>
      <c r="C8656" s="130">
        <v>420</v>
      </c>
      <c r="D8656" s="43">
        <v>8.7899999999999992E-2</v>
      </c>
      <c r="E8656" s="43">
        <v>8.4199999999999997E-2</v>
      </c>
      <c r="F8656" s="44">
        <v>169000</v>
      </c>
      <c r="G8656" s="44">
        <v>169000</v>
      </c>
      <c r="H8656" s="44">
        <v>98962.33</v>
      </c>
      <c r="I8656" s="44">
        <v>99999.99</v>
      </c>
      <c r="J8656" s="68">
        <f t="shared" si="405"/>
        <v>0.58557591715976332</v>
      </c>
      <c r="K8656" s="43">
        <f t="shared" si="406"/>
        <v>0.59171591715976335</v>
      </c>
      <c r="L8656" s="41" t="str">
        <f t="shared" si="407"/>
        <v>AA</v>
      </c>
      <c r="M8656" s="41" t="s">
        <v>689</v>
      </c>
      <c r="N8656" s="41" t="s">
        <v>424</v>
      </c>
      <c r="O8656" s="41" t="s">
        <v>70</v>
      </c>
    </row>
    <row r="8657" spans="1:15">
      <c r="A8657" s="42">
        <v>42027</v>
      </c>
      <c r="B8657" s="42">
        <v>54811</v>
      </c>
      <c r="C8657" s="130">
        <v>420</v>
      </c>
      <c r="D8657" s="43">
        <v>8.7899999999999992E-2</v>
      </c>
      <c r="E8657" s="43">
        <v>8.4199999999999997E-2</v>
      </c>
      <c r="F8657" s="44">
        <v>169000</v>
      </c>
      <c r="G8657" s="44">
        <v>169000</v>
      </c>
      <c r="H8657" s="44">
        <v>99808.18</v>
      </c>
      <c r="I8657" s="44">
        <v>99999.99</v>
      </c>
      <c r="J8657" s="68">
        <f t="shared" si="405"/>
        <v>0.59058094674556205</v>
      </c>
      <c r="K8657" s="43">
        <f t="shared" si="406"/>
        <v>0.59171591715976335</v>
      </c>
      <c r="L8657" s="41" t="str">
        <f t="shared" si="407"/>
        <v>AA</v>
      </c>
      <c r="M8657" s="41" t="s">
        <v>457</v>
      </c>
      <c r="N8657" s="41" t="s">
        <v>419</v>
      </c>
      <c r="O8657" s="41" t="s">
        <v>70</v>
      </c>
    </row>
    <row r="8658" spans="1:15">
      <c r="A8658" s="38">
        <v>41894</v>
      </c>
      <c r="B8658" s="38">
        <v>54678</v>
      </c>
      <c r="C8658" s="131">
        <v>420</v>
      </c>
      <c r="D8658" s="39">
        <v>8.7899999999999992E-2</v>
      </c>
      <c r="E8658" s="39">
        <v>8.7899999999999992E-2</v>
      </c>
      <c r="F8658" s="40">
        <v>130000</v>
      </c>
      <c r="G8658" s="40">
        <v>130000</v>
      </c>
      <c r="H8658" s="40">
        <v>76380.61</v>
      </c>
      <c r="I8658" s="40">
        <v>76999.990000000005</v>
      </c>
      <c r="J8658" s="67">
        <f t="shared" si="405"/>
        <v>0.58754315384615385</v>
      </c>
      <c r="K8658" s="39">
        <f t="shared" si="406"/>
        <v>0.5923076153846154</v>
      </c>
      <c r="L8658" s="2" t="str">
        <f t="shared" si="407"/>
        <v>AA</v>
      </c>
      <c r="M8658" s="2" t="s">
        <v>1130</v>
      </c>
      <c r="N8658" s="2" t="s">
        <v>417</v>
      </c>
      <c r="O8658" s="2" t="s">
        <v>70</v>
      </c>
    </row>
    <row r="8659" spans="1:15">
      <c r="A8659" s="42">
        <v>42018</v>
      </c>
      <c r="B8659" s="42">
        <v>53400</v>
      </c>
      <c r="C8659" s="130">
        <v>374</v>
      </c>
      <c r="D8659" s="43">
        <v>8.7899999999999992E-2</v>
      </c>
      <c r="E8659" s="43">
        <v>7.9500000000000001E-2</v>
      </c>
      <c r="F8659" s="44">
        <v>135000</v>
      </c>
      <c r="G8659" s="44">
        <v>135000</v>
      </c>
      <c r="H8659" s="44">
        <v>79892.89</v>
      </c>
      <c r="I8659" s="44">
        <v>79999.990000000005</v>
      </c>
      <c r="J8659" s="68">
        <f t="shared" si="405"/>
        <v>0.59179918518518515</v>
      </c>
      <c r="K8659" s="43">
        <f t="shared" si="406"/>
        <v>0.59259251851851857</v>
      </c>
      <c r="L8659" s="41" t="str">
        <f t="shared" si="407"/>
        <v>AA</v>
      </c>
      <c r="M8659" s="41" t="s">
        <v>455</v>
      </c>
      <c r="N8659" s="41" t="s">
        <v>421</v>
      </c>
      <c r="O8659" s="41" t="s">
        <v>70</v>
      </c>
    </row>
    <row r="8660" spans="1:15">
      <c r="A8660" s="38">
        <v>41963</v>
      </c>
      <c r="B8660" s="38">
        <v>54747</v>
      </c>
      <c r="C8660" s="131">
        <v>420</v>
      </c>
      <c r="D8660" s="39">
        <v>8.7899999999999992E-2</v>
      </c>
      <c r="E8660" s="39">
        <v>8.4199999999999997E-2</v>
      </c>
      <c r="F8660" s="40">
        <v>194000</v>
      </c>
      <c r="G8660" s="40">
        <v>194000</v>
      </c>
      <c r="H8660" s="40">
        <v>114463.49</v>
      </c>
      <c r="I8660" s="40">
        <v>114999.99</v>
      </c>
      <c r="J8660" s="67">
        <f t="shared" si="405"/>
        <v>0.59001798969072172</v>
      </c>
      <c r="K8660" s="39">
        <f t="shared" si="406"/>
        <v>0.59278345360824747</v>
      </c>
      <c r="L8660" s="2" t="str">
        <f t="shared" si="407"/>
        <v>AA</v>
      </c>
      <c r="M8660" s="2" t="s">
        <v>470</v>
      </c>
      <c r="N8660" s="2" t="s">
        <v>424</v>
      </c>
      <c r="O8660" s="2" t="s">
        <v>70</v>
      </c>
    </row>
    <row r="8661" spans="1:15">
      <c r="A8661" s="38">
        <v>41901</v>
      </c>
      <c r="B8661" s="38">
        <v>49236</v>
      </c>
      <c r="C8661" s="131">
        <v>241</v>
      </c>
      <c r="D8661" s="39">
        <v>8.7899999999999992E-2</v>
      </c>
      <c r="E8661" s="39">
        <v>7.9500000000000001E-2</v>
      </c>
      <c r="F8661" s="40">
        <v>198000</v>
      </c>
      <c r="G8661" s="40">
        <v>198000</v>
      </c>
      <c r="H8661" s="40">
        <v>115535.41</v>
      </c>
      <c r="I8661" s="40">
        <v>117499.99</v>
      </c>
      <c r="J8661" s="67">
        <f t="shared" si="405"/>
        <v>0.58351217171717173</v>
      </c>
      <c r="K8661" s="39">
        <f t="shared" si="406"/>
        <v>0.59343429292929295</v>
      </c>
      <c r="L8661" s="2" t="str">
        <f t="shared" si="407"/>
        <v>AA</v>
      </c>
      <c r="M8661" s="2" t="s">
        <v>1133</v>
      </c>
      <c r="N8661" s="2" t="s">
        <v>417</v>
      </c>
      <c r="O8661" s="2" t="s">
        <v>70</v>
      </c>
    </row>
    <row r="8662" spans="1:15">
      <c r="A8662" s="38">
        <v>41872</v>
      </c>
      <c r="B8662" s="38">
        <v>47594</v>
      </c>
      <c r="C8662" s="131">
        <v>188</v>
      </c>
      <c r="D8662" s="39">
        <v>8.7899999999999992E-2</v>
      </c>
      <c r="E8662" s="39">
        <v>7.9500000000000001E-2</v>
      </c>
      <c r="F8662" s="40">
        <v>128000</v>
      </c>
      <c r="G8662" s="40">
        <v>128000</v>
      </c>
      <c r="H8662" s="40">
        <v>73940.639999999999</v>
      </c>
      <c r="I8662" s="40">
        <v>75999.990000000005</v>
      </c>
      <c r="J8662" s="67">
        <f t="shared" si="405"/>
        <v>0.57766125000000001</v>
      </c>
      <c r="K8662" s="39">
        <f t="shared" si="406"/>
        <v>0.59374992187500009</v>
      </c>
      <c r="L8662" s="2" t="str">
        <f t="shared" si="407"/>
        <v>AA</v>
      </c>
      <c r="M8662" s="2" t="s">
        <v>1214</v>
      </c>
      <c r="N8662" s="2" t="s">
        <v>427</v>
      </c>
      <c r="O8662" s="2" t="s">
        <v>70</v>
      </c>
    </row>
    <row r="8663" spans="1:15">
      <c r="A8663" s="38">
        <v>41962</v>
      </c>
      <c r="B8663" s="38">
        <v>54623</v>
      </c>
      <c r="C8663" s="131">
        <v>416</v>
      </c>
      <c r="D8663" s="39">
        <v>8.7899999999999992E-2</v>
      </c>
      <c r="E8663" s="39">
        <v>8.4199999999999997E-2</v>
      </c>
      <c r="F8663" s="40">
        <v>160000</v>
      </c>
      <c r="G8663" s="40">
        <v>160000</v>
      </c>
      <c r="H8663" s="40">
        <v>94551.14</v>
      </c>
      <c r="I8663" s="40">
        <v>94999.99</v>
      </c>
      <c r="J8663" s="67">
        <f t="shared" si="405"/>
        <v>0.590944625</v>
      </c>
      <c r="K8663" s="39">
        <f t="shared" si="406"/>
        <v>0.59374993750000005</v>
      </c>
      <c r="L8663" s="2" t="str">
        <f t="shared" si="407"/>
        <v>AA</v>
      </c>
      <c r="M8663" s="2" t="s">
        <v>1358</v>
      </c>
      <c r="N8663" s="2" t="s">
        <v>416</v>
      </c>
      <c r="O8663" s="2" t="s">
        <v>70</v>
      </c>
    </row>
    <row r="8664" spans="1:15">
      <c r="A8664" s="38">
        <v>41831</v>
      </c>
      <c r="B8664" s="38">
        <v>50962</v>
      </c>
      <c r="C8664" s="131">
        <v>300</v>
      </c>
      <c r="D8664" s="39">
        <v>8.7899999999999992E-2</v>
      </c>
      <c r="E8664" s="39">
        <v>8.2799999999999999E-2</v>
      </c>
      <c r="F8664" s="40">
        <v>168400</v>
      </c>
      <c r="G8664" s="40">
        <v>168400</v>
      </c>
      <c r="H8664" s="40">
        <v>98277.72</v>
      </c>
      <c r="I8664" s="40">
        <v>99999.99</v>
      </c>
      <c r="J8664" s="67">
        <f t="shared" si="405"/>
        <v>0.58359691211401421</v>
      </c>
      <c r="K8664" s="39">
        <f t="shared" si="406"/>
        <v>0.59382416864608079</v>
      </c>
      <c r="L8664" s="2" t="str">
        <f t="shared" si="407"/>
        <v>AA</v>
      </c>
      <c r="M8664" s="2" t="s">
        <v>475</v>
      </c>
      <c r="N8664" s="2" t="s">
        <v>427</v>
      </c>
      <c r="O8664" s="2" t="s">
        <v>70</v>
      </c>
    </row>
    <row r="8665" spans="1:15">
      <c r="A8665" s="38">
        <v>41933</v>
      </c>
      <c r="B8665" s="38">
        <v>52130</v>
      </c>
      <c r="C8665" s="131">
        <v>335</v>
      </c>
      <c r="D8665" s="39">
        <v>8.7899999999999992E-2</v>
      </c>
      <c r="E8665" s="39">
        <v>8.4199999999999997E-2</v>
      </c>
      <c r="F8665" s="40">
        <v>185000</v>
      </c>
      <c r="G8665" s="40">
        <v>185000</v>
      </c>
      <c r="H8665" s="40">
        <v>109051.67</v>
      </c>
      <c r="I8665" s="40">
        <v>109999.99</v>
      </c>
      <c r="J8665" s="67">
        <f t="shared" si="405"/>
        <v>0.58946848648648653</v>
      </c>
      <c r="K8665" s="39">
        <f t="shared" si="406"/>
        <v>0.59459454054054062</v>
      </c>
      <c r="L8665" s="2" t="str">
        <f t="shared" si="407"/>
        <v>AA</v>
      </c>
      <c r="M8665" s="2" t="s">
        <v>531</v>
      </c>
      <c r="N8665" s="2" t="s">
        <v>423</v>
      </c>
      <c r="O8665" s="2" t="s">
        <v>70</v>
      </c>
    </row>
    <row r="8666" spans="1:15">
      <c r="A8666" s="42">
        <v>41884</v>
      </c>
      <c r="B8666" s="42">
        <v>52842</v>
      </c>
      <c r="C8666" s="130">
        <v>360</v>
      </c>
      <c r="D8666" s="43">
        <v>8.7899999999999992E-2</v>
      </c>
      <c r="E8666" s="43">
        <v>8.4199999999999997E-2</v>
      </c>
      <c r="F8666" s="44">
        <v>185000</v>
      </c>
      <c r="G8666" s="44">
        <v>185000</v>
      </c>
      <c r="H8666" s="44">
        <v>108924.64</v>
      </c>
      <c r="I8666" s="44">
        <v>109999.99</v>
      </c>
      <c r="J8666" s="68">
        <f t="shared" si="405"/>
        <v>0.58878183783783788</v>
      </c>
      <c r="K8666" s="43">
        <f t="shared" si="406"/>
        <v>0.59459454054054062</v>
      </c>
      <c r="L8666" s="41" t="str">
        <f t="shared" si="407"/>
        <v>AA</v>
      </c>
      <c r="M8666" s="41" t="s">
        <v>461</v>
      </c>
      <c r="N8666" s="41" t="s">
        <v>416</v>
      </c>
      <c r="O8666" s="41" t="s">
        <v>70</v>
      </c>
    </row>
    <row r="8667" spans="1:15">
      <c r="A8667" s="42">
        <v>41810</v>
      </c>
      <c r="B8667" s="42">
        <v>45311</v>
      </c>
      <c r="C8667" s="130">
        <v>115</v>
      </c>
      <c r="D8667" s="43">
        <v>8.7899999999999992E-2</v>
      </c>
      <c r="E8667" s="43">
        <v>7.9500000000000001E-2</v>
      </c>
      <c r="F8667" s="44">
        <v>190000</v>
      </c>
      <c r="G8667" s="44">
        <v>190000</v>
      </c>
      <c r="H8667" s="44">
        <v>105860.02</v>
      </c>
      <c r="I8667" s="44">
        <v>112976.67</v>
      </c>
      <c r="J8667" s="68">
        <f t="shared" si="405"/>
        <v>0.55715800000000004</v>
      </c>
      <c r="K8667" s="43">
        <f t="shared" si="406"/>
        <v>0.59461405263157896</v>
      </c>
      <c r="L8667" s="41" t="str">
        <f t="shared" si="407"/>
        <v>AA</v>
      </c>
      <c r="M8667" s="41" t="s">
        <v>475</v>
      </c>
      <c r="N8667" s="41" t="s">
        <v>427</v>
      </c>
      <c r="O8667" s="41" t="s">
        <v>70</v>
      </c>
    </row>
    <row r="8668" spans="1:15">
      <c r="A8668" s="42">
        <v>41946</v>
      </c>
      <c r="B8668" s="42">
        <v>49251</v>
      </c>
      <c r="C8668" s="130">
        <v>240</v>
      </c>
      <c r="D8668" s="43">
        <v>8.7899999999999992E-2</v>
      </c>
      <c r="E8668" s="43">
        <v>8.4199999999999997E-2</v>
      </c>
      <c r="F8668" s="44">
        <v>117691</v>
      </c>
      <c r="G8668" s="44">
        <v>117691</v>
      </c>
      <c r="H8668" s="44">
        <v>70200.800000000003</v>
      </c>
      <c r="I8668" s="44">
        <v>69999.990000000005</v>
      </c>
      <c r="J8668" s="68">
        <f t="shared" si="405"/>
        <v>0.59648401322106193</v>
      </c>
      <c r="K8668" s="43">
        <f t="shared" si="406"/>
        <v>0.59477776550458406</v>
      </c>
      <c r="L8668" s="41" t="str">
        <f t="shared" si="407"/>
        <v>AA</v>
      </c>
      <c r="M8668" s="41" t="s">
        <v>472</v>
      </c>
      <c r="N8668" s="41" t="s">
        <v>426</v>
      </c>
      <c r="O8668" s="41" t="s">
        <v>70</v>
      </c>
    </row>
    <row r="8669" spans="1:15">
      <c r="A8669" s="38">
        <v>41904</v>
      </c>
      <c r="B8669" s="38">
        <v>52862</v>
      </c>
      <c r="C8669" s="131">
        <v>360</v>
      </c>
      <c r="D8669" s="39">
        <v>8.7899999999999992E-2</v>
      </c>
      <c r="E8669" s="39">
        <v>8.4199999999999997E-2</v>
      </c>
      <c r="F8669" s="40">
        <v>126000</v>
      </c>
      <c r="G8669" s="40">
        <v>126000</v>
      </c>
      <c r="H8669" s="40">
        <v>74274</v>
      </c>
      <c r="I8669" s="40">
        <v>74999.990000000005</v>
      </c>
      <c r="J8669" s="67">
        <f t="shared" si="405"/>
        <v>0.58947619047619049</v>
      </c>
      <c r="K8669" s="39">
        <f t="shared" si="406"/>
        <v>0.59523801587301595</v>
      </c>
      <c r="L8669" s="2" t="str">
        <f t="shared" si="407"/>
        <v>AA</v>
      </c>
      <c r="M8669" s="2" t="s">
        <v>192</v>
      </c>
      <c r="N8669" s="2" t="s">
        <v>417</v>
      </c>
      <c r="O8669" s="2" t="s">
        <v>70</v>
      </c>
    </row>
    <row r="8670" spans="1:15">
      <c r="A8670" s="38">
        <v>41962</v>
      </c>
      <c r="B8670" s="38">
        <v>48171</v>
      </c>
      <c r="C8670" s="131">
        <v>204</v>
      </c>
      <c r="D8670" s="39">
        <v>8.7899999999999992E-2</v>
      </c>
      <c r="E8670" s="39">
        <v>8.7899999999999992E-2</v>
      </c>
      <c r="F8670" s="40">
        <v>168000</v>
      </c>
      <c r="G8670" s="40">
        <v>168000</v>
      </c>
      <c r="H8670" s="40">
        <v>98777.45</v>
      </c>
      <c r="I8670" s="40">
        <v>99999.99</v>
      </c>
      <c r="J8670" s="67">
        <f t="shared" si="405"/>
        <v>0.58796101190476191</v>
      </c>
      <c r="K8670" s="39">
        <f t="shared" si="406"/>
        <v>0.5952380357142858</v>
      </c>
      <c r="L8670" s="2" t="str">
        <f t="shared" si="407"/>
        <v>AA</v>
      </c>
      <c r="M8670" s="2" t="s">
        <v>538</v>
      </c>
      <c r="N8670" s="2" t="s">
        <v>417</v>
      </c>
      <c r="O8670" s="2" t="s">
        <v>70</v>
      </c>
    </row>
    <row r="8671" spans="1:15">
      <c r="A8671" s="42">
        <v>41911</v>
      </c>
      <c r="B8671" s="42">
        <v>53568</v>
      </c>
      <c r="C8671" s="130">
        <v>383</v>
      </c>
      <c r="D8671" s="43">
        <v>8.7899999999999992E-2</v>
      </c>
      <c r="E8671" s="43">
        <v>7.9500000000000001E-2</v>
      </c>
      <c r="F8671" s="44">
        <v>148000</v>
      </c>
      <c r="G8671" s="44">
        <v>148000</v>
      </c>
      <c r="H8671" s="44">
        <v>87563.43</v>
      </c>
      <c r="I8671" s="44">
        <v>88104.99</v>
      </c>
      <c r="J8671" s="68">
        <f t="shared" si="405"/>
        <v>0.59164479729729724</v>
      </c>
      <c r="K8671" s="43">
        <f t="shared" si="406"/>
        <v>0.59530398648648652</v>
      </c>
      <c r="L8671" s="41" t="str">
        <f t="shared" si="407"/>
        <v>AA</v>
      </c>
      <c r="M8671" s="41" t="s">
        <v>666</v>
      </c>
      <c r="N8671" s="41" t="s">
        <v>421</v>
      </c>
      <c r="O8671" s="41" t="s">
        <v>70</v>
      </c>
    </row>
    <row r="8672" spans="1:15">
      <c r="A8672" s="42">
        <v>41838</v>
      </c>
      <c r="B8672" s="42">
        <v>47501</v>
      </c>
      <c r="C8672" s="130">
        <v>186</v>
      </c>
      <c r="D8672" s="43">
        <v>8.7899999999999992E-2</v>
      </c>
      <c r="E8672" s="43">
        <v>8.2799999999999999E-2</v>
      </c>
      <c r="F8672" s="44">
        <v>141404</v>
      </c>
      <c r="G8672" s="44">
        <v>141404</v>
      </c>
      <c r="H8672" s="44">
        <v>81530.149999999994</v>
      </c>
      <c r="I8672" s="44">
        <v>84204.25</v>
      </c>
      <c r="J8672" s="68">
        <f t="shared" si="405"/>
        <v>0.57657598087748574</v>
      </c>
      <c r="K8672" s="43">
        <f t="shared" si="406"/>
        <v>0.59548704421374221</v>
      </c>
      <c r="L8672" s="41" t="str">
        <f t="shared" si="407"/>
        <v>AA</v>
      </c>
      <c r="M8672" s="41" t="s">
        <v>625</v>
      </c>
      <c r="N8672" s="41" t="s">
        <v>419</v>
      </c>
      <c r="O8672" s="41" t="s">
        <v>70</v>
      </c>
    </row>
    <row r="8673" spans="1:15">
      <c r="A8673" s="38">
        <v>41820</v>
      </c>
      <c r="B8673" s="38">
        <v>54604</v>
      </c>
      <c r="C8673" s="131">
        <v>420</v>
      </c>
      <c r="D8673" s="39">
        <v>8.7899999999999992E-2</v>
      </c>
      <c r="E8673" s="39">
        <v>8.4199999999999997E-2</v>
      </c>
      <c r="F8673" s="40">
        <v>171000</v>
      </c>
      <c r="G8673" s="40">
        <v>171000</v>
      </c>
      <c r="H8673" s="40">
        <v>100745.42</v>
      </c>
      <c r="I8673" s="40">
        <v>101999.99</v>
      </c>
      <c r="J8673" s="67">
        <f t="shared" si="405"/>
        <v>0.58915450292397664</v>
      </c>
      <c r="K8673" s="39">
        <f t="shared" si="406"/>
        <v>0.5964911695906433</v>
      </c>
      <c r="L8673" s="2" t="str">
        <f t="shared" si="407"/>
        <v>AA</v>
      </c>
      <c r="M8673" s="2" t="s">
        <v>453</v>
      </c>
      <c r="N8673" s="2" t="s">
        <v>418</v>
      </c>
      <c r="O8673" s="2" t="s">
        <v>70</v>
      </c>
    </row>
    <row r="8674" spans="1:15">
      <c r="A8674" s="42">
        <v>41800</v>
      </c>
      <c r="B8674" s="42">
        <v>49135</v>
      </c>
      <c r="C8674" s="130">
        <v>241</v>
      </c>
      <c r="D8674" s="43">
        <v>8.7899999999999992E-2</v>
      </c>
      <c r="E8674" s="43">
        <v>8.4199999999999997E-2</v>
      </c>
      <c r="F8674" s="44">
        <v>144000</v>
      </c>
      <c r="G8674" s="44">
        <v>144000</v>
      </c>
      <c r="H8674" s="44">
        <v>83732.2</v>
      </c>
      <c r="I8674" s="44">
        <v>85999.99</v>
      </c>
      <c r="J8674" s="68">
        <f t="shared" si="405"/>
        <v>0.58147361111111107</v>
      </c>
      <c r="K8674" s="43">
        <f t="shared" si="406"/>
        <v>0.59722215277777779</v>
      </c>
      <c r="L8674" s="41" t="str">
        <f t="shared" si="407"/>
        <v>AA</v>
      </c>
      <c r="M8674" s="41" t="s">
        <v>505</v>
      </c>
      <c r="N8674" s="41" t="s">
        <v>424</v>
      </c>
      <c r="O8674" s="41" t="s">
        <v>70</v>
      </c>
    </row>
    <row r="8675" spans="1:15">
      <c r="A8675" s="38">
        <v>41803</v>
      </c>
      <c r="B8675" s="38">
        <v>52761</v>
      </c>
      <c r="C8675" s="131">
        <v>360</v>
      </c>
      <c r="D8675" s="39">
        <v>8.7899999999999992E-2</v>
      </c>
      <c r="E8675" s="39">
        <v>8.7899999999999992E-2</v>
      </c>
      <c r="F8675" s="40">
        <v>192000</v>
      </c>
      <c r="G8675" s="40">
        <v>192000</v>
      </c>
      <c r="H8675" s="40">
        <v>112984.86</v>
      </c>
      <c r="I8675" s="40">
        <v>114699.99</v>
      </c>
      <c r="J8675" s="67">
        <f t="shared" si="405"/>
        <v>0.58846281249999999</v>
      </c>
      <c r="K8675" s="39">
        <f t="shared" si="406"/>
        <v>0.59739578125000004</v>
      </c>
      <c r="L8675" s="2" t="str">
        <f t="shared" si="407"/>
        <v>AA</v>
      </c>
      <c r="M8675" s="2" t="s">
        <v>457</v>
      </c>
      <c r="N8675" s="2" t="s">
        <v>419</v>
      </c>
      <c r="O8675" s="2" t="s">
        <v>70</v>
      </c>
    </row>
    <row r="8676" spans="1:15">
      <c r="A8676" s="38">
        <v>41968</v>
      </c>
      <c r="B8676" s="38">
        <v>54752</v>
      </c>
      <c r="C8676" s="131">
        <v>420</v>
      </c>
      <c r="D8676" s="39">
        <v>8.7899999999999992E-2</v>
      </c>
      <c r="E8676" s="39">
        <v>8.4199999999999997E-2</v>
      </c>
      <c r="F8676" s="40">
        <v>150000</v>
      </c>
      <c r="G8676" s="40">
        <v>150000</v>
      </c>
      <c r="H8676" s="40">
        <v>89265.49</v>
      </c>
      <c r="I8676" s="40">
        <v>89688.99</v>
      </c>
      <c r="J8676" s="67">
        <f t="shared" si="405"/>
        <v>0.59510326666666669</v>
      </c>
      <c r="K8676" s="39">
        <f t="shared" si="406"/>
        <v>0.59792660000000009</v>
      </c>
      <c r="L8676" s="2" t="str">
        <f t="shared" si="407"/>
        <v>AA</v>
      </c>
      <c r="M8676" s="2" t="s">
        <v>466</v>
      </c>
      <c r="N8676" s="2" t="s">
        <v>421</v>
      </c>
      <c r="O8676" s="2" t="s">
        <v>70</v>
      </c>
    </row>
    <row r="8677" spans="1:15">
      <c r="A8677" s="42">
        <v>41829</v>
      </c>
      <c r="B8677" s="42">
        <v>54613</v>
      </c>
      <c r="C8677" s="130">
        <v>420</v>
      </c>
      <c r="D8677" s="43">
        <v>8.7899999999999992E-2</v>
      </c>
      <c r="E8677" s="43">
        <v>8.4199999999999997E-2</v>
      </c>
      <c r="F8677" s="44">
        <v>185098.6</v>
      </c>
      <c r="G8677" s="44">
        <v>185098.6</v>
      </c>
      <c r="H8677" s="44">
        <v>109555.36</v>
      </c>
      <c r="I8677" s="44">
        <v>110699.99</v>
      </c>
      <c r="J8677" s="68">
        <f t="shared" si="405"/>
        <v>0.59187568139359237</v>
      </c>
      <c r="K8677" s="43">
        <f t="shared" si="406"/>
        <v>0.59805957473476301</v>
      </c>
      <c r="L8677" s="41" t="str">
        <f t="shared" si="407"/>
        <v>AA</v>
      </c>
      <c r="M8677" s="41" t="s">
        <v>1027</v>
      </c>
      <c r="N8677" s="41" t="s">
        <v>416</v>
      </c>
      <c r="O8677" s="41" t="s">
        <v>70</v>
      </c>
    </row>
    <row r="8678" spans="1:15">
      <c r="A8678" s="38">
        <v>41960</v>
      </c>
      <c r="B8678" s="38">
        <v>49630</v>
      </c>
      <c r="C8678" s="131">
        <v>252</v>
      </c>
      <c r="D8678" s="39">
        <v>8.7899999999999992E-2</v>
      </c>
      <c r="E8678" s="39">
        <v>8.4199999999999997E-2</v>
      </c>
      <c r="F8678" s="40">
        <v>130000</v>
      </c>
      <c r="G8678" s="40">
        <v>130000</v>
      </c>
      <c r="H8678" s="40">
        <v>77111.72</v>
      </c>
      <c r="I8678" s="40">
        <v>77830.77</v>
      </c>
      <c r="J8678" s="67">
        <f t="shared" si="405"/>
        <v>0.59316707692307691</v>
      </c>
      <c r="K8678" s="39">
        <f t="shared" si="406"/>
        <v>0.59869823076923079</v>
      </c>
      <c r="L8678" s="2" t="str">
        <f t="shared" si="407"/>
        <v>AA</v>
      </c>
      <c r="M8678" s="2" t="s">
        <v>533</v>
      </c>
      <c r="N8678" s="2" t="s">
        <v>424</v>
      </c>
      <c r="O8678" s="2" t="s">
        <v>70</v>
      </c>
    </row>
    <row r="8679" spans="1:15">
      <c r="A8679" s="42">
        <v>41856</v>
      </c>
      <c r="B8679" s="42">
        <v>54640</v>
      </c>
      <c r="C8679" s="130">
        <v>420</v>
      </c>
      <c r="D8679" s="43">
        <v>8.7899999999999992E-2</v>
      </c>
      <c r="E8679" s="43">
        <v>8.4199999999999997E-2</v>
      </c>
      <c r="F8679" s="44">
        <v>100000</v>
      </c>
      <c r="G8679" s="44">
        <v>100000</v>
      </c>
      <c r="H8679" s="44">
        <v>59502.38</v>
      </c>
      <c r="I8679" s="44">
        <v>59999.99</v>
      </c>
      <c r="J8679" s="68">
        <f t="shared" si="405"/>
        <v>0.59502379999999999</v>
      </c>
      <c r="K8679" s="43">
        <f t="shared" si="406"/>
        <v>0.59999990000000003</v>
      </c>
      <c r="L8679" s="41" t="str">
        <f t="shared" si="407"/>
        <v>AA</v>
      </c>
      <c r="M8679" s="41" t="s">
        <v>566</v>
      </c>
      <c r="N8679" s="41" t="s">
        <v>420</v>
      </c>
      <c r="O8679" s="41" t="s">
        <v>70</v>
      </c>
    </row>
    <row r="8680" spans="1:15">
      <c r="A8680" s="38">
        <v>42003</v>
      </c>
      <c r="B8680" s="38">
        <v>53903</v>
      </c>
      <c r="C8680" s="131">
        <v>391</v>
      </c>
      <c r="D8680" s="39">
        <v>8.7899999999999992E-2</v>
      </c>
      <c r="E8680" s="39">
        <v>8.4199999999999997E-2</v>
      </c>
      <c r="F8680" s="40">
        <v>125000</v>
      </c>
      <c r="G8680" s="40">
        <v>125000</v>
      </c>
      <c r="H8680" s="40">
        <v>74741.100000000006</v>
      </c>
      <c r="I8680" s="40">
        <v>74999.990000000005</v>
      </c>
      <c r="J8680" s="67">
        <f t="shared" si="405"/>
        <v>0.59792880000000004</v>
      </c>
      <c r="K8680" s="39">
        <f t="shared" si="406"/>
        <v>0.59999992000000002</v>
      </c>
      <c r="L8680" s="2" t="str">
        <f t="shared" si="407"/>
        <v>AA</v>
      </c>
      <c r="M8680" s="2" t="s">
        <v>1084</v>
      </c>
      <c r="N8680" s="2" t="s">
        <v>426</v>
      </c>
      <c r="O8680" s="2" t="s">
        <v>70</v>
      </c>
    </row>
    <row r="8681" spans="1:15">
      <c r="A8681" s="42">
        <v>41995</v>
      </c>
      <c r="B8681" s="42">
        <v>44795</v>
      </c>
      <c r="C8681" s="130">
        <v>92</v>
      </c>
      <c r="D8681" s="43">
        <v>8.7899999999999992E-2</v>
      </c>
      <c r="E8681" s="43">
        <v>7.7199999999999991E-2</v>
      </c>
      <c r="F8681" s="44">
        <v>140000</v>
      </c>
      <c r="G8681" s="44">
        <v>140000</v>
      </c>
      <c r="H8681" s="44">
        <v>82300.789999999994</v>
      </c>
      <c r="I8681" s="44">
        <v>83999.99</v>
      </c>
      <c r="J8681" s="68">
        <f t="shared" si="405"/>
        <v>0.58786278571428563</v>
      </c>
      <c r="K8681" s="43">
        <f t="shared" si="406"/>
        <v>0.59999992857142859</v>
      </c>
      <c r="L8681" s="41" t="str">
        <f t="shared" si="407"/>
        <v>AA</v>
      </c>
      <c r="M8681" s="41" t="s">
        <v>783</v>
      </c>
      <c r="N8681" s="41" t="s">
        <v>416</v>
      </c>
      <c r="O8681" s="41" t="s">
        <v>70</v>
      </c>
    </row>
    <row r="8682" spans="1:15">
      <c r="A8682" s="38">
        <v>41837</v>
      </c>
      <c r="B8682" s="38">
        <v>54409</v>
      </c>
      <c r="C8682" s="131">
        <v>413</v>
      </c>
      <c r="D8682" s="39">
        <v>8.7899999999999992E-2</v>
      </c>
      <c r="E8682" s="39">
        <v>8.2799999999999999E-2</v>
      </c>
      <c r="F8682" s="40">
        <v>145000</v>
      </c>
      <c r="G8682" s="40">
        <v>145000</v>
      </c>
      <c r="H8682" s="40">
        <v>86048.41</v>
      </c>
      <c r="I8682" s="40">
        <v>86999.99</v>
      </c>
      <c r="J8682" s="67">
        <f t="shared" si="405"/>
        <v>0.59343731034482761</v>
      </c>
      <c r="K8682" s="39">
        <f t="shared" si="406"/>
        <v>0.59999993103448279</v>
      </c>
      <c r="L8682" s="2" t="str">
        <f t="shared" si="407"/>
        <v>AA</v>
      </c>
      <c r="M8682" s="2" t="s">
        <v>658</v>
      </c>
      <c r="N8682" s="2" t="s">
        <v>423</v>
      </c>
      <c r="O8682" s="2" t="s">
        <v>70</v>
      </c>
    </row>
    <row r="8683" spans="1:15">
      <c r="A8683" s="42">
        <v>41983</v>
      </c>
      <c r="B8683" s="42">
        <v>45636</v>
      </c>
      <c r="C8683" s="130">
        <v>120</v>
      </c>
      <c r="D8683" s="43">
        <v>8.7899999999999992E-2</v>
      </c>
      <c r="E8683" s="43">
        <v>7.9500000000000001E-2</v>
      </c>
      <c r="F8683" s="44">
        <v>150000</v>
      </c>
      <c r="G8683" s="44">
        <v>150000</v>
      </c>
      <c r="H8683" s="44">
        <v>88648.83</v>
      </c>
      <c r="I8683" s="44">
        <v>89999.99</v>
      </c>
      <c r="J8683" s="68">
        <f t="shared" si="405"/>
        <v>0.59099219999999997</v>
      </c>
      <c r="K8683" s="43">
        <f t="shared" si="406"/>
        <v>0.59999993333333335</v>
      </c>
      <c r="L8683" s="41" t="str">
        <f t="shared" si="407"/>
        <v>AA</v>
      </c>
      <c r="M8683" s="41" t="s">
        <v>983</v>
      </c>
      <c r="N8683" s="41" t="s">
        <v>430</v>
      </c>
      <c r="O8683" s="41" t="s">
        <v>70</v>
      </c>
    </row>
    <row r="8684" spans="1:15">
      <c r="A8684" s="42">
        <v>41806</v>
      </c>
      <c r="B8684" s="42">
        <v>49111</v>
      </c>
      <c r="C8684" s="130">
        <v>240</v>
      </c>
      <c r="D8684" s="43">
        <v>8.7899999999999992E-2</v>
      </c>
      <c r="E8684" s="43">
        <v>8.2799999999999999E-2</v>
      </c>
      <c r="F8684" s="44">
        <v>150000</v>
      </c>
      <c r="G8684" s="44">
        <v>150000</v>
      </c>
      <c r="H8684" s="44">
        <v>87621.72</v>
      </c>
      <c r="I8684" s="44">
        <v>89999.99</v>
      </c>
      <c r="J8684" s="68">
        <f t="shared" si="405"/>
        <v>0.58414480000000002</v>
      </c>
      <c r="K8684" s="43">
        <f t="shared" si="406"/>
        <v>0.59999993333333335</v>
      </c>
      <c r="L8684" s="41" t="str">
        <f t="shared" si="407"/>
        <v>AA</v>
      </c>
      <c r="M8684" s="41" t="s">
        <v>667</v>
      </c>
      <c r="N8684" s="41" t="s">
        <v>417</v>
      </c>
      <c r="O8684" s="41" t="s">
        <v>70</v>
      </c>
    </row>
    <row r="8685" spans="1:15">
      <c r="A8685" s="42">
        <v>41984</v>
      </c>
      <c r="B8685" s="42">
        <v>51115</v>
      </c>
      <c r="C8685" s="130">
        <v>300</v>
      </c>
      <c r="D8685" s="43">
        <v>8.7899999999999992E-2</v>
      </c>
      <c r="E8685" s="43">
        <v>8.4199999999999997E-2</v>
      </c>
      <c r="F8685" s="44">
        <v>150000</v>
      </c>
      <c r="G8685" s="44">
        <v>150000</v>
      </c>
      <c r="H8685" s="44">
        <v>89565.86</v>
      </c>
      <c r="I8685" s="44">
        <v>89999.99</v>
      </c>
      <c r="J8685" s="68">
        <f t="shared" si="405"/>
        <v>0.59710573333333339</v>
      </c>
      <c r="K8685" s="43">
        <f t="shared" si="406"/>
        <v>0.59999993333333335</v>
      </c>
      <c r="L8685" s="41" t="str">
        <f t="shared" si="407"/>
        <v>AA</v>
      </c>
      <c r="M8685" s="41" t="s">
        <v>791</v>
      </c>
      <c r="N8685" s="41" t="s">
        <v>416</v>
      </c>
      <c r="O8685" s="41" t="s">
        <v>70</v>
      </c>
    </row>
    <row r="8686" spans="1:15">
      <c r="A8686" s="42">
        <v>41792</v>
      </c>
      <c r="B8686" s="42">
        <v>54576</v>
      </c>
      <c r="C8686" s="130">
        <v>420</v>
      </c>
      <c r="D8686" s="43">
        <v>8.7899999999999992E-2</v>
      </c>
      <c r="E8686" s="43">
        <v>7.7199999999999991E-2</v>
      </c>
      <c r="F8686" s="44">
        <v>150000</v>
      </c>
      <c r="G8686" s="44">
        <v>150000</v>
      </c>
      <c r="H8686" s="44">
        <v>88885.77</v>
      </c>
      <c r="I8686" s="44">
        <v>89999.99</v>
      </c>
      <c r="J8686" s="68">
        <f t="shared" si="405"/>
        <v>0.59257179999999998</v>
      </c>
      <c r="K8686" s="43">
        <f t="shared" si="406"/>
        <v>0.59999993333333335</v>
      </c>
      <c r="L8686" s="41" t="str">
        <f t="shared" si="407"/>
        <v>AA</v>
      </c>
      <c r="M8686" s="41" t="s">
        <v>526</v>
      </c>
      <c r="N8686" s="41" t="s">
        <v>428</v>
      </c>
      <c r="O8686" s="41" t="s">
        <v>70</v>
      </c>
    </row>
    <row r="8687" spans="1:15">
      <c r="A8687" s="42">
        <v>41971</v>
      </c>
      <c r="B8687" s="42">
        <v>54755</v>
      </c>
      <c r="C8687" s="130">
        <v>420</v>
      </c>
      <c r="D8687" s="43">
        <v>8.7899999999999992E-2</v>
      </c>
      <c r="E8687" s="43">
        <v>7.9500000000000001E-2</v>
      </c>
      <c r="F8687" s="44">
        <v>150000</v>
      </c>
      <c r="G8687" s="44">
        <v>150000</v>
      </c>
      <c r="H8687" s="44">
        <v>89568.51</v>
      </c>
      <c r="I8687" s="44">
        <v>89999.99</v>
      </c>
      <c r="J8687" s="68">
        <f t="shared" si="405"/>
        <v>0.59712339999999997</v>
      </c>
      <c r="K8687" s="43">
        <f t="shared" si="406"/>
        <v>0.59999993333333335</v>
      </c>
      <c r="L8687" s="41" t="str">
        <f t="shared" si="407"/>
        <v>AA</v>
      </c>
      <c r="M8687" s="41" t="s">
        <v>538</v>
      </c>
      <c r="N8687" s="41" t="s">
        <v>417</v>
      </c>
      <c r="O8687" s="41" t="s">
        <v>70</v>
      </c>
    </row>
    <row r="8688" spans="1:15">
      <c r="A8688" s="42">
        <v>42013</v>
      </c>
      <c r="B8688" s="42">
        <v>54797</v>
      </c>
      <c r="C8688" s="130">
        <v>420</v>
      </c>
      <c r="D8688" s="43">
        <v>8.7899999999999992E-2</v>
      </c>
      <c r="E8688" s="43">
        <v>7.7199999999999991E-2</v>
      </c>
      <c r="F8688" s="44">
        <v>165000</v>
      </c>
      <c r="G8688" s="44">
        <v>165000</v>
      </c>
      <c r="H8688" s="44">
        <v>98860.6</v>
      </c>
      <c r="I8688" s="44">
        <v>98999.99</v>
      </c>
      <c r="J8688" s="68">
        <f t="shared" si="405"/>
        <v>0.59915515151515153</v>
      </c>
      <c r="K8688" s="43">
        <f t="shared" si="406"/>
        <v>0.59999993939393947</v>
      </c>
      <c r="L8688" s="41" t="str">
        <f t="shared" si="407"/>
        <v>AA</v>
      </c>
      <c r="M8688" s="41" t="s">
        <v>1403</v>
      </c>
      <c r="N8688" s="41" t="s">
        <v>417</v>
      </c>
      <c r="O8688" s="41" t="s">
        <v>70</v>
      </c>
    </row>
    <row r="8689" spans="1:15">
      <c r="A8689" s="38">
        <v>41856</v>
      </c>
      <c r="B8689" s="38">
        <v>54640</v>
      </c>
      <c r="C8689" s="131">
        <v>420</v>
      </c>
      <c r="D8689" s="39">
        <v>8.7899999999999992E-2</v>
      </c>
      <c r="E8689" s="39">
        <v>8.4199999999999997E-2</v>
      </c>
      <c r="F8689" s="40">
        <v>175000</v>
      </c>
      <c r="G8689" s="40">
        <v>175000</v>
      </c>
      <c r="H8689" s="40">
        <v>104129.15</v>
      </c>
      <c r="I8689" s="40">
        <v>104999.99</v>
      </c>
      <c r="J8689" s="67">
        <f t="shared" si="405"/>
        <v>0.59502371428571421</v>
      </c>
      <c r="K8689" s="39">
        <f t="shared" si="406"/>
        <v>0.59999994285714287</v>
      </c>
      <c r="L8689" s="2" t="str">
        <f t="shared" si="407"/>
        <v>AA</v>
      </c>
      <c r="M8689" s="2" t="s">
        <v>634</v>
      </c>
      <c r="N8689" s="2" t="s">
        <v>421</v>
      </c>
      <c r="O8689" s="2" t="s">
        <v>70</v>
      </c>
    </row>
    <row r="8690" spans="1:15">
      <c r="A8690" s="38">
        <v>41859</v>
      </c>
      <c r="B8690" s="38">
        <v>49164</v>
      </c>
      <c r="C8690" s="131">
        <v>240</v>
      </c>
      <c r="D8690" s="39">
        <v>8.7899999999999992E-2</v>
      </c>
      <c r="E8690" s="39">
        <v>8.4199999999999997E-2</v>
      </c>
      <c r="F8690" s="40">
        <v>180000</v>
      </c>
      <c r="G8690" s="40">
        <v>180000</v>
      </c>
      <c r="H8690" s="40">
        <v>107530.24000000001</v>
      </c>
      <c r="I8690" s="40">
        <v>107999.99</v>
      </c>
      <c r="J8690" s="67">
        <f t="shared" si="405"/>
        <v>0.59739022222222227</v>
      </c>
      <c r="K8690" s="39">
        <f t="shared" si="406"/>
        <v>0.59999994444444449</v>
      </c>
      <c r="L8690" s="2" t="str">
        <f t="shared" si="407"/>
        <v>AA</v>
      </c>
      <c r="M8690" s="2" t="s">
        <v>504</v>
      </c>
      <c r="N8690" s="2" t="s">
        <v>417</v>
      </c>
      <c r="O8690" s="2" t="s">
        <v>70</v>
      </c>
    </row>
    <row r="8691" spans="1:15">
      <c r="A8691" s="38">
        <v>41863</v>
      </c>
      <c r="B8691" s="38">
        <v>51055</v>
      </c>
      <c r="C8691" s="131">
        <v>302</v>
      </c>
      <c r="D8691" s="39">
        <v>8.7899999999999992E-2</v>
      </c>
      <c r="E8691" s="39">
        <v>7.7199999999999991E-2</v>
      </c>
      <c r="F8691" s="40">
        <v>182000</v>
      </c>
      <c r="G8691" s="40">
        <v>182000</v>
      </c>
      <c r="H8691" s="40">
        <v>107596.56</v>
      </c>
      <c r="I8691" s="40">
        <v>109199.99</v>
      </c>
      <c r="J8691" s="67">
        <f t="shared" si="405"/>
        <v>0.59118989010989009</v>
      </c>
      <c r="K8691" s="39">
        <f t="shared" si="406"/>
        <v>0.59999994505494514</v>
      </c>
      <c r="L8691" s="2" t="str">
        <f t="shared" si="407"/>
        <v>AA</v>
      </c>
      <c r="M8691" s="2" t="s">
        <v>475</v>
      </c>
      <c r="N8691" s="2" t="s">
        <v>427</v>
      </c>
      <c r="O8691" s="2" t="s">
        <v>70</v>
      </c>
    </row>
    <row r="8692" spans="1:15">
      <c r="A8692" s="42">
        <v>41822</v>
      </c>
      <c r="B8692" s="42">
        <v>52780</v>
      </c>
      <c r="C8692" s="130">
        <v>360</v>
      </c>
      <c r="D8692" s="43">
        <v>8.7899999999999992E-2</v>
      </c>
      <c r="E8692" s="43">
        <v>7.9500000000000001E-2</v>
      </c>
      <c r="F8692" s="44">
        <v>200000</v>
      </c>
      <c r="G8692" s="44">
        <v>200000</v>
      </c>
      <c r="H8692" s="44">
        <v>118364.64</v>
      </c>
      <c r="I8692" s="44">
        <v>119999.99</v>
      </c>
      <c r="J8692" s="68">
        <f t="shared" si="405"/>
        <v>0.59182319999999999</v>
      </c>
      <c r="K8692" s="43">
        <f t="shared" si="406"/>
        <v>0.59999995000000006</v>
      </c>
      <c r="L8692" s="41" t="str">
        <f t="shared" si="407"/>
        <v>AA</v>
      </c>
      <c r="M8692" s="41" t="s">
        <v>716</v>
      </c>
      <c r="N8692" s="41" t="s">
        <v>417</v>
      </c>
      <c r="O8692" s="41" t="s">
        <v>70</v>
      </c>
    </row>
    <row r="8693" spans="1:15">
      <c r="A8693" s="38">
        <v>41897</v>
      </c>
      <c r="B8693" s="38">
        <v>54681</v>
      </c>
      <c r="C8693" s="131">
        <v>420</v>
      </c>
      <c r="D8693" s="39">
        <v>8.7899999999999992E-2</v>
      </c>
      <c r="E8693" s="39">
        <v>7.7199999999999991E-2</v>
      </c>
      <c r="F8693" s="40">
        <v>200000</v>
      </c>
      <c r="G8693" s="40">
        <v>200000</v>
      </c>
      <c r="H8693" s="40">
        <v>119158.68</v>
      </c>
      <c r="I8693" s="40">
        <v>119999.99</v>
      </c>
      <c r="J8693" s="67">
        <f t="shared" si="405"/>
        <v>0.59579339999999992</v>
      </c>
      <c r="K8693" s="39">
        <f t="shared" si="406"/>
        <v>0.59999995000000006</v>
      </c>
      <c r="L8693" s="2" t="str">
        <f t="shared" si="407"/>
        <v>AA</v>
      </c>
      <c r="M8693" s="2" t="s">
        <v>661</v>
      </c>
      <c r="N8693" s="2" t="s">
        <v>416</v>
      </c>
      <c r="O8693" s="2" t="s">
        <v>70</v>
      </c>
    </row>
    <row r="8694" spans="1:15">
      <c r="A8694" s="42">
        <v>41778</v>
      </c>
      <c r="B8694" s="42">
        <v>54562</v>
      </c>
      <c r="C8694" s="130">
        <v>420</v>
      </c>
      <c r="D8694" s="43">
        <v>8.7899999999999992E-2</v>
      </c>
      <c r="E8694" s="43">
        <v>7.9500000000000001E-2</v>
      </c>
      <c r="F8694" s="44">
        <v>200000</v>
      </c>
      <c r="G8694" s="44">
        <v>200000</v>
      </c>
      <c r="H8694" s="44">
        <v>118321.73</v>
      </c>
      <c r="I8694" s="44">
        <v>119999.99</v>
      </c>
      <c r="J8694" s="68">
        <f t="shared" si="405"/>
        <v>0.59160864999999996</v>
      </c>
      <c r="K8694" s="43">
        <f t="shared" si="406"/>
        <v>0.59999995000000006</v>
      </c>
      <c r="L8694" s="41" t="str">
        <f t="shared" si="407"/>
        <v>AA</v>
      </c>
      <c r="M8694" s="41" t="s">
        <v>564</v>
      </c>
      <c r="N8694" s="41" t="s">
        <v>417</v>
      </c>
      <c r="O8694" s="41" t="s">
        <v>70</v>
      </c>
    </row>
    <row r="8695" spans="1:15">
      <c r="A8695" s="42">
        <v>41876</v>
      </c>
      <c r="B8695" s="42">
        <v>54660</v>
      </c>
      <c r="C8695" s="130">
        <v>420</v>
      </c>
      <c r="D8695" s="43">
        <v>8.7899999999999992E-2</v>
      </c>
      <c r="E8695" s="43">
        <v>7.9500000000000001E-2</v>
      </c>
      <c r="F8695" s="44">
        <v>200000</v>
      </c>
      <c r="G8695" s="44">
        <v>200000</v>
      </c>
      <c r="H8695" s="44">
        <v>118937.21</v>
      </c>
      <c r="I8695" s="44">
        <v>119999.99</v>
      </c>
      <c r="J8695" s="68">
        <f t="shared" si="405"/>
        <v>0.59468605000000008</v>
      </c>
      <c r="K8695" s="43">
        <f t="shared" si="406"/>
        <v>0.59999995000000006</v>
      </c>
      <c r="L8695" s="41" t="str">
        <f t="shared" si="407"/>
        <v>AA</v>
      </c>
      <c r="M8695" s="41" t="s">
        <v>466</v>
      </c>
      <c r="N8695" s="41" t="s">
        <v>421</v>
      </c>
      <c r="O8695" s="41" t="s">
        <v>70</v>
      </c>
    </row>
    <row r="8696" spans="1:15">
      <c r="A8696" s="38">
        <v>41759</v>
      </c>
      <c r="B8696" s="38">
        <v>54543</v>
      </c>
      <c r="C8696" s="131">
        <v>420</v>
      </c>
      <c r="D8696" s="39">
        <v>8.7899999999999992E-2</v>
      </c>
      <c r="E8696" s="39">
        <v>8.4199999999999997E-2</v>
      </c>
      <c r="F8696" s="40">
        <v>200000</v>
      </c>
      <c r="G8696" s="40">
        <v>200000</v>
      </c>
      <c r="H8696" s="40">
        <v>118076.08</v>
      </c>
      <c r="I8696" s="40">
        <v>119999.99</v>
      </c>
      <c r="J8696" s="67">
        <f t="shared" si="405"/>
        <v>0.59038040000000003</v>
      </c>
      <c r="K8696" s="39">
        <f t="shared" si="406"/>
        <v>0.59999995000000006</v>
      </c>
      <c r="L8696" s="2" t="str">
        <f t="shared" si="407"/>
        <v>AA</v>
      </c>
      <c r="M8696" s="2" t="s">
        <v>467</v>
      </c>
      <c r="N8696" s="2" t="s">
        <v>425</v>
      </c>
      <c r="O8696" s="2" t="s">
        <v>70</v>
      </c>
    </row>
    <row r="8697" spans="1:15">
      <c r="A8697" s="38">
        <v>41894</v>
      </c>
      <c r="B8697" s="38">
        <v>54678</v>
      </c>
      <c r="C8697" s="131">
        <v>420</v>
      </c>
      <c r="D8697" s="39">
        <v>8.7899999999999992E-2</v>
      </c>
      <c r="E8697" s="39">
        <v>7.9500000000000001E-2</v>
      </c>
      <c r="F8697" s="40">
        <v>125600</v>
      </c>
      <c r="G8697" s="40">
        <v>125600</v>
      </c>
      <c r="H8697" s="40">
        <v>74761.34</v>
      </c>
      <c r="I8697" s="40">
        <v>75367.58</v>
      </c>
      <c r="J8697" s="67">
        <f t="shared" si="405"/>
        <v>0.59523359872611459</v>
      </c>
      <c r="K8697" s="39">
        <f t="shared" si="406"/>
        <v>0.60006035031847138</v>
      </c>
      <c r="L8697" s="2" t="str">
        <f t="shared" si="407"/>
        <v>AA</v>
      </c>
      <c r="M8697" s="2" t="s">
        <v>885</v>
      </c>
      <c r="N8697" s="2" t="s">
        <v>424</v>
      </c>
      <c r="O8697" s="2" t="s">
        <v>70</v>
      </c>
    </row>
    <row r="8698" spans="1:15">
      <c r="A8698" s="42">
        <v>41788</v>
      </c>
      <c r="B8698" s="42">
        <v>52564</v>
      </c>
      <c r="C8698" s="130">
        <v>354</v>
      </c>
      <c r="D8698" s="43">
        <v>8.7899999999999992E-2</v>
      </c>
      <c r="E8698" s="43">
        <v>7.9500000000000001E-2</v>
      </c>
      <c r="F8698" s="44">
        <v>198100</v>
      </c>
      <c r="G8698" s="44">
        <v>198100</v>
      </c>
      <c r="H8698" s="44">
        <v>116773.15</v>
      </c>
      <c r="I8698" s="44">
        <v>118879.6</v>
      </c>
      <c r="J8698" s="68">
        <f t="shared" si="405"/>
        <v>0.58946567390206961</v>
      </c>
      <c r="K8698" s="43">
        <f t="shared" si="406"/>
        <v>0.60009893992932861</v>
      </c>
      <c r="L8698" s="41" t="str">
        <f t="shared" si="407"/>
        <v>AA</v>
      </c>
      <c r="M8698" s="41" t="s">
        <v>595</v>
      </c>
      <c r="N8698" s="41" t="s">
        <v>423</v>
      </c>
      <c r="O8698" s="41" t="s">
        <v>70</v>
      </c>
    </row>
    <row r="8699" spans="1:15">
      <c r="A8699" s="38">
        <v>41926</v>
      </c>
      <c r="B8699" s="38">
        <v>54710</v>
      </c>
      <c r="C8699" s="131">
        <v>420</v>
      </c>
      <c r="D8699" s="39">
        <v>8.7899999999999992E-2</v>
      </c>
      <c r="E8699" s="39">
        <v>8.7899999999999992E-2</v>
      </c>
      <c r="F8699" s="40">
        <v>116400</v>
      </c>
      <c r="G8699" s="40">
        <v>116400</v>
      </c>
      <c r="H8699" s="40">
        <v>69485.440000000002</v>
      </c>
      <c r="I8699" s="40">
        <v>69879.41</v>
      </c>
      <c r="J8699" s="67">
        <f t="shared" si="405"/>
        <v>0.59695395189003442</v>
      </c>
      <c r="K8699" s="39">
        <f t="shared" si="406"/>
        <v>0.60033857388316159</v>
      </c>
      <c r="L8699" s="2" t="str">
        <f t="shared" si="407"/>
        <v>AA</v>
      </c>
      <c r="M8699" s="2" t="s">
        <v>1288</v>
      </c>
      <c r="N8699" s="2" t="s">
        <v>423</v>
      </c>
      <c r="O8699" s="2" t="s">
        <v>70</v>
      </c>
    </row>
    <row r="8700" spans="1:15">
      <c r="A8700" s="38">
        <v>41789</v>
      </c>
      <c r="B8700" s="38">
        <v>54573</v>
      </c>
      <c r="C8700" s="131">
        <v>420</v>
      </c>
      <c r="D8700" s="39">
        <v>8.7899999999999992E-2</v>
      </c>
      <c r="E8700" s="39">
        <v>8.4199999999999997E-2</v>
      </c>
      <c r="F8700" s="40">
        <v>127000</v>
      </c>
      <c r="G8700" s="40">
        <v>127000</v>
      </c>
      <c r="H8700" s="40">
        <v>75208.009999999995</v>
      </c>
      <c r="I8700" s="40">
        <v>76299.990000000005</v>
      </c>
      <c r="J8700" s="67">
        <f t="shared" si="405"/>
        <v>0.59218905511811015</v>
      </c>
      <c r="K8700" s="39">
        <f t="shared" si="406"/>
        <v>0.60078732283464575</v>
      </c>
      <c r="L8700" s="2" t="str">
        <f t="shared" si="407"/>
        <v>AA</v>
      </c>
      <c r="M8700" s="2" t="s">
        <v>640</v>
      </c>
      <c r="N8700" s="2" t="s">
        <v>435</v>
      </c>
      <c r="O8700" s="2" t="s">
        <v>70</v>
      </c>
    </row>
    <row r="8701" spans="1:15">
      <c r="A8701" s="38">
        <v>41800</v>
      </c>
      <c r="B8701" s="38">
        <v>54584</v>
      </c>
      <c r="C8701" s="131">
        <v>420</v>
      </c>
      <c r="D8701" s="39">
        <v>8.7899999999999992E-2</v>
      </c>
      <c r="E8701" s="39">
        <v>7.9500000000000001E-2</v>
      </c>
      <c r="F8701" s="40">
        <v>134000</v>
      </c>
      <c r="G8701" s="40">
        <v>134000</v>
      </c>
      <c r="H8701" s="40">
        <v>79618.429999999993</v>
      </c>
      <c r="I8701" s="40">
        <v>80599.990000000005</v>
      </c>
      <c r="J8701" s="67">
        <f t="shared" si="405"/>
        <v>0.59416738805970148</v>
      </c>
      <c r="K8701" s="39">
        <f t="shared" si="406"/>
        <v>0.6014924626865672</v>
      </c>
      <c r="L8701" s="2" t="str">
        <f t="shared" si="407"/>
        <v>AA</v>
      </c>
      <c r="M8701" s="2" t="s">
        <v>450</v>
      </c>
      <c r="N8701" s="2" t="s">
        <v>417</v>
      </c>
      <c r="O8701" s="2" t="s">
        <v>70</v>
      </c>
    </row>
    <row r="8702" spans="1:15">
      <c r="A8702" s="38">
        <v>41779</v>
      </c>
      <c r="B8702" s="38">
        <v>54563</v>
      </c>
      <c r="C8702" s="131">
        <v>420</v>
      </c>
      <c r="D8702" s="39">
        <v>8.7899999999999992E-2</v>
      </c>
      <c r="E8702" s="39">
        <v>8.7899999999999992E-2</v>
      </c>
      <c r="F8702" s="40">
        <v>120000</v>
      </c>
      <c r="G8702" s="40">
        <v>120000</v>
      </c>
      <c r="H8702" s="40">
        <v>71220.67</v>
      </c>
      <c r="I8702" s="40">
        <v>72199.990000000005</v>
      </c>
      <c r="J8702" s="67">
        <f t="shared" si="405"/>
        <v>0.59350558333333336</v>
      </c>
      <c r="K8702" s="39">
        <f t="shared" si="406"/>
        <v>0.60166658333333334</v>
      </c>
      <c r="L8702" s="2" t="str">
        <f t="shared" si="407"/>
        <v>AA</v>
      </c>
      <c r="M8702" s="2" t="s">
        <v>1166</v>
      </c>
      <c r="N8702" s="2" t="s">
        <v>432</v>
      </c>
      <c r="O8702" s="2" t="s">
        <v>70</v>
      </c>
    </row>
    <row r="8703" spans="1:15">
      <c r="A8703" s="42">
        <v>41817</v>
      </c>
      <c r="B8703" s="42">
        <v>45470</v>
      </c>
      <c r="C8703" s="130">
        <v>120</v>
      </c>
      <c r="D8703" s="43">
        <v>8.7899999999999992E-2</v>
      </c>
      <c r="E8703" s="43">
        <v>8.4199999999999997E-2</v>
      </c>
      <c r="F8703" s="44">
        <v>190000</v>
      </c>
      <c r="G8703" s="44">
        <v>190000</v>
      </c>
      <c r="H8703" s="44">
        <v>107467.26</v>
      </c>
      <c r="I8703" s="44">
        <v>114356.88</v>
      </c>
      <c r="J8703" s="68">
        <f t="shared" si="405"/>
        <v>0.56561715789473677</v>
      </c>
      <c r="K8703" s="43">
        <f t="shared" si="406"/>
        <v>0.60187831578947371</v>
      </c>
      <c r="L8703" s="41" t="str">
        <f t="shared" si="407"/>
        <v>AA</v>
      </c>
      <c r="M8703" s="41" t="s">
        <v>649</v>
      </c>
      <c r="N8703" s="41" t="s">
        <v>417</v>
      </c>
      <c r="O8703" s="41" t="s">
        <v>70</v>
      </c>
    </row>
    <row r="8704" spans="1:15">
      <c r="A8704" s="38">
        <v>41848</v>
      </c>
      <c r="B8704" s="38">
        <v>45501</v>
      </c>
      <c r="C8704" s="131">
        <v>120</v>
      </c>
      <c r="D8704" s="39">
        <v>8.7899999999999992E-2</v>
      </c>
      <c r="E8704" s="39">
        <v>8.4199999999999997E-2</v>
      </c>
      <c r="F8704" s="40">
        <v>196000</v>
      </c>
      <c r="G8704" s="40">
        <v>196000</v>
      </c>
      <c r="H8704" s="40">
        <v>111800.7</v>
      </c>
      <c r="I8704" s="40">
        <v>117999.99</v>
      </c>
      <c r="J8704" s="67">
        <f t="shared" si="405"/>
        <v>0.57041173469387751</v>
      </c>
      <c r="K8704" s="39">
        <f t="shared" si="406"/>
        <v>0.60204076530612249</v>
      </c>
      <c r="L8704" s="2" t="str">
        <f t="shared" si="407"/>
        <v>AA</v>
      </c>
      <c r="M8704" s="2" t="s">
        <v>467</v>
      </c>
      <c r="N8704" s="2" t="s">
        <v>425</v>
      </c>
      <c r="O8704" s="2" t="s">
        <v>70</v>
      </c>
    </row>
    <row r="8705" spans="1:15">
      <c r="A8705" s="38">
        <v>41901</v>
      </c>
      <c r="B8705" s="38">
        <v>54685</v>
      </c>
      <c r="C8705" s="131">
        <v>420</v>
      </c>
      <c r="D8705" s="39">
        <v>8.7899999999999992E-2</v>
      </c>
      <c r="E8705" s="39">
        <v>8.7899999999999992E-2</v>
      </c>
      <c r="F8705" s="40">
        <v>172128</v>
      </c>
      <c r="G8705" s="40">
        <v>172128</v>
      </c>
      <c r="H8705" s="40">
        <v>102840.23</v>
      </c>
      <c r="I8705" s="40">
        <v>103655.21</v>
      </c>
      <c r="J8705" s="67">
        <f t="shared" si="405"/>
        <v>0.59746368981223275</v>
      </c>
      <c r="K8705" s="39">
        <f t="shared" si="406"/>
        <v>0.60219842210448038</v>
      </c>
      <c r="L8705" s="2" t="str">
        <f t="shared" si="407"/>
        <v>AA</v>
      </c>
      <c r="M8705" s="2" t="s">
        <v>457</v>
      </c>
      <c r="N8705" s="2" t="s">
        <v>419</v>
      </c>
      <c r="O8705" s="2" t="s">
        <v>70</v>
      </c>
    </row>
    <row r="8706" spans="1:15">
      <c r="A8706" s="42">
        <v>41990</v>
      </c>
      <c r="B8706" s="42">
        <v>54774</v>
      </c>
      <c r="C8706" s="130">
        <v>420</v>
      </c>
      <c r="D8706" s="43">
        <v>8.7899999999999992E-2</v>
      </c>
      <c r="E8706" s="43">
        <v>8.4199999999999997E-2</v>
      </c>
      <c r="F8706" s="44">
        <v>190000</v>
      </c>
      <c r="G8706" s="44">
        <v>190000</v>
      </c>
      <c r="H8706" s="44">
        <v>114201</v>
      </c>
      <c r="I8706" s="44">
        <v>114559</v>
      </c>
      <c r="J8706" s="68">
        <f t="shared" si="405"/>
        <v>0.60105789473684212</v>
      </c>
      <c r="K8706" s="43">
        <f t="shared" si="406"/>
        <v>0.60294210526315795</v>
      </c>
      <c r="L8706" s="41" t="str">
        <f t="shared" si="407"/>
        <v>AA</v>
      </c>
      <c r="M8706" s="41" t="s">
        <v>1377</v>
      </c>
      <c r="N8706" s="41" t="s">
        <v>417</v>
      </c>
      <c r="O8706" s="41" t="s">
        <v>70</v>
      </c>
    </row>
    <row r="8707" spans="1:15">
      <c r="A8707" s="42">
        <v>42011</v>
      </c>
      <c r="B8707" s="42">
        <v>52511</v>
      </c>
      <c r="C8707" s="130">
        <v>345</v>
      </c>
      <c r="D8707" s="43">
        <v>8.7899999999999992E-2</v>
      </c>
      <c r="E8707" s="43">
        <v>8.4199999999999997E-2</v>
      </c>
      <c r="F8707" s="44">
        <v>174000</v>
      </c>
      <c r="G8707" s="44">
        <v>174000</v>
      </c>
      <c r="H8707" s="44">
        <v>104788.06</v>
      </c>
      <c r="I8707" s="44">
        <v>104921.81</v>
      </c>
      <c r="J8707" s="68">
        <f t="shared" ref="J8707:J8770" si="408">H8707/G8707</f>
        <v>0.60223022988505748</v>
      </c>
      <c r="K8707" s="43">
        <f t="shared" ref="K8707:K8770" si="409">I8707/G8707</f>
        <v>0.602998908045977</v>
      </c>
      <c r="L8707" s="41" t="str">
        <f t="shared" ref="L8707:L8770" si="410">IF(J8707&lt;=65%,"AA",IF(J8707&lt;=75%,"A",IF(J8707&lt;=85%,"B","C")))</f>
        <v>AA</v>
      </c>
      <c r="M8707" s="41" t="s">
        <v>894</v>
      </c>
      <c r="N8707" s="41" t="s">
        <v>427</v>
      </c>
      <c r="O8707" s="41" t="s">
        <v>70</v>
      </c>
    </row>
    <row r="8708" spans="1:15">
      <c r="A8708" s="42">
        <v>42018</v>
      </c>
      <c r="B8708" s="42">
        <v>52976</v>
      </c>
      <c r="C8708" s="130">
        <v>360</v>
      </c>
      <c r="D8708" s="43">
        <v>8.7899999999999992E-2</v>
      </c>
      <c r="E8708" s="43">
        <v>8.4199999999999997E-2</v>
      </c>
      <c r="F8708" s="44">
        <v>190000</v>
      </c>
      <c r="G8708" s="44">
        <v>190000</v>
      </c>
      <c r="H8708" s="44">
        <v>114454.81</v>
      </c>
      <c r="I8708" s="44">
        <v>114620.18</v>
      </c>
      <c r="J8708" s="68">
        <f t="shared" si="408"/>
        <v>0.60239373684210529</v>
      </c>
      <c r="K8708" s="43">
        <f t="shared" si="409"/>
        <v>0.60326410526315788</v>
      </c>
      <c r="L8708" s="41" t="str">
        <f t="shared" si="410"/>
        <v>AA</v>
      </c>
      <c r="M8708" s="41" t="s">
        <v>586</v>
      </c>
      <c r="N8708" s="41" t="s">
        <v>416</v>
      </c>
      <c r="O8708" s="41" t="s">
        <v>70</v>
      </c>
    </row>
    <row r="8709" spans="1:15">
      <c r="A8709" s="38">
        <v>41796</v>
      </c>
      <c r="B8709" s="38">
        <v>54580</v>
      </c>
      <c r="C8709" s="131">
        <v>420</v>
      </c>
      <c r="D8709" s="39">
        <v>8.7899999999999992E-2</v>
      </c>
      <c r="E8709" s="39">
        <v>7.9500000000000001E-2</v>
      </c>
      <c r="F8709" s="40">
        <v>174000</v>
      </c>
      <c r="G8709" s="40">
        <v>174000</v>
      </c>
      <c r="H8709" s="40">
        <v>103691.59</v>
      </c>
      <c r="I8709" s="40">
        <v>104999.99</v>
      </c>
      <c r="J8709" s="67">
        <f t="shared" si="408"/>
        <v>0.59592867816091954</v>
      </c>
      <c r="K8709" s="39">
        <f t="shared" si="409"/>
        <v>0.60344821839080465</v>
      </c>
      <c r="L8709" s="2" t="str">
        <f t="shared" si="410"/>
        <v>AA</v>
      </c>
      <c r="M8709" s="2" t="s">
        <v>562</v>
      </c>
      <c r="N8709" s="2" t="s">
        <v>422</v>
      </c>
      <c r="O8709" s="2" t="s">
        <v>70</v>
      </c>
    </row>
    <row r="8710" spans="1:15">
      <c r="A8710" s="42">
        <v>42033</v>
      </c>
      <c r="B8710" s="42">
        <v>49338</v>
      </c>
      <c r="C8710" s="130">
        <v>240</v>
      </c>
      <c r="D8710" s="43">
        <v>8.7899999999999992E-2</v>
      </c>
      <c r="E8710" s="43">
        <v>8.6500000000000007E-2</v>
      </c>
      <c r="F8710" s="44">
        <v>131000</v>
      </c>
      <c r="G8710" s="44">
        <v>131000</v>
      </c>
      <c r="H8710" s="44">
        <v>78812.38</v>
      </c>
      <c r="I8710" s="44">
        <v>79075.520000000004</v>
      </c>
      <c r="J8710" s="68">
        <f t="shared" si="408"/>
        <v>0.60162122137404583</v>
      </c>
      <c r="K8710" s="43">
        <f t="shared" si="409"/>
        <v>0.60362992366412216</v>
      </c>
      <c r="L8710" s="41" t="str">
        <f t="shared" si="410"/>
        <v>AA</v>
      </c>
      <c r="M8710" s="41" t="s">
        <v>338</v>
      </c>
      <c r="N8710" s="41" t="s">
        <v>416</v>
      </c>
      <c r="O8710" s="41" t="s">
        <v>70</v>
      </c>
    </row>
    <row r="8711" spans="1:15">
      <c r="A8711" s="38">
        <v>41983</v>
      </c>
      <c r="B8711" s="38">
        <v>52666</v>
      </c>
      <c r="C8711" s="131">
        <v>351</v>
      </c>
      <c r="D8711" s="39">
        <v>8.7899999999999992E-2</v>
      </c>
      <c r="E8711" s="39">
        <v>8.4199999999999997E-2</v>
      </c>
      <c r="F8711" s="40">
        <v>82800</v>
      </c>
      <c r="G8711" s="40">
        <v>82800</v>
      </c>
      <c r="H8711" s="40">
        <v>49798</v>
      </c>
      <c r="I8711" s="40">
        <v>49999.99</v>
      </c>
      <c r="J8711" s="67">
        <f t="shared" si="408"/>
        <v>0.60142512077294685</v>
      </c>
      <c r="K8711" s="39">
        <f t="shared" si="409"/>
        <v>0.60386461352657006</v>
      </c>
      <c r="L8711" s="2" t="str">
        <f t="shared" si="410"/>
        <v>AA</v>
      </c>
      <c r="M8711" s="2" t="s">
        <v>1271</v>
      </c>
      <c r="N8711" s="2" t="s">
        <v>423</v>
      </c>
      <c r="O8711" s="2" t="s">
        <v>70</v>
      </c>
    </row>
    <row r="8712" spans="1:15">
      <c r="A8712" s="42">
        <v>41926</v>
      </c>
      <c r="B8712" s="42">
        <v>54710</v>
      </c>
      <c r="C8712" s="130">
        <v>420</v>
      </c>
      <c r="D8712" s="43">
        <v>8.7899999999999992E-2</v>
      </c>
      <c r="E8712" s="43">
        <v>8.4199999999999997E-2</v>
      </c>
      <c r="F8712" s="44">
        <v>180000</v>
      </c>
      <c r="G8712" s="44">
        <v>180000</v>
      </c>
      <c r="H8712" s="44">
        <v>108088.63</v>
      </c>
      <c r="I8712" s="44">
        <v>108701.52</v>
      </c>
      <c r="J8712" s="68">
        <f t="shared" si="408"/>
        <v>0.60049238888888889</v>
      </c>
      <c r="K8712" s="43">
        <f t="shared" si="409"/>
        <v>0.6038973333333334</v>
      </c>
      <c r="L8712" s="41" t="str">
        <f t="shared" si="410"/>
        <v>AA</v>
      </c>
      <c r="M8712" s="41" t="s">
        <v>714</v>
      </c>
      <c r="N8712" s="41" t="s">
        <v>416</v>
      </c>
      <c r="O8712" s="41" t="s">
        <v>70</v>
      </c>
    </row>
    <row r="8713" spans="1:15">
      <c r="A8713" s="42">
        <v>41946</v>
      </c>
      <c r="B8713" s="42">
        <v>49251</v>
      </c>
      <c r="C8713" s="130">
        <v>240</v>
      </c>
      <c r="D8713" s="43">
        <v>8.7899999999999992E-2</v>
      </c>
      <c r="E8713" s="43">
        <v>7.9500000000000001E-2</v>
      </c>
      <c r="F8713" s="44">
        <v>164000</v>
      </c>
      <c r="G8713" s="44">
        <v>164000</v>
      </c>
      <c r="H8713" s="44">
        <v>98174.69</v>
      </c>
      <c r="I8713" s="44">
        <v>99122.34</v>
      </c>
      <c r="J8713" s="68">
        <f t="shared" si="408"/>
        <v>0.59862615853658541</v>
      </c>
      <c r="K8713" s="43">
        <f t="shared" si="409"/>
        <v>0.60440451219512192</v>
      </c>
      <c r="L8713" s="41" t="str">
        <f t="shared" si="410"/>
        <v>AA</v>
      </c>
      <c r="M8713" s="41" t="s">
        <v>548</v>
      </c>
      <c r="N8713" s="41" t="s">
        <v>433</v>
      </c>
      <c r="O8713" s="41" t="s">
        <v>70</v>
      </c>
    </row>
    <row r="8714" spans="1:15">
      <c r="A8714" s="38">
        <v>41822</v>
      </c>
      <c r="B8714" s="38">
        <v>54364</v>
      </c>
      <c r="C8714" s="131">
        <v>412</v>
      </c>
      <c r="D8714" s="39">
        <v>8.7899999999999992E-2</v>
      </c>
      <c r="E8714" s="39">
        <v>7.7199999999999991E-2</v>
      </c>
      <c r="F8714" s="40">
        <v>157000</v>
      </c>
      <c r="G8714" s="40">
        <v>157000</v>
      </c>
      <c r="H8714" s="40">
        <v>93840.2</v>
      </c>
      <c r="I8714" s="40">
        <v>94899.99</v>
      </c>
      <c r="J8714" s="67">
        <f t="shared" si="408"/>
        <v>0.59770828025477707</v>
      </c>
      <c r="K8714" s="39">
        <f t="shared" si="409"/>
        <v>0.60445853503184721</v>
      </c>
      <c r="L8714" s="2" t="str">
        <f t="shared" si="410"/>
        <v>AA</v>
      </c>
      <c r="M8714" s="2" t="s">
        <v>695</v>
      </c>
      <c r="N8714" s="2" t="s">
        <v>416</v>
      </c>
      <c r="O8714" s="2" t="s">
        <v>70</v>
      </c>
    </row>
    <row r="8715" spans="1:15">
      <c r="A8715" s="38">
        <v>41852</v>
      </c>
      <c r="B8715" s="38">
        <v>46722</v>
      </c>
      <c r="C8715" s="131">
        <v>160</v>
      </c>
      <c r="D8715" s="39">
        <v>8.7899999999999992E-2</v>
      </c>
      <c r="E8715" s="39">
        <v>8.7899999999999992E-2</v>
      </c>
      <c r="F8715" s="40">
        <v>165300</v>
      </c>
      <c r="G8715" s="40">
        <v>165300</v>
      </c>
      <c r="H8715" s="40">
        <v>97015.69</v>
      </c>
      <c r="I8715" s="40">
        <v>99999.99</v>
      </c>
      <c r="J8715" s="67">
        <f t="shared" si="408"/>
        <v>0.58690677555958859</v>
      </c>
      <c r="K8715" s="39">
        <f t="shared" si="409"/>
        <v>0.60496061705989113</v>
      </c>
      <c r="L8715" s="2" t="str">
        <f t="shared" si="410"/>
        <v>AA</v>
      </c>
      <c r="M8715" s="2" t="s">
        <v>1636</v>
      </c>
      <c r="N8715" s="2" t="s">
        <v>432</v>
      </c>
      <c r="O8715" s="2" t="s">
        <v>70</v>
      </c>
    </row>
    <row r="8716" spans="1:15">
      <c r="A8716" s="38">
        <v>41872</v>
      </c>
      <c r="B8716" s="38">
        <v>49877</v>
      </c>
      <c r="C8716" s="131">
        <v>263</v>
      </c>
      <c r="D8716" s="39">
        <v>8.7899999999999992E-2</v>
      </c>
      <c r="E8716" s="39">
        <v>7.7199999999999991E-2</v>
      </c>
      <c r="F8716" s="40">
        <v>200000</v>
      </c>
      <c r="G8716" s="40">
        <v>200000</v>
      </c>
      <c r="H8716" s="40">
        <v>104884.38</v>
      </c>
      <c r="I8716" s="40">
        <v>120999.99</v>
      </c>
      <c r="J8716" s="67">
        <f t="shared" si="408"/>
        <v>0.5244219</v>
      </c>
      <c r="K8716" s="39">
        <f t="shared" si="409"/>
        <v>0.60499995000000006</v>
      </c>
      <c r="L8716" s="2" t="str">
        <f t="shared" si="410"/>
        <v>AA</v>
      </c>
      <c r="M8716" s="2" t="s">
        <v>1299</v>
      </c>
      <c r="N8716" s="2" t="s">
        <v>416</v>
      </c>
      <c r="O8716" s="2" t="s">
        <v>70</v>
      </c>
    </row>
    <row r="8717" spans="1:15">
      <c r="A8717" s="38">
        <v>42025</v>
      </c>
      <c r="B8717" s="38">
        <v>52983</v>
      </c>
      <c r="C8717" s="131">
        <v>360</v>
      </c>
      <c r="D8717" s="39">
        <v>8.7899999999999992E-2</v>
      </c>
      <c r="E8717" s="39">
        <v>7.9500000000000001E-2</v>
      </c>
      <c r="F8717" s="40">
        <v>200000</v>
      </c>
      <c r="G8717" s="40">
        <v>200000</v>
      </c>
      <c r="H8717" s="40">
        <v>120768.13</v>
      </c>
      <c r="I8717" s="40">
        <v>120999.99</v>
      </c>
      <c r="J8717" s="67">
        <f t="shared" si="408"/>
        <v>0.60384064999999998</v>
      </c>
      <c r="K8717" s="39">
        <f t="shared" si="409"/>
        <v>0.60499995000000006</v>
      </c>
      <c r="L8717" s="2" t="str">
        <f t="shared" si="410"/>
        <v>AA</v>
      </c>
      <c r="M8717" s="2" t="s">
        <v>634</v>
      </c>
      <c r="N8717" s="2" t="s">
        <v>421</v>
      </c>
      <c r="O8717" s="2" t="s">
        <v>70</v>
      </c>
    </row>
    <row r="8718" spans="1:15">
      <c r="A8718" s="42">
        <v>42048</v>
      </c>
      <c r="B8718" s="42">
        <v>47739</v>
      </c>
      <c r="C8718" s="130">
        <v>187</v>
      </c>
      <c r="D8718" s="43">
        <v>8.7899999999999992E-2</v>
      </c>
      <c r="E8718" s="43">
        <v>8.3699999999999997E-2</v>
      </c>
      <c r="F8718" s="44">
        <v>190000</v>
      </c>
      <c r="G8718" s="44">
        <v>190000</v>
      </c>
      <c r="H8718" s="44">
        <v>114999.99</v>
      </c>
      <c r="I8718" s="44">
        <v>114999.99</v>
      </c>
      <c r="J8718" s="68">
        <f t="shared" si="408"/>
        <v>0.60526310526315796</v>
      </c>
      <c r="K8718" s="43">
        <f t="shared" si="409"/>
        <v>0.60526310526315796</v>
      </c>
      <c r="L8718" s="41" t="str">
        <f t="shared" si="410"/>
        <v>AA</v>
      </c>
      <c r="M8718" s="41" t="s">
        <v>697</v>
      </c>
      <c r="N8718" s="41" t="s">
        <v>417</v>
      </c>
      <c r="O8718" s="41" t="s">
        <v>70</v>
      </c>
    </row>
    <row r="8719" spans="1:15">
      <c r="A8719" s="42">
        <v>42034</v>
      </c>
      <c r="B8719" s="42">
        <v>52992</v>
      </c>
      <c r="C8719" s="130">
        <v>360</v>
      </c>
      <c r="D8719" s="43">
        <v>8.7899999999999992E-2</v>
      </c>
      <c r="E8719" s="43">
        <v>8.6500000000000007E-2</v>
      </c>
      <c r="F8719" s="44">
        <v>190000</v>
      </c>
      <c r="G8719" s="44">
        <v>190000</v>
      </c>
      <c r="H8719" s="44">
        <v>114729.07</v>
      </c>
      <c r="I8719" s="44">
        <v>114999.99</v>
      </c>
      <c r="J8719" s="68">
        <f t="shared" si="408"/>
        <v>0.60383721052631578</v>
      </c>
      <c r="K8719" s="43">
        <f t="shared" si="409"/>
        <v>0.60526310526315796</v>
      </c>
      <c r="L8719" s="41" t="str">
        <f t="shared" si="410"/>
        <v>AA</v>
      </c>
      <c r="M8719" s="41" t="s">
        <v>690</v>
      </c>
      <c r="N8719" s="41" t="s">
        <v>417</v>
      </c>
      <c r="O8719" s="41" t="s">
        <v>70</v>
      </c>
    </row>
    <row r="8720" spans="1:15">
      <c r="A8720" s="42">
        <v>42047</v>
      </c>
      <c r="B8720" s="42">
        <v>53339</v>
      </c>
      <c r="C8720" s="130">
        <v>371</v>
      </c>
      <c r="D8720" s="43">
        <v>8.7899999999999992E-2</v>
      </c>
      <c r="E8720" s="43">
        <v>8.3699999999999997E-2</v>
      </c>
      <c r="F8720" s="44">
        <v>145000</v>
      </c>
      <c r="G8720" s="44">
        <v>145000</v>
      </c>
      <c r="H8720" s="44">
        <v>87799.99</v>
      </c>
      <c r="I8720" s="44">
        <v>87799.99</v>
      </c>
      <c r="J8720" s="68">
        <f t="shared" si="408"/>
        <v>0.6055171724137931</v>
      </c>
      <c r="K8720" s="43">
        <f t="shared" si="409"/>
        <v>0.6055171724137931</v>
      </c>
      <c r="L8720" s="41" t="str">
        <f t="shared" si="410"/>
        <v>AA</v>
      </c>
      <c r="M8720" s="41" t="s">
        <v>631</v>
      </c>
      <c r="N8720" s="41" t="s">
        <v>424</v>
      </c>
      <c r="O8720" s="41" t="s">
        <v>70</v>
      </c>
    </row>
    <row r="8721" spans="1:15">
      <c r="A8721" s="42">
        <v>41926</v>
      </c>
      <c r="B8721" s="42">
        <v>49382</v>
      </c>
      <c r="C8721" s="130">
        <v>245</v>
      </c>
      <c r="D8721" s="43">
        <v>8.7899999999999992E-2</v>
      </c>
      <c r="E8721" s="43">
        <v>7.9500000000000001E-2</v>
      </c>
      <c r="F8721" s="44">
        <v>165000</v>
      </c>
      <c r="G8721" s="44">
        <v>165000</v>
      </c>
      <c r="H8721" s="44">
        <v>98754.93</v>
      </c>
      <c r="I8721" s="44">
        <v>99999.99</v>
      </c>
      <c r="J8721" s="68">
        <f t="shared" si="408"/>
        <v>0.59851472727272725</v>
      </c>
      <c r="K8721" s="43">
        <f t="shared" si="409"/>
        <v>0.60606054545454546</v>
      </c>
      <c r="L8721" s="41" t="str">
        <f t="shared" si="410"/>
        <v>AA</v>
      </c>
      <c r="M8721" s="41" t="s">
        <v>538</v>
      </c>
      <c r="N8721" s="41" t="s">
        <v>417</v>
      </c>
      <c r="O8721" s="41" t="s">
        <v>70</v>
      </c>
    </row>
    <row r="8722" spans="1:15">
      <c r="A8722" s="42">
        <v>41871</v>
      </c>
      <c r="B8722" s="42">
        <v>54655</v>
      </c>
      <c r="C8722" s="130">
        <v>420</v>
      </c>
      <c r="D8722" s="43">
        <v>8.7899999999999992E-2</v>
      </c>
      <c r="E8722" s="43">
        <v>7.7199999999999991E-2</v>
      </c>
      <c r="F8722" s="44">
        <v>165000</v>
      </c>
      <c r="G8722" s="44">
        <v>165000</v>
      </c>
      <c r="H8722" s="44">
        <v>99106.06</v>
      </c>
      <c r="I8722" s="44">
        <v>99999.99</v>
      </c>
      <c r="J8722" s="68">
        <f t="shared" si="408"/>
        <v>0.60064278787878789</v>
      </c>
      <c r="K8722" s="43">
        <f t="shared" si="409"/>
        <v>0.60606054545454546</v>
      </c>
      <c r="L8722" s="41" t="str">
        <f t="shared" si="410"/>
        <v>AA</v>
      </c>
      <c r="M8722" s="41" t="s">
        <v>1199</v>
      </c>
      <c r="N8722" s="41" t="s">
        <v>416</v>
      </c>
      <c r="O8722" s="41" t="s">
        <v>70</v>
      </c>
    </row>
    <row r="8723" spans="1:15">
      <c r="A8723" s="42">
        <v>42011</v>
      </c>
      <c r="B8723" s="42">
        <v>54795</v>
      </c>
      <c r="C8723" s="130">
        <v>420</v>
      </c>
      <c r="D8723" s="43">
        <v>8.7899999999999992E-2</v>
      </c>
      <c r="E8723" s="43">
        <v>8.4199999999999997E-2</v>
      </c>
      <c r="F8723" s="44">
        <v>198000</v>
      </c>
      <c r="G8723" s="44">
        <v>198000</v>
      </c>
      <c r="H8723" s="44">
        <v>119909.13</v>
      </c>
      <c r="I8723" s="44">
        <v>119999.99</v>
      </c>
      <c r="J8723" s="68">
        <f t="shared" si="408"/>
        <v>0.6056016666666667</v>
      </c>
      <c r="K8723" s="43">
        <f t="shared" si="409"/>
        <v>0.6060605555555556</v>
      </c>
      <c r="L8723" s="41" t="str">
        <f t="shared" si="410"/>
        <v>AA</v>
      </c>
      <c r="M8723" s="41" t="s">
        <v>924</v>
      </c>
      <c r="N8723" s="41" t="s">
        <v>424</v>
      </c>
      <c r="O8723" s="41" t="s">
        <v>70</v>
      </c>
    </row>
    <row r="8724" spans="1:15">
      <c r="A8724" s="42">
        <v>41871</v>
      </c>
      <c r="B8724" s="42">
        <v>49785</v>
      </c>
      <c r="C8724" s="130">
        <v>260</v>
      </c>
      <c r="D8724" s="43">
        <v>8.7899999999999992E-2</v>
      </c>
      <c r="E8724" s="43">
        <v>8.4199999999999997E-2</v>
      </c>
      <c r="F8724" s="44">
        <v>199935.33</v>
      </c>
      <c r="G8724" s="44">
        <v>199935.33</v>
      </c>
      <c r="H8724" s="44">
        <v>119151.13</v>
      </c>
      <c r="I8724" s="44">
        <v>121304.18</v>
      </c>
      <c r="J8724" s="68">
        <f t="shared" si="408"/>
        <v>0.59594834989893986</v>
      </c>
      <c r="K8724" s="43">
        <f t="shared" si="409"/>
        <v>0.60671708196845453</v>
      </c>
      <c r="L8724" s="41" t="str">
        <f t="shared" si="410"/>
        <v>AA</v>
      </c>
      <c r="M8724" s="41" t="s">
        <v>585</v>
      </c>
      <c r="N8724" s="41" t="s">
        <v>423</v>
      </c>
      <c r="O8724" s="41" t="s">
        <v>70</v>
      </c>
    </row>
    <row r="8725" spans="1:15">
      <c r="A8725" s="42">
        <v>41913</v>
      </c>
      <c r="B8725" s="42">
        <v>49218</v>
      </c>
      <c r="C8725" s="130">
        <v>240</v>
      </c>
      <c r="D8725" s="43">
        <v>8.7899999999999992E-2</v>
      </c>
      <c r="E8725" s="43">
        <v>8.4199999999999997E-2</v>
      </c>
      <c r="F8725" s="44">
        <v>145000</v>
      </c>
      <c r="G8725" s="44">
        <v>145000</v>
      </c>
      <c r="H8725" s="44">
        <v>87735.48</v>
      </c>
      <c r="I8725" s="44">
        <v>87999.99</v>
      </c>
      <c r="J8725" s="68">
        <f t="shared" si="408"/>
        <v>0.60507227586206891</v>
      </c>
      <c r="K8725" s="43">
        <f t="shared" si="409"/>
        <v>0.60689648275862074</v>
      </c>
      <c r="L8725" s="41" t="str">
        <f t="shared" si="410"/>
        <v>AA</v>
      </c>
      <c r="M8725" s="41" t="s">
        <v>689</v>
      </c>
      <c r="N8725" s="41" t="s">
        <v>424</v>
      </c>
      <c r="O8725" s="41" t="s">
        <v>70</v>
      </c>
    </row>
    <row r="8726" spans="1:15">
      <c r="A8726" s="42">
        <v>41815</v>
      </c>
      <c r="B8726" s="42">
        <v>47294</v>
      </c>
      <c r="C8726" s="130">
        <v>180</v>
      </c>
      <c r="D8726" s="43">
        <v>8.7899999999999992E-2</v>
      </c>
      <c r="E8726" s="43">
        <v>7.7199999999999991E-2</v>
      </c>
      <c r="F8726" s="44">
        <v>140000</v>
      </c>
      <c r="G8726" s="44">
        <v>140000</v>
      </c>
      <c r="H8726" s="44">
        <v>82364.100000000006</v>
      </c>
      <c r="I8726" s="44">
        <v>84999.99</v>
      </c>
      <c r="J8726" s="68">
        <f t="shared" si="408"/>
        <v>0.58831500000000003</v>
      </c>
      <c r="K8726" s="43">
        <f t="shared" si="409"/>
        <v>0.6071427857142857</v>
      </c>
      <c r="L8726" s="41" t="str">
        <f t="shared" si="410"/>
        <v>AA</v>
      </c>
      <c r="M8726" s="41" t="s">
        <v>588</v>
      </c>
      <c r="N8726" s="41" t="s">
        <v>417</v>
      </c>
      <c r="O8726" s="41" t="s">
        <v>70</v>
      </c>
    </row>
    <row r="8727" spans="1:15">
      <c r="A8727" s="42">
        <v>41837</v>
      </c>
      <c r="B8727" s="42">
        <v>52979</v>
      </c>
      <c r="C8727" s="130">
        <v>366</v>
      </c>
      <c r="D8727" s="43">
        <v>8.7899999999999992E-2</v>
      </c>
      <c r="E8727" s="43">
        <v>8.7899999999999992E-2</v>
      </c>
      <c r="F8727" s="44">
        <v>190000</v>
      </c>
      <c r="G8727" s="44">
        <v>190000</v>
      </c>
      <c r="H8727" s="44">
        <v>113917.85</v>
      </c>
      <c r="I8727" s="44">
        <v>115432.26</v>
      </c>
      <c r="J8727" s="68">
        <f t="shared" si="408"/>
        <v>0.59956763157894744</v>
      </c>
      <c r="K8727" s="43">
        <f t="shared" si="409"/>
        <v>0.60753821052631574</v>
      </c>
      <c r="L8727" s="41" t="str">
        <f t="shared" si="410"/>
        <v>AA</v>
      </c>
      <c r="M8727" s="41" t="s">
        <v>564</v>
      </c>
      <c r="N8727" s="41" t="s">
        <v>417</v>
      </c>
      <c r="O8727" s="41" t="s">
        <v>70</v>
      </c>
    </row>
    <row r="8728" spans="1:15">
      <c r="A8728" s="38">
        <v>41765</v>
      </c>
      <c r="B8728" s="38">
        <v>54276</v>
      </c>
      <c r="C8728" s="131">
        <v>411</v>
      </c>
      <c r="D8728" s="39">
        <v>8.7899999999999992E-2</v>
      </c>
      <c r="E8728" s="39">
        <v>8.4199999999999997E-2</v>
      </c>
      <c r="F8728" s="40">
        <v>125000</v>
      </c>
      <c r="G8728" s="40">
        <v>125000</v>
      </c>
      <c r="H8728" s="40">
        <v>74891.86</v>
      </c>
      <c r="I8728" s="40">
        <v>75949.990000000005</v>
      </c>
      <c r="J8728" s="67">
        <f t="shared" si="408"/>
        <v>0.59913488000000004</v>
      </c>
      <c r="K8728" s="39">
        <f t="shared" si="409"/>
        <v>0.60759992000000007</v>
      </c>
      <c r="L8728" s="2" t="str">
        <f t="shared" si="410"/>
        <v>AA</v>
      </c>
      <c r="M8728" s="2" t="s">
        <v>499</v>
      </c>
      <c r="N8728" s="2" t="s">
        <v>429</v>
      </c>
      <c r="O8728" s="2" t="s">
        <v>70</v>
      </c>
    </row>
    <row r="8729" spans="1:15">
      <c r="A8729" s="38">
        <v>41803</v>
      </c>
      <c r="B8729" s="38">
        <v>44605</v>
      </c>
      <c r="C8729" s="131">
        <v>92</v>
      </c>
      <c r="D8729" s="39">
        <v>8.7899999999999992E-2</v>
      </c>
      <c r="E8729" s="39">
        <v>8.4199999999999997E-2</v>
      </c>
      <c r="F8729" s="40">
        <v>181000</v>
      </c>
      <c r="G8729" s="40">
        <v>181000</v>
      </c>
      <c r="H8729" s="40">
        <v>101209.66</v>
      </c>
      <c r="I8729" s="40">
        <v>109999.99</v>
      </c>
      <c r="J8729" s="67">
        <f t="shared" si="408"/>
        <v>0.55916939226519335</v>
      </c>
      <c r="K8729" s="39">
        <f t="shared" si="409"/>
        <v>0.60773475138121547</v>
      </c>
      <c r="L8729" s="2" t="str">
        <f t="shared" si="410"/>
        <v>AA</v>
      </c>
      <c r="M8729" s="2" t="s">
        <v>555</v>
      </c>
      <c r="N8729" s="2" t="s">
        <v>434</v>
      </c>
      <c r="O8729" s="2" t="s">
        <v>70</v>
      </c>
    </row>
    <row r="8730" spans="1:15">
      <c r="A8730" s="38">
        <v>41894</v>
      </c>
      <c r="B8730" s="38">
        <v>54678</v>
      </c>
      <c r="C8730" s="131">
        <v>420</v>
      </c>
      <c r="D8730" s="39">
        <v>8.7899999999999992E-2</v>
      </c>
      <c r="E8730" s="39">
        <v>8.4199999999999997E-2</v>
      </c>
      <c r="F8730" s="40">
        <v>139840</v>
      </c>
      <c r="G8730" s="40">
        <v>139840</v>
      </c>
      <c r="H8730" s="40">
        <v>84316.24</v>
      </c>
      <c r="I8730" s="40">
        <v>84999.99</v>
      </c>
      <c r="J8730" s="67">
        <f t="shared" si="408"/>
        <v>0.60294794050343248</v>
      </c>
      <c r="K8730" s="39">
        <f t="shared" si="409"/>
        <v>0.60783745709382153</v>
      </c>
      <c r="L8730" s="2" t="str">
        <f t="shared" si="410"/>
        <v>AA</v>
      </c>
      <c r="M8730" s="2" t="s">
        <v>1656</v>
      </c>
      <c r="N8730" s="2" t="s">
        <v>424</v>
      </c>
      <c r="O8730" s="2" t="s">
        <v>70</v>
      </c>
    </row>
    <row r="8731" spans="1:15">
      <c r="A8731" s="38">
        <v>42025</v>
      </c>
      <c r="B8731" s="38">
        <v>54809</v>
      </c>
      <c r="C8731" s="131">
        <v>420</v>
      </c>
      <c r="D8731" s="39">
        <v>8.7899999999999992E-2</v>
      </c>
      <c r="E8731" s="39">
        <v>8.7899999999999992E-2</v>
      </c>
      <c r="F8731" s="40">
        <v>150000</v>
      </c>
      <c r="G8731" s="40">
        <v>150000</v>
      </c>
      <c r="H8731" s="40">
        <v>91161.27</v>
      </c>
      <c r="I8731" s="40">
        <v>91299.99</v>
      </c>
      <c r="J8731" s="67">
        <f t="shared" si="408"/>
        <v>0.6077418</v>
      </c>
      <c r="K8731" s="39">
        <f t="shared" si="409"/>
        <v>0.60866660000000006</v>
      </c>
      <c r="L8731" s="2" t="str">
        <f t="shared" si="410"/>
        <v>AA</v>
      </c>
      <c r="M8731" s="2" t="s">
        <v>914</v>
      </c>
      <c r="N8731" s="2" t="s">
        <v>423</v>
      </c>
      <c r="O8731" s="2" t="s">
        <v>70</v>
      </c>
    </row>
    <row r="8732" spans="1:15">
      <c r="A8732" s="42">
        <v>42034</v>
      </c>
      <c r="B8732" s="42">
        <v>54818</v>
      </c>
      <c r="C8732" s="130">
        <v>420</v>
      </c>
      <c r="D8732" s="43">
        <v>8.7899999999999992E-2</v>
      </c>
      <c r="E8732" s="43">
        <v>8.4199999999999997E-2</v>
      </c>
      <c r="F8732" s="44">
        <v>161000</v>
      </c>
      <c r="G8732" s="44">
        <v>161000</v>
      </c>
      <c r="H8732" s="44">
        <v>97808.01</v>
      </c>
      <c r="I8732" s="44">
        <v>97999.99</v>
      </c>
      <c r="J8732" s="68">
        <f t="shared" si="408"/>
        <v>0.6075031677018633</v>
      </c>
      <c r="K8732" s="43">
        <f t="shared" si="409"/>
        <v>0.60869559006211182</v>
      </c>
      <c r="L8732" s="41" t="str">
        <f t="shared" si="410"/>
        <v>AA</v>
      </c>
      <c r="M8732" s="41" t="s">
        <v>727</v>
      </c>
      <c r="N8732" s="41" t="s">
        <v>415</v>
      </c>
      <c r="O8732" s="41" t="s">
        <v>70</v>
      </c>
    </row>
    <row r="8733" spans="1:15">
      <c r="A8733" s="42">
        <v>41831</v>
      </c>
      <c r="B8733" s="42">
        <v>52789</v>
      </c>
      <c r="C8733" s="130">
        <v>360</v>
      </c>
      <c r="D8733" s="43">
        <v>8.7899999999999992E-2</v>
      </c>
      <c r="E8733" s="43">
        <v>8.7899999999999992E-2</v>
      </c>
      <c r="F8733" s="44">
        <v>172128</v>
      </c>
      <c r="G8733" s="44">
        <v>172128</v>
      </c>
      <c r="H8733" s="44">
        <v>103431.71</v>
      </c>
      <c r="I8733" s="44">
        <v>104828.31</v>
      </c>
      <c r="J8733" s="68">
        <f t="shared" si="408"/>
        <v>0.60089996978992377</v>
      </c>
      <c r="K8733" s="43">
        <f t="shared" si="409"/>
        <v>0.6090136991076408</v>
      </c>
      <c r="L8733" s="41" t="str">
        <f t="shared" si="410"/>
        <v>AA</v>
      </c>
      <c r="M8733" s="41" t="s">
        <v>457</v>
      </c>
      <c r="N8733" s="41" t="s">
        <v>419</v>
      </c>
      <c r="O8733" s="41" t="s">
        <v>70</v>
      </c>
    </row>
    <row r="8734" spans="1:15">
      <c r="A8734" s="42">
        <v>41925</v>
      </c>
      <c r="B8734" s="42">
        <v>54709</v>
      </c>
      <c r="C8734" s="130">
        <v>420</v>
      </c>
      <c r="D8734" s="43">
        <v>8.7899999999999992E-2</v>
      </c>
      <c r="E8734" s="43">
        <v>8.4199999999999997E-2</v>
      </c>
      <c r="F8734" s="44">
        <v>147746</v>
      </c>
      <c r="G8734" s="44">
        <v>147746</v>
      </c>
      <c r="H8734" s="44">
        <v>89519.63</v>
      </c>
      <c r="I8734" s="44">
        <v>89999.99</v>
      </c>
      <c r="J8734" s="68">
        <f t="shared" si="408"/>
        <v>0.605902224087285</v>
      </c>
      <c r="K8734" s="43">
        <f t="shared" si="409"/>
        <v>0.60915347962042965</v>
      </c>
      <c r="L8734" s="41" t="str">
        <f t="shared" si="410"/>
        <v>AA</v>
      </c>
      <c r="M8734" s="41" t="s">
        <v>1222</v>
      </c>
      <c r="N8734" s="41" t="s">
        <v>424</v>
      </c>
      <c r="O8734" s="41" t="s">
        <v>70</v>
      </c>
    </row>
    <row r="8735" spans="1:15">
      <c r="A8735" s="42">
        <v>41754</v>
      </c>
      <c r="B8735" s="42">
        <v>54538</v>
      </c>
      <c r="C8735" s="130">
        <v>420</v>
      </c>
      <c r="D8735" s="43">
        <v>8.7899999999999992E-2</v>
      </c>
      <c r="E8735" s="43">
        <v>8.4199999999999997E-2</v>
      </c>
      <c r="F8735" s="44">
        <v>128000</v>
      </c>
      <c r="G8735" s="44">
        <v>128000</v>
      </c>
      <c r="H8735" s="44">
        <v>76779.13</v>
      </c>
      <c r="I8735" s="44">
        <v>77999.990000000005</v>
      </c>
      <c r="J8735" s="68">
        <f t="shared" si="408"/>
        <v>0.59983695312500007</v>
      </c>
      <c r="K8735" s="43">
        <f t="shared" si="409"/>
        <v>0.60937492187500009</v>
      </c>
      <c r="L8735" s="41" t="str">
        <f t="shared" si="410"/>
        <v>AA</v>
      </c>
      <c r="M8735" s="41" t="s">
        <v>971</v>
      </c>
      <c r="N8735" s="41" t="s">
        <v>437</v>
      </c>
      <c r="O8735" s="41" t="s">
        <v>70</v>
      </c>
    </row>
    <row r="8736" spans="1:15">
      <c r="A8736" s="38">
        <v>41934</v>
      </c>
      <c r="B8736" s="38">
        <v>51065</v>
      </c>
      <c r="C8736" s="131">
        <v>300</v>
      </c>
      <c r="D8736" s="39">
        <v>8.7899999999999992E-2</v>
      </c>
      <c r="E8736" s="39">
        <v>8.2799999999999999E-2</v>
      </c>
      <c r="F8736" s="40">
        <v>164000</v>
      </c>
      <c r="G8736" s="40">
        <v>164000</v>
      </c>
      <c r="H8736" s="40">
        <v>98980.05</v>
      </c>
      <c r="I8736" s="40">
        <v>99999.99</v>
      </c>
      <c r="J8736" s="67">
        <f t="shared" si="408"/>
        <v>0.60353689024390245</v>
      </c>
      <c r="K8736" s="39">
        <f t="shared" si="409"/>
        <v>0.60975603658536592</v>
      </c>
      <c r="L8736" s="2" t="str">
        <f t="shared" si="410"/>
        <v>AA</v>
      </c>
      <c r="M8736" s="2" t="s">
        <v>753</v>
      </c>
      <c r="N8736" s="2" t="s">
        <v>431</v>
      </c>
      <c r="O8736" s="2" t="s">
        <v>70</v>
      </c>
    </row>
    <row r="8737" spans="1:15">
      <c r="A8737" s="42">
        <v>42032</v>
      </c>
      <c r="B8737" s="42">
        <v>54816</v>
      </c>
      <c r="C8737" s="130">
        <v>420</v>
      </c>
      <c r="D8737" s="43">
        <v>8.7899999999999992E-2</v>
      </c>
      <c r="E8737" s="43">
        <v>8.4199999999999997E-2</v>
      </c>
      <c r="F8737" s="44">
        <v>140000</v>
      </c>
      <c r="G8737" s="44">
        <v>140000</v>
      </c>
      <c r="H8737" s="44">
        <v>85285.02</v>
      </c>
      <c r="I8737" s="44">
        <v>85399.99</v>
      </c>
      <c r="J8737" s="68">
        <f t="shared" si="408"/>
        <v>0.60917871428571435</v>
      </c>
      <c r="K8737" s="43">
        <f t="shared" si="409"/>
        <v>0.6099999285714286</v>
      </c>
      <c r="L8737" s="41" t="str">
        <f t="shared" si="410"/>
        <v>AA</v>
      </c>
      <c r="M8737" s="41" t="s">
        <v>801</v>
      </c>
      <c r="N8737" s="41" t="s">
        <v>417</v>
      </c>
      <c r="O8737" s="41" t="s">
        <v>70</v>
      </c>
    </row>
    <row r="8738" spans="1:15">
      <c r="A8738" s="42">
        <v>42034</v>
      </c>
      <c r="B8738" s="42">
        <v>51165</v>
      </c>
      <c r="C8738" s="130">
        <v>300</v>
      </c>
      <c r="D8738" s="43">
        <v>8.7899999999999992E-2</v>
      </c>
      <c r="E8738" s="43">
        <v>7.9500000000000001E-2</v>
      </c>
      <c r="F8738" s="44">
        <v>180000</v>
      </c>
      <c r="G8738" s="44">
        <v>180000</v>
      </c>
      <c r="H8738" s="44">
        <v>109580.03</v>
      </c>
      <c r="I8738" s="44">
        <v>109899.99</v>
      </c>
      <c r="J8738" s="68">
        <f t="shared" si="408"/>
        <v>0.60877794444444444</v>
      </c>
      <c r="K8738" s="43">
        <f t="shared" si="409"/>
        <v>0.61055550000000003</v>
      </c>
      <c r="L8738" s="41" t="str">
        <f t="shared" si="410"/>
        <v>AA</v>
      </c>
      <c r="M8738" s="41" t="s">
        <v>697</v>
      </c>
      <c r="N8738" s="41" t="s">
        <v>417</v>
      </c>
      <c r="O8738" s="41" t="s">
        <v>70</v>
      </c>
    </row>
    <row r="8739" spans="1:15">
      <c r="A8739" s="38">
        <v>41803</v>
      </c>
      <c r="B8739" s="38">
        <v>54587</v>
      </c>
      <c r="C8739" s="131">
        <v>420</v>
      </c>
      <c r="D8739" s="39">
        <v>8.7899999999999992E-2</v>
      </c>
      <c r="E8739" s="39">
        <v>7.9500000000000001E-2</v>
      </c>
      <c r="F8739" s="40">
        <v>167500</v>
      </c>
      <c r="G8739" s="40">
        <v>167500</v>
      </c>
      <c r="H8739" s="40">
        <v>101849.95</v>
      </c>
      <c r="I8739" s="40">
        <v>102303.22</v>
      </c>
      <c r="J8739" s="67">
        <f t="shared" si="408"/>
        <v>0.60805940298507466</v>
      </c>
      <c r="K8739" s="39">
        <f t="shared" si="409"/>
        <v>0.61076549253731349</v>
      </c>
      <c r="L8739" s="2" t="str">
        <f t="shared" si="410"/>
        <v>AA</v>
      </c>
      <c r="M8739" s="2" t="s">
        <v>454</v>
      </c>
      <c r="N8739" s="2" t="s">
        <v>416</v>
      </c>
      <c r="O8739" s="2" t="s">
        <v>70</v>
      </c>
    </row>
    <row r="8740" spans="1:15">
      <c r="A8740" s="38">
        <v>41996</v>
      </c>
      <c r="B8740" s="38">
        <v>49636</v>
      </c>
      <c r="C8740" s="131">
        <v>251</v>
      </c>
      <c r="D8740" s="39">
        <v>8.7899999999999992E-2</v>
      </c>
      <c r="E8740" s="39">
        <v>8.4199999999999997E-2</v>
      </c>
      <c r="F8740" s="40">
        <v>144000</v>
      </c>
      <c r="G8740" s="40">
        <v>144000</v>
      </c>
      <c r="H8740" s="40">
        <v>87398.27</v>
      </c>
      <c r="I8740" s="40">
        <v>87981.47</v>
      </c>
      <c r="J8740" s="67">
        <f t="shared" si="408"/>
        <v>0.60693243055555557</v>
      </c>
      <c r="K8740" s="39">
        <f t="shared" si="409"/>
        <v>0.61098243055555557</v>
      </c>
      <c r="L8740" s="2" t="str">
        <f t="shared" si="410"/>
        <v>AA</v>
      </c>
      <c r="M8740" s="2" t="s">
        <v>519</v>
      </c>
      <c r="N8740" s="2" t="s">
        <v>417</v>
      </c>
      <c r="O8740" s="2" t="s">
        <v>70</v>
      </c>
    </row>
    <row r="8741" spans="1:15">
      <c r="A8741" s="38">
        <v>41890</v>
      </c>
      <c r="B8741" s="38">
        <v>54674</v>
      </c>
      <c r="C8741" s="131">
        <v>420</v>
      </c>
      <c r="D8741" s="39">
        <v>8.7899999999999992E-2</v>
      </c>
      <c r="E8741" s="39">
        <v>7.7199999999999991E-2</v>
      </c>
      <c r="F8741" s="40">
        <v>133000</v>
      </c>
      <c r="G8741" s="40">
        <v>133000</v>
      </c>
      <c r="H8741" s="40">
        <v>80676.03</v>
      </c>
      <c r="I8741" s="40">
        <v>81275.38</v>
      </c>
      <c r="J8741" s="67">
        <f t="shared" si="408"/>
        <v>0.60658669172932334</v>
      </c>
      <c r="K8741" s="39">
        <f t="shared" si="409"/>
        <v>0.61109308270676699</v>
      </c>
      <c r="L8741" s="2" t="str">
        <f t="shared" si="410"/>
        <v>AA</v>
      </c>
      <c r="M8741" s="2" t="s">
        <v>820</v>
      </c>
      <c r="N8741" s="2" t="s">
        <v>424</v>
      </c>
      <c r="O8741" s="2" t="s">
        <v>70</v>
      </c>
    </row>
    <row r="8742" spans="1:15">
      <c r="A8742" s="42">
        <v>41969</v>
      </c>
      <c r="B8742" s="42">
        <v>51100</v>
      </c>
      <c r="C8742" s="130">
        <v>300</v>
      </c>
      <c r="D8742" s="43">
        <v>8.7899999999999992E-2</v>
      </c>
      <c r="E8742" s="43">
        <v>7.7199999999999991E-2</v>
      </c>
      <c r="F8742" s="44">
        <v>126000</v>
      </c>
      <c r="G8742" s="44">
        <v>126000</v>
      </c>
      <c r="H8742" s="44">
        <v>76432.429999999993</v>
      </c>
      <c r="I8742" s="44">
        <v>76999.990000000005</v>
      </c>
      <c r="J8742" s="68">
        <f t="shared" si="408"/>
        <v>0.60660658730158723</v>
      </c>
      <c r="K8742" s="43">
        <f t="shared" si="409"/>
        <v>0.61111103174603176</v>
      </c>
      <c r="L8742" s="41" t="str">
        <f t="shared" si="410"/>
        <v>AA</v>
      </c>
      <c r="M8742" s="41" t="s">
        <v>724</v>
      </c>
      <c r="N8742" s="41" t="s">
        <v>424</v>
      </c>
      <c r="O8742" s="41" t="s">
        <v>70</v>
      </c>
    </row>
    <row r="8743" spans="1:15">
      <c r="A8743" s="42">
        <v>41884</v>
      </c>
      <c r="B8743" s="42">
        <v>54668</v>
      </c>
      <c r="C8743" s="130">
        <v>420</v>
      </c>
      <c r="D8743" s="43">
        <v>8.7899999999999992E-2</v>
      </c>
      <c r="E8743" s="43">
        <v>8.4199999999999997E-2</v>
      </c>
      <c r="F8743" s="44">
        <v>180000</v>
      </c>
      <c r="G8743" s="44">
        <v>180000</v>
      </c>
      <c r="H8743" s="44">
        <v>109143.23</v>
      </c>
      <c r="I8743" s="44">
        <v>109999.99</v>
      </c>
      <c r="J8743" s="68">
        <f t="shared" si="408"/>
        <v>0.60635127777777775</v>
      </c>
      <c r="K8743" s="43">
        <f t="shared" si="409"/>
        <v>0.61111105555555556</v>
      </c>
      <c r="L8743" s="41" t="str">
        <f t="shared" si="410"/>
        <v>AA</v>
      </c>
      <c r="M8743" s="41" t="s">
        <v>549</v>
      </c>
      <c r="N8743" s="41" t="s">
        <v>427</v>
      </c>
      <c r="O8743" s="41" t="s">
        <v>70</v>
      </c>
    </row>
    <row r="8744" spans="1:15">
      <c r="A8744" s="42">
        <v>41911</v>
      </c>
      <c r="B8744" s="42">
        <v>51255</v>
      </c>
      <c r="C8744" s="130">
        <v>307</v>
      </c>
      <c r="D8744" s="43">
        <v>8.7899999999999992E-2</v>
      </c>
      <c r="E8744" s="43">
        <v>7.9500000000000001E-2</v>
      </c>
      <c r="F8744" s="44">
        <v>187498.89</v>
      </c>
      <c r="G8744" s="44">
        <v>187498.89</v>
      </c>
      <c r="H8744" s="44">
        <v>113817.74</v>
      </c>
      <c r="I8744" s="44">
        <v>114619.99</v>
      </c>
      <c r="J8744" s="68">
        <f t="shared" si="408"/>
        <v>0.60703154029338524</v>
      </c>
      <c r="K8744" s="43">
        <f t="shared" si="409"/>
        <v>0.61131023228990844</v>
      </c>
      <c r="L8744" s="41" t="str">
        <f t="shared" si="410"/>
        <v>AA</v>
      </c>
      <c r="M8744" s="41" t="s">
        <v>634</v>
      </c>
      <c r="N8744" s="41" t="s">
        <v>421</v>
      </c>
      <c r="O8744" s="41" t="s">
        <v>70</v>
      </c>
    </row>
    <row r="8745" spans="1:15">
      <c r="A8745" s="38">
        <v>41983</v>
      </c>
      <c r="B8745" s="38">
        <v>54767</v>
      </c>
      <c r="C8745" s="131">
        <v>420</v>
      </c>
      <c r="D8745" s="39">
        <v>8.7899999999999992E-2</v>
      </c>
      <c r="E8745" s="39">
        <v>8.4199999999999997E-2</v>
      </c>
      <c r="F8745" s="40">
        <v>170000</v>
      </c>
      <c r="G8745" s="40">
        <v>170000</v>
      </c>
      <c r="H8745" s="40">
        <v>103677.26</v>
      </c>
      <c r="I8745" s="40">
        <v>103999.99</v>
      </c>
      <c r="J8745" s="67">
        <f t="shared" si="408"/>
        <v>0.60986623529411765</v>
      </c>
      <c r="K8745" s="39">
        <f t="shared" si="409"/>
        <v>0.61176464705882361</v>
      </c>
      <c r="L8745" s="2" t="str">
        <f t="shared" si="410"/>
        <v>AA</v>
      </c>
      <c r="M8745" s="2" t="s">
        <v>921</v>
      </c>
      <c r="N8745" s="2" t="s">
        <v>435</v>
      </c>
      <c r="O8745" s="2" t="s">
        <v>70</v>
      </c>
    </row>
    <row r="8746" spans="1:15">
      <c r="A8746" s="38">
        <v>41906</v>
      </c>
      <c r="B8746" s="38">
        <v>54690</v>
      </c>
      <c r="C8746" s="131">
        <v>420</v>
      </c>
      <c r="D8746" s="39">
        <v>8.7899999999999992E-2</v>
      </c>
      <c r="E8746" s="39">
        <v>7.9500000000000001E-2</v>
      </c>
      <c r="F8746" s="40">
        <v>190000</v>
      </c>
      <c r="G8746" s="40">
        <v>190000</v>
      </c>
      <c r="H8746" s="40">
        <v>115356</v>
      </c>
      <c r="I8746" s="40">
        <v>116239.99</v>
      </c>
      <c r="J8746" s="67">
        <f t="shared" si="408"/>
        <v>0.6071368421052632</v>
      </c>
      <c r="K8746" s="39">
        <f t="shared" si="409"/>
        <v>0.61178942105263157</v>
      </c>
      <c r="L8746" s="2" t="str">
        <f t="shared" si="410"/>
        <v>AA</v>
      </c>
      <c r="M8746" s="2" t="s">
        <v>991</v>
      </c>
      <c r="N8746" s="2" t="s">
        <v>421</v>
      </c>
      <c r="O8746" s="2" t="s">
        <v>70</v>
      </c>
    </row>
    <row r="8747" spans="1:15">
      <c r="A8747" s="38">
        <v>41855</v>
      </c>
      <c r="B8747" s="38">
        <v>54639</v>
      </c>
      <c r="C8747" s="131">
        <v>420</v>
      </c>
      <c r="D8747" s="39">
        <v>8.7899999999999992E-2</v>
      </c>
      <c r="E8747" s="39">
        <v>8.4199999999999997E-2</v>
      </c>
      <c r="F8747" s="40">
        <v>150000</v>
      </c>
      <c r="G8747" s="40">
        <v>150000</v>
      </c>
      <c r="H8747" s="40">
        <v>91014.95</v>
      </c>
      <c r="I8747" s="40">
        <v>91799.99</v>
      </c>
      <c r="J8747" s="67">
        <f t="shared" si="408"/>
        <v>0.6067663333333333</v>
      </c>
      <c r="K8747" s="39">
        <f t="shared" si="409"/>
        <v>0.61199993333333336</v>
      </c>
      <c r="L8747" s="2" t="str">
        <f t="shared" si="410"/>
        <v>AA</v>
      </c>
      <c r="M8747" s="2" t="s">
        <v>485</v>
      </c>
      <c r="N8747" s="2" t="s">
        <v>416</v>
      </c>
      <c r="O8747" s="2" t="s">
        <v>70</v>
      </c>
    </row>
    <row r="8748" spans="1:15">
      <c r="A8748" s="38">
        <v>42032</v>
      </c>
      <c r="B8748" s="38">
        <v>52990</v>
      </c>
      <c r="C8748" s="131">
        <v>360</v>
      </c>
      <c r="D8748" s="39">
        <v>8.7899999999999992E-2</v>
      </c>
      <c r="E8748" s="39">
        <v>8.7899999999999992E-2</v>
      </c>
      <c r="F8748" s="40">
        <v>163000</v>
      </c>
      <c r="G8748" s="40">
        <v>163000</v>
      </c>
      <c r="H8748" s="40">
        <v>99626.02</v>
      </c>
      <c r="I8748" s="40">
        <v>99799.99</v>
      </c>
      <c r="J8748" s="67">
        <f t="shared" si="408"/>
        <v>0.61120257668711664</v>
      </c>
      <c r="K8748" s="39">
        <f t="shared" si="409"/>
        <v>0.61226987730061355</v>
      </c>
      <c r="L8748" s="2" t="str">
        <f t="shared" si="410"/>
        <v>AA</v>
      </c>
      <c r="M8748" s="2" t="s">
        <v>619</v>
      </c>
      <c r="N8748" s="2" t="s">
        <v>427</v>
      </c>
      <c r="O8748" s="2" t="s">
        <v>70</v>
      </c>
    </row>
    <row r="8749" spans="1:15">
      <c r="A8749" s="38">
        <v>41816</v>
      </c>
      <c r="B8749" s="38">
        <v>54600</v>
      </c>
      <c r="C8749" s="131">
        <v>420</v>
      </c>
      <c r="D8749" s="39">
        <v>8.7899999999999992E-2</v>
      </c>
      <c r="E8749" s="39">
        <v>8.4199999999999997E-2</v>
      </c>
      <c r="F8749" s="40">
        <v>160000</v>
      </c>
      <c r="G8749" s="40">
        <v>160000</v>
      </c>
      <c r="H8749" s="40">
        <v>97103.15</v>
      </c>
      <c r="I8749" s="40">
        <v>97999.99</v>
      </c>
      <c r="J8749" s="67">
        <f t="shared" si="408"/>
        <v>0.60689468749999997</v>
      </c>
      <c r="K8749" s="39">
        <f t="shared" si="409"/>
        <v>0.61249993749999998</v>
      </c>
      <c r="L8749" s="2" t="str">
        <f t="shared" si="410"/>
        <v>AA</v>
      </c>
      <c r="M8749" s="2" t="s">
        <v>746</v>
      </c>
      <c r="N8749" s="2" t="s">
        <v>417</v>
      </c>
      <c r="O8749" s="2" t="s">
        <v>70</v>
      </c>
    </row>
    <row r="8750" spans="1:15">
      <c r="A8750" s="42">
        <v>41962</v>
      </c>
      <c r="B8750" s="42">
        <v>49267</v>
      </c>
      <c r="C8750" s="130">
        <v>240</v>
      </c>
      <c r="D8750" s="43">
        <v>8.7899999999999992E-2</v>
      </c>
      <c r="E8750" s="43">
        <v>8.4199999999999997E-2</v>
      </c>
      <c r="F8750" s="44">
        <v>180000</v>
      </c>
      <c r="G8750" s="44">
        <v>180000</v>
      </c>
      <c r="H8750" s="44">
        <v>109212.37</v>
      </c>
      <c r="I8750" s="44">
        <v>110317.5</v>
      </c>
      <c r="J8750" s="68">
        <f t="shared" si="408"/>
        <v>0.60673538888888889</v>
      </c>
      <c r="K8750" s="43">
        <f t="shared" si="409"/>
        <v>0.61287499999999995</v>
      </c>
      <c r="L8750" s="41" t="str">
        <f t="shared" si="410"/>
        <v>AA</v>
      </c>
      <c r="M8750" s="41" t="s">
        <v>1015</v>
      </c>
      <c r="N8750" s="41" t="s">
        <v>417</v>
      </c>
      <c r="O8750" s="41" t="s">
        <v>70</v>
      </c>
    </row>
    <row r="8751" spans="1:15">
      <c r="A8751" s="42">
        <v>41885</v>
      </c>
      <c r="B8751" s="42">
        <v>54669</v>
      </c>
      <c r="C8751" s="130">
        <v>420</v>
      </c>
      <c r="D8751" s="43">
        <v>8.7899999999999992E-2</v>
      </c>
      <c r="E8751" s="43">
        <v>8.4199999999999997E-2</v>
      </c>
      <c r="F8751" s="44">
        <v>162500</v>
      </c>
      <c r="G8751" s="44">
        <v>162500</v>
      </c>
      <c r="H8751" s="44">
        <v>98931.28</v>
      </c>
      <c r="I8751" s="44">
        <v>99677.33</v>
      </c>
      <c r="J8751" s="68">
        <f t="shared" si="408"/>
        <v>0.60880787692307692</v>
      </c>
      <c r="K8751" s="43">
        <f t="shared" si="409"/>
        <v>0.61339895384615384</v>
      </c>
      <c r="L8751" s="41" t="str">
        <f t="shared" si="410"/>
        <v>AA</v>
      </c>
      <c r="M8751" s="41" t="s">
        <v>452</v>
      </c>
      <c r="N8751" s="41" t="s">
        <v>420</v>
      </c>
      <c r="O8751" s="41" t="s">
        <v>70</v>
      </c>
    </row>
    <row r="8752" spans="1:15">
      <c r="A8752" s="38">
        <v>41830</v>
      </c>
      <c r="B8752" s="38">
        <v>54614</v>
      </c>
      <c r="C8752" s="131">
        <v>420</v>
      </c>
      <c r="D8752" s="39">
        <v>8.7899999999999992E-2</v>
      </c>
      <c r="E8752" s="39">
        <v>7.9500000000000001E-2</v>
      </c>
      <c r="F8752" s="40">
        <v>190000</v>
      </c>
      <c r="G8752" s="40">
        <v>190000</v>
      </c>
      <c r="H8752" s="40">
        <v>115391.07</v>
      </c>
      <c r="I8752" s="40">
        <v>116604.99</v>
      </c>
      <c r="J8752" s="67">
        <f t="shared" si="408"/>
        <v>0.60732142105263165</v>
      </c>
      <c r="K8752" s="39">
        <f t="shared" si="409"/>
        <v>0.6137104736842105</v>
      </c>
      <c r="L8752" s="2" t="str">
        <f t="shared" si="410"/>
        <v>AA</v>
      </c>
      <c r="M8752" s="2" t="s">
        <v>958</v>
      </c>
      <c r="N8752" s="2" t="s">
        <v>416</v>
      </c>
      <c r="O8752" s="2" t="s">
        <v>70</v>
      </c>
    </row>
    <row r="8753" spans="1:15">
      <c r="A8753" s="38">
        <v>42018</v>
      </c>
      <c r="B8753" s="38">
        <v>51149</v>
      </c>
      <c r="C8753" s="131">
        <v>300</v>
      </c>
      <c r="D8753" s="39">
        <v>8.7899999999999992E-2</v>
      </c>
      <c r="E8753" s="39">
        <v>8.4199999999999997E-2</v>
      </c>
      <c r="F8753" s="40">
        <v>130000</v>
      </c>
      <c r="G8753" s="40">
        <v>130000</v>
      </c>
      <c r="H8753" s="40">
        <v>79624.37</v>
      </c>
      <c r="I8753" s="40">
        <v>79783.8</v>
      </c>
      <c r="J8753" s="67">
        <f t="shared" si="408"/>
        <v>0.61249515384615383</v>
      </c>
      <c r="K8753" s="39">
        <f t="shared" si="409"/>
        <v>0.61372153846153843</v>
      </c>
      <c r="L8753" s="2" t="str">
        <f t="shared" si="410"/>
        <v>AA</v>
      </c>
      <c r="M8753" s="2" t="s">
        <v>889</v>
      </c>
      <c r="N8753" s="2" t="s">
        <v>416</v>
      </c>
      <c r="O8753" s="2" t="s">
        <v>70</v>
      </c>
    </row>
    <row r="8754" spans="1:15">
      <c r="A8754" s="42">
        <v>41842</v>
      </c>
      <c r="B8754" s="42">
        <v>54414</v>
      </c>
      <c r="C8754" s="130">
        <v>413</v>
      </c>
      <c r="D8754" s="43">
        <v>8.7899999999999992E-2</v>
      </c>
      <c r="E8754" s="43">
        <v>8.4199999999999997E-2</v>
      </c>
      <c r="F8754" s="44">
        <v>192058.74</v>
      </c>
      <c r="G8754" s="44">
        <v>192058.74</v>
      </c>
      <c r="H8754" s="44">
        <v>116734.81</v>
      </c>
      <c r="I8754" s="44">
        <v>117999.99</v>
      </c>
      <c r="J8754" s="68">
        <f t="shared" si="408"/>
        <v>0.60780785086895817</v>
      </c>
      <c r="K8754" s="43">
        <f t="shared" si="409"/>
        <v>0.61439531468341413</v>
      </c>
      <c r="L8754" s="41" t="str">
        <f t="shared" si="410"/>
        <v>AA</v>
      </c>
      <c r="M8754" s="41" t="s">
        <v>634</v>
      </c>
      <c r="N8754" s="41" t="s">
        <v>421</v>
      </c>
      <c r="O8754" s="41" t="s">
        <v>70</v>
      </c>
    </row>
    <row r="8755" spans="1:15">
      <c r="A8755" s="42">
        <v>41880</v>
      </c>
      <c r="B8755" s="42">
        <v>54299</v>
      </c>
      <c r="C8755" s="130">
        <v>408</v>
      </c>
      <c r="D8755" s="43">
        <v>8.7899999999999992E-2</v>
      </c>
      <c r="E8755" s="43">
        <v>8.2799999999999999E-2</v>
      </c>
      <c r="F8755" s="44">
        <v>179000</v>
      </c>
      <c r="G8755" s="44">
        <v>179000</v>
      </c>
      <c r="H8755" s="44">
        <v>109192.09</v>
      </c>
      <c r="I8755" s="44">
        <v>109999.99</v>
      </c>
      <c r="J8755" s="68">
        <f t="shared" si="408"/>
        <v>0.6100116759776536</v>
      </c>
      <c r="K8755" s="43">
        <f t="shared" si="409"/>
        <v>0.61452508379888271</v>
      </c>
      <c r="L8755" s="41" t="str">
        <f t="shared" si="410"/>
        <v>AA</v>
      </c>
      <c r="M8755" s="41" t="s">
        <v>467</v>
      </c>
      <c r="N8755" s="41" t="s">
        <v>425</v>
      </c>
      <c r="O8755" s="41" t="s">
        <v>70</v>
      </c>
    </row>
    <row r="8756" spans="1:15">
      <c r="A8756" s="38">
        <v>41971</v>
      </c>
      <c r="B8756" s="38">
        <v>54755</v>
      </c>
      <c r="C8756" s="131">
        <v>420</v>
      </c>
      <c r="D8756" s="39">
        <v>8.7899999999999992E-2</v>
      </c>
      <c r="E8756" s="39">
        <v>8.4199999999999997E-2</v>
      </c>
      <c r="F8756" s="40">
        <v>185000</v>
      </c>
      <c r="G8756" s="40">
        <v>185000</v>
      </c>
      <c r="H8756" s="40">
        <v>113158.09</v>
      </c>
      <c r="I8756" s="40">
        <v>113703.23</v>
      </c>
      <c r="J8756" s="67">
        <f t="shared" si="408"/>
        <v>0.61166535135135136</v>
      </c>
      <c r="K8756" s="39">
        <f t="shared" si="409"/>
        <v>0.61461205405405406</v>
      </c>
      <c r="L8756" s="2" t="str">
        <f t="shared" si="410"/>
        <v>AA</v>
      </c>
      <c r="M8756" s="2" t="s">
        <v>453</v>
      </c>
      <c r="N8756" s="2" t="s">
        <v>418</v>
      </c>
      <c r="O8756" s="2" t="s">
        <v>70</v>
      </c>
    </row>
    <row r="8757" spans="1:15">
      <c r="A8757" s="38">
        <v>41915</v>
      </c>
      <c r="B8757" s="38">
        <v>49220</v>
      </c>
      <c r="C8757" s="131">
        <v>240</v>
      </c>
      <c r="D8757" s="39">
        <v>8.7899999999999992E-2</v>
      </c>
      <c r="E8757" s="39">
        <v>7.9500000000000001E-2</v>
      </c>
      <c r="F8757" s="40">
        <v>190000</v>
      </c>
      <c r="G8757" s="40">
        <v>190000</v>
      </c>
      <c r="H8757" s="40">
        <v>115483.48</v>
      </c>
      <c r="I8757" s="40">
        <v>116809.84</v>
      </c>
      <c r="J8757" s="67">
        <f t="shared" si="408"/>
        <v>0.60780778947368419</v>
      </c>
      <c r="K8757" s="39">
        <f t="shared" si="409"/>
        <v>0.61478863157894736</v>
      </c>
      <c r="L8757" s="2" t="str">
        <f t="shared" si="410"/>
        <v>AA</v>
      </c>
      <c r="M8757" s="2" t="s">
        <v>726</v>
      </c>
      <c r="N8757" s="2" t="s">
        <v>417</v>
      </c>
      <c r="O8757" s="2" t="s">
        <v>70</v>
      </c>
    </row>
    <row r="8758" spans="1:15">
      <c r="A8758" s="42">
        <v>41855</v>
      </c>
      <c r="B8758" s="42">
        <v>54639</v>
      </c>
      <c r="C8758" s="130">
        <v>420</v>
      </c>
      <c r="D8758" s="43">
        <v>8.7899999999999992E-2</v>
      </c>
      <c r="E8758" s="43">
        <v>8.7899999999999992E-2</v>
      </c>
      <c r="F8758" s="44">
        <v>129800</v>
      </c>
      <c r="G8758" s="44">
        <v>129800</v>
      </c>
      <c r="H8758" s="44">
        <v>79114.899999999994</v>
      </c>
      <c r="I8758" s="44">
        <v>79800</v>
      </c>
      <c r="J8758" s="68">
        <f t="shared" si="408"/>
        <v>0.60951386748844372</v>
      </c>
      <c r="K8758" s="43">
        <f t="shared" si="409"/>
        <v>0.61479198767334364</v>
      </c>
      <c r="L8758" s="41" t="str">
        <f t="shared" si="410"/>
        <v>AA</v>
      </c>
      <c r="M8758" s="41" t="s">
        <v>837</v>
      </c>
      <c r="N8758" s="41" t="s">
        <v>437</v>
      </c>
      <c r="O8758" s="41" t="s">
        <v>70</v>
      </c>
    </row>
    <row r="8759" spans="1:15">
      <c r="A8759" s="42">
        <v>41865</v>
      </c>
      <c r="B8759" s="42">
        <v>54071</v>
      </c>
      <c r="C8759" s="130">
        <v>401</v>
      </c>
      <c r="D8759" s="43">
        <v>8.7899999999999992E-2</v>
      </c>
      <c r="E8759" s="43">
        <v>7.7199999999999991E-2</v>
      </c>
      <c r="F8759" s="44">
        <v>170000</v>
      </c>
      <c r="G8759" s="44">
        <v>170000</v>
      </c>
      <c r="H8759" s="44">
        <v>103557.04</v>
      </c>
      <c r="I8759" s="44">
        <v>104544.99</v>
      </c>
      <c r="J8759" s="68">
        <f t="shared" si="408"/>
        <v>0.60915905882352939</v>
      </c>
      <c r="K8759" s="43">
        <f t="shared" si="409"/>
        <v>0.61497052941176478</v>
      </c>
      <c r="L8759" s="41" t="str">
        <f t="shared" si="410"/>
        <v>AA</v>
      </c>
      <c r="M8759" s="41" t="s">
        <v>586</v>
      </c>
      <c r="N8759" s="41" t="s">
        <v>416</v>
      </c>
      <c r="O8759" s="41" t="s">
        <v>70</v>
      </c>
    </row>
    <row r="8760" spans="1:15">
      <c r="A8760" s="42">
        <v>41817</v>
      </c>
      <c r="B8760" s="42">
        <v>54601</v>
      </c>
      <c r="C8760" s="130">
        <v>420</v>
      </c>
      <c r="D8760" s="43">
        <v>8.7899999999999992E-2</v>
      </c>
      <c r="E8760" s="43">
        <v>7.9500000000000001E-2</v>
      </c>
      <c r="F8760" s="44">
        <v>200000</v>
      </c>
      <c r="G8760" s="44">
        <v>200000</v>
      </c>
      <c r="H8760" s="44">
        <v>121463.38</v>
      </c>
      <c r="I8760" s="44">
        <v>122999.99</v>
      </c>
      <c r="J8760" s="68">
        <f t="shared" si="408"/>
        <v>0.60731690000000005</v>
      </c>
      <c r="K8760" s="43">
        <f t="shared" si="409"/>
        <v>0.61499995000000007</v>
      </c>
      <c r="L8760" s="41" t="str">
        <f t="shared" si="410"/>
        <v>AA</v>
      </c>
      <c r="M8760" s="41" t="s">
        <v>564</v>
      </c>
      <c r="N8760" s="41" t="s">
        <v>417</v>
      </c>
      <c r="O8760" s="41" t="s">
        <v>70</v>
      </c>
    </row>
    <row r="8761" spans="1:15">
      <c r="A8761" s="42">
        <v>41911</v>
      </c>
      <c r="B8761" s="42">
        <v>54695</v>
      </c>
      <c r="C8761" s="130">
        <v>420</v>
      </c>
      <c r="D8761" s="43">
        <v>8.7899999999999992E-2</v>
      </c>
      <c r="E8761" s="43">
        <v>8.4199999999999997E-2</v>
      </c>
      <c r="F8761" s="44">
        <v>185000</v>
      </c>
      <c r="G8761" s="44">
        <v>185000</v>
      </c>
      <c r="H8761" s="44">
        <v>112911.3</v>
      </c>
      <c r="I8761" s="44">
        <v>113786.28</v>
      </c>
      <c r="J8761" s="68">
        <f t="shared" si="408"/>
        <v>0.61033135135135141</v>
      </c>
      <c r="K8761" s="43">
        <f t="shared" si="409"/>
        <v>0.61506097297297302</v>
      </c>
      <c r="L8761" s="41" t="str">
        <f t="shared" si="410"/>
        <v>AA</v>
      </c>
      <c r="M8761" s="41" t="s">
        <v>453</v>
      </c>
      <c r="N8761" s="41" t="s">
        <v>418</v>
      </c>
      <c r="O8761" s="41" t="s">
        <v>70</v>
      </c>
    </row>
    <row r="8762" spans="1:15">
      <c r="A8762" s="42">
        <v>41862</v>
      </c>
      <c r="B8762" s="42">
        <v>51602</v>
      </c>
      <c r="C8762" s="130">
        <v>320</v>
      </c>
      <c r="D8762" s="43">
        <v>8.7899999999999992E-2</v>
      </c>
      <c r="E8762" s="43">
        <v>8.4199999999999997E-2</v>
      </c>
      <c r="F8762" s="44">
        <v>130000</v>
      </c>
      <c r="G8762" s="44">
        <v>130000</v>
      </c>
      <c r="H8762" s="44">
        <v>78948.08</v>
      </c>
      <c r="I8762" s="44">
        <v>79999.990000000005</v>
      </c>
      <c r="J8762" s="68">
        <f t="shared" si="408"/>
        <v>0.60729292307692306</v>
      </c>
      <c r="K8762" s="43">
        <f t="shared" si="409"/>
        <v>0.61538453846153851</v>
      </c>
      <c r="L8762" s="41" t="str">
        <f t="shared" si="410"/>
        <v>AA</v>
      </c>
      <c r="M8762" s="41" t="s">
        <v>1322</v>
      </c>
      <c r="N8762" s="41" t="s">
        <v>421</v>
      </c>
      <c r="O8762" s="41" t="s">
        <v>70</v>
      </c>
    </row>
    <row r="8763" spans="1:15">
      <c r="A8763" s="38">
        <v>41779</v>
      </c>
      <c r="B8763" s="38">
        <v>49084</v>
      </c>
      <c r="C8763" s="131">
        <v>240</v>
      </c>
      <c r="D8763" s="39">
        <v>8.7899999999999992E-2</v>
      </c>
      <c r="E8763" s="39">
        <v>8.4199999999999997E-2</v>
      </c>
      <c r="F8763" s="40">
        <v>130000</v>
      </c>
      <c r="G8763" s="40">
        <v>130000</v>
      </c>
      <c r="H8763" s="40">
        <v>79218.36</v>
      </c>
      <c r="I8763" s="40">
        <v>80000</v>
      </c>
      <c r="J8763" s="67">
        <f t="shared" si="408"/>
        <v>0.60937200000000002</v>
      </c>
      <c r="K8763" s="39">
        <f t="shared" si="409"/>
        <v>0.61538461538461542</v>
      </c>
      <c r="L8763" s="2" t="str">
        <f t="shared" si="410"/>
        <v>AA</v>
      </c>
      <c r="M8763" s="2" t="s">
        <v>1526</v>
      </c>
      <c r="N8763" s="2" t="s">
        <v>417</v>
      </c>
      <c r="O8763" s="2" t="s">
        <v>70</v>
      </c>
    </row>
    <row r="8764" spans="1:15">
      <c r="A8764" s="38">
        <v>41935</v>
      </c>
      <c r="B8764" s="38">
        <v>51066</v>
      </c>
      <c r="C8764" s="131">
        <v>300</v>
      </c>
      <c r="D8764" s="39">
        <v>8.7899999999999992E-2</v>
      </c>
      <c r="E8764" s="39">
        <v>8.4199999999999997E-2</v>
      </c>
      <c r="F8764" s="40">
        <v>173070</v>
      </c>
      <c r="G8764" s="40">
        <v>173070</v>
      </c>
      <c r="H8764" s="40">
        <v>105593.27</v>
      </c>
      <c r="I8764" s="40">
        <v>106681.86</v>
      </c>
      <c r="J8764" s="67">
        <f t="shared" si="408"/>
        <v>0.61011885364303464</v>
      </c>
      <c r="K8764" s="39">
        <f t="shared" si="409"/>
        <v>0.61640873634945403</v>
      </c>
      <c r="L8764" s="2" t="str">
        <f t="shared" si="410"/>
        <v>AA</v>
      </c>
      <c r="M8764" s="2" t="s">
        <v>1196</v>
      </c>
      <c r="N8764" s="2" t="s">
        <v>416</v>
      </c>
      <c r="O8764" s="2" t="s">
        <v>70</v>
      </c>
    </row>
    <row r="8765" spans="1:15">
      <c r="A8765" s="38">
        <v>41801</v>
      </c>
      <c r="B8765" s="38">
        <v>54585</v>
      </c>
      <c r="C8765" s="131">
        <v>420</v>
      </c>
      <c r="D8765" s="39">
        <v>8.7899999999999992E-2</v>
      </c>
      <c r="E8765" s="39">
        <v>8.4199999999999997E-2</v>
      </c>
      <c r="F8765" s="40">
        <v>190000</v>
      </c>
      <c r="G8765" s="40">
        <v>190000</v>
      </c>
      <c r="H8765" s="40">
        <v>115690.33</v>
      </c>
      <c r="I8765" s="40">
        <v>117121.12</v>
      </c>
      <c r="J8765" s="67">
        <f t="shared" si="408"/>
        <v>0.60889647368421052</v>
      </c>
      <c r="K8765" s="39">
        <f t="shared" si="409"/>
        <v>0.61642694736842107</v>
      </c>
      <c r="L8765" s="2" t="str">
        <f t="shared" si="410"/>
        <v>AA</v>
      </c>
      <c r="M8765" s="2" t="s">
        <v>466</v>
      </c>
      <c r="N8765" s="2" t="s">
        <v>421</v>
      </c>
      <c r="O8765" s="2" t="s">
        <v>70</v>
      </c>
    </row>
    <row r="8766" spans="1:15">
      <c r="A8766" s="38">
        <v>41787</v>
      </c>
      <c r="B8766" s="38">
        <v>52868</v>
      </c>
      <c r="C8766" s="131">
        <v>364</v>
      </c>
      <c r="D8766" s="39">
        <v>8.7899999999999992E-2</v>
      </c>
      <c r="E8766" s="39">
        <v>7.9500000000000001E-2</v>
      </c>
      <c r="F8766" s="40">
        <v>146000</v>
      </c>
      <c r="G8766" s="40">
        <v>146000</v>
      </c>
      <c r="H8766" s="40">
        <v>88428.160000000003</v>
      </c>
      <c r="I8766" s="40">
        <v>89999.99</v>
      </c>
      <c r="J8766" s="67">
        <f t="shared" si="408"/>
        <v>0.60567232876712329</v>
      </c>
      <c r="K8766" s="39">
        <f t="shared" si="409"/>
        <v>0.61643828767123288</v>
      </c>
      <c r="L8766" s="2" t="str">
        <f t="shared" si="410"/>
        <v>AA</v>
      </c>
      <c r="M8766" s="2" t="s">
        <v>987</v>
      </c>
      <c r="N8766" s="2" t="s">
        <v>424</v>
      </c>
      <c r="O8766" s="2" t="s">
        <v>70</v>
      </c>
    </row>
    <row r="8767" spans="1:15">
      <c r="A8767" s="38">
        <v>41886</v>
      </c>
      <c r="B8767" s="38">
        <v>54670</v>
      </c>
      <c r="C8767" s="131">
        <v>420</v>
      </c>
      <c r="D8767" s="39">
        <v>8.7899999999999992E-2</v>
      </c>
      <c r="E8767" s="39">
        <v>8.7899999999999992E-2</v>
      </c>
      <c r="F8767" s="40">
        <v>146000</v>
      </c>
      <c r="G8767" s="40">
        <v>146000</v>
      </c>
      <c r="H8767" s="40">
        <v>89318.23</v>
      </c>
      <c r="I8767" s="40">
        <v>89999.99</v>
      </c>
      <c r="J8767" s="67">
        <f t="shared" si="408"/>
        <v>0.61176869863013694</v>
      </c>
      <c r="K8767" s="39">
        <f t="shared" si="409"/>
        <v>0.61643828767123288</v>
      </c>
      <c r="L8767" s="2" t="str">
        <f t="shared" si="410"/>
        <v>AA</v>
      </c>
      <c r="M8767" s="2" t="s">
        <v>1207</v>
      </c>
      <c r="N8767" s="2" t="s">
        <v>423</v>
      </c>
      <c r="O8767" s="2" t="s">
        <v>70</v>
      </c>
    </row>
    <row r="8768" spans="1:15">
      <c r="A8768" s="42">
        <v>41996</v>
      </c>
      <c r="B8768" s="42">
        <v>52954</v>
      </c>
      <c r="C8768" s="130">
        <v>360</v>
      </c>
      <c r="D8768" s="43">
        <v>8.7899999999999992E-2</v>
      </c>
      <c r="E8768" s="43">
        <v>8.4199999999999997E-2</v>
      </c>
      <c r="F8768" s="44">
        <v>120000</v>
      </c>
      <c r="G8768" s="44">
        <v>120000</v>
      </c>
      <c r="H8768" s="44">
        <v>73718.22</v>
      </c>
      <c r="I8768" s="44">
        <v>74030.28</v>
      </c>
      <c r="J8768" s="68">
        <f t="shared" si="408"/>
        <v>0.61431849999999999</v>
      </c>
      <c r="K8768" s="43">
        <f t="shared" si="409"/>
        <v>0.616919</v>
      </c>
      <c r="L8768" s="41" t="str">
        <f t="shared" si="410"/>
        <v>AA</v>
      </c>
      <c r="M8768" s="41" t="s">
        <v>874</v>
      </c>
      <c r="N8768" s="41" t="s">
        <v>422</v>
      </c>
      <c r="O8768" s="41" t="s">
        <v>70</v>
      </c>
    </row>
    <row r="8769" spans="1:15">
      <c r="A8769" s="42">
        <v>42025</v>
      </c>
      <c r="B8769" s="42">
        <v>54809</v>
      </c>
      <c r="C8769" s="130">
        <v>420</v>
      </c>
      <c r="D8769" s="43">
        <v>8.7899999999999992E-2</v>
      </c>
      <c r="E8769" s="43">
        <v>8.3699999999999997E-2</v>
      </c>
      <c r="F8769" s="44">
        <v>190000</v>
      </c>
      <c r="G8769" s="44">
        <v>190000</v>
      </c>
      <c r="H8769" s="44">
        <v>117064.29</v>
      </c>
      <c r="I8769" s="44">
        <v>117242.42</v>
      </c>
      <c r="J8769" s="68">
        <f t="shared" si="408"/>
        <v>0.61612784210526317</v>
      </c>
      <c r="K8769" s="43">
        <f t="shared" si="409"/>
        <v>0.61706536842105264</v>
      </c>
      <c r="L8769" s="41" t="str">
        <f t="shared" si="410"/>
        <v>AA</v>
      </c>
      <c r="M8769" s="41" t="s">
        <v>564</v>
      </c>
      <c r="N8769" s="41" t="s">
        <v>417</v>
      </c>
      <c r="O8769" s="41" t="s">
        <v>70</v>
      </c>
    </row>
    <row r="8770" spans="1:15">
      <c r="A8770" s="42">
        <v>41921</v>
      </c>
      <c r="B8770" s="42">
        <v>54705</v>
      </c>
      <c r="C8770" s="130">
        <v>420</v>
      </c>
      <c r="D8770" s="43">
        <v>8.7899999999999992E-2</v>
      </c>
      <c r="E8770" s="43">
        <v>8.4199999999999997E-2</v>
      </c>
      <c r="F8770" s="44">
        <v>175000</v>
      </c>
      <c r="G8770" s="44">
        <v>175000</v>
      </c>
      <c r="H8770" s="44">
        <v>107341.99</v>
      </c>
      <c r="I8770" s="44">
        <v>107999.99</v>
      </c>
      <c r="J8770" s="68">
        <f t="shared" si="408"/>
        <v>0.61338280000000001</v>
      </c>
      <c r="K8770" s="43">
        <f t="shared" si="409"/>
        <v>0.61714279999999999</v>
      </c>
      <c r="L8770" s="41" t="str">
        <f t="shared" si="410"/>
        <v>AA</v>
      </c>
      <c r="M8770" s="41" t="s">
        <v>785</v>
      </c>
      <c r="N8770" s="41" t="s">
        <v>423</v>
      </c>
      <c r="O8770" s="41" t="s">
        <v>70</v>
      </c>
    </row>
    <row r="8771" spans="1:15">
      <c r="A8771" s="38">
        <v>41852</v>
      </c>
      <c r="B8771" s="38">
        <v>54636</v>
      </c>
      <c r="C8771" s="131">
        <v>420</v>
      </c>
      <c r="D8771" s="39">
        <v>8.7899999999999992E-2</v>
      </c>
      <c r="E8771" s="39">
        <v>8.4199999999999997E-2</v>
      </c>
      <c r="F8771" s="40">
        <v>157109.48000000001</v>
      </c>
      <c r="G8771" s="40">
        <v>157109.48000000001</v>
      </c>
      <c r="H8771" s="40">
        <v>96090.15</v>
      </c>
      <c r="I8771" s="40">
        <v>96999.99</v>
      </c>
      <c r="J8771" s="67">
        <f t="shared" ref="J8771:J8834" si="411">H8771/G8771</f>
        <v>0.61161267926034757</v>
      </c>
      <c r="K8771" s="39">
        <f t="shared" ref="K8771:K8834" si="412">I8771/G8771</f>
        <v>0.61740380020352681</v>
      </c>
      <c r="L8771" s="2" t="str">
        <f t="shared" ref="L8771:L8834" si="413">IF(J8771&lt;=65%,"AA",IF(J8771&lt;=75%,"A",IF(J8771&lt;=85%,"B","C")))</f>
        <v>AA</v>
      </c>
      <c r="M8771" s="2" t="s">
        <v>1051</v>
      </c>
      <c r="N8771" s="2" t="s">
        <v>437</v>
      </c>
      <c r="O8771" s="2" t="s">
        <v>70</v>
      </c>
    </row>
    <row r="8772" spans="1:15">
      <c r="A8772" s="42">
        <v>41872</v>
      </c>
      <c r="B8772" s="42">
        <v>52830</v>
      </c>
      <c r="C8772" s="130">
        <v>360</v>
      </c>
      <c r="D8772" s="43">
        <v>8.7899999999999992E-2</v>
      </c>
      <c r="E8772" s="43">
        <v>7.7199999999999991E-2</v>
      </c>
      <c r="F8772" s="44">
        <v>170000</v>
      </c>
      <c r="G8772" s="44">
        <v>170000</v>
      </c>
      <c r="H8772" s="44">
        <v>103759.1</v>
      </c>
      <c r="I8772" s="44">
        <v>104999.99</v>
      </c>
      <c r="J8772" s="68">
        <f t="shared" si="411"/>
        <v>0.61034764705882361</v>
      </c>
      <c r="K8772" s="43">
        <f t="shared" si="412"/>
        <v>0.61764700000000006</v>
      </c>
      <c r="L8772" s="41" t="str">
        <f t="shared" si="413"/>
        <v>AA</v>
      </c>
      <c r="M8772" s="41" t="s">
        <v>511</v>
      </c>
      <c r="N8772" s="41" t="s">
        <v>422</v>
      </c>
      <c r="O8772" s="41" t="s">
        <v>70</v>
      </c>
    </row>
    <row r="8773" spans="1:15">
      <c r="A8773" s="38">
        <v>41970</v>
      </c>
      <c r="B8773" s="38">
        <v>54754</v>
      </c>
      <c r="C8773" s="131">
        <v>420</v>
      </c>
      <c r="D8773" s="39">
        <v>8.7899999999999992E-2</v>
      </c>
      <c r="E8773" s="39">
        <v>8.4199999999999997E-2</v>
      </c>
      <c r="F8773" s="40">
        <v>193250</v>
      </c>
      <c r="G8773" s="40">
        <v>193250</v>
      </c>
      <c r="H8773" s="40">
        <v>118818.11</v>
      </c>
      <c r="I8773" s="40">
        <v>119410.99</v>
      </c>
      <c r="J8773" s="67">
        <f t="shared" si="411"/>
        <v>0.61484144890038805</v>
      </c>
      <c r="K8773" s="39">
        <f t="shared" si="412"/>
        <v>0.6179093919793015</v>
      </c>
      <c r="L8773" s="2" t="str">
        <f t="shared" si="413"/>
        <v>AA</v>
      </c>
      <c r="M8773" s="2" t="s">
        <v>475</v>
      </c>
      <c r="N8773" s="2" t="s">
        <v>427</v>
      </c>
      <c r="O8773" s="2" t="s">
        <v>70</v>
      </c>
    </row>
    <row r="8774" spans="1:15">
      <c r="A8774" s="42">
        <v>41757</v>
      </c>
      <c r="B8774" s="42">
        <v>49062</v>
      </c>
      <c r="C8774" s="130">
        <v>240</v>
      </c>
      <c r="D8774" s="43">
        <v>8.7899999999999992E-2</v>
      </c>
      <c r="E8774" s="43">
        <v>8.4199999999999997E-2</v>
      </c>
      <c r="F8774" s="44">
        <v>126200</v>
      </c>
      <c r="G8774" s="44">
        <v>126200</v>
      </c>
      <c r="H8774" s="44">
        <v>75373.210000000006</v>
      </c>
      <c r="I8774" s="44">
        <v>77999.990000000005</v>
      </c>
      <c r="J8774" s="68">
        <f t="shared" si="411"/>
        <v>0.59725206022187005</v>
      </c>
      <c r="K8774" s="43">
        <f t="shared" si="412"/>
        <v>0.61806648177496037</v>
      </c>
      <c r="L8774" s="41" t="str">
        <f t="shared" si="413"/>
        <v>AA</v>
      </c>
      <c r="M8774" s="41" t="s">
        <v>495</v>
      </c>
      <c r="N8774" s="41" t="s">
        <v>424</v>
      </c>
      <c r="O8774" s="41" t="s">
        <v>70</v>
      </c>
    </row>
    <row r="8775" spans="1:15">
      <c r="A8775" s="42">
        <v>41757</v>
      </c>
      <c r="B8775" s="42">
        <v>54541</v>
      </c>
      <c r="C8775" s="130">
        <v>420</v>
      </c>
      <c r="D8775" s="43">
        <v>8.7899999999999992E-2</v>
      </c>
      <c r="E8775" s="43">
        <v>8.7899999999999992E-2</v>
      </c>
      <c r="F8775" s="44">
        <v>186000</v>
      </c>
      <c r="G8775" s="44">
        <v>186000</v>
      </c>
      <c r="H8775" s="44">
        <v>113188.38</v>
      </c>
      <c r="I8775" s="44">
        <v>114999.99</v>
      </c>
      <c r="J8775" s="68">
        <f t="shared" si="411"/>
        <v>0.60853967741935489</v>
      </c>
      <c r="K8775" s="43">
        <f t="shared" si="412"/>
        <v>0.61827951612903231</v>
      </c>
      <c r="L8775" s="41" t="str">
        <f t="shared" si="413"/>
        <v>AA</v>
      </c>
      <c r="M8775" s="41" t="s">
        <v>691</v>
      </c>
      <c r="N8775" s="41" t="s">
        <v>417</v>
      </c>
      <c r="O8775" s="41" t="s">
        <v>70</v>
      </c>
    </row>
    <row r="8776" spans="1:15">
      <c r="A8776" s="38">
        <v>41943</v>
      </c>
      <c r="B8776" s="38">
        <v>54727</v>
      </c>
      <c r="C8776" s="131">
        <v>420</v>
      </c>
      <c r="D8776" s="39">
        <v>8.7899999999999992E-2</v>
      </c>
      <c r="E8776" s="39">
        <v>7.9500000000000001E-2</v>
      </c>
      <c r="F8776" s="40">
        <v>142000</v>
      </c>
      <c r="G8776" s="40">
        <v>142000</v>
      </c>
      <c r="H8776" s="40">
        <v>87220.79</v>
      </c>
      <c r="I8776" s="40">
        <v>87801.72</v>
      </c>
      <c r="J8776" s="67">
        <f t="shared" si="411"/>
        <v>0.61423091549295772</v>
      </c>
      <c r="K8776" s="39">
        <f t="shared" si="412"/>
        <v>0.61832197183098592</v>
      </c>
      <c r="L8776" s="2" t="str">
        <f t="shared" si="413"/>
        <v>AA</v>
      </c>
      <c r="M8776" s="2" t="s">
        <v>732</v>
      </c>
      <c r="N8776" s="2" t="s">
        <v>424</v>
      </c>
      <c r="O8776" s="2" t="s">
        <v>70</v>
      </c>
    </row>
    <row r="8777" spans="1:15">
      <c r="A8777" s="38">
        <v>41894</v>
      </c>
      <c r="B8777" s="38">
        <v>54678</v>
      </c>
      <c r="C8777" s="131">
        <v>420</v>
      </c>
      <c r="D8777" s="39">
        <v>8.7899999999999992E-2</v>
      </c>
      <c r="E8777" s="39">
        <v>8.4199999999999997E-2</v>
      </c>
      <c r="F8777" s="40">
        <v>197000</v>
      </c>
      <c r="G8777" s="40">
        <v>197000</v>
      </c>
      <c r="H8777" s="40">
        <v>120862.03</v>
      </c>
      <c r="I8777" s="40">
        <v>121842.15</v>
      </c>
      <c r="J8777" s="67">
        <f t="shared" si="411"/>
        <v>0.61351284263959394</v>
      </c>
      <c r="K8777" s="39">
        <f t="shared" si="412"/>
        <v>0.6184880710659898</v>
      </c>
      <c r="L8777" s="2" t="str">
        <f t="shared" si="413"/>
        <v>AA</v>
      </c>
      <c r="M8777" s="2" t="s">
        <v>517</v>
      </c>
      <c r="N8777" s="2" t="s">
        <v>417</v>
      </c>
      <c r="O8777" s="2" t="s">
        <v>70</v>
      </c>
    </row>
    <row r="8778" spans="1:15">
      <c r="A8778" s="38">
        <v>41871</v>
      </c>
      <c r="B8778" s="38">
        <v>54655</v>
      </c>
      <c r="C8778" s="131">
        <v>420</v>
      </c>
      <c r="D8778" s="39">
        <v>8.7899999999999992E-2</v>
      </c>
      <c r="E8778" s="39">
        <v>8.7899999999999992E-2</v>
      </c>
      <c r="F8778" s="40">
        <v>171000</v>
      </c>
      <c r="G8778" s="40">
        <v>171000</v>
      </c>
      <c r="H8778" s="40">
        <v>104972.17</v>
      </c>
      <c r="I8778" s="40">
        <v>105918.99</v>
      </c>
      <c r="J8778" s="67">
        <f t="shared" si="411"/>
        <v>0.61387233918128659</v>
      </c>
      <c r="K8778" s="39">
        <f t="shared" si="412"/>
        <v>0.61940929824561408</v>
      </c>
      <c r="L8778" s="2" t="str">
        <f t="shared" si="413"/>
        <v>AA</v>
      </c>
      <c r="M8778" s="2" t="s">
        <v>467</v>
      </c>
      <c r="N8778" s="2" t="s">
        <v>425</v>
      </c>
      <c r="O8778" s="2" t="s">
        <v>70</v>
      </c>
    </row>
    <row r="8779" spans="1:15">
      <c r="A8779" s="42">
        <v>42026</v>
      </c>
      <c r="B8779" s="42">
        <v>52984</v>
      </c>
      <c r="C8779" s="130">
        <v>360</v>
      </c>
      <c r="D8779" s="43">
        <v>8.7899999999999992E-2</v>
      </c>
      <c r="E8779" s="43">
        <v>8.4199999999999997E-2</v>
      </c>
      <c r="F8779" s="44">
        <v>189000</v>
      </c>
      <c r="G8779" s="44">
        <v>189000</v>
      </c>
      <c r="H8779" s="44">
        <v>116847.17</v>
      </c>
      <c r="I8779" s="44">
        <v>117087.22</v>
      </c>
      <c r="J8779" s="68">
        <f t="shared" si="411"/>
        <v>0.61823899470899468</v>
      </c>
      <c r="K8779" s="43">
        <f t="shared" si="412"/>
        <v>0.61950910052910058</v>
      </c>
      <c r="L8779" s="41" t="str">
        <f t="shared" si="413"/>
        <v>AA</v>
      </c>
      <c r="M8779" s="41" t="s">
        <v>453</v>
      </c>
      <c r="N8779" s="41" t="s">
        <v>418</v>
      </c>
      <c r="O8779" s="41" t="s">
        <v>70</v>
      </c>
    </row>
    <row r="8780" spans="1:15">
      <c r="A8780" s="42">
        <v>41808</v>
      </c>
      <c r="B8780" s="42">
        <v>54592</v>
      </c>
      <c r="C8780" s="130">
        <v>420</v>
      </c>
      <c r="D8780" s="43">
        <v>8.7899999999999992E-2</v>
      </c>
      <c r="E8780" s="43">
        <v>8.4199999999999997E-2</v>
      </c>
      <c r="F8780" s="44">
        <v>178000</v>
      </c>
      <c r="G8780" s="44">
        <v>178000</v>
      </c>
      <c r="H8780" s="44">
        <v>108924.46</v>
      </c>
      <c r="I8780" s="44">
        <v>110299.99</v>
      </c>
      <c r="J8780" s="68">
        <f t="shared" si="411"/>
        <v>0.61193516853932584</v>
      </c>
      <c r="K8780" s="43">
        <f t="shared" si="412"/>
        <v>0.6196628651685393</v>
      </c>
      <c r="L8780" s="41" t="str">
        <f t="shared" si="413"/>
        <v>AA</v>
      </c>
      <c r="M8780" s="41" t="s">
        <v>965</v>
      </c>
      <c r="N8780" s="41" t="s">
        <v>427</v>
      </c>
      <c r="O8780" s="41" t="s">
        <v>70</v>
      </c>
    </row>
    <row r="8781" spans="1:15">
      <c r="A8781" s="42">
        <v>41898</v>
      </c>
      <c r="B8781" s="42">
        <v>49384</v>
      </c>
      <c r="C8781" s="130">
        <v>246</v>
      </c>
      <c r="D8781" s="43">
        <v>8.7899999999999992E-2</v>
      </c>
      <c r="E8781" s="43">
        <v>8.7899999999999992E-2</v>
      </c>
      <c r="F8781" s="44">
        <v>150000</v>
      </c>
      <c r="G8781" s="44">
        <v>150000</v>
      </c>
      <c r="H8781" s="44">
        <v>91480.81</v>
      </c>
      <c r="I8781" s="44">
        <v>92962.08</v>
      </c>
      <c r="J8781" s="68">
        <f t="shared" si="411"/>
        <v>0.6098720666666666</v>
      </c>
      <c r="K8781" s="43">
        <f t="shared" si="412"/>
        <v>0.61974720000000005</v>
      </c>
      <c r="L8781" s="41" t="str">
        <f t="shared" si="413"/>
        <v>AA</v>
      </c>
      <c r="M8781" s="41" t="s">
        <v>1091</v>
      </c>
      <c r="N8781" s="41" t="s">
        <v>416</v>
      </c>
      <c r="O8781" s="41" t="s">
        <v>70</v>
      </c>
    </row>
    <row r="8782" spans="1:15">
      <c r="A8782" s="42">
        <v>41894</v>
      </c>
      <c r="B8782" s="42">
        <v>54678</v>
      </c>
      <c r="C8782" s="130">
        <v>420</v>
      </c>
      <c r="D8782" s="43">
        <v>8.7899999999999992E-2</v>
      </c>
      <c r="E8782" s="43">
        <v>8.4199999999999997E-2</v>
      </c>
      <c r="F8782" s="44">
        <v>140000</v>
      </c>
      <c r="G8782" s="44">
        <v>140000</v>
      </c>
      <c r="H8782" s="44">
        <v>86096.320000000007</v>
      </c>
      <c r="I8782" s="44">
        <v>86794.49</v>
      </c>
      <c r="J8782" s="68">
        <f t="shared" si="411"/>
        <v>0.61497371428571435</v>
      </c>
      <c r="K8782" s="43">
        <f t="shared" si="412"/>
        <v>0.61996064285714292</v>
      </c>
      <c r="L8782" s="41" t="str">
        <f t="shared" si="413"/>
        <v>AA</v>
      </c>
      <c r="M8782" s="41" t="s">
        <v>1214</v>
      </c>
      <c r="N8782" s="41" t="s">
        <v>427</v>
      </c>
      <c r="O8782" s="41" t="s">
        <v>70</v>
      </c>
    </row>
    <row r="8783" spans="1:15">
      <c r="A8783" s="42">
        <v>41985</v>
      </c>
      <c r="B8783" s="42">
        <v>50872</v>
      </c>
      <c r="C8783" s="130">
        <v>292</v>
      </c>
      <c r="D8783" s="43">
        <v>8.7899999999999992E-2</v>
      </c>
      <c r="E8783" s="43">
        <v>7.9500000000000001E-2</v>
      </c>
      <c r="F8783" s="44">
        <v>130000</v>
      </c>
      <c r="G8783" s="44">
        <v>130000</v>
      </c>
      <c r="H8783" s="44">
        <v>80171.98</v>
      </c>
      <c r="I8783" s="44">
        <v>80599.990000000005</v>
      </c>
      <c r="J8783" s="68">
        <f t="shared" si="411"/>
        <v>0.61670753846153847</v>
      </c>
      <c r="K8783" s="43">
        <f t="shared" si="412"/>
        <v>0.61999992307692309</v>
      </c>
      <c r="L8783" s="41" t="str">
        <f t="shared" si="413"/>
        <v>AA</v>
      </c>
      <c r="M8783" s="41" t="s">
        <v>694</v>
      </c>
      <c r="N8783" s="41" t="s">
        <v>416</v>
      </c>
      <c r="O8783" s="41" t="s">
        <v>70</v>
      </c>
    </row>
    <row r="8784" spans="1:15">
      <c r="A8784" s="38">
        <v>41892</v>
      </c>
      <c r="B8784" s="38">
        <v>53306</v>
      </c>
      <c r="C8784" s="131">
        <v>375</v>
      </c>
      <c r="D8784" s="39">
        <v>8.7899999999999992E-2</v>
      </c>
      <c r="E8784" s="39">
        <v>7.9500000000000001E-2</v>
      </c>
      <c r="F8784" s="40">
        <v>185300</v>
      </c>
      <c r="G8784" s="40">
        <v>185300</v>
      </c>
      <c r="H8784" s="40">
        <v>113912.55</v>
      </c>
      <c r="I8784" s="40">
        <v>114938.67</v>
      </c>
      <c r="J8784" s="67">
        <f t="shared" si="411"/>
        <v>0.61474662709120342</v>
      </c>
      <c r="K8784" s="39">
        <f t="shared" si="412"/>
        <v>0.62028424177010255</v>
      </c>
      <c r="L8784" s="2" t="str">
        <f t="shared" si="413"/>
        <v>AA</v>
      </c>
      <c r="M8784" s="2" t="s">
        <v>1133</v>
      </c>
      <c r="N8784" s="2" t="s">
        <v>417</v>
      </c>
      <c r="O8784" s="2" t="s">
        <v>70</v>
      </c>
    </row>
    <row r="8785" spans="1:15">
      <c r="A8785" s="42">
        <v>41869</v>
      </c>
      <c r="B8785" s="42">
        <v>54653</v>
      </c>
      <c r="C8785" s="130">
        <v>420</v>
      </c>
      <c r="D8785" s="43">
        <v>8.7899999999999992E-2</v>
      </c>
      <c r="E8785" s="43">
        <v>8.2799999999999999E-2</v>
      </c>
      <c r="F8785" s="44">
        <v>154495</v>
      </c>
      <c r="G8785" s="44">
        <v>154495</v>
      </c>
      <c r="H8785" s="44">
        <v>95146.66</v>
      </c>
      <c r="I8785" s="44">
        <v>95999.99</v>
      </c>
      <c r="J8785" s="68">
        <f t="shared" si="411"/>
        <v>0.61585591766723846</v>
      </c>
      <c r="K8785" s="43">
        <f t="shared" si="412"/>
        <v>0.62137926793747378</v>
      </c>
      <c r="L8785" s="41" t="str">
        <f t="shared" si="413"/>
        <v>AA</v>
      </c>
      <c r="M8785" s="41" t="s">
        <v>1027</v>
      </c>
      <c r="N8785" s="41" t="s">
        <v>416</v>
      </c>
      <c r="O8785" s="41" t="s">
        <v>70</v>
      </c>
    </row>
    <row r="8786" spans="1:15">
      <c r="A8786" s="42">
        <v>42041</v>
      </c>
      <c r="B8786" s="42">
        <v>51172</v>
      </c>
      <c r="C8786" s="130">
        <v>300</v>
      </c>
      <c r="D8786" s="43">
        <v>8.7899999999999992E-2</v>
      </c>
      <c r="E8786" s="43">
        <v>8.6500000000000007E-2</v>
      </c>
      <c r="F8786" s="44">
        <v>177000</v>
      </c>
      <c r="G8786" s="44">
        <v>177000</v>
      </c>
      <c r="H8786" s="44">
        <v>109999.99</v>
      </c>
      <c r="I8786" s="44">
        <v>109999.99</v>
      </c>
      <c r="J8786" s="68">
        <f t="shared" si="411"/>
        <v>0.6214688700564972</v>
      </c>
      <c r="K8786" s="43">
        <f t="shared" si="412"/>
        <v>0.6214688700564972</v>
      </c>
      <c r="L8786" s="41" t="str">
        <f t="shared" si="413"/>
        <v>AA</v>
      </c>
      <c r="M8786" s="41" t="s">
        <v>505</v>
      </c>
      <c r="N8786" s="41" t="s">
        <v>424</v>
      </c>
      <c r="O8786" s="41" t="s">
        <v>70</v>
      </c>
    </row>
    <row r="8787" spans="1:15">
      <c r="A8787" s="42">
        <v>41863</v>
      </c>
      <c r="B8787" s="42">
        <v>52821</v>
      </c>
      <c r="C8787" s="130">
        <v>360</v>
      </c>
      <c r="D8787" s="43">
        <v>8.7899999999999992E-2</v>
      </c>
      <c r="E8787" s="43">
        <v>8.7899999999999992E-2</v>
      </c>
      <c r="F8787" s="44">
        <v>129812</v>
      </c>
      <c r="G8787" s="44">
        <v>129812</v>
      </c>
      <c r="H8787" s="44">
        <v>79773.89</v>
      </c>
      <c r="I8787" s="44">
        <v>80699.990000000005</v>
      </c>
      <c r="J8787" s="68">
        <f t="shared" si="411"/>
        <v>0.61453401842664779</v>
      </c>
      <c r="K8787" s="43">
        <f t="shared" si="412"/>
        <v>0.62166818167811921</v>
      </c>
      <c r="L8787" s="41" t="str">
        <f t="shared" si="413"/>
        <v>AA</v>
      </c>
      <c r="M8787" s="41" t="s">
        <v>249</v>
      </c>
      <c r="N8787" s="41" t="s">
        <v>429</v>
      </c>
      <c r="O8787" s="41" t="s">
        <v>70</v>
      </c>
    </row>
    <row r="8788" spans="1:15">
      <c r="A8788" s="38">
        <v>41996</v>
      </c>
      <c r="B8788" s="38">
        <v>54780</v>
      </c>
      <c r="C8788" s="131">
        <v>420</v>
      </c>
      <c r="D8788" s="39">
        <v>8.7899999999999992E-2</v>
      </c>
      <c r="E8788" s="39">
        <v>8.4199999999999997E-2</v>
      </c>
      <c r="F8788" s="40">
        <v>150000</v>
      </c>
      <c r="G8788" s="40">
        <v>150000</v>
      </c>
      <c r="H8788" s="40">
        <v>92971.77</v>
      </c>
      <c r="I8788" s="40">
        <v>93290.99</v>
      </c>
      <c r="J8788" s="67">
        <f t="shared" si="411"/>
        <v>0.61981180000000002</v>
      </c>
      <c r="K8788" s="39">
        <f t="shared" si="412"/>
        <v>0.62193993333333342</v>
      </c>
      <c r="L8788" s="2" t="str">
        <f t="shared" si="413"/>
        <v>AA</v>
      </c>
      <c r="M8788" s="2" t="s">
        <v>295</v>
      </c>
      <c r="N8788" s="2" t="s">
        <v>417</v>
      </c>
      <c r="O8788" s="2" t="s">
        <v>70</v>
      </c>
    </row>
    <row r="8789" spans="1:15">
      <c r="A8789" s="42">
        <v>41807</v>
      </c>
      <c r="B8789" s="42">
        <v>51518</v>
      </c>
      <c r="C8789" s="130">
        <v>319</v>
      </c>
      <c r="D8789" s="43">
        <v>8.7899999999999992E-2</v>
      </c>
      <c r="E8789" s="43">
        <v>7.7199999999999991E-2</v>
      </c>
      <c r="F8789" s="44">
        <v>184741</v>
      </c>
      <c r="G8789" s="44">
        <v>184741</v>
      </c>
      <c r="H8789" s="44">
        <v>107578.66</v>
      </c>
      <c r="I8789" s="44">
        <v>114999.96</v>
      </c>
      <c r="J8789" s="68">
        <f t="shared" si="411"/>
        <v>0.58232152039882867</v>
      </c>
      <c r="K8789" s="43">
        <f t="shared" si="412"/>
        <v>0.62249289545904807</v>
      </c>
      <c r="L8789" s="41" t="str">
        <f t="shared" si="413"/>
        <v>AA</v>
      </c>
      <c r="M8789" s="41" t="s">
        <v>566</v>
      </c>
      <c r="N8789" s="41" t="s">
        <v>420</v>
      </c>
      <c r="O8789" s="41" t="s">
        <v>70</v>
      </c>
    </row>
    <row r="8790" spans="1:15">
      <c r="A8790" s="38">
        <v>41803</v>
      </c>
      <c r="B8790" s="38">
        <v>49108</v>
      </c>
      <c r="C8790" s="131">
        <v>240</v>
      </c>
      <c r="D8790" s="39">
        <v>8.7899999999999992E-2</v>
      </c>
      <c r="E8790" s="39">
        <v>8.7899999999999992E-2</v>
      </c>
      <c r="F8790" s="40">
        <v>169966</v>
      </c>
      <c r="G8790" s="40">
        <v>169966</v>
      </c>
      <c r="H8790" s="40">
        <v>103063.75</v>
      </c>
      <c r="I8790" s="40">
        <v>105826.1</v>
      </c>
      <c r="J8790" s="67">
        <f t="shared" si="411"/>
        <v>0.60637862866690984</v>
      </c>
      <c r="K8790" s="39">
        <f t="shared" si="412"/>
        <v>0.62263099678759282</v>
      </c>
      <c r="L8790" s="2" t="str">
        <f t="shared" si="413"/>
        <v>AA</v>
      </c>
      <c r="M8790" s="2" t="s">
        <v>472</v>
      </c>
      <c r="N8790" s="2" t="s">
        <v>426</v>
      </c>
      <c r="O8790" s="2" t="s">
        <v>70</v>
      </c>
    </row>
    <row r="8791" spans="1:15">
      <c r="A8791" s="42">
        <v>42023</v>
      </c>
      <c r="B8791" s="42">
        <v>54807</v>
      </c>
      <c r="C8791" s="130">
        <v>420</v>
      </c>
      <c r="D8791" s="43">
        <v>8.7899999999999992E-2</v>
      </c>
      <c r="E8791" s="43">
        <v>7.7199999999999991E-2</v>
      </c>
      <c r="F8791" s="44">
        <v>199000</v>
      </c>
      <c r="G8791" s="44">
        <v>199000</v>
      </c>
      <c r="H8791" s="44">
        <v>123835.19</v>
      </c>
      <c r="I8791" s="44">
        <v>123999.99</v>
      </c>
      <c r="J8791" s="68">
        <f t="shared" si="411"/>
        <v>0.62228738693467334</v>
      </c>
      <c r="K8791" s="43">
        <f t="shared" si="412"/>
        <v>0.623115527638191</v>
      </c>
      <c r="L8791" s="41" t="str">
        <f t="shared" si="413"/>
        <v>AA</v>
      </c>
      <c r="M8791" s="41" t="s">
        <v>453</v>
      </c>
      <c r="N8791" s="41" t="s">
        <v>418</v>
      </c>
      <c r="O8791" s="41" t="s">
        <v>70</v>
      </c>
    </row>
    <row r="8792" spans="1:15">
      <c r="A8792" s="38">
        <v>41879</v>
      </c>
      <c r="B8792" s="38">
        <v>54663</v>
      </c>
      <c r="C8792" s="131">
        <v>420</v>
      </c>
      <c r="D8792" s="39">
        <v>8.7899999999999992E-2</v>
      </c>
      <c r="E8792" s="39">
        <v>7.7199999999999991E-2</v>
      </c>
      <c r="F8792" s="40">
        <v>168500</v>
      </c>
      <c r="G8792" s="40">
        <v>168500</v>
      </c>
      <c r="H8792" s="40">
        <v>104464.49</v>
      </c>
      <c r="I8792" s="40">
        <v>104999.99</v>
      </c>
      <c r="J8792" s="67">
        <f t="shared" si="411"/>
        <v>0.61996729970326414</v>
      </c>
      <c r="K8792" s="39">
        <f t="shared" si="412"/>
        <v>0.62314534124629084</v>
      </c>
      <c r="L8792" s="2" t="str">
        <f t="shared" si="413"/>
        <v>AA</v>
      </c>
      <c r="M8792" s="2" t="s">
        <v>971</v>
      </c>
      <c r="N8792" s="2" t="s">
        <v>437</v>
      </c>
      <c r="O8792" s="2" t="s">
        <v>70</v>
      </c>
    </row>
    <row r="8793" spans="1:15">
      <c r="A8793" s="38">
        <v>41904</v>
      </c>
      <c r="B8793" s="38">
        <v>54688</v>
      </c>
      <c r="C8793" s="131">
        <v>420</v>
      </c>
      <c r="D8793" s="39">
        <v>8.7899999999999992E-2</v>
      </c>
      <c r="E8793" s="39">
        <v>7.9500000000000001E-2</v>
      </c>
      <c r="F8793" s="40">
        <v>155000</v>
      </c>
      <c r="G8793" s="40">
        <v>155000</v>
      </c>
      <c r="H8793" s="40">
        <v>95849.96</v>
      </c>
      <c r="I8793" s="40">
        <v>96593.03</v>
      </c>
      <c r="J8793" s="67">
        <f t="shared" si="411"/>
        <v>0.61838683870967748</v>
      </c>
      <c r="K8793" s="39">
        <f t="shared" si="412"/>
        <v>0.62318083870967744</v>
      </c>
      <c r="L8793" s="2" t="str">
        <f t="shared" si="413"/>
        <v>AA</v>
      </c>
      <c r="M8793" s="2" t="s">
        <v>505</v>
      </c>
      <c r="N8793" s="2" t="s">
        <v>424</v>
      </c>
      <c r="O8793" s="2" t="s">
        <v>70</v>
      </c>
    </row>
    <row r="8794" spans="1:15">
      <c r="A8794" s="42">
        <v>41975</v>
      </c>
      <c r="B8794" s="42">
        <v>54759</v>
      </c>
      <c r="C8794" s="130">
        <v>420</v>
      </c>
      <c r="D8794" s="43">
        <v>8.7899999999999992E-2</v>
      </c>
      <c r="E8794" s="43">
        <v>8.7899999999999992E-2</v>
      </c>
      <c r="F8794" s="44">
        <v>116000</v>
      </c>
      <c r="G8794" s="44">
        <v>116000</v>
      </c>
      <c r="H8794" s="44">
        <v>72093.5</v>
      </c>
      <c r="I8794" s="44">
        <v>72326.259999999995</v>
      </c>
      <c r="J8794" s="68">
        <f t="shared" si="411"/>
        <v>0.62149568965517243</v>
      </c>
      <c r="K8794" s="43">
        <f t="shared" si="412"/>
        <v>0.62350224137931032</v>
      </c>
      <c r="L8794" s="41" t="str">
        <f t="shared" si="413"/>
        <v>AA</v>
      </c>
      <c r="M8794" s="41" t="s">
        <v>770</v>
      </c>
      <c r="N8794" s="41" t="s">
        <v>424</v>
      </c>
      <c r="O8794" s="41" t="s">
        <v>70</v>
      </c>
    </row>
    <row r="8795" spans="1:15">
      <c r="A8795" s="42">
        <v>42032</v>
      </c>
      <c r="B8795" s="42">
        <v>54816</v>
      </c>
      <c r="C8795" s="130">
        <v>420</v>
      </c>
      <c r="D8795" s="43">
        <v>8.7899999999999992E-2</v>
      </c>
      <c r="E8795" s="43">
        <v>8.4199999999999997E-2</v>
      </c>
      <c r="F8795" s="44">
        <v>190000</v>
      </c>
      <c r="G8795" s="44">
        <v>190000</v>
      </c>
      <c r="H8795" s="44">
        <v>118403.83</v>
      </c>
      <c r="I8795" s="44">
        <v>118563.45</v>
      </c>
      <c r="J8795" s="68">
        <f t="shared" si="411"/>
        <v>0.62317805263157899</v>
      </c>
      <c r="K8795" s="43">
        <f t="shared" si="412"/>
        <v>0.6240181578947368</v>
      </c>
      <c r="L8795" s="41" t="str">
        <f t="shared" si="413"/>
        <v>AA</v>
      </c>
      <c r="M8795" s="41" t="s">
        <v>482</v>
      </c>
      <c r="N8795" s="41" t="s">
        <v>422</v>
      </c>
      <c r="O8795" s="41" t="s">
        <v>70</v>
      </c>
    </row>
    <row r="8796" spans="1:15">
      <c r="A8796" s="42">
        <v>41759</v>
      </c>
      <c r="B8796" s="42">
        <v>50890</v>
      </c>
      <c r="C8796" s="130">
        <v>300</v>
      </c>
      <c r="D8796" s="43">
        <v>8.7899999999999992E-2</v>
      </c>
      <c r="E8796" s="43">
        <v>7.7199999999999991E-2</v>
      </c>
      <c r="F8796" s="44">
        <v>140000</v>
      </c>
      <c r="G8796" s="44">
        <v>140000</v>
      </c>
      <c r="H8796" s="44">
        <v>85143.9</v>
      </c>
      <c r="I8796" s="44">
        <v>87379.99</v>
      </c>
      <c r="J8796" s="68">
        <f t="shared" si="411"/>
        <v>0.60817071428571423</v>
      </c>
      <c r="K8796" s="43">
        <f t="shared" si="412"/>
        <v>0.62414278571428572</v>
      </c>
      <c r="L8796" s="41" t="str">
        <f t="shared" si="413"/>
        <v>AA</v>
      </c>
      <c r="M8796" s="41" t="s">
        <v>464</v>
      </c>
      <c r="N8796" s="41" t="s">
        <v>424</v>
      </c>
      <c r="O8796" s="41" t="s">
        <v>70</v>
      </c>
    </row>
    <row r="8797" spans="1:15">
      <c r="A8797" s="42">
        <v>41915</v>
      </c>
      <c r="B8797" s="42">
        <v>45568</v>
      </c>
      <c r="C8797" s="130">
        <v>120</v>
      </c>
      <c r="D8797" s="43">
        <v>8.7899999999999992E-2</v>
      </c>
      <c r="E8797" s="43">
        <v>7.7199999999999991E-2</v>
      </c>
      <c r="F8797" s="44">
        <v>154000</v>
      </c>
      <c r="G8797" s="44">
        <v>154000</v>
      </c>
      <c r="H8797" s="44">
        <v>93256.43</v>
      </c>
      <c r="I8797" s="44">
        <v>96119.99</v>
      </c>
      <c r="J8797" s="68">
        <f t="shared" si="411"/>
        <v>0.60556123376623372</v>
      </c>
      <c r="K8797" s="43">
        <f t="shared" si="412"/>
        <v>0.62415577922077925</v>
      </c>
      <c r="L8797" s="41" t="str">
        <f t="shared" si="413"/>
        <v>AA</v>
      </c>
      <c r="M8797" s="41" t="s">
        <v>622</v>
      </c>
      <c r="N8797" s="41" t="s">
        <v>421</v>
      </c>
      <c r="O8797" s="41" t="s">
        <v>70</v>
      </c>
    </row>
    <row r="8798" spans="1:15">
      <c r="A8798" s="42">
        <v>41925</v>
      </c>
      <c r="B8798" s="42">
        <v>52334</v>
      </c>
      <c r="C8798" s="130">
        <v>342</v>
      </c>
      <c r="D8798" s="43">
        <v>8.7899999999999992E-2</v>
      </c>
      <c r="E8798" s="43">
        <v>8.4199999999999997E-2</v>
      </c>
      <c r="F8798" s="44">
        <v>145000</v>
      </c>
      <c r="G8798" s="44">
        <v>145000</v>
      </c>
      <c r="H8798" s="44">
        <v>89919.32</v>
      </c>
      <c r="I8798" s="44">
        <v>90599.99</v>
      </c>
      <c r="J8798" s="68">
        <f t="shared" si="411"/>
        <v>0.62013324137931036</v>
      </c>
      <c r="K8798" s="43">
        <f t="shared" si="412"/>
        <v>0.6248275172413793</v>
      </c>
      <c r="L8798" s="41" t="str">
        <f t="shared" si="413"/>
        <v>AA</v>
      </c>
      <c r="M8798" s="41" t="s">
        <v>732</v>
      </c>
      <c r="N8798" s="41" t="s">
        <v>424</v>
      </c>
      <c r="O8798" s="41" t="s">
        <v>70</v>
      </c>
    </row>
    <row r="8799" spans="1:15">
      <c r="A8799" s="42">
        <v>41963</v>
      </c>
      <c r="B8799" s="42">
        <v>54747</v>
      </c>
      <c r="C8799" s="130">
        <v>420</v>
      </c>
      <c r="D8799" s="43">
        <v>8.7899999999999992E-2</v>
      </c>
      <c r="E8799" s="43">
        <v>7.9500000000000001E-2</v>
      </c>
      <c r="F8799" s="44">
        <v>180000</v>
      </c>
      <c r="G8799" s="44">
        <v>180000</v>
      </c>
      <c r="H8799" s="44">
        <v>111957.62</v>
      </c>
      <c r="I8799" s="44">
        <v>112482.39</v>
      </c>
      <c r="J8799" s="68">
        <f t="shared" si="411"/>
        <v>0.62198677777777778</v>
      </c>
      <c r="K8799" s="43">
        <f t="shared" si="412"/>
        <v>0.62490216666666665</v>
      </c>
      <c r="L8799" s="41" t="str">
        <f t="shared" si="413"/>
        <v>AA</v>
      </c>
      <c r="M8799" s="41" t="s">
        <v>529</v>
      </c>
      <c r="N8799" s="41" t="s">
        <v>421</v>
      </c>
      <c r="O8799" s="41" t="s">
        <v>70</v>
      </c>
    </row>
    <row r="8800" spans="1:15">
      <c r="A8800" s="42">
        <v>41908</v>
      </c>
      <c r="B8800" s="42">
        <v>49213</v>
      </c>
      <c r="C8800" s="130">
        <v>240</v>
      </c>
      <c r="D8800" s="43">
        <v>8.7899999999999992E-2</v>
      </c>
      <c r="E8800" s="43">
        <v>8.7899999999999992E-2</v>
      </c>
      <c r="F8800" s="44">
        <v>80000</v>
      </c>
      <c r="G8800" s="44">
        <v>80000</v>
      </c>
      <c r="H8800" s="44">
        <v>49172.01</v>
      </c>
      <c r="I8800" s="44">
        <v>49999.99</v>
      </c>
      <c r="J8800" s="68">
        <f t="shared" si="411"/>
        <v>0.61465012500000005</v>
      </c>
      <c r="K8800" s="43">
        <f t="shared" si="412"/>
        <v>0.62499987499999998</v>
      </c>
      <c r="L8800" s="41" t="str">
        <f t="shared" si="413"/>
        <v>AA</v>
      </c>
      <c r="M8800" s="41" t="s">
        <v>1670</v>
      </c>
      <c r="N8800" s="41" t="s">
        <v>416</v>
      </c>
      <c r="O8800" s="41" t="s">
        <v>70</v>
      </c>
    </row>
    <row r="8801" spans="1:15">
      <c r="A8801" s="42">
        <v>41961</v>
      </c>
      <c r="B8801" s="42">
        <v>49266</v>
      </c>
      <c r="C8801" s="130">
        <v>240</v>
      </c>
      <c r="D8801" s="43">
        <v>8.7899999999999992E-2</v>
      </c>
      <c r="E8801" s="43">
        <v>8.4199999999999997E-2</v>
      </c>
      <c r="F8801" s="44">
        <v>160000</v>
      </c>
      <c r="G8801" s="44">
        <v>160000</v>
      </c>
      <c r="H8801" s="44">
        <v>98998.32</v>
      </c>
      <c r="I8801" s="44">
        <v>99999.99</v>
      </c>
      <c r="J8801" s="68">
        <f t="shared" si="411"/>
        <v>0.6187395</v>
      </c>
      <c r="K8801" s="43">
        <f t="shared" si="412"/>
        <v>0.62499993750000005</v>
      </c>
      <c r="L8801" s="41" t="str">
        <f t="shared" si="413"/>
        <v>AA</v>
      </c>
      <c r="M8801" s="41" t="s">
        <v>999</v>
      </c>
      <c r="N8801" s="41" t="s">
        <v>427</v>
      </c>
      <c r="O8801" s="41" t="s">
        <v>70</v>
      </c>
    </row>
    <row r="8802" spans="1:15">
      <c r="A8802" s="38">
        <v>42027</v>
      </c>
      <c r="B8802" s="38">
        <v>51158</v>
      </c>
      <c r="C8802" s="131">
        <v>300</v>
      </c>
      <c r="D8802" s="39">
        <v>8.7899999999999992E-2</v>
      </c>
      <c r="E8802" s="39">
        <v>8.1900000000000001E-2</v>
      </c>
      <c r="F8802" s="40">
        <v>160000</v>
      </c>
      <c r="G8802" s="40">
        <v>160000</v>
      </c>
      <c r="H8802" s="40">
        <v>99712.94</v>
      </c>
      <c r="I8802" s="40">
        <v>99999.99</v>
      </c>
      <c r="J8802" s="67">
        <f t="shared" si="411"/>
        <v>0.62320587500000002</v>
      </c>
      <c r="K8802" s="39">
        <f t="shared" si="412"/>
        <v>0.62499993750000005</v>
      </c>
      <c r="L8802" s="2" t="str">
        <f t="shared" si="413"/>
        <v>AA</v>
      </c>
      <c r="M8802" s="2" t="s">
        <v>1411</v>
      </c>
      <c r="N8802" s="2" t="s">
        <v>416</v>
      </c>
      <c r="O8802" s="2" t="s">
        <v>70</v>
      </c>
    </row>
    <row r="8803" spans="1:15">
      <c r="A8803" s="38">
        <v>41968</v>
      </c>
      <c r="B8803" s="38">
        <v>54752</v>
      </c>
      <c r="C8803" s="131">
        <v>420</v>
      </c>
      <c r="D8803" s="39">
        <v>8.7899999999999992E-2</v>
      </c>
      <c r="E8803" s="39">
        <v>7.9500000000000001E-2</v>
      </c>
      <c r="F8803" s="40">
        <v>160000</v>
      </c>
      <c r="G8803" s="40">
        <v>160000</v>
      </c>
      <c r="H8803" s="40">
        <v>99527.79</v>
      </c>
      <c r="I8803" s="40">
        <v>99999.99</v>
      </c>
      <c r="J8803" s="67">
        <f t="shared" si="411"/>
        <v>0.62204868749999997</v>
      </c>
      <c r="K8803" s="39">
        <f t="shared" si="412"/>
        <v>0.62499993750000005</v>
      </c>
      <c r="L8803" s="2" t="str">
        <f t="shared" si="413"/>
        <v>AA</v>
      </c>
      <c r="M8803" s="2" t="s">
        <v>538</v>
      </c>
      <c r="N8803" s="2" t="s">
        <v>417</v>
      </c>
      <c r="O8803" s="2" t="s">
        <v>70</v>
      </c>
    </row>
    <row r="8804" spans="1:15">
      <c r="A8804" s="42">
        <v>41955</v>
      </c>
      <c r="B8804" s="42">
        <v>54739</v>
      </c>
      <c r="C8804" s="130">
        <v>420</v>
      </c>
      <c r="D8804" s="43">
        <v>8.7899999999999992E-2</v>
      </c>
      <c r="E8804" s="43">
        <v>8.4199999999999997E-2</v>
      </c>
      <c r="F8804" s="44">
        <v>160000</v>
      </c>
      <c r="G8804" s="44">
        <v>160000</v>
      </c>
      <c r="H8804" s="44">
        <v>99538.79</v>
      </c>
      <c r="I8804" s="44">
        <v>99999.99</v>
      </c>
      <c r="J8804" s="68">
        <f t="shared" si="411"/>
        <v>0.62211743749999993</v>
      </c>
      <c r="K8804" s="43">
        <f t="shared" si="412"/>
        <v>0.62499993750000005</v>
      </c>
      <c r="L8804" s="41" t="str">
        <f t="shared" si="413"/>
        <v>AA</v>
      </c>
      <c r="M8804" s="41" t="s">
        <v>555</v>
      </c>
      <c r="N8804" s="41" t="s">
        <v>434</v>
      </c>
      <c r="O8804" s="41" t="s">
        <v>70</v>
      </c>
    </row>
    <row r="8805" spans="1:15">
      <c r="A8805" s="38">
        <v>42034</v>
      </c>
      <c r="B8805" s="38">
        <v>47907</v>
      </c>
      <c r="C8805" s="131">
        <v>193</v>
      </c>
      <c r="D8805" s="39">
        <v>8.7899999999999992E-2</v>
      </c>
      <c r="E8805" s="39">
        <v>8.1900000000000001E-2</v>
      </c>
      <c r="F8805" s="40">
        <v>200000</v>
      </c>
      <c r="G8805" s="40">
        <v>200000</v>
      </c>
      <c r="H8805" s="40">
        <v>124738.9</v>
      </c>
      <c r="I8805" s="40">
        <v>124999.99</v>
      </c>
      <c r="J8805" s="67">
        <f t="shared" si="411"/>
        <v>0.62369449999999993</v>
      </c>
      <c r="K8805" s="39">
        <f t="shared" si="412"/>
        <v>0.62499994999999997</v>
      </c>
      <c r="L8805" s="2" t="str">
        <f t="shared" si="413"/>
        <v>AA</v>
      </c>
      <c r="M8805" s="2" t="s">
        <v>528</v>
      </c>
      <c r="N8805" s="2" t="s">
        <v>426</v>
      </c>
      <c r="O8805" s="2" t="s">
        <v>70</v>
      </c>
    </row>
    <row r="8806" spans="1:15">
      <c r="A8806" s="42">
        <v>41977</v>
      </c>
      <c r="B8806" s="42">
        <v>49282</v>
      </c>
      <c r="C8806" s="130">
        <v>240</v>
      </c>
      <c r="D8806" s="43">
        <v>8.7899999999999992E-2</v>
      </c>
      <c r="E8806" s="43">
        <v>8.4199999999999997E-2</v>
      </c>
      <c r="F8806" s="44">
        <v>115000</v>
      </c>
      <c r="G8806" s="44">
        <v>115000</v>
      </c>
      <c r="H8806" s="44">
        <v>71486.990000000005</v>
      </c>
      <c r="I8806" s="44">
        <v>71955.990000000005</v>
      </c>
      <c r="J8806" s="68">
        <f t="shared" si="411"/>
        <v>0.62162600000000001</v>
      </c>
      <c r="K8806" s="43">
        <f t="shared" si="412"/>
        <v>0.62570426086956521</v>
      </c>
      <c r="L8806" s="41" t="str">
        <f t="shared" si="413"/>
        <v>AA</v>
      </c>
      <c r="M8806" s="41" t="s">
        <v>824</v>
      </c>
      <c r="N8806" s="41" t="s">
        <v>418</v>
      </c>
      <c r="O8806" s="41" t="s">
        <v>70</v>
      </c>
    </row>
    <row r="8807" spans="1:15">
      <c r="A8807" s="42">
        <v>41815</v>
      </c>
      <c r="B8807" s="42">
        <v>54599</v>
      </c>
      <c r="C8807" s="130">
        <v>420</v>
      </c>
      <c r="D8807" s="43">
        <v>8.7899999999999992E-2</v>
      </c>
      <c r="E8807" s="43">
        <v>7.7199999999999991E-2</v>
      </c>
      <c r="F8807" s="44">
        <v>163000</v>
      </c>
      <c r="G8807" s="44">
        <v>163000</v>
      </c>
      <c r="H8807" s="44">
        <v>100776.5</v>
      </c>
      <c r="I8807" s="44">
        <v>101999.99</v>
      </c>
      <c r="J8807" s="68">
        <f t="shared" si="411"/>
        <v>0.61826073619631905</v>
      </c>
      <c r="K8807" s="43">
        <f t="shared" si="412"/>
        <v>0.6257668098159509</v>
      </c>
      <c r="L8807" s="41" t="str">
        <f t="shared" si="413"/>
        <v>AA</v>
      </c>
      <c r="M8807" s="41" t="s">
        <v>802</v>
      </c>
      <c r="N8807" s="41" t="s">
        <v>416</v>
      </c>
      <c r="O8807" s="41" t="s">
        <v>70</v>
      </c>
    </row>
    <row r="8808" spans="1:15">
      <c r="A8808" s="38">
        <v>42020</v>
      </c>
      <c r="B8808" s="38">
        <v>49325</v>
      </c>
      <c r="C8808" s="131">
        <v>240</v>
      </c>
      <c r="D8808" s="39">
        <v>8.7899999999999992E-2</v>
      </c>
      <c r="E8808" s="39">
        <v>7.9500000000000001E-2</v>
      </c>
      <c r="F8808" s="40">
        <v>198000</v>
      </c>
      <c r="G8808" s="40">
        <v>198000</v>
      </c>
      <c r="H8808" s="40">
        <v>123562.67</v>
      </c>
      <c r="I8808" s="40">
        <v>123963.41</v>
      </c>
      <c r="J8808" s="67">
        <f t="shared" si="411"/>
        <v>0.62405388888888891</v>
      </c>
      <c r="K8808" s="39">
        <f t="shared" si="412"/>
        <v>0.62607782828282832</v>
      </c>
      <c r="L8808" s="2" t="str">
        <f t="shared" si="413"/>
        <v>AA</v>
      </c>
      <c r="M8808" s="2" t="s">
        <v>689</v>
      </c>
      <c r="N8808" s="2" t="s">
        <v>424</v>
      </c>
      <c r="O8808" s="2" t="s">
        <v>70</v>
      </c>
    </row>
    <row r="8809" spans="1:15">
      <c r="A8809" s="38">
        <v>41935</v>
      </c>
      <c r="B8809" s="38">
        <v>45588</v>
      </c>
      <c r="C8809" s="131">
        <v>120</v>
      </c>
      <c r="D8809" s="39">
        <v>8.7899999999999992E-2</v>
      </c>
      <c r="E8809" s="39">
        <v>8.7899999999999992E-2</v>
      </c>
      <c r="F8809" s="40">
        <v>120000</v>
      </c>
      <c r="G8809" s="40">
        <v>120000</v>
      </c>
      <c r="H8809" s="40">
        <v>72878.67</v>
      </c>
      <c r="I8809" s="40">
        <v>75149.990000000005</v>
      </c>
      <c r="J8809" s="67">
        <f t="shared" si="411"/>
        <v>0.60732224999999995</v>
      </c>
      <c r="K8809" s="39">
        <f t="shared" si="412"/>
        <v>0.62624991666666674</v>
      </c>
      <c r="L8809" s="2" t="str">
        <f t="shared" si="413"/>
        <v>AA</v>
      </c>
      <c r="M8809" s="2" t="s">
        <v>609</v>
      </c>
      <c r="N8809" s="2" t="s">
        <v>428</v>
      </c>
      <c r="O8809" s="2" t="s">
        <v>70</v>
      </c>
    </row>
    <row r="8810" spans="1:15">
      <c r="A8810" s="42">
        <v>41988</v>
      </c>
      <c r="B8810" s="42">
        <v>54193</v>
      </c>
      <c r="C8810" s="130">
        <v>401</v>
      </c>
      <c r="D8810" s="43">
        <v>8.7899999999999992E-2</v>
      </c>
      <c r="E8810" s="43">
        <v>7.9500000000000001E-2</v>
      </c>
      <c r="F8810" s="44">
        <v>143676</v>
      </c>
      <c r="G8810" s="44">
        <v>143676</v>
      </c>
      <c r="H8810" s="44">
        <v>89738.04</v>
      </c>
      <c r="I8810" s="44">
        <v>89999.99</v>
      </c>
      <c r="J8810" s="68">
        <f t="shared" si="411"/>
        <v>0.62458615217572866</v>
      </c>
      <c r="K8810" s="43">
        <f t="shared" si="412"/>
        <v>0.62640935159664801</v>
      </c>
      <c r="L8810" s="41" t="str">
        <f t="shared" si="413"/>
        <v>AA</v>
      </c>
      <c r="M8810" s="41" t="s">
        <v>1001</v>
      </c>
      <c r="N8810" s="41" t="s">
        <v>423</v>
      </c>
      <c r="O8810" s="41" t="s">
        <v>70</v>
      </c>
    </row>
    <row r="8811" spans="1:15">
      <c r="A8811" s="38">
        <v>42023</v>
      </c>
      <c r="B8811" s="38">
        <v>51885</v>
      </c>
      <c r="C8811" s="131">
        <v>324</v>
      </c>
      <c r="D8811" s="39">
        <v>8.7899999999999992E-2</v>
      </c>
      <c r="E8811" s="39">
        <v>8.2799999999999999E-2</v>
      </c>
      <c r="F8811" s="40">
        <v>154000</v>
      </c>
      <c r="G8811" s="40">
        <v>154000</v>
      </c>
      <c r="H8811" s="40">
        <v>96303.67</v>
      </c>
      <c r="I8811" s="40">
        <v>96499.99</v>
      </c>
      <c r="J8811" s="67">
        <f t="shared" si="411"/>
        <v>0.62534850649350648</v>
      </c>
      <c r="K8811" s="39">
        <f t="shared" si="412"/>
        <v>0.62662331168831176</v>
      </c>
      <c r="L8811" s="2" t="str">
        <f t="shared" si="413"/>
        <v>AA</v>
      </c>
      <c r="M8811" s="2" t="s">
        <v>555</v>
      </c>
      <c r="N8811" s="2" t="s">
        <v>434</v>
      </c>
      <c r="O8811" s="2" t="s">
        <v>70</v>
      </c>
    </row>
    <row r="8812" spans="1:15">
      <c r="A8812" s="38">
        <v>41949</v>
      </c>
      <c r="B8812" s="38">
        <v>52907</v>
      </c>
      <c r="C8812" s="131">
        <v>360</v>
      </c>
      <c r="D8812" s="39">
        <v>8.7899999999999992E-2</v>
      </c>
      <c r="E8812" s="39">
        <v>8.4199999999999997E-2</v>
      </c>
      <c r="F8812" s="40">
        <v>198000</v>
      </c>
      <c r="G8812" s="40">
        <v>198000</v>
      </c>
      <c r="H8812" s="40">
        <v>123378.53</v>
      </c>
      <c r="I8812" s="40">
        <v>124094.75</v>
      </c>
      <c r="J8812" s="67">
        <f t="shared" si="411"/>
        <v>0.62312388888888892</v>
      </c>
      <c r="K8812" s="39">
        <f t="shared" si="412"/>
        <v>0.62674116161616167</v>
      </c>
      <c r="L8812" s="2" t="str">
        <f t="shared" si="413"/>
        <v>AA</v>
      </c>
      <c r="M8812" s="2" t="s">
        <v>1133</v>
      </c>
      <c r="N8812" s="2" t="s">
        <v>417</v>
      </c>
      <c r="O8812" s="2" t="s">
        <v>70</v>
      </c>
    </row>
    <row r="8813" spans="1:15">
      <c r="A8813" s="42">
        <v>41866</v>
      </c>
      <c r="B8813" s="42">
        <v>49475</v>
      </c>
      <c r="C8813" s="130">
        <v>250</v>
      </c>
      <c r="D8813" s="43">
        <v>8.7899999999999992E-2</v>
      </c>
      <c r="E8813" s="43">
        <v>8.4199999999999997E-2</v>
      </c>
      <c r="F8813" s="44">
        <v>190000</v>
      </c>
      <c r="G8813" s="44">
        <v>190000</v>
      </c>
      <c r="H8813" s="44">
        <v>116871.69</v>
      </c>
      <c r="I8813" s="44">
        <v>119083.75</v>
      </c>
      <c r="J8813" s="68">
        <f t="shared" si="411"/>
        <v>0.61511415789473689</v>
      </c>
      <c r="K8813" s="43">
        <f t="shared" si="412"/>
        <v>0.62675657894736847</v>
      </c>
      <c r="L8813" s="41" t="str">
        <f t="shared" si="413"/>
        <v>AA</v>
      </c>
      <c r="M8813" s="41" t="s">
        <v>463</v>
      </c>
      <c r="N8813" s="41" t="s">
        <v>422</v>
      </c>
      <c r="O8813" s="41" t="s">
        <v>70</v>
      </c>
    </row>
    <row r="8814" spans="1:15">
      <c r="A8814" s="42">
        <v>42024</v>
      </c>
      <c r="B8814" s="42">
        <v>54808</v>
      </c>
      <c r="C8814" s="130">
        <v>420</v>
      </c>
      <c r="D8814" s="43">
        <v>8.7899999999999992E-2</v>
      </c>
      <c r="E8814" s="43">
        <v>8.6500000000000007E-2</v>
      </c>
      <c r="F8814" s="44">
        <v>187000</v>
      </c>
      <c r="G8814" s="44">
        <v>187000</v>
      </c>
      <c r="H8814" s="44">
        <v>117052.5</v>
      </c>
      <c r="I8814" s="44">
        <v>117227.18</v>
      </c>
      <c r="J8814" s="68">
        <f t="shared" si="411"/>
        <v>0.62594919786096259</v>
      </c>
      <c r="K8814" s="43">
        <f t="shared" si="412"/>
        <v>0.62688331550802134</v>
      </c>
      <c r="L8814" s="41" t="str">
        <f t="shared" si="413"/>
        <v>AA</v>
      </c>
      <c r="M8814" s="41" t="s">
        <v>461</v>
      </c>
      <c r="N8814" s="41" t="s">
        <v>416</v>
      </c>
      <c r="O8814" s="41" t="s">
        <v>70</v>
      </c>
    </row>
    <row r="8815" spans="1:15">
      <c r="A8815" s="38">
        <v>42061</v>
      </c>
      <c r="B8815" s="38">
        <v>49366</v>
      </c>
      <c r="C8815" s="131">
        <v>240</v>
      </c>
      <c r="D8815" s="39">
        <v>8.7899999999999992E-2</v>
      </c>
      <c r="E8815" s="39">
        <v>8.6500000000000007E-2</v>
      </c>
      <c r="F8815" s="40">
        <v>175000</v>
      </c>
      <c r="G8815" s="40">
        <v>175000</v>
      </c>
      <c r="H8815" s="40">
        <v>109704.61</v>
      </c>
      <c r="I8815" s="40">
        <v>109704.61</v>
      </c>
      <c r="J8815" s="67">
        <f t="shared" si="411"/>
        <v>0.62688348571428576</v>
      </c>
      <c r="K8815" s="39">
        <f t="shared" si="412"/>
        <v>0.62688348571428576</v>
      </c>
      <c r="L8815" s="2" t="str">
        <f t="shared" si="413"/>
        <v>AA</v>
      </c>
      <c r="M8815" s="2" t="s">
        <v>632</v>
      </c>
      <c r="N8815" s="2" t="s">
        <v>424</v>
      </c>
      <c r="O8815" s="2" t="s">
        <v>70</v>
      </c>
    </row>
    <row r="8816" spans="1:15">
      <c r="A8816" s="42">
        <v>42013</v>
      </c>
      <c r="B8816" s="42">
        <v>54797</v>
      </c>
      <c r="C8816" s="130">
        <v>420</v>
      </c>
      <c r="D8816" s="43">
        <v>8.7899999999999992E-2</v>
      </c>
      <c r="E8816" s="43">
        <v>8.4199999999999997E-2</v>
      </c>
      <c r="F8816" s="44">
        <v>191400</v>
      </c>
      <c r="G8816" s="44">
        <v>191400</v>
      </c>
      <c r="H8816" s="44">
        <v>119831.03</v>
      </c>
      <c r="I8816" s="44">
        <v>119999.99</v>
      </c>
      <c r="J8816" s="68">
        <f t="shared" si="411"/>
        <v>0.62607643678160918</v>
      </c>
      <c r="K8816" s="43">
        <f t="shared" si="412"/>
        <v>0.62695919540229883</v>
      </c>
      <c r="L8816" s="41" t="str">
        <f t="shared" si="413"/>
        <v>AA</v>
      </c>
      <c r="M8816" s="41" t="s">
        <v>552</v>
      </c>
      <c r="N8816" s="41" t="s">
        <v>416</v>
      </c>
      <c r="O8816" s="41" t="s">
        <v>70</v>
      </c>
    </row>
    <row r="8817" spans="1:15">
      <c r="A8817" s="38">
        <v>41991</v>
      </c>
      <c r="B8817" s="38">
        <v>53983</v>
      </c>
      <c r="C8817" s="131">
        <v>394</v>
      </c>
      <c r="D8817" s="39">
        <v>8.7899999999999992E-2</v>
      </c>
      <c r="E8817" s="39">
        <v>8.4199999999999997E-2</v>
      </c>
      <c r="F8817" s="40">
        <v>171000</v>
      </c>
      <c r="G8817" s="40">
        <v>171000</v>
      </c>
      <c r="H8817" s="40">
        <v>106863.08</v>
      </c>
      <c r="I8817" s="40">
        <v>107257.08</v>
      </c>
      <c r="J8817" s="67">
        <f t="shared" si="411"/>
        <v>0.62493029239766085</v>
      </c>
      <c r="K8817" s="39">
        <f t="shared" si="412"/>
        <v>0.62723438596491232</v>
      </c>
      <c r="L8817" s="2" t="str">
        <f t="shared" si="413"/>
        <v>AA</v>
      </c>
      <c r="M8817" s="2" t="s">
        <v>673</v>
      </c>
      <c r="N8817" s="2" t="s">
        <v>435</v>
      </c>
      <c r="O8817" s="2" t="s">
        <v>70</v>
      </c>
    </row>
    <row r="8818" spans="1:15">
      <c r="A8818" s="38">
        <v>42027</v>
      </c>
      <c r="B8818" s="38">
        <v>52985</v>
      </c>
      <c r="C8818" s="131">
        <v>360</v>
      </c>
      <c r="D8818" s="39">
        <v>8.7899999999999992E-2</v>
      </c>
      <c r="E8818" s="39">
        <v>7.9500000000000001E-2</v>
      </c>
      <c r="F8818" s="40">
        <v>196000</v>
      </c>
      <c r="G8818" s="40">
        <v>196000</v>
      </c>
      <c r="H8818" s="40">
        <v>122713.28</v>
      </c>
      <c r="I8818" s="40">
        <v>122998.02</v>
      </c>
      <c r="J8818" s="67">
        <f t="shared" si="411"/>
        <v>0.62608816326530614</v>
      </c>
      <c r="K8818" s="39">
        <f t="shared" si="412"/>
        <v>0.62754091836734693</v>
      </c>
      <c r="L8818" s="2" t="str">
        <f t="shared" si="413"/>
        <v>AA</v>
      </c>
      <c r="M8818" s="2" t="s">
        <v>453</v>
      </c>
      <c r="N8818" s="2" t="s">
        <v>418</v>
      </c>
      <c r="O8818" s="2" t="s">
        <v>70</v>
      </c>
    </row>
    <row r="8819" spans="1:15">
      <c r="A8819" s="42">
        <v>41968</v>
      </c>
      <c r="B8819" s="42">
        <v>53868</v>
      </c>
      <c r="C8819" s="130">
        <v>391</v>
      </c>
      <c r="D8819" s="43">
        <v>8.7899999999999992E-2</v>
      </c>
      <c r="E8819" s="43">
        <v>8.4199999999999997E-2</v>
      </c>
      <c r="F8819" s="44">
        <v>145000</v>
      </c>
      <c r="G8819" s="44">
        <v>145000</v>
      </c>
      <c r="H8819" s="44">
        <v>90522.05</v>
      </c>
      <c r="I8819" s="44">
        <v>90999.99</v>
      </c>
      <c r="J8819" s="68">
        <f t="shared" si="411"/>
        <v>0.62429000000000001</v>
      </c>
      <c r="K8819" s="43">
        <f t="shared" si="412"/>
        <v>0.62758613793103457</v>
      </c>
      <c r="L8819" s="41" t="str">
        <f t="shared" si="413"/>
        <v>AA</v>
      </c>
      <c r="M8819" s="41" t="s">
        <v>978</v>
      </c>
      <c r="N8819" s="41" t="s">
        <v>422</v>
      </c>
      <c r="O8819" s="41" t="s">
        <v>70</v>
      </c>
    </row>
    <row r="8820" spans="1:15">
      <c r="A8820" s="42">
        <v>41947</v>
      </c>
      <c r="B8820" s="42">
        <v>49252</v>
      </c>
      <c r="C8820" s="130">
        <v>240</v>
      </c>
      <c r="D8820" s="43">
        <v>8.7899999999999992E-2</v>
      </c>
      <c r="E8820" s="43">
        <v>7.9500000000000001E-2</v>
      </c>
      <c r="F8820" s="44">
        <v>180000</v>
      </c>
      <c r="G8820" s="44">
        <v>180000</v>
      </c>
      <c r="H8820" s="44">
        <v>112724.81</v>
      </c>
      <c r="I8820" s="44">
        <v>112999.99</v>
      </c>
      <c r="J8820" s="68">
        <f t="shared" si="411"/>
        <v>0.62624894444444446</v>
      </c>
      <c r="K8820" s="43">
        <f t="shared" si="412"/>
        <v>0.62777772222222228</v>
      </c>
      <c r="L8820" s="41" t="str">
        <f t="shared" si="413"/>
        <v>AA</v>
      </c>
      <c r="M8820" s="41" t="s">
        <v>461</v>
      </c>
      <c r="N8820" s="41" t="s">
        <v>416</v>
      </c>
      <c r="O8820" s="41" t="s">
        <v>70</v>
      </c>
    </row>
    <row r="8821" spans="1:15">
      <c r="A8821" s="42">
        <v>41843</v>
      </c>
      <c r="B8821" s="42">
        <v>48753</v>
      </c>
      <c r="C8821" s="130">
        <v>227</v>
      </c>
      <c r="D8821" s="43">
        <v>8.7899999999999992E-2</v>
      </c>
      <c r="E8821" s="43">
        <v>8.4199999999999997E-2</v>
      </c>
      <c r="F8821" s="44">
        <v>100000</v>
      </c>
      <c r="G8821" s="44">
        <v>100000</v>
      </c>
      <c r="H8821" s="44">
        <v>62361.47</v>
      </c>
      <c r="I8821" s="44">
        <v>62783.28</v>
      </c>
      <c r="J8821" s="68">
        <f t="shared" si="411"/>
        <v>0.62361469999999997</v>
      </c>
      <c r="K8821" s="43">
        <f t="shared" si="412"/>
        <v>0.62783279999999997</v>
      </c>
      <c r="L8821" s="41" t="str">
        <f t="shared" si="413"/>
        <v>AA</v>
      </c>
      <c r="M8821" s="41" t="s">
        <v>472</v>
      </c>
      <c r="N8821" s="41" t="s">
        <v>426</v>
      </c>
      <c r="O8821" s="41" t="s">
        <v>70</v>
      </c>
    </row>
    <row r="8822" spans="1:15">
      <c r="A8822" s="42">
        <v>42045</v>
      </c>
      <c r="B8822" s="42">
        <v>49350</v>
      </c>
      <c r="C8822" s="130">
        <v>240</v>
      </c>
      <c r="D8822" s="43">
        <v>8.7899999999999992E-2</v>
      </c>
      <c r="E8822" s="43">
        <v>8.3699999999999997E-2</v>
      </c>
      <c r="F8822" s="44">
        <v>190000</v>
      </c>
      <c r="G8822" s="44">
        <v>190000</v>
      </c>
      <c r="H8822" s="44">
        <v>119306.96</v>
      </c>
      <c r="I8822" s="44">
        <v>119306.96</v>
      </c>
      <c r="J8822" s="68">
        <f t="shared" si="411"/>
        <v>0.62793136842105268</v>
      </c>
      <c r="K8822" s="43">
        <f t="shared" si="412"/>
        <v>0.62793136842105268</v>
      </c>
      <c r="L8822" s="41" t="str">
        <f t="shared" si="413"/>
        <v>AA</v>
      </c>
      <c r="M8822" s="41" t="s">
        <v>643</v>
      </c>
      <c r="N8822" s="41" t="s">
        <v>417</v>
      </c>
      <c r="O8822" s="41" t="s">
        <v>70</v>
      </c>
    </row>
    <row r="8823" spans="1:15">
      <c r="A8823" s="38">
        <v>41929</v>
      </c>
      <c r="B8823" s="38">
        <v>51669</v>
      </c>
      <c r="C8823" s="131">
        <v>320</v>
      </c>
      <c r="D8823" s="39">
        <v>8.7899999999999992E-2</v>
      </c>
      <c r="E8823" s="39">
        <v>8.4199999999999997E-2</v>
      </c>
      <c r="F8823" s="40">
        <v>196000</v>
      </c>
      <c r="G8823" s="40">
        <v>196000</v>
      </c>
      <c r="H8823" s="40">
        <v>121985.83</v>
      </c>
      <c r="I8823" s="40">
        <v>123120.09</v>
      </c>
      <c r="J8823" s="67">
        <f t="shared" si="411"/>
        <v>0.62237668367346943</v>
      </c>
      <c r="K8823" s="39">
        <f t="shared" si="412"/>
        <v>0.62816372448979585</v>
      </c>
      <c r="L8823" s="2" t="str">
        <f t="shared" si="413"/>
        <v>AA</v>
      </c>
      <c r="M8823" s="2" t="s">
        <v>690</v>
      </c>
      <c r="N8823" s="2" t="s">
        <v>417</v>
      </c>
      <c r="O8823" s="2" t="s">
        <v>70</v>
      </c>
    </row>
    <row r="8824" spans="1:15">
      <c r="A8824" s="42">
        <v>41876</v>
      </c>
      <c r="B8824" s="42">
        <v>50581</v>
      </c>
      <c r="C8824" s="130">
        <v>286</v>
      </c>
      <c r="D8824" s="43">
        <v>8.7899999999999992E-2</v>
      </c>
      <c r="E8824" s="43">
        <v>7.9500000000000001E-2</v>
      </c>
      <c r="F8824" s="44">
        <v>90000</v>
      </c>
      <c r="G8824" s="44">
        <v>90000</v>
      </c>
      <c r="H8824" s="44">
        <v>55719.11</v>
      </c>
      <c r="I8824" s="44">
        <v>56599.99</v>
      </c>
      <c r="J8824" s="68">
        <f t="shared" si="411"/>
        <v>0.61910122222222219</v>
      </c>
      <c r="K8824" s="43">
        <f t="shared" si="412"/>
        <v>0.62888877777777774</v>
      </c>
      <c r="L8824" s="41" t="str">
        <f t="shared" si="413"/>
        <v>AA</v>
      </c>
      <c r="M8824" s="41" t="s">
        <v>1660</v>
      </c>
      <c r="N8824" s="41" t="s">
        <v>421</v>
      </c>
      <c r="O8824" s="41" t="s">
        <v>70</v>
      </c>
    </row>
    <row r="8825" spans="1:15">
      <c r="A8825" s="42">
        <v>41808</v>
      </c>
      <c r="B8825" s="42">
        <v>49113</v>
      </c>
      <c r="C8825" s="130">
        <v>240</v>
      </c>
      <c r="D8825" s="43">
        <v>8.7899999999999992E-2</v>
      </c>
      <c r="E8825" s="43">
        <v>7.7199999999999991E-2</v>
      </c>
      <c r="F8825" s="44">
        <v>180000</v>
      </c>
      <c r="G8825" s="44">
        <v>180000</v>
      </c>
      <c r="H8825" s="44">
        <v>110166.43</v>
      </c>
      <c r="I8825" s="44">
        <v>113199.99</v>
      </c>
      <c r="J8825" s="68">
        <f t="shared" si="411"/>
        <v>0.61203572222222213</v>
      </c>
      <c r="K8825" s="43">
        <f t="shared" si="412"/>
        <v>0.62888883333333334</v>
      </c>
      <c r="L8825" s="41" t="str">
        <f t="shared" si="413"/>
        <v>AA</v>
      </c>
      <c r="M8825" s="41" t="s">
        <v>489</v>
      </c>
      <c r="N8825" s="41" t="s">
        <v>415</v>
      </c>
      <c r="O8825" s="41" t="s">
        <v>70</v>
      </c>
    </row>
    <row r="8826" spans="1:15">
      <c r="A8826" s="38">
        <v>41820</v>
      </c>
      <c r="B8826" s="38">
        <v>48517</v>
      </c>
      <c r="C8826" s="131">
        <v>220</v>
      </c>
      <c r="D8826" s="39">
        <v>8.7899999999999992E-2</v>
      </c>
      <c r="E8826" s="39">
        <v>8.2799999999999999E-2</v>
      </c>
      <c r="F8826" s="40">
        <v>162200</v>
      </c>
      <c r="G8826" s="40">
        <v>162200</v>
      </c>
      <c r="H8826" s="40">
        <v>98993.71</v>
      </c>
      <c r="I8826" s="40">
        <v>102019.99</v>
      </c>
      <c r="J8826" s="67">
        <f t="shared" si="411"/>
        <v>0.610318803945746</v>
      </c>
      <c r="K8826" s="39">
        <f t="shared" si="412"/>
        <v>0.62897651048088787</v>
      </c>
      <c r="L8826" s="2" t="str">
        <f t="shared" si="413"/>
        <v>AA</v>
      </c>
      <c r="M8826" s="2" t="s">
        <v>505</v>
      </c>
      <c r="N8826" s="2" t="s">
        <v>424</v>
      </c>
      <c r="O8826" s="2" t="s">
        <v>70</v>
      </c>
    </row>
    <row r="8827" spans="1:15">
      <c r="A8827" s="38">
        <v>41971</v>
      </c>
      <c r="B8827" s="38">
        <v>54755</v>
      </c>
      <c r="C8827" s="131">
        <v>420</v>
      </c>
      <c r="D8827" s="39">
        <v>8.7899999999999992E-2</v>
      </c>
      <c r="E8827" s="39">
        <v>8.4199999999999997E-2</v>
      </c>
      <c r="F8827" s="40">
        <v>155000</v>
      </c>
      <c r="G8827" s="40">
        <v>155000</v>
      </c>
      <c r="H8827" s="40">
        <v>97060.07</v>
      </c>
      <c r="I8827" s="40">
        <v>97527.64</v>
      </c>
      <c r="J8827" s="67">
        <f t="shared" si="411"/>
        <v>0.62619400000000003</v>
      </c>
      <c r="K8827" s="39">
        <f t="shared" si="412"/>
        <v>0.62921058064516133</v>
      </c>
      <c r="L8827" s="2" t="str">
        <f t="shared" si="413"/>
        <v>AA</v>
      </c>
      <c r="M8827" s="2" t="s">
        <v>594</v>
      </c>
      <c r="N8827" s="2" t="s">
        <v>419</v>
      </c>
      <c r="O8827" s="2" t="s">
        <v>70</v>
      </c>
    </row>
    <row r="8828" spans="1:15">
      <c r="A8828" s="38">
        <v>41967</v>
      </c>
      <c r="B8828" s="38">
        <v>52925</v>
      </c>
      <c r="C8828" s="131">
        <v>360</v>
      </c>
      <c r="D8828" s="39">
        <v>8.7899999999999992E-2</v>
      </c>
      <c r="E8828" s="39">
        <v>8.4199999999999997E-2</v>
      </c>
      <c r="F8828" s="40">
        <v>200000</v>
      </c>
      <c r="G8828" s="40">
        <v>200000</v>
      </c>
      <c r="H8828" s="40">
        <v>125204.35</v>
      </c>
      <c r="I8828" s="40">
        <v>125916.52</v>
      </c>
      <c r="J8828" s="67">
        <f t="shared" si="411"/>
        <v>0.62602175000000004</v>
      </c>
      <c r="K8828" s="39">
        <f t="shared" si="412"/>
        <v>0.62958259999999999</v>
      </c>
      <c r="L8828" s="2" t="str">
        <f t="shared" si="413"/>
        <v>AA</v>
      </c>
      <c r="M8828" s="2" t="s">
        <v>588</v>
      </c>
      <c r="N8828" s="2" t="s">
        <v>417</v>
      </c>
      <c r="O8828" s="2" t="s">
        <v>70</v>
      </c>
    </row>
    <row r="8829" spans="1:15">
      <c r="A8829" s="42">
        <v>41936</v>
      </c>
      <c r="B8829" s="42">
        <v>49241</v>
      </c>
      <c r="C8829" s="130">
        <v>240</v>
      </c>
      <c r="D8829" s="43">
        <v>8.7899999999999992E-2</v>
      </c>
      <c r="E8829" s="43">
        <v>7.9500000000000001E-2</v>
      </c>
      <c r="F8829" s="44">
        <v>160000</v>
      </c>
      <c r="G8829" s="44">
        <v>160000</v>
      </c>
      <c r="H8829" s="44">
        <v>99409.22</v>
      </c>
      <c r="I8829" s="44">
        <v>100749.92</v>
      </c>
      <c r="J8829" s="68">
        <f t="shared" si="411"/>
        <v>0.62130762500000003</v>
      </c>
      <c r="K8829" s="43">
        <f t="shared" si="412"/>
        <v>0.629687</v>
      </c>
      <c r="L8829" s="41" t="str">
        <f t="shared" si="413"/>
        <v>AA</v>
      </c>
      <c r="M8829" s="41" t="s">
        <v>584</v>
      </c>
      <c r="N8829" s="41" t="s">
        <v>417</v>
      </c>
      <c r="O8829" s="41" t="s">
        <v>70</v>
      </c>
    </row>
    <row r="8830" spans="1:15">
      <c r="A8830" s="42">
        <v>41906</v>
      </c>
      <c r="B8830" s="42">
        <v>54690</v>
      </c>
      <c r="C8830" s="130">
        <v>420</v>
      </c>
      <c r="D8830" s="43">
        <v>8.7899999999999992E-2</v>
      </c>
      <c r="E8830" s="43">
        <v>8.7899999999999992E-2</v>
      </c>
      <c r="F8830" s="44">
        <v>160000</v>
      </c>
      <c r="G8830" s="44">
        <v>160000</v>
      </c>
      <c r="H8830" s="44">
        <v>99997.72</v>
      </c>
      <c r="I8830" s="44">
        <v>100764</v>
      </c>
      <c r="J8830" s="68">
        <f t="shared" si="411"/>
        <v>0.62498575000000001</v>
      </c>
      <c r="K8830" s="43">
        <f t="shared" si="412"/>
        <v>0.62977499999999997</v>
      </c>
      <c r="L8830" s="41" t="str">
        <f t="shared" si="413"/>
        <v>AA</v>
      </c>
      <c r="M8830" s="41" t="s">
        <v>714</v>
      </c>
      <c r="N8830" s="41" t="s">
        <v>416</v>
      </c>
      <c r="O8830" s="41" t="s">
        <v>70</v>
      </c>
    </row>
    <row r="8831" spans="1:15">
      <c r="A8831" s="42">
        <v>42032</v>
      </c>
      <c r="B8831" s="42">
        <v>54816</v>
      </c>
      <c r="C8831" s="130">
        <v>420</v>
      </c>
      <c r="D8831" s="43">
        <v>8.7899999999999992E-2</v>
      </c>
      <c r="E8831" s="43">
        <v>8.4199999999999997E-2</v>
      </c>
      <c r="F8831" s="44">
        <v>180000</v>
      </c>
      <c r="G8831" s="44">
        <v>180000</v>
      </c>
      <c r="H8831" s="44">
        <v>113228.92</v>
      </c>
      <c r="I8831" s="44">
        <v>113381.57</v>
      </c>
      <c r="J8831" s="68">
        <f t="shared" si="411"/>
        <v>0.62904955555555553</v>
      </c>
      <c r="K8831" s="43">
        <f t="shared" si="412"/>
        <v>0.6298976111111112</v>
      </c>
      <c r="L8831" s="41" t="str">
        <f t="shared" si="413"/>
        <v>AA</v>
      </c>
      <c r="M8831" s="41" t="s">
        <v>996</v>
      </c>
      <c r="N8831" s="41" t="s">
        <v>417</v>
      </c>
      <c r="O8831" s="41" t="s">
        <v>70</v>
      </c>
    </row>
    <row r="8832" spans="1:15">
      <c r="A8832" s="42">
        <v>41806</v>
      </c>
      <c r="B8832" s="42">
        <v>54286</v>
      </c>
      <c r="C8832" s="130">
        <v>410</v>
      </c>
      <c r="D8832" s="43">
        <v>8.7899999999999992E-2</v>
      </c>
      <c r="E8832" s="43">
        <v>8.4199999999999997E-2</v>
      </c>
      <c r="F8832" s="44">
        <v>179000</v>
      </c>
      <c r="G8832" s="44">
        <v>179000</v>
      </c>
      <c r="H8832" s="44">
        <v>111351</v>
      </c>
      <c r="I8832" s="44">
        <v>112767.66</v>
      </c>
      <c r="J8832" s="68">
        <f t="shared" si="411"/>
        <v>0.622072625698324</v>
      </c>
      <c r="K8832" s="43">
        <f t="shared" si="412"/>
        <v>0.62998692737430173</v>
      </c>
      <c r="L8832" s="41" t="str">
        <f t="shared" si="413"/>
        <v>AA</v>
      </c>
      <c r="M8832" s="41" t="s">
        <v>757</v>
      </c>
      <c r="N8832" s="41" t="s">
        <v>439</v>
      </c>
      <c r="O8832" s="41" t="s">
        <v>70</v>
      </c>
    </row>
    <row r="8833" spans="1:15">
      <c r="A8833" s="42">
        <v>41969</v>
      </c>
      <c r="B8833" s="42">
        <v>54753</v>
      </c>
      <c r="C8833" s="130">
        <v>420</v>
      </c>
      <c r="D8833" s="43">
        <v>8.7899999999999992E-2</v>
      </c>
      <c r="E8833" s="43">
        <v>7.7199999999999991E-2</v>
      </c>
      <c r="F8833" s="44">
        <v>51251.82</v>
      </c>
      <c r="G8833" s="44">
        <v>51251.82</v>
      </c>
      <c r="H8833" s="44">
        <v>32142.49</v>
      </c>
      <c r="I8833" s="44">
        <v>32288.12</v>
      </c>
      <c r="J8833" s="68">
        <f t="shared" si="411"/>
        <v>0.62714826517380262</v>
      </c>
      <c r="K8833" s="43">
        <f t="shared" si="412"/>
        <v>0.62998972524292796</v>
      </c>
      <c r="L8833" s="41" t="str">
        <f t="shared" si="413"/>
        <v>AA</v>
      </c>
      <c r="M8833" s="41" t="s">
        <v>955</v>
      </c>
      <c r="N8833" s="41" t="s">
        <v>426</v>
      </c>
      <c r="O8833" s="41" t="s">
        <v>70</v>
      </c>
    </row>
    <row r="8834" spans="1:15">
      <c r="A8834" s="38">
        <v>41957</v>
      </c>
      <c r="B8834" s="38">
        <v>54741</v>
      </c>
      <c r="C8834" s="131">
        <v>420</v>
      </c>
      <c r="D8834" s="39">
        <v>8.7899999999999992E-2</v>
      </c>
      <c r="E8834" s="39">
        <v>8.7899999999999992E-2</v>
      </c>
      <c r="F8834" s="40">
        <v>102000</v>
      </c>
      <c r="G8834" s="40">
        <v>102000</v>
      </c>
      <c r="H8834" s="40">
        <v>63961.599999999999</v>
      </c>
      <c r="I8834" s="40">
        <v>64259.99</v>
      </c>
      <c r="J8834" s="67">
        <f t="shared" si="411"/>
        <v>0.62707450980392154</v>
      </c>
      <c r="K8834" s="39">
        <f t="shared" si="412"/>
        <v>0.62999990196078426</v>
      </c>
      <c r="L8834" s="2" t="str">
        <f t="shared" si="413"/>
        <v>AA</v>
      </c>
      <c r="M8834" s="2" t="s">
        <v>835</v>
      </c>
      <c r="N8834" s="2" t="s">
        <v>427</v>
      </c>
      <c r="O8834" s="2" t="s">
        <v>70</v>
      </c>
    </row>
    <row r="8835" spans="1:15">
      <c r="A8835" s="42">
        <v>41964</v>
      </c>
      <c r="B8835" s="42">
        <v>49634</v>
      </c>
      <c r="C8835" s="130">
        <v>252</v>
      </c>
      <c r="D8835" s="43">
        <v>8.7899999999999992E-2</v>
      </c>
      <c r="E8835" s="43">
        <v>8.2799999999999999E-2</v>
      </c>
      <c r="F8835" s="44">
        <v>200000</v>
      </c>
      <c r="G8835" s="44">
        <v>200000</v>
      </c>
      <c r="H8835" s="44">
        <v>124782.11</v>
      </c>
      <c r="I8835" s="44">
        <v>125999.99</v>
      </c>
      <c r="J8835" s="68">
        <f t="shared" ref="J8835:J8898" si="414">H8835/G8835</f>
        <v>0.62391054999999995</v>
      </c>
      <c r="K8835" s="43">
        <f t="shared" ref="K8835:K8898" si="415">I8835/G8835</f>
        <v>0.62999994999999998</v>
      </c>
      <c r="L8835" s="41" t="str">
        <f t="shared" ref="L8835:L8898" si="416">IF(J8835&lt;=65%,"AA",IF(J8835&lt;=75%,"A",IF(J8835&lt;=85%,"B","C")))</f>
        <v>AA</v>
      </c>
      <c r="M8835" s="41" t="s">
        <v>511</v>
      </c>
      <c r="N8835" s="41" t="s">
        <v>422</v>
      </c>
      <c r="O8835" s="41" t="s">
        <v>70</v>
      </c>
    </row>
    <row r="8836" spans="1:15">
      <c r="A8836" s="38">
        <v>41828</v>
      </c>
      <c r="B8836" s="38">
        <v>54612</v>
      </c>
      <c r="C8836" s="131">
        <v>420</v>
      </c>
      <c r="D8836" s="39">
        <v>8.7899999999999992E-2</v>
      </c>
      <c r="E8836" s="39">
        <v>8.4199999999999997E-2</v>
      </c>
      <c r="F8836" s="40">
        <v>200000</v>
      </c>
      <c r="G8836" s="40">
        <v>200000</v>
      </c>
      <c r="H8836" s="40">
        <v>124707.45</v>
      </c>
      <c r="I8836" s="40">
        <v>125999.99</v>
      </c>
      <c r="J8836" s="67">
        <f t="shared" si="414"/>
        <v>0.62353724999999993</v>
      </c>
      <c r="K8836" s="39">
        <f t="shared" si="415"/>
        <v>0.62999994999999998</v>
      </c>
      <c r="L8836" s="2" t="str">
        <f t="shared" si="416"/>
        <v>AA</v>
      </c>
      <c r="M8836" s="2" t="s">
        <v>719</v>
      </c>
      <c r="N8836" s="2" t="s">
        <v>422</v>
      </c>
      <c r="O8836" s="2" t="s">
        <v>70</v>
      </c>
    </row>
    <row r="8837" spans="1:15">
      <c r="A8837" s="42">
        <v>41970</v>
      </c>
      <c r="B8837" s="42">
        <v>54754</v>
      </c>
      <c r="C8837" s="130">
        <v>420</v>
      </c>
      <c r="D8837" s="43">
        <v>8.7899999999999992E-2</v>
      </c>
      <c r="E8837" s="43">
        <v>8.4199999999999997E-2</v>
      </c>
      <c r="F8837" s="44">
        <v>192000</v>
      </c>
      <c r="G8837" s="44">
        <v>192000</v>
      </c>
      <c r="H8837" s="44">
        <v>120399.23</v>
      </c>
      <c r="I8837" s="44">
        <v>120999.99</v>
      </c>
      <c r="J8837" s="68">
        <f t="shared" si="414"/>
        <v>0.62707932291666668</v>
      </c>
      <c r="K8837" s="43">
        <f t="shared" si="415"/>
        <v>0.63020828125000006</v>
      </c>
      <c r="L8837" s="41" t="str">
        <f t="shared" si="416"/>
        <v>AA</v>
      </c>
      <c r="M8837" s="41" t="s">
        <v>477</v>
      </c>
      <c r="N8837" s="41" t="s">
        <v>422</v>
      </c>
      <c r="O8837" s="41" t="s">
        <v>70</v>
      </c>
    </row>
    <row r="8838" spans="1:15">
      <c r="A8838" s="38">
        <v>41845</v>
      </c>
      <c r="B8838" s="38">
        <v>54234</v>
      </c>
      <c r="C8838" s="131">
        <v>407</v>
      </c>
      <c r="D8838" s="39">
        <v>8.7899999999999992E-2</v>
      </c>
      <c r="E8838" s="39">
        <v>7.9500000000000001E-2</v>
      </c>
      <c r="F8838" s="40">
        <v>165000</v>
      </c>
      <c r="G8838" s="40">
        <v>165000</v>
      </c>
      <c r="H8838" s="40">
        <v>102832.81</v>
      </c>
      <c r="I8838" s="40">
        <v>103999.99</v>
      </c>
      <c r="J8838" s="67">
        <f t="shared" si="414"/>
        <v>0.62322915151515146</v>
      </c>
      <c r="K8838" s="39">
        <f t="shared" si="415"/>
        <v>0.63030296969696975</v>
      </c>
      <c r="L8838" s="2" t="str">
        <f t="shared" si="416"/>
        <v>AA</v>
      </c>
      <c r="M8838" s="2" t="s">
        <v>721</v>
      </c>
      <c r="N8838" s="2" t="s">
        <v>417</v>
      </c>
      <c r="O8838" s="2" t="s">
        <v>70</v>
      </c>
    </row>
    <row r="8839" spans="1:15">
      <c r="A8839" s="38">
        <v>42030</v>
      </c>
      <c r="B8839" s="38">
        <v>54814</v>
      </c>
      <c r="C8839" s="131">
        <v>420</v>
      </c>
      <c r="D8839" s="39">
        <v>8.7899999999999992E-2</v>
      </c>
      <c r="E8839" s="39">
        <v>7.9500000000000001E-2</v>
      </c>
      <c r="F8839" s="40">
        <v>182000</v>
      </c>
      <c r="G8839" s="40">
        <v>182000</v>
      </c>
      <c r="H8839" s="40">
        <v>114698.61</v>
      </c>
      <c r="I8839" s="40">
        <v>114832.89</v>
      </c>
      <c r="J8839" s="67">
        <f t="shared" si="414"/>
        <v>0.63021214285714289</v>
      </c>
      <c r="K8839" s="39">
        <f t="shared" si="415"/>
        <v>0.63094994505494506</v>
      </c>
      <c r="L8839" s="2" t="str">
        <f t="shared" si="416"/>
        <v>AA</v>
      </c>
      <c r="M8839" s="2" t="s">
        <v>889</v>
      </c>
      <c r="N8839" s="2" t="s">
        <v>416</v>
      </c>
      <c r="O8839" s="2" t="s">
        <v>70</v>
      </c>
    </row>
    <row r="8840" spans="1:15">
      <c r="A8840" s="42">
        <v>41936</v>
      </c>
      <c r="B8840" s="42">
        <v>49241</v>
      </c>
      <c r="C8840" s="130">
        <v>240</v>
      </c>
      <c r="D8840" s="43">
        <v>8.7899999999999992E-2</v>
      </c>
      <c r="E8840" s="43">
        <v>8.4199999999999997E-2</v>
      </c>
      <c r="F8840" s="44">
        <v>187000</v>
      </c>
      <c r="G8840" s="44">
        <v>187000</v>
      </c>
      <c r="H8840" s="44">
        <v>117636.52</v>
      </c>
      <c r="I8840" s="44">
        <v>117999.99</v>
      </c>
      <c r="J8840" s="68">
        <f t="shared" si="414"/>
        <v>0.62907229946524068</v>
      </c>
      <c r="K8840" s="43">
        <f t="shared" si="415"/>
        <v>0.63101598930481284</v>
      </c>
      <c r="L8840" s="41" t="str">
        <f t="shared" si="416"/>
        <v>AA</v>
      </c>
      <c r="M8840" s="41" t="s">
        <v>624</v>
      </c>
      <c r="N8840" s="41" t="s">
        <v>424</v>
      </c>
      <c r="O8840" s="41" t="s">
        <v>70</v>
      </c>
    </row>
    <row r="8841" spans="1:15">
      <c r="A8841" s="38">
        <v>41855</v>
      </c>
      <c r="B8841" s="38">
        <v>54639</v>
      </c>
      <c r="C8841" s="131">
        <v>420</v>
      </c>
      <c r="D8841" s="39">
        <v>8.7899999999999992E-2</v>
      </c>
      <c r="E8841" s="39">
        <v>8.4199999999999997E-2</v>
      </c>
      <c r="F8841" s="40">
        <v>152000</v>
      </c>
      <c r="G8841" s="40">
        <v>152000</v>
      </c>
      <c r="H8841" s="40">
        <v>95179.04</v>
      </c>
      <c r="I8841" s="40">
        <v>95999.99</v>
      </c>
      <c r="J8841" s="67">
        <f t="shared" si="414"/>
        <v>0.62617789473684204</v>
      </c>
      <c r="K8841" s="39">
        <f t="shared" si="415"/>
        <v>0.63157888157894737</v>
      </c>
      <c r="L8841" s="2" t="str">
        <f t="shared" si="416"/>
        <v>AA</v>
      </c>
      <c r="M8841" s="2" t="s">
        <v>565</v>
      </c>
      <c r="N8841" s="2" t="s">
        <v>432</v>
      </c>
      <c r="O8841" s="2" t="s">
        <v>70</v>
      </c>
    </row>
    <row r="8842" spans="1:15">
      <c r="A8842" s="42">
        <v>41978</v>
      </c>
      <c r="B8842" s="42">
        <v>49283</v>
      </c>
      <c r="C8842" s="130">
        <v>240</v>
      </c>
      <c r="D8842" s="43">
        <v>8.7899999999999992E-2</v>
      </c>
      <c r="E8842" s="43">
        <v>8.4199999999999997E-2</v>
      </c>
      <c r="F8842" s="44">
        <v>190000</v>
      </c>
      <c r="G8842" s="44">
        <v>190000</v>
      </c>
      <c r="H8842" s="44">
        <v>119862.23</v>
      </c>
      <c r="I8842" s="44">
        <v>119999.99</v>
      </c>
      <c r="J8842" s="68">
        <f t="shared" si="414"/>
        <v>0.63085384210526319</v>
      </c>
      <c r="K8842" s="43">
        <f t="shared" si="415"/>
        <v>0.63157889473684214</v>
      </c>
      <c r="L8842" s="41" t="str">
        <f t="shared" si="416"/>
        <v>AA</v>
      </c>
      <c r="M8842" s="41" t="s">
        <v>467</v>
      </c>
      <c r="N8842" s="41" t="s">
        <v>425</v>
      </c>
      <c r="O8842" s="41" t="s">
        <v>70</v>
      </c>
    </row>
    <row r="8843" spans="1:15">
      <c r="A8843" s="42">
        <v>41985</v>
      </c>
      <c r="B8843" s="42">
        <v>54769</v>
      </c>
      <c r="C8843" s="130">
        <v>420</v>
      </c>
      <c r="D8843" s="43">
        <v>8.7899999999999992E-2</v>
      </c>
      <c r="E8843" s="43">
        <v>7.9500000000000001E-2</v>
      </c>
      <c r="F8843" s="44">
        <v>190000</v>
      </c>
      <c r="G8843" s="44">
        <v>190000</v>
      </c>
      <c r="H8843" s="44">
        <v>119613.39</v>
      </c>
      <c r="I8843" s="44">
        <v>119999.99</v>
      </c>
      <c r="J8843" s="68">
        <f t="shared" si="414"/>
        <v>0.62954415789473683</v>
      </c>
      <c r="K8843" s="43">
        <f t="shared" si="415"/>
        <v>0.63157889473684214</v>
      </c>
      <c r="L8843" s="41" t="str">
        <f t="shared" si="416"/>
        <v>AA</v>
      </c>
      <c r="M8843" s="41" t="s">
        <v>461</v>
      </c>
      <c r="N8843" s="41" t="s">
        <v>416</v>
      </c>
      <c r="O8843" s="41" t="s">
        <v>70</v>
      </c>
    </row>
    <row r="8844" spans="1:15">
      <c r="A8844" s="42">
        <v>41787</v>
      </c>
      <c r="B8844" s="42">
        <v>54571</v>
      </c>
      <c r="C8844" s="130">
        <v>420</v>
      </c>
      <c r="D8844" s="43">
        <v>8.7899999999999992E-2</v>
      </c>
      <c r="E8844" s="43">
        <v>7.9500000000000001E-2</v>
      </c>
      <c r="F8844" s="44">
        <v>190000</v>
      </c>
      <c r="G8844" s="44">
        <v>190000</v>
      </c>
      <c r="H8844" s="44">
        <v>118943.37</v>
      </c>
      <c r="I8844" s="44">
        <v>119999.99</v>
      </c>
      <c r="J8844" s="68">
        <f t="shared" si="414"/>
        <v>0.62601773684210527</v>
      </c>
      <c r="K8844" s="43">
        <f t="shared" si="415"/>
        <v>0.63157889473684214</v>
      </c>
      <c r="L8844" s="41" t="str">
        <f t="shared" si="416"/>
        <v>AA</v>
      </c>
      <c r="M8844" s="41" t="s">
        <v>699</v>
      </c>
      <c r="N8844" s="41" t="s">
        <v>421</v>
      </c>
      <c r="O8844" s="41" t="s">
        <v>70</v>
      </c>
    </row>
    <row r="8845" spans="1:15">
      <c r="A8845" s="42">
        <v>42006</v>
      </c>
      <c r="B8845" s="42">
        <v>54790</v>
      </c>
      <c r="C8845" s="130">
        <v>420</v>
      </c>
      <c r="D8845" s="43">
        <v>8.7899999999999992E-2</v>
      </c>
      <c r="E8845" s="43">
        <v>7.7199999999999991E-2</v>
      </c>
      <c r="F8845" s="44">
        <v>161000</v>
      </c>
      <c r="G8845" s="44">
        <v>161000</v>
      </c>
      <c r="H8845" s="44">
        <v>101569.32</v>
      </c>
      <c r="I8845" s="44">
        <v>101726.99</v>
      </c>
      <c r="J8845" s="68">
        <f t="shared" si="414"/>
        <v>0.63086534161490693</v>
      </c>
      <c r="K8845" s="43">
        <f t="shared" si="415"/>
        <v>0.63184465838509318</v>
      </c>
      <c r="L8845" s="41" t="str">
        <f t="shared" si="416"/>
        <v>AA</v>
      </c>
      <c r="M8845" s="41" t="s">
        <v>637</v>
      </c>
      <c r="N8845" s="41" t="s">
        <v>417</v>
      </c>
      <c r="O8845" s="41" t="s">
        <v>70</v>
      </c>
    </row>
    <row r="8846" spans="1:15">
      <c r="A8846" s="42">
        <v>41814</v>
      </c>
      <c r="B8846" s="42">
        <v>54598</v>
      </c>
      <c r="C8846" s="130">
        <v>420</v>
      </c>
      <c r="D8846" s="43">
        <v>8.7899999999999992E-2</v>
      </c>
      <c r="E8846" s="43">
        <v>7.7199999999999991E-2</v>
      </c>
      <c r="F8846" s="44">
        <v>141798.12</v>
      </c>
      <c r="G8846" s="44">
        <v>141798.12</v>
      </c>
      <c r="H8846" s="44">
        <v>89430.53</v>
      </c>
      <c r="I8846" s="44">
        <v>89598.12</v>
      </c>
      <c r="J8846" s="68">
        <f t="shared" si="414"/>
        <v>0.63068910927733035</v>
      </c>
      <c r="K8846" s="43">
        <f t="shared" si="415"/>
        <v>0.63187100082850178</v>
      </c>
      <c r="L8846" s="41" t="str">
        <f t="shared" si="416"/>
        <v>AA</v>
      </c>
      <c r="M8846" s="41" t="s">
        <v>1156</v>
      </c>
      <c r="N8846" s="41" t="s">
        <v>417</v>
      </c>
      <c r="O8846" s="41" t="s">
        <v>70</v>
      </c>
    </row>
    <row r="8847" spans="1:15">
      <c r="A8847" s="42">
        <v>42023</v>
      </c>
      <c r="B8847" s="42">
        <v>54807</v>
      </c>
      <c r="C8847" s="130">
        <v>420</v>
      </c>
      <c r="D8847" s="43">
        <v>8.7899999999999992E-2</v>
      </c>
      <c r="E8847" s="43">
        <v>8.3699999999999997E-2</v>
      </c>
      <c r="F8847" s="44">
        <v>130000</v>
      </c>
      <c r="G8847" s="44">
        <v>130000</v>
      </c>
      <c r="H8847" s="44">
        <v>82090.75</v>
      </c>
      <c r="I8847" s="44">
        <v>82199.990000000005</v>
      </c>
      <c r="J8847" s="68">
        <f t="shared" si="414"/>
        <v>0.63146730769230774</v>
      </c>
      <c r="K8847" s="43">
        <f t="shared" si="415"/>
        <v>0.63230761538461544</v>
      </c>
      <c r="L8847" s="41" t="str">
        <f t="shared" si="416"/>
        <v>AA</v>
      </c>
      <c r="M8847" s="41" t="s">
        <v>1144</v>
      </c>
      <c r="N8847" s="41" t="s">
        <v>421</v>
      </c>
      <c r="O8847" s="41" t="s">
        <v>70</v>
      </c>
    </row>
    <row r="8848" spans="1:15">
      <c r="A8848" s="42">
        <v>41904</v>
      </c>
      <c r="B8848" s="42">
        <v>54688</v>
      </c>
      <c r="C8848" s="130">
        <v>420</v>
      </c>
      <c r="D8848" s="43">
        <v>8.7899999999999992E-2</v>
      </c>
      <c r="E8848" s="43">
        <v>8.2799999999999999E-2</v>
      </c>
      <c r="F8848" s="44">
        <v>177000</v>
      </c>
      <c r="G8848" s="44">
        <v>177000</v>
      </c>
      <c r="H8848" s="44">
        <v>111138.41</v>
      </c>
      <c r="I8848" s="44">
        <v>111999.99</v>
      </c>
      <c r="J8848" s="68">
        <f t="shared" si="414"/>
        <v>0.62790062146892656</v>
      </c>
      <c r="K8848" s="43">
        <f t="shared" si="415"/>
        <v>0.6327683050847458</v>
      </c>
      <c r="L8848" s="41" t="str">
        <f t="shared" si="416"/>
        <v>AA</v>
      </c>
      <c r="M8848" s="41" t="s">
        <v>565</v>
      </c>
      <c r="N8848" s="41" t="s">
        <v>432</v>
      </c>
      <c r="O8848" s="41" t="s">
        <v>70</v>
      </c>
    </row>
    <row r="8849" spans="1:15">
      <c r="A8849" s="38">
        <v>41995</v>
      </c>
      <c r="B8849" s="38">
        <v>46560</v>
      </c>
      <c r="C8849" s="131">
        <v>150</v>
      </c>
      <c r="D8849" s="39">
        <v>8.7899999999999992E-2</v>
      </c>
      <c r="E8849" s="39">
        <v>8.4199999999999997E-2</v>
      </c>
      <c r="F8849" s="40">
        <v>158000</v>
      </c>
      <c r="G8849" s="40">
        <v>158000</v>
      </c>
      <c r="H8849" s="40">
        <v>98818.03</v>
      </c>
      <c r="I8849" s="40">
        <v>99999.99</v>
      </c>
      <c r="J8849" s="67">
        <f t="shared" si="414"/>
        <v>0.62543056962025312</v>
      </c>
      <c r="K8849" s="39">
        <f t="shared" si="415"/>
        <v>0.63291132911392411</v>
      </c>
      <c r="L8849" s="2" t="str">
        <f t="shared" si="416"/>
        <v>AA</v>
      </c>
      <c r="M8849" s="2" t="s">
        <v>526</v>
      </c>
      <c r="N8849" s="2" t="s">
        <v>428</v>
      </c>
      <c r="O8849" s="2" t="s">
        <v>70</v>
      </c>
    </row>
    <row r="8850" spans="1:15">
      <c r="A8850" s="42">
        <v>41831</v>
      </c>
      <c r="B8850" s="42">
        <v>45423</v>
      </c>
      <c r="C8850" s="130">
        <v>118</v>
      </c>
      <c r="D8850" s="43">
        <v>8.7899999999999992E-2</v>
      </c>
      <c r="E8850" s="43">
        <v>8.4199999999999997E-2</v>
      </c>
      <c r="F8850" s="44">
        <v>150000</v>
      </c>
      <c r="G8850" s="44">
        <v>150000</v>
      </c>
      <c r="H8850" s="44">
        <v>72072.350000000006</v>
      </c>
      <c r="I8850" s="44">
        <v>94999.99</v>
      </c>
      <c r="J8850" s="68">
        <f t="shared" si="414"/>
        <v>0.48048233333333334</v>
      </c>
      <c r="K8850" s="43">
        <f t="shared" si="415"/>
        <v>0.63333326666666667</v>
      </c>
      <c r="L8850" s="41" t="str">
        <f t="shared" si="416"/>
        <v>AA</v>
      </c>
      <c r="M8850" s="41" t="s">
        <v>462</v>
      </c>
      <c r="N8850" s="41" t="s">
        <v>419</v>
      </c>
      <c r="O8850" s="41" t="s">
        <v>70</v>
      </c>
    </row>
    <row r="8851" spans="1:15">
      <c r="A8851" s="42">
        <v>41863</v>
      </c>
      <c r="B8851" s="42">
        <v>54647</v>
      </c>
      <c r="C8851" s="130">
        <v>420</v>
      </c>
      <c r="D8851" s="43">
        <v>8.7899999999999992E-2</v>
      </c>
      <c r="E8851" s="43">
        <v>8.4199999999999997E-2</v>
      </c>
      <c r="F8851" s="44">
        <v>150000</v>
      </c>
      <c r="G8851" s="44">
        <v>150000</v>
      </c>
      <c r="H8851" s="44">
        <v>95006.84</v>
      </c>
      <c r="I8851" s="44">
        <v>95000</v>
      </c>
      <c r="J8851" s="68">
        <f t="shared" si="414"/>
        <v>0.63337893333333328</v>
      </c>
      <c r="K8851" s="43">
        <f t="shared" si="415"/>
        <v>0.6333333333333333</v>
      </c>
      <c r="L8851" s="41" t="str">
        <f t="shared" si="416"/>
        <v>AA</v>
      </c>
      <c r="M8851" s="41" t="s">
        <v>125</v>
      </c>
      <c r="N8851" s="41" t="s">
        <v>417</v>
      </c>
      <c r="O8851" s="41" t="s">
        <v>70</v>
      </c>
    </row>
    <row r="8852" spans="1:15">
      <c r="A8852" s="38">
        <v>41786</v>
      </c>
      <c r="B8852" s="38">
        <v>54570</v>
      </c>
      <c r="C8852" s="131">
        <v>420</v>
      </c>
      <c r="D8852" s="39">
        <v>8.7899999999999992E-2</v>
      </c>
      <c r="E8852" s="39">
        <v>8.7899999999999992E-2</v>
      </c>
      <c r="F8852" s="40">
        <v>134200</v>
      </c>
      <c r="G8852" s="40">
        <v>134200</v>
      </c>
      <c r="H8852" s="40">
        <v>83833.61</v>
      </c>
      <c r="I8852" s="40">
        <v>84999.99</v>
      </c>
      <c r="J8852" s="67">
        <f t="shared" si="414"/>
        <v>0.62469157973174372</v>
      </c>
      <c r="K8852" s="39">
        <f t="shared" si="415"/>
        <v>0.63338293591654249</v>
      </c>
      <c r="L8852" s="2" t="str">
        <f t="shared" si="416"/>
        <v>AA</v>
      </c>
      <c r="M8852" s="2" t="s">
        <v>565</v>
      </c>
      <c r="N8852" s="2" t="s">
        <v>432</v>
      </c>
      <c r="O8852" s="2" t="s">
        <v>70</v>
      </c>
    </row>
    <row r="8853" spans="1:15">
      <c r="A8853" s="38">
        <v>41774</v>
      </c>
      <c r="B8853" s="38">
        <v>52732</v>
      </c>
      <c r="C8853" s="131">
        <v>360</v>
      </c>
      <c r="D8853" s="39">
        <v>8.7899999999999992E-2</v>
      </c>
      <c r="E8853" s="39">
        <v>8.4199999999999997E-2</v>
      </c>
      <c r="F8853" s="40">
        <v>200000</v>
      </c>
      <c r="G8853" s="40">
        <v>200000</v>
      </c>
      <c r="H8853" s="40">
        <v>124495.12</v>
      </c>
      <c r="I8853" s="40">
        <v>126714.99</v>
      </c>
      <c r="J8853" s="67">
        <f t="shared" si="414"/>
        <v>0.62247560000000002</v>
      </c>
      <c r="K8853" s="39">
        <f t="shared" si="415"/>
        <v>0.63357495000000008</v>
      </c>
      <c r="L8853" s="2" t="str">
        <f t="shared" si="416"/>
        <v>AA</v>
      </c>
      <c r="M8853" s="2" t="s">
        <v>489</v>
      </c>
      <c r="N8853" s="2" t="s">
        <v>415</v>
      </c>
      <c r="O8853" s="2" t="s">
        <v>70</v>
      </c>
    </row>
    <row r="8854" spans="1:15">
      <c r="A8854" s="42">
        <v>41771</v>
      </c>
      <c r="B8854" s="42">
        <v>51968</v>
      </c>
      <c r="C8854" s="130">
        <v>335</v>
      </c>
      <c r="D8854" s="43">
        <v>8.7899999999999992E-2</v>
      </c>
      <c r="E8854" s="43">
        <v>7.9500000000000001E-2</v>
      </c>
      <c r="F8854" s="44">
        <v>174000</v>
      </c>
      <c r="G8854" s="44">
        <v>174000</v>
      </c>
      <c r="H8854" s="44">
        <v>108118.38</v>
      </c>
      <c r="I8854" s="44">
        <v>110265.27</v>
      </c>
      <c r="J8854" s="68">
        <f t="shared" si="414"/>
        <v>0.62136999999999998</v>
      </c>
      <c r="K8854" s="43">
        <f t="shared" si="415"/>
        <v>0.63370844827586215</v>
      </c>
      <c r="L8854" s="41" t="str">
        <f t="shared" si="416"/>
        <v>AA</v>
      </c>
      <c r="M8854" s="41" t="s">
        <v>601</v>
      </c>
      <c r="N8854" s="41" t="s">
        <v>435</v>
      </c>
      <c r="O8854" s="41" t="s">
        <v>70</v>
      </c>
    </row>
    <row r="8855" spans="1:15">
      <c r="A8855" s="42">
        <v>41873</v>
      </c>
      <c r="B8855" s="42">
        <v>54657</v>
      </c>
      <c r="C8855" s="130">
        <v>420</v>
      </c>
      <c r="D8855" s="43">
        <v>8.7899999999999992E-2</v>
      </c>
      <c r="E8855" s="43">
        <v>7.9500000000000001E-2</v>
      </c>
      <c r="F8855" s="44">
        <v>145000</v>
      </c>
      <c r="G8855" s="44">
        <v>145000</v>
      </c>
      <c r="H8855" s="44">
        <v>91046.6</v>
      </c>
      <c r="I8855" s="44">
        <v>91914.01</v>
      </c>
      <c r="J8855" s="68">
        <f t="shared" si="414"/>
        <v>0.62790758620689657</v>
      </c>
      <c r="K8855" s="43">
        <f t="shared" si="415"/>
        <v>0.63388972413793099</v>
      </c>
      <c r="L8855" s="41" t="str">
        <f t="shared" si="416"/>
        <v>AA</v>
      </c>
      <c r="M8855" s="41" t="s">
        <v>453</v>
      </c>
      <c r="N8855" s="41" t="s">
        <v>418</v>
      </c>
      <c r="O8855" s="41" t="s">
        <v>70</v>
      </c>
    </row>
    <row r="8856" spans="1:15">
      <c r="A8856" s="38">
        <v>41873</v>
      </c>
      <c r="B8856" s="38">
        <v>54657</v>
      </c>
      <c r="C8856" s="131">
        <v>420</v>
      </c>
      <c r="D8856" s="39">
        <v>8.7899999999999992E-2</v>
      </c>
      <c r="E8856" s="39">
        <v>8.2799999999999999E-2</v>
      </c>
      <c r="F8856" s="40">
        <v>170000</v>
      </c>
      <c r="G8856" s="40">
        <v>170000</v>
      </c>
      <c r="H8856" s="40">
        <v>106753.26</v>
      </c>
      <c r="I8856" s="40">
        <v>107770.29</v>
      </c>
      <c r="J8856" s="67">
        <f t="shared" si="414"/>
        <v>0.62796035294117647</v>
      </c>
      <c r="K8856" s="39">
        <f t="shared" si="415"/>
        <v>0.63394288235294116</v>
      </c>
      <c r="L8856" s="2" t="str">
        <f t="shared" si="416"/>
        <v>AA</v>
      </c>
      <c r="M8856" s="2" t="s">
        <v>525</v>
      </c>
      <c r="N8856" s="2" t="s">
        <v>430</v>
      </c>
      <c r="O8856" s="2" t="s">
        <v>70</v>
      </c>
    </row>
    <row r="8857" spans="1:15">
      <c r="A8857" s="38">
        <v>41845</v>
      </c>
      <c r="B8857" s="38">
        <v>54629</v>
      </c>
      <c r="C8857" s="131">
        <v>420</v>
      </c>
      <c r="D8857" s="39">
        <v>8.7899999999999992E-2</v>
      </c>
      <c r="E8857" s="39">
        <v>8.7899999999999992E-2</v>
      </c>
      <c r="F8857" s="40">
        <v>150000</v>
      </c>
      <c r="G8857" s="40">
        <v>150000</v>
      </c>
      <c r="H8857" s="40">
        <v>94168.44</v>
      </c>
      <c r="I8857" s="40">
        <v>95185.93</v>
      </c>
      <c r="J8857" s="67">
        <f t="shared" si="414"/>
        <v>0.62778960000000006</v>
      </c>
      <c r="K8857" s="39">
        <f t="shared" si="415"/>
        <v>0.63457286666666657</v>
      </c>
      <c r="L8857" s="2" t="str">
        <f t="shared" si="416"/>
        <v>AA</v>
      </c>
      <c r="M8857" s="2" t="s">
        <v>701</v>
      </c>
      <c r="N8857" s="2" t="s">
        <v>417</v>
      </c>
      <c r="O8857" s="2" t="s">
        <v>70</v>
      </c>
    </row>
    <row r="8858" spans="1:15">
      <c r="A8858" s="42">
        <v>41834</v>
      </c>
      <c r="B8858" s="42">
        <v>54618</v>
      </c>
      <c r="C8858" s="130">
        <v>420</v>
      </c>
      <c r="D8858" s="43">
        <v>8.7899999999999992E-2</v>
      </c>
      <c r="E8858" s="43">
        <v>8.2799999999999999E-2</v>
      </c>
      <c r="F8858" s="44">
        <v>171000</v>
      </c>
      <c r="G8858" s="44">
        <v>171000</v>
      </c>
      <c r="H8858" s="44">
        <v>107468.72</v>
      </c>
      <c r="I8858" s="44">
        <v>108525.07</v>
      </c>
      <c r="J8858" s="68">
        <f t="shared" si="414"/>
        <v>0.62847204678362578</v>
      </c>
      <c r="K8858" s="43">
        <f t="shared" si="415"/>
        <v>0.63464953216374276</v>
      </c>
      <c r="L8858" s="41" t="str">
        <f t="shared" si="416"/>
        <v>AA</v>
      </c>
      <c r="M8858" s="41" t="s">
        <v>467</v>
      </c>
      <c r="N8858" s="41" t="s">
        <v>425</v>
      </c>
      <c r="O8858" s="41" t="s">
        <v>70</v>
      </c>
    </row>
    <row r="8859" spans="1:15">
      <c r="A8859" s="38">
        <v>41785</v>
      </c>
      <c r="B8859" s="38">
        <v>49090</v>
      </c>
      <c r="C8859" s="131">
        <v>240</v>
      </c>
      <c r="D8859" s="39">
        <v>8.7899999999999992E-2</v>
      </c>
      <c r="E8859" s="39">
        <v>8.7899999999999992E-2</v>
      </c>
      <c r="F8859" s="40">
        <v>189000</v>
      </c>
      <c r="G8859" s="40">
        <v>189000</v>
      </c>
      <c r="H8859" s="40">
        <v>116389.68</v>
      </c>
      <c r="I8859" s="40">
        <v>119969.99</v>
      </c>
      <c r="J8859" s="67">
        <f t="shared" si="414"/>
        <v>0.61581841269841264</v>
      </c>
      <c r="K8859" s="39">
        <f t="shared" si="415"/>
        <v>0.63476185185185185</v>
      </c>
      <c r="L8859" s="2" t="str">
        <f t="shared" si="416"/>
        <v>AA</v>
      </c>
      <c r="M8859" s="2" t="s">
        <v>1614</v>
      </c>
      <c r="N8859" s="2" t="s">
        <v>416</v>
      </c>
      <c r="O8859" s="2" t="s">
        <v>70</v>
      </c>
    </row>
    <row r="8860" spans="1:15">
      <c r="A8860" s="42">
        <v>41942</v>
      </c>
      <c r="B8860" s="42">
        <v>54726</v>
      </c>
      <c r="C8860" s="130">
        <v>420</v>
      </c>
      <c r="D8860" s="43">
        <v>8.7899999999999992E-2</v>
      </c>
      <c r="E8860" s="43">
        <v>8.7899999999999992E-2</v>
      </c>
      <c r="F8860" s="44">
        <v>193800</v>
      </c>
      <c r="G8860" s="44">
        <v>193800</v>
      </c>
      <c r="H8860" s="44">
        <v>122255.85</v>
      </c>
      <c r="I8860" s="44">
        <v>123035.5</v>
      </c>
      <c r="J8860" s="68">
        <f t="shared" si="414"/>
        <v>0.63083513931888546</v>
      </c>
      <c r="K8860" s="43">
        <f t="shared" si="415"/>
        <v>0.63485810113519092</v>
      </c>
      <c r="L8860" s="41" t="str">
        <f t="shared" si="416"/>
        <v>AA</v>
      </c>
      <c r="M8860" s="41" t="s">
        <v>1564</v>
      </c>
      <c r="N8860" s="41" t="s">
        <v>437</v>
      </c>
      <c r="O8860" s="41" t="s">
        <v>70</v>
      </c>
    </row>
    <row r="8861" spans="1:15">
      <c r="A8861" s="42">
        <v>41883</v>
      </c>
      <c r="B8861" s="42">
        <v>54667</v>
      </c>
      <c r="C8861" s="130">
        <v>420</v>
      </c>
      <c r="D8861" s="43">
        <v>8.7899999999999992E-2</v>
      </c>
      <c r="E8861" s="43">
        <v>8.4199999999999997E-2</v>
      </c>
      <c r="F8861" s="44">
        <v>189000</v>
      </c>
      <c r="G8861" s="44">
        <v>189000</v>
      </c>
      <c r="H8861" s="44">
        <v>119088.79</v>
      </c>
      <c r="I8861" s="44">
        <v>119999.99</v>
      </c>
      <c r="J8861" s="68">
        <f t="shared" si="414"/>
        <v>0.63009941798941793</v>
      </c>
      <c r="K8861" s="43">
        <f t="shared" si="415"/>
        <v>0.63492058201058199</v>
      </c>
      <c r="L8861" s="41" t="str">
        <f t="shared" si="416"/>
        <v>AA</v>
      </c>
      <c r="M8861" s="41" t="s">
        <v>684</v>
      </c>
      <c r="N8861" s="41" t="s">
        <v>419</v>
      </c>
      <c r="O8861" s="41" t="s">
        <v>70</v>
      </c>
    </row>
    <row r="8862" spans="1:15">
      <c r="A8862" s="38">
        <v>41848</v>
      </c>
      <c r="B8862" s="38">
        <v>54632</v>
      </c>
      <c r="C8862" s="131">
        <v>420</v>
      </c>
      <c r="D8862" s="39">
        <v>8.7899999999999992E-2</v>
      </c>
      <c r="E8862" s="39">
        <v>7.7199999999999991E-2</v>
      </c>
      <c r="F8862" s="40">
        <v>200000</v>
      </c>
      <c r="G8862" s="40">
        <v>200000</v>
      </c>
      <c r="H8862" s="40">
        <v>125632.91</v>
      </c>
      <c r="I8862" s="40">
        <v>126999.99</v>
      </c>
      <c r="J8862" s="67">
        <f t="shared" si="414"/>
        <v>0.62816455000000004</v>
      </c>
      <c r="K8862" s="39">
        <f t="shared" si="415"/>
        <v>0.63499994999999998</v>
      </c>
      <c r="L8862" s="2" t="str">
        <f t="shared" si="416"/>
        <v>AA</v>
      </c>
      <c r="M8862" s="2" t="s">
        <v>555</v>
      </c>
      <c r="N8862" s="2" t="s">
        <v>434</v>
      </c>
      <c r="O8862" s="2" t="s">
        <v>70</v>
      </c>
    </row>
    <row r="8863" spans="1:15">
      <c r="A8863" s="42">
        <v>42041</v>
      </c>
      <c r="B8863" s="42">
        <v>54825</v>
      </c>
      <c r="C8863" s="130">
        <v>420</v>
      </c>
      <c r="D8863" s="43">
        <v>8.7899999999999992E-2</v>
      </c>
      <c r="E8863" s="43">
        <v>8.6500000000000007E-2</v>
      </c>
      <c r="F8863" s="44">
        <v>200000</v>
      </c>
      <c r="G8863" s="44">
        <v>200000</v>
      </c>
      <c r="H8863" s="44">
        <v>126999.99</v>
      </c>
      <c r="I8863" s="44">
        <v>126999.99</v>
      </c>
      <c r="J8863" s="68">
        <f t="shared" si="414"/>
        <v>0.63499994999999998</v>
      </c>
      <c r="K8863" s="43">
        <f t="shared" si="415"/>
        <v>0.63499994999999998</v>
      </c>
      <c r="L8863" s="41" t="str">
        <f t="shared" si="416"/>
        <v>AA</v>
      </c>
      <c r="M8863" s="41" t="s">
        <v>586</v>
      </c>
      <c r="N8863" s="41" t="s">
        <v>416</v>
      </c>
      <c r="O8863" s="41" t="s">
        <v>70</v>
      </c>
    </row>
    <row r="8864" spans="1:15">
      <c r="A8864" s="42">
        <v>42060</v>
      </c>
      <c r="B8864" s="42">
        <v>53018</v>
      </c>
      <c r="C8864" s="130">
        <v>360</v>
      </c>
      <c r="D8864" s="43">
        <v>8.7899999999999992E-2</v>
      </c>
      <c r="E8864" s="43">
        <v>8.6500000000000007E-2</v>
      </c>
      <c r="F8864" s="44">
        <v>170000</v>
      </c>
      <c r="G8864" s="44">
        <v>170000</v>
      </c>
      <c r="H8864" s="44">
        <v>107999.99</v>
      </c>
      <c r="I8864" s="44">
        <v>107999.99</v>
      </c>
      <c r="J8864" s="68">
        <f t="shared" si="414"/>
        <v>0.63529405882352941</v>
      </c>
      <c r="K8864" s="43">
        <f t="shared" si="415"/>
        <v>0.63529405882352941</v>
      </c>
      <c r="L8864" s="41" t="str">
        <f t="shared" si="416"/>
        <v>AA</v>
      </c>
      <c r="M8864" s="41" t="s">
        <v>749</v>
      </c>
      <c r="N8864" s="41" t="s">
        <v>417</v>
      </c>
      <c r="O8864" s="41" t="s">
        <v>70</v>
      </c>
    </row>
    <row r="8865" spans="1:15">
      <c r="A8865" s="38">
        <v>41967</v>
      </c>
      <c r="B8865" s="38">
        <v>53229</v>
      </c>
      <c r="C8865" s="131">
        <v>370</v>
      </c>
      <c r="D8865" s="39">
        <v>8.7899999999999992E-2</v>
      </c>
      <c r="E8865" s="39">
        <v>8.4199999999999997E-2</v>
      </c>
      <c r="F8865" s="40">
        <v>170000</v>
      </c>
      <c r="G8865" s="40">
        <v>170000</v>
      </c>
      <c r="H8865" s="40">
        <v>107413.48</v>
      </c>
      <c r="I8865" s="40">
        <v>107999.99</v>
      </c>
      <c r="J8865" s="67">
        <f t="shared" si="414"/>
        <v>0.63184399999999996</v>
      </c>
      <c r="K8865" s="39">
        <f t="shared" si="415"/>
        <v>0.63529405882352941</v>
      </c>
      <c r="L8865" s="2" t="str">
        <f t="shared" si="416"/>
        <v>AA</v>
      </c>
      <c r="M8865" s="2" t="s">
        <v>697</v>
      </c>
      <c r="N8865" s="2" t="s">
        <v>417</v>
      </c>
      <c r="O8865" s="2" t="s">
        <v>70</v>
      </c>
    </row>
    <row r="8866" spans="1:15">
      <c r="A8866" s="42">
        <v>42027</v>
      </c>
      <c r="B8866" s="42">
        <v>54811</v>
      </c>
      <c r="C8866" s="130">
        <v>420</v>
      </c>
      <c r="D8866" s="43">
        <v>8.7899999999999992E-2</v>
      </c>
      <c r="E8866" s="43">
        <v>8.4199999999999997E-2</v>
      </c>
      <c r="F8866" s="44">
        <v>195000</v>
      </c>
      <c r="G8866" s="44">
        <v>195000</v>
      </c>
      <c r="H8866" s="44">
        <v>123699.56</v>
      </c>
      <c r="I8866" s="44">
        <v>123937.29</v>
      </c>
      <c r="J8866" s="68">
        <f t="shared" si="414"/>
        <v>0.63435671794871795</v>
      </c>
      <c r="K8866" s="43">
        <f t="shared" si="415"/>
        <v>0.6355758461538461</v>
      </c>
      <c r="L8866" s="41" t="str">
        <f t="shared" si="416"/>
        <v>AA</v>
      </c>
      <c r="M8866" s="41" t="s">
        <v>1163</v>
      </c>
      <c r="N8866" s="41" t="s">
        <v>421</v>
      </c>
      <c r="O8866" s="41" t="s">
        <v>70</v>
      </c>
    </row>
    <row r="8867" spans="1:15">
      <c r="A8867" s="38">
        <v>41852</v>
      </c>
      <c r="B8867" s="38">
        <v>54636</v>
      </c>
      <c r="C8867" s="131">
        <v>420</v>
      </c>
      <c r="D8867" s="39">
        <v>8.7899999999999992E-2</v>
      </c>
      <c r="E8867" s="39">
        <v>8.4199999999999997E-2</v>
      </c>
      <c r="F8867" s="40">
        <v>151000</v>
      </c>
      <c r="G8867" s="40">
        <v>151000</v>
      </c>
      <c r="H8867" s="40">
        <v>95099.520000000004</v>
      </c>
      <c r="I8867" s="40">
        <v>95999.99</v>
      </c>
      <c r="J8867" s="67">
        <f t="shared" si="414"/>
        <v>0.6297981456953643</v>
      </c>
      <c r="K8867" s="39">
        <f t="shared" si="415"/>
        <v>0.63576152317880796</v>
      </c>
      <c r="L8867" s="2" t="str">
        <f t="shared" si="416"/>
        <v>AA</v>
      </c>
      <c r="M8867" s="2" t="s">
        <v>710</v>
      </c>
      <c r="N8867" s="2" t="s">
        <v>421</v>
      </c>
      <c r="O8867" s="2" t="s">
        <v>70</v>
      </c>
    </row>
    <row r="8868" spans="1:15">
      <c r="A8868" s="42">
        <v>41920</v>
      </c>
      <c r="B8868" s="42">
        <v>52878</v>
      </c>
      <c r="C8868" s="130">
        <v>360</v>
      </c>
      <c r="D8868" s="43">
        <v>8.7899999999999992E-2</v>
      </c>
      <c r="E8868" s="43">
        <v>8.7899999999999992E-2</v>
      </c>
      <c r="F8868" s="44">
        <v>185500</v>
      </c>
      <c r="G8868" s="44">
        <v>185500</v>
      </c>
      <c r="H8868" s="44">
        <v>117121.36</v>
      </c>
      <c r="I8868" s="44">
        <v>118028.97</v>
      </c>
      <c r="J8868" s="68">
        <f t="shared" si="414"/>
        <v>0.63138199460916444</v>
      </c>
      <c r="K8868" s="43">
        <f t="shared" si="415"/>
        <v>0.63627477088948792</v>
      </c>
      <c r="L8868" s="41" t="str">
        <f t="shared" si="416"/>
        <v>AA</v>
      </c>
      <c r="M8868" s="41" t="s">
        <v>564</v>
      </c>
      <c r="N8868" s="41" t="s">
        <v>417</v>
      </c>
      <c r="O8868" s="41" t="s">
        <v>70</v>
      </c>
    </row>
    <row r="8869" spans="1:15">
      <c r="A8869" s="42">
        <v>41859</v>
      </c>
      <c r="B8869" s="42">
        <v>49164</v>
      </c>
      <c r="C8869" s="130">
        <v>240</v>
      </c>
      <c r="D8869" s="43">
        <v>8.7899999999999992E-2</v>
      </c>
      <c r="E8869" s="43">
        <v>7.9500000000000001E-2</v>
      </c>
      <c r="F8869" s="44">
        <v>165000</v>
      </c>
      <c r="G8869" s="44">
        <v>165000</v>
      </c>
      <c r="H8869" s="44">
        <v>104481.83</v>
      </c>
      <c r="I8869" s="44">
        <v>104999.99</v>
      </c>
      <c r="J8869" s="68">
        <f t="shared" si="414"/>
        <v>0.63322321212121213</v>
      </c>
      <c r="K8869" s="43">
        <f t="shared" si="415"/>
        <v>0.63636357575757574</v>
      </c>
      <c r="L8869" s="41" t="str">
        <f t="shared" si="416"/>
        <v>AA</v>
      </c>
      <c r="M8869" s="41" t="s">
        <v>464</v>
      </c>
      <c r="N8869" s="41" t="s">
        <v>424</v>
      </c>
      <c r="O8869" s="41" t="s">
        <v>70</v>
      </c>
    </row>
    <row r="8870" spans="1:15">
      <c r="A8870" s="42">
        <v>41843</v>
      </c>
      <c r="B8870" s="42">
        <v>54627</v>
      </c>
      <c r="C8870" s="130">
        <v>420</v>
      </c>
      <c r="D8870" s="43">
        <v>8.7899999999999992E-2</v>
      </c>
      <c r="E8870" s="43">
        <v>8.2799999999999999E-2</v>
      </c>
      <c r="F8870" s="44">
        <v>165000</v>
      </c>
      <c r="G8870" s="44">
        <v>165000</v>
      </c>
      <c r="H8870" s="44">
        <v>103878.53</v>
      </c>
      <c r="I8870" s="44">
        <v>104999.99</v>
      </c>
      <c r="J8870" s="68">
        <f t="shared" si="414"/>
        <v>0.62956684848484845</v>
      </c>
      <c r="K8870" s="43">
        <f t="shared" si="415"/>
        <v>0.63636357575757574</v>
      </c>
      <c r="L8870" s="41" t="str">
        <f t="shared" si="416"/>
        <v>AA</v>
      </c>
      <c r="M8870" s="41" t="s">
        <v>495</v>
      </c>
      <c r="N8870" s="41" t="s">
        <v>424</v>
      </c>
      <c r="O8870" s="41" t="s">
        <v>70</v>
      </c>
    </row>
    <row r="8871" spans="1:15">
      <c r="A8871" s="42">
        <v>42024</v>
      </c>
      <c r="B8871" s="42">
        <v>47503</v>
      </c>
      <c r="C8871" s="130">
        <v>180</v>
      </c>
      <c r="D8871" s="43">
        <v>8.7899999999999992E-2</v>
      </c>
      <c r="E8871" s="43">
        <v>8.3699999999999997E-2</v>
      </c>
      <c r="F8871" s="44">
        <v>150000</v>
      </c>
      <c r="G8871" s="44">
        <v>150000</v>
      </c>
      <c r="H8871" s="44">
        <v>95054.52</v>
      </c>
      <c r="I8871" s="44">
        <v>95499.99</v>
      </c>
      <c r="J8871" s="68">
        <f t="shared" si="414"/>
        <v>0.63369680000000006</v>
      </c>
      <c r="K8871" s="43">
        <f t="shared" si="415"/>
        <v>0.63666660000000008</v>
      </c>
      <c r="L8871" s="41" t="str">
        <f t="shared" si="416"/>
        <v>AA</v>
      </c>
      <c r="M8871" s="41" t="s">
        <v>577</v>
      </c>
      <c r="N8871" s="41" t="s">
        <v>421</v>
      </c>
      <c r="O8871" s="41" t="s">
        <v>70</v>
      </c>
    </row>
    <row r="8872" spans="1:15">
      <c r="A8872" s="42">
        <v>41845</v>
      </c>
      <c r="B8872" s="42">
        <v>54629</v>
      </c>
      <c r="C8872" s="130">
        <v>420</v>
      </c>
      <c r="D8872" s="43">
        <v>8.7899999999999992E-2</v>
      </c>
      <c r="E8872" s="43">
        <v>7.7199999999999991E-2</v>
      </c>
      <c r="F8872" s="44">
        <v>172128</v>
      </c>
      <c r="G8872" s="44">
        <v>172128</v>
      </c>
      <c r="H8872" s="44">
        <v>108435.89</v>
      </c>
      <c r="I8872" s="44">
        <v>109607.56</v>
      </c>
      <c r="J8872" s="68">
        <f t="shared" si="414"/>
        <v>0.62997240425729695</v>
      </c>
      <c r="K8872" s="43">
        <f t="shared" si="415"/>
        <v>0.6367793734894962</v>
      </c>
      <c r="L8872" s="41" t="str">
        <f t="shared" si="416"/>
        <v>AA</v>
      </c>
      <c r="M8872" s="41" t="s">
        <v>457</v>
      </c>
      <c r="N8872" s="41" t="s">
        <v>419</v>
      </c>
      <c r="O8872" s="41" t="s">
        <v>70</v>
      </c>
    </row>
    <row r="8873" spans="1:15">
      <c r="A8873" s="38">
        <v>41996</v>
      </c>
      <c r="B8873" s="38">
        <v>51614</v>
      </c>
      <c r="C8873" s="131">
        <v>316</v>
      </c>
      <c r="D8873" s="39">
        <v>8.7899999999999992E-2</v>
      </c>
      <c r="E8873" s="39">
        <v>8.4199999999999997E-2</v>
      </c>
      <c r="F8873" s="40">
        <v>160000</v>
      </c>
      <c r="G8873" s="40">
        <v>160000</v>
      </c>
      <c r="H8873" s="40">
        <v>101391.59</v>
      </c>
      <c r="I8873" s="40">
        <v>101899.99</v>
      </c>
      <c r="J8873" s="67">
        <f t="shared" si="414"/>
        <v>0.63369743749999996</v>
      </c>
      <c r="K8873" s="39">
        <f t="shared" si="415"/>
        <v>0.63687493750000002</v>
      </c>
      <c r="L8873" s="2" t="str">
        <f t="shared" si="416"/>
        <v>AA</v>
      </c>
      <c r="M8873" s="2" t="s">
        <v>461</v>
      </c>
      <c r="N8873" s="2" t="s">
        <v>416</v>
      </c>
      <c r="O8873" s="2" t="s">
        <v>70</v>
      </c>
    </row>
    <row r="8874" spans="1:15">
      <c r="A8874" s="38">
        <v>41834</v>
      </c>
      <c r="B8874" s="38">
        <v>52792</v>
      </c>
      <c r="C8874" s="131">
        <v>360</v>
      </c>
      <c r="D8874" s="39">
        <v>8.7899999999999992E-2</v>
      </c>
      <c r="E8874" s="39">
        <v>7.9500000000000001E-2</v>
      </c>
      <c r="F8874" s="40">
        <v>160000</v>
      </c>
      <c r="G8874" s="40">
        <v>160000</v>
      </c>
      <c r="H8874" s="40">
        <v>101921.02</v>
      </c>
      <c r="I8874" s="40">
        <v>101931.27</v>
      </c>
      <c r="J8874" s="67">
        <f t="shared" si="414"/>
        <v>0.63700637500000001</v>
      </c>
      <c r="K8874" s="39">
        <f t="shared" si="415"/>
        <v>0.63707043750000003</v>
      </c>
      <c r="L8874" s="2" t="str">
        <f t="shared" si="416"/>
        <v>AA</v>
      </c>
      <c r="M8874" s="2" t="s">
        <v>1625</v>
      </c>
      <c r="N8874" s="2" t="s">
        <v>421</v>
      </c>
      <c r="O8874" s="2" t="s">
        <v>70</v>
      </c>
    </row>
    <row r="8875" spans="1:15">
      <c r="A8875" s="42">
        <v>41816</v>
      </c>
      <c r="B8875" s="42">
        <v>54600</v>
      </c>
      <c r="C8875" s="130">
        <v>420</v>
      </c>
      <c r="D8875" s="43">
        <v>8.7899999999999992E-2</v>
      </c>
      <c r="E8875" s="43">
        <v>8.7899999999999992E-2</v>
      </c>
      <c r="F8875" s="44">
        <v>138571</v>
      </c>
      <c r="G8875" s="44">
        <v>138571</v>
      </c>
      <c r="H8875" s="44">
        <v>87215.1</v>
      </c>
      <c r="I8875" s="44">
        <v>88293.78</v>
      </c>
      <c r="J8875" s="68">
        <f t="shared" si="414"/>
        <v>0.62938926615236956</v>
      </c>
      <c r="K8875" s="43">
        <f t="shared" si="415"/>
        <v>0.63717357888735737</v>
      </c>
      <c r="L8875" s="41" t="str">
        <f t="shared" si="416"/>
        <v>AA</v>
      </c>
      <c r="M8875" s="41" t="s">
        <v>1593</v>
      </c>
      <c r="N8875" s="41" t="s">
        <v>437</v>
      </c>
      <c r="O8875" s="41" t="s">
        <v>70</v>
      </c>
    </row>
    <row r="8876" spans="1:15">
      <c r="A8876" s="38">
        <v>42055</v>
      </c>
      <c r="B8876" s="38">
        <v>53013</v>
      </c>
      <c r="C8876" s="131">
        <v>360</v>
      </c>
      <c r="D8876" s="39">
        <v>8.7899999999999992E-2</v>
      </c>
      <c r="E8876" s="39">
        <v>8.7899999999999992E-2</v>
      </c>
      <c r="F8876" s="40">
        <v>132000</v>
      </c>
      <c r="G8876" s="40">
        <v>132000</v>
      </c>
      <c r="H8876" s="40">
        <v>84127.55</v>
      </c>
      <c r="I8876" s="40">
        <v>84127.55</v>
      </c>
      <c r="J8876" s="67">
        <f t="shared" si="414"/>
        <v>0.63732992424242429</v>
      </c>
      <c r="K8876" s="39">
        <f t="shared" si="415"/>
        <v>0.63732992424242429</v>
      </c>
      <c r="L8876" s="2" t="str">
        <f t="shared" si="416"/>
        <v>AA</v>
      </c>
      <c r="M8876" s="2" t="s">
        <v>493</v>
      </c>
      <c r="N8876" s="2" t="s">
        <v>427</v>
      </c>
      <c r="O8876" s="2" t="s">
        <v>70</v>
      </c>
    </row>
    <row r="8877" spans="1:15">
      <c r="A8877" s="38">
        <v>41992</v>
      </c>
      <c r="B8877" s="38">
        <v>52950</v>
      </c>
      <c r="C8877" s="131">
        <v>360</v>
      </c>
      <c r="D8877" s="39">
        <v>8.7899999999999992E-2</v>
      </c>
      <c r="E8877" s="39">
        <v>8.4199999999999997E-2</v>
      </c>
      <c r="F8877" s="40">
        <v>140000</v>
      </c>
      <c r="G8877" s="40">
        <v>140000</v>
      </c>
      <c r="H8877" s="40">
        <v>88886.04</v>
      </c>
      <c r="I8877" s="40">
        <v>89251.16</v>
      </c>
      <c r="J8877" s="67">
        <f t="shared" si="414"/>
        <v>0.63490028571428569</v>
      </c>
      <c r="K8877" s="39">
        <f t="shared" si="415"/>
        <v>0.63750828571428575</v>
      </c>
      <c r="L8877" s="2" t="str">
        <f t="shared" si="416"/>
        <v>AA</v>
      </c>
      <c r="M8877" s="2" t="s">
        <v>457</v>
      </c>
      <c r="N8877" s="2" t="s">
        <v>419</v>
      </c>
      <c r="O8877" s="2" t="s">
        <v>70</v>
      </c>
    </row>
    <row r="8878" spans="1:15">
      <c r="A8878" s="38">
        <v>41890</v>
      </c>
      <c r="B8878" s="38">
        <v>50352</v>
      </c>
      <c r="C8878" s="131">
        <v>278</v>
      </c>
      <c r="D8878" s="39">
        <v>8.7899999999999992E-2</v>
      </c>
      <c r="E8878" s="39">
        <v>8.4199999999999997E-2</v>
      </c>
      <c r="F8878" s="40">
        <v>149000</v>
      </c>
      <c r="G8878" s="40">
        <v>149000</v>
      </c>
      <c r="H8878" s="40">
        <v>93720.71</v>
      </c>
      <c r="I8878" s="40">
        <v>94999.99</v>
      </c>
      <c r="J8878" s="67">
        <f t="shared" si="414"/>
        <v>0.62899805369127526</v>
      </c>
      <c r="K8878" s="39">
        <f t="shared" si="415"/>
        <v>0.63758382550335579</v>
      </c>
      <c r="L8878" s="2" t="str">
        <f t="shared" si="416"/>
        <v>AA</v>
      </c>
      <c r="M8878" s="2" t="s">
        <v>713</v>
      </c>
      <c r="N8878" s="2" t="s">
        <v>418</v>
      </c>
      <c r="O8878" s="2" t="s">
        <v>70</v>
      </c>
    </row>
    <row r="8879" spans="1:15">
      <c r="A8879" s="42">
        <v>41963</v>
      </c>
      <c r="B8879" s="42">
        <v>52921</v>
      </c>
      <c r="C8879" s="130">
        <v>360</v>
      </c>
      <c r="D8879" s="43">
        <v>8.7899999999999992E-2</v>
      </c>
      <c r="E8879" s="43">
        <v>8.4199999999999997E-2</v>
      </c>
      <c r="F8879" s="44">
        <v>185000</v>
      </c>
      <c r="G8879" s="44">
        <v>185000</v>
      </c>
      <c r="H8879" s="44">
        <v>117308.91</v>
      </c>
      <c r="I8879" s="44">
        <v>117999.99</v>
      </c>
      <c r="J8879" s="68">
        <f t="shared" si="414"/>
        <v>0.63410221621621621</v>
      </c>
      <c r="K8879" s="43">
        <f t="shared" si="415"/>
        <v>0.63783778378378386</v>
      </c>
      <c r="L8879" s="41" t="str">
        <f t="shared" si="416"/>
        <v>AA</v>
      </c>
      <c r="M8879" s="41" t="s">
        <v>315</v>
      </c>
      <c r="N8879" s="41" t="s">
        <v>421</v>
      </c>
      <c r="O8879" s="41" t="s">
        <v>70</v>
      </c>
    </row>
    <row r="8880" spans="1:15">
      <c r="A8880" s="42">
        <v>42041</v>
      </c>
      <c r="B8880" s="42">
        <v>54825</v>
      </c>
      <c r="C8880" s="130">
        <v>420</v>
      </c>
      <c r="D8880" s="43">
        <v>8.7899999999999992E-2</v>
      </c>
      <c r="E8880" s="43">
        <v>8.3699999999999997E-2</v>
      </c>
      <c r="F8880" s="44">
        <v>145000</v>
      </c>
      <c r="G8880" s="44">
        <v>145000</v>
      </c>
      <c r="H8880" s="44">
        <v>92499.99</v>
      </c>
      <c r="I8880" s="44">
        <v>92499.99</v>
      </c>
      <c r="J8880" s="68">
        <f t="shared" si="414"/>
        <v>0.63793096551724138</v>
      </c>
      <c r="K8880" s="43">
        <f t="shared" si="415"/>
        <v>0.63793096551724138</v>
      </c>
      <c r="L8880" s="41" t="str">
        <f t="shared" si="416"/>
        <v>AA</v>
      </c>
      <c r="M8880" s="41" t="s">
        <v>345</v>
      </c>
      <c r="N8880" s="41" t="s">
        <v>424</v>
      </c>
      <c r="O8880" s="41" t="s">
        <v>70</v>
      </c>
    </row>
    <row r="8881" spans="1:15">
      <c r="A8881" s="42">
        <v>41969</v>
      </c>
      <c r="B8881" s="42">
        <v>54753</v>
      </c>
      <c r="C8881" s="130">
        <v>420</v>
      </c>
      <c r="D8881" s="43">
        <v>8.7899999999999992E-2</v>
      </c>
      <c r="E8881" s="43">
        <v>7.7199999999999991E-2</v>
      </c>
      <c r="F8881" s="44">
        <v>174000</v>
      </c>
      <c r="G8881" s="44">
        <v>174000</v>
      </c>
      <c r="H8881" s="44">
        <v>110610.77</v>
      </c>
      <c r="I8881" s="44">
        <v>110999.99</v>
      </c>
      <c r="J8881" s="68">
        <f t="shared" si="414"/>
        <v>0.63569408045977016</v>
      </c>
      <c r="K8881" s="43">
        <f t="shared" si="415"/>
        <v>0.63793097701149426</v>
      </c>
      <c r="L8881" s="41" t="str">
        <f t="shared" si="416"/>
        <v>AA</v>
      </c>
      <c r="M8881" s="41" t="s">
        <v>753</v>
      </c>
      <c r="N8881" s="41" t="s">
        <v>431</v>
      </c>
      <c r="O8881" s="41" t="s">
        <v>70</v>
      </c>
    </row>
    <row r="8882" spans="1:15">
      <c r="A8882" s="42">
        <v>42026</v>
      </c>
      <c r="B8882" s="42">
        <v>52984</v>
      </c>
      <c r="C8882" s="130">
        <v>360</v>
      </c>
      <c r="D8882" s="43">
        <v>8.7899999999999992E-2</v>
      </c>
      <c r="E8882" s="43">
        <v>7.9500000000000001E-2</v>
      </c>
      <c r="F8882" s="44">
        <v>170000</v>
      </c>
      <c r="G8882" s="44">
        <v>170000</v>
      </c>
      <c r="H8882" s="44">
        <v>108277.5</v>
      </c>
      <c r="I8882" s="44">
        <v>108499.94</v>
      </c>
      <c r="J8882" s="68">
        <f t="shared" si="414"/>
        <v>0.63692647058823526</v>
      </c>
      <c r="K8882" s="43">
        <f t="shared" si="415"/>
        <v>0.63823494117647062</v>
      </c>
      <c r="L8882" s="41" t="str">
        <f t="shared" si="416"/>
        <v>AA</v>
      </c>
      <c r="M8882" s="41" t="s">
        <v>454</v>
      </c>
      <c r="N8882" s="41" t="s">
        <v>416</v>
      </c>
      <c r="O8882" s="41" t="s">
        <v>70</v>
      </c>
    </row>
    <row r="8883" spans="1:15">
      <c r="A8883" s="42">
        <v>41810</v>
      </c>
      <c r="B8883" s="42">
        <v>50941</v>
      </c>
      <c r="C8883" s="130">
        <v>300</v>
      </c>
      <c r="D8883" s="43">
        <v>8.7899999999999992E-2</v>
      </c>
      <c r="E8883" s="43">
        <v>7.9500000000000001E-2</v>
      </c>
      <c r="F8883" s="44">
        <v>188000</v>
      </c>
      <c r="G8883" s="44">
        <v>188000</v>
      </c>
      <c r="H8883" s="44">
        <v>117604.43</v>
      </c>
      <c r="I8883" s="44">
        <v>119999.99</v>
      </c>
      <c r="J8883" s="68">
        <f t="shared" si="414"/>
        <v>0.62555547872340422</v>
      </c>
      <c r="K8883" s="43">
        <f t="shared" si="415"/>
        <v>0.63829781914893624</v>
      </c>
      <c r="L8883" s="41" t="str">
        <f t="shared" si="416"/>
        <v>AA</v>
      </c>
      <c r="M8883" s="41" t="s">
        <v>589</v>
      </c>
      <c r="N8883" s="41" t="s">
        <v>438</v>
      </c>
      <c r="O8883" s="41" t="s">
        <v>70</v>
      </c>
    </row>
    <row r="8884" spans="1:15">
      <c r="A8884" s="38">
        <v>41858</v>
      </c>
      <c r="B8884" s="38">
        <v>52816</v>
      </c>
      <c r="C8884" s="131">
        <v>360</v>
      </c>
      <c r="D8884" s="39">
        <v>8.7899999999999992E-2</v>
      </c>
      <c r="E8884" s="39">
        <v>7.9500000000000001E-2</v>
      </c>
      <c r="F8884" s="40">
        <v>188000</v>
      </c>
      <c r="G8884" s="40">
        <v>188000</v>
      </c>
      <c r="H8884" s="40">
        <v>118672.45</v>
      </c>
      <c r="I8884" s="40">
        <v>119999.99</v>
      </c>
      <c r="J8884" s="67">
        <f t="shared" si="414"/>
        <v>0.63123643617021274</v>
      </c>
      <c r="K8884" s="39">
        <f t="shared" si="415"/>
        <v>0.63829781914893624</v>
      </c>
      <c r="L8884" s="2" t="str">
        <f t="shared" si="416"/>
        <v>AA</v>
      </c>
      <c r="M8884" s="2" t="s">
        <v>564</v>
      </c>
      <c r="N8884" s="2" t="s">
        <v>417</v>
      </c>
      <c r="O8884" s="2" t="s">
        <v>70</v>
      </c>
    </row>
    <row r="8885" spans="1:15">
      <c r="A8885" s="42">
        <v>42038</v>
      </c>
      <c r="B8885" s="42">
        <v>51169</v>
      </c>
      <c r="C8885" s="130">
        <v>300</v>
      </c>
      <c r="D8885" s="43">
        <v>8.7899999999999992E-2</v>
      </c>
      <c r="E8885" s="43">
        <v>8.4199999999999997E-2</v>
      </c>
      <c r="F8885" s="44">
        <v>180000</v>
      </c>
      <c r="G8885" s="44">
        <v>180000</v>
      </c>
      <c r="H8885" s="44">
        <v>114899.99</v>
      </c>
      <c r="I8885" s="44">
        <v>114899.99</v>
      </c>
      <c r="J8885" s="68">
        <f t="shared" si="414"/>
        <v>0.63833327777777782</v>
      </c>
      <c r="K8885" s="43">
        <f t="shared" si="415"/>
        <v>0.63833327777777782</v>
      </c>
      <c r="L8885" s="41" t="str">
        <f t="shared" si="416"/>
        <v>AA</v>
      </c>
      <c r="M8885" s="41" t="s">
        <v>1083</v>
      </c>
      <c r="N8885" s="41" t="s">
        <v>416</v>
      </c>
      <c r="O8885" s="41" t="s">
        <v>70</v>
      </c>
    </row>
    <row r="8886" spans="1:15">
      <c r="A8886" s="38">
        <v>41866</v>
      </c>
      <c r="B8886" s="38">
        <v>45945</v>
      </c>
      <c r="C8886" s="131">
        <v>134</v>
      </c>
      <c r="D8886" s="39">
        <v>8.7899999999999992E-2</v>
      </c>
      <c r="E8886" s="39">
        <v>8.4199999999999997E-2</v>
      </c>
      <c r="F8886" s="40">
        <v>180000</v>
      </c>
      <c r="G8886" s="40">
        <v>180000</v>
      </c>
      <c r="H8886" s="40">
        <v>77133.73</v>
      </c>
      <c r="I8886" s="40">
        <v>114999.99</v>
      </c>
      <c r="J8886" s="67">
        <f t="shared" si="414"/>
        <v>0.42852072222222221</v>
      </c>
      <c r="K8886" s="39">
        <f t="shared" si="415"/>
        <v>0.63888883333333335</v>
      </c>
      <c r="L8886" s="2" t="str">
        <f t="shared" si="416"/>
        <v>AA</v>
      </c>
      <c r="M8886" s="2" t="s">
        <v>625</v>
      </c>
      <c r="N8886" s="2" t="s">
        <v>419</v>
      </c>
      <c r="O8886" s="2" t="s">
        <v>70</v>
      </c>
    </row>
    <row r="8887" spans="1:15">
      <c r="A8887" s="42">
        <v>42010</v>
      </c>
      <c r="B8887" s="42">
        <v>54794</v>
      </c>
      <c r="C8887" s="130">
        <v>420</v>
      </c>
      <c r="D8887" s="43">
        <v>8.7899999999999992E-2</v>
      </c>
      <c r="E8887" s="43">
        <v>7.9500000000000001E-2</v>
      </c>
      <c r="F8887" s="44">
        <v>180000</v>
      </c>
      <c r="G8887" s="44">
        <v>180000</v>
      </c>
      <c r="H8887" s="44">
        <v>114894.39</v>
      </c>
      <c r="I8887" s="44">
        <v>114999.99</v>
      </c>
      <c r="J8887" s="68">
        <f t="shared" si="414"/>
        <v>0.63830216666666661</v>
      </c>
      <c r="K8887" s="43">
        <f t="shared" si="415"/>
        <v>0.63888883333333335</v>
      </c>
      <c r="L8887" s="41" t="str">
        <f t="shared" si="416"/>
        <v>AA</v>
      </c>
      <c r="M8887" s="41" t="s">
        <v>454</v>
      </c>
      <c r="N8887" s="41" t="s">
        <v>416</v>
      </c>
      <c r="O8887" s="41" t="s">
        <v>70</v>
      </c>
    </row>
    <row r="8888" spans="1:15">
      <c r="A8888" s="38">
        <v>41918</v>
      </c>
      <c r="B8888" s="38">
        <v>54702</v>
      </c>
      <c r="C8888" s="131">
        <v>420</v>
      </c>
      <c r="D8888" s="39">
        <v>8.7899999999999992E-2</v>
      </c>
      <c r="E8888" s="39">
        <v>8.4199999999999997E-2</v>
      </c>
      <c r="F8888" s="40">
        <v>180000</v>
      </c>
      <c r="G8888" s="40">
        <v>180000</v>
      </c>
      <c r="H8888" s="40">
        <v>114361.72</v>
      </c>
      <c r="I8888" s="40">
        <v>114999.99</v>
      </c>
      <c r="J8888" s="67">
        <f t="shared" si="414"/>
        <v>0.6353428888888889</v>
      </c>
      <c r="K8888" s="39">
        <f t="shared" si="415"/>
        <v>0.63888883333333335</v>
      </c>
      <c r="L8888" s="2" t="str">
        <f t="shared" si="416"/>
        <v>AA</v>
      </c>
      <c r="M8888" s="2" t="s">
        <v>564</v>
      </c>
      <c r="N8888" s="2" t="s">
        <v>417</v>
      </c>
      <c r="O8888" s="2" t="s">
        <v>70</v>
      </c>
    </row>
    <row r="8889" spans="1:15">
      <c r="A8889" s="42">
        <v>41968</v>
      </c>
      <c r="B8889" s="42">
        <v>54752</v>
      </c>
      <c r="C8889" s="130">
        <v>420</v>
      </c>
      <c r="D8889" s="43">
        <v>8.7899999999999992E-2</v>
      </c>
      <c r="E8889" s="43">
        <v>7.9500000000000001E-2</v>
      </c>
      <c r="F8889" s="44">
        <v>182300</v>
      </c>
      <c r="G8889" s="44">
        <v>182300</v>
      </c>
      <c r="H8889" s="44">
        <v>115922.88</v>
      </c>
      <c r="I8889" s="44">
        <v>116472.86</v>
      </c>
      <c r="J8889" s="68">
        <f t="shared" si="414"/>
        <v>0.63589072956664838</v>
      </c>
      <c r="K8889" s="43">
        <f t="shared" si="415"/>
        <v>0.63890762479429508</v>
      </c>
      <c r="L8889" s="41" t="str">
        <f t="shared" si="416"/>
        <v>AA</v>
      </c>
      <c r="M8889" s="41" t="s">
        <v>531</v>
      </c>
      <c r="N8889" s="41" t="s">
        <v>423</v>
      </c>
      <c r="O8889" s="41" t="s">
        <v>70</v>
      </c>
    </row>
    <row r="8890" spans="1:15">
      <c r="A8890" s="42">
        <v>41892</v>
      </c>
      <c r="B8890" s="42">
        <v>54676</v>
      </c>
      <c r="C8890" s="130">
        <v>420</v>
      </c>
      <c r="D8890" s="43">
        <v>8.7899999999999992E-2</v>
      </c>
      <c r="E8890" s="43">
        <v>8.4199999999999997E-2</v>
      </c>
      <c r="F8890" s="44">
        <v>183000</v>
      </c>
      <c r="G8890" s="44">
        <v>183000</v>
      </c>
      <c r="H8890" s="44">
        <v>116122.9</v>
      </c>
      <c r="I8890" s="44">
        <v>116999.99</v>
      </c>
      <c r="J8890" s="68">
        <f t="shared" si="414"/>
        <v>0.63455136612021856</v>
      </c>
      <c r="K8890" s="43">
        <f t="shared" si="415"/>
        <v>0.63934420765027322</v>
      </c>
      <c r="L8890" s="41" t="str">
        <f t="shared" si="416"/>
        <v>AA</v>
      </c>
      <c r="M8890" s="41" t="s">
        <v>602</v>
      </c>
      <c r="N8890" s="41" t="s">
        <v>421</v>
      </c>
      <c r="O8890" s="41" t="s">
        <v>70</v>
      </c>
    </row>
    <row r="8891" spans="1:15">
      <c r="A8891" s="38">
        <v>41908</v>
      </c>
      <c r="B8891" s="38">
        <v>49213</v>
      </c>
      <c r="C8891" s="131">
        <v>240</v>
      </c>
      <c r="D8891" s="39">
        <v>8.7899999999999992E-2</v>
      </c>
      <c r="E8891" s="39">
        <v>8.2799999999999999E-2</v>
      </c>
      <c r="F8891" s="40">
        <v>168000</v>
      </c>
      <c r="G8891" s="40">
        <v>168000</v>
      </c>
      <c r="H8891" s="40">
        <v>105632.31</v>
      </c>
      <c r="I8891" s="40">
        <v>107411</v>
      </c>
      <c r="J8891" s="67">
        <f t="shared" si="414"/>
        <v>0.62876374999999995</v>
      </c>
      <c r="K8891" s="39">
        <f t="shared" si="415"/>
        <v>0.63935119047619049</v>
      </c>
      <c r="L8891" s="2" t="str">
        <f t="shared" si="416"/>
        <v>AA</v>
      </c>
      <c r="M8891" s="2" t="s">
        <v>489</v>
      </c>
      <c r="N8891" s="2" t="s">
        <v>415</v>
      </c>
      <c r="O8891" s="2" t="s">
        <v>70</v>
      </c>
    </row>
    <row r="8892" spans="1:15">
      <c r="A8892" s="42">
        <v>41915</v>
      </c>
      <c r="B8892" s="42">
        <v>54699</v>
      </c>
      <c r="C8892" s="130">
        <v>420</v>
      </c>
      <c r="D8892" s="43">
        <v>8.7899999999999992E-2</v>
      </c>
      <c r="E8892" s="43">
        <v>7.9500000000000001E-2</v>
      </c>
      <c r="F8892" s="44">
        <v>172000</v>
      </c>
      <c r="G8892" s="44">
        <v>172000</v>
      </c>
      <c r="H8892" s="44">
        <v>109527.44</v>
      </c>
      <c r="I8892" s="44">
        <v>109999.99</v>
      </c>
      <c r="J8892" s="68">
        <f t="shared" si="414"/>
        <v>0.6367874418604651</v>
      </c>
      <c r="K8892" s="43">
        <f t="shared" si="415"/>
        <v>0.63953482558139541</v>
      </c>
      <c r="L8892" s="41" t="str">
        <f t="shared" si="416"/>
        <v>AA</v>
      </c>
      <c r="M8892" s="41" t="s">
        <v>862</v>
      </c>
      <c r="N8892" s="41" t="s">
        <v>417</v>
      </c>
      <c r="O8892" s="41" t="s">
        <v>70</v>
      </c>
    </row>
    <row r="8893" spans="1:15">
      <c r="A8893" s="42">
        <v>41785</v>
      </c>
      <c r="B8893" s="42">
        <v>45438</v>
      </c>
      <c r="C8893" s="130">
        <v>120</v>
      </c>
      <c r="D8893" s="43">
        <v>8.7899999999999992E-2</v>
      </c>
      <c r="E8893" s="43">
        <v>8.2799999999999999E-2</v>
      </c>
      <c r="F8893" s="44">
        <v>125000</v>
      </c>
      <c r="G8893" s="44">
        <v>125000</v>
      </c>
      <c r="H8893" s="44">
        <v>74601.929999999993</v>
      </c>
      <c r="I8893" s="44">
        <v>79999.990000000005</v>
      </c>
      <c r="J8893" s="68">
        <f t="shared" si="414"/>
        <v>0.59681543999999997</v>
      </c>
      <c r="K8893" s="43">
        <f t="shared" si="415"/>
        <v>0.63999992000000006</v>
      </c>
      <c r="L8893" s="41" t="str">
        <f t="shared" si="416"/>
        <v>AA</v>
      </c>
      <c r="M8893" s="41" t="s">
        <v>495</v>
      </c>
      <c r="N8893" s="41" t="s">
        <v>424</v>
      </c>
      <c r="O8893" s="41" t="s">
        <v>70</v>
      </c>
    </row>
    <row r="8894" spans="1:15">
      <c r="A8894" s="38">
        <v>41890</v>
      </c>
      <c r="B8894" s="38">
        <v>54674</v>
      </c>
      <c r="C8894" s="131">
        <v>420</v>
      </c>
      <c r="D8894" s="39">
        <v>8.7899999999999992E-2</v>
      </c>
      <c r="E8894" s="39">
        <v>7.9500000000000001E-2</v>
      </c>
      <c r="F8894" s="40">
        <v>200000</v>
      </c>
      <c r="G8894" s="40">
        <v>200000</v>
      </c>
      <c r="H8894" s="40">
        <v>127056.06</v>
      </c>
      <c r="I8894" s="40">
        <v>127999.99</v>
      </c>
      <c r="J8894" s="67">
        <f t="shared" si="414"/>
        <v>0.63528030000000002</v>
      </c>
      <c r="K8894" s="39">
        <f t="shared" si="415"/>
        <v>0.63999994999999998</v>
      </c>
      <c r="L8894" s="2" t="str">
        <f t="shared" si="416"/>
        <v>AA</v>
      </c>
      <c r="M8894" s="2" t="s">
        <v>477</v>
      </c>
      <c r="N8894" s="2" t="s">
        <v>422</v>
      </c>
      <c r="O8894" s="2" t="s">
        <v>70</v>
      </c>
    </row>
    <row r="8895" spans="1:15">
      <c r="A8895" s="42">
        <v>42034</v>
      </c>
      <c r="B8895" s="42">
        <v>54208</v>
      </c>
      <c r="C8895" s="130">
        <v>400</v>
      </c>
      <c r="D8895" s="43">
        <v>8.7899999999999992E-2</v>
      </c>
      <c r="E8895" s="43">
        <v>7.7199999999999991E-2</v>
      </c>
      <c r="F8895" s="44">
        <v>170000</v>
      </c>
      <c r="G8895" s="44">
        <v>170000</v>
      </c>
      <c r="H8895" s="44">
        <v>108652.9</v>
      </c>
      <c r="I8895" s="44">
        <v>108879.15</v>
      </c>
      <c r="J8895" s="68">
        <f t="shared" si="414"/>
        <v>0.63913470588235288</v>
      </c>
      <c r="K8895" s="43">
        <f t="shared" si="415"/>
        <v>0.64046558823529409</v>
      </c>
      <c r="L8895" s="41" t="str">
        <f t="shared" si="416"/>
        <v>AA</v>
      </c>
      <c r="M8895" s="41" t="s">
        <v>1007</v>
      </c>
      <c r="N8895" s="41" t="s">
        <v>421</v>
      </c>
      <c r="O8895" s="41" t="s">
        <v>70</v>
      </c>
    </row>
    <row r="8896" spans="1:15">
      <c r="A8896" s="38">
        <v>41817</v>
      </c>
      <c r="B8896" s="38">
        <v>53992</v>
      </c>
      <c r="C8896" s="131">
        <v>400</v>
      </c>
      <c r="D8896" s="39">
        <v>8.7899999999999992E-2</v>
      </c>
      <c r="E8896" s="39">
        <v>8.4199999999999997E-2</v>
      </c>
      <c r="F8896" s="40">
        <v>103000</v>
      </c>
      <c r="G8896" s="40">
        <v>103000</v>
      </c>
      <c r="H8896" s="40">
        <v>65112.480000000003</v>
      </c>
      <c r="I8896" s="40">
        <v>65999.990000000005</v>
      </c>
      <c r="J8896" s="67">
        <f t="shared" si="414"/>
        <v>0.63216000000000006</v>
      </c>
      <c r="K8896" s="39">
        <f t="shared" si="415"/>
        <v>0.64077660194174757</v>
      </c>
      <c r="L8896" s="2" t="str">
        <f t="shared" si="416"/>
        <v>AA</v>
      </c>
      <c r="M8896" s="2" t="s">
        <v>1544</v>
      </c>
      <c r="N8896" s="2" t="s">
        <v>421</v>
      </c>
      <c r="O8896" s="2" t="s">
        <v>70</v>
      </c>
    </row>
    <row r="8897" spans="1:15">
      <c r="A8897" s="38">
        <v>41995</v>
      </c>
      <c r="B8897" s="38">
        <v>51126</v>
      </c>
      <c r="C8897" s="131">
        <v>300</v>
      </c>
      <c r="D8897" s="39">
        <v>8.7899999999999992E-2</v>
      </c>
      <c r="E8897" s="39">
        <v>8.4199999999999997E-2</v>
      </c>
      <c r="F8897" s="40">
        <v>156000</v>
      </c>
      <c r="G8897" s="40">
        <v>156000</v>
      </c>
      <c r="H8897" s="40">
        <v>99484.93</v>
      </c>
      <c r="I8897" s="40">
        <v>99999.99</v>
      </c>
      <c r="J8897" s="67">
        <f t="shared" si="414"/>
        <v>0.63772391025641018</v>
      </c>
      <c r="K8897" s="39">
        <f t="shared" si="415"/>
        <v>0.64102557692307693</v>
      </c>
      <c r="L8897" s="2" t="str">
        <f t="shared" si="416"/>
        <v>AA</v>
      </c>
      <c r="M8897" s="2" t="s">
        <v>466</v>
      </c>
      <c r="N8897" s="2" t="s">
        <v>421</v>
      </c>
      <c r="O8897" s="2" t="s">
        <v>70</v>
      </c>
    </row>
    <row r="8898" spans="1:15">
      <c r="A8898" s="38">
        <v>41877</v>
      </c>
      <c r="B8898" s="38">
        <v>54114</v>
      </c>
      <c r="C8898" s="131">
        <v>402</v>
      </c>
      <c r="D8898" s="39">
        <v>8.7899999999999992E-2</v>
      </c>
      <c r="E8898" s="39">
        <v>8.4199999999999997E-2</v>
      </c>
      <c r="F8898" s="40">
        <v>171000</v>
      </c>
      <c r="G8898" s="40">
        <v>171000</v>
      </c>
      <c r="H8898" s="40">
        <v>108515.44</v>
      </c>
      <c r="I8898" s="40">
        <v>109637.37</v>
      </c>
      <c r="J8898" s="67">
        <f t="shared" si="414"/>
        <v>0.63459321637426902</v>
      </c>
      <c r="K8898" s="39">
        <f t="shared" si="415"/>
        <v>0.64115421052631572</v>
      </c>
      <c r="L8898" s="2" t="str">
        <f t="shared" si="416"/>
        <v>AA</v>
      </c>
      <c r="M8898" s="2" t="s">
        <v>467</v>
      </c>
      <c r="N8898" s="2" t="s">
        <v>425</v>
      </c>
      <c r="O8898" s="2" t="s">
        <v>70</v>
      </c>
    </row>
    <row r="8899" spans="1:15">
      <c r="A8899" s="42">
        <v>41775</v>
      </c>
      <c r="B8899" s="42">
        <v>54559</v>
      </c>
      <c r="C8899" s="130">
        <v>420</v>
      </c>
      <c r="D8899" s="43">
        <v>8.7899999999999992E-2</v>
      </c>
      <c r="E8899" s="43">
        <v>7.9500000000000001E-2</v>
      </c>
      <c r="F8899" s="44">
        <v>155000</v>
      </c>
      <c r="G8899" s="44">
        <v>155000</v>
      </c>
      <c r="H8899" s="44">
        <v>98023.83</v>
      </c>
      <c r="I8899" s="44">
        <v>99399.99</v>
      </c>
      <c r="J8899" s="68">
        <f t="shared" ref="J8899:J8962" si="417">H8899/G8899</f>
        <v>0.63241180645161288</v>
      </c>
      <c r="K8899" s="43">
        <f t="shared" ref="K8899:K8962" si="418">I8899/G8899</f>
        <v>0.64129025806451612</v>
      </c>
      <c r="L8899" s="41" t="str">
        <f t="shared" ref="L8899:L8962" si="419">IF(J8899&lt;=65%,"AA",IF(J8899&lt;=75%,"A",IF(J8899&lt;=85%,"B","C")))</f>
        <v>AA</v>
      </c>
      <c r="M8899" s="41" t="s">
        <v>913</v>
      </c>
      <c r="N8899" s="41" t="s">
        <v>417</v>
      </c>
      <c r="O8899" s="41" t="s">
        <v>70</v>
      </c>
    </row>
    <row r="8900" spans="1:15">
      <c r="A8900" s="42">
        <v>41845</v>
      </c>
      <c r="B8900" s="42">
        <v>54629</v>
      </c>
      <c r="C8900" s="130">
        <v>420</v>
      </c>
      <c r="D8900" s="43">
        <v>8.7899999999999992E-2</v>
      </c>
      <c r="E8900" s="43">
        <v>8.4199999999999997E-2</v>
      </c>
      <c r="F8900" s="44">
        <v>180000</v>
      </c>
      <c r="G8900" s="44">
        <v>180000</v>
      </c>
      <c r="H8900" s="44">
        <v>114210.58</v>
      </c>
      <c r="I8900" s="44">
        <v>115444.6</v>
      </c>
      <c r="J8900" s="68">
        <f t="shared" si="417"/>
        <v>0.63450322222222222</v>
      </c>
      <c r="K8900" s="43">
        <f t="shared" si="418"/>
        <v>0.64135888888888892</v>
      </c>
      <c r="L8900" s="41" t="str">
        <f t="shared" si="419"/>
        <v>AA</v>
      </c>
      <c r="M8900" s="41" t="s">
        <v>790</v>
      </c>
      <c r="N8900" s="41" t="s">
        <v>416</v>
      </c>
      <c r="O8900" s="41" t="s">
        <v>70</v>
      </c>
    </row>
    <row r="8901" spans="1:15">
      <c r="A8901" s="42">
        <v>41900</v>
      </c>
      <c r="B8901" s="42">
        <v>54684</v>
      </c>
      <c r="C8901" s="130">
        <v>420</v>
      </c>
      <c r="D8901" s="43">
        <v>8.7899999999999992E-2</v>
      </c>
      <c r="E8901" s="43">
        <v>7.9500000000000001E-2</v>
      </c>
      <c r="F8901" s="44">
        <v>170000</v>
      </c>
      <c r="G8901" s="44">
        <v>170000</v>
      </c>
      <c r="H8901" s="44">
        <v>108192.39</v>
      </c>
      <c r="I8901" s="44">
        <v>109045.07</v>
      </c>
      <c r="J8901" s="68">
        <f t="shared" si="417"/>
        <v>0.63642582352941179</v>
      </c>
      <c r="K8901" s="43">
        <f t="shared" si="418"/>
        <v>0.64144158823529418</v>
      </c>
      <c r="L8901" s="41" t="str">
        <f t="shared" si="419"/>
        <v>AA</v>
      </c>
      <c r="M8901" s="41" t="s">
        <v>889</v>
      </c>
      <c r="N8901" s="41" t="s">
        <v>416</v>
      </c>
      <c r="O8901" s="41" t="s">
        <v>70</v>
      </c>
    </row>
    <row r="8902" spans="1:15">
      <c r="A8902" s="42">
        <v>41841</v>
      </c>
      <c r="B8902" s="42">
        <v>48843</v>
      </c>
      <c r="C8902" s="130">
        <v>230</v>
      </c>
      <c r="D8902" s="43">
        <v>8.7899999999999992E-2</v>
      </c>
      <c r="E8902" s="43">
        <v>7.7199999999999991E-2</v>
      </c>
      <c r="F8902" s="44">
        <v>120000</v>
      </c>
      <c r="G8902" s="44">
        <v>120000</v>
      </c>
      <c r="H8902" s="44">
        <v>80123.61</v>
      </c>
      <c r="I8902" s="44">
        <v>76999.990000000005</v>
      </c>
      <c r="J8902" s="68">
        <f t="shared" si="417"/>
        <v>0.66769674999999995</v>
      </c>
      <c r="K8902" s="43">
        <f t="shared" si="418"/>
        <v>0.64166658333333337</v>
      </c>
      <c r="L8902" s="41" t="str">
        <f t="shared" si="419"/>
        <v>A</v>
      </c>
      <c r="M8902" s="41" t="s">
        <v>658</v>
      </c>
      <c r="N8902" s="41" t="s">
        <v>423</v>
      </c>
      <c r="O8902" s="41" t="s">
        <v>70</v>
      </c>
    </row>
    <row r="8903" spans="1:15">
      <c r="A8903" s="38">
        <v>41815</v>
      </c>
      <c r="B8903" s="38">
        <v>49120</v>
      </c>
      <c r="C8903" s="131">
        <v>240</v>
      </c>
      <c r="D8903" s="39">
        <v>8.7899999999999992E-2</v>
      </c>
      <c r="E8903" s="39">
        <v>8.2799999999999999E-2</v>
      </c>
      <c r="F8903" s="40">
        <v>187000</v>
      </c>
      <c r="G8903" s="40">
        <v>187000</v>
      </c>
      <c r="H8903" s="40">
        <v>116841.26</v>
      </c>
      <c r="I8903" s="40">
        <v>119999.99</v>
      </c>
      <c r="J8903" s="67">
        <f t="shared" si="417"/>
        <v>0.62481957219251338</v>
      </c>
      <c r="K8903" s="39">
        <f t="shared" si="418"/>
        <v>0.64171117647058828</v>
      </c>
      <c r="L8903" s="2" t="str">
        <f t="shared" si="419"/>
        <v>AA</v>
      </c>
      <c r="M8903" s="2" t="s">
        <v>475</v>
      </c>
      <c r="N8903" s="2" t="s">
        <v>427</v>
      </c>
      <c r="O8903" s="2" t="s">
        <v>70</v>
      </c>
    </row>
    <row r="8904" spans="1:15">
      <c r="A8904" s="42">
        <v>41892</v>
      </c>
      <c r="B8904" s="42">
        <v>54676</v>
      </c>
      <c r="C8904" s="130">
        <v>420</v>
      </c>
      <c r="D8904" s="43">
        <v>8.7899999999999992E-2</v>
      </c>
      <c r="E8904" s="43">
        <v>7.9500000000000001E-2</v>
      </c>
      <c r="F8904" s="44">
        <v>177000</v>
      </c>
      <c r="G8904" s="44">
        <v>177000</v>
      </c>
      <c r="H8904" s="44">
        <v>112748.41</v>
      </c>
      <c r="I8904" s="44">
        <v>113599.99</v>
      </c>
      <c r="J8904" s="68">
        <f t="shared" si="417"/>
        <v>0.63699666666666666</v>
      </c>
      <c r="K8904" s="43">
        <f t="shared" si="418"/>
        <v>0.64180785310734467</v>
      </c>
      <c r="L8904" s="41" t="str">
        <f t="shared" si="419"/>
        <v>AA</v>
      </c>
      <c r="M8904" s="41" t="s">
        <v>454</v>
      </c>
      <c r="N8904" s="41" t="s">
        <v>416</v>
      </c>
      <c r="O8904" s="41" t="s">
        <v>70</v>
      </c>
    </row>
    <row r="8905" spans="1:15">
      <c r="A8905" s="38">
        <v>42024</v>
      </c>
      <c r="B8905" s="38">
        <v>54808</v>
      </c>
      <c r="C8905" s="131">
        <v>420</v>
      </c>
      <c r="D8905" s="39">
        <v>8.7899999999999992E-2</v>
      </c>
      <c r="E8905" s="39">
        <v>8.6500000000000007E-2</v>
      </c>
      <c r="F8905" s="40">
        <v>133900</v>
      </c>
      <c r="G8905" s="40">
        <v>133900</v>
      </c>
      <c r="H8905" s="40">
        <v>85822.19</v>
      </c>
      <c r="I8905" s="40">
        <v>85950.26</v>
      </c>
      <c r="J8905" s="67">
        <f t="shared" si="417"/>
        <v>0.64094241971620614</v>
      </c>
      <c r="K8905" s="39">
        <f t="shared" si="418"/>
        <v>0.64189887976101567</v>
      </c>
      <c r="L8905" s="2" t="str">
        <f t="shared" si="419"/>
        <v>AA</v>
      </c>
      <c r="M8905" s="2" t="s">
        <v>546</v>
      </c>
      <c r="N8905" s="2" t="s">
        <v>416</v>
      </c>
      <c r="O8905" s="2" t="s">
        <v>70</v>
      </c>
    </row>
    <row r="8906" spans="1:15">
      <c r="A8906" s="38">
        <v>41969</v>
      </c>
      <c r="B8906" s="38">
        <v>54753</v>
      </c>
      <c r="C8906" s="131">
        <v>420</v>
      </c>
      <c r="D8906" s="39">
        <v>8.7899999999999992E-2</v>
      </c>
      <c r="E8906" s="39">
        <v>7.9500000000000001E-2</v>
      </c>
      <c r="F8906" s="40">
        <v>125000</v>
      </c>
      <c r="G8906" s="40">
        <v>125000</v>
      </c>
      <c r="H8906" s="40">
        <v>80317.7</v>
      </c>
      <c r="I8906" s="40">
        <v>80249.990000000005</v>
      </c>
      <c r="J8906" s="67">
        <f t="shared" si="417"/>
        <v>0.64254159999999994</v>
      </c>
      <c r="K8906" s="39">
        <f t="shared" si="418"/>
        <v>0.64199992000000006</v>
      </c>
      <c r="L8906" s="2" t="str">
        <f t="shared" si="419"/>
        <v>AA</v>
      </c>
      <c r="M8906" s="2" t="s">
        <v>1018</v>
      </c>
      <c r="N8906" s="2" t="s">
        <v>421</v>
      </c>
      <c r="O8906" s="2" t="s">
        <v>70</v>
      </c>
    </row>
    <row r="8907" spans="1:15">
      <c r="A8907" s="38">
        <v>41820</v>
      </c>
      <c r="B8907" s="38">
        <v>54604</v>
      </c>
      <c r="C8907" s="131">
        <v>420</v>
      </c>
      <c r="D8907" s="39">
        <v>8.7899999999999992E-2</v>
      </c>
      <c r="E8907" s="39">
        <v>8.7899999999999992E-2</v>
      </c>
      <c r="F8907" s="40">
        <v>165000</v>
      </c>
      <c r="G8907" s="40">
        <v>165000</v>
      </c>
      <c r="H8907" s="40">
        <v>105237.9</v>
      </c>
      <c r="I8907" s="40">
        <v>106000</v>
      </c>
      <c r="J8907" s="67">
        <f t="shared" si="417"/>
        <v>0.63780545454545456</v>
      </c>
      <c r="K8907" s="39">
        <f t="shared" si="418"/>
        <v>0.64242424242424245</v>
      </c>
      <c r="L8907" s="2" t="str">
        <f t="shared" si="419"/>
        <v>AA</v>
      </c>
      <c r="M8907" s="2" t="s">
        <v>454</v>
      </c>
      <c r="N8907" s="2" t="s">
        <v>416</v>
      </c>
      <c r="O8907" s="2" t="s">
        <v>70</v>
      </c>
    </row>
    <row r="8908" spans="1:15">
      <c r="A8908" s="38">
        <v>41907</v>
      </c>
      <c r="B8908" s="38">
        <v>52529</v>
      </c>
      <c r="C8908" s="131">
        <v>349</v>
      </c>
      <c r="D8908" s="39">
        <v>8.7899999999999992E-2</v>
      </c>
      <c r="E8908" s="39">
        <v>8.4199999999999997E-2</v>
      </c>
      <c r="F8908" s="40">
        <v>190000</v>
      </c>
      <c r="G8908" s="40">
        <v>190000</v>
      </c>
      <c r="H8908" s="40">
        <v>120876.81</v>
      </c>
      <c r="I8908" s="40">
        <v>122113.25</v>
      </c>
      <c r="J8908" s="67">
        <f t="shared" si="417"/>
        <v>0.63619373684210523</v>
      </c>
      <c r="K8908" s="39">
        <f t="shared" si="418"/>
        <v>0.64270131578947365</v>
      </c>
      <c r="L8908" s="2" t="str">
        <f t="shared" si="419"/>
        <v>AA</v>
      </c>
      <c r="M8908" s="2" t="s">
        <v>776</v>
      </c>
      <c r="N8908" s="2" t="s">
        <v>422</v>
      </c>
      <c r="O8908" s="2" t="s">
        <v>70</v>
      </c>
    </row>
    <row r="8909" spans="1:15">
      <c r="A8909" s="42">
        <v>41970</v>
      </c>
      <c r="B8909" s="42">
        <v>54754</v>
      </c>
      <c r="C8909" s="130">
        <v>420</v>
      </c>
      <c r="D8909" s="43">
        <v>8.7899999999999992E-2</v>
      </c>
      <c r="E8909" s="43">
        <v>8.7899999999999992E-2</v>
      </c>
      <c r="F8909" s="44">
        <v>98000</v>
      </c>
      <c r="G8909" s="44">
        <v>98000</v>
      </c>
      <c r="H8909" s="44">
        <v>62687.22</v>
      </c>
      <c r="I8909" s="44">
        <v>62999.99</v>
      </c>
      <c r="J8909" s="68">
        <f t="shared" si="417"/>
        <v>0.63966551020408169</v>
      </c>
      <c r="K8909" s="43">
        <f t="shared" si="418"/>
        <v>0.64285704081632655</v>
      </c>
      <c r="L8909" s="41" t="str">
        <f t="shared" si="419"/>
        <v>AA</v>
      </c>
      <c r="M8909" s="41" t="s">
        <v>584</v>
      </c>
      <c r="N8909" s="41" t="s">
        <v>417</v>
      </c>
      <c r="O8909" s="41" t="s">
        <v>70</v>
      </c>
    </row>
    <row r="8910" spans="1:15">
      <c r="A8910" s="38">
        <v>42040</v>
      </c>
      <c r="B8910" s="38">
        <v>52998</v>
      </c>
      <c r="C8910" s="131">
        <v>360</v>
      </c>
      <c r="D8910" s="39">
        <v>8.7899999999999992E-2</v>
      </c>
      <c r="E8910" s="39">
        <v>8.6500000000000007E-2</v>
      </c>
      <c r="F8910" s="40">
        <v>140000</v>
      </c>
      <c r="G8910" s="40">
        <v>140000</v>
      </c>
      <c r="H8910" s="40">
        <v>89999.99</v>
      </c>
      <c r="I8910" s="40">
        <v>89999.99</v>
      </c>
      <c r="J8910" s="67">
        <f t="shared" si="417"/>
        <v>0.64285707142857151</v>
      </c>
      <c r="K8910" s="39">
        <f t="shared" si="418"/>
        <v>0.64285707142857151</v>
      </c>
      <c r="L8910" s="2" t="str">
        <f t="shared" si="419"/>
        <v>AA</v>
      </c>
      <c r="M8910" s="2" t="s">
        <v>776</v>
      </c>
      <c r="N8910" s="2" t="s">
        <v>422</v>
      </c>
      <c r="O8910" s="2" t="s">
        <v>70</v>
      </c>
    </row>
    <row r="8911" spans="1:15">
      <c r="A8911" s="38">
        <v>41985</v>
      </c>
      <c r="B8911" s="38">
        <v>54769</v>
      </c>
      <c r="C8911" s="131">
        <v>420</v>
      </c>
      <c r="D8911" s="39">
        <v>8.7899999999999992E-2</v>
      </c>
      <c r="E8911" s="39">
        <v>7.9500000000000001E-2</v>
      </c>
      <c r="F8911" s="40">
        <v>182000</v>
      </c>
      <c r="G8911" s="40">
        <v>182000</v>
      </c>
      <c r="H8911" s="40">
        <v>116623.05</v>
      </c>
      <c r="I8911" s="40">
        <v>116999.99</v>
      </c>
      <c r="J8911" s="67">
        <f t="shared" si="417"/>
        <v>0.64078598901098904</v>
      </c>
      <c r="K8911" s="39">
        <f t="shared" si="418"/>
        <v>0.64285708791208795</v>
      </c>
      <c r="L8911" s="2" t="str">
        <f t="shared" si="419"/>
        <v>AA</v>
      </c>
      <c r="M8911" s="2" t="s">
        <v>453</v>
      </c>
      <c r="N8911" s="2" t="s">
        <v>418</v>
      </c>
      <c r="O8911" s="2" t="s">
        <v>70</v>
      </c>
    </row>
    <row r="8912" spans="1:15">
      <c r="A8912" s="38">
        <v>41789</v>
      </c>
      <c r="B8912" s="38">
        <v>54573</v>
      </c>
      <c r="C8912" s="131">
        <v>420</v>
      </c>
      <c r="D8912" s="39">
        <v>8.7899999999999992E-2</v>
      </c>
      <c r="E8912" s="39">
        <v>8.4199999999999997E-2</v>
      </c>
      <c r="F8912" s="40">
        <v>145000</v>
      </c>
      <c r="G8912" s="40">
        <v>145000</v>
      </c>
      <c r="H8912" s="40">
        <v>91891.520000000004</v>
      </c>
      <c r="I8912" s="40">
        <v>93225.76</v>
      </c>
      <c r="J8912" s="67">
        <f t="shared" si="417"/>
        <v>0.63373462068965525</v>
      </c>
      <c r="K8912" s="39">
        <f t="shared" si="418"/>
        <v>0.64293627586206892</v>
      </c>
      <c r="L8912" s="2" t="str">
        <f t="shared" si="419"/>
        <v>AA</v>
      </c>
      <c r="M8912" s="2" t="s">
        <v>625</v>
      </c>
      <c r="N8912" s="2" t="s">
        <v>419</v>
      </c>
      <c r="O8912" s="2" t="s">
        <v>70</v>
      </c>
    </row>
    <row r="8913" spans="1:15">
      <c r="A8913" s="38">
        <v>41842</v>
      </c>
      <c r="B8913" s="38">
        <v>52192</v>
      </c>
      <c r="C8913" s="131">
        <v>340</v>
      </c>
      <c r="D8913" s="39">
        <v>8.7899999999999992E-2</v>
      </c>
      <c r="E8913" s="39">
        <v>7.7199999999999991E-2</v>
      </c>
      <c r="F8913" s="40">
        <v>172000</v>
      </c>
      <c r="G8913" s="40">
        <v>172000</v>
      </c>
      <c r="H8913" s="40">
        <v>109036.65</v>
      </c>
      <c r="I8913" s="40">
        <v>110626.32</v>
      </c>
      <c r="J8913" s="67">
        <f t="shared" si="417"/>
        <v>0.63393401162790697</v>
      </c>
      <c r="K8913" s="39">
        <f t="shared" si="418"/>
        <v>0.64317627906976749</v>
      </c>
      <c r="L8913" s="2" t="str">
        <f t="shared" si="419"/>
        <v>AA</v>
      </c>
      <c r="M8913" s="2" t="s">
        <v>757</v>
      </c>
      <c r="N8913" s="2" t="s">
        <v>439</v>
      </c>
      <c r="O8913" s="2" t="s">
        <v>70</v>
      </c>
    </row>
    <row r="8914" spans="1:15">
      <c r="A8914" s="38">
        <v>41942</v>
      </c>
      <c r="B8914" s="38">
        <v>51682</v>
      </c>
      <c r="C8914" s="131">
        <v>320</v>
      </c>
      <c r="D8914" s="39">
        <v>8.7899999999999992E-2</v>
      </c>
      <c r="E8914" s="39">
        <v>7.7199999999999991E-2</v>
      </c>
      <c r="F8914" s="40">
        <v>172500</v>
      </c>
      <c r="G8914" s="40">
        <v>172500</v>
      </c>
      <c r="H8914" s="40">
        <v>109965.91</v>
      </c>
      <c r="I8914" s="40">
        <v>110999.99</v>
      </c>
      <c r="J8914" s="67">
        <f t="shared" si="417"/>
        <v>0.63748353623188403</v>
      </c>
      <c r="K8914" s="39">
        <f t="shared" si="418"/>
        <v>0.64347820289855073</v>
      </c>
      <c r="L8914" s="2" t="str">
        <f t="shared" si="419"/>
        <v>AA</v>
      </c>
      <c r="M8914" s="2" t="s">
        <v>837</v>
      </c>
      <c r="N8914" s="2" t="s">
        <v>437</v>
      </c>
      <c r="O8914" s="2" t="s">
        <v>70</v>
      </c>
    </row>
    <row r="8915" spans="1:15">
      <c r="A8915" s="42">
        <v>41887</v>
      </c>
      <c r="B8915" s="42">
        <v>50714</v>
      </c>
      <c r="C8915" s="130">
        <v>290</v>
      </c>
      <c r="D8915" s="43">
        <v>8.7899999999999992E-2</v>
      </c>
      <c r="E8915" s="43">
        <v>7.9500000000000001E-2</v>
      </c>
      <c r="F8915" s="44">
        <v>167000</v>
      </c>
      <c r="G8915" s="44">
        <v>167000</v>
      </c>
      <c r="H8915" s="44">
        <v>75326.880000000005</v>
      </c>
      <c r="I8915" s="44">
        <v>107469.81</v>
      </c>
      <c r="J8915" s="68">
        <f t="shared" si="417"/>
        <v>0.45105916167664672</v>
      </c>
      <c r="K8915" s="43">
        <f t="shared" si="418"/>
        <v>0.64353179640718561</v>
      </c>
      <c r="L8915" s="41" t="str">
        <f t="shared" si="419"/>
        <v>AA</v>
      </c>
      <c r="M8915" s="41" t="s">
        <v>740</v>
      </c>
      <c r="N8915" s="41" t="s">
        <v>417</v>
      </c>
      <c r="O8915" s="41" t="s">
        <v>70</v>
      </c>
    </row>
    <row r="8916" spans="1:15">
      <c r="A8916" s="42">
        <v>41947</v>
      </c>
      <c r="B8916" s="42">
        <v>54731</v>
      </c>
      <c r="C8916" s="130">
        <v>420</v>
      </c>
      <c r="D8916" s="43">
        <v>8.7899999999999992E-2</v>
      </c>
      <c r="E8916" s="43">
        <v>7.9500000000000001E-2</v>
      </c>
      <c r="F8916" s="44">
        <v>193000</v>
      </c>
      <c r="G8916" s="44">
        <v>193000</v>
      </c>
      <c r="H8916" s="44">
        <v>123736.87</v>
      </c>
      <c r="I8916" s="44">
        <v>124290.84</v>
      </c>
      <c r="J8916" s="68">
        <f t="shared" si="417"/>
        <v>0.64112367875647669</v>
      </c>
      <c r="K8916" s="43">
        <f t="shared" si="418"/>
        <v>0.6439939896373057</v>
      </c>
      <c r="L8916" s="41" t="str">
        <f t="shared" si="419"/>
        <v>AA</v>
      </c>
      <c r="M8916" s="41" t="s">
        <v>757</v>
      </c>
      <c r="N8916" s="41" t="s">
        <v>439</v>
      </c>
      <c r="O8916" s="41" t="s">
        <v>70</v>
      </c>
    </row>
    <row r="8917" spans="1:15">
      <c r="A8917" s="42">
        <v>41823</v>
      </c>
      <c r="B8917" s="42">
        <v>54607</v>
      </c>
      <c r="C8917" s="130">
        <v>420</v>
      </c>
      <c r="D8917" s="43">
        <v>8.7899999999999992E-2</v>
      </c>
      <c r="E8917" s="43">
        <v>8.4199999999999997E-2</v>
      </c>
      <c r="F8917" s="44">
        <v>195000</v>
      </c>
      <c r="G8917" s="44">
        <v>195000</v>
      </c>
      <c r="H8917" s="44">
        <v>124323.05</v>
      </c>
      <c r="I8917" s="44">
        <v>125621.57</v>
      </c>
      <c r="J8917" s="68">
        <f t="shared" si="417"/>
        <v>0.63755410256410261</v>
      </c>
      <c r="K8917" s="43">
        <f t="shared" si="418"/>
        <v>0.64421317948717949</v>
      </c>
      <c r="L8917" s="41" t="str">
        <f t="shared" si="419"/>
        <v>AA</v>
      </c>
      <c r="M8917" s="41" t="s">
        <v>586</v>
      </c>
      <c r="N8917" s="41" t="s">
        <v>416</v>
      </c>
      <c r="O8917" s="41" t="s">
        <v>70</v>
      </c>
    </row>
    <row r="8918" spans="1:15">
      <c r="A8918" s="42">
        <v>41786</v>
      </c>
      <c r="B8918" s="42">
        <v>50006</v>
      </c>
      <c r="C8918" s="130">
        <v>270</v>
      </c>
      <c r="D8918" s="43">
        <v>8.7899999999999992E-2</v>
      </c>
      <c r="E8918" s="43">
        <v>7.9500000000000001E-2</v>
      </c>
      <c r="F8918" s="44">
        <v>170000</v>
      </c>
      <c r="G8918" s="44">
        <v>170000</v>
      </c>
      <c r="H8918" s="44">
        <v>107442.45</v>
      </c>
      <c r="I8918" s="44">
        <v>109534.77</v>
      </c>
      <c r="J8918" s="68">
        <f t="shared" si="417"/>
        <v>0.63201441176470585</v>
      </c>
      <c r="K8918" s="43">
        <f t="shared" si="418"/>
        <v>0.6443221764705882</v>
      </c>
      <c r="L8918" s="41" t="str">
        <f t="shared" si="419"/>
        <v>AA</v>
      </c>
      <c r="M8918" s="41" t="s">
        <v>679</v>
      </c>
      <c r="N8918" s="41" t="s">
        <v>424</v>
      </c>
      <c r="O8918" s="41" t="s">
        <v>70</v>
      </c>
    </row>
    <row r="8919" spans="1:15">
      <c r="A8919" s="42">
        <v>41894</v>
      </c>
      <c r="B8919" s="42">
        <v>54678</v>
      </c>
      <c r="C8919" s="130">
        <v>420</v>
      </c>
      <c r="D8919" s="43">
        <v>8.7899999999999992E-2</v>
      </c>
      <c r="E8919" s="43">
        <v>8.4199999999999997E-2</v>
      </c>
      <c r="F8919" s="44">
        <v>200000</v>
      </c>
      <c r="G8919" s="44">
        <v>200000</v>
      </c>
      <c r="H8919" s="44">
        <v>128036.24</v>
      </c>
      <c r="I8919" s="44">
        <v>128952.21</v>
      </c>
      <c r="J8919" s="68">
        <f t="shared" si="417"/>
        <v>0.64018120000000001</v>
      </c>
      <c r="K8919" s="43">
        <f t="shared" si="418"/>
        <v>0.64476105000000006</v>
      </c>
      <c r="L8919" s="41" t="str">
        <f t="shared" si="419"/>
        <v>AA</v>
      </c>
      <c r="M8919" s="41" t="s">
        <v>649</v>
      </c>
      <c r="N8919" s="41" t="s">
        <v>417</v>
      </c>
      <c r="O8919" s="41" t="s">
        <v>70</v>
      </c>
    </row>
    <row r="8920" spans="1:15">
      <c r="A8920" s="38">
        <v>41918</v>
      </c>
      <c r="B8920" s="38">
        <v>49223</v>
      </c>
      <c r="C8920" s="131">
        <v>240</v>
      </c>
      <c r="D8920" s="39">
        <v>8.7899999999999992E-2</v>
      </c>
      <c r="E8920" s="39">
        <v>7.7199999999999991E-2</v>
      </c>
      <c r="F8920" s="40">
        <v>90000</v>
      </c>
      <c r="G8920" s="40">
        <v>90000</v>
      </c>
      <c r="H8920" s="40">
        <v>57298.25</v>
      </c>
      <c r="I8920" s="40">
        <v>58035.49</v>
      </c>
      <c r="J8920" s="67">
        <f t="shared" si="417"/>
        <v>0.63664722222222225</v>
      </c>
      <c r="K8920" s="39">
        <f t="shared" si="418"/>
        <v>0.64483877777777776</v>
      </c>
      <c r="L8920" s="2" t="str">
        <f t="shared" si="419"/>
        <v>AA</v>
      </c>
      <c r="M8920" s="2" t="s">
        <v>1528</v>
      </c>
      <c r="N8920" s="2" t="s">
        <v>417</v>
      </c>
      <c r="O8920" s="2" t="s">
        <v>70</v>
      </c>
    </row>
    <row r="8921" spans="1:15">
      <c r="A8921" s="42">
        <v>41954</v>
      </c>
      <c r="B8921" s="42">
        <v>54677</v>
      </c>
      <c r="C8921" s="130">
        <v>418</v>
      </c>
      <c r="D8921" s="43">
        <v>8.7899999999999992E-2</v>
      </c>
      <c r="E8921" s="43">
        <v>7.9500000000000001E-2</v>
      </c>
      <c r="F8921" s="44">
        <v>100000</v>
      </c>
      <c r="G8921" s="44">
        <v>100000</v>
      </c>
      <c r="H8921" s="44">
        <v>64222.080000000002</v>
      </c>
      <c r="I8921" s="44">
        <v>64499.99</v>
      </c>
      <c r="J8921" s="68">
        <f t="shared" si="417"/>
        <v>0.64222080000000004</v>
      </c>
      <c r="K8921" s="43">
        <f t="shared" si="418"/>
        <v>0.64499989999999996</v>
      </c>
      <c r="L8921" s="41" t="str">
        <f t="shared" si="419"/>
        <v>AA</v>
      </c>
      <c r="M8921" s="41" t="s">
        <v>1082</v>
      </c>
      <c r="N8921" s="41" t="s">
        <v>416</v>
      </c>
      <c r="O8921" s="41" t="s">
        <v>70</v>
      </c>
    </row>
    <row r="8922" spans="1:15">
      <c r="A8922" s="42">
        <v>41795</v>
      </c>
      <c r="B8922" s="42">
        <v>54579</v>
      </c>
      <c r="C8922" s="130">
        <v>420</v>
      </c>
      <c r="D8922" s="43">
        <v>8.7899999999999992E-2</v>
      </c>
      <c r="E8922" s="43">
        <v>7.9500000000000001E-2</v>
      </c>
      <c r="F8922" s="44">
        <v>200000</v>
      </c>
      <c r="G8922" s="44">
        <v>200000</v>
      </c>
      <c r="H8922" s="44">
        <v>127510.26</v>
      </c>
      <c r="I8922" s="44">
        <v>128999.99</v>
      </c>
      <c r="J8922" s="68">
        <f t="shared" si="417"/>
        <v>0.63755129999999993</v>
      </c>
      <c r="K8922" s="43">
        <f t="shared" si="418"/>
        <v>0.64499994999999999</v>
      </c>
      <c r="L8922" s="41" t="str">
        <f t="shared" si="419"/>
        <v>AA</v>
      </c>
      <c r="M8922" s="41" t="s">
        <v>586</v>
      </c>
      <c r="N8922" s="41" t="s">
        <v>416</v>
      </c>
      <c r="O8922" s="41" t="s">
        <v>70</v>
      </c>
    </row>
    <row r="8923" spans="1:15">
      <c r="A8923" s="42">
        <v>41862</v>
      </c>
      <c r="B8923" s="42">
        <v>54646</v>
      </c>
      <c r="C8923" s="130">
        <v>420</v>
      </c>
      <c r="D8923" s="43">
        <v>8.7899999999999992E-2</v>
      </c>
      <c r="E8923" s="43">
        <v>7.9500000000000001E-2</v>
      </c>
      <c r="F8923" s="44">
        <v>177000</v>
      </c>
      <c r="G8923" s="44">
        <v>177000</v>
      </c>
      <c r="H8923" s="44">
        <v>113214.7</v>
      </c>
      <c r="I8923" s="44">
        <v>114205.41</v>
      </c>
      <c r="J8923" s="68">
        <f t="shared" si="417"/>
        <v>0.63963107344632764</v>
      </c>
      <c r="K8923" s="43">
        <f t="shared" si="418"/>
        <v>0.64522830508474582</v>
      </c>
      <c r="L8923" s="41" t="str">
        <f t="shared" si="419"/>
        <v>AA</v>
      </c>
      <c r="M8923" s="41" t="s">
        <v>531</v>
      </c>
      <c r="N8923" s="41" t="s">
        <v>423</v>
      </c>
      <c r="O8923" s="41" t="s">
        <v>70</v>
      </c>
    </row>
    <row r="8924" spans="1:15">
      <c r="A8924" s="42">
        <v>42002</v>
      </c>
      <c r="B8924" s="42">
        <v>47481</v>
      </c>
      <c r="C8924" s="130">
        <v>180</v>
      </c>
      <c r="D8924" s="43">
        <v>8.7899999999999992E-2</v>
      </c>
      <c r="E8924" s="43">
        <v>8.4199999999999997E-2</v>
      </c>
      <c r="F8924" s="44">
        <v>190000</v>
      </c>
      <c r="G8924" s="44">
        <v>190000</v>
      </c>
      <c r="H8924" s="44">
        <v>121480.43</v>
      </c>
      <c r="I8924" s="44">
        <v>122614.39999999999</v>
      </c>
      <c r="J8924" s="68">
        <f t="shared" si="417"/>
        <v>0.63937068421052623</v>
      </c>
      <c r="K8924" s="43">
        <f t="shared" si="418"/>
        <v>0.64533894736842101</v>
      </c>
      <c r="L8924" s="41" t="str">
        <f t="shared" si="419"/>
        <v>AA</v>
      </c>
      <c r="M8924" s="41" t="s">
        <v>457</v>
      </c>
      <c r="N8924" s="41" t="s">
        <v>419</v>
      </c>
      <c r="O8924" s="41" t="s">
        <v>70</v>
      </c>
    </row>
    <row r="8925" spans="1:15">
      <c r="A8925" s="42">
        <v>42013</v>
      </c>
      <c r="B8925" s="42">
        <v>54797</v>
      </c>
      <c r="C8925" s="130">
        <v>420</v>
      </c>
      <c r="D8925" s="43">
        <v>8.7899999999999992E-2</v>
      </c>
      <c r="E8925" s="43">
        <v>8.4199999999999997E-2</v>
      </c>
      <c r="F8925" s="44">
        <v>165060</v>
      </c>
      <c r="G8925" s="44">
        <v>165060</v>
      </c>
      <c r="H8925" s="44">
        <v>106515.63</v>
      </c>
      <c r="I8925" s="44">
        <v>106625.89</v>
      </c>
      <c r="J8925" s="68">
        <f t="shared" si="417"/>
        <v>0.64531461286804803</v>
      </c>
      <c r="K8925" s="43">
        <f t="shared" si="418"/>
        <v>0.64598261238337573</v>
      </c>
      <c r="L8925" s="41" t="str">
        <f t="shared" si="419"/>
        <v>AA</v>
      </c>
      <c r="M8925" s="41" t="s">
        <v>830</v>
      </c>
      <c r="N8925" s="41" t="s">
        <v>437</v>
      </c>
      <c r="O8925" s="41" t="s">
        <v>70</v>
      </c>
    </row>
    <row r="8926" spans="1:15">
      <c r="A8926" s="42">
        <v>41828</v>
      </c>
      <c r="B8926" s="42">
        <v>47307</v>
      </c>
      <c r="C8926" s="130">
        <v>180</v>
      </c>
      <c r="D8926" s="43">
        <v>8.7899999999999992E-2</v>
      </c>
      <c r="E8926" s="43">
        <v>7.7199999999999991E-2</v>
      </c>
      <c r="F8926" s="44">
        <v>156000</v>
      </c>
      <c r="G8926" s="44">
        <v>156000</v>
      </c>
      <c r="H8926" s="44">
        <v>99331.03</v>
      </c>
      <c r="I8926" s="44">
        <v>100799.99</v>
      </c>
      <c r="J8926" s="68">
        <f t="shared" si="417"/>
        <v>0.63673737179487178</v>
      </c>
      <c r="K8926" s="43">
        <f t="shared" si="418"/>
        <v>0.64615378205128204</v>
      </c>
      <c r="L8926" s="41" t="str">
        <f t="shared" si="419"/>
        <v>AA</v>
      </c>
      <c r="M8926" s="41" t="s">
        <v>505</v>
      </c>
      <c r="N8926" s="41" t="s">
        <v>424</v>
      </c>
      <c r="O8926" s="41" t="s">
        <v>70</v>
      </c>
    </row>
    <row r="8927" spans="1:15">
      <c r="A8927" s="38">
        <v>41974</v>
      </c>
      <c r="B8927" s="38">
        <v>54758</v>
      </c>
      <c r="C8927" s="131">
        <v>420</v>
      </c>
      <c r="D8927" s="39">
        <v>8.7899999999999992E-2</v>
      </c>
      <c r="E8927" s="39">
        <v>7.9500000000000001E-2</v>
      </c>
      <c r="F8927" s="40">
        <v>195000</v>
      </c>
      <c r="G8927" s="40">
        <v>195000</v>
      </c>
      <c r="H8927" s="40">
        <v>125643.16</v>
      </c>
      <c r="I8927" s="40">
        <v>125999.99</v>
      </c>
      <c r="J8927" s="67">
        <f t="shared" si="417"/>
        <v>0.64432389743589746</v>
      </c>
      <c r="K8927" s="39">
        <f t="shared" si="418"/>
        <v>0.64615379487179492</v>
      </c>
      <c r="L8927" s="2" t="str">
        <f t="shared" si="419"/>
        <v>AA</v>
      </c>
      <c r="M8927" s="2" t="s">
        <v>959</v>
      </c>
      <c r="N8927" s="2" t="s">
        <v>416</v>
      </c>
      <c r="O8927" s="2" t="s">
        <v>70</v>
      </c>
    </row>
    <row r="8928" spans="1:15">
      <c r="A8928" s="38">
        <v>41852</v>
      </c>
      <c r="B8928" s="38">
        <v>54636</v>
      </c>
      <c r="C8928" s="131">
        <v>420</v>
      </c>
      <c r="D8928" s="39">
        <v>8.7899999999999992E-2</v>
      </c>
      <c r="E8928" s="39">
        <v>8.7899999999999992E-2</v>
      </c>
      <c r="F8928" s="40">
        <v>145000</v>
      </c>
      <c r="G8928" s="40">
        <v>145000</v>
      </c>
      <c r="H8928" s="40">
        <v>92863.05</v>
      </c>
      <c r="I8928" s="40">
        <v>93742.31</v>
      </c>
      <c r="J8928" s="67">
        <f t="shared" si="417"/>
        <v>0.64043482758620696</v>
      </c>
      <c r="K8928" s="39">
        <f t="shared" si="418"/>
        <v>0.64649868965517243</v>
      </c>
      <c r="L8928" s="2" t="str">
        <f t="shared" si="419"/>
        <v>AA</v>
      </c>
      <c r="M8928" s="2" t="s">
        <v>1118</v>
      </c>
      <c r="N8928" s="2" t="s">
        <v>416</v>
      </c>
      <c r="O8928" s="2" t="s">
        <v>70</v>
      </c>
    </row>
    <row r="8929" spans="1:15">
      <c r="A8929" s="42">
        <v>41971</v>
      </c>
      <c r="B8929" s="42">
        <v>52929</v>
      </c>
      <c r="C8929" s="130">
        <v>360</v>
      </c>
      <c r="D8929" s="43">
        <v>8.7899999999999992E-2</v>
      </c>
      <c r="E8929" s="43">
        <v>8.7899999999999992E-2</v>
      </c>
      <c r="F8929" s="44">
        <v>170000</v>
      </c>
      <c r="G8929" s="44">
        <v>170000</v>
      </c>
      <c r="H8929" s="44">
        <v>109282.19</v>
      </c>
      <c r="I8929" s="44">
        <v>109940.27</v>
      </c>
      <c r="J8929" s="68">
        <f t="shared" si="417"/>
        <v>0.64283641176470585</v>
      </c>
      <c r="K8929" s="43">
        <f t="shared" si="418"/>
        <v>0.6467074705882353</v>
      </c>
      <c r="L8929" s="41" t="str">
        <f t="shared" si="419"/>
        <v>AA</v>
      </c>
      <c r="M8929" s="41" t="s">
        <v>335</v>
      </c>
      <c r="N8929" s="41" t="s">
        <v>419</v>
      </c>
      <c r="O8929" s="41" t="s">
        <v>70</v>
      </c>
    </row>
    <row r="8930" spans="1:15">
      <c r="A8930" s="42">
        <v>41943</v>
      </c>
      <c r="B8930" s="42">
        <v>54727</v>
      </c>
      <c r="C8930" s="130">
        <v>420</v>
      </c>
      <c r="D8930" s="43">
        <v>8.7899999999999992E-2</v>
      </c>
      <c r="E8930" s="43">
        <v>7.9500000000000001E-2</v>
      </c>
      <c r="F8930" s="44">
        <v>170000</v>
      </c>
      <c r="G8930" s="44">
        <v>170000</v>
      </c>
      <c r="H8930" s="44">
        <v>109796.98</v>
      </c>
      <c r="I8930" s="44">
        <v>109999.98</v>
      </c>
      <c r="J8930" s="68">
        <f t="shared" si="417"/>
        <v>0.64586458823529413</v>
      </c>
      <c r="K8930" s="43">
        <f t="shared" si="418"/>
        <v>0.64705870588235292</v>
      </c>
      <c r="L8930" s="41" t="str">
        <f t="shared" si="419"/>
        <v>AA</v>
      </c>
      <c r="M8930" s="41" t="s">
        <v>477</v>
      </c>
      <c r="N8930" s="41" t="s">
        <v>422</v>
      </c>
      <c r="O8930" s="41" t="s">
        <v>70</v>
      </c>
    </row>
    <row r="8931" spans="1:15">
      <c r="A8931" s="42">
        <v>41911</v>
      </c>
      <c r="B8931" s="42">
        <v>44710</v>
      </c>
      <c r="C8931" s="130">
        <v>92</v>
      </c>
      <c r="D8931" s="43">
        <v>8.7899999999999992E-2</v>
      </c>
      <c r="E8931" s="43">
        <v>7.7199999999999991E-2</v>
      </c>
      <c r="F8931" s="44">
        <v>170000</v>
      </c>
      <c r="G8931" s="44">
        <v>170000</v>
      </c>
      <c r="H8931" s="44">
        <v>104477.94</v>
      </c>
      <c r="I8931" s="44">
        <v>109999.99</v>
      </c>
      <c r="J8931" s="68">
        <f t="shared" si="417"/>
        <v>0.61457611764705888</v>
      </c>
      <c r="K8931" s="43">
        <f t="shared" si="418"/>
        <v>0.64705876470588242</v>
      </c>
      <c r="L8931" s="41" t="str">
        <f t="shared" si="419"/>
        <v>AA</v>
      </c>
      <c r="M8931" s="41" t="s">
        <v>1063</v>
      </c>
      <c r="N8931" s="41" t="s">
        <v>422</v>
      </c>
      <c r="O8931" s="41" t="s">
        <v>70</v>
      </c>
    </row>
    <row r="8932" spans="1:15">
      <c r="A8932" s="38">
        <v>41767</v>
      </c>
      <c r="B8932" s="38">
        <v>50413</v>
      </c>
      <c r="C8932" s="131">
        <v>284</v>
      </c>
      <c r="D8932" s="39">
        <v>8.7899999999999992E-2</v>
      </c>
      <c r="E8932" s="39">
        <v>8.4199999999999997E-2</v>
      </c>
      <c r="F8932" s="40">
        <v>170000</v>
      </c>
      <c r="G8932" s="40">
        <v>170000</v>
      </c>
      <c r="H8932" s="40">
        <v>107358.93</v>
      </c>
      <c r="I8932" s="40">
        <v>109999.99</v>
      </c>
      <c r="J8932" s="67">
        <f t="shared" si="417"/>
        <v>0.63152311764705882</v>
      </c>
      <c r="K8932" s="39">
        <f t="shared" si="418"/>
        <v>0.64705876470588242</v>
      </c>
      <c r="L8932" s="2" t="str">
        <f t="shared" si="419"/>
        <v>AA</v>
      </c>
      <c r="M8932" s="2" t="s">
        <v>858</v>
      </c>
      <c r="N8932" s="2" t="s">
        <v>417</v>
      </c>
      <c r="O8932" s="2" t="s">
        <v>70</v>
      </c>
    </row>
    <row r="8933" spans="1:15">
      <c r="A8933" s="42">
        <v>41964</v>
      </c>
      <c r="B8933" s="42">
        <v>51400</v>
      </c>
      <c r="C8933" s="130">
        <v>310</v>
      </c>
      <c r="D8933" s="43">
        <v>8.7899999999999992E-2</v>
      </c>
      <c r="E8933" s="43">
        <v>8.4199999999999997E-2</v>
      </c>
      <c r="F8933" s="44">
        <v>170000</v>
      </c>
      <c r="G8933" s="44">
        <v>170000</v>
      </c>
      <c r="H8933" s="44">
        <v>109181.97</v>
      </c>
      <c r="I8933" s="44">
        <v>109999.99</v>
      </c>
      <c r="J8933" s="68">
        <f t="shared" si="417"/>
        <v>0.64224688235294114</v>
      </c>
      <c r="K8933" s="43">
        <f t="shared" si="418"/>
        <v>0.64705876470588242</v>
      </c>
      <c r="L8933" s="41" t="str">
        <f t="shared" si="419"/>
        <v>AA</v>
      </c>
      <c r="M8933" s="41" t="s">
        <v>457</v>
      </c>
      <c r="N8933" s="41" t="s">
        <v>419</v>
      </c>
      <c r="O8933" s="41" t="s">
        <v>70</v>
      </c>
    </row>
    <row r="8934" spans="1:15">
      <c r="A8934" s="38">
        <v>42059</v>
      </c>
      <c r="B8934" s="38">
        <v>53017</v>
      </c>
      <c r="C8934" s="131">
        <v>360</v>
      </c>
      <c r="D8934" s="39">
        <v>8.7899999999999992E-2</v>
      </c>
      <c r="E8934" s="39">
        <v>8.7899999999999992E-2</v>
      </c>
      <c r="F8934" s="40">
        <v>170000</v>
      </c>
      <c r="G8934" s="40">
        <v>170000</v>
      </c>
      <c r="H8934" s="40">
        <v>109999.99</v>
      </c>
      <c r="I8934" s="40">
        <v>109999.99</v>
      </c>
      <c r="J8934" s="67">
        <f t="shared" si="417"/>
        <v>0.64705876470588242</v>
      </c>
      <c r="K8934" s="39">
        <f t="shared" si="418"/>
        <v>0.64705876470588242</v>
      </c>
      <c r="L8934" s="2" t="str">
        <f t="shared" si="419"/>
        <v>AA</v>
      </c>
      <c r="M8934" s="2" t="s">
        <v>928</v>
      </c>
      <c r="N8934" s="2" t="s">
        <v>421</v>
      </c>
      <c r="O8934" s="2" t="s">
        <v>70</v>
      </c>
    </row>
    <row r="8935" spans="1:15">
      <c r="A8935" s="38">
        <v>41782</v>
      </c>
      <c r="B8935" s="38">
        <v>54566</v>
      </c>
      <c r="C8935" s="131">
        <v>420</v>
      </c>
      <c r="D8935" s="39">
        <v>8.7899999999999992E-2</v>
      </c>
      <c r="E8935" s="39">
        <v>8.4199999999999997E-2</v>
      </c>
      <c r="F8935" s="40">
        <v>170000</v>
      </c>
      <c r="G8935" s="40">
        <v>170000</v>
      </c>
      <c r="H8935" s="40">
        <v>108417.24</v>
      </c>
      <c r="I8935" s="40">
        <v>109999.99</v>
      </c>
      <c r="J8935" s="67">
        <f t="shared" si="417"/>
        <v>0.63774847058823536</v>
      </c>
      <c r="K8935" s="39">
        <f t="shared" si="418"/>
        <v>0.64705876470588242</v>
      </c>
      <c r="L8935" s="2" t="str">
        <f t="shared" si="419"/>
        <v>AA</v>
      </c>
      <c r="M8935" s="2" t="s">
        <v>495</v>
      </c>
      <c r="N8935" s="2" t="s">
        <v>424</v>
      </c>
      <c r="O8935" s="2" t="s">
        <v>70</v>
      </c>
    </row>
    <row r="8936" spans="1:15">
      <c r="A8936" s="38">
        <v>41774</v>
      </c>
      <c r="B8936" s="38">
        <v>54558</v>
      </c>
      <c r="C8936" s="131">
        <v>420</v>
      </c>
      <c r="D8936" s="39">
        <v>8.7899999999999992E-2</v>
      </c>
      <c r="E8936" s="39">
        <v>8.4199999999999997E-2</v>
      </c>
      <c r="F8936" s="40">
        <v>170000</v>
      </c>
      <c r="G8936" s="40">
        <v>170000</v>
      </c>
      <c r="H8936" s="40">
        <v>108467.26</v>
      </c>
      <c r="I8936" s="40">
        <v>109999.99</v>
      </c>
      <c r="J8936" s="67">
        <f t="shared" si="417"/>
        <v>0.6380427058823529</v>
      </c>
      <c r="K8936" s="39">
        <f t="shared" si="418"/>
        <v>0.64705876470588242</v>
      </c>
      <c r="L8936" s="2" t="str">
        <f t="shared" si="419"/>
        <v>AA</v>
      </c>
      <c r="M8936" s="2" t="s">
        <v>697</v>
      </c>
      <c r="N8936" s="2" t="s">
        <v>417</v>
      </c>
      <c r="O8936" s="2" t="s">
        <v>70</v>
      </c>
    </row>
    <row r="8937" spans="1:15">
      <c r="A8937" s="38">
        <v>42031</v>
      </c>
      <c r="B8937" s="38">
        <v>54815</v>
      </c>
      <c r="C8937" s="131">
        <v>420</v>
      </c>
      <c r="D8937" s="39">
        <v>8.7899999999999992E-2</v>
      </c>
      <c r="E8937" s="39">
        <v>8.3699999999999997E-2</v>
      </c>
      <c r="F8937" s="40">
        <v>175000</v>
      </c>
      <c r="G8937" s="40">
        <v>175000</v>
      </c>
      <c r="H8937" s="40">
        <v>113137</v>
      </c>
      <c r="I8937" s="40">
        <v>113304.12</v>
      </c>
      <c r="J8937" s="67">
        <f t="shared" si="417"/>
        <v>0.64649714285714288</v>
      </c>
      <c r="K8937" s="39">
        <f t="shared" si="418"/>
        <v>0.64745211428571425</v>
      </c>
      <c r="L8937" s="2" t="str">
        <f t="shared" si="419"/>
        <v>AA</v>
      </c>
      <c r="M8937" s="2" t="s">
        <v>495</v>
      </c>
      <c r="N8937" s="2" t="s">
        <v>424</v>
      </c>
      <c r="O8937" s="2" t="s">
        <v>70</v>
      </c>
    </row>
    <row r="8938" spans="1:15">
      <c r="A8938" s="38">
        <v>41927</v>
      </c>
      <c r="B8938" s="38">
        <v>47406</v>
      </c>
      <c r="C8938" s="131">
        <v>180</v>
      </c>
      <c r="D8938" s="39">
        <v>8.7899999999999992E-2</v>
      </c>
      <c r="E8938" s="39">
        <v>8.4199999999999997E-2</v>
      </c>
      <c r="F8938" s="40">
        <v>139000</v>
      </c>
      <c r="G8938" s="40">
        <v>139000</v>
      </c>
      <c r="H8938" s="40">
        <v>88353.11</v>
      </c>
      <c r="I8938" s="40">
        <v>89999.99</v>
      </c>
      <c r="J8938" s="67">
        <f t="shared" si="417"/>
        <v>0.63563388489208639</v>
      </c>
      <c r="K8938" s="39">
        <f t="shared" si="418"/>
        <v>0.64748194244604318</v>
      </c>
      <c r="L8938" s="2" t="str">
        <f t="shared" si="419"/>
        <v>AA</v>
      </c>
      <c r="M8938" s="2" t="s">
        <v>1174</v>
      </c>
      <c r="N8938" s="2" t="s">
        <v>427</v>
      </c>
      <c r="O8938" s="2" t="s">
        <v>70</v>
      </c>
    </row>
    <row r="8939" spans="1:15">
      <c r="A8939" s="42">
        <v>42034</v>
      </c>
      <c r="B8939" s="42">
        <v>54818</v>
      </c>
      <c r="C8939" s="130">
        <v>420</v>
      </c>
      <c r="D8939" s="43">
        <v>8.7899999999999992E-2</v>
      </c>
      <c r="E8939" s="43">
        <v>8.4199999999999997E-2</v>
      </c>
      <c r="F8939" s="44">
        <v>180000</v>
      </c>
      <c r="G8939" s="44">
        <v>180000</v>
      </c>
      <c r="H8939" s="44">
        <v>116346.63</v>
      </c>
      <c r="I8939" s="44">
        <v>116574.99</v>
      </c>
      <c r="J8939" s="68">
        <f t="shared" si="417"/>
        <v>0.64637016666666669</v>
      </c>
      <c r="K8939" s="43">
        <f t="shared" si="418"/>
        <v>0.64763883333333339</v>
      </c>
      <c r="L8939" s="41" t="str">
        <f t="shared" si="419"/>
        <v>AA</v>
      </c>
      <c r="M8939" s="41" t="s">
        <v>461</v>
      </c>
      <c r="N8939" s="41" t="s">
        <v>416</v>
      </c>
      <c r="O8939" s="41" t="s">
        <v>70</v>
      </c>
    </row>
    <row r="8940" spans="1:15">
      <c r="A8940" s="38">
        <v>41969</v>
      </c>
      <c r="B8940" s="38">
        <v>52927</v>
      </c>
      <c r="C8940" s="131">
        <v>360</v>
      </c>
      <c r="D8940" s="39">
        <v>8.7899999999999992E-2</v>
      </c>
      <c r="E8940" s="39">
        <v>8.4199999999999997E-2</v>
      </c>
      <c r="F8940" s="40">
        <v>182300</v>
      </c>
      <c r="G8940" s="40">
        <v>182300</v>
      </c>
      <c r="H8940" s="40">
        <v>117426.5</v>
      </c>
      <c r="I8940" s="40">
        <v>118099.99</v>
      </c>
      <c r="J8940" s="67">
        <f t="shared" si="417"/>
        <v>0.64413878222709819</v>
      </c>
      <c r="K8940" s="39">
        <f t="shared" si="418"/>
        <v>0.64783318705430615</v>
      </c>
      <c r="L8940" s="2" t="str">
        <f t="shared" si="419"/>
        <v>AA</v>
      </c>
      <c r="M8940" s="2" t="s">
        <v>531</v>
      </c>
      <c r="N8940" s="2" t="s">
        <v>423</v>
      </c>
      <c r="O8940" s="2" t="s">
        <v>70</v>
      </c>
    </row>
    <row r="8941" spans="1:15">
      <c r="A8941" s="38">
        <v>41905</v>
      </c>
      <c r="B8941" s="38">
        <v>54689</v>
      </c>
      <c r="C8941" s="131">
        <v>420</v>
      </c>
      <c r="D8941" s="39">
        <v>8.7899999999999992E-2</v>
      </c>
      <c r="E8941" s="39">
        <v>7.9500000000000001E-2</v>
      </c>
      <c r="F8941" s="40">
        <v>154275</v>
      </c>
      <c r="G8941" s="40">
        <v>154275</v>
      </c>
      <c r="H8941" s="40">
        <v>99219.35</v>
      </c>
      <c r="I8941" s="40">
        <v>99999.99</v>
      </c>
      <c r="J8941" s="67">
        <f t="shared" si="417"/>
        <v>0.64313304164641072</v>
      </c>
      <c r="K8941" s="39">
        <f t="shared" si="418"/>
        <v>0.64819309674282943</v>
      </c>
      <c r="L8941" s="2" t="str">
        <f t="shared" si="419"/>
        <v>AA</v>
      </c>
      <c r="M8941" s="2" t="s">
        <v>593</v>
      </c>
      <c r="N8941" s="2" t="s">
        <v>427</v>
      </c>
      <c r="O8941" s="2" t="s">
        <v>70</v>
      </c>
    </row>
    <row r="8942" spans="1:15">
      <c r="A8942" s="42">
        <v>41955</v>
      </c>
      <c r="B8942" s="42">
        <v>54739</v>
      </c>
      <c r="C8942" s="130">
        <v>420</v>
      </c>
      <c r="D8942" s="43">
        <v>8.7899999999999992E-2</v>
      </c>
      <c r="E8942" s="43">
        <v>8.4199999999999997E-2</v>
      </c>
      <c r="F8942" s="44">
        <v>168100</v>
      </c>
      <c r="G8942" s="44">
        <v>168100</v>
      </c>
      <c r="H8942" s="44">
        <v>108497.28</v>
      </c>
      <c r="I8942" s="44">
        <v>108999.99</v>
      </c>
      <c r="J8942" s="68">
        <f t="shared" si="417"/>
        <v>0.64543295657346822</v>
      </c>
      <c r="K8942" s="43">
        <f t="shared" si="418"/>
        <v>0.64842349791790599</v>
      </c>
      <c r="L8942" s="41" t="str">
        <f t="shared" si="419"/>
        <v>AA</v>
      </c>
      <c r="M8942" s="41" t="s">
        <v>719</v>
      </c>
      <c r="N8942" s="41" t="s">
        <v>422</v>
      </c>
      <c r="O8942" s="41" t="s">
        <v>70</v>
      </c>
    </row>
    <row r="8943" spans="1:15">
      <c r="A8943" s="42">
        <v>41858</v>
      </c>
      <c r="B8943" s="42">
        <v>54642</v>
      </c>
      <c r="C8943" s="130">
        <v>420</v>
      </c>
      <c r="D8943" s="43">
        <v>8.7899999999999992E-2</v>
      </c>
      <c r="E8943" s="43">
        <v>8.4199999999999997E-2</v>
      </c>
      <c r="F8943" s="44">
        <v>165000</v>
      </c>
      <c r="G8943" s="44">
        <v>165000</v>
      </c>
      <c r="H8943" s="44">
        <v>106537.57</v>
      </c>
      <c r="I8943" s="44">
        <v>107000</v>
      </c>
      <c r="J8943" s="68">
        <f t="shared" si="417"/>
        <v>0.64568224242424244</v>
      </c>
      <c r="K8943" s="43">
        <f t="shared" si="418"/>
        <v>0.64848484848484844</v>
      </c>
      <c r="L8943" s="41" t="str">
        <f t="shared" si="419"/>
        <v>AA</v>
      </c>
      <c r="M8943" s="41" t="s">
        <v>625</v>
      </c>
      <c r="N8943" s="41" t="s">
        <v>419</v>
      </c>
      <c r="O8943" s="41" t="s">
        <v>70</v>
      </c>
    </row>
    <row r="8944" spans="1:15">
      <c r="A8944" s="42">
        <v>42003</v>
      </c>
      <c r="B8944" s="42">
        <v>54787</v>
      </c>
      <c r="C8944" s="130">
        <v>420</v>
      </c>
      <c r="D8944" s="43">
        <v>8.7899999999999992E-2</v>
      </c>
      <c r="E8944" s="43">
        <v>8.4199999999999997E-2</v>
      </c>
      <c r="F8944" s="44">
        <v>200000</v>
      </c>
      <c r="G8944" s="44">
        <v>200000</v>
      </c>
      <c r="H8944" s="44">
        <v>129312.33</v>
      </c>
      <c r="I8944" s="44">
        <v>129714.28</v>
      </c>
      <c r="J8944" s="68">
        <f t="shared" si="417"/>
        <v>0.64656164999999999</v>
      </c>
      <c r="K8944" s="43">
        <f t="shared" si="418"/>
        <v>0.64857140000000002</v>
      </c>
      <c r="L8944" s="41" t="str">
        <f t="shared" si="419"/>
        <v>AA</v>
      </c>
      <c r="M8944" s="41" t="s">
        <v>900</v>
      </c>
      <c r="N8944" s="41" t="s">
        <v>427</v>
      </c>
      <c r="O8944" s="41" t="s">
        <v>70</v>
      </c>
    </row>
    <row r="8945" spans="1:15">
      <c r="A8945" s="38">
        <v>41978</v>
      </c>
      <c r="B8945" s="38">
        <v>54093</v>
      </c>
      <c r="C8945" s="131">
        <v>398</v>
      </c>
      <c r="D8945" s="39">
        <v>8.7899999999999992E-2</v>
      </c>
      <c r="E8945" s="39">
        <v>8.7899999999999992E-2</v>
      </c>
      <c r="F8945" s="40">
        <v>185000</v>
      </c>
      <c r="G8945" s="40">
        <v>185000</v>
      </c>
      <c r="H8945" s="40">
        <v>119645.06</v>
      </c>
      <c r="I8945" s="40">
        <v>119999.99</v>
      </c>
      <c r="J8945" s="67">
        <f t="shared" si="417"/>
        <v>0.64673005405405404</v>
      </c>
      <c r="K8945" s="39">
        <f t="shared" si="418"/>
        <v>0.64864859459459467</v>
      </c>
      <c r="L8945" s="2" t="str">
        <f t="shared" si="419"/>
        <v>AA</v>
      </c>
      <c r="M8945" s="2" t="s">
        <v>454</v>
      </c>
      <c r="N8945" s="2" t="s">
        <v>416</v>
      </c>
      <c r="O8945" s="2" t="s">
        <v>70</v>
      </c>
    </row>
    <row r="8946" spans="1:15">
      <c r="A8946" s="38">
        <v>41912</v>
      </c>
      <c r="B8946" s="38">
        <v>54696</v>
      </c>
      <c r="C8946" s="131">
        <v>420</v>
      </c>
      <c r="D8946" s="39">
        <v>8.7899999999999992E-2</v>
      </c>
      <c r="E8946" s="39">
        <v>8.4199999999999997E-2</v>
      </c>
      <c r="F8946" s="40">
        <v>185000</v>
      </c>
      <c r="G8946" s="40">
        <v>185000</v>
      </c>
      <c r="H8946" s="40">
        <v>119054.47</v>
      </c>
      <c r="I8946" s="40">
        <v>119999.99</v>
      </c>
      <c r="J8946" s="67">
        <f t="shared" si="417"/>
        <v>0.64353767567567566</v>
      </c>
      <c r="K8946" s="39">
        <f t="shared" si="418"/>
        <v>0.64864859459459467</v>
      </c>
      <c r="L8946" s="2" t="str">
        <f t="shared" si="419"/>
        <v>AA</v>
      </c>
      <c r="M8946" s="2" t="s">
        <v>1339</v>
      </c>
      <c r="N8946" s="2" t="s">
        <v>415</v>
      </c>
      <c r="O8946" s="2" t="s">
        <v>70</v>
      </c>
    </row>
    <row r="8947" spans="1:15">
      <c r="A8947" s="42">
        <v>41849</v>
      </c>
      <c r="B8947" s="42">
        <v>49154</v>
      </c>
      <c r="C8947" s="130">
        <v>240</v>
      </c>
      <c r="D8947" s="43">
        <v>8.7899999999999992E-2</v>
      </c>
      <c r="E8947" s="43">
        <v>7.7199999999999991E-2</v>
      </c>
      <c r="F8947" s="44">
        <v>145000</v>
      </c>
      <c r="G8947" s="44">
        <v>145000</v>
      </c>
      <c r="H8947" s="44">
        <v>91882.31</v>
      </c>
      <c r="I8947" s="44">
        <v>94068.93</v>
      </c>
      <c r="J8947" s="68">
        <f t="shared" si="417"/>
        <v>0.63367110344827582</v>
      </c>
      <c r="K8947" s="43">
        <f t="shared" si="418"/>
        <v>0.64875124137931028</v>
      </c>
      <c r="L8947" s="41" t="str">
        <f t="shared" si="419"/>
        <v>AA</v>
      </c>
      <c r="M8947" s="41" t="s">
        <v>289</v>
      </c>
      <c r="N8947" s="41" t="s">
        <v>433</v>
      </c>
      <c r="O8947" s="41" t="s">
        <v>70</v>
      </c>
    </row>
    <row r="8948" spans="1:15">
      <c r="A8948" s="38">
        <v>42034</v>
      </c>
      <c r="B8948" s="38">
        <v>54818</v>
      </c>
      <c r="C8948" s="131">
        <v>420</v>
      </c>
      <c r="D8948" s="39">
        <v>8.7899999999999992E-2</v>
      </c>
      <c r="E8948" s="39">
        <v>7.9500000000000001E-2</v>
      </c>
      <c r="F8948" s="40">
        <v>198000</v>
      </c>
      <c r="G8948" s="40">
        <v>198000</v>
      </c>
      <c r="H8948" s="40">
        <v>128209.62</v>
      </c>
      <c r="I8948" s="40">
        <v>128461.28</v>
      </c>
      <c r="J8948" s="67">
        <f t="shared" si="417"/>
        <v>0.64752333333333334</v>
      </c>
      <c r="K8948" s="39">
        <f t="shared" si="418"/>
        <v>0.64879434343434339</v>
      </c>
      <c r="L8948" s="2" t="str">
        <f t="shared" si="419"/>
        <v>AA</v>
      </c>
      <c r="M8948" s="2" t="s">
        <v>538</v>
      </c>
      <c r="N8948" s="2" t="s">
        <v>417</v>
      </c>
      <c r="O8948" s="2" t="s">
        <v>70</v>
      </c>
    </row>
    <row r="8949" spans="1:15">
      <c r="A8949" s="38">
        <v>41837</v>
      </c>
      <c r="B8949" s="38">
        <v>54621</v>
      </c>
      <c r="C8949" s="131">
        <v>420</v>
      </c>
      <c r="D8949" s="39">
        <v>8.7899999999999992E-2</v>
      </c>
      <c r="E8949" s="39">
        <v>8.4199999999999997E-2</v>
      </c>
      <c r="F8949" s="40">
        <v>195000</v>
      </c>
      <c r="G8949" s="40">
        <v>195000</v>
      </c>
      <c r="H8949" s="40">
        <v>125167.86</v>
      </c>
      <c r="I8949" s="40">
        <v>126515.81</v>
      </c>
      <c r="J8949" s="67">
        <f t="shared" si="417"/>
        <v>0.64188646153846152</v>
      </c>
      <c r="K8949" s="39">
        <f t="shared" si="418"/>
        <v>0.64879902564102565</v>
      </c>
      <c r="L8949" s="2" t="str">
        <f t="shared" si="419"/>
        <v>AA</v>
      </c>
      <c r="M8949" s="2" t="s">
        <v>665</v>
      </c>
      <c r="N8949" s="2" t="s">
        <v>417</v>
      </c>
      <c r="O8949" s="2" t="s">
        <v>70</v>
      </c>
    </row>
    <row r="8950" spans="1:15">
      <c r="A8950" s="38">
        <v>42034</v>
      </c>
      <c r="B8950" s="38">
        <v>54818</v>
      </c>
      <c r="C8950" s="131">
        <v>420</v>
      </c>
      <c r="D8950" s="39">
        <v>8.7899999999999992E-2</v>
      </c>
      <c r="E8950" s="39">
        <v>8.4199999999999997E-2</v>
      </c>
      <c r="F8950" s="40">
        <v>180000</v>
      </c>
      <c r="G8950" s="40">
        <v>180000</v>
      </c>
      <c r="H8950" s="40">
        <v>116658.03</v>
      </c>
      <c r="I8950" s="40">
        <v>116887.01</v>
      </c>
      <c r="J8950" s="67">
        <f t="shared" si="417"/>
        <v>0.6481001666666667</v>
      </c>
      <c r="K8950" s="39">
        <f t="shared" si="418"/>
        <v>0.64937227777777773</v>
      </c>
      <c r="L8950" s="2" t="str">
        <f t="shared" si="419"/>
        <v>AA</v>
      </c>
      <c r="M8950" s="2" t="s">
        <v>449</v>
      </c>
      <c r="N8950" s="2" t="s">
        <v>418</v>
      </c>
      <c r="O8950" s="2" t="s">
        <v>70</v>
      </c>
    </row>
    <row r="8951" spans="1:15">
      <c r="A8951" s="42">
        <v>41773</v>
      </c>
      <c r="B8951" s="42">
        <v>52123</v>
      </c>
      <c r="C8951" s="130">
        <v>340</v>
      </c>
      <c r="D8951" s="43">
        <v>8.7899999999999992E-2</v>
      </c>
      <c r="E8951" s="43">
        <v>8.4199999999999997E-2</v>
      </c>
      <c r="F8951" s="44">
        <v>192374</v>
      </c>
      <c r="G8951" s="44">
        <v>192374</v>
      </c>
      <c r="H8951" s="44">
        <v>124660.21</v>
      </c>
      <c r="I8951" s="44">
        <v>125000</v>
      </c>
      <c r="J8951" s="68">
        <f t="shared" si="417"/>
        <v>0.64800965826982859</v>
      </c>
      <c r="K8951" s="43">
        <f t="shared" si="418"/>
        <v>0.64977595724994019</v>
      </c>
      <c r="L8951" s="41" t="str">
        <f t="shared" si="419"/>
        <v>AA</v>
      </c>
      <c r="M8951" s="41" t="s">
        <v>1024</v>
      </c>
      <c r="N8951" s="41" t="s">
        <v>416</v>
      </c>
      <c r="O8951" s="41" t="s">
        <v>70</v>
      </c>
    </row>
    <row r="8952" spans="1:15">
      <c r="A8952" s="42">
        <v>41858</v>
      </c>
      <c r="B8952" s="42">
        <v>54642</v>
      </c>
      <c r="C8952" s="130">
        <v>420</v>
      </c>
      <c r="D8952" s="43">
        <v>8.7899999999999992E-2</v>
      </c>
      <c r="E8952" s="43">
        <v>8.4199999999999997E-2</v>
      </c>
      <c r="F8952" s="44">
        <v>160000</v>
      </c>
      <c r="G8952" s="44">
        <v>160000</v>
      </c>
      <c r="H8952" s="44">
        <v>103092.79</v>
      </c>
      <c r="I8952" s="44">
        <v>103994.99</v>
      </c>
      <c r="J8952" s="68">
        <f t="shared" si="417"/>
        <v>0.64432993750000001</v>
      </c>
      <c r="K8952" s="43">
        <f t="shared" si="418"/>
        <v>0.64996868750000003</v>
      </c>
      <c r="L8952" s="41" t="str">
        <f t="shared" si="419"/>
        <v>AA</v>
      </c>
      <c r="M8952" s="41" t="s">
        <v>454</v>
      </c>
      <c r="N8952" s="41" t="s">
        <v>416</v>
      </c>
      <c r="O8952" s="41" t="s">
        <v>70</v>
      </c>
    </row>
    <row r="8953" spans="1:15">
      <c r="A8953" s="42">
        <v>41841</v>
      </c>
      <c r="B8953" s="42">
        <v>45494</v>
      </c>
      <c r="C8953" s="130">
        <v>120</v>
      </c>
      <c r="D8953" s="43">
        <v>8.7899999999999992E-2</v>
      </c>
      <c r="E8953" s="43">
        <v>7.7199999999999991E-2</v>
      </c>
      <c r="F8953" s="44">
        <v>80000</v>
      </c>
      <c r="G8953" s="44">
        <v>80000</v>
      </c>
      <c r="H8953" s="44">
        <v>49279.42</v>
      </c>
      <c r="I8953" s="44">
        <v>51999.99</v>
      </c>
      <c r="J8953" s="68">
        <f t="shared" si="417"/>
        <v>0.61599274999999998</v>
      </c>
      <c r="K8953" s="43">
        <f t="shared" si="418"/>
        <v>0.649999875</v>
      </c>
      <c r="L8953" s="41" t="str">
        <f t="shared" si="419"/>
        <v>AA</v>
      </c>
      <c r="M8953" s="41" t="s">
        <v>745</v>
      </c>
      <c r="N8953" s="41" t="s">
        <v>428</v>
      </c>
      <c r="O8953" s="41" t="s">
        <v>70</v>
      </c>
    </row>
    <row r="8954" spans="1:15">
      <c r="A8954" s="42">
        <v>41978</v>
      </c>
      <c r="B8954" s="42">
        <v>52936</v>
      </c>
      <c r="C8954" s="130">
        <v>360</v>
      </c>
      <c r="D8954" s="43">
        <v>8.7899999999999992E-2</v>
      </c>
      <c r="E8954" s="43">
        <v>8.4199999999999997E-2</v>
      </c>
      <c r="F8954" s="44">
        <v>120000</v>
      </c>
      <c r="G8954" s="44">
        <v>120000</v>
      </c>
      <c r="H8954" s="44">
        <v>77727.88</v>
      </c>
      <c r="I8954" s="44">
        <v>77999.990000000005</v>
      </c>
      <c r="J8954" s="68">
        <f t="shared" si="417"/>
        <v>0.64773233333333335</v>
      </c>
      <c r="K8954" s="43">
        <f t="shared" si="418"/>
        <v>0.64999991666666668</v>
      </c>
      <c r="L8954" s="41" t="str">
        <f t="shared" si="419"/>
        <v>AA</v>
      </c>
      <c r="M8954" s="41" t="s">
        <v>548</v>
      </c>
      <c r="N8954" s="41" t="s">
        <v>433</v>
      </c>
      <c r="O8954" s="41" t="s">
        <v>70</v>
      </c>
    </row>
    <row r="8955" spans="1:15">
      <c r="A8955" s="42">
        <v>41963</v>
      </c>
      <c r="B8955" s="42">
        <v>49268</v>
      </c>
      <c r="C8955" s="130">
        <v>240</v>
      </c>
      <c r="D8955" s="43">
        <v>8.7899999999999992E-2</v>
      </c>
      <c r="E8955" s="43">
        <v>7.9500000000000001E-2</v>
      </c>
      <c r="F8955" s="44">
        <v>200000</v>
      </c>
      <c r="G8955" s="44">
        <v>200000</v>
      </c>
      <c r="H8955" s="44">
        <v>128696.57</v>
      </c>
      <c r="I8955" s="44">
        <v>129999.99</v>
      </c>
      <c r="J8955" s="68">
        <f t="shared" si="417"/>
        <v>0.64348285000000005</v>
      </c>
      <c r="K8955" s="43">
        <f t="shared" si="418"/>
        <v>0.64999994999999999</v>
      </c>
      <c r="L8955" s="41" t="str">
        <f t="shared" si="419"/>
        <v>AA</v>
      </c>
      <c r="M8955" s="41" t="s">
        <v>1364</v>
      </c>
      <c r="N8955" s="41" t="s">
        <v>417</v>
      </c>
      <c r="O8955" s="41" t="s">
        <v>70</v>
      </c>
    </row>
    <row r="8956" spans="1:15">
      <c r="A8956" s="42">
        <v>41799</v>
      </c>
      <c r="B8956" s="42">
        <v>54583</v>
      </c>
      <c r="C8956" s="130">
        <v>420</v>
      </c>
      <c r="D8956" s="43">
        <v>8.7899999999999992E-2</v>
      </c>
      <c r="E8956" s="43">
        <v>7.9500000000000001E-2</v>
      </c>
      <c r="F8956" s="44">
        <v>200000</v>
      </c>
      <c r="G8956" s="44">
        <v>200000</v>
      </c>
      <c r="H8956" s="44">
        <v>128437.2</v>
      </c>
      <c r="I8956" s="44">
        <v>129999.99</v>
      </c>
      <c r="J8956" s="68">
        <f t="shared" si="417"/>
        <v>0.64218600000000003</v>
      </c>
      <c r="K8956" s="43">
        <f t="shared" si="418"/>
        <v>0.64999994999999999</v>
      </c>
      <c r="L8956" s="41" t="str">
        <f t="shared" si="419"/>
        <v>AA</v>
      </c>
      <c r="M8956" s="41" t="s">
        <v>625</v>
      </c>
      <c r="N8956" s="41" t="s">
        <v>419</v>
      </c>
      <c r="O8956" s="41" t="s">
        <v>70</v>
      </c>
    </row>
    <row r="8957" spans="1:15">
      <c r="A8957" s="42">
        <v>42026</v>
      </c>
      <c r="B8957" s="42">
        <v>54810</v>
      </c>
      <c r="C8957" s="130">
        <v>420</v>
      </c>
      <c r="D8957" s="43">
        <v>8.7899999999999992E-2</v>
      </c>
      <c r="E8957" s="43">
        <v>8.4199999999999997E-2</v>
      </c>
      <c r="F8957" s="44">
        <v>200000</v>
      </c>
      <c r="G8957" s="44">
        <v>200000</v>
      </c>
      <c r="H8957" s="44">
        <v>129785.06</v>
      </c>
      <c r="I8957" s="44">
        <v>129999.99</v>
      </c>
      <c r="J8957" s="68">
        <f t="shared" si="417"/>
        <v>0.64892530000000004</v>
      </c>
      <c r="K8957" s="43">
        <f t="shared" si="418"/>
        <v>0.64999994999999999</v>
      </c>
      <c r="L8957" s="41" t="str">
        <f t="shared" si="419"/>
        <v>AA</v>
      </c>
      <c r="M8957" s="41" t="s">
        <v>554</v>
      </c>
      <c r="N8957" s="41" t="s">
        <v>417</v>
      </c>
      <c r="O8957" s="41" t="s">
        <v>70</v>
      </c>
    </row>
    <row r="8958" spans="1:15">
      <c r="A8958" s="38">
        <v>42061</v>
      </c>
      <c r="B8958" s="38">
        <v>54845</v>
      </c>
      <c r="C8958" s="131">
        <v>420</v>
      </c>
      <c r="D8958" s="39">
        <v>8.7899999999999992E-2</v>
      </c>
      <c r="E8958" s="39">
        <v>8.7899999999999992E-2</v>
      </c>
      <c r="F8958" s="40">
        <v>200000</v>
      </c>
      <c r="G8958" s="40">
        <v>200000</v>
      </c>
      <c r="H8958" s="40">
        <v>129999.99</v>
      </c>
      <c r="I8958" s="40">
        <v>129999.99</v>
      </c>
      <c r="J8958" s="67">
        <f t="shared" si="417"/>
        <v>0.64999994999999999</v>
      </c>
      <c r="K8958" s="39">
        <f t="shared" si="418"/>
        <v>0.64999994999999999</v>
      </c>
      <c r="L8958" s="2" t="str">
        <f t="shared" si="419"/>
        <v>AA</v>
      </c>
      <c r="M8958" s="2" t="s">
        <v>1202</v>
      </c>
      <c r="N8958" s="2" t="s">
        <v>416</v>
      </c>
      <c r="O8958" s="2" t="s">
        <v>70</v>
      </c>
    </row>
    <row r="8959" spans="1:15">
      <c r="A8959" s="42">
        <v>41904</v>
      </c>
      <c r="B8959" s="42">
        <v>54688</v>
      </c>
      <c r="C8959" s="130">
        <v>420</v>
      </c>
      <c r="D8959" s="43">
        <v>8.7899999999999992E-2</v>
      </c>
      <c r="E8959" s="43">
        <v>8.4199999999999997E-2</v>
      </c>
      <c r="F8959" s="44">
        <v>180000</v>
      </c>
      <c r="G8959" s="44">
        <v>180000</v>
      </c>
      <c r="H8959" s="44">
        <v>116122.76</v>
      </c>
      <c r="I8959" s="44">
        <v>117022.99</v>
      </c>
      <c r="J8959" s="68">
        <f t="shared" si="417"/>
        <v>0.64512644444444445</v>
      </c>
      <c r="K8959" s="43">
        <f t="shared" si="418"/>
        <v>0.65012772222222226</v>
      </c>
      <c r="L8959" s="41" t="str">
        <f t="shared" si="419"/>
        <v>AA</v>
      </c>
      <c r="M8959" s="41" t="s">
        <v>628</v>
      </c>
      <c r="N8959" s="41" t="s">
        <v>421</v>
      </c>
      <c r="O8959" s="41" t="s">
        <v>70</v>
      </c>
    </row>
    <row r="8960" spans="1:15">
      <c r="A8960" s="42">
        <v>41817</v>
      </c>
      <c r="B8960" s="42">
        <v>54601</v>
      </c>
      <c r="C8960" s="130">
        <v>420</v>
      </c>
      <c r="D8960" s="43">
        <v>8.7899999999999992E-2</v>
      </c>
      <c r="E8960" s="43">
        <v>8.4199999999999997E-2</v>
      </c>
      <c r="F8960" s="44">
        <v>154000</v>
      </c>
      <c r="G8960" s="44">
        <v>154000</v>
      </c>
      <c r="H8960" s="44">
        <v>98874.25</v>
      </c>
      <c r="I8960" s="44">
        <v>100125.11</v>
      </c>
      <c r="J8960" s="68">
        <f t="shared" si="417"/>
        <v>0.64204058441558443</v>
      </c>
      <c r="K8960" s="43">
        <f t="shared" si="418"/>
        <v>0.65016305194805191</v>
      </c>
      <c r="L8960" s="41" t="str">
        <f t="shared" si="419"/>
        <v>AA</v>
      </c>
      <c r="M8960" s="41" t="s">
        <v>740</v>
      </c>
      <c r="N8960" s="41" t="s">
        <v>417</v>
      </c>
      <c r="O8960" s="41" t="s">
        <v>70</v>
      </c>
    </row>
    <row r="8961" spans="1:15">
      <c r="A8961" s="42">
        <v>42054</v>
      </c>
      <c r="B8961" s="42">
        <v>52462</v>
      </c>
      <c r="C8961" s="130">
        <v>342</v>
      </c>
      <c r="D8961" s="43">
        <v>8.7899999999999992E-2</v>
      </c>
      <c r="E8961" s="43">
        <v>8.7899999999999992E-2</v>
      </c>
      <c r="F8961" s="44">
        <v>180000</v>
      </c>
      <c r="G8961" s="44">
        <v>180000</v>
      </c>
      <c r="H8961" s="44">
        <v>117094.78</v>
      </c>
      <c r="I8961" s="44">
        <v>117094.78</v>
      </c>
      <c r="J8961" s="68">
        <f t="shared" si="417"/>
        <v>0.6505265555555555</v>
      </c>
      <c r="K8961" s="43">
        <f t="shared" si="418"/>
        <v>0.6505265555555555</v>
      </c>
      <c r="L8961" s="41" t="str">
        <f t="shared" si="419"/>
        <v>A</v>
      </c>
      <c r="M8961" s="41" t="s">
        <v>1575</v>
      </c>
      <c r="N8961" s="41" t="s">
        <v>416</v>
      </c>
      <c r="O8961" s="41" t="s">
        <v>70</v>
      </c>
    </row>
    <row r="8962" spans="1:15">
      <c r="A8962" s="42">
        <v>41880</v>
      </c>
      <c r="B8962" s="42">
        <v>51011</v>
      </c>
      <c r="C8962" s="130">
        <v>300</v>
      </c>
      <c r="D8962" s="43">
        <v>8.7899999999999992E-2</v>
      </c>
      <c r="E8962" s="43">
        <v>8.4199999999999997E-2</v>
      </c>
      <c r="F8962" s="44">
        <v>165000</v>
      </c>
      <c r="G8962" s="44">
        <v>165000</v>
      </c>
      <c r="H8962" s="44">
        <v>105714.96</v>
      </c>
      <c r="I8962" s="44">
        <v>107344.7</v>
      </c>
      <c r="J8962" s="68">
        <f t="shared" si="417"/>
        <v>0.64069672727272731</v>
      </c>
      <c r="K8962" s="43">
        <f t="shared" si="418"/>
        <v>0.65057393939393937</v>
      </c>
      <c r="L8962" s="41" t="str">
        <f t="shared" si="419"/>
        <v>AA</v>
      </c>
      <c r="M8962" s="41" t="s">
        <v>713</v>
      </c>
      <c r="N8962" s="41" t="s">
        <v>418</v>
      </c>
      <c r="O8962" s="41" t="s">
        <v>70</v>
      </c>
    </row>
    <row r="8963" spans="1:15">
      <c r="A8963" s="42">
        <v>41964</v>
      </c>
      <c r="B8963" s="42">
        <v>52922</v>
      </c>
      <c r="C8963" s="130">
        <v>360</v>
      </c>
      <c r="D8963" s="43">
        <v>8.7899999999999992E-2</v>
      </c>
      <c r="E8963" s="43">
        <v>8.4199999999999997E-2</v>
      </c>
      <c r="F8963" s="44">
        <v>115000</v>
      </c>
      <c r="G8963" s="44">
        <v>115000</v>
      </c>
      <c r="H8963" s="44">
        <v>74372.06</v>
      </c>
      <c r="I8963" s="44">
        <v>74830</v>
      </c>
      <c r="J8963" s="68">
        <f t="shared" ref="J8963:J9026" si="420">H8963/G8963</f>
        <v>0.64671356521739132</v>
      </c>
      <c r="K8963" s="43">
        <f t="shared" ref="K8963:K9026" si="421">I8963/G8963</f>
        <v>0.65069565217391301</v>
      </c>
      <c r="L8963" s="41" t="str">
        <f t="shared" ref="L8963:L9026" si="422">IF(J8963&lt;=65%,"AA",IF(J8963&lt;=75%,"A",IF(J8963&lt;=85%,"B","C")))</f>
        <v>AA</v>
      </c>
      <c r="M8963" s="41" t="s">
        <v>946</v>
      </c>
      <c r="N8963" s="41" t="s">
        <v>435</v>
      </c>
      <c r="O8963" s="41" t="s">
        <v>70</v>
      </c>
    </row>
    <row r="8964" spans="1:15">
      <c r="A8964" s="38">
        <v>42040</v>
      </c>
      <c r="B8964" s="38">
        <v>49345</v>
      </c>
      <c r="C8964" s="131">
        <v>240</v>
      </c>
      <c r="D8964" s="39">
        <v>8.7899999999999992E-2</v>
      </c>
      <c r="E8964" s="39">
        <v>8.4199999999999997E-2</v>
      </c>
      <c r="F8964" s="40">
        <v>132000</v>
      </c>
      <c r="G8964" s="40">
        <v>132000</v>
      </c>
      <c r="H8964" s="40">
        <v>85999.99</v>
      </c>
      <c r="I8964" s="40">
        <v>85999.99</v>
      </c>
      <c r="J8964" s="67">
        <f t="shared" si="420"/>
        <v>0.65151507575757583</v>
      </c>
      <c r="K8964" s="39">
        <f t="shared" si="421"/>
        <v>0.65151507575757583</v>
      </c>
      <c r="L8964" s="2" t="str">
        <f t="shared" si="422"/>
        <v>A</v>
      </c>
      <c r="M8964" s="2" t="s">
        <v>862</v>
      </c>
      <c r="N8964" s="2" t="s">
        <v>417</v>
      </c>
      <c r="O8964" s="2" t="s">
        <v>70</v>
      </c>
    </row>
    <row r="8965" spans="1:15">
      <c r="A8965" s="42">
        <v>41939</v>
      </c>
      <c r="B8965" s="42">
        <v>44739</v>
      </c>
      <c r="C8965" s="130">
        <v>92</v>
      </c>
      <c r="D8965" s="43">
        <v>8.7899999999999992E-2</v>
      </c>
      <c r="E8965" s="43">
        <v>8.2799999999999999E-2</v>
      </c>
      <c r="F8965" s="44">
        <v>115000</v>
      </c>
      <c r="G8965" s="44">
        <v>115000</v>
      </c>
      <c r="H8965" s="44">
        <v>72000.820000000007</v>
      </c>
      <c r="I8965" s="44">
        <v>74999.990000000005</v>
      </c>
      <c r="J8965" s="68">
        <f t="shared" si="420"/>
        <v>0.6260940869565218</v>
      </c>
      <c r="K8965" s="43">
        <f t="shared" si="421"/>
        <v>0.65217382608695662</v>
      </c>
      <c r="L8965" s="41" t="str">
        <f t="shared" si="422"/>
        <v>AA</v>
      </c>
      <c r="M8965" s="41" t="s">
        <v>671</v>
      </c>
      <c r="N8965" s="41" t="s">
        <v>420</v>
      </c>
      <c r="O8965" s="41" t="s">
        <v>70</v>
      </c>
    </row>
    <row r="8966" spans="1:15">
      <c r="A8966" s="38">
        <v>41792</v>
      </c>
      <c r="B8966" s="38">
        <v>54576</v>
      </c>
      <c r="C8966" s="131">
        <v>420</v>
      </c>
      <c r="D8966" s="39">
        <v>8.7899999999999992E-2</v>
      </c>
      <c r="E8966" s="39">
        <v>8.4199999999999997E-2</v>
      </c>
      <c r="F8966" s="40">
        <v>173386</v>
      </c>
      <c r="G8966" s="40">
        <v>173386</v>
      </c>
      <c r="H8966" s="40">
        <v>111740.26</v>
      </c>
      <c r="I8966" s="40">
        <v>113141.01</v>
      </c>
      <c r="J8966" s="67">
        <f t="shared" si="420"/>
        <v>0.64445952960446629</v>
      </c>
      <c r="K8966" s="39">
        <f t="shared" si="421"/>
        <v>0.65253832489358998</v>
      </c>
      <c r="L8966" s="2" t="str">
        <f t="shared" si="422"/>
        <v>AA</v>
      </c>
      <c r="M8966" s="2" t="s">
        <v>489</v>
      </c>
      <c r="N8966" s="2" t="s">
        <v>415</v>
      </c>
      <c r="O8966" s="2" t="s">
        <v>70</v>
      </c>
    </row>
    <row r="8967" spans="1:15">
      <c r="A8967" s="42">
        <v>41901</v>
      </c>
      <c r="B8967" s="42">
        <v>52097</v>
      </c>
      <c r="C8967" s="130">
        <v>335</v>
      </c>
      <c r="D8967" s="43">
        <v>8.7899999999999992E-2</v>
      </c>
      <c r="E8967" s="43">
        <v>7.9500000000000001E-2</v>
      </c>
      <c r="F8967" s="44">
        <v>150000</v>
      </c>
      <c r="G8967" s="44">
        <v>150000</v>
      </c>
      <c r="H8967" s="44">
        <v>96932.95</v>
      </c>
      <c r="I8967" s="44">
        <v>97999.99</v>
      </c>
      <c r="J8967" s="68">
        <f t="shared" si="420"/>
        <v>0.64621966666666664</v>
      </c>
      <c r="K8967" s="43">
        <f t="shared" si="421"/>
        <v>0.65333326666666669</v>
      </c>
      <c r="L8967" s="41" t="str">
        <f t="shared" si="422"/>
        <v>AA</v>
      </c>
      <c r="M8967" s="41" t="s">
        <v>1098</v>
      </c>
      <c r="N8967" s="41" t="s">
        <v>419</v>
      </c>
      <c r="O8967" s="41" t="s">
        <v>70</v>
      </c>
    </row>
    <row r="8968" spans="1:15">
      <c r="A8968" s="38">
        <v>42034</v>
      </c>
      <c r="B8968" s="38">
        <v>51409</v>
      </c>
      <c r="C8968" s="131">
        <v>308</v>
      </c>
      <c r="D8968" s="39">
        <v>8.7899999999999992E-2</v>
      </c>
      <c r="E8968" s="39">
        <v>8.2799999999999999E-2</v>
      </c>
      <c r="F8968" s="40">
        <v>115000</v>
      </c>
      <c r="G8968" s="40">
        <v>115000</v>
      </c>
      <c r="H8968" s="40">
        <v>74924.08</v>
      </c>
      <c r="I8968" s="40">
        <v>75136.320000000007</v>
      </c>
      <c r="J8968" s="67">
        <f t="shared" si="420"/>
        <v>0.65151373913043475</v>
      </c>
      <c r="K8968" s="39">
        <f t="shared" si="421"/>
        <v>0.65335930434782619</v>
      </c>
      <c r="L8968" s="2" t="str">
        <f t="shared" si="422"/>
        <v>A</v>
      </c>
      <c r="M8968" s="2" t="s">
        <v>1441</v>
      </c>
      <c r="N8968" s="2" t="s">
        <v>421</v>
      </c>
      <c r="O8968" s="2" t="s">
        <v>70</v>
      </c>
    </row>
    <row r="8969" spans="1:15">
      <c r="A8969" s="42">
        <v>41792</v>
      </c>
      <c r="B8969" s="42">
        <v>50923</v>
      </c>
      <c r="C8969" s="130">
        <v>300</v>
      </c>
      <c r="D8969" s="43">
        <v>8.7899999999999992E-2</v>
      </c>
      <c r="E8969" s="43">
        <v>7.9500000000000001E-2</v>
      </c>
      <c r="F8969" s="44">
        <v>180000</v>
      </c>
      <c r="G8969" s="44">
        <v>180000</v>
      </c>
      <c r="H8969" s="44">
        <v>115252.32</v>
      </c>
      <c r="I8969" s="44">
        <v>117606.92</v>
      </c>
      <c r="J8969" s="68">
        <f t="shared" si="420"/>
        <v>0.64029066666666667</v>
      </c>
      <c r="K8969" s="43">
        <f t="shared" si="421"/>
        <v>0.65337177777777777</v>
      </c>
      <c r="L8969" s="41" t="str">
        <f t="shared" si="422"/>
        <v>AA</v>
      </c>
      <c r="M8969" s="41" t="s">
        <v>775</v>
      </c>
      <c r="N8969" s="41" t="s">
        <v>416</v>
      </c>
      <c r="O8969" s="41" t="s">
        <v>70</v>
      </c>
    </row>
    <row r="8970" spans="1:15">
      <c r="A8970" s="42">
        <v>41834</v>
      </c>
      <c r="B8970" s="42">
        <v>48532</v>
      </c>
      <c r="C8970" s="130">
        <v>220</v>
      </c>
      <c r="D8970" s="43">
        <v>8.7899999999999992E-2</v>
      </c>
      <c r="E8970" s="43">
        <v>7.7199999999999991E-2</v>
      </c>
      <c r="F8970" s="44">
        <v>153000</v>
      </c>
      <c r="G8970" s="44">
        <v>153000</v>
      </c>
      <c r="H8970" s="44">
        <v>97507.22</v>
      </c>
      <c r="I8970" s="44">
        <v>99999.99</v>
      </c>
      <c r="J8970" s="68">
        <f t="shared" si="420"/>
        <v>0.637302091503268</v>
      </c>
      <c r="K8970" s="43">
        <f t="shared" si="421"/>
        <v>0.65359470588235302</v>
      </c>
      <c r="L8970" s="41" t="str">
        <f t="shared" si="422"/>
        <v>AA</v>
      </c>
      <c r="M8970" s="41" t="s">
        <v>505</v>
      </c>
      <c r="N8970" s="41" t="s">
        <v>424</v>
      </c>
      <c r="O8970" s="41" t="s">
        <v>70</v>
      </c>
    </row>
    <row r="8971" spans="1:15">
      <c r="A8971" s="38">
        <v>42033</v>
      </c>
      <c r="B8971" s="38">
        <v>53295</v>
      </c>
      <c r="C8971" s="131">
        <v>370</v>
      </c>
      <c r="D8971" s="39">
        <v>8.7899999999999992E-2</v>
      </c>
      <c r="E8971" s="39">
        <v>8.3699999999999997E-2</v>
      </c>
      <c r="F8971" s="40">
        <v>130000</v>
      </c>
      <c r="G8971" s="40">
        <v>130000</v>
      </c>
      <c r="H8971" s="40">
        <v>84828.43</v>
      </c>
      <c r="I8971" s="40">
        <v>84986.82</v>
      </c>
      <c r="J8971" s="67">
        <f t="shared" si="420"/>
        <v>0.65252638461538459</v>
      </c>
      <c r="K8971" s="39">
        <f t="shared" si="421"/>
        <v>0.6537447692307693</v>
      </c>
      <c r="L8971" s="2" t="str">
        <f t="shared" si="422"/>
        <v>A</v>
      </c>
      <c r="M8971" s="2" t="s">
        <v>198</v>
      </c>
      <c r="N8971" s="2" t="s">
        <v>417</v>
      </c>
      <c r="O8971" s="2" t="s">
        <v>70</v>
      </c>
    </row>
    <row r="8972" spans="1:15">
      <c r="A8972" s="42">
        <v>41873</v>
      </c>
      <c r="B8972" s="42">
        <v>45526</v>
      </c>
      <c r="C8972" s="130">
        <v>120</v>
      </c>
      <c r="D8972" s="43">
        <v>8.7899999999999992E-2</v>
      </c>
      <c r="E8972" s="43">
        <v>8.4199999999999997E-2</v>
      </c>
      <c r="F8972" s="44">
        <v>130000</v>
      </c>
      <c r="G8972" s="44">
        <v>130000</v>
      </c>
      <c r="H8972" s="44">
        <v>81156.2</v>
      </c>
      <c r="I8972" s="44">
        <v>84999.99</v>
      </c>
      <c r="J8972" s="68">
        <f t="shared" si="420"/>
        <v>0.62427846153846156</v>
      </c>
      <c r="K8972" s="43">
        <f t="shared" si="421"/>
        <v>0.65384607692307695</v>
      </c>
      <c r="L8972" s="41" t="str">
        <f t="shared" si="422"/>
        <v>AA</v>
      </c>
      <c r="M8972" s="41" t="s">
        <v>538</v>
      </c>
      <c r="N8972" s="41" t="s">
        <v>417</v>
      </c>
      <c r="O8972" s="41" t="s">
        <v>70</v>
      </c>
    </row>
    <row r="8973" spans="1:15">
      <c r="A8973" s="42">
        <v>41810</v>
      </c>
      <c r="B8973" s="42">
        <v>54594</v>
      </c>
      <c r="C8973" s="130">
        <v>420</v>
      </c>
      <c r="D8973" s="43">
        <v>8.7899999999999992E-2</v>
      </c>
      <c r="E8973" s="43">
        <v>8.4199999999999997E-2</v>
      </c>
      <c r="F8973" s="44">
        <v>110000</v>
      </c>
      <c r="G8973" s="44">
        <v>110000</v>
      </c>
      <c r="H8973" s="44">
        <v>71112.91</v>
      </c>
      <c r="I8973" s="44">
        <v>71999.990000000005</v>
      </c>
      <c r="J8973" s="68">
        <f t="shared" si="420"/>
        <v>0.64648100000000008</v>
      </c>
      <c r="K8973" s="43">
        <f t="shared" si="421"/>
        <v>0.65454536363636373</v>
      </c>
      <c r="L8973" s="41" t="str">
        <f t="shared" si="422"/>
        <v>AA</v>
      </c>
      <c r="M8973" s="41" t="s">
        <v>1555</v>
      </c>
      <c r="N8973" s="41" t="s">
        <v>416</v>
      </c>
      <c r="O8973" s="41" t="s">
        <v>70</v>
      </c>
    </row>
    <row r="8974" spans="1:15">
      <c r="A8974" s="42">
        <v>42013</v>
      </c>
      <c r="B8974" s="42">
        <v>49318</v>
      </c>
      <c r="C8974" s="130">
        <v>240</v>
      </c>
      <c r="D8974" s="43">
        <v>8.7899999999999992E-2</v>
      </c>
      <c r="E8974" s="43">
        <v>8.2799999999999999E-2</v>
      </c>
      <c r="F8974" s="44">
        <v>137692.68</v>
      </c>
      <c r="G8974" s="44">
        <v>137692.68</v>
      </c>
      <c r="H8974" s="44">
        <v>90132.46</v>
      </c>
      <c r="I8974" s="44">
        <v>90191.99</v>
      </c>
      <c r="J8974" s="68">
        <f t="shared" si="420"/>
        <v>0.65459151495925572</v>
      </c>
      <c r="K8974" s="43">
        <f t="shared" si="421"/>
        <v>0.655023854572371</v>
      </c>
      <c r="L8974" s="41" t="str">
        <f t="shared" si="422"/>
        <v>A</v>
      </c>
      <c r="M8974" s="41" t="s">
        <v>363</v>
      </c>
      <c r="N8974" s="41" t="s">
        <v>437</v>
      </c>
      <c r="O8974" s="41" t="s">
        <v>70</v>
      </c>
    </row>
    <row r="8975" spans="1:15">
      <c r="A8975" s="38">
        <v>41905</v>
      </c>
      <c r="B8975" s="38">
        <v>54689</v>
      </c>
      <c r="C8975" s="131">
        <v>420</v>
      </c>
      <c r="D8975" s="39">
        <v>8.7899999999999992E-2</v>
      </c>
      <c r="E8975" s="39">
        <v>8.4199999999999997E-2</v>
      </c>
      <c r="F8975" s="40">
        <v>183171</v>
      </c>
      <c r="G8975" s="40">
        <v>183171</v>
      </c>
      <c r="H8975" s="40">
        <v>119063.21</v>
      </c>
      <c r="I8975" s="40">
        <v>119999.99</v>
      </c>
      <c r="J8975" s="67">
        <f t="shared" si="420"/>
        <v>0.65001124632174312</v>
      </c>
      <c r="K8975" s="39">
        <f t="shared" si="421"/>
        <v>0.65512548383750702</v>
      </c>
      <c r="L8975" s="2" t="str">
        <f t="shared" si="422"/>
        <v>A</v>
      </c>
      <c r="M8975" s="2" t="s">
        <v>489</v>
      </c>
      <c r="N8975" s="2" t="s">
        <v>415</v>
      </c>
      <c r="O8975" s="2" t="s">
        <v>70</v>
      </c>
    </row>
    <row r="8976" spans="1:15">
      <c r="A8976" s="38">
        <v>42024</v>
      </c>
      <c r="B8976" s="38">
        <v>45677</v>
      </c>
      <c r="C8976" s="131">
        <v>120</v>
      </c>
      <c r="D8976" s="39">
        <v>8.7899999999999992E-2</v>
      </c>
      <c r="E8976" s="39">
        <v>8.4199999999999997E-2</v>
      </c>
      <c r="F8976" s="40">
        <v>145000</v>
      </c>
      <c r="G8976" s="40">
        <v>145000</v>
      </c>
      <c r="H8976" s="40">
        <v>94292.96</v>
      </c>
      <c r="I8976" s="40">
        <v>94999.99</v>
      </c>
      <c r="J8976" s="67">
        <f t="shared" si="420"/>
        <v>0.65029627586206906</v>
      </c>
      <c r="K8976" s="39">
        <f t="shared" si="421"/>
        <v>0.65517234482758624</v>
      </c>
      <c r="L8976" s="2" t="str">
        <f t="shared" si="422"/>
        <v>A</v>
      </c>
      <c r="M8976" s="2" t="s">
        <v>719</v>
      </c>
      <c r="N8976" s="2" t="s">
        <v>422</v>
      </c>
      <c r="O8976" s="2" t="s">
        <v>70</v>
      </c>
    </row>
    <row r="8977" spans="1:15">
      <c r="A8977" s="38">
        <v>41793</v>
      </c>
      <c r="B8977" s="38">
        <v>50681</v>
      </c>
      <c r="C8977" s="131">
        <v>292</v>
      </c>
      <c r="D8977" s="39">
        <v>8.7899999999999992E-2</v>
      </c>
      <c r="E8977" s="39">
        <v>7.7199999999999991E-2</v>
      </c>
      <c r="F8977" s="40">
        <v>183300</v>
      </c>
      <c r="G8977" s="40">
        <v>183300</v>
      </c>
      <c r="H8977" s="40">
        <v>118906.61</v>
      </c>
      <c r="I8977" s="40">
        <v>120093.75</v>
      </c>
      <c r="J8977" s="67">
        <f t="shared" si="420"/>
        <v>0.64869945444626298</v>
      </c>
      <c r="K8977" s="39">
        <f t="shared" si="421"/>
        <v>0.65517594108019639</v>
      </c>
      <c r="L8977" s="2" t="str">
        <f t="shared" si="422"/>
        <v>AA</v>
      </c>
      <c r="M8977" s="2" t="s">
        <v>862</v>
      </c>
      <c r="N8977" s="2" t="s">
        <v>417</v>
      </c>
      <c r="O8977" s="2" t="s">
        <v>70</v>
      </c>
    </row>
    <row r="8978" spans="1:15">
      <c r="A8978" s="38">
        <v>41865</v>
      </c>
      <c r="B8978" s="38">
        <v>47344</v>
      </c>
      <c r="C8978" s="131">
        <v>180</v>
      </c>
      <c r="D8978" s="39">
        <v>8.7899999999999992E-2</v>
      </c>
      <c r="E8978" s="39">
        <v>7.9500000000000001E-2</v>
      </c>
      <c r="F8978" s="40">
        <v>192675.99</v>
      </c>
      <c r="G8978" s="40">
        <v>192675.99</v>
      </c>
      <c r="H8978" s="40">
        <v>122740.77</v>
      </c>
      <c r="I8978" s="40">
        <v>126258.81</v>
      </c>
      <c r="J8978" s="67">
        <f t="shared" si="420"/>
        <v>0.63703199345180483</v>
      </c>
      <c r="K8978" s="39">
        <f t="shared" si="421"/>
        <v>0.65529083307162461</v>
      </c>
      <c r="L8978" s="2" t="str">
        <f t="shared" si="422"/>
        <v>AA</v>
      </c>
      <c r="M8978" s="2" t="s">
        <v>495</v>
      </c>
      <c r="N8978" s="2" t="s">
        <v>424</v>
      </c>
      <c r="O8978" s="2" t="s">
        <v>70</v>
      </c>
    </row>
    <row r="8979" spans="1:15">
      <c r="A8979" s="42">
        <v>42025</v>
      </c>
      <c r="B8979" s="42">
        <v>54809</v>
      </c>
      <c r="C8979" s="130">
        <v>420</v>
      </c>
      <c r="D8979" s="43">
        <v>8.7899999999999992E-2</v>
      </c>
      <c r="E8979" s="43">
        <v>8.6500000000000007E-2</v>
      </c>
      <c r="F8979" s="44">
        <v>190000</v>
      </c>
      <c r="G8979" s="44">
        <v>190000</v>
      </c>
      <c r="H8979" s="44">
        <v>124410.68</v>
      </c>
      <c r="I8979" s="44">
        <v>124599.99</v>
      </c>
      <c r="J8979" s="68">
        <f t="shared" si="420"/>
        <v>0.65479305263157894</v>
      </c>
      <c r="K8979" s="43">
        <f t="shared" si="421"/>
        <v>0.6557894210526316</v>
      </c>
      <c r="L8979" s="41" t="str">
        <f t="shared" si="422"/>
        <v>A</v>
      </c>
      <c r="M8979" s="41" t="s">
        <v>723</v>
      </c>
      <c r="N8979" s="41" t="s">
        <v>416</v>
      </c>
      <c r="O8979" s="41" t="s">
        <v>70</v>
      </c>
    </row>
    <row r="8980" spans="1:15">
      <c r="A8980" s="38">
        <v>41929</v>
      </c>
      <c r="B8980" s="38">
        <v>54713</v>
      </c>
      <c r="C8980" s="131">
        <v>420</v>
      </c>
      <c r="D8980" s="39">
        <v>8.7899999999999992E-2</v>
      </c>
      <c r="E8980" s="39">
        <v>8.4199999999999997E-2</v>
      </c>
      <c r="F8980" s="40">
        <v>125000</v>
      </c>
      <c r="G8980" s="40">
        <v>125000</v>
      </c>
      <c r="H8980" s="40">
        <v>81488.94</v>
      </c>
      <c r="I8980" s="40">
        <v>81999.990000000005</v>
      </c>
      <c r="J8980" s="67">
        <f t="shared" si="420"/>
        <v>0.65191151999999997</v>
      </c>
      <c r="K8980" s="39">
        <f t="shared" si="421"/>
        <v>0.65599992000000007</v>
      </c>
      <c r="L8980" s="2" t="str">
        <f t="shared" si="422"/>
        <v>A</v>
      </c>
      <c r="M8980" s="2" t="s">
        <v>1174</v>
      </c>
      <c r="N8980" s="2" t="s">
        <v>427</v>
      </c>
      <c r="O8980" s="2" t="s">
        <v>70</v>
      </c>
    </row>
    <row r="8981" spans="1:15">
      <c r="A8981" s="38">
        <v>41892</v>
      </c>
      <c r="B8981" s="38">
        <v>54676</v>
      </c>
      <c r="C8981" s="131">
        <v>420</v>
      </c>
      <c r="D8981" s="39">
        <v>8.7899999999999992E-2</v>
      </c>
      <c r="E8981" s="39">
        <v>8.4199999999999997E-2</v>
      </c>
      <c r="F8981" s="40">
        <v>117000</v>
      </c>
      <c r="G8981" s="40">
        <v>117000</v>
      </c>
      <c r="H8981" s="40">
        <v>76180</v>
      </c>
      <c r="I8981" s="40">
        <v>76755.399999999994</v>
      </c>
      <c r="J8981" s="67">
        <f t="shared" si="420"/>
        <v>0.65111111111111108</v>
      </c>
      <c r="K8981" s="39">
        <f t="shared" si="421"/>
        <v>0.65602905982905979</v>
      </c>
      <c r="L8981" s="2" t="str">
        <f t="shared" si="422"/>
        <v>A</v>
      </c>
      <c r="M8981" s="2" t="s">
        <v>754</v>
      </c>
      <c r="N8981" s="2" t="s">
        <v>422</v>
      </c>
      <c r="O8981" s="2" t="s">
        <v>70</v>
      </c>
    </row>
    <row r="8982" spans="1:15">
      <c r="A8982" s="42">
        <v>41935</v>
      </c>
      <c r="B8982" s="42">
        <v>52893</v>
      </c>
      <c r="C8982" s="130">
        <v>360</v>
      </c>
      <c r="D8982" s="43">
        <v>8.7899999999999992E-2</v>
      </c>
      <c r="E8982" s="43">
        <v>7.9500000000000001E-2</v>
      </c>
      <c r="F8982" s="44">
        <v>160000</v>
      </c>
      <c r="G8982" s="44">
        <v>160000</v>
      </c>
      <c r="H8982" s="44">
        <v>104162.13</v>
      </c>
      <c r="I8982" s="44">
        <v>104999.99</v>
      </c>
      <c r="J8982" s="68">
        <f t="shared" si="420"/>
        <v>0.65101331250000005</v>
      </c>
      <c r="K8982" s="43">
        <f t="shared" si="421"/>
        <v>0.65624993750000005</v>
      </c>
      <c r="L8982" s="41" t="str">
        <f t="shared" si="422"/>
        <v>A</v>
      </c>
      <c r="M8982" s="41" t="s">
        <v>538</v>
      </c>
      <c r="N8982" s="41" t="s">
        <v>417</v>
      </c>
      <c r="O8982" s="41" t="s">
        <v>70</v>
      </c>
    </row>
    <row r="8983" spans="1:15">
      <c r="A8983" s="38">
        <v>41856</v>
      </c>
      <c r="B8983" s="38">
        <v>53666</v>
      </c>
      <c r="C8983" s="131">
        <v>388</v>
      </c>
      <c r="D8983" s="39">
        <v>8.7899999999999992E-2</v>
      </c>
      <c r="E8983" s="39">
        <v>7.7199999999999991E-2</v>
      </c>
      <c r="F8983" s="40">
        <v>195000</v>
      </c>
      <c r="G8983" s="40">
        <v>195000</v>
      </c>
      <c r="H8983" s="40">
        <v>126787.16</v>
      </c>
      <c r="I8983" s="40">
        <v>127999.99</v>
      </c>
      <c r="J8983" s="67">
        <f t="shared" si="420"/>
        <v>0.65019056410256415</v>
      </c>
      <c r="K8983" s="39">
        <f t="shared" si="421"/>
        <v>0.65641020512820514</v>
      </c>
      <c r="L8983" s="2" t="str">
        <f t="shared" si="422"/>
        <v>A</v>
      </c>
      <c r="M8983" s="2" t="s">
        <v>495</v>
      </c>
      <c r="N8983" s="2" t="s">
        <v>424</v>
      </c>
      <c r="O8983" s="2" t="s">
        <v>70</v>
      </c>
    </row>
    <row r="8984" spans="1:15">
      <c r="A8984" s="42">
        <v>41908</v>
      </c>
      <c r="B8984" s="42">
        <v>54692</v>
      </c>
      <c r="C8984" s="130">
        <v>420</v>
      </c>
      <c r="D8984" s="43">
        <v>8.7899999999999992E-2</v>
      </c>
      <c r="E8984" s="43">
        <v>7.9500000000000001E-2</v>
      </c>
      <c r="F8984" s="44">
        <v>198000</v>
      </c>
      <c r="G8984" s="44">
        <v>198000</v>
      </c>
      <c r="H8984" s="44">
        <v>129010.08</v>
      </c>
      <c r="I8984" s="44">
        <v>129999.99</v>
      </c>
      <c r="J8984" s="68">
        <f t="shared" si="420"/>
        <v>0.65156606060606059</v>
      </c>
      <c r="K8984" s="43">
        <f t="shared" si="421"/>
        <v>0.6565656060606061</v>
      </c>
      <c r="L8984" s="41" t="str">
        <f t="shared" si="422"/>
        <v>A</v>
      </c>
      <c r="M8984" s="41" t="s">
        <v>1099</v>
      </c>
      <c r="N8984" s="41" t="s">
        <v>416</v>
      </c>
      <c r="O8984" s="41" t="s">
        <v>70</v>
      </c>
    </row>
    <row r="8985" spans="1:15">
      <c r="A8985" s="38">
        <v>41767</v>
      </c>
      <c r="B8985" s="38">
        <v>54551</v>
      </c>
      <c r="C8985" s="131">
        <v>420</v>
      </c>
      <c r="D8985" s="39">
        <v>8.7899999999999992E-2</v>
      </c>
      <c r="E8985" s="39">
        <v>8.4199999999999997E-2</v>
      </c>
      <c r="F8985" s="40">
        <v>198000</v>
      </c>
      <c r="G8985" s="40">
        <v>198000</v>
      </c>
      <c r="H8985" s="40">
        <v>128217.54</v>
      </c>
      <c r="I8985" s="40">
        <v>129999.99</v>
      </c>
      <c r="J8985" s="67">
        <f t="shared" si="420"/>
        <v>0.64756333333333327</v>
      </c>
      <c r="K8985" s="39">
        <f t="shared" si="421"/>
        <v>0.6565656060606061</v>
      </c>
      <c r="L8985" s="2" t="str">
        <f t="shared" si="422"/>
        <v>AA</v>
      </c>
      <c r="M8985" s="2" t="s">
        <v>468</v>
      </c>
      <c r="N8985" s="2" t="s">
        <v>421</v>
      </c>
      <c r="O8985" s="2" t="s">
        <v>70</v>
      </c>
    </row>
    <row r="8986" spans="1:15">
      <c r="A8986" s="38">
        <v>41956</v>
      </c>
      <c r="B8986" s="38">
        <v>46734</v>
      </c>
      <c r="C8986" s="131">
        <v>157</v>
      </c>
      <c r="D8986" s="39">
        <v>8.7899999999999992E-2</v>
      </c>
      <c r="E8986" s="39">
        <v>8.4199999999999997E-2</v>
      </c>
      <c r="F8986" s="40">
        <v>193000</v>
      </c>
      <c r="G8986" s="40">
        <v>193000</v>
      </c>
      <c r="H8986" s="40">
        <v>124668.96</v>
      </c>
      <c r="I8986" s="40">
        <v>126738.56</v>
      </c>
      <c r="J8986" s="67">
        <f t="shared" si="420"/>
        <v>0.64595316062176167</v>
      </c>
      <c r="K8986" s="39">
        <f t="shared" si="421"/>
        <v>0.6566764766839378</v>
      </c>
      <c r="L8986" s="2" t="str">
        <f t="shared" si="422"/>
        <v>AA</v>
      </c>
      <c r="M8986" s="2" t="s">
        <v>495</v>
      </c>
      <c r="N8986" s="2" t="s">
        <v>424</v>
      </c>
      <c r="O8986" s="2" t="s">
        <v>70</v>
      </c>
    </row>
    <row r="8987" spans="1:15">
      <c r="A8987" s="38">
        <v>41781</v>
      </c>
      <c r="B8987" s="38">
        <v>54565</v>
      </c>
      <c r="C8987" s="131">
        <v>420</v>
      </c>
      <c r="D8987" s="39">
        <v>8.7899999999999992E-2</v>
      </c>
      <c r="E8987" s="39">
        <v>8.4199999999999997E-2</v>
      </c>
      <c r="F8987" s="40">
        <v>137000</v>
      </c>
      <c r="G8987" s="40">
        <v>137000</v>
      </c>
      <c r="H8987" s="40">
        <v>88744.22</v>
      </c>
      <c r="I8987" s="40">
        <v>89999.99</v>
      </c>
      <c r="J8987" s="67">
        <f t="shared" si="420"/>
        <v>0.64776802919708032</v>
      </c>
      <c r="K8987" s="39">
        <f t="shared" si="421"/>
        <v>0.65693423357664238</v>
      </c>
      <c r="L8987" s="2" t="str">
        <f t="shared" si="422"/>
        <v>AA</v>
      </c>
      <c r="M8987" s="2" t="s">
        <v>457</v>
      </c>
      <c r="N8987" s="2" t="s">
        <v>419</v>
      </c>
      <c r="O8987" s="2" t="s">
        <v>70</v>
      </c>
    </row>
    <row r="8988" spans="1:15">
      <c r="A8988" s="38">
        <v>41862</v>
      </c>
      <c r="B8988" s="38">
        <v>45515</v>
      </c>
      <c r="C8988" s="131">
        <v>120</v>
      </c>
      <c r="D8988" s="39">
        <v>8.7899999999999992E-2</v>
      </c>
      <c r="E8988" s="39">
        <v>7.9500000000000001E-2</v>
      </c>
      <c r="F8988" s="40">
        <v>125000</v>
      </c>
      <c r="G8988" s="40">
        <v>125000</v>
      </c>
      <c r="H8988" s="40">
        <v>78549.210000000006</v>
      </c>
      <c r="I8988" s="40">
        <v>82137.990000000005</v>
      </c>
      <c r="J8988" s="67">
        <f t="shared" si="420"/>
        <v>0.62839368000000007</v>
      </c>
      <c r="K8988" s="39">
        <f t="shared" si="421"/>
        <v>0.65710392000000006</v>
      </c>
      <c r="L8988" s="2" t="str">
        <f t="shared" si="422"/>
        <v>AA</v>
      </c>
      <c r="M8988" s="2" t="s">
        <v>864</v>
      </c>
      <c r="N8988" s="2" t="s">
        <v>424</v>
      </c>
      <c r="O8988" s="2" t="s">
        <v>70</v>
      </c>
    </row>
    <row r="8989" spans="1:15">
      <c r="A8989" s="38">
        <v>41849</v>
      </c>
      <c r="B8989" s="38">
        <v>54633</v>
      </c>
      <c r="C8989" s="131">
        <v>420</v>
      </c>
      <c r="D8989" s="39">
        <v>8.7899999999999992E-2</v>
      </c>
      <c r="E8989" s="39">
        <v>7.9500000000000001E-2</v>
      </c>
      <c r="F8989" s="40">
        <v>135000</v>
      </c>
      <c r="G8989" s="40">
        <v>135000</v>
      </c>
      <c r="H8989" s="40">
        <v>87790.02</v>
      </c>
      <c r="I8989" s="40">
        <v>88729.919999999998</v>
      </c>
      <c r="J8989" s="67">
        <f t="shared" si="420"/>
        <v>0.65029644444444445</v>
      </c>
      <c r="K8989" s="39">
        <f t="shared" si="421"/>
        <v>0.65725866666666666</v>
      </c>
      <c r="L8989" s="2" t="str">
        <f t="shared" si="422"/>
        <v>A</v>
      </c>
      <c r="M8989" s="2" t="s">
        <v>467</v>
      </c>
      <c r="N8989" s="2" t="s">
        <v>425</v>
      </c>
      <c r="O8989" s="2" t="s">
        <v>70</v>
      </c>
    </row>
    <row r="8990" spans="1:15">
      <c r="A8990" s="42">
        <v>41985</v>
      </c>
      <c r="B8990" s="42">
        <v>49290</v>
      </c>
      <c r="C8990" s="130">
        <v>240</v>
      </c>
      <c r="D8990" s="43">
        <v>8.7899999999999992E-2</v>
      </c>
      <c r="E8990" s="43">
        <v>8.7899999999999992E-2</v>
      </c>
      <c r="F8990" s="44">
        <v>158000</v>
      </c>
      <c r="G8990" s="44">
        <v>158000</v>
      </c>
      <c r="H8990" s="44">
        <v>103691.72</v>
      </c>
      <c r="I8990" s="44">
        <v>103850.95</v>
      </c>
      <c r="J8990" s="68">
        <f t="shared" si="420"/>
        <v>0.65627670886075951</v>
      </c>
      <c r="K8990" s="43">
        <f t="shared" si="421"/>
        <v>0.65728449367088604</v>
      </c>
      <c r="L8990" s="41" t="str">
        <f t="shared" si="422"/>
        <v>A</v>
      </c>
      <c r="M8990" s="41" t="s">
        <v>701</v>
      </c>
      <c r="N8990" s="41" t="s">
        <v>417</v>
      </c>
      <c r="O8990" s="41" t="s">
        <v>70</v>
      </c>
    </row>
    <row r="8991" spans="1:15">
      <c r="A8991" s="42">
        <v>41970</v>
      </c>
      <c r="B8991" s="42">
        <v>49275</v>
      </c>
      <c r="C8991" s="130">
        <v>240</v>
      </c>
      <c r="D8991" s="43">
        <v>8.7899999999999992E-2</v>
      </c>
      <c r="E8991" s="43">
        <v>8.7899999999999992E-2</v>
      </c>
      <c r="F8991" s="44">
        <v>150580</v>
      </c>
      <c r="G8991" s="44">
        <v>150580</v>
      </c>
      <c r="H8991" s="44">
        <v>97977.71</v>
      </c>
      <c r="I8991" s="44">
        <v>98999.99</v>
      </c>
      <c r="J8991" s="68">
        <f t="shared" si="420"/>
        <v>0.65066881391951126</v>
      </c>
      <c r="K8991" s="43">
        <f t="shared" si="421"/>
        <v>0.65745776331518135</v>
      </c>
      <c r="L8991" s="41" t="str">
        <f t="shared" si="422"/>
        <v>A</v>
      </c>
      <c r="M8991" s="41" t="s">
        <v>736</v>
      </c>
      <c r="N8991" s="41" t="s">
        <v>417</v>
      </c>
      <c r="O8991" s="41" t="s">
        <v>70</v>
      </c>
    </row>
    <row r="8992" spans="1:15">
      <c r="A8992" s="38">
        <v>41939</v>
      </c>
      <c r="B8992" s="38">
        <v>45743</v>
      </c>
      <c r="C8992" s="131">
        <v>125</v>
      </c>
      <c r="D8992" s="39">
        <v>8.7899999999999992E-2</v>
      </c>
      <c r="E8992" s="39">
        <v>7.9500000000000001E-2</v>
      </c>
      <c r="F8992" s="40">
        <v>152000</v>
      </c>
      <c r="G8992" s="40">
        <v>152000</v>
      </c>
      <c r="H8992" s="40">
        <v>97150.22</v>
      </c>
      <c r="I8992" s="40">
        <v>99999.99</v>
      </c>
      <c r="J8992" s="67">
        <f t="shared" si="420"/>
        <v>0.63914618421052627</v>
      </c>
      <c r="K8992" s="39">
        <f t="shared" si="421"/>
        <v>0.65789467105263166</v>
      </c>
      <c r="L8992" s="2" t="str">
        <f t="shared" si="422"/>
        <v>AA</v>
      </c>
      <c r="M8992" s="2" t="s">
        <v>539</v>
      </c>
      <c r="N8992" s="2" t="s">
        <v>429</v>
      </c>
      <c r="O8992" s="2" t="s">
        <v>70</v>
      </c>
    </row>
    <row r="8993" spans="1:15">
      <c r="A8993" s="38">
        <v>41985</v>
      </c>
      <c r="B8993" s="38">
        <v>49076</v>
      </c>
      <c r="C8993" s="131">
        <v>233</v>
      </c>
      <c r="D8993" s="39">
        <v>8.7899999999999992E-2</v>
      </c>
      <c r="E8993" s="39">
        <v>7.9500000000000001E-2</v>
      </c>
      <c r="F8993" s="40">
        <v>190000</v>
      </c>
      <c r="G8993" s="40">
        <v>190000</v>
      </c>
      <c r="H8993" s="40">
        <v>124119.24</v>
      </c>
      <c r="I8993" s="40">
        <v>124999.99</v>
      </c>
      <c r="J8993" s="67">
        <f t="shared" si="420"/>
        <v>0.65325915789473687</v>
      </c>
      <c r="K8993" s="39">
        <f t="shared" si="421"/>
        <v>0.65789468421052633</v>
      </c>
      <c r="L8993" s="2" t="str">
        <f t="shared" si="422"/>
        <v>A</v>
      </c>
      <c r="M8993" s="2" t="s">
        <v>651</v>
      </c>
      <c r="N8993" s="2" t="s">
        <v>417</v>
      </c>
      <c r="O8993" s="2" t="s">
        <v>70</v>
      </c>
    </row>
    <row r="8994" spans="1:15">
      <c r="A8994" s="38">
        <v>41925</v>
      </c>
      <c r="B8994" s="38">
        <v>54709</v>
      </c>
      <c r="C8994" s="131">
        <v>420</v>
      </c>
      <c r="D8994" s="39">
        <v>8.7899999999999992E-2</v>
      </c>
      <c r="E8994" s="39">
        <v>7.7199999999999991E-2</v>
      </c>
      <c r="F8994" s="40">
        <v>190000</v>
      </c>
      <c r="G8994" s="40">
        <v>190000</v>
      </c>
      <c r="H8994" s="40">
        <v>124332.83</v>
      </c>
      <c r="I8994" s="40">
        <v>124999.99</v>
      </c>
      <c r="J8994" s="67">
        <f t="shared" si="420"/>
        <v>0.65438331578947373</v>
      </c>
      <c r="K8994" s="39">
        <f t="shared" si="421"/>
        <v>0.65789468421052633</v>
      </c>
      <c r="L8994" s="2" t="str">
        <f t="shared" si="422"/>
        <v>A</v>
      </c>
      <c r="M8994" s="2" t="s">
        <v>466</v>
      </c>
      <c r="N8994" s="2" t="s">
        <v>421</v>
      </c>
      <c r="O8994" s="2" t="s">
        <v>70</v>
      </c>
    </row>
    <row r="8995" spans="1:15">
      <c r="A8995" s="42">
        <v>41844</v>
      </c>
      <c r="B8995" s="42">
        <v>52802</v>
      </c>
      <c r="C8995" s="130">
        <v>360</v>
      </c>
      <c r="D8995" s="43">
        <v>8.7899999999999992E-2</v>
      </c>
      <c r="E8995" s="43">
        <v>7.9500000000000001E-2</v>
      </c>
      <c r="F8995" s="44">
        <v>154957.63</v>
      </c>
      <c r="G8995" s="44">
        <v>154957.63</v>
      </c>
      <c r="H8995" s="44">
        <v>100664.21</v>
      </c>
      <c r="I8995" s="44">
        <v>102028.29</v>
      </c>
      <c r="J8995" s="68">
        <f t="shared" si="420"/>
        <v>0.64962409401847465</v>
      </c>
      <c r="K8995" s="43">
        <f t="shared" si="421"/>
        <v>0.65842701646895341</v>
      </c>
      <c r="L8995" s="41" t="str">
        <f t="shared" si="422"/>
        <v>AA</v>
      </c>
      <c r="M8995" s="41" t="s">
        <v>467</v>
      </c>
      <c r="N8995" s="41" t="s">
        <v>425</v>
      </c>
      <c r="O8995" s="41" t="s">
        <v>70</v>
      </c>
    </row>
    <row r="8996" spans="1:15">
      <c r="A8996" s="42">
        <v>41936</v>
      </c>
      <c r="B8996" s="42">
        <v>49241</v>
      </c>
      <c r="C8996" s="130">
        <v>240</v>
      </c>
      <c r="D8996" s="43">
        <v>8.7899999999999992E-2</v>
      </c>
      <c r="E8996" s="43">
        <v>8.4199999999999997E-2</v>
      </c>
      <c r="F8996" s="44">
        <v>123000</v>
      </c>
      <c r="G8996" s="44">
        <v>123000</v>
      </c>
      <c r="H8996" s="44">
        <v>79922.149999999994</v>
      </c>
      <c r="I8996" s="44">
        <v>80999.990000000005</v>
      </c>
      <c r="J8996" s="68">
        <f t="shared" si="420"/>
        <v>0.64977357723577234</v>
      </c>
      <c r="K8996" s="43">
        <f t="shared" si="421"/>
        <v>0.65853650406504072</v>
      </c>
      <c r="L8996" s="41" t="str">
        <f t="shared" si="422"/>
        <v>AA</v>
      </c>
      <c r="M8996" s="41" t="s">
        <v>1158</v>
      </c>
      <c r="N8996" s="41" t="s">
        <v>421</v>
      </c>
      <c r="O8996" s="41" t="s">
        <v>70</v>
      </c>
    </row>
    <row r="8997" spans="1:15">
      <c r="A8997" s="42">
        <v>41968</v>
      </c>
      <c r="B8997" s="42">
        <v>54752</v>
      </c>
      <c r="C8997" s="130">
        <v>420</v>
      </c>
      <c r="D8997" s="43">
        <v>8.7899999999999992E-2</v>
      </c>
      <c r="E8997" s="43">
        <v>8.4199999999999997E-2</v>
      </c>
      <c r="F8997" s="44">
        <v>170000</v>
      </c>
      <c r="G8997" s="44">
        <v>170000</v>
      </c>
      <c r="H8997" s="44">
        <v>111471.13</v>
      </c>
      <c r="I8997" s="44">
        <v>111999.99</v>
      </c>
      <c r="J8997" s="68">
        <f t="shared" si="420"/>
        <v>0.65571252941176472</v>
      </c>
      <c r="K8997" s="43">
        <f t="shared" si="421"/>
        <v>0.65882347058823532</v>
      </c>
      <c r="L8997" s="41" t="str">
        <f t="shared" si="422"/>
        <v>A</v>
      </c>
      <c r="M8997" s="41" t="s">
        <v>569</v>
      </c>
      <c r="N8997" s="41" t="s">
        <v>426</v>
      </c>
      <c r="O8997" s="41" t="s">
        <v>70</v>
      </c>
    </row>
    <row r="8998" spans="1:15">
      <c r="A8998" s="42">
        <v>41936</v>
      </c>
      <c r="B8998" s="42">
        <v>49088</v>
      </c>
      <c r="C8998" s="130">
        <v>235</v>
      </c>
      <c r="D8998" s="43">
        <v>8.7899999999999992E-2</v>
      </c>
      <c r="E8998" s="43">
        <v>8.4199999999999997E-2</v>
      </c>
      <c r="F8998" s="44">
        <v>129000</v>
      </c>
      <c r="G8998" s="44">
        <v>129000</v>
      </c>
      <c r="H8998" s="44">
        <v>83838.710000000006</v>
      </c>
      <c r="I8998" s="44">
        <v>84999.99</v>
      </c>
      <c r="J8998" s="68">
        <f t="shared" si="420"/>
        <v>0.64991248062015505</v>
      </c>
      <c r="K8998" s="43">
        <f t="shared" si="421"/>
        <v>0.65891465116279069</v>
      </c>
      <c r="L8998" s="41" t="str">
        <f t="shared" si="422"/>
        <v>AA</v>
      </c>
      <c r="M8998" s="41" t="s">
        <v>774</v>
      </c>
      <c r="N8998" s="41" t="s">
        <v>421</v>
      </c>
      <c r="O8998" s="41" t="s">
        <v>70</v>
      </c>
    </row>
    <row r="8999" spans="1:15">
      <c r="A8999" s="42">
        <v>41779</v>
      </c>
      <c r="B8999" s="42">
        <v>52737</v>
      </c>
      <c r="C8999" s="130">
        <v>360</v>
      </c>
      <c r="D8999" s="43">
        <v>8.7899999999999992E-2</v>
      </c>
      <c r="E8999" s="43">
        <v>7.9500000000000001E-2</v>
      </c>
      <c r="F8999" s="44">
        <v>166918.76999999999</v>
      </c>
      <c r="G8999" s="44">
        <v>166918.76999999999</v>
      </c>
      <c r="H8999" s="44">
        <v>108317.91</v>
      </c>
      <c r="I8999" s="44">
        <v>110027</v>
      </c>
      <c r="J8999" s="68">
        <f t="shared" si="420"/>
        <v>0.64892588173277344</v>
      </c>
      <c r="K8999" s="43">
        <f t="shared" si="421"/>
        <v>0.65916493393762732</v>
      </c>
      <c r="L8999" s="41" t="str">
        <f t="shared" si="422"/>
        <v>AA</v>
      </c>
      <c r="M8999" s="41" t="s">
        <v>188</v>
      </c>
      <c r="N8999" s="41" t="s">
        <v>417</v>
      </c>
      <c r="O8999" s="41" t="s">
        <v>70</v>
      </c>
    </row>
    <row r="9000" spans="1:15">
      <c r="A9000" s="38">
        <v>41796</v>
      </c>
      <c r="B9000" s="38">
        <v>54580</v>
      </c>
      <c r="C9000" s="131">
        <v>420</v>
      </c>
      <c r="D9000" s="39">
        <v>8.7899999999999992E-2</v>
      </c>
      <c r="E9000" s="39">
        <v>7.9500000000000001E-2</v>
      </c>
      <c r="F9000" s="40">
        <v>125000</v>
      </c>
      <c r="G9000" s="40">
        <v>125000</v>
      </c>
      <c r="H9000" s="40">
        <v>81373.009999999995</v>
      </c>
      <c r="I9000" s="40">
        <v>82399.77</v>
      </c>
      <c r="J9000" s="67">
        <f t="shared" si="420"/>
        <v>0.65098407999999996</v>
      </c>
      <c r="K9000" s="39">
        <f t="shared" si="421"/>
        <v>0.65919815999999998</v>
      </c>
      <c r="L9000" s="2" t="str">
        <f t="shared" si="422"/>
        <v>A</v>
      </c>
      <c r="M9000" s="2" t="s">
        <v>1109</v>
      </c>
      <c r="N9000" s="2" t="s">
        <v>417</v>
      </c>
      <c r="O9000" s="2" t="s">
        <v>70</v>
      </c>
    </row>
    <row r="9001" spans="1:15">
      <c r="A9001" s="38">
        <v>41925</v>
      </c>
      <c r="B9001" s="38">
        <v>51056</v>
      </c>
      <c r="C9001" s="131">
        <v>300</v>
      </c>
      <c r="D9001" s="39">
        <v>8.7899999999999992E-2</v>
      </c>
      <c r="E9001" s="39">
        <v>7.9500000000000001E-2</v>
      </c>
      <c r="F9001" s="40">
        <v>145000</v>
      </c>
      <c r="G9001" s="40">
        <v>145000</v>
      </c>
      <c r="H9001" s="40">
        <v>94720.97</v>
      </c>
      <c r="I9001" s="40">
        <v>95595.95</v>
      </c>
      <c r="J9001" s="67">
        <f t="shared" si="420"/>
        <v>0.65324806896551724</v>
      </c>
      <c r="K9001" s="39">
        <f t="shared" si="421"/>
        <v>0.65928241379310348</v>
      </c>
      <c r="L9001" s="2" t="str">
        <f t="shared" si="422"/>
        <v>A</v>
      </c>
      <c r="M9001" s="2" t="s">
        <v>623</v>
      </c>
      <c r="N9001" s="2" t="s">
        <v>417</v>
      </c>
      <c r="O9001" s="2" t="s">
        <v>70</v>
      </c>
    </row>
    <row r="9002" spans="1:15">
      <c r="A9002" s="38">
        <v>41927</v>
      </c>
      <c r="B9002" s="38">
        <v>48441</v>
      </c>
      <c r="C9002" s="131">
        <v>214</v>
      </c>
      <c r="D9002" s="39">
        <v>8.7899999999999992E-2</v>
      </c>
      <c r="E9002" s="39">
        <v>7.9500000000000001E-2</v>
      </c>
      <c r="F9002" s="40">
        <v>90000</v>
      </c>
      <c r="G9002" s="40">
        <v>90000</v>
      </c>
      <c r="H9002" s="40">
        <v>58484.44</v>
      </c>
      <c r="I9002" s="40">
        <v>59361.98</v>
      </c>
      <c r="J9002" s="67">
        <f t="shared" si="420"/>
        <v>0.64982711111111113</v>
      </c>
      <c r="K9002" s="39">
        <f t="shared" si="421"/>
        <v>0.65957755555555564</v>
      </c>
      <c r="L9002" s="2" t="str">
        <f t="shared" si="422"/>
        <v>AA</v>
      </c>
      <c r="M9002" s="2" t="s">
        <v>1040</v>
      </c>
      <c r="N9002" s="2" t="s">
        <v>421</v>
      </c>
      <c r="O9002" s="2" t="s">
        <v>70</v>
      </c>
    </row>
    <row r="9003" spans="1:15">
      <c r="A9003" s="38">
        <v>41907</v>
      </c>
      <c r="B9003" s="38">
        <v>51038</v>
      </c>
      <c r="C9003" s="131">
        <v>300</v>
      </c>
      <c r="D9003" s="39">
        <v>8.7899999999999992E-2</v>
      </c>
      <c r="E9003" s="39">
        <v>8.4199999999999997E-2</v>
      </c>
      <c r="F9003" s="40">
        <v>119000</v>
      </c>
      <c r="G9003" s="40">
        <v>119000</v>
      </c>
      <c r="H9003" s="40">
        <v>78090.13</v>
      </c>
      <c r="I9003" s="40">
        <v>78496.600000000006</v>
      </c>
      <c r="J9003" s="67">
        <f t="shared" si="420"/>
        <v>0.6562195798319328</v>
      </c>
      <c r="K9003" s="39">
        <f t="shared" si="421"/>
        <v>0.6596352941176471</v>
      </c>
      <c r="L9003" s="2" t="str">
        <f t="shared" si="422"/>
        <v>A</v>
      </c>
      <c r="M9003" s="2" t="s">
        <v>532</v>
      </c>
      <c r="N9003" s="2" t="s">
        <v>417</v>
      </c>
      <c r="O9003" s="2" t="s">
        <v>70</v>
      </c>
    </row>
    <row r="9004" spans="1:15">
      <c r="A9004" s="42">
        <v>41961</v>
      </c>
      <c r="B9004" s="42">
        <v>54745</v>
      </c>
      <c r="C9004" s="130">
        <v>420</v>
      </c>
      <c r="D9004" s="43">
        <v>8.7899999999999992E-2</v>
      </c>
      <c r="E9004" s="43">
        <v>7.7199999999999991E-2</v>
      </c>
      <c r="F9004" s="44">
        <v>199000</v>
      </c>
      <c r="G9004" s="44">
        <v>199000</v>
      </c>
      <c r="H9004" s="44">
        <v>130706.44</v>
      </c>
      <c r="I9004" s="44">
        <v>131317.85999999999</v>
      </c>
      <c r="J9004" s="68">
        <f t="shared" si="420"/>
        <v>0.65681628140703519</v>
      </c>
      <c r="K9004" s="43">
        <f t="shared" si="421"/>
        <v>0.65988874371859285</v>
      </c>
      <c r="L9004" s="41" t="str">
        <f t="shared" si="422"/>
        <v>A</v>
      </c>
      <c r="M9004" s="41" t="s">
        <v>495</v>
      </c>
      <c r="N9004" s="41" t="s">
        <v>424</v>
      </c>
      <c r="O9004" s="41" t="s">
        <v>70</v>
      </c>
    </row>
    <row r="9005" spans="1:15">
      <c r="A9005" s="38">
        <v>41953</v>
      </c>
      <c r="B9005" s="38">
        <v>54737</v>
      </c>
      <c r="C9005" s="131">
        <v>420</v>
      </c>
      <c r="D9005" s="39">
        <v>8.7899999999999992E-2</v>
      </c>
      <c r="E9005" s="39">
        <v>8.4199999999999997E-2</v>
      </c>
      <c r="F9005" s="40">
        <v>197000</v>
      </c>
      <c r="G9005" s="40">
        <v>197000</v>
      </c>
      <c r="H9005" s="40">
        <v>129447.21</v>
      </c>
      <c r="I9005" s="40">
        <v>129999.99</v>
      </c>
      <c r="J9005" s="67">
        <f t="shared" si="420"/>
        <v>0.65709243654822336</v>
      </c>
      <c r="K9005" s="39">
        <f t="shared" si="421"/>
        <v>0.6598984263959391</v>
      </c>
      <c r="L9005" s="2" t="str">
        <f t="shared" si="422"/>
        <v>A</v>
      </c>
      <c r="M9005" s="2" t="s">
        <v>454</v>
      </c>
      <c r="N9005" s="2" t="s">
        <v>416</v>
      </c>
      <c r="O9005" s="2" t="s">
        <v>70</v>
      </c>
    </row>
    <row r="9006" spans="1:15">
      <c r="A9006" s="42">
        <v>41968</v>
      </c>
      <c r="B9006" s="42">
        <v>54752</v>
      </c>
      <c r="C9006" s="130">
        <v>420</v>
      </c>
      <c r="D9006" s="43">
        <v>8.7899999999999992E-2</v>
      </c>
      <c r="E9006" s="43">
        <v>8.4199999999999997E-2</v>
      </c>
      <c r="F9006" s="44">
        <v>197000</v>
      </c>
      <c r="G9006" s="44">
        <v>197000</v>
      </c>
      <c r="H9006" s="44">
        <v>129386.13</v>
      </c>
      <c r="I9006" s="44">
        <v>129999.99</v>
      </c>
      <c r="J9006" s="68">
        <f t="shared" si="420"/>
        <v>0.65678238578680204</v>
      </c>
      <c r="K9006" s="43">
        <f t="shared" si="421"/>
        <v>0.6598984263959391</v>
      </c>
      <c r="L9006" s="41" t="str">
        <f t="shared" si="422"/>
        <v>A</v>
      </c>
      <c r="M9006" s="41" t="s">
        <v>466</v>
      </c>
      <c r="N9006" s="41" t="s">
        <v>421</v>
      </c>
      <c r="O9006" s="41" t="s">
        <v>70</v>
      </c>
    </row>
    <row r="9007" spans="1:15">
      <c r="A9007" s="38">
        <v>41963</v>
      </c>
      <c r="B9007" s="38">
        <v>54747</v>
      </c>
      <c r="C9007" s="131">
        <v>420</v>
      </c>
      <c r="D9007" s="39">
        <v>8.7899999999999992E-2</v>
      </c>
      <c r="E9007" s="39">
        <v>8.4199999999999997E-2</v>
      </c>
      <c r="F9007" s="40">
        <v>197000</v>
      </c>
      <c r="G9007" s="40">
        <v>197000</v>
      </c>
      <c r="H9007" s="40">
        <v>129393.49</v>
      </c>
      <c r="I9007" s="40">
        <v>129999.99</v>
      </c>
      <c r="J9007" s="67">
        <f t="shared" si="420"/>
        <v>0.65681974619289341</v>
      </c>
      <c r="K9007" s="39">
        <f t="shared" si="421"/>
        <v>0.6598984263959391</v>
      </c>
      <c r="L9007" s="2" t="str">
        <f t="shared" si="422"/>
        <v>A</v>
      </c>
      <c r="M9007" s="2" t="s">
        <v>482</v>
      </c>
      <c r="N9007" s="2" t="s">
        <v>422</v>
      </c>
      <c r="O9007" s="2" t="s">
        <v>70</v>
      </c>
    </row>
    <row r="9008" spans="1:15">
      <c r="A9008" s="38">
        <v>42062</v>
      </c>
      <c r="B9008" s="38">
        <v>54846</v>
      </c>
      <c r="C9008" s="131">
        <v>420</v>
      </c>
      <c r="D9008" s="39">
        <v>8.7899999999999992E-2</v>
      </c>
      <c r="E9008" s="39">
        <v>8.7899999999999992E-2</v>
      </c>
      <c r="F9008" s="40">
        <v>180000</v>
      </c>
      <c r="G9008" s="40">
        <v>180000</v>
      </c>
      <c r="H9008" s="40">
        <v>118832.75</v>
      </c>
      <c r="I9008" s="40">
        <v>118832.75</v>
      </c>
      <c r="J9008" s="67">
        <f t="shared" si="420"/>
        <v>0.66018194444444445</v>
      </c>
      <c r="K9008" s="39">
        <f t="shared" si="421"/>
        <v>0.66018194444444445</v>
      </c>
      <c r="L9008" s="2" t="str">
        <f t="shared" si="422"/>
        <v>A</v>
      </c>
      <c r="M9008" s="2" t="s">
        <v>554</v>
      </c>
      <c r="N9008" s="2" t="s">
        <v>417</v>
      </c>
      <c r="O9008" s="2" t="s">
        <v>70</v>
      </c>
    </row>
    <row r="9009" spans="1:15">
      <c r="A9009" s="42">
        <v>41782</v>
      </c>
      <c r="B9009" s="42">
        <v>52740</v>
      </c>
      <c r="C9009" s="130">
        <v>360</v>
      </c>
      <c r="D9009" s="43">
        <v>8.7899999999999992E-2</v>
      </c>
      <c r="E9009" s="43">
        <v>7.9500000000000001E-2</v>
      </c>
      <c r="F9009" s="44">
        <v>198000</v>
      </c>
      <c r="G9009" s="44">
        <v>198000</v>
      </c>
      <c r="H9009" s="44">
        <v>128438.33</v>
      </c>
      <c r="I9009" s="44">
        <v>130788.84</v>
      </c>
      <c r="J9009" s="68">
        <f t="shared" si="420"/>
        <v>0.64867843434343431</v>
      </c>
      <c r="K9009" s="43">
        <f t="shared" si="421"/>
        <v>0.6605496969696969</v>
      </c>
      <c r="L9009" s="41" t="str">
        <f t="shared" si="422"/>
        <v>AA</v>
      </c>
      <c r="M9009" s="41" t="s">
        <v>754</v>
      </c>
      <c r="N9009" s="41" t="s">
        <v>422</v>
      </c>
      <c r="O9009" s="41" t="s">
        <v>70</v>
      </c>
    </row>
    <row r="9010" spans="1:15">
      <c r="A9010" s="38">
        <v>41828</v>
      </c>
      <c r="B9010" s="38">
        <v>52786</v>
      </c>
      <c r="C9010" s="131">
        <v>360</v>
      </c>
      <c r="D9010" s="39">
        <v>8.7899999999999992E-2</v>
      </c>
      <c r="E9010" s="39">
        <v>7.9500000000000001E-2</v>
      </c>
      <c r="F9010" s="40">
        <v>200000</v>
      </c>
      <c r="G9010" s="40">
        <v>200000</v>
      </c>
      <c r="H9010" s="40">
        <v>130391.89</v>
      </c>
      <c r="I9010" s="40">
        <v>132115.17000000001</v>
      </c>
      <c r="J9010" s="67">
        <f t="shared" si="420"/>
        <v>0.65195945</v>
      </c>
      <c r="K9010" s="39">
        <f t="shared" si="421"/>
        <v>0.66057585000000008</v>
      </c>
      <c r="L9010" s="2" t="str">
        <f t="shared" si="422"/>
        <v>A</v>
      </c>
      <c r="M9010" s="2" t="s">
        <v>959</v>
      </c>
      <c r="N9010" s="2" t="s">
        <v>416</v>
      </c>
      <c r="O9010" s="2" t="s">
        <v>70</v>
      </c>
    </row>
    <row r="9011" spans="1:15">
      <c r="A9011" s="42">
        <v>41843</v>
      </c>
      <c r="B9011" s="42">
        <v>51583</v>
      </c>
      <c r="C9011" s="130">
        <v>320</v>
      </c>
      <c r="D9011" s="43">
        <v>8.7899999999999992E-2</v>
      </c>
      <c r="E9011" s="43">
        <v>8.4199999999999997E-2</v>
      </c>
      <c r="F9011" s="44">
        <v>162500</v>
      </c>
      <c r="G9011" s="44">
        <v>162500</v>
      </c>
      <c r="H9011" s="44">
        <v>105790.63</v>
      </c>
      <c r="I9011" s="44">
        <v>107499.99</v>
      </c>
      <c r="J9011" s="68">
        <f t="shared" si="420"/>
        <v>0.65101926153846157</v>
      </c>
      <c r="K9011" s="43">
        <f t="shared" si="421"/>
        <v>0.66153840000000008</v>
      </c>
      <c r="L9011" s="41" t="str">
        <f t="shared" si="422"/>
        <v>A</v>
      </c>
      <c r="M9011" s="41" t="s">
        <v>475</v>
      </c>
      <c r="N9011" s="41" t="s">
        <v>427</v>
      </c>
      <c r="O9011" s="41" t="s">
        <v>70</v>
      </c>
    </row>
    <row r="9012" spans="1:15">
      <c r="A9012" s="42">
        <v>41940</v>
      </c>
      <c r="B9012" s="42">
        <v>54724</v>
      </c>
      <c r="C9012" s="130">
        <v>420</v>
      </c>
      <c r="D9012" s="43">
        <v>8.7899999999999992E-2</v>
      </c>
      <c r="E9012" s="43">
        <v>7.9500000000000001E-2</v>
      </c>
      <c r="F9012" s="44">
        <v>155000</v>
      </c>
      <c r="G9012" s="44">
        <v>155000</v>
      </c>
      <c r="H9012" s="44">
        <v>101965.94</v>
      </c>
      <c r="I9012" s="44">
        <v>102582.78</v>
      </c>
      <c r="J9012" s="68">
        <f t="shared" si="420"/>
        <v>0.65784477419354837</v>
      </c>
      <c r="K9012" s="43">
        <f t="shared" si="421"/>
        <v>0.66182438709677416</v>
      </c>
      <c r="L9012" s="41" t="str">
        <f t="shared" si="422"/>
        <v>A</v>
      </c>
      <c r="M9012" s="41" t="s">
        <v>593</v>
      </c>
      <c r="N9012" s="41" t="s">
        <v>427</v>
      </c>
      <c r="O9012" s="41" t="s">
        <v>70</v>
      </c>
    </row>
    <row r="9013" spans="1:15">
      <c r="A9013" s="38">
        <v>41918</v>
      </c>
      <c r="B9013" s="38">
        <v>54702</v>
      </c>
      <c r="C9013" s="131">
        <v>420</v>
      </c>
      <c r="D9013" s="39">
        <v>8.7899999999999992E-2</v>
      </c>
      <c r="E9013" s="39">
        <v>8.4199999999999997E-2</v>
      </c>
      <c r="F9013" s="40">
        <v>200000</v>
      </c>
      <c r="G9013" s="40">
        <v>200000</v>
      </c>
      <c r="H9013" s="40">
        <v>131665.14000000001</v>
      </c>
      <c r="I9013" s="40">
        <v>132399.99</v>
      </c>
      <c r="J9013" s="67">
        <f t="shared" si="420"/>
        <v>0.65832570000000012</v>
      </c>
      <c r="K9013" s="39">
        <f t="shared" si="421"/>
        <v>0.66199995</v>
      </c>
      <c r="L9013" s="2" t="str">
        <f t="shared" si="422"/>
        <v>A</v>
      </c>
      <c r="M9013" s="2" t="s">
        <v>629</v>
      </c>
      <c r="N9013" s="2" t="s">
        <v>417</v>
      </c>
      <c r="O9013" s="2" t="s">
        <v>70</v>
      </c>
    </row>
    <row r="9014" spans="1:15">
      <c r="A9014" s="42">
        <v>41767</v>
      </c>
      <c r="B9014" s="42">
        <v>53516</v>
      </c>
      <c r="C9014" s="130">
        <v>386</v>
      </c>
      <c r="D9014" s="43">
        <v>8.7899999999999992E-2</v>
      </c>
      <c r="E9014" s="43">
        <v>8.2799999999999999E-2</v>
      </c>
      <c r="F9014" s="44">
        <v>160513</v>
      </c>
      <c r="G9014" s="44">
        <v>160513</v>
      </c>
      <c r="H9014" s="44">
        <v>104612.59</v>
      </c>
      <c r="I9014" s="44">
        <v>106270.99</v>
      </c>
      <c r="J9014" s="68">
        <f t="shared" si="420"/>
        <v>0.65173904917358716</v>
      </c>
      <c r="K9014" s="43">
        <f t="shared" si="421"/>
        <v>0.6620709226043997</v>
      </c>
      <c r="L9014" s="41" t="str">
        <f t="shared" si="422"/>
        <v>A</v>
      </c>
      <c r="M9014" s="41" t="s">
        <v>971</v>
      </c>
      <c r="N9014" s="41" t="s">
        <v>437</v>
      </c>
      <c r="O9014" s="41" t="s">
        <v>70</v>
      </c>
    </row>
    <row r="9015" spans="1:15">
      <c r="A9015" s="38">
        <v>41795</v>
      </c>
      <c r="B9015" s="38">
        <v>54579</v>
      </c>
      <c r="C9015" s="131">
        <v>420</v>
      </c>
      <c r="D9015" s="39">
        <v>8.7899999999999992E-2</v>
      </c>
      <c r="E9015" s="39">
        <v>8.4199999999999997E-2</v>
      </c>
      <c r="F9015" s="40">
        <v>190580</v>
      </c>
      <c r="G9015" s="40">
        <v>190580</v>
      </c>
      <c r="H9015" s="40">
        <v>124722.87</v>
      </c>
      <c r="I9015" s="40">
        <v>126179.99</v>
      </c>
      <c r="J9015" s="67">
        <f t="shared" si="420"/>
        <v>0.65443839857277786</v>
      </c>
      <c r="K9015" s="39">
        <f t="shared" si="421"/>
        <v>0.66208411165914582</v>
      </c>
      <c r="L9015" s="2" t="str">
        <f t="shared" si="422"/>
        <v>A</v>
      </c>
      <c r="M9015" s="2" t="s">
        <v>1374</v>
      </c>
      <c r="N9015" s="2" t="s">
        <v>432</v>
      </c>
      <c r="O9015" s="2" t="s">
        <v>70</v>
      </c>
    </row>
    <row r="9016" spans="1:15">
      <c r="A9016" s="38">
        <v>42033</v>
      </c>
      <c r="B9016" s="38">
        <v>53446</v>
      </c>
      <c r="C9016" s="131">
        <v>375</v>
      </c>
      <c r="D9016" s="39">
        <v>8.7899999999999992E-2</v>
      </c>
      <c r="E9016" s="39">
        <v>7.7199999999999991E-2</v>
      </c>
      <c r="F9016" s="40">
        <v>123480</v>
      </c>
      <c r="G9016" s="40">
        <v>123480</v>
      </c>
      <c r="H9016" s="40">
        <v>81610.45</v>
      </c>
      <c r="I9016" s="40">
        <v>81759.88</v>
      </c>
      <c r="J9016" s="67">
        <f t="shared" si="420"/>
        <v>0.66092039196631036</v>
      </c>
      <c r="K9016" s="39">
        <f t="shared" si="421"/>
        <v>0.66213054745707811</v>
      </c>
      <c r="L9016" s="2" t="str">
        <f t="shared" si="422"/>
        <v>A</v>
      </c>
      <c r="M9016" s="2" t="s">
        <v>619</v>
      </c>
      <c r="N9016" s="2" t="s">
        <v>427</v>
      </c>
      <c r="O9016" s="2" t="s">
        <v>70</v>
      </c>
    </row>
    <row r="9017" spans="1:15">
      <c r="A9017" s="42">
        <v>41999</v>
      </c>
      <c r="B9017" s="42">
        <v>49304</v>
      </c>
      <c r="C9017" s="130">
        <v>240</v>
      </c>
      <c r="D9017" s="43">
        <v>8.7899999999999992E-2</v>
      </c>
      <c r="E9017" s="43">
        <v>8.4199999999999997E-2</v>
      </c>
      <c r="F9017" s="44">
        <v>185000</v>
      </c>
      <c r="G9017" s="44">
        <v>185000</v>
      </c>
      <c r="H9017" s="44">
        <v>122324.68</v>
      </c>
      <c r="I9017" s="44">
        <v>122499.99</v>
      </c>
      <c r="J9017" s="68">
        <f t="shared" si="420"/>
        <v>0.6612144864864864</v>
      </c>
      <c r="K9017" s="43">
        <f t="shared" si="421"/>
        <v>0.66216210810810816</v>
      </c>
      <c r="L9017" s="41" t="str">
        <f t="shared" si="422"/>
        <v>A</v>
      </c>
      <c r="M9017" s="41" t="s">
        <v>615</v>
      </c>
      <c r="N9017" s="41" t="s">
        <v>417</v>
      </c>
      <c r="O9017" s="41" t="s">
        <v>70</v>
      </c>
    </row>
    <row r="9018" spans="1:15">
      <c r="A9018" s="38">
        <v>41837</v>
      </c>
      <c r="B9018" s="38">
        <v>54621</v>
      </c>
      <c r="C9018" s="131">
        <v>420</v>
      </c>
      <c r="D9018" s="39">
        <v>8.7899999999999992E-2</v>
      </c>
      <c r="E9018" s="39">
        <v>8.4199999999999997E-2</v>
      </c>
      <c r="F9018" s="40">
        <v>195000</v>
      </c>
      <c r="G9018" s="40">
        <v>195000</v>
      </c>
      <c r="H9018" s="40">
        <v>127791.81</v>
      </c>
      <c r="I9018" s="40">
        <v>129168.06</v>
      </c>
      <c r="J9018" s="67">
        <f t="shared" si="420"/>
        <v>0.65534261538461536</v>
      </c>
      <c r="K9018" s="39">
        <f t="shared" si="421"/>
        <v>0.66240030769230773</v>
      </c>
      <c r="L9018" s="2" t="str">
        <f t="shared" si="422"/>
        <v>A</v>
      </c>
      <c r="M9018" s="2" t="s">
        <v>586</v>
      </c>
      <c r="N9018" s="2" t="s">
        <v>416</v>
      </c>
      <c r="O9018" s="2" t="s">
        <v>70</v>
      </c>
    </row>
    <row r="9019" spans="1:15">
      <c r="A9019" s="38">
        <v>41996</v>
      </c>
      <c r="B9019" s="38">
        <v>54780</v>
      </c>
      <c r="C9019" s="131">
        <v>420</v>
      </c>
      <c r="D9019" s="39">
        <v>8.7899999999999992E-2</v>
      </c>
      <c r="E9019" s="39">
        <v>7.9500000000000001E-2</v>
      </c>
      <c r="F9019" s="40">
        <v>186000</v>
      </c>
      <c r="G9019" s="40">
        <v>186000</v>
      </c>
      <c r="H9019" s="40">
        <v>122815.72</v>
      </c>
      <c r="I9019" s="40">
        <v>123237.41</v>
      </c>
      <c r="J9019" s="67">
        <f t="shared" si="420"/>
        <v>0.66029956989247307</v>
      </c>
      <c r="K9019" s="39">
        <f t="shared" si="421"/>
        <v>0.66256672043010756</v>
      </c>
      <c r="L9019" s="2" t="str">
        <f t="shared" si="422"/>
        <v>A</v>
      </c>
      <c r="M9019" s="2" t="s">
        <v>466</v>
      </c>
      <c r="N9019" s="2" t="s">
        <v>421</v>
      </c>
      <c r="O9019" s="2" t="s">
        <v>70</v>
      </c>
    </row>
    <row r="9020" spans="1:15">
      <c r="A9020" s="38">
        <v>41799</v>
      </c>
      <c r="B9020" s="38">
        <v>54583</v>
      </c>
      <c r="C9020" s="131">
        <v>420</v>
      </c>
      <c r="D9020" s="39">
        <v>8.7899999999999992E-2</v>
      </c>
      <c r="E9020" s="39">
        <v>8.4199999999999997E-2</v>
      </c>
      <c r="F9020" s="40">
        <v>186400</v>
      </c>
      <c r="G9020" s="40">
        <v>186400</v>
      </c>
      <c r="H9020" s="40">
        <v>122022.42</v>
      </c>
      <c r="I9020" s="40">
        <v>123507.15</v>
      </c>
      <c r="J9020" s="67">
        <f t="shared" si="420"/>
        <v>0.65462671673819739</v>
      </c>
      <c r="K9020" s="39">
        <f t="shared" si="421"/>
        <v>0.66259200643776817</v>
      </c>
      <c r="L9020" s="2" t="str">
        <f t="shared" si="422"/>
        <v>A</v>
      </c>
      <c r="M9020" s="2" t="s">
        <v>1386</v>
      </c>
      <c r="N9020" s="2" t="s">
        <v>416</v>
      </c>
      <c r="O9020" s="2" t="s">
        <v>70</v>
      </c>
    </row>
    <row r="9021" spans="1:15">
      <c r="A9021" s="42">
        <v>41887</v>
      </c>
      <c r="B9021" s="42">
        <v>51018</v>
      </c>
      <c r="C9021" s="130">
        <v>300</v>
      </c>
      <c r="D9021" s="43">
        <v>8.7899999999999992E-2</v>
      </c>
      <c r="E9021" s="43">
        <v>7.9500000000000001E-2</v>
      </c>
      <c r="F9021" s="44">
        <v>175000</v>
      </c>
      <c r="G9021" s="44">
        <v>175000</v>
      </c>
      <c r="H9021" s="44">
        <v>114615.92</v>
      </c>
      <c r="I9021" s="44">
        <v>115999.99</v>
      </c>
      <c r="J9021" s="68">
        <f t="shared" si="420"/>
        <v>0.65494811428571431</v>
      </c>
      <c r="K9021" s="43">
        <f t="shared" si="421"/>
        <v>0.6628570857142857</v>
      </c>
      <c r="L9021" s="41" t="str">
        <f t="shared" si="422"/>
        <v>A</v>
      </c>
      <c r="M9021" s="41" t="s">
        <v>482</v>
      </c>
      <c r="N9021" s="41" t="s">
        <v>422</v>
      </c>
      <c r="O9021" s="41" t="s">
        <v>70</v>
      </c>
    </row>
    <row r="9022" spans="1:15">
      <c r="A9022" s="42">
        <v>41929</v>
      </c>
      <c r="B9022" s="42">
        <v>52064</v>
      </c>
      <c r="C9022" s="130">
        <v>333</v>
      </c>
      <c r="D9022" s="43">
        <v>8.7899999999999992E-2</v>
      </c>
      <c r="E9022" s="43">
        <v>8.4199999999999997E-2</v>
      </c>
      <c r="F9022" s="44">
        <v>170000</v>
      </c>
      <c r="G9022" s="44">
        <v>170000</v>
      </c>
      <c r="H9022" s="44">
        <v>111716.82</v>
      </c>
      <c r="I9022" s="44">
        <v>112699.99</v>
      </c>
      <c r="J9022" s="68">
        <f t="shared" si="420"/>
        <v>0.65715776470588239</v>
      </c>
      <c r="K9022" s="43">
        <f t="shared" si="421"/>
        <v>0.66294111764705888</v>
      </c>
      <c r="L9022" s="41" t="str">
        <f t="shared" si="422"/>
        <v>A</v>
      </c>
      <c r="M9022" s="41" t="s">
        <v>1596</v>
      </c>
      <c r="N9022" s="41" t="s">
        <v>417</v>
      </c>
      <c r="O9022" s="41" t="s">
        <v>70</v>
      </c>
    </row>
    <row r="9023" spans="1:15">
      <c r="A9023" s="42">
        <v>41913</v>
      </c>
      <c r="B9023" s="42">
        <v>54697</v>
      </c>
      <c r="C9023" s="130">
        <v>420</v>
      </c>
      <c r="D9023" s="43">
        <v>8.7899999999999992E-2</v>
      </c>
      <c r="E9023" s="43">
        <v>8.4199999999999997E-2</v>
      </c>
      <c r="F9023" s="44">
        <v>200000</v>
      </c>
      <c r="G9023" s="44">
        <v>200000</v>
      </c>
      <c r="H9023" s="44">
        <v>131873.26999999999</v>
      </c>
      <c r="I9023" s="44">
        <v>132679.99</v>
      </c>
      <c r="J9023" s="68">
        <f t="shared" si="420"/>
        <v>0.65936634999999999</v>
      </c>
      <c r="K9023" s="43">
        <f t="shared" si="421"/>
        <v>0.66339994999999996</v>
      </c>
      <c r="L9023" s="41" t="str">
        <f t="shared" si="422"/>
        <v>A</v>
      </c>
      <c r="M9023" s="41" t="s">
        <v>1224</v>
      </c>
      <c r="N9023" s="41" t="s">
        <v>417</v>
      </c>
      <c r="O9023" s="41" t="s">
        <v>70</v>
      </c>
    </row>
    <row r="9024" spans="1:15">
      <c r="A9024" s="38">
        <v>41878</v>
      </c>
      <c r="B9024" s="38">
        <v>54662</v>
      </c>
      <c r="C9024" s="131">
        <v>420</v>
      </c>
      <c r="D9024" s="39">
        <v>8.7899999999999992E-2</v>
      </c>
      <c r="E9024" s="39">
        <v>7.9500000000000001E-2</v>
      </c>
      <c r="F9024" s="40">
        <v>160000</v>
      </c>
      <c r="G9024" s="40">
        <v>160000</v>
      </c>
      <c r="H9024" s="40">
        <v>105202.85</v>
      </c>
      <c r="I9024" s="40">
        <v>106199.99</v>
      </c>
      <c r="J9024" s="67">
        <f t="shared" si="420"/>
        <v>0.65751781250000008</v>
      </c>
      <c r="K9024" s="39">
        <f t="shared" si="421"/>
        <v>0.6637499375</v>
      </c>
      <c r="L9024" s="2" t="str">
        <f t="shared" si="422"/>
        <v>A</v>
      </c>
      <c r="M9024" s="2" t="s">
        <v>629</v>
      </c>
      <c r="N9024" s="2" t="s">
        <v>417</v>
      </c>
      <c r="O9024" s="2" t="s">
        <v>70</v>
      </c>
    </row>
    <row r="9025" spans="1:15">
      <c r="A9025" s="38">
        <v>41955</v>
      </c>
      <c r="B9025" s="38">
        <v>54739</v>
      </c>
      <c r="C9025" s="131">
        <v>420</v>
      </c>
      <c r="D9025" s="39">
        <v>8.7899999999999992E-2</v>
      </c>
      <c r="E9025" s="39">
        <v>7.9500000000000001E-2</v>
      </c>
      <c r="F9025" s="40">
        <v>130000</v>
      </c>
      <c r="G9025" s="40">
        <v>130000</v>
      </c>
      <c r="H9025" s="40">
        <v>85927.07</v>
      </c>
      <c r="I9025" s="40">
        <v>86325.19</v>
      </c>
      <c r="J9025" s="67">
        <f t="shared" si="420"/>
        <v>0.6609774615384616</v>
      </c>
      <c r="K9025" s="39">
        <f t="shared" si="421"/>
        <v>0.66403992307692306</v>
      </c>
      <c r="L9025" s="2" t="str">
        <f t="shared" si="422"/>
        <v>A</v>
      </c>
      <c r="M9025" s="2" t="s">
        <v>894</v>
      </c>
      <c r="N9025" s="2" t="s">
        <v>427</v>
      </c>
      <c r="O9025" s="2" t="s">
        <v>70</v>
      </c>
    </row>
    <row r="9026" spans="1:15">
      <c r="A9026" s="38">
        <v>41977</v>
      </c>
      <c r="B9026" s="38">
        <v>54761</v>
      </c>
      <c r="C9026" s="131">
        <v>420</v>
      </c>
      <c r="D9026" s="39">
        <v>8.7899999999999992E-2</v>
      </c>
      <c r="E9026" s="39">
        <v>8.7899999999999992E-2</v>
      </c>
      <c r="F9026" s="40">
        <v>145000</v>
      </c>
      <c r="G9026" s="40">
        <v>145000</v>
      </c>
      <c r="H9026" s="40">
        <v>96331.33</v>
      </c>
      <c r="I9026" s="40">
        <v>96311.1</v>
      </c>
      <c r="J9026" s="67">
        <f t="shared" si="420"/>
        <v>0.664354</v>
      </c>
      <c r="K9026" s="39">
        <f t="shared" si="421"/>
        <v>0.66421448275862072</v>
      </c>
      <c r="L9026" s="2" t="str">
        <f t="shared" si="422"/>
        <v>A</v>
      </c>
      <c r="M9026" s="2" t="s">
        <v>549</v>
      </c>
      <c r="N9026" s="2" t="s">
        <v>427</v>
      </c>
      <c r="O9026" s="2" t="s">
        <v>70</v>
      </c>
    </row>
    <row r="9027" spans="1:15">
      <c r="A9027" s="38">
        <v>41894</v>
      </c>
      <c r="B9027" s="38">
        <v>54678</v>
      </c>
      <c r="C9027" s="131">
        <v>420</v>
      </c>
      <c r="D9027" s="39">
        <v>8.7899999999999992E-2</v>
      </c>
      <c r="E9027" s="39">
        <v>8.4199999999999997E-2</v>
      </c>
      <c r="F9027" s="40">
        <v>100000</v>
      </c>
      <c r="G9027" s="40">
        <v>100000</v>
      </c>
      <c r="H9027" s="40">
        <v>65955.539999999994</v>
      </c>
      <c r="I9027" s="40">
        <v>66470.02</v>
      </c>
      <c r="J9027" s="67">
        <f t="shared" ref="J9027:J9090" si="423">H9027/G9027</f>
        <v>0.6595553999999999</v>
      </c>
      <c r="K9027" s="39">
        <f t="shared" ref="K9027:K9090" si="424">I9027/G9027</f>
        <v>0.66470020000000007</v>
      </c>
      <c r="L9027" s="2" t="str">
        <f t="shared" ref="L9027:L9090" si="425">IF(J9027&lt;=65%,"AA",IF(J9027&lt;=75%,"A",IF(J9027&lt;=85%,"B","C")))</f>
        <v>A</v>
      </c>
      <c r="M9027" s="2" t="s">
        <v>1432</v>
      </c>
      <c r="N9027" s="2" t="s">
        <v>424</v>
      </c>
      <c r="O9027" s="2" t="s">
        <v>70</v>
      </c>
    </row>
    <row r="9028" spans="1:15">
      <c r="A9028" s="42">
        <v>41837</v>
      </c>
      <c r="B9028" s="42">
        <v>49142</v>
      </c>
      <c r="C9028" s="130">
        <v>240</v>
      </c>
      <c r="D9028" s="43">
        <v>8.7899999999999992E-2</v>
      </c>
      <c r="E9028" s="43">
        <v>8.4199999999999997E-2</v>
      </c>
      <c r="F9028" s="44">
        <v>170000</v>
      </c>
      <c r="G9028" s="44">
        <v>170000</v>
      </c>
      <c r="H9028" s="44">
        <v>110380.01</v>
      </c>
      <c r="I9028" s="44">
        <v>112999.99</v>
      </c>
      <c r="J9028" s="68">
        <f t="shared" si="423"/>
        <v>0.64929417647058818</v>
      </c>
      <c r="K9028" s="43">
        <f t="shared" si="424"/>
        <v>0.66470582352941177</v>
      </c>
      <c r="L9028" s="41" t="str">
        <f t="shared" si="425"/>
        <v>AA</v>
      </c>
      <c r="M9028" s="41" t="s">
        <v>924</v>
      </c>
      <c r="N9028" s="41" t="s">
        <v>424</v>
      </c>
      <c r="O9028" s="41" t="s">
        <v>70</v>
      </c>
    </row>
    <row r="9029" spans="1:15">
      <c r="A9029" s="38">
        <v>42034</v>
      </c>
      <c r="B9029" s="38">
        <v>51165</v>
      </c>
      <c r="C9029" s="131">
        <v>300</v>
      </c>
      <c r="D9029" s="39">
        <v>8.7899999999999992E-2</v>
      </c>
      <c r="E9029" s="39">
        <v>8.4199999999999997E-2</v>
      </c>
      <c r="F9029" s="40">
        <v>170000</v>
      </c>
      <c r="G9029" s="40">
        <v>170000</v>
      </c>
      <c r="H9029" s="40">
        <v>112716.67</v>
      </c>
      <c r="I9029" s="40">
        <v>113045.78</v>
      </c>
      <c r="J9029" s="67">
        <f t="shared" si="423"/>
        <v>0.66303923529411768</v>
      </c>
      <c r="K9029" s="39">
        <f t="shared" si="424"/>
        <v>0.66497517647058824</v>
      </c>
      <c r="L9029" s="2" t="str">
        <f t="shared" si="425"/>
        <v>A</v>
      </c>
      <c r="M9029" s="2" t="s">
        <v>601</v>
      </c>
      <c r="N9029" s="2" t="s">
        <v>435</v>
      </c>
      <c r="O9029" s="2" t="s">
        <v>70</v>
      </c>
    </row>
    <row r="9030" spans="1:15">
      <c r="A9030" s="42">
        <v>41978</v>
      </c>
      <c r="B9030" s="42">
        <v>53301</v>
      </c>
      <c r="C9030" s="130">
        <v>372</v>
      </c>
      <c r="D9030" s="43">
        <v>8.7899999999999992E-2</v>
      </c>
      <c r="E9030" s="43">
        <v>8.4199999999999997E-2</v>
      </c>
      <c r="F9030" s="44">
        <v>200000</v>
      </c>
      <c r="G9030" s="44">
        <v>200000</v>
      </c>
      <c r="H9030" s="44">
        <v>132559.85</v>
      </c>
      <c r="I9030" s="44">
        <v>132999.99</v>
      </c>
      <c r="J9030" s="68">
        <f t="shared" si="423"/>
        <v>0.66279925000000006</v>
      </c>
      <c r="K9030" s="43">
        <f t="shared" si="424"/>
        <v>0.66499995000000001</v>
      </c>
      <c r="L9030" s="41" t="str">
        <f t="shared" si="425"/>
        <v>A</v>
      </c>
      <c r="M9030" s="41" t="s">
        <v>701</v>
      </c>
      <c r="N9030" s="41" t="s">
        <v>417</v>
      </c>
      <c r="O9030" s="41" t="s">
        <v>70</v>
      </c>
    </row>
    <row r="9031" spans="1:15">
      <c r="A9031" s="42">
        <v>41946</v>
      </c>
      <c r="B9031" s="42">
        <v>52568</v>
      </c>
      <c r="C9031" s="130">
        <v>349</v>
      </c>
      <c r="D9031" s="43">
        <v>8.7899999999999992E-2</v>
      </c>
      <c r="E9031" s="43">
        <v>8.4199999999999997E-2</v>
      </c>
      <c r="F9031" s="44">
        <v>150000</v>
      </c>
      <c r="G9031" s="44">
        <v>150000</v>
      </c>
      <c r="H9031" s="44">
        <v>99280.69</v>
      </c>
      <c r="I9031" s="44">
        <v>99845.07</v>
      </c>
      <c r="J9031" s="68">
        <f t="shared" si="423"/>
        <v>0.66187126666666674</v>
      </c>
      <c r="K9031" s="43">
        <f t="shared" si="424"/>
        <v>0.66563380000000005</v>
      </c>
      <c r="L9031" s="41" t="str">
        <f t="shared" si="425"/>
        <v>A</v>
      </c>
      <c r="M9031" s="41" t="s">
        <v>686</v>
      </c>
      <c r="N9031" s="41" t="s">
        <v>421</v>
      </c>
      <c r="O9031" s="41" t="s">
        <v>70</v>
      </c>
    </row>
    <row r="9032" spans="1:15">
      <c r="A9032" s="42">
        <v>41897</v>
      </c>
      <c r="B9032" s="42">
        <v>54681</v>
      </c>
      <c r="C9032" s="130">
        <v>420</v>
      </c>
      <c r="D9032" s="43">
        <v>8.7899999999999992E-2</v>
      </c>
      <c r="E9032" s="43">
        <v>7.9500000000000001E-2</v>
      </c>
      <c r="F9032" s="44">
        <v>162000</v>
      </c>
      <c r="G9032" s="44">
        <v>162000</v>
      </c>
      <c r="H9032" s="44">
        <v>107103.63</v>
      </c>
      <c r="I9032" s="44">
        <v>107859.8</v>
      </c>
      <c r="J9032" s="68">
        <f t="shared" si="423"/>
        <v>0.66113351851851854</v>
      </c>
      <c r="K9032" s="43">
        <f t="shared" si="424"/>
        <v>0.6658012345679013</v>
      </c>
      <c r="L9032" s="41" t="str">
        <f t="shared" si="425"/>
        <v>A</v>
      </c>
      <c r="M9032" s="41" t="s">
        <v>463</v>
      </c>
      <c r="N9032" s="41" t="s">
        <v>422</v>
      </c>
      <c r="O9032" s="41" t="s">
        <v>70</v>
      </c>
    </row>
    <row r="9033" spans="1:15">
      <c r="A9033" s="38">
        <v>42061</v>
      </c>
      <c r="B9033" s="38">
        <v>49366</v>
      </c>
      <c r="C9033" s="131">
        <v>240</v>
      </c>
      <c r="D9033" s="39">
        <v>8.7899999999999992E-2</v>
      </c>
      <c r="E9033" s="39">
        <v>8.6500000000000007E-2</v>
      </c>
      <c r="F9033" s="40">
        <v>155000</v>
      </c>
      <c r="G9033" s="40">
        <v>155000</v>
      </c>
      <c r="H9033" s="40">
        <v>103217.24</v>
      </c>
      <c r="I9033" s="40">
        <v>103217.24</v>
      </c>
      <c r="J9033" s="67">
        <f t="shared" si="423"/>
        <v>0.66591767741935493</v>
      </c>
      <c r="K9033" s="39">
        <f t="shared" si="424"/>
        <v>0.66591767741935493</v>
      </c>
      <c r="L9033" s="2" t="str">
        <f t="shared" si="425"/>
        <v>A</v>
      </c>
      <c r="M9033" s="2" t="s">
        <v>629</v>
      </c>
      <c r="N9033" s="2" t="s">
        <v>417</v>
      </c>
      <c r="O9033" s="2" t="s">
        <v>70</v>
      </c>
    </row>
    <row r="9034" spans="1:15">
      <c r="A9034" s="38">
        <v>42025</v>
      </c>
      <c r="B9034" s="38">
        <v>54809</v>
      </c>
      <c r="C9034" s="131">
        <v>420</v>
      </c>
      <c r="D9034" s="39">
        <v>8.7899999999999992E-2</v>
      </c>
      <c r="E9034" s="39">
        <v>8.6500000000000007E-2</v>
      </c>
      <c r="F9034" s="40">
        <v>180000</v>
      </c>
      <c r="G9034" s="40">
        <v>180000</v>
      </c>
      <c r="H9034" s="40">
        <v>119717.82</v>
      </c>
      <c r="I9034" s="40">
        <v>119899.99</v>
      </c>
      <c r="J9034" s="67">
        <f t="shared" si="423"/>
        <v>0.665099</v>
      </c>
      <c r="K9034" s="39">
        <f t="shared" si="424"/>
        <v>0.66611105555555561</v>
      </c>
      <c r="L9034" s="2" t="str">
        <f t="shared" si="425"/>
        <v>A</v>
      </c>
      <c r="M9034" s="2" t="s">
        <v>538</v>
      </c>
      <c r="N9034" s="2" t="s">
        <v>417</v>
      </c>
      <c r="O9034" s="2" t="s">
        <v>70</v>
      </c>
    </row>
    <row r="9035" spans="1:15">
      <c r="A9035" s="38">
        <v>42027</v>
      </c>
      <c r="B9035" s="38">
        <v>54811</v>
      </c>
      <c r="C9035" s="131">
        <v>420</v>
      </c>
      <c r="D9035" s="39">
        <v>8.7899999999999992E-2</v>
      </c>
      <c r="E9035" s="39">
        <v>7.9500000000000001E-2</v>
      </c>
      <c r="F9035" s="40">
        <v>120000</v>
      </c>
      <c r="G9035" s="40">
        <v>120000</v>
      </c>
      <c r="H9035" s="40">
        <v>79786.649999999994</v>
      </c>
      <c r="I9035" s="40">
        <v>79939.990000000005</v>
      </c>
      <c r="J9035" s="67">
        <f t="shared" si="423"/>
        <v>0.66488874999999992</v>
      </c>
      <c r="K9035" s="39">
        <f t="shared" si="424"/>
        <v>0.66616658333333334</v>
      </c>
      <c r="L9035" s="2" t="str">
        <f t="shared" si="425"/>
        <v>A</v>
      </c>
      <c r="M9035" s="2" t="s">
        <v>617</v>
      </c>
      <c r="N9035" s="2" t="s">
        <v>421</v>
      </c>
      <c r="O9035" s="2" t="s">
        <v>70</v>
      </c>
    </row>
    <row r="9036" spans="1:15">
      <c r="A9036" s="42">
        <v>41759</v>
      </c>
      <c r="B9036" s="42">
        <v>54543</v>
      </c>
      <c r="C9036" s="130">
        <v>420</v>
      </c>
      <c r="D9036" s="43">
        <v>8.7899999999999992E-2</v>
      </c>
      <c r="E9036" s="43">
        <v>7.7199999999999991E-2</v>
      </c>
      <c r="F9036" s="44">
        <v>186880</v>
      </c>
      <c r="G9036" s="44">
        <v>186880</v>
      </c>
      <c r="H9036" s="44">
        <v>122509.7</v>
      </c>
      <c r="I9036" s="44">
        <v>124505.87</v>
      </c>
      <c r="J9036" s="68">
        <f t="shared" si="423"/>
        <v>0.65555276113013694</v>
      </c>
      <c r="K9036" s="43">
        <f t="shared" si="424"/>
        <v>0.66623432148972606</v>
      </c>
      <c r="L9036" s="41" t="str">
        <f t="shared" si="425"/>
        <v>A</v>
      </c>
      <c r="M9036" s="41" t="s">
        <v>1329</v>
      </c>
      <c r="N9036" s="41" t="s">
        <v>417</v>
      </c>
      <c r="O9036" s="41" t="s">
        <v>70</v>
      </c>
    </row>
    <row r="9037" spans="1:15">
      <c r="A9037" s="38">
        <v>41939</v>
      </c>
      <c r="B9037" s="38">
        <v>54723</v>
      </c>
      <c r="C9037" s="131">
        <v>420</v>
      </c>
      <c r="D9037" s="39">
        <v>8.7899999999999992E-2</v>
      </c>
      <c r="E9037" s="39">
        <v>7.9500000000000001E-2</v>
      </c>
      <c r="F9037" s="40">
        <v>199000</v>
      </c>
      <c r="G9037" s="40">
        <v>199000</v>
      </c>
      <c r="H9037" s="40">
        <v>131791.99</v>
      </c>
      <c r="I9037" s="40">
        <v>132587.01999999999</v>
      </c>
      <c r="J9037" s="67">
        <f t="shared" si="423"/>
        <v>0.66227130653266331</v>
      </c>
      <c r="K9037" s="39">
        <f t="shared" si="424"/>
        <v>0.66626643216080395</v>
      </c>
      <c r="L9037" s="2" t="str">
        <f t="shared" si="425"/>
        <v>A</v>
      </c>
      <c r="M9037" s="2" t="s">
        <v>453</v>
      </c>
      <c r="N9037" s="2" t="s">
        <v>418</v>
      </c>
      <c r="O9037" s="2" t="s">
        <v>70</v>
      </c>
    </row>
    <row r="9038" spans="1:15">
      <c r="A9038" s="38">
        <v>41901</v>
      </c>
      <c r="B9038" s="38">
        <v>52859</v>
      </c>
      <c r="C9038" s="131">
        <v>360</v>
      </c>
      <c r="D9038" s="39">
        <v>8.7899999999999992E-2</v>
      </c>
      <c r="E9038" s="39">
        <v>8.4199999999999997E-2</v>
      </c>
      <c r="F9038" s="40">
        <v>150000</v>
      </c>
      <c r="G9038" s="40">
        <v>150000</v>
      </c>
      <c r="H9038" s="40">
        <v>99193.91</v>
      </c>
      <c r="I9038" s="40">
        <v>99960.85</v>
      </c>
      <c r="J9038" s="67">
        <f t="shared" si="423"/>
        <v>0.66129273333333338</v>
      </c>
      <c r="K9038" s="39">
        <f t="shared" si="424"/>
        <v>0.66640566666666667</v>
      </c>
      <c r="L9038" s="2" t="str">
        <f t="shared" si="425"/>
        <v>A</v>
      </c>
      <c r="M9038" s="2" t="s">
        <v>609</v>
      </c>
      <c r="N9038" s="2" t="s">
        <v>428</v>
      </c>
      <c r="O9038" s="2" t="s">
        <v>70</v>
      </c>
    </row>
    <row r="9039" spans="1:15">
      <c r="A9039" s="38">
        <v>41830</v>
      </c>
      <c r="B9039" s="38">
        <v>52788</v>
      </c>
      <c r="C9039" s="131">
        <v>360</v>
      </c>
      <c r="D9039" s="39">
        <v>8.7899999999999992E-2</v>
      </c>
      <c r="E9039" s="39">
        <v>8.4199999999999997E-2</v>
      </c>
      <c r="F9039" s="40">
        <v>197000</v>
      </c>
      <c r="G9039" s="40">
        <v>197000</v>
      </c>
      <c r="H9039" s="40">
        <v>129550.14</v>
      </c>
      <c r="I9039" s="40">
        <v>131282.49</v>
      </c>
      <c r="J9039" s="67">
        <f t="shared" si="423"/>
        <v>0.65761492385786802</v>
      </c>
      <c r="K9039" s="39">
        <f t="shared" si="424"/>
        <v>0.66640857868020298</v>
      </c>
      <c r="L9039" s="2" t="str">
        <f t="shared" si="425"/>
        <v>A</v>
      </c>
      <c r="M9039" s="2" t="s">
        <v>609</v>
      </c>
      <c r="N9039" s="2" t="s">
        <v>428</v>
      </c>
      <c r="O9039" s="2" t="s">
        <v>70</v>
      </c>
    </row>
    <row r="9040" spans="1:15">
      <c r="A9040" s="38">
        <v>41911</v>
      </c>
      <c r="B9040" s="38">
        <v>52138</v>
      </c>
      <c r="C9040" s="131">
        <v>336</v>
      </c>
      <c r="D9040" s="39">
        <v>8.7899999999999992E-2</v>
      </c>
      <c r="E9040" s="39">
        <v>8.4199999999999997E-2</v>
      </c>
      <c r="F9040" s="40">
        <v>200000</v>
      </c>
      <c r="G9040" s="40">
        <v>200000</v>
      </c>
      <c r="H9040" s="40">
        <v>131877.57</v>
      </c>
      <c r="I9040" s="40">
        <v>133299.99</v>
      </c>
      <c r="J9040" s="67">
        <f t="shared" si="423"/>
        <v>0.65938785</v>
      </c>
      <c r="K9040" s="39">
        <f t="shared" si="424"/>
        <v>0.66649994999999995</v>
      </c>
      <c r="L9040" s="2" t="str">
        <f t="shared" si="425"/>
        <v>A</v>
      </c>
      <c r="M9040" s="2" t="s">
        <v>564</v>
      </c>
      <c r="N9040" s="2" t="s">
        <v>417</v>
      </c>
      <c r="O9040" s="2" t="s">
        <v>70</v>
      </c>
    </row>
    <row r="9041" spans="1:15">
      <c r="A9041" s="38">
        <v>41886</v>
      </c>
      <c r="B9041" s="38">
        <v>54670</v>
      </c>
      <c r="C9041" s="131">
        <v>420</v>
      </c>
      <c r="D9041" s="39">
        <v>8.7899999999999992E-2</v>
      </c>
      <c r="E9041" s="39">
        <v>8.4199999999999997E-2</v>
      </c>
      <c r="F9041" s="40">
        <v>200000</v>
      </c>
      <c r="G9041" s="40">
        <v>200000</v>
      </c>
      <c r="H9041" s="40">
        <v>132486.54</v>
      </c>
      <c r="I9041" s="40">
        <v>133302.48000000001</v>
      </c>
      <c r="J9041" s="67">
        <f t="shared" si="423"/>
        <v>0.66243269999999999</v>
      </c>
      <c r="K9041" s="39">
        <f t="shared" si="424"/>
        <v>0.6665124</v>
      </c>
      <c r="L9041" s="2" t="str">
        <f t="shared" si="425"/>
        <v>A</v>
      </c>
      <c r="M9041" s="2" t="s">
        <v>1127</v>
      </c>
      <c r="N9041" s="2" t="s">
        <v>417</v>
      </c>
      <c r="O9041" s="2" t="s">
        <v>70</v>
      </c>
    </row>
    <row r="9042" spans="1:15">
      <c r="A9042" s="42">
        <v>41761</v>
      </c>
      <c r="B9042" s="42">
        <v>44563</v>
      </c>
      <c r="C9042" s="130">
        <v>92</v>
      </c>
      <c r="D9042" s="43">
        <v>8.7899999999999992E-2</v>
      </c>
      <c r="E9042" s="43">
        <v>8.4199999999999997E-2</v>
      </c>
      <c r="F9042" s="44">
        <v>140000</v>
      </c>
      <c r="G9042" s="44">
        <v>140000</v>
      </c>
      <c r="H9042" s="44">
        <v>84836.08</v>
      </c>
      <c r="I9042" s="44">
        <v>93316.87</v>
      </c>
      <c r="J9042" s="68">
        <f t="shared" si="423"/>
        <v>0.60597200000000007</v>
      </c>
      <c r="K9042" s="43">
        <f t="shared" si="424"/>
        <v>0.66654907142857145</v>
      </c>
      <c r="L9042" s="41" t="str">
        <f t="shared" si="425"/>
        <v>AA</v>
      </c>
      <c r="M9042" s="41" t="s">
        <v>664</v>
      </c>
      <c r="N9042" s="41" t="s">
        <v>416</v>
      </c>
      <c r="O9042" s="41" t="s">
        <v>70</v>
      </c>
    </row>
    <row r="9043" spans="1:15">
      <c r="A9043" s="42">
        <v>42040</v>
      </c>
      <c r="B9043" s="42">
        <v>52479</v>
      </c>
      <c r="C9043" s="130">
        <v>343</v>
      </c>
      <c r="D9043" s="43">
        <v>8.7899999999999992E-2</v>
      </c>
      <c r="E9043" s="43">
        <v>8.4199999999999997E-2</v>
      </c>
      <c r="F9043" s="44">
        <v>90000</v>
      </c>
      <c r="G9043" s="44">
        <v>90000</v>
      </c>
      <c r="H9043" s="44">
        <v>59999.99</v>
      </c>
      <c r="I9043" s="44">
        <v>59999.99</v>
      </c>
      <c r="J9043" s="68">
        <f t="shared" si="423"/>
        <v>0.66666655555555554</v>
      </c>
      <c r="K9043" s="43">
        <f t="shared" si="424"/>
        <v>0.66666655555555554</v>
      </c>
      <c r="L9043" s="41" t="str">
        <f t="shared" si="425"/>
        <v>A</v>
      </c>
      <c r="M9043" s="41" t="s">
        <v>802</v>
      </c>
      <c r="N9043" s="41" t="s">
        <v>416</v>
      </c>
      <c r="O9043" s="41" t="s">
        <v>70</v>
      </c>
    </row>
    <row r="9044" spans="1:15">
      <c r="A9044" s="42">
        <v>41892</v>
      </c>
      <c r="B9044" s="42">
        <v>54676</v>
      </c>
      <c r="C9044" s="130">
        <v>420</v>
      </c>
      <c r="D9044" s="43">
        <v>8.7899999999999992E-2</v>
      </c>
      <c r="E9044" s="43">
        <v>8.4199999999999997E-2</v>
      </c>
      <c r="F9044" s="44">
        <v>180000</v>
      </c>
      <c r="G9044" s="44">
        <v>180000</v>
      </c>
      <c r="H9044" s="44">
        <v>119100.41</v>
      </c>
      <c r="I9044" s="44">
        <v>119999.98</v>
      </c>
      <c r="J9044" s="68">
        <f t="shared" si="423"/>
        <v>0.66166894444444446</v>
      </c>
      <c r="K9044" s="43">
        <f t="shared" si="424"/>
        <v>0.66666655555555554</v>
      </c>
      <c r="L9044" s="41" t="str">
        <f t="shared" si="425"/>
        <v>A</v>
      </c>
      <c r="M9044" s="41" t="s">
        <v>792</v>
      </c>
      <c r="N9044" s="41" t="s">
        <v>421</v>
      </c>
      <c r="O9044" s="41" t="s">
        <v>70</v>
      </c>
    </row>
    <row r="9045" spans="1:15">
      <c r="A9045" s="38">
        <v>41843</v>
      </c>
      <c r="B9045" s="38">
        <v>54627</v>
      </c>
      <c r="C9045" s="131">
        <v>420</v>
      </c>
      <c r="D9045" s="39">
        <v>8.7899999999999992E-2</v>
      </c>
      <c r="E9045" s="39">
        <v>8.4199999999999997E-2</v>
      </c>
      <c r="F9045" s="40">
        <v>120000</v>
      </c>
      <c r="G9045" s="40">
        <v>120000</v>
      </c>
      <c r="H9045" s="40">
        <v>83225.52</v>
      </c>
      <c r="I9045" s="40">
        <v>79999.990000000005</v>
      </c>
      <c r="J9045" s="67">
        <f t="shared" si="423"/>
        <v>0.693546</v>
      </c>
      <c r="K9045" s="39">
        <f t="shared" si="424"/>
        <v>0.6666665833333334</v>
      </c>
      <c r="L9045" s="2" t="str">
        <f t="shared" si="425"/>
        <v>A</v>
      </c>
      <c r="M9045" s="2" t="s">
        <v>1188</v>
      </c>
      <c r="N9045" s="2" t="s">
        <v>416</v>
      </c>
      <c r="O9045" s="2" t="s">
        <v>70</v>
      </c>
    </row>
    <row r="9046" spans="1:15">
      <c r="A9046" s="42">
        <v>41983</v>
      </c>
      <c r="B9046" s="42">
        <v>49288</v>
      </c>
      <c r="C9046" s="130">
        <v>240</v>
      </c>
      <c r="D9046" s="43">
        <v>8.7899999999999992E-2</v>
      </c>
      <c r="E9046" s="43">
        <v>7.7199999999999991E-2</v>
      </c>
      <c r="F9046" s="44">
        <v>150000</v>
      </c>
      <c r="G9046" s="44">
        <v>150000</v>
      </c>
      <c r="H9046" s="44">
        <v>99332.38</v>
      </c>
      <c r="I9046" s="44">
        <v>99999.99</v>
      </c>
      <c r="J9046" s="68">
        <f t="shared" si="423"/>
        <v>0.66221586666666665</v>
      </c>
      <c r="K9046" s="43">
        <f t="shared" si="424"/>
        <v>0.6666666</v>
      </c>
      <c r="L9046" s="41" t="str">
        <f t="shared" si="425"/>
        <v>A</v>
      </c>
      <c r="M9046" s="41" t="s">
        <v>1174</v>
      </c>
      <c r="N9046" s="41" t="s">
        <v>427</v>
      </c>
      <c r="O9046" s="41" t="s">
        <v>70</v>
      </c>
    </row>
    <row r="9047" spans="1:15">
      <c r="A9047" s="38">
        <v>41858</v>
      </c>
      <c r="B9047" s="38">
        <v>49894</v>
      </c>
      <c r="C9047" s="131">
        <v>264</v>
      </c>
      <c r="D9047" s="39">
        <v>8.7899999999999992E-2</v>
      </c>
      <c r="E9047" s="39">
        <v>7.9500000000000001E-2</v>
      </c>
      <c r="F9047" s="40">
        <v>150000</v>
      </c>
      <c r="G9047" s="40">
        <v>150000</v>
      </c>
      <c r="H9047" s="40">
        <v>98286.09</v>
      </c>
      <c r="I9047" s="40">
        <v>99999.99</v>
      </c>
      <c r="J9047" s="67">
        <f t="shared" si="423"/>
        <v>0.65524059999999995</v>
      </c>
      <c r="K9047" s="39">
        <f t="shared" si="424"/>
        <v>0.6666666</v>
      </c>
      <c r="L9047" s="2" t="str">
        <f t="shared" si="425"/>
        <v>A</v>
      </c>
      <c r="M9047" s="2" t="s">
        <v>909</v>
      </c>
      <c r="N9047" s="2" t="s">
        <v>417</v>
      </c>
      <c r="O9047" s="2" t="s">
        <v>70</v>
      </c>
    </row>
    <row r="9048" spans="1:15">
      <c r="A9048" s="42">
        <v>42033</v>
      </c>
      <c r="B9048" s="42">
        <v>50373</v>
      </c>
      <c r="C9048" s="130">
        <v>274</v>
      </c>
      <c r="D9048" s="43">
        <v>8.7899999999999992E-2</v>
      </c>
      <c r="E9048" s="43">
        <v>7.7199999999999991E-2</v>
      </c>
      <c r="F9048" s="44">
        <v>150000</v>
      </c>
      <c r="G9048" s="44">
        <v>150000</v>
      </c>
      <c r="H9048" s="44">
        <v>99718.93</v>
      </c>
      <c r="I9048" s="44">
        <v>99999.99</v>
      </c>
      <c r="J9048" s="68">
        <f t="shared" si="423"/>
        <v>0.66479286666666659</v>
      </c>
      <c r="K9048" s="43">
        <f t="shared" si="424"/>
        <v>0.6666666</v>
      </c>
      <c r="L9048" s="41" t="str">
        <f t="shared" si="425"/>
        <v>A</v>
      </c>
      <c r="M9048" s="41" t="s">
        <v>466</v>
      </c>
      <c r="N9048" s="41" t="s">
        <v>421</v>
      </c>
      <c r="O9048" s="41" t="s">
        <v>70</v>
      </c>
    </row>
    <row r="9049" spans="1:15">
      <c r="A9049" s="42">
        <v>41822</v>
      </c>
      <c r="B9049" s="42">
        <v>51168</v>
      </c>
      <c r="C9049" s="130">
        <v>307</v>
      </c>
      <c r="D9049" s="43">
        <v>8.7899999999999992E-2</v>
      </c>
      <c r="E9049" s="43">
        <v>8.4199999999999997E-2</v>
      </c>
      <c r="F9049" s="44">
        <v>150000</v>
      </c>
      <c r="G9049" s="44">
        <v>150000</v>
      </c>
      <c r="H9049" s="44">
        <v>98603.35</v>
      </c>
      <c r="I9049" s="44">
        <v>99999.99</v>
      </c>
      <c r="J9049" s="68">
        <f t="shared" si="423"/>
        <v>0.65735566666666667</v>
      </c>
      <c r="K9049" s="43">
        <f t="shared" si="424"/>
        <v>0.6666666</v>
      </c>
      <c r="L9049" s="41" t="str">
        <f t="shared" si="425"/>
        <v>A</v>
      </c>
      <c r="M9049" s="41" t="s">
        <v>1244</v>
      </c>
      <c r="N9049" s="41" t="s">
        <v>416</v>
      </c>
      <c r="O9049" s="41" t="s">
        <v>70</v>
      </c>
    </row>
    <row r="9050" spans="1:15">
      <c r="A9050" s="38">
        <v>42031</v>
      </c>
      <c r="B9050" s="38">
        <v>54815</v>
      </c>
      <c r="C9050" s="131">
        <v>420</v>
      </c>
      <c r="D9050" s="39">
        <v>8.7899999999999992E-2</v>
      </c>
      <c r="E9050" s="39">
        <v>8.4199999999999997E-2</v>
      </c>
      <c r="F9050" s="40">
        <v>150000</v>
      </c>
      <c r="G9050" s="40">
        <v>150000</v>
      </c>
      <c r="H9050" s="40">
        <v>99852.49</v>
      </c>
      <c r="I9050" s="40">
        <v>99999.99</v>
      </c>
      <c r="J9050" s="67">
        <f t="shared" si="423"/>
        <v>0.66568326666666666</v>
      </c>
      <c r="K9050" s="39">
        <f t="shared" si="424"/>
        <v>0.6666666</v>
      </c>
      <c r="L9050" s="2" t="str">
        <f t="shared" si="425"/>
        <v>A</v>
      </c>
      <c r="M9050" s="2" t="s">
        <v>172</v>
      </c>
      <c r="N9050" s="2" t="s">
        <v>416</v>
      </c>
      <c r="O9050" s="2" t="s">
        <v>70</v>
      </c>
    </row>
    <row r="9051" spans="1:15">
      <c r="A9051" s="42">
        <v>41914</v>
      </c>
      <c r="B9051" s="42">
        <v>54698</v>
      </c>
      <c r="C9051" s="130">
        <v>420</v>
      </c>
      <c r="D9051" s="43">
        <v>8.7899999999999992E-2</v>
      </c>
      <c r="E9051" s="43">
        <v>8.7899999999999992E-2</v>
      </c>
      <c r="F9051" s="44">
        <v>150000</v>
      </c>
      <c r="G9051" s="44">
        <v>150000</v>
      </c>
      <c r="H9051" s="44">
        <v>99361.89</v>
      </c>
      <c r="I9051" s="44">
        <v>99999.99</v>
      </c>
      <c r="J9051" s="68">
        <f t="shared" si="423"/>
        <v>0.66241260000000002</v>
      </c>
      <c r="K9051" s="43">
        <f t="shared" si="424"/>
        <v>0.6666666</v>
      </c>
      <c r="L9051" s="41" t="str">
        <f t="shared" si="425"/>
        <v>A</v>
      </c>
      <c r="M9051" s="41" t="s">
        <v>1016</v>
      </c>
      <c r="N9051" s="41" t="s">
        <v>429</v>
      </c>
      <c r="O9051" s="41" t="s">
        <v>70</v>
      </c>
    </row>
    <row r="9052" spans="1:15">
      <c r="A9052" s="38">
        <v>42034</v>
      </c>
      <c r="B9052" s="38">
        <v>49339</v>
      </c>
      <c r="C9052" s="131">
        <v>240</v>
      </c>
      <c r="D9052" s="39">
        <v>8.7899999999999992E-2</v>
      </c>
      <c r="E9052" s="39">
        <v>8.1900000000000001E-2</v>
      </c>
      <c r="F9052" s="40">
        <v>165000</v>
      </c>
      <c r="G9052" s="40">
        <v>165000</v>
      </c>
      <c r="H9052" s="40">
        <v>109588.07</v>
      </c>
      <c r="I9052" s="40">
        <v>109999.99</v>
      </c>
      <c r="J9052" s="67">
        <f t="shared" si="423"/>
        <v>0.66417012121212127</v>
      </c>
      <c r="K9052" s="39">
        <f t="shared" si="424"/>
        <v>0.66666660606060613</v>
      </c>
      <c r="L9052" s="2" t="str">
        <f t="shared" si="425"/>
        <v>A</v>
      </c>
      <c r="M9052" s="2" t="s">
        <v>470</v>
      </c>
      <c r="N9052" s="2" t="s">
        <v>424</v>
      </c>
      <c r="O9052" s="2" t="s">
        <v>70</v>
      </c>
    </row>
    <row r="9053" spans="1:15">
      <c r="A9053" s="42">
        <v>41948</v>
      </c>
      <c r="B9053" s="42">
        <v>54732</v>
      </c>
      <c r="C9053" s="130">
        <v>420</v>
      </c>
      <c r="D9053" s="43">
        <v>8.7899999999999992E-2</v>
      </c>
      <c r="E9053" s="43">
        <v>7.7199999999999991E-2</v>
      </c>
      <c r="F9053" s="44">
        <v>165000</v>
      </c>
      <c r="G9053" s="44">
        <v>165000</v>
      </c>
      <c r="H9053" s="44">
        <v>109557.16</v>
      </c>
      <c r="I9053" s="44">
        <v>109999.99</v>
      </c>
      <c r="J9053" s="68">
        <f t="shared" si="423"/>
        <v>0.66398278787878795</v>
      </c>
      <c r="K9053" s="43">
        <f t="shared" si="424"/>
        <v>0.66666660606060613</v>
      </c>
      <c r="L9053" s="41" t="str">
        <f t="shared" si="425"/>
        <v>A</v>
      </c>
      <c r="M9053" s="41" t="s">
        <v>864</v>
      </c>
      <c r="N9053" s="41" t="s">
        <v>424</v>
      </c>
      <c r="O9053" s="41" t="s">
        <v>70</v>
      </c>
    </row>
    <row r="9054" spans="1:15">
      <c r="A9054" s="42">
        <v>41879</v>
      </c>
      <c r="B9054" s="42">
        <v>45836</v>
      </c>
      <c r="C9054" s="130">
        <v>130</v>
      </c>
      <c r="D9054" s="43">
        <v>8.7899999999999992E-2</v>
      </c>
      <c r="E9054" s="43">
        <v>8.4199999999999997E-2</v>
      </c>
      <c r="F9054" s="44">
        <v>180000</v>
      </c>
      <c r="G9054" s="44">
        <v>180000</v>
      </c>
      <c r="H9054" s="44">
        <v>115029.64</v>
      </c>
      <c r="I9054" s="44">
        <v>119999.99</v>
      </c>
      <c r="J9054" s="68">
        <f t="shared" si="423"/>
        <v>0.63905355555555554</v>
      </c>
      <c r="K9054" s="43">
        <f t="shared" si="424"/>
        <v>0.66666661111111114</v>
      </c>
      <c r="L9054" s="41" t="str">
        <f t="shared" si="425"/>
        <v>AA</v>
      </c>
      <c r="M9054" s="41" t="s">
        <v>690</v>
      </c>
      <c r="N9054" s="41" t="s">
        <v>417</v>
      </c>
      <c r="O9054" s="41" t="s">
        <v>70</v>
      </c>
    </row>
    <row r="9055" spans="1:15">
      <c r="A9055" s="38">
        <v>42031</v>
      </c>
      <c r="B9055" s="38">
        <v>54815</v>
      </c>
      <c r="C9055" s="131">
        <v>420</v>
      </c>
      <c r="D9055" s="39">
        <v>8.7899999999999992E-2</v>
      </c>
      <c r="E9055" s="39">
        <v>7.9500000000000001E-2</v>
      </c>
      <c r="F9055" s="40">
        <v>180000</v>
      </c>
      <c r="G9055" s="40">
        <v>180000</v>
      </c>
      <c r="H9055" s="40">
        <v>119822.99</v>
      </c>
      <c r="I9055" s="40">
        <v>119999.99</v>
      </c>
      <c r="J9055" s="67">
        <f t="shared" si="423"/>
        <v>0.6656832777777778</v>
      </c>
      <c r="K9055" s="39">
        <f t="shared" si="424"/>
        <v>0.66666661111111114</v>
      </c>
      <c r="L9055" s="2" t="str">
        <f t="shared" si="425"/>
        <v>A</v>
      </c>
      <c r="M9055" s="2" t="s">
        <v>449</v>
      </c>
      <c r="N9055" s="2" t="s">
        <v>418</v>
      </c>
      <c r="O9055" s="2" t="s">
        <v>70</v>
      </c>
    </row>
    <row r="9056" spans="1:15">
      <c r="A9056" s="38">
        <v>41991</v>
      </c>
      <c r="B9056" s="38">
        <v>54775</v>
      </c>
      <c r="C9056" s="131">
        <v>420</v>
      </c>
      <c r="D9056" s="39">
        <v>8.7899999999999992E-2</v>
      </c>
      <c r="E9056" s="39">
        <v>8.4199999999999997E-2</v>
      </c>
      <c r="F9056" s="40">
        <v>180000</v>
      </c>
      <c r="G9056" s="40">
        <v>180000</v>
      </c>
      <c r="H9056" s="40">
        <v>119596.89</v>
      </c>
      <c r="I9056" s="40">
        <v>119999.99</v>
      </c>
      <c r="J9056" s="67">
        <f t="shared" si="423"/>
        <v>0.66442716666666668</v>
      </c>
      <c r="K9056" s="39">
        <f t="shared" si="424"/>
        <v>0.66666661111111114</v>
      </c>
      <c r="L9056" s="2" t="str">
        <f t="shared" si="425"/>
        <v>A</v>
      </c>
      <c r="M9056" s="2" t="s">
        <v>1234</v>
      </c>
      <c r="N9056" s="2" t="s">
        <v>423</v>
      </c>
      <c r="O9056" s="2" t="s">
        <v>70</v>
      </c>
    </row>
    <row r="9057" spans="1:15">
      <c r="A9057" s="38">
        <v>41956</v>
      </c>
      <c r="B9057" s="38">
        <v>51634</v>
      </c>
      <c r="C9057" s="131">
        <v>318</v>
      </c>
      <c r="D9057" s="39">
        <v>8.7899999999999992E-2</v>
      </c>
      <c r="E9057" s="39">
        <v>8.4199999999999997E-2</v>
      </c>
      <c r="F9057" s="40">
        <v>187707</v>
      </c>
      <c r="G9057" s="40">
        <v>187707</v>
      </c>
      <c r="H9057" s="40">
        <v>124306.53</v>
      </c>
      <c r="I9057" s="40">
        <v>125137.99</v>
      </c>
      <c r="J9057" s="67">
        <f t="shared" si="423"/>
        <v>0.66223705029647273</v>
      </c>
      <c r="K9057" s="39">
        <f t="shared" si="424"/>
        <v>0.66666661339214839</v>
      </c>
      <c r="L9057" s="2" t="str">
        <f t="shared" si="425"/>
        <v>A</v>
      </c>
      <c r="M9057" s="2" t="s">
        <v>520</v>
      </c>
      <c r="N9057" s="2" t="s">
        <v>429</v>
      </c>
      <c r="O9057" s="2" t="s">
        <v>70</v>
      </c>
    </row>
    <row r="9058" spans="1:15">
      <c r="A9058" s="42">
        <v>41908</v>
      </c>
      <c r="B9058" s="42">
        <v>51892</v>
      </c>
      <c r="C9058" s="130">
        <v>328</v>
      </c>
      <c r="D9058" s="43">
        <v>8.7899999999999992E-2</v>
      </c>
      <c r="E9058" s="43">
        <v>7.7199999999999991E-2</v>
      </c>
      <c r="F9058" s="44">
        <v>195000</v>
      </c>
      <c r="G9058" s="44">
        <v>195000</v>
      </c>
      <c r="H9058" s="44">
        <v>128575.17</v>
      </c>
      <c r="I9058" s="44">
        <v>129999.99</v>
      </c>
      <c r="J9058" s="68">
        <f t="shared" si="423"/>
        <v>0.65935984615384613</v>
      </c>
      <c r="K9058" s="43">
        <f t="shared" si="424"/>
        <v>0.66666661538461536</v>
      </c>
      <c r="L9058" s="41" t="str">
        <f t="shared" si="425"/>
        <v>A</v>
      </c>
      <c r="M9058" s="41" t="s">
        <v>475</v>
      </c>
      <c r="N9058" s="41" t="s">
        <v>427</v>
      </c>
      <c r="O9058" s="41" t="s">
        <v>70</v>
      </c>
    </row>
    <row r="9059" spans="1:15">
      <c r="A9059" s="42">
        <v>41765</v>
      </c>
      <c r="B9059" s="42">
        <v>54549</v>
      </c>
      <c r="C9059" s="130">
        <v>420</v>
      </c>
      <c r="D9059" s="43">
        <v>8.7899999999999992E-2</v>
      </c>
      <c r="E9059" s="43">
        <v>7.9500000000000001E-2</v>
      </c>
      <c r="F9059" s="44">
        <v>90000</v>
      </c>
      <c r="G9059" s="44">
        <v>90000</v>
      </c>
      <c r="H9059" s="44">
        <v>59839.39</v>
      </c>
      <c r="I9059" s="44">
        <v>60000</v>
      </c>
      <c r="J9059" s="68">
        <f t="shared" si="423"/>
        <v>0.66488211111111106</v>
      </c>
      <c r="K9059" s="43">
        <f t="shared" si="424"/>
        <v>0.66666666666666663</v>
      </c>
      <c r="L9059" s="41" t="str">
        <f t="shared" si="425"/>
        <v>A</v>
      </c>
      <c r="M9059" s="41" t="s">
        <v>1057</v>
      </c>
      <c r="N9059" s="41" t="s">
        <v>416</v>
      </c>
      <c r="O9059" s="41" t="s">
        <v>70</v>
      </c>
    </row>
    <row r="9060" spans="1:15">
      <c r="A9060" s="42">
        <v>41810</v>
      </c>
      <c r="B9060" s="42">
        <v>54077</v>
      </c>
      <c r="C9060" s="130">
        <v>403</v>
      </c>
      <c r="D9060" s="43">
        <v>8.7899999999999992E-2</v>
      </c>
      <c r="E9060" s="43">
        <v>8.4199999999999997E-2</v>
      </c>
      <c r="F9060" s="44">
        <v>176000</v>
      </c>
      <c r="G9060" s="44">
        <v>176000</v>
      </c>
      <c r="H9060" s="44">
        <v>115793.71</v>
      </c>
      <c r="I9060" s="44">
        <v>117333.99</v>
      </c>
      <c r="J9060" s="68">
        <f t="shared" si="423"/>
        <v>0.65791880681818182</v>
      </c>
      <c r="K9060" s="43">
        <f t="shared" si="424"/>
        <v>0.66667039772727277</v>
      </c>
      <c r="L9060" s="41" t="str">
        <f t="shared" si="425"/>
        <v>A</v>
      </c>
      <c r="M9060" s="41" t="s">
        <v>446</v>
      </c>
      <c r="N9060" s="41" t="s">
        <v>415</v>
      </c>
      <c r="O9060" s="41" t="s">
        <v>70</v>
      </c>
    </row>
    <row r="9061" spans="1:15">
      <c r="A9061" s="38">
        <v>41995</v>
      </c>
      <c r="B9061" s="38">
        <v>49665</v>
      </c>
      <c r="C9061" s="131">
        <v>252</v>
      </c>
      <c r="D9061" s="39">
        <v>8.7899999999999992E-2</v>
      </c>
      <c r="E9061" s="39">
        <v>8.4199999999999997E-2</v>
      </c>
      <c r="F9061" s="40">
        <v>185000</v>
      </c>
      <c r="G9061" s="40">
        <v>185000</v>
      </c>
      <c r="H9061" s="40">
        <v>122597.11</v>
      </c>
      <c r="I9061" s="40">
        <v>123389.39</v>
      </c>
      <c r="J9061" s="67">
        <f t="shared" si="423"/>
        <v>0.6626870810810811</v>
      </c>
      <c r="K9061" s="39">
        <f t="shared" si="424"/>
        <v>0.66696967567567567</v>
      </c>
      <c r="L9061" s="2" t="str">
        <f t="shared" si="425"/>
        <v>A</v>
      </c>
      <c r="M9061" s="2" t="s">
        <v>542</v>
      </c>
      <c r="N9061" s="2" t="s">
        <v>417</v>
      </c>
      <c r="O9061" s="2" t="s">
        <v>70</v>
      </c>
    </row>
    <row r="9062" spans="1:15">
      <c r="A9062" s="42">
        <v>41795</v>
      </c>
      <c r="B9062" s="42">
        <v>51565</v>
      </c>
      <c r="C9062" s="130">
        <v>321</v>
      </c>
      <c r="D9062" s="43">
        <v>8.7899999999999992E-2</v>
      </c>
      <c r="E9062" s="43">
        <v>8.4199999999999997E-2</v>
      </c>
      <c r="F9062" s="44">
        <v>120000</v>
      </c>
      <c r="G9062" s="44">
        <v>120000</v>
      </c>
      <c r="H9062" s="44">
        <v>78765.39</v>
      </c>
      <c r="I9062" s="44">
        <v>80163.75</v>
      </c>
      <c r="J9062" s="68">
        <f t="shared" si="423"/>
        <v>0.65637824999999994</v>
      </c>
      <c r="K9062" s="43">
        <f t="shared" si="424"/>
        <v>0.66803124999999997</v>
      </c>
      <c r="L9062" s="41" t="str">
        <f t="shared" si="425"/>
        <v>A</v>
      </c>
      <c r="M9062" s="41" t="s">
        <v>1350</v>
      </c>
      <c r="N9062" s="41" t="s">
        <v>434</v>
      </c>
      <c r="O9062" s="41" t="s">
        <v>70</v>
      </c>
    </row>
    <row r="9063" spans="1:15">
      <c r="A9063" s="38">
        <v>42034</v>
      </c>
      <c r="B9063" s="38">
        <v>54818</v>
      </c>
      <c r="C9063" s="131">
        <v>420</v>
      </c>
      <c r="D9063" s="39">
        <v>8.7899999999999992E-2</v>
      </c>
      <c r="E9063" s="39">
        <v>7.9500000000000001E-2</v>
      </c>
      <c r="F9063" s="40">
        <v>187000</v>
      </c>
      <c r="G9063" s="40">
        <v>187000</v>
      </c>
      <c r="H9063" s="40">
        <v>124685.25</v>
      </c>
      <c r="I9063" s="40">
        <v>124929.99</v>
      </c>
      <c r="J9063" s="67">
        <f t="shared" si="423"/>
        <v>0.66676604278074869</v>
      </c>
      <c r="K9063" s="39">
        <f t="shared" si="424"/>
        <v>0.66807481283422465</v>
      </c>
      <c r="L9063" s="2" t="str">
        <f t="shared" si="425"/>
        <v>A</v>
      </c>
      <c r="M9063" s="2" t="s">
        <v>495</v>
      </c>
      <c r="N9063" s="2" t="s">
        <v>424</v>
      </c>
      <c r="O9063" s="2" t="s">
        <v>70</v>
      </c>
    </row>
    <row r="9064" spans="1:15">
      <c r="A9064" s="42">
        <v>41943</v>
      </c>
      <c r="B9064" s="42">
        <v>52901</v>
      </c>
      <c r="C9064" s="130">
        <v>360</v>
      </c>
      <c r="D9064" s="43">
        <v>8.7899999999999992E-2</v>
      </c>
      <c r="E9064" s="43">
        <v>7.9500000000000001E-2</v>
      </c>
      <c r="F9064" s="44">
        <v>199000</v>
      </c>
      <c r="G9064" s="44">
        <v>199000</v>
      </c>
      <c r="H9064" s="44">
        <v>131881.91</v>
      </c>
      <c r="I9064" s="44">
        <v>132972.96</v>
      </c>
      <c r="J9064" s="68">
        <f t="shared" si="423"/>
        <v>0.6627231658291457</v>
      </c>
      <c r="K9064" s="43">
        <f t="shared" si="424"/>
        <v>0.66820582914572857</v>
      </c>
      <c r="L9064" s="41" t="str">
        <f t="shared" si="425"/>
        <v>A</v>
      </c>
      <c r="M9064" s="41" t="s">
        <v>495</v>
      </c>
      <c r="N9064" s="41" t="s">
        <v>424</v>
      </c>
      <c r="O9064" s="41" t="s">
        <v>70</v>
      </c>
    </row>
    <row r="9065" spans="1:15">
      <c r="A9065" s="38">
        <v>41858</v>
      </c>
      <c r="B9065" s="38">
        <v>54642</v>
      </c>
      <c r="C9065" s="131">
        <v>420</v>
      </c>
      <c r="D9065" s="39">
        <v>8.7899999999999992E-2</v>
      </c>
      <c r="E9065" s="39">
        <v>7.9500000000000001E-2</v>
      </c>
      <c r="F9065" s="40">
        <v>130000</v>
      </c>
      <c r="G9065" s="40">
        <v>130000</v>
      </c>
      <c r="H9065" s="40">
        <v>86669.26</v>
      </c>
      <c r="I9065" s="40">
        <v>86892</v>
      </c>
      <c r="J9065" s="67">
        <f t="shared" si="423"/>
        <v>0.66668661538461538</v>
      </c>
      <c r="K9065" s="39">
        <f t="shared" si="424"/>
        <v>0.66839999999999999</v>
      </c>
      <c r="L9065" s="2" t="str">
        <f t="shared" si="425"/>
        <v>A</v>
      </c>
      <c r="M9065" s="2" t="s">
        <v>913</v>
      </c>
      <c r="N9065" s="2" t="s">
        <v>417</v>
      </c>
      <c r="O9065" s="2" t="s">
        <v>70</v>
      </c>
    </row>
    <row r="9066" spans="1:15">
      <c r="A9066" s="38">
        <v>41926</v>
      </c>
      <c r="B9066" s="38">
        <v>51880</v>
      </c>
      <c r="C9066" s="131">
        <v>327</v>
      </c>
      <c r="D9066" s="39">
        <v>8.7899999999999992E-2</v>
      </c>
      <c r="E9066" s="39">
        <v>7.9500000000000001E-2</v>
      </c>
      <c r="F9066" s="40">
        <v>190000</v>
      </c>
      <c r="G9066" s="40">
        <v>190000</v>
      </c>
      <c r="H9066" s="40">
        <v>125939.47</v>
      </c>
      <c r="I9066" s="40">
        <v>126999.99</v>
      </c>
      <c r="J9066" s="67">
        <f t="shared" si="423"/>
        <v>0.66283931578947364</v>
      </c>
      <c r="K9066" s="39">
        <f t="shared" si="424"/>
        <v>0.66842100000000004</v>
      </c>
      <c r="L9066" s="2" t="str">
        <f t="shared" si="425"/>
        <v>A</v>
      </c>
      <c r="M9066" s="2" t="s">
        <v>739</v>
      </c>
      <c r="N9066" s="2" t="s">
        <v>422</v>
      </c>
      <c r="O9066" s="2" t="s">
        <v>70</v>
      </c>
    </row>
    <row r="9067" spans="1:15">
      <c r="A9067" s="42">
        <v>41933</v>
      </c>
      <c r="B9067" s="42">
        <v>53073</v>
      </c>
      <c r="C9067" s="130">
        <v>366</v>
      </c>
      <c r="D9067" s="43">
        <v>8.7899999999999992E-2</v>
      </c>
      <c r="E9067" s="43">
        <v>8.4199999999999997E-2</v>
      </c>
      <c r="F9067" s="44">
        <v>127883</v>
      </c>
      <c r="G9067" s="44">
        <v>127883</v>
      </c>
      <c r="H9067" s="44">
        <v>84832.56</v>
      </c>
      <c r="I9067" s="44">
        <v>85482.99</v>
      </c>
      <c r="J9067" s="68">
        <f t="shared" si="423"/>
        <v>0.66336072816558889</v>
      </c>
      <c r="K9067" s="43">
        <f t="shared" si="424"/>
        <v>0.66844686158441702</v>
      </c>
      <c r="L9067" s="41" t="str">
        <f t="shared" si="425"/>
        <v>A</v>
      </c>
      <c r="M9067" s="41" t="s">
        <v>565</v>
      </c>
      <c r="N9067" s="41" t="s">
        <v>432</v>
      </c>
      <c r="O9067" s="41" t="s">
        <v>70</v>
      </c>
    </row>
    <row r="9068" spans="1:15">
      <c r="A9068" s="38">
        <v>42019</v>
      </c>
      <c r="B9068" s="38">
        <v>54803</v>
      </c>
      <c r="C9068" s="131">
        <v>420</v>
      </c>
      <c r="D9068" s="39">
        <v>8.7899999999999992E-2</v>
      </c>
      <c r="E9068" s="39">
        <v>8.2799999999999999E-2</v>
      </c>
      <c r="F9068" s="40">
        <v>150000</v>
      </c>
      <c r="G9068" s="40">
        <v>150000</v>
      </c>
      <c r="H9068" s="40">
        <v>100278.45</v>
      </c>
      <c r="I9068" s="40">
        <v>100397.45</v>
      </c>
      <c r="J9068" s="67">
        <f t="shared" si="423"/>
        <v>0.66852299999999998</v>
      </c>
      <c r="K9068" s="39">
        <f t="shared" si="424"/>
        <v>0.66931633333333329</v>
      </c>
      <c r="L9068" s="2" t="str">
        <f t="shared" si="425"/>
        <v>A</v>
      </c>
      <c r="M9068" s="2" t="s">
        <v>158</v>
      </c>
      <c r="N9068" s="2" t="s">
        <v>435</v>
      </c>
      <c r="O9068" s="2" t="s">
        <v>70</v>
      </c>
    </row>
    <row r="9069" spans="1:15">
      <c r="A9069" s="38">
        <v>42041</v>
      </c>
      <c r="B9069" s="38">
        <v>50866</v>
      </c>
      <c r="C9069" s="131">
        <v>290</v>
      </c>
      <c r="D9069" s="39">
        <v>8.7899999999999992E-2</v>
      </c>
      <c r="E9069" s="39">
        <v>7.9500000000000001E-2</v>
      </c>
      <c r="F9069" s="40">
        <v>160000</v>
      </c>
      <c r="G9069" s="40">
        <v>160000</v>
      </c>
      <c r="H9069" s="40">
        <v>107091.93</v>
      </c>
      <c r="I9069" s="40">
        <v>107091.93</v>
      </c>
      <c r="J9069" s="67">
        <f t="shared" si="423"/>
        <v>0.66932456249999994</v>
      </c>
      <c r="K9069" s="39">
        <f t="shared" si="424"/>
        <v>0.66932456249999994</v>
      </c>
      <c r="L9069" s="2" t="str">
        <f t="shared" si="425"/>
        <v>A</v>
      </c>
      <c r="M9069" s="2" t="s">
        <v>523</v>
      </c>
      <c r="N9069" s="2" t="s">
        <v>423</v>
      </c>
      <c r="O9069" s="2" t="s">
        <v>70</v>
      </c>
    </row>
    <row r="9070" spans="1:15">
      <c r="A9070" s="38">
        <v>41908</v>
      </c>
      <c r="B9070" s="38">
        <v>54692</v>
      </c>
      <c r="C9070" s="131">
        <v>420</v>
      </c>
      <c r="D9070" s="39">
        <v>8.7899999999999992E-2</v>
      </c>
      <c r="E9070" s="39">
        <v>8.4199999999999997E-2</v>
      </c>
      <c r="F9070" s="40">
        <v>115000</v>
      </c>
      <c r="G9070" s="40">
        <v>115000</v>
      </c>
      <c r="H9070" s="40">
        <v>76836.240000000005</v>
      </c>
      <c r="I9070" s="40">
        <v>76999.990000000005</v>
      </c>
      <c r="J9070" s="67">
        <f t="shared" si="423"/>
        <v>0.66814121739130439</v>
      </c>
      <c r="K9070" s="39">
        <f t="shared" si="424"/>
        <v>0.66956513043478261</v>
      </c>
      <c r="L9070" s="2" t="str">
        <f t="shared" si="425"/>
        <v>A</v>
      </c>
      <c r="M9070" s="2" t="s">
        <v>833</v>
      </c>
      <c r="N9070" s="2" t="s">
        <v>432</v>
      </c>
      <c r="O9070" s="2" t="s">
        <v>70</v>
      </c>
    </row>
    <row r="9071" spans="1:15">
      <c r="A9071" s="42">
        <v>41915</v>
      </c>
      <c r="B9071" s="42">
        <v>53726</v>
      </c>
      <c r="C9071" s="130">
        <v>388</v>
      </c>
      <c r="D9071" s="43">
        <v>8.7899999999999992E-2</v>
      </c>
      <c r="E9071" s="43">
        <v>8.4199999999999997E-2</v>
      </c>
      <c r="F9071" s="44">
        <v>150000</v>
      </c>
      <c r="G9071" s="44">
        <v>150000</v>
      </c>
      <c r="H9071" s="44">
        <v>99762.35</v>
      </c>
      <c r="I9071" s="44">
        <v>100438.67</v>
      </c>
      <c r="J9071" s="68">
        <f t="shared" si="423"/>
        <v>0.66508233333333333</v>
      </c>
      <c r="K9071" s="43">
        <f t="shared" si="424"/>
        <v>0.66959113333333331</v>
      </c>
      <c r="L9071" s="41" t="str">
        <f t="shared" si="425"/>
        <v>A</v>
      </c>
      <c r="M9071" s="41" t="s">
        <v>701</v>
      </c>
      <c r="N9071" s="41" t="s">
        <v>417</v>
      </c>
      <c r="O9071" s="41" t="s">
        <v>70</v>
      </c>
    </row>
    <row r="9072" spans="1:15">
      <c r="A9072" s="38">
        <v>42033</v>
      </c>
      <c r="B9072" s="38">
        <v>51164</v>
      </c>
      <c r="C9072" s="131">
        <v>300</v>
      </c>
      <c r="D9072" s="39">
        <v>8.7899999999999992E-2</v>
      </c>
      <c r="E9072" s="39">
        <v>8.4199999999999997E-2</v>
      </c>
      <c r="F9072" s="40">
        <v>198500</v>
      </c>
      <c r="G9072" s="40">
        <v>198500</v>
      </c>
      <c r="H9072" s="40">
        <v>132668.24</v>
      </c>
      <c r="I9072" s="40">
        <v>132999.99</v>
      </c>
      <c r="J9072" s="67">
        <f t="shared" si="423"/>
        <v>0.66835385390428204</v>
      </c>
      <c r="K9072" s="39">
        <f t="shared" si="424"/>
        <v>0.67002513853904277</v>
      </c>
      <c r="L9072" s="2" t="str">
        <f t="shared" si="425"/>
        <v>A</v>
      </c>
      <c r="M9072" s="2" t="s">
        <v>533</v>
      </c>
      <c r="N9072" s="2" t="s">
        <v>424</v>
      </c>
      <c r="O9072" s="2" t="s">
        <v>70</v>
      </c>
    </row>
    <row r="9073" spans="1:15">
      <c r="A9073" s="38">
        <v>41960</v>
      </c>
      <c r="B9073" s="38">
        <v>54744</v>
      </c>
      <c r="C9073" s="131">
        <v>420</v>
      </c>
      <c r="D9073" s="39">
        <v>8.7899999999999992E-2</v>
      </c>
      <c r="E9073" s="39">
        <v>8.7899999999999992E-2</v>
      </c>
      <c r="F9073" s="40">
        <v>92500</v>
      </c>
      <c r="G9073" s="40">
        <v>92500</v>
      </c>
      <c r="H9073" s="40">
        <v>61722.69</v>
      </c>
      <c r="I9073" s="40">
        <v>61999.99</v>
      </c>
      <c r="J9073" s="67">
        <f t="shared" si="423"/>
        <v>0.66727232432432437</v>
      </c>
      <c r="K9073" s="39">
        <f t="shared" si="424"/>
        <v>0.67027016216216218</v>
      </c>
      <c r="L9073" s="2" t="str">
        <f t="shared" si="425"/>
        <v>A</v>
      </c>
      <c r="M9073" s="2" t="s">
        <v>1058</v>
      </c>
      <c r="N9073" s="2" t="s">
        <v>434</v>
      </c>
      <c r="O9073" s="2" t="s">
        <v>70</v>
      </c>
    </row>
    <row r="9074" spans="1:15">
      <c r="A9074" s="38">
        <v>41912</v>
      </c>
      <c r="B9074" s="38">
        <v>49217</v>
      </c>
      <c r="C9074" s="131">
        <v>240</v>
      </c>
      <c r="D9074" s="39">
        <v>8.7899999999999992E-2</v>
      </c>
      <c r="E9074" s="39">
        <v>8.7899999999999992E-2</v>
      </c>
      <c r="F9074" s="40">
        <v>150000</v>
      </c>
      <c r="G9074" s="40">
        <v>150000</v>
      </c>
      <c r="H9074" s="40">
        <v>99549.97</v>
      </c>
      <c r="I9074" s="40">
        <v>100559.48</v>
      </c>
      <c r="J9074" s="67">
        <f t="shared" si="423"/>
        <v>0.66366646666666662</v>
      </c>
      <c r="K9074" s="39">
        <f t="shared" si="424"/>
        <v>0.67039653333333327</v>
      </c>
      <c r="L9074" s="2" t="str">
        <f t="shared" si="425"/>
        <v>A</v>
      </c>
      <c r="M9074" s="2" t="s">
        <v>467</v>
      </c>
      <c r="N9074" s="2" t="s">
        <v>425</v>
      </c>
      <c r="O9074" s="2" t="s">
        <v>70</v>
      </c>
    </row>
    <row r="9075" spans="1:15">
      <c r="A9075" s="42">
        <v>42023</v>
      </c>
      <c r="B9075" s="42">
        <v>52981</v>
      </c>
      <c r="C9075" s="130">
        <v>360</v>
      </c>
      <c r="D9075" s="43">
        <v>8.7899999999999992E-2</v>
      </c>
      <c r="E9075" s="43">
        <v>8.3699999999999997E-2</v>
      </c>
      <c r="F9075" s="44">
        <v>164000</v>
      </c>
      <c r="G9075" s="44">
        <v>164000</v>
      </c>
      <c r="H9075" s="44">
        <v>109810.15</v>
      </c>
      <c r="I9075" s="44">
        <v>109999.99</v>
      </c>
      <c r="J9075" s="68">
        <f t="shared" si="423"/>
        <v>0.66957408536585361</v>
      </c>
      <c r="K9075" s="43">
        <f t="shared" si="424"/>
        <v>0.67073164634146343</v>
      </c>
      <c r="L9075" s="41" t="str">
        <f t="shared" si="425"/>
        <v>A</v>
      </c>
      <c r="M9075" s="41" t="s">
        <v>545</v>
      </c>
      <c r="N9075" s="41" t="s">
        <v>421</v>
      </c>
      <c r="O9075" s="41" t="s">
        <v>70</v>
      </c>
    </row>
    <row r="9076" spans="1:15">
      <c r="A9076" s="42">
        <v>41789</v>
      </c>
      <c r="B9076" s="42">
        <v>52747</v>
      </c>
      <c r="C9076" s="130">
        <v>360</v>
      </c>
      <c r="D9076" s="43">
        <v>8.7899999999999992E-2</v>
      </c>
      <c r="E9076" s="43">
        <v>7.9500000000000001E-2</v>
      </c>
      <c r="F9076" s="44">
        <v>158000</v>
      </c>
      <c r="G9076" s="44">
        <v>158000</v>
      </c>
      <c r="H9076" s="44">
        <v>104103.11</v>
      </c>
      <c r="I9076" s="44">
        <v>105999.99</v>
      </c>
      <c r="J9076" s="68">
        <f t="shared" si="423"/>
        <v>0.65888044303797466</v>
      </c>
      <c r="K9076" s="43">
        <f t="shared" si="424"/>
        <v>0.67088601265822789</v>
      </c>
      <c r="L9076" s="41" t="str">
        <f t="shared" si="425"/>
        <v>A</v>
      </c>
      <c r="M9076" s="41" t="s">
        <v>730</v>
      </c>
      <c r="N9076" s="41" t="s">
        <v>423</v>
      </c>
      <c r="O9076" s="41" t="s">
        <v>70</v>
      </c>
    </row>
    <row r="9077" spans="1:15">
      <c r="A9077" s="42">
        <v>41851</v>
      </c>
      <c r="B9077" s="42">
        <v>53723</v>
      </c>
      <c r="C9077" s="130">
        <v>390</v>
      </c>
      <c r="D9077" s="43">
        <v>8.7899999999999992E-2</v>
      </c>
      <c r="E9077" s="43">
        <v>8.4199999999999997E-2</v>
      </c>
      <c r="F9077" s="44">
        <v>185000</v>
      </c>
      <c r="G9077" s="44">
        <v>185000</v>
      </c>
      <c r="H9077" s="44">
        <v>122627.63</v>
      </c>
      <c r="I9077" s="44">
        <v>124199.99</v>
      </c>
      <c r="J9077" s="68">
        <f t="shared" si="423"/>
        <v>0.66285205405405412</v>
      </c>
      <c r="K9077" s="43">
        <f t="shared" si="424"/>
        <v>0.67135129729729737</v>
      </c>
      <c r="L9077" s="41" t="str">
        <f t="shared" si="425"/>
        <v>A</v>
      </c>
      <c r="M9077" s="41" t="s">
        <v>564</v>
      </c>
      <c r="N9077" s="41" t="s">
        <v>417</v>
      </c>
      <c r="O9077" s="41" t="s">
        <v>70</v>
      </c>
    </row>
    <row r="9078" spans="1:15">
      <c r="A9078" s="42">
        <v>42034</v>
      </c>
      <c r="B9078" s="42">
        <v>54818</v>
      </c>
      <c r="C9078" s="130">
        <v>420</v>
      </c>
      <c r="D9078" s="43">
        <v>8.7899999999999992E-2</v>
      </c>
      <c r="E9078" s="43">
        <v>8.1900000000000001E-2</v>
      </c>
      <c r="F9078" s="44">
        <v>140000</v>
      </c>
      <c r="G9078" s="44">
        <v>140000</v>
      </c>
      <c r="H9078" s="44">
        <v>93815.85</v>
      </c>
      <c r="I9078" s="44">
        <v>93999.99</v>
      </c>
      <c r="J9078" s="68">
        <f t="shared" si="423"/>
        <v>0.67011321428571435</v>
      </c>
      <c r="K9078" s="43">
        <f t="shared" si="424"/>
        <v>0.67142849999999998</v>
      </c>
      <c r="L9078" s="41" t="str">
        <f t="shared" si="425"/>
        <v>A</v>
      </c>
      <c r="M9078" s="41" t="s">
        <v>735</v>
      </c>
      <c r="N9078" s="41" t="s">
        <v>421</v>
      </c>
      <c r="O9078" s="41" t="s">
        <v>70</v>
      </c>
    </row>
    <row r="9079" spans="1:15">
      <c r="A9079" s="42">
        <v>41793</v>
      </c>
      <c r="B9079" s="42">
        <v>49098</v>
      </c>
      <c r="C9079" s="130">
        <v>240</v>
      </c>
      <c r="D9079" s="43">
        <v>8.7899999999999992E-2</v>
      </c>
      <c r="E9079" s="43">
        <v>8.4199999999999997E-2</v>
      </c>
      <c r="F9079" s="44">
        <v>175000</v>
      </c>
      <c r="G9079" s="44">
        <v>175000</v>
      </c>
      <c r="H9079" s="44">
        <v>116834.45</v>
      </c>
      <c r="I9079" s="44">
        <v>117521.63</v>
      </c>
      <c r="J9079" s="68">
        <f t="shared" si="423"/>
        <v>0.66762542857142859</v>
      </c>
      <c r="K9079" s="43">
        <f t="shared" si="424"/>
        <v>0.67155217142857149</v>
      </c>
      <c r="L9079" s="41" t="str">
        <f t="shared" si="425"/>
        <v>A</v>
      </c>
      <c r="M9079" s="41" t="s">
        <v>735</v>
      </c>
      <c r="N9079" s="41" t="s">
        <v>421</v>
      </c>
      <c r="O9079" s="41" t="s">
        <v>70</v>
      </c>
    </row>
    <row r="9080" spans="1:15">
      <c r="A9080" s="38">
        <v>41787</v>
      </c>
      <c r="B9080" s="38">
        <v>49884</v>
      </c>
      <c r="C9080" s="131">
        <v>266</v>
      </c>
      <c r="D9080" s="39">
        <v>8.7899999999999992E-2</v>
      </c>
      <c r="E9080" s="39">
        <v>8.2799999999999999E-2</v>
      </c>
      <c r="F9080" s="40">
        <v>132000</v>
      </c>
      <c r="G9080" s="40">
        <v>132000</v>
      </c>
      <c r="H9080" s="40">
        <v>86288.5</v>
      </c>
      <c r="I9080" s="40">
        <v>88646.86</v>
      </c>
      <c r="J9080" s="67">
        <f t="shared" si="423"/>
        <v>0.65370075757575763</v>
      </c>
      <c r="K9080" s="39">
        <f t="shared" si="424"/>
        <v>0.67156712121212125</v>
      </c>
      <c r="L9080" s="2" t="str">
        <f t="shared" si="425"/>
        <v>A</v>
      </c>
      <c r="M9080" s="2" t="s">
        <v>887</v>
      </c>
      <c r="N9080" s="2" t="s">
        <v>432</v>
      </c>
      <c r="O9080" s="2" t="s">
        <v>70</v>
      </c>
    </row>
    <row r="9081" spans="1:15">
      <c r="A9081" s="38">
        <v>41957</v>
      </c>
      <c r="B9081" s="38">
        <v>54741</v>
      </c>
      <c r="C9081" s="131">
        <v>420</v>
      </c>
      <c r="D9081" s="39">
        <v>8.7899999999999992E-2</v>
      </c>
      <c r="E9081" s="39">
        <v>8.4199999999999997E-2</v>
      </c>
      <c r="F9081" s="40">
        <v>178600</v>
      </c>
      <c r="G9081" s="40">
        <v>178600</v>
      </c>
      <c r="H9081" s="40">
        <v>119442.72</v>
      </c>
      <c r="I9081" s="40">
        <v>119999.99</v>
      </c>
      <c r="J9081" s="67">
        <f t="shared" si="423"/>
        <v>0.66877222844344908</v>
      </c>
      <c r="K9081" s="39">
        <f t="shared" si="424"/>
        <v>0.6718924412094065</v>
      </c>
      <c r="L9081" s="2" t="str">
        <f t="shared" si="425"/>
        <v>A</v>
      </c>
      <c r="M9081" s="2" t="s">
        <v>609</v>
      </c>
      <c r="N9081" s="2" t="s">
        <v>428</v>
      </c>
      <c r="O9081" s="2" t="s">
        <v>70</v>
      </c>
    </row>
    <row r="9082" spans="1:15">
      <c r="A9082" s="42">
        <v>41947</v>
      </c>
      <c r="B9082" s="42">
        <v>54731</v>
      </c>
      <c r="C9082" s="130">
        <v>420</v>
      </c>
      <c r="D9082" s="43">
        <v>8.7899999999999992E-2</v>
      </c>
      <c r="E9082" s="43">
        <v>8.4199999999999997E-2</v>
      </c>
      <c r="F9082" s="44">
        <v>125000</v>
      </c>
      <c r="G9082" s="44">
        <v>125000</v>
      </c>
      <c r="H9082" s="44">
        <v>83625.63</v>
      </c>
      <c r="I9082" s="44">
        <v>83999.99</v>
      </c>
      <c r="J9082" s="68">
        <f t="shared" si="423"/>
        <v>0.66900504000000005</v>
      </c>
      <c r="K9082" s="43">
        <f t="shared" si="424"/>
        <v>0.67199992000000008</v>
      </c>
      <c r="L9082" s="41" t="str">
        <f t="shared" si="425"/>
        <v>A</v>
      </c>
      <c r="M9082" s="41" t="s">
        <v>1360</v>
      </c>
      <c r="N9082" s="41" t="s">
        <v>417</v>
      </c>
      <c r="O9082" s="41" t="s">
        <v>70</v>
      </c>
    </row>
    <row r="9083" spans="1:15">
      <c r="A9083" s="38">
        <v>42061</v>
      </c>
      <c r="B9083" s="38">
        <v>49366</v>
      </c>
      <c r="C9083" s="131">
        <v>240</v>
      </c>
      <c r="D9083" s="39">
        <v>8.7899999999999992E-2</v>
      </c>
      <c r="E9083" s="39">
        <v>8.6500000000000007E-2</v>
      </c>
      <c r="F9083" s="40">
        <v>185000</v>
      </c>
      <c r="G9083" s="40">
        <v>185000</v>
      </c>
      <c r="H9083" s="40">
        <v>124364.15</v>
      </c>
      <c r="I9083" s="40">
        <v>124364.15</v>
      </c>
      <c r="J9083" s="67">
        <f t="shared" si="423"/>
        <v>0.67223864864864857</v>
      </c>
      <c r="K9083" s="39">
        <f t="shared" si="424"/>
        <v>0.67223864864864857</v>
      </c>
      <c r="L9083" s="2" t="str">
        <f t="shared" si="425"/>
        <v>A</v>
      </c>
      <c r="M9083" s="2" t="s">
        <v>697</v>
      </c>
      <c r="N9083" s="2" t="s">
        <v>417</v>
      </c>
      <c r="O9083" s="2" t="s">
        <v>70</v>
      </c>
    </row>
    <row r="9084" spans="1:15">
      <c r="A9084" s="38">
        <v>41850</v>
      </c>
      <c r="B9084" s="38">
        <v>52261</v>
      </c>
      <c r="C9084" s="131">
        <v>342</v>
      </c>
      <c r="D9084" s="39">
        <v>8.7899999999999992E-2</v>
      </c>
      <c r="E9084" s="39">
        <v>7.7199999999999991E-2</v>
      </c>
      <c r="F9084" s="40">
        <v>200000</v>
      </c>
      <c r="G9084" s="40">
        <v>200000</v>
      </c>
      <c r="H9084" s="40">
        <v>133322.97</v>
      </c>
      <c r="I9084" s="40">
        <v>134552.99</v>
      </c>
      <c r="J9084" s="67">
        <f t="shared" si="423"/>
        <v>0.66661484999999998</v>
      </c>
      <c r="K9084" s="39">
        <f t="shared" si="424"/>
        <v>0.67276494999999992</v>
      </c>
      <c r="L9084" s="2" t="str">
        <f t="shared" si="425"/>
        <v>A</v>
      </c>
      <c r="M9084" s="2" t="s">
        <v>553</v>
      </c>
      <c r="N9084" s="2" t="s">
        <v>416</v>
      </c>
      <c r="O9084" s="2" t="s">
        <v>70</v>
      </c>
    </row>
    <row r="9085" spans="1:15">
      <c r="A9085" s="42">
        <v>41953</v>
      </c>
      <c r="B9085" s="42">
        <v>54737</v>
      </c>
      <c r="C9085" s="130">
        <v>420</v>
      </c>
      <c r="D9085" s="43">
        <v>8.7899999999999992E-2</v>
      </c>
      <c r="E9085" s="43">
        <v>7.9500000000000001E-2</v>
      </c>
      <c r="F9085" s="44">
        <v>192000</v>
      </c>
      <c r="G9085" s="44">
        <v>192000</v>
      </c>
      <c r="H9085" s="44">
        <v>128650.62</v>
      </c>
      <c r="I9085" s="44">
        <v>129199.99</v>
      </c>
      <c r="J9085" s="68">
        <f t="shared" si="423"/>
        <v>0.67005531249999994</v>
      </c>
      <c r="K9085" s="43">
        <f t="shared" si="424"/>
        <v>0.67291661458333341</v>
      </c>
      <c r="L9085" s="41" t="str">
        <f t="shared" si="425"/>
        <v>A</v>
      </c>
      <c r="M9085" s="41" t="s">
        <v>531</v>
      </c>
      <c r="N9085" s="41" t="s">
        <v>423</v>
      </c>
      <c r="O9085" s="41" t="s">
        <v>70</v>
      </c>
    </row>
    <row r="9086" spans="1:15">
      <c r="A9086" s="42">
        <v>41946</v>
      </c>
      <c r="B9086" s="42">
        <v>49251</v>
      </c>
      <c r="C9086" s="130">
        <v>240</v>
      </c>
      <c r="D9086" s="43">
        <v>8.7899999999999992E-2</v>
      </c>
      <c r="E9086" s="43">
        <v>7.9500000000000001E-2</v>
      </c>
      <c r="F9086" s="44">
        <v>153000</v>
      </c>
      <c r="G9086" s="44">
        <v>153000</v>
      </c>
      <c r="H9086" s="44">
        <v>102015.26</v>
      </c>
      <c r="I9086" s="44">
        <v>102999.99</v>
      </c>
      <c r="J9086" s="68">
        <f t="shared" si="423"/>
        <v>0.66676640522875819</v>
      </c>
      <c r="K9086" s="43">
        <f t="shared" si="424"/>
        <v>0.67320254901960785</v>
      </c>
      <c r="L9086" s="41" t="str">
        <f t="shared" si="425"/>
        <v>A</v>
      </c>
      <c r="M9086" s="41" t="s">
        <v>776</v>
      </c>
      <c r="N9086" s="41" t="s">
        <v>422</v>
      </c>
      <c r="O9086" s="41" t="s">
        <v>70</v>
      </c>
    </row>
    <row r="9087" spans="1:15">
      <c r="A9087" s="38">
        <v>41933</v>
      </c>
      <c r="B9087" s="38">
        <v>54717</v>
      </c>
      <c r="C9087" s="131">
        <v>420</v>
      </c>
      <c r="D9087" s="39">
        <v>8.7899999999999992E-2</v>
      </c>
      <c r="E9087" s="39">
        <v>7.9500000000000001E-2</v>
      </c>
      <c r="F9087" s="40">
        <v>150000</v>
      </c>
      <c r="G9087" s="40">
        <v>150000</v>
      </c>
      <c r="H9087" s="40">
        <v>100373.6</v>
      </c>
      <c r="I9087" s="40">
        <v>100999.99</v>
      </c>
      <c r="J9087" s="67">
        <f t="shared" si="423"/>
        <v>0.66915733333333338</v>
      </c>
      <c r="K9087" s="39">
        <f t="shared" si="424"/>
        <v>0.67333326666666671</v>
      </c>
      <c r="L9087" s="2" t="str">
        <f t="shared" si="425"/>
        <v>A</v>
      </c>
      <c r="M9087" s="2" t="s">
        <v>538</v>
      </c>
      <c r="N9087" s="2" t="s">
        <v>417</v>
      </c>
      <c r="O9087" s="2" t="s">
        <v>70</v>
      </c>
    </row>
    <row r="9088" spans="1:15">
      <c r="A9088" s="42">
        <v>41838</v>
      </c>
      <c r="B9088" s="42">
        <v>52796</v>
      </c>
      <c r="C9088" s="130">
        <v>360</v>
      </c>
      <c r="D9088" s="43">
        <v>8.7899999999999992E-2</v>
      </c>
      <c r="E9088" s="43">
        <v>8.4199999999999997E-2</v>
      </c>
      <c r="F9088" s="44">
        <v>187000</v>
      </c>
      <c r="G9088" s="44">
        <v>187000</v>
      </c>
      <c r="H9088" s="44">
        <v>124296.21</v>
      </c>
      <c r="I9088" s="44">
        <v>125999.99</v>
      </c>
      <c r="J9088" s="68">
        <f t="shared" si="423"/>
        <v>0.66468561497326206</v>
      </c>
      <c r="K9088" s="43">
        <f t="shared" si="424"/>
        <v>0.67379673796791451</v>
      </c>
      <c r="L9088" s="41" t="str">
        <f t="shared" si="425"/>
        <v>A</v>
      </c>
      <c r="M9088" s="41" t="s">
        <v>457</v>
      </c>
      <c r="N9088" s="41" t="s">
        <v>419</v>
      </c>
      <c r="O9088" s="41" t="s">
        <v>70</v>
      </c>
    </row>
    <row r="9089" spans="1:15">
      <c r="A9089" s="38">
        <v>41795</v>
      </c>
      <c r="B9089" s="38">
        <v>54579</v>
      </c>
      <c r="C9089" s="131">
        <v>420</v>
      </c>
      <c r="D9089" s="39">
        <v>8.7899999999999992E-2</v>
      </c>
      <c r="E9089" s="39">
        <v>8.4199999999999997E-2</v>
      </c>
      <c r="F9089" s="40">
        <v>190000</v>
      </c>
      <c r="G9089" s="40">
        <v>190000</v>
      </c>
      <c r="H9089" s="40">
        <v>126543.79</v>
      </c>
      <c r="I9089" s="40">
        <v>128022.21</v>
      </c>
      <c r="J9089" s="67">
        <f t="shared" si="423"/>
        <v>0.66601994736842107</v>
      </c>
      <c r="K9089" s="39">
        <f t="shared" si="424"/>
        <v>0.67380110526315795</v>
      </c>
      <c r="L9089" s="2" t="str">
        <f t="shared" si="425"/>
        <v>A</v>
      </c>
      <c r="M9089" s="2" t="s">
        <v>457</v>
      </c>
      <c r="N9089" s="2" t="s">
        <v>419</v>
      </c>
      <c r="O9089" s="2" t="s">
        <v>70</v>
      </c>
    </row>
    <row r="9090" spans="1:15">
      <c r="A9090" s="42">
        <v>41842</v>
      </c>
      <c r="B9090" s="42">
        <v>54626</v>
      </c>
      <c r="C9090" s="130">
        <v>420</v>
      </c>
      <c r="D9090" s="43">
        <v>8.7899999999999992E-2</v>
      </c>
      <c r="E9090" s="43">
        <v>8.4199999999999997E-2</v>
      </c>
      <c r="F9090" s="44">
        <v>189620</v>
      </c>
      <c r="G9090" s="44">
        <v>189620</v>
      </c>
      <c r="H9090" s="44">
        <v>126472.88</v>
      </c>
      <c r="I9090" s="44">
        <v>127807.03999999999</v>
      </c>
      <c r="J9090" s="68">
        <f t="shared" si="423"/>
        <v>0.66698069823858241</v>
      </c>
      <c r="K9090" s="43">
        <f t="shared" si="424"/>
        <v>0.67401666490876488</v>
      </c>
      <c r="L9090" s="41" t="str">
        <f t="shared" si="425"/>
        <v>A</v>
      </c>
      <c r="M9090" s="41" t="s">
        <v>457</v>
      </c>
      <c r="N9090" s="41" t="s">
        <v>419</v>
      </c>
      <c r="O9090" s="41" t="s">
        <v>70</v>
      </c>
    </row>
    <row r="9091" spans="1:15">
      <c r="A9091" s="42">
        <v>41898</v>
      </c>
      <c r="B9091" s="42">
        <v>53708</v>
      </c>
      <c r="C9091" s="130">
        <v>388</v>
      </c>
      <c r="D9091" s="43">
        <v>8.7899999999999992E-2</v>
      </c>
      <c r="E9091" s="43">
        <v>8.4199999999999997E-2</v>
      </c>
      <c r="F9091" s="44">
        <v>145000</v>
      </c>
      <c r="G9091" s="44">
        <v>145000</v>
      </c>
      <c r="H9091" s="44">
        <v>96920.78</v>
      </c>
      <c r="I9091" s="44">
        <v>97749.99</v>
      </c>
      <c r="J9091" s="68">
        <f t="shared" ref="J9091:J9154" si="426">H9091/G9091</f>
        <v>0.66841917241379312</v>
      </c>
      <c r="K9091" s="43">
        <f t="shared" ref="K9091:K9154" si="427">I9091/G9091</f>
        <v>0.67413786206896553</v>
      </c>
      <c r="L9091" s="41" t="str">
        <f t="shared" ref="L9091:L9154" si="428">IF(J9091&lt;=65%,"AA",IF(J9091&lt;=75%,"A",IF(J9091&lt;=85%,"B","C")))</f>
        <v>A</v>
      </c>
      <c r="M9091" s="41" t="s">
        <v>634</v>
      </c>
      <c r="N9091" s="41" t="s">
        <v>421</v>
      </c>
      <c r="O9091" s="41" t="s">
        <v>70</v>
      </c>
    </row>
    <row r="9092" spans="1:15">
      <c r="A9092" s="38">
        <v>42041</v>
      </c>
      <c r="B9092" s="38">
        <v>54825</v>
      </c>
      <c r="C9092" s="131">
        <v>420</v>
      </c>
      <c r="D9092" s="39">
        <v>8.7899999999999992E-2</v>
      </c>
      <c r="E9092" s="39">
        <v>7.9500000000000001E-2</v>
      </c>
      <c r="F9092" s="40">
        <v>178000</v>
      </c>
      <c r="G9092" s="40">
        <v>178000</v>
      </c>
      <c r="H9092" s="40">
        <v>119999.99</v>
      </c>
      <c r="I9092" s="40">
        <v>119999.99</v>
      </c>
      <c r="J9092" s="67">
        <f t="shared" si="426"/>
        <v>0.67415724719101122</v>
      </c>
      <c r="K9092" s="39">
        <f t="shared" si="427"/>
        <v>0.67415724719101122</v>
      </c>
      <c r="L9092" s="2" t="str">
        <f t="shared" si="428"/>
        <v>A</v>
      </c>
      <c r="M9092" s="2" t="s">
        <v>495</v>
      </c>
      <c r="N9092" s="2" t="s">
        <v>424</v>
      </c>
      <c r="O9092" s="2" t="s">
        <v>70</v>
      </c>
    </row>
    <row r="9093" spans="1:15">
      <c r="A9093" s="42">
        <v>41919</v>
      </c>
      <c r="B9093" s="42">
        <v>54703</v>
      </c>
      <c r="C9093" s="130">
        <v>420</v>
      </c>
      <c r="D9093" s="43">
        <v>8.7899999999999992E-2</v>
      </c>
      <c r="E9093" s="43">
        <v>7.7199999999999991E-2</v>
      </c>
      <c r="F9093" s="44">
        <v>135000</v>
      </c>
      <c r="G9093" s="44">
        <v>135000</v>
      </c>
      <c r="H9093" s="44">
        <v>90537.48</v>
      </c>
      <c r="I9093" s="44">
        <v>91019.02</v>
      </c>
      <c r="J9093" s="68">
        <f t="shared" si="426"/>
        <v>0.67064800000000002</v>
      </c>
      <c r="K9093" s="43">
        <f t="shared" si="427"/>
        <v>0.67421496296296302</v>
      </c>
      <c r="L9093" s="41" t="str">
        <f t="shared" si="428"/>
        <v>A</v>
      </c>
      <c r="M9093" s="41" t="s">
        <v>467</v>
      </c>
      <c r="N9093" s="41" t="s">
        <v>425</v>
      </c>
      <c r="O9093" s="41" t="s">
        <v>70</v>
      </c>
    </row>
    <row r="9094" spans="1:15">
      <c r="A9094" s="42">
        <v>42017</v>
      </c>
      <c r="B9094" s="42">
        <v>54801</v>
      </c>
      <c r="C9094" s="130">
        <v>420</v>
      </c>
      <c r="D9094" s="43">
        <v>8.7899999999999992E-2</v>
      </c>
      <c r="E9094" s="43">
        <v>8.4199999999999997E-2</v>
      </c>
      <c r="F9094" s="44">
        <v>175000</v>
      </c>
      <c r="G9094" s="44">
        <v>175000</v>
      </c>
      <c r="H9094" s="44">
        <v>117907.24</v>
      </c>
      <c r="I9094" s="44">
        <v>117999.99</v>
      </c>
      <c r="J9094" s="68">
        <f t="shared" si="426"/>
        <v>0.67375565714285712</v>
      </c>
      <c r="K9094" s="43">
        <f t="shared" si="427"/>
        <v>0.67428565714285715</v>
      </c>
      <c r="L9094" s="41" t="str">
        <f t="shared" si="428"/>
        <v>A</v>
      </c>
      <c r="M9094" s="41" t="s">
        <v>542</v>
      </c>
      <c r="N9094" s="41" t="s">
        <v>417</v>
      </c>
      <c r="O9094" s="41" t="s">
        <v>70</v>
      </c>
    </row>
    <row r="9095" spans="1:15">
      <c r="A9095" s="42">
        <v>41872</v>
      </c>
      <c r="B9095" s="42">
        <v>48873</v>
      </c>
      <c r="C9095" s="130">
        <v>230</v>
      </c>
      <c r="D9095" s="43">
        <v>8.7899999999999992E-2</v>
      </c>
      <c r="E9095" s="43">
        <v>8.4199999999999997E-2</v>
      </c>
      <c r="F9095" s="44">
        <v>110000</v>
      </c>
      <c r="G9095" s="44">
        <v>110000</v>
      </c>
      <c r="H9095" s="44">
        <v>72622.73</v>
      </c>
      <c r="I9095" s="44">
        <v>74199.990000000005</v>
      </c>
      <c r="J9095" s="68">
        <f t="shared" si="426"/>
        <v>0.6602066363636363</v>
      </c>
      <c r="K9095" s="43">
        <f t="shared" si="427"/>
        <v>0.67454536363636364</v>
      </c>
      <c r="L9095" s="41" t="str">
        <f t="shared" si="428"/>
        <v>A</v>
      </c>
      <c r="M9095" s="41" t="s">
        <v>601</v>
      </c>
      <c r="N9095" s="41" t="s">
        <v>435</v>
      </c>
      <c r="O9095" s="41" t="s">
        <v>70</v>
      </c>
    </row>
    <row r="9096" spans="1:15">
      <c r="A9096" s="42">
        <v>41911</v>
      </c>
      <c r="B9096" s="42">
        <v>49216</v>
      </c>
      <c r="C9096" s="130">
        <v>240</v>
      </c>
      <c r="D9096" s="43">
        <v>8.7899999999999992E-2</v>
      </c>
      <c r="E9096" s="43">
        <v>7.7199999999999991E-2</v>
      </c>
      <c r="F9096" s="44">
        <v>163000</v>
      </c>
      <c r="G9096" s="44">
        <v>163000</v>
      </c>
      <c r="H9096" s="44">
        <v>108170.39</v>
      </c>
      <c r="I9096" s="44">
        <v>109999.99</v>
      </c>
      <c r="J9096" s="68">
        <f t="shared" si="426"/>
        <v>0.66362202453987729</v>
      </c>
      <c r="K9096" s="43">
        <f t="shared" si="427"/>
        <v>0.67484656441717794</v>
      </c>
      <c r="L9096" s="41" t="str">
        <f t="shared" si="428"/>
        <v>A</v>
      </c>
      <c r="M9096" s="41" t="s">
        <v>511</v>
      </c>
      <c r="N9096" s="41" t="s">
        <v>422</v>
      </c>
      <c r="O9096" s="41" t="s">
        <v>70</v>
      </c>
    </row>
    <row r="9097" spans="1:15">
      <c r="A9097" s="42">
        <v>41793</v>
      </c>
      <c r="B9097" s="42">
        <v>54577</v>
      </c>
      <c r="C9097" s="130">
        <v>420</v>
      </c>
      <c r="D9097" s="43">
        <v>8.7899999999999992E-2</v>
      </c>
      <c r="E9097" s="43">
        <v>8.4199999999999997E-2</v>
      </c>
      <c r="F9097" s="44">
        <v>180000</v>
      </c>
      <c r="G9097" s="44">
        <v>180000</v>
      </c>
      <c r="H9097" s="44">
        <v>120238.17</v>
      </c>
      <c r="I9097" s="44">
        <v>121499.95</v>
      </c>
      <c r="J9097" s="68">
        <f t="shared" si="426"/>
        <v>0.66798983333333328</v>
      </c>
      <c r="K9097" s="43">
        <f t="shared" si="427"/>
        <v>0.67499972222222215</v>
      </c>
      <c r="L9097" s="41" t="str">
        <f t="shared" si="428"/>
        <v>A</v>
      </c>
      <c r="M9097" s="41" t="s">
        <v>710</v>
      </c>
      <c r="N9097" s="41" t="s">
        <v>421</v>
      </c>
      <c r="O9097" s="41" t="s">
        <v>70</v>
      </c>
    </row>
    <row r="9098" spans="1:15">
      <c r="A9098" s="38">
        <v>41954</v>
      </c>
      <c r="B9098" s="38">
        <v>52058</v>
      </c>
      <c r="C9098" s="131">
        <v>332</v>
      </c>
      <c r="D9098" s="39">
        <v>8.7899999999999992E-2</v>
      </c>
      <c r="E9098" s="39">
        <v>7.7199999999999991E-2</v>
      </c>
      <c r="F9098" s="40">
        <v>156000</v>
      </c>
      <c r="G9098" s="40">
        <v>156000</v>
      </c>
      <c r="H9098" s="40">
        <v>104650.32</v>
      </c>
      <c r="I9098" s="40">
        <v>105299.99</v>
      </c>
      <c r="J9098" s="67">
        <f t="shared" si="426"/>
        <v>0.67083538461538461</v>
      </c>
      <c r="K9098" s="39">
        <f t="shared" si="427"/>
        <v>0.6749999358974359</v>
      </c>
      <c r="L9098" s="2" t="str">
        <f t="shared" si="428"/>
        <v>A</v>
      </c>
      <c r="M9098" s="2" t="s">
        <v>554</v>
      </c>
      <c r="N9098" s="2" t="s">
        <v>417</v>
      </c>
      <c r="O9098" s="2" t="s">
        <v>70</v>
      </c>
    </row>
    <row r="9099" spans="1:15">
      <c r="A9099" s="42">
        <v>42032</v>
      </c>
      <c r="B9099" s="42">
        <v>51468</v>
      </c>
      <c r="C9099" s="130">
        <v>310</v>
      </c>
      <c r="D9099" s="43">
        <v>8.7899999999999992E-2</v>
      </c>
      <c r="E9099" s="43">
        <v>8.3699999999999997E-2</v>
      </c>
      <c r="F9099" s="44">
        <v>200000</v>
      </c>
      <c r="G9099" s="44">
        <v>200000</v>
      </c>
      <c r="H9099" s="44">
        <v>134704.18</v>
      </c>
      <c r="I9099" s="44">
        <v>134999.99</v>
      </c>
      <c r="J9099" s="68">
        <f t="shared" si="426"/>
        <v>0.67352089999999998</v>
      </c>
      <c r="K9099" s="43">
        <f t="shared" si="427"/>
        <v>0.6749999499999999</v>
      </c>
      <c r="L9099" s="41" t="str">
        <f t="shared" si="428"/>
        <v>A</v>
      </c>
      <c r="M9099" s="41" t="s">
        <v>477</v>
      </c>
      <c r="N9099" s="41" t="s">
        <v>422</v>
      </c>
      <c r="O9099" s="41" t="s">
        <v>70</v>
      </c>
    </row>
    <row r="9100" spans="1:15">
      <c r="A9100" s="42">
        <v>41989</v>
      </c>
      <c r="B9100" s="42">
        <v>54773</v>
      </c>
      <c r="C9100" s="130">
        <v>420</v>
      </c>
      <c r="D9100" s="43">
        <v>8.7899999999999992E-2</v>
      </c>
      <c r="E9100" s="43">
        <v>7.9500000000000001E-2</v>
      </c>
      <c r="F9100" s="44">
        <v>200000</v>
      </c>
      <c r="G9100" s="44">
        <v>200000</v>
      </c>
      <c r="H9100" s="44">
        <v>134593.19</v>
      </c>
      <c r="I9100" s="44">
        <v>134999.99</v>
      </c>
      <c r="J9100" s="68">
        <f t="shared" si="426"/>
        <v>0.67296595000000003</v>
      </c>
      <c r="K9100" s="43">
        <f t="shared" si="427"/>
        <v>0.6749999499999999</v>
      </c>
      <c r="L9100" s="41" t="str">
        <f t="shared" si="428"/>
        <v>A</v>
      </c>
      <c r="M9100" s="41" t="s">
        <v>1309</v>
      </c>
      <c r="N9100" s="41" t="s">
        <v>422</v>
      </c>
      <c r="O9100" s="41" t="s">
        <v>70</v>
      </c>
    </row>
    <row r="9101" spans="1:15">
      <c r="A9101" s="42">
        <v>41858</v>
      </c>
      <c r="B9101" s="42">
        <v>54642</v>
      </c>
      <c r="C9101" s="130">
        <v>420</v>
      </c>
      <c r="D9101" s="43">
        <v>8.7899999999999992E-2</v>
      </c>
      <c r="E9101" s="43">
        <v>8.4199999999999997E-2</v>
      </c>
      <c r="F9101" s="44">
        <v>197000</v>
      </c>
      <c r="G9101" s="44">
        <v>197000</v>
      </c>
      <c r="H9101" s="44">
        <v>131837.34</v>
      </c>
      <c r="I9101" s="44">
        <v>132991.10999999999</v>
      </c>
      <c r="J9101" s="68">
        <f t="shared" si="426"/>
        <v>0.669225076142132</v>
      </c>
      <c r="K9101" s="43">
        <f t="shared" si="427"/>
        <v>0.67508177664974611</v>
      </c>
      <c r="L9101" s="41" t="str">
        <f t="shared" si="428"/>
        <v>A</v>
      </c>
      <c r="M9101" s="41" t="s">
        <v>536</v>
      </c>
      <c r="N9101" s="41" t="s">
        <v>423</v>
      </c>
      <c r="O9101" s="41" t="s">
        <v>70</v>
      </c>
    </row>
    <row r="9102" spans="1:15">
      <c r="A9102" s="38">
        <v>41869</v>
      </c>
      <c r="B9102" s="38">
        <v>54653</v>
      </c>
      <c r="C9102" s="131">
        <v>420</v>
      </c>
      <c r="D9102" s="39">
        <v>8.7899999999999992E-2</v>
      </c>
      <c r="E9102" s="39">
        <v>7.7199999999999991E-2</v>
      </c>
      <c r="F9102" s="40">
        <v>175000</v>
      </c>
      <c r="G9102" s="40">
        <v>175000</v>
      </c>
      <c r="H9102" s="40">
        <v>117098.49</v>
      </c>
      <c r="I9102" s="40">
        <v>118148.67</v>
      </c>
      <c r="J9102" s="67">
        <f t="shared" si="426"/>
        <v>0.66913422857142857</v>
      </c>
      <c r="K9102" s="39">
        <f t="shared" si="427"/>
        <v>0.67513525714285716</v>
      </c>
      <c r="L9102" s="2" t="str">
        <f t="shared" si="428"/>
        <v>A</v>
      </c>
      <c r="M9102" s="2" t="s">
        <v>466</v>
      </c>
      <c r="N9102" s="2" t="s">
        <v>421</v>
      </c>
      <c r="O9102" s="2" t="s">
        <v>70</v>
      </c>
    </row>
    <row r="9103" spans="1:15">
      <c r="A9103" s="42">
        <v>41975</v>
      </c>
      <c r="B9103" s="42">
        <v>51958</v>
      </c>
      <c r="C9103" s="130">
        <v>328</v>
      </c>
      <c r="D9103" s="43">
        <v>8.7899999999999992E-2</v>
      </c>
      <c r="E9103" s="43">
        <v>8.4199999999999997E-2</v>
      </c>
      <c r="F9103" s="44">
        <v>148000</v>
      </c>
      <c r="G9103" s="44">
        <v>148000</v>
      </c>
      <c r="H9103" s="44">
        <v>99780.84</v>
      </c>
      <c r="I9103" s="44">
        <v>99999.99</v>
      </c>
      <c r="J9103" s="68">
        <f t="shared" si="426"/>
        <v>0.6741948648648648</v>
      </c>
      <c r="K9103" s="43">
        <f t="shared" si="427"/>
        <v>0.67567560810810812</v>
      </c>
      <c r="L9103" s="41" t="str">
        <f t="shared" si="428"/>
        <v>A</v>
      </c>
      <c r="M9103" s="41" t="s">
        <v>965</v>
      </c>
      <c r="N9103" s="41" t="s">
        <v>427</v>
      </c>
      <c r="O9103" s="41" t="s">
        <v>70</v>
      </c>
    </row>
    <row r="9104" spans="1:15">
      <c r="A9104" s="42">
        <v>41976</v>
      </c>
      <c r="B9104" s="42">
        <v>54760</v>
      </c>
      <c r="C9104" s="130">
        <v>420</v>
      </c>
      <c r="D9104" s="43">
        <v>8.7899999999999992E-2</v>
      </c>
      <c r="E9104" s="43">
        <v>8.4199999999999997E-2</v>
      </c>
      <c r="F9104" s="44">
        <v>148000</v>
      </c>
      <c r="G9104" s="44">
        <v>148000</v>
      </c>
      <c r="H9104" s="44">
        <v>99719.02</v>
      </c>
      <c r="I9104" s="44">
        <v>99999.99</v>
      </c>
      <c r="J9104" s="68">
        <f t="shared" si="426"/>
        <v>0.67377716216216221</v>
      </c>
      <c r="K9104" s="43">
        <f t="shared" si="427"/>
        <v>0.67567560810810812</v>
      </c>
      <c r="L9104" s="41" t="str">
        <f t="shared" si="428"/>
        <v>A</v>
      </c>
      <c r="M9104" s="41" t="s">
        <v>446</v>
      </c>
      <c r="N9104" s="41" t="s">
        <v>415</v>
      </c>
      <c r="O9104" s="41" t="s">
        <v>70</v>
      </c>
    </row>
    <row r="9105" spans="1:15">
      <c r="A9105" s="38">
        <v>41926</v>
      </c>
      <c r="B9105" s="38">
        <v>49231</v>
      </c>
      <c r="C9105" s="131">
        <v>240</v>
      </c>
      <c r="D9105" s="39">
        <v>8.7899999999999992E-2</v>
      </c>
      <c r="E9105" s="39">
        <v>7.7199999999999991E-2</v>
      </c>
      <c r="F9105" s="40">
        <v>185000</v>
      </c>
      <c r="G9105" s="40">
        <v>185000</v>
      </c>
      <c r="H9105" s="40">
        <v>123401.08</v>
      </c>
      <c r="I9105" s="40">
        <v>124999.99</v>
      </c>
      <c r="J9105" s="67">
        <f t="shared" si="426"/>
        <v>0.66703286486486491</v>
      </c>
      <c r="K9105" s="39">
        <f t="shared" si="427"/>
        <v>0.67567562162162165</v>
      </c>
      <c r="L9105" s="2" t="str">
        <f t="shared" si="428"/>
        <v>A</v>
      </c>
      <c r="M9105" s="2" t="s">
        <v>481</v>
      </c>
      <c r="N9105" s="2" t="s">
        <v>417</v>
      </c>
      <c r="O9105" s="2" t="s">
        <v>70</v>
      </c>
    </row>
    <row r="9106" spans="1:15">
      <c r="A9106" s="38">
        <v>41901</v>
      </c>
      <c r="B9106" s="38">
        <v>54685</v>
      </c>
      <c r="C9106" s="131">
        <v>420</v>
      </c>
      <c r="D9106" s="39">
        <v>8.7899999999999992E-2</v>
      </c>
      <c r="E9106" s="39">
        <v>7.9500000000000001E-2</v>
      </c>
      <c r="F9106" s="40">
        <v>185000</v>
      </c>
      <c r="G9106" s="40">
        <v>185000</v>
      </c>
      <c r="H9106" s="40">
        <v>124017.19</v>
      </c>
      <c r="I9106" s="40">
        <v>124999.99</v>
      </c>
      <c r="J9106" s="67">
        <f t="shared" si="426"/>
        <v>0.67036318918918925</v>
      </c>
      <c r="K9106" s="39">
        <f t="shared" si="427"/>
        <v>0.67567562162162165</v>
      </c>
      <c r="L9106" s="2" t="str">
        <f t="shared" si="428"/>
        <v>A</v>
      </c>
      <c r="M9106" s="2" t="s">
        <v>495</v>
      </c>
      <c r="N9106" s="2" t="s">
        <v>424</v>
      </c>
      <c r="O9106" s="2" t="s">
        <v>70</v>
      </c>
    </row>
    <row r="9107" spans="1:15">
      <c r="A9107" s="42">
        <v>41841</v>
      </c>
      <c r="B9107" s="42">
        <v>54625</v>
      </c>
      <c r="C9107" s="130">
        <v>420</v>
      </c>
      <c r="D9107" s="43">
        <v>8.7899999999999992E-2</v>
      </c>
      <c r="E9107" s="43">
        <v>7.9500000000000001E-2</v>
      </c>
      <c r="F9107" s="44">
        <v>185000</v>
      </c>
      <c r="G9107" s="44">
        <v>185000</v>
      </c>
      <c r="H9107" s="44">
        <v>123681.05</v>
      </c>
      <c r="I9107" s="44">
        <v>124999.99</v>
      </c>
      <c r="J9107" s="68">
        <f t="shared" si="426"/>
        <v>0.66854621621621624</v>
      </c>
      <c r="K9107" s="43">
        <f t="shared" si="427"/>
        <v>0.67567562162162165</v>
      </c>
      <c r="L9107" s="41" t="str">
        <f t="shared" si="428"/>
        <v>A</v>
      </c>
      <c r="M9107" s="41" t="s">
        <v>862</v>
      </c>
      <c r="N9107" s="41" t="s">
        <v>417</v>
      </c>
      <c r="O9107" s="41" t="s">
        <v>70</v>
      </c>
    </row>
    <row r="9108" spans="1:15">
      <c r="A9108" s="42">
        <v>41943</v>
      </c>
      <c r="B9108" s="42">
        <v>54727</v>
      </c>
      <c r="C9108" s="130">
        <v>420</v>
      </c>
      <c r="D9108" s="43">
        <v>8.7899999999999992E-2</v>
      </c>
      <c r="E9108" s="43">
        <v>8.2799999999999999E-2</v>
      </c>
      <c r="F9108" s="44">
        <v>185000</v>
      </c>
      <c r="G9108" s="44">
        <v>185000</v>
      </c>
      <c r="H9108" s="44">
        <v>124172.96</v>
      </c>
      <c r="I9108" s="44">
        <v>124999.99</v>
      </c>
      <c r="J9108" s="68">
        <f t="shared" si="426"/>
        <v>0.67120518918918926</v>
      </c>
      <c r="K9108" s="43">
        <f t="shared" si="427"/>
        <v>0.67567562162162165</v>
      </c>
      <c r="L9108" s="41" t="str">
        <f t="shared" si="428"/>
        <v>A</v>
      </c>
      <c r="M9108" s="41" t="s">
        <v>457</v>
      </c>
      <c r="N9108" s="41" t="s">
        <v>419</v>
      </c>
      <c r="O9108" s="41" t="s">
        <v>70</v>
      </c>
    </row>
    <row r="9109" spans="1:15">
      <c r="A9109" s="42">
        <v>41845</v>
      </c>
      <c r="B9109" s="42">
        <v>47932</v>
      </c>
      <c r="C9109" s="130">
        <v>200</v>
      </c>
      <c r="D9109" s="43">
        <v>8.7899999999999992E-2</v>
      </c>
      <c r="E9109" s="43">
        <v>8.4199999999999997E-2</v>
      </c>
      <c r="F9109" s="44">
        <v>129720</v>
      </c>
      <c r="G9109" s="44">
        <v>129720</v>
      </c>
      <c r="H9109" s="44">
        <v>85104.94</v>
      </c>
      <c r="I9109" s="44">
        <v>87652.91</v>
      </c>
      <c r="J9109" s="68">
        <f t="shared" si="426"/>
        <v>0.65606645081714465</v>
      </c>
      <c r="K9109" s="43">
        <f t="shared" si="427"/>
        <v>0.67570852605612086</v>
      </c>
      <c r="L9109" s="41" t="str">
        <f t="shared" si="428"/>
        <v>A</v>
      </c>
      <c r="M9109" s="41" t="s">
        <v>1127</v>
      </c>
      <c r="N9109" s="41" t="s">
        <v>417</v>
      </c>
      <c r="O9109" s="41" t="s">
        <v>70</v>
      </c>
    </row>
    <row r="9110" spans="1:15">
      <c r="A9110" s="42">
        <v>41799</v>
      </c>
      <c r="B9110" s="42">
        <v>49104</v>
      </c>
      <c r="C9110" s="130">
        <v>240</v>
      </c>
      <c r="D9110" s="43">
        <v>8.7899999999999992E-2</v>
      </c>
      <c r="E9110" s="43">
        <v>8.4199999999999997E-2</v>
      </c>
      <c r="F9110" s="44">
        <v>145000</v>
      </c>
      <c r="G9110" s="44">
        <v>145000</v>
      </c>
      <c r="H9110" s="44">
        <v>97417.919999999998</v>
      </c>
      <c r="I9110" s="44">
        <v>97999.99</v>
      </c>
      <c r="J9110" s="68">
        <f t="shared" si="426"/>
        <v>0.67184772413793103</v>
      </c>
      <c r="K9110" s="43">
        <f t="shared" si="427"/>
        <v>0.67586200000000007</v>
      </c>
      <c r="L9110" s="41" t="str">
        <f t="shared" si="428"/>
        <v>A</v>
      </c>
      <c r="M9110" s="41" t="s">
        <v>911</v>
      </c>
      <c r="N9110" s="41" t="s">
        <v>415</v>
      </c>
      <c r="O9110" s="41" t="s">
        <v>70</v>
      </c>
    </row>
    <row r="9111" spans="1:15">
      <c r="A9111" s="38">
        <v>41831</v>
      </c>
      <c r="B9111" s="38">
        <v>53338</v>
      </c>
      <c r="C9111" s="131">
        <v>378</v>
      </c>
      <c r="D9111" s="39">
        <v>8.7899999999999992E-2</v>
      </c>
      <c r="E9111" s="39">
        <v>7.7199999999999991E-2</v>
      </c>
      <c r="F9111" s="40">
        <v>195000</v>
      </c>
      <c r="G9111" s="40">
        <v>195000</v>
      </c>
      <c r="H9111" s="40">
        <v>132028.74</v>
      </c>
      <c r="I9111" s="40">
        <v>132000</v>
      </c>
      <c r="J9111" s="67">
        <f t="shared" si="426"/>
        <v>0.67707046153846151</v>
      </c>
      <c r="K9111" s="39">
        <f t="shared" si="427"/>
        <v>0.67692307692307696</v>
      </c>
      <c r="L9111" s="2" t="str">
        <f t="shared" si="428"/>
        <v>A</v>
      </c>
      <c r="M9111" s="2" t="s">
        <v>959</v>
      </c>
      <c r="N9111" s="2" t="s">
        <v>416</v>
      </c>
      <c r="O9111" s="2" t="s">
        <v>70</v>
      </c>
    </row>
    <row r="9112" spans="1:15">
      <c r="A9112" s="38">
        <v>42031</v>
      </c>
      <c r="B9112" s="38">
        <v>49336</v>
      </c>
      <c r="C9112" s="131">
        <v>240</v>
      </c>
      <c r="D9112" s="39">
        <v>8.7899999999999992E-2</v>
      </c>
      <c r="E9112" s="39">
        <v>8.7899999999999992E-2</v>
      </c>
      <c r="F9112" s="40">
        <v>177254</v>
      </c>
      <c r="G9112" s="40">
        <v>177254</v>
      </c>
      <c r="H9112" s="40">
        <v>119608.71</v>
      </c>
      <c r="I9112" s="40">
        <v>119999.99</v>
      </c>
      <c r="J9112" s="67">
        <f t="shared" si="426"/>
        <v>0.67478708519976982</v>
      </c>
      <c r="K9112" s="39">
        <f t="shared" si="427"/>
        <v>0.6769945389102644</v>
      </c>
      <c r="L9112" s="2" t="str">
        <f t="shared" si="428"/>
        <v>A</v>
      </c>
      <c r="M9112" s="2" t="s">
        <v>448</v>
      </c>
      <c r="N9112" s="2" t="s">
        <v>417</v>
      </c>
      <c r="O9112" s="2" t="s">
        <v>70</v>
      </c>
    </row>
    <row r="9113" spans="1:15">
      <c r="A9113" s="42">
        <v>41841</v>
      </c>
      <c r="B9113" s="42">
        <v>54534</v>
      </c>
      <c r="C9113" s="130">
        <v>417</v>
      </c>
      <c r="D9113" s="43">
        <v>8.7899999999999992E-2</v>
      </c>
      <c r="E9113" s="43">
        <v>8.2799999999999999E-2</v>
      </c>
      <c r="F9113" s="44">
        <v>140288</v>
      </c>
      <c r="G9113" s="44">
        <v>140288</v>
      </c>
      <c r="H9113" s="44">
        <v>93986.19</v>
      </c>
      <c r="I9113" s="44">
        <v>94999.99</v>
      </c>
      <c r="J9113" s="68">
        <f t="shared" si="426"/>
        <v>0.66995174213047448</v>
      </c>
      <c r="K9113" s="43">
        <f t="shared" si="427"/>
        <v>0.67717830463047446</v>
      </c>
      <c r="L9113" s="41" t="str">
        <f t="shared" si="428"/>
        <v>A</v>
      </c>
      <c r="M9113" s="41" t="s">
        <v>520</v>
      </c>
      <c r="N9113" s="41" t="s">
        <v>429</v>
      </c>
      <c r="O9113" s="41" t="s">
        <v>70</v>
      </c>
    </row>
    <row r="9114" spans="1:15">
      <c r="A9114" s="42">
        <v>41852</v>
      </c>
      <c r="B9114" s="42">
        <v>50983</v>
      </c>
      <c r="C9114" s="130">
        <v>300</v>
      </c>
      <c r="D9114" s="43">
        <v>8.7899999999999992E-2</v>
      </c>
      <c r="E9114" s="43">
        <v>7.7199999999999991E-2</v>
      </c>
      <c r="F9114" s="44">
        <v>155000</v>
      </c>
      <c r="G9114" s="44">
        <v>155000</v>
      </c>
      <c r="H9114" s="44">
        <v>103413.86</v>
      </c>
      <c r="I9114" s="44">
        <v>104999.99</v>
      </c>
      <c r="J9114" s="68">
        <f t="shared" si="426"/>
        <v>0.66718619354838715</v>
      </c>
      <c r="K9114" s="43">
        <f t="shared" si="427"/>
        <v>0.67741929032258064</v>
      </c>
      <c r="L9114" s="41" t="str">
        <f t="shared" si="428"/>
        <v>A</v>
      </c>
      <c r="M9114" s="41" t="s">
        <v>929</v>
      </c>
      <c r="N9114" s="41" t="s">
        <v>421</v>
      </c>
      <c r="O9114" s="41" t="s">
        <v>70</v>
      </c>
    </row>
    <row r="9115" spans="1:15">
      <c r="A9115" s="42">
        <v>42024</v>
      </c>
      <c r="B9115" s="42">
        <v>54808</v>
      </c>
      <c r="C9115" s="130">
        <v>420</v>
      </c>
      <c r="D9115" s="43">
        <v>8.7899999999999992E-2</v>
      </c>
      <c r="E9115" s="43">
        <v>7.9500000000000001E-2</v>
      </c>
      <c r="F9115" s="44">
        <v>155000</v>
      </c>
      <c r="G9115" s="44">
        <v>155000</v>
      </c>
      <c r="H9115" s="44">
        <v>104843.54</v>
      </c>
      <c r="I9115" s="44">
        <v>104999.99</v>
      </c>
      <c r="J9115" s="68">
        <f t="shared" si="426"/>
        <v>0.67640993548387096</v>
      </c>
      <c r="K9115" s="43">
        <f t="shared" si="427"/>
        <v>0.67741929032258064</v>
      </c>
      <c r="L9115" s="41" t="str">
        <f t="shared" si="428"/>
        <v>A</v>
      </c>
      <c r="M9115" s="41" t="s">
        <v>586</v>
      </c>
      <c r="N9115" s="41" t="s">
        <v>416</v>
      </c>
      <c r="O9115" s="41" t="s">
        <v>70</v>
      </c>
    </row>
    <row r="9116" spans="1:15">
      <c r="A9116" s="38">
        <v>41915</v>
      </c>
      <c r="B9116" s="38">
        <v>51046</v>
      </c>
      <c r="C9116" s="131">
        <v>300</v>
      </c>
      <c r="D9116" s="39">
        <v>8.7899999999999992E-2</v>
      </c>
      <c r="E9116" s="39">
        <v>8.4199999999999997E-2</v>
      </c>
      <c r="F9116" s="40">
        <v>200000</v>
      </c>
      <c r="G9116" s="40">
        <v>200000</v>
      </c>
      <c r="H9116" s="40">
        <v>134172.53</v>
      </c>
      <c r="I9116" s="40">
        <v>135495.28</v>
      </c>
      <c r="J9116" s="67">
        <f t="shared" si="426"/>
        <v>0.67086265</v>
      </c>
      <c r="K9116" s="39">
        <f t="shared" si="427"/>
        <v>0.67747639999999998</v>
      </c>
      <c r="L9116" s="2" t="str">
        <f t="shared" si="428"/>
        <v>A</v>
      </c>
      <c r="M9116" s="2" t="s">
        <v>1360</v>
      </c>
      <c r="N9116" s="2" t="s">
        <v>417</v>
      </c>
      <c r="O9116" s="2" t="s">
        <v>70</v>
      </c>
    </row>
    <row r="9117" spans="1:15">
      <c r="A9117" s="38">
        <v>42061</v>
      </c>
      <c r="B9117" s="38">
        <v>53019</v>
      </c>
      <c r="C9117" s="131">
        <v>360</v>
      </c>
      <c r="D9117" s="39">
        <v>8.7899999999999992E-2</v>
      </c>
      <c r="E9117" s="39">
        <v>8.3699999999999997E-2</v>
      </c>
      <c r="F9117" s="40">
        <v>190000</v>
      </c>
      <c r="G9117" s="40">
        <v>190000</v>
      </c>
      <c r="H9117" s="40">
        <v>128733.44</v>
      </c>
      <c r="I9117" s="40">
        <v>128733.44</v>
      </c>
      <c r="J9117" s="67">
        <f t="shared" si="426"/>
        <v>0.67754442105263157</v>
      </c>
      <c r="K9117" s="39">
        <f t="shared" si="427"/>
        <v>0.67754442105263157</v>
      </c>
      <c r="L9117" s="2" t="str">
        <f t="shared" si="428"/>
        <v>A</v>
      </c>
      <c r="M9117" s="2" t="s">
        <v>539</v>
      </c>
      <c r="N9117" s="2" t="s">
        <v>429</v>
      </c>
      <c r="O9117" s="2" t="s">
        <v>70</v>
      </c>
    </row>
    <row r="9118" spans="1:15">
      <c r="A9118" s="38">
        <v>41968</v>
      </c>
      <c r="B9118" s="38">
        <v>49273</v>
      </c>
      <c r="C9118" s="131">
        <v>240</v>
      </c>
      <c r="D9118" s="39">
        <v>8.7899999999999992E-2</v>
      </c>
      <c r="E9118" s="39">
        <v>8.2799999999999999E-2</v>
      </c>
      <c r="F9118" s="40">
        <v>115000</v>
      </c>
      <c r="G9118" s="40">
        <v>115000</v>
      </c>
      <c r="H9118" s="40">
        <v>77805.240000000005</v>
      </c>
      <c r="I9118" s="40">
        <v>77999.990000000005</v>
      </c>
      <c r="J9118" s="67">
        <f t="shared" si="426"/>
        <v>0.67656730434782608</v>
      </c>
      <c r="K9118" s="39">
        <f t="shared" si="427"/>
        <v>0.67826078260869571</v>
      </c>
      <c r="L9118" s="2" t="str">
        <f t="shared" si="428"/>
        <v>A</v>
      </c>
      <c r="M9118" s="2" t="s">
        <v>762</v>
      </c>
      <c r="N9118" s="2" t="s">
        <v>417</v>
      </c>
      <c r="O9118" s="2" t="s">
        <v>70</v>
      </c>
    </row>
    <row r="9119" spans="1:15">
      <c r="A9119" s="38">
        <v>41801</v>
      </c>
      <c r="B9119" s="38">
        <v>54585</v>
      </c>
      <c r="C9119" s="131">
        <v>420</v>
      </c>
      <c r="D9119" s="39">
        <v>8.7899999999999992E-2</v>
      </c>
      <c r="E9119" s="39">
        <v>7.9500000000000001E-2</v>
      </c>
      <c r="F9119" s="40">
        <v>185000</v>
      </c>
      <c r="G9119" s="40">
        <v>185000</v>
      </c>
      <c r="H9119" s="40">
        <v>123966.84</v>
      </c>
      <c r="I9119" s="40">
        <v>125499.99</v>
      </c>
      <c r="J9119" s="67">
        <f t="shared" si="426"/>
        <v>0.67009102702702705</v>
      </c>
      <c r="K9119" s="39">
        <f t="shared" si="427"/>
        <v>0.67837832432432432</v>
      </c>
      <c r="L9119" s="2" t="str">
        <f t="shared" si="428"/>
        <v>A</v>
      </c>
      <c r="M9119" s="2" t="s">
        <v>644</v>
      </c>
      <c r="N9119" s="2" t="s">
        <v>416</v>
      </c>
      <c r="O9119" s="2" t="s">
        <v>70</v>
      </c>
    </row>
    <row r="9120" spans="1:15">
      <c r="A9120" s="38">
        <v>42011</v>
      </c>
      <c r="B9120" s="38">
        <v>54795</v>
      </c>
      <c r="C9120" s="131">
        <v>420</v>
      </c>
      <c r="D9120" s="39">
        <v>8.7899999999999992E-2</v>
      </c>
      <c r="E9120" s="39">
        <v>7.9500000000000001E-2</v>
      </c>
      <c r="F9120" s="40">
        <v>140000</v>
      </c>
      <c r="G9120" s="40">
        <v>140000</v>
      </c>
      <c r="H9120" s="40">
        <v>94928.06</v>
      </c>
      <c r="I9120" s="40">
        <v>94999.99</v>
      </c>
      <c r="J9120" s="67">
        <f t="shared" si="426"/>
        <v>0.67805757142857137</v>
      </c>
      <c r="K9120" s="39">
        <f t="shared" si="427"/>
        <v>0.67857135714285721</v>
      </c>
      <c r="L9120" s="2" t="str">
        <f t="shared" si="428"/>
        <v>A</v>
      </c>
      <c r="M9120" s="2" t="s">
        <v>1048</v>
      </c>
      <c r="N9120" s="2" t="s">
        <v>415</v>
      </c>
      <c r="O9120" s="2" t="s">
        <v>70</v>
      </c>
    </row>
    <row r="9121" spans="1:15">
      <c r="A9121" s="38">
        <v>41943</v>
      </c>
      <c r="B9121" s="38">
        <v>54727</v>
      </c>
      <c r="C9121" s="131">
        <v>420</v>
      </c>
      <c r="D9121" s="39">
        <v>8.7899999999999992E-2</v>
      </c>
      <c r="E9121" s="39">
        <v>8.4199999999999997E-2</v>
      </c>
      <c r="F9121" s="40">
        <v>140000</v>
      </c>
      <c r="G9121" s="40">
        <v>140000</v>
      </c>
      <c r="H9121" s="40">
        <v>94371.42</v>
      </c>
      <c r="I9121" s="40">
        <v>94999.99</v>
      </c>
      <c r="J9121" s="67">
        <f t="shared" si="426"/>
        <v>0.67408157142857139</v>
      </c>
      <c r="K9121" s="39">
        <f t="shared" si="427"/>
        <v>0.67857135714285721</v>
      </c>
      <c r="L9121" s="2" t="str">
        <f t="shared" si="428"/>
        <v>A</v>
      </c>
      <c r="M9121" s="2" t="s">
        <v>694</v>
      </c>
      <c r="N9121" s="2" t="s">
        <v>416</v>
      </c>
      <c r="O9121" s="2" t="s">
        <v>70</v>
      </c>
    </row>
    <row r="9122" spans="1:15">
      <c r="A9122" s="42">
        <v>41906</v>
      </c>
      <c r="B9122" s="42">
        <v>54690</v>
      </c>
      <c r="C9122" s="130">
        <v>420</v>
      </c>
      <c r="D9122" s="43">
        <v>8.7899999999999992E-2</v>
      </c>
      <c r="E9122" s="43">
        <v>8.4199999999999997E-2</v>
      </c>
      <c r="F9122" s="44">
        <v>140000</v>
      </c>
      <c r="G9122" s="44">
        <v>140000</v>
      </c>
      <c r="H9122" s="44">
        <v>94277.52</v>
      </c>
      <c r="I9122" s="44">
        <v>94999.99</v>
      </c>
      <c r="J9122" s="68">
        <f t="shared" si="426"/>
        <v>0.6734108571428572</v>
      </c>
      <c r="K9122" s="43">
        <f t="shared" si="427"/>
        <v>0.67857135714285721</v>
      </c>
      <c r="L9122" s="41" t="str">
        <f t="shared" si="428"/>
        <v>A</v>
      </c>
      <c r="M9122" s="41" t="s">
        <v>531</v>
      </c>
      <c r="N9122" s="41" t="s">
        <v>423</v>
      </c>
      <c r="O9122" s="41" t="s">
        <v>70</v>
      </c>
    </row>
    <row r="9123" spans="1:15">
      <c r="A9123" s="38">
        <v>41815</v>
      </c>
      <c r="B9123" s="38">
        <v>54599</v>
      </c>
      <c r="C9123" s="131">
        <v>420</v>
      </c>
      <c r="D9123" s="39">
        <v>8.7899999999999992E-2</v>
      </c>
      <c r="E9123" s="39">
        <v>8.7899999999999992E-2</v>
      </c>
      <c r="F9123" s="40">
        <v>140000</v>
      </c>
      <c r="G9123" s="40">
        <v>140000</v>
      </c>
      <c r="H9123" s="40">
        <v>93860.42</v>
      </c>
      <c r="I9123" s="40">
        <v>94999.99</v>
      </c>
      <c r="J9123" s="67">
        <f t="shared" si="426"/>
        <v>0.67043157142857146</v>
      </c>
      <c r="K9123" s="39">
        <f t="shared" si="427"/>
        <v>0.67857135714285721</v>
      </c>
      <c r="L9123" s="2" t="str">
        <f t="shared" si="428"/>
        <v>A</v>
      </c>
      <c r="M9123" s="2" t="s">
        <v>1571</v>
      </c>
      <c r="N9123" s="2" t="s">
        <v>427</v>
      </c>
      <c r="O9123" s="2" t="s">
        <v>70</v>
      </c>
    </row>
    <row r="9124" spans="1:15">
      <c r="A9124" s="42">
        <v>42033</v>
      </c>
      <c r="B9124" s="42">
        <v>51164</v>
      </c>
      <c r="C9124" s="130">
        <v>300</v>
      </c>
      <c r="D9124" s="43">
        <v>8.7899999999999992E-2</v>
      </c>
      <c r="E9124" s="43">
        <v>7.9500000000000001E-2</v>
      </c>
      <c r="F9124" s="44">
        <v>173000</v>
      </c>
      <c r="G9124" s="44">
        <v>173000</v>
      </c>
      <c r="H9124" s="44">
        <v>117111.9</v>
      </c>
      <c r="I9124" s="44">
        <v>117404.74</v>
      </c>
      <c r="J9124" s="68">
        <f t="shared" si="426"/>
        <v>0.67694739884393063</v>
      </c>
      <c r="K9124" s="43">
        <f t="shared" si="427"/>
        <v>0.67864011560693649</v>
      </c>
      <c r="L9124" s="41" t="str">
        <f t="shared" si="428"/>
        <v>A</v>
      </c>
      <c r="M9124" s="41" t="s">
        <v>482</v>
      </c>
      <c r="N9124" s="41" t="s">
        <v>422</v>
      </c>
      <c r="O9124" s="41" t="s">
        <v>70</v>
      </c>
    </row>
    <row r="9125" spans="1:15">
      <c r="A9125" s="38">
        <v>41795</v>
      </c>
      <c r="B9125" s="38">
        <v>54579</v>
      </c>
      <c r="C9125" s="131">
        <v>420</v>
      </c>
      <c r="D9125" s="39">
        <v>8.7899999999999992E-2</v>
      </c>
      <c r="E9125" s="39">
        <v>7.7199999999999991E-2</v>
      </c>
      <c r="F9125" s="40">
        <v>160452</v>
      </c>
      <c r="G9125" s="40">
        <v>160452</v>
      </c>
      <c r="H9125" s="40">
        <v>107662.16</v>
      </c>
      <c r="I9125" s="40">
        <v>108919.99</v>
      </c>
      <c r="J9125" s="67">
        <f t="shared" si="426"/>
        <v>0.67099294493057116</v>
      </c>
      <c r="K9125" s="39">
        <f t="shared" si="427"/>
        <v>0.67883223643207946</v>
      </c>
      <c r="L9125" s="2" t="str">
        <f t="shared" si="428"/>
        <v>A</v>
      </c>
      <c r="M9125" s="2" t="s">
        <v>773</v>
      </c>
      <c r="N9125" s="2" t="s">
        <v>431</v>
      </c>
      <c r="O9125" s="2" t="s">
        <v>70</v>
      </c>
    </row>
    <row r="9126" spans="1:15">
      <c r="A9126" s="38">
        <v>41766</v>
      </c>
      <c r="B9126" s="38">
        <v>50897</v>
      </c>
      <c r="C9126" s="131">
        <v>300</v>
      </c>
      <c r="D9126" s="39">
        <v>8.7899999999999992E-2</v>
      </c>
      <c r="E9126" s="39">
        <v>7.9500000000000001E-2</v>
      </c>
      <c r="F9126" s="40">
        <v>112800</v>
      </c>
      <c r="G9126" s="40">
        <v>112800</v>
      </c>
      <c r="H9126" s="40">
        <v>49821.23</v>
      </c>
      <c r="I9126" s="40">
        <v>76576.58</v>
      </c>
      <c r="J9126" s="67">
        <f t="shared" si="426"/>
        <v>0.44167757092198584</v>
      </c>
      <c r="K9126" s="39">
        <f t="shared" si="427"/>
        <v>0.67887039007092198</v>
      </c>
      <c r="L9126" s="2" t="str">
        <f t="shared" si="428"/>
        <v>AA</v>
      </c>
      <c r="M9126" s="2" t="s">
        <v>842</v>
      </c>
      <c r="N9126" s="2" t="s">
        <v>439</v>
      </c>
      <c r="O9126" s="2" t="s">
        <v>70</v>
      </c>
    </row>
    <row r="9127" spans="1:15">
      <c r="A9127" s="38">
        <v>41933</v>
      </c>
      <c r="B9127" s="38">
        <v>54717</v>
      </c>
      <c r="C9127" s="131">
        <v>420</v>
      </c>
      <c r="D9127" s="39">
        <v>8.7899999999999992E-2</v>
      </c>
      <c r="E9127" s="39">
        <v>8.4199999999999997E-2</v>
      </c>
      <c r="F9127" s="40">
        <v>190000</v>
      </c>
      <c r="G9127" s="40">
        <v>190000</v>
      </c>
      <c r="H9127" s="40">
        <v>128199.93</v>
      </c>
      <c r="I9127" s="40">
        <v>128999.99</v>
      </c>
      <c r="J9127" s="67">
        <f t="shared" si="426"/>
        <v>0.67473647368421052</v>
      </c>
      <c r="K9127" s="39">
        <f t="shared" si="427"/>
        <v>0.67894731578947376</v>
      </c>
      <c r="L9127" s="2" t="str">
        <f t="shared" si="428"/>
        <v>A</v>
      </c>
      <c r="M9127" s="2" t="s">
        <v>1377</v>
      </c>
      <c r="N9127" s="2" t="s">
        <v>417</v>
      </c>
      <c r="O9127" s="2" t="s">
        <v>70</v>
      </c>
    </row>
    <row r="9128" spans="1:15">
      <c r="A9128" s="38">
        <v>42058</v>
      </c>
      <c r="B9128" s="38">
        <v>49363</v>
      </c>
      <c r="C9128" s="131">
        <v>240</v>
      </c>
      <c r="D9128" s="39">
        <v>8.7899999999999992E-2</v>
      </c>
      <c r="E9128" s="39">
        <v>8.6500000000000007E-2</v>
      </c>
      <c r="F9128" s="40">
        <v>192000</v>
      </c>
      <c r="G9128" s="40">
        <v>192000</v>
      </c>
      <c r="H9128" s="40">
        <v>130361.48</v>
      </c>
      <c r="I9128" s="40">
        <v>130361.48</v>
      </c>
      <c r="J9128" s="67">
        <f t="shared" si="426"/>
        <v>0.67896604166666663</v>
      </c>
      <c r="K9128" s="39">
        <f t="shared" si="427"/>
        <v>0.67896604166666663</v>
      </c>
      <c r="L9128" s="2" t="str">
        <f t="shared" si="428"/>
        <v>A</v>
      </c>
      <c r="M9128" s="2" t="s">
        <v>467</v>
      </c>
      <c r="N9128" s="2" t="s">
        <v>425</v>
      </c>
      <c r="O9128" s="2" t="s">
        <v>70</v>
      </c>
    </row>
    <row r="9129" spans="1:15">
      <c r="A9129" s="42">
        <v>41989</v>
      </c>
      <c r="B9129" s="42">
        <v>53433</v>
      </c>
      <c r="C9129" s="130">
        <v>376</v>
      </c>
      <c r="D9129" s="43">
        <v>8.7899999999999992E-2</v>
      </c>
      <c r="E9129" s="43">
        <v>8.4199999999999997E-2</v>
      </c>
      <c r="F9129" s="44">
        <v>191258</v>
      </c>
      <c r="G9129" s="44">
        <v>191258</v>
      </c>
      <c r="H9129" s="44">
        <v>129535.78</v>
      </c>
      <c r="I9129" s="44">
        <v>129999.99</v>
      </c>
      <c r="J9129" s="68">
        <f t="shared" si="426"/>
        <v>0.67728293718432697</v>
      </c>
      <c r="K9129" s="43">
        <f t="shared" si="427"/>
        <v>0.67971007748695478</v>
      </c>
      <c r="L9129" s="41" t="str">
        <f t="shared" si="428"/>
        <v>A</v>
      </c>
      <c r="M9129" s="41" t="s">
        <v>539</v>
      </c>
      <c r="N9129" s="41" t="s">
        <v>429</v>
      </c>
      <c r="O9129" s="41" t="s">
        <v>70</v>
      </c>
    </row>
    <row r="9130" spans="1:15">
      <c r="A9130" s="38">
        <v>41897</v>
      </c>
      <c r="B9130" s="38">
        <v>52855</v>
      </c>
      <c r="C9130" s="131">
        <v>360</v>
      </c>
      <c r="D9130" s="39">
        <v>8.7899999999999992E-2</v>
      </c>
      <c r="E9130" s="39">
        <v>8.4199999999999997E-2</v>
      </c>
      <c r="F9130" s="40">
        <v>120000</v>
      </c>
      <c r="G9130" s="40">
        <v>120000</v>
      </c>
      <c r="H9130" s="40">
        <v>80854.649999999994</v>
      </c>
      <c r="I9130" s="40">
        <v>81588.850000000006</v>
      </c>
      <c r="J9130" s="67">
        <f t="shared" si="426"/>
        <v>0.67378874999999994</v>
      </c>
      <c r="K9130" s="39">
        <f t="shared" si="427"/>
        <v>0.67990708333333338</v>
      </c>
      <c r="L9130" s="2" t="str">
        <f t="shared" si="428"/>
        <v>A</v>
      </c>
      <c r="M9130" s="2" t="s">
        <v>449</v>
      </c>
      <c r="N9130" s="2" t="s">
        <v>418</v>
      </c>
      <c r="O9130" s="2" t="s">
        <v>70</v>
      </c>
    </row>
    <row r="9131" spans="1:15">
      <c r="A9131" s="42">
        <v>41866</v>
      </c>
      <c r="B9131" s="42">
        <v>48441</v>
      </c>
      <c r="C9131" s="130">
        <v>216</v>
      </c>
      <c r="D9131" s="43">
        <v>8.7899999999999992E-2</v>
      </c>
      <c r="E9131" s="43">
        <v>7.9500000000000001E-2</v>
      </c>
      <c r="F9131" s="44">
        <v>177000</v>
      </c>
      <c r="G9131" s="44">
        <v>177000</v>
      </c>
      <c r="H9131" s="44">
        <v>117687.97</v>
      </c>
      <c r="I9131" s="44">
        <v>120379.99</v>
      </c>
      <c r="J9131" s="68">
        <f t="shared" si="426"/>
        <v>0.66490378531073446</v>
      </c>
      <c r="K9131" s="43">
        <f t="shared" si="427"/>
        <v>0.68011293785310734</v>
      </c>
      <c r="L9131" s="41" t="str">
        <f t="shared" si="428"/>
        <v>A</v>
      </c>
      <c r="M9131" s="41" t="s">
        <v>626</v>
      </c>
      <c r="N9131" s="41" t="s">
        <v>421</v>
      </c>
      <c r="O9131" s="41" t="s">
        <v>70</v>
      </c>
    </row>
    <row r="9132" spans="1:15">
      <c r="A9132" s="38">
        <v>41768</v>
      </c>
      <c r="B9132" s="38">
        <v>52726</v>
      </c>
      <c r="C9132" s="131">
        <v>360</v>
      </c>
      <c r="D9132" s="39">
        <v>8.7899999999999992E-2</v>
      </c>
      <c r="E9132" s="39">
        <v>8.4199999999999997E-2</v>
      </c>
      <c r="F9132" s="40">
        <v>157200</v>
      </c>
      <c r="G9132" s="40">
        <v>157200</v>
      </c>
      <c r="H9132" s="40">
        <v>105059.12</v>
      </c>
      <c r="I9132" s="40">
        <v>106918.18</v>
      </c>
      <c r="J9132" s="67">
        <f t="shared" si="426"/>
        <v>0.66831501272264626</v>
      </c>
      <c r="K9132" s="39">
        <f t="shared" si="427"/>
        <v>0.68014109414758261</v>
      </c>
      <c r="L9132" s="2" t="str">
        <f t="shared" si="428"/>
        <v>A</v>
      </c>
      <c r="M9132" s="2" t="s">
        <v>830</v>
      </c>
      <c r="N9132" s="2" t="s">
        <v>437</v>
      </c>
      <c r="O9132" s="2" t="s">
        <v>70</v>
      </c>
    </row>
    <row r="9133" spans="1:15">
      <c r="A9133" s="38">
        <v>42011</v>
      </c>
      <c r="B9133" s="38">
        <v>52969</v>
      </c>
      <c r="C9133" s="131">
        <v>360</v>
      </c>
      <c r="D9133" s="39">
        <v>8.7899999999999992E-2</v>
      </c>
      <c r="E9133" s="39">
        <v>7.7199999999999991E-2</v>
      </c>
      <c r="F9133" s="40">
        <v>186000</v>
      </c>
      <c r="G9133" s="40">
        <v>186000</v>
      </c>
      <c r="H9133" s="40">
        <v>126376.8</v>
      </c>
      <c r="I9133" s="40">
        <v>126522.81</v>
      </c>
      <c r="J9133" s="67">
        <f t="shared" si="426"/>
        <v>0.67944516129032262</v>
      </c>
      <c r="K9133" s="39">
        <f t="shared" si="427"/>
        <v>0.68023016129032254</v>
      </c>
      <c r="L9133" s="2" t="str">
        <f t="shared" si="428"/>
        <v>A</v>
      </c>
      <c r="M9133" s="2" t="s">
        <v>511</v>
      </c>
      <c r="N9133" s="2" t="s">
        <v>422</v>
      </c>
      <c r="O9133" s="2" t="s">
        <v>70</v>
      </c>
    </row>
    <row r="9134" spans="1:15">
      <c r="A9134" s="42">
        <v>41869</v>
      </c>
      <c r="B9134" s="42">
        <v>54653</v>
      </c>
      <c r="C9134" s="130">
        <v>420</v>
      </c>
      <c r="D9134" s="43">
        <v>8.7899999999999992E-2</v>
      </c>
      <c r="E9134" s="43">
        <v>7.9500000000000001E-2</v>
      </c>
      <c r="F9134" s="44">
        <v>186000</v>
      </c>
      <c r="G9134" s="44">
        <v>186000</v>
      </c>
      <c r="H9134" s="44">
        <v>125653.82</v>
      </c>
      <c r="I9134" s="44">
        <v>126643.05</v>
      </c>
      <c r="J9134" s="68">
        <f t="shared" si="426"/>
        <v>0.67555817204301083</v>
      </c>
      <c r="K9134" s="43">
        <f t="shared" si="427"/>
        <v>0.68087661290322588</v>
      </c>
      <c r="L9134" s="41" t="str">
        <f t="shared" si="428"/>
        <v>A</v>
      </c>
      <c r="M9134" s="41" t="s">
        <v>665</v>
      </c>
      <c r="N9134" s="41" t="s">
        <v>417</v>
      </c>
      <c r="O9134" s="41" t="s">
        <v>70</v>
      </c>
    </row>
    <row r="9135" spans="1:15">
      <c r="A9135" s="42">
        <v>41955</v>
      </c>
      <c r="B9135" s="42">
        <v>54739</v>
      </c>
      <c r="C9135" s="130">
        <v>420</v>
      </c>
      <c r="D9135" s="43">
        <v>8.7899999999999992E-2</v>
      </c>
      <c r="E9135" s="43">
        <v>8.4199999999999997E-2</v>
      </c>
      <c r="F9135" s="44">
        <v>105000</v>
      </c>
      <c r="G9135" s="44">
        <v>105000</v>
      </c>
      <c r="H9135" s="44">
        <v>71233.89</v>
      </c>
      <c r="I9135" s="44">
        <v>71499.98</v>
      </c>
      <c r="J9135" s="68">
        <f t="shared" si="426"/>
        <v>0.67841799999999997</v>
      </c>
      <c r="K9135" s="43">
        <f t="shared" si="427"/>
        <v>0.68095219047619049</v>
      </c>
      <c r="L9135" s="41" t="str">
        <f t="shared" si="428"/>
        <v>A</v>
      </c>
      <c r="M9135" s="41" t="s">
        <v>251</v>
      </c>
      <c r="N9135" s="41" t="s">
        <v>432</v>
      </c>
      <c r="O9135" s="41" t="s">
        <v>70</v>
      </c>
    </row>
    <row r="9136" spans="1:15">
      <c r="A9136" s="38">
        <v>41971</v>
      </c>
      <c r="B9136" s="38">
        <v>52929</v>
      </c>
      <c r="C9136" s="131">
        <v>360</v>
      </c>
      <c r="D9136" s="39">
        <v>8.7899999999999992E-2</v>
      </c>
      <c r="E9136" s="39">
        <v>7.7199999999999991E-2</v>
      </c>
      <c r="F9136" s="40">
        <v>110000</v>
      </c>
      <c r="G9136" s="40">
        <v>110000</v>
      </c>
      <c r="H9136" s="40">
        <v>74551.039999999994</v>
      </c>
      <c r="I9136" s="40">
        <v>74999.990000000005</v>
      </c>
      <c r="J9136" s="67">
        <f t="shared" si="426"/>
        <v>0.67773672727272727</v>
      </c>
      <c r="K9136" s="39">
        <f t="shared" si="427"/>
        <v>0.68181809090909096</v>
      </c>
      <c r="L9136" s="2" t="str">
        <f t="shared" si="428"/>
        <v>A</v>
      </c>
      <c r="M9136" s="2" t="s">
        <v>553</v>
      </c>
      <c r="N9136" s="2" t="s">
        <v>416</v>
      </c>
      <c r="O9136" s="2" t="s">
        <v>70</v>
      </c>
    </row>
    <row r="9137" spans="1:15">
      <c r="A9137" s="42">
        <v>42034</v>
      </c>
      <c r="B9137" s="42">
        <v>54818</v>
      </c>
      <c r="C9137" s="130">
        <v>420</v>
      </c>
      <c r="D9137" s="43">
        <v>8.7899999999999992E-2</v>
      </c>
      <c r="E9137" s="43">
        <v>7.9500000000000001E-2</v>
      </c>
      <c r="F9137" s="44">
        <v>110000</v>
      </c>
      <c r="G9137" s="44">
        <v>110000</v>
      </c>
      <c r="H9137" s="44">
        <v>74855.62</v>
      </c>
      <c r="I9137" s="44">
        <v>75002.539999999994</v>
      </c>
      <c r="J9137" s="68">
        <f t="shared" si="426"/>
        <v>0.68050563636363637</v>
      </c>
      <c r="K9137" s="43">
        <f t="shared" si="427"/>
        <v>0.68184127272727268</v>
      </c>
      <c r="L9137" s="41" t="str">
        <f t="shared" si="428"/>
        <v>A</v>
      </c>
      <c r="M9137" s="41" t="s">
        <v>648</v>
      </c>
      <c r="N9137" s="41" t="s">
        <v>417</v>
      </c>
      <c r="O9137" s="41" t="s">
        <v>70</v>
      </c>
    </row>
    <row r="9138" spans="1:15">
      <c r="A9138" s="38">
        <v>41815</v>
      </c>
      <c r="B9138" s="38">
        <v>49120</v>
      </c>
      <c r="C9138" s="131">
        <v>240</v>
      </c>
      <c r="D9138" s="39">
        <v>8.7899999999999992E-2</v>
      </c>
      <c r="E9138" s="39">
        <v>7.9500000000000001E-2</v>
      </c>
      <c r="F9138" s="40">
        <v>200000</v>
      </c>
      <c r="G9138" s="40">
        <v>200000</v>
      </c>
      <c r="H9138" s="40">
        <v>132791.20000000001</v>
      </c>
      <c r="I9138" s="40">
        <v>136381.18</v>
      </c>
      <c r="J9138" s="67">
        <f t="shared" si="426"/>
        <v>0.6639560000000001</v>
      </c>
      <c r="K9138" s="39">
        <f t="shared" si="427"/>
        <v>0.68190589999999995</v>
      </c>
      <c r="L9138" s="2" t="str">
        <f t="shared" si="428"/>
        <v>A</v>
      </c>
      <c r="M9138" s="2" t="s">
        <v>449</v>
      </c>
      <c r="N9138" s="2" t="s">
        <v>418</v>
      </c>
      <c r="O9138" s="2" t="s">
        <v>70</v>
      </c>
    </row>
    <row r="9139" spans="1:15">
      <c r="A9139" s="42">
        <v>41801</v>
      </c>
      <c r="B9139" s="42">
        <v>53124</v>
      </c>
      <c r="C9139" s="130">
        <v>372</v>
      </c>
      <c r="D9139" s="43">
        <v>8.7899999999999992E-2</v>
      </c>
      <c r="E9139" s="43">
        <v>8.7899999999999992E-2</v>
      </c>
      <c r="F9139" s="44">
        <v>110000</v>
      </c>
      <c r="G9139" s="44">
        <v>110000</v>
      </c>
      <c r="H9139" s="44">
        <v>73916.600000000006</v>
      </c>
      <c r="I9139" s="44">
        <v>75018.039999999994</v>
      </c>
      <c r="J9139" s="68">
        <f t="shared" si="426"/>
        <v>0.67196909090909096</v>
      </c>
      <c r="K9139" s="43">
        <f t="shared" si="427"/>
        <v>0.68198218181818171</v>
      </c>
      <c r="L9139" s="41" t="str">
        <f t="shared" si="428"/>
        <v>A</v>
      </c>
      <c r="M9139" s="41" t="s">
        <v>359</v>
      </c>
      <c r="N9139" s="41" t="s">
        <v>420</v>
      </c>
      <c r="O9139" s="41" t="s">
        <v>70</v>
      </c>
    </row>
    <row r="9140" spans="1:15">
      <c r="A9140" s="38">
        <v>41974</v>
      </c>
      <c r="B9140" s="38">
        <v>54758</v>
      </c>
      <c r="C9140" s="131">
        <v>420</v>
      </c>
      <c r="D9140" s="39">
        <v>8.7899999999999992E-2</v>
      </c>
      <c r="E9140" s="39">
        <v>8.4199999999999997E-2</v>
      </c>
      <c r="F9140" s="40">
        <v>145000</v>
      </c>
      <c r="G9140" s="40">
        <v>145000</v>
      </c>
      <c r="H9140" s="40">
        <v>98875.98</v>
      </c>
      <c r="I9140" s="40">
        <v>98903.54</v>
      </c>
      <c r="J9140" s="67">
        <f t="shared" si="426"/>
        <v>0.68190331034482754</v>
      </c>
      <c r="K9140" s="39">
        <f t="shared" si="427"/>
        <v>0.68209337931034475</v>
      </c>
      <c r="L9140" s="2" t="str">
        <f t="shared" si="428"/>
        <v>A</v>
      </c>
      <c r="M9140" s="2" t="s">
        <v>699</v>
      </c>
      <c r="N9140" s="2" t="s">
        <v>421</v>
      </c>
      <c r="O9140" s="2" t="s">
        <v>70</v>
      </c>
    </row>
    <row r="9141" spans="1:15">
      <c r="A9141" s="42">
        <v>42048</v>
      </c>
      <c r="B9141" s="42">
        <v>54832</v>
      </c>
      <c r="C9141" s="130">
        <v>420</v>
      </c>
      <c r="D9141" s="43">
        <v>8.7899999999999992E-2</v>
      </c>
      <c r="E9141" s="43">
        <v>8.6500000000000007E-2</v>
      </c>
      <c r="F9141" s="44">
        <v>95000</v>
      </c>
      <c r="G9141" s="44">
        <v>95000</v>
      </c>
      <c r="H9141" s="44">
        <v>64799.99</v>
      </c>
      <c r="I9141" s="44">
        <v>64799.99</v>
      </c>
      <c r="J9141" s="68">
        <f t="shared" si="426"/>
        <v>0.6821051578947368</v>
      </c>
      <c r="K9141" s="43">
        <f t="shared" si="427"/>
        <v>0.6821051578947368</v>
      </c>
      <c r="L9141" s="41" t="str">
        <f t="shared" si="428"/>
        <v>A</v>
      </c>
      <c r="M9141" s="41" t="s">
        <v>633</v>
      </c>
      <c r="N9141" s="41" t="s">
        <v>422</v>
      </c>
      <c r="O9141" s="41" t="s">
        <v>70</v>
      </c>
    </row>
    <row r="9142" spans="1:15">
      <c r="A9142" s="38">
        <v>42026</v>
      </c>
      <c r="B9142" s="38">
        <v>51157</v>
      </c>
      <c r="C9142" s="131">
        <v>300</v>
      </c>
      <c r="D9142" s="39">
        <v>8.7899999999999992E-2</v>
      </c>
      <c r="E9142" s="39">
        <v>7.7199999999999991E-2</v>
      </c>
      <c r="F9142" s="40">
        <v>189000</v>
      </c>
      <c r="G9142" s="40">
        <v>189000</v>
      </c>
      <c r="H9142" s="40">
        <v>128663.86</v>
      </c>
      <c r="I9142" s="40">
        <v>128999.99</v>
      </c>
      <c r="J9142" s="67">
        <f t="shared" si="426"/>
        <v>0.68076116402116404</v>
      </c>
      <c r="K9142" s="39">
        <f t="shared" si="427"/>
        <v>0.68253962962962966</v>
      </c>
      <c r="L9142" s="2" t="str">
        <f t="shared" si="428"/>
        <v>A</v>
      </c>
      <c r="M9142" s="2" t="s">
        <v>858</v>
      </c>
      <c r="N9142" s="2" t="s">
        <v>417</v>
      </c>
      <c r="O9142" s="2" t="s">
        <v>70</v>
      </c>
    </row>
    <row r="9143" spans="1:15">
      <c r="A9143" s="42">
        <v>41855</v>
      </c>
      <c r="B9143" s="42">
        <v>54639</v>
      </c>
      <c r="C9143" s="130">
        <v>420</v>
      </c>
      <c r="D9143" s="43">
        <v>8.7899999999999992E-2</v>
      </c>
      <c r="E9143" s="43">
        <v>7.9500000000000001E-2</v>
      </c>
      <c r="F9143" s="44">
        <v>190000</v>
      </c>
      <c r="G9143" s="44">
        <v>190000</v>
      </c>
      <c r="H9143" s="44">
        <v>128590.89</v>
      </c>
      <c r="I9143" s="44">
        <v>129699.99</v>
      </c>
      <c r="J9143" s="68">
        <f t="shared" si="426"/>
        <v>0.67679415789473685</v>
      </c>
      <c r="K9143" s="43">
        <f t="shared" si="427"/>
        <v>0.68263152631578949</v>
      </c>
      <c r="L9143" s="41" t="str">
        <f t="shared" si="428"/>
        <v>A</v>
      </c>
      <c r="M9143" s="41" t="s">
        <v>564</v>
      </c>
      <c r="N9143" s="41" t="s">
        <v>417</v>
      </c>
      <c r="O9143" s="41" t="s">
        <v>70</v>
      </c>
    </row>
    <row r="9144" spans="1:15">
      <c r="A9144" s="38">
        <v>41823</v>
      </c>
      <c r="B9144" s="38">
        <v>54607</v>
      </c>
      <c r="C9144" s="131">
        <v>420</v>
      </c>
      <c r="D9144" s="39">
        <v>8.7899999999999992E-2</v>
      </c>
      <c r="E9144" s="39">
        <v>7.7199999999999991E-2</v>
      </c>
      <c r="F9144" s="40">
        <v>182000</v>
      </c>
      <c r="G9144" s="40">
        <v>182000</v>
      </c>
      <c r="H9144" s="40">
        <v>123665.88</v>
      </c>
      <c r="I9144" s="40">
        <v>124255.93</v>
      </c>
      <c r="J9144" s="67">
        <f t="shared" si="426"/>
        <v>0.67948285714285717</v>
      </c>
      <c r="K9144" s="39">
        <f t="shared" si="427"/>
        <v>0.68272489010989013</v>
      </c>
      <c r="L9144" s="2" t="str">
        <f t="shared" si="428"/>
        <v>A</v>
      </c>
      <c r="M9144" s="2" t="s">
        <v>1249</v>
      </c>
      <c r="N9144" s="2" t="s">
        <v>424</v>
      </c>
      <c r="O9144" s="2" t="s">
        <v>70</v>
      </c>
    </row>
    <row r="9145" spans="1:15">
      <c r="A9145" s="42">
        <v>41796</v>
      </c>
      <c r="B9145" s="42">
        <v>44141</v>
      </c>
      <c r="C9145" s="130">
        <v>77</v>
      </c>
      <c r="D9145" s="43">
        <v>8.7899999999999992E-2</v>
      </c>
      <c r="E9145" s="43">
        <v>7.7199999999999991E-2</v>
      </c>
      <c r="F9145" s="44">
        <v>187000</v>
      </c>
      <c r="G9145" s="44">
        <v>187000</v>
      </c>
      <c r="H9145" s="44">
        <v>110474.92</v>
      </c>
      <c r="I9145" s="44">
        <v>127736.24</v>
      </c>
      <c r="J9145" s="68">
        <f t="shared" si="426"/>
        <v>0.5907749732620321</v>
      </c>
      <c r="K9145" s="43">
        <f t="shared" si="427"/>
        <v>0.68308149732620327</v>
      </c>
      <c r="L9145" s="41" t="str">
        <f t="shared" si="428"/>
        <v>AA</v>
      </c>
      <c r="M9145" s="41" t="s">
        <v>467</v>
      </c>
      <c r="N9145" s="41" t="s">
        <v>425</v>
      </c>
      <c r="O9145" s="41" t="s">
        <v>70</v>
      </c>
    </row>
    <row r="9146" spans="1:15">
      <c r="A9146" s="38">
        <v>41801</v>
      </c>
      <c r="B9146" s="38">
        <v>53428</v>
      </c>
      <c r="C9146" s="131">
        <v>382</v>
      </c>
      <c r="D9146" s="39">
        <v>8.7899999999999992E-2</v>
      </c>
      <c r="E9146" s="39">
        <v>7.9500000000000001E-2</v>
      </c>
      <c r="F9146" s="40">
        <v>190000</v>
      </c>
      <c r="G9146" s="40">
        <v>190000</v>
      </c>
      <c r="H9146" s="40">
        <v>127977.42</v>
      </c>
      <c r="I9146" s="40">
        <v>129809.99</v>
      </c>
      <c r="J9146" s="67">
        <f t="shared" si="426"/>
        <v>0.67356536842105263</v>
      </c>
      <c r="K9146" s="39">
        <f t="shared" si="427"/>
        <v>0.68321047368421051</v>
      </c>
      <c r="L9146" s="2" t="str">
        <f t="shared" si="428"/>
        <v>A</v>
      </c>
      <c r="M9146" s="2" t="s">
        <v>700</v>
      </c>
      <c r="N9146" s="2" t="s">
        <v>421</v>
      </c>
      <c r="O9146" s="2" t="s">
        <v>70</v>
      </c>
    </row>
    <row r="9147" spans="1:15">
      <c r="A9147" s="42">
        <v>41961</v>
      </c>
      <c r="B9147" s="42">
        <v>54745</v>
      </c>
      <c r="C9147" s="130">
        <v>420</v>
      </c>
      <c r="D9147" s="43">
        <v>8.7899999999999992E-2</v>
      </c>
      <c r="E9147" s="43">
        <v>8.4199999999999997E-2</v>
      </c>
      <c r="F9147" s="44">
        <v>113500</v>
      </c>
      <c r="G9147" s="44">
        <v>113500</v>
      </c>
      <c r="H9147" s="44">
        <v>77254.53</v>
      </c>
      <c r="I9147" s="44">
        <v>77615.88</v>
      </c>
      <c r="J9147" s="68">
        <f t="shared" si="426"/>
        <v>0.68065665198237879</v>
      </c>
      <c r="K9147" s="43">
        <f t="shared" si="427"/>
        <v>0.68384035242290753</v>
      </c>
      <c r="L9147" s="41" t="str">
        <f t="shared" si="428"/>
        <v>A</v>
      </c>
      <c r="M9147" s="41" t="s">
        <v>631</v>
      </c>
      <c r="N9147" s="41" t="s">
        <v>424</v>
      </c>
      <c r="O9147" s="41" t="s">
        <v>70</v>
      </c>
    </row>
    <row r="9148" spans="1:15">
      <c r="A9148" s="42">
        <v>41857</v>
      </c>
      <c r="B9148" s="42">
        <v>46332</v>
      </c>
      <c r="C9148" s="130">
        <v>147</v>
      </c>
      <c r="D9148" s="43">
        <v>8.7899999999999992E-2</v>
      </c>
      <c r="E9148" s="43">
        <v>8.7899999999999992E-2</v>
      </c>
      <c r="F9148" s="44">
        <v>135000</v>
      </c>
      <c r="G9148" s="44">
        <v>135000</v>
      </c>
      <c r="H9148" s="44">
        <v>90683.23</v>
      </c>
      <c r="I9148" s="44">
        <v>92327.99</v>
      </c>
      <c r="J9148" s="68">
        <f t="shared" si="426"/>
        <v>0.67172762962962962</v>
      </c>
      <c r="K9148" s="43">
        <f t="shared" si="427"/>
        <v>0.68391103703703704</v>
      </c>
      <c r="L9148" s="41" t="str">
        <f t="shared" si="428"/>
        <v>A</v>
      </c>
      <c r="M9148" s="41" t="s">
        <v>533</v>
      </c>
      <c r="N9148" s="41" t="s">
        <v>424</v>
      </c>
      <c r="O9148" s="41" t="s">
        <v>70</v>
      </c>
    </row>
    <row r="9149" spans="1:15">
      <c r="A9149" s="42">
        <v>41835</v>
      </c>
      <c r="B9149" s="42">
        <v>52793</v>
      </c>
      <c r="C9149" s="130">
        <v>360</v>
      </c>
      <c r="D9149" s="43">
        <v>8.7899999999999992E-2</v>
      </c>
      <c r="E9149" s="43">
        <v>8.4199999999999997E-2</v>
      </c>
      <c r="F9149" s="44">
        <v>95000</v>
      </c>
      <c r="G9149" s="44">
        <v>95000</v>
      </c>
      <c r="H9149" s="44">
        <v>64160.65</v>
      </c>
      <c r="I9149" s="44">
        <v>64999.99</v>
      </c>
      <c r="J9149" s="68">
        <f t="shared" si="426"/>
        <v>0.67537526315789476</v>
      </c>
      <c r="K9149" s="43">
        <f t="shared" si="427"/>
        <v>0.68421042105263152</v>
      </c>
      <c r="L9149" s="41" t="str">
        <f t="shared" si="428"/>
        <v>A</v>
      </c>
      <c r="M9149" s="41" t="s">
        <v>1470</v>
      </c>
      <c r="N9149" s="41" t="s">
        <v>437</v>
      </c>
      <c r="O9149" s="41" t="s">
        <v>70</v>
      </c>
    </row>
    <row r="9150" spans="1:15">
      <c r="A9150" s="42">
        <v>41899</v>
      </c>
      <c r="B9150" s="42">
        <v>47378</v>
      </c>
      <c r="C9150" s="130">
        <v>180</v>
      </c>
      <c r="D9150" s="43">
        <v>8.7899999999999992E-2</v>
      </c>
      <c r="E9150" s="43">
        <v>8.4199999999999997E-2</v>
      </c>
      <c r="F9150" s="44">
        <v>190000</v>
      </c>
      <c r="G9150" s="44">
        <v>190000</v>
      </c>
      <c r="H9150" s="44">
        <v>126915.55</v>
      </c>
      <c r="I9150" s="44">
        <v>129999.99</v>
      </c>
      <c r="J9150" s="68">
        <f t="shared" si="426"/>
        <v>0.66797657894736839</v>
      </c>
      <c r="K9150" s="43">
        <f t="shared" si="427"/>
        <v>0.68421047368421051</v>
      </c>
      <c r="L9150" s="41" t="str">
        <f t="shared" si="428"/>
        <v>A</v>
      </c>
      <c r="M9150" s="41" t="s">
        <v>135</v>
      </c>
      <c r="N9150" s="41" t="s">
        <v>416</v>
      </c>
      <c r="O9150" s="41" t="s">
        <v>70</v>
      </c>
    </row>
    <row r="9151" spans="1:15">
      <c r="A9151" s="38">
        <v>41995</v>
      </c>
      <c r="B9151" s="38">
        <v>49300</v>
      </c>
      <c r="C9151" s="131">
        <v>240</v>
      </c>
      <c r="D9151" s="39">
        <v>8.7899999999999992E-2</v>
      </c>
      <c r="E9151" s="39">
        <v>7.7199999999999991E-2</v>
      </c>
      <c r="F9151" s="40">
        <v>190000</v>
      </c>
      <c r="G9151" s="40">
        <v>190000</v>
      </c>
      <c r="H9151" s="40">
        <v>129113.67</v>
      </c>
      <c r="I9151" s="40">
        <v>129999.99</v>
      </c>
      <c r="J9151" s="67">
        <f t="shared" si="426"/>
        <v>0.67954563157894732</v>
      </c>
      <c r="K9151" s="39">
        <f t="shared" si="427"/>
        <v>0.68421047368421051</v>
      </c>
      <c r="L9151" s="2" t="str">
        <f t="shared" si="428"/>
        <v>A</v>
      </c>
      <c r="M9151" s="2" t="s">
        <v>564</v>
      </c>
      <c r="N9151" s="2" t="s">
        <v>417</v>
      </c>
      <c r="O9151" s="2" t="s">
        <v>70</v>
      </c>
    </row>
    <row r="9152" spans="1:15">
      <c r="A9152" s="38">
        <v>41884</v>
      </c>
      <c r="B9152" s="38">
        <v>54668</v>
      </c>
      <c r="C9152" s="131">
        <v>420</v>
      </c>
      <c r="D9152" s="39">
        <v>8.7899999999999992E-2</v>
      </c>
      <c r="E9152" s="39">
        <v>7.7199999999999991E-2</v>
      </c>
      <c r="F9152" s="40">
        <v>190000</v>
      </c>
      <c r="G9152" s="40">
        <v>190000</v>
      </c>
      <c r="H9152" s="40">
        <v>129237.24</v>
      </c>
      <c r="I9152" s="40">
        <v>129999.99</v>
      </c>
      <c r="J9152" s="67">
        <f t="shared" si="426"/>
        <v>0.68019600000000002</v>
      </c>
      <c r="K9152" s="39">
        <f t="shared" si="427"/>
        <v>0.68421047368421051</v>
      </c>
      <c r="L9152" s="2" t="str">
        <f t="shared" si="428"/>
        <v>A</v>
      </c>
      <c r="M9152" s="2" t="s">
        <v>457</v>
      </c>
      <c r="N9152" s="2" t="s">
        <v>419</v>
      </c>
      <c r="O9152" s="2" t="s">
        <v>70</v>
      </c>
    </row>
    <row r="9153" spans="1:15">
      <c r="A9153" s="38">
        <v>41905</v>
      </c>
      <c r="B9153" s="38">
        <v>54689</v>
      </c>
      <c r="C9153" s="131">
        <v>420</v>
      </c>
      <c r="D9153" s="39">
        <v>8.7899999999999992E-2</v>
      </c>
      <c r="E9153" s="39">
        <v>8.2799999999999999E-2</v>
      </c>
      <c r="F9153" s="40">
        <v>190000</v>
      </c>
      <c r="G9153" s="40">
        <v>190000</v>
      </c>
      <c r="H9153" s="40">
        <v>128985.14</v>
      </c>
      <c r="I9153" s="40">
        <v>129999.99</v>
      </c>
      <c r="J9153" s="67">
        <f t="shared" si="426"/>
        <v>0.67886915789473679</v>
      </c>
      <c r="K9153" s="39">
        <f t="shared" si="427"/>
        <v>0.68421047368421051</v>
      </c>
      <c r="L9153" s="2" t="str">
        <f t="shared" si="428"/>
        <v>A</v>
      </c>
      <c r="M9153" s="2" t="s">
        <v>466</v>
      </c>
      <c r="N9153" s="2" t="s">
        <v>421</v>
      </c>
      <c r="O9153" s="2" t="s">
        <v>70</v>
      </c>
    </row>
    <row r="9154" spans="1:15">
      <c r="A9154" s="42">
        <v>41801</v>
      </c>
      <c r="B9154" s="42">
        <v>54585</v>
      </c>
      <c r="C9154" s="130">
        <v>420</v>
      </c>
      <c r="D9154" s="43">
        <v>8.7899999999999992E-2</v>
      </c>
      <c r="E9154" s="43">
        <v>8.4199999999999997E-2</v>
      </c>
      <c r="F9154" s="44">
        <v>170000</v>
      </c>
      <c r="G9154" s="44">
        <v>170000</v>
      </c>
      <c r="H9154" s="44">
        <v>114909.67</v>
      </c>
      <c r="I9154" s="44">
        <v>116330.82</v>
      </c>
      <c r="J9154" s="68">
        <f t="shared" si="426"/>
        <v>0.67593923529411759</v>
      </c>
      <c r="K9154" s="43">
        <f t="shared" si="427"/>
        <v>0.68429894117647061</v>
      </c>
      <c r="L9154" s="41" t="str">
        <f t="shared" si="428"/>
        <v>A</v>
      </c>
      <c r="M9154" s="41" t="s">
        <v>454</v>
      </c>
      <c r="N9154" s="41" t="s">
        <v>416</v>
      </c>
      <c r="O9154" s="41" t="s">
        <v>70</v>
      </c>
    </row>
    <row r="9155" spans="1:15">
      <c r="A9155" s="42">
        <v>42047</v>
      </c>
      <c r="B9155" s="42">
        <v>54831</v>
      </c>
      <c r="C9155" s="130">
        <v>420</v>
      </c>
      <c r="D9155" s="43">
        <v>8.7899999999999992E-2</v>
      </c>
      <c r="E9155" s="43">
        <v>8.6500000000000007E-2</v>
      </c>
      <c r="F9155" s="44">
        <v>155000</v>
      </c>
      <c r="G9155" s="44">
        <v>155000</v>
      </c>
      <c r="H9155" s="44">
        <v>106110.99</v>
      </c>
      <c r="I9155" s="44">
        <v>106110.99</v>
      </c>
      <c r="J9155" s="68">
        <f t="shared" ref="J9155:J9218" si="429">H9155/G9155</f>
        <v>0.6845870322580645</v>
      </c>
      <c r="K9155" s="43">
        <f t="shared" ref="K9155:K9218" si="430">I9155/G9155</f>
        <v>0.6845870322580645</v>
      </c>
      <c r="L9155" s="41" t="str">
        <f t="shared" ref="L9155:L9218" si="431">IF(J9155&lt;=65%,"AA",IF(J9155&lt;=75%,"A",IF(J9155&lt;=85%,"B","C")))</f>
        <v>A</v>
      </c>
      <c r="M9155" s="41" t="s">
        <v>1478</v>
      </c>
      <c r="N9155" s="41" t="s">
        <v>417</v>
      </c>
      <c r="O9155" s="41" t="s">
        <v>70</v>
      </c>
    </row>
    <row r="9156" spans="1:15">
      <c r="A9156" s="38">
        <v>42027</v>
      </c>
      <c r="B9156" s="38">
        <v>52985</v>
      </c>
      <c r="C9156" s="131">
        <v>360</v>
      </c>
      <c r="D9156" s="39">
        <v>8.7899999999999992E-2</v>
      </c>
      <c r="E9156" s="39">
        <v>8.4199999999999997E-2</v>
      </c>
      <c r="F9156" s="40">
        <v>178800</v>
      </c>
      <c r="G9156" s="40">
        <v>178800</v>
      </c>
      <c r="H9156" s="40">
        <v>122127.9</v>
      </c>
      <c r="I9156" s="40">
        <v>122411.28</v>
      </c>
      <c r="J9156" s="67">
        <f t="shared" si="429"/>
        <v>0.68304194630872483</v>
      </c>
      <c r="K9156" s="39">
        <f t="shared" si="430"/>
        <v>0.68462684563758391</v>
      </c>
      <c r="L9156" s="2" t="str">
        <f t="shared" si="431"/>
        <v>A</v>
      </c>
      <c r="M9156" s="2" t="s">
        <v>531</v>
      </c>
      <c r="N9156" s="2" t="s">
        <v>423</v>
      </c>
      <c r="O9156" s="2" t="s">
        <v>70</v>
      </c>
    </row>
    <row r="9157" spans="1:15">
      <c r="A9157" s="42">
        <v>41983</v>
      </c>
      <c r="B9157" s="42">
        <v>54767</v>
      </c>
      <c r="C9157" s="130">
        <v>420</v>
      </c>
      <c r="D9157" s="43">
        <v>8.7899999999999992E-2</v>
      </c>
      <c r="E9157" s="43">
        <v>8.4199999999999997E-2</v>
      </c>
      <c r="F9157" s="44">
        <v>199000</v>
      </c>
      <c r="G9157" s="44">
        <v>199000</v>
      </c>
      <c r="H9157" s="44">
        <v>135846.63</v>
      </c>
      <c r="I9157" s="44">
        <v>136269.51999999999</v>
      </c>
      <c r="J9157" s="68">
        <f t="shared" si="429"/>
        <v>0.68264638190954774</v>
      </c>
      <c r="K9157" s="43">
        <f t="shared" si="430"/>
        <v>0.68477145728643207</v>
      </c>
      <c r="L9157" s="41" t="str">
        <f t="shared" si="431"/>
        <v>A</v>
      </c>
      <c r="M9157" s="41" t="s">
        <v>716</v>
      </c>
      <c r="N9157" s="41" t="s">
        <v>417</v>
      </c>
      <c r="O9157" s="41" t="s">
        <v>70</v>
      </c>
    </row>
    <row r="9158" spans="1:15">
      <c r="A9158" s="38">
        <v>41977</v>
      </c>
      <c r="B9158" s="38">
        <v>49282</v>
      </c>
      <c r="C9158" s="131">
        <v>240</v>
      </c>
      <c r="D9158" s="39">
        <v>8.7899999999999992E-2</v>
      </c>
      <c r="E9158" s="39">
        <v>8.4199999999999997E-2</v>
      </c>
      <c r="F9158" s="40">
        <v>173000</v>
      </c>
      <c r="G9158" s="40">
        <v>173000</v>
      </c>
      <c r="H9158" s="40">
        <v>118346.53</v>
      </c>
      <c r="I9158" s="40">
        <v>118512.3</v>
      </c>
      <c r="J9158" s="67">
        <f t="shared" si="429"/>
        <v>0.6840839884393064</v>
      </c>
      <c r="K9158" s="39">
        <f t="shared" si="430"/>
        <v>0.68504219653179188</v>
      </c>
      <c r="L9158" s="2" t="str">
        <f t="shared" si="431"/>
        <v>A</v>
      </c>
      <c r="M9158" s="2" t="s">
        <v>619</v>
      </c>
      <c r="N9158" s="2" t="s">
        <v>427</v>
      </c>
      <c r="O9158" s="2" t="s">
        <v>70</v>
      </c>
    </row>
    <row r="9159" spans="1:15">
      <c r="A9159" s="42">
        <v>41985</v>
      </c>
      <c r="B9159" s="42">
        <v>54769</v>
      </c>
      <c r="C9159" s="130">
        <v>420</v>
      </c>
      <c r="D9159" s="43">
        <v>8.7899999999999992E-2</v>
      </c>
      <c r="E9159" s="43">
        <v>8.4199999999999997E-2</v>
      </c>
      <c r="F9159" s="44">
        <v>152000</v>
      </c>
      <c r="G9159" s="44">
        <v>152000</v>
      </c>
      <c r="H9159" s="44">
        <v>103824.5</v>
      </c>
      <c r="I9159" s="44">
        <v>104160.08</v>
      </c>
      <c r="J9159" s="68">
        <f t="shared" si="429"/>
        <v>0.68305592105263158</v>
      </c>
      <c r="K9159" s="43">
        <f t="shared" si="430"/>
        <v>0.6852636842105263</v>
      </c>
      <c r="L9159" s="41" t="str">
        <f t="shared" si="431"/>
        <v>A</v>
      </c>
      <c r="M9159" s="41" t="s">
        <v>1370</v>
      </c>
      <c r="N9159" s="41" t="s">
        <v>417</v>
      </c>
      <c r="O9159" s="41" t="s">
        <v>70</v>
      </c>
    </row>
    <row r="9160" spans="1:15">
      <c r="A9160" s="42">
        <v>42048</v>
      </c>
      <c r="B9160" s="42">
        <v>54832</v>
      </c>
      <c r="C9160" s="130">
        <v>420</v>
      </c>
      <c r="D9160" s="43">
        <v>8.7899999999999992E-2</v>
      </c>
      <c r="E9160" s="43">
        <v>8.6500000000000007E-2</v>
      </c>
      <c r="F9160" s="44">
        <v>190000</v>
      </c>
      <c r="G9160" s="44">
        <v>190000</v>
      </c>
      <c r="H9160" s="44">
        <v>130208.58</v>
      </c>
      <c r="I9160" s="44">
        <v>130208.58</v>
      </c>
      <c r="J9160" s="68">
        <f t="shared" si="429"/>
        <v>0.68530831578947371</v>
      </c>
      <c r="K9160" s="43">
        <f t="shared" si="430"/>
        <v>0.68530831578947371</v>
      </c>
      <c r="L9160" s="41" t="str">
        <f t="shared" si="431"/>
        <v>A</v>
      </c>
      <c r="M9160" s="41" t="s">
        <v>531</v>
      </c>
      <c r="N9160" s="41" t="s">
        <v>423</v>
      </c>
      <c r="O9160" s="41" t="s">
        <v>70</v>
      </c>
    </row>
    <row r="9161" spans="1:15">
      <c r="A9161" s="42">
        <v>42034</v>
      </c>
      <c r="B9161" s="42">
        <v>50829</v>
      </c>
      <c r="C9161" s="130">
        <v>289</v>
      </c>
      <c r="D9161" s="43">
        <v>8.7899999999999992E-2</v>
      </c>
      <c r="E9161" s="43">
        <v>8.4199999999999997E-2</v>
      </c>
      <c r="F9161" s="44">
        <v>150000</v>
      </c>
      <c r="G9161" s="44">
        <v>150000</v>
      </c>
      <c r="H9161" s="44">
        <v>102484.22</v>
      </c>
      <c r="I9161" s="44">
        <v>102796.54</v>
      </c>
      <c r="J9161" s="68">
        <f t="shared" si="429"/>
        <v>0.68322813333333332</v>
      </c>
      <c r="K9161" s="43">
        <f t="shared" si="430"/>
        <v>0.68531026666666661</v>
      </c>
      <c r="L9161" s="41" t="str">
        <f t="shared" si="431"/>
        <v>A</v>
      </c>
      <c r="M9161" s="41" t="s">
        <v>1349</v>
      </c>
      <c r="N9161" s="41" t="s">
        <v>417</v>
      </c>
      <c r="O9161" s="41" t="s">
        <v>70</v>
      </c>
    </row>
    <row r="9162" spans="1:15">
      <c r="A9162" s="42">
        <v>41943</v>
      </c>
      <c r="B9162" s="42">
        <v>54727</v>
      </c>
      <c r="C9162" s="130">
        <v>420</v>
      </c>
      <c r="D9162" s="43">
        <v>8.7899999999999992E-2</v>
      </c>
      <c r="E9162" s="43">
        <v>8.4199999999999997E-2</v>
      </c>
      <c r="F9162" s="44">
        <v>199000</v>
      </c>
      <c r="G9162" s="44">
        <v>199000</v>
      </c>
      <c r="H9162" s="44">
        <v>135590.12</v>
      </c>
      <c r="I9162" s="44">
        <v>136493.21</v>
      </c>
      <c r="J9162" s="68">
        <f t="shared" si="429"/>
        <v>0.68135738693467329</v>
      </c>
      <c r="K9162" s="43">
        <f t="shared" si="430"/>
        <v>0.68589552763819095</v>
      </c>
      <c r="L9162" s="41" t="str">
        <f t="shared" si="431"/>
        <v>A</v>
      </c>
      <c r="M9162" s="41" t="s">
        <v>505</v>
      </c>
      <c r="N9162" s="41" t="s">
        <v>424</v>
      </c>
      <c r="O9162" s="41" t="s">
        <v>70</v>
      </c>
    </row>
    <row r="9163" spans="1:15">
      <c r="A9163" s="38">
        <v>41970</v>
      </c>
      <c r="B9163" s="38">
        <v>54754</v>
      </c>
      <c r="C9163" s="131">
        <v>420</v>
      </c>
      <c r="D9163" s="39">
        <v>8.7899999999999992E-2</v>
      </c>
      <c r="E9163" s="39">
        <v>7.9500000000000001E-2</v>
      </c>
      <c r="F9163" s="40">
        <v>117780</v>
      </c>
      <c r="G9163" s="40">
        <v>117780</v>
      </c>
      <c r="H9163" s="40">
        <v>80398.820000000007</v>
      </c>
      <c r="I9163" s="40">
        <v>80799.990000000005</v>
      </c>
      <c r="J9163" s="67">
        <f t="shared" si="429"/>
        <v>0.68261861096960441</v>
      </c>
      <c r="K9163" s="39">
        <f t="shared" si="430"/>
        <v>0.6860247070809985</v>
      </c>
      <c r="L9163" s="2" t="str">
        <f t="shared" si="431"/>
        <v>A</v>
      </c>
      <c r="M9163" s="2" t="s">
        <v>1266</v>
      </c>
      <c r="N9163" s="2" t="s">
        <v>437</v>
      </c>
      <c r="O9163" s="2" t="s">
        <v>70</v>
      </c>
    </row>
    <row r="9164" spans="1:15">
      <c r="A9164" s="42">
        <v>41870</v>
      </c>
      <c r="B9164" s="42">
        <v>54654</v>
      </c>
      <c r="C9164" s="130">
        <v>420</v>
      </c>
      <c r="D9164" s="43">
        <v>8.7899999999999992E-2</v>
      </c>
      <c r="E9164" s="43">
        <v>8.4199999999999997E-2</v>
      </c>
      <c r="F9164" s="44">
        <v>150000</v>
      </c>
      <c r="G9164" s="44">
        <v>150000</v>
      </c>
      <c r="H9164" s="44">
        <v>102061.09</v>
      </c>
      <c r="I9164" s="44">
        <v>102999.99</v>
      </c>
      <c r="J9164" s="68">
        <f t="shared" si="429"/>
        <v>0.68040726666666662</v>
      </c>
      <c r="K9164" s="43">
        <f t="shared" si="430"/>
        <v>0.68666660000000002</v>
      </c>
      <c r="L9164" s="41" t="str">
        <f t="shared" si="431"/>
        <v>A</v>
      </c>
      <c r="M9164" s="41" t="s">
        <v>783</v>
      </c>
      <c r="N9164" s="41" t="s">
        <v>416</v>
      </c>
      <c r="O9164" s="41" t="s">
        <v>70</v>
      </c>
    </row>
    <row r="9165" spans="1:15">
      <c r="A9165" s="38">
        <v>41913</v>
      </c>
      <c r="B9165" s="38">
        <v>53783</v>
      </c>
      <c r="C9165" s="131">
        <v>390</v>
      </c>
      <c r="D9165" s="39">
        <v>8.7899999999999992E-2</v>
      </c>
      <c r="E9165" s="39">
        <v>8.4199999999999997E-2</v>
      </c>
      <c r="F9165" s="40">
        <v>146000</v>
      </c>
      <c r="G9165" s="40">
        <v>146000</v>
      </c>
      <c r="H9165" s="40">
        <v>99611.22</v>
      </c>
      <c r="I9165" s="40">
        <v>100294.59</v>
      </c>
      <c r="J9165" s="67">
        <f t="shared" si="429"/>
        <v>0.68226863013698635</v>
      </c>
      <c r="K9165" s="39">
        <f t="shared" si="430"/>
        <v>0.6869492465753424</v>
      </c>
      <c r="L9165" s="2" t="str">
        <f t="shared" si="431"/>
        <v>A</v>
      </c>
      <c r="M9165" s="2" t="s">
        <v>713</v>
      </c>
      <c r="N9165" s="2" t="s">
        <v>418</v>
      </c>
      <c r="O9165" s="2" t="s">
        <v>70</v>
      </c>
    </row>
    <row r="9166" spans="1:15">
      <c r="A9166" s="42">
        <v>42033</v>
      </c>
      <c r="B9166" s="42">
        <v>54817</v>
      </c>
      <c r="C9166" s="130">
        <v>420</v>
      </c>
      <c r="D9166" s="43">
        <v>8.7899999999999992E-2</v>
      </c>
      <c r="E9166" s="43">
        <v>7.9500000000000001E-2</v>
      </c>
      <c r="F9166" s="44">
        <v>115000</v>
      </c>
      <c r="G9166" s="44">
        <v>115000</v>
      </c>
      <c r="H9166" s="44">
        <v>78878.179999999993</v>
      </c>
      <c r="I9166" s="44">
        <v>78999.990000000005</v>
      </c>
      <c r="J9166" s="68">
        <f t="shared" si="429"/>
        <v>0.68589721739130427</v>
      </c>
      <c r="K9166" s="43">
        <f t="shared" si="430"/>
        <v>0.6869564347826087</v>
      </c>
      <c r="L9166" s="41" t="str">
        <f t="shared" si="431"/>
        <v>A</v>
      </c>
      <c r="M9166" s="41" t="s">
        <v>509</v>
      </c>
      <c r="N9166" s="41" t="s">
        <v>430</v>
      </c>
      <c r="O9166" s="41" t="s">
        <v>70</v>
      </c>
    </row>
    <row r="9167" spans="1:15">
      <c r="A9167" s="38">
        <v>41779</v>
      </c>
      <c r="B9167" s="38">
        <v>54563</v>
      </c>
      <c r="C9167" s="131">
        <v>420</v>
      </c>
      <c r="D9167" s="39">
        <v>8.7899999999999992E-2</v>
      </c>
      <c r="E9167" s="39">
        <v>8.4199999999999997E-2</v>
      </c>
      <c r="F9167" s="40">
        <v>189530</v>
      </c>
      <c r="G9167" s="40">
        <v>189530</v>
      </c>
      <c r="H9167" s="40">
        <v>128532.59</v>
      </c>
      <c r="I9167" s="40">
        <v>130299.99</v>
      </c>
      <c r="J9167" s="67">
        <f t="shared" si="429"/>
        <v>0.67816488154909516</v>
      </c>
      <c r="K9167" s="39">
        <f t="shared" si="430"/>
        <v>0.68749005434495858</v>
      </c>
      <c r="L9167" s="2" t="str">
        <f t="shared" si="431"/>
        <v>A</v>
      </c>
      <c r="M9167" s="2" t="s">
        <v>495</v>
      </c>
      <c r="N9167" s="2" t="s">
        <v>424</v>
      </c>
      <c r="O9167" s="2" t="s">
        <v>70</v>
      </c>
    </row>
    <row r="9168" spans="1:15">
      <c r="A9168" s="42">
        <v>42020</v>
      </c>
      <c r="B9168" s="42">
        <v>49325</v>
      </c>
      <c r="C9168" s="130">
        <v>240</v>
      </c>
      <c r="D9168" s="43">
        <v>8.7899999999999992E-2</v>
      </c>
      <c r="E9168" s="43">
        <v>7.9500000000000001E-2</v>
      </c>
      <c r="F9168" s="44">
        <v>160000</v>
      </c>
      <c r="G9168" s="44">
        <v>160000</v>
      </c>
      <c r="H9168" s="44">
        <v>109644.39</v>
      </c>
      <c r="I9168" s="44">
        <v>109999.99</v>
      </c>
      <c r="J9168" s="68">
        <f t="shared" si="429"/>
        <v>0.68527743750000003</v>
      </c>
      <c r="K9168" s="43">
        <f t="shared" si="430"/>
        <v>0.68749993750000005</v>
      </c>
      <c r="L9168" s="41" t="str">
        <f t="shared" si="431"/>
        <v>A</v>
      </c>
      <c r="M9168" s="41" t="s">
        <v>644</v>
      </c>
      <c r="N9168" s="41" t="s">
        <v>416</v>
      </c>
      <c r="O9168" s="41" t="s">
        <v>70</v>
      </c>
    </row>
    <row r="9169" spans="1:15">
      <c r="A9169" s="42">
        <v>41908</v>
      </c>
      <c r="B9169" s="42">
        <v>50886</v>
      </c>
      <c r="C9169" s="130">
        <v>295</v>
      </c>
      <c r="D9169" s="43">
        <v>8.7899999999999992E-2</v>
      </c>
      <c r="E9169" s="43">
        <v>7.7199999999999991E-2</v>
      </c>
      <c r="F9169" s="44">
        <v>160000</v>
      </c>
      <c r="G9169" s="44">
        <v>160000</v>
      </c>
      <c r="H9169" s="44">
        <v>108606.45</v>
      </c>
      <c r="I9169" s="44">
        <v>109999.99</v>
      </c>
      <c r="J9169" s="68">
        <f t="shared" si="429"/>
        <v>0.67879031249999999</v>
      </c>
      <c r="K9169" s="43">
        <f t="shared" si="430"/>
        <v>0.68749993750000005</v>
      </c>
      <c r="L9169" s="41" t="str">
        <f t="shared" si="431"/>
        <v>A</v>
      </c>
      <c r="M9169" s="41" t="s">
        <v>549</v>
      </c>
      <c r="N9169" s="41" t="s">
        <v>427</v>
      </c>
      <c r="O9169" s="41" t="s">
        <v>70</v>
      </c>
    </row>
    <row r="9170" spans="1:15">
      <c r="A9170" s="38">
        <v>41838</v>
      </c>
      <c r="B9170" s="38">
        <v>52796</v>
      </c>
      <c r="C9170" s="131">
        <v>360</v>
      </c>
      <c r="D9170" s="39">
        <v>8.7899999999999992E-2</v>
      </c>
      <c r="E9170" s="39">
        <v>8.4199999999999997E-2</v>
      </c>
      <c r="F9170" s="40">
        <v>160000</v>
      </c>
      <c r="G9170" s="40">
        <v>160000</v>
      </c>
      <c r="H9170" s="40">
        <v>108512.54</v>
      </c>
      <c r="I9170" s="40">
        <v>109999.99</v>
      </c>
      <c r="J9170" s="67">
        <f t="shared" si="429"/>
        <v>0.67820337499999994</v>
      </c>
      <c r="K9170" s="39">
        <f t="shared" si="430"/>
        <v>0.68749993750000005</v>
      </c>
      <c r="L9170" s="2" t="str">
        <f t="shared" si="431"/>
        <v>A</v>
      </c>
      <c r="M9170" s="2" t="s">
        <v>975</v>
      </c>
      <c r="N9170" s="2" t="s">
        <v>417</v>
      </c>
      <c r="O9170" s="2" t="s">
        <v>70</v>
      </c>
    </row>
    <row r="9171" spans="1:15">
      <c r="A9171" s="38">
        <v>41761</v>
      </c>
      <c r="B9171" s="38">
        <v>45414</v>
      </c>
      <c r="C9171" s="131">
        <v>120</v>
      </c>
      <c r="D9171" s="39">
        <v>8.7899999999999992E-2</v>
      </c>
      <c r="E9171" s="39">
        <v>7.7199999999999991E-2</v>
      </c>
      <c r="F9171" s="40">
        <v>128000</v>
      </c>
      <c r="G9171" s="40">
        <v>128000</v>
      </c>
      <c r="H9171" s="40">
        <v>85351.75</v>
      </c>
      <c r="I9171" s="40">
        <v>88000</v>
      </c>
      <c r="J9171" s="67">
        <f t="shared" si="429"/>
        <v>0.66681054687499997</v>
      </c>
      <c r="K9171" s="39">
        <f t="shared" si="430"/>
        <v>0.6875</v>
      </c>
      <c r="L9171" s="2" t="str">
        <f t="shared" si="431"/>
        <v>A</v>
      </c>
      <c r="M9171" s="2" t="s">
        <v>1242</v>
      </c>
      <c r="N9171" s="2" t="s">
        <v>417</v>
      </c>
      <c r="O9171" s="2" t="s">
        <v>70</v>
      </c>
    </row>
    <row r="9172" spans="1:15">
      <c r="A9172" s="42">
        <v>41955</v>
      </c>
      <c r="B9172" s="42">
        <v>50172</v>
      </c>
      <c r="C9172" s="130">
        <v>270</v>
      </c>
      <c r="D9172" s="43">
        <v>8.7899999999999992E-2</v>
      </c>
      <c r="E9172" s="43">
        <v>7.9500000000000001E-2</v>
      </c>
      <c r="F9172" s="44">
        <v>165000</v>
      </c>
      <c r="G9172" s="44">
        <v>165000</v>
      </c>
      <c r="H9172" s="44">
        <v>112525.69</v>
      </c>
      <c r="I9172" s="44">
        <v>113499.99</v>
      </c>
      <c r="J9172" s="68">
        <f t="shared" si="429"/>
        <v>0.68197387878787885</v>
      </c>
      <c r="K9172" s="43">
        <f t="shared" si="430"/>
        <v>0.68787872727272725</v>
      </c>
      <c r="L9172" s="41" t="str">
        <f t="shared" si="431"/>
        <v>A</v>
      </c>
      <c r="M9172" s="41" t="s">
        <v>466</v>
      </c>
      <c r="N9172" s="41" t="s">
        <v>421</v>
      </c>
      <c r="O9172" s="41" t="s">
        <v>70</v>
      </c>
    </row>
    <row r="9173" spans="1:15">
      <c r="A9173" s="38">
        <v>42058</v>
      </c>
      <c r="B9173" s="38">
        <v>53016</v>
      </c>
      <c r="C9173" s="131">
        <v>360</v>
      </c>
      <c r="D9173" s="39">
        <v>8.7899999999999992E-2</v>
      </c>
      <c r="E9173" s="39">
        <v>8.6500000000000007E-2</v>
      </c>
      <c r="F9173" s="40">
        <v>161000</v>
      </c>
      <c r="G9173" s="40">
        <v>161000</v>
      </c>
      <c r="H9173" s="40">
        <v>110790.39</v>
      </c>
      <c r="I9173" s="40">
        <v>110790.39</v>
      </c>
      <c r="J9173" s="67">
        <f t="shared" si="429"/>
        <v>0.68813906832298133</v>
      </c>
      <c r="K9173" s="39">
        <f t="shared" si="430"/>
        <v>0.68813906832298133</v>
      </c>
      <c r="L9173" s="2" t="str">
        <f t="shared" si="431"/>
        <v>A</v>
      </c>
      <c r="M9173" s="2" t="s">
        <v>470</v>
      </c>
      <c r="N9173" s="2" t="s">
        <v>424</v>
      </c>
      <c r="O9173" s="2" t="s">
        <v>70</v>
      </c>
    </row>
    <row r="9174" spans="1:15">
      <c r="A9174" s="38">
        <v>41948</v>
      </c>
      <c r="B9174" s="38">
        <v>49253</v>
      </c>
      <c r="C9174" s="131">
        <v>240</v>
      </c>
      <c r="D9174" s="39">
        <v>8.7899999999999992E-2</v>
      </c>
      <c r="E9174" s="39">
        <v>7.7199999999999991E-2</v>
      </c>
      <c r="F9174" s="40">
        <v>116000</v>
      </c>
      <c r="G9174" s="40">
        <v>116000</v>
      </c>
      <c r="H9174" s="40">
        <v>79075.34</v>
      </c>
      <c r="I9174" s="40">
        <v>79824.86</v>
      </c>
      <c r="J9174" s="67">
        <f t="shared" si="429"/>
        <v>0.68168396551724131</v>
      </c>
      <c r="K9174" s="39">
        <f t="shared" si="430"/>
        <v>0.68814534482758616</v>
      </c>
      <c r="L9174" s="2" t="str">
        <f t="shared" si="431"/>
        <v>A</v>
      </c>
      <c r="M9174" s="2" t="s">
        <v>472</v>
      </c>
      <c r="N9174" s="2" t="s">
        <v>426</v>
      </c>
      <c r="O9174" s="2" t="s">
        <v>70</v>
      </c>
    </row>
    <row r="9175" spans="1:15">
      <c r="A9175" s="42">
        <v>41968</v>
      </c>
      <c r="B9175" s="42">
        <v>49273</v>
      </c>
      <c r="C9175" s="130">
        <v>240</v>
      </c>
      <c r="D9175" s="43">
        <v>8.7899999999999992E-2</v>
      </c>
      <c r="E9175" s="43">
        <v>8.4199999999999997E-2</v>
      </c>
      <c r="F9175" s="44">
        <v>178000</v>
      </c>
      <c r="G9175" s="44">
        <v>178000</v>
      </c>
      <c r="H9175" s="44">
        <v>122204.59</v>
      </c>
      <c r="I9175" s="44">
        <v>122499.99</v>
      </c>
      <c r="J9175" s="68">
        <f t="shared" si="429"/>
        <v>0.68654264044943814</v>
      </c>
      <c r="K9175" s="43">
        <f t="shared" si="430"/>
        <v>0.68820219101123603</v>
      </c>
      <c r="L9175" s="41" t="str">
        <f t="shared" si="431"/>
        <v>A</v>
      </c>
      <c r="M9175" s="41" t="s">
        <v>463</v>
      </c>
      <c r="N9175" s="41" t="s">
        <v>422</v>
      </c>
      <c r="O9175" s="41" t="s">
        <v>70</v>
      </c>
    </row>
    <row r="9176" spans="1:15">
      <c r="A9176" s="42">
        <v>42033</v>
      </c>
      <c r="B9176" s="42">
        <v>54817</v>
      </c>
      <c r="C9176" s="130">
        <v>420</v>
      </c>
      <c r="D9176" s="43">
        <v>8.7899999999999992E-2</v>
      </c>
      <c r="E9176" s="43">
        <v>8.4199999999999997E-2</v>
      </c>
      <c r="F9176" s="44">
        <v>168500</v>
      </c>
      <c r="G9176" s="44">
        <v>168500</v>
      </c>
      <c r="H9176" s="44">
        <v>115821.12</v>
      </c>
      <c r="I9176" s="44">
        <v>115999.99</v>
      </c>
      <c r="J9176" s="68">
        <f t="shared" si="429"/>
        <v>0.6873656973293768</v>
      </c>
      <c r="K9176" s="43">
        <f t="shared" si="430"/>
        <v>0.68842724035608316</v>
      </c>
      <c r="L9176" s="41" t="str">
        <f t="shared" si="431"/>
        <v>A</v>
      </c>
      <c r="M9176" s="41" t="s">
        <v>537</v>
      </c>
      <c r="N9176" s="41" t="s">
        <v>432</v>
      </c>
      <c r="O9176" s="41" t="s">
        <v>70</v>
      </c>
    </row>
    <row r="9177" spans="1:15">
      <c r="A9177" s="42">
        <v>41988</v>
      </c>
      <c r="B9177" s="42">
        <v>50510</v>
      </c>
      <c r="C9177" s="130">
        <v>280</v>
      </c>
      <c r="D9177" s="43">
        <v>8.7899999999999992E-2</v>
      </c>
      <c r="E9177" s="43">
        <v>7.7199999999999991E-2</v>
      </c>
      <c r="F9177" s="44">
        <v>167000</v>
      </c>
      <c r="G9177" s="44">
        <v>167000</v>
      </c>
      <c r="H9177" s="44">
        <v>114417.25</v>
      </c>
      <c r="I9177" s="44">
        <v>114999.99</v>
      </c>
      <c r="J9177" s="68">
        <f t="shared" si="429"/>
        <v>0.68513323353293409</v>
      </c>
      <c r="K9177" s="43">
        <f t="shared" si="430"/>
        <v>0.68862269461077852</v>
      </c>
      <c r="L9177" s="41" t="str">
        <f t="shared" si="431"/>
        <v>A</v>
      </c>
      <c r="M9177" s="41" t="s">
        <v>570</v>
      </c>
      <c r="N9177" s="41" t="s">
        <v>422</v>
      </c>
      <c r="O9177" s="41" t="s">
        <v>70</v>
      </c>
    </row>
    <row r="9178" spans="1:15">
      <c r="A9178" s="42">
        <v>42003</v>
      </c>
      <c r="B9178" s="42">
        <v>49856</v>
      </c>
      <c r="C9178" s="130">
        <v>258</v>
      </c>
      <c r="D9178" s="43">
        <v>8.7899999999999992E-2</v>
      </c>
      <c r="E9178" s="43">
        <v>8.4199999999999997E-2</v>
      </c>
      <c r="F9178" s="44">
        <v>134500</v>
      </c>
      <c r="G9178" s="44">
        <v>134500</v>
      </c>
      <c r="H9178" s="44">
        <v>92083.62</v>
      </c>
      <c r="I9178" s="44">
        <v>92647.8</v>
      </c>
      <c r="J9178" s="68">
        <f t="shared" si="429"/>
        <v>0.68463657992565052</v>
      </c>
      <c r="K9178" s="43">
        <f t="shared" si="430"/>
        <v>0.68883122676579933</v>
      </c>
      <c r="L9178" s="41" t="str">
        <f t="shared" si="431"/>
        <v>A</v>
      </c>
      <c r="M9178" s="41" t="s">
        <v>548</v>
      </c>
      <c r="N9178" s="41" t="s">
        <v>433</v>
      </c>
      <c r="O9178" s="41" t="s">
        <v>70</v>
      </c>
    </row>
    <row r="9179" spans="1:15">
      <c r="A9179" s="38">
        <v>42062</v>
      </c>
      <c r="B9179" s="38">
        <v>54846</v>
      </c>
      <c r="C9179" s="131">
        <v>420</v>
      </c>
      <c r="D9179" s="39">
        <v>8.7899999999999992E-2</v>
      </c>
      <c r="E9179" s="39">
        <v>8.6500000000000007E-2</v>
      </c>
      <c r="F9179" s="40">
        <v>90000</v>
      </c>
      <c r="G9179" s="40">
        <v>90000</v>
      </c>
      <c r="H9179" s="40">
        <v>62018.9</v>
      </c>
      <c r="I9179" s="40">
        <v>62018.9</v>
      </c>
      <c r="J9179" s="67">
        <f t="shared" si="429"/>
        <v>0.68909888888888893</v>
      </c>
      <c r="K9179" s="39">
        <f t="shared" si="430"/>
        <v>0.68909888888888893</v>
      </c>
      <c r="L9179" s="2" t="str">
        <f t="shared" si="431"/>
        <v>A</v>
      </c>
      <c r="M9179" s="2" t="s">
        <v>809</v>
      </c>
      <c r="N9179" s="2" t="s">
        <v>423</v>
      </c>
      <c r="O9179" s="2" t="s">
        <v>70</v>
      </c>
    </row>
    <row r="9180" spans="1:15">
      <c r="A9180" s="38">
        <v>41887</v>
      </c>
      <c r="B9180" s="38">
        <v>47366</v>
      </c>
      <c r="C9180" s="131">
        <v>180</v>
      </c>
      <c r="D9180" s="39">
        <v>8.7899999999999992E-2</v>
      </c>
      <c r="E9180" s="39">
        <v>8.7899999999999992E-2</v>
      </c>
      <c r="F9180" s="40">
        <v>190000</v>
      </c>
      <c r="G9180" s="40">
        <v>190000</v>
      </c>
      <c r="H9180" s="40">
        <v>128112.87</v>
      </c>
      <c r="I9180" s="40">
        <v>130999.98</v>
      </c>
      <c r="J9180" s="67">
        <f t="shared" si="429"/>
        <v>0.67427826315789474</v>
      </c>
      <c r="K9180" s="39">
        <f t="shared" si="430"/>
        <v>0.68947357894736838</v>
      </c>
      <c r="L9180" s="2" t="str">
        <f t="shared" si="431"/>
        <v>A</v>
      </c>
      <c r="M9180" s="2" t="s">
        <v>658</v>
      </c>
      <c r="N9180" s="2" t="s">
        <v>423</v>
      </c>
      <c r="O9180" s="2" t="s">
        <v>70</v>
      </c>
    </row>
    <row r="9181" spans="1:15">
      <c r="A9181" s="38">
        <v>41843</v>
      </c>
      <c r="B9181" s="38">
        <v>54627</v>
      </c>
      <c r="C9181" s="131">
        <v>420</v>
      </c>
      <c r="D9181" s="39">
        <v>8.7899999999999992E-2</v>
      </c>
      <c r="E9181" s="39">
        <v>8.4199999999999997E-2</v>
      </c>
      <c r="F9181" s="40">
        <v>190000</v>
      </c>
      <c r="G9181" s="40">
        <v>190000</v>
      </c>
      <c r="H9181" s="40">
        <v>130350.59</v>
      </c>
      <c r="I9181" s="40">
        <v>130999.99</v>
      </c>
      <c r="J9181" s="67">
        <f t="shared" si="429"/>
        <v>0.68605573684210519</v>
      </c>
      <c r="K9181" s="39">
        <f t="shared" si="430"/>
        <v>0.68947363157894737</v>
      </c>
      <c r="L9181" s="2" t="str">
        <f t="shared" si="431"/>
        <v>A</v>
      </c>
      <c r="M9181" s="2" t="s">
        <v>979</v>
      </c>
      <c r="N9181" s="2" t="s">
        <v>416</v>
      </c>
      <c r="O9181" s="2" t="s">
        <v>70</v>
      </c>
    </row>
    <row r="9182" spans="1:15">
      <c r="A9182" s="38">
        <v>41859</v>
      </c>
      <c r="B9182" s="38">
        <v>52817</v>
      </c>
      <c r="C9182" s="131">
        <v>360</v>
      </c>
      <c r="D9182" s="39">
        <v>8.7899999999999992E-2</v>
      </c>
      <c r="E9182" s="39">
        <v>7.9500000000000001E-2</v>
      </c>
      <c r="F9182" s="40">
        <v>180000</v>
      </c>
      <c r="G9182" s="40">
        <v>180000</v>
      </c>
      <c r="H9182" s="40">
        <v>122709.54</v>
      </c>
      <c r="I9182" s="40">
        <v>124115.01</v>
      </c>
      <c r="J9182" s="67">
        <f t="shared" si="429"/>
        <v>0.68171966666666661</v>
      </c>
      <c r="K9182" s="39">
        <f t="shared" si="430"/>
        <v>0.68952783333333334</v>
      </c>
      <c r="L9182" s="2" t="str">
        <f t="shared" si="431"/>
        <v>A</v>
      </c>
      <c r="M9182" s="2" t="s">
        <v>554</v>
      </c>
      <c r="N9182" s="2" t="s">
        <v>417</v>
      </c>
      <c r="O9182" s="2" t="s">
        <v>70</v>
      </c>
    </row>
    <row r="9183" spans="1:15">
      <c r="A9183" s="42">
        <v>41862</v>
      </c>
      <c r="B9183" s="42">
        <v>49716</v>
      </c>
      <c r="C9183" s="130">
        <v>258</v>
      </c>
      <c r="D9183" s="43">
        <v>8.7899999999999992E-2</v>
      </c>
      <c r="E9183" s="43">
        <v>7.7199999999999991E-2</v>
      </c>
      <c r="F9183" s="44">
        <v>142000</v>
      </c>
      <c r="G9183" s="44">
        <v>142000</v>
      </c>
      <c r="H9183" s="44">
        <v>96184.84</v>
      </c>
      <c r="I9183" s="44">
        <v>97914.54</v>
      </c>
      <c r="J9183" s="68">
        <f t="shared" si="429"/>
        <v>0.67735802816901403</v>
      </c>
      <c r="K9183" s="43">
        <f t="shared" si="430"/>
        <v>0.68953901408450702</v>
      </c>
      <c r="L9183" s="41" t="str">
        <f t="shared" si="431"/>
        <v>A</v>
      </c>
      <c r="M9183" s="41" t="s">
        <v>467</v>
      </c>
      <c r="N9183" s="41" t="s">
        <v>425</v>
      </c>
      <c r="O9183" s="41" t="s">
        <v>70</v>
      </c>
    </row>
    <row r="9184" spans="1:15">
      <c r="A9184" s="38">
        <v>41905</v>
      </c>
      <c r="B9184" s="38">
        <v>44704</v>
      </c>
      <c r="C9184" s="131">
        <v>92</v>
      </c>
      <c r="D9184" s="39">
        <v>8.7899999999999992E-2</v>
      </c>
      <c r="E9184" s="39">
        <v>8.4199999999999997E-2</v>
      </c>
      <c r="F9184" s="40">
        <v>145000</v>
      </c>
      <c r="G9184" s="40">
        <v>145000</v>
      </c>
      <c r="H9184" s="40">
        <v>94968.98</v>
      </c>
      <c r="I9184" s="40">
        <v>99999.99</v>
      </c>
      <c r="J9184" s="67">
        <f t="shared" si="429"/>
        <v>0.65495848275862067</v>
      </c>
      <c r="K9184" s="39">
        <f t="shared" si="430"/>
        <v>0.68965510344827585</v>
      </c>
      <c r="L9184" s="2" t="str">
        <f t="shared" si="431"/>
        <v>A</v>
      </c>
      <c r="M9184" s="2" t="s">
        <v>634</v>
      </c>
      <c r="N9184" s="2" t="s">
        <v>421</v>
      </c>
      <c r="O9184" s="2" t="s">
        <v>70</v>
      </c>
    </row>
    <row r="9185" spans="1:15">
      <c r="A9185" s="42">
        <v>41792</v>
      </c>
      <c r="B9185" s="42">
        <v>49401</v>
      </c>
      <c r="C9185" s="130">
        <v>250</v>
      </c>
      <c r="D9185" s="43">
        <v>8.7899999999999992E-2</v>
      </c>
      <c r="E9185" s="43">
        <v>7.9500000000000001E-2</v>
      </c>
      <c r="F9185" s="44">
        <v>145000</v>
      </c>
      <c r="G9185" s="44">
        <v>145000</v>
      </c>
      <c r="H9185" s="44">
        <v>97463.13</v>
      </c>
      <c r="I9185" s="44">
        <v>99999.99</v>
      </c>
      <c r="J9185" s="68">
        <f t="shared" si="429"/>
        <v>0.67215951724137935</v>
      </c>
      <c r="K9185" s="43">
        <f t="shared" si="430"/>
        <v>0.68965510344827585</v>
      </c>
      <c r="L9185" s="41" t="str">
        <f t="shared" si="431"/>
        <v>A</v>
      </c>
      <c r="M9185" s="41" t="s">
        <v>829</v>
      </c>
      <c r="N9185" s="41" t="s">
        <v>422</v>
      </c>
      <c r="O9185" s="41" t="s">
        <v>70</v>
      </c>
    </row>
    <row r="9186" spans="1:15">
      <c r="A9186" s="42">
        <v>41799</v>
      </c>
      <c r="B9186" s="42">
        <v>54583</v>
      </c>
      <c r="C9186" s="130">
        <v>420</v>
      </c>
      <c r="D9186" s="43">
        <v>8.7899999999999992E-2</v>
      </c>
      <c r="E9186" s="43">
        <v>7.7199999999999991E-2</v>
      </c>
      <c r="F9186" s="44">
        <v>145000</v>
      </c>
      <c r="G9186" s="44">
        <v>145000</v>
      </c>
      <c r="H9186" s="44">
        <v>98797.87</v>
      </c>
      <c r="I9186" s="44">
        <v>99999.99</v>
      </c>
      <c r="J9186" s="68">
        <f t="shared" si="429"/>
        <v>0.68136462068965509</v>
      </c>
      <c r="K9186" s="43">
        <f t="shared" si="430"/>
        <v>0.68965510344827585</v>
      </c>
      <c r="L9186" s="41" t="str">
        <f t="shared" si="431"/>
        <v>A</v>
      </c>
      <c r="M9186" s="41" t="s">
        <v>1052</v>
      </c>
      <c r="N9186" s="41" t="s">
        <v>419</v>
      </c>
      <c r="O9186" s="41" t="s">
        <v>70</v>
      </c>
    </row>
    <row r="9187" spans="1:15">
      <c r="A9187" s="38">
        <v>41789</v>
      </c>
      <c r="B9187" s="38">
        <v>49704</v>
      </c>
      <c r="C9187" s="131">
        <v>260</v>
      </c>
      <c r="D9187" s="39">
        <v>8.7899999999999992E-2</v>
      </c>
      <c r="E9187" s="39">
        <v>7.9500000000000001E-2</v>
      </c>
      <c r="F9187" s="40">
        <v>165000</v>
      </c>
      <c r="G9187" s="40">
        <v>165000</v>
      </c>
      <c r="H9187" s="40">
        <v>110661.49</v>
      </c>
      <c r="I9187" s="40">
        <v>113795.57</v>
      </c>
      <c r="J9187" s="67">
        <f t="shared" si="429"/>
        <v>0.67067569696969698</v>
      </c>
      <c r="K9187" s="39">
        <f t="shared" si="430"/>
        <v>0.68967012121212123</v>
      </c>
      <c r="L9187" s="2" t="str">
        <f t="shared" si="431"/>
        <v>A</v>
      </c>
      <c r="M9187" s="2" t="s">
        <v>538</v>
      </c>
      <c r="N9187" s="2" t="s">
        <v>417</v>
      </c>
      <c r="O9187" s="2" t="s">
        <v>70</v>
      </c>
    </row>
    <row r="9188" spans="1:15">
      <c r="A9188" s="42">
        <v>41806</v>
      </c>
      <c r="B9188" s="42">
        <v>52672</v>
      </c>
      <c r="C9188" s="130">
        <v>357</v>
      </c>
      <c r="D9188" s="43">
        <v>8.7899999999999992E-2</v>
      </c>
      <c r="E9188" s="43">
        <v>8.4199999999999997E-2</v>
      </c>
      <c r="F9188" s="44">
        <v>175000</v>
      </c>
      <c r="G9188" s="44">
        <v>175000</v>
      </c>
      <c r="H9188" s="44">
        <v>118882.22</v>
      </c>
      <c r="I9188" s="44">
        <v>120749.99</v>
      </c>
      <c r="J9188" s="68">
        <f t="shared" si="429"/>
        <v>0.67932697142857146</v>
      </c>
      <c r="K9188" s="43">
        <f t="shared" si="430"/>
        <v>0.68999994285714283</v>
      </c>
      <c r="L9188" s="41" t="str">
        <f t="shared" si="431"/>
        <v>A</v>
      </c>
      <c r="M9188" s="41" t="s">
        <v>838</v>
      </c>
      <c r="N9188" s="41" t="s">
        <v>420</v>
      </c>
      <c r="O9188" s="41" t="s">
        <v>70</v>
      </c>
    </row>
    <row r="9189" spans="1:15">
      <c r="A9189" s="38">
        <v>41950</v>
      </c>
      <c r="B9189" s="38">
        <v>54734</v>
      </c>
      <c r="C9189" s="131">
        <v>420</v>
      </c>
      <c r="D9189" s="39">
        <v>8.7899999999999992E-2</v>
      </c>
      <c r="E9189" s="39">
        <v>8.4199999999999997E-2</v>
      </c>
      <c r="F9189" s="40">
        <v>159000</v>
      </c>
      <c r="G9189" s="40">
        <v>159000</v>
      </c>
      <c r="H9189" s="40">
        <v>109288.45</v>
      </c>
      <c r="I9189" s="40">
        <v>109761.8</v>
      </c>
      <c r="J9189" s="67">
        <f t="shared" si="429"/>
        <v>0.68734874213836472</v>
      </c>
      <c r="K9189" s="39">
        <f t="shared" si="430"/>
        <v>0.69032578616352203</v>
      </c>
      <c r="L9189" s="2" t="str">
        <f t="shared" si="431"/>
        <v>A</v>
      </c>
      <c r="M9189" s="2" t="s">
        <v>475</v>
      </c>
      <c r="N9189" s="2" t="s">
        <v>427</v>
      </c>
      <c r="O9189" s="2" t="s">
        <v>70</v>
      </c>
    </row>
    <row r="9190" spans="1:15">
      <c r="A9190" s="42">
        <v>41988</v>
      </c>
      <c r="B9190" s="42">
        <v>47467</v>
      </c>
      <c r="C9190" s="130">
        <v>180</v>
      </c>
      <c r="D9190" s="43">
        <v>8.7899999999999992E-2</v>
      </c>
      <c r="E9190" s="43">
        <v>8.4199999999999997E-2</v>
      </c>
      <c r="F9190" s="44">
        <v>182000</v>
      </c>
      <c r="G9190" s="44">
        <v>182000</v>
      </c>
      <c r="H9190" s="44">
        <v>124517.35</v>
      </c>
      <c r="I9190" s="44">
        <v>125653</v>
      </c>
      <c r="J9190" s="68">
        <f t="shared" si="429"/>
        <v>0.68416126373626374</v>
      </c>
      <c r="K9190" s="43">
        <f t="shared" si="430"/>
        <v>0.69040109890109891</v>
      </c>
      <c r="L9190" s="41" t="str">
        <f t="shared" si="431"/>
        <v>A</v>
      </c>
      <c r="M9190" s="41" t="s">
        <v>716</v>
      </c>
      <c r="N9190" s="41" t="s">
        <v>417</v>
      </c>
      <c r="O9190" s="41" t="s">
        <v>70</v>
      </c>
    </row>
    <row r="9191" spans="1:15">
      <c r="A9191" s="38">
        <v>41949</v>
      </c>
      <c r="B9191" s="38">
        <v>54733</v>
      </c>
      <c r="C9191" s="131">
        <v>420</v>
      </c>
      <c r="D9191" s="39">
        <v>8.7899999999999992E-2</v>
      </c>
      <c r="E9191" s="39">
        <v>8.4199999999999997E-2</v>
      </c>
      <c r="F9191" s="40">
        <v>118000</v>
      </c>
      <c r="G9191" s="40">
        <v>118000</v>
      </c>
      <c r="H9191" s="40">
        <v>81160.95</v>
      </c>
      <c r="I9191" s="40">
        <v>81534.350000000006</v>
      </c>
      <c r="J9191" s="67">
        <f t="shared" si="429"/>
        <v>0.68780466101694915</v>
      </c>
      <c r="K9191" s="39">
        <f t="shared" si="430"/>
        <v>0.69096906779661027</v>
      </c>
      <c r="L9191" s="2" t="str">
        <f t="shared" si="431"/>
        <v>A</v>
      </c>
      <c r="M9191" s="2" t="s">
        <v>630</v>
      </c>
      <c r="N9191" s="2" t="s">
        <v>415</v>
      </c>
      <c r="O9191" s="2" t="s">
        <v>70</v>
      </c>
    </row>
    <row r="9192" spans="1:15">
      <c r="A9192" s="42">
        <v>42033</v>
      </c>
      <c r="B9192" s="42">
        <v>52991</v>
      </c>
      <c r="C9192" s="130">
        <v>360</v>
      </c>
      <c r="D9192" s="43">
        <v>8.7899999999999992E-2</v>
      </c>
      <c r="E9192" s="43">
        <v>7.7199999999999991E-2</v>
      </c>
      <c r="F9192" s="44">
        <v>189000</v>
      </c>
      <c r="G9192" s="44">
        <v>189000</v>
      </c>
      <c r="H9192" s="44">
        <v>130361.34</v>
      </c>
      <c r="I9192" s="44">
        <v>130614.57</v>
      </c>
      <c r="J9192" s="68">
        <f t="shared" si="429"/>
        <v>0.68974253968253962</v>
      </c>
      <c r="K9192" s="43">
        <f t="shared" si="430"/>
        <v>0.69108238095238095</v>
      </c>
      <c r="L9192" s="41" t="str">
        <f t="shared" si="431"/>
        <v>A</v>
      </c>
      <c r="M9192" s="41" t="s">
        <v>475</v>
      </c>
      <c r="N9192" s="41" t="s">
        <v>427</v>
      </c>
      <c r="O9192" s="41" t="s">
        <v>70</v>
      </c>
    </row>
    <row r="9193" spans="1:15">
      <c r="A9193" s="42">
        <v>41836</v>
      </c>
      <c r="B9193" s="42">
        <v>54620</v>
      </c>
      <c r="C9193" s="130">
        <v>420</v>
      </c>
      <c r="D9193" s="43">
        <v>8.7899999999999992E-2</v>
      </c>
      <c r="E9193" s="43">
        <v>8.4199999999999997E-2</v>
      </c>
      <c r="F9193" s="44">
        <v>175000</v>
      </c>
      <c r="G9193" s="44">
        <v>175000</v>
      </c>
      <c r="H9193" s="44">
        <v>120973.06</v>
      </c>
      <c r="I9193" s="44">
        <v>120947.44</v>
      </c>
      <c r="J9193" s="68">
        <f t="shared" si="429"/>
        <v>0.69127462857142852</v>
      </c>
      <c r="K9193" s="43">
        <f t="shared" si="430"/>
        <v>0.69112822857142864</v>
      </c>
      <c r="L9193" s="41" t="str">
        <f t="shared" si="431"/>
        <v>A</v>
      </c>
      <c r="M9193" s="41" t="s">
        <v>1647</v>
      </c>
      <c r="N9193" s="41" t="s">
        <v>435</v>
      </c>
      <c r="O9193" s="41" t="s">
        <v>70</v>
      </c>
    </row>
    <row r="9194" spans="1:15">
      <c r="A9194" s="42">
        <v>41858</v>
      </c>
      <c r="B9194" s="42">
        <v>52816</v>
      </c>
      <c r="C9194" s="130">
        <v>360</v>
      </c>
      <c r="D9194" s="43">
        <v>8.7899999999999992E-2</v>
      </c>
      <c r="E9194" s="43">
        <v>8.4199999999999997E-2</v>
      </c>
      <c r="F9194" s="44">
        <v>200000</v>
      </c>
      <c r="G9194" s="44">
        <v>200000</v>
      </c>
      <c r="H9194" s="44">
        <v>136735.96</v>
      </c>
      <c r="I9194" s="44">
        <v>138265.59</v>
      </c>
      <c r="J9194" s="68">
        <f t="shared" si="429"/>
        <v>0.68367979999999995</v>
      </c>
      <c r="K9194" s="43">
        <f t="shared" si="430"/>
        <v>0.69132795000000002</v>
      </c>
      <c r="L9194" s="41" t="str">
        <f t="shared" si="431"/>
        <v>A</v>
      </c>
      <c r="M9194" s="41" t="s">
        <v>974</v>
      </c>
      <c r="N9194" s="41" t="s">
        <v>416</v>
      </c>
      <c r="O9194" s="41" t="s">
        <v>70</v>
      </c>
    </row>
    <row r="9195" spans="1:15">
      <c r="A9195" s="42">
        <v>41934</v>
      </c>
      <c r="B9195" s="42">
        <v>54718</v>
      </c>
      <c r="C9195" s="130">
        <v>420</v>
      </c>
      <c r="D9195" s="43">
        <v>8.7899999999999992E-2</v>
      </c>
      <c r="E9195" s="43">
        <v>8.4199999999999997E-2</v>
      </c>
      <c r="F9195" s="44">
        <v>140000</v>
      </c>
      <c r="G9195" s="44">
        <v>140000</v>
      </c>
      <c r="H9195" s="44">
        <v>96179.14</v>
      </c>
      <c r="I9195" s="44">
        <v>96797.24</v>
      </c>
      <c r="J9195" s="68">
        <f t="shared" si="429"/>
        <v>0.6869938571428571</v>
      </c>
      <c r="K9195" s="43">
        <f t="shared" si="430"/>
        <v>0.69140885714285716</v>
      </c>
      <c r="L9195" s="41" t="str">
        <f t="shared" si="431"/>
        <v>A</v>
      </c>
      <c r="M9195" s="41" t="s">
        <v>565</v>
      </c>
      <c r="N9195" s="41" t="s">
        <v>432</v>
      </c>
      <c r="O9195" s="41" t="s">
        <v>70</v>
      </c>
    </row>
    <row r="9196" spans="1:15">
      <c r="A9196" s="38">
        <v>41892</v>
      </c>
      <c r="B9196" s="38">
        <v>54676</v>
      </c>
      <c r="C9196" s="131">
        <v>420</v>
      </c>
      <c r="D9196" s="39">
        <v>8.7899999999999992E-2</v>
      </c>
      <c r="E9196" s="39">
        <v>8.4199999999999997E-2</v>
      </c>
      <c r="F9196" s="40">
        <v>166300</v>
      </c>
      <c r="G9196" s="40">
        <v>166300</v>
      </c>
      <c r="H9196" s="40">
        <v>114137.93</v>
      </c>
      <c r="I9196" s="40">
        <v>114999.99</v>
      </c>
      <c r="J9196" s="67">
        <f t="shared" si="429"/>
        <v>0.68633752254960911</v>
      </c>
      <c r="K9196" s="39">
        <f t="shared" si="430"/>
        <v>0.69152128683102831</v>
      </c>
      <c r="L9196" s="2" t="str">
        <f t="shared" si="431"/>
        <v>A</v>
      </c>
      <c r="M9196" s="2" t="s">
        <v>675</v>
      </c>
      <c r="N9196" s="2" t="s">
        <v>421</v>
      </c>
      <c r="O9196" s="2" t="s">
        <v>70</v>
      </c>
    </row>
    <row r="9197" spans="1:15">
      <c r="A9197" s="42">
        <v>41838</v>
      </c>
      <c r="B9197" s="42">
        <v>52796</v>
      </c>
      <c r="C9197" s="130">
        <v>360</v>
      </c>
      <c r="D9197" s="43">
        <v>8.7899999999999992E-2</v>
      </c>
      <c r="E9197" s="43">
        <v>7.9500000000000001E-2</v>
      </c>
      <c r="F9197" s="44">
        <v>156000</v>
      </c>
      <c r="G9197" s="44">
        <v>156000</v>
      </c>
      <c r="H9197" s="44">
        <v>106435.66</v>
      </c>
      <c r="I9197" s="44">
        <v>107894.63</v>
      </c>
      <c r="J9197" s="68">
        <f t="shared" si="429"/>
        <v>0.68227987179487182</v>
      </c>
      <c r="K9197" s="43">
        <f t="shared" si="430"/>
        <v>0.69163224358974362</v>
      </c>
      <c r="L9197" s="41" t="str">
        <f t="shared" si="431"/>
        <v>A</v>
      </c>
      <c r="M9197" s="41" t="s">
        <v>476</v>
      </c>
      <c r="N9197" s="41" t="s">
        <v>421</v>
      </c>
      <c r="O9197" s="41" t="s">
        <v>70</v>
      </c>
    </row>
    <row r="9198" spans="1:15">
      <c r="A9198" s="38">
        <v>41957</v>
      </c>
      <c r="B9198" s="38">
        <v>52915</v>
      </c>
      <c r="C9198" s="131">
        <v>360</v>
      </c>
      <c r="D9198" s="39">
        <v>8.7899999999999992E-2</v>
      </c>
      <c r="E9198" s="39">
        <v>7.9500000000000001E-2</v>
      </c>
      <c r="F9198" s="40">
        <v>160000</v>
      </c>
      <c r="G9198" s="40">
        <v>160000</v>
      </c>
      <c r="H9198" s="40">
        <v>110031.87</v>
      </c>
      <c r="I9198" s="40">
        <v>110677.73</v>
      </c>
      <c r="J9198" s="67">
        <f t="shared" si="429"/>
        <v>0.68769918749999992</v>
      </c>
      <c r="K9198" s="39">
        <f t="shared" si="430"/>
        <v>0.69173581249999994</v>
      </c>
      <c r="L9198" s="2" t="str">
        <f t="shared" si="431"/>
        <v>A</v>
      </c>
      <c r="M9198" s="2" t="s">
        <v>716</v>
      </c>
      <c r="N9198" s="2" t="s">
        <v>417</v>
      </c>
      <c r="O9198" s="2" t="s">
        <v>70</v>
      </c>
    </row>
    <row r="9199" spans="1:15">
      <c r="A9199" s="42">
        <v>41775</v>
      </c>
      <c r="B9199" s="42">
        <v>54559</v>
      </c>
      <c r="C9199" s="130">
        <v>420</v>
      </c>
      <c r="D9199" s="43">
        <v>8.7899999999999992E-2</v>
      </c>
      <c r="E9199" s="43">
        <v>8.4199999999999997E-2</v>
      </c>
      <c r="F9199" s="44">
        <v>190000</v>
      </c>
      <c r="G9199" s="44">
        <v>190000</v>
      </c>
      <c r="H9199" s="44">
        <v>129617.75</v>
      </c>
      <c r="I9199" s="44">
        <v>131437.48000000001</v>
      </c>
      <c r="J9199" s="68">
        <f t="shared" si="429"/>
        <v>0.68219868421052632</v>
      </c>
      <c r="K9199" s="43">
        <f t="shared" si="430"/>
        <v>0.69177621052631588</v>
      </c>
      <c r="L9199" s="41" t="str">
        <f t="shared" si="431"/>
        <v>A</v>
      </c>
      <c r="M9199" s="41" t="s">
        <v>1224</v>
      </c>
      <c r="N9199" s="41" t="s">
        <v>417</v>
      </c>
      <c r="O9199" s="41" t="s">
        <v>70</v>
      </c>
    </row>
    <row r="9200" spans="1:15">
      <c r="A9200" s="42">
        <v>42020</v>
      </c>
      <c r="B9200" s="42">
        <v>54804</v>
      </c>
      <c r="C9200" s="130">
        <v>420</v>
      </c>
      <c r="D9200" s="43">
        <v>8.7899999999999992E-2</v>
      </c>
      <c r="E9200" s="43">
        <v>8.4199999999999997E-2</v>
      </c>
      <c r="F9200" s="44">
        <v>154500</v>
      </c>
      <c r="G9200" s="44">
        <v>154500</v>
      </c>
      <c r="H9200" s="44">
        <v>106732.89</v>
      </c>
      <c r="I9200" s="44">
        <v>106887.56</v>
      </c>
      <c r="J9200" s="68">
        <f t="shared" si="429"/>
        <v>0.69082776699029125</v>
      </c>
      <c r="K9200" s="43">
        <f t="shared" si="430"/>
        <v>0.6918288673139158</v>
      </c>
      <c r="L9200" s="41" t="str">
        <f t="shared" si="431"/>
        <v>A</v>
      </c>
      <c r="M9200" s="41" t="s">
        <v>602</v>
      </c>
      <c r="N9200" s="41" t="s">
        <v>421</v>
      </c>
      <c r="O9200" s="41" t="s">
        <v>70</v>
      </c>
    </row>
    <row r="9201" spans="1:15">
      <c r="A9201" s="42">
        <v>42034</v>
      </c>
      <c r="B9201" s="42">
        <v>50099</v>
      </c>
      <c r="C9201" s="130">
        <v>265</v>
      </c>
      <c r="D9201" s="43">
        <v>8.7899999999999992E-2</v>
      </c>
      <c r="E9201" s="43">
        <v>8.6500000000000007E-2</v>
      </c>
      <c r="F9201" s="44">
        <v>180000</v>
      </c>
      <c r="G9201" s="44">
        <v>180000</v>
      </c>
      <c r="H9201" s="44">
        <v>124122.58</v>
      </c>
      <c r="I9201" s="44">
        <v>124539.99</v>
      </c>
      <c r="J9201" s="68">
        <f t="shared" si="429"/>
        <v>0.68956988888888893</v>
      </c>
      <c r="K9201" s="43">
        <f t="shared" si="430"/>
        <v>0.6918888333333334</v>
      </c>
      <c r="L9201" s="41" t="str">
        <f t="shared" si="431"/>
        <v>A</v>
      </c>
      <c r="M9201" s="41" t="s">
        <v>522</v>
      </c>
      <c r="N9201" s="41" t="s">
        <v>419</v>
      </c>
      <c r="O9201" s="41" t="s">
        <v>70</v>
      </c>
    </row>
    <row r="9202" spans="1:15">
      <c r="A9202" s="42">
        <v>42032</v>
      </c>
      <c r="B9202" s="42">
        <v>54816</v>
      </c>
      <c r="C9202" s="130">
        <v>420</v>
      </c>
      <c r="D9202" s="43">
        <v>8.7899999999999992E-2</v>
      </c>
      <c r="E9202" s="43">
        <v>7.9500000000000001E-2</v>
      </c>
      <c r="F9202" s="44">
        <v>165000</v>
      </c>
      <c r="G9202" s="44">
        <v>165000</v>
      </c>
      <c r="H9202" s="44">
        <v>114199.97</v>
      </c>
      <c r="I9202" s="44">
        <v>114199.97</v>
      </c>
      <c r="J9202" s="68">
        <f t="shared" si="429"/>
        <v>0.69212103030303029</v>
      </c>
      <c r="K9202" s="43">
        <f t="shared" si="430"/>
        <v>0.69212103030303029</v>
      </c>
      <c r="L9202" s="41" t="str">
        <f t="shared" si="431"/>
        <v>A</v>
      </c>
      <c r="M9202" s="41" t="s">
        <v>538</v>
      </c>
      <c r="N9202" s="41" t="s">
        <v>417</v>
      </c>
      <c r="O9202" s="41" t="s">
        <v>70</v>
      </c>
    </row>
    <row r="9203" spans="1:15">
      <c r="A9203" s="38">
        <v>42046</v>
      </c>
      <c r="B9203" s="38">
        <v>48102</v>
      </c>
      <c r="C9203" s="131">
        <v>199</v>
      </c>
      <c r="D9203" s="39">
        <v>8.7899999999999992E-2</v>
      </c>
      <c r="E9203" s="39">
        <v>8.6500000000000007E-2</v>
      </c>
      <c r="F9203" s="40">
        <v>135000</v>
      </c>
      <c r="G9203" s="40">
        <v>135000</v>
      </c>
      <c r="H9203" s="40">
        <v>93449.99</v>
      </c>
      <c r="I9203" s="40">
        <v>93449.99</v>
      </c>
      <c r="J9203" s="67">
        <f t="shared" si="429"/>
        <v>0.6922221481481482</v>
      </c>
      <c r="K9203" s="39">
        <f t="shared" si="430"/>
        <v>0.6922221481481482</v>
      </c>
      <c r="L9203" s="2" t="str">
        <f t="shared" si="431"/>
        <v>A</v>
      </c>
      <c r="M9203" s="2" t="s">
        <v>565</v>
      </c>
      <c r="N9203" s="2" t="s">
        <v>432</v>
      </c>
      <c r="O9203" s="2" t="s">
        <v>70</v>
      </c>
    </row>
    <row r="9204" spans="1:15">
      <c r="A9204" s="42">
        <v>41758</v>
      </c>
      <c r="B9204" s="42">
        <v>45411</v>
      </c>
      <c r="C9204" s="130">
        <v>120</v>
      </c>
      <c r="D9204" s="43">
        <v>8.7899999999999992E-2</v>
      </c>
      <c r="E9204" s="43">
        <v>8.4199999999999997E-2</v>
      </c>
      <c r="F9204" s="44">
        <v>130000</v>
      </c>
      <c r="G9204" s="44">
        <v>130000</v>
      </c>
      <c r="H9204" s="44">
        <v>83243.8</v>
      </c>
      <c r="I9204" s="44">
        <v>89999.99</v>
      </c>
      <c r="J9204" s="68">
        <f t="shared" si="429"/>
        <v>0.64033692307692314</v>
      </c>
      <c r="K9204" s="43">
        <f t="shared" si="430"/>
        <v>0.69230761538461538</v>
      </c>
      <c r="L9204" s="41" t="str">
        <f t="shared" si="431"/>
        <v>AA</v>
      </c>
      <c r="M9204" s="41" t="s">
        <v>1225</v>
      </c>
      <c r="N9204" s="41" t="s">
        <v>417</v>
      </c>
      <c r="O9204" s="41" t="s">
        <v>70</v>
      </c>
    </row>
    <row r="9205" spans="1:15">
      <c r="A9205" s="38">
        <v>41885</v>
      </c>
      <c r="B9205" s="38">
        <v>47364</v>
      </c>
      <c r="C9205" s="131">
        <v>180</v>
      </c>
      <c r="D9205" s="39">
        <v>8.7899999999999992E-2</v>
      </c>
      <c r="E9205" s="39">
        <v>8.4199999999999997E-2</v>
      </c>
      <c r="F9205" s="40">
        <v>130000</v>
      </c>
      <c r="G9205" s="40">
        <v>130000</v>
      </c>
      <c r="H9205" s="40">
        <v>87895.13</v>
      </c>
      <c r="I9205" s="40">
        <v>89999.99</v>
      </c>
      <c r="J9205" s="67">
        <f t="shared" si="429"/>
        <v>0.6761163846153847</v>
      </c>
      <c r="K9205" s="39">
        <f t="shared" si="430"/>
        <v>0.69230761538461538</v>
      </c>
      <c r="L9205" s="2" t="str">
        <f t="shared" si="431"/>
        <v>A</v>
      </c>
      <c r="M9205" s="2" t="s">
        <v>1652</v>
      </c>
      <c r="N9205" s="2" t="s">
        <v>419</v>
      </c>
      <c r="O9205" s="2" t="s">
        <v>70</v>
      </c>
    </row>
    <row r="9206" spans="1:15">
      <c r="A9206" s="42">
        <v>41891</v>
      </c>
      <c r="B9206" s="42">
        <v>50565</v>
      </c>
      <c r="C9206" s="130">
        <v>285</v>
      </c>
      <c r="D9206" s="43">
        <v>8.7899999999999992E-2</v>
      </c>
      <c r="E9206" s="43">
        <v>8.4199999999999997E-2</v>
      </c>
      <c r="F9206" s="44">
        <v>130000</v>
      </c>
      <c r="G9206" s="44">
        <v>130000</v>
      </c>
      <c r="H9206" s="44">
        <v>88807.66</v>
      </c>
      <c r="I9206" s="44">
        <v>89999.99</v>
      </c>
      <c r="J9206" s="68">
        <f t="shared" si="429"/>
        <v>0.68313584615384615</v>
      </c>
      <c r="K9206" s="43">
        <f t="shared" si="430"/>
        <v>0.69230761538461538</v>
      </c>
      <c r="L9206" s="41" t="str">
        <f t="shared" si="431"/>
        <v>A</v>
      </c>
      <c r="M9206" s="41" t="s">
        <v>697</v>
      </c>
      <c r="N9206" s="41" t="s">
        <v>417</v>
      </c>
      <c r="O9206" s="41" t="s">
        <v>70</v>
      </c>
    </row>
    <row r="9207" spans="1:15">
      <c r="A9207" s="42">
        <v>41991</v>
      </c>
      <c r="B9207" s="42">
        <v>52949</v>
      </c>
      <c r="C9207" s="130">
        <v>360</v>
      </c>
      <c r="D9207" s="43">
        <v>8.7899999999999992E-2</v>
      </c>
      <c r="E9207" s="43">
        <v>7.7199999999999991E-2</v>
      </c>
      <c r="F9207" s="44">
        <v>130000</v>
      </c>
      <c r="G9207" s="44">
        <v>130000</v>
      </c>
      <c r="H9207" s="44">
        <v>89626.23</v>
      </c>
      <c r="I9207" s="44">
        <v>89999.99</v>
      </c>
      <c r="J9207" s="68">
        <f t="shared" si="429"/>
        <v>0.6894325384615384</v>
      </c>
      <c r="K9207" s="43">
        <f t="shared" si="430"/>
        <v>0.69230761538461538</v>
      </c>
      <c r="L9207" s="41" t="str">
        <f t="shared" si="431"/>
        <v>A</v>
      </c>
      <c r="M9207" s="41" t="s">
        <v>1545</v>
      </c>
      <c r="N9207" s="41" t="s">
        <v>416</v>
      </c>
      <c r="O9207" s="41" t="s">
        <v>70</v>
      </c>
    </row>
    <row r="9208" spans="1:15">
      <c r="A9208" s="42">
        <v>41947</v>
      </c>
      <c r="B9208" s="42">
        <v>54731</v>
      </c>
      <c r="C9208" s="130">
        <v>420</v>
      </c>
      <c r="D9208" s="43">
        <v>8.7899999999999992E-2</v>
      </c>
      <c r="E9208" s="43">
        <v>8.4199999999999997E-2</v>
      </c>
      <c r="F9208" s="44">
        <v>130000</v>
      </c>
      <c r="G9208" s="44">
        <v>130000</v>
      </c>
      <c r="H9208" s="44">
        <v>89598.87</v>
      </c>
      <c r="I9208" s="44">
        <v>89999.99</v>
      </c>
      <c r="J9208" s="68">
        <f t="shared" si="429"/>
        <v>0.68922207692307691</v>
      </c>
      <c r="K9208" s="43">
        <f t="shared" si="430"/>
        <v>0.69230761538461538</v>
      </c>
      <c r="L9208" s="41" t="str">
        <f t="shared" si="431"/>
        <v>A</v>
      </c>
      <c r="M9208" s="41" t="s">
        <v>550</v>
      </c>
      <c r="N9208" s="41" t="s">
        <v>421</v>
      </c>
      <c r="O9208" s="41" t="s">
        <v>70</v>
      </c>
    </row>
    <row r="9209" spans="1:15">
      <c r="A9209" s="42">
        <v>41802</v>
      </c>
      <c r="B9209" s="42">
        <v>44328</v>
      </c>
      <c r="C9209" s="130">
        <v>83</v>
      </c>
      <c r="D9209" s="43">
        <v>8.7899999999999992E-2</v>
      </c>
      <c r="E9209" s="43">
        <v>7.7199999999999991E-2</v>
      </c>
      <c r="F9209" s="44">
        <v>156000</v>
      </c>
      <c r="G9209" s="44">
        <v>156000</v>
      </c>
      <c r="H9209" s="44">
        <v>66380.73</v>
      </c>
      <c r="I9209" s="44">
        <v>107999.99</v>
      </c>
      <c r="J9209" s="68">
        <f t="shared" si="429"/>
        <v>0.42551749999999999</v>
      </c>
      <c r="K9209" s="43">
        <f t="shared" si="430"/>
        <v>0.69230762820512826</v>
      </c>
      <c r="L9209" s="41" t="str">
        <f t="shared" si="431"/>
        <v>AA</v>
      </c>
      <c r="M9209" s="41" t="s">
        <v>482</v>
      </c>
      <c r="N9209" s="41" t="s">
        <v>422</v>
      </c>
      <c r="O9209" s="41" t="s">
        <v>70</v>
      </c>
    </row>
    <row r="9210" spans="1:15">
      <c r="A9210" s="38">
        <v>41900</v>
      </c>
      <c r="B9210" s="38">
        <v>50908</v>
      </c>
      <c r="C9210" s="131">
        <v>296</v>
      </c>
      <c r="D9210" s="39">
        <v>8.7899999999999992E-2</v>
      </c>
      <c r="E9210" s="39">
        <v>7.7199999999999991E-2</v>
      </c>
      <c r="F9210" s="40">
        <v>156000</v>
      </c>
      <c r="G9210" s="40">
        <v>156000</v>
      </c>
      <c r="H9210" s="40">
        <v>106616.05</v>
      </c>
      <c r="I9210" s="40">
        <v>107999.99</v>
      </c>
      <c r="J9210" s="67">
        <f t="shared" si="429"/>
        <v>0.68343621794871801</v>
      </c>
      <c r="K9210" s="39">
        <f t="shared" si="430"/>
        <v>0.69230762820512826</v>
      </c>
      <c r="L9210" s="2" t="str">
        <f t="shared" si="431"/>
        <v>A</v>
      </c>
      <c r="M9210" s="2" t="s">
        <v>717</v>
      </c>
      <c r="N9210" s="2" t="s">
        <v>423</v>
      </c>
      <c r="O9210" s="2" t="s">
        <v>70</v>
      </c>
    </row>
    <row r="9211" spans="1:15">
      <c r="A9211" s="42">
        <v>41758</v>
      </c>
      <c r="B9211" s="42">
        <v>51195</v>
      </c>
      <c r="C9211" s="130">
        <v>310</v>
      </c>
      <c r="D9211" s="43">
        <v>8.7899999999999992E-2</v>
      </c>
      <c r="E9211" s="43">
        <v>8.4199999999999997E-2</v>
      </c>
      <c r="F9211" s="44">
        <v>156000</v>
      </c>
      <c r="G9211" s="44">
        <v>156000</v>
      </c>
      <c r="H9211" s="44">
        <v>105429.52</v>
      </c>
      <c r="I9211" s="44">
        <v>107999.99</v>
      </c>
      <c r="J9211" s="68">
        <f t="shared" si="429"/>
        <v>0.6758302564102564</v>
      </c>
      <c r="K9211" s="43">
        <f t="shared" si="430"/>
        <v>0.69230762820512826</v>
      </c>
      <c r="L9211" s="41" t="str">
        <f t="shared" si="431"/>
        <v>A</v>
      </c>
      <c r="M9211" s="41" t="s">
        <v>536</v>
      </c>
      <c r="N9211" s="41" t="s">
        <v>423</v>
      </c>
      <c r="O9211" s="41" t="s">
        <v>70</v>
      </c>
    </row>
    <row r="9212" spans="1:15">
      <c r="A9212" s="42">
        <v>41817</v>
      </c>
      <c r="B9212" s="42">
        <v>46961</v>
      </c>
      <c r="C9212" s="130">
        <v>169</v>
      </c>
      <c r="D9212" s="43">
        <v>8.7899999999999992E-2</v>
      </c>
      <c r="E9212" s="43">
        <v>7.7199999999999991E-2</v>
      </c>
      <c r="F9212" s="44">
        <v>128000</v>
      </c>
      <c r="G9212" s="44">
        <v>128000</v>
      </c>
      <c r="H9212" s="44">
        <v>85005.51</v>
      </c>
      <c r="I9212" s="44">
        <v>88627.06</v>
      </c>
      <c r="J9212" s="68">
        <f t="shared" si="429"/>
        <v>0.66410554687500001</v>
      </c>
      <c r="K9212" s="43">
        <f t="shared" si="430"/>
        <v>0.69239890625</v>
      </c>
      <c r="L9212" s="41" t="str">
        <f t="shared" si="431"/>
        <v>A</v>
      </c>
      <c r="M9212" s="41" t="s">
        <v>802</v>
      </c>
      <c r="N9212" s="41" t="s">
        <v>416</v>
      </c>
      <c r="O9212" s="41" t="s">
        <v>70</v>
      </c>
    </row>
    <row r="9213" spans="1:15">
      <c r="A9213" s="42">
        <v>42020</v>
      </c>
      <c r="B9213" s="42">
        <v>54804</v>
      </c>
      <c r="C9213" s="130">
        <v>420</v>
      </c>
      <c r="D9213" s="43">
        <v>8.7899999999999992E-2</v>
      </c>
      <c r="E9213" s="43">
        <v>8.7899999999999992E-2</v>
      </c>
      <c r="F9213" s="44">
        <v>129700</v>
      </c>
      <c r="G9213" s="44">
        <v>129700</v>
      </c>
      <c r="H9213" s="44">
        <v>89674.2</v>
      </c>
      <c r="I9213" s="44">
        <v>89804.14</v>
      </c>
      <c r="J9213" s="68">
        <f t="shared" si="429"/>
        <v>0.6913970701619121</v>
      </c>
      <c r="K9213" s="43">
        <f t="shared" si="430"/>
        <v>0.69239892058596764</v>
      </c>
      <c r="L9213" s="41" t="str">
        <f t="shared" si="431"/>
        <v>A</v>
      </c>
      <c r="M9213" s="41" t="s">
        <v>671</v>
      </c>
      <c r="N9213" s="41" t="s">
        <v>420</v>
      </c>
      <c r="O9213" s="41" t="s">
        <v>70</v>
      </c>
    </row>
    <row r="9214" spans="1:15">
      <c r="A9214" s="38">
        <v>41806</v>
      </c>
      <c r="B9214" s="38">
        <v>48198</v>
      </c>
      <c r="C9214" s="131">
        <v>210</v>
      </c>
      <c r="D9214" s="39">
        <v>8.7899999999999992E-2</v>
      </c>
      <c r="E9214" s="39">
        <v>8.4199999999999997E-2</v>
      </c>
      <c r="F9214" s="40">
        <v>177300</v>
      </c>
      <c r="G9214" s="40">
        <v>177300</v>
      </c>
      <c r="H9214" s="40">
        <v>118962.51</v>
      </c>
      <c r="I9214" s="40">
        <v>122793.97</v>
      </c>
      <c r="J9214" s="67">
        <f t="shared" si="429"/>
        <v>0.6709673434856176</v>
      </c>
      <c r="K9214" s="39">
        <f t="shared" si="430"/>
        <v>0.69257738296672311</v>
      </c>
      <c r="L9214" s="2" t="str">
        <f t="shared" si="431"/>
        <v>A</v>
      </c>
      <c r="M9214" s="2" t="s">
        <v>517</v>
      </c>
      <c r="N9214" s="2" t="s">
        <v>417</v>
      </c>
      <c r="O9214" s="2" t="s">
        <v>70</v>
      </c>
    </row>
    <row r="9215" spans="1:15">
      <c r="A9215" s="38">
        <v>41865</v>
      </c>
      <c r="B9215" s="38">
        <v>54649</v>
      </c>
      <c r="C9215" s="131">
        <v>420</v>
      </c>
      <c r="D9215" s="39">
        <v>8.7899999999999992E-2</v>
      </c>
      <c r="E9215" s="39">
        <v>7.9500000000000001E-2</v>
      </c>
      <c r="F9215" s="40">
        <v>153000</v>
      </c>
      <c r="G9215" s="40">
        <v>153000</v>
      </c>
      <c r="H9215" s="40">
        <v>105070.21</v>
      </c>
      <c r="I9215" s="40">
        <v>105999.99</v>
      </c>
      <c r="J9215" s="67">
        <f t="shared" si="429"/>
        <v>0.68673339869281047</v>
      </c>
      <c r="K9215" s="39">
        <f t="shared" si="430"/>
        <v>0.6928103921568628</v>
      </c>
      <c r="L9215" s="2" t="str">
        <f t="shared" si="431"/>
        <v>A</v>
      </c>
      <c r="M9215" s="2" t="s">
        <v>474</v>
      </c>
      <c r="N9215" s="2" t="s">
        <v>417</v>
      </c>
      <c r="O9215" s="2" t="s">
        <v>70</v>
      </c>
    </row>
    <row r="9216" spans="1:15">
      <c r="A9216" s="42">
        <v>41982</v>
      </c>
      <c r="B9216" s="42">
        <v>54766</v>
      </c>
      <c r="C9216" s="130">
        <v>420</v>
      </c>
      <c r="D9216" s="43">
        <v>8.7899999999999992E-2</v>
      </c>
      <c r="E9216" s="43">
        <v>7.9500000000000001E-2</v>
      </c>
      <c r="F9216" s="44">
        <v>180335</v>
      </c>
      <c r="G9216" s="44">
        <v>180335</v>
      </c>
      <c r="H9216" s="44">
        <v>124633.53</v>
      </c>
      <c r="I9216" s="44">
        <v>124999.99</v>
      </c>
      <c r="J9216" s="68">
        <f t="shared" si="429"/>
        <v>0.69112224471123185</v>
      </c>
      <c r="K9216" s="43">
        <f t="shared" si="430"/>
        <v>0.69315435162336769</v>
      </c>
      <c r="L9216" s="41" t="str">
        <f t="shared" si="431"/>
        <v>A</v>
      </c>
      <c r="M9216" s="41" t="s">
        <v>495</v>
      </c>
      <c r="N9216" s="41" t="s">
        <v>424</v>
      </c>
      <c r="O9216" s="41" t="s">
        <v>70</v>
      </c>
    </row>
    <row r="9217" spans="1:15">
      <c r="A9217" s="38">
        <v>41796</v>
      </c>
      <c r="B9217" s="38">
        <v>52084</v>
      </c>
      <c r="C9217" s="131">
        <v>338</v>
      </c>
      <c r="D9217" s="39">
        <v>8.7899999999999992E-2</v>
      </c>
      <c r="E9217" s="39">
        <v>8.4199999999999997E-2</v>
      </c>
      <c r="F9217" s="40">
        <v>176000</v>
      </c>
      <c r="G9217" s="40">
        <v>176000</v>
      </c>
      <c r="H9217" s="40">
        <v>119914.14</v>
      </c>
      <c r="I9217" s="40">
        <v>121999.99</v>
      </c>
      <c r="J9217" s="67">
        <f t="shared" si="429"/>
        <v>0.68133034090909095</v>
      </c>
      <c r="K9217" s="39">
        <f t="shared" si="430"/>
        <v>0.69318176136363641</v>
      </c>
      <c r="L9217" s="2" t="str">
        <f t="shared" si="431"/>
        <v>A</v>
      </c>
      <c r="M9217" s="2" t="s">
        <v>489</v>
      </c>
      <c r="N9217" s="2" t="s">
        <v>415</v>
      </c>
      <c r="O9217" s="2" t="s">
        <v>70</v>
      </c>
    </row>
    <row r="9218" spans="1:15">
      <c r="A9218" s="42">
        <v>42013</v>
      </c>
      <c r="B9218" s="42">
        <v>54797</v>
      </c>
      <c r="C9218" s="130">
        <v>420</v>
      </c>
      <c r="D9218" s="43">
        <v>8.7899999999999992E-2</v>
      </c>
      <c r="E9218" s="43">
        <v>7.7199999999999991E-2</v>
      </c>
      <c r="F9218" s="44">
        <v>147000</v>
      </c>
      <c r="G9218" s="44">
        <v>147000</v>
      </c>
      <c r="H9218" s="44">
        <v>101856.38</v>
      </c>
      <c r="I9218" s="44">
        <v>101999.99</v>
      </c>
      <c r="J9218" s="68">
        <f t="shared" si="429"/>
        <v>0.6929005442176871</v>
      </c>
      <c r="K9218" s="43">
        <f t="shared" si="430"/>
        <v>0.69387748299319729</v>
      </c>
      <c r="L9218" s="41" t="str">
        <f t="shared" si="431"/>
        <v>A</v>
      </c>
      <c r="M9218" s="41" t="s">
        <v>463</v>
      </c>
      <c r="N9218" s="41" t="s">
        <v>422</v>
      </c>
      <c r="O9218" s="41" t="s">
        <v>70</v>
      </c>
    </row>
    <row r="9219" spans="1:15">
      <c r="A9219" s="42">
        <v>41978</v>
      </c>
      <c r="B9219" s="42">
        <v>47457</v>
      </c>
      <c r="C9219" s="130">
        <v>180</v>
      </c>
      <c r="D9219" s="43">
        <v>8.7899999999999992E-2</v>
      </c>
      <c r="E9219" s="43">
        <v>7.9500000000000001E-2</v>
      </c>
      <c r="F9219" s="44">
        <v>144100</v>
      </c>
      <c r="G9219" s="44">
        <v>144100</v>
      </c>
      <c r="H9219" s="44">
        <v>99095.11</v>
      </c>
      <c r="I9219" s="44">
        <v>99999.99</v>
      </c>
      <c r="J9219" s="68">
        <f t="shared" ref="J9219:J9282" si="432">H9219/G9219</f>
        <v>0.68768292852185986</v>
      </c>
      <c r="K9219" s="43">
        <f t="shared" ref="K9219:K9282" si="433">I9219/G9219</f>
        <v>0.69396245662734213</v>
      </c>
      <c r="L9219" s="41" t="str">
        <f t="shared" ref="L9219:L9282" si="434">IF(J9219&lt;=65%,"AA",IF(J9219&lt;=75%,"A",IF(J9219&lt;=85%,"B","C")))</f>
        <v>A</v>
      </c>
      <c r="M9219" s="41" t="s">
        <v>1200</v>
      </c>
      <c r="N9219" s="41" t="s">
        <v>422</v>
      </c>
      <c r="O9219" s="41" t="s">
        <v>70</v>
      </c>
    </row>
    <row r="9220" spans="1:15">
      <c r="A9220" s="38">
        <v>41992</v>
      </c>
      <c r="B9220" s="38">
        <v>49297</v>
      </c>
      <c r="C9220" s="131">
        <v>240</v>
      </c>
      <c r="D9220" s="39">
        <v>8.7899999999999992E-2</v>
      </c>
      <c r="E9220" s="39">
        <v>7.7199999999999991E-2</v>
      </c>
      <c r="F9220" s="40">
        <v>144000</v>
      </c>
      <c r="G9220" s="40">
        <v>144000</v>
      </c>
      <c r="H9220" s="40">
        <v>99312.97</v>
      </c>
      <c r="I9220" s="40">
        <v>99999.99</v>
      </c>
      <c r="J9220" s="67">
        <f t="shared" si="432"/>
        <v>0.68967340277777778</v>
      </c>
      <c r="K9220" s="39">
        <f t="shared" si="433"/>
        <v>0.694444375</v>
      </c>
      <c r="L9220" s="2" t="str">
        <f t="shared" si="434"/>
        <v>A</v>
      </c>
      <c r="M9220" s="2" t="s">
        <v>776</v>
      </c>
      <c r="N9220" s="2" t="s">
        <v>422</v>
      </c>
      <c r="O9220" s="2" t="s">
        <v>70</v>
      </c>
    </row>
    <row r="9221" spans="1:15">
      <c r="A9221" s="38">
        <v>42034</v>
      </c>
      <c r="B9221" s="38">
        <v>52992</v>
      </c>
      <c r="C9221" s="131">
        <v>360</v>
      </c>
      <c r="D9221" s="39">
        <v>8.7899999999999992E-2</v>
      </c>
      <c r="E9221" s="39">
        <v>8.4199999999999997E-2</v>
      </c>
      <c r="F9221" s="40">
        <v>180000</v>
      </c>
      <c r="G9221" s="40">
        <v>180000</v>
      </c>
      <c r="H9221" s="40">
        <v>124705.51</v>
      </c>
      <c r="I9221" s="40">
        <v>124999.99</v>
      </c>
      <c r="J9221" s="67">
        <f t="shared" si="432"/>
        <v>0.69280838888888885</v>
      </c>
      <c r="K9221" s="39">
        <f t="shared" si="433"/>
        <v>0.69444438888888893</v>
      </c>
      <c r="L9221" s="2" t="str">
        <f t="shared" si="434"/>
        <v>A</v>
      </c>
      <c r="M9221" s="2" t="s">
        <v>564</v>
      </c>
      <c r="N9221" s="2" t="s">
        <v>417</v>
      </c>
      <c r="O9221" s="2" t="s">
        <v>70</v>
      </c>
    </row>
    <row r="9222" spans="1:15">
      <c r="A9222" s="42">
        <v>41933</v>
      </c>
      <c r="B9222" s="42">
        <v>54717</v>
      </c>
      <c r="C9222" s="130">
        <v>420</v>
      </c>
      <c r="D9222" s="43">
        <v>8.7899999999999992E-2</v>
      </c>
      <c r="E9222" s="43">
        <v>7.7199999999999991E-2</v>
      </c>
      <c r="F9222" s="44">
        <v>180000</v>
      </c>
      <c r="G9222" s="44">
        <v>180000</v>
      </c>
      <c r="H9222" s="44">
        <v>124224.77</v>
      </c>
      <c r="I9222" s="44">
        <v>124999.99</v>
      </c>
      <c r="J9222" s="68">
        <f t="shared" si="432"/>
        <v>0.69013761111111116</v>
      </c>
      <c r="K9222" s="43">
        <f t="shared" si="433"/>
        <v>0.69444438888888893</v>
      </c>
      <c r="L9222" s="41" t="str">
        <f t="shared" si="434"/>
        <v>A</v>
      </c>
      <c r="M9222" s="41" t="s">
        <v>1130</v>
      </c>
      <c r="N9222" s="41" t="s">
        <v>417</v>
      </c>
      <c r="O9222" s="41" t="s">
        <v>70</v>
      </c>
    </row>
    <row r="9223" spans="1:15">
      <c r="A9223" s="42">
        <v>41796</v>
      </c>
      <c r="B9223" s="42">
        <v>54580</v>
      </c>
      <c r="C9223" s="130">
        <v>420</v>
      </c>
      <c r="D9223" s="43">
        <v>8.7899999999999992E-2</v>
      </c>
      <c r="E9223" s="43">
        <v>7.9500000000000001E-2</v>
      </c>
      <c r="F9223" s="44">
        <v>180000</v>
      </c>
      <c r="G9223" s="44">
        <v>180000</v>
      </c>
      <c r="H9223" s="44">
        <v>123442.34</v>
      </c>
      <c r="I9223" s="44">
        <v>124999.99</v>
      </c>
      <c r="J9223" s="68">
        <f t="shared" si="432"/>
        <v>0.68579077777777775</v>
      </c>
      <c r="K9223" s="43">
        <f t="shared" si="433"/>
        <v>0.69444438888888893</v>
      </c>
      <c r="L9223" s="41" t="str">
        <f t="shared" si="434"/>
        <v>A</v>
      </c>
      <c r="M9223" s="41" t="s">
        <v>790</v>
      </c>
      <c r="N9223" s="41" t="s">
        <v>416</v>
      </c>
      <c r="O9223" s="41" t="s">
        <v>70</v>
      </c>
    </row>
    <row r="9224" spans="1:15">
      <c r="A9224" s="42">
        <v>42054</v>
      </c>
      <c r="B9224" s="42">
        <v>54838</v>
      </c>
      <c r="C9224" s="130">
        <v>420</v>
      </c>
      <c r="D9224" s="43">
        <v>8.7899999999999992E-2</v>
      </c>
      <c r="E9224" s="43">
        <v>8.6500000000000007E-2</v>
      </c>
      <c r="F9224" s="44">
        <v>180000</v>
      </c>
      <c r="G9224" s="44">
        <v>180000</v>
      </c>
      <c r="H9224" s="44">
        <v>124999.99</v>
      </c>
      <c r="I9224" s="44">
        <v>124999.99</v>
      </c>
      <c r="J9224" s="68">
        <f t="shared" si="432"/>
        <v>0.69444438888888893</v>
      </c>
      <c r="K9224" s="43">
        <f t="shared" si="433"/>
        <v>0.69444438888888893</v>
      </c>
      <c r="L9224" s="41" t="str">
        <f t="shared" si="434"/>
        <v>A</v>
      </c>
      <c r="M9224" s="41" t="s">
        <v>1125</v>
      </c>
      <c r="N9224" s="41" t="s">
        <v>422</v>
      </c>
      <c r="O9224" s="41" t="s">
        <v>70</v>
      </c>
    </row>
    <row r="9225" spans="1:15">
      <c r="A9225" s="42">
        <v>41946</v>
      </c>
      <c r="B9225" s="42">
        <v>51808</v>
      </c>
      <c r="C9225" s="130">
        <v>324</v>
      </c>
      <c r="D9225" s="43">
        <v>8.7899999999999992E-2</v>
      </c>
      <c r="E9225" s="43">
        <v>8.4199999999999997E-2</v>
      </c>
      <c r="F9225" s="44">
        <v>187000</v>
      </c>
      <c r="G9225" s="44">
        <v>187000</v>
      </c>
      <c r="H9225" s="44">
        <v>129178.82</v>
      </c>
      <c r="I9225" s="44">
        <v>129999.99</v>
      </c>
      <c r="J9225" s="68">
        <f t="shared" si="432"/>
        <v>0.69079582887700541</v>
      </c>
      <c r="K9225" s="43">
        <f t="shared" si="433"/>
        <v>0.69518711229946528</v>
      </c>
      <c r="L9225" s="41" t="str">
        <f t="shared" si="434"/>
        <v>A</v>
      </c>
      <c r="M9225" s="41" t="s">
        <v>457</v>
      </c>
      <c r="N9225" s="41" t="s">
        <v>419</v>
      </c>
      <c r="O9225" s="41" t="s">
        <v>70</v>
      </c>
    </row>
    <row r="9226" spans="1:15">
      <c r="A9226" s="42">
        <v>42030</v>
      </c>
      <c r="B9226" s="42">
        <v>52988</v>
      </c>
      <c r="C9226" s="130">
        <v>360</v>
      </c>
      <c r="D9226" s="43">
        <v>8.7899999999999992E-2</v>
      </c>
      <c r="E9226" s="43">
        <v>7.9500000000000001E-2</v>
      </c>
      <c r="F9226" s="44">
        <v>160000</v>
      </c>
      <c r="G9226" s="44">
        <v>160000</v>
      </c>
      <c r="H9226" s="44">
        <v>111058.22</v>
      </c>
      <c r="I9226" s="44">
        <v>111232.42</v>
      </c>
      <c r="J9226" s="68">
        <f t="shared" si="432"/>
        <v>0.69411387499999999</v>
      </c>
      <c r="K9226" s="43">
        <f t="shared" si="433"/>
        <v>0.69520262499999996</v>
      </c>
      <c r="L9226" s="41" t="str">
        <f t="shared" si="434"/>
        <v>A</v>
      </c>
      <c r="M9226" s="41" t="s">
        <v>538</v>
      </c>
      <c r="N9226" s="41" t="s">
        <v>417</v>
      </c>
      <c r="O9226" s="41" t="s">
        <v>70</v>
      </c>
    </row>
    <row r="9227" spans="1:15">
      <c r="A9227" s="42">
        <v>41996</v>
      </c>
      <c r="B9227" s="42">
        <v>47475</v>
      </c>
      <c r="C9227" s="130">
        <v>180</v>
      </c>
      <c r="D9227" s="43">
        <v>8.7899999999999992E-2</v>
      </c>
      <c r="E9227" s="43">
        <v>8.7899999999999992E-2</v>
      </c>
      <c r="F9227" s="44">
        <v>86300</v>
      </c>
      <c r="G9227" s="44">
        <v>86300</v>
      </c>
      <c r="H9227" s="44">
        <v>59413.65</v>
      </c>
      <c r="I9227" s="44">
        <v>59999.99</v>
      </c>
      <c r="J9227" s="68">
        <f t="shared" si="432"/>
        <v>0.68845480880648902</v>
      </c>
      <c r="K9227" s="43">
        <f t="shared" si="433"/>
        <v>0.69524901506373116</v>
      </c>
      <c r="L9227" s="41" t="str">
        <f t="shared" si="434"/>
        <v>A</v>
      </c>
      <c r="M9227" s="41" t="s">
        <v>1165</v>
      </c>
      <c r="N9227" s="41" t="s">
        <v>438</v>
      </c>
      <c r="O9227" s="41" t="s">
        <v>70</v>
      </c>
    </row>
    <row r="9228" spans="1:15">
      <c r="A9228" s="42">
        <v>41817</v>
      </c>
      <c r="B9228" s="42">
        <v>50948</v>
      </c>
      <c r="C9228" s="130">
        <v>300</v>
      </c>
      <c r="D9228" s="43">
        <v>8.7899999999999992E-2</v>
      </c>
      <c r="E9228" s="43">
        <v>8.4199999999999997E-2</v>
      </c>
      <c r="F9228" s="44">
        <v>166000</v>
      </c>
      <c r="G9228" s="44">
        <v>166000</v>
      </c>
      <c r="H9228" s="44">
        <v>113093.65</v>
      </c>
      <c r="I9228" s="44">
        <v>115417.4</v>
      </c>
      <c r="J9228" s="68">
        <f t="shared" si="432"/>
        <v>0.68128704819277108</v>
      </c>
      <c r="K9228" s="43">
        <f t="shared" si="433"/>
        <v>0.69528554216867466</v>
      </c>
      <c r="L9228" s="41" t="str">
        <f t="shared" si="434"/>
        <v>A</v>
      </c>
      <c r="M9228" s="41" t="s">
        <v>463</v>
      </c>
      <c r="N9228" s="41" t="s">
        <v>422</v>
      </c>
      <c r="O9228" s="41" t="s">
        <v>70</v>
      </c>
    </row>
    <row r="9229" spans="1:15">
      <c r="A9229" s="38">
        <v>41992</v>
      </c>
      <c r="B9229" s="38">
        <v>54776</v>
      </c>
      <c r="C9229" s="131">
        <v>420</v>
      </c>
      <c r="D9229" s="39">
        <v>8.7899999999999992E-2</v>
      </c>
      <c r="E9229" s="39">
        <v>7.7199999999999991E-2</v>
      </c>
      <c r="F9229" s="40">
        <v>179700</v>
      </c>
      <c r="G9229" s="40">
        <v>179700</v>
      </c>
      <c r="H9229" s="40">
        <v>124587.88</v>
      </c>
      <c r="I9229" s="40">
        <v>124999.99</v>
      </c>
      <c r="J9229" s="67">
        <f t="shared" si="432"/>
        <v>0.69331040623260998</v>
      </c>
      <c r="K9229" s="39">
        <f t="shared" si="433"/>
        <v>0.69560372843628271</v>
      </c>
      <c r="L9229" s="2" t="str">
        <f t="shared" si="434"/>
        <v>A</v>
      </c>
      <c r="M9229" s="2" t="s">
        <v>495</v>
      </c>
      <c r="N9229" s="2" t="s">
        <v>424</v>
      </c>
      <c r="O9229" s="2" t="s">
        <v>70</v>
      </c>
    </row>
    <row r="9230" spans="1:15">
      <c r="A9230" s="38">
        <v>41976</v>
      </c>
      <c r="B9230" s="38">
        <v>54760</v>
      </c>
      <c r="C9230" s="131">
        <v>420</v>
      </c>
      <c r="D9230" s="39">
        <v>8.7899999999999992E-2</v>
      </c>
      <c r="E9230" s="39">
        <v>7.9500000000000001E-2</v>
      </c>
      <c r="F9230" s="40">
        <v>115000</v>
      </c>
      <c r="G9230" s="40">
        <v>115000</v>
      </c>
      <c r="H9230" s="40">
        <v>79920.14</v>
      </c>
      <c r="I9230" s="40">
        <v>79999.990000000005</v>
      </c>
      <c r="J9230" s="67">
        <f t="shared" si="432"/>
        <v>0.69495773913043479</v>
      </c>
      <c r="K9230" s="39">
        <f t="shared" si="433"/>
        <v>0.69565208695652181</v>
      </c>
      <c r="L9230" s="2" t="str">
        <f t="shared" si="434"/>
        <v>A</v>
      </c>
      <c r="M9230" s="2" t="s">
        <v>454</v>
      </c>
      <c r="N9230" s="2" t="s">
        <v>416</v>
      </c>
      <c r="O9230" s="2" t="s">
        <v>70</v>
      </c>
    </row>
    <row r="9231" spans="1:15">
      <c r="A9231" s="38">
        <v>41904</v>
      </c>
      <c r="B9231" s="38">
        <v>54688</v>
      </c>
      <c r="C9231" s="131">
        <v>420</v>
      </c>
      <c r="D9231" s="39">
        <v>8.7899999999999992E-2</v>
      </c>
      <c r="E9231" s="39">
        <v>8.4199999999999997E-2</v>
      </c>
      <c r="F9231" s="40">
        <v>115000</v>
      </c>
      <c r="G9231" s="40">
        <v>115000</v>
      </c>
      <c r="H9231" s="40">
        <v>79944.73</v>
      </c>
      <c r="I9231" s="40">
        <v>79999.990000000005</v>
      </c>
      <c r="J9231" s="67">
        <f t="shared" si="432"/>
        <v>0.69517156521739132</v>
      </c>
      <c r="K9231" s="39">
        <f t="shared" si="433"/>
        <v>0.69565208695652181</v>
      </c>
      <c r="L9231" s="2" t="str">
        <f t="shared" si="434"/>
        <v>A</v>
      </c>
      <c r="M9231" s="2" t="s">
        <v>1085</v>
      </c>
      <c r="N9231" s="2" t="s">
        <v>435</v>
      </c>
      <c r="O9231" s="2" t="s">
        <v>70</v>
      </c>
    </row>
    <row r="9232" spans="1:15">
      <c r="A9232" s="42">
        <v>41964</v>
      </c>
      <c r="B9232" s="42">
        <v>52922</v>
      </c>
      <c r="C9232" s="130">
        <v>360</v>
      </c>
      <c r="D9232" s="43">
        <v>8.7899999999999992E-2</v>
      </c>
      <c r="E9232" s="43">
        <v>8.4199999999999997E-2</v>
      </c>
      <c r="F9232" s="44">
        <v>115000</v>
      </c>
      <c r="G9232" s="44">
        <v>115000</v>
      </c>
      <c r="H9232" s="44">
        <v>79510.53</v>
      </c>
      <c r="I9232" s="44">
        <v>80000</v>
      </c>
      <c r="J9232" s="68">
        <f t="shared" si="432"/>
        <v>0.69139591304347825</v>
      </c>
      <c r="K9232" s="43">
        <f t="shared" si="433"/>
        <v>0.69565217391304346</v>
      </c>
      <c r="L9232" s="41" t="str">
        <f t="shared" si="434"/>
        <v>A</v>
      </c>
      <c r="M9232" s="41" t="s">
        <v>946</v>
      </c>
      <c r="N9232" s="41" t="s">
        <v>435</v>
      </c>
      <c r="O9232" s="41" t="s">
        <v>70</v>
      </c>
    </row>
    <row r="9233" spans="1:15">
      <c r="A9233" s="38">
        <v>41863</v>
      </c>
      <c r="B9233" s="38">
        <v>52790</v>
      </c>
      <c r="C9233" s="131">
        <v>359</v>
      </c>
      <c r="D9233" s="39">
        <v>8.7899999999999992E-2</v>
      </c>
      <c r="E9233" s="39">
        <v>8.4199999999999997E-2</v>
      </c>
      <c r="F9233" s="40">
        <v>120000</v>
      </c>
      <c r="G9233" s="40">
        <v>120000</v>
      </c>
      <c r="H9233" s="40">
        <v>82537.83</v>
      </c>
      <c r="I9233" s="40">
        <v>83499.990000000005</v>
      </c>
      <c r="J9233" s="67">
        <f t="shared" si="432"/>
        <v>0.68781524999999999</v>
      </c>
      <c r="K9233" s="39">
        <f t="shared" si="433"/>
        <v>0.69583325000000007</v>
      </c>
      <c r="L9233" s="2" t="str">
        <f t="shared" si="434"/>
        <v>A</v>
      </c>
      <c r="M9233" s="2" t="s">
        <v>980</v>
      </c>
      <c r="N9233" s="2" t="s">
        <v>416</v>
      </c>
      <c r="O9233" s="2" t="s">
        <v>70</v>
      </c>
    </row>
    <row r="9234" spans="1:15">
      <c r="A9234" s="42">
        <v>41844</v>
      </c>
      <c r="B9234" s="42">
        <v>54628</v>
      </c>
      <c r="C9234" s="130">
        <v>420</v>
      </c>
      <c r="D9234" s="43">
        <v>8.7899999999999992E-2</v>
      </c>
      <c r="E9234" s="43">
        <v>8.4199999999999997E-2</v>
      </c>
      <c r="F9234" s="44">
        <v>194000</v>
      </c>
      <c r="G9234" s="44">
        <v>194000</v>
      </c>
      <c r="H9234" s="44">
        <v>133571.07999999999</v>
      </c>
      <c r="I9234" s="44">
        <v>134999.99</v>
      </c>
      <c r="J9234" s="68">
        <f t="shared" si="432"/>
        <v>0.68851072164948446</v>
      </c>
      <c r="K9234" s="43">
        <f t="shared" si="433"/>
        <v>0.69587623711340196</v>
      </c>
      <c r="L9234" s="41" t="str">
        <f t="shared" si="434"/>
        <v>A</v>
      </c>
      <c r="M9234" s="41" t="s">
        <v>958</v>
      </c>
      <c r="N9234" s="41" t="s">
        <v>416</v>
      </c>
      <c r="O9234" s="41" t="s">
        <v>70</v>
      </c>
    </row>
    <row r="9235" spans="1:15">
      <c r="A9235" s="42">
        <v>41796</v>
      </c>
      <c r="B9235" s="42">
        <v>54580</v>
      </c>
      <c r="C9235" s="130">
        <v>420</v>
      </c>
      <c r="D9235" s="43">
        <v>8.7899999999999992E-2</v>
      </c>
      <c r="E9235" s="43">
        <v>8.4199999999999997E-2</v>
      </c>
      <c r="F9235" s="44">
        <v>122094.66</v>
      </c>
      <c r="G9235" s="44">
        <v>122094.66</v>
      </c>
      <c r="H9235" s="44">
        <v>84490.23</v>
      </c>
      <c r="I9235" s="44">
        <v>84962.86</v>
      </c>
      <c r="J9235" s="68">
        <f t="shared" si="432"/>
        <v>0.69200594030893725</v>
      </c>
      <c r="K9235" s="43">
        <f t="shared" si="433"/>
        <v>0.69587695317714959</v>
      </c>
      <c r="L9235" s="41" t="str">
        <f t="shared" si="434"/>
        <v>A</v>
      </c>
      <c r="M9235" s="41" t="s">
        <v>1233</v>
      </c>
      <c r="N9235" s="41" t="s">
        <v>424</v>
      </c>
      <c r="O9235" s="41" t="s">
        <v>70</v>
      </c>
    </row>
    <row r="9236" spans="1:15">
      <c r="A9236" s="42">
        <v>41974</v>
      </c>
      <c r="B9236" s="42">
        <v>54758</v>
      </c>
      <c r="C9236" s="130">
        <v>420</v>
      </c>
      <c r="D9236" s="43">
        <v>8.7899999999999992E-2</v>
      </c>
      <c r="E9236" s="43">
        <v>7.9500000000000001E-2</v>
      </c>
      <c r="F9236" s="44">
        <v>139994</v>
      </c>
      <c r="G9236" s="44">
        <v>139994</v>
      </c>
      <c r="H9236" s="44">
        <v>97160.04</v>
      </c>
      <c r="I9236" s="44">
        <v>97435.99</v>
      </c>
      <c r="J9236" s="68">
        <f t="shared" si="432"/>
        <v>0.69403002985842244</v>
      </c>
      <c r="K9236" s="43">
        <f t="shared" si="433"/>
        <v>0.69600118576510428</v>
      </c>
      <c r="L9236" s="41" t="str">
        <f t="shared" si="434"/>
        <v>A</v>
      </c>
      <c r="M9236" s="41" t="s">
        <v>946</v>
      </c>
      <c r="N9236" s="41" t="s">
        <v>435</v>
      </c>
      <c r="O9236" s="41" t="s">
        <v>70</v>
      </c>
    </row>
    <row r="9237" spans="1:15">
      <c r="A9237" s="42">
        <v>42034</v>
      </c>
      <c r="B9237" s="42">
        <v>54818</v>
      </c>
      <c r="C9237" s="130">
        <v>420</v>
      </c>
      <c r="D9237" s="43">
        <v>8.7899999999999992E-2</v>
      </c>
      <c r="E9237" s="43">
        <v>7.9500000000000001E-2</v>
      </c>
      <c r="F9237" s="44">
        <v>139994</v>
      </c>
      <c r="G9237" s="44">
        <v>139994</v>
      </c>
      <c r="H9237" s="44">
        <v>97245.11</v>
      </c>
      <c r="I9237" s="44">
        <v>97435.99</v>
      </c>
      <c r="J9237" s="68">
        <f t="shared" si="432"/>
        <v>0.69463769875851822</v>
      </c>
      <c r="K9237" s="43">
        <f t="shared" si="433"/>
        <v>0.69600118576510428</v>
      </c>
      <c r="L9237" s="41" t="str">
        <f t="shared" si="434"/>
        <v>A</v>
      </c>
      <c r="M9237" s="41" t="s">
        <v>946</v>
      </c>
      <c r="N9237" s="41" t="s">
        <v>435</v>
      </c>
      <c r="O9237" s="41" t="s">
        <v>70</v>
      </c>
    </row>
    <row r="9238" spans="1:15">
      <c r="A9238" s="42">
        <v>41991</v>
      </c>
      <c r="B9238" s="42">
        <v>53223</v>
      </c>
      <c r="C9238" s="130">
        <v>369</v>
      </c>
      <c r="D9238" s="43">
        <v>8.7899999999999992E-2</v>
      </c>
      <c r="E9238" s="43">
        <v>7.9500000000000001E-2</v>
      </c>
      <c r="F9238" s="44">
        <v>135000</v>
      </c>
      <c r="G9238" s="44">
        <v>135000</v>
      </c>
      <c r="H9238" s="44">
        <v>93596.46</v>
      </c>
      <c r="I9238" s="44">
        <v>93974</v>
      </c>
      <c r="J9238" s="68">
        <f t="shared" si="432"/>
        <v>0.69330711111111121</v>
      </c>
      <c r="K9238" s="43">
        <f t="shared" si="433"/>
        <v>0.69610370370370367</v>
      </c>
      <c r="L9238" s="41" t="str">
        <f t="shared" si="434"/>
        <v>A</v>
      </c>
      <c r="M9238" s="41" t="s">
        <v>1332</v>
      </c>
      <c r="N9238" s="41" t="s">
        <v>427</v>
      </c>
      <c r="O9238" s="41" t="s">
        <v>70</v>
      </c>
    </row>
    <row r="9239" spans="1:15">
      <c r="A9239" s="38">
        <v>42002</v>
      </c>
      <c r="B9239" s="38">
        <v>51133</v>
      </c>
      <c r="C9239" s="131">
        <v>300</v>
      </c>
      <c r="D9239" s="39">
        <v>8.7899999999999992E-2</v>
      </c>
      <c r="E9239" s="39">
        <v>8.2799999999999999E-2</v>
      </c>
      <c r="F9239" s="40">
        <v>170000</v>
      </c>
      <c r="G9239" s="40">
        <v>170000</v>
      </c>
      <c r="H9239" s="40">
        <v>118153.05</v>
      </c>
      <c r="I9239" s="40">
        <v>118426.08</v>
      </c>
      <c r="J9239" s="67">
        <f t="shared" si="432"/>
        <v>0.69501794117647064</v>
      </c>
      <c r="K9239" s="39">
        <f t="shared" si="433"/>
        <v>0.69662400000000002</v>
      </c>
      <c r="L9239" s="2" t="str">
        <f t="shared" si="434"/>
        <v>A</v>
      </c>
      <c r="M9239" s="2" t="s">
        <v>467</v>
      </c>
      <c r="N9239" s="2" t="s">
        <v>425</v>
      </c>
      <c r="O9239" s="2" t="s">
        <v>70</v>
      </c>
    </row>
    <row r="9240" spans="1:15">
      <c r="A9240" s="38">
        <v>41789</v>
      </c>
      <c r="B9240" s="38">
        <v>45442</v>
      </c>
      <c r="C9240" s="131">
        <v>120</v>
      </c>
      <c r="D9240" s="39">
        <v>8.7899999999999992E-2</v>
      </c>
      <c r="E9240" s="39">
        <v>8.7899999999999992E-2</v>
      </c>
      <c r="F9240" s="40">
        <v>171200</v>
      </c>
      <c r="G9240" s="40">
        <v>171200</v>
      </c>
      <c r="H9240" s="40">
        <v>114800.59</v>
      </c>
      <c r="I9240" s="40">
        <v>119296.37</v>
      </c>
      <c r="J9240" s="67">
        <f t="shared" si="432"/>
        <v>0.67056419392523359</v>
      </c>
      <c r="K9240" s="39">
        <f t="shared" si="433"/>
        <v>0.69682459112149531</v>
      </c>
      <c r="L9240" s="2" t="str">
        <f t="shared" si="434"/>
        <v>A</v>
      </c>
      <c r="M9240" s="2" t="s">
        <v>542</v>
      </c>
      <c r="N9240" s="2" t="s">
        <v>417</v>
      </c>
      <c r="O9240" s="2" t="s">
        <v>70</v>
      </c>
    </row>
    <row r="9241" spans="1:15">
      <c r="A9241" s="38">
        <v>41834</v>
      </c>
      <c r="B9241" s="38">
        <v>54618</v>
      </c>
      <c r="C9241" s="131">
        <v>420</v>
      </c>
      <c r="D9241" s="39">
        <v>8.7899999999999992E-2</v>
      </c>
      <c r="E9241" s="39">
        <v>8.4199999999999997E-2</v>
      </c>
      <c r="F9241" s="40">
        <v>165000</v>
      </c>
      <c r="G9241" s="40">
        <v>165000</v>
      </c>
      <c r="H9241" s="40">
        <v>113880.66</v>
      </c>
      <c r="I9241" s="40">
        <v>114999.99</v>
      </c>
      <c r="J9241" s="67">
        <f t="shared" si="432"/>
        <v>0.69018581818181823</v>
      </c>
      <c r="K9241" s="39">
        <f t="shared" si="433"/>
        <v>0.6969696363636364</v>
      </c>
      <c r="L9241" s="2" t="str">
        <f t="shared" si="434"/>
        <v>A</v>
      </c>
      <c r="M9241" s="2" t="s">
        <v>643</v>
      </c>
      <c r="N9241" s="2" t="s">
        <v>417</v>
      </c>
      <c r="O9241" s="2" t="s">
        <v>70</v>
      </c>
    </row>
    <row r="9242" spans="1:15">
      <c r="A9242" s="38">
        <v>41956</v>
      </c>
      <c r="B9242" s="38">
        <v>54740</v>
      </c>
      <c r="C9242" s="131">
        <v>420</v>
      </c>
      <c r="D9242" s="39">
        <v>8.7899999999999992E-2</v>
      </c>
      <c r="E9242" s="39">
        <v>8.4199999999999997E-2</v>
      </c>
      <c r="F9242" s="40">
        <v>144900</v>
      </c>
      <c r="G9242" s="40">
        <v>144900</v>
      </c>
      <c r="H9242" s="40">
        <v>100560.58</v>
      </c>
      <c r="I9242" s="40">
        <v>100999.99</v>
      </c>
      <c r="J9242" s="67">
        <f t="shared" si="432"/>
        <v>0.69399986197377506</v>
      </c>
      <c r="K9242" s="39">
        <f t="shared" si="433"/>
        <v>0.69703236714975847</v>
      </c>
      <c r="L9242" s="2" t="str">
        <f t="shared" si="434"/>
        <v>A</v>
      </c>
      <c r="M9242" s="2" t="s">
        <v>933</v>
      </c>
      <c r="N9242" s="2" t="s">
        <v>416</v>
      </c>
      <c r="O9242" s="2" t="s">
        <v>70</v>
      </c>
    </row>
    <row r="9243" spans="1:15">
      <c r="A9243" s="38">
        <v>41817</v>
      </c>
      <c r="B9243" s="38">
        <v>54601</v>
      </c>
      <c r="C9243" s="131">
        <v>420</v>
      </c>
      <c r="D9243" s="39">
        <v>8.7899999999999992E-2</v>
      </c>
      <c r="E9243" s="39">
        <v>8.4199999999999997E-2</v>
      </c>
      <c r="F9243" s="40">
        <v>150000</v>
      </c>
      <c r="G9243" s="40">
        <v>150000</v>
      </c>
      <c r="H9243" s="40">
        <v>104075.13</v>
      </c>
      <c r="I9243" s="40">
        <v>104586.01</v>
      </c>
      <c r="J9243" s="67">
        <f t="shared" si="432"/>
        <v>0.69383420000000007</v>
      </c>
      <c r="K9243" s="39">
        <f t="shared" si="433"/>
        <v>0.6972400666666666</v>
      </c>
      <c r="L9243" s="2" t="str">
        <f t="shared" si="434"/>
        <v>A</v>
      </c>
      <c r="M9243" s="2" t="s">
        <v>746</v>
      </c>
      <c r="N9243" s="2" t="s">
        <v>417</v>
      </c>
      <c r="O9243" s="2" t="s">
        <v>70</v>
      </c>
    </row>
    <row r="9244" spans="1:15">
      <c r="A9244" s="42">
        <v>42026</v>
      </c>
      <c r="B9244" s="42">
        <v>54810</v>
      </c>
      <c r="C9244" s="130">
        <v>420</v>
      </c>
      <c r="D9244" s="43">
        <v>8.7899999999999992E-2</v>
      </c>
      <c r="E9244" s="43">
        <v>8.3699999999999997E-2</v>
      </c>
      <c r="F9244" s="44">
        <v>185000</v>
      </c>
      <c r="G9244" s="44">
        <v>185000</v>
      </c>
      <c r="H9244" s="44">
        <v>128786.71</v>
      </c>
      <c r="I9244" s="44">
        <v>128999.99</v>
      </c>
      <c r="J9244" s="68">
        <f t="shared" si="432"/>
        <v>0.69614437837837839</v>
      </c>
      <c r="K9244" s="43">
        <f t="shared" si="433"/>
        <v>0.69729724324324327</v>
      </c>
      <c r="L9244" s="41" t="str">
        <f t="shared" si="434"/>
        <v>A</v>
      </c>
      <c r="M9244" s="41" t="s">
        <v>694</v>
      </c>
      <c r="N9244" s="41" t="s">
        <v>416</v>
      </c>
      <c r="O9244" s="41" t="s">
        <v>70</v>
      </c>
    </row>
    <row r="9245" spans="1:15">
      <c r="A9245" s="42">
        <v>41913</v>
      </c>
      <c r="B9245" s="42">
        <v>50679</v>
      </c>
      <c r="C9245" s="130">
        <v>288</v>
      </c>
      <c r="D9245" s="43">
        <v>8.7899999999999992E-2</v>
      </c>
      <c r="E9245" s="43">
        <v>8.4199999999999997E-2</v>
      </c>
      <c r="F9245" s="44">
        <v>135000</v>
      </c>
      <c r="G9245" s="44">
        <v>135000</v>
      </c>
      <c r="H9245" s="44">
        <v>87377.82</v>
      </c>
      <c r="I9245" s="44">
        <v>94163.3</v>
      </c>
      <c r="J9245" s="68">
        <f t="shared" si="432"/>
        <v>0.64724311111111121</v>
      </c>
      <c r="K9245" s="43">
        <f t="shared" si="433"/>
        <v>0.69750592592592597</v>
      </c>
      <c r="L9245" s="41" t="str">
        <f t="shared" si="434"/>
        <v>AA</v>
      </c>
      <c r="M9245" s="41" t="s">
        <v>1402</v>
      </c>
      <c r="N9245" s="41" t="s">
        <v>427</v>
      </c>
      <c r="O9245" s="41" t="s">
        <v>70</v>
      </c>
    </row>
    <row r="9246" spans="1:15">
      <c r="A9246" s="42">
        <v>42002</v>
      </c>
      <c r="B9246" s="42">
        <v>49307</v>
      </c>
      <c r="C9246" s="130">
        <v>240</v>
      </c>
      <c r="D9246" s="43">
        <v>8.7899999999999992E-2</v>
      </c>
      <c r="E9246" s="43">
        <v>8.4199999999999997E-2</v>
      </c>
      <c r="F9246" s="44">
        <v>172000</v>
      </c>
      <c r="G9246" s="44">
        <v>172000</v>
      </c>
      <c r="H9246" s="44">
        <v>119906.44</v>
      </c>
      <c r="I9246" s="44">
        <v>119975.6</v>
      </c>
      <c r="J9246" s="68">
        <f t="shared" si="432"/>
        <v>0.69713046511627907</v>
      </c>
      <c r="K9246" s="43">
        <f t="shared" si="433"/>
        <v>0.69753255813953496</v>
      </c>
      <c r="L9246" s="41" t="str">
        <f t="shared" si="434"/>
        <v>A</v>
      </c>
      <c r="M9246" s="41" t="s">
        <v>464</v>
      </c>
      <c r="N9246" s="41" t="s">
        <v>424</v>
      </c>
      <c r="O9246" s="41" t="s">
        <v>70</v>
      </c>
    </row>
    <row r="9247" spans="1:15">
      <c r="A9247" s="42">
        <v>41821</v>
      </c>
      <c r="B9247" s="42">
        <v>52779</v>
      </c>
      <c r="C9247" s="130">
        <v>360</v>
      </c>
      <c r="D9247" s="43">
        <v>8.7899999999999992E-2</v>
      </c>
      <c r="E9247" s="43">
        <v>8.4199999999999997E-2</v>
      </c>
      <c r="F9247" s="44">
        <v>160000</v>
      </c>
      <c r="G9247" s="44">
        <v>160000</v>
      </c>
      <c r="H9247" s="44">
        <v>110835.01</v>
      </c>
      <c r="I9247" s="44">
        <v>111618.21</v>
      </c>
      <c r="J9247" s="68">
        <f t="shared" si="432"/>
        <v>0.6927188125</v>
      </c>
      <c r="K9247" s="43">
        <f t="shared" si="433"/>
        <v>0.69761381249999999</v>
      </c>
      <c r="L9247" s="41" t="str">
        <f t="shared" si="434"/>
        <v>A</v>
      </c>
      <c r="M9247" s="41" t="s">
        <v>119</v>
      </c>
      <c r="N9247" s="41" t="s">
        <v>422</v>
      </c>
      <c r="O9247" s="41" t="s">
        <v>70</v>
      </c>
    </row>
    <row r="9248" spans="1:15">
      <c r="A9248" s="42">
        <v>41761</v>
      </c>
      <c r="B9248" s="42">
        <v>52719</v>
      </c>
      <c r="C9248" s="130">
        <v>360</v>
      </c>
      <c r="D9248" s="43">
        <v>8.7899999999999992E-2</v>
      </c>
      <c r="E9248" s="43">
        <v>7.9500000000000001E-2</v>
      </c>
      <c r="F9248" s="44">
        <v>172000</v>
      </c>
      <c r="G9248" s="44">
        <v>172000</v>
      </c>
      <c r="H9248" s="44">
        <v>117861.61</v>
      </c>
      <c r="I9248" s="44">
        <v>119999.99</v>
      </c>
      <c r="J9248" s="68">
        <f t="shared" si="432"/>
        <v>0.68524191860465111</v>
      </c>
      <c r="K9248" s="43">
        <f t="shared" si="433"/>
        <v>0.69767436046511633</v>
      </c>
      <c r="L9248" s="41" t="str">
        <f t="shared" si="434"/>
        <v>A</v>
      </c>
      <c r="M9248" s="41" t="s">
        <v>1171</v>
      </c>
      <c r="N9248" s="41" t="s">
        <v>423</v>
      </c>
      <c r="O9248" s="41" t="s">
        <v>70</v>
      </c>
    </row>
    <row r="9249" spans="1:15">
      <c r="A9249" s="42">
        <v>41976</v>
      </c>
      <c r="B9249" s="42">
        <v>54760</v>
      </c>
      <c r="C9249" s="130">
        <v>420</v>
      </c>
      <c r="D9249" s="43">
        <v>8.7899999999999992E-2</v>
      </c>
      <c r="E9249" s="43">
        <v>8.4199999999999997E-2</v>
      </c>
      <c r="F9249" s="44">
        <v>173000</v>
      </c>
      <c r="G9249" s="44">
        <v>173000</v>
      </c>
      <c r="H9249" s="44">
        <v>120360.85</v>
      </c>
      <c r="I9249" s="44">
        <v>120699.99</v>
      </c>
      <c r="J9249" s="68">
        <f t="shared" si="432"/>
        <v>0.69572745664739888</v>
      </c>
      <c r="K9249" s="43">
        <f t="shared" si="433"/>
        <v>0.69768780346820813</v>
      </c>
      <c r="L9249" s="41" t="str">
        <f t="shared" si="434"/>
        <v>A</v>
      </c>
      <c r="M9249" s="41" t="s">
        <v>489</v>
      </c>
      <c r="N9249" s="41" t="s">
        <v>415</v>
      </c>
      <c r="O9249" s="41" t="s">
        <v>70</v>
      </c>
    </row>
    <row r="9250" spans="1:15">
      <c r="A9250" s="38">
        <v>42041</v>
      </c>
      <c r="B9250" s="38">
        <v>54123</v>
      </c>
      <c r="C9250" s="131">
        <v>397</v>
      </c>
      <c r="D9250" s="39">
        <v>8.7899999999999992E-2</v>
      </c>
      <c r="E9250" s="39">
        <v>8.6500000000000007E-2</v>
      </c>
      <c r="F9250" s="40">
        <v>165000</v>
      </c>
      <c r="G9250" s="40">
        <v>165000</v>
      </c>
      <c r="H9250" s="40">
        <v>115137.67</v>
      </c>
      <c r="I9250" s="40">
        <v>115137.67</v>
      </c>
      <c r="J9250" s="67">
        <f t="shared" si="432"/>
        <v>0.69780406060606059</v>
      </c>
      <c r="K9250" s="39">
        <f t="shared" si="433"/>
        <v>0.69780406060606059</v>
      </c>
      <c r="L9250" s="2" t="str">
        <f t="shared" si="434"/>
        <v>A</v>
      </c>
      <c r="M9250" s="2" t="s">
        <v>606</v>
      </c>
      <c r="N9250" s="2" t="s">
        <v>417</v>
      </c>
      <c r="O9250" s="2" t="s">
        <v>70</v>
      </c>
    </row>
    <row r="9251" spans="1:15">
      <c r="A9251" s="42">
        <v>41864</v>
      </c>
      <c r="B9251" s="42">
        <v>54648</v>
      </c>
      <c r="C9251" s="130">
        <v>420</v>
      </c>
      <c r="D9251" s="43">
        <v>8.7899999999999992E-2</v>
      </c>
      <c r="E9251" s="43">
        <v>8.4199999999999997E-2</v>
      </c>
      <c r="F9251" s="44">
        <v>137000</v>
      </c>
      <c r="G9251" s="44">
        <v>137000</v>
      </c>
      <c r="H9251" s="44">
        <v>94804.52</v>
      </c>
      <c r="I9251" s="44">
        <v>95599.99</v>
      </c>
      <c r="J9251" s="68">
        <f t="shared" si="432"/>
        <v>0.69200379562043801</v>
      </c>
      <c r="K9251" s="43">
        <f t="shared" si="433"/>
        <v>0.69781014598540148</v>
      </c>
      <c r="L9251" s="41" t="str">
        <f t="shared" si="434"/>
        <v>A</v>
      </c>
      <c r="M9251" s="41" t="s">
        <v>457</v>
      </c>
      <c r="N9251" s="41" t="s">
        <v>419</v>
      </c>
      <c r="O9251" s="41" t="s">
        <v>70</v>
      </c>
    </row>
    <row r="9252" spans="1:15">
      <c r="A9252" s="38">
        <v>41928</v>
      </c>
      <c r="B9252" s="38">
        <v>54712</v>
      </c>
      <c r="C9252" s="131">
        <v>420</v>
      </c>
      <c r="D9252" s="39">
        <v>8.7899999999999992E-2</v>
      </c>
      <c r="E9252" s="39">
        <v>7.9500000000000001E-2</v>
      </c>
      <c r="F9252" s="40">
        <v>161000</v>
      </c>
      <c r="G9252" s="40">
        <v>161000</v>
      </c>
      <c r="H9252" s="40">
        <v>111688.39</v>
      </c>
      <c r="I9252" s="40">
        <v>112374.84</v>
      </c>
      <c r="J9252" s="67">
        <f t="shared" si="432"/>
        <v>0.69371670807453412</v>
      </c>
      <c r="K9252" s="39">
        <f t="shared" si="433"/>
        <v>0.69798037267080748</v>
      </c>
      <c r="L9252" s="2" t="str">
        <f t="shared" si="434"/>
        <v>A</v>
      </c>
      <c r="M9252" s="2" t="s">
        <v>482</v>
      </c>
      <c r="N9252" s="2" t="s">
        <v>422</v>
      </c>
      <c r="O9252" s="2" t="s">
        <v>70</v>
      </c>
    </row>
    <row r="9253" spans="1:15">
      <c r="A9253" s="42">
        <v>41898</v>
      </c>
      <c r="B9253" s="42">
        <v>54682</v>
      </c>
      <c r="C9253" s="130">
        <v>420</v>
      </c>
      <c r="D9253" s="43">
        <v>8.7899999999999992E-2</v>
      </c>
      <c r="E9253" s="43">
        <v>8.4199999999999997E-2</v>
      </c>
      <c r="F9253" s="44">
        <v>184700</v>
      </c>
      <c r="G9253" s="44">
        <v>184700</v>
      </c>
      <c r="H9253" s="44">
        <v>128032.55</v>
      </c>
      <c r="I9253" s="44">
        <v>128999.99</v>
      </c>
      <c r="J9253" s="68">
        <f t="shared" si="432"/>
        <v>0.69319193286410397</v>
      </c>
      <c r="K9253" s="43">
        <f t="shared" si="433"/>
        <v>0.69842983216025989</v>
      </c>
      <c r="L9253" s="41" t="str">
        <f t="shared" si="434"/>
        <v>A</v>
      </c>
      <c r="M9253" s="41" t="s">
        <v>924</v>
      </c>
      <c r="N9253" s="41" t="s">
        <v>424</v>
      </c>
      <c r="O9253" s="41" t="s">
        <v>70</v>
      </c>
    </row>
    <row r="9254" spans="1:15">
      <c r="A9254" s="38">
        <v>41800</v>
      </c>
      <c r="B9254" s="38">
        <v>47279</v>
      </c>
      <c r="C9254" s="131">
        <v>180</v>
      </c>
      <c r="D9254" s="39">
        <v>8.7899999999999992E-2</v>
      </c>
      <c r="E9254" s="39">
        <v>7.9500000000000001E-2</v>
      </c>
      <c r="F9254" s="40">
        <v>160000</v>
      </c>
      <c r="G9254" s="40">
        <v>160000</v>
      </c>
      <c r="H9254" s="40">
        <v>107594.28</v>
      </c>
      <c r="I9254" s="40">
        <v>111804.22</v>
      </c>
      <c r="J9254" s="67">
        <f t="shared" si="432"/>
        <v>0.67246424999999999</v>
      </c>
      <c r="K9254" s="39">
        <f t="shared" si="433"/>
        <v>0.69877637500000001</v>
      </c>
      <c r="L9254" s="2" t="str">
        <f t="shared" si="434"/>
        <v>A</v>
      </c>
      <c r="M9254" s="2" t="s">
        <v>531</v>
      </c>
      <c r="N9254" s="2" t="s">
        <v>423</v>
      </c>
      <c r="O9254" s="2" t="s">
        <v>70</v>
      </c>
    </row>
    <row r="9255" spans="1:15">
      <c r="A9255" s="42">
        <v>41870</v>
      </c>
      <c r="B9255" s="42">
        <v>54654</v>
      </c>
      <c r="C9255" s="130">
        <v>420</v>
      </c>
      <c r="D9255" s="43">
        <v>8.7899999999999992E-2</v>
      </c>
      <c r="E9255" s="43">
        <v>8.4199999999999997E-2</v>
      </c>
      <c r="F9255" s="44">
        <v>176000</v>
      </c>
      <c r="G9255" s="44">
        <v>176000</v>
      </c>
      <c r="H9255" s="44">
        <v>121878.77</v>
      </c>
      <c r="I9255" s="44">
        <v>122999.99</v>
      </c>
      <c r="J9255" s="68">
        <f t="shared" si="432"/>
        <v>0.69249301136363639</v>
      </c>
      <c r="K9255" s="43">
        <f t="shared" si="433"/>
        <v>0.69886357954545453</v>
      </c>
      <c r="L9255" s="41" t="str">
        <f t="shared" si="434"/>
        <v>A</v>
      </c>
      <c r="M9255" s="41" t="s">
        <v>472</v>
      </c>
      <c r="N9255" s="41" t="s">
        <v>426</v>
      </c>
      <c r="O9255" s="41" t="s">
        <v>70</v>
      </c>
    </row>
    <row r="9256" spans="1:15">
      <c r="A9256" s="42">
        <v>41849</v>
      </c>
      <c r="B9256" s="42">
        <v>54633</v>
      </c>
      <c r="C9256" s="130">
        <v>420</v>
      </c>
      <c r="D9256" s="43">
        <v>8.7899999999999992E-2</v>
      </c>
      <c r="E9256" s="43">
        <v>7.7199999999999991E-2</v>
      </c>
      <c r="F9256" s="44">
        <v>198000</v>
      </c>
      <c r="G9256" s="44">
        <v>198000</v>
      </c>
      <c r="H9256" s="44">
        <v>136909.22</v>
      </c>
      <c r="I9256" s="44">
        <v>138374.99</v>
      </c>
      <c r="J9256" s="68">
        <f t="shared" si="432"/>
        <v>0.69146070707070706</v>
      </c>
      <c r="K9256" s="43">
        <f t="shared" si="433"/>
        <v>0.69886358585858577</v>
      </c>
      <c r="L9256" s="41" t="str">
        <f t="shared" si="434"/>
        <v>A</v>
      </c>
      <c r="M9256" s="41" t="s">
        <v>757</v>
      </c>
      <c r="N9256" s="41" t="s">
        <v>439</v>
      </c>
      <c r="O9256" s="41" t="s">
        <v>70</v>
      </c>
    </row>
    <row r="9257" spans="1:15">
      <c r="A9257" s="42">
        <v>41841</v>
      </c>
      <c r="B9257" s="42">
        <v>53014</v>
      </c>
      <c r="C9257" s="130">
        <v>367</v>
      </c>
      <c r="D9257" s="43">
        <v>8.7899999999999992E-2</v>
      </c>
      <c r="E9257" s="43">
        <v>8.4199999999999997E-2</v>
      </c>
      <c r="F9257" s="44">
        <v>172000</v>
      </c>
      <c r="G9257" s="44">
        <v>172000</v>
      </c>
      <c r="H9257" s="44">
        <v>118649.74</v>
      </c>
      <c r="I9257" s="44">
        <v>120208.19</v>
      </c>
      <c r="J9257" s="68">
        <f t="shared" si="432"/>
        <v>0.68982406976744193</v>
      </c>
      <c r="K9257" s="43">
        <f t="shared" si="433"/>
        <v>0.69888482558139531</v>
      </c>
      <c r="L9257" s="41" t="str">
        <f t="shared" si="434"/>
        <v>A</v>
      </c>
      <c r="M9257" s="41" t="s">
        <v>536</v>
      </c>
      <c r="N9257" s="41" t="s">
        <v>423</v>
      </c>
      <c r="O9257" s="41" t="s">
        <v>70</v>
      </c>
    </row>
    <row r="9258" spans="1:15">
      <c r="A9258" s="38">
        <v>42017</v>
      </c>
      <c r="B9258" s="38">
        <v>54801</v>
      </c>
      <c r="C9258" s="131">
        <v>420</v>
      </c>
      <c r="D9258" s="39">
        <v>8.7899999999999992E-2</v>
      </c>
      <c r="E9258" s="39">
        <v>8.4199999999999997E-2</v>
      </c>
      <c r="F9258" s="40">
        <v>186000</v>
      </c>
      <c r="G9258" s="40">
        <v>186000</v>
      </c>
      <c r="H9258" s="40">
        <v>129897.81</v>
      </c>
      <c r="I9258" s="40">
        <v>129999.99</v>
      </c>
      <c r="J9258" s="67">
        <f t="shared" si="432"/>
        <v>0.69837532258064516</v>
      </c>
      <c r="K9258" s="39">
        <f t="shared" si="433"/>
        <v>0.69892467741935482</v>
      </c>
      <c r="L9258" s="2" t="str">
        <f t="shared" si="434"/>
        <v>A</v>
      </c>
      <c r="M9258" s="2" t="s">
        <v>1133</v>
      </c>
      <c r="N9258" s="2" t="s">
        <v>417</v>
      </c>
      <c r="O9258" s="2" t="s">
        <v>70</v>
      </c>
    </row>
    <row r="9259" spans="1:15">
      <c r="A9259" s="38">
        <v>41901</v>
      </c>
      <c r="B9259" s="38">
        <v>54685</v>
      </c>
      <c r="C9259" s="131">
        <v>420</v>
      </c>
      <c r="D9259" s="39">
        <v>8.7899999999999992E-2</v>
      </c>
      <c r="E9259" s="39">
        <v>8.4199999999999997E-2</v>
      </c>
      <c r="F9259" s="40">
        <v>170862</v>
      </c>
      <c r="G9259" s="40">
        <v>170862</v>
      </c>
      <c r="H9259" s="40">
        <v>118511.31</v>
      </c>
      <c r="I9259" s="40">
        <v>119450.49</v>
      </c>
      <c r="J9259" s="67">
        <f t="shared" si="432"/>
        <v>0.69360835059872883</v>
      </c>
      <c r="K9259" s="39">
        <f t="shared" si="433"/>
        <v>0.69910506724725219</v>
      </c>
      <c r="L9259" s="2" t="str">
        <f t="shared" si="434"/>
        <v>A</v>
      </c>
      <c r="M9259" s="2" t="s">
        <v>470</v>
      </c>
      <c r="N9259" s="2" t="s">
        <v>424</v>
      </c>
      <c r="O9259" s="2" t="s">
        <v>70</v>
      </c>
    </row>
    <row r="9260" spans="1:15">
      <c r="A9260" s="42">
        <v>41968</v>
      </c>
      <c r="B9260" s="42">
        <v>54752</v>
      </c>
      <c r="C9260" s="130">
        <v>420</v>
      </c>
      <c r="D9260" s="43">
        <v>8.7899999999999992E-2</v>
      </c>
      <c r="E9260" s="43">
        <v>7.7199999999999991E-2</v>
      </c>
      <c r="F9260" s="44">
        <v>160000</v>
      </c>
      <c r="G9260" s="44">
        <v>160000</v>
      </c>
      <c r="H9260" s="44">
        <v>111330.63</v>
      </c>
      <c r="I9260" s="44">
        <v>111858.84</v>
      </c>
      <c r="J9260" s="68">
        <f t="shared" si="432"/>
        <v>0.6958164375</v>
      </c>
      <c r="K9260" s="43">
        <f t="shared" si="433"/>
        <v>0.69911774999999998</v>
      </c>
      <c r="L9260" s="41" t="str">
        <f t="shared" si="434"/>
        <v>A</v>
      </c>
      <c r="M9260" s="41" t="s">
        <v>658</v>
      </c>
      <c r="N9260" s="41" t="s">
        <v>423</v>
      </c>
      <c r="O9260" s="41" t="s">
        <v>70</v>
      </c>
    </row>
    <row r="9261" spans="1:15">
      <c r="A9261" s="38">
        <v>41834</v>
      </c>
      <c r="B9261" s="38">
        <v>49139</v>
      </c>
      <c r="C9261" s="131">
        <v>240</v>
      </c>
      <c r="D9261" s="39">
        <v>8.7899999999999992E-2</v>
      </c>
      <c r="E9261" s="39">
        <v>8.4199999999999997E-2</v>
      </c>
      <c r="F9261" s="40">
        <v>190000</v>
      </c>
      <c r="G9261" s="40">
        <v>190000</v>
      </c>
      <c r="H9261" s="40">
        <v>129883.55</v>
      </c>
      <c r="I9261" s="40">
        <v>132841.76</v>
      </c>
      <c r="J9261" s="67">
        <f t="shared" si="432"/>
        <v>0.68359763157894737</v>
      </c>
      <c r="K9261" s="39">
        <f t="shared" si="433"/>
        <v>0.69916715789473693</v>
      </c>
      <c r="L9261" s="2" t="str">
        <f t="shared" si="434"/>
        <v>A</v>
      </c>
      <c r="M9261" s="2" t="s">
        <v>531</v>
      </c>
      <c r="N9261" s="2" t="s">
        <v>423</v>
      </c>
      <c r="O9261" s="2" t="s">
        <v>70</v>
      </c>
    </row>
    <row r="9262" spans="1:15">
      <c r="A9262" s="42">
        <v>42016</v>
      </c>
      <c r="B9262" s="42">
        <v>49352</v>
      </c>
      <c r="C9262" s="130">
        <v>241</v>
      </c>
      <c r="D9262" s="43">
        <v>8.7899999999999992E-2</v>
      </c>
      <c r="E9262" s="43">
        <v>8.4199999999999997E-2</v>
      </c>
      <c r="F9262" s="44">
        <v>143000</v>
      </c>
      <c r="G9262" s="44">
        <v>143000</v>
      </c>
      <c r="H9262" s="44">
        <v>99716.03</v>
      </c>
      <c r="I9262" s="44">
        <v>99999.99</v>
      </c>
      <c r="J9262" s="68">
        <f t="shared" si="432"/>
        <v>0.69731489510489508</v>
      </c>
      <c r="K9262" s="43">
        <f t="shared" si="433"/>
        <v>0.69930062937062942</v>
      </c>
      <c r="L9262" s="41" t="str">
        <f t="shared" si="434"/>
        <v>A</v>
      </c>
      <c r="M9262" s="41" t="s">
        <v>376</v>
      </c>
      <c r="N9262" s="41" t="s">
        <v>422</v>
      </c>
      <c r="O9262" s="41" t="s">
        <v>70</v>
      </c>
    </row>
    <row r="9263" spans="1:15">
      <c r="A9263" s="42">
        <v>41775</v>
      </c>
      <c r="B9263" s="42">
        <v>51333</v>
      </c>
      <c r="C9263" s="130">
        <v>314</v>
      </c>
      <c r="D9263" s="43">
        <v>8.7899999999999992E-2</v>
      </c>
      <c r="E9263" s="43">
        <v>8.4199999999999997E-2</v>
      </c>
      <c r="F9263" s="44">
        <v>149736</v>
      </c>
      <c r="G9263" s="44">
        <v>149736</v>
      </c>
      <c r="H9263" s="44">
        <v>102514.02</v>
      </c>
      <c r="I9263" s="44">
        <v>104724.1</v>
      </c>
      <c r="J9263" s="68">
        <f t="shared" si="432"/>
        <v>0.68463175188331471</v>
      </c>
      <c r="K9263" s="43">
        <f t="shared" si="433"/>
        <v>0.69939159587540745</v>
      </c>
      <c r="L9263" s="41" t="str">
        <f t="shared" si="434"/>
        <v>A</v>
      </c>
      <c r="M9263" s="41" t="s">
        <v>674</v>
      </c>
      <c r="N9263" s="41" t="s">
        <v>417</v>
      </c>
      <c r="O9263" s="41" t="s">
        <v>70</v>
      </c>
    </row>
    <row r="9264" spans="1:15">
      <c r="A9264" s="42">
        <v>41841</v>
      </c>
      <c r="B9264" s="42">
        <v>54625</v>
      </c>
      <c r="C9264" s="130">
        <v>420</v>
      </c>
      <c r="D9264" s="43">
        <v>8.7899999999999992E-2</v>
      </c>
      <c r="E9264" s="43">
        <v>8.4199999999999997E-2</v>
      </c>
      <c r="F9264" s="44">
        <v>165000</v>
      </c>
      <c r="G9264" s="44">
        <v>165000</v>
      </c>
      <c r="H9264" s="44">
        <v>114182.3</v>
      </c>
      <c r="I9264" s="44">
        <v>115399.99</v>
      </c>
      <c r="J9264" s="68">
        <f t="shared" si="432"/>
        <v>0.6920139393939394</v>
      </c>
      <c r="K9264" s="43">
        <f t="shared" si="433"/>
        <v>0.69939387878787884</v>
      </c>
      <c r="L9264" s="41" t="str">
        <f t="shared" si="434"/>
        <v>A</v>
      </c>
      <c r="M9264" s="41" t="s">
        <v>464</v>
      </c>
      <c r="N9264" s="41" t="s">
        <v>424</v>
      </c>
      <c r="O9264" s="41" t="s">
        <v>70</v>
      </c>
    </row>
    <row r="9265" spans="1:15">
      <c r="A9265" s="38">
        <v>41940</v>
      </c>
      <c r="B9265" s="38">
        <v>53506</v>
      </c>
      <c r="C9265" s="131">
        <v>380</v>
      </c>
      <c r="D9265" s="39">
        <v>8.7899999999999992E-2</v>
      </c>
      <c r="E9265" s="39">
        <v>7.9500000000000001E-2</v>
      </c>
      <c r="F9265" s="40">
        <v>200000</v>
      </c>
      <c r="G9265" s="40">
        <v>200000</v>
      </c>
      <c r="H9265" s="40">
        <v>138904.4</v>
      </c>
      <c r="I9265" s="40">
        <v>139885.99</v>
      </c>
      <c r="J9265" s="67">
        <f t="shared" si="432"/>
        <v>0.69452199999999997</v>
      </c>
      <c r="K9265" s="39">
        <f t="shared" si="433"/>
        <v>0.69942994999999997</v>
      </c>
      <c r="L9265" s="2" t="str">
        <f t="shared" si="434"/>
        <v>A</v>
      </c>
      <c r="M9265" s="2" t="s">
        <v>554</v>
      </c>
      <c r="N9265" s="2" t="s">
        <v>417</v>
      </c>
      <c r="O9265" s="2" t="s">
        <v>70</v>
      </c>
    </row>
    <row r="9266" spans="1:15">
      <c r="A9266" s="42">
        <v>41886</v>
      </c>
      <c r="B9266" s="42">
        <v>51017</v>
      </c>
      <c r="C9266" s="130">
        <v>300</v>
      </c>
      <c r="D9266" s="43">
        <v>8.7899999999999992E-2</v>
      </c>
      <c r="E9266" s="43">
        <v>7.9500000000000001E-2</v>
      </c>
      <c r="F9266" s="44">
        <v>193000</v>
      </c>
      <c r="G9266" s="44">
        <v>193000</v>
      </c>
      <c r="H9266" s="44">
        <v>122138.47</v>
      </c>
      <c r="I9266" s="44">
        <v>134999.99</v>
      </c>
      <c r="J9266" s="68">
        <f t="shared" si="432"/>
        <v>0.63284181347150259</v>
      </c>
      <c r="K9266" s="43">
        <f t="shared" si="433"/>
        <v>0.69948181347150251</v>
      </c>
      <c r="L9266" s="41" t="str">
        <f t="shared" si="434"/>
        <v>AA</v>
      </c>
      <c r="M9266" s="41" t="s">
        <v>631</v>
      </c>
      <c r="N9266" s="41" t="s">
        <v>424</v>
      </c>
      <c r="O9266" s="41" t="s">
        <v>70</v>
      </c>
    </row>
    <row r="9267" spans="1:15">
      <c r="A9267" s="42">
        <v>42033</v>
      </c>
      <c r="B9267" s="42">
        <v>47967</v>
      </c>
      <c r="C9267" s="130">
        <v>195</v>
      </c>
      <c r="D9267" s="43">
        <v>8.7899999999999992E-2</v>
      </c>
      <c r="E9267" s="43">
        <v>7.9500000000000001E-2</v>
      </c>
      <c r="F9267" s="44">
        <v>99900</v>
      </c>
      <c r="G9267" s="44">
        <v>99900</v>
      </c>
      <c r="H9267" s="44">
        <v>69600.17</v>
      </c>
      <c r="I9267" s="44">
        <v>69899.990000000005</v>
      </c>
      <c r="J9267" s="68">
        <f t="shared" si="432"/>
        <v>0.69669839839839842</v>
      </c>
      <c r="K9267" s="43">
        <f t="shared" si="433"/>
        <v>0.6996995995995996</v>
      </c>
      <c r="L9267" s="41" t="str">
        <f t="shared" si="434"/>
        <v>A</v>
      </c>
      <c r="M9267" s="41" t="s">
        <v>1665</v>
      </c>
      <c r="N9267" s="41" t="s">
        <v>421</v>
      </c>
      <c r="O9267" s="41" t="s">
        <v>70</v>
      </c>
    </row>
    <row r="9268" spans="1:15">
      <c r="A9268" s="38">
        <v>41887</v>
      </c>
      <c r="B9268" s="38">
        <v>52845</v>
      </c>
      <c r="C9268" s="131">
        <v>360</v>
      </c>
      <c r="D9268" s="39">
        <v>8.7899999999999992E-2</v>
      </c>
      <c r="E9268" s="39">
        <v>8.4199999999999997E-2</v>
      </c>
      <c r="F9268" s="40">
        <v>200000</v>
      </c>
      <c r="G9268" s="40">
        <v>200000</v>
      </c>
      <c r="H9268" s="40">
        <v>138718.92000000001</v>
      </c>
      <c r="I9268" s="40">
        <v>139999.60999999999</v>
      </c>
      <c r="J9268" s="67">
        <f t="shared" si="432"/>
        <v>0.69359460000000006</v>
      </c>
      <c r="K9268" s="39">
        <f t="shared" si="433"/>
        <v>0.69999804999999993</v>
      </c>
      <c r="L9268" s="2" t="str">
        <f t="shared" si="434"/>
        <v>A</v>
      </c>
      <c r="M9268" s="2" t="s">
        <v>517</v>
      </c>
      <c r="N9268" s="2" t="s">
        <v>417</v>
      </c>
      <c r="O9268" s="2" t="s">
        <v>70</v>
      </c>
    </row>
    <row r="9269" spans="1:15">
      <c r="A9269" s="42">
        <v>41995</v>
      </c>
      <c r="B9269" s="42">
        <v>49300</v>
      </c>
      <c r="C9269" s="130">
        <v>240</v>
      </c>
      <c r="D9269" s="43">
        <v>8.7899999999999992E-2</v>
      </c>
      <c r="E9269" s="43">
        <v>8.2799999999999999E-2</v>
      </c>
      <c r="F9269" s="44">
        <v>90000</v>
      </c>
      <c r="G9269" s="44">
        <v>90000</v>
      </c>
      <c r="H9269" s="44">
        <v>62988.15</v>
      </c>
      <c r="I9269" s="44">
        <v>62999.98</v>
      </c>
      <c r="J9269" s="68">
        <f t="shared" si="432"/>
        <v>0.69986833333333331</v>
      </c>
      <c r="K9269" s="43">
        <f t="shared" si="433"/>
        <v>0.69999977777777778</v>
      </c>
      <c r="L9269" s="41" t="str">
        <f t="shared" si="434"/>
        <v>A</v>
      </c>
      <c r="M9269" s="41" t="s">
        <v>1659</v>
      </c>
      <c r="N9269" s="41" t="s">
        <v>427</v>
      </c>
      <c r="O9269" s="41" t="s">
        <v>70</v>
      </c>
    </row>
    <row r="9270" spans="1:15">
      <c r="A9270" s="38">
        <v>41954</v>
      </c>
      <c r="B9270" s="38">
        <v>49259</v>
      </c>
      <c r="C9270" s="131">
        <v>240</v>
      </c>
      <c r="D9270" s="39">
        <v>8.7899999999999992E-2</v>
      </c>
      <c r="E9270" s="39">
        <v>7.9500000000000001E-2</v>
      </c>
      <c r="F9270" s="40">
        <v>90000</v>
      </c>
      <c r="G9270" s="40">
        <v>90000</v>
      </c>
      <c r="H9270" s="40">
        <v>62858.32</v>
      </c>
      <c r="I9270" s="40">
        <v>62999.99</v>
      </c>
      <c r="J9270" s="67">
        <f t="shared" si="432"/>
        <v>0.69842577777777781</v>
      </c>
      <c r="K9270" s="39">
        <f t="shared" si="433"/>
        <v>0.69999988888888887</v>
      </c>
      <c r="L9270" s="2" t="str">
        <f t="shared" si="434"/>
        <v>A</v>
      </c>
      <c r="M9270" s="2" t="s">
        <v>569</v>
      </c>
      <c r="N9270" s="2" t="s">
        <v>426</v>
      </c>
      <c r="O9270" s="2" t="s">
        <v>70</v>
      </c>
    </row>
    <row r="9271" spans="1:15">
      <c r="A9271" s="42">
        <v>41837</v>
      </c>
      <c r="B9271" s="42">
        <v>54621</v>
      </c>
      <c r="C9271" s="130">
        <v>420</v>
      </c>
      <c r="D9271" s="43">
        <v>8.7899999999999992E-2</v>
      </c>
      <c r="E9271" s="43">
        <v>8.4199999999999997E-2</v>
      </c>
      <c r="F9271" s="44">
        <v>120000</v>
      </c>
      <c r="G9271" s="44">
        <v>120000</v>
      </c>
      <c r="H9271" s="44">
        <v>83105.05</v>
      </c>
      <c r="I9271" s="44">
        <v>83999.99</v>
      </c>
      <c r="J9271" s="68">
        <f t="shared" si="432"/>
        <v>0.69254208333333334</v>
      </c>
      <c r="K9271" s="43">
        <f t="shared" si="433"/>
        <v>0.69999991666666672</v>
      </c>
      <c r="L9271" s="41" t="str">
        <f t="shared" si="434"/>
        <v>A</v>
      </c>
      <c r="M9271" s="41" t="s">
        <v>596</v>
      </c>
      <c r="N9271" s="41" t="s">
        <v>427</v>
      </c>
      <c r="O9271" s="41" t="s">
        <v>70</v>
      </c>
    </row>
    <row r="9272" spans="1:15">
      <c r="A9272" s="42">
        <v>41956</v>
      </c>
      <c r="B9272" s="42">
        <v>54740</v>
      </c>
      <c r="C9272" s="130">
        <v>420</v>
      </c>
      <c r="D9272" s="43">
        <v>8.7899999999999992E-2</v>
      </c>
      <c r="E9272" s="43">
        <v>8.4199999999999997E-2</v>
      </c>
      <c r="F9272" s="44">
        <v>120000</v>
      </c>
      <c r="G9272" s="44">
        <v>120000</v>
      </c>
      <c r="H9272" s="44">
        <v>83634.55</v>
      </c>
      <c r="I9272" s="44">
        <v>83999.99</v>
      </c>
      <c r="J9272" s="68">
        <f t="shared" si="432"/>
        <v>0.69695458333333338</v>
      </c>
      <c r="K9272" s="43">
        <f t="shared" si="433"/>
        <v>0.69999991666666672</v>
      </c>
      <c r="L9272" s="41" t="str">
        <f t="shared" si="434"/>
        <v>A</v>
      </c>
      <c r="M9272" s="41" t="s">
        <v>355</v>
      </c>
      <c r="N9272" s="41" t="s">
        <v>417</v>
      </c>
      <c r="O9272" s="41" t="s">
        <v>70</v>
      </c>
    </row>
    <row r="9273" spans="1:15">
      <c r="A9273" s="38">
        <v>41947</v>
      </c>
      <c r="B9273" s="38">
        <v>49252</v>
      </c>
      <c r="C9273" s="131">
        <v>240</v>
      </c>
      <c r="D9273" s="39">
        <v>8.7899999999999992E-2</v>
      </c>
      <c r="E9273" s="39">
        <v>8.4199999999999997E-2</v>
      </c>
      <c r="F9273" s="40">
        <v>125250</v>
      </c>
      <c r="G9273" s="40">
        <v>125250</v>
      </c>
      <c r="H9273" s="40">
        <v>87486.94</v>
      </c>
      <c r="I9273" s="40">
        <v>87674.99</v>
      </c>
      <c r="J9273" s="67">
        <f t="shared" si="432"/>
        <v>0.69849852295409187</v>
      </c>
      <c r="K9273" s="39">
        <f t="shared" si="433"/>
        <v>0.69999992015968071</v>
      </c>
      <c r="L9273" s="2" t="str">
        <f t="shared" si="434"/>
        <v>A</v>
      </c>
      <c r="M9273" s="2" t="s">
        <v>1494</v>
      </c>
      <c r="N9273" s="2" t="s">
        <v>426</v>
      </c>
      <c r="O9273" s="2" t="s">
        <v>70</v>
      </c>
    </row>
    <row r="9274" spans="1:15">
      <c r="A9274" s="42">
        <v>42027</v>
      </c>
      <c r="B9274" s="42">
        <v>48967</v>
      </c>
      <c r="C9274" s="130">
        <v>228</v>
      </c>
      <c r="D9274" s="43">
        <v>8.7899999999999992E-2</v>
      </c>
      <c r="E9274" s="43">
        <v>8.7899999999999992E-2</v>
      </c>
      <c r="F9274" s="44">
        <v>135000</v>
      </c>
      <c r="G9274" s="44">
        <v>135000</v>
      </c>
      <c r="H9274" s="44">
        <v>94382.28</v>
      </c>
      <c r="I9274" s="44">
        <v>94499.99</v>
      </c>
      <c r="J9274" s="68">
        <f t="shared" si="432"/>
        <v>0.69912799999999997</v>
      </c>
      <c r="K9274" s="43">
        <f t="shared" si="433"/>
        <v>0.69999992592592597</v>
      </c>
      <c r="L9274" s="41" t="str">
        <f t="shared" si="434"/>
        <v>A</v>
      </c>
      <c r="M9274" s="41" t="s">
        <v>774</v>
      </c>
      <c r="N9274" s="41" t="s">
        <v>421</v>
      </c>
      <c r="O9274" s="41" t="s">
        <v>70</v>
      </c>
    </row>
    <row r="9275" spans="1:15">
      <c r="A9275" s="38">
        <v>41872</v>
      </c>
      <c r="B9275" s="38">
        <v>49177</v>
      </c>
      <c r="C9275" s="131">
        <v>240</v>
      </c>
      <c r="D9275" s="39">
        <v>8.7899999999999992E-2</v>
      </c>
      <c r="E9275" s="39">
        <v>8.4199999999999997E-2</v>
      </c>
      <c r="F9275" s="40">
        <v>140000</v>
      </c>
      <c r="G9275" s="40">
        <v>140000</v>
      </c>
      <c r="H9275" s="40">
        <v>97524.18</v>
      </c>
      <c r="I9275" s="40">
        <v>97999.99</v>
      </c>
      <c r="J9275" s="67">
        <f t="shared" si="432"/>
        <v>0.6966012857142857</v>
      </c>
      <c r="K9275" s="39">
        <f t="shared" si="433"/>
        <v>0.69999992857142856</v>
      </c>
      <c r="L9275" s="2" t="str">
        <f t="shared" si="434"/>
        <v>A</v>
      </c>
      <c r="M9275" s="2" t="s">
        <v>472</v>
      </c>
      <c r="N9275" s="2" t="s">
        <v>426</v>
      </c>
      <c r="O9275" s="2" t="s">
        <v>70</v>
      </c>
    </row>
    <row r="9276" spans="1:15">
      <c r="A9276" s="38">
        <v>41989</v>
      </c>
      <c r="B9276" s="38">
        <v>52125</v>
      </c>
      <c r="C9276" s="131">
        <v>333</v>
      </c>
      <c r="D9276" s="39">
        <v>8.7899999999999992E-2</v>
      </c>
      <c r="E9276" s="39">
        <v>8.4199999999999997E-2</v>
      </c>
      <c r="F9276" s="40">
        <v>140000</v>
      </c>
      <c r="G9276" s="40">
        <v>140000</v>
      </c>
      <c r="H9276" s="40">
        <v>97582.7</v>
      </c>
      <c r="I9276" s="40">
        <v>97999.99</v>
      </c>
      <c r="J9276" s="67">
        <f t="shared" si="432"/>
        <v>0.69701928571428573</v>
      </c>
      <c r="K9276" s="39">
        <f t="shared" si="433"/>
        <v>0.69999992857142856</v>
      </c>
      <c r="L9276" s="2" t="str">
        <f t="shared" si="434"/>
        <v>A</v>
      </c>
      <c r="M9276" s="2" t="s">
        <v>290</v>
      </c>
      <c r="N9276" s="2" t="s">
        <v>423</v>
      </c>
      <c r="O9276" s="2" t="s">
        <v>70</v>
      </c>
    </row>
    <row r="9277" spans="1:15">
      <c r="A9277" s="38">
        <v>42062</v>
      </c>
      <c r="B9277" s="38">
        <v>53020</v>
      </c>
      <c r="C9277" s="131">
        <v>360</v>
      </c>
      <c r="D9277" s="39">
        <v>8.7899999999999992E-2</v>
      </c>
      <c r="E9277" s="39">
        <v>8.1900000000000001E-2</v>
      </c>
      <c r="F9277" s="40">
        <v>150000</v>
      </c>
      <c r="G9277" s="40">
        <v>150000</v>
      </c>
      <c r="H9277" s="40">
        <v>104999.99</v>
      </c>
      <c r="I9277" s="40">
        <v>104999.99</v>
      </c>
      <c r="J9277" s="67">
        <f t="shared" si="432"/>
        <v>0.69999993333333332</v>
      </c>
      <c r="K9277" s="39">
        <f t="shared" si="433"/>
        <v>0.69999993333333332</v>
      </c>
      <c r="L9277" s="2" t="str">
        <f t="shared" si="434"/>
        <v>A</v>
      </c>
      <c r="M9277" s="2" t="s">
        <v>762</v>
      </c>
      <c r="N9277" s="2" t="s">
        <v>417</v>
      </c>
      <c r="O9277" s="2" t="s">
        <v>70</v>
      </c>
    </row>
    <row r="9278" spans="1:15">
      <c r="A9278" s="38">
        <v>41781</v>
      </c>
      <c r="B9278" s="38">
        <v>53957</v>
      </c>
      <c r="C9278" s="131">
        <v>400</v>
      </c>
      <c r="D9278" s="39">
        <v>8.7899999999999992E-2</v>
      </c>
      <c r="E9278" s="39">
        <v>8.4199999999999997E-2</v>
      </c>
      <c r="F9278" s="40">
        <v>150000</v>
      </c>
      <c r="G9278" s="40">
        <v>150000</v>
      </c>
      <c r="H9278" s="40">
        <v>103422.08</v>
      </c>
      <c r="I9278" s="40">
        <v>104999.99</v>
      </c>
      <c r="J9278" s="67">
        <f t="shared" si="432"/>
        <v>0.68948053333333337</v>
      </c>
      <c r="K9278" s="39">
        <f t="shared" si="433"/>
        <v>0.69999993333333332</v>
      </c>
      <c r="L9278" s="2" t="str">
        <f t="shared" si="434"/>
        <v>A</v>
      </c>
      <c r="M9278" s="2" t="s">
        <v>592</v>
      </c>
      <c r="N9278" s="2" t="s">
        <v>428</v>
      </c>
      <c r="O9278" s="2" t="s">
        <v>70</v>
      </c>
    </row>
    <row r="9279" spans="1:15">
      <c r="A9279" s="38">
        <v>41961</v>
      </c>
      <c r="B9279" s="38">
        <v>49266</v>
      </c>
      <c r="C9279" s="131">
        <v>240</v>
      </c>
      <c r="D9279" s="39">
        <v>8.7899999999999992E-2</v>
      </c>
      <c r="E9279" s="39">
        <v>8.4199999999999997E-2</v>
      </c>
      <c r="F9279" s="40">
        <v>155000</v>
      </c>
      <c r="G9279" s="40">
        <v>155000</v>
      </c>
      <c r="H9279" s="40">
        <v>108245.87</v>
      </c>
      <c r="I9279" s="40">
        <v>108499.99</v>
      </c>
      <c r="J9279" s="67">
        <f t="shared" si="432"/>
        <v>0.69836045161290317</v>
      </c>
      <c r="K9279" s="39">
        <f t="shared" si="433"/>
        <v>0.69999993548387096</v>
      </c>
      <c r="L9279" s="2" t="str">
        <f t="shared" si="434"/>
        <v>A</v>
      </c>
      <c r="M9279" s="2" t="s">
        <v>664</v>
      </c>
      <c r="N9279" s="2" t="s">
        <v>416</v>
      </c>
      <c r="O9279" s="2" t="s">
        <v>70</v>
      </c>
    </row>
    <row r="9280" spans="1:15">
      <c r="A9280" s="38">
        <v>41984</v>
      </c>
      <c r="B9280" s="38">
        <v>51724</v>
      </c>
      <c r="C9280" s="131">
        <v>320</v>
      </c>
      <c r="D9280" s="39">
        <v>8.7899999999999992E-2</v>
      </c>
      <c r="E9280" s="39">
        <v>7.9500000000000001E-2</v>
      </c>
      <c r="F9280" s="40">
        <v>160000</v>
      </c>
      <c r="G9280" s="40">
        <v>160000</v>
      </c>
      <c r="H9280" s="40">
        <v>111506.43</v>
      </c>
      <c r="I9280" s="40">
        <v>111999.99</v>
      </c>
      <c r="J9280" s="67">
        <f t="shared" si="432"/>
        <v>0.69691518749999992</v>
      </c>
      <c r="K9280" s="39">
        <f t="shared" si="433"/>
        <v>0.6999999375</v>
      </c>
      <c r="L9280" s="2" t="str">
        <f t="shared" si="434"/>
        <v>A</v>
      </c>
      <c r="M9280" s="2" t="s">
        <v>609</v>
      </c>
      <c r="N9280" s="2" t="s">
        <v>428</v>
      </c>
      <c r="O9280" s="2" t="s">
        <v>70</v>
      </c>
    </row>
    <row r="9281" spans="1:15">
      <c r="A9281" s="38">
        <v>41908</v>
      </c>
      <c r="B9281" s="38">
        <v>49213</v>
      </c>
      <c r="C9281" s="131">
        <v>240</v>
      </c>
      <c r="D9281" s="39">
        <v>8.7899999999999992E-2</v>
      </c>
      <c r="E9281" s="39">
        <v>8.4199999999999997E-2</v>
      </c>
      <c r="F9281" s="40">
        <v>162000</v>
      </c>
      <c r="G9281" s="40">
        <v>162000</v>
      </c>
      <c r="H9281" s="40">
        <v>112970.53</v>
      </c>
      <c r="I9281" s="40">
        <v>113399.99</v>
      </c>
      <c r="J9281" s="67">
        <f t="shared" si="432"/>
        <v>0.69734895061728397</v>
      </c>
      <c r="K9281" s="39">
        <f t="shared" si="433"/>
        <v>0.699999938271605</v>
      </c>
      <c r="L9281" s="2" t="str">
        <f t="shared" si="434"/>
        <v>A</v>
      </c>
      <c r="M9281" s="2" t="s">
        <v>818</v>
      </c>
      <c r="N9281" s="2" t="s">
        <v>424</v>
      </c>
      <c r="O9281" s="2" t="s">
        <v>70</v>
      </c>
    </row>
    <row r="9282" spans="1:15">
      <c r="A9282" s="42">
        <v>41780</v>
      </c>
      <c r="B9282" s="42">
        <v>49085</v>
      </c>
      <c r="C9282" s="130">
        <v>240</v>
      </c>
      <c r="D9282" s="43">
        <v>8.7899999999999992E-2</v>
      </c>
      <c r="E9282" s="43">
        <v>7.7199999999999991E-2</v>
      </c>
      <c r="F9282" s="44">
        <v>164000</v>
      </c>
      <c r="G9282" s="44">
        <v>164000</v>
      </c>
      <c r="H9282" s="44">
        <v>113814.15</v>
      </c>
      <c r="I9282" s="44">
        <v>114799.99</v>
      </c>
      <c r="J9282" s="68">
        <f t="shared" si="432"/>
        <v>0.6939887195121951</v>
      </c>
      <c r="K9282" s="43">
        <f t="shared" si="433"/>
        <v>0.69999993902439028</v>
      </c>
      <c r="L9282" s="41" t="str">
        <f t="shared" si="434"/>
        <v>A</v>
      </c>
      <c r="M9282" s="41" t="s">
        <v>528</v>
      </c>
      <c r="N9282" s="41" t="s">
        <v>426</v>
      </c>
      <c r="O9282" s="41" t="s">
        <v>70</v>
      </c>
    </row>
    <row r="9283" spans="1:15">
      <c r="A9283" s="42">
        <v>42031</v>
      </c>
      <c r="B9283" s="42">
        <v>49336</v>
      </c>
      <c r="C9283" s="130">
        <v>240</v>
      </c>
      <c r="D9283" s="43">
        <v>8.7899999999999992E-2</v>
      </c>
      <c r="E9283" s="43">
        <v>8.4199999999999997E-2</v>
      </c>
      <c r="F9283" s="44">
        <v>166850</v>
      </c>
      <c r="G9283" s="44">
        <v>166850</v>
      </c>
      <c r="H9283" s="44">
        <v>116713.33</v>
      </c>
      <c r="I9283" s="44">
        <v>116794.99</v>
      </c>
      <c r="J9283" s="68">
        <f t="shared" ref="J9283:J9346" si="435">H9283/G9283</f>
        <v>0.69951051842972733</v>
      </c>
      <c r="K9283" s="43">
        <f t="shared" ref="K9283:K9346" si="436">I9283/G9283</f>
        <v>0.69999994006592747</v>
      </c>
      <c r="L9283" s="41" t="str">
        <f t="shared" ref="L9283:L9346" si="437">IF(J9283&lt;=65%,"AA",IF(J9283&lt;=75%,"A",IF(J9283&lt;=85%,"B","C")))</f>
        <v>A</v>
      </c>
      <c r="M9283" s="41" t="s">
        <v>633</v>
      </c>
      <c r="N9283" s="41" t="s">
        <v>422</v>
      </c>
      <c r="O9283" s="41" t="s">
        <v>70</v>
      </c>
    </row>
    <row r="9284" spans="1:15">
      <c r="A9284" s="42">
        <v>41992</v>
      </c>
      <c r="B9284" s="42">
        <v>49297</v>
      </c>
      <c r="C9284" s="130">
        <v>240</v>
      </c>
      <c r="D9284" s="43">
        <v>8.7899999999999992E-2</v>
      </c>
      <c r="E9284" s="43">
        <v>8.4199999999999997E-2</v>
      </c>
      <c r="F9284" s="44">
        <v>170000</v>
      </c>
      <c r="G9284" s="44">
        <v>170000</v>
      </c>
      <c r="H9284" s="44">
        <v>118791.1</v>
      </c>
      <c r="I9284" s="44">
        <v>118999.99</v>
      </c>
      <c r="J9284" s="68">
        <f t="shared" si="435"/>
        <v>0.69877117647058828</v>
      </c>
      <c r="K9284" s="43">
        <f t="shared" si="436"/>
        <v>0.69999994117647057</v>
      </c>
      <c r="L9284" s="41" t="str">
        <f t="shared" si="437"/>
        <v>A</v>
      </c>
      <c r="M9284" s="41" t="s">
        <v>477</v>
      </c>
      <c r="N9284" s="41" t="s">
        <v>422</v>
      </c>
      <c r="O9284" s="41" t="s">
        <v>70</v>
      </c>
    </row>
    <row r="9285" spans="1:15">
      <c r="A9285" s="38">
        <v>42059</v>
      </c>
      <c r="B9285" s="38">
        <v>49364</v>
      </c>
      <c r="C9285" s="131">
        <v>240</v>
      </c>
      <c r="D9285" s="39">
        <v>8.7899999999999992E-2</v>
      </c>
      <c r="E9285" s="39">
        <v>8.6500000000000007E-2</v>
      </c>
      <c r="F9285" s="40">
        <v>170000</v>
      </c>
      <c r="G9285" s="40">
        <v>170000</v>
      </c>
      <c r="H9285" s="40">
        <v>118999.99</v>
      </c>
      <c r="I9285" s="40">
        <v>118999.99</v>
      </c>
      <c r="J9285" s="67">
        <f t="shared" si="435"/>
        <v>0.69999994117647057</v>
      </c>
      <c r="K9285" s="39">
        <f t="shared" si="436"/>
        <v>0.69999994117647057</v>
      </c>
      <c r="L9285" s="2" t="str">
        <f t="shared" si="437"/>
        <v>A</v>
      </c>
      <c r="M9285" s="2" t="s">
        <v>701</v>
      </c>
      <c r="N9285" s="2" t="s">
        <v>417</v>
      </c>
      <c r="O9285" s="2" t="s">
        <v>70</v>
      </c>
    </row>
    <row r="9286" spans="1:15">
      <c r="A9286" s="42">
        <v>42031</v>
      </c>
      <c r="B9286" s="42">
        <v>49336</v>
      </c>
      <c r="C9286" s="130">
        <v>240</v>
      </c>
      <c r="D9286" s="43">
        <v>8.7899999999999992E-2</v>
      </c>
      <c r="E9286" s="43">
        <v>8.6500000000000007E-2</v>
      </c>
      <c r="F9286" s="44">
        <v>175000</v>
      </c>
      <c r="G9286" s="44">
        <v>175000</v>
      </c>
      <c r="H9286" s="44">
        <v>122420.03</v>
      </c>
      <c r="I9286" s="44">
        <v>122499.99</v>
      </c>
      <c r="J9286" s="68">
        <f t="shared" si="435"/>
        <v>0.69954302857142858</v>
      </c>
      <c r="K9286" s="43">
        <f t="shared" si="436"/>
        <v>0.69999994285714284</v>
      </c>
      <c r="L9286" s="41" t="str">
        <f t="shared" si="437"/>
        <v>A</v>
      </c>
      <c r="M9286" s="41" t="s">
        <v>489</v>
      </c>
      <c r="N9286" s="41" t="s">
        <v>415</v>
      </c>
      <c r="O9286" s="41" t="s">
        <v>70</v>
      </c>
    </row>
    <row r="9287" spans="1:15">
      <c r="A9287" s="38">
        <v>41995</v>
      </c>
      <c r="B9287" s="38">
        <v>51126</v>
      </c>
      <c r="C9287" s="131">
        <v>300</v>
      </c>
      <c r="D9287" s="39">
        <v>8.7899999999999992E-2</v>
      </c>
      <c r="E9287" s="39">
        <v>8.4199999999999997E-2</v>
      </c>
      <c r="F9287" s="40">
        <v>180000</v>
      </c>
      <c r="G9287" s="40">
        <v>180000</v>
      </c>
      <c r="H9287" s="40">
        <v>125351.02</v>
      </c>
      <c r="I9287" s="40">
        <v>125999.99</v>
      </c>
      <c r="J9287" s="67">
        <f t="shared" si="435"/>
        <v>0.69639455555555563</v>
      </c>
      <c r="K9287" s="39">
        <f t="shared" si="436"/>
        <v>0.69999994444444447</v>
      </c>
      <c r="L9287" s="2" t="str">
        <f t="shared" si="437"/>
        <v>A</v>
      </c>
      <c r="M9287" s="2" t="s">
        <v>619</v>
      </c>
      <c r="N9287" s="2" t="s">
        <v>427</v>
      </c>
      <c r="O9287" s="2" t="s">
        <v>70</v>
      </c>
    </row>
    <row r="9288" spans="1:15">
      <c r="A9288" s="42">
        <v>42037</v>
      </c>
      <c r="B9288" s="42">
        <v>49342</v>
      </c>
      <c r="C9288" s="130">
        <v>240</v>
      </c>
      <c r="D9288" s="43">
        <v>8.7899999999999992E-2</v>
      </c>
      <c r="E9288" s="43">
        <v>8.6500000000000007E-2</v>
      </c>
      <c r="F9288" s="44">
        <v>186000</v>
      </c>
      <c r="G9288" s="44">
        <v>186000</v>
      </c>
      <c r="H9288" s="44">
        <v>130199.99</v>
      </c>
      <c r="I9288" s="44">
        <v>130199.99</v>
      </c>
      <c r="J9288" s="68">
        <f t="shared" si="435"/>
        <v>0.69999994623655915</v>
      </c>
      <c r="K9288" s="43">
        <f t="shared" si="436"/>
        <v>0.69999994623655915</v>
      </c>
      <c r="L9288" s="41" t="str">
        <f t="shared" si="437"/>
        <v>A</v>
      </c>
      <c r="M9288" s="41" t="s">
        <v>1644</v>
      </c>
      <c r="N9288" s="41" t="s">
        <v>424</v>
      </c>
      <c r="O9288" s="41" t="s">
        <v>70</v>
      </c>
    </row>
    <row r="9289" spans="1:15">
      <c r="A9289" s="42">
        <v>42024</v>
      </c>
      <c r="B9289" s="42">
        <v>48872</v>
      </c>
      <c r="C9289" s="130">
        <v>225</v>
      </c>
      <c r="D9289" s="43">
        <v>8.7899999999999992E-2</v>
      </c>
      <c r="E9289" s="43">
        <v>8.3699999999999997E-2</v>
      </c>
      <c r="F9289" s="44">
        <v>190000</v>
      </c>
      <c r="G9289" s="44">
        <v>190000</v>
      </c>
      <c r="H9289" s="44">
        <v>132873.76999999999</v>
      </c>
      <c r="I9289" s="44">
        <v>132999.99</v>
      </c>
      <c r="J9289" s="68">
        <f t="shared" si="435"/>
        <v>0.69933563157894729</v>
      </c>
      <c r="K9289" s="43">
        <f t="shared" si="436"/>
        <v>0.69999994736842097</v>
      </c>
      <c r="L9289" s="41" t="str">
        <f t="shared" si="437"/>
        <v>A</v>
      </c>
      <c r="M9289" s="41" t="s">
        <v>697</v>
      </c>
      <c r="N9289" s="41" t="s">
        <v>417</v>
      </c>
      <c r="O9289" s="41" t="s">
        <v>70</v>
      </c>
    </row>
    <row r="9290" spans="1:15">
      <c r="A9290" s="38">
        <v>42031</v>
      </c>
      <c r="B9290" s="38">
        <v>49336</v>
      </c>
      <c r="C9290" s="131">
        <v>240</v>
      </c>
      <c r="D9290" s="39">
        <v>8.7899999999999992E-2</v>
      </c>
      <c r="E9290" s="39">
        <v>7.9500000000000001E-2</v>
      </c>
      <c r="F9290" s="40">
        <v>191356</v>
      </c>
      <c r="G9290" s="40">
        <v>191356</v>
      </c>
      <c r="H9290" s="40">
        <v>133842.63</v>
      </c>
      <c r="I9290" s="40">
        <v>133949.19</v>
      </c>
      <c r="J9290" s="67">
        <f t="shared" si="435"/>
        <v>0.69944307991387777</v>
      </c>
      <c r="K9290" s="39">
        <f t="shared" si="436"/>
        <v>0.69999994774138252</v>
      </c>
      <c r="L9290" s="2" t="str">
        <f t="shared" si="437"/>
        <v>A</v>
      </c>
      <c r="M9290" s="2" t="s">
        <v>971</v>
      </c>
      <c r="N9290" s="2" t="s">
        <v>437</v>
      </c>
      <c r="O9290" s="2" t="s">
        <v>70</v>
      </c>
    </row>
    <row r="9291" spans="1:15">
      <c r="A9291" s="42">
        <v>41934</v>
      </c>
      <c r="B9291" s="42">
        <v>51523</v>
      </c>
      <c r="C9291" s="130">
        <v>315</v>
      </c>
      <c r="D9291" s="43">
        <v>8.7899999999999992E-2</v>
      </c>
      <c r="E9291" s="43">
        <v>7.9500000000000001E-2</v>
      </c>
      <c r="F9291" s="44">
        <v>200000</v>
      </c>
      <c r="G9291" s="44">
        <v>200000</v>
      </c>
      <c r="H9291" s="44">
        <v>138661.04999999999</v>
      </c>
      <c r="I9291" s="44">
        <v>139999.99</v>
      </c>
      <c r="J9291" s="68">
        <f t="shared" si="435"/>
        <v>0.69330524999999998</v>
      </c>
      <c r="K9291" s="43">
        <f t="shared" si="436"/>
        <v>0.69999994999999993</v>
      </c>
      <c r="L9291" s="41" t="str">
        <f t="shared" si="437"/>
        <v>A</v>
      </c>
      <c r="M9291" s="41" t="s">
        <v>1006</v>
      </c>
      <c r="N9291" s="41" t="s">
        <v>424</v>
      </c>
      <c r="O9291" s="41" t="s">
        <v>70</v>
      </c>
    </row>
    <row r="9292" spans="1:15">
      <c r="A9292" s="38">
        <v>42054</v>
      </c>
      <c r="B9292" s="38">
        <v>54838</v>
      </c>
      <c r="C9292" s="131">
        <v>420</v>
      </c>
      <c r="D9292" s="39">
        <v>8.7899999999999992E-2</v>
      </c>
      <c r="E9292" s="39">
        <v>8.3699999999999997E-2</v>
      </c>
      <c r="F9292" s="40">
        <v>200000</v>
      </c>
      <c r="G9292" s="40">
        <v>200000</v>
      </c>
      <c r="H9292" s="40">
        <v>139999.99</v>
      </c>
      <c r="I9292" s="40">
        <v>139999.99</v>
      </c>
      <c r="J9292" s="67">
        <f t="shared" si="435"/>
        <v>0.69999994999999993</v>
      </c>
      <c r="K9292" s="39">
        <f t="shared" si="436"/>
        <v>0.69999994999999993</v>
      </c>
      <c r="L9292" s="2" t="str">
        <f t="shared" si="437"/>
        <v>A</v>
      </c>
      <c r="M9292" s="2" t="s">
        <v>527</v>
      </c>
      <c r="N9292" s="2" t="s">
        <v>419</v>
      </c>
      <c r="O9292" s="2" t="s">
        <v>70</v>
      </c>
    </row>
    <row r="9293" spans="1:15">
      <c r="A9293" s="42">
        <v>41899</v>
      </c>
      <c r="B9293" s="42">
        <v>54683</v>
      </c>
      <c r="C9293" s="130">
        <v>420</v>
      </c>
      <c r="D9293" s="43">
        <v>8.7899999999999992E-2</v>
      </c>
      <c r="E9293" s="43">
        <v>8.4199999999999997E-2</v>
      </c>
      <c r="F9293" s="44">
        <v>200000</v>
      </c>
      <c r="G9293" s="44">
        <v>200000</v>
      </c>
      <c r="H9293" s="44">
        <v>138904.20000000001</v>
      </c>
      <c r="I9293" s="44">
        <v>139999.99</v>
      </c>
      <c r="J9293" s="68">
        <f t="shared" si="435"/>
        <v>0.69452100000000005</v>
      </c>
      <c r="K9293" s="43">
        <f t="shared" si="436"/>
        <v>0.69999994999999993</v>
      </c>
      <c r="L9293" s="41" t="str">
        <f t="shared" si="437"/>
        <v>A</v>
      </c>
      <c r="M9293" s="41" t="s">
        <v>1224</v>
      </c>
      <c r="N9293" s="41" t="s">
        <v>417</v>
      </c>
      <c r="O9293" s="41" t="s">
        <v>70</v>
      </c>
    </row>
    <row r="9294" spans="1:15">
      <c r="A9294" s="42">
        <v>42047</v>
      </c>
      <c r="B9294" s="42">
        <v>54831</v>
      </c>
      <c r="C9294" s="130">
        <v>420</v>
      </c>
      <c r="D9294" s="43">
        <v>8.7899999999999992E-2</v>
      </c>
      <c r="E9294" s="43">
        <v>8.6500000000000007E-2</v>
      </c>
      <c r="F9294" s="44">
        <v>200000</v>
      </c>
      <c r="G9294" s="44">
        <v>200000</v>
      </c>
      <c r="H9294" s="44">
        <v>139999.99</v>
      </c>
      <c r="I9294" s="44">
        <v>139999.99</v>
      </c>
      <c r="J9294" s="68">
        <f t="shared" si="435"/>
        <v>0.69999994999999993</v>
      </c>
      <c r="K9294" s="43">
        <f t="shared" si="436"/>
        <v>0.69999994999999993</v>
      </c>
      <c r="L9294" s="41" t="str">
        <f t="shared" si="437"/>
        <v>A</v>
      </c>
      <c r="M9294" s="41" t="s">
        <v>564</v>
      </c>
      <c r="N9294" s="41" t="s">
        <v>417</v>
      </c>
      <c r="O9294" s="41" t="s">
        <v>70</v>
      </c>
    </row>
    <row r="9295" spans="1:15">
      <c r="A9295" s="42">
        <v>41899</v>
      </c>
      <c r="B9295" s="42">
        <v>54683</v>
      </c>
      <c r="C9295" s="130">
        <v>420</v>
      </c>
      <c r="D9295" s="43">
        <v>8.7899999999999992E-2</v>
      </c>
      <c r="E9295" s="43">
        <v>8.4199999999999997E-2</v>
      </c>
      <c r="F9295" s="44">
        <v>162000</v>
      </c>
      <c r="G9295" s="44">
        <v>162000</v>
      </c>
      <c r="H9295" s="44">
        <v>112519.59</v>
      </c>
      <c r="I9295" s="44">
        <v>113407.21</v>
      </c>
      <c r="J9295" s="68">
        <f t="shared" si="435"/>
        <v>0.69456537037037036</v>
      </c>
      <c r="K9295" s="43">
        <f t="shared" si="436"/>
        <v>0.70004450617283953</v>
      </c>
      <c r="L9295" s="41" t="str">
        <f t="shared" si="437"/>
        <v>A</v>
      </c>
      <c r="M9295" s="41" t="s">
        <v>633</v>
      </c>
      <c r="N9295" s="41" t="s">
        <v>422</v>
      </c>
      <c r="O9295" s="41" t="s">
        <v>70</v>
      </c>
    </row>
    <row r="9296" spans="1:15">
      <c r="A9296" s="38">
        <v>41771</v>
      </c>
      <c r="B9296" s="38">
        <v>48956</v>
      </c>
      <c r="C9296" s="131">
        <v>236</v>
      </c>
      <c r="D9296" s="39">
        <v>8.7899999999999992E-2</v>
      </c>
      <c r="E9296" s="39">
        <v>8.4199999999999997E-2</v>
      </c>
      <c r="F9296" s="40">
        <v>167000</v>
      </c>
      <c r="G9296" s="40">
        <v>167000</v>
      </c>
      <c r="H9296" s="40">
        <v>113399.03</v>
      </c>
      <c r="I9296" s="40">
        <v>116999.99</v>
      </c>
      <c r="J9296" s="67">
        <f t="shared" si="435"/>
        <v>0.67903610778443113</v>
      </c>
      <c r="K9296" s="39">
        <f t="shared" si="436"/>
        <v>0.70059874251497012</v>
      </c>
      <c r="L9296" s="2" t="str">
        <f t="shared" si="437"/>
        <v>A</v>
      </c>
      <c r="M9296" s="2" t="s">
        <v>1326</v>
      </c>
      <c r="N9296" s="2" t="s">
        <v>419</v>
      </c>
      <c r="O9296" s="2" t="s">
        <v>70</v>
      </c>
    </row>
    <row r="9297" spans="1:15">
      <c r="A9297" s="38">
        <v>41970</v>
      </c>
      <c r="B9297" s="38">
        <v>54754</v>
      </c>
      <c r="C9297" s="131">
        <v>420</v>
      </c>
      <c r="D9297" s="39">
        <v>8.7899999999999992E-2</v>
      </c>
      <c r="E9297" s="39">
        <v>7.9500000000000001E-2</v>
      </c>
      <c r="F9297" s="40">
        <v>167000</v>
      </c>
      <c r="G9297" s="40">
        <v>167000</v>
      </c>
      <c r="H9297" s="40">
        <v>116419.08</v>
      </c>
      <c r="I9297" s="40">
        <v>116999.99</v>
      </c>
      <c r="J9297" s="67">
        <f t="shared" si="435"/>
        <v>0.69712023952095814</v>
      </c>
      <c r="K9297" s="39">
        <f t="shared" si="436"/>
        <v>0.70059874251497012</v>
      </c>
      <c r="L9297" s="2" t="str">
        <f t="shared" si="437"/>
        <v>A</v>
      </c>
      <c r="M9297" s="2" t="s">
        <v>505</v>
      </c>
      <c r="N9297" s="2" t="s">
        <v>424</v>
      </c>
      <c r="O9297" s="2" t="s">
        <v>70</v>
      </c>
    </row>
    <row r="9298" spans="1:15">
      <c r="A9298" s="42">
        <v>41857</v>
      </c>
      <c r="B9298" s="42">
        <v>54641</v>
      </c>
      <c r="C9298" s="130">
        <v>420</v>
      </c>
      <c r="D9298" s="43">
        <v>8.7899999999999992E-2</v>
      </c>
      <c r="E9298" s="43">
        <v>8.4199999999999997E-2</v>
      </c>
      <c r="F9298" s="44">
        <v>165000</v>
      </c>
      <c r="G9298" s="44">
        <v>165000</v>
      </c>
      <c r="H9298" s="44">
        <v>114613.02</v>
      </c>
      <c r="I9298" s="44">
        <v>115646.99</v>
      </c>
      <c r="J9298" s="68">
        <f t="shared" si="435"/>
        <v>0.69462436363636371</v>
      </c>
      <c r="K9298" s="43">
        <f t="shared" si="436"/>
        <v>0.70089084848484851</v>
      </c>
      <c r="L9298" s="41" t="str">
        <f t="shared" si="437"/>
        <v>A</v>
      </c>
      <c r="M9298" s="41" t="s">
        <v>538</v>
      </c>
      <c r="N9298" s="41" t="s">
        <v>417</v>
      </c>
      <c r="O9298" s="41" t="s">
        <v>70</v>
      </c>
    </row>
    <row r="9299" spans="1:15">
      <c r="A9299" s="42">
        <v>41817</v>
      </c>
      <c r="B9299" s="42">
        <v>54601</v>
      </c>
      <c r="C9299" s="130">
        <v>420</v>
      </c>
      <c r="D9299" s="43">
        <v>8.7899999999999992E-2</v>
      </c>
      <c r="E9299" s="43">
        <v>8.4199999999999997E-2</v>
      </c>
      <c r="F9299" s="44">
        <v>115000</v>
      </c>
      <c r="G9299" s="44">
        <v>115000</v>
      </c>
      <c r="H9299" s="44">
        <v>79612.81</v>
      </c>
      <c r="I9299" s="44">
        <v>80619.990000000005</v>
      </c>
      <c r="J9299" s="68">
        <f t="shared" si="435"/>
        <v>0.69228530434782609</v>
      </c>
      <c r="K9299" s="43">
        <f t="shared" si="436"/>
        <v>0.7010433913043479</v>
      </c>
      <c r="L9299" s="41" t="str">
        <f t="shared" si="437"/>
        <v>A</v>
      </c>
      <c r="M9299" s="41" t="s">
        <v>503</v>
      </c>
      <c r="N9299" s="41" t="s">
        <v>416</v>
      </c>
      <c r="O9299" s="41" t="s">
        <v>70</v>
      </c>
    </row>
    <row r="9300" spans="1:15">
      <c r="A9300" s="42">
        <v>42032</v>
      </c>
      <c r="B9300" s="42">
        <v>54816</v>
      </c>
      <c r="C9300" s="130">
        <v>420</v>
      </c>
      <c r="D9300" s="43">
        <v>8.7899999999999992E-2</v>
      </c>
      <c r="E9300" s="43">
        <v>8.4199999999999997E-2</v>
      </c>
      <c r="F9300" s="44">
        <v>178800</v>
      </c>
      <c r="G9300" s="44">
        <v>178800</v>
      </c>
      <c r="H9300" s="44">
        <v>125231.16</v>
      </c>
      <c r="I9300" s="44">
        <v>125399.99</v>
      </c>
      <c r="J9300" s="68">
        <f t="shared" si="435"/>
        <v>0.70039798657718122</v>
      </c>
      <c r="K9300" s="43">
        <f t="shared" si="436"/>
        <v>0.70134222595078299</v>
      </c>
      <c r="L9300" s="41" t="str">
        <f t="shared" si="437"/>
        <v>A</v>
      </c>
      <c r="M9300" s="41" t="s">
        <v>531</v>
      </c>
      <c r="N9300" s="41" t="s">
        <v>423</v>
      </c>
      <c r="O9300" s="41" t="s">
        <v>70</v>
      </c>
    </row>
    <row r="9301" spans="1:15">
      <c r="A9301" s="42">
        <v>42019</v>
      </c>
      <c r="B9301" s="42">
        <v>54803</v>
      </c>
      <c r="C9301" s="130">
        <v>420</v>
      </c>
      <c r="D9301" s="43">
        <v>8.7899999999999992E-2</v>
      </c>
      <c r="E9301" s="43">
        <v>8.4199999999999997E-2</v>
      </c>
      <c r="F9301" s="44">
        <v>172000</v>
      </c>
      <c r="G9301" s="44">
        <v>172000</v>
      </c>
      <c r="H9301" s="44">
        <v>120494.92</v>
      </c>
      <c r="I9301" s="44">
        <v>120637.91</v>
      </c>
      <c r="J9301" s="68">
        <f t="shared" si="435"/>
        <v>0.70055186046511631</v>
      </c>
      <c r="K9301" s="43">
        <f t="shared" si="436"/>
        <v>0.70138319767441859</v>
      </c>
      <c r="L9301" s="41" t="str">
        <f t="shared" si="437"/>
        <v>A</v>
      </c>
      <c r="M9301" s="41" t="s">
        <v>684</v>
      </c>
      <c r="N9301" s="41" t="s">
        <v>419</v>
      </c>
      <c r="O9301" s="41" t="s">
        <v>70</v>
      </c>
    </row>
    <row r="9302" spans="1:15">
      <c r="A9302" s="38">
        <v>42019</v>
      </c>
      <c r="B9302" s="38">
        <v>47498</v>
      </c>
      <c r="C9302" s="131">
        <v>180</v>
      </c>
      <c r="D9302" s="39">
        <v>8.7899999999999992E-2</v>
      </c>
      <c r="E9302" s="39">
        <v>7.9500000000000001E-2</v>
      </c>
      <c r="F9302" s="40">
        <v>197000</v>
      </c>
      <c r="G9302" s="40">
        <v>197000</v>
      </c>
      <c r="H9302" s="40">
        <v>137673.25</v>
      </c>
      <c r="I9302" s="40">
        <v>138276.12</v>
      </c>
      <c r="J9302" s="67">
        <f t="shared" si="435"/>
        <v>0.69884898477157364</v>
      </c>
      <c r="K9302" s="39">
        <f t="shared" si="436"/>
        <v>0.70190923857868015</v>
      </c>
      <c r="L9302" s="2" t="str">
        <f t="shared" si="437"/>
        <v>A</v>
      </c>
      <c r="M9302" s="2" t="s">
        <v>588</v>
      </c>
      <c r="N9302" s="2" t="s">
        <v>417</v>
      </c>
      <c r="O9302" s="2" t="s">
        <v>70</v>
      </c>
    </row>
    <row r="9303" spans="1:15">
      <c r="A9303" s="38">
        <v>41906</v>
      </c>
      <c r="B9303" s="38">
        <v>54690</v>
      </c>
      <c r="C9303" s="131">
        <v>420</v>
      </c>
      <c r="D9303" s="39">
        <v>8.7899999999999992E-2</v>
      </c>
      <c r="E9303" s="39">
        <v>8.4199999999999997E-2</v>
      </c>
      <c r="F9303" s="40">
        <v>200000</v>
      </c>
      <c r="G9303" s="40">
        <v>200000</v>
      </c>
      <c r="H9303" s="40">
        <v>139332.28</v>
      </c>
      <c r="I9303" s="40">
        <v>140399.99</v>
      </c>
      <c r="J9303" s="67">
        <f t="shared" si="435"/>
        <v>0.69666139999999999</v>
      </c>
      <c r="K9303" s="39">
        <f t="shared" si="436"/>
        <v>0.70199994999999993</v>
      </c>
      <c r="L9303" s="2" t="str">
        <f t="shared" si="437"/>
        <v>A</v>
      </c>
      <c r="M9303" s="2" t="s">
        <v>714</v>
      </c>
      <c r="N9303" s="2" t="s">
        <v>416</v>
      </c>
      <c r="O9303" s="2" t="s">
        <v>70</v>
      </c>
    </row>
    <row r="9304" spans="1:15">
      <c r="A9304" s="38">
        <v>41851</v>
      </c>
      <c r="B9304" s="38">
        <v>54635</v>
      </c>
      <c r="C9304" s="131">
        <v>420</v>
      </c>
      <c r="D9304" s="39">
        <v>8.7899999999999992E-2</v>
      </c>
      <c r="E9304" s="39">
        <v>7.9500000000000001E-2</v>
      </c>
      <c r="F9304" s="40">
        <v>200000</v>
      </c>
      <c r="G9304" s="40">
        <v>200000</v>
      </c>
      <c r="H9304" s="40">
        <v>138811.79</v>
      </c>
      <c r="I9304" s="40">
        <v>140408.91</v>
      </c>
      <c r="J9304" s="67">
        <f t="shared" si="435"/>
        <v>0.69405895000000006</v>
      </c>
      <c r="K9304" s="39">
        <f t="shared" si="436"/>
        <v>0.70204454999999999</v>
      </c>
      <c r="L9304" s="2" t="str">
        <f t="shared" si="437"/>
        <v>A</v>
      </c>
      <c r="M9304" s="2" t="s">
        <v>517</v>
      </c>
      <c r="N9304" s="2" t="s">
        <v>417</v>
      </c>
      <c r="O9304" s="2" t="s">
        <v>70</v>
      </c>
    </row>
    <row r="9305" spans="1:15">
      <c r="A9305" s="38">
        <v>41939</v>
      </c>
      <c r="B9305" s="38">
        <v>54723</v>
      </c>
      <c r="C9305" s="131">
        <v>420</v>
      </c>
      <c r="D9305" s="39">
        <v>8.7899999999999992E-2</v>
      </c>
      <c r="E9305" s="39">
        <v>8.4199999999999997E-2</v>
      </c>
      <c r="F9305" s="40">
        <v>200000</v>
      </c>
      <c r="G9305" s="40">
        <v>200000</v>
      </c>
      <c r="H9305" s="40">
        <v>139585.85999999999</v>
      </c>
      <c r="I9305" s="40">
        <v>140427.91</v>
      </c>
      <c r="J9305" s="67">
        <f t="shared" si="435"/>
        <v>0.69792929999999997</v>
      </c>
      <c r="K9305" s="39">
        <f t="shared" si="436"/>
        <v>0.70213955000000006</v>
      </c>
      <c r="L9305" s="2" t="str">
        <f t="shared" si="437"/>
        <v>A</v>
      </c>
      <c r="M9305" s="2" t="s">
        <v>463</v>
      </c>
      <c r="N9305" s="2" t="s">
        <v>422</v>
      </c>
      <c r="O9305" s="2" t="s">
        <v>70</v>
      </c>
    </row>
    <row r="9306" spans="1:15">
      <c r="A9306" s="42">
        <v>41976</v>
      </c>
      <c r="B9306" s="42">
        <v>54760</v>
      </c>
      <c r="C9306" s="130">
        <v>420</v>
      </c>
      <c r="D9306" s="43">
        <v>8.7899999999999992E-2</v>
      </c>
      <c r="E9306" s="43">
        <v>7.7199999999999991E-2</v>
      </c>
      <c r="F9306" s="44">
        <v>106793.31</v>
      </c>
      <c r="G9306" s="44">
        <v>106793.31</v>
      </c>
      <c r="H9306" s="44">
        <v>74789.259999999995</v>
      </c>
      <c r="I9306" s="44">
        <v>74999.990000000005</v>
      </c>
      <c r="J9306" s="68">
        <f t="shared" si="435"/>
        <v>0.70031783826159144</v>
      </c>
      <c r="K9306" s="43">
        <f t="shared" si="436"/>
        <v>0.70229108920774164</v>
      </c>
      <c r="L9306" s="41" t="str">
        <f t="shared" si="437"/>
        <v>A</v>
      </c>
      <c r="M9306" s="41" t="s">
        <v>911</v>
      </c>
      <c r="N9306" s="41" t="s">
        <v>415</v>
      </c>
      <c r="O9306" s="41" t="s">
        <v>70</v>
      </c>
    </row>
    <row r="9307" spans="1:15">
      <c r="A9307" s="38">
        <v>41897</v>
      </c>
      <c r="B9307" s="38">
        <v>51028</v>
      </c>
      <c r="C9307" s="131">
        <v>300</v>
      </c>
      <c r="D9307" s="39">
        <v>8.7899999999999992E-2</v>
      </c>
      <c r="E9307" s="39">
        <v>8.4199999999999997E-2</v>
      </c>
      <c r="F9307" s="40">
        <v>170000</v>
      </c>
      <c r="G9307" s="40">
        <v>170000</v>
      </c>
      <c r="H9307" s="40">
        <v>117993.23</v>
      </c>
      <c r="I9307" s="40">
        <v>119399.99</v>
      </c>
      <c r="J9307" s="67">
        <f t="shared" si="435"/>
        <v>0.69407782352941172</v>
      </c>
      <c r="K9307" s="39">
        <f t="shared" si="436"/>
        <v>0.70235288235294124</v>
      </c>
      <c r="L9307" s="2" t="str">
        <f t="shared" si="437"/>
        <v>A</v>
      </c>
      <c r="M9307" s="2" t="s">
        <v>805</v>
      </c>
      <c r="N9307" s="2" t="s">
        <v>422</v>
      </c>
      <c r="O9307" s="2" t="s">
        <v>70</v>
      </c>
    </row>
    <row r="9308" spans="1:15">
      <c r="A9308" s="42">
        <v>41985</v>
      </c>
      <c r="B9308" s="42">
        <v>47464</v>
      </c>
      <c r="C9308" s="130">
        <v>180</v>
      </c>
      <c r="D9308" s="43">
        <v>8.7899999999999992E-2</v>
      </c>
      <c r="E9308" s="43">
        <v>7.7199999999999991E-2</v>
      </c>
      <c r="F9308" s="44">
        <v>178800</v>
      </c>
      <c r="G9308" s="44">
        <v>178800</v>
      </c>
      <c r="H9308" s="44">
        <v>124385.47</v>
      </c>
      <c r="I9308" s="44">
        <v>125587.99</v>
      </c>
      <c r="J9308" s="68">
        <f t="shared" si="435"/>
        <v>0.69566817673378079</v>
      </c>
      <c r="K9308" s="43">
        <f t="shared" si="436"/>
        <v>0.70239368008948544</v>
      </c>
      <c r="L9308" s="41" t="str">
        <f t="shared" si="437"/>
        <v>A</v>
      </c>
      <c r="M9308" s="41" t="s">
        <v>531</v>
      </c>
      <c r="N9308" s="41" t="s">
        <v>423</v>
      </c>
      <c r="O9308" s="41" t="s">
        <v>70</v>
      </c>
    </row>
    <row r="9309" spans="1:15">
      <c r="A9309" s="38">
        <v>41865</v>
      </c>
      <c r="B9309" s="38">
        <v>52976</v>
      </c>
      <c r="C9309" s="131">
        <v>365</v>
      </c>
      <c r="D9309" s="39">
        <v>8.7899999999999992E-2</v>
      </c>
      <c r="E9309" s="39">
        <v>7.9500000000000001E-2</v>
      </c>
      <c r="F9309" s="40">
        <v>160000</v>
      </c>
      <c r="G9309" s="40">
        <v>160000</v>
      </c>
      <c r="H9309" s="40">
        <v>111270.5</v>
      </c>
      <c r="I9309" s="40">
        <v>112499.99</v>
      </c>
      <c r="J9309" s="67">
        <f t="shared" si="435"/>
        <v>0.69544062500000003</v>
      </c>
      <c r="K9309" s="39">
        <f t="shared" si="436"/>
        <v>0.70312493750000005</v>
      </c>
      <c r="L9309" s="2" t="str">
        <f t="shared" si="437"/>
        <v>A</v>
      </c>
      <c r="M9309" s="2" t="s">
        <v>687</v>
      </c>
      <c r="N9309" s="2" t="s">
        <v>417</v>
      </c>
      <c r="O9309" s="2" t="s">
        <v>70</v>
      </c>
    </row>
    <row r="9310" spans="1:15">
      <c r="A9310" s="42">
        <v>41969</v>
      </c>
      <c r="B9310" s="42">
        <v>54753</v>
      </c>
      <c r="C9310" s="130">
        <v>420</v>
      </c>
      <c r="D9310" s="43">
        <v>8.7899999999999992E-2</v>
      </c>
      <c r="E9310" s="43">
        <v>7.7199999999999991E-2</v>
      </c>
      <c r="F9310" s="44">
        <v>183000</v>
      </c>
      <c r="G9310" s="44">
        <v>183000</v>
      </c>
      <c r="H9310" s="44">
        <v>128130.37</v>
      </c>
      <c r="I9310" s="44">
        <v>128710.99</v>
      </c>
      <c r="J9310" s="68">
        <f t="shared" si="435"/>
        <v>0.70016595628415301</v>
      </c>
      <c r="K9310" s="43">
        <f t="shared" si="436"/>
        <v>0.70333874316939893</v>
      </c>
      <c r="L9310" s="41" t="str">
        <f t="shared" si="437"/>
        <v>A</v>
      </c>
      <c r="M9310" s="41" t="s">
        <v>475</v>
      </c>
      <c r="N9310" s="41" t="s">
        <v>427</v>
      </c>
      <c r="O9310" s="41" t="s">
        <v>70</v>
      </c>
    </row>
    <row r="9311" spans="1:15">
      <c r="A9311" s="42">
        <v>41845</v>
      </c>
      <c r="B9311" s="42">
        <v>49334</v>
      </c>
      <c r="C9311" s="130">
        <v>246</v>
      </c>
      <c r="D9311" s="43">
        <v>8.7899999999999992E-2</v>
      </c>
      <c r="E9311" s="43">
        <v>7.9500000000000001E-2</v>
      </c>
      <c r="F9311" s="44">
        <v>135000</v>
      </c>
      <c r="G9311" s="44">
        <v>135000</v>
      </c>
      <c r="H9311" s="44">
        <v>93538.08</v>
      </c>
      <c r="I9311" s="44">
        <v>94999.99</v>
      </c>
      <c r="J9311" s="68">
        <f t="shared" si="435"/>
        <v>0.69287466666666664</v>
      </c>
      <c r="K9311" s="43">
        <f t="shared" si="436"/>
        <v>0.70370362962962962</v>
      </c>
      <c r="L9311" s="41" t="str">
        <f t="shared" si="437"/>
        <v>A</v>
      </c>
      <c r="M9311" s="41" t="s">
        <v>990</v>
      </c>
      <c r="N9311" s="41" t="s">
        <v>422</v>
      </c>
      <c r="O9311" s="41" t="s">
        <v>70</v>
      </c>
    </row>
    <row r="9312" spans="1:15">
      <c r="A9312" s="42">
        <v>41907</v>
      </c>
      <c r="B9312" s="42">
        <v>54691</v>
      </c>
      <c r="C9312" s="130">
        <v>420</v>
      </c>
      <c r="D9312" s="43">
        <v>8.7899999999999992E-2</v>
      </c>
      <c r="E9312" s="43">
        <v>7.7199999999999991E-2</v>
      </c>
      <c r="F9312" s="44">
        <v>162000</v>
      </c>
      <c r="G9312" s="44">
        <v>162000</v>
      </c>
      <c r="H9312" s="44">
        <v>113294.7</v>
      </c>
      <c r="I9312" s="44">
        <v>113999.99</v>
      </c>
      <c r="J9312" s="68">
        <f t="shared" si="435"/>
        <v>0.69935000000000003</v>
      </c>
      <c r="K9312" s="43">
        <f t="shared" si="436"/>
        <v>0.70370364197530866</v>
      </c>
      <c r="L9312" s="41" t="str">
        <f t="shared" si="437"/>
        <v>A</v>
      </c>
      <c r="M9312" s="41" t="s">
        <v>468</v>
      </c>
      <c r="N9312" s="41" t="s">
        <v>421</v>
      </c>
      <c r="O9312" s="41" t="s">
        <v>70</v>
      </c>
    </row>
    <row r="9313" spans="1:15">
      <c r="A9313" s="42">
        <v>41947</v>
      </c>
      <c r="B9313" s="42">
        <v>51078</v>
      </c>
      <c r="C9313" s="130">
        <v>300</v>
      </c>
      <c r="D9313" s="43">
        <v>8.7899999999999992E-2</v>
      </c>
      <c r="E9313" s="43">
        <v>7.9500000000000001E-2</v>
      </c>
      <c r="F9313" s="44">
        <v>116500</v>
      </c>
      <c r="G9313" s="44">
        <v>116500</v>
      </c>
      <c r="H9313" s="44">
        <v>81400</v>
      </c>
      <c r="I9313" s="44">
        <v>81999.990000000005</v>
      </c>
      <c r="J9313" s="68">
        <f t="shared" si="435"/>
        <v>0.6987124463519313</v>
      </c>
      <c r="K9313" s="43">
        <f t="shared" si="436"/>
        <v>0.70386257510729622</v>
      </c>
      <c r="L9313" s="41" t="str">
        <f t="shared" si="437"/>
        <v>A</v>
      </c>
      <c r="M9313" s="41" t="s">
        <v>233</v>
      </c>
      <c r="N9313" s="41" t="s">
        <v>424</v>
      </c>
      <c r="O9313" s="41" t="s">
        <v>70</v>
      </c>
    </row>
    <row r="9314" spans="1:15">
      <c r="A9314" s="38">
        <v>41859</v>
      </c>
      <c r="B9314" s="38">
        <v>45512</v>
      </c>
      <c r="C9314" s="131">
        <v>120</v>
      </c>
      <c r="D9314" s="39">
        <v>8.7899999999999992E-2</v>
      </c>
      <c r="E9314" s="39">
        <v>8.7899999999999992E-2</v>
      </c>
      <c r="F9314" s="40">
        <v>85000</v>
      </c>
      <c r="G9314" s="40">
        <v>85000</v>
      </c>
      <c r="H9314" s="40">
        <v>57172.77</v>
      </c>
      <c r="I9314" s="40">
        <v>59849.99</v>
      </c>
      <c r="J9314" s="67">
        <f t="shared" si="435"/>
        <v>0.67262082352941177</v>
      </c>
      <c r="K9314" s="39">
        <f t="shared" si="436"/>
        <v>0.70411752941176464</v>
      </c>
      <c r="L9314" s="2" t="str">
        <f t="shared" si="437"/>
        <v>A</v>
      </c>
      <c r="M9314" s="2" t="s">
        <v>328</v>
      </c>
      <c r="N9314" s="2" t="s">
        <v>437</v>
      </c>
      <c r="O9314" s="2" t="s">
        <v>70</v>
      </c>
    </row>
    <row r="9315" spans="1:15">
      <c r="A9315" s="38">
        <v>41851</v>
      </c>
      <c r="B9315" s="38">
        <v>47938</v>
      </c>
      <c r="C9315" s="131">
        <v>200</v>
      </c>
      <c r="D9315" s="39">
        <v>8.7899999999999992E-2</v>
      </c>
      <c r="E9315" s="39">
        <v>7.9500000000000001E-2</v>
      </c>
      <c r="F9315" s="40">
        <v>150000</v>
      </c>
      <c r="G9315" s="40">
        <v>150000</v>
      </c>
      <c r="H9315" s="40">
        <v>102498.97</v>
      </c>
      <c r="I9315" s="40">
        <v>105641.52</v>
      </c>
      <c r="J9315" s="67">
        <f t="shared" si="435"/>
        <v>0.68332646666666663</v>
      </c>
      <c r="K9315" s="39">
        <f t="shared" si="436"/>
        <v>0.70427680000000004</v>
      </c>
      <c r="L9315" s="2" t="str">
        <f t="shared" si="437"/>
        <v>A</v>
      </c>
      <c r="M9315" s="2" t="s">
        <v>1012</v>
      </c>
      <c r="N9315" s="2" t="s">
        <v>422</v>
      </c>
      <c r="O9315" s="2" t="s">
        <v>70</v>
      </c>
    </row>
    <row r="9316" spans="1:15">
      <c r="A9316" s="42">
        <v>41859</v>
      </c>
      <c r="B9316" s="42">
        <v>54643</v>
      </c>
      <c r="C9316" s="130">
        <v>420</v>
      </c>
      <c r="D9316" s="43">
        <v>8.7899999999999992E-2</v>
      </c>
      <c r="E9316" s="43">
        <v>7.9500000000000001E-2</v>
      </c>
      <c r="F9316" s="44">
        <v>150000</v>
      </c>
      <c r="G9316" s="44">
        <v>150000</v>
      </c>
      <c r="H9316" s="44">
        <v>104706.24000000001</v>
      </c>
      <c r="I9316" s="44">
        <v>105650.47</v>
      </c>
      <c r="J9316" s="68">
        <f t="shared" si="435"/>
        <v>0.69804160000000004</v>
      </c>
      <c r="K9316" s="43">
        <f t="shared" si="436"/>
        <v>0.70433646666666672</v>
      </c>
      <c r="L9316" s="41" t="str">
        <f t="shared" si="437"/>
        <v>A</v>
      </c>
      <c r="M9316" s="41" t="s">
        <v>467</v>
      </c>
      <c r="N9316" s="41" t="s">
        <v>425</v>
      </c>
      <c r="O9316" s="41" t="s">
        <v>70</v>
      </c>
    </row>
    <row r="9317" spans="1:15">
      <c r="A9317" s="42">
        <v>41880</v>
      </c>
      <c r="B9317" s="42">
        <v>54664</v>
      </c>
      <c r="C9317" s="130">
        <v>420</v>
      </c>
      <c r="D9317" s="43">
        <v>8.7899999999999992E-2</v>
      </c>
      <c r="E9317" s="43">
        <v>8.4199999999999997E-2</v>
      </c>
      <c r="F9317" s="44">
        <v>114000</v>
      </c>
      <c r="G9317" s="44">
        <v>114000</v>
      </c>
      <c r="H9317" s="44">
        <v>79865.3</v>
      </c>
      <c r="I9317" s="44">
        <v>80296.08</v>
      </c>
      <c r="J9317" s="68">
        <f t="shared" si="435"/>
        <v>0.70057280701754387</v>
      </c>
      <c r="K9317" s="43">
        <f t="shared" si="436"/>
        <v>0.70435157894736844</v>
      </c>
      <c r="L9317" s="41" t="str">
        <f t="shared" si="437"/>
        <v>A</v>
      </c>
      <c r="M9317" s="41" t="s">
        <v>775</v>
      </c>
      <c r="N9317" s="41" t="s">
        <v>416</v>
      </c>
      <c r="O9317" s="41" t="s">
        <v>70</v>
      </c>
    </row>
    <row r="9318" spans="1:15">
      <c r="A9318" s="38">
        <v>41946</v>
      </c>
      <c r="B9318" s="38">
        <v>54730</v>
      </c>
      <c r="C9318" s="131">
        <v>420</v>
      </c>
      <c r="D9318" s="39">
        <v>8.7899999999999992E-2</v>
      </c>
      <c r="E9318" s="39">
        <v>8.4199999999999997E-2</v>
      </c>
      <c r="F9318" s="40">
        <v>126300</v>
      </c>
      <c r="G9318" s="40">
        <v>126300</v>
      </c>
      <c r="H9318" s="40">
        <v>88626.36</v>
      </c>
      <c r="I9318" s="40">
        <v>88999.99</v>
      </c>
      <c r="J9318" s="67">
        <f t="shared" si="435"/>
        <v>0.7017130641330166</v>
      </c>
      <c r="K9318" s="39">
        <f t="shared" si="436"/>
        <v>0.70467133808392723</v>
      </c>
      <c r="L9318" s="2" t="str">
        <f t="shared" si="437"/>
        <v>A</v>
      </c>
      <c r="M9318" s="2" t="s">
        <v>472</v>
      </c>
      <c r="N9318" s="2" t="s">
        <v>426</v>
      </c>
      <c r="O9318" s="2" t="s">
        <v>70</v>
      </c>
    </row>
    <row r="9319" spans="1:15">
      <c r="A9319" s="38">
        <v>41887</v>
      </c>
      <c r="B9319" s="38">
        <v>54671</v>
      </c>
      <c r="C9319" s="131">
        <v>420</v>
      </c>
      <c r="D9319" s="39">
        <v>8.7899999999999992E-2</v>
      </c>
      <c r="E9319" s="39">
        <v>8.4199999999999997E-2</v>
      </c>
      <c r="F9319" s="40">
        <v>190000</v>
      </c>
      <c r="G9319" s="40">
        <v>190000</v>
      </c>
      <c r="H9319" s="40">
        <v>132937.4</v>
      </c>
      <c r="I9319" s="40">
        <v>133895.99</v>
      </c>
      <c r="J9319" s="67">
        <f t="shared" si="435"/>
        <v>0.69967052631578941</v>
      </c>
      <c r="K9319" s="39">
        <f t="shared" si="436"/>
        <v>0.7047157368421052</v>
      </c>
      <c r="L9319" s="2" t="str">
        <f t="shared" si="437"/>
        <v>A</v>
      </c>
      <c r="M9319" s="2" t="s">
        <v>694</v>
      </c>
      <c r="N9319" s="2" t="s">
        <v>416</v>
      </c>
      <c r="O9319" s="2" t="s">
        <v>70</v>
      </c>
    </row>
    <row r="9320" spans="1:15">
      <c r="A9320" s="38">
        <v>41901</v>
      </c>
      <c r="B9320" s="38">
        <v>49236</v>
      </c>
      <c r="C9320" s="131">
        <v>241</v>
      </c>
      <c r="D9320" s="39">
        <v>8.7899999999999992E-2</v>
      </c>
      <c r="E9320" s="39">
        <v>8.7899999999999992E-2</v>
      </c>
      <c r="F9320" s="40">
        <v>166000</v>
      </c>
      <c r="G9320" s="40">
        <v>166000</v>
      </c>
      <c r="H9320" s="40">
        <v>115043.8</v>
      </c>
      <c r="I9320" s="40">
        <v>116999.99</v>
      </c>
      <c r="J9320" s="67">
        <f t="shared" si="435"/>
        <v>0.69303493975903618</v>
      </c>
      <c r="K9320" s="39">
        <f t="shared" si="436"/>
        <v>0.70481921686746996</v>
      </c>
      <c r="L9320" s="2" t="str">
        <f t="shared" si="437"/>
        <v>A</v>
      </c>
      <c r="M9320" s="2" t="s">
        <v>806</v>
      </c>
      <c r="N9320" s="2" t="s">
        <v>419</v>
      </c>
      <c r="O9320" s="2" t="s">
        <v>70</v>
      </c>
    </row>
    <row r="9321" spans="1:15">
      <c r="A9321" s="42">
        <v>41843</v>
      </c>
      <c r="B9321" s="42">
        <v>54627</v>
      </c>
      <c r="C9321" s="130">
        <v>420</v>
      </c>
      <c r="D9321" s="43">
        <v>8.7899999999999992E-2</v>
      </c>
      <c r="E9321" s="43">
        <v>8.4199999999999997E-2</v>
      </c>
      <c r="F9321" s="44">
        <v>163000</v>
      </c>
      <c r="G9321" s="44">
        <v>163000</v>
      </c>
      <c r="H9321" s="44">
        <v>114637.37</v>
      </c>
      <c r="I9321" s="44">
        <v>114899.99</v>
      </c>
      <c r="J9321" s="68">
        <f t="shared" si="435"/>
        <v>0.70329674846625767</v>
      </c>
      <c r="K9321" s="43">
        <f t="shared" si="436"/>
        <v>0.70490791411042952</v>
      </c>
      <c r="L9321" s="41" t="str">
        <f t="shared" si="437"/>
        <v>A</v>
      </c>
      <c r="M9321" s="41" t="s">
        <v>633</v>
      </c>
      <c r="N9321" s="41" t="s">
        <v>422</v>
      </c>
      <c r="O9321" s="41" t="s">
        <v>70</v>
      </c>
    </row>
    <row r="9322" spans="1:15">
      <c r="A9322" s="38">
        <v>41842</v>
      </c>
      <c r="B9322" s="38">
        <v>47321</v>
      </c>
      <c r="C9322" s="131">
        <v>180</v>
      </c>
      <c r="D9322" s="39">
        <v>8.7899999999999992E-2</v>
      </c>
      <c r="E9322" s="39">
        <v>8.7899999999999992E-2</v>
      </c>
      <c r="F9322" s="40">
        <v>197180</v>
      </c>
      <c r="G9322" s="40">
        <v>197180</v>
      </c>
      <c r="H9322" s="40">
        <v>134408.41</v>
      </c>
      <c r="I9322" s="40">
        <v>138999.94</v>
      </c>
      <c r="J9322" s="67">
        <f t="shared" si="435"/>
        <v>0.68165336240998076</v>
      </c>
      <c r="K9322" s="39">
        <f t="shared" si="436"/>
        <v>0.70493934476113196</v>
      </c>
      <c r="L9322" s="2" t="str">
        <f t="shared" si="437"/>
        <v>A</v>
      </c>
      <c r="M9322" s="2" t="s">
        <v>595</v>
      </c>
      <c r="N9322" s="2" t="s">
        <v>423</v>
      </c>
      <c r="O9322" s="2" t="s">
        <v>70</v>
      </c>
    </row>
    <row r="9323" spans="1:15">
      <c r="A9323" s="42">
        <v>41960</v>
      </c>
      <c r="B9323" s="42">
        <v>48290</v>
      </c>
      <c r="C9323" s="130">
        <v>208</v>
      </c>
      <c r="D9323" s="43">
        <v>8.7899999999999992E-2</v>
      </c>
      <c r="E9323" s="43">
        <v>7.7199999999999991E-2</v>
      </c>
      <c r="F9323" s="44">
        <v>173000</v>
      </c>
      <c r="G9323" s="44">
        <v>173000</v>
      </c>
      <c r="H9323" s="44">
        <v>59451.839999999997</v>
      </c>
      <c r="I9323" s="44">
        <v>121999.99</v>
      </c>
      <c r="J9323" s="68">
        <f t="shared" si="435"/>
        <v>0.34365225433526009</v>
      </c>
      <c r="K9323" s="43">
        <f t="shared" si="436"/>
        <v>0.70520225433526018</v>
      </c>
      <c r="L9323" s="41" t="str">
        <f t="shared" si="437"/>
        <v>AA</v>
      </c>
      <c r="M9323" s="41" t="s">
        <v>475</v>
      </c>
      <c r="N9323" s="41" t="s">
        <v>427</v>
      </c>
      <c r="O9323" s="41" t="s">
        <v>70</v>
      </c>
    </row>
    <row r="9324" spans="1:15">
      <c r="A9324" s="38">
        <v>41955</v>
      </c>
      <c r="B9324" s="38">
        <v>52913</v>
      </c>
      <c r="C9324" s="131">
        <v>360</v>
      </c>
      <c r="D9324" s="39">
        <v>8.7899999999999992E-2</v>
      </c>
      <c r="E9324" s="39">
        <v>8.4199999999999997E-2</v>
      </c>
      <c r="F9324" s="40">
        <v>125000</v>
      </c>
      <c r="G9324" s="40">
        <v>125000</v>
      </c>
      <c r="H9324" s="40">
        <v>87640.9</v>
      </c>
      <c r="I9324" s="40">
        <v>88152.49</v>
      </c>
      <c r="J9324" s="67">
        <f t="shared" si="435"/>
        <v>0.70112719999999995</v>
      </c>
      <c r="K9324" s="39">
        <f t="shared" si="436"/>
        <v>0.70521992</v>
      </c>
      <c r="L9324" s="2" t="str">
        <f t="shared" si="437"/>
        <v>A</v>
      </c>
      <c r="M9324" s="2" t="s">
        <v>584</v>
      </c>
      <c r="N9324" s="2" t="s">
        <v>417</v>
      </c>
      <c r="O9324" s="2" t="s">
        <v>70</v>
      </c>
    </row>
    <row r="9325" spans="1:15">
      <c r="A9325" s="38">
        <v>41788</v>
      </c>
      <c r="B9325" s="38">
        <v>54572</v>
      </c>
      <c r="C9325" s="131">
        <v>420</v>
      </c>
      <c r="D9325" s="39">
        <v>8.7899999999999992E-2</v>
      </c>
      <c r="E9325" s="39">
        <v>7.9500000000000001E-2</v>
      </c>
      <c r="F9325" s="40">
        <v>190000</v>
      </c>
      <c r="G9325" s="40">
        <v>190000</v>
      </c>
      <c r="H9325" s="40">
        <v>132188.22</v>
      </c>
      <c r="I9325" s="40">
        <v>134025.79999999999</v>
      </c>
      <c r="J9325" s="67">
        <f t="shared" si="435"/>
        <v>0.69572747368421051</v>
      </c>
      <c r="K9325" s="39">
        <f t="shared" si="436"/>
        <v>0.70539894736842101</v>
      </c>
      <c r="L9325" s="2" t="str">
        <f t="shared" si="437"/>
        <v>A</v>
      </c>
      <c r="M9325" s="2" t="s">
        <v>461</v>
      </c>
      <c r="N9325" s="2" t="s">
        <v>416</v>
      </c>
      <c r="O9325" s="2" t="s">
        <v>70</v>
      </c>
    </row>
    <row r="9326" spans="1:15">
      <c r="A9326" s="42">
        <v>41779</v>
      </c>
      <c r="B9326" s="42">
        <v>49084</v>
      </c>
      <c r="C9326" s="130">
        <v>240</v>
      </c>
      <c r="D9326" s="43">
        <v>8.7899999999999992E-2</v>
      </c>
      <c r="E9326" s="43">
        <v>7.9500000000000001E-2</v>
      </c>
      <c r="F9326" s="44">
        <v>163000</v>
      </c>
      <c r="G9326" s="44">
        <v>163000</v>
      </c>
      <c r="H9326" s="44">
        <v>111585.51</v>
      </c>
      <c r="I9326" s="44">
        <v>114999.99</v>
      </c>
      <c r="J9326" s="68">
        <f t="shared" si="435"/>
        <v>0.6845736809815951</v>
      </c>
      <c r="K9326" s="43">
        <f t="shared" si="436"/>
        <v>0.70552141104294486</v>
      </c>
      <c r="L9326" s="41" t="str">
        <f t="shared" si="437"/>
        <v>A</v>
      </c>
      <c r="M9326" s="41" t="s">
        <v>1551</v>
      </c>
      <c r="N9326" s="41" t="s">
        <v>427</v>
      </c>
      <c r="O9326" s="41" t="s">
        <v>70</v>
      </c>
    </row>
    <row r="9327" spans="1:15">
      <c r="A9327" s="42">
        <v>41831</v>
      </c>
      <c r="B9327" s="42">
        <v>50962</v>
      </c>
      <c r="C9327" s="130">
        <v>300</v>
      </c>
      <c r="D9327" s="43">
        <v>8.7899999999999992E-2</v>
      </c>
      <c r="E9327" s="43">
        <v>8.4199999999999997E-2</v>
      </c>
      <c r="F9327" s="44">
        <v>170000</v>
      </c>
      <c r="G9327" s="44">
        <v>170000</v>
      </c>
      <c r="H9327" s="44">
        <v>117933.31</v>
      </c>
      <c r="I9327" s="44">
        <v>119999.99</v>
      </c>
      <c r="J9327" s="68">
        <f t="shared" si="435"/>
        <v>0.69372535294117643</v>
      </c>
      <c r="K9327" s="43">
        <f t="shared" si="436"/>
        <v>0.70588229411764714</v>
      </c>
      <c r="L9327" s="41" t="str">
        <f t="shared" si="437"/>
        <v>A</v>
      </c>
      <c r="M9327" s="41" t="s">
        <v>684</v>
      </c>
      <c r="N9327" s="41" t="s">
        <v>419</v>
      </c>
      <c r="O9327" s="41" t="s">
        <v>70</v>
      </c>
    </row>
    <row r="9328" spans="1:15">
      <c r="A9328" s="38">
        <v>41864</v>
      </c>
      <c r="B9328" s="38">
        <v>53034</v>
      </c>
      <c r="C9328" s="131">
        <v>367</v>
      </c>
      <c r="D9328" s="39">
        <v>8.7899999999999992E-2</v>
      </c>
      <c r="E9328" s="39">
        <v>8.4199999999999997E-2</v>
      </c>
      <c r="F9328" s="40">
        <v>170000</v>
      </c>
      <c r="G9328" s="40">
        <v>170000</v>
      </c>
      <c r="H9328" s="40">
        <v>59559.07</v>
      </c>
      <c r="I9328" s="40">
        <v>119999.99</v>
      </c>
      <c r="J9328" s="67">
        <f t="shared" si="435"/>
        <v>0.35034747058823529</v>
      </c>
      <c r="K9328" s="39">
        <f t="shared" si="436"/>
        <v>0.70588229411764714</v>
      </c>
      <c r="L9328" s="2" t="str">
        <f t="shared" si="437"/>
        <v>AA</v>
      </c>
      <c r="M9328" s="2" t="s">
        <v>971</v>
      </c>
      <c r="N9328" s="2" t="s">
        <v>437</v>
      </c>
      <c r="O9328" s="2" t="s">
        <v>70</v>
      </c>
    </row>
    <row r="9329" spans="1:15">
      <c r="A9329" s="42">
        <v>41754</v>
      </c>
      <c r="B9329" s="42">
        <v>54326</v>
      </c>
      <c r="C9329" s="130">
        <v>413</v>
      </c>
      <c r="D9329" s="43">
        <v>8.7899999999999992E-2</v>
      </c>
      <c r="E9329" s="43">
        <v>8.4199999999999997E-2</v>
      </c>
      <c r="F9329" s="44">
        <v>170000</v>
      </c>
      <c r="G9329" s="44">
        <v>170000</v>
      </c>
      <c r="H9329" s="44">
        <v>118073.13</v>
      </c>
      <c r="I9329" s="44">
        <v>119999.99</v>
      </c>
      <c r="J9329" s="68">
        <f t="shared" si="435"/>
        <v>0.6945478235294118</v>
      </c>
      <c r="K9329" s="43">
        <f t="shared" si="436"/>
        <v>0.70588229411764714</v>
      </c>
      <c r="L9329" s="41" t="str">
        <f t="shared" si="437"/>
        <v>A</v>
      </c>
      <c r="M9329" s="41" t="s">
        <v>586</v>
      </c>
      <c r="N9329" s="41" t="s">
        <v>416</v>
      </c>
      <c r="O9329" s="41" t="s">
        <v>70</v>
      </c>
    </row>
    <row r="9330" spans="1:15">
      <c r="A9330" s="42">
        <v>41890</v>
      </c>
      <c r="B9330" s="42">
        <v>54674</v>
      </c>
      <c r="C9330" s="130">
        <v>420</v>
      </c>
      <c r="D9330" s="43">
        <v>8.7899999999999992E-2</v>
      </c>
      <c r="E9330" s="43">
        <v>8.4199999999999997E-2</v>
      </c>
      <c r="F9330" s="44">
        <v>170000</v>
      </c>
      <c r="G9330" s="44">
        <v>170000</v>
      </c>
      <c r="H9330" s="44">
        <v>119115.07</v>
      </c>
      <c r="I9330" s="44">
        <v>119999.99</v>
      </c>
      <c r="J9330" s="68">
        <f t="shared" si="435"/>
        <v>0.70067688235294123</v>
      </c>
      <c r="K9330" s="43">
        <f t="shared" si="436"/>
        <v>0.70588229411764714</v>
      </c>
      <c r="L9330" s="41" t="str">
        <f t="shared" si="437"/>
        <v>A</v>
      </c>
      <c r="M9330" s="41" t="s">
        <v>564</v>
      </c>
      <c r="N9330" s="41" t="s">
        <v>417</v>
      </c>
      <c r="O9330" s="41" t="s">
        <v>70</v>
      </c>
    </row>
    <row r="9331" spans="1:15">
      <c r="A9331" s="42">
        <v>41913</v>
      </c>
      <c r="B9331" s="42">
        <v>54697</v>
      </c>
      <c r="C9331" s="130">
        <v>420</v>
      </c>
      <c r="D9331" s="43">
        <v>8.7899999999999992E-2</v>
      </c>
      <c r="E9331" s="43">
        <v>7.9500000000000001E-2</v>
      </c>
      <c r="F9331" s="44">
        <v>128900</v>
      </c>
      <c r="G9331" s="44">
        <v>128900</v>
      </c>
      <c r="H9331" s="44">
        <v>90446.71</v>
      </c>
      <c r="I9331" s="44">
        <v>90999.99</v>
      </c>
      <c r="J9331" s="68">
        <f t="shared" si="435"/>
        <v>0.70168122575640035</v>
      </c>
      <c r="K9331" s="43">
        <f t="shared" si="436"/>
        <v>0.70597354538401869</v>
      </c>
      <c r="L9331" s="41" t="str">
        <f t="shared" si="437"/>
        <v>A</v>
      </c>
      <c r="M9331" s="41" t="s">
        <v>1166</v>
      </c>
      <c r="N9331" s="41" t="s">
        <v>432</v>
      </c>
      <c r="O9331" s="41" t="s">
        <v>70</v>
      </c>
    </row>
    <row r="9332" spans="1:15">
      <c r="A9332" s="42">
        <v>41900</v>
      </c>
      <c r="B9332" s="42">
        <v>54684</v>
      </c>
      <c r="C9332" s="130">
        <v>420</v>
      </c>
      <c r="D9332" s="43">
        <v>8.7899999999999992E-2</v>
      </c>
      <c r="E9332" s="43">
        <v>8.7899999999999992E-2</v>
      </c>
      <c r="F9332" s="44">
        <v>200000</v>
      </c>
      <c r="G9332" s="44">
        <v>200000</v>
      </c>
      <c r="H9332" s="44">
        <v>140195.12</v>
      </c>
      <c r="I9332" s="44">
        <v>141299.99</v>
      </c>
      <c r="J9332" s="68">
        <f t="shared" si="435"/>
        <v>0.70097560000000003</v>
      </c>
      <c r="K9332" s="43">
        <f t="shared" si="436"/>
        <v>0.70649994999999999</v>
      </c>
      <c r="L9332" s="41" t="str">
        <f t="shared" si="437"/>
        <v>A</v>
      </c>
      <c r="M9332" s="41" t="s">
        <v>1126</v>
      </c>
      <c r="N9332" s="41" t="s">
        <v>416</v>
      </c>
      <c r="O9332" s="41" t="s">
        <v>70</v>
      </c>
    </row>
    <row r="9333" spans="1:15">
      <c r="A9333" s="38">
        <v>41918</v>
      </c>
      <c r="B9333" s="38">
        <v>52510</v>
      </c>
      <c r="C9333" s="131">
        <v>348</v>
      </c>
      <c r="D9333" s="39">
        <v>8.7899999999999992E-2</v>
      </c>
      <c r="E9333" s="39">
        <v>8.2799999999999999E-2</v>
      </c>
      <c r="F9333" s="40">
        <v>130000</v>
      </c>
      <c r="G9333" s="40">
        <v>130000</v>
      </c>
      <c r="H9333" s="40">
        <v>91159.66</v>
      </c>
      <c r="I9333" s="40">
        <v>91850.69</v>
      </c>
      <c r="J9333" s="67">
        <f t="shared" si="435"/>
        <v>0.70122815384615389</v>
      </c>
      <c r="K9333" s="39">
        <f t="shared" si="436"/>
        <v>0.70654376923076923</v>
      </c>
      <c r="L9333" s="2" t="str">
        <f t="shared" si="437"/>
        <v>A</v>
      </c>
      <c r="M9333" s="2" t="s">
        <v>860</v>
      </c>
      <c r="N9333" s="2" t="s">
        <v>437</v>
      </c>
      <c r="O9333" s="2" t="s">
        <v>70</v>
      </c>
    </row>
    <row r="9334" spans="1:15">
      <c r="A9334" s="38">
        <v>41935</v>
      </c>
      <c r="B9334" s="38">
        <v>50883</v>
      </c>
      <c r="C9334" s="131">
        <v>294</v>
      </c>
      <c r="D9334" s="39">
        <v>8.7899999999999992E-2</v>
      </c>
      <c r="E9334" s="39">
        <v>7.9500000000000001E-2</v>
      </c>
      <c r="F9334" s="40">
        <v>150000</v>
      </c>
      <c r="G9334" s="40">
        <v>150000</v>
      </c>
      <c r="H9334" s="40">
        <v>104889.48</v>
      </c>
      <c r="I9334" s="40">
        <v>105999.99</v>
      </c>
      <c r="J9334" s="67">
        <f t="shared" si="435"/>
        <v>0.69926319999999997</v>
      </c>
      <c r="K9334" s="39">
        <f t="shared" si="436"/>
        <v>0.70666660000000003</v>
      </c>
      <c r="L9334" s="2" t="str">
        <f t="shared" si="437"/>
        <v>A</v>
      </c>
      <c r="M9334" s="2" t="s">
        <v>475</v>
      </c>
      <c r="N9334" s="2" t="s">
        <v>427</v>
      </c>
      <c r="O9334" s="2" t="s">
        <v>70</v>
      </c>
    </row>
    <row r="9335" spans="1:15">
      <c r="A9335" s="38">
        <v>41844</v>
      </c>
      <c r="B9335" s="38">
        <v>54628</v>
      </c>
      <c r="C9335" s="131">
        <v>420</v>
      </c>
      <c r="D9335" s="39">
        <v>8.7899999999999992E-2</v>
      </c>
      <c r="E9335" s="39">
        <v>8.2799999999999999E-2</v>
      </c>
      <c r="F9335" s="40">
        <v>116311.78</v>
      </c>
      <c r="G9335" s="40">
        <v>116311.78</v>
      </c>
      <c r="H9335" s="40">
        <v>81395.41</v>
      </c>
      <c r="I9335" s="40">
        <v>82266.179999999993</v>
      </c>
      <c r="J9335" s="67">
        <f t="shared" si="435"/>
        <v>0.69980366563042884</v>
      </c>
      <c r="K9335" s="39">
        <f t="shared" si="436"/>
        <v>0.70729018161359059</v>
      </c>
      <c r="L9335" s="2" t="str">
        <f t="shared" si="437"/>
        <v>A</v>
      </c>
      <c r="M9335" s="2" t="s">
        <v>724</v>
      </c>
      <c r="N9335" s="2" t="s">
        <v>424</v>
      </c>
      <c r="O9335" s="2" t="s">
        <v>70</v>
      </c>
    </row>
    <row r="9336" spans="1:15">
      <c r="A9336" s="42">
        <v>41963</v>
      </c>
      <c r="B9336" s="42">
        <v>47442</v>
      </c>
      <c r="C9336" s="130">
        <v>180</v>
      </c>
      <c r="D9336" s="43">
        <v>8.7899999999999992E-2</v>
      </c>
      <c r="E9336" s="43">
        <v>7.7199999999999991E-2</v>
      </c>
      <c r="F9336" s="44">
        <v>161000</v>
      </c>
      <c r="G9336" s="44">
        <v>161000</v>
      </c>
      <c r="H9336" s="44">
        <v>112377.36</v>
      </c>
      <c r="I9336" s="44">
        <v>113999.97</v>
      </c>
      <c r="J9336" s="68">
        <f t="shared" si="435"/>
        <v>0.69799602484472045</v>
      </c>
      <c r="K9336" s="43">
        <f t="shared" si="436"/>
        <v>0.70807434782608691</v>
      </c>
      <c r="L9336" s="41" t="str">
        <f t="shared" si="437"/>
        <v>A</v>
      </c>
      <c r="M9336" s="41" t="s">
        <v>1383</v>
      </c>
      <c r="N9336" s="41" t="s">
        <v>437</v>
      </c>
      <c r="O9336" s="41" t="s">
        <v>70</v>
      </c>
    </row>
    <row r="9337" spans="1:15">
      <c r="A9337" s="38">
        <v>41906</v>
      </c>
      <c r="B9337" s="38">
        <v>54690</v>
      </c>
      <c r="C9337" s="131">
        <v>420</v>
      </c>
      <c r="D9337" s="39">
        <v>8.7899999999999992E-2</v>
      </c>
      <c r="E9337" s="39">
        <v>8.4199999999999997E-2</v>
      </c>
      <c r="F9337" s="40">
        <v>169000</v>
      </c>
      <c r="G9337" s="40">
        <v>169000</v>
      </c>
      <c r="H9337" s="40">
        <v>118763.39</v>
      </c>
      <c r="I9337" s="40">
        <v>119673.47</v>
      </c>
      <c r="J9337" s="67">
        <f t="shared" si="435"/>
        <v>0.70274195266272188</v>
      </c>
      <c r="K9337" s="39">
        <f t="shared" si="436"/>
        <v>0.7081270414201184</v>
      </c>
      <c r="L9337" s="2" t="str">
        <f t="shared" si="437"/>
        <v>A</v>
      </c>
      <c r="M9337" s="2" t="s">
        <v>619</v>
      </c>
      <c r="N9337" s="2" t="s">
        <v>427</v>
      </c>
      <c r="O9337" s="2" t="s">
        <v>70</v>
      </c>
    </row>
    <row r="9338" spans="1:15">
      <c r="A9338" s="38">
        <v>41967</v>
      </c>
      <c r="B9338" s="38">
        <v>45620</v>
      </c>
      <c r="C9338" s="131">
        <v>120</v>
      </c>
      <c r="D9338" s="39">
        <v>8.7899999999999992E-2</v>
      </c>
      <c r="E9338" s="39">
        <v>7.9500000000000001E-2</v>
      </c>
      <c r="F9338" s="40">
        <v>146200</v>
      </c>
      <c r="G9338" s="40">
        <v>146200</v>
      </c>
      <c r="H9338" s="40">
        <v>101217.79</v>
      </c>
      <c r="I9338" s="40">
        <v>103529.99</v>
      </c>
      <c r="J9338" s="67">
        <f t="shared" si="435"/>
        <v>0.69232414500683992</v>
      </c>
      <c r="K9338" s="39">
        <f t="shared" si="436"/>
        <v>0.70813946648426818</v>
      </c>
      <c r="L9338" s="2" t="str">
        <f t="shared" si="437"/>
        <v>A</v>
      </c>
      <c r="M9338" s="2" t="s">
        <v>470</v>
      </c>
      <c r="N9338" s="2" t="s">
        <v>424</v>
      </c>
      <c r="O9338" s="2" t="s">
        <v>70</v>
      </c>
    </row>
    <row r="9339" spans="1:15">
      <c r="A9339" s="42">
        <v>41849</v>
      </c>
      <c r="B9339" s="42">
        <v>49734</v>
      </c>
      <c r="C9339" s="130">
        <v>259</v>
      </c>
      <c r="D9339" s="43">
        <v>8.7899999999999992E-2</v>
      </c>
      <c r="E9339" s="43">
        <v>7.9500000000000001E-2</v>
      </c>
      <c r="F9339" s="44">
        <v>176000</v>
      </c>
      <c r="G9339" s="44">
        <v>176000</v>
      </c>
      <c r="H9339" s="44">
        <v>122847</v>
      </c>
      <c r="I9339" s="44">
        <v>124657.59</v>
      </c>
      <c r="J9339" s="68">
        <f t="shared" si="435"/>
        <v>0.69799431818181823</v>
      </c>
      <c r="K9339" s="43">
        <f t="shared" si="436"/>
        <v>0.7082817613636363</v>
      </c>
      <c r="L9339" s="41" t="str">
        <f t="shared" si="437"/>
        <v>A</v>
      </c>
      <c r="M9339" s="41" t="s">
        <v>586</v>
      </c>
      <c r="N9339" s="41" t="s">
        <v>416</v>
      </c>
      <c r="O9339" s="41" t="s">
        <v>70</v>
      </c>
    </row>
    <row r="9340" spans="1:15">
      <c r="A9340" s="38">
        <v>41845</v>
      </c>
      <c r="B9340" s="38">
        <v>54629</v>
      </c>
      <c r="C9340" s="131">
        <v>420</v>
      </c>
      <c r="D9340" s="39">
        <v>8.7899999999999992E-2</v>
      </c>
      <c r="E9340" s="39">
        <v>7.9500000000000001E-2</v>
      </c>
      <c r="F9340" s="40">
        <v>115000</v>
      </c>
      <c r="G9340" s="40">
        <v>115000</v>
      </c>
      <c r="H9340" s="40">
        <v>80629.88</v>
      </c>
      <c r="I9340" s="40">
        <v>81501.100000000006</v>
      </c>
      <c r="J9340" s="67">
        <f t="shared" si="435"/>
        <v>0.70112939130434782</v>
      </c>
      <c r="K9340" s="39">
        <f t="shared" si="436"/>
        <v>0.70870521739130443</v>
      </c>
      <c r="L9340" s="2" t="str">
        <f t="shared" si="437"/>
        <v>A</v>
      </c>
      <c r="M9340" s="2" t="s">
        <v>369</v>
      </c>
      <c r="N9340" s="2" t="s">
        <v>417</v>
      </c>
      <c r="O9340" s="2" t="s">
        <v>70</v>
      </c>
    </row>
    <row r="9341" spans="1:15">
      <c r="A9341" s="38">
        <v>41857</v>
      </c>
      <c r="B9341" s="38">
        <v>50807</v>
      </c>
      <c r="C9341" s="131">
        <v>294</v>
      </c>
      <c r="D9341" s="39">
        <v>8.7899999999999992E-2</v>
      </c>
      <c r="E9341" s="39">
        <v>8.4199999999999997E-2</v>
      </c>
      <c r="F9341" s="40">
        <v>186000</v>
      </c>
      <c r="G9341" s="40">
        <v>186000</v>
      </c>
      <c r="H9341" s="40">
        <v>129982.02</v>
      </c>
      <c r="I9341" s="40">
        <v>131971.85999999999</v>
      </c>
      <c r="J9341" s="67">
        <f t="shared" si="435"/>
        <v>0.698828064516129</v>
      </c>
      <c r="K9341" s="39">
        <f t="shared" si="436"/>
        <v>0.70952612903225798</v>
      </c>
      <c r="L9341" s="2" t="str">
        <f t="shared" si="437"/>
        <v>A</v>
      </c>
      <c r="M9341" s="2" t="s">
        <v>467</v>
      </c>
      <c r="N9341" s="2" t="s">
        <v>425</v>
      </c>
      <c r="O9341" s="2" t="s">
        <v>70</v>
      </c>
    </row>
    <row r="9342" spans="1:15">
      <c r="A9342" s="38">
        <v>41927</v>
      </c>
      <c r="B9342" s="38">
        <v>49232</v>
      </c>
      <c r="C9342" s="131">
        <v>240</v>
      </c>
      <c r="D9342" s="39">
        <v>8.7899999999999992E-2</v>
      </c>
      <c r="E9342" s="39">
        <v>8.4199999999999997E-2</v>
      </c>
      <c r="F9342" s="40">
        <v>155000</v>
      </c>
      <c r="G9342" s="40">
        <v>155000</v>
      </c>
      <c r="H9342" s="40">
        <v>108599.1</v>
      </c>
      <c r="I9342" s="40">
        <v>109999.99</v>
      </c>
      <c r="J9342" s="67">
        <f t="shared" si="435"/>
        <v>0.70063935483870976</v>
      </c>
      <c r="K9342" s="39">
        <f t="shared" si="436"/>
        <v>0.70967735483870975</v>
      </c>
      <c r="L9342" s="2" t="str">
        <f t="shared" si="437"/>
        <v>A</v>
      </c>
      <c r="M9342" s="2" t="s">
        <v>454</v>
      </c>
      <c r="N9342" s="2" t="s">
        <v>416</v>
      </c>
      <c r="O9342" s="2" t="s">
        <v>70</v>
      </c>
    </row>
    <row r="9343" spans="1:15">
      <c r="A9343" s="38">
        <v>41843</v>
      </c>
      <c r="B9343" s="38">
        <v>52801</v>
      </c>
      <c r="C9343" s="131">
        <v>360</v>
      </c>
      <c r="D9343" s="39">
        <v>8.7899999999999992E-2</v>
      </c>
      <c r="E9343" s="39">
        <v>8.2799999999999999E-2</v>
      </c>
      <c r="F9343" s="40">
        <v>155000</v>
      </c>
      <c r="G9343" s="40">
        <v>155000</v>
      </c>
      <c r="H9343" s="40">
        <v>108518.84</v>
      </c>
      <c r="I9343" s="40">
        <v>109999.99</v>
      </c>
      <c r="J9343" s="67">
        <f t="shared" si="435"/>
        <v>0.70012154838709673</v>
      </c>
      <c r="K9343" s="39">
        <f t="shared" si="436"/>
        <v>0.70967735483870975</v>
      </c>
      <c r="L9343" s="2" t="str">
        <f t="shared" si="437"/>
        <v>A</v>
      </c>
      <c r="M9343" s="2" t="s">
        <v>949</v>
      </c>
      <c r="N9343" s="2" t="s">
        <v>429</v>
      </c>
      <c r="O9343" s="2" t="s">
        <v>70</v>
      </c>
    </row>
    <row r="9344" spans="1:15">
      <c r="A9344" s="38">
        <v>41884</v>
      </c>
      <c r="B9344" s="38">
        <v>51015</v>
      </c>
      <c r="C9344" s="131">
        <v>300</v>
      </c>
      <c r="D9344" s="39">
        <v>8.7899999999999992E-2</v>
      </c>
      <c r="E9344" s="39">
        <v>8.4199999999999997E-2</v>
      </c>
      <c r="F9344" s="40">
        <v>188000</v>
      </c>
      <c r="G9344" s="40">
        <v>188000</v>
      </c>
      <c r="H9344" s="40">
        <v>131769.01999999999</v>
      </c>
      <c r="I9344" s="40">
        <v>133444.82</v>
      </c>
      <c r="J9344" s="67">
        <f t="shared" si="435"/>
        <v>0.70089904255319146</v>
      </c>
      <c r="K9344" s="39">
        <f t="shared" si="436"/>
        <v>0.70981287234042556</v>
      </c>
      <c r="L9344" s="2" t="str">
        <f t="shared" si="437"/>
        <v>A</v>
      </c>
      <c r="M9344" s="2" t="s">
        <v>1051</v>
      </c>
      <c r="N9344" s="2" t="s">
        <v>437</v>
      </c>
      <c r="O9344" s="2" t="s">
        <v>70</v>
      </c>
    </row>
    <row r="9345" spans="1:15">
      <c r="A9345" s="42">
        <v>41845</v>
      </c>
      <c r="B9345" s="42">
        <v>52803</v>
      </c>
      <c r="C9345" s="130">
        <v>360</v>
      </c>
      <c r="D9345" s="43">
        <v>8.7899999999999992E-2</v>
      </c>
      <c r="E9345" s="43">
        <v>7.9500000000000001E-2</v>
      </c>
      <c r="F9345" s="44">
        <v>190000</v>
      </c>
      <c r="G9345" s="44">
        <v>190000</v>
      </c>
      <c r="H9345" s="44">
        <v>133181</v>
      </c>
      <c r="I9345" s="44">
        <v>134999.99</v>
      </c>
      <c r="J9345" s="68">
        <f t="shared" si="435"/>
        <v>0.70095263157894738</v>
      </c>
      <c r="K9345" s="43">
        <f t="shared" si="436"/>
        <v>0.71052626315789469</v>
      </c>
      <c r="L9345" s="41" t="str">
        <f t="shared" si="437"/>
        <v>A</v>
      </c>
      <c r="M9345" s="41" t="s">
        <v>564</v>
      </c>
      <c r="N9345" s="41" t="s">
        <v>417</v>
      </c>
      <c r="O9345" s="41" t="s">
        <v>70</v>
      </c>
    </row>
    <row r="9346" spans="1:15">
      <c r="A9346" s="38">
        <v>41835</v>
      </c>
      <c r="B9346" s="38">
        <v>54619</v>
      </c>
      <c r="C9346" s="131">
        <v>420</v>
      </c>
      <c r="D9346" s="39">
        <v>8.7899999999999992E-2</v>
      </c>
      <c r="E9346" s="39">
        <v>8.4199999999999997E-2</v>
      </c>
      <c r="F9346" s="40">
        <v>180000</v>
      </c>
      <c r="G9346" s="40">
        <v>180000</v>
      </c>
      <c r="H9346" s="40">
        <v>126703.65</v>
      </c>
      <c r="I9346" s="40">
        <v>127999.99</v>
      </c>
      <c r="J9346" s="67">
        <f t="shared" si="435"/>
        <v>0.70390916666666659</v>
      </c>
      <c r="K9346" s="39">
        <f t="shared" si="436"/>
        <v>0.71111105555555554</v>
      </c>
      <c r="L9346" s="2" t="str">
        <f t="shared" si="437"/>
        <v>A</v>
      </c>
      <c r="M9346" s="2" t="s">
        <v>889</v>
      </c>
      <c r="N9346" s="2" t="s">
        <v>416</v>
      </c>
      <c r="O9346" s="2" t="s">
        <v>70</v>
      </c>
    </row>
    <row r="9347" spans="1:15">
      <c r="A9347" s="38">
        <v>41786</v>
      </c>
      <c r="B9347" s="38">
        <v>52744</v>
      </c>
      <c r="C9347" s="131">
        <v>360</v>
      </c>
      <c r="D9347" s="39">
        <v>8.7899999999999992E-2</v>
      </c>
      <c r="E9347" s="39">
        <v>8.4199999999999997E-2</v>
      </c>
      <c r="F9347" s="40">
        <v>150000</v>
      </c>
      <c r="G9347" s="40">
        <v>150000</v>
      </c>
      <c r="H9347" s="40">
        <v>104883.07</v>
      </c>
      <c r="I9347" s="40">
        <v>106730.04</v>
      </c>
      <c r="J9347" s="67">
        <f t="shared" ref="J9347:J9410" si="438">H9347/G9347</f>
        <v>0.69922046666666671</v>
      </c>
      <c r="K9347" s="39">
        <f t="shared" ref="K9347:K9410" si="439">I9347/G9347</f>
        <v>0.71153359999999999</v>
      </c>
      <c r="L9347" s="2" t="str">
        <f t="shared" ref="L9347:L9410" si="440">IF(J9347&lt;=65%,"AA",IF(J9347&lt;=75%,"A",IF(J9347&lt;=85%,"B","C")))</f>
        <v>A</v>
      </c>
      <c r="M9347" s="2" t="s">
        <v>221</v>
      </c>
      <c r="N9347" s="2" t="s">
        <v>417</v>
      </c>
      <c r="O9347" s="2" t="s">
        <v>70</v>
      </c>
    </row>
    <row r="9348" spans="1:15">
      <c r="A9348" s="42">
        <v>41757</v>
      </c>
      <c r="B9348" s="42">
        <v>54298</v>
      </c>
      <c r="C9348" s="130">
        <v>412</v>
      </c>
      <c r="D9348" s="43">
        <v>8.7899999999999992E-2</v>
      </c>
      <c r="E9348" s="43">
        <v>7.7199999999999991E-2</v>
      </c>
      <c r="F9348" s="44">
        <v>152800</v>
      </c>
      <c r="G9348" s="44">
        <v>152800</v>
      </c>
      <c r="H9348" s="44">
        <v>107532.55</v>
      </c>
      <c r="I9348" s="44">
        <v>108799.99</v>
      </c>
      <c r="J9348" s="68">
        <f t="shared" si="438"/>
        <v>0.70374705497382206</v>
      </c>
      <c r="K9348" s="43">
        <f t="shared" si="439"/>
        <v>0.71204181937172784</v>
      </c>
      <c r="L9348" s="41" t="str">
        <f t="shared" si="440"/>
        <v>A</v>
      </c>
      <c r="M9348" s="41" t="s">
        <v>121</v>
      </c>
      <c r="N9348" s="41" t="s">
        <v>426</v>
      </c>
      <c r="O9348" s="41" t="s">
        <v>70</v>
      </c>
    </row>
    <row r="9349" spans="1:15">
      <c r="A9349" s="38">
        <v>41814</v>
      </c>
      <c r="B9349" s="38">
        <v>52772</v>
      </c>
      <c r="C9349" s="131">
        <v>360</v>
      </c>
      <c r="D9349" s="39">
        <v>8.7899999999999992E-2</v>
      </c>
      <c r="E9349" s="39">
        <v>8.7899999999999992E-2</v>
      </c>
      <c r="F9349" s="40">
        <v>115000</v>
      </c>
      <c r="G9349" s="40">
        <v>115000</v>
      </c>
      <c r="H9349" s="40">
        <v>80758.86</v>
      </c>
      <c r="I9349" s="40">
        <v>81999.990000000005</v>
      </c>
      <c r="J9349" s="67">
        <f t="shared" si="438"/>
        <v>0.70225095652173919</v>
      </c>
      <c r="K9349" s="39">
        <f t="shared" si="439"/>
        <v>0.71304339130434791</v>
      </c>
      <c r="L9349" s="2" t="str">
        <f t="shared" si="440"/>
        <v>A</v>
      </c>
      <c r="M9349" s="2" t="s">
        <v>641</v>
      </c>
      <c r="N9349" s="2" t="s">
        <v>416</v>
      </c>
      <c r="O9349" s="2" t="s">
        <v>70</v>
      </c>
    </row>
    <row r="9350" spans="1:15">
      <c r="A9350" s="38">
        <v>41820</v>
      </c>
      <c r="B9350" s="38">
        <v>53569</v>
      </c>
      <c r="C9350" s="131">
        <v>386</v>
      </c>
      <c r="D9350" s="39">
        <v>8.7899999999999992E-2</v>
      </c>
      <c r="E9350" s="39">
        <v>8.2799999999999999E-2</v>
      </c>
      <c r="F9350" s="40">
        <v>169000</v>
      </c>
      <c r="G9350" s="40">
        <v>169000</v>
      </c>
      <c r="H9350" s="40">
        <v>118913.72</v>
      </c>
      <c r="I9350" s="40">
        <v>120599.99</v>
      </c>
      <c r="J9350" s="67">
        <f t="shared" si="438"/>
        <v>0.70363147928994085</v>
      </c>
      <c r="K9350" s="39">
        <f t="shared" si="439"/>
        <v>0.71360940828402375</v>
      </c>
      <c r="L9350" s="2" t="str">
        <f t="shared" si="440"/>
        <v>A</v>
      </c>
      <c r="M9350" s="2" t="s">
        <v>457</v>
      </c>
      <c r="N9350" s="2" t="s">
        <v>419</v>
      </c>
      <c r="O9350" s="2" t="s">
        <v>70</v>
      </c>
    </row>
    <row r="9351" spans="1:15">
      <c r="A9351" s="42">
        <v>41781</v>
      </c>
      <c r="B9351" s="42">
        <v>54565</v>
      </c>
      <c r="C9351" s="130">
        <v>420</v>
      </c>
      <c r="D9351" s="43">
        <v>8.7899999999999992E-2</v>
      </c>
      <c r="E9351" s="43">
        <v>8.4199999999999997E-2</v>
      </c>
      <c r="F9351" s="44">
        <v>126000</v>
      </c>
      <c r="G9351" s="44">
        <v>126000</v>
      </c>
      <c r="H9351" s="44">
        <v>88744.22</v>
      </c>
      <c r="I9351" s="44">
        <v>89999.99</v>
      </c>
      <c r="J9351" s="68">
        <f t="shared" si="438"/>
        <v>0.70431920634920631</v>
      </c>
      <c r="K9351" s="43">
        <f t="shared" si="439"/>
        <v>0.71428563492063502</v>
      </c>
      <c r="L9351" s="41" t="str">
        <f t="shared" si="440"/>
        <v>A</v>
      </c>
      <c r="M9351" s="41" t="s">
        <v>503</v>
      </c>
      <c r="N9351" s="41" t="s">
        <v>416</v>
      </c>
      <c r="O9351" s="41" t="s">
        <v>70</v>
      </c>
    </row>
    <row r="9352" spans="1:15">
      <c r="A9352" s="42">
        <v>41799</v>
      </c>
      <c r="B9352" s="42">
        <v>49226</v>
      </c>
      <c r="C9352" s="130">
        <v>244</v>
      </c>
      <c r="D9352" s="43">
        <v>8.7899999999999992E-2</v>
      </c>
      <c r="E9352" s="43">
        <v>8.4199999999999997E-2</v>
      </c>
      <c r="F9352" s="44">
        <v>140000</v>
      </c>
      <c r="G9352" s="44">
        <v>140000</v>
      </c>
      <c r="H9352" s="44">
        <v>97419.74</v>
      </c>
      <c r="I9352" s="44">
        <v>99999.99</v>
      </c>
      <c r="J9352" s="68">
        <f t="shared" si="438"/>
        <v>0.69585528571428579</v>
      </c>
      <c r="K9352" s="43">
        <f t="shared" si="439"/>
        <v>0.71428564285714291</v>
      </c>
      <c r="L9352" s="41" t="str">
        <f t="shared" si="440"/>
        <v>A</v>
      </c>
      <c r="M9352" s="41" t="s">
        <v>1051</v>
      </c>
      <c r="N9352" s="41" t="s">
        <v>437</v>
      </c>
      <c r="O9352" s="41" t="s">
        <v>70</v>
      </c>
    </row>
    <row r="9353" spans="1:15">
      <c r="A9353" s="38">
        <v>41807</v>
      </c>
      <c r="B9353" s="38">
        <v>48596</v>
      </c>
      <c r="C9353" s="131">
        <v>223</v>
      </c>
      <c r="D9353" s="39">
        <v>8.7899999999999992E-2</v>
      </c>
      <c r="E9353" s="39">
        <v>7.9500000000000001E-2</v>
      </c>
      <c r="F9353" s="40">
        <v>162000</v>
      </c>
      <c r="G9353" s="40">
        <v>162000</v>
      </c>
      <c r="H9353" s="40">
        <v>113117.75999999999</v>
      </c>
      <c r="I9353" s="40">
        <v>116520.69</v>
      </c>
      <c r="J9353" s="67">
        <f t="shared" si="438"/>
        <v>0.69825777777777776</v>
      </c>
      <c r="K9353" s="39">
        <f t="shared" si="439"/>
        <v>0.71926351851851855</v>
      </c>
      <c r="L9353" s="2" t="str">
        <f t="shared" si="440"/>
        <v>A</v>
      </c>
      <c r="M9353" s="2" t="s">
        <v>776</v>
      </c>
      <c r="N9353" s="2" t="s">
        <v>422</v>
      </c>
      <c r="O9353" s="2" t="s">
        <v>70</v>
      </c>
    </row>
    <row r="9354" spans="1:15">
      <c r="A9354" s="38">
        <v>41926</v>
      </c>
      <c r="B9354" s="38">
        <v>48774</v>
      </c>
      <c r="C9354" s="131">
        <v>225</v>
      </c>
      <c r="D9354" s="39">
        <v>8.7899999999999992E-2</v>
      </c>
      <c r="E9354" s="39">
        <v>7.7199999999999991E-2</v>
      </c>
      <c r="F9354" s="40">
        <v>180000</v>
      </c>
      <c r="G9354" s="40">
        <v>180000</v>
      </c>
      <c r="H9354" s="40">
        <v>106019.91</v>
      </c>
      <c r="I9354" s="40">
        <v>129999.99</v>
      </c>
      <c r="J9354" s="67">
        <f t="shared" si="438"/>
        <v>0.58899950000000001</v>
      </c>
      <c r="K9354" s="39">
        <f t="shared" si="439"/>
        <v>0.72222216666666672</v>
      </c>
      <c r="L9354" s="2" t="str">
        <f t="shared" si="440"/>
        <v>AA</v>
      </c>
      <c r="M9354" s="2" t="s">
        <v>988</v>
      </c>
      <c r="N9354" s="2" t="s">
        <v>418</v>
      </c>
      <c r="O9354" s="2" t="s">
        <v>70</v>
      </c>
    </row>
    <row r="9355" spans="1:15">
      <c r="A9355" s="42">
        <v>41768</v>
      </c>
      <c r="B9355" s="42">
        <v>50018</v>
      </c>
      <c r="C9355" s="130">
        <v>271</v>
      </c>
      <c r="D9355" s="43">
        <v>8.7899999999999992E-2</v>
      </c>
      <c r="E9355" s="43">
        <v>8.4199999999999997E-2</v>
      </c>
      <c r="F9355" s="44">
        <v>198000</v>
      </c>
      <c r="G9355" s="44">
        <v>198000</v>
      </c>
      <c r="H9355" s="44">
        <v>139335.35</v>
      </c>
      <c r="I9355" s="44">
        <v>142999.99</v>
      </c>
      <c r="J9355" s="68">
        <f t="shared" si="438"/>
        <v>0.70371388888888897</v>
      </c>
      <c r="K9355" s="43">
        <f t="shared" si="439"/>
        <v>0.72222217171717162</v>
      </c>
      <c r="L9355" s="41" t="str">
        <f t="shared" si="440"/>
        <v>A</v>
      </c>
      <c r="M9355" s="41" t="s">
        <v>887</v>
      </c>
      <c r="N9355" s="41" t="s">
        <v>432</v>
      </c>
      <c r="O9355" s="41" t="s">
        <v>70</v>
      </c>
    </row>
    <row r="9356" spans="1:15">
      <c r="A9356" s="42">
        <v>41823</v>
      </c>
      <c r="B9356" s="42">
        <v>47364</v>
      </c>
      <c r="C9356" s="130">
        <v>182</v>
      </c>
      <c r="D9356" s="43">
        <v>8.7899999999999992E-2</v>
      </c>
      <c r="E9356" s="43">
        <v>7.9500000000000001E-2</v>
      </c>
      <c r="F9356" s="44">
        <v>145000</v>
      </c>
      <c r="G9356" s="44">
        <v>145000</v>
      </c>
      <c r="H9356" s="44">
        <v>101619.86</v>
      </c>
      <c r="I9356" s="44">
        <v>104999.99</v>
      </c>
      <c r="J9356" s="68">
        <f t="shared" si="438"/>
        <v>0.70082662068965518</v>
      </c>
      <c r="K9356" s="43">
        <f t="shared" si="439"/>
        <v>0.72413786206896558</v>
      </c>
      <c r="L9356" s="41" t="str">
        <f t="shared" si="440"/>
        <v>A</v>
      </c>
      <c r="M9356" s="41" t="s">
        <v>461</v>
      </c>
      <c r="N9356" s="41" t="s">
        <v>416</v>
      </c>
      <c r="O9356" s="41" t="s">
        <v>70</v>
      </c>
    </row>
    <row r="9357" spans="1:15">
      <c r="A9357" s="42">
        <v>41932</v>
      </c>
      <c r="B9357" s="42">
        <v>50180</v>
      </c>
      <c r="C9357" s="130">
        <v>271</v>
      </c>
      <c r="D9357" s="43">
        <v>8.7899999999999992E-2</v>
      </c>
      <c r="E9357" s="43">
        <v>8.4199999999999997E-2</v>
      </c>
      <c r="F9357" s="44">
        <v>110000</v>
      </c>
      <c r="G9357" s="44">
        <v>110000</v>
      </c>
      <c r="H9357" s="44">
        <v>64300.59</v>
      </c>
      <c r="I9357" s="44">
        <v>79999.990000000005</v>
      </c>
      <c r="J9357" s="68">
        <f t="shared" si="438"/>
        <v>0.5845508181818182</v>
      </c>
      <c r="K9357" s="43">
        <f t="shared" si="439"/>
        <v>0.72727263636363637</v>
      </c>
      <c r="L9357" s="41" t="str">
        <f t="shared" si="440"/>
        <v>AA</v>
      </c>
      <c r="M9357" s="41" t="s">
        <v>565</v>
      </c>
      <c r="N9357" s="41" t="s">
        <v>432</v>
      </c>
      <c r="O9357" s="41" t="s">
        <v>70</v>
      </c>
    </row>
    <row r="9358" spans="1:15">
      <c r="A9358" s="38">
        <v>41837</v>
      </c>
      <c r="B9358" s="38">
        <v>48777</v>
      </c>
      <c r="C9358" s="131">
        <v>228</v>
      </c>
      <c r="D9358" s="39">
        <v>8.7899999999999992E-2</v>
      </c>
      <c r="E9358" s="39">
        <v>7.7199999999999991E-2</v>
      </c>
      <c r="F9358" s="40">
        <v>163471</v>
      </c>
      <c r="G9358" s="40">
        <v>163471</v>
      </c>
      <c r="H9358" s="40">
        <v>108538.68</v>
      </c>
      <c r="I9358" s="40">
        <v>120599.99</v>
      </c>
      <c r="J9358" s="67">
        <f t="shared" si="438"/>
        <v>0.66396290473539643</v>
      </c>
      <c r="K9358" s="39">
        <f t="shared" si="439"/>
        <v>0.73774547167387494</v>
      </c>
      <c r="L9358" s="2" t="str">
        <f t="shared" si="440"/>
        <v>A</v>
      </c>
      <c r="M9358" s="2" t="s">
        <v>1174</v>
      </c>
      <c r="N9358" s="2" t="s">
        <v>427</v>
      </c>
      <c r="O9358" s="2" t="s">
        <v>70</v>
      </c>
    </row>
    <row r="9359" spans="1:15">
      <c r="A9359" s="42">
        <v>41792</v>
      </c>
      <c r="B9359" s="42">
        <v>50073</v>
      </c>
      <c r="C9359" s="130">
        <v>272</v>
      </c>
      <c r="D9359" s="43">
        <v>8.7899999999999992E-2</v>
      </c>
      <c r="E9359" s="43">
        <v>8.4199999999999997E-2</v>
      </c>
      <c r="F9359" s="44">
        <v>176000</v>
      </c>
      <c r="G9359" s="44">
        <v>176000</v>
      </c>
      <c r="H9359" s="44">
        <v>118178.34</v>
      </c>
      <c r="I9359" s="44">
        <v>129999.99</v>
      </c>
      <c r="J9359" s="68">
        <f t="shared" si="438"/>
        <v>0.67146784090909084</v>
      </c>
      <c r="K9359" s="43">
        <f t="shared" si="439"/>
        <v>0.73863630681818182</v>
      </c>
      <c r="L9359" s="41" t="str">
        <f t="shared" si="440"/>
        <v>A</v>
      </c>
      <c r="M9359" s="41" t="s">
        <v>665</v>
      </c>
      <c r="N9359" s="41" t="s">
        <v>417</v>
      </c>
      <c r="O9359" s="41" t="s">
        <v>70</v>
      </c>
    </row>
    <row r="9360" spans="1:15">
      <c r="A9360" s="42">
        <v>41794</v>
      </c>
      <c r="B9360" s="42">
        <v>50925</v>
      </c>
      <c r="C9360" s="130">
        <v>300</v>
      </c>
      <c r="D9360" s="43">
        <v>8.7899999999999992E-2</v>
      </c>
      <c r="E9360" s="43">
        <v>8.4199999999999997E-2</v>
      </c>
      <c r="F9360" s="44">
        <v>200000</v>
      </c>
      <c r="G9360" s="44">
        <v>200000</v>
      </c>
      <c r="H9360" s="44">
        <v>112063.71</v>
      </c>
      <c r="I9360" s="44">
        <v>148287.56</v>
      </c>
      <c r="J9360" s="68">
        <f t="shared" si="438"/>
        <v>0.56031855000000008</v>
      </c>
      <c r="K9360" s="43">
        <f t="shared" si="439"/>
        <v>0.74143780000000004</v>
      </c>
      <c r="L9360" s="41" t="str">
        <f t="shared" si="440"/>
        <v>AA</v>
      </c>
      <c r="M9360" s="41" t="s">
        <v>690</v>
      </c>
      <c r="N9360" s="41" t="s">
        <v>417</v>
      </c>
      <c r="O9360" s="41" t="s">
        <v>70</v>
      </c>
    </row>
    <row r="9361" spans="1:15">
      <c r="A9361" s="38">
        <v>41859</v>
      </c>
      <c r="B9361" s="38">
        <v>46426</v>
      </c>
      <c r="C9361" s="131">
        <v>150</v>
      </c>
      <c r="D9361" s="39">
        <v>8.7899999999999992E-2</v>
      </c>
      <c r="E9361" s="39">
        <v>8.7899999999999992E-2</v>
      </c>
      <c r="F9361" s="40">
        <v>130000</v>
      </c>
      <c r="G9361" s="40">
        <v>130000</v>
      </c>
      <c r="H9361" s="40">
        <v>73137.45</v>
      </c>
      <c r="I9361" s="40">
        <v>96999.99</v>
      </c>
      <c r="J9361" s="67">
        <f t="shared" si="438"/>
        <v>0.56259576923076926</v>
      </c>
      <c r="K9361" s="39">
        <f t="shared" si="439"/>
        <v>0.74615376923076926</v>
      </c>
      <c r="L9361" s="2" t="str">
        <f t="shared" si="440"/>
        <v>AA</v>
      </c>
      <c r="M9361" s="2" t="s">
        <v>1608</v>
      </c>
      <c r="N9361" s="2" t="s">
        <v>437</v>
      </c>
      <c r="O9361" s="2" t="s">
        <v>70</v>
      </c>
    </row>
    <row r="9362" spans="1:15">
      <c r="A9362" s="42">
        <v>41901</v>
      </c>
      <c r="B9362" s="42">
        <v>44731</v>
      </c>
      <c r="C9362" s="130">
        <v>93</v>
      </c>
      <c r="D9362" s="43">
        <v>8.7899999999999992E-2</v>
      </c>
      <c r="E9362" s="43">
        <v>8.4199999999999997E-2</v>
      </c>
      <c r="F9362" s="44">
        <v>160300</v>
      </c>
      <c r="G9362" s="44">
        <v>160300</v>
      </c>
      <c r="H9362" s="44">
        <v>100267.43</v>
      </c>
      <c r="I9362" s="44">
        <v>119969.99</v>
      </c>
      <c r="J9362" s="68">
        <f t="shared" si="438"/>
        <v>0.62549862757329999</v>
      </c>
      <c r="K9362" s="43">
        <f t="shared" si="439"/>
        <v>0.74840917030567689</v>
      </c>
      <c r="L9362" s="41" t="str">
        <f t="shared" si="440"/>
        <v>AA</v>
      </c>
      <c r="M9362" s="41" t="s">
        <v>634</v>
      </c>
      <c r="N9362" s="41" t="s">
        <v>421</v>
      </c>
      <c r="O9362" s="41" t="s">
        <v>70</v>
      </c>
    </row>
    <row r="9363" spans="1:15">
      <c r="A9363" s="42">
        <v>41943</v>
      </c>
      <c r="B9363" s="42">
        <v>46599</v>
      </c>
      <c r="C9363" s="130">
        <v>153</v>
      </c>
      <c r="D9363" s="43">
        <v>8.7899999999999992E-2</v>
      </c>
      <c r="E9363" s="43">
        <v>7.7199999999999991E-2</v>
      </c>
      <c r="F9363" s="44">
        <v>200000</v>
      </c>
      <c r="G9363" s="44">
        <v>200000</v>
      </c>
      <c r="H9363" s="44">
        <v>122775.75</v>
      </c>
      <c r="I9363" s="44">
        <v>149999.99</v>
      </c>
      <c r="J9363" s="68">
        <f t="shared" si="438"/>
        <v>0.61387875000000003</v>
      </c>
      <c r="K9363" s="43">
        <f t="shared" si="439"/>
        <v>0.74999994999999997</v>
      </c>
      <c r="L9363" s="41" t="str">
        <f t="shared" si="440"/>
        <v>AA</v>
      </c>
      <c r="M9363" s="41" t="s">
        <v>665</v>
      </c>
      <c r="N9363" s="41" t="s">
        <v>417</v>
      </c>
      <c r="O9363" s="41" t="s">
        <v>70</v>
      </c>
    </row>
    <row r="9364" spans="1:15">
      <c r="A9364" s="38">
        <v>41892</v>
      </c>
      <c r="B9364" s="38">
        <v>50019</v>
      </c>
      <c r="C9364" s="131">
        <v>267</v>
      </c>
      <c r="D9364" s="39">
        <v>8.7899999999999992E-2</v>
      </c>
      <c r="E9364" s="39">
        <v>8.4199999999999997E-2</v>
      </c>
      <c r="F9364" s="40">
        <v>178000</v>
      </c>
      <c r="G9364" s="40">
        <v>178000</v>
      </c>
      <c r="H9364" s="40">
        <v>122558.1</v>
      </c>
      <c r="I9364" s="40">
        <v>134999.99</v>
      </c>
      <c r="J9364" s="67">
        <f t="shared" si="438"/>
        <v>0.68852865168539334</v>
      </c>
      <c r="K9364" s="39">
        <f t="shared" si="439"/>
        <v>0.75842691011235952</v>
      </c>
      <c r="L9364" s="2" t="str">
        <f t="shared" si="440"/>
        <v>A</v>
      </c>
      <c r="M9364" s="2" t="s">
        <v>139</v>
      </c>
      <c r="N9364" s="2" t="s">
        <v>427</v>
      </c>
      <c r="O9364" s="2" t="s">
        <v>70</v>
      </c>
    </row>
    <row r="9365" spans="1:15">
      <c r="A9365" s="42">
        <v>41789</v>
      </c>
      <c r="B9365" s="42">
        <v>50920</v>
      </c>
      <c r="C9365" s="130">
        <v>300</v>
      </c>
      <c r="D9365" s="43">
        <v>8.7899999999999992E-2</v>
      </c>
      <c r="E9365" s="43">
        <v>7.9500000000000001E-2</v>
      </c>
      <c r="F9365" s="44">
        <v>130000</v>
      </c>
      <c r="G9365" s="44">
        <v>130000</v>
      </c>
      <c r="H9365" s="44">
        <v>91430.05</v>
      </c>
      <c r="I9365" s="44">
        <v>99999.99</v>
      </c>
      <c r="J9365" s="68">
        <f t="shared" si="438"/>
        <v>0.70330807692307695</v>
      </c>
      <c r="K9365" s="43">
        <f t="shared" si="439"/>
        <v>0.76923069230769237</v>
      </c>
      <c r="L9365" s="41" t="str">
        <f t="shared" si="440"/>
        <v>A</v>
      </c>
      <c r="M9365" s="41" t="s">
        <v>700</v>
      </c>
      <c r="N9365" s="41" t="s">
        <v>421</v>
      </c>
      <c r="O9365" s="41" t="s">
        <v>70</v>
      </c>
    </row>
    <row r="9366" spans="1:15">
      <c r="A9366" s="38">
        <v>41753</v>
      </c>
      <c r="B9366" s="38">
        <v>46411</v>
      </c>
      <c r="C9366" s="131">
        <v>153</v>
      </c>
      <c r="D9366" s="39">
        <v>8.7899999999999992E-2</v>
      </c>
      <c r="E9366" s="39">
        <v>8.4199999999999997E-2</v>
      </c>
      <c r="F9366" s="40">
        <v>110000</v>
      </c>
      <c r="G9366" s="40">
        <v>110000</v>
      </c>
      <c r="H9366" s="40">
        <v>58033.93</v>
      </c>
      <c r="I9366" s="40">
        <v>84999.99</v>
      </c>
      <c r="J9366" s="67">
        <f t="shared" si="438"/>
        <v>0.52758118181818181</v>
      </c>
      <c r="K9366" s="39">
        <f t="shared" si="439"/>
        <v>0.7727271818181819</v>
      </c>
      <c r="L9366" s="2" t="str">
        <f t="shared" si="440"/>
        <v>AA</v>
      </c>
      <c r="M9366" s="2" t="s">
        <v>837</v>
      </c>
      <c r="N9366" s="2" t="s">
        <v>437</v>
      </c>
      <c r="O9366" s="2" t="s">
        <v>70</v>
      </c>
    </row>
    <row r="9367" spans="1:15">
      <c r="A9367" s="38">
        <v>41796</v>
      </c>
      <c r="B9367" s="38">
        <v>45632</v>
      </c>
      <c r="C9367" s="131">
        <v>126</v>
      </c>
      <c r="D9367" s="39">
        <v>8.7899999999999992E-2</v>
      </c>
      <c r="E9367" s="39">
        <v>8.4199999999999997E-2</v>
      </c>
      <c r="F9367" s="40">
        <v>137711</v>
      </c>
      <c r="G9367" s="40">
        <v>137711</v>
      </c>
      <c r="H9367" s="40">
        <v>67137.38</v>
      </c>
      <c r="I9367" s="40">
        <v>108710.99</v>
      </c>
      <c r="J9367" s="67">
        <f t="shared" si="438"/>
        <v>0.48752372722585707</v>
      </c>
      <c r="K9367" s="39">
        <f t="shared" si="439"/>
        <v>0.78941399016781522</v>
      </c>
      <c r="L9367" s="2" t="str">
        <f t="shared" si="440"/>
        <v>AA</v>
      </c>
      <c r="M9367" s="2" t="s">
        <v>554</v>
      </c>
      <c r="N9367" s="2" t="s">
        <v>417</v>
      </c>
      <c r="O9367" s="2" t="s">
        <v>70</v>
      </c>
    </row>
    <row r="9368" spans="1:15">
      <c r="A9368" s="42">
        <v>41837</v>
      </c>
      <c r="B9368" s="42">
        <v>46129</v>
      </c>
      <c r="C9368" s="130">
        <v>141</v>
      </c>
      <c r="D9368" s="43">
        <v>8.7899999999999992E-2</v>
      </c>
      <c r="E9368" s="43">
        <v>7.9500000000000001E-2</v>
      </c>
      <c r="F9368" s="44">
        <v>144400</v>
      </c>
      <c r="G9368" s="44">
        <v>144400</v>
      </c>
      <c r="H9368" s="44">
        <v>81580.479999999996</v>
      </c>
      <c r="I9368" s="44">
        <v>114537.92</v>
      </c>
      <c r="J9368" s="68">
        <f t="shared" si="438"/>
        <v>0.56496177285318561</v>
      </c>
      <c r="K9368" s="43">
        <f t="shared" si="439"/>
        <v>0.79319889196675897</v>
      </c>
      <c r="L9368" s="41" t="str">
        <f t="shared" si="440"/>
        <v>AA</v>
      </c>
      <c r="M9368" s="41" t="s">
        <v>738</v>
      </c>
      <c r="N9368" s="41" t="s">
        <v>422</v>
      </c>
      <c r="O9368" s="41" t="s">
        <v>70</v>
      </c>
    </row>
    <row r="9369" spans="1:15">
      <c r="A9369" s="42">
        <v>41969</v>
      </c>
      <c r="B9369" s="42">
        <v>47448</v>
      </c>
      <c r="C9369" s="130">
        <v>180</v>
      </c>
      <c r="D9369" s="43">
        <v>8.7899999999999992E-2</v>
      </c>
      <c r="E9369" s="43">
        <v>8.4199999999999997E-2</v>
      </c>
      <c r="F9369" s="44">
        <v>155000</v>
      </c>
      <c r="G9369" s="44">
        <v>155000</v>
      </c>
      <c r="H9369" s="44">
        <v>108424.78</v>
      </c>
      <c r="I9369" s="44">
        <v>129999.99</v>
      </c>
      <c r="J9369" s="68">
        <f t="shared" si="438"/>
        <v>0.69951470967741936</v>
      </c>
      <c r="K9369" s="43">
        <f t="shared" si="439"/>
        <v>0.83870961290322588</v>
      </c>
      <c r="L9369" s="41" t="str">
        <f t="shared" si="440"/>
        <v>A</v>
      </c>
      <c r="M9369" s="41" t="s">
        <v>519</v>
      </c>
      <c r="N9369" s="41" t="s">
        <v>417</v>
      </c>
      <c r="O9369" s="41" t="s">
        <v>70</v>
      </c>
    </row>
    <row r="9370" spans="1:15">
      <c r="A9370" s="38">
        <v>41785</v>
      </c>
      <c r="B9370" s="38">
        <v>46564</v>
      </c>
      <c r="C9370" s="131">
        <v>157</v>
      </c>
      <c r="D9370" s="39">
        <v>8.7899999999999992E-2</v>
      </c>
      <c r="E9370" s="39">
        <v>7.7199999999999991E-2</v>
      </c>
      <c r="F9370" s="40">
        <v>200000</v>
      </c>
      <c r="G9370" s="40">
        <v>200000</v>
      </c>
      <c r="H9370" s="40">
        <v>137916.19</v>
      </c>
      <c r="I9370" s="40">
        <v>168146.99</v>
      </c>
      <c r="J9370" s="67">
        <f t="shared" si="438"/>
        <v>0.68958094999999997</v>
      </c>
      <c r="K9370" s="39">
        <f t="shared" si="439"/>
        <v>0.84073494999999998</v>
      </c>
      <c r="L9370" s="2" t="str">
        <f t="shared" si="440"/>
        <v>A</v>
      </c>
      <c r="M9370" s="2" t="s">
        <v>564</v>
      </c>
      <c r="N9370" s="2" t="s">
        <v>417</v>
      </c>
      <c r="O9370" s="2" t="s">
        <v>70</v>
      </c>
    </row>
    <row r="9371" spans="1:15">
      <c r="A9371" s="38">
        <v>41858</v>
      </c>
      <c r="B9371" s="38">
        <v>54642</v>
      </c>
      <c r="C9371" s="131">
        <v>420</v>
      </c>
      <c r="D9371" s="39">
        <v>8.7899999999999992E-2</v>
      </c>
      <c r="E9371" s="39">
        <v>8.7899999999999992E-2</v>
      </c>
      <c r="F9371" s="40">
        <v>115000</v>
      </c>
      <c r="G9371" s="40">
        <v>115000</v>
      </c>
      <c r="H9371" s="40">
        <v>68436.28</v>
      </c>
      <c r="I9371" s="40">
        <v>98999.99</v>
      </c>
      <c r="J9371" s="67">
        <f t="shared" si="438"/>
        <v>0.59509808695652178</v>
      </c>
      <c r="K9371" s="39">
        <f t="shared" si="439"/>
        <v>0.86086947826086957</v>
      </c>
      <c r="L9371" s="2" t="str">
        <f t="shared" si="440"/>
        <v>AA</v>
      </c>
      <c r="M9371" s="2" t="s">
        <v>390</v>
      </c>
      <c r="N9371" s="2" t="s">
        <v>415</v>
      </c>
      <c r="O9371" s="2" t="s">
        <v>70</v>
      </c>
    </row>
    <row r="9372" spans="1:15">
      <c r="A9372" s="42">
        <v>41810</v>
      </c>
      <c r="B9372" s="42">
        <v>54594</v>
      </c>
      <c r="C9372" s="130">
        <v>420</v>
      </c>
      <c r="D9372" s="43">
        <v>8.7899999999999992E-2</v>
      </c>
      <c r="E9372" s="43">
        <v>8.4199999999999997E-2</v>
      </c>
      <c r="F9372" s="44">
        <v>145000</v>
      </c>
      <c r="G9372" s="44">
        <v>145000</v>
      </c>
      <c r="H9372" s="44">
        <v>93813.17</v>
      </c>
      <c r="I9372" s="44">
        <v>124999.99</v>
      </c>
      <c r="J9372" s="68">
        <f t="shared" si="438"/>
        <v>0.64698737931034478</v>
      </c>
      <c r="K9372" s="43">
        <f t="shared" si="439"/>
        <v>0.86206889655172414</v>
      </c>
      <c r="L9372" s="41" t="str">
        <f t="shared" si="440"/>
        <v>AA</v>
      </c>
      <c r="M9372" s="41" t="s">
        <v>601</v>
      </c>
      <c r="N9372" s="41" t="s">
        <v>435</v>
      </c>
      <c r="O9372" s="41" t="s">
        <v>70</v>
      </c>
    </row>
    <row r="9373" spans="1:15">
      <c r="A9373" s="38">
        <v>41795</v>
      </c>
      <c r="B9373" s="38">
        <v>44656</v>
      </c>
      <c r="C9373" s="131">
        <v>94</v>
      </c>
      <c r="D9373" s="39">
        <v>8.7899999999999992E-2</v>
      </c>
      <c r="E9373" s="39">
        <v>8.4199999999999997E-2</v>
      </c>
      <c r="F9373" s="40">
        <v>141404</v>
      </c>
      <c r="G9373" s="40">
        <v>141404</v>
      </c>
      <c r="H9373" s="40">
        <v>83776.539999999994</v>
      </c>
      <c r="I9373" s="40">
        <v>123138.43</v>
      </c>
      <c r="J9373" s="67">
        <f t="shared" si="438"/>
        <v>0.59246230658255772</v>
      </c>
      <c r="K9373" s="39">
        <f t="shared" si="439"/>
        <v>0.87082706288365241</v>
      </c>
      <c r="L9373" s="2" t="str">
        <f t="shared" si="440"/>
        <v>AA</v>
      </c>
      <c r="M9373" s="2" t="s">
        <v>625</v>
      </c>
      <c r="N9373" s="2" t="s">
        <v>419</v>
      </c>
      <c r="O9373" s="2" t="s">
        <v>70</v>
      </c>
    </row>
    <row r="9374" spans="1:15">
      <c r="A9374" s="38">
        <v>41794</v>
      </c>
      <c r="B9374" s="38">
        <v>54578</v>
      </c>
      <c r="C9374" s="131">
        <v>420</v>
      </c>
      <c r="D9374" s="39">
        <v>8.7899999999999992E-2</v>
      </c>
      <c r="E9374" s="39">
        <v>8.4199999999999997E-2</v>
      </c>
      <c r="F9374" s="40">
        <v>195000</v>
      </c>
      <c r="G9374" s="40">
        <v>195000</v>
      </c>
      <c r="H9374" s="40">
        <v>37575.11</v>
      </c>
      <c r="I9374" s="40">
        <v>170999.99</v>
      </c>
      <c r="J9374" s="67">
        <f t="shared" si="438"/>
        <v>0.1926928717948718</v>
      </c>
      <c r="K9374" s="39">
        <f t="shared" si="439"/>
        <v>0.87692302564102564</v>
      </c>
      <c r="L9374" s="2" t="str">
        <f t="shared" si="440"/>
        <v>AA</v>
      </c>
      <c r="M9374" s="2" t="s">
        <v>586</v>
      </c>
      <c r="N9374" s="2" t="s">
        <v>416</v>
      </c>
      <c r="O9374" s="2" t="s">
        <v>70</v>
      </c>
    </row>
    <row r="9375" spans="1:15">
      <c r="A9375" s="38">
        <v>41796</v>
      </c>
      <c r="B9375" s="38">
        <v>45449</v>
      </c>
      <c r="C9375" s="131">
        <v>120</v>
      </c>
      <c r="D9375" s="39">
        <v>8.7899999999999992E-2</v>
      </c>
      <c r="E9375" s="39">
        <v>7.7199999999999991E-2</v>
      </c>
      <c r="F9375" s="40">
        <v>90000</v>
      </c>
      <c r="G9375" s="40">
        <v>90000</v>
      </c>
      <c r="H9375" s="40">
        <v>58639.65</v>
      </c>
      <c r="I9375" s="40">
        <v>80999.990000000005</v>
      </c>
      <c r="J9375" s="67">
        <f t="shared" si="438"/>
        <v>0.65155166666666664</v>
      </c>
      <c r="K9375" s="39">
        <f t="shared" si="439"/>
        <v>0.89999988888888893</v>
      </c>
      <c r="L9375" s="2" t="str">
        <f t="shared" si="440"/>
        <v>A</v>
      </c>
      <c r="M9375" s="2" t="s">
        <v>1170</v>
      </c>
      <c r="N9375" s="2" t="s">
        <v>415</v>
      </c>
      <c r="O9375" s="2" t="s">
        <v>70</v>
      </c>
    </row>
    <row r="9376" spans="1:15">
      <c r="A9376" s="42">
        <v>41883</v>
      </c>
      <c r="B9376" s="42">
        <v>52810</v>
      </c>
      <c r="C9376" s="130">
        <v>359</v>
      </c>
      <c r="D9376" s="43">
        <v>8.7899999999999992E-2</v>
      </c>
      <c r="E9376" s="43">
        <v>8.4199999999999997E-2</v>
      </c>
      <c r="F9376" s="44">
        <v>112000</v>
      </c>
      <c r="G9376" s="44">
        <v>112000</v>
      </c>
      <c r="H9376" s="44">
        <v>65506.65</v>
      </c>
      <c r="I9376" s="44">
        <v>100799.99</v>
      </c>
      <c r="J9376" s="68">
        <f t="shared" si="438"/>
        <v>0.58488080357142858</v>
      </c>
      <c r="K9376" s="43">
        <f t="shared" si="439"/>
        <v>0.89999991071428576</v>
      </c>
      <c r="L9376" s="41" t="str">
        <f t="shared" si="440"/>
        <v>AA</v>
      </c>
      <c r="M9376" s="41" t="s">
        <v>853</v>
      </c>
      <c r="N9376" s="41" t="s">
        <v>429</v>
      </c>
      <c r="O9376" s="41" t="s">
        <v>70</v>
      </c>
    </row>
    <row r="9377" spans="1:15">
      <c r="A9377" s="42">
        <v>41817</v>
      </c>
      <c r="B9377" s="42">
        <v>54601</v>
      </c>
      <c r="C9377" s="130">
        <v>420</v>
      </c>
      <c r="D9377" s="43">
        <v>8.7899999999999992E-2</v>
      </c>
      <c r="E9377" s="43">
        <v>8.4199999999999997E-2</v>
      </c>
      <c r="F9377" s="44">
        <v>130000</v>
      </c>
      <c r="G9377" s="44">
        <v>130000</v>
      </c>
      <c r="H9377" s="44">
        <v>80139.14</v>
      </c>
      <c r="I9377" s="44">
        <v>116999.99</v>
      </c>
      <c r="J9377" s="68">
        <f t="shared" si="438"/>
        <v>0.61645492307692307</v>
      </c>
      <c r="K9377" s="43">
        <f t="shared" si="439"/>
        <v>0.89999992307692311</v>
      </c>
      <c r="L9377" s="41" t="str">
        <f t="shared" si="440"/>
        <v>AA</v>
      </c>
      <c r="M9377" s="41" t="s">
        <v>697</v>
      </c>
      <c r="N9377" s="41" t="s">
        <v>417</v>
      </c>
      <c r="O9377" s="41" t="s">
        <v>70</v>
      </c>
    </row>
    <row r="9378" spans="1:15">
      <c r="A9378" s="38">
        <v>42020</v>
      </c>
      <c r="B9378" s="38">
        <v>48595</v>
      </c>
      <c r="C9378" s="131">
        <v>216</v>
      </c>
      <c r="D9378" s="39">
        <v>8.8300000000000003E-2</v>
      </c>
      <c r="E9378" s="39">
        <v>8.4600000000000009E-2</v>
      </c>
      <c r="F9378" s="40">
        <v>200000</v>
      </c>
      <c r="G9378" s="40">
        <v>200000</v>
      </c>
      <c r="H9378" s="40">
        <v>99630.42</v>
      </c>
      <c r="I9378" s="40">
        <v>99999.99</v>
      </c>
      <c r="J9378" s="67">
        <f t="shared" si="438"/>
        <v>0.49815209999999999</v>
      </c>
      <c r="K9378" s="39">
        <f t="shared" si="439"/>
        <v>0.49999995000000003</v>
      </c>
      <c r="L9378" s="2" t="str">
        <f t="shared" si="440"/>
        <v>AA</v>
      </c>
      <c r="M9378" s="2" t="s">
        <v>678</v>
      </c>
      <c r="N9378" s="2" t="s">
        <v>434</v>
      </c>
      <c r="O9378" s="2" t="s">
        <v>70</v>
      </c>
    </row>
    <row r="9379" spans="1:15">
      <c r="A9379" s="38">
        <v>42017</v>
      </c>
      <c r="B9379" s="38">
        <v>48592</v>
      </c>
      <c r="C9379" s="131">
        <v>216</v>
      </c>
      <c r="D9379" s="39">
        <v>8.8300000000000003E-2</v>
      </c>
      <c r="E9379" s="39">
        <v>8.7400000000000005E-2</v>
      </c>
      <c r="F9379" s="40">
        <v>200000</v>
      </c>
      <c r="G9379" s="40">
        <v>200000</v>
      </c>
      <c r="H9379" s="40">
        <v>99696.52</v>
      </c>
      <c r="I9379" s="40">
        <v>99999.99</v>
      </c>
      <c r="J9379" s="67">
        <f t="shared" si="438"/>
        <v>0.4984826</v>
      </c>
      <c r="K9379" s="39">
        <f t="shared" si="439"/>
        <v>0.49999995000000003</v>
      </c>
      <c r="L9379" s="2" t="str">
        <f t="shared" si="440"/>
        <v>AA</v>
      </c>
      <c r="M9379" s="2" t="s">
        <v>705</v>
      </c>
      <c r="N9379" s="2" t="s">
        <v>418</v>
      </c>
      <c r="O9379" s="2" t="s">
        <v>70</v>
      </c>
    </row>
    <row r="9380" spans="1:15">
      <c r="A9380" s="38">
        <v>42033</v>
      </c>
      <c r="B9380" s="38">
        <v>48608</v>
      </c>
      <c r="C9380" s="131">
        <v>216</v>
      </c>
      <c r="D9380" s="39">
        <v>8.8300000000000003E-2</v>
      </c>
      <c r="E9380" s="39">
        <v>8.7400000000000005E-2</v>
      </c>
      <c r="F9380" s="40">
        <v>200000</v>
      </c>
      <c r="G9380" s="40">
        <v>200000</v>
      </c>
      <c r="H9380" s="40">
        <v>99620.93</v>
      </c>
      <c r="I9380" s="40">
        <v>99999.99</v>
      </c>
      <c r="J9380" s="67">
        <f t="shared" si="438"/>
        <v>0.49810464999999998</v>
      </c>
      <c r="K9380" s="39">
        <f t="shared" si="439"/>
        <v>0.49999995000000003</v>
      </c>
      <c r="L9380" s="2" t="str">
        <f t="shared" si="440"/>
        <v>AA</v>
      </c>
      <c r="M9380" s="2" t="s">
        <v>694</v>
      </c>
      <c r="N9380" s="2" t="s">
        <v>416</v>
      </c>
      <c r="O9380" s="2" t="s">
        <v>70</v>
      </c>
    </row>
    <row r="9381" spans="1:15">
      <c r="A9381" s="38">
        <v>41879</v>
      </c>
      <c r="B9381" s="38">
        <v>53567</v>
      </c>
      <c r="C9381" s="131">
        <v>384</v>
      </c>
      <c r="D9381" s="39">
        <v>8.8300000000000003E-2</v>
      </c>
      <c r="E9381" s="39">
        <v>8.8300000000000003E-2</v>
      </c>
      <c r="F9381" s="40">
        <v>195000</v>
      </c>
      <c r="G9381" s="40">
        <v>195000</v>
      </c>
      <c r="H9381" s="40">
        <v>98917.48</v>
      </c>
      <c r="I9381" s="40">
        <v>99999.99</v>
      </c>
      <c r="J9381" s="67">
        <f t="shared" si="438"/>
        <v>0.50726912820512815</v>
      </c>
      <c r="K9381" s="39">
        <f t="shared" si="439"/>
        <v>0.51282046153846161</v>
      </c>
      <c r="L9381" s="2" t="str">
        <f t="shared" si="440"/>
        <v>AA</v>
      </c>
      <c r="M9381" s="2" t="s">
        <v>707</v>
      </c>
      <c r="N9381" s="2" t="s">
        <v>417</v>
      </c>
      <c r="O9381" s="2" t="s">
        <v>70</v>
      </c>
    </row>
    <row r="9382" spans="1:15">
      <c r="A9382" s="42">
        <v>41934</v>
      </c>
      <c r="B9382" s="42">
        <v>50062</v>
      </c>
      <c r="C9382" s="130">
        <v>267</v>
      </c>
      <c r="D9382" s="43">
        <v>8.8300000000000003E-2</v>
      </c>
      <c r="E9382" s="43">
        <v>8.4600000000000009E-2</v>
      </c>
      <c r="F9382" s="44">
        <v>190000</v>
      </c>
      <c r="G9382" s="44">
        <v>190000</v>
      </c>
      <c r="H9382" s="44">
        <v>98815.07</v>
      </c>
      <c r="I9382" s="44">
        <v>99999.99</v>
      </c>
      <c r="J9382" s="68">
        <f t="shared" si="438"/>
        <v>0.52007931578947375</v>
      </c>
      <c r="K9382" s="43">
        <f t="shared" si="439"/>
        <v>0.52631573684210531</v>
      </c>
      <c r="L9382" s="41" t="str">
        <f t="shared" si="440"/>
        <v>AA</v>
      </c>
      <c r="M9382" s="41" t="s">
        <v>777</v>
      </c>
      <c r="N9382" s="41" t="s">
        <v>415</v>
      </c>
      <c r="O9382" s="41" t="s">
        <v>70</v>
      </c>
    </row>
    <row r="9383" spans="1:15">
      <c r="A9383" s="42">
        <v>41988</v>
      </c>
      <c r="B9383" s="42">
        <v>49293</v>
      </c>
      <c r="C9383" s="130">
        <v>240</v>
      </c>
      <c r="D9383" s="43">
        <v>8.8300000000000003E-2</v>
      </c>
      <c r="E9383" s="43">
        <v>8.7400000000000005E-2</v>
      </c>
      <c r="F9383" s="44">
        <v>185000</v>
      </c>
      <c r="G9383" s="44">
        <v>185000</v>
      </c>
      <c r="H9383" s="44">
        <v>99374.15</v>
      </c>
      <c r="I9383" s="44">
        <v>99999.99</v>
      </c>
      <c r="J9383" s="68">
        <f t="shared" si="438"/>
        <v>0.5371575675675675</v>
      </c>
      <c r="K9383" s="43">
        <f t="shared" si="439"/>
        <v>0.54054048648648656</v>
      </c>
      <c r="L9383" s="41" t="str">
        <f t="shared" si="440"/>
        <v>AA</v>
      </c>
      <c r="M9383" s="41" t="s">
        <v>594</v>
      </c>
      <c r="N9383" s="41" t="s">
        <v>419</v>
      </c>
      <c r="O9383" s="41" t="s">
        <v>70</v>
      </c>
    </row>
    <row r="9384" spans="1:15">
      <c r="A9384" s="42">
        <v>41914</v>
      </c>
      <c r="B9384" s="42">
        <v>52202</v>
      </c>
      <c r="C9384" s="130">
        <v>338</v>
      </c>
      <c r="D9384" s="43">
        <v>8.8300000000000003E-2</v>
      </c>
      <c r="E9384" s="43">
        <v>8.7400000000000005E-2</v>
      </c>
      <c r="F9384" s="44">
        <v>180000</v>
      </c>
      <c r="G9384" s="44">
        <v>180000</v>
      </c>
      <c r="H9384" s="44">
        <v>99130.58</v>
      </c>
      <c r="I9384" s="44">
        <v>99999.99</v>
      </c>
      <c r="J9384" s="68">
        <f t="shared" si="438"/>
        <v>0.55072544444444449</v>
      </c>
      <c r="K9384" s="43">
        <f t="shared" si="439"/>
        <v>0.55555549999999998</v>
      </c>
      <c r="L9384" s="41" t="str">
        <f t="shared" si="440"/>
        <v>AA</v>
      </c>
      <c r="M9384" s="41" t="s">
        <v>470</v>
      </c>
      <c r="N9384" s="41" t="s">
        <v>424</v>
      </c>
      <c r="O9384" s="41" t="s">
        <v>70</v>
      </c>
    </row>
    <row r="9385" spans="1:15">
      <c r="A9385" s="42">
        <v>41845</v>
      </c>
      <c r="B9385" s="42">
        <v>54629</v>
      </c>
      <c r="C9385" s="130">
        <v>420</v>
      </c>
      <c r="D9385" s="43">
        <v>8.8300000000000003E-2</v>
      </c>
      <c r="E9385" s="43">
        <v>8.6500000000000007E-2</v>
      </c>
      <c r="F9385" s="44">
        <v>180000</v>
      </c>
      <c r="G9385" s="44">
        <v>180000</v>
      </c>
      <c r="H9385" s="44">
        <v>99826.41</v>
      </c>
      <c r="I9385" s="44">
        <v>100904.99</v>
      </c>
      <c r="J9385" s="68">
        <f t="shared" si="438"/>
        <v>0.55459116666666664</v>
      </c>
      <c r="K9385" s="43">
        <f t="shared" si="439"/>
        <v>0.56058327777777783</v>
      </c>
      <c r="L9385" s="41" t="str">
        <f t="shared" si="440"/>
        <v>AA</v>
      </c>
      <c r="M9385" s="41" t="s">
        <v>515</v>
      </c>
      <c r="N9385" s="41" t="s">
        <v>416</v>
      </c>
      <c r="O9385" s="41" t="s">
        <v>70</v>
      </c>
    </row>
    <row r="9386" spans="1:15">
      <c r="A9386" s="38">
        <v>41835</v>
      </c>
      <c r="B9386" s="38">
        <v>49140</v>
      </c>
      <c r="C9386" s="131">
        <v>240</v>
      </c>
      <c r="D9386" s="39">
        <v>8.8300000000000003E-2</v>
      </c>
      <c r="E9386" s="39">
        <v>8.4600000000000009E-2</v>
      </c>
      <c r="F9386" s="40">
        <v>177000</v>
      </c>
      <c r="G9386" s="40">
        <v>177000</v>
      </c>
      <c r="H9386" s="40">
        <v>97733.66</v>
      </c>
      <c r="I9386" s="40">
        <v>99999.99</v>
      </c>
      <c r="J9386" s="67">
        <f t="shared" si="438"/>
        <v>0.55216757062146893</v>
      </c>
      <c r="K9386" s="39">
        <f t="shared" si="439"/>
        <v>0.56497169491525423</v>
      </c>
      <c r="L9386" s="2" t="str">
        <f t="shared" si="440"/>
        <v>AA</v>
      </c>
      <c r="M9386" s="2" t="s">
        <v>1664</v>
      </c>
      <c r="N9386" s="2" t="s">
        <v>417</v>
      </c>
      <c r="O9386" s="2" t="s">
        <v>70</v>
      </c>
    </row>
    <row r="9387" spans="1:15">
      <c r="A9387" s="42">
        <v>41985</v>
      </c>
      <c r="B9387" s="42">
        <v>51725</v>
      </c>
      <c r="C9387" s="130">
        <v>320</v>
      </c>
      <c r="D9387" s="43">
        <v>8.8300000000000003E-2</v>
      </c>
      <c r="E9387" s="43">
        <v>8.7400000000000005E-2</v>
      </c>
      <c r="F9387" s="44">
        <v>176000</v>
      </c>
      <c r="G9387" s="44">
        <v>176000</v>
      </c>
      <c r="H9387" s="44">
        <v>99528.93</v>
      </c>
      <c r="I9387" s="44">
        <v>99999.99</v>
      </c>
      <c r="J9387" s="68">
        <f t="shared" si="438"/>
        <v>0.56550528409090906</v>
      </c>
      <c r="K9387" s="43">
        <f t="shared" si="439"/>
        <v>0.56818176136363641</v>
      </c>
      <c r="L9387" s="41" t="str">
        <f t="shared" si="440"/>
        <v>AA</v>
      </c>
      <c r="M9387" s="41" t="s">
        <v>554</v>
      </c>
      <c r="N9387" s="41" t="s">
        <v>417</v>
      </c>
      <c r="O9387" s="41" t="s">
        <v>70</v>
      </c>
    </row>
    <row r="9388" spans="1:15">
      <c r="A9388" s="38">
        <v>41831</v>
      </c>
      <c r="B9388" s="38">
        <v>45484</v>
      </c>
      <c r="C9388" s="131">
        <v>120</v>
      </c>
      <c r="D9388" s="39">
        <v>8.8300000000000003E-2</v>
      </c>
      <c r="E9388" s="39">
        <v>8.6500000000000007E-2</v>
      </c>
      <c r="F9388" s="40">
        <v>183885</v>
      </c>
      <c r="G9388" s="40">
        <v>183885</v>
      </c>
      <c r="H9388" s="40">
        <v>99506.57</v>
      </c>
      <c r="I9388" s="40">
        <v>104999.99</v>
      </c>
      <c r="J9388" s="67">
        <f t="shared" si="438"/>
        <v>0.54113478532778647</v>
      </c>
      <c r="K9388" s="39">
        <f t="shared" si="439"/>
        <v>0.5710090001903364</v>
      </c>
      <c r="L9388" s="2" t="str">
        <f t="shared" si="440"/>
        <v>AA</v>
      </c>
      <c r="M9388" s="2" t="s">
        <v>584</v>
      </c>
      <c r="N9388" s="2" t="s">
        <v>417</v>
      </c>
      <c r="O9388" s="2" t="s">
        <v>70</v>
      </c>
    </row>
    <row r="9389" spans="1:15">
      <c r="A9389" s="38">
        <v>41915</v>
      </c>
      <c r="B9389" s="38">
        <v>54699</v>
      </c>
      <c r="C9389" s="131">
        <v>420</v>
      </c>
      <c r="D9389" s="39">
        <v>8.8300000000000003E-2</v>
      </c>
      <c r="E9389" s="39">
        <v>8.7400000000000005E-2</v>
      </c>
      <c r="F9389" s="40">
        <v>180000</v>
      </c>
      <c r="G9389" s="40">
        <v>180000</v>
      </c>
      <c r="H9389" s="40">
        <v>102884.49</v>
      </c>
      <c r="I9389" s="40">
        <v>103499.99</v>
      </c>
      <c r="J9389" s="67">
        <f t="shared" si="438"/>
        <v>0.57158050000000005</v>
      </c>
      <c r="K9389" s="39">
        <f t="shared" si="439"/>
        <v>0.57499994444444447</v>
      </c>
      <c r="L9389" s="2" t="str">
        <f t="shared" si="440"/>
        <v>AA</v>
      </c>
      <c r="M9389" s="2" t="s">
        <v>649</v>
      </c>
      <c r="N9389" s="2" t="s">
        <v>417</v>
      </c>
      <c r="O9389" s="2" t="s">
        <v>70</v>
      </c>
    </row>
    <row r="9390" spans="1:15">
      <c r="A9390" s="42">
        <v>42032</v>
      </c>
      <c r="B9390" s="42">
        <v>54816</v>
      </c>
      <c r="C9390" s="130">
        <v>420</v>
      </c>
      <c r="D9390" s="43">
        <v>8.8300000000000003E-2</v>
      </c>
      <c r="E9390" s="43">
        <v>8.7400000000000005E-2</v>
      </c>
      <c r="F9390" s="44">
        <v>194000</v>
      </c>
      <c r="G9390" s="44">
        <v>194000</v>
      </c>
      <c r="H9390" s="44">
        <v>112847.86</v>
      </c>
      <c r="I9390" s="44">
        <v>112999.99</v>
      </c>
      <c r="J9390" s="68">
        <f t="shared" si="438"/>
        <v>0.58169000000000004</v>
      </c>
      <c r="K9390" s="43">
        <f t="shared" si="439"/>
        <v>0.58247417525773204</v>
      </c>
      <c r="L9390" s="41" t="str">
        <f t="shared" si="440"/>
        <v>AA</v>
      </c>
      <c r="M9390" s="41" t="s">
        <v>739</v>
      </c>
      <c r="N9390" s="41" t="s">
        <v>422</v>
      </c>
      <c r="O9390" s="41" t="s">
        <v>70</v>
      </c>
    </row>
    <row r="9391" spans="1:15">
      <c r="A9391" s="38">
        <v>41955</v>
      </c>
      <c r="B9391" s="38">
        <v>54739</v>
      </c>
      <c r="C9391" s="131">
        <v>420</v>
      </c>
      <c r="D9391" s="39">
        <v>8.8300000000000003E-2</v>
      </c>
      <c r="E9391" s="39">
        <v>8.7400000000000005E-2</v>
      </c>
      <c r="F9391" s="40">
        <v>170000</v>
      </c>
      <c r="G9391" s="40">
        <v>170000</v>
      </c>
      <c r="H9391" s="40">
        <v>99538.79</v>
      </c>
      <c r="I9391" s="40">
        <v>99999.99</v>
      </c>
      <c r="J9391" s="67">
        <f t="shared" si="438"/>
        <v>0.585522294117647</v>
      </c>
      <c r="K9391" s="39">
        <f t="shared" si="439"/>
        <v>0.5882352352941177</v>
      </c>
      <c r="L9391" s="2" t="str">
        <f t="shared" si="440"/>
        <v>AA</v>
      </c>
      <c r="M9391" s="2" t="s">
        <v>958</v>
      </c>
      <c r="N9391" s="2" t="s">
        <v>416</v>
      </c>
      <c r="O9391" s="2" t="s">
        <v>70</v>
      </c>
    </row>
    <row r="9392" spans="1:15">
      <c r="A9392" s="42">
        <v>41964</v>
      </c>
      <c r="B9392" s="42">
        <v>54748</v>
      </c>
      <c r="C9392" s="130">
        <v>420</v>
      </c>
      <c r="D9392" s="43">
        <v>8.8300000000000003E-2</v>
      </c>
      <c r="E9392" s="43">
        <v>8.7400000000000005E-2</v>
      </c>
      <c r="F9392" s="44">
        <v>170000</v>
      </c>
      <c r="G9392" s="44">
        <v>170000</v>
      </c>
      <c r="H9392" s="44">
        <v>99509.98</v>
      </c>
      <c r="I9392" s="44">
        <v>99999.99</v>
      </c>
      <c r="J9392" s="68">
        <f t="shared" si="438"/>
        <v>0.58535282352941176</v>
      </c>
      <c r="K9392" s="43">
        <f t="shared" si="439"/>
        <v>0.5882352352941177</v>
      </c>
      <c r="L9392" s="41" t="str">
        <f t="shared" si="440"/>
        <v>AA</v>
      </c>
      <c r="M9392" s="41" t="s">
        <v>764</v>
      </c>
      <c r="N9392" s="41" t="s">
        <v>422</v>
      </c>
      <c r="O9392" s="41" t="s">
        <v>70</v>
      </c>
    </row>
    <row r="9393" spans="1:15">
      <c r="A9393" s="42">
        <v>41817</v>
      </c>
      <c r="B9393" s="42">
        <v>51952</v>
      </c>
      <c r="C9393" s="130">
        <v>333</v>
      </c>
      <c r="D9393" s="43">
        <v>8.8300000000000003E-2</v>
      </c>
      <c r="E9393" s="43">
        <v>8.7400000000000005E-2</v>
      </c>
      <c r="F9393" s="44">
        <v>165000</v>
      </c>
      <c r="G9393" s="44">
        <v>165000</v>
      </c>
      <c r="H9393" s="44">
        <v>98251.62</v>
      </c>
      <c r="I9393" s="44">
        <v>99999.99</v>
      </c>
      <c r="J9393" s="68">
        <f t="shared" si="438"/>
        <v>0.59546436363636357</v>
      </c>
      <c r="K9393" s="43">
        <f t="shared" si="439"/>
        <v>0.60606054545454546</v>
      </c>
      <c r="L9393" s="41" t="str">
        <f t="shared" si="440"/>
        <v>AA</v>
      </c>
      <c r="M9393" s="41" t="s">
        <v>602</v>
      </c>
      <c r="N9393" s="41" t="s">
        <v>421</v>
      </c>
      <c r="O9393" s="41" t="s">
        <v>70</v>
      </c>
    </row>
    <row r="9394" spans="1:15">
      <c r="A9394" s="42">
        <v>41813</v>
      </c>
      <c r="B9394" s="42">
        <v>54597</v>
      </c>
      <c r="C9394" s="130">
        <v>420</v>
      </c>
      <c r="D9394" s="43">
        <v>8.8300000000000003E-2</v>
      </c>
      <c r="E9394" s="43">
        <v>8.7400000000000005E-2</v>
      </c>
      <c r="F9394" s="44">
        <v>200000</v>
      </c>
      <c r="G9394" s="44">
        <v>200000</v>
      </c>
      <c r="H9394" s="44">
        <v>121003.55</v>
      </c>
      <c r="I9394" s="44">
        <v>122499.99</v>
      </c>
      <c r="J9394" s="68">
        <f t="shared" si="438"/>
        <v>0.60501775000000002</v>
      </c>
      <c r="K9394" s="43">
        <f t="shared" si="439"/>
        <v>0.61249995000000002</v>
      </c>
      <c r="L9394" s="41" t="str">
        <f t="shared" si="440"/>
        <v>AA</v>
      </c>
      <c r="M9394" s="41" t="s">
        <v>487</v>
      </c>
      <c r="N9394" s="41" t="s">
        <v>417</v>
      </c>
      <c r="O9394" s="41" t="s">
        <v>70</v>
      </c>
    </row>
    <row r="9395" spans="1:15">
      <c r="A9395" s="42">
        <v>41913</v>
      </c>
      <c r="B9395" s="42">
        <v>45566</v>
      </c>
      <c r="C9395" s="130">
        <v>120</v>
      </c>
      <c r="D9395" s="43">
        <v>8.8300000000000003E-2</v>
      </c>
      <c r="E9395" s="43">
        <v>8.7400000000000005E-2</v>
      </c>
      <c r="F9395" s="44">
        <v>160000</v>
      </c>
      <c r="G9395" s="44">
        <v>160000</v>
      </c>
      <c r="H9395" s="44">
        <v>96958.27</v>
      </c>
      <c r="I9395" s="44">
        <v>99999.99</v>
      </c>
      <c r="J9395" s="68">
        <f t="shared" si="438"/>
        <v>0.60598918749999997</v>
      </c>
      <c r="K9395" s="43">
        <f t="shared" si="439"/>
        <v>0.62499993750000005</v>
      </c>
      <c r="L9395" s="41" t="str">
        <f t="shared" si="440"/>
        <v>AA</v>
      </c>
      <c r="M9395" s="41" t="s">
        <v>461</v>
      </c>
      <c r="N9395" s="41" t="s">
        <v>416</v>
      </c>
      <c r="O9395" s="41" t="s">
        <v>70</v>
      </c>
    </row>
    <row r="9396" spans="1:15">
      <c r="A9396" s="38">
        <v>41814</v>
      </c>
      <c r="B9396" s="38">
        <v>49119</v>
      </c>
      <c r="C9396" s="131">
        <v>240</v>
      </c>
      <c r="D9396" s="39">
        <v>8.8300000000000003E-2</v>
      </c>
      <c r="E9396" s="39">
        <v>8.7400000000000005E-2</v>
      </c>
      <c r="F9396" s="40">
        <v>160000</v>
      </c>
      <c r="G9396" s="40">
        <v>160000</v>
      </c>
      <c r="H9396" s="40">
        <v>97371.99</v>
      </c>
      <c r="I9396" s="40">
        <v>99999.99</v>
      </c>
      <c r="J9396" s="67">
        <f t="shared" si="438"/>
        <v>0.60857493750000002</v>
      </c>
      <c r="K9396" s="39">
        <f t="shared" si="439"/>
        <v>0.62499993750000005</v>
      </c>
      <c r="L9396" s="2" t="str">
        <f t="shared" si="440"/>
        <v>AA</v>
      </c>
      <c r="M9396" s="2" t="s">
        <v>552</v>
      </c>
      <c r="N9396" s="2" t="s">
        <v>416</v>
      </c>
      <c r="O9396" s="2" t="s">
        <v>70</v>
      </c>
    </row>
    <row r="9397" spans="1:15">
      <c r="A9397" s="38">
        <v>41977</v>
      </c>
      <c r="B9397" s="38">
        <v>49282</v>
      </c>
      <c r="C9397" s="131">
        <v>240</v>
      </c>
      <c r="D9397" s="39">
        <v>8.8300000000000003E-2</v>
      </c>
      <c r="E9397" s="39">
        <v>8.7400000000000005E-2</v>
      </c>
      <c r="F9397" s="40">
        <v>160000</v>
      </c>
      <c r="G9397" s="40">
        <v>160000</v>
      </c>
      <c r="H9397" s="40">
        <v>99348.2</v>
      </c>
      <c r="I9397" s="40">
        <v>99999.99</v>
      </c>
      <c r="J9397" s="67">
        <f t="shared" si="438"/>
        <v>0.62092625000000001</v>
      </c>
      <c r="K9397" s="39">
        <f t="shared" si="439"/>
        <v>0.62499993750000005</v>
      </c>
      <c r="L9397" s="2" t="str">
        <f t="shared" si="440"/>
        <v>AA</v>
      </c>
      <c r="M9397" s="2" t="s">
        <v>564</v>
      </c>
      <c r="N9397" s="2" t="s">
        <v>417</v>
      </c>
      <c r="O9397" s="2" t="s">
        <v>70</v>
      </c>
    </row>
    <row r="9398" spans="1:15">
      <c r="A9398" s="38">
        <v>42013</v>
      </c>
      <c r="B9398" s="38">
        <v>49318</v>
      </c>
      <c r="C9398" s="131">
        <v>240</v>
      </c>
      <c r="D9398" s="39">
        <v>8.8300000000000003E-2</v>
      </c>
      <c r="E9398" s="39">
        <v>8.7400000000000005E-2</v>
      </c>
      <c r="F9398" s="40">
        <v>180000</v>
      </c>
      <c r="G9398" s="40">
        <v>180000</v>
      </c>
      <c r="H9398" s="40">
        <v>112935.91</v>
      </c>
      <c r="I9398" s="40">
        <v>112999.99</v>
      </c>
      <c r="J9398" s="67">
        <f t="shared" si="438"/>
        <v>0.62742172222222226</v>
      </c>
      <c r="K9398" s="39">
        <f t="shared" si="439"/>
        <v>0.62777772222222228</v>
      </c>
      <c r="L9398" s="2" t="str">
        <f t="shared" si="440"/>
        <v>AA</v>
      </c>
      <c r="M9398" s="2" t="s">
        <v>664</v>
      </c>
      <c r="N9398" s="2" t="s">
        <v>416</v>
      </c>
      <c r="O9398" s="2" t="s">
        <v>70</v>
      </c>
    </row>
    <row r="9399" spans="1:15">
      <c r="A9399" s="38">
        <v>41814</v>
      </c>
      <c r="B9399" s="38">
        <v>54598</v>
      </c>
      <c r="C9399" s="131">
        <v>420</v>
      </c>
      <c r="D9399" s="39">
        <v>8.8300000000000003E-2</v>
      </c>
      <c r="E9399" s="39">
        <v>8.7400000000000005E-2</v>
      </c>
      <c r="F9399" s="40">
        <v>175000</v>
      </c>
      <c r="G9399" s="40">
        <v>175000</v>
      </c>
      <c r="H9399" s="40">
        <v>108685.25</v>
      </c>
      <c r="I9399" s="40">
        <v>109999.99</v>
      </c>
      <c r="J9399" s="67">
        <f t="shared" si="438"/>
        <v>0.62105857142857146</v>
      </c>
      <c r="K9399" s="39">
        <f t="shared" si="439"/>
        <v>0.62857137142857145</v>
      </c>
      <c r="L9399" s="2" t="str">
        <f t="shared" si="440"/>
        <v>AA</v>
      </c>
      <c r="M9399" s="2" t="s">
        <v>1562</v>
      </c>
      <c r="N9399" s="2" t="s">
        <v>417</v>
      </c>
      <c r="O9399" s="2" t="s">
        <v>70</v>
      </c>
    </row>
    <row r="9400" spans="1:15">
      <c r="A9400" s="42">
        <v>41977</v>
      </c>
      <c r="B9400" s="42">
        <v>54761</v>
      </c>
      <c r="C9400" s="130">
        <v>420</v>
      </c>
      <c r="D9400" s="43">
        <v>8.8300000000000003E-2</v>
      </c>
      <c r="E9400" s="43">
        <v>8.7400000000000005E-2</v>
      </c>
      <c r="F9400" s="44">
        <v>160000</v>
      </c>
      <c r="G9400" s="44">
        <v>160000</v>
      </c>
      <c r="H9400" s="44">
        <v>100357.68</v>
      </c>
      <c r="I9400" s="44">
        <v>100654.04</v>
      </c>
      <c r="J9400" s="68">
        <f t="shared" si="438"/>
        <v>0.62723549999999995</v>
      </c>
      <c r="K9400" s="43">
        <f t="shared" si="439"/>
        <v>0.62908774999999995</v>
      </c>
      <c r="L9400" s="41" t="str">
        <f t="shared" si="440"/>
        <v>AA</v>
      </c>
      <c r="M9400" s="41" t="s">
        <v>746</v>
      </c>
      <c r="N9400" s="41" t="s">
        <v>417</v>
      </c>
      <c r="O9400" s="41" t="s">
        <v>70</v>
      </c>
    </row>
    <row r="9401" spans="1:15">
      <c r="A9401" s="42">
        <v>41795</v>
      </c>
      <c r="B9401" s="42">
        <v>45448</v>
      </c>
      <c r="C9401" s="130">
        <v>120</v>
      </c>
      <c r="D9401" s="43">
        <v>8.8300000000000003E-2</v>
      </c>
      <c r="E9401" s="43">
        <v>8.4600000000000009E-2</v>
      </c>
      <c r="F9401" s="44">
        <v>158000</v>
      </c>
      <c r="G9401" s="44">
        <v>158000</v>
      </c>
      <c r="H9401" s="44">
        <v>94066.31</v>
      </c>
      <c r="I9401" s="44">
        <v>99999.99</v>
      </c>
      <c r="J9401" s="68">
        <f t="shared" si="438"/>
        <v>0.59535639240506333</v>
      </c>
      <c r="K9401" s="43">
        <f t="shared" si="439"/>
        <v>0.63291132911392411</v>
      </c>
      <c r="L9401" s="41" t="str">
        <f t="shared" si="440"/>
        <v>AA</v>
      </c>
      <c r="M9401" s="41" t="s">
        <v>602</v>
      </c>
      <c r="N9401" s="41" t="s">
        <v>421</v>
      </c>
      <c r="O9401" s="41" t="s">
        <v>70</v>
      </c>
    </row>
    <row r="9402" spans="1:15">
      <c r="A9402" s="38">
        <v>41928</v>
      </c>
      <c r="B9402" s="38">
        <v>54712</v>
      </c>
      <c r="C9402" s="131">
        <v>420</v>
      </c>
      <c r="D9402" s="39">
        <v>8.8300000000000003E-2</v>
      </c>
      <c r="E9402" s="39">
        <v>8.7400000000000005E-2</v>
      </c>
      <c r="F9402" s="40">
        <v>156987</v>
      </c>
      <c r="G9402" s="40">
        <v>156987</v>
      </c>
      <c r="H9402" s="40">
        <v>99389.119999999995</v>
      </c>
      <c r="I9402" s="40">
        <v>99999.99</v>
      </c>
      <c r="J9402" s="67">
        <f t="shared" si="438"/>
        <v>0.63310414238121626</v>
      </c>
      <c r="K9402" s="39">
        <f t="shared" si="439"/>
        <v>0.63699535630338822</v>
      </c>
      <c r="L9402" s="2" t="str">
        <f t="shared" si="440"/>
        <v>AA</v>
      </c>
      <c r="M9402" s="2" t="s">
        <v>457</v>
      </c>
      <c r="N9402" s="2" t="s">
        <v>419</v>
      </c>
      <c r="O9402" s="2" t="s">
        <v>70</v>
      </c>
    </row>
    <row r="9403" spans="1:15">
      <c r="A9403" s="38">
        <v>41918</v>
      </c>
      <c r="B9403" s="38">
        <v>52815</v>
      </c>
      <c r="C9403" s="131">
        <v>358</v>
      </c>
      <c r="D9403" s="39">
        <v>8.8300000000000003E-2</v>
      </c>
      <c r="E9403" s="39">
        <v>8.7400000000000005E-2</v>
      </c>
      <c r="F9403" s="40">
        <v>158000</v>
      </c>
      <c r="G9403" s="40">
        <v>158000</v>
      </c>
      <c r="H9403" s="40">
        <v>100967.56</v>
      </c>
      <c r="I9403" s="40">
        <v>101699.99</v>
      </c>
      <c r="J9403" s="67">
        <f t="shared" si="438"/>
        <v>0.63903518987341767</v>
      </c>
      <c r="K9403" s="39">
        <f t="shared" si="439"/>
        <v>0.64367082278481014</v>
      </c>
      <c r="L9403" s="2" t="str">
        <f t="shared" si="440"/>
        <v>AA</v>
      </c>
      <c r="M9403" s="2" t="s">
        <v>625</v>
      </c>
      <c r="N9403" s="2" t="s">
        <v>419</v>
      </c>
      <c r="O9403" s="2" t="s">
        <v>70</v>
      </c>
    </row>
    <row r="9404" spans="1:15">
      <c r="A9404" s="42">
        <v>41863</v>
      </c>
      <c r="B9404" s="42">
        <v>44663</v>
      </c>
      <c r="C9404" s="130">
        <v>92</v>
      </c>
      <c r="D9404" s="43">
        <v>8.8300000000000003E-2</v>
      </c>
      <c r="E9404" s="43">
        <v>8.4600000000000009E-2</v>
      </c>
      <c r="F9404" s="44">
        <v>155000</v>
      </c>
      <c r="G9404" s="44">
        <v>155000</v>
      </c>
      <c r="H9404" s="44">
        <v>93987.1</v>
      </c>
      <c r="I9404" s="44">
        <v>99999.99</v>
      </c>
      <c r="J9404" s="68">
        <f t="shared" si="438"/>
        <v>0.60636838709677421</v>
      </c>
      <c r="K9404" s="43">
        <f t="shared" si="439"/>
        <v>0.64516122580645163</v>
      </c>
      <c r="L9404" s="41" t="str">
        <f t="shared" si="440"/>
        <v>AA</v>
      </c>
      <c r="M9404" s="41" t="s">
        <v>1330</v>
      </c>
      <c r="N9404" s="41" t="s">
        <v>420</v>
      </c>
      <c r="O9404" s="41" t="s">
        <v>70</v>
      </c>
    </row>
    <row r="9405" spans="1:15">
      <c r="A9405" s="38">
        <v>41827</v>
      </c>
      <c r="B9405" s="38">
        <v>45480</v>
      </c>
      <c r="C9405" s="131">
        <v>120</v>
      </c>
      <c r="D9405" s="39">
        <v>8.8300000000000003E-2</v>
      </c>
      <c r="E9405" s="39">
        <v>8.7400000000000005E-2</v>
      </c>
      <c r="F9405" s="40">
        <v>155000</v>
      </c>
      <c r="G9405" s="40">
        <v>155000</v>
      </c>
      <c r="H9405" s="40">
        <v>94857.14</v>
      </c>
      <c r="I9405" s="40">
        <v>99999.99</v>
      </c>
      <c r="J9405" s="67">
        <f t="shared" si="438"/>
        <v>0.61198154838709673</v>
      </c>
      <c r="K9405" s="39">
        <f t="shared" si="439"/>
        <v>0.64516122580645163</v>
      </c>
      <c r="L9405" s="2" t="str">
        <f t="shared" si="440"/>
        <v>AA</v>
      </c>
      <c r="M9405" s="2" t="s">
        <v>818</v>
      </c>
      <c r="N9405" s="2" t="s">
        <v>424</v>
      </c>
      <c r="O9405" s="2" t="s">
        <v>70</v>
      </c>
    </row>
    <row r="9406" spans="1:15">
      <c r="A9406" s="38">
        <v>42020</v>
      </c>
      <c r="B9406" s="38">
        <v>49325</v>
      </c>
      <c r="C9406" s="131">
        <v>240</v>
      </c>
      <c r="D9406" s="39">
        <v>8.8300000000000003E-2</v>
      </c>
      <c r="E9406" s="39">
        <v>8.7400000000000005E-2</v>
      </c>
      <c r="F9406" s="40">
        <v>155000</v>
      </c>
      <c r="G9406" s="40">
        <v>155000</v>
      </c>
      <c r="H9406" s="40">
        <v>99676.72</v>
      </c>
      <c r="I9406" s="40">
        <v>99999.99</v>
      </c>
      <c r="J9406" s="67">
        <f t="shared" si="438"/>
        <v>0.64307561290322579</v>
      </c>
      <c r="K9406" s="39">
        <f t="shared" si="439"/>
        <v>0.64516122580645163</v>
      </c>
      <c r="L9406" s="2" t="str">
        <f t="shared" si="440"/>
        <v>AA</v>
      </c>
      <c r="M9406" s="2" t="s">
        <v>660</v>
      </c>
      <c r="N9406" s="2" t="s">
        <v>439</v>
      </c>
      <c r="O9406" s="2" t="s">
        <v>70</v>
      </c>
    </row>
    <row r="9407" spans="1:15">
      <c r="A9407" s="38">
        <v>41983</v>
      </c>
      <c r="B9407" s="38">
        <v>49288</v>
      </c>
      <c r="C9407" s="131">
        <v>240</v>
      </c>
      <c r="D9407" s="39">
        <v>8.8300000000000003E-2</v>
      </c>
      <c r="E9407" s="39">
        <v>8.7400000000000005E-2</v>
      </c>
      <c r="F9407" s="40">
        <v>155000</v>
      </c>
      <c r="G9407" s="40">
        <v>155000</v>
      </c>
      <c r="H9407" s="40">
        <v>99332.38</v>
      </c>
      <c r="I9407" s="40">
        <v>99999.99</v>
      </c>
      <c r="J9407" s="67">
        <f t="shared" si="438"/>
        <v>0.64085406451612903</v>
      </c>
      <c r="K9407" s="39">
        <f t="shared" si="439"/>
        <v>0.64516122580645163</v>
      </c>
      <c r="L9407" s="2" t="str">
        <f t="shared" si="440"/>
        <v>AA</v>
      </c>
      <c r="M9407" s="2" t="s">
        <v>619</v>
      </c>
      <c r="N9407" s="2" t="s">
        <v>427</v>
      </c>
      <c r="O9407" s="2" t="s">
        <v>70</v>
      </c>
    </row>
    <row r="9408" spans="1:15">
      <c r="A9408" s="38">
        <v>41856</v>
      </c>
      <c r="B9408" s="38">
        <v>54640</v>
      </c>
      <c r="C9408" s="131">
        <v>420</v>
      </c>
      <c r="D9408" s="39">
        <v>8.8300000000000003E-2</v>
      </c>
      <c r="E9408" s="39">
        <v>8.7400000000000005E-2</v>
      </c>
      <c r="F9408" s="40">
        <v>155000</v>
      </c>
      <c r="G9408" s="40">
        <v>155000</v>
      </c>
      <c r="H9408" s="40">
        <v>99170.6</v>
      </c>
      <c r="I9408" s="40">
        <v>99999.99</v>
      </c>
      <c r="J9408" s="67">
        <f t="shared" si="438"/>
        <v>0.63981032258064519</v>
      </c>
      <c r="K9408" s="39">
        <f t="shared" si="439"/>
        <v>0.64516122580645163</v>
      </c>
      <c r="L9408" s="2" t="str">
        <f t="shared" si="440"/>
        <v>AA</v>
      </c>
      <c r="M9408" s="2" t="s">
        <v>982</v>
      </c>
      <c r="N9408" s="2" t="s">
        <v>421</v>
      </c>
      <c r="O9408" s="2" t="s">
        <v>70</v>
      </c>
    </row>
    <row r="9409" spans="1:15">
      <c r="A9409" s="42">
        <v>41792</v>
      </c>
      <c r="B9409" s="42">
        <v>54576</v>
      </c>
      <c r="C9409" s="130">
        <v>420</v>
      </c>
      <c r="D9409" s="43">
        <v>8.8300000000000003E-2</v>
      </c>
      <c r="E9409" s="43">
        <v>8.7400000000000005E-2</v>
      </c>
      <c r="F9409" s="44">
        <v>155000</v>
      </c>
      <c r="G9409" s="44">
        <v>155000</v>
      </c>
      <c r="H9409" s="44">
        <v>98761.96</v>
      </c>
      <c r="I9409" s="44">
        <v>99999.99</v>
      </c>
      <c r="J9409" s="68">
        <f t="shared" si="438"/>
        <v>0.63717393548387102</v>
      </c>
      <c r="K9409" s="43">
        <f t="shared" si="439"/>
        <v>0.64516122580645163</v>
      </c>
      <c r="L9409" s="41" t="str">
        <f t="shared" si="440"/>
        <v>AA</v>
      </c>
      <c r="M9409" s="41" t="s">
        <v>1145</v>
      </c>
      <c r="N9409" s="41" t="s">
        <v>437</v>
      </c>
      <c r="O9409" s="41" t="s">
        <v>70</v>
      </c>
    </row>
    <row r="9410" spans="1:15">
      <c r="A9410" s="42">
        <v>41897</v>
      </c>
      <c r="B9410" s="42">
        <v>54681</v>
      </c>
      <c r="C9410" s="130">
        <v>420</v>
      </c>
      <c r="D9410" s="43">
        <v>8.8300000000000003E-2</v>
      </c>
      <c r="E9410" s="43">
        <v>8.7400000000000005E-2</v>
      </c>
      <c r="F9410" s="44">
        <v>154000</v>
      </c>
      <c r="G9410" s="44">
        <v>154000</v>
      </c>
      <c r="H9410" s="44">
        <v>99298.9</v>
      </c>
      <c r="I9410" s="44">
        <v>99999.99</v>
      </c>
      <c r="J9410" s="68">
        <f t="shared" si="438"/>
        <v>0.64479805194805195</v>
      </c>
      <c r="K9410" s="43">
        <f t="shared" si="439"/>
        <v>0.64935058441558446</v>
      </c>
      <c r="L9410" s="41" t="str">
        <f t="shared" si="440"/>
        <v>AA</v>
      </c>
      <c r="M9410" s="41" t="s">
        <v>523</v>
      </c>
      <c r="N9410" s="41" t="s">
        <v>423</v>
      </c>
      <c r="O9410" s="41" t="s">
        <v>70</v>
      </c>
    </row>
    <row r="9411" spans="1:15">
      <c r="A9411" s="42">
        <v>41992</v>
      </c>
      <c r="B9411" s="42">
        <v>48567</v>
      </c>
      <c r="C9411" s="130">
        <v>216</v>
      </c>
      <c r="D9411" s="43">
        <v>8.8300000000000003E-2</v>
      </c>
      <c r="E9411" s="43">
        <v>8.7400000000000005E-2</v>
      </c>
      <c r="F9411" s="44">
        <v>198000</v>
      </c>
      <c r="G9411" s="44">
        <v>198000</v>
      </c>
      <c r="H9411" s="44">
        <v>129691.49</v>
      </c>
      <c r="I9411" s="44">
        <v>129999.99</v>
      </c>
      <c r="J9411" s="68">
        <f t="shared" ref="J9411:J9474" si="441">H9411/G9411</f>
        <v>0.65500752525252526</v>
      </c>
      <c r="K9411" s="43">
        <f t="shared" ref="K9411:K9474" si="442">I9411/G9411</f>
        <v>0.6565656060606061</v>
      </c>
      <c r="L9411" s="41" t="str">
        <f t="shared" ref="L9411:L9474" si="443">IF(J9411&lt;=65%,"AA",IF(J9411&lt;=75%,"A",IF(J9411&lt;=85%,"B","C")))</f>
        <v>A</v>
      </c>
      <c r="M9411" s="41" t="s">
        <v>549</v>
      </c>
      <c r="N9411" s="41" t="s">
        <v>427</v>
      </c>
      <c r="O9411" s="41" t="s">
        <v>70</v>
      </c>
    </row>
    <row r="9412" spans="1:15">
      <c r="A9412" s="38">
        <v>41864</v>
      </c>
      <c r="B9412" s="38">
        <v>47404</v>
      </c>
      <c r="C9412" s="131">
        <v>182</v>
      </c>
      <c r="D9412" s="39">
        <v>8.8300000000000003E-2</v>
      </c>
      <c r="E9412" s="39">
        <v>8.7400000000000005E-2</v>
      </c>
      <c r="F9412" s="40">
        <v>152000</v>
      </c>
      <c r="G9412" s="40">
        <v>152000</v>
      </c>
      <c r="H9412" s="40">
        <v>97295.06</v>
      </c>
      <c r="I9412" s="40">
        <v>99999.99</v>
      </c>
      <c r="J9412" s="67">
        <f t="shared" si="441"/>
        <v>0.64009907894736839</v>
      </c>
      <c r="K9412" s="39">
        <f t="shared" si="442"/>
        <v>0.65789467105263166</v>
      </c>
      <c r="L9412" s="2" t="str">
        <f t="shared" si="443"/>
        <v>AA</v>
      </c>
      <c r="M9412" s="2" t="s">
        <v>611</v>
      </c>
      <c r="N9412" s="2" t="s">
        <v>419</v>
      </c>
      <c r="O9412" s="2" t="s">
        <v>70</v>
      </c>
    </row>
    <row r="9413" spans="1:15">
      <c r="A9413" s="42">
        <v>41912</v>
      </c>
      <c r="B9413" s="42">
        <v>51043</v>
      </c>
      <c r="C9413" s="130">
        <v>300</v>
      </c>
      <c r="D9413" s="43">
        <v>8.8300000000000003E-2</v>
      </c>
      <c r="E9413" s="43">
        <v>8.7400000000000005E-2</v>
      </c>
      <c r="F9413" s="44">
        <v>152000</v>
      </c>
      <c r="G9413" s="44">
        <v>152000</v>
      </c>
      <c r="H9413" s="44">
        <v>98735.16</v>
      </c>
      <c r="I9413" s="44">
        <v>99999.99</v>
      </c>
      <c r="J9413" s="68">
        <f t="shared" si="441"/>
        <v>0.64957342105263161</v>
      </c>
      <c r="K9413" s="43">
        <f t="shared" si="442"/>
        <v>0.65789467105263166</v>
      </c>
      <c r="L9413" s="41" t="str">
        <f t="shared" si="443"/>
        <v>AA</v>
      </c>
      <c r="M9413" s="41" t="s">
        <v>1410</v>
      </c>
      <c r="N9413" s="41" t="s">
        <v>421</v>
      </c>
      <c r="O9413" s="41" t="s">
        <v>70</v>
      </c>
    </row>
    <row r="9414" spans="1:15">
      <c r="A9414" s="38">
        <v>42011</v>
      </c>
      <c r="B9414" s="38">
        <v>52969</v>
      </c>
      <c r="C9414" s="131">
        <v>360</v>
      </c>
      <c r="D9414" s="39">
        <v>8.8300000000000003E-2</v>
      </c>
      <c r="E9414" s="39">
        <v>8.7400000000000005E-2</v>
      </c>
      <c r="F9414" s="40">
        <v>150000</v>
      </c>
      <c r="G9414" s="40">
        <v>150000</v>
      </c>
      <c r="H9414" s="40">
        <v>99884.59</v>
      </c>
      <c r="I9414" s="40">
        <v>99999.99</v>
      </c>
      <c r="J9414" s="67">
        <f t="shared" si="441"/>
        <v>0.6658972666666666</v>
      </c>
      <c r="K9414" s="39">
        <f t="shared" si="442"/>
        <v>0.6666666</v>
      </c>
      <c r="L9414" s="2" t="str">
        <f t="shared" si="443"/>
        <v>A</v>
      </c>
      <c r="M9414" s="2" t="s">
        <v>515</v>
      </c>
      <c r="N9414" s="2" t="s">
        <v>416</v>
      </c>
      <c r="O9414" s="2" t="s">
        <v>70</v>
      </c>
    </row>
    <row r="9415" spans="1:15">
      <c r="A9415" s="38">
        <v>41842</v>
      </c>
      <c r="B9415" s="38">
        <v>54626</v>
      </c>
      <c r="C9415" s="131">
        <v>420</v>
      </c>
      <c r="D9415" s="39">
        <v>8.8300000000000003E-2</v>
      </c>
      <c r="E9415" s="39">
        <v>8.7400000000000005E-2</v>
      </c>
      <c r="F9415" s="40">
        <v>150000</v>
      </c>
      <c r="G9415" s="40">
        <v>150000</v>
      </c>
      <c r="H9415" s="40">
        <v>98956.13</v>
      </c>
      <c r="I9415" s="40">
        <v>99999.99</v>
      </c>
      <c r="J9415" s="67">
        <f t="shared" si="441"/>
        <v>0.65970753333333332</v>
      </c>
      <c r="K9415" s="39">
        <f t="shared" si="442"/>
        <v>0.6666666</v>
      </c>
      <c r="L9415" s="2" t="str">
        <f t="shared" si="443"/>
        <v>A</v>
      </c>
      <c r="M9415" s="2" t="s">
        <v>487</v>
      </c>
      <c r="N9415" s="2" t="s">
        <v>417</v>
      </c>
      <c r="O9415" s="2" t="s">
        <v>70</v>
      </c>
    </row>
    <row r="9416" spans="1:15">
      <c r="A9416" s="38">
        <v>41962</v>
      </c>
      <c r="B9416" s="38">
        <v>54746</v>
      </c>
      <c r="C9416" s="131">
        <v>420</v>
      </c>
      <c r="D9416" s="39">
        <v>8.8300000000000003E-2</v>
      </c>
      <c r="E9416" s="39">
        <v>8.8300000000000003E-2</v>
      </c>
      <c r="F9416" s="40">
        <v>150000</v>
      </c>
      <c r="G9416" s="40">
        <v>150000</v>
      </c>
      <c r="H9416" s="40">
        <v>99534.39</v>
      </c>
      <c r="I9416" s="40">
        <v>99999.99</v>
      </c>
      <c r="J9416" s="67">
        <f t="shared" si="441"/>
        <v>0.6635626</v>
      </c>
      <c r="K9416" s="39">
        <f t="shared" si="442"/>
        <v>0.6666666</v>
      </c>
      <c r="L9416" s="2" t="str">
        <f t="shared" si="443"/>
        <v>A</v>
      </c>
      <c r="M9416" s="2" t="s">
        <v>89</v>
      </c>
      <c r="N9416" s="2" t="s">
        <v>435</v>
      </c>
      <c r="O9416" s="2" t="s">
        <v>70</v>
      </c>
    </row>
    <row r="9417" spans="1:15">
      <c r="A9417" s="38">
        <v>41786</v>
      </c>
      <c r="B9417" s="38">
        <v>54570</v>
      </c>
      <c r="C9417" s="131">
        <v>420</v>
      </c>
      <c r="D9417" s="39">
        <v>8.8300000000000003E-2</v>
      </c>
      <c r="E9417" s="39">
        <v>8.7400000000000005E-2</v>
      </c>
      <c r="F9417" s="40">
        <v>180000</v>
      </c>
      <c r="G9417" s="40">
        <v>180000</v>
      </c>
      <c r="H9417" s="40">
        <v>118353.36</v>
      </c>
      <c r="I9417" s="40">
        <v>119999.99</v>
      </c>
      <c r="J9417" s="67">
        <f t="shared" si="441"/>
        <v>0.6575186666666667</v>
      </c>
      <c r="K9417" s="39">
        <f t="shared" si="442"/>
        <v>0.66666661111111114</v>
      </c>
      <c r="L9417" s="2" t="str">
        <f t="shared" si="443"/>
        <v>A</v>
      </c>
      <c r="M9417" s="2" t="s">
        <v>1127</v>
      </c>
      <c r="N9417" s="2" t="s">
        <v>417</v>
      </c>
      <c r="O9417" s="2" t="s">
        <v>70</v>
      </c>
    </row>
    <row r="9418" spans="1:15">
      <c r="A9418" s="38">
        <v>41904</v>
      </c>
      <c r="B9418" s="38">
        <v>53773</v>
      </c>
      <c r="C9418" s="131">
        <v>390</v>
      </c>
      <c r="D9418" s="39">
        <v>8.8300000000000003E-2</v>
      </c>
      <c r="E9418" s="39">
        <v>8.6500000000000007E-2</v>
      </c>
      <c r="F9418" s="40">
        <v>148500</v>
      </c>
      <c r="G9418" s="40">
        <v>148500</v>
      </c>
      <c r="H9418" s="40">
        <v>99138.98</v>
      </c>
      <c r="I9418" s="40">
        <v>99999.99</v>
      </c>
      <c r="J9418" s="67">
        <f t="shared" si="441"/>
        <v>0.66760255892255893</v>
      </c>
      <c r="K9418" s="39">
        <f t="shared" si="442"/>
        <v>0.67340060606060614</v>
      </c>
      <c r="L9418" s="2" t="str">
        <f t="shared" si="443"/>
        <v>A</v>
      </c>
      <c r="M9418" s="2" t="s">
        <v>631</v>
      </c>
      <c r="N9418" s="2" t="s">
        <v>424</v>
      </c>
      <c r="O9418" s="2" t="s">
        <v>70</v>
      </c>
    </row>
    <row r="9419" spans="1:15">
      <c r="A9419" s="38">
        <v>41920</v>
      </c>
      <c r="B9419" s="38">
        <v>54065</v>
      </c>
      <c r="C9419" s="131">
        <v>399</v>
      </c>
      <c r="D9419" s="39">
        <v>8.8300000000000003E-2</v>
      </c>
      <c r="E9419" s="39">
        <v>8.7400000000000005E-2</v>
      </c>
      <c r="F9419" s="40">
        <v>160000</v>
      </c>
      <c r="G9419" s="40">
        <v>160000</v>
      </c>
      <c r="H9419" s="40">
        <v>107286.96</v>
      </c>
      <c r="I9419" s="40">
        <v>107999.99</v>
      </c>
      <c r="J9419" s="67">
        <f t="shared" si="441"/>
        <v>0.67054350000000007</v>
      </c>
      <c r="K9419" s="39">
        <f t="shared" si="442"/>
        <v>0.67499993749999998</v>
      </c>
      <c r="L9419" s="2" t="str">
        <f t="shared" si="443"/>
        <v>A</v>
      </c>
      <c r="M9419" s="2" t="s">
        <v>863</v>
      </c>
      <c r="N9419" s="2" t="s">
        <v>437</v>
      </c>
      <c r="O9419" s="2" t="s">
        <v>70</v>
      </c>
    </row>
    <row r="9420" spans="1:15">
      <c r="A9420" s="42">
        <v>41906</v>
      </c>
      <c r="B9420" s="42">
        <v>54690</v>
      </c>
      <c r="C9420" s="130">
        <v>420</v>
      </c>
      <c r="D9420" s="43">
        <v>8.8300000000000003E-2</v>
      </c>
      <c r="E9420" s="43">
        <v>8.4600000000000009E-2</v>
      </c>
      <c r="F9420" s="44">
        <v>200000</v>
      </c>
      <c r="G9420" s="44">
        <v>200000</v>
      </c>
      <c r="H9420" s="44">
        <v>133973.35999999999</v>
      </c>
      <c r="I9420" s="44">
        <v>134999.99</v>
      </c>
      <c r="J9420" s="68">
        <f t="shared" si="441"/>
        <v>0.66986679999999998</v>
      </c>
      <c r="K9420" s="43">
        <f t="shared" si="442"/>
        <v>0.6749999499999999</v>
      </c>
      <c r="L9420" s="41" t="str">
        <f t="shared" si="443"/>
        <v>A</v>
      </c>
      <c r="M9420" s="41" t="s">
        <v>509</v>
      </c>
      <c r="N9420" s="41" t="s">
        <v>430</v>
      </c>
      <c r="O9420" s="41" t="s">
        <v>70</v>
      </c>
    </row>
    <row r="9421" spans="1:15">
      <c r="A9421" s="38">
        <v>42033</v>
      </c>
      <c r="B9421" s="38">
        <v>47816</v>
      </c>
      <c r="C9421" s="131">
        <v>190</v>
      </c>
      <c r="D9421" s="39">
        <v>8.8300000000000003E-2</v>
      </c>
      <c r="E9421" s="39">
        <v>8.4600000000000009E-2</v>
      </c>
      <c r="F9421" s="40">
        <v>148000</v>
      </c>
      <c r="G9421" s="40">
        <v>148000</v>
      </c>
      <c r="H9421" s="40">
        <v>99557.58</v>
      </c>
      <c r="I9421" s="40">
        <v>99999.99</v>
      </c>
      <c r="J9421" s="67">
        <f t="shared" si="441"/>
        <v>0.67268635135135135</v>
      </c>
      <c r="K9421" s="39">
        <f t="shared" si="442"/>
        <v>0.67567560810810812</v>
      </c>
      <c r="L9421" s="2" t="str">
        <f t="shared" si="443"/>
        <v>A</v>
      </c>
      <c r="M9421" s="2" t="s">
        <v>958</v>
      </c>
      <c r="N9421" s="2" t="s">
        <v>416</v>
      </c>
      <c r="O9421" s="2" t="s">
        <v>70</v>
      </c>
    </row>
    <row r="9422" spans="1:15">
      <c r="A9422" s="42">
        <v>41977</v>
      </c>
      <c r="B9422" s="42">
        <v>54761</v>
      </c>
      <c r="C9422" s="130">
        <v>420</v>
      </c>
      <c r="D9422" s="43">
        <v>8.8300000000000003E-2</v>
      </c>
      <c r="E9422" s="43">
        <v>8.6500000000000007E-2</v>
      </c>
      <c r="F9422" s="44">
        <v>187500</v>
      </c>
      <c r="G9422" s="44">
        <v>187500</v>
      </c>
      <c r="H9422" s="44">
        <v>127124.58</v>
      </c>
      <c r="I9422" s="44">
        <v>127499.99</v>
      </c>
      <c r="J9422" s="68">
        <f t="shared" si="441"/>
        <v>0.67799776</v>
      </c>
      <c r="K9422" s="43">
        <f t="shared" si="442"/>
        <v>0.67999994666666674</v>
      </c>
      <c r="L9422" s="41" t="str">
        <f t="shared" si="443"/>
        <v>A</v>
      </c>
      <c r="M9422" s="41" t="s">
        <v>690</v>
      </c>
      <c r="N9422" s="41" t="s">
        <v>417</v>
      </c>
      <c r="O9422" s="41" t="s">
        <v>70</v>
      </c>
    </row>
    <row r="9423" spans="1:15">
      <c r="A9423" s="42">
        <v>41949</v>
      </c>
      <c r="B9423" s="42">
        <v>54733</v>
      </c>
      <c r="C9423" s="130">
        <v>420</v>
      </c>
      <c r="D9423" s="43">
        <v>8.8300000000000003E-2</v>
      </c>
      <c r="E9423" s="43">
        <v>8.8300000000000003E-2</v>
      </c>
      <c r="F9423" s="44">
        <v>175000</v>
      </c>
      <c r="G9423" s="44">
        <v>175000</v>
      </c>
      <c r="H9423" s="44">
        <v>119450.4</v>
      </c>
      <c r="I9423" s="44">
        <v>119999.99</v>
      </c>
      <c r="J9423" s="68">
        <f t="shared" si="441"/>
        <v>0.68257371428571423</v>
      </c>
      <c r="K9423" s="43">
        <f t="shared" si="442"/>
        <v>0.68571422857142861</v>
      </c>
      <c r="L9423" s="41" t="str">
        <f t="shared" si="443"/>
        <v>A</v>
      </c>
      <c r="M9423" s="41" t="s">
        <v>979</v>
      </c>
      <c r="N9423" s="41" t="s">
        <v>416</v>
      </c>
      <c r="O9423" s="41" t="s">
        <v>70</v>
      </c>
    </row>
    <row r="9424" spans="1:15">
      <c r="A9424" s="38">
        <v>41887</v>
      </c>
      <c r="B9424" s="38">
        <v>47366</v>
      </c>
      <c r="C9424" s="131">
        <v>180</v>
      </c>
      <c r="D9424" s="39">
        <v>8.8300000000000003E-2</v>
      </c>
      <c r="E9424" s="39">
        <v>8.7400000000000005E-2</v>
      </c>
      <c r="F9424" s="40">
        <v>160000</v>
      </c>
      <c r="G9424" s="40">
        <v>160000</v>
      </c>
      <c r="H9424" s="40">
        <v>107462.58</v>
      </c>
      <c r="I9424" s="40">
        <v>109999.99</v>
      </c>
      <c r="J9424" s="67">
        <f t="shared" si="441"/>
        <v>0.67164112500000006</v>
      </c>
      <c r="K9424" s="39">
        <f t="shared" si="442"/>
        <v>0.68749993750000005</v>
      </c>
      <c r="L9424" s="2" t="str">
        <f t="shared" si="443"/>
        <v>A</v>
      </c>
      <c r="M9424" s="2" t="s">
        <v>99</v>
      </c>
      <c r="N9424" s="2" t="s">
        <v>417</v>
      </c>
      <c r="O9424" s="2" t="s">
        <v>70</v>
      </c>
    </row>
    <row r="9425" spans="1:15">
      <c r="A9425" s="42">
        <v>41801</v>
      </c>
      <c r="B9425" s="42">
        <v>49106</v>
      </c>
      <c r="C9425" s="130">
        <v>240</v>
      </c>
      <c r="D9425" s="43">
        <v>8.8300000000000003E-2</v>
      </c>
      <c r="E9425" s="43">
        <v>8.7400000000000005E-2</v>
      </c>
      <c r="F9425" s="44">
        <v>160000</v>
      </c>
      <c r="G9425" s="44">
        <v>160000</v>
      </c>
      <c r="H9425" s="44">
        <v>107079.74</v>
      </c>
      <c r="I9425" s="44">
        <v>109999.99</v>
      </c>
      <c r="J9425" s="68">
        <f t="shared" si="441"/>
        <v>0.66924837500000001</v>
      </c>
      <c r="K9425" s="43">
        <f t="shared" si="442"/>
        <v>0.68749993750000005</v>
      </c>
      <c r="L9425" s="41" t="str">
        <f t="shared" si="443"/>
        <v>A</v>
      </c>
      <c r="M9425" s="41" t="s">
        <v>770</v>
      </c>
      <c r="N9425" s="41" t="s">
        <v>417</v>
      </c>
      <c r="O9425" s="41" t="s">
        <v>70</v>
      </c>
    </row>
    <row r="9426" spans="1:15">
      <c r="A9426" s="42">
        <v>41817</v>
      </c>
      <c r="B9426" s="42">
        <v>54601</v>
      </c>
      <c r="C9426" s="130">
        <v>420</v>
      </c>
      <c r="D9426" s="43">
        <v>8.8300000000000003E-2</v>
      </c>
      <c r="E9426" s="43">
        <v>8.7400000000000005E-2</v>
      </c>
      <c r="F9426" s="44">
        <v>150000</v>
      </c>
      <c r="G9426" s="44">
        <v>150000</v>
      </c>
      <c r="H9426" s="44">
        <v>102898.11</v>
      </c>
      <c r="I9426" s="44">
        <v>103399.99</v>
      </c>
      <c r="J9426" s="68">
        <f t="shared" si="441"/>
        <v>0.68598740000000002</v>
      </c>
      <c r="K9426" s="43">
        <f t="shared" si="442"/>
        <v>0.68933326666666672</v>
      </c>
      <c r="L9426" s="41" t="str">
        <f t="shared" si="443"/>
        <v>A</v>
      </c>
      <c r="M9426" s="41" t="s">
        <v>694</v>
      </c>
      <c r="N9426" s="41" t="s">
        <v>416</v>
      </c>
      <c r="O9426" s="41" t="s">
        <v>70</v>
      </c>
    </row>
    <row r="9427" spans="1:15">
      <c r="A9427" s="42">
        <v>41830</v>
      </c>
      <c r="B9427" s="42">
        <v>50961</v>
      </c>
      <c r="C9427" s="130">
        <v>300</v>
      </c>
      <c r="D9427" s="43">
        <v>8.8300000000000003E-2</v>
      </c>
      <c r="E9427" s="43">
        <v>8.7400000000000005E-2</v>
      </c>
      <c r="F9427" s="44">
        <v>145000</v>
      </c>
      <c r="G9427" s="44">
        <v>145000</v>
      </c>
      <c r="H9427" s="44">
        <v>98290.5</v>
      </c>
      <c r="I9427" s="44">
        <v>99999.99</v>
      </c>
      <c r="J9427" s="68">
        <f t="shared" si="441"/>
        <v>0.67786551724137933</v>
      </c>
      <c r="K9427" s="43">
        <f t="shared" si="442"/>
        <v>0.68965510344827585</v>
      </c>
      <c r="L9427" s="41" t="str">
        <f t="shared" si="443"/>
        <v>A</v>
      </c>
      <c r="M9427" s="41" t="s">
        <v>842</v>
      </c>
      <c r="N9427" s="41" t="s">
        <v>439</v>
      </c>
      <c r="O9427" s="41" t="s">
        <v>70</v>
      </c>
    </row>
    <row r="9428" spans="1:15">
      <c r="A9428" s="42">
        <v>41794</v>
      </c>
      <c r="B9428" s="42">
        <v>54578</v>
      </c>
      <c r="C9428" s="130">
        <v>420</v>
      </c>
      <c r="D9428" s="43">
        <v>8.8300000000000003E-2</v>
      </c>
      <c r="E9428" s="43">
        <v>8.6500000000000007E-2</v>
      </c>
      <c r="F9428" s="44">
        <v>145000</v>
      </c>
      <c r="G9428" s="44">
        <v>145000</v>
      </c>
      <c r="H9428" s="44">
        <v>98798.57</v>
      </c>
      <c r="I9428" s="44">
        <v>99999.99</v>
      </c>
      <c r="J9428" s="68">
        <f t="shared" si="441"/>
        <v>0.6813694482758621</v>
      </c>
      <c r="K9428" s="43">
        <f t="shared" si="442"/>
        <v>0.68965510344827585</v>
      </c>
      <c r="L9428" s="41" t="str">
        <f t="shared" si="443"/>
        <v>A</v>
      </c>
      <c r="M9428" s="41" t="s">
        <v>1111</v>
      </c>
      <c r="N9428" s="41" t="s">
        <v>424</v>
      </c>
      <c r="O9428" s="41" t="s">
        <v>70</v>
      </c>
    </row>
    <row r="9429" spans="1:15">
      <c r="A9429" s="38">
        <v>41964</v>
      </c>
      <c r="B9429" s="38">
        <v>54748</v>
      </c>
      <c r="C9429" s="131">
        <v>420</v>
      </c>
      <c r="D9429" s="39">
        <v>8.8300000000000003E-2</v>
      </c>
      <c r="E9429" s="39">
        <v>8.7400000000000005E-2</v>
      </c>
      <c r="F9429" s="40">
        <v>145000</v>
      </c>
      <c r="G9429" s="40">
        <v>145000</v>
      </c>
      <c r="H9429" s="40">
        <v>99509.98</v>
      </c>
      <c r="I9429" s="40">
        <v>99999.99</v>
      </c>
      <c r="J9429" s="67">
        <f t="shared" si="441"/>
        <v>0.68627572413793103</v>
      </c>
      <c r="K9429" s="39">
        <f t="shared" si="442"/>
        <v>0.68965510344827585</v>
      </c>
      <c r="L9429" s="2" t="str">
        <f t="shared" si="443"/>
        <v>A</v>
      </c>
      <c r="M9429" s="2" t="s">
        <v>564</v>
      </c>
      <c r="N9429" s="2" t="s">
        <v>417</v>
      </c>
      <c r="O9429" s="2" t="s">
        <v>70</v>
      </c>
    </row>
    <row r="9430" spans="1:15">
      <c r="A9430" s="42">
        <v>42034</v>
      </c>
      <c r="B9430" s="42">
        <v>54818</v>
      </c>
      <c r="C9430" s="130">
        <v>420</v>
      </c>
      <c r="D9430" s="43">
        <v>8.8300000000000003E-2</v>
      </c>
      <c r="E9430" s="43">
        <v>8.7400000000000005E-2</v>
      </c>
      <c r="F9430" s="44">
        <v>145000</v>
      </c>
      <c r="G9430" s="44">
        <v>145000</v>
      </c>
      <c r="H9430" s="44">
        <v>99804.09</v>
      </c>
      <c r="I9430" s="44">
        <v>99999.99</v>
      </c>
      <c r="J9430" s="68">
        <f t="shared" si="441"/>
        <v>0.68830406896551721</v>
      </c>
      <c r="K9430" s="43">
        <f t="shared" si="442"/>
        <v>0.68965510344827585</v>
      </c>
      <c r="L9430" s="41" t="str">
        <f t="shared" si="443"/>
        <v>A</v>
      </c>
      <c r="M9430" s="41" t="s">
        <v>790</v>
      </c>
      <c r="N9430" s="41" t="s">
        <v>416</v>
      </c>
      <c r="O9430" s="41" t="s">
        <v>70</v>
      </c>
    </row>
    <row r="9431" spans="1:15">
      <c r="A9431" s="38">
        <v>41905</v>
      </c>
      <c r="B9431" s="38">
        <v>54689</v>
      </c>
      <c r="C9431" s="131">
        <v>420</v>
      </c>
      <c r="D9431" s="39">
        <v>8.8300000000000003E-2</v>
      </c>
      <c r="E9431" s="39">
        <v>8.7400000000000005E-2</v>
      </c>
      <c r="F9431" s="40">
        <v>145000</v>
      </c>
      <c r="G9431" s="40">
        <v>145000</v>
      </c>
      <c r="H9431" s="40">
        <v>99219.35</v>
      </c>
      <c r="I9431" s="40">
        <v>99999.99</v>
      </c>
      <c r="J9431" s="67">
        <f t="shared" si="441"/>
        <v>0.68427137931034487</v>
      </c>
      <c r="K9431" s="39">
        <f t="shared" si="442"/>
        <v>0.68965510344827585</v>
      </c>
      <c r="L9431" s="2" t="str">
        <f t="shared" si="443"/>
        <v>A</v>
      </c>
      <c r="M9431" s="2" t="s">
        <v>1492</v>
      </c>
      <c r="N9431" s="2" t="s">
        <v>419</v>
      </c>
      <c r="O9431" s="2" t="s">
        <v>70</v>
      </c>
    </row>
    <row r="9432" spans="1:15">
      <c r="A9432" s="42">
        <v>41991</v>
      </c>
      <c r="B9432" s="42">
        <v>51122</v>
      </c>
      <c r="C9432" s="130">
        <v>300</v>
      </c>
      <c r="D9432" s="43">
        <v>8.8300000000000003E-2</v>
      </c>
      <c r="E9432" s="43">
        <v>8.7400000000000005E-2</v>
      </c>
      <c r="F9432" s="44">
        <v>155816</v>
      </c>
      <c r="G9432" s="44">
        <v>155816</v>
      </c>
      <c r="H9432" s="44">
        <v>107431.43</v>
      </c>
      <c r="I9432" s="44">
        <v>107999.99</v>
      </c>
      <c r="J9432" s="68">
        <f t="shared" si="441"/>
        <v>0.68947624120757811</v>
      </c>
      <c r="K9432" s="43">
        <f t="shared" si="442"/>
        <v>0.69312516044565387</v>
      </c>
      <c r="L9432" s="41" t="str">
        <f t="shared" si="443"/>
        <v>A</v>
      </c>
      <c r="M9432" s="41" t="s">
        <v>820</v>
      </c>
      <c r="N9432" s="41" t="s">
        <v>424</v>
      </c>
      <c r="O9432" s="41" t="s">
        <v>70</v>
      </c>
    </row>
    <row r="9433" spans="1:15">
      <c r="A9433" s="38">
        <v>41905</v>
      </c>
      <c r="B9433" s="38">
        <v>52863</v>
      </c>
      <c r="C9433" s="131">
        <v>360</v>
      </c>
      <c r="D9433" s="39">
        <v>8.8300000000000003E-2</v>
      </c>
      <c r="E9433" s="39">
        <v>8.6500000000000007E-2</v>
      </c>
      <c r="F9433" s="40">
        <v>196000</v>
      </c>
      <c r="G9433" s="40">
        <v>196000</v>
      </c>
      <c r="H9433" s="40">
        <v>134668.09</v>
      </c>
      <c r="I9433" s="40">
        <v>135999.99</v>
      </c>
      <c r="J9433" s="67">
        <f t="shared" si="441"/>
        <v>0.68708209183673463</v>
      </c>
      <c r="K9433" s="39">
        <f t="shared" si="442"/>
        <v>0.69387749999999992</v>
      </c>
      <c r="L9433" s="2" t="str">
        <f t="shared" si="443"/>
        <v>A</v>
      </c>
      <c r="M9433" s="2" t="s">
        <v>495</v>
      </c>
      <c r="N9433" s="2" t="s">
        <v>424</v>
      </c>
      <c r="O9433" s="2" t="s">
        <v>70</v>
      </c>
    </row>
    <row r="9434" spans="1:15">
      <c r="A9434" s="42">
        <v>41946</v>
      </c>
      <c r="B9434" s="42">
        <v>51077</v>
      </c>
      <c r="C9434" s="130">
        <v>300</v>
      </c>
      <c r="D9434" s="43">
        <v>8.8300000000000003E-2</v>
      </c>
      <c r="E9434" s="43">
        <v>8.7400000000000005E-2</v>
      </c>
      <c r="F9434" s="44">
        <v>143000</v>
      </c>
      <c r="G9434" s="44">
        <v>143000</v>
      </c>
      <c r="H9434" s="44">
        <v>99294.18</v>
      </c>
      <c r="I9434" s="44">
        <v>99999.99</v>
      </c>
      <c r="J9434" s="68">
        <f t="shared" si="441"/>
        <v>0.69436489510489507</v>
      </c>
      <c r="K9434" s="43">
        <f t="shared" si="442"/>
        <v>0.69930062937062942</v>
      </c>
      <c r="L9434" s="41" t="str">
        <f t="shared" si="443"/>
        <v>A</v>
      </c>
      <c r="M9434" s="41" t="s">
        <v>480</v>
      </c>
      <c r="N9434" s="41" t="s">
        <v>419</v>
      </c>
      <c r="O9434" s="41" t="s">
        <v>70</v>
      </c>
    </row>
    <row r="9435" spans="1:15">
      <c r="A9435" s="38">
        <v>41921</v>
      </c>
      <c r="B9435" s="38">
        <v>51052</v>
      </c>
      <c r="C9435" s="131">
        <v>300</v>
      </c>
      <c r="D9435" s="39">
        <v>8.8300000000000003E-2</v>
      </c>
      <c r="E9435" s="39">
        <v>8.7400000000000005E-2</v>
      </c>
      <c r="F9435" s="40">
        <v>150000</v>
      </c>
      <c r="G9435" s="40">
        <v>150000</v>
      </c>
      <c r="H9435" s="40">
        <v>84229.11</v>
      </c>
      <c r="I9435" s="40">
        <v>104999.99</v>
      </c>
      <c r="J9435" s="67">
        <f t="shared" si="441"/>
        <v>0.56152740000000001</v>
      </c>
      <c r="K9435" s="39">
        <f t="shared" si="442"/>
        <v>0.69999993333333332</v>
      </c>
      <c r="L9435" s="2" t="str">
        <f t="shared" si="443"/>
        <v>AA</v>
      </c>
      <c r="M9435" s="2" t="s">
        <v>454</v>
      </c>
      <c r="N9435" s="2" t="s">
        <v>416</v>
      </c>
      <c r="O9435" s="2" t="s">
        <v>70</v>
      </c>
    </row>
    <row r="9436" spans="1:15">
      <c r="A9436" s="38">
        <v>41989</v>
      </c>
      <c r="B9436" s="38">
        <v>48564</v>
      </c>
      <c r="C9436" s="131">
        <v>216</v>
      </c>
      <c r="D9436" s="39">
        <v>8.8300000000000003E-2</v>
      </c>
      <c r="E9436" s="39">
        <v>8.4600000000000009E-2</v>
      </c>
      <c r="F9436" s="40">
        <v>160000</v>
      </c>
      <c r="G9436" s="40">
        <v>160000</v>
      </c>
      <c r="H9436" s="40">
        <v>111551.05</v>
      </c>
      <c r="I9436" s="40">
        <v>111999.99</v>
      </c>
      <c r="J9436" s="67">
        <f t="shared" si="441"/>
        <v>0.69719406250000004</v>
      </c>
      <c r="K9436" s="39">
        <f t="shared" si="442"/>
        <v>0.6999999375</v>
      </c>
      <c r="L9436" s="2" t="str">
        <f t="shared" si="443"/>
        <v>A</v>
      </c>
      <c r="M9436" s="2" t="s">
        <v>523</v>
      </c>
      <c r="N9436" s="2" t="s">
        <v>423</v>
      </c>
      <c r="O9436" s="2" t="s">
        <v>70</v>
      </c>
    </row>
    <row r="9437" spans="1:15">
      <c r="A9437" s="38">
        <v>41942</v>
      </c>
      <c r="B9437" s="38">
        <v>54726</v>
      </c>
      <c r="C9437" s="131">
        <v>420</v>
      </c>
      <c r="D9437" s="39">
        <v>8.8300000000000003E-2</v>
      </c>
      <c r="E9437" s="39">
        <v>8.6500000000000007E-2</v>
      </c>
      <c r="F9437" s="40">
        <v>142000</v>
      </c>
      <c r="G9437" s="40">
        <v>142000</v>
      </c>
      <c r="H9437" s="40">
        <v>99366.33</v>
      </c>
      <c r="I9437" s="40">
        <v>99999.99</v>
      </c>
      <c r="J9437" s="67">
        <f t="shared" si="441"/>
        <v>0.69976288732394365</v>
      </c>
      <c r="K9437" s="39">
        <f t="shared" si="442"/>
        <v>0.70422528169014087</v>
      </c>
      <c r="L9437" s="2" t="str">
        <f t="shared" si="443"/>
        <v>A</v>
      </c>
      <c r="M9437" s="2" t="s">
        <v>1510</v>
      </c>
      <c r="N9437" s="2" t="s">
        <v>416</v>
      </c>
      <c r="O9437" s="2" t="s">
        <v>70</v>
      </c>
    </row>
    <row r="9438" spans="1:15">
      <c r="A9438" s="42">
        <v>41964</v>
      </c>
      <c r="B9438" s="42">
        <v>54748</v>
      </c>
      <c r="C9438" s="130">
        <v>420</v>
      </c>
      <c r="D9438" s="43">
        <v>8.8300000000000003E-2</v>
      </c>
      <c r="E9438" s="43">
        <v>8.7400000000000005E-2</v>
      </c>
      <c r="F9438" s="44">
        <v>142000</v>
      </c>
      <c r="G9438" s="44">
        <v>142000</v>
      </c>
      <c r="H9438" s="44">
        <v>99509.98</v>
      </c>
      <c r="I9438" s="44">
        <v>99999.99</v>
      </c>
      <c r="J9438" s="68">
        <f t="shared" si="441"/>
        <v>0.70077450704225352</v>
      </c>
      <c r="K9438" s="43">
        <f t="shared" si="442"/>
        <v>0.70422528169014087</v>
      </c>
      <c r="L9438" s="41" t="str">
        <f t="shared" si="443"/>
        <v>A</v>
      </c>
      <c r="M9438" s="41" t="s">
        <v>1631</v>
      </c>
      <c r="N9438" s="41" t="s">
        <v>417</v>
      </c>
      <c r="O9438" s="41" t="s">
        <v>70</v>
      </c>
    </row>
    <row r="9439" spans="1:15">
      <c r="A9439" s="42">
        <v>41886</v>
      </c>
      <c r="B9439" s="42">
        <v>54670</v>
      </c>
      <c r="C9439" s="130">
        <v>420</v>
      </c>
      <c r="D9439" s="43">
        <v>8.8300000000000003E-2</v>
      </c>
      <c r="E9439" s="43">
        <v>8.8300000000000003E-2</v>
      </c>
      <c r="F9439" s="44">
        <v>142000</v>
      </c>
      <c r="G9439" s="44">
        <v>142000</v>
      </c>
      <c r="H9439" s="44">
        <v>99242.47</v>
      </c>
      <c r="I9439" s="44">
        <v>99999.99</v>
      </c>
      <c r="J9439" s="68">
        <f t="shared" si="441"/>
        <v>0.69889063380281691</v>
      </c>
      <c r="K9439" s="43">
        <f t="shared" si="442"/>
        <v>0.70422528169014087</v>
      </c>
      <c r="L9439" s="41" t="str">
        <f t="shared" si="443"/>
        <v>A</v>
      </c>
      <c r="M9439" s="41" t="s">
        <v>1083</v>
      </c>
      <c r="N9439" s="41" t="s">
        <v>416</v>
      </c>
      <c r="O9439" s="41" t="s">
        <v>70</v>
      </c>
    </row>
    <row r="9440" spans="1:15">
      <c r="A9440" s="38">
        <v>41947</v>
      </c>
      <c r="B9440" s="38">
        <v>49252</v>
      </c>
      <c r="C9440" s="131">
        <v>240</v>
      </c>
      <c r="D9440" s="39">
        <v>8.8300000000000003E-2</v>
      </c>
      <c r="E9440" s="39">
        <v>8.7400000000000005E-2</v>
      </c>
      <c r="F9440" s="40">
        <v>173000</v>
      </c>
      <c r="G9440" s="40">
        <v>173000</v>
      </c>
      <c r="H9440" s="40">
        <v>120802</v>
      </c>
      <c r="I9440" s="40">
        <v>121999.99</v>
      </c>
      <c r="J9440" s="67">
        <f t="shared" si="441"/>
        <v>0.69827745664739882</v>
      </c>
      <c r="K9440" s="39">
        <f t="shared" si="442"/>
        <v>0.70520225433526018</v>
      </c>
      <c r="L9440" s="2" t="str">
        <f t="shared" si="443"/>
        <v>A</v>
      </c>
      <c r="M9440" s="2" t="s">
        <v>979</v>
      </c>
      <c r="N9440" s="2" t="s">
        <v>416</v>
      </c>
      <c r="O9440" s="2" t="s">
        <v>70</v>
      </c>
    </row>
    <row r="9441" spans="1:15">
      <c r="A9441" s="38">
        <v>41929</v>
      </c>
      <c r="B9441" s="38">
        <v>47408</v>
      </c>
      <c r="C9441" s="131">
        <v>180</v>
      </c>
      <c r="D9441" s="39">
        <v>8.8300000000000003E-2</v>
      </c>
      <c r="E9441" s="39">
        <v>8.7400000000000005E-2</v>
      </c>
      <c r="F9441" s="40">
        <v>170000</v>
      </c>
      <c r="G9441" s="40">
        <v>170000</v>
      </c>
      <c r="H9441" s="40">
        <v>117726.38</v>
      </c>
      <c r="I9441" s="40">
        <v>119999.99</v>
      </c>
      <c r="J9441" s="67">
        <f t="shared" si="441"/>
        <v>0.69250811764705889</v>
      </c>
      <c r="K9441" s="39">
        <f t="shared" si="442"/>
        <v>0.70588229411764714</v>
      </c>
      <c r="L9441" s="2" t="str">
        <f t="shared" si="443"/>
        <v>A</v>
      </c>
      <c r="M9441" s="2" t="s">
        <v>637</v>
      </c>
      <c r="N9441" s="2" t="s">
        <v>417</v>
      </c>
      <c r="O9441" s="2" t="s">
        <v>70</v>
      </c>
    </row>
    <row r="9442" spans="1:15">
      <c r="A9442" s="38">
        <v>41863</v>
      </c>
      <c r="B9442" s="38">
        <v>54647</v>
      </c>
      <c r="C9442" s="131">
        <v>420</v>
      </c>
      <c r="D9442" s="39">
        <v>8.8300000000000003E-2</v>
      </c>
      <c r="E9442" s="39">
        <v>8.7400000000000005E-2</v>
      </c>
      <c r="F9442" s="40">
        <v>164000</v>
      </c>
      <c r="G9442" s="40">
        <v>164000</v>
      </c>
      <c r="H9442" s="40">
        <v>115373.8</v>
      </c>
      <c r="I9442" s="40">
        <v>116432.16</v>
      </c>
      <c r="J9442" s="67">
        <f t="shared" si="441"/>
        <v>0.7034987804878049</v>
      </c>
      <c r="K9442" s="39">
        <f t="shared" si="442"/>
        <v>0.70995219512195129</v>
      </c>
      <c r="L9442" s="2" t="str">
        <f t="shared" si="443"/>
        <v>A</v>
      </c>
      <c r="M9442" s="2" t="s">
        <v>463</v>
      </c>
      <c r="N9442" s="2" t="s">
        <v>422</v>
      </c>
      <c r="O9442" s="2" t="s">
        <v>70</v>
      </c>
    </row>
    <row r="9443" spans="1:15">
      <c r="A9443" s="42">
        <v>41844</v>
      </c>
      <c r="B9443" s="42">
        <v>47780</v>
      </c>
      <c r="C9443" s="130">
        <v>195</v>
      </c>
      <c r="D9443" s="43">
        <v>8.8300000000000003E-2</v>
      </c>
      <c r="E9443" s="43">
        <v>8.6500000000000007E-2</v>
      </c>
      <c r="F9443" s="44">
        <v>168300</v>
      </c>
      <c r="G9443" s="44">
        <v>168300</v>
      </c>
      <c r="H9443" s="44">
        <v>116416.33</v>
      </c>
      <c r="I9443" s="44">
        <v>119999.99</v>
      </c>
      <c r="J9443" s="68">
        <f t="shared" si="441"/>
        <v>0.69171913250148542</v>
      </c>
      <c r="K9443" s="43">
        <f t="shared" si="442"/>
        <v>0.71301241830065365</v>
      </c>
      <c r="L9443" s="41" t="str">
        <f t="shared" si="443"/>
        <v>A</v>
      </c>
      <c r="M9443" s="41" t="s">
        <v>707</v>
      </c>
      <c r="N9443" s="41" t="s">
        <v>417</v>
      </c>
      <c r="O9443" s="41" t="s">
        <v>70</v>
      </c>
    </row>
    <row r="9444" spans="1:15">
      <c r="A9444" s="42">
        <v>41849</v>
      </c>
      <c r="B9444" s="42">
        <v>50250</v>
      </c>
      <c r="C9444" s="130">
        <v>276</v>
      </c>
      <c r="D9444" s="43">
        <v>8.8300000000000003E-2</v>
      </c>
      <c r="E9444" s="43">
        <v>8.7400000000000005E-2</v>
      </c>
      <c r="F9444" s="44">
        <v>140000</v>
      </c>
      <c r="G9444" s="44">
        <v>140000</v>
      </c>
      <c r="H9444" s="44">
        <v>98069.07</v>
      </c>
      <c r="I9444" s="44">
        <v>99999.99</v>
      </c>
      <c r="J9444" s="68">
        <f t="shared" si="441"/>
        <v>0.70049335714285721</v>
      </c>
      <c r="K9444" s="43">
        <f t="shared" si="442"/>
        <v>0.71428564285714291</v>
      </c>
      <c r="L9444" s="41" t="str">
        <f t="shared" si="443"/>
        <v>A</v>
      </c>
      <c r="M9444" s="41" t="s">
        <v>1404</v>
      </c>
      <c r="N9444" s="41" t="s">
        <v>421</v>
      </c>
      <c r="O9444" s="41" t="s">
        <v>70</v>
      </c>
    </row>
    <row r="9445" spans="1:15">
      <c r="A9445" s="38">
        <v>41842</v>
      </c>
      <c r="B9445" s="38">
        <v>49147</v>
      </c>
      <c r="C9445" s="131">
        <v>240</v>
      </c>
      <c r="D9445" s="39">
        <v>8.8300000000000003E-2</v>
      </c>
      <c r="E9445" s="39">
        <v>8.8300000000000003E-2</v>
      </c>
      <c r="F9445" s="40">
        <v>175000</v>
      </c>
      <c r="G9445" s="40">
        <v>175000</v>
      </c>
      <c r="H9445" s="40">
        <v>123106.02</v>
      </c>
      <c r="I9445" s="40">
        <v>125999.99</v>
      </c>
      <c r="J9445" s="67">
        <f t="shared" si="441"/>
        <v>0.7034629714285715</v>
      </c>
      <c r="K9445" s="39">
        <f t="shared" si="442"/>
        <v>0.71999994285714286</v>
      </c>
      <c r="L9445" s="2" t="str">
        <f t="shared" si="443"/>
        <v>A</v>
      </c>
      <c r="M9445" s="2" t="s">
        <v>984</v>
      </c>
      <c r="N9445" s="2" t="s">
        <v>417</v>
      </c>
      <c r="O9445" s="2" t="s">
        <v>70</v>
      </c>
    </row>
    <row r="9446" spans="1:15">
      <c r="A9446" s="42">
        <v>41821</v>
      </c>
      <c r="B9446" s="42">
        <v>44348</v>
      </c>
      <c r="C9446" s="130">
        <v>83</v>
      </c>
      <c r="D9446" s="43">
        <v>8.8300000000000003E-2</v>
      </c>
      <c r="E9446" s="43">
        <v>8.4600000000000009E-2</v>
      </c>
      <c r="F9446" s="44">
        <v>138000</v>
      </c>
      <c r="G9446" s="44">
        <v>138000</v>
      </c>
      <c r="H9446" s="44">
        <v>47262.18</v>
      </c>
      <c r="I9446" s="44">
        <v>99999.99</v>
      </c>
      <c r="J9446" s="68">
        <f t="shared" si="441"/>
        <v>0.34247956521739131</v>
      </c>
      <c r="K9446" s="43">
        <f t="shared" si="442"/>
        <v>0.72463760869565219</v>
      </c>
      <c r="L9446" s="41" t="str">
        <f t="shared" si="443"/>
        <v>AA</v>
      </c>
      <c r="M9446" s="41" t="s">
        <v>696</v>
      </c>
      <c r="N9446" s="41" t="s">
        <v>424</v>
      </c>
      <c r="O9446" s="41" t="s">
        <v>70</v>
      </c>
    </row>
    <row r="9447" spans="1:15">
      <c r="A9447" s="42">
        <v>41933</v>
      </c>
      <c r="B9447" s="42">
        <v>45220</v>
      </c>
      <c r="C9447" s="130">
        <v>108</v>
      </c>
      <c r="D9447" s="43">
        <v>8.8300000000000003E-2</v>
      </c>
      <c r="E9447" s="43">
        <v>8.7400000000000005E-2</v>
      </c>
      <c r="F9447" s="44">
        <v>125000</v>
      </c>
      <c r="G9447" s="44">
        <v>125000</v>
      </c>
      <c r="H9447" s="44">
        <v>59830.51</v>
      </c>
      <c r="I9447" s="44">
        <v>99999.99</v>
      </c>
      <c r="J9447" s="68">
        <f t="shared" si="441"/>
        <v>0.47864408000000003</v>
      </c>
      <c r="K9447" s="43">
        <f t="shared" si="442"/>
        <v>0.79999992000000009</v>
      </c>
      <c r="L9447" s="41" t="str">
        <f t="shared" si="443"/>
        <v>AA</v>
      </c>
      <c r="M9447" s="41" t="s">
        <v>505</v>
      </c>
      <c r="N9447" s="41" t="s">
        <v>424</v>
      </c>
      <c r="O9447" s="41" t="s">
        <v>70</v>
      </c>
    </row>
    <row r="9448" spans="1:15">
      <c r="A9448" s="42">
        <v>41824</v>
      </c>
      <c r="B9448" s="42">
        <v>45508</v>
      </c>
      <c r="C9448" s="130">
        <v>121</v>
      </c>
      <c r="D9448" s="43">
        <v>8.8300000000000003E-2</v>
      </c>
      <c r="E9448" s="43">
        <v>8.7400000000000005E-2</v>
      </c>
      <c r="F9448" s="44">
        <v>120000</v>
      </c>
      <c r="G9448" s="44">
        <v>120000</v>
      </c>
      <c r="H9448" s="44">
        <v>59402.720000000001</v>
      </c>
      <c r="I9448" s="44">
        <v>99999.99</v>
      </c>
      <c r="J9448" s="68">
        <f t="shared" si="441"/>
        <v>0.49502266666666667</v>
      </c>
      <c r="K9448" s="43">
        <f t="shared" si="442"/>
        <v>0.83333325000000003</v>
      </c>
      <c r="L9448" s="41" t="str">
        <f t="shared" si="443"/>
        <v>AA</v>
      </c>
      <c r="M9448" s="41" t="s">
        <v>535</v>
      </c>
      <c r="N9448" s="41" t="s">
        <v>417</v>
      </c>
      <c r="O9448" s="41" t="s">
        <v>70</v>
      </c>
    </row>
    <row r="9449" spans="1:15">
      <c r="A9449" s="42">
        <v>41887</v>
      </c>
      <c r="B9449" s="42">
        <v>54671</v>
      </c>
      <c r="C9449" s="130">
        <v>420</v>
      </c>
      <c r="D9449" s="43">
        <v>8.8300000000000003E-2</v>
      </c>
      <c r="E9449" s="43">
        <v>8.7400000000000005E-2</v>
      </c>
      <c r="F9449" s="44">
        <v>120000</v>
      </c>
      <c r="G9449" s="44">
        <v>120000</v>
      </c>
      <c r="H9449" s="44">
        <v>49594.97</v>
      </c>
      <c r="I9449" s="44">
        <v>99999.99</v>
      </c>
      <c r="J9449" s="68">
        <f t="shared" si="441"/>
        <v>0.41329141666666669</v>
      </c>
      <c r="K9449" s="43">
        <f t="shared" si="442"/>
        <v>0.83333325000000003</v>
      </c>
      <c r="L9449" s="41" t="str">
        <f t="shared" si="443"/>
        <v>AA</v>
      </c>
      <c r="M9449" s="41" t="s">
        <v>529</v>
      </c>
      <c r="N9449" s="41" t="s">
        <v>421</v>
      </c>
      <c r="O9449" s="41" t="s">
        <v>70</v>
      </c>
    </row>
    <row r="9450" spans="1:15">
      <c r="A9450" s="42">
        <v>41852</v>
      </c>
      <c r="B9450" s="42">
        <v>46296</v>
      </c>
      <c r="C9450" s="130">
        <v>146</v>
      </c>
      <c r="D9450" s="43">
        <v>8.8300000000000003E-2</v>
      </c>
      <c r="E9450" s="43">
        <v>8.7400000000000005E-2</v>
      </c>
      <c r="F9450" s="44">
        <v>116000</v>
      </c>
      <c r="G9450" s="44">
        <v>116000</v>
      </c>
      <c r="H9450" s="44">
        <v>78339.11</v>
      </c>
      <c r="I9450" s="44">
        <v>99999.99</v>
      </c>
      <c r="J9450" s="68">
        <f t="shared" si="441"/>
        <v>0.67533715517241377</v>
      </c>
      <c r="K9450" s="43">
        <f t="shared" si="442"/>
        <v>0.86206887931034493</v>
      </c>
      <c r="L9450" s="41" t="str">
        <f t="shared" si="443"/>
        <v>A</v>
      </c>
      <c r="M9450" s="41" t="s">
        <v>1508</v>
      </c>
      <c r="N9450" s="41" t="s">
        <v>417</v>
      </c>
      <c r="O9450" s="41" t="s">
        <v>70</v>
      </c>
    </row>
    <row r="9451" spans="1:15">
      <c r="A9451" s="38">
        <v>41950</v>
      </c>
      <c r="B9451" s="38">
        <v>54734</v>
      </c>
      <c r="C9451" s="131">
        <v>420</v>
      </c>
      <c r="D9451" s="39">
        <v>8.8300000000000003E-2</v>
      </c>
      <c r="E9451" s="39">
        <v>8.7400000000000005E-2</v>
      </c>
      <c r="F9451" s="40">
        <v>115000</v>
      </c>
      <c r="G9451" s="40">
        <v>115000</v>
      </c>
      <c r="H9451" s="40">
        <v>79764.990000000005</v>
      </c>
      <c r="I9451" s="40">
        <v>99999.99</v>
      </c>
      <c r="J9451" s="67">
        <f t="shared" si="441"/>
        <v>0.69360860869565222</v>
      </c>
      <c r="K9451" s="39">
        <f t="shared" si="442"/>
        <v>0.86956513043478267</v>
      </c>
      <c r="L9451" s="2" t="str">
        <f t="shared" si="443"/>
        <v>A</v>
      </c>
      <c r="M9451" s="2" t="s">
        <v>944</v>
      </c>
      <c r="N9451" s="2" t="s">
        <v>421</v>
      </c>
      <c r="O9451" s="2" t="s">
        <v>70</v>
      </c>
    </row>
    <row r="9452" spans="1:15">
      <c r="A9452" s="38">
        <v>41810</v>
      </c>
      <c r="B9452" s="38">
        <v>44550</v>
      </c>
      <c r="C9452" s="131">
        <v>90</v>
      </c>
      <c r="D9452" s="39">
        <v>8.8300000000000003E-2</v>
      </c>
      <c r="E9452" s="39">
        <v>8.8300000000000003E-2</v>
      </c>
      <c r="F9452" s="40">
        <v>112500</v>
      </c>
      <c r="G9452" s="40">
        <v>112500</v>
      </c>
      <c r="H9452" s="40">
        <v>64623.57</v>
      </c>
      <c r="I9452" s="40">
        <v>99999.99</v>
      </c>
      <c r="J9452" s="67">
        <f t="shared" si="441"/>
        <v>0.57443173333333331</v>
      </c>
      <c r="K9452" s="39">
        <f t="shared" si="442"/>
        <v>0.88888880000000003</v>
      </c>
      <c r="L9452" s="2" t="str">
        <f t="shared" si="443"/>
        <v>AA</v>
      </c>
      <c r="M9452" s="2" t="s">
        <v>841</v>
      </c>
      <c r="N9452" s="2" t="s">
        <v>422</v>
      </c>
      <c r="O9452" s="2" t="s">
        <v>70</v>
      </c>
    </row>
    <row r="9453" spans="1:15">
      <c r="A9453" s="42">
        <v>41829</v>
      </c>
      <c r="B9453" s="42">
        <v>54613</v>
      </c>
      <c r="C9453" s="130">
        <v>420</v>
      </c>
      <c r="D9453" s="43">
        <v>8.8300000000000003E-2</v>
      </c>
      <c r="E9453" s="43">
        <v>8.8300000000000003E-2</v>
      </c>
      <c r="F9453" s="44">
        <v>112000</v>
      </c>
      <c r="G9453" s="44">
        <v>112000</v>
      </c>
      <c r="H9453" s="44">
        <v>59304.18</v>
      </c>
      <c r="I9453" s="44">
        <v>99999.99</v>
      </c>
      <c r="J9453" s="68">
        <f t="shared" si="441"/>
        <v>0.5295016071428571</v>
      </c>
      <c r="K9453" s="43">
        <f t="shared" si="442"/>
        <v>0.89285705357142864</v>
      </c>
      <c r="L9453" s="41" t="str">
        <f t="shared" si="443"/>
        <v>AA</v>
      </c>
      <c r="M9453" s="41" t="s">
        <v>1350</v>
      </c>
      <c r="N9453" s="41" t="s">
        <v>434</v>
      </c>
      <c r="O9453" s="41" t="s">
        <v>70</v>
      </c>
    </row>
    <row r="9454" spans="1:15">
      <c r="A9454" s="38">
        <v>41873</v>
      </c>
      <c r="B9454" s="38">
        <v>46560</v>
      </c>
      <c r="C9454" s="131">
        <v>154</v>
      </c>
      <c r="D9454" s="39">
        <v>8.8300000000000003E-2</v>
      </c>
      <c r="E9454" s="39">
        <v>8.8300000000000003E-2</v>
      </c>
      <c r="F9454" s="40">
        <v>130000</v>
      </c>
      <c r="G9454" s="40">
        <v>130000</v>
      </c>
      <c r="H9454" s="40">
        <v>79286.97</v>
      </c>
      <c r="I9454" s="40">
        <v>116999.99</v>
      </c>
      <c r="J9454" s="67">
        <f t="shared" si="441"/>
        <v>0.60989976923076927</v>
      </c>
      <c r="K9454" s="39">
        <f t="shared" si="442"/>
        <v>0.89999992307692311</v>
      </c>
      <c r="L9454" s="2" t="str">
        <f t="shared" si="443"/>
        <v>AA</v>
      </c>
      <c r="M9454" s="2" t="s">
        <v>455</v>
      </c>
      <c r="N9454" s="2" t="s">
        <v>421</v>
      </c>
      <c r="O9454" s="2" t="s">
        <v>70</v>
      </c>
    </row>
    <row r="9455" spans="1:15">
      <c r="A9455" s="42">
        <v>41782</v>
      </c>
      <c r="B9455" s="42">
        <v>54566</v>
      </c>
      <c r="C9455" s="130">
        <v>420</v>
      </c>
      <c r="D9455" s="43">
        <v>8.8300000000000003E-2</v>
      </c>
      <c r="E9455" s="43">
        <v>8.7400000000000005E-2</v>
      </c>
      <c r="F9455" s="44">
        <v>200000</v>
      </c>
      <c r="G9455" s="44">
        <v>200000</v>
      </c>
      <c r="H9455" s="44">
        <v>96606.53</v>
      </c>
      <c r="I9455" s="44">
        <v>179999.99</v>
      </c>
      <c r="J9455" s="68">
        <f t="shared" si="441"/>
        <v>0.48303265000000001</v>
      </c>
      <c r="K9455" s="43">
        <f t="shared" si="442"/>
        <v>0.89999994999999999</v>
      </c>
      <c r="L9455" s="41" t="str">
        <f t="shared" si="443"/>
        <v>AA</v>
      </c>
      <c r="M9455" s="41" t="s">
        <v>854</v>
      </c>
      <c r="N9455" s="41" t="s">
        <v>417</v>
      </c>
      <c r="O9455" s="41" t="s">
        <v>70</v>
      </c>
    </row>
    <row r="9456" spans="1:15">
      <c r="A9456" s="38">
        <v>38951</v>
      </c>
      <c r="B9456" s="38">
        <v>46256</v>
      </c>
      <c r="C9456" s="131">
        <v>240</v>
      </c>
      <c r="D9456" s="39">
        <v>0.09</v>
      </c>
      <c r="E9456" s="39">
        <v>0.09</v>
      </c>
      <c r="F9456" s="40">
        <v>86000</v>
      </c>
      <c r="G9456" s="40">
        <v>86000</v>
      </c>
      <c r="H9456" s="40">
        <v>42835.68</v>
      </c>
      <c r="I9456" s="40">
        <v>68799.990000000005</v>
      </c>
      <c r="J9456" s="67">
        <f t="shared" si="441"/>
        <v>0.49808930232558141</v>
      </c>
      <c r="K9456" s="39">
        <f t="shared" si="442"/>
        <v>0.79999988372093034</v>
      </c>
      <c r="L9456" s="2" t="str">
        <f t="shared" si="443"/>
        <v>AA</v>
      </c>
      <c r="M9456" s="2" t="s">
        <v>489</v>
      </c>
      <c r="N9456" s="2" t="s">
        <v>415</v>
      </c>
      <c r="O9456" s="2" t="s">
        <v>70</v>
      </c>
    </row>
    <row r="9457" spans="1:15">
      <c r="A9457" s="42">
        <v>41422</v>
      </c>
      <c r="B9457" s="42">
        <v>48727</v>
      </c>
      <c r="C9457" s="130">
        <v>240</v>
      </c>
      <c r="D9457" s="43">
        <v>9.0200000000000002E-2</v>
      </c>
      <c r="E9457" s="43">
        <v>8.2799999999999999E-2</v>
      </c>
      <c r="F9457" s="44">
        <v>190500</v>
      </c>
      <c r="G9457" s="44">
        <v>190500</v>
      </c>
      <c r="H9457" s="44">
        <v>32754.11</v>
      </c>
      <c r="I9457" s="44">
        <v>35000</v>
      </c>
      <c r="J9457" s="68">
        <f t="shared" si="441"/>
        <v>0.17193758530183728</v>
      </c>
      <c r="K9457" s="43">
        <f t="shared" si="442"/>
        <v>0.18372703412073491</v>
      </c>
      <c r="L9457" s="41" t="str">
        <f t="shared" si="443"/>
        <v>AA</v>
      </c>
      <c r="M9457" s="41" t="s">
        <v>1296</v>
      </c>
      <c r="N9457" s="41" t="s">
        <v>421</v>
      </c>
      <c r="O9457" s="41" t="s">
        <v>70</v>
      </c>
    </row>
    <row r="9458" spans="1:15">
      <c r="A9458" s="38">
        <v>41425</v>
      </c>
      <c r="B9458" s="38">
        <v>46203</v>
      </c>
      <c r="C9458" s="131">
        <v>157</v>
      </c>
      <c r="D9458" s="39">
        <v>9.0200000000000002E-2</v>
      </c>
      <c r="E9458" s="39">
        <v>8.2799999999999999E-2</v>
      </c>
      <c r="F9458" s="40">
        <v>164678</v>
      </c>
      <c r="G9458" s="40">
        <v>164678</v>
      </c>
      <c r="H9458" s="40">
        <v>35054.89</v>
      </c>
      <c r="I9458" s="40">
        <v>39999.99</v>
      </c>
      <c r="J9458" s="67">
        <f t="shared" si="441"/>
        <v>0.21286929644518393</v>
      </c>
      <c r="K9458" s="39">
        <f t="shared" si="442"/>
        <v>0.24289820133836942</v>
      </c>
      <c r="L9458" s="2" t="str">
        <f t="shared" si="443"/>
        <v>AA</v>
      </c>
      <c r="M9458" s="2" t="s">
        <v>470</v>
      </c>
      <c r="N9458" s="2" t="s">
        <v>424</v>
      </c>
      <c r="O9458" s="2" t="s">
        <v>70</v>
      </c>
    </row>
    <row r="9459" spans="1:15">
      <c r="A9459" s="42">
        <v>41513</v>
      </c>
      <c r="B9459" s="42">
        <v>43339</v>
      </c>
      <c r="C9459" s="130">
        <v>60</v>
      </c>
      <c r="D9459" s="43">
        <v>9.0200000000000002E-2</v>
      </c>
      <c r="E9459" s="43">
        <v>0.08</v>
      </c>
      <c r="F9459" s="44">
        <v>198000</v>
      </c>
      <c r="G9459" s="44">
        <v>198000</v>
      </c>
      <c r="H9459" s="44">
        <v>36994.5</v>
      </c>
      <c r="I9459" s="44">
        <v>50994.97</v>
      </c>
      <c r="J9459" s="68">
        <f t="shared" si="441"/>
        <v>0.18684090909090909</v>
      </c>
      <c r="K9459" s="43">
        <f t="shared" si="442"/>
        <v>0.25755035353535355</v>
      </c>
      <c r="L9459" s="41" t="str">
        <f t="shared" si="443"/>
        <v>AA</v>
      </c>
      <c r="M9459" s="41" t="s">
        <v>678</v>
      </c>
      <c r="N9459" s="41" t="s">
        <v>434</v>
      </c>
      <c r="O9459" s="41" t="s">
        <v>70</v>
      </c>
    </row>
    <row r="9460" spans="1:15">
      <c r="A9460" s="42">
        <v>41423</v>
      </c>
      <c r="B9460" s="42">
        <v>45075</v>
      </c>
      <c r="C9460" s="130">
        <v>120</v>
      </c>
      <c r="D9460" s="43">
        <v>9.0200000000000002E-2</v>
      </c>
      <c r="E9460" s="43">
        <v>8.2799999999999999E-2</v>
      </c>
      <c r="F9460" s="44">
        <v>159000</v>
      </c>
      <c r="G9460" s="44">
        <v>159000</v>
      </c>
      <c r="H9460" s="44">
        <v>37601.89</v>
      </c>
      <c r="I9460" s="44">
        <v>44999.99</v>
      </c>
      <c r="J9460" s="68">
        <f t="shared" si="441"/>
        <v>0.23648987421383647</v>
      </c>
      <c r="K9460" s="43">
        <f t="shared" si="442"/>
        <v>0.28301880503144655</v>
      </c>
      <c r="L9460" s="41" t="str">
        <f t="shared" si="443"/>
        <v>AA</v>
      </c>
      <c r="M9460" s="41" t="s">
        <v>532</v>
      </c>
      <c r="N9460" s="41" t="s">
        <v>417</v>
      </c>
      <c r="O9460" s="41" t="s">
        <v>70</v>
      </c>
    </row>
    <row r="9461" spans="1:15">
      <c r="A9461" s="38">
        <v>41606</v>
      </c>
      <c r="B9461" s="38">
        <v>50737</v>
      </c>
      <c r="C9461" s="131">
        <v>300</v>
      </c>
      <c r="D9461" s="39">
        <v>9.0200000000000002E-2</v>
      </c>
      <c r="E9461" s="39">
        <v>0.08</v>
      </c>
      <c r="F9461" s="40">
        <v>170000</v>
      </c>
      <c r="G9461" s="40">
        <v>170000</v>
      </c>
      <c r="H9461" s="40">
        <v>48002.13</v>
      </c>
      <c r="I9461" s="40">
        <v>49999.99</v>
      </c>
      <c r="J9461" s="67">
        <f t="shared" si="441"/>
        <v>0.2823654705882353</v>
      </c>
      <c r="K9461" s="39">
        <f t="shared" si="442"/>
        <v>0.2941175882352941</v>
      </c>
      <c r="L9461" s="2" t="str">
        <f t="shared" si="443"/>
        <v>AA</v>
      </c>
      <c r="M9461" s="2" t="s">
        <v>1631</v>
      </c>
      <c r="N9461" s="2" t="s">
        <v>417</v>
      </c>
      <c r="O9461" s="2" t="s">
        <v>70</v>
      </c>
    </row>
    <row r="9462" spans="1:15">
      <c r="A9462" s="42">
        <v>41353</v>
      </c>
      <c r="B9462" s="42">
        <v>48658</v>
      </c>
      <c r="C9462" s="130">
        <v>240</v>
      </c>
      <c r="D9462" s="43">
        <v>9.0200000000000002E-2</v>
      </c>
      <c r="E9462" s="43">
        <v>8.1900000000000001E-2</v>
      </c>
      <c r="F9462" s="44">
        <v>150000</v>
      </c>
      <c r="G9462" s="44">
        <v>150000</v>
      </c>
      <c r="H9462" s="44">
        <v>41730.400000000001</v>
      </c>
      <c r="I9462" s="44">
        <v>45000</v>
      </c>
      <c r="J9462" s="68">
        <f t="shared" si="441"/>
        <v>0.27820266666666665</v>
      </c>
      <c r="K9462" s="43">
        <f t="shared" si="442"/>
        <v>0.3</v>
      </c>
      <c r="L9462" s="41" t="str">
        <f t="shared" si="443"/>
        <v>AA</v>
      </c>
      <c r="M9462" s="41" t="s">
        <v>1177</v>
      </c>
      <c r="N9462" s="41" t="s">
        <v>421</v>
      </c>
      <c r="O9462" s="41" t="s">
        <v>70</v>
      </c>
    </row>
    <row r="9463" spans="1:15">
      <c r="A9463" s="38">
        <v>39937</v>
      </c>
      <c r="B9463" s="38">
        <v>47242</v>
      </c>
      <c r="C9463" s="131">
        <v>240</v>
      </c>
      <c r="D9463" s="39">
        <v>9.0200000000000002E-2</v>
      </c>
      <c r="E9463" s="39">
        <v>9.0200000000000002E-2</v>
      </c>
      <c r="F9463" s="40">
        <v>130000</v>
      </c>
      <c r="G9463" s="40">
        <v>130000</v>
      </c>
      <c r="H9463" s="40">
        <v>30418.29</v>
      </c>
      <c r="I9463" s="40">
        <v>40000</v>
      </c>
      <c r="J9463" s="67">
        <f t="shared" si="441"/>
        <v>0.23398684615384616</v>
      </c>
      <c r="K9463" s="39">
        <f t="shared" si="442"/>
        <v>0.30769230769230771</v>
      </c>
      <c r="L9463" s="2" t="str">
        <f t="shared" si="443"/>
        <v>AA</v>
      </c>
      <c r="M9463" s="2" t="s">
        <v>266</v>
      </c>
      <c r="N9463" s="2" t="s">
        <v>416</v>
      </c>
      <c r="O9463" s="2" t="s">
        <v>70</v>
      </c>
    </row>
    <row r="9464" spans="1:15">
      <c r="A9464" s="38">
        <v>41590</v>
      </c>
      <c r="B9464" s="38">
        <v>54374</v>
      </c>
      <c r="C9464" s="131">
        <v>420</v>
      </c>
      <c r="D9464" s="39">
        <v>9.0200000000000002E-2</v>
      </c>
      <c r="E9464" s="39">
        <v>8.2799999999999999E-2</v>
      </c>
      <c r="F9464" s="40">
        <v>155000</v>
      </c>
      <c r="G9464" s="40">
        <v>155000</v>
      </c>
      <c r="H9464" s="40">
        <v>49111.53</v>
      </c>
      <c r="I9464" s="40">
        <v>50000</v>
      </c>
      <c r="J9464" s="67">
        <f t="shared" si="441"/>
        <v>0.3168485806451613</v>
      </c>
      <c r="K9464" s="39">
        <f t="shared" si="442"/>
        <v>0.32258064516129031</v>
      </c>
      <c r="L9464" s="2" t="str">
        <f t="shared" si="443"/>
        <v>AA</v>
      </c>
      <c r="M9464" s="2" t="s">
        <v>1482</v>
      </c>
      <c r="N9464" s="2" t="s">
        <v>421</v>
      </c>
      <c r="O9464" s="2" t="s">
        <v>70</v>
      </c>
    </row>
    <row r="9465" spans="1:15">
      <c r="A9465" s="38">
        <v>39738</v>
      </c>
      <c r="B9465" s="38">
        <v>47043</v>
      </c>
      <c r="C9465" s="131">
        <v>240</v>
      </c>
      <c r="D9465" s="39">
        <v>9.0200000000000002E-2</v>
      </c>
      <c r="E9465" s="39">
        <v>8.09E-2</v>
      </c>
      <c r="F9465" s="40">
        <v>130000</v>
      </c>
      <c r="G9465" s="40">
        <v>130000</v>
      </c>
      <c r="H9465" s="40">
        <v>32819.94</v>
      </c>
      <c r="I9465" s="40">
        <v>42047.89</v>
      </c>
      <c r="J9465" s="67">
        <f t="shared" si="441"/>
        <v>0.25246107692307695</v>
      </c>
      <c r="K9465" s="39">
        <f t="shared" si="442"/>
        <v>0.32344530769230767</v>
      </c>
      <c r="L9465" s="2" t="str">
        <f t="shared" si="443"/>
        <v>AA</v>
      </c>
      <c r="M9465" s="2" t="s">
        <v>643</v>
      </c>
      <c r="N9465" s="2" t="s">
        <v>417</v>
      </c>
      <c r="O9465" s="2" t="s">
        <v>70</v>
      </c>
    </row>
    <row r="9466" spans="1:15">
      <c r="A9466" s="42">
        <v>41569</v>
      </c>
      <c r="B9466" s="42">
        <v>52526</v>
      </c>
      <c r="C9466" s="130">
        <v>360</v>
      </c>
      <c r="D9466" s="43">
        <v>9.0200000000000002E-2</v>
      </c>
      <c r="E9466" s="43">
        <v>0.08</v>
      </c>
      <c r="F9466" s="44">
        <v>170000</v>
      </c>
      <c r="G9466" s="44">
        <v>170000</v>
      </c>
      <c r="H9466" s="44">
        <v>53897.02</v>
      </c>
      <c r="I9466" s="44">
        <v>55769.99</v>
      </c>
      <c r="J9466" s="68">
        <f t="shared" si="441"/>
        <v>0.31704129411764703</v>
      </c>
      <c r="K9466" s="43">
        <f t="shared" si="442"/>
        <v>0.32805876470588236</v>
      </c>
      <c r="L9466" s="41" t="str">
        <f t="shared" si="443"/>
        <v>AA</v>
      </c>
      <c r="M9466" s="41" t="s">
        <v>468</v>
      </c>
      <c r="N9466" s="41" t="s">
        <v>421</v>
      </c>
      <c r="O9466" s="41" t="s">
        <v>70</v>
      </c>
    </row>
    <row r="9467" spans="1:15">
      <c r="A9467" s="38">
        <v>41376</v>
      </c>
      <c r="B9467" s="38">
        <v>53186</v>
      </c>
      <c r="C9467" s="131">
        <v>388</v>
      </c>
      <c r="D9467" s="39">
        <v>9.0200000000000002E-2</v>
      </c>
      <c r="E9467" s="39">
        <v>8.09E-2</v>
      </c>
      <c r="F9467" s="40">
        <v>119800</v>
      </c>
      <c r="G9467" s="40">
        <v>119800</v>
      </c>
      <c r="H9467" s="40">
        <v>38779.800000000003</v>
      </c>
      <c r="I9467" s="40">
        <v>40000</v>
      </c>
      <c r="J9467" s="67">
        <f t="shared" si="441"/>
        <v>0.32370450751252089</v>
      </c>
      <c r="K9467" s="39">
        <f t="shared" si="442"/>
        <v>0.333889816360601</v>
      </c>
      <c r="L9467" s="2" t="str">
        <f t="shared" si="443"/>
        <v>AA</v>
      </c>
      <c r="M9467" s="2" t="s">
        <v>469</v>
      </c>
      <c r="N9467" s="2" t="s">
        <v>421</v>
      </c>
      <c r="O9467" s="2" t="s">
        <v>70</v>
      </c>
    </row>
    <row r="9468" spans="1:15">
      <c r="A9468" s="42">
        <v>41484</v>
      </c>
      <c r="B9468" s="42">
        <v>43310</v>
      </c>
      <c r="C9468" s="130">
        <v>60</v>
      </c>
      <c r="D9468" s="43">
        <v>9.0200000000000002E-2</v>
      </c>
      <c r="E9468" s="43">
        <v>8.2799999999999999E-2</v>
      </c>
      <c r="F9468" s="44">
        <v>191000</v>
      </c>
      <c r="G9468" s="44">
        <v>191000</v>
      </c>
      <c r="H9468" s="44">
        <v>45462.03</v>
      </c>
      <c r="I9468" s="44">
        <v>64026.97</v>
      </c>
      <c r="J9468" s="68">
        <f t="shared" si="441"/>
        <v>0.23802109947643979</v>
      </c>
      <c r="K9468" s="43">
        <f t="shared" si="442"/>
        <v>0.33521973821989531</v>
      </c>
      <c r="L9468" s="41" t="str">
        <f t="shared" si="443"/>
        <v>AA</v>
      </c>
      <c r="M9468" s="41" t="s">
        <v>678</v>
      </c>
      <c r="N9468" s="41" t="s">
        <v>434</v>
      </c>
      <c r="O9468" s="41" t="s">
        <v>70</v>
      </c>
    </row>
    <row r="9469" spans="1:15">
      <c r="A9469" s="42">
        <v>39812</v>
      </c>
      <c r="B9469" s="42">
        <v>47117</v>
      </c>
      <c r="C9469" s="130">
        <v>240</v>
      </c>
      <c r="D9469" s="43">
        <v>9.0200000000000002E-2</v>
      </c>
      <c r="E9469" s="43">
        <v>8.5600000000000009E-2</v>
      </c>
      <c r="F9469" s="44">
        <v>130000</v>
      </c>
      <c r="G9469" s="44">
        <v>130000</v>
      </c>
      <c r="H9469" s="44">
        <v>32472.06</v>
      </c>
      <c r="I9469" s="44">
        <v>44999.99</v>
      </c>
      <c r="J9469" s="68">
        <f t="shared" si="441"/>
        <v>0.24978507692307694</v>
      </c>
      <c r="K9469" s="43">
        <f t="shared" si="442"/>
        <v>0.34615376923076924</v>
      </c>
      <c r="L9469" s="41" t="str">
        <f t="shared" si="443"/>
        <v>AA</v>
      </c>
      <c r="M9469" s="41" t="s">
        <v>489</v>
      </c>
      <c r="N9469" s="41" t="s">
        <v>415</v>
      </c>
      <c r="O9469" s="41" t="s">
        <v>70</v>
      </c>
    </row>
    <row r="9470" spans="1:15">
      <c r="A9470" s="42">
        <v>41584</v>
      </c>
      <c r="B9470" s="42">
        <v>51780</v>
      </c>
      <c r="C9470" s="130">
        <v>335</v>
      </c>
      <c r="D9470" s="43">
        <v>9.0200000000000002E-2</v>
      </c>
      <c r="E9470" s="43">
        <v>0.08</v>
      </c>
      <c r="F9470" s="44">
        <v>189000</v>
      </c>
      <c r="G9470" s="44">
        <v>189000</v>
      </c>
      <c r="H9470" s="44">
        <v>63727.96</v>
      </c>
      <c r="I9470" s="44">
        <v>65999.990000000005</v>
      </c>
      <c r="J9470" s="68">
        <f t="shared" si="441"/>
        <v>0.33718497354497357</v>
      </c>
      <c r="K9470" s="43">
        <f t="shared" si="442"/>
        <v>0.34920629629629635</v>
      </c>
      <c r="L9470" s="41" t="str">
        <f t="shared" si="443"/>
        <v>AA</v>
      </c>
      <c r="M9470" s="41" t="s">
        <v>611</v>
      </c>
      <c r="N9470" s="41" t="s">
        <v>419</v>
      </c>
      <c r="O9470" s="41" t="s">
        <v>70</v>
      </c>
    </row>
    <row r="9471" spans="1:15">
      <c r="A9471" s="42">
        <v>41738</v>
      </c>
      <c r="B9471" s="42">
        <v>54522</v>
      </c>
      <c r="C9471" s="130">
        <v>420</v>
      </c>
      <c r="D9471" s="43">
        <v>9.0200000000000002E-2</v>
      </c>
      <c r="E9471" s="43">
        <v>0.08</v>
      </c>
      <c r="F9471" s="44">
        <v>198000</v>
      </c>
      <c r="G9471" s="44">
        <v>198000</v>
      </c>
      <c r="H9471" s="44">
        <v>68877.17</v>
      </c>
      <c r="I9471" s="44">
        <v>69999.990000000005</v>
      </c>
      <c r="J9471" s="68">
        <f t="shared" si="441"/>
        <v>0.34786449494949495</v>
      </c>
      <c r="K9471" s="43">
        <f t="shared" si="442"/>
        <v>0.35353530303030306</v>
      </c>
      <c r="L9471" s="41" t="str">
        <f t="shared" si="443"/>
        <v>AA</v>
      </c>
      <c r="M9471" s="41" t="s">
        <v>673</v>
      </c>
      <c r="N9471" s="41" t="s">
        <v>435</v>
      </c>
      <c r="O9471" s="41" t="s">
        <v>70</v>
      </c>
    </row>
    <row r="9472" spans="1:15">
      <c r="A9472" s="38">
        <v>41535</v>
      </c>
      <c r="B9472" s="38">
        <v>43726</v>
      </c>
      <c r="C9472" s="131">
        <v>72</v>
      </c>
      <c r="D9472" s="39">
        <v>9.0200000000000002E-2</v>
      </c>
      <c r="E9472" s="39">
        <v>8.2799999999999999E-2</v>
      </c>
      <c r="F9472" s="40">
        <v>182000</v>
      </c>
      <c r="G9472" s="40">
        <v>182000</v>
      </c>
      <c r="H9472" s="40">
        <v>50300.76</v>
      </c>
      <c r="I9472" s="40">
        <v>64999.99</v>
      </c>
      <c r="J9472" s="67">
        <f t="shared" si="441"/>
        <v>0.27637780219780222</v>
      </c>
      <c r="K9472" s="39">
        <f t="shared" si="442"/>
        <v>0.3571428021978022</v>
      </c>
      <c r="L9472" s="2" t="str">
        <f t="shared" si="443"/>
        <v>AA</v>
      </c>
      <c r="M9472" s="2" t="s">
        <v>678</v>
      </c>
      <c r="N9472" s="2" t="s">
        <v>434</v>
      </c>
      <c r="O9472" s="2" t="s">
        <v>70</v>
      </c>
    </row>
    <row r="9473" spans="1:15">
      <c r="A9473" s="38">
        <v>41499</v>
      </c>
      <c r="B9473" s="38">
        <v>48804</v>
      </c>
      <c r="C9473" s="131">
        <v>240</v>
      </c>
      <c r="D9473" s="39">
        <v>9.0200000000000002E-2</v>
      </c>
      <c r="E9473" s="39">
        <v>8.2799999999999999E-2</v>
      </c>
      <c r="F9473" s="40">
        <v>190000</v>
      </c>
      <c r="G9473" s="40">
        <v>190000</v>
      </c>
      <c r="H9473" s="40">
        <v>63711.73</v>
      </c>
      <c r="I9473" s="40">
        <v>68014.59</v>
      </c>
      <c r="J9473" s="67">
        <f t="shared" si="441"/>
        <v>0.33532489473684213</v>
      </c>
      <c r="K9473" s="39">
        <f t="shared" si="442"/>
        <v>0.35797152631578943</v>
      </c>
      <c r="L9473" s="2" t="str">
        <f t="shared" si="443"/>
        <v>AA</v>
      </c>
      <c r="M9473" s="2" t="s">
        <v>678</v>
      </c>
      <c r="N9473" s="2" t="s">
        <v>434</v>
      </c>
      <c r="O9473" s="2" t="s">
        <v>70</v>
      </c>
    </row>
    <row r="9474" spans="1:15">
      <c r="A9474" s="42">
        <v>39574</v>
      </c>
      <c r="B9474" s="42">
        <v>50531</v>
      </c>
      <c r="C9474" s="130">
        <v>360</v>
      </c>
      <c r="D9474" s="43">
        <v>9.0200000000000002E-2</v>
      </c>
      <c r="E9474" s="43">
        <v>9.0200000000000002E-2</v>
      </c>
      <c r="F9474" s="44">
        <v>111600</v>
      </c>
      <c r="G9474" s="44">
        <v>111600</v>
      </c>
      <c r="H9474" s="44">
        <v>34487.74</v>
      </c>
      <c r="I9474" s="44">
        <v>39999.99</v>
      </c>
      <c r="J9474" s="68">
        <f t="shared" si="441"/>
        <v>0.30902992831541215</v>
      </c>
      <c r="K9474" s="43">
        <f t="shared" si="442"/>
        <v>0.35842284946236558</v>
      </c>
      <c r="L9474" s="41" t="str">
        <f t="shared" si="443"/>
        <v>AA</v>
      </c>
      <c r="M9474" s="41" t="s">
        <v>509</v>
      </c>
      <c r="N9474" s="41" t="s">
        <v>430</v>
      </c>
      <c r="O9474" s="41" t="s">
        <v>70</v>
      </c>
    </row>
    <row r="9475" spans="1:15">
      <c r="A9475" s="38">
        <v>39507</v>
      </c>
      <c r="B9475" s="38">
        <v>46812</v>
      </c>
      <c r="C9475" s="131">
        <v>240</v>
      </c>
      <c r="D9475" s="39">
        <v>9.0200000000000002E-2</v>
      </c>
      <c r="E9475" s="39">
        <v>8.09E-2</v>
      </c>
      <c r="F9475" s="40">
        <v>125000</v>
      </c>
      <c r="G9475" s="40">
        <v>125000</v>
      </c>
      <c r="H9475" s="40">
        <v>31030.639999999999</v>
      </c>
      <c r="I9475" s="40">
        <v>44999.99</v>
      </c>
      <c r="J9475" s="67">
        <f t="shared" ref="J9475:J9538" si="444">H9475/G9475</f>
        <v>0.24824511999999999</v>
      </c>
      <c r="K9475" s="39">
        <f t="shared" ref="K9475:K9538" si="445">I9475/G9475</f>
        <v>0.35999991999999997</v>
      </c>
      <c r="L9475" s="2" t="str">
        <f t="shared" ref="L9475:L9538" si="446">IF(J9475&lt;=65%,"AA",IF(J9475&lt;=75%,"A",IF(J9475&lt;=85%,"B","C")))</f>
        <v>AA</v>
      </c>
      <c r="M9475" s="2" t="s">
        <v>466</v>
      </c>
      <c r="N9475" s="2" t="s">
        <v>421</v>
      </c>
      <c r="O9475" s="2" t="s">
        <v>70</v>
      </c>
    </row>
    <row r="9476" spans="1:15">
      <c r="A9476" s="38">
        <v>39702</v>
      </c>
      <c r="B9476" s="38">
        <v>50659</v>
      </c>
      <c r="C9476" s="131">
        <v>360</v>
      </c>
      <c r="D9476" s="39">
        <v>9.0200000000000002E-2</v>
      </c>
      <c r="E9476" s="39">
        <v>8.09E-2</v>
      </c>
      <c r="F9476" s="40">
        <v>110000</v>
      </c>
      <c r="G9476" s="40">
        <v>110000</v>
      </c>
      <c r="H9476" s="40">
        <v>33069.57</v>
      </c>
      <c r="I9476" s="40">
        <v>39999.99</v>
      </c>
      <c r="J9476" s="67">
        <f t="shared" si="444"/>
        <v>0.30063245454545456</v>
      </c>
      <c r="K9476" s="39">
        <f t="shared" si="445"/>
        <v>0.36363627272727272</v>
      </c>
      <c r="L9476" s="2" t="str">
        <f t="shared" si="446"/>
        <v>AA</v>
      </c>
      <c r="M9476" s="2" t="s">
        <v>586</v>
      </c>
      <c r="N9476" s="2" t="s">
        <v>416</v>
      </c>
      <c r="O9476" s="2" t="s">
        <v>70</v>
      </c>
    </row>
    <row r="9477" spans="1:15">
      <c r="A9477" s="42">
        <v>41505</v>
      </c>
      <c r="B9477" s="42">
        <v>43331</v>
      </c>
      <c r="C9477" s="130">
        <v>60</v>
      </c>
      <c r="D9477" s="43">
        <v>9.0200000000000002E-2</v>
      </c>
      <c r="E9477" s="43">
        <v>0.08</v>
      </c>
      <c r="F9477" s="44">
        <v>189000</v>
      </c>
      <c r="G9477" s="44">
        <v>189000</v>
      </c>
      <c r="H9477" s="44">
        <v>49619.95</v>
      </c>
      <c r="I9477" s="44">
        <v>69999.990000000005</v>
      </c>
      <c r="J9477" s="68">
        <f t="shared" si="444"/>
        <v>0.26253941798941799</v>
      </c>
      <c r="K9477" s="43">
        <f t="shared" si="445"/>
        <v>0.37037031746031751</v>
      </c>
      <c r="L9477" s="41" t="str">
        <f t="shared" si="446"/>
        <v>AA</v>
      </c>
      <c r="M9477" s="41" t="s">
        <v>678</v>
      </c>
      <c r="N9477" s="41" t="s">
        <v>434</v>
      </c>
      <c r="O9477" s="41" t="s">
        <v>70</v>
      </c>
    </row>
    <row r="9478" spans="1:15">
      <c r="A9478" s="42">
        <v>41514</v>
      </c>
      <c r="B9478" s="42">
        <v>45166</v>
      </c>
      <c r="C9478" s="130">
        <v>120</v>
      </c>
      <c r="D9478" s="43">
        <v>9.0200000000000002E-2</v>
      </c>
      <c r="E9478" s="43">
        <v>8.2799999999999999E-2</v>
      </c>
      <c r="F9478" s="44">
        <v>197000</v>
      </c>
      <c r="G9478" s="44">
        <v>197000</v>
      </c>
      <c r="H9478" s="44">
        <v>62796.61</v>
      </c>
      <c r="I9478" s="44">
        <v>72999.990000000005</v>
      </c>
      <c r="J9478" s="68">
        <f t="shared" si="444"/>
        <v>0.31876451776649745</v>
      </c>
      <c r="K9478" s="43">
        <f t="shared" si="445"/>
        <v>0.37055832487309648</v>
      </c>
      <c r="L9478" s="41" t="str">
        <f t="shared" si="446"/>
        <v>AA</v>
      </c>
      <c r="M9478" s="41" t="s">
        <v>678</v>
      </c>
      <c r="N9478" s="41" t="s">
        <v>434</v>
      </c>
      <c r="O9478" s="41" t="s">
        <v>70</v>
      </c>
    </row>
    <row r="9479" spans="1:15">
      <c r="A9479" s="38">
        <v>39961</v>
      </c>
      <c r="B9479" s="38">
        <v>47266</v>
      </c>
      <c r="C9479" s="131">
        <v>240</v>
      </c>
      <c r="D9479" s="39">
        <v>9.0200000000000002E-2</v>
      </c>
      <c r="E9479" s="39">
        <v>8.09E-2</v>
      </c>
      <c r="F9479" s="40">
        <v>116200</v>
      </c>
      <c r="G9479" s="40">
        <v>116200</v>
      </c>
      <c r="H9479" s="40">
        <v>36154.71</v>
      </c>
      <c r="I9479" s="40">
        <v>43800</v>
      </c>
      <c r="J9479" s="67">
        <f t="shared" si="444"/>
        <v>0.31114208261617898</v>
      </c>
      <c r="K9479" s="39">
        <f t="shared" si="445"/>
        <v>0.37693631669535282</v>
      </c>
      <c r="L9479" s="2" t="str">
        <f t="shared" si="446"/>
        <v>AA</v>
      </c>
      <c r="M9479" s="2" t="s">
        <v>548</v>
      </c>
      <c r="N9479" s="2" t="s">
        <v>433</v>
      </c>
      <c r="O9479" s="2" t="s">
        <v>70</v>
      </c>
    </row>
    <row r="9480" spans="1:15">
      <c r="A9480" s="42">
        <v>39832</v>
      </c>
      <c r="B9480" s="42">
        <v>50789</v>
      </c>
      <c r="C9480" s="130">
        <v>360</v>
      </c>
      <c r="D9480" s="43">
        <v>9.0200000000000002E-2</v>
      </c>
      <c r="E9480" s="43">
        <v>8.09E-2</v>
      </c>
      <c r="F9480" s="44">
        <v>110000</v>
      </c>
      <c r="G9480" s="44">
        <v>110000</v>
      </c>
      <c r="H9480" s="44">
        <v>36521.69</v>
      </c>
      <c r="I9480" s="44">
        <v>41898.800000000003</v>
      </c>
      <c r="J9480" s="68">
        <f t="shared" si="444"/>
        <v>0.33201536363636364</v>
      </c>
      <c r="K9480" s="43">
        <f t="shared" si="445"/>
        <v>0.38089818181818186</v>
      </c>
      <c r="L9480" s="41" t="str">
        <f t="shared" si="446"/>
        <v>AA</v>
      </c>
      <c r="M9480" s="41" t="s">
        <v>909</v>
      </c>
      <c r="N9480" s="41" t="s">
        <v>417</v>
      </c>
      <c r="O9480" s="41" t="s">
        <v>70</v>
      </c>
    </row>
    <row r="9481" spans="1:15">
      <c r="A9481" s="42">
        <v>39646</v>
      </c>
      <c r="B9481" s="42">
        <v>46951</v>
      </c>
      <c r="C9481" s="130">
        <v>240</v>
      </c>
      <c r="D9481" s="43">
        <v>9.0200000000000002E-2</v>
      </c>
      <c r="E9481" s="43">
        <v>8.09E-2</v>
      </c>
      <c r="F9481" s="44">
        <v>130000</v>
      </c>
      <c r="G9481" s="44">
        <v>130000</v>
      </c>
      <c r="H9481" s="44">
        <v>35369.5</v>
      </c>
      <c r="I9481" s="44">
        <v>49999.99</v>
      </c>
      <c r="J9481" s="68">
        <f t="shared" si="444"/>
        <v>0.27207307692307692</v>
      </c>
      <c r="K9481" s="43">
        <f t="shared" si="445"/>
        <v>0.38461530769230767</v>
      </c>
      <c r="L9481" s="41" t="str">
        <f t="shared" si="446"/>
        <v>AA</v>
      </c>
      <c r="M9481" s="41" t="s">
        <v>634</v>
      </c>
      <c r="N9481" s="41" t="s">
        <v>421</v>
      </c>
      <c r="O9481" s="41" t="s">
        <v>70</v>
      </c>
    </row>
    <row r="9482" spans="1:15">
      <c r="A9482" s="38">
        <v>39534</v>
      </c>
      <c r="B9482" s="38">
        <v>46839</v>
      </c>
      <c r="C9482" s="131">
        <v>240</v>
      </c>
      <c r="D9482" s="39">
        <v>9.0200000000000002E-2</v>
      </c>
      <c r="E9482" s="39">
        <v>8.09E-2</v>
      </c>
      <c r="F9482" s="40">
        <v>130000</v>
      </c>
      <c r="G9482" s="40">
        <v>130000</v>
      </c>
      <c r="H9482" s="40">
        <v>35812.5</v>
      </c>
      <c r="I9482" s="40">
        <v>50000</v>
      </c>
      <c r="J9482" s="67">
        <f t="shared" si="444"/>
        <v>0.27548076923076925</v>
      </c>
      <c r="K9482" s="39">
        <f t="shared" si="445"/>
        <v>0.38461538461538464</v>
      </c>
      <c r="L9482" s="2" t="str">
        <f t="shared" si="446"/>
        <v>AA</v>
      </c>
      <c r="M9482" s="2" t="s">
        <v>1646</v>
      </c>
      <c r="N9482" s="2" t="s">
        <v>424</v>
      </c>
      <c r="O9482" s="2" t="s">
        <v>70</v>
      </c>
    </row>
    <row r="9483" spans="1:15">
      <c r="A9483" s="42">
        <v>39758</v>
      </c>
      <c r="B9483" s="42">
        <v>47063</v>
      </c>
      <c r="C9483" s="130">
        <v>240</v>
      </c>
      <c r="D9483" s="43">
        <v>9.0200000000000002E-2</v>
      </c>
      <c r="E9483" s="43">
        <v>8.09E-2</v>
      </c>
      <c r="F9483" s="44">
        <v>110000</v>
      </c>
      <c r="G9483" s="44">
        <v>110000</v>
      </c>
      <c r="H9483" s="44">
        <v>31024.77</v>
      </c>
      <c r="I9483" s="44">
        <v>42337.33</v>
      </c>
      <c r="J9483" s="68">
        <f t="shared" si="444"/>
        <v>0.28204336363636362</v>
      </c>
      <c r="K9483" s="43">
        <f t="shared" si="445"/>
        <v>0.38488481818181819</v>
      </c>
      <c r="L9483" s="41" t="str">
        <f t="shared" si="446"/>
        <v>AA</v>
      </c>
      <c r="M9483" s="41" t="s">
        <v>1130</v>
      </c>
      <c r="N9483" s="41" t="s">
        <v>417</v>
      </c>
      <c r="O9483" s="41" t="s">
        <v>70</v>
      </c>
    </row>
    <row r="9484" spans="1:15">
      <c r="A9484" s="42">
        <v>39890</v>
      </c>
      <c r="B9484" s="42">
        <v>47195</v>
      </c>
      <c r="C9484" s="130">
        <v>240</v>
      </c>
      <c r="D9484" s="43">
        <v>9.0200000000000002E-2</v>
      </c>
      <c r="E9484" s="43">
        <v>8.5600000000000009E-2</v>
      </c>
      <c r="F9484" s="44">
        <v>104456.63</v>
      </c>
      <c r="G9484" s="44">
        <v>104456.63</v>
      </c>
      <c r="H9484" s="44">
        <v>31864.53</v>
      </c>
      <c r="I9484" s="44">
        <v>40262.85</v>
      </c>
      <c r="J9484" s="68">
        <f t="shared" si="444"/>
        <v>0.30505033524439756</v>
      </c>
      <c r="K9484" s="43">
        <f t="shared" si="445"/>
        <v>0.38545040176004142</v>
      </c>
      <c r="L9484" s="41" t="str">
        <f t="shared" si="446"/>
        <v>AA</v>
      </c>
      <c r="M9484" s="41" t="s">
        <v>671</v>
      </c>
      <c r="N9484" s="41" t="s">
        <v>420</v>
      </c>
      <c r="O9484" s="41" t="s">
        <v>70</v>
      </c>
    </row>
    <row r="9485" spans="1:15">
      <c r="A9485" s="42">
        <v>41577</v>
      </c>
      <c r="B9485" s="42">
        <v>52961</v>
      </c>
      <c r="C9485" s="130">
        <v>374</v>
      </c>
      <c r="D9485" s="43">
        <v>9.0200000000000002E-2</v>
      </c>
      <c r="E9485" s="43">
        <v>8.2799999999999999E-2</v>
      </c>
      <c r="F9485" s="44">
        <v>187000</v>
      </c>
      <c r="G9485" s="44">
        <v>187000</v>
      </c>
      <c r="H9485" s="44">
        <v>70120.45</v>
      </c>
      <c r="I9485" s="44">
        <v>72499.990000000005</v>
      </c>
      <c r="J9485" s="68">
        <f t="shared" si="444"/>
        <v>0.37497566844919783</v>
      </c>
      <c r="K9485" s="43">
        <f t="shared" si="445"/>
        <v>0.38770048128342249</v>
      </c>
      <c r="L9485" s="41" t="str">
        <f t="shared" si="446"/>
        <v>AA</v>
      </c>
      <c r="M9485" s="41" t="s">
        <v>678</v>
      </c>
      <c r="N9485" s="41" t="s">
        <v>434</v>
      </c>
      <c r="O9485" s="41" t="s">
        <v>70</v>
      </c>
    </row>
    <row r="9486" spans="1:15">
      <c r="A9486" s="42">
        <v>39667</v>
      </c>
      <c r="B9486" s="42">
        <v>50016</v>
      </c>
      <c r="C9486" s="130">
        <v>340</v>
      </c>
      <c r="D9486" s="43">
        <v>9.0200000000000002E-2</v>
      </c>
      <c r="E9486" s="43">
        <v>8.5600000000000009E-2</v>
      </c>
      <c r="F9486" s="44">
        <v>115000</v>
      </c>
      <c r="G9486" s="44">
        <v>115000</v>
      </c>
      <c r="H9486" s="44">
        <v>36477.22</v>
      </c>
      <c r="I9486" s="44">
        <v>44999.99</v>
      </c>
      <c r="J9486" s="68">
        <f t="shared" si="444"/>
        <v>0.31719321739130435</v>
      </c>
      <c r="K9486" s="43">
        <f t="shared" si="445"/>
        <v>0.39130426086956521</v>
      </c>
      <c r="L9486" s="41" t="str">
        <f t="shared" si="446"/>
        <v>AA</v>
      </c>
      <c r="M9486" s="41" t="s">
        <v>453</v>
      </c>
      <c r="N9486" s="41" t="s">
        <v>418</v>
      </c>
      <c r="O9486" s="41" t="s">
        <v>70</v>
      </c>
    </row>
    <row r="9487" spans="1:15">
      <c r="A9487" s="42">
        <v>39743</v>
      </c>
      <c r="B9487" s="42">
        <v>50093</v>
      </c>
      <c r="C9487" s="130">
        <v>340</v>
      </c>
      <c r="D9487" s="43">
        <v>9.0200000000000002E-2</v>
      </c>
      <c r="E9487" s="43">
        <v>8.09E-2</v>
      </c>
      <c r="F9487" s="44">
        <v>127300</v>
      </c>
      <c r="G9487" s="44">
        <v>127300</v>
      </c>
      <c r="H9487" s="44">
        <v>40627.64</v>
      </c>
      <c r="I9487" s="44">
        <v>49999.99</v>
      </c>
      <c r="J9487" s="68">
        <f t="shared" si="444"/>
        <v>0.31914878240377059</v>
      </c>
      <c r="K9487" s="43">
        <f t="shared" si="445"/>
        <v>0.39277289866457188</v>
      </c>
      <c r="L9487" s="41" t="str">
        <f t="shared" si="446"/>
        <v>AA</v>
      </c>
      <c r="M9487" s="41" t="s">
        <v>1465</v>
      </c>
      <c r="N9487" s="41" t="s">
        <v>416</v>
      </c>
      <c r="O9487" s="41" t="s">
        <v>70</v>
      </c>
    </row>
    <row r="9488" spans="1:15">
      <c r="A9488" s="38">
        <v>41409</v>
      </c>
      <c r="B9488" s="38">
        <v>54193</v>
      </c>
      <c r="C9488" s="131">
        <v>420</v>
      </c>
      <c r="D9488" s="39">
        <v>9.0200000000000002E-2</v>
      </c>
      <c r="E9488" s="39">
        <v>9.0200000000000002E-2</v>
      </c>
      <c r="F9488" s="40">
        <v>145000</v>
      </c>
      <c r="G9488" s="40">
        <v>145000</v>
      </c>
      <c r="H9488" s="40">
        <v>54830.61</v>
      </c>
      <c r="I9488" s="40">
        <v>56999.99</v>
      </c>
      <c r="J9488" s="67">
        <f t="shared" si="444"/>
        <v>0.37814213793103446</v>
      </c>
      <c r="K9488" s="39">
        <f t="shared" si="445"/>
        <v>0.39310337931034484</v>
      </c>
      <c r="L9488" s="2" t="str">
        <f t="shared" si="446"/>
        <v>AA</v>
      </c>
      <c r="M9488" s="2" t="s">
        <v>512</v>
      </c>
      <c r="N9488" s="2" t="s">
        <v>417</v>
      </c>
      <c r="O9488" s="2" t="s">
        <v>70</v>
      </c>
    </row>
    <row r="9489" spans="1:15">
      <c r="A9489" s="38">
        <v>39764</v>
      </c>
      <c r="B9489" s="38">
        <v>50721</v>
      </c>
      <c r="C9489" s="131">
        <v>360</v>
      </c>
      <c r="D9489" s="39">
        <v>9.0200000000000002E-2</v>
      </c>
      <c r="E9489" s="39">
        <v>8.09E-2</v>
      </c>
      <c r="F9489" s="40">
        <v>130000</v>
      </c>
      <c r="G9489" s="40">
        <v>130000</v>
      </c>
      <c r="H9489" s="40">
        <v>42423.11</v>
      </c>
      <c r="I9489" s="40">
        <v>51272.74</v>
      </c>
      <c r="J9489" s="67">
        <f t="shared" si="444"/>
        <v>0.32633161538461541</v>
      </c>
      <c r="K9489" s="39">
        <f t="shared" si="445"/>
        <v>0.39440569230769229</v>
      </c>
      <c r="L9489" s="2" t="str">
        <f t="shared" si="446"/>
        <v>AA</v>
      </c>
      <c r="M9489" s="2" t="s">
        <v>531</v>
      </c>
      <c r="N9489" s="2" t="s">
        <v>423</v>
      </c>
      <c r="O9489" s="2" t="s">
        <v>70</v>
      </c>
    </row>
    <row r="9490" spans="1:15">
      <c r="A9490" s="42">
        <v>41533</v>
      </c>
      <c r="B9490" s="42">
        <v>54317</v>
      </c>
      <c r="C9490" s="130">
        <v>420</v>
      </c>
      <c r="D9490" s="43">
        <v>9.0200000000000002E-2</v>
      </c>
      <c r="E9490" s="43">
        <v>8.1900000000000001E-2</v>
      </c>
      <c r="F9490" s="44">
        <v>159000</v>
      </c>
      <c r="G9490" s="44">
        <v>159000</v>
      </c>
      <c r="H9490" s="44">
        <v>61179.35</v>
      </c>
      <c r="I9490" s="44">
        <v>62999.99</v>
      </c>
      <c r="J9490" s="68">
        <f t="shared" si="444"/>
        <v>0.38477578616352198</v>
      </c>
      <c r="K9490" s="43">
        <f t="shared" si="445"/>
        <v>0.39622635220125785</v>
      </c>
      <c r="L9490" s="41" t="str">
        <f t="shared" si="446"/>
        <v>AA</v>
      </c>
      <c r="M9490" s="41" t="s">
        <v>832</v>
      </c>
      <c r="N9490" s="41" t="s">
        <v>416</v>
      </c>
      <c r="O9490" s="41" t="s">
        <v>70</v>
      </c>
    </row>
    <row r="9491" spans="1:15">
      <c r="A9491" s="38">
        <v>39939</v>
      </c>
      <c r="B9491" s="38">
        <v>50896</v>
      </c>
      <c r="C9491" s="131">
        <v>360</v>
      </c>
      <c r="D9491" s="39">
        <v>9.0200000000000002E-2</v>
      </c>
      <c r="E9491" s="39">
        <v>8.09E-2</v>
      </c>
      <c r="F9491" s="40">
        <v>119000</v>
      </c>
      <c r="G9491" s="40">
        <v>119000</v>
      </c>
      <c r="H9491" s="40">
        <v>39729.72</v>
      </c>
      <c r="I9491" s="40">
        <v>47299.99</v>
      </c>
      <c r="J9491" s="67">
        <f t="shared" si="444"/>
        <v>0.33386319327731095</v>
      </c>
      <c r="K9491" s="39">
        <f t="shared" si="445"/>
        <v>0.39747890756302517</v>
      </c>
      <c r="L9491" s="2" t="str">
        <f t="shared" si="446"/>
        <v>AA</v>
      </c>
      <c r="M9491" s="2" t="s">
        <v>633</v>
      </c>
      <c r="N9491" s="2" t="s">
        <v>422</v>
      </c>
      <c r="O9491" s="2" t="s">
        <v>70</v>
      </c>
    </row>
    <row r="9492" spans="1:15">
      <c r="A9492" s="38">
        <v>41583</v>
      </c>
      <c r="B9492" s="38">
        <v>52540</v>
      </c>
      <c r="C9492" s="131">
        <v>360</v>
      </c>
      <c r="D9492" s="39">
        <v>9.0200000000000002E-2</v>
      </c>
      <c r="E9492" s="39">
        <v>9.0200000000000002E-2</v>
      </c>
      <c r="F9492" s="40">
        <v>102000</v>
      </c>
      <c r="G9492" s="40">
        <v>102000</v>
      </c>
      <c r="H9492" s="40">
        <v>40131.53</v>
      </c>
      <c r="I9492" s="40">
        <v>40766.78</v>
      </c>
      <c r="J9492" s="67">
        <f t="shared" si="444"/>
        <v>0.3934463725490196</v>
      </c>
      <c r="K9492" s="39">
        <f t="shared" si="445"/>
        <v>0.39967431372549017</v>
      </c>
      <c r="L9492" s="2" t="str">
        <f t="shared" si="446"/>
        <v>AA</v>
      </c>
      <c r="M9492" s="2" t="s">
        <v>631</v>
      </c>
      <c r="N9492" s="2" t="s">
        <v>424</v>
      </c>
      <c r="O9492" s="2" t="s">
        <v>70</v>
      </c>
    </row>
    <row r="9493" spans="1:15">
      <c r="A9493" s="42">
        <v>41782</v>
      </c>
      <c r="B9493" s="42">
        <v>54566</v>
      </c>
      <c r="C9493" s="130">
        <v>420</v>
      </c>
      <c r="D9493" s="43">
        <v>9.0200000000000002E-2</v>
      </c>
      <c r="E9493" s="43">
        <v>8.929999999999999E-2</v>
      </c>
      <c r="F9493" s="44">
        <v>200000</v>
      </c>
      <c r="G9493" s="44">
        <v>200000</v>
      </c>
      <c r="H9493" s="44">
        <v>79841.539999999994</v>
      </c>
      <c r="I9493" s="44">
        <v>79995.5</v>
      </c>
      <c r="J9493" s="68">
        <f t="shared" si="444"/>
        <v>0.39920769999999994</v>
      </c>
      <c r="K9493" s="43">
        <f t="shared" si="445"/>
        <v>0.39997749999999999</v>
      </c>
      <c r="L9493" s="41" t="str">
        <f t="shared" si="446"/>
        <v>AA</v>
      </c>
      <c r="M9493" s="41" t="s">
        <v>1576</v>
      </c>
      <c r="N9493" s="41" t="s">
        <v>417</v>
      </c>
      <c r="O9493" s="41" t="s">
        <v>70</v>
      </c>
    </row>
    <row r="9494" spans="1:15">
      <c r="A9494" s="38">
        <v>39623</v>
      </c>
      <c r="B9494" s="38">
        <v>46928</v>
      </c>
      <c r="C9494" s="131">
        <v>240</v>
      </c>
      <c r="D9494" s="39">
        <v>9.0200000000000002E-2</v>
      </c>
      <c r="E9494" s="39">
        <v>8.5600000000000009E-2</v>
      </c>
      <c r="F9494" s="40">
        <v>130000</v>
      </c>
      <c r="G9494" s="40">
        <v>130000</v>
      </c>
      <c r="H9494" s="40">
        <v>36635.64</v>
      </c>
      <c r="I9494" s="40">
        <v>51999.97</v>
      </c>
      <c r="J9494" s="67">
        <f t="shared" si="444"/>
        <v>0.28181261538461538</v>
      </c>
      <c r="K9494" s="39">
        <f t="shared" si="445"/>
        <v>0.39999976923076924</v>
      </c>
      <c r="L9494" s="2" t="str">
        <f t="shared" si="446"/>
        <v>AA</v>
      </c>
      <c r="M9494" s="2" t="s">
        <v>555</v>
      </c>
      <c r="N9494" s="2" t="s">
        <v>434</v>
      </c>
      <c r="O9494" s="2" t="s">
        <v>70</v>
      </c>
    </row>
    <row r="9495" spans="1:15">
      <c r="A9495" s="38">
        <v>41514</v>
      </c>
      <c r="B9495" s="38">
        <v>54298</v>
      </c>
      <c r="C9495" s="131">
        <v>420</v>
      </c>
      <c r="D9495" s="39">
        <v>9.0200000000000002E-2</v>
      </c>
      <c r="E9495" s="39">
        <v>0.08</v>
      </c>
      <c r="F9495" s="40">
        <v>100000</v>
      </c>
      <c r="G9495" s="40">
        <v>100000</v>
      </c>
      <c r="H9495" s="40">
        <v>38732.21</v>
      </c>
      <c r="I9495" s="40">
        <v>39999.99</v>
      </c>
      <c r="J9495" s="67">
        <f t="shared" si="444"/>
        <v>0.3873221</v>
      </c>
      <c r="K9495" s="39">
        <f t="shared" si="445"/>
        <v>0.39999989999999996</v>
      </c>
      <c r="L9495" s="2" t="str">
        <f t="shared" si="446"/>
        <v>AA</v>
      </c>
      <c r="M9495" s="2" t="s">
        <v>509</v>
      </c>
      <c r="N9495" s="2" t="s">
        <v>430</v>
      </c>
      <c r="O9495" s="2" t="s">
        <v>70</v>
      </c>
    </row>
    <row r="9496" spans="1:15">
      <c r="A9496" s="38">
        <v>39939</v>
      </c>
      <c r="B9496" s="38">
        <v>47244</v>
      </c>
      <c r="C9496" s="131">
        <v>240</v>
      </c>
      <c r="D9496" s="39">
        <v>9.0200000000000002E-2</v>
      </c>
      <c r="E9496" s="39">
        <v>8.09E-2</v>
      </c>
      <c r="F9496" s="40">
        <v>125000</v>
      </c>
      <c r="G9496" s="40">
        <v>125000</v>
      </c>
      <c r="H9496" s="40">
        <v>37035.89</v>
      </c>
      <c r="I9496" s="40">
        <v>49999.99</v>
      </c>
      <c r="J9496" s="67">
        <f t="shared" si="444"/>
        <v>0.29628712000000001</v>
      </c>
      <c r="K9496" s="39">
        <f t="shared" si="445"/>
        <v>0.39999992000000001</v>
      </c>
      <c r="L9496" s="2" t="str">
        <f t="shared" si="446"/>
        <v>AA</v>
      </c>
      <c r="M9496" s="2" t="s">
        <v>703</v>
      </c>
      <c r="N9496" s="2" t="s">
        <v>437</v>
      </c>
      <c r="O9496" s="2" t="s">
        <v>70</v>
      </c>
    </row>
    <row r="9497" spans="1:15">
      <c r="A9497" s="38">
        <v>41618</v>
      </c>
      <c r="B9497" s="38">
        <v>50749</v>
      </c>
      <c r="C9497" s="131">
        <v>300</v>
      </c>
      <c r="D9497" s="39">
        <v>9.0200000000000002E-2</v>
      </c>
      <c r="E9497" s="39">
        <v>8.2799999999999999E-2</v>
      </c>
      <c r="F9497" s="40">
        <v>200000</v>
      </c>
      <c r="G9497" s="40">
        <v>200000</v>
      </c>
      <c r="H9497" s="40">
        <v>77056.55</v>
      </c>
      <c r="I9497" s="40">
        <v>79999.990000000005</v>
      </c>
      <c r="J9497" s="67">
        <f t="shared" si="444"/>
        <v>0.38528275000000001</v>
      </c>
      <c r="K9497" s="39">
        <f t="shared" si="445"/>
        <v>0.39999995000000005</v>
      </c>
      <c r="L9497" s="2" t="str">
        <f t="shared" si="446"/>
        <v>AA</v>
      </c>
      <c r="M9497" s="2" t="s">
        <v>512</v>
      </c>
      <c r="N9497" s="2" t="s">
        <v>417</v>
      </c>
      <c r="O9497" s="2" t="s">
        <v>70</v>
      </c>
    </row>
    <row r="9498" spans="1:15">
      <c r="A9498" s="42">
        <v>39617</v>
      </c>
      <c r="B9498" s="42">
        <v>46922</v>
      </c>
      <c r="C9498" s="130">
        <v>240</v>
      </c>
      <c r="D9498" s="43">
        <v>9.0200000000000002E-2</v>
      </c>
      <c r="E9498" s="43">
        <v>8.09E-2</v>
      </c>
      <c r="F9498" s="44">
        <v>108000</v>
      </c>
      <c r="G9498" s="44">
        <v>108000</v>
      </c>
      <c r="H9498" s="44">
        <v>30650.55</v>
      </c>
      <c r="I9498" s="44">
        <v>43576.01</v>
      </c>
      <c r="J9498" s="68">
        <f t="shared" si="444"/>
        <v>0.28380138888888889</v>
      </c>
      <c r="K9498" s="43">
        <f t="shared" si="445"/>
        <v>0.40348157407407409</v>
      </c>
      <c r="L9498" s="41" t="str">
        <f t="shared" si="446"/>
        <v>AA</v>
      </c>
      <c r="M9498" s="41" t="s">
        <v>549</v>
      </c>
      <c r="N9498" s="41" t="s">
        <v>427</v>
      </c>
      <c r="O9498" s="41" t="s">
        <v>70</v>
      </c>
    </row>
    <row r="9499" spans="1:15">
      <c r="A9499" s="42">
        <v>39762</v>
      </c>
      <c r="B9499" s="42">
        <v>48101</v>
      </c>
      <c r="C9499" s="130">
        <v>274</v>
      </c>
      <c r="D9499" s="43">
        <v>9.0200000000000002E-2</v>
      </c>
      <c r="E9499" s="43">
        <v>8.09E-2</v>
      </c>
      <c r="F9499" s="44">
        <v>110000</v>
      </c>
      <c r="G9499" s="44">
        <v>110000</v>
      </c>
      <c r="H9499" s="44">
        <v>33905.58</v>
      </c>
      <c r="I9499" s="44">
        <v>44599.99</v>
      </c>
      <c r="J9499" s="68">
        <f t="shared" si="444"/>
        <v>0.30823254545454548</v>
      </c>
      <c r="K9499" s="43">
        <f t="shared" si="445"/>
        <v>0.40545445454545453</v>
      </c>
      <c r="L9499" s="41" t="str">
        <f t="shared" si="446"/>
        <v>AA</v>
      </c>
      <c r="M9499" s="41" t="s">
        <v>997</v>
      </c>
      <c r="N9499" s="41" t="s">
        <v>416</v>
      </c>
      <c r="O9499" s="41" t="s">
        <v>70</v>
      </c>
    </row>
    <row r="9500" spans="1:15">
      <c r="A9500" s="38">
        <v>39933</v>
      </c>
      <c r="B9500" s="38">
        <v>45412</v>
      </c>
      <c r="C9500" s="131">
        <v>180</v>
      </c>
      <c r="D9500" s="39">
        <v>9.0200000000000002E-2</v>
      </c>
      <c r="E9500" s="39">
        <v>8.09E-2</v>
      </c>
      <c r="F9500" s="40">
        <v>129000</v>
      </c>
      <c r="G9500" s="40">
        <v>129000</v>
      </c>
      <c r="H9500" s="40">
        <v>34010.980000000003</v>
      </c>
      <c r="I9500" s="40">
        <v>52999.98</v>
      </c>
      <c r="J9500" s="67">
        <f t="shared" si="444"/>
        <v>0.263651007751938</v>
      </c>
      <c r="K9500" s="39">
        <f t="shared" si="445"/>
        <v>0.41085255813953492</v>
      </c>
      <c r="L9500" s="2" t="str">
        <f t="shared" si="446"/>
        <v>AA</v>
      </c>
      <c r="M9500" s="2" t="s">
        <v>586</v>
      </c>
      <c r="N9500" s="2" t="s">
        <v>416</v>
      </c>
      <c r="O9500" s="2" t="s">
        <v>70</v>
      </c>
    </row>
    <row r="9501" spans="1:15">
      <c r="A9501" s="42">
        <v>39969</v>
      </c>
      <c r="B9501" s="42">
        <v>47274</v>
      </c>
      <c r="C9501" s="130">
        <v>240</v>
      </c>
      <c r="D9501" s="43">
        <v>9.0200000000000002E-2</v>
      </c>
      <c r="E9501" s="43">
        <v>8.09E-2</v>
      </c>
      <c r="F9501" s="44">
        <v>125000</v>
      </c>
      <c r="G9501" s="44">
        <v>125000</v>
      </c>
      <c r="H9501" s="44">
        <v>40430.089999999997</v>
      </c>
      <c r="I9501" s="44">
        <v>51500</v>
      </c>
      <c r="J9501" s="68">
        <f t="shared" si="444"/>
        <v>0.32344071999999996</v>
      </c>
      <c r="K9501" s="43">
        <f t="shared" si="445"/>
        <v>0.41199999999999998</v>
      </c>
      <c r="L9501" s="41" t="str">
        <f t="shared" si="446"/>
        <v>AA</v>
      </c>
      <c r="M9501" s="41" t="s">
        <v>1183</v>
      </c>
      <c r="N9501" s="41" t="s">
        <v>428</v>
      </c>
      <c r="O9501" s="41" t="s">
        <v>70</v>
      </c>
    </row>
    <row r="9502" spans="1:15">
      <c r="A9502" s="38">
        <v>39961</v>
      </c>
      <c r="B9502" s="38">
        <v>47266</v>
      </c>
      <c r="C9502" s="131">
        <v>240</v>
      </c>
      <c r="D9502" s="39">
        <v>9.0200000000000002E-2</v>
      </c>
      <c r="E9502" s="39">
        <v>8.09E-2</v>
      </c>
      <c r="F9502" s="40">
        <v>116095.99</v>
      </c>
      <c r="G9502" s="40">
        <v>116095.99</v>
      </c>
      <c r="H9502" s="40">
        <v>35804.36</v>
      </c>
      <c r="I9502" s="40">
        <v>48099.99</v>
      </c>
      <c r="J9502" s="67">
        <f t="shared" si="444"/>
        <v>0.30840307231972436</v>
      </c>
      <c r="K9502" s="39">
        <f t="shared" si="445"/>
        <v>0.41431224282595802</v>
      </c>
      <c r="L9502" s="2" t="str">
        <f t="shared" si="446"/>
        <v>AA</v>
      </c>
      <c r="M9502" s="2" t="s">
        <v>464</v>
      </c>
      <c r="N9502" s="2" t="s">
        <v>424</v>
      </c>
      <c r="O9502" s="2" t="s">
        <v>70</v>
      </c>
    </row>
    <row r="9503" spans="1:15">
      <c r="A9503" s="38">
        <v>39631</v>
      </c>
      <c r="B9503" s="38">
        <v>50588</v>
      </c>
      <c r="C9503" s="131">
        <v>360</v>
      </c>
      <c r="D9503" s="39">
        <v>9.0200000000000002E-2</v>
      </c>
      <c r="E9503" s="39">
        <v>8.09E-2</v>
      </c>
      <c r="F9503" s="40">
        <v>130000</v>
      </c>
      <c r="G9503" s="40">
        <v>130000</v>
      </c>
      <c r="H9503" s="40">
        <v>44888.03</v>
      </c>
      <c r="I9503" s="40">
        <v>54109.77</v>
      </c>
      <c r="J9503" s="67">
        <f t="shared" si="444"/>
        <v>0.34529253846153846</v>
      </c>
      <c r="K9503" s="39">
        <f t="shared" si="445"/>
        <v>0.41622899999999996</v>
      </c>
      <c r="L9503" s="2" t="str">
        <f t="shared" si="446"/>
        <v>AA</v>
      </c>
      <c r="M9503" s="2" t="s">
        <v>805</v>
      </c>
      <c r="N9503" s="2" t="s">
        <v>422</v>
      </c>
      <c r="O9503" s="2" t="s">
        <v>70</v>
      </c>
    </row>
    <row r="9504" spans="1:15">
      <c r="A9504" s="42">
        <v>39682</v>
      </c>
      <c r="B9504" s="42">
        <v>46987</v>
      </c>
      <c r="C9504" s="130">
        <v>240</v>
      </c>
      <c r="D9504" s="43">
        <v>9.0200000000000002E-2</v>
      </c>
      <c r="E9504" s="43">
        <v>8.09E-2</v>
      </c>
      <c r="F9504" s="44">
        <v>120000</v>
      </c>
      <c r="G9504" s="44">
        <v>120000</v>
      </c>
      <c r="H9504" s="44">
        <v>35478.22</v>
      </c>
      <c r="I9504" s="44">
        <v>49999.99</v>
      </c>
      <c r="J9504" s="68">
        <f t="shared" si="444"/>
        <v>0.29565183333333334</v>
      </c>
      <c r="K9504" s="43">
        <f t="shared" si="445"/>
        <v>0.41666658333333334</v>
      </c>
      <c r="L9504" s="41" t="str">
        <f t="shared" si="446"/>
        <v>AA</v>
      </c>
      <c r="M9504" s="41" t="s">
        <v>453</v>
      </c>
      <c r="N9504" s="41" t="s">
        <v>418</v>
      </c>
      <c r="O9504" s="41" t="s">
        <v>70</v>
      </c>
    </row>
    <row r="9505" spans="1:15">
      <c r="A9505" s="42">
        <v>39771</v>
      </c>
      <c r="B9505" s="42">
        <v>46437</v>
      </c>
      <c r="C9505" s="130">
        <v>219</v>
      </c>
      <c r="D9505" s="43">
        <v>9.0200000000000002E-2</v>
      </c>
      <c r="E9505" s="43">
        <v>8.09E-2</v>
      </c>
      <c r="F9505" s="44">
        <v>125000</v>
      </c>
      <c r="G9505" s="44">
        <v>125000</v>
      </c>
      <c r="H9505" s="44">
        <v>38387.949999999997</v>
      </c>
      <c r="I9505" s="44">
        <v>52299.99</v>
      </c>
      <c r="J9505" s="68">
        <f t="shared" si="444"/>
        <v>0.30710359999999998</v>
      </c>
      <c r="K9505" s="43">
        <f t="shared" si="445"/>
        <v>0.41839991999999998</v>
      </c>
      <c r="L9505" s="41" t="str">
        <f t="shared" si="446"/>
        <v>AA</v>
      </c>
      <c r="M9505" s="41" t="s">
        <v>997</v>
      </c>
      <c r="N9505" s="41" t="s">
        <v>416</v>
      </c>
      <c r="O9505" s="41" t="s">
        <v>70</v>
      </c>
    </row>
    <row r="9506" spans="1:15">
      <c r="A9506" s="38">
        <v>39546</v>
      </c>
      <c r="B9506" s="38">
        <v>46851</v>
      </c>
      <c r="C9506" s="131">
        <v>240</v>
      </c>
      <c r="D9506" s="39">
        <v>9.0200000000000002E-2</v>
      </c>
      <c r="E9506" s="39">
        <v>8.09E-2</v>
      </c>
      <c r="F9506" s="40">
        <v>107488</v>
      </c>
      <c r="G9506" s="40">
        <v>107488</v>
      </c>
      <c r="H9506" s="40">
        <v>31308.04</v>
      </c>
      <c r="I9506" s="40">
        <v>44999.99</v>
      </c>
      <c r="J9506" s="67">
        <f t="shared" si="444"/>
        <v>0.29127009526644837</v>
      </c>
      <c r="K9506" s="39">
        <f t="shared" si="445"/>
        <v>0.41865129130693657</v>
      </c>
      <c r="L9506" s="2" t="str">
        <f t="shared" si="446"/>
        <v>AA</v>
      </c>
      <c r="M9506" s="2" t="s">
        <v>632</v>
      </c>
      <c r="N9506" s="2" t="s">
        <v>424</v>
      </c>
      <c r="O9506" s="2" t="s">
        <v>70</v>
      </c>
    </row>
    <row r="9507" spans="1:15">
      <c r="A9507" s="42">
        <v>41621</v>
      </c>
      <c r="B9507" s="42">
        <v>51969</v>
      </c>
      <c r="C9507" s="130">
        <v>340</v>
      </c>
      <c r="D9507" s="43">
        <v>9.0200000000000002E-2</v>
      </c>
      <c r="E9507" s="43">
        <v>8.2799999999999999E-2</v>
      </c>
      <c r="F9507" s="44">
        <v>100000</v>
      </c>
      <c r="G9507" s="44">
        <v>100000</v>
      </c>
      <c r="H9507" s="44">
        <v>40703.360000000001</v>
      </c>
      <c r="I9507" s="44">
        <v>41999.99</v>
      </c>
      <c r="J9507" s="68">
        <f t="shared" si="444"/>
        <v>0.4070336</v>
      </c>
      <c r="K9507" s="43">
        <f t="shared" si="445"/>
        <v>0.41999989999999998</v>
      </c>
      <c r="L9507" s="41" t="str">
        <f t="shared" si="446"/>
        <v>AA</v>
      </c>
      <c r="M9507" s="41" t="s">
        <v>694</v>
      </c>
      <c r="N9507" s="41" t="s">
        <v>416</v>
      </c>
      <c r="O9507" s="41" t="s">
        <v>70</v>
      </c>
    </row>
    <row r="9508" spans="1:15">
      <c r="A9508" s="42">
        <v>39892</v>
      </c>
      <c r="B9508" s="42">
        <v>44885</v>
      </c>
      <c r="C9508" s="130">
        <v>164</v>
      </c>
      <c r="D9508" s="43">
        <v>9.0200000000000002E-2</v>
      </c>
      <c r="E9508" s="43">
        <v>8.09E-2</v>
      </c>
      <c r="F9508" s="44">
        <v>129318.39999999999</v>
      </c>
      <c r="G9508" s="44">
        <v>129318.39999999999</v>
      </c>
      <c r="H9508" s="44">
        <v>35406.730000000003</v>
      </c>
      <c r="I9508" s="44">
        <v>54999.99</v>
      </c>
      <c r="J9508" s="68">
        <f t="shared" si="444"/>
        <v>0.2737949897307731</v>
      </c>
      <c r="K9508" s="43">
        <f t="shared" si="445"/>
        <v>0.42530676222409186</v>
      </c>
      <c r="L9508" s="41" t="str">
        <f t="shared" si="446"/>
        <v>AA</v>
      </c>
      <c r="M9508" s="41" t="s">
        <v>1432</v>
      </c>
      <c r="N9508" s="41" t="s">
        <v>424</v>
      </c>
      <c r="O9508" s="41" t="s">
        <v>70</v>
      </c>
    </row>
    <row r="9509" spans="1:15">
      <c r="A9509" s="42">
        <v>39603</v>
      </c>
      <c r="B9509" s="42">
        <v>50560</v>
      </c>
      <c r="C9509" s="130">
        <v>360</v>
      </c>
      <c r="D9509" s="43">
        <v>9.0200000000000002E-2</v>
      </c>
      <c r="E9509" s="43">
        <v>8.5600000000000009E-2</v>
      </c>
      <c r="F9509" s="44">
        <v>105000</v>
      </c>
      <c r="G9509" s="44">
        <v>105000</v>
      </c>
      <c r="H9509" s="44">
        <v>37172.85</v>
      </c>
      <c r="I9509" s="44">
        <v>45100</v>
      </c>
      <c r="J9509" s="68">
        <f t="shared" si="444"/>
        <v>0.35402714285714282</v>
      </c>
      <c r="K9509" s="43">
        <f t="shared" si="445"/>
        <v>0.42952380952380953</v>
      </c>
      <c r="L9509" s="41" t="str">
        <f t="shared" si="446"/>
        <v>AA</v>
      </c>
      <c r="M9509" s="41" t="s">
        <v>1191</v>
      </c>
      <c r="N9509" s="41" t="s">
        <v>421</v>
      </c>
      <c r="O9509" s="41" t="s">
        <v>70</v>
      </c>
    </row>
    <row r="9510" spans="1:15">
      <c r="A9510" s="42">
        <v>41302</v>
      </c>
      <c r="B9510" s="42">
        <v>47389</v>
      </c>
      <c r="C9510" s="130">
        <v>200</v>
      </c>
      <c r="D9510" s="43">
        <v>9.0200000000000002E-2</v>
      </c>
      <c r="E9510" s="43">
        <v>8.1900000000000001E-2</v>
      </c>
      <c r="F9510" s="44">
        <v>100000</v>
      </c>
      <c r="G9510" s="44">
        <v>100000</v>
      </c>
      <c r="H9510" s="44">
        <v>38071.440000000002</v>
      </c>
      <c r="I9510" s="44">
        <v>42999.99</v>
      </c>
      <c r="J9510" s="68">
        <f t="shared" si="444"/>
        <v>0.38071440000000001</v>
      </c>
      <c r="K9510" s="43">
        <f t="shared" si="445"/>
        <v>0.42999989999999999</v>
      </c>
      <c r="L9510" s="41" t="str">
        <f t="shared" si="446"/>
        <v>AA</v>
      </c>
      <c r="M9510" s="41" t="s">
        <v>1224</v>
      </c>
      <c r="N9510" s="41" t="s">
        <v>417</v>
      </c>
      <c r="O9510" s="41" t="s">
        <v>70</v>
      </c>
    </row>
    <row r="9511" spans="1:15">
      <c r="A9511" s="38">
        <v>39889</v>
      </c>
      <c r="B9511" s="38">
        <v>47194</v>
      </c>
      <c r="C9511" s="131">
        <v>240</v>
      </c>
      <c r="D9511" s="39">
        <v>9.0200000000000002E-2</v>
      </c>
      <c r="E9511" s="39">
        <v>8.09E-2</v>
      </c>
      <c r="F9511" s="40">
        <v>100000</v>
      </c>
      <c r="G9511" s="40">
        <v>100000</v>
      </c>
      <c r="H9511" s="40">
        <v>31473.759999999998</v>
      </c>
      <c r="I9511" s="40">
        <v>42999.99</v>
      </c>
      <c r="J9511" s="67">
        <f t="shared" si="444"/>
        <v>0.31473760000000001</v>
      </c>
      <c r="K9511" s="39">
        <f t="shared" si="445"/>
        <v>0.42999989999999999</v>
      </c>
      <c r="L9511" s="2" t="str">
        <f t="shared" si="446"/>
        <v>AA</v>
      </c>
      <c r="M9511" s="2" t="s">
        <v>565</v>
      </c>
      <c r="N9511" s="2" t="s">
        <v>432</v>
      </c>
      <c r="O9511" s="2" t="s">
        <v>70</v>
      </c>
    </row>
    <row r="9512" spans="1:15">
      <c r="A9512" s="38">
        <v>39773</v>
      </c>
      <c r="B9512" s="38">
        <v>47078</v>
      </c>
      <c r="C9512" s="131">
        <v>240</v>
      </c>
      <c r="D9512" s="39">
        <v>9.0200000000000002E-2</v>
      </c>
      <c r="E9512" s="39">
        <v>8.5600000000000009E-2</v>
      </c>
      <c r="F9512" s="40">
        <v>130000</v>
      </c>
      <c r="G9512" s="40">
        <v>130000</v>
      </c>
      <c r="H9512" s="40">
        <v>40236.78</v>
      </c>
      <c r="I9512" s="40">
        <v>55999.99</v>
      </c>
      <c r="J9512" s="67">
        <f t="shared" si="444"/>
        <v>0.30951369230769232</v>
      </c>
      <c r="K9512" s="39">
        <f t="shared" si="445"/>
        <v>0.43076915384615383</v>
      </c>
      <c r="L9512" s="2" t="str">
        <f t="shared" si="446"/>
        <v>AA</v>
      </c>
      <c r="M9512" s="2" t="s">
        <v>1161</v>
      </c>
      <c r="N9512" s="2" t="s">
        <v>423</v>
      </c>
      <c r="O9512" s="2" t="s">
        <v>70</v>
      </c>
    </row>
    <row r="9513" spans="1:15">
      <c r="A9513" s="38">
        <v>41533</v>
      </c>
      <c r="B9513" s="38">
        <v>45185</v>
      </c>
      <c r="C9513" s="131">
        <v>120</v>
      </c>
      <c r="D9513" s="39">
        <v>9.0200000000000002E-2</v>
      </c>
      <c r="E9513" s="39">
        <v>8.2799999999999999E-2</v>
      </c>
      <c r="F9513" s="40">
        <v>94000</v>
      </c>
      <c r="G9513" s="40">
        <v>94000</v>
      </c>
      <c r="H9513" s="40">
        <v>35195.99</v>
      </c>
      <c r="I9513" s="40">
        <v>40499.99</v>
      </c>
      <c r="J9513" s="67">
        <f t="shared" si="444"/>
        <v>0.37442542553191488</v>
      </c>
      <c r="K9513" s="39">
        <f t="shared" si="445"/>
        <v>0.43085095744680851</v>
      </c>
      <c r="L9513" s="2" t="str">
        <f t="shared" si="446"/>
        <v>AA</v>
      </c>
      <c r="M9513" s="2" t="s">
        <v>296</v>
      </c>
      <c r="N9513" s="2" t="s">
        <v>435</v>
      </c>
      <c r="O9513" s="2" t="s">
        <v>70</v>
      </c>
    </row>
    <row r="9514" spans="1:15">
      <c r="A9514" s="38">
        <v>39654</v>
      </c>
      <c r="B9514" s="38">
        <v>45132</v>
      </c>
      <c r="C9514" s="131">
        <v>180</v>
      </c>
      <c r="D9514" s="39">
        <v>9.0200000000000002E-2</v>
      </c>
      <c r="E9514" s="39">
        <v>8.5600000000000009E-2</v>
      </c>
      <c r="F9514" s="40">
        <v>130000</v>
      </c>
      <c r="G9514" s="40">
        <v>130000</v>
      </c>
      <c r="H9514" s="40">
        <v>33444.19</v>
      </c>
      <c r="I9514" s="40">
        <v>56499.99</v>
      </c>
      <c r="J9514" s="67">
        <f t="shared" si="444"/>
        <v>0.25726300000000002</v>
      </c>
      <c r="K9514" s="39">
        <f t="shared" si="445"/>
        <v>0.43461530769230766</v>
      </c>
      <c r="L9514" s="2" t="str">
        <f t="shared" si="446"/>
        <v>AA</v>
      </c>
      <c r="M9514" s="2" t="s">
        <v>449</v>
      </c>
      <c r="N9514" s="2" t="s">
        <v>418</v>
      </c>
      <c r="O9514" s="2" t="s">
        <v>70</v>
      </c>
    </row>
    <row r="9515" spans="1:15">
      <c r="A9515" s="42">
        <v>41663</v>
      </c>
      <c r="B9515" s="42">
        <v>47232</v>
      </c>
      <c r="C9515" s="130">
        <v>183</v>
      </c>
      <c r="D9515" s="43">
        <v>9.0200000000000002E-2</v>
      </c>
      <c r="E9515" s="43">
        <v>8.2799999999999999E-2</v>
      </c>
      <c r="F9515" s="44">
        <v>115000</v>
      </c>
      <c r="G9515" s="44">
        <v>115000</v>
      </c>
      <c r="H9515" s="44">
        <v>46892.160000000003</v>
      </c>
      <c r="I9515" s="44">
        <v>49999.99</v>
      </c>
      <c r="J9515" s="68">
        <f t="shared" si="444"/>
        <v>0.4077579130434783</v>
      </c>
      <c r="K9515" s="43">
        <f t="shared" si="445"/>
        <v>0.4347825217391304</v>
      </c>
      <c r="L9515" s="41" t="str">
        <f t="shared" si="446"/>
        <v>AA</v>
      </c>
      <c r="M9515" s="41" t="s">
        <v>832</v>
      </c>
      <c r="N9515" s="41" t="s">
        <v>416</v>
      </c>
      <c r="O9515" s="41" t="s">
        <v>70</v>
      </c>
    </row>
    <row r="9516" spans="1:15">
      <c r="A9516" s="38">
        <v>39629</v>
      </c>
      <c r="B9516" s="38">
        <v>46934</v>
      </c>
      <c r="C9516" s="131">
        <v>240</v>
      </c>
      <c r="D9516" s="39">
        <v>9.0200000000000002E-2</v>
      </c>
      <c r="E9516" s="39">
        <v>8.09E-2</v>
      </c>
      <c r="F9516" s="40">
        <v>115000</v>
      </c>
      <c r="G9516" s="40">
        <v>115000</v>
      </c>
      <c r="H9516" s="40">
        <v>35179.019999999997</v>
      </c>
      <c r="I9516" s="40">
        <v>49999.99</v>
      </c>
      <c r="J9516" s="67">
        <f t="shared" si="444"/>
        <v>0.30590452173913041</v>
      </c>
      <c r="K9516" s="39">
        <f t="shared" si="445"/>
        <v>0.4347825217391304</v>
      </c>
      <c r="L9516" s="2" t="str">
        <f t="shared" si="446"/>
        <v>AA</v>
      </c>
      <c r="M9516" s="2" t="s">
        <v>524</v>
      </c>
      <c r="N9516" s="2" t="s">
        <v>421</v>
      </c>
      <c r="O9516" s="2" t="s">
        <v>70</v>
      </c>
    </row>
    <row r="9517" spans="1:15">
      <c r="A9517" s="42">
        <v>41344</v>
      </c>
      <c r="B9517" s="42">
        <v>48649</v>
      </c>
      <c r="C9517" s="130">
        <v>240</v>
      </c>
      <c r="D9517" s="43">
        <v>9.0200000000000002E-2</v>
      </c>
      <c r="E9517" s="43">
        <v>8.09E-2</v>
      </c>
      <c r="F9517" s="44">
        <v>185000</v>
      </c>
      <c r="G9517" s="44">
        <v>185000</v>
      </c>
      <c r="H9517" s="44">
        <v>74076.83</v>
      </c>
      <c r="I9517" s="44">
        <v>80899.990000000005</v>
      </c>
      <c r="J9517" s="68">
        <f t="shared" si="444"/>
        <v>0.4004152972972973</v>
      </c>
      <c r="K9517" s="43">
        <f t="shared" si="445"/>
        <v>0.43729724324324326</v>
      </c>
      <c r="L9517" s="41" t="str">
        <f t="shared" si="446"/>
        <v>AA</v>
      </c>
      <c r="M9517" s="41" t="s">
        <v>1404</v>
      </c>
      <c r="N9517" s="41" t="s">
        <v>421</v>
      </c>
      <c r="O9517" s="41" t="s">
        <v>70</v>
      </c>
    </row>
    <row r="9518" spans="1:15">
      <c r="A9518" s="38">
        <v>39769</v>
      </c>
      <c r="B9518" s="38">
        <v>47074</v>
      </c>
      <c r="C9518" s="131">
        <v>240</v>
      </c>
      <c r="D9518" s="39">
        <v>9.0200000000000002E-2</v>
      </c>
      <c r="E9518" s="39">
        <v>8.09E-2</v>
      </c>
      <c r="F9518" s="40">
        <v>125000</v>
      </c>
      <c r="G9518" s="40">
        <v>125000</v>
      </c>
      <c r="H9518" s="40">
        <v>39558.080000000002</v>
      </c>
      <c r="I9518" s="40">
        <v>54999.99</v>
      </c>
      <c r="J9518" s="67">
        <f t="shared" si="444"/>
        <v>0.31646464000000002</v>
      </c>
      <c r="K9518" s="39">
        <f t="shared" si="445"/>
        <v>0.43999991999999999</v>
      </c>
      <c r="L9518" s="2" t="str">
        <f t="shared" si="446"/>
        <v>AA</v>
      </c>
      <c r="M9518" s="2" t="s">
        <v>586</v>
      </c>
      <c r="N9518" s="2" t="s">
        <v>416</v>
      </c>
      <c r="O9518" s="2" t="s">
        <v>70</v>
      </c>
    </row>
    <row r="9519" spans="1:15">
      <c r="A9519" s="42">
        <v>39804</v>
      </c>
      <c r="B9519" s="42">
        <v>50761</v>
      </c>
      <c r="C9519" s="130">
        <v>360</v>
      </c>
      <c r="D9519" s="43">
        <v>9.0200000000000002E-2</v>
      </c>
      <c r="E9519" s="43">
        <v>9.0200000000000002E-2</v>
      </c>
      <c r="F9519" s="44">
        <v>113000</v>
      </c>
      <c r="G9519" s="44">
        <v>113000</v>
      </c>
      <c r="H9519" s="44">
        <v>41405.949999999997</v>
      </c>
      <c r="I9519" s="44">
        <v>49999.99</v>
      </c>
      <c r="J9519" s="68">
        <f t="shared" si="444"/>
        <v>0.36642433628318583</v>
      </c>
      <c r="K9519" s="43">
        <f t="shared" si="445"/>
        <v>0.44247778761061946</v>
      </c>
      <c r="L9519" s="41" t="str">
        <f t="shared" si="446"/>
        <v>AA</v>
      </c>
      <c r="M9519" s="41" t="s">
        <v>520</v>
      </c>
      <c r="N9519" s="41" t="s">
        <v>429</v>
      </c>
      <c r="O9519" s="41" t="s">
        <v>70</v>
      </c>
    </row>
    <row r="9520" spans="1:15">
      <c r="A9520" s="38">
        <v>41522</v>
      </c>
      <c r="B9520" s="38">
        <v>44444</v>
      </c>
      <c r="C9520" s="131">
        <v>96</v>
      </c>
      <c r="D9520" s="39">
        <v>9.0200000000000002E-2</v>
      </c>
      <c r="E9520" s="39">
        <v>8.1900000000000001E-2</v>
      </c>
      <c r="F9520" s="40">
        <v>131000</v>
      </c>
      <c r="G9520" s="40">
        <v>131000</v>
      </c>
      <c r="H9520" s="40">
        <v>48356.88</v>
      </c>
      <c r="I9520" s="40">
        <v>57999.99</v>
      </c>
      <c r="J9520" s="67">
        <f t="shared" si="444"/>
        <v>0.36913648854961828</v>
      </c>
      <c r="K9520" s="39">
        <f t="shared" si="445"/>
        <v>0.44274801526717555</v>
      </c>
      <c r="L9520" s="2" t="str">
        <f t="shared" si="446"/>
        <v>AA</v>
      </c>
      <c r="M9520" s="2" t="s">
        <v>1587</v>
      </c>
      <c r="N9520" s="2" t="s">
        <v>416</v>
      </c>
      <c r="O9520" s="2" t="s">
        <v>70</v>
      </c>
    </row>
    <row r="9521" spans="1:15">
      <c r="A9521" s="38">
        <v>41680</v>
      </c>
      <c r="B9521" s="38">
        <v>54464</v>
      </c>
      <c r="C9521" s="131">
        <v>420</v>
      </c>
      <c r="D9521" s="39">
        <v>9.0200000000000002E-2</v>
      </c>
      <c r="E9521" s="39">
        <v>8.2799999999999999E-2</v>
      </c>
      <c r="F9521" s="40">
        <v>90000</v>
      </c>
      <c r="G9521" s="40">
        <v>90000</v>
      </c>
      <c r="H9521" s="40">
        <v>39198.080000000002</v>
      </c>
      <c r="I9521" s="40">
        <v>39999.99</v>
      </c>
      <c r="J9521" s="67">
        <f t="shared" si="444"/>
        <v>0.43553422222222227</v>
      </c>
      <c r="K9521" s="39">
        <f t="shared" si="445"/>
        <v>0.44444433333333333</v>
      </c>
      <c r="L9521" s="2" t="str">
        <f t="shared" si="446"/>
        <v>AA</v>
      </c>
      <c r="M9521" s="2" t="s">
        <v>675</v>
      </c>
      <c r="N9521" s="2" t="s">
        <v>421</v>
      </c>
      <c r="O9521" s="2" t="s">
        <v>70</v>
      </c>
    </row>
    <row r="9522" spans="1:15">
      <c r="A9522" s="38">
        <v>39870</v>
      </c>
      <c r="B9522" s="38">
        <v>49608</v>
      </c>
      <c r="C9522" s="131">
        <v>320</v>
      </c>
      <c r="D9522" s="39">
        <v>9.0200000000000002E-2</v>
      </c>
      <c r="E9522" s="39">
        <v>8.09E-2</v>
      </c>
      <c r="F9522" s="40">
        <v>123220</v>
      </c>
      <c r="G9522" s="40">
        <v>123220</v>
      </c>
      <c r="H9522" s="40">
        <v>45496.959999999999</v>
      </c>
      <c r="I9522" s="40">
        <v>55220</v>
      </c>
      <c r="J9522" s="67">
        <f t="shared" si="444"/>
        <v>0.36923356597954876</v>
      </c>
      <c r="K9522" s="39">
        <f t="shared" si="445"/>
        <v>0.44814153546502189</v>
      </c>
      <c r="L9522" s="2" t="str">
        <f t="shared" si="446"/>
        <v>AA</v>
      </c>
      <c r="M9522" s="2" t="s">
        <v>645</v>
      </c>
      <c r="N9522" s="2" t="s">
        <v>422</v>
      </c>
      <c r="O9522" s="2" t="s">
        <v>70</v>
      </c>
    </row>
    <row r="9523" spans="1:15">
      <c r="A9523" s="42">
        <v>39582</v>
      </c>
      <c r="B9523" s="42">
        <v>46887</v>
      </c>
      <c r="C9523" s="130">
        <v>240</v>
      </c>
      <c r="D9523" s="43">
        <v>9.0200000000000002E-2</v>
      </c>
      <c r="E9523" s="43">
        <v>8.09E-2</v>
      </c>
      <c r="F9523" s="44">
        <v>111455</v>
      </c>
      <c r="G9523" s="44">
        <v>111455</v>
      </c>
      <c r="H9523" s="44">
        <v>36259.550000000003</v>
      </c>
      <c r="I9523" s="44">
        <v>50000</v>
      </c>
      <c r="J9523" s="68">
        <f t="shared" si="444"/>
        <v>0.32532905656991612</v>
      </c>
      <c r="K9523" s="43">
        <f t="shared" si="445"/>
        <v>0.44861154726122648</v>
      </c>
      <c r="L9523" s="41" t="str">
        <f t="shared" si="446"/>
        <v>AA</v>
      </c>
      <c r="M9523" s="41" t="s">
        <v>133</v>
      </c>
      <c r="N9523" s="41" t="s">
        <v>421</v>
      </c>
      <c r="O9523" s="41" t="s">
        <v>70</v>
      </c>
    </row>
    <row r="9524" spans="1:15">
      <c r="A9524" s="42">
        <v>39596</v>
      </c>
      <c r="B9524" s="42">
        <v>46901</v>
      </c>
      <c r="C9524" s="130">
        <v>240</v>
      </c>
      <c r="D9524" s="43">
        <v>9.0200000000000002E-2</v>
      </c>
      <c r="E9524" s="43">
        <v>8.09E-2</v>
      </c>
      <c r="F9524" s="44">
        <v>100300</v>
      </c>
      <c r="G9524" s="44">
        <v>100300</v>
      </c>
      <c r="H9524" s="44">
        <v>31521.29</v>
      </c>
      <c r="I9524" s="44">
        <v>44999.99</v>
      </c>
      <c r="J9524" s="68">
        <f t="shared" si="444"/>
        <v>0.31427008973080761</v>
      </c>
      <c r="K9524" s="43">
        <f t="shared" si="445"/>
        <v>0.44865393818544363</v>
      </c>
      <c r="L9524" s="41" t="str">
        <f t="shared" si="446"/>
        <v>AA</v>
      </c>
      <c r="M9524" s="41" t="s">
        <v>779</v>
      </c>
      <c r="N9524" s="41" t="s">
        <v>416</v>
      </c>
      <c r="O9524" s="41" t="s">
        <v>70</v>
      </c>
    </row>
    <row r="9525" spans="1:15">
      <c r="A9525" s="42">
        <v>41565</v>
      </c>
      <c r="B9525" s="42">
        <v>53039</v>
      </c>
      <c r="C9525" s="130">
        <v>377</v>
      </c>
      <c r="D9525" s="43">
        <v>9.0200000000000002E-2</v>
      </c>
      <c r="E9525" s="43">
        <v>8.2799999999999999E-2</v>
      </c>
      <c r="F9525" s="44">
        <v>195000</v>
      </c>
      <c r="G9525" s="44">
        <v>195000</v>
      </c>
      <c r="H9525" s="44">
        <v>84858.44</v>
      </c>
      <c r="I9525" s="44">
        <v>87599.99</v>
      </c>
      <c r="J9525" s="68">
        <f t="shared" si="444"/>
        <v>0.43517148717948717</v>
      </c>
      <c r="K9525" s="43">
        <f t="shared" si="445"/>
        <v>0.44923071794871799</v>
      </c>
      <c r="L9525" s="41" t="str">
        <f t="shared" si="446"/>
        <v>AA</v>
      </c>
      <c r="M9525" s="41" t="s">
        <v>542</v>
      </c>
      <c r="N9525" s="41" t="s">
        <v>417</v>
      </c>
      <c r="O9525" s="41" t="s">
        <v>70</v>
      </c>
    </row>
    <row r="9526" spans="1:15">
      <c r="A9526" s="42">
        <v>41297</v>
      </c>
      <c r="B9526" s="42">
        <v>50732</v>
      </c>
      <c r="C9526" s="130">
        <v>310</v>
      </c>
      <c r="D9526" s="43">
        <v>9.0200000000000002E-2</v>
      </c>
      <c r="E9526" s="43">
        <v>8.2799999999999999E-2</v>
      </c>
      <c r="F9526" s="44">
        <v>170000</v>
      </c>
      <c r="G9526" s="44">
        <v>170000</v>
      </c>
      <c r="H9526" s="44">
        <v>71167.55</v>
      </c>
      <c r="I9526" s="44">
        <v>76499.990000000005</v>
      </c>
      <c r="J9526" s="68">
        <f t="shared" si="444"/>
        <v>0.41863264705882353</v>
      </c>
      <c r="K9526" s="43">
        <f t="shared" si="445"/>
        <v>0.44999994117647063</v>
      </c>
      <c r="L9526" s="41" t="str">
        <f t="shared" si="446"/>
        <v>AA</v>
      </c>
      <c r="M9526" s="41" t="s">
        <v>673</v>
      </c>
      <c r="N9526" s="41" t="s">
        <v>435</v>
      </c>
      <c r="O9526" s="41" t="s">
        <v>70</v>
      </c>
    </row>
    <row r="9527" spans="1:15">
      <c r="A9527" s="42">
        <v>39694</v>
      </c>
      <c r="B9527" s="42">
        <v>46999</v>
      </c>
      <c r="C9527" s="130">
        <v>240</v>
      </c>
      <c r="D9527" s="43">
        <v>9.0200000000000002E-2</v>
      </c>
      <c r="E9527" s="43">
        <v>8.09E-2</v>
      </c>
      <c r="F9527" s="44">
        <v>122000</v>
      </c>
      <c r="G9527" s="44">
        <v>122000</v>
      </c>
      <c r="H9527" s="44">
        <v>39365.07</v>
      </c>
      <c r="I9527" s="44">
        <v>54999.99</v>
      </c>
      <c r="J9527" s="68">
        <f t="shared" si="444"/>
        <v>0.32266450819672132</v>
      </c>
      <c r="K9527" s="43">
        <f t="shared" si="445"/>
        <v>0.45081959016393441</v>
      </c>
      <c r="L9527" s="41" t="str">
        <f t="shared" si="446"/>
        <v>AA</v>
      </c>
      <c r="M9527" s="41" t="s">
        <v>527</v>
      </c>
      <c r="N9527" s="41" t="s">
        <v>419</v>
      </c>
      <c r="O9527" s="41" t="s">
        <v>70</v>
      </c>
    </row>
    <row r="9528" spans="1:15">
      <c r="A9528" s="42">
        <v>39636</v>
      </c>
      <c r="B9528" s="42">
        <v>48767</v>
      </c>
      <c r="C9528" s="130">
        <v>300</v>
      </c>
      <c r="D9528" s="43">
        <v>9.0200000000000002E-2</v>
      </c>
      <c r="E9528" s="43">
        <v>8.09E-2</v>
      </c>
      <c r="F9528" s="44">
        <v>88500</v>
      </c>
      <c r="G9528" s="44">
        <v>88500</v>
      </c>
      <c r="H9528" s="44">
        <v>31065.33</v>
      </c>
      <c r="I9528" s="44">
        <v>39999.99</v>
      </c>
      <c r="J9528" s="68">
        <f t="shared" si="444"/>
        <v>0.3510206779661017</v>
      </c>
      <c r="K9528" s="43">
        <f t="shared" si="445"/>
        <v>0.45197728813559318</v>
      </c>
      <c r="L9528" s="41" t="str">
        <f t="shared" si="446"/>
        <v>AA</v>
      </c>
      <c r="M9528" s="41" t="s">
        <v>755</v>
      </c>
      <c r="N9528" s="41" t="s">
        <v>424</v>
      </c>
      <c r="O9528" s="41" t="s">
        <v>70</v>
      </c>
    </row>
    <row r="9529" spans="1:15">
      <c r="A9529" s="38">
        <v>39805</v>
      </c>
      <c r="B9529" s="38">
        <v>47110</v>
      </c>
      <c r="C9529" s="131">
        <v>240</v>
      </c>
      <c r="D9529" s="39">
        <v>9.0200000000000002E-2</v>
      </c>
      <c r="E9529" s="39">
        <v>8.09E-2</v>
      </c>
      <c r="F9529" s="40">
        <v>103500</v>
      </c>
      <c r="G9529" s="40">
        <v>103500</v>
      </c>
      <c r="H9529" s="40">
        <v>33910.78</v>
      </c>
      <c r="I9529" s="40">
        <v>46999.99</v>
      </c>
      <c r="J9529" s="67">
        <f t="shared" si="444"/>
        <v>0.32764038647342997</v>
      </c>
      <c r="K9529" s="39">
        <f t="shared" si="445"/>
        <v>0.4541061835748792</v>
      </c>
      <c r="L9529" s="2" t="str">
        <f t="shared" si="446"/>
        <v>AA</v>
      </c>
      <c r="M9529" s="2" t="s">
        <v>1133</v>
      </c>
      <c r="N9529" s="2" t="s">
        <v>417</v>
      </c>
      <c r="O9529" s="2" t="s">
        <v>70</v>
      </c>
    </row>
    <row r="9530" spans="1:15">
      <c r="A9530" s="38">
        <v>41789</v>
      </c>
      <c r="B9530" s="38">
        <v>44530</v>
      </c>
      <c r="C9530" s="131">
        <v>90</v>
      </c>
      <c r="D9530" s="39">
        <v>9.0200000000000002E-2</v>
      </c>
      <c r="E9530" s="39">
        <v>8.8300000000000003E-2</v>
      </c>
      <c r="F9530" s="40">
        <v>160000</v>
      </c>
      <c r="G9530" s="40">
        <v>160000</v>
      </c>
      <c r="H9530" s="40">
        <v>66201.03</v>
      </c>
      <c r="I9530" s="40">
        <v>72999.990000000005</v>
      </c>
      <c r="J9530" s="67">
        <f t="shared" si="444"/>
        <v>0.41375643750000002</v>
      </c>
      <c r="K9530" s="39">
        <f t="shared" si="445"/>
        <v>0.45624993750000004</v>
      </c>
      <c r="L9530" s="2" t="str">
        <f t="shared" si="446"/>
        <v>AA</v>
      </c>
      <c r="M9530" s="2" t="s">
        <v>461</v>
      </c>
      <c r="N9530" s="2" t="s">
        <v>416</v>
      </c>
      <c r="O9530" s="2" t="s">
        <v>70</v>
      </c>
    </row>
    <row r="9531" spans="1:15">
      <c r="A9531" s="38">
        <v>39773</v>
      </c>
      <c r="B9531" s="38">
        <v>47078</v>
      </c>
      <c r="C9531" s="131">
        <v>240</v>
      </c>
      <c r="D9531" s="39">
        <v>9.0200000000000002E-2</v>
      </c>
      <c r="E9531" s="39">
        <v>8.09E-2</v>
      </c>
      <c r="F9531" s="40">
        <v>120000</v>
      </c>
      <c r="G9531" s="40">
        <v>120000</v>
      </c>
      <c r="H9531" s="40">
        <v>40289.480000000003</v>
      </c>
      <c r="I9531" s="40">
        <v>54799.8</v>
      </c>
      <c r="J9531" s="67">
        <f t="shared" si="444"/>
        <v>0.33574566666666672</v>
      </c>
      <c r="K9531" s="39">
        <f t="shared" si="445"/>
        <v>0.45666500000000004</v>
      </c>
      <c r="L9531" s="2" t="str">
        <f t="shared" si="446"/>
        <v>AA</v>
      </c>
      <c r="M9531" s="2" t="s">
        <v>477</v>
      </c>
      <c r="N9531" s="2" t="s">
        <v>422</v>
      </c>
      <c r="O9531" s="2" t="s">
        <v>70</v>
      </c>
    </row>
    <row r="9532" spans="1:15">
      <c r="A9532" s="42">
        <v>39771</v>
      </c>
      <c r="B9532" s="42">
        <v>47076</v>
      </c>
      <c r="C9532" s="130">
        <v>240</v>
      </c>
      <c r="D9532" s="43">
        <v>9.0200000000000002E-2</v>
      </c>
      <c r="E9532" s="43">
        <v>8.5600000000000009E-2</v>
      </c>
      <c r="F9532" s="44">
        <v>118000</v>
      </c>
      <c r="G9532" s="44">
        <v>118000</v>
      </c>
      <c r="H9532" s="44">
        <v>38843.42</v>
      </c>
      <c r="I9532" s="44">
        <v>53999.99</v>
      </c>
      <c r="J9532" s="68">
        <f t="shared" si="444"/>
        <v>0.3291815254237288</v>
      </c>
      <c r="K9532" s="43">
        <f t="shared" si="445"/>
        <v>0.45762703389830506</v>
      </c>
      <c r="L9532" s="41" t="str">
        <f t="shared" si="446"/>
        <v>AA</v>
      </c>
      <c r="M9532" s="41" t="s">
        <v>457</v>
      </c>
      <c r="N9532" s="41" t="s">
        <v>419</v>
      </c>
      <c r="O9532" s="41" t="s">
        <v>70</v>
      </c>
    </row>
    <row r="9533" spans="1:15">
      <c r="A9533" s="42">
        <v>39527</v>
      </c>
      <c r="B9533" s="42">
        <v>43179</v>
      </c>
      <c r="C9533" s="130">
        <v>120</v>
      </c>
      <c r="D9533" s="43">
        <v>9.0200000000000002E-2</v>
      </c>
      <c r="E9533" s="43">
        <v>8.09E-2</v>
      </c>
      <c r="F9533" s="44">
        <v>120000</v>
      </c>
      <c r="G9533" s="44">
        <v>120000</v>
      </c>
      <c r="H9533" s="44">
        <v>31259.18</v>
      </c>
      <c r="I9533" s="44">
        <v>55000</v>
      </c>
      <c r="J9533" s="68">
        <f t="shared" si="444"/>
        <v>0.26049316666666666</v>
      </c>
      <c r="K9533" s="43">
        <f t="shared" si="445"/>
        <v>0.45833333333333331</v>
      </c>
      <c r="L9533" s="41" t="str">
        <f t="shared" si="446"/>
        <v>AA</v>
      </c>
      <c r="M9533" s="41" t="s">
        <v>564</v>
      </c>
      <c r="N9533" s="41" t="s">
        <v>417</v>
      </c>
      <c r="O9533" s="41" t="s">
        <v>70</v>
      </c>
    </row>
    <row r="9534" spans="1:15">
      <c r="A9534" s="38">
        <v>39763</v>
      </c>
      <c r="B9534" s="38">
        <v>50720</v>
      </c>
      <c r="C9534" s="131">
        <v>360</v>
      </c>
      <c r="D9534" s="39">
        <v>9.0200000000000002E-2</v>
      </c>
      <c r="E9534" s="39">
        <v>8.09E-2</v>
      </c>
      <c r="F9534" s="40">
        <v>130000</v>
      </c>
      <c r="G9534" s="40">
        <v>130000</v>
      </c>
      <c r="H9534" s="40">
        <v>49774.26</v>
      </c>
      <c r="I9534" s="40">
        <v>59999.99</v>
      </c>
      <c r="J9534" s="67">
        <f t="shared" si="444"/>
        <v>0.38287892307692312</v>
      </c>
      <c r="K9534" s="39">
        <f t="shared" si="445"/>
        <v>0.4615383846153846</v>
      </c>
      <c r="L9534" s="2" t="str">
        <f t="shared" si="446"/>
        <v>AA</v>
      </c>
      <c r="M9534" s="2" t="s">
        <v>1193</v>
      </c>
      <c r="N9534" s="2" t="s">
        <v>424</v>
      </c>
      <c r="O9534" s="2" t="s">
        <v>70</v>
      </c>
    </row>
    <row r="9535" spans="1:15">
      <c r="A9535" s="42">
        <v>41656</v>
      </c>
      <c r="B9535" s="42">
        <v>43482</v>
      </c>
      <c r="C9535" s="130">
        <v>60</v>
      </c>
      <c r="D9535" s="43">
        <v>9.0200000000000002E-2</v>
      </c>
      <c r="E9535" s="43">
        <v>9.0200000000000002E-2</v>
      </c>
      <c r="F9535" s="44">
        <v>116000</v>
      </c>
      <c r="G9535" s="44">
        <v>116000</v>
      </c>
      <c r="H9535" s="44">
        <v>42441.599999999999</v>
      </c>
      <c r="I9535" s="44">
        <v>53599.99</v>
      </c>
      <c r="J9535" s="68">
        <f t="shared" si="444"/>
        <v>0.3658758620689655</v>
      </c>
      <c r="K9535" s="43">
        <f t="shared" si="445"/>
        <v>0.46206887931034479</v>
      </c>
      <c r="L9535" s="41" t="str">
        <f t="shared" si="446"/>
        <v>AA</v>
      </c>
      <c r="M9535" s="41" t="s">
        <v>958</v>
      </c>
      <c r="N9535" s="41" t="s">
        <v>416</v>
      </c>
      <c r="O9535" s="41" t="s">
        <v>70</v>
      </c>
    </row>
    <row r="9536" spans="1:15">
      <c r="A9536" s="38">
        <v>39724</v>
      </c>
      <c r="B9536" s="38">
        <v>50681</v>
      </c>
      <c r="C9536" s="131">
        <v>360</v>
      </c>
      <c r="D9536" s="39">
        <v>9.0200000000000002E-2</v>
      </c>
      <c r="E9536" s="39">
        <v>8.09E-2</v>
      </c>
      <c r="F9536" s="40">
        <v>107000</v>
      </c>
      <c r="G9536" s="40">
        <v>107000</v>
      </c>
      <c r="H9536" s="40">
        <v>41046.79</v>
      </c>
      <c r="I9536" s="40">
        <v>49499.99</v>
      </c>
      <c r="J9536" s="67">
        <f t="shared" si="444"/>
        <v>0.38361485981308413</v>
      </c>
      <c r="K9536" s="39">
        <f t="shared" si="445"/>
        <v>0.4626167289719626</v>
      </c>
      <c r="L9536" s="2" t="str">
        <f t="shared" si="446"/>
        <v>AA</v>
      </c>
      <c r="M9536" s="2" t="s">
        <v>851</v>
      </c>
      <c r="N9536" s="2" t="s">
        <v>422</v>
      </c>
      <c r="O9536" s="2" t="s">
        <v>70</v>
      </c>
    </row>
    <row r="9537" spans="1:15">
      <c r="A9537" s="42">
        <v>39808</v>
      </c>
      <c r="B9537" s="42">
        <v>47113</v>
      </c>
      <c r="C9537" s="130">
        <v>240</v>
      </c>
      <c r="D9537" s="43">
        <v>9.0200000000000002E-2</v>
      </c>
      <c r="E9537" s="43">
        <v>9.0200000000000002E-2</v>
      </c>
      <c r="F9537" s="44">
        <v>95000</v>
      </c>
      <c r="G9537" s="44">
        <v>95000</v>
      </c>
      <c r="H9537" s="44">
        <v>31769.07</v>
      </c>
      <c r="I9537" s="44">
        <v>43999.99</v>
      </c>
      <c r="J9537" s="68">
        <f t="shared" si="444"/>
        <v>0.33441126315789471</v>
      </c>
      <c r="K9537" s="43">
        <f t="shared" si="445"/>
        <v>0.46315778947368419</v>
      </c>
      <c r="L9537" s="41" t="str">
        <f t="shared" si="446"/>
        <v>AA</v>
      </c>
      <c r="M9537" s="41" t="s">
        <v>467</v>
      </c>
      <c r="N9537" s="41" t="s">
        <v>425</v>
      </c>
      <c r="O9537" s="41" t="s">
        <v>70</v>
      </c>
    </row>
    <row r="9538" spans="1:15">
      <c r="A9538" s="42">
        <v>41663</v>
      </c>
      <c r="B9538" s="42">
        <v>53259</v>
      </c>
      <c r="C9538" s="130">
        <v>381</v>
      </c>
      <c r="D9538" s="43">
        <v>9.0200000000000002E-2</v>
      </c>
      <c r="E9538" s="43">
        <v>8.09E-2</v>
      </c>
      <c r="F9538" s="44">
        <v>177000</v>
      </c>
      <c r="G9538" s="44">
        <v>177000</v>
      </c>
      <c r="H9538" s="44">
        <v>79947.28</v>
      </c>
      <c r="I9538" s="44">
        <v>81999.990000000005</v>
      </c>
      <c r="J9538" s="68">
        <f t="shared" si="444"/>
        <v>0.45167954802259885</v>
      </c>
      <c r="K9538" s="43">
        <f t="shared" si="445"/>
        <v>0.46327677966101699</v>
      </c>
      <c r="L9538" s="41" t="str">
        <f t="shared" si="446"/>
        <v>AA</v>
      </c>
      <c r="M9538" s="41" t="s">
        <v>700</v>
      </c>
      <c r="N9538" s="41" t="s">
        <v>421</v>
      </c>
      <c r="O9538" s="41" t="s">
        <v>70</v>
      </c>
    </row>
    <row r="9539" spans="1:15">
      <c r="A9539" s="38">
        <v>39857</v>
      </c>
      <c r="B9539" s="38">
        <v>50814</v>
      </c>
      <c r="C9539" s="131">
        <v>360</v>
      </c>
      <c r="D9539" s="39">
        <v>9.0200000000000002E-2</v>
      </c>
      <c r="E9539" s="39">
        <v>8.09E-2</v>
      </c>
      <c r="F9539" s="40">
        <v>99720</v>
      </c>
      <c r="G9539" s="40">
        <v>99720</v>
      </c>
      <c r="H9539" s="40">
        <v>38548.550000000003</v>
      </c>
      <c r="I9539" s="40">
        <v>46339.99</v>
      </c>
      <c r="J9539" s="67">
        <f t="shared" ref="J9539:J9602" si="447">H9539/G9539</f>
        <v>0.38656789009225834</v>
      </c>
      <c r="K9539" s="39">
        <f t="shared" ref="K9539:K9602" si="448">I9539/G9539</f>
        <v>0.46470106297633373</v>
      </c>
      <c r="L9539" s="2" t="str">
        <f t="shared" ref="L9539:L9602" si="449">IF(J9539&lt;=65%,"AA",IF(J9539&lt;=75%,"A",IF(J9539&lt;=85%,"B","C")))</f>
        <v>AA</v>
      </c>
      <c r="M9539" s="2" t="s">
        <v>805</v>
      </c>
      <c r="N9539" s="2" t="s">
        <v>422</v>
      </c>
      <c r="O9539" s="2" t="s">
        <v>70</v>
      </c>
    </row>
    <row r="9540" spans="1:15">
      <c r="A9540" s="38">
        <v>39871</v>
      </c>
      <c r="B9540" s="38">
        <v>47176</v>
      </c>
      <c r="C9540" s="131">
        <v>240</v>
      </c>
      <c r="D9540" s="39">
        <v>9.0200000000000002E-2</v>
      </c>
      <c r="E9540" s="39">
        <v>8.09E-2</v>
      </c>
      <c r="F9540" s="40">
        <v>100000</v>
      </c>
      <c r="G9540" s="40">
        <v>100000</v>
      </c>
      <c r="H9540" s="40">
        <v>33894.839999999997</v>
      </c>
      <c r="I9540" s="40">
        <v>46541.52</v>
      </c>
      <c r="J9540" s="67">
        <f t="shared" si="447"/>
        <v>0.33894839999999998</v>
      </c>
      <c r="K9540" s="39">
        <f t="shared" si="448"/>
        <v>0.46541519999999997</v>
      </c>
      <c r="L9540" s="2" t="str">
        <f t="shared" si="449"/>
        <v>AA</v>
      </c>
      <c r="M9540" s="2" t="s">
        <v>735</v>
      </c>
      <c r="N9540" s="2" t="s">
        <v>421</v>
      </c>
      <c r="O9540" s="2" t="s">
        <v>70</v>
      </c>
    </row>
    <row r="9541" spans="1:15">
      <c r="A9541" s="42">
        <v>41498</v>
      </c>
      <c r="B9541" s="42">
        <v>52333</v>
      </c>
      <c r="C9541" s="130">
        <v>356</v>
      </c>
      <c r="D9541" s="43">
        <v>9.0200000000000002E-2</v>
      </c>
      <c r="E9541" s="43">
        <v>8.2799999999999999E-2</v>
      </c>
      <c r="F9541" s="44">
        <v>103000</v>
      </c>
      <c r="G9541" s="44">
        <v>103000</v>
      </c>
      <c r="H9541" s="44">
        <v>46115.17</v>
      </c>
      <c r="I9541" s="44">
        <v>47999.99</v>
      </c>
      <c r="J9541" s="68">
        <f t="shared" si="447"/>
        <v>0.44772009708737864</v>
      </c>
      <c r="K9541" s="43">
        <f t="shared" si="448"/>
        <v>0.46601932038834948</v>
      </c>
      <c r="L9541" s="41" t="str">
        <f t="shared" si="449"/>
        <v>AA</v>
      </c>
      <c r="M9541" s="41" t="s">
        <v>1193</v>
      </c>
      <c r="N9541" s="41" t="s">
        <v>424</v>
      </c>
      <c r="O9541" s="41" t="s">
        <v>70</v>
      </c>
    </row>
    <row r="9542" spans="1:15">
      <c r="A9542" s="42">
        <v>39841</v>
      </c>
      <c r="B9542" s="42">
        <v>47146</v>
      </c>
      <c r="C9542" s="130">
        <v>240</v>
      </c>
      <c r="D9542" s="43">
        <v>9.0200000000000002E-2</v>
      </c>
      <c r="E9542" s="43">
        <v>8.09E-2</v>
      </c>
      <c r="F9542" s="44">
        <v>90000</v>
      </c>
      <c r="G9542" s="44">
        <v>90000</v>
      </c>
      <c r="H9542" s="44">
        <v>33719.449999999997</v>
      </c>
      <c r="I9542" s="44">
        <v>42000</v>
      </c>
      <c r="J9542" s="68">
        <f t="shared" si="447"/>
        <v>0.3746605555555555</v>
      </c>
      <c r="K9542" s="43">
        <f t="shared" si="448"/>
        <v>0.46666666666666667</v>
      </c>
      <c r="L9542" s="41" t="str">
        <f t="shared" si="449"/>
        <v>AA</v>
      </c>
      <c r="M9542" s="41" t="s">
        <v>467</v>
      </c>
      <c r="N9542" s="41" t="s">
        <v>425</v>
      </c>
      <c r="O9542" s="41" t="s">
        <v>70</v>
      </c>
    </row>
    <row r="9543" spans="1:15">
      <c r="A9543" s="42">
        <v>39694</v>
      </c>
      <c r="B9543" s="42">
        <v>46999</v>
      </c>
      <c r="C9543" s="130">
        <v>240</v>
      </c>
      <c r="D9543" s="43">
        <v>9.0200000000000002E-2</v>
      </c>
      <c r="E9543" s="43">
        <v>8.09E-2</v>
      </c>
      <c r="F9543" s="44">
        <v>113500</v>
      </c>
      <c r="G9543" s="44">
        <v>113500</v>
      </c>
      <c r="H9543" s="44">
        <v>39084.39</v>
      </c>
      <c r="I9543" s="44">
        <v>53000</v>
      </c>
      <c r="J9543" s="68">
        <f t="shared" si="447"/>
        <v>0.34435585903083699</v>
      </c>
      <c r="K9543" s="43">
        <f t="shared" si="448"/>
        <v>0.46696035242290751</v>
      </c>
      <c r="L9543" s="41" t="str">
        <f t="shared" si="449"/>
        <v>AA</v>
      </c>
      <c r="M9543" s="41" t="s">
        <v>1420</v>
      </c>
      <c r="N9543" s="41" t="s">
        <v>424</v>
      </c>
      <c r="O9543" s="41" t="s">
        <v>70</v>
      </c>
    </row>
    <row r="9544" spans="1:15">
      <c r="A9544" s="38">
        <v>41463</v>
      </c>
      <c r="B9544" s="38">
        <v>52420</v>
      </c>
      <c r="C9544" s="131">
        <v>360</v>
      </c>
      <c r="D9544" s="39">
        <v>9.0200000000000002E-2</v>
      </c>
      <c r="E9544" s="39">
        <v>8.2799999999999999E-2</v>
      </c>
      <c r="F9544" s="40">
        <v>177389</v>
      </c>
      <c r="G9544" s="40">
        <v>177389</v>
      </c>
      <c r="H9544" s="40">
        <v>79570.7</v>
      </c>
      <c r="I9544" s="40">
        <v>82999.990000000005</v>
      </c>
      <c r="J9544" s="67">
        <f t="shared" si="447"/>
        <v>0.44856614558963631</v>
      </c>
      <c r="K9544" s="39">
        <f t="shared" si="448"/>
        <v>0.46789817857928062</v>
      </c>
      <c r="L9544" s="2" t="str">
        <f t="shared" si="449"/>
        <v>AA</v>
      </c>
      <c r="M9544" s="2" t="s">
        <v>495</v>
      </c>
      <c r="N9544" s="2" t="s">
        <v>424</v>
      </c>
      <c r="O9544" s="2" t="s">
        <v>70</v>
      </c>
    </row>
    <row r="9545" spans="1:15">
      <c r="A9545" s="38">
        <v>41422</v>
      </c>
      <c r="B9545" s="38">
        <v>54206</v>
      </c>
      <c r="C9545" s="131">
        <v>420</v>
      </c>
      <c r="D9545" s="39">
        <v>9.0200000000000002E-2</v>
      </c>
      <c r="E9545" s="39">
        <v>8.2799999999999999E-2</v>
      </c>
      <c r="F9545" s="40">
        <v>127000</v>
      </c>
      <c r="G9545" s="40">
        <v>127000</v>
      </c>
      <c r="H9545" s="40">
        <v>57259.519999999997</v>
      </c>
      <c r="I9545" s="40">
        <v>59577.97</v>
      </c>
      <c r="J9545" s="67">
        <f t="shared" si="447"/>
        <v>0.45086236220472437</v>
      </c>
      <c r="K9545" s="39">
        <f t="shared" si="448"/>
        <v>0.46911787401574806</v>
      </c>
      <c r="L9545" s="2" t="str">
        <f t="shared" si="449"/>
        <v>AA</v>
      </c>
      <c r="M9545" s="2" t="s">
        <v>564</v>
      </c>
      <c r="N9545" s="2" t="s">
        <v>417</v>
      </c>
      <c r="O9545" s="2" t="s">
        <v>70</v>
      </c>
    </row>
    <row r="9546" spans="1:15">
      <c r="A9546" s="38">
        <v>39562</v>
      </c>
      <c r="B9546" s="38">
        <v>46867</v>
      </c>
      <c r="C9546" s="131">
        <v>240</v>
      </c>
      <c r="D9546" s="39">
        <v>9.0200000000000002E-2</v>
      </c>
      <c r="E9546" s="39">
        <v>8.09E-2</v>
      </c>
      <c r="F9546" s="40">
        <v>98000</v>
      </c>
      <c r="G9546" s="40">
        <v>98000</v>
      </c>
      <c r="H9546" s="40">
        <v>31992.639999999999</v>
      </c>
      <c r="I9546" s="40">
        <v>45999.99</v>
      </c>
      <c r="J9546" s="67">
        <f t="shared" si="447"/>
        <v>0.32645551020408164</v>
      </c>
      <c r="K9546" s="39">
        <f t="shared" si="448"/>
        <v>0.46938765306122449</v>
      </c>
      <c r="L9546" s="2" t="str">
        <f t="shared" si="449"/>
        <v>AA</v>
      </c>
      <c r="M9546" s="2" t="s">
        <v>457</v>
      </c>
      <c r="N9546" s="2" t="s">
        <v>419</v>
      </c>
      <c r="O9546" s="2" t="s">
        <v>70</v>
      </c>
    </row>
    <row r="9547" spans="1:15">
      <c r="A9547" s="42">
        <v>41695</v>
      </c>
      <c r="B9547" s="42">
        <v>54479</v>
      </c>
      <c r="C9547" s="130">
        <v>420</v>
      </c>
      <c r="D9547" s="43">
        <v>9.0200000000000002E-2</v>
      </c>
      <c r="E9547" s="43">
        <v>8.2799999999999999E-2</v>
      </c>
      <c r="F9547" s="44">
        <v>191400</v>
      </c>
      <c r="G9547" s="44">
        <v>191400</v>
      </c>
      <c r="H9547" s="44">
        <v>88234.53</v>
      </c>
      <c r="I9547" s="44">
        <v>89999.99</v>
      </c>
      <c r="J9547" s="68">
        <f t="shared" si="447"/>
        <v>0.46099545454545454</v>
      </c>
      <c r="K9547" s="43">
        <f t="shared" si="448"/>
        <v>0.4702193834900732</v>
      </c>
      <c r="L9547" s="41" t="str">
        <f t="shared" si="449"/>
        <v>AA</v>
      </c>
      <c r="M9547" s="41" t="s">
        <v>671</v>
      </c>
      <c r="N9547" s="41" t="s">
        <v>420</v>
      </c>
      <c r="O9547" s="41" t="s">
        <v>70</v>
      </c>
    </row>
    <row r="9548" spans="1:15">
      <c r="A9548" s="38">
        <v>39878</v>
      </c>
      <c r="B9548" s="38">
        <v>47183</v>
      </c>
      <c r="C9548" s="131">
        <v>240</v>
      </c>
      <c r="D9548" s="39">
        <v>9.0200000000000002E-2</v>
      </c>
      <c r="E9548" s="39">
        <v>8.09E-2</v>
      </c>
      <c r="F9548" s="40">
        <v>106000</v>
      </c>
      <c r="G9548" s="40">
        <v>106000</v>
      </c>
      <c r="H9548" s="40">
        <v>36648.39</v>
      </c>
      <c r="I9548" s="40">
        <v>49999.99</v>
      </c>
      <c r="J9548" s="67">
        <f t="shared" si="447"/>
        <v>0.34573952830188681</v>
      </c>
      <c r="K9548" s="39">
        <f t="shared" si="448"/>
        <v>0.47169801886792451</v>
      </c>
      <c r="L9548" s="2" t="str">
        <f t="shared" si="449"/>
        <v>AA</v>
      </c>
      <c r="M9548" s="2" t="s">
        <v>586</v>
      </c>
      <c r="N9548" s="2" t="s">
        <v>416</v>
      </c>
      <c r="O9548" s="2" t="s">
        <v>70</v>
      </c>
    </row>
    <row r="9549" spans="1:15">
      <c r="A9549" s="42">
        <v>41751</v>
      </c>
      <c r="B9549" s="42">
        <v>54535</v>
      </c>
      <c r="C9549" s="130">
        <v>420</v>
      </c>
      <c r="D9549" s="43">
        <v>9.0200000000000002E-2</v>
      </c>
      <c r="E9549" s="43">
        <v>9.0200000000000002E-2</v>
      </c>
      <c r="F9549" s="44">
        <v>125500</v>
      </c>
      <c r="G9549" s="44">
        <v>125500</v>
      </c>
      <c r="H9549" s="44">
        <v>58260.06</v>
      </c>
      <c r="I9549" s="44">
        <v>59231.28</v>
      </c>
      <c r="J9549" s="68">
        <f t="shared" si="447"/>
        <v>0.46422358565737049</v>
      </c>
      <c r="K9549" s="43">
        <f t="shared" si="448"/>
        <v>0.471962390438247</v>
      </c>
      <c r="L9549" s="41" t="str">
        <f t="shared" si="449"/>
        <v>AA</v>
      </c>
      <c r="M9549" s="41" t="s">
        <v>920</v>
      </c>
      <c r="N9549" s="41" t="s">
        <v>420</v>
      </c>
      <c r="O9549" s="41" t="s">
        <v>70</v>
      </c>
    </row>
    <row r="9550" spans="1:15">
      <c r="A9550" s="38">
        <v>41481</v>
      </c>
      <c r="B9550" s="38">
        <v>46048</v>
      </c>
      <c r="C9550" s="131">
        <v>150</v>
      </c>
      <c r="D9550" s="39">
        <v>9.0200000000000002E-2</v>
      </c>
      <c r="E9550" s="39">
        <v>9.0200000000000002E-2</v>
      </c>
      <c r="F9550" s="40">
        <v>110000</v>
      </c>
      <c r="G9550" s="40">
        <v>110000</v>
      </c>
      <c r="H9550" s="40">
        <v>45971.040000000001</v>
      </c>
      <c r="I9550" s="40">
        <v>51999.99</v>
      </c>
      <c r="J9550" s="67">
        <f t="shared" si="447"/>
        <v>0.41791854545454549</v>
      </c>
      <c r="K9550" s="39">
        <f t="shared" si="448"/>
        <v>0.4727271818181818</v>
      </c>
      <c r="L9550" s="2" t="str">
        <f t="shared" si="449"/>
        <v>AA</v>
      </c>
      <c r="M9550" s="2" t="s">
        <v>945</v>
      </c>
      <c r="N9550" s="2" t="s">
        <v>417</v>
      </c>
      <c r="O9550" s="2" t="s">
        <v>70</v>
      </c>
    </row>
    <row r="9551" spans="1:15">
      <c r="A9551" s="42">
        <v>39687</v>
      </c>
      <c r="B9551" s="42">
        <v>46992</v>
      </c>
      <c r="C9551" s="130">
        <v>240</v>
      </c>
      <c r="D9551" s="43">
        <v>9.0200000000000002E-2</v>
      </c>
      <c r="E9551" s="43">
        <v>8.09E-2</v>
      </c>
      <c r="F9551" s="44">
        <v>95000</v>
      </c>
      <c r="G9551" s="44">
        <v>95000</v>
      </c>
      <c r="H9551" s="44">
        <v>31959.48</v>
      </c>
      <c r="I9551" s="44">
        <v>44999.99</v>
      </c>
      <c r="J9551" s="68">
        <f t="shared" si="447"/>
        <v>0.3364155789473684</v>
      </c>
      <c r="K9551" s="43">
        <f t="shared" si="448"/>
        <v>0.47368410526315785</v>
      </c>
      <c r="L9551" s="41" t="str">
        <f t="shared" si="449"/>
        <v>AA</v>
      </c>
      <c r="M9551" s="41" t="s">
        <v>618</v>
      </c>
      <c r="N9551" s="41" t="s">
        <v>422</v>
      </c>
      <c r="O9551" s="41" t="s">
        <v>70</v>
      </c>
    </row>
    <row r="9552" spans="1:15">
      <c r="A9552" s="38">
        <v>39965</v>
      </c>
      <c r="B9552" s="38">
        <v>48945</v>
      </c>
      <c r="C9552" s="131">
        <v>295</v>
      </c>
      <c r="D9552" s="39">
        <v>9.0200000000000002E-2</v>
      </c>
      <c r="E9552" s="39">
        <v>8.09E-2</v>
      </c>
      <c r="F9552" s="40">
        <v>95000</v>
      </c>
      <c r="G9552" s="40">
        <v>95000</v>
      </c>
      <c r="H9552" s="40">
        <v>35911.35</v>
      </c>
      <c r="I9552" s="40">
        <v>44999.99</v>
      </c>
      <c r="J9552" s="67">
        <f t="shared" si="447"/>
        <v>0.37801421052631579</v>
      </c>
      <c r="K9552" s="39">
        <f t="shared" si="448"/>
        <v>0.47368410526315785</v>
      </c>
      <c r="L9552" s="2" t="str">
        <f t="shared" si="449"/>
        <v>AA</v>
      </c>
      <c r="M9552" s="2" t="s">
        <v>634</v>
      </c>
      <c r="N9552" s="2" t="s">
        <v>421</v>
      </c>
      <c r="O9552" s="2" t="s">
        <v>70</v>
      </c>
    </row>
    <row r="9553" spans="1:15">
      <c r="A9553" s="42">
        <v>39674</v>
      </c>
      <c r="B9553" s="42">
        <v>46979</v>
      </c>
      <c r="C9553" s="130">
        <v>240</v>
      </c>
      <c r="D9553" s="43">
        <v>9.0200000000000002E-2</v>
      </c>
      <c r="E9553" s="43">
        <v>8.09E-2</v>
      </c>
      <c r="F9553" s="44">
        <v>110000</v>
      </c>
      <c r="G9553" s="44">
        <v>110000</v>
      </c>
      <c r="H9553" s="44">
        <v>37146.959999999999</v>
      </c>
      <c r="I9553" s="44">
        <v>52299.99</v>
      </c>
      <c r="J9553" s="68">
        <f t="shared" si="447"/>
        <v>0.33769963636363637</v>
      </c>
      <c r="K9553" s="43">
        <f t="shared" si="448"/>
        <v>0.47545445454545454</v>
      </c>
      <c r="L9553" s="41" t="str">
        <f t="shared" si="449"/>
        <v>AA</v>
      </c>
      <c r="M9553" s="41" t="s">
        <v>644</v>
      </c>
      <c r="N9553" s="41" t="s">
        <v>416</v>
      </c>
      <c r="O9553" s="41" t="s">
        <v>70</v>
      </c>
    </row>
    <row r="9554" spans="1:15">
      <c r="A9554" s="38">
        <v>39912</v>
      </c>
      <c r="B9554" s="38">
        <v>47217</v>
      </c>
      <c r="C9554" s="131">
        <v>240</v>
      </c>
      <c r="D9554" s="39">
        <v>9.0200000000000002E-2</v>
      </c>
      <c r="E9554" s="39">
        <v>8.09E-2</v>
      </c>
      <c r="F9554" s="40">
        <v>105000</v>
      </c>
      <c r="G9554" s="40">
        <v>105000</v>
      </c>
      <c r="H9554" s="40">
        <v>38797.99</v>
      </c>
      <c r="I9554" s="40">
        <v>50000</v>
      </c>
      <c r="J9554" s="67">
        <f t="shared" si="447"/>
        <v>0.36950466666666665</v>
      </c>
      <c r="K9554" s="39">
        <f t="shared" si="448"/>
        <v>0.47619047619047616</v>
      </c>
      <c r="L9554" s="2" t="str">
        <f t="shared" si="449"/>
        <v>AA</v>
      </c>
      <c r="M9554" s="2" t="s">
        <v>481</v>
      </c>
      <c r="N9554" s="2" t="s">
        <v>417</v>
      </c>
      <c r="O9554" s="2" t="s">
        <v>70</v>
      </c>
    </row>
    <row r="9555" spans="1:15">
      <c r="A9555" s="42">
        <v>41676</v>
      </c>
      <c r="B9555" s="42">
        <v>52633</v>
      </c>
      <c r="C9555" s="130">
        <v>360</v>
      </c>
      <c r="D9555" s="43">
        <v>9.0200000000000002E-2</v>
      </c>
      <c r="E9555" s="43">
        <v>8.2799999999999999E-2</v>
      </c>
      <c r="F9555" s="44">
        <v>118000</v>
      </c>
      <c r="G9555" s="44">
        <v>118000</v>
      </c>
      <c r="H9555" s="44">
        <v>54813.72</v>
      </c>
      <c r="I9555" s="44">
        <v>56199.99</v>
      </c>
      <c r="J9555" s="68">
        <f t="shared" si="447"/>
        <v>0.46452305084745765</v>
      </c>
      <c r="K9555" s="43">
        <f t="shared" si="448"/>
        <v>0.47627110169491521</v>
      </c>
      <c r="L9555" s="41" t="str">
        <f t="shared" si="449"/>
        <v>AA</v>
      </c>
      <c r="M9555" s="41" t="s">
        <v>476</v>
      </c>
      <c r="N9555" s="41" t="s">
        <v>421</v>
      </c>
      <c r="O9555" s="41" t="s">
        <v>70</v>
      </c>
    </row>
    <row r="9556" spans="1:15">
      <c r="A9556" s="38">
        <v>39723</v>
      </c>
      <c r="B9556" s="38">
        <v>50680</v>
      </c>
      <c r="C9556" s="131">
        <v>360</v>
      </c>
      <c r="D9556" s="39">
        <v>9.0200000000000002E-2</v>
      </c>
      <c r="E9556" s="39">
        <v>8.09E-2</v>
      </c>
      <c r="F9556" s="40">
        <v>125800</v>
      </c>
      <c r="G9556" s="40">
        <v>125800</v>
      </c>
      <c r="H9556" s="40">
        <v>50250.02</v>
      </c>
      <c r="I9556" s="40">
        <v>60000</v>
      </c>
      <c r="J9556" s="67">
        <f t="shared" si="447"/>
        <v>0.39944372019077901</v>
      </c>
      <c r="K9556" s="39">
        <f t="shared" si="448"/>
        <v>0.47694753577106519</v>
      </c>
      <c r="L9556" s="2" t="str">
        <f t="shared" si="449"/>
        <v>AA</v>
      </c>
      <c r="M9556" s="2" t="s">
        <v>1141</v>
      </c>
      <c r="N9556" s="2" t="s">
        <v>416</v>
      </c>
      <c r="O9556" s="2" t="s">
        <v>70</v>
      </c>
    </row>
    <row r="9557" spans="1:15">
      <c r="A9557" s="42">
        <v>39864</v>
      </c>
      <c r="B9557" s="42">
        <v>47169</v>
      </c>
      <c r="C9557" s="130">
        <v>240</v>
      </c>
      <c r="D9557" s="43">
        <v>9.0200000000000002E-2</v>
      </c>
      <c r="E9557" s="43">
        <v>8.5600000000000009E-2</v>
      </c>
      <c r="F9557" s="44">
        <v>122000</v>
      </c>
      <c r="G9557" s="44">
        <v>122000</v>
      </c>
      <c r="H9557" s="44">
        <v>42386.53</v>
      </c>
      <c r="I9557" s="44">
        <v>58239.99</v>
      </c>
      <c r="J9557" s="68">
        <f t="shared" si="447"/>
        <v>0.3474305737704918</v>
      </c>
      <c r="K9557" s="43">
        <f t="shared" si="448"/>
        <v>0.47737696721311473</v>
      </c>
      <c r="L9557" s="41" t="str">
        <f t="shared" si="449"/>
        <v>AA</v>
      </c>
      <c r="M9557" s="41" t="s">
        <v>589</v>
      </c>
      <c r="N9557" s="41" t="s">
        <v>424</v>
      </c>
      <c r="O9557" s="41" t="s">
        <v>70</v>
      </c>
    </row>
    <row r="9558" spans="1:15">
      <c r="A9558" s="38">
        <v>41666</v>
      </c>
      <c r="B9558" s="38">
        <v>48971</v>
      </c>
      <c r="C9558" s="131">
        <v>240</v>
      </c>
      <c r="D9558" s="39">
        <v>9.0200000000000002E-2</v>
      </c>
      <c r="E9558" s="39">
        <v>8.09E-2</v>
      </c>
      <c r="F9558" s="40">
        <v>140000</v>
      </c>
      <c r="G9558" s="40">
        <v>140000</v>
      </c>
      <c r="H9558" s="40">
        <v>64508.46</v>
      </c>
      <c r="I9558" s="40">
        <v>67079.98</v>
      </c>
      <c r="J9558" s="67">
        <f t="shared" si="447"/>
        <v>0.46077471428571426</v>
      </c>
      <c r="K9558" s="39">
        <f t="shared" si="448"/>
        <v>0.47914271428571426</v>
      </c>
      <c r="L9558" s="2" t="str">
        <f t="shared" si="449"/>
        <v>AA</v>
      </c>
      <c r="M9558" s="2" t="s">
        <v>268</v>
      </c>
      <c r="N9558" s="2" t="s">
        <v>423</v>
      </c>
      <c r="O9558" s="2" t="s">
        <v>70</v>
      </c>
    </row>
    <row r="9559" spans="1:15">
      <c r="A9559" s="42">
        <v>39871</v>
      </c>
      <c r="B9559" s="42">
        <v>45957</v>
      </c>
      <c r="C9559" s="130">
        <v>200</v>
      </c>
      <c r="D9559" s="43">
        <v>9.0200000000000002E-2</v>
      </c>
      <c r="E9559" s="43">
        <v>8.09E-2</v>
      </c>
      <c r="F9559" s="44">
        <v>115000</v>
      </c>
      <c r="G9559" s="44">
        <v>115000</v>
      </c>
      <c r="H9559" s="44">
        <v>36710.21</v>
      </c>
      <c r="I9559" s="44">
        <v>55115.75</v>
      </c>
      <c r="J9559" s="68">
        <f t="shared" si="447"/>
        <v>0.31921921739130432</v>
      </c>
      <c r="K9559" s="43">
        <f t="shared" si="448"/>
        <v>0.47926739130434781</v>
      </c>
      <c r="L9559" s="41" t="str">
        <f t="shared" si="449"/>
        <v>AA</v>
      </c>
      <c r="M9559" s="41" t="s">
        <v>975</v>
      </c>
      <c r="N9559" s="41" t="s">
        <v>417</v>
      </c>
      <c r="O9559" s="41" t="s">
        <v>70</v>
      </c>
    </row>
    <row r="9560" spans="1:15">
      <c r="A9560" s="42">
        <v>39843</v>
      </c>
      <c r="B9560" s="42">
        <v>50800</v>
      </c>
      <c r="C9560" s="130">
        <v>360</v>
      </c>
      <c r="D9560" s="43">
        <v>9.0200000000000002E-2</v>
      </c>
      <c r="E9560" s="43">
        <v>9.0200000000000002E-2</v>
      </c>
      <c r="F9560" s="44">
        <v>110000</v>
      </c>
      <c r="G9560" s="44">
        <v>110000</v>
      </c>
      <c r="H9560" s="44">
        <v>43791.05</v>
      </c>
      <c r="I9560" s="44">
        <v>52799.99</v>
      </c>
      <c r="J9560" s="68">
        <f t="shared" si="447"/>
        <v>0.39810045454545456</v>
      </c>
      <c r="K9560" s="43">
        <f t="shared" si="448"/>
        <v>0.47999990909090906</v>
      </c>
      <c r="L9560" s="41" t="str">
        <f t="shared" si="449"/>
        <v>AA</v>
      </c>
      <c r="M9560" s="41" t="s">
        <v>586</v>
      </c>
      <c r="N9560" s="41" t="s">
        <v>416</v>
      </c>
      <c r="O9560" s="41" t="s">
        <v>70</v>
      </c>
    </row>
    <row r="9561" spans="1:15">
      <c r="A9561" s="42">
        <v>39821</v>
      </c>
      <c r="B9561" s="42">
        <v>50778</v>
      </c>
      <c r="C9561" s="130">
        <v>360</v>
      </c>
      <c r="D9561" s="43">
        <v>9.0200000000000002E-2</v>
      </c>
      <c r="E9561" s="43">
        <v>8.09E-2</v>
      </c>
      <c r="F9561" s="44">
        <v>128896.3</v>
      </c>
      <c r="G9561" s="44">
        <v>128896.3</v>
      </c>
      <c r="H9561" s="44">
        <v>51434.34</v>
      </c>
      <c r="I9561" s="44">
        <v>61999.99</v>
      </c>
      <c r="J9561" s="68">
        <f t="shared" si="447"/>
        <v>0.39903658987884055</v>
      </c>
      <c r="K9561" s="43">
        <f t="shared" si="448"/>
        <v>0.48100674728444492</v>
      </c>
      <c r="L9561" s="41" t="str">
        <f t="shared" si="449"/>
        <v>AA</v>
      </c>
      <c r="M9561" s="41" t="s">
        <v>495</v>
      </c>
      <c r="N9561" s="41" t="s">
        <v>424</v>
      </c>
      <c r="O9561" s="41" t="s">
        <v>70</v>
      </c>
    </row>
    <row r="9562" spans="1:15">
      <c r="A9562" s="42">
        <v>39955</v>
      </c>
      <c r="B9562" s="42">
        <v>50912</v>
      </c>
      <c r="C9562" s="130">
        <v>360</v>
      </c>
      <c r="D9562" s="43">
        <v>9.0200000000000002E-2</v>
      </c>
      <c r="E9562" s="43">
        <v>8.09E-2</v>
      </c>
      <c r="F9562" s="44">
        <v>111386.64</v>
      </c>
      <c r="G9562" s="44">
        <v>111386.64</v>
      </c>
      <c r="H9562" s="44">
        <v>46041.01</v>
      </c>
      <c r="I9562" s="44">
        <v>53600</v>
      </c>
      <c r="J9562" s="68">
        <f t="shared" si="447"/>
        <v>0.41334409584488768</v>
      </c>
      <c r="K9562" s="43">
        <f t="shared" si="448"/>
        <v>0.48120672281702725</v>
      </c>
      <c r="L9562" s="41" t="str">
        <f t="shared" si="449"/>
        <v>AA</v>
      </c>
      <c r="M9562" s="41" t="s">
        <v>482</v>
      </c>
      <c r="N9562" s="41" t="s">
        <v>422</v>
      </c>
      <c r="O9562" s="41" t="s">
        <v>70</v>
      </c>
    </row>
    <row r="9563" spans="1:15">
      <c r="A9563" s="38">
        <v>39784</v>
      </c>
      <c r="B9563" s="38">
        <v>45262</v>
      </c>
      <c r="C9563" s="131">
        <v>180</v>
      </c>
      <c r="D9563" s="39">
        <v>9.0200000000000002E-2</v>
      </c>
      <c r="E9563" s="39">
        <v>8.09E-2</v>
      </c>
      <c r="F9563" s="40">
        <v>124400</v>
      </c>
      <c r="G9563" s="40">
        <v>124400</v>
      </c>
      <c r="H9563" s="40">
        <v>36992.720000000001</v>
      </c>
      <c r="I9563" s="40">
        <v>59999.99</v>
      </c>
      <c r="J9563" s="67">
        <f t="shared" si="447"/>
        <v>0.29736913183279745</v>
      </c>
      <c r="K9563" s="39">
        <f t="shared" si="448"/>
        <v>0.48231503215434079</v>
      </c>
      <c r="L9563" s="2" t="str">
        <f t="shared" si="449"/>
        <v>AA</v>
      </c>
      <c r="M9563" s="2" t="s">
        <v>1248</v>
      </c>
      <c r="N9563" s="2" t="s">
        <v>419</v>
      </c>
      <c r="O9563" s="2" t="s">
        <v>70</v>
      </c>
    </row>
    <row r="9564" spans="1:15">
      <c r="A9564" s="38">
        <v>41376</v>
      </c>
      <c r="B9564" s="38">
        <v>45028</v>
      </c>
      <c r="C9564" s="131">
        <v>120</v>
      </c>
      <c r="D9564" s="39">
        <v>9.0200000000000002E-2</v>
      </c>
      <c r="E9564" s="39">
        <v>8.2799999999999999E-2</v>
      </c>
      <c r="F9564" s="40">
        <v>170000</v>
      </c>
      <c r="G9564" s="40">
        <v>170000</v>
      </c>
      <c r="H9564" s="40">
        <v>67787.81</v>
      </c>
      <c r="I9564" s="40">
        <v>81999.990000000005</v>
      </c>
      <c r="J9564" s="67">
        <f t="shared" si="447"/>
        <v>0.39875182352941174</v>
      </c>
      <c r="K9564" s="39">
        <f t="shared" si="448"/>
        <v>0.48235288235294121</v>
      </c>
      <c r="L9564" s="2" t="str">
        <f t="shared" si="449"/>
        <v>AA</v>
      </c>
      <c r="M9564" s="2" t="s">
        <v>601</v>
      </c>
      <c r="N9564" s="2" t="s">
        <v>435</v>
      </c>
      <c r="O9564" s="2" t="s">
        <v>70</v>
      </c>
    </row>
    <row r="9565" spans="1:15">
      <c r="A9565" s="38">
        <v>39848</v>
      </c>
      <c r="B9565" s="38">
        <v>47153</v>
      </c>
      <c r="C9565" s="131">
        <v>240</v>
      </c>
      <c r="D9565" s="39">
        <v>9.0200000000000002E-2</v>
      </c>
      <c r="E9565" s="39">
        <v>8.09E-2</v>
      </c>
      <c r="F9565" s="40">
        <v>117072</v>
      </c>
      <c r="G9565" s="40">
        <v>117072</v>
      </c>
      <c r="H9565" s="40">
        <v>41275.65</v>
      </c>
      <c r="I9565" s="40">
        <v>56600.87</v>
      </c>
      <c r="J9565" s="67">
        <f t="shared" si="447"/>
        <v>0.35256636941369413</v>
      </c>
      <c r="K9565" s="39">
        <f t="shared" si="448"/>
        <v>0.48347059928932623</v>
      </c>
      <c r="L9565" s="2" t="str">
        <f t="shared" si="449"/>
        <v>AA</v>
      </c>
      <c r="M9565" s="2" t="s">
        <v>495</v>
      </c>
      <c r="N9565" s="2" t="s">
        <v>424</v>
      </c>
      <c r="O9565" s="2" t="s">
        <v>70</v>
      </c>
    </row>
    <row r="9566" spans="1:15">
      <c r="A9566" s="42">
        <v>39701</v>
      </c>
      <c r="B9566" s="42">
        <v>50658</v>
      </c>
      <c r="C9566" s="130">
        <v>360</v>
      </c>
      <c r="D9566" s="43">
        <v>9.0200000000000002E-2</v>
      </c>
      <c r="E9566" s="43">
        <v>9.0200000000000002E-2</v>
      </c>
      <c r="F9566" s="44">
        <v>93000</v>
      </c>
      <c r="G9566" s="44">
        <v>93000</v>
      </c>
      <c r="H9566" s="44">
        <v>37426.74</v>
      </c>
      <c r="I9566" s="44">
        <v>44967.74</v>
      </c>
      <c r="J9566" s="68">
        <f t="shared" si="447"/>
        <v>0.40243806451612901</v>
      </c>
      <c r="K9566" s="43">
        <f t="shared" si="448"/>
        <v>0.48352408602150537</v>
      </c>
      <c r="L9566" s="41" t="str">
        <f t="shared" si="449"/>
        <v>AA</v>
      </c>
      <c r="M9566" s="41" t="s">
        <v>1504</v>
      </c>
      <c r="N9566" s="41" t="s">
        <v>417</v>
      </c>
      <c r="O9566" s="41" t="s">
        <v>70</v>
      </c>
    </row>
    <row r="9567" spans="1:15">
      <c r="A9567" s="38">
        <v>39722</v>
      </c>
      <c r="B9567" s="38">
        <v>50679</v>
      </c>
      <c r="C9567" s="131">
        <v>360</v>
      </c>
      <c r="D9567" s="39">
        <v>9.0200000000000002E-2</v>
      </c>
      <c r="E9567" s="39">
        <v>8.09E-2</v>
      </c>
      <c r="F9567" s="40">
        <v>130000</v>
      </c>
      <c r="G9567" s="40">
        <v>130000</v>
      </c>
      <c r="H9567" s="40">
        <v>39559.29</v>
      </c>
      <c r="I9567" s="40">
        <v>63199.99</v>
      </c>
      <c r="J9567" s="67">
        <f t="shared" si="447"/>
        <v>0.3043022307692308</v>
      </c>
      <c r="K9567" s="39">
        <f t="shared" si="448"/>
        <v>0.48615376923076919</v>
      </c>
      <c r="L9567" s="2" t="str">
        <f t="shared" si="449"/>
        <v>AA</v>
      </c>
      <c r="M9567" s="2" t="s">
        <v>468</v>
      </c>
      <c r="N9567" s="2" t="s">
        <v>421</v>
      </c>
      <c r="O9567" s="2" t="s">
        <v>70</v>
      </c>
    </row>
    <row r="9568" spans="1:15">
      <c r="A9568" s="38">
        <v>41680</v>
      </c>
      <c r="B9568" s="38">
        <v>48985</v>
      </c>
      <c r="C9568" s="131">
        <v>240</v>
      </c>
      <c r="D9568" s="39">
        <v>9.0200000000000002E-2</v>
      </c>
      <c r="E9568" s="39">
        <v>8.1900000000000001E-2</v>
      </c>
      <c r="F9568" s="40">
        <v>93200</v>
      </c>
      <c r="G9568" s="40">
        <v>93200</v>
      </c>
      <c r="H9568" s="40">
        <v>43657.72</v>
      </c>
      <c r="I9568" s="40">
        <v>45551.57</v>
      </c>
      <c r="J9568" s="67">
        <f t="shared" si="447"/>
        <v>0.46843047210300431</v>
      </c>
      <c r="K9568" s="39">
        <f t="shared" si="448"/>
        <v>0.4887507510729614</v>
      </c>
      <c r="L9568" s="2" t="str">
        <f t="shared" si="449"/>
        <v>AA</v>
      </c>
      <c r="M9568" s="2" t="s">
        <v>752</v>
      </c>
      <c r="N9568" s="2" t="s">
        <v>418</v>
      </c>
      <c r="O9568" s="2" t="s">
        <v>70</v>
      </c>
    </row>
    <row r="9569" spans="1:15">
      <c r="A9569" s="42">
        <v>39772</v>
      </c>
      <c r="B9569" s="42">
        <v>47077</v>
      </c>
      <c r="C9569" s="130">
        <v>240</v>
      </c>
      <c r="D9569" s="43">
        <v>9.0200000000000002E-2</v>
      </c>
      <c r="E9569" s="43">
        <v>8.5600000000000009E-2</v>
      </c>
      <c r="F9569" s="44">
        <v>90000</v>
      </c>
      <c r="G9569" s="44">
        <v>90000</v>
      </c>
      <c r="H9569" s="44">
        <v>31621.07</v>
      </c>
      <c r="I9569" s="44">
        <v>43999.99</v>
      </c>
      <c r="J9569" s="68">
        <f t="shared" si="447"/>
        <v>0.3513452222222222</v>
      </c>
      <c r="K9569" s="43">
        <f t="shared" si="448"/>
        <v>0.48888877777777773</v>
      </c>
      <c r="L9569" s="41" t="str">
        <f t="shared" si="449"/>
        <v>AA</v>
      </c>
      <c r="M9569" s="41" t="s">
        <v>467</v>
      </c>
      <c r="N9569" s="41" t="s">
        <v>425</v>
      </c>
      <c r="O9569" s="41" t="s">
        <v>70</v>
      </c>
    </row>
    <row r="9570" spans="1:15">
      <c r="A9570" s="42">
        <v>41744</v>
      </c>
      <c r="B9570" s="42">
        <v>47832</v>
      </c>
      <c r="C9570" s="130">
        <v>200</v>
      </c>
      <c r="D9570" s="43">
        <v>9.0200000000000002E-2</v>
      </c>
      <c r="E9570" s="43">
        <v>8.2799999999999999E-2</v>
      </c>
      <c r="F9570" s="44">
        <v>114000</v>
      </c>
      <c r="G9570" s="44">
        <v>114000</v>
      </c>
      <c r="H9570" s="44">
        <v>53427.15</v>
      </c>
      <c r="I9570" s="44">
        <v>55799.99</v>
      </c>
      <c r="J9570" s="68">
        <f t="shared" si="447"/>
        <v>0.46865921052631582</v>
      </c>
      <c r="K9570" s="43">
        <f t="shared" si="448"/>
        <v>0.48947359649122807</v>
      </c>
      <c r="L9570" s="41" t="str">
        <f t="shared" si="449"/>
        <v>AA</v>
      </c>
      <c r="M9570" s="41" t="s">
        <v>559</v>
      </c>
      <c r="N9570" s="41" t="s">
        <v>417</v>
      </c>
      <c r="O9570" s="41" t="s">
        <v>70</v>
      </c>
    </row>
    <row r="9571" spans="1:15">
      <c r="A9571" s="42">
        <v>39906</v>
      </c>
      <c r="B9571" s="42">
        <v>50863</v>
      </c>
      <c r="C9571" s="130">
        <v>360</v>
      </c>
      <c r="D9571" s="43">
        <v>9.0200000000000002E-2</v>
      </c>
      <c r="E9571" s="43">
        <v>9.0200000000000002E-2</v>
      </c>
      <c r="F9571" s="44">
        <v>96000</v>
      </c>
      <c r="G9571" s="44">
        <v>96000</v>
      </c>
      <c r="H9571" s="44">
        <v>39931.370000000003</v>
      </c>
      <c r="I9571" s="44">
        <v>47000</v>
      </c>
      <c r="J9571" s="68">
        <f t="shared" si="447"/>
        <v>0.41595177083333335</v>
      </c>
      <c r="K9571" s="43">
        <f t="shared" si="448"/>
        <v>0.48958333333333331</v>
      </c>
      <c r="L9571" s="41" t="str">
        <f t="shared" si="449"/>
        <v>AA</v>
      </c>
      <c r="M9571" s="41" t="s">
        <v>1168</v>
      </c>
      <c r="N9571" s="41" t="s">
        <v>421</v>
      </c>
      <c r="O9571" s="41" t="s">
        <v>70</v>
      </c>
    </row>
    <row r="9572" spans="1:15">
      <c r="A9572" s="38">
        <v>39744</v>
      </c>
      <c r="B9572" s="38">
        <v>45222</v>
      </c>
      <c r="C9572" s="131">
        <v>180</v>
      </c>
      <c r="D9572" s="39">
        <v>9.0200000000000002E-2</v>
      </c>
      <c r="E9572" s="39">
        <v>8.09E-2</v>
      </c>
      <c r="F9572" s="40">
        <v>113000</v>
      </c>
      <c r="G9572" s="40">
        <v>113000</v>
      </c>
      <c r="H9572" s="40">
        <v>33528.89</v>
      </c>
      <c r="I9572" s="40">
        <v>55384.13</v>
      </c>
      <c r="J9572" s="67">
        <f t="shared" si="447"/>
        <v>0.29671584070796458</v>
      </c>
      <c r="K9572" s="39">
        <f t="shared" si="448"/>
        <v>0.49012504424778758</v>
      </c>
      <c r="L9572" s="2" t="str">
        <f t="shared" si="449"/>
        <v>AA</v>
      </c>
      <c r="M9572" s="2" t="s">
        <v>532</v>
      </c>
      <c r="N9572" s="2" t="s">
        <v>417</v>
      </c>
      <c r="O9572" s="2" t="s">
        <v>70</v>
      </c>
    </row>
    <row r="9573" spans="1:15">
      <c r="A9573" s="38">
        <v>39944</v>
      </c>
      <c r="B9573" s="38">
        <v>46033</v>
      </c>
      <c r="C9573" s="131">
        <v>200</v>
      </c>
      <c r="D9573" s="39">
        <v>9.0200000000000002E-2</v>
      </c>
      <c r="E9573" s="39">
        <v>8.5600000000000009E-2</v>
      </c>
      <c r="F9573" s="40">
        <v>95000</v>
      </c>
      <c r="G9573" s="40">
        <v>95000</v>
      </c>
      <c r="H9573" s="40">
        <v>31760.13</v>
      </c>
      <c r="I9573" s="40">
        <v>46573.3</v>
      </c>
      <c r="J9573" s="67">
        <f t="shared" si="447"/>
        <v>0.33431715789473687</v>
      </c>
      <c r="K9573" s="39">
        <f t="shared" si="448"/>
        <v>0.4902452631578948</v>
      </c>
      <c r="L9573" s="2" t="str">
        <f t="shared" si="449"/>
        <v>AA</v>
      </c>
      <c r="M9573" s="2" t="s">
        <v>997</v>
      </c>
      <c r="N9573" s="2" t="s">
        <v>416</v>
      </c>
      <c r="O9573" s="2" t="s">
        <v>70</v>
      </c>
    </row>
    <row r="9574" spans="1:15">
      <c r="A9574" s="42">
        <v>41284</v>
      </c>
      <c r="B9574" s="42">
        <v>50050</v>
      </c>
      <c r="C9574" s="130">
        <v>288</v>
      </c>
      <c r="D9574" s="43">
        <v>9.0200000000000002E-2</v>
      </c>
      <c r="E9574" s="43">
        <v>9.0200000000000002E-2</v>
      </c>
      <c r="F9574" s="44">
        <v>145000</v>
      </c>
      <c r="G9574" s="44">
        <v>145000</v>
      </c>
      <c r="H9574" s="44">
        <v>72700.149999999994</v>
      </c>
      <c r="I9574" s="44">
        <v>71200</v>
      </c>
      <c r="J9574" s="68">
        <f t="shared" si="447"/>
        <v>0.5013803448275862</v>
      </c>
      <c r="K9574" s="43">
        <f t="shared" si="448"/>
        <v>0.49103448275862072</v>
      </c>
      <c r="L9574" s="41" t="str">
        <f t="shared" si="449"/>
        <v>AA</v>
      </c>
      <c r="M9574" s="41" t="s">
        <v>785</v>
      </c>
      <c r="N9574" s="41" t="s">
        <v>423</v>
      </c>
      <c r="O9574" s="41" t="s">
        <v>70</v>
      </c>
    </row>
    <row r="9575" spans="1:15">
      <c r="A9575" s="38">
        <v>39716</v>
      </c>
      <c r="B9575" s="38">
        <v>47021</v>
      </c>
      <c r="C9575" s="131">
        <v>240</v>
      </c>
      <c r="D9575" s="39">
        <v>9.0200000000000002E-2</v>
      </c>
      <c r="E9575" s="39">
        <v>8.09E-2</v>
      </c>
      <c r="F9575" s="40">
        <v>112000</v>
      </c>
      <c r="G9575" s="40">
        <v>112000</v>
      </c>
      <c r="H9575" s="40">
        <v>39197.61</v>
      </c>
      <c r="I9575" s="40">
        <v>54999.99</v>
      </c>
      <c r="J9575" s="67">
        <f t="shared" si="447"/>
        <v>0.34997866071428574</v>
      </c>
      <c r="K9575" s="39">
        <f t="shared" si="448"/>
        <v>0.49107133928571428</v>
      </c>
      <c r="L9575" s="2" t="str">
        <f t="shared" si="449"/>
        <v>AA</v>
      </c>
      <c r="M9575" s="2" t="s">
        <v>786</v>
      </c>
      <c r="N9575" s="2" t="s">
        <v>416</v>
      </c>
      <c r="O9575" s="2" t="s">
        <v>70</v>
      </c>
    </row>
    <row r="9576" spans="1:15">
      <c r="A9576" s="42">
        <v>39724</v>
      </c>
      <c r="B9576" s="42">
        <v>47029</v>
      </c>
      <c r="C9576" s="130">
        <v>240</v>
      </c>
      <c r="D9576" s="43">
        <v>9.0200000000000002E-2</v>
      </c>
      <c r="E9576" s="43">
        <v>8.09E-2</v>
      </c>
      <c r="F9576" s="44">
        <v>120000</v>
      </c>
      <c r="G9576" s="44">
        <v>120000</v>
      </c>
      <c r="H9576" s="44">
        <v>42397.34</v>
      </c>
      <c r="I9576" s="44">
        <v>58997.93</v>
      </c>
      <c r="J9576" s="68">
        <f t="shared" si="447"/>
        <v>0.35331116666666662</v>
      </c>
      <c r="K9576" s="43">
        <f t="shared" si="448"/>
        <v>0.49164941666666667</v>
      </c>
      <c r="L9576" s="41" t="str">
        <f t="shared" si="449"/>
        <v>AA</v>
      </c>
      <c r="M9576" s="41" t="s">
        <v>457</v>
      </c>
      <c r="N9576" s="41" t="s">
        <v>419</v>
      </c>
      <c r="O9576" s="41" t="s">
        <v>70</v>
      </c>
    </row>
    <row r="9577" spans="1:15">
      <c r="A9577" s="42">
        <v>41589</v>
      </c>
      <c r="B9577" s="42">
        <v>45241</v>
      </c>
      <c r="C9577" s="130">
        <v>120</v>
      </c>
      <c r="D9577" s="43">
        <v>9.0200000000000002E-2</v>
      </c>
      <c r="E9577" s="43">
        <v>8.2799999999999999E-2</v>
      </c>
      <c r="F9577" s="44">
        <v>101000</v>
      </c>
      <c r="G9577" s="44">
        <v>101000</v>
      </c>
      <c r="H9577" s="44">
        <v>44255.51</v>
      </c>
      <c r="I9577" s="44">
        <v>49999.99</v>
      </c>
      <c r="J9577" s="68">
        <f t="shared" si="447"/>
        <v>0.43817336633663367</v>
      </c>
      <c r="K9577" s="43">
        <f t="shared" si="448"/>
        <v>0.49504940594059405</v>
      </c>
      <c r="L9577" s="41" t="str">
        <f t="shared" si="449"/>
        <v>AA</v>
      </c>
      <c r="M9577" s="41" t="s">
        <v>482</v>
      </c>
      <c r="N9577" s="41" t="s">
        <v>422</v>
      </c>
      <c r="O9577" s="41" t="s">
        <v>70</v>
      </c>
    </row>
    <row r="9578" spans="1:15">
      <c r="A9578" s="42">
        <v>41570</v>
      </c>
      <c r="B9578" s="42">
        <v>54354</v>
      </c>
      <c r="C9578" s="130">
        <v>420</v>
      </c>
      <c r="D9578" s="43">
        <v>9.0200000000000002E-2</v>
      </c>
      <c r="E9578" s="43">
        <v>8.09E-2</v>
      </c>
      <c r="F9578" s="44">
        <v>107000</v>
      </c>
      <c r="G9578" s="44">
        <v>107000</v>
      </c>
      <c r="H9578" s="44">
        <v>51544.71</v>
      </c>
      <c r="I9578" s="44">
        <v>52999.99</v>
      </c>
      <c r="J9578" s="68">
        <f t="shared" si="447"/>
        <v>0.48172626168224297</v>
      </c>
      <c r="K9578" s="43">
        <f t="shared" si="448"/>
        <v>0.49532700934579438</v>
      </c>
      <c r="L9578" s="41" t="str">
        <f t="shared" si="449"/>
        <v>AA</v>
      </c>
      <c r="M9578" s="41" t="s">
        <v>463</v>
      </c>
      <c r="N9578" s="41" t="s">
        <v>422</v>
      </c>
      <c r="O9578" s="41" t="s">
        <v>70</v>
      </c>
    </row>
    <row r="9579" spans="1:15">
      <c r="A9579" s="42">
        <v>39671</v>
      </c>
      <c r="B9579" s="42">
        <v>46976</v>
      </c>
      <c r="C9579" s="130">
        <v>240</v>
      </c>
      <c r="D9579" s="43">
        <v>9.0200000000000002E-2</v>
      </c>
      <c r="E9579" s="43">
        <v>8.09E-2</v>
      </c>
      <c r="F9579" s="44">
        <v>111000</v>
      </c>
      <c r="G9579" s="44">
        <v>111000</v>
      </c>
      <c r="H9579" s="44">
        <v>48510.59</v>
      </c>
      <c r="I9579" s="44">
        <v>55000</v>
      </c>
      <c r="J9579" s="68">
        <f t="shared" si="447"/>
        <v>0.43703234234234228</v>
      </c>
      <c r="K9579" s="43">
        <f t="shared" si="448"/>
        <v>0.49549549549549549</v>
      </c>
      <c r="L9579" s="41" t="str">
        <f t="shared" si="449"/>
        <v>AA</v>
      </c>
      <c r="M9579" s="41" t="s">
        <v>466</v>
      </c>
      <c r="N9579" s="41" t="s">
        <v>421</v>
      </c>
      <c r="O9579" s="41" t="s">
        <v>70</v>
      </c>
    </row>
    <row r="9580" spans="1:15">
      <c r="A9580" s="42">
        <v>39836</v>
      </c>
      <c r="B9580" s="42">
        <v>49879</v>
      </c>
      <c r="C9580" s="130">
        <v>330</v>
      </c>
      <c r="D9580" s="43">
        <v>9.0200000000000002E-2</v>
      </c>
      <c r="E9580" s="43">
        <v>8.09E-2</v>
      </c>
      <c r="F9580" s="44">
        <v>113000</v>
      </c>
      <c r="G9580" s="44">
        <v>113000</v>
      </c>
      <c r="H9580" s="44">
        <v>45383.85</v>
      </c>
      <c r="I9580" s="44">
        <v>55999.99</v>
      </c>
      <c r="J9580" s="68">
        <f t="shared" si="447"/>
        <v>0.40162699115044248</v>
      </c>
      <c r="K9580" s="43">
        <f t="shared" si="448"/>
        <v>0.49557513274336279</v>
      </c>
      <c r="L9580" s="41" t="str">
        <f t="shared" si="449"/>
        <v>AA</v>
      </c>
      <c r="M9580" s="41" t="s">
        <v>825</v>
      </c>
      <c r="N9580" s="41" t="s">
        <v>416</v>
      </c>
      <c r="O9580" s="41" t="s">
        <v>70</v>
      </c>
    </row>
    <row r="9581" spans="1:15">
      <c r="A9581" s="42">
        <v>39786</v>
      </c>
      <c r="B9581" s="42">
        <v>50743</v>
      </c>
      <c r="C9581" s="130">
        <v>360</v>
      </c>
      <c r="D9581" s="43">
        <v>9.0200000000000002E-2</v>
      </c>
      <c r="E9581" s="43">
        <v>8.09E-2</v>
      </c>
      <c r="F9581" s="44">
        <v>123250</v>
      </c>
      <c r="G9581" s="44">
        <v>123250</v>
      </c>
      <c r="H9581" s="44">
        <v>50869.02</v>
      </c>
      <c r="I9581" s="44">
        <v>61249.99</v>
      </c>
      <c r="J9581" s="68">
        <f t="shared" si="447"/>
        <v>0.41273038539553752</v>
      </c>
      <c r="K9581" s="43">
        <f t="shared" si="448"/>
        <v>0.49695732251521296</v>
      </c>
      <c r="L9581" s="41" t="str">
        <f t="shared" si="449"/>
        <v>AA</v>
      </c>
      <c r="M9581" s="41" t="s">
        <v>631</v>
      </c>
      <c r="N9581" s="41" t="s">
        <v>424</v>
      </c>
      <c r="O9581" s="41" t="s">
        <v>70</v>
      </c>
    </row>
    <row r="9582" spans="1:15">
      <c r="A9582" s="38">
        <v>41456</v>
      </c>
      <c r="B9582" s="38">
        <v>48761</v>
      </c>
      <c r="C9582" s="131">
        <v>240</v>
      </c>
      <c r="D9582" s="39">
        <v>9.0200000000000002E-2</v>
      </c>
      <c r="E9582" s="39">
        <v>8.2799999999999999E-2</v>
      </c>
      <c r="F9582" s="40">
        <v>181100</v>
      </c>
      <c r="G9582" s="40">
        <v>181100</v>
      </c>
      <c r="H9582" s="40">
        <v>83840.59</v>
      </c>
      <c r="I9582" s="40">
        <v>89999.99</v>
      </c>
      <c r="J9582" s="67">
        <f t="shared" si="447"/>
        <v>0.46295190502484812</v>
      </c>
      <c r="K9582" s="39">
        <f t="shared" si="448"/>
        <v>0.49696294864715629</v>
      </c>
      <c r="L9582" s="2" t="str">
        <f t="shared" si="449"/>
        <v>AA</v>
      </c>
      <c r="M9582" s="2" t="s">
        <v>475</v>
      </c>
      <c r="N9582" s="2" t="s">
        <v>427</v>
      </c>
      <c r="O9582" s="2" t="s">
        <v>70</v>
      </c>
    </row>
    <row r="9583" spans="1:15">
      <c r="A9583" s="42">
        <v>39962</v>
      </c>
      <c r="B9583" s="42">
        <v>47086</v>
      </c>
      <c r="C9583" s="130">
        <v>234</v>
      </c>
      <c r="D9583" s="43">
        <v>9.0200000000000002E-2</v>
      </c>
      <c r="E9583" s="43">
        <v>8.09E-2</v>
      </c>
      <c r="F9583" s="44">
        <v>130000</v>
      </c>
      <c r="G9583" s="44">
        <v>130000</v>
      </c>
      <c r="H9583" s="44">
        <v>48142.04</v>
      </c>
      <c r="I9583" s="44">
        <v>64679.99</v>
      </c>
      <c r="J9583" s="68">
        <f t="shared" si="447"/>
        <v>0.37032338461538461</v>
      </c>
      <c r="K9583" s="43">
        <f t="shared" si="448"/>
        <v>0.49753838461538458</v>
      </c>
      <c r="L9583" s="41" t="str">
        <f t="shared" si="449"/>
        <v>AA</v>
      </c>
      <c r="M9583" s="41" t="s">
        <v>586</v>
      </c>
      <c r="N9583" s="41" t="s">
        <v>416</v>
      </c>
      <c r="O9583" s="41" t="s">
        <v>70</v>
      </c>
    </row>
    <row r="9584" spans="1:15">
      <c r="A9584" s="42">
        <v>41789</v>
      </c>
      <c r="B9584" s="42">
        <v>54573</v>
      </c>
      <c r="C9584" s="130">
        <v>420</v>
      </c>
      <c r="D9584" s="43">
        <v>9.0200000000000002E-2</v>
      </c>
      <c r="E9584" s="43">
        <v>8.09E-2</v>
      </c>
      <c r="F9584" s="44">
        <v>140000</v>
      </c>
      <c r="G9584" s="44">
        <v>140000</v>
      </c>
      <c r="H9584" s="44">
        <v>69043.67</v>
      </c>
      <c r="I9584" s="44">
        <v>69773.850000000006</v>
      </c>
      <c r="J9584" s="68">
        <f t="shared" si="447"/>
        <v>0.49316907142857141</v>
      </c>
      <c r="K9584" s="43">
        <f t="shared" si="448"/>
        <v>0.4983846428571429</v>
      </c>
      <c r="L9584" s="41" t="str">
        <f t="shared" si="449"/>
        <v>AA</v>
      </c>
      <c r="M9584" s="41" t="s">
        <v>475</v>
      </c>
      <c r="N9584" s="41" t="s">
        <v>427</v>
      </c>
      <c r="O9584" s="41" t="s">
        <v>70</v>
      </c>
    </row>
    <row r="9585" spans="1:15">
      <c r="A9585" s="38">
        <v>39776</v>
      </c>
      <c r="B9585" s="38">
        <v>50733</v>
      </c>
      <c r="C9585" s="131">
        <v>360</v>
      </c>
      <c r="D9585" s="39">
        <v>9.0200000000000002E-2</v>
      </c>
      <c r="E9585" s="39">
        <v>8.09E-2</v>
      </c>
      <c r="F9585" s="40">
        <v>130000</v>
      </c>
      <c r="G9585" s="40">
        <v>130000</v>
      </c>
      <c r="H9585" s="40">
        <v>53593.43</v>
      </c>
      <c r="I9585" s="40">
        <v>64899.99</v>
      </c>
      <c r="J9585" s="67">
        <f t="shared" si="447"/>
        <v>0.41225715384615386</v>
      </c>
      <c r="K9585" s="39">
        <f t="shared" si="448"/>
        <v>0.49923069230769229</v>
      </c>
      <c r="L9585" s="2" t="str">
        <f t="shared" si="449"/>
        <v>AA</v>
      </c>
      <c r="M9585" s="2" t="s">
        <v>453</v>
      </c>
      <c r="N9585" s="2" t="s">
        <v>418</v>
      </c>
      <c r="O9585" s="2" t="s">
        <v>70</v>
      </c>
    </row>
    <row r="9586" spans="1:15">
      <c r="A9586" s="42">
        <v>41663</v>
      </c>
      <c r="B9586" s="42">
        <v>54447</v>
      </c>
      <c r="C9586" s="130">
        <v>420</v>
      </c>
      <c r="D9586" s="43">
        <v>9.0200000000000002E-2</v>
      </c>
      <c r="E9586" s="43">
        <v>8.2799999999999999E-2</v>
      </c>
      <c r="F9586" s="44">
        <v>80000</v>
      </c>
      <c r="G9586" s="44">
        <v>80000</v>
      </c>
      <c r="H9586" s="44">
        <v>38998.410000000003</v>
      </c>
      <c r="I9586" s="44">
        <v>39999.980000000003</v>
      </c>
      <c r="J9586" s="68">
        <f t="shared" si="447"/>
        <v>0.48748012500000004</v>
      </c>
      <c r="K9586" s="43">
        <f t="shared" si="448"/>
        <v>0.49999975000000002</v>
      </c>
      <c r="L9586" s="41" t="str">
        <f t="shared" si="449"/>
        <v>AA</v>
      </c>
      <c r="M9586" s="41" t="s">
        <v>1457</v>
      </c>
      <c r="N9586" s="41" t="s">
        <v>416</v>
      </c>
      <c r="O9586" s="41" t="s">
        <v>70</v>
      </c>
    </row>
    <row r="9587" spans="1:15">
      <c r="A9587" s="42">
        <v>39597</v>
      </c>
      <c r="B9587" s="42">
        <v>46902</v>
      </c>
      <c r="C9587" s="130">
        <v>240</v>
      </c>
      <c r="D9587" s="43">
        <v>9.0200000000000002E-2</v>
      </c>
      <c r="E9587" s="43">
        <v>8.09E-2</v>
      </c>
      <c r="F9587" s="44">
        <v>94000</v>
      </c>
      <c r="G9587" s="44">
        <v>94000</v>
      </c>
      <c r="H9587" s="44">
        <v>33062.29</v>
      </c>
      <c r="I9587" s="44">
        <v>46999.98</v>
      </c>
      <c r="J9587" s="68">
        <f t="shared" si="447"/>
        <v>0.35172648936170214</v>
      </c>
      <c r="K9587" s="43">
        <f t="shared" si="448"/>
        <v>0.49999978723404259</v>
      </c>
      <c r="L9587" s="41" t="str">
        <f t="shared" si="449"/>
        <v>AA</v>
      </c>
      <c r="M9587" s="41" t="s">
        <v>566</v>
      </c>
      <c r="N9587" s="41" t="s">
        <v>420</v>
      </c>
      <c r="O9587" s="41" t="s">
        <v>70</v>
      </c>
    </row>
    <row r="9588" spans="1:15">
      <c r="A9588" s="38">
        <v>41423</v>
      </c>
      <c r="B9588" s="38">
        <v>45075</v>
      </c>
      <c r="C9588" s="131">
        <v>120</v>
      </c>
      <c r="D9588" s="39">
        <v>9.0200000000000002E-2</v>
      </c>
      <c r="E9588" s="39">
        <v>9.0200000000000002E-2</v>
      </c>
      <c r="F9588" s="40">
        <v>80000</v>
      </c>
      <c r="G9588" s="40">
        <v>80000</v>
      </c>
      <c r="H9588" s="40">
        <v>33423.769999999997</v>
      </c>
      <c r="I9588" s="40">
        <v>39999.99</v>
      </c>
      <c r="J9588" s="67">
        <f t="shared" si="447"/>
        <v>0.41779712499999994</v>
      </c>
      <c r="K9588" s="39">
        <f t="shared" si="448"/>
        <v>0.49999987499999998</v>
      </c>
      <c r="L9588" s="2" t="str">
        <f t="shared" si="449"/>
        <v>AA</v>
      </c>
      <c r="M9588" s="2" t="s">
        <v>451</v>
      </c>
      <c r="N9588" s="2" t="s">
        <v>419</v>
      </c>
      <c r="O9588" s="2" t="s">
        <v>70</v>
      </c>
    </row>
    <row r="9589" spans="1:15">
      <c r="A9589" s="38">
        <v>39920</v>
      </c>
      <c r="B9589" s="38">
        <v>49051</v>
      </c>
      <c r="C9589" s="131">
        <v>300</v>
      </c>
      <c r="D9589" s="39">
        <v>9.0200000000000002E-2</v>
      </c>
      <c r="E9589" s="39">
        <v>8.09E-2</v>
      </c>
      <c r="F9589" s="40">
        <v>80000</v>
      </c>
      <c r="G9589" s="40">
        <v>80000</v>
      </c>
      <c r="H9589" s="40">
        <v>31827.02</v>
      </c>
      <c r="I9589" s="40">
        <v>39999.99</v>
      </c>
      <c r="J9589" s="67">
        <f t="shared" si="447"/>
        <v>0.39783774999999999</v>
      </c>
      <c r="K9589" s="39">
        <f t="shared" si="448"/>
        <v>0.49999987499999998</v>
      </c>
      <c r="L9589" s="2" t="str">
        <f t="shared" si="449"/>
        <v>AA</v>
      </c>
      <c r="M9589" s="2" t="s">
        <v>1194</v>
      </c>
      <c r="N9589" s="2" t="s">
        <v>417</v>
      </c>
      <c r="O9589" s="2" t="s">
        <v>70</v>
      </c>
    </row>
    <row r="9590" spans="1:15">
      <c r="A9590" s="42">
        <v>41579</v>
      </c>
      <c r="B9590" s="42">
        <v>52444</v>
      </c>
      <c r="C9590" s="130">
        <v>357</v>
      </c>
      <c r="D9590" s="43">
        <v>9.0200000000000002E-2</v>
      </c>
      <c r="E9590" s="43">
        <v>8.09E-2</v>
      </c>
      <c r="F9590" s="44">
        <v>80000</v>
      </c>
      <c r="G9590" s="44">
        <v>80000</v>
      </c>
      <c r="H9590" s="44">
        <v>35901.879999999997</v>
      </c>
      <c r="I9590" s="44">
        <v>39999.99</v>
      </c>
      <c r="J9590" s="68">
        <f t="shared" si="447"/>
        <v>0.44877349999999999</v>
      </c>
      <c r="K9590" s="43">
        <f t="shared" si="448"/>
        <v>0.49999987499999998</v>
      </c>
      <c r="L9590" s="41" t="str">
        <f t="shared" si="449"/>
        <v>AA</v>
      </c>
      <c r="M9590" s="41" t="s">
        <v>1580</v>
      </c>
      <c r="N9590" s="41" t="s">
        <v>416</v>
      </c>
      <c r="O9590" s="41" t="s">
        <v>70</v>
      </c>
    </row>
    <row r="9591" spans="1:15">
      <c r="A9591" s="38">
        <v>39897</v>
      </c>
      <c r="B9591" s="38">
        <v>45376</v>
      </c>
      <c r="C9591" s="131">
        <v>180</v>
      </c>
      <c r="D9591" s="39">
        <v>9.0200000000000002E-2</v>
      </c>
      <c r="E9591" s="39">
        <v>8.09E-2</v>
      </c>
      <c r="F9591" s="40">
        <v>100000</v>
      </c>
      <c r="G9591" s="40">
        <v>100000</v>
      </c>
      <c r="H9591" s="40">
        <v>31496.89</v>
      </c>
      <c r="I9591" s="40">
        <v>49999.99</v>
      </c>
      <c r="J9591" s="67">
        <f t="shared" si="447"/>
        <v>0.3149689</v>
      </c>
      <c r="K9591" s="39">
        <f t="shared" si="448"/>
        <v>0.4999999</v>
      </c>
      <c r="L9591" s="2" t="str">
        <f t="shared" si="449"/>
        <v>AA</v>
      </c>
      <c r="M9591" s="2" t="s">
        <v>1459</v>
      </c>
      <c r="N9591" s="2" t="s">
        <v>421</v>
      </c>
      <c r="O9591" s="2" t="s">
        <v>70</v>
      </c>
    </row>
    <row r="9592" spans="1:15">
      <c r="A9592" s="38">
        <v>39689</v>
      </c>
      <c r="B9592" s="38">
        <v>46994</v>
      </c>
      <c r="C9592" s="131">
        <v>240</v>
      </c>
      <c r="D9592" s="39">
        <v>9.0200000000000002E-2</v>
      </c>
      <c r="E9592" s="39">
        <v>8.09E-2</v>
      </c>
      <c r="F9592" s="40">
        <v>100000</v>
      </c>
      <c r="G9592" s="40">
        <v>100000</v>
      </c>
      <c r="H9592" s="40">
        <v>35549.54</v>
      </c>
      <c r="I9592" s="40">
        <v>49999.99</v>
      </c>
      <c r="J9592" s="67">
        <f t="shared" si="447"/>
        <v>0.35549540000000002</v>
      </c>
      <c r="K9592" s="39">
        <f t="shared" si="448"/>
        <v>0.4999999</v>
      </c>
      <c r="L9592" s="2" t="str">
        <f t="shared" si="449"/>
        <v>AA</v>
      </c>
      <c r="M9592" s="2" t="s">
        <v>495</v>
      </c>
      <c r="N9592" s="2" t="s">
        <v>424</v>
      </c>
      <c r="O9592" s="2" t="s">
        <v>70</v>
      </c>
    </row>
    <row r="9593" spans="1:15">
      <c r="A9593" s="38">
        <v>39898</v>
      </c>
      <c r="B9593" s="38">
        <v>50855</v>
      </c>
      <c r="C9593" s="131">
        <v>360</v>
      </c>
      <c r="D9593" s="39">
        <v>9.0200000000000002E-2</v>
      </c>
      <c r="E9593" s="39">
        <v>8.09E-2</v>
      </c>
      <c r="F9593" s="40">
        <v>100000</v>
      </c>
      <c r="G9593" s="40">
        <v>100000</v>
      </c>
      <c r="H9593" s="40">
        <v>41696.36</v>
      </c>
      <c r="I9593" s="40">
        <v>49999.99</v>
      </c>
      <c r="J9593" s="67">
        <f t="shared" si="447"/>
        <v>0.41696359999999999</v>
      </c>
      <c r="K9593" s="39">
        <f t="shared" si="448"/>
        <v>0.4999999</v>
      </c>
      <c r="L9593" s="2" t="str">
        <f t="shared" si="449"/>
        <v>AA</v>
      </c>
      <c r="M9593" s="2" t="s">
        <v>1118</v>
      </c>
      <c r="N9593" s="2" t="s">
        <v>416</v>
      </c>
      <c r="O9593" s="2" t="s">
        <v>70</v>
      </c>
    </row>
    <row r="9594" spans="1:15">
      <c r="A9594" s="38">
        <v>39665</v>
      </c>
      <c r="B9594" s="38">
        <v>45143</v>
      </c>
      <c r="C9594" s="131">
        <v>180</v>
      </c>
      <c r="D9594" s="39">
        <v>9.0200000000000002E-2</v>
      </c>
      <c r="E9594" s="39">
        <v>8.09E-2</v>
      </c>
      <c r="F9594" s="40">
        <v>110000</v>
      </c>
      <c r="G9594" s="40">
        <v>110000</v>
      </c>
      <c r="H9594" s="40">
        <v>32898.769999999997</v>
      </c>
      <c r="I9594" s="40">
        <v>54999.99</v>
      </c>
      <c r="J9594" s="67">
        <f t="shared" si="447"/>
        <v>0.29907972727272725</v>
      </c>
      <c r="K9594" s="39">
        <f t="shared" si="448"/>
        <v>0.49999990909090908</v>
      </c>
      <c r="L9594" s="2" t="str">
        <f t="shared" si="449"/>
        <v>AA</v>
      </c>
      <c r="M9594" s="2" t="s">
        <v>1240</v>
      </c>
      <c r="N9594" s="2" t="s">
        <v>427</v>
      </c>
      <c r="O9594" s="2" t="s">
        <v>70</v>
      </c>
    </row>
    <row r="9595" spans="1:15">
      <c r="A9595" s="38">
        <v>39940</v>
      </c>
      <c r="B9595" s="38">
        <v>47245</v>
      </c>
      <c r="C9595" s="131">
        <v>240</v>
      </c>
      <c r="D9595" s="39">
        <v>9.0200000000000002E-2</v>
      </c>
      <c r="E9595" s="39">
        <v>8.09E-2</v>
      </c>
      <c r="F9595" s="40">
        <v>110000</v>
      </c>
      <c r="G9595" s="40">
        <v>110000</v>
      </c>
      <c r="H9595" s="40">
        <v>40704.1</v>
      </c>
      <c r="I9595" s="40">
        <v>54999.99</v>
      </c>
      <c r="J9595" s="67">
        <f t="shared" si="447"/>
        <v>0.37003727272727271</v>
      </c>
      <c r="K9595" s="39">
        <f t="shared" si="448"/>
        <v>0.49999990909090908</v>
      </c>
      <c r="L9595" s="2" t="str">
        <f t="shared" si="449"/>
        <v>AA</v>
      </c>
      <c r="M9595" s="2" t="s">
        <v>466</v>
      </c>
      <c r="N9595" s="2" t="s">
        <v>421</v>
      </c>
      <c r="O9595" s="2" t="s">
        <v>70</v>
      </c>
    </row>
    <row r="9596" spans="1:15">
      <c r="A9596" s="42">
        <v>39555</v>
      </c>
      <c r="B9596" s="42">
        <v>45063</v>
      </c>
      <c r="C9596" s="130">
        <v>181</v>
      </c>
      <c r="D9596" s="43">
        <v>9.0200000000000002E-2</v>
      </c>
      <c r="E9596" s="43">
        <v>8.09E-2</v>
      </c>
      <c r="F9596" s="44">
        <v>120000</v>
      </c>
      <c r="G9596" s="44">
        <v>120000</v>
      </c>
      <c r="H9596" s="44">
        <v>34740.120000000003</v>
      </c>
      <c r="I9596" s="44">
        <v>59999.99</v>
      </c>
      <c r="J9596" s="68">
        <f t="shared" si="447"/>
        <v>0.28950100000000001</v>
      </c>
      <c r="K9596" s="43">
        <f t="shared" si="448"/>
        <v>0.49999991666666666</v>
      </c>
      <c r="L9596" s="41" t="str">
        <f t="shared" si="449"/>
        <v>AA</v>
      </c>
      <c r="M9596" s="41" t="s">
        <v>457</v>
      </c>
      <c r="N9596" s="41" t="s">
        <v>419</v>
      </c>
      <c r="O9596" s="41" t="s">
        <v>70</v>
      </c>
    </row>
    <row r="9597" spans="1:15">
      <c r="A9597" s="42">
        <v>39757</v>
      </c>
      <c r="B9597" s="42">
        <v>47062</v>
      </c>
      <c r="C9597" s="130">
        <v>240</v>
      </c>
      <c r="D9597" s="43">
        <v>9.0200000000000002E-2</v>
      </c>
      <c r="E9597" s="43">
        <v>8.09E-2</v>
      </c>
      <c r="F9597" s="44">
        <v>120000</v>
      </c>
      <c r="G9597" s="44">
        <v>120000</v>
      </c>
      <c r="H9597" s="44">
        <v>43228</v>
      </c>
      <c r="I9597" s="44">
        <v>59999.99</v>
      </c>
      <c r="J9597" s="68">
        <f t="shared" si="447"/>
        <v>0.36023333333333335</v>
      </c>
      <c r="K9597" s="43">
        <f t="shared" si="448"/>
        <v>0.49999991666666666</v>
      </c>
      <c r="L9597" s="41" t="str">
        <f t="shared" si="449"/>
        <v>AA</v>
      </c>
      <c r="M9597" s="41" t="s">
        <v>868</v>
      </c>
      <c r="N9597" s="41" t="s">
        <v>416</v>
      </c>
      <c r="O9597" s="41" t="s">
        <v>70</v>
      </c>
    </row>
    <row r="9598" spans="1:15">
      <c r="A9598" s="42">
        <v>41746</v>
      </c>
      <c r="B9598" s="42">
        <v>54530</v>
      </c>
      <c r="C9598" s="130">
        <v>420</v>
      </c>
      <c r="D9598" s="43">
        <v>9.0200000000000002E-2</v>
      </c>
      <c r="E9598" s="43">
        <v>8.2799999999999999E-2</v>
      </c>
      <c r="F9598" s="44">
        <v>120000</v>
      </c>
      <c r="G9598" s="44">
        <v>120000</v>
      </c>
      <c r="H9598" s="44">
        <v>59026.97</v>
      </c>
      <c r="I9598" s="44">
        <v>59999.99</v>
      </c>
      <c r="J9598" s="68">
        <f t="shared" si="447"/>
        <v>0.49189141666666669</v>
      </c>
      <c r="K9598" s="43">
        <f t="shared" si="448"/>
        <v>0.49999991666666666</v>
      </c>
      <c r="L9598" s="41" t="str">
        <f t="shared" si="449"/>
        <v>AA</v>
      </c>
      <c r="M9598" s="41" t="s">
        <v>1029</v>
      </c>
      <c r="N9598" s="41" t="s">
        <v>417</v>
      </c>
      <c r="O9598" s="41" t="s">
        <v>70</v>
      </c>
    </row>
    <row r="9599" spans="1:15">
      <c r="A9599" s="38">
        <v>39969</v>
      </c>
      <c r="B9599" s="38">
        <v>47274</v>
      </c>
      <c r="C9599" s="131">
        <v>240</v>
      </c>
      <c r="D9599" s="39">
        <v>9.0200000000000002E-2</v>
      </c>
      <c r="E9599" s="39">
        <v>8.09E-2</v>
      </c>
      <c r="F9599" s="40">
        <v>130000</v>
      </c>
      <c r="G9599" s="40">
        <v>130000</v>
      </c>
      <c r="H9599" s="40">
        <v>48362.47</v>
      </c>
      <c r="I9599" s="40">
        <v>64999.99</v>
      </c>
      <c r="J9599" s="67">
        <f t="shared" si="447"/>
        <v>0.37201899999999999</v>
      </c>
      <c r="K9599" s="39">
        <f t="shared" si="448"/>
        <v>0.49999992307692304</v>
      </c>
      <c r="L9599" s="2" t="str">
        <f t="shared" si="449"/>
        <v>AA</v>
      </c>
      <c r="M9599" s="2" t="s">
        <v>549</v>
      </c>
      <c r="N9599" s="2" t="s">
        <v>427</v>
      </c>
      <c r="O9599" s="2" t="s">
        <v>70</v>
      </c>
    </row>
    <row r="9600" spans="1:15">
      <c r="A9600" s="42">
        <v>41663</v>
      </c>
      <c r="B9600" s="42">
        <v>50794</v>
      </c>
      <c r="C9600" s="130">
        <v>300</v>
      </c>
      <c r="D9600" s="43">
        <v>9.0200000000000002E-2</v>
      </c>
      <c r="E9600" s="43">
        <v>8.2799999999999999E-2</v>
      </c>
      <c r="F9600" s="44">
        <v>140000</v>
      </c>
      <c r="G9600" s="44">
        <v>140000</v>
      </c>
      <c r="H9600" s="44">
        <v>67599.199999999997</v>
      </c>
      <c r="I9600" s="44">
        <v>69999.990000000005</v>
      </c>
      <c r="J9600" s="68">
        <f t="shared" si="447"/>
        <v>0.48285142857142854</v>
      </c>
      <c r="K9600" s="43">
        <f t="shared" si="448"/>
        <v>0.49999992857142861</v>
      </c>
      <c r="L9600" s="41" t="str">
        <f t="shared" si="449"/>
        <v>AA</v>
      </c>
      <c r="M9600" s="41" t="s">
        <v>634</v>
      </c>
      <c r="N9600" s="41" t="s">
        <v>421</v>
      </c>
      <c r="O9600" s="41" t="s">
        <v>70</v>
      </c>
    </row>
    <row r="9601" spans="1:15">
      <c r="A9601" s="42">
        <v>41648</v>
      </c>
      <c r="B9601" s="42">
        <v>54432</v>
      </c>
      <c r="C9601" s="130">
        <v>420</v>
      </c>
      <c r="D9601" s="43">
        <v>9.0200000000000002E-2</v>
      </c>
      <c r="E9601" s="43">
        <v>8.09E-2</v>
      </c>
      <c r="F9601" s="44">
        <v>170000</v>
      </c>
      <c r="G9601" s="44">
        <v>170000</v>
      </c>
      <c r="H9601" s="44">
        <v>83172.28</v>
      </c>
      <c r="I9601" s="44">
        <v>84999.99</v>
      </c>
      <c r="J9601" s="68">
        <f t="shared" si="447"/>
        <v>0.48924870588235292</v>
      </c>
      <c r="K9601" s="43">
        <f t="shared" si="448"/>
        <v>0.49999994117647062</v>
      </c>
      <c r="L9601" s="41" t="str">
        <f t="shared" si="449"/>
        <v>AA</v>
      </c>
      <c r="M9601" s="41" t="s">
        <v>642</v>
      </c>
      <c r="N9601" s="41" t="s">
        <v>417</v>
      </c>
      <c r="O9601" s="41" t="s">
        <v>70</v>
      </c>
    </row>
    <row r="9602" spans="1:15">
      <c r="A9602" s="42">
        <v>41332</v>
      </c>
      <c r="B9602" s="42">
        <v>44254</v>
      </c>
      <c r="C9602" s="130">
        <v>96</v>
      </c>
      <c r="D9602" s="43">
        <v>9.0200000000000002E-2</v>
      </c>
      <c r="E9602" s="43">
        <v>8.2799999999999999E-2</v>
      </c>
      <c r="F9602" s="44">
        <v>200000</v>
      </c>
      <c r="G9602" s="44">
        <v>200000</v>
      </c>
      <c r="H9602" s="44">
        <v>77084</v>
      </c>
      <c r="I9602" s="44">
        <v>99999.99</v>
      </c>
      <c r="J9602" s="68">
        <f t="shared" si="447"/>
        <v>0.38541999999999998</v>
      </c>
      <c r="K9602" s="43">
        <f t="shared" si="448"/>
        <v>0.49999995000000003</v>
      </c>
      <c r="L9602" s="41" t="str">
        <f t="shared" si="449"/>
        <v>AA</v>
      </c>
      <c r="M9602" s="41" t="s">
        <v>555</v>
      </c>
      <c r="N9602" s="41" t="s">
        <v>434</v>
      </c>
      <c r="O9602" s="41" t="s">
        <v>70</v>
      </c>
    </row>
    <row r="9603" spans="1:15">
      <c r="A9603" s="42">
        <v>41522</v>
      </c>
      <c r="B9603" s="42">
        <v>54306</v>
      </c>
      <c r="C9603" s="130">
        <v>420</v>
      </c>
      <c r="D9603" s="43">
        <v>9.0200000000000002E-2</v>
      </c>
      <c r="E9603" s="43">
        <v>8.2799999999999999E-2</v>
      </c>
      <c r="F9603" s="44">
        <v>200000</v>
      </c>
      <c r="G9603" s="44">
        <v>200000</v>
      </c>
      <c r="H9603" s="44">
        <v>97164.76</v>
      </c>
      <c r="I9603" s="44">
        <v>99999.99</v>
      </c>
      <c r="J9603" s="68">
        <f t="shared" ref="J9603:J9666" si="450">H9603/G9603</f>
        <v>0.48582379999999997</v>
      </c>
      <c r="K9603" s="43">
        <f t="shared" ref="K9603:K9666" si="451">I9603/G9603</f>
        <v>0.49999995000000003</v>
      </c>
      <c r="L9603" s="41" t="str">
        <f t="shared" ref="L9603:L9666" si="452">IF(J9603&lt;=65%,"AA",IF(J9603&lt;=75%,"A",IF(J9603&lt;=85%,"B","C")))</f>
        <v>AA</v>
      </c>
      <c r="M9603" s="41" t="s">
        <v>633</v>
      </c>
      <c r="N9603" s="41" t="s">
        <v>422</v>
      </c>
      <c r="O9603" s="41" t="s">
        <v>70</v>
      </c>
    </row>
    <row r="9604" spans="1:15">
      <c r="A9604" s="42">
        <v>41397</v>
      </c>
      <c r="B9604" s="42">
        <v>54181</v>
      </c>
      <c r="C9604" s="130">
        <v>420</v>
      </c>
      <c r="D9604" s="43">
        <v>9.0200000000000002E-2</v>
      </c>
      <c r="E9604" s="43">
        <v>8.2799999999999999E-2</v>
      </c>
      <c r="F9604" s="44">
        <v>179887</v>
      </c>
      <c r="G9604" s="44">
        <v>179887</v>
      </c>
      <c r="H9604" s="44">
        <v>86641.69</v>
      </c>
      <c r="I9604" s="44">
        <v>89999.99</v>
      </c>
      <c r="J9604" s="68">
        <f t="shared" si="450"/>
        <v>0.48164508830543623</v>
      </c>
      <c r="K9604" s="43">
        <f t="shared" si="451"/>
        <v>0.50031403047468692</v>
      </c>
      <c r="L9604" s="41" t="str">
        <f t="shared" si="452"/>
        <v>AA</v>
      </c>
      <c r="M9604" s="41" t="s">
        <v>512</v>
      </c>
      <c r="N9604" s="41" t="s">
        <v>417</v>
      </c>
      <c r="O9604" s="41" t="s">
        <v>70</v>
      </c>
    </row>
    <row r="9605" spans="1:15">
      <c r="A9605" s="38">
        <v>39848</v>
      </c>
      <c r="B9605" s="38">
        <v>48979</v>
      </c>
      <c r="C9605" s="131">
        <v>300</v>
      </c>
      <c r="D9605" s="39">
        <v>9.0200000000000002E-2</v>
      </c>
      <c r="E9605" s="39">
        <v>8.5600000000000009E-2</v>
      </c>
      <c r="F9605" s="40">
        <v>84000</v>
      </c>
      <c r="G9605" s="40">
        <v>84000</v>
      </c>
      <c r="H9605" s="40">
        <v>33381.93</v>
      </c>
      <c r="I9605" s="40">
        <v>42161.89</v>
      </c>
      <c r="J9605" s="67">
        <f t="shared" si="450"/>
        <v>0.39740392857142859</v>
      </c>
      <c r="K9605" s="39">
        <f t="shared" si="451"/>
        <v>0.50192726190476189</v>
      </c>
      <c r="L9605" s="2" t="str">
        <f t="shared" si="452"/>
        <v>AA</v>
      </c>
      <c r="M9605" s="2" t="s">
        <v>80</v>
      </c>
      <c r="N9605" s="2" t="s">
        <v>421</v>
      </c>
      <c r="O9605" s="2" t="s">
        <v>70</v>
      </c>
    </row>
    <row r="9606" spans="1:15">
      <c r="A9606" s="38">
        <v>39492</v>
      </c>
      <c r="B9606" s="38">
        <v>46797</v>
      </c>
      <c r="C9606" s="131">
        <v>240</v>
      </c>
      <c r="D9606" s="39">
        <v>9.0200000000000002E-2</v>
      </c>
      <c r="E9606" s="39">
        <v>8.5600000000000009E-2</v>
      </c>
      <c r="F9606" s="40">
        <v>119000</v>
      </c>
      <c r="G9606" s="40">
        <v>119000</v>
      </c>
      <c r="H9606" s="40">
        <v>41311.370000000003</v>
      </c>
      <c r="I9606" s="40">
        <v>59999.99</v>
      </c>
      <c r="J9606" s="67">
        <f t="shared" si="450"/>
        <v>0.34715436974789921</v>
      </c>
      <c r="K9606" s="39">
        <f t="shared" si="451"/>
        <v>0.50420159663865549</v>
      </c>
      <c r="L9606" s="2" t="str">
        <f t="shared" si="452"/>
        <v>AA</v>
      </c>
      <c r="M9606" s="2" t="s">
        <v>470</v>
      </c>
      <c r="N9606" s="2" t="s">
        <v>424</v>
      </c>
      <c r="O9606" s="2" t="s">
        <v>70</v>
      </c>
    </row>
    <row r="9607" spans="1:15">
      <c r="A9607" s="42">
        <v>39780</v>
      </c>
      <c r="B9607" s="42">
        <v>47085</v>
      </c>
      <c r="C9607" s="130">
        <v>240</v>
      </c>
      <c r="D9607" s="43">
        <v>9.0200000000000002E-2</v>
      </c>
      <c r="E9607" s="43">
        <v>8.09E-2</v>
      </c>
      <c r="F9607" s="44">
        <v>119000</v>
      </c>
      <c r="G9607" s="44">
        <v>119000</v>
      </c>
      <c r="H9607" s="44">
        <v>48093.36</v>
      </c>
      <c r="I9607" s="44">
        <v>60000</v>
      </c>
      <c r="J9607" s="68">
        <f t="shared" si="450"/>
        <v>0.40414588235294119</v>
      </c>
      <c r="K9607" s="43">
        <f t="shared" si="451"/>
        <v>0.50420168067226889</v>
      </c>
      <c r="L9607" s="41" t="str">
        <f t="shared" si="452"/>
        <v>AA</v>
      </c>
      <c r="M9607" s="41" t="s">
        <v>936</v>
      </c>
      <c r="N9607" s="41" t="s">
        <v>421</v>
      </c>
      <c r="O9607" s="41" t="s">
        <v>70</v>
      </c>
    </row>
    <row r="9608" spans="1:15">
      <c r="A9608" s="42">
        <v>39706</v>
      </c>
      <c r="B9608" s="42">
        <v>49444</v>
      </c>
      <c r="C9608" s="130">
        <v>320</v>
      </c>
      <c r="D9608" s="43">
        <v>9.0200000000000002E-2</v>
      </c>
      <c r="E9608" s="43">
        <v>8.09E-2</v>
      </c>
      <c r="F9608" s="44">
        <v>110000</v>
      </c>
      <c r="G9608" s="44">
        <v>110000</v>
      </c>
      <c r="H9608" s="44">
        <v>44648.25</v>
      </c>
      <c r="I9608" s="44">
        <v>55500</v>
      </c>
      <c r="J9608" s="68">
        <f t="shared" si="450"/>
        <v>0.40589318181818179</v>
      </c>
      <c r="K9608" s="43">
        <f t="shared" si="451"/>
        <v>0.50454545454545452</v>
      </c>
      <c r="L9608" s="41" t="str">
        <f t="shared" si="452"/>
        <v>AA</v>
      </c>
      <c r="M9608" s="41" t="s">
        <v>687</v>
      </c>
      <c r="N9608" s="41" t="s">
        <v>417</v>
      </c>
      <c r="O9608" s="41" t="s">
        <v>70</v>
      </c>
    </row>
    <row r="9609" spans="1:15">
      <c r="A9609" s="42">
        <v>39919</v>
      </c>
      <c r="B9609" s="42">
        <v>47224</v>
      </c>
      <c r="C9609" s="130">
        <v>240</v>
      </c>
      <c r="D9609" s="43">
        <v>9.0200000000000002E-2</v>
      </c>
      <c r="E9609" s="43">
        <v>8.09E-2</v>
      </c>
      <c r="F9609" s="44">
        <v>115900</v>
      </c>
      <c r="G9609" s="44">
        <v>115900</v>
      </c>
      <c r="H9609" s="44">
        <v>43103.89</v>
      </c>
      <c r="I9609" s="44">
        <v>58606.85</v>
      </c>
      <c r="J9609" s="68">
        <f t="shared" si="450"/>
        <v>0.37190586712683349</v>
      </c>
      <c r="K9609" s="43">
        <f t="shared" si="451"/>
        <v>0.50566738567730796</v>
      </c>
      <c r="L9609" s="41" t="str">
        <f t="shared" si="452"/>
        <v>AA</v>
      </c>
      <c r="M9609" s="41" t="s">
        <v>1497</v>
      </c>
      <c r="N9609" s="41" t="s">
        <v>421</v>
      </c>
      <c r="O9609" s="41" t="s">
        <v>70</v>
      </c>
    </row>
    <row r="9610" spans="1:15">
      <c r="A9610" s="42">
        <v>39633</v>
      </c>
      <c r="B9610" s="42">
        <v>46938</v>
      </c>
      <c r="C9610" s="130">
        <v>240</v>
      </c>
      <c r="D9610" s="43">
        <v>9.0200000000000002E-2</v>
      </c>
      <c r="E9610" s="43">
        <v>9.0200000000000002E-2</v>
      </c>
      <c r="F9610" s="44">
        <v>90000</v>
      </c>
      <c r="G9610" s="44">
        <v>90000</v>
      </c>
      <c r="H9610" s="44">
        <v>32945.08</v>
      </c>
      <c r="I9610" s="44">
        <v>45800</v>
      </c>
      <c r="J9610" s="68">
        <f t="shared" si="450"/>
        <v>0.36605644444444446</v>
      </c>
      <c r="K9610" s="43">
        <f t="shared" si="451"/>
        <v>0.50888888888888884</v>
      </c>
      <c r="L9610" s="41" t="str">
        <f t="shared" si="452"/>
        <v>AA</v>
      </c>
      <c r="M9610" s="41" t="s">
        <v>1030</v>
      </c>
      <c r="N9610" s="41" t="s">
        <v>422</v>
      </c>
      <c r="O9610" s="41" t="s">
        <v>70</v>
      </c>
    </row>
    <row r="9611" spans="1:15">
      <c r="A9611" s="42">
        <v>39857</v>
      </c>
      <c r="B9611" s="42">
        <v>46094</v>
      </c>
      <c r="C9611" s="130">
        <v>205</v>
      </c>
      <c r="D9611" s="43">
        <v>9.0200000000000002E-2</v>
      </c>
      <c r="E9611" s="43">
        <v>8.09E-2</v>
      </c>
      <c r="F9611" s="44">
        <v>110000</v>
      </c>
      <c r="G9611" s="44">
        <v>110000</v>
      </c>
      <c r="H9611" s="44">
        <v>37802.800000000003</v>
      </c>
      <c r="I9611" s="44">
        <v>55999.99</v>
      </c>
      <c r="J9611" s="68">
        <f t="shared" si="450"/>
        <v>0.34366181818181823</v>
      </c>
      <c r="K9611" s="43">
        <f t="shared" si="451"/>
        <v>0.50909081818181812</v>
      </c>
      <c r="L9611" s="41" t="str">
        <f t="shared" si="452"/>
        <v>AA</v>
      </c>
      <c r="M9611" s="41" t="s">
        <v>505</v>
      </c>
      <c r="N9611" s="41" t="s">
        <v>424</v>
      </c>
      <c r="O9611" s="41" t="s">
        <v>70</v>
      </c>
    </row>
    <row r="9612" spans="1:15">
      <c r="A9612" s="38">
        <v>39638</v>
      </c>
      <c r="B9612" s="38">
        <v>50595</v>
      </c>
      <c r="C9612" s="131">
        <v>360</v>
      </c>
      <c r="D9612" s="39">
        <v>9.0200000000000002E-2</v>
      </c>
      <c r="E9612" s="39">
        <v>8.09E-2</v>
      </c>
      <c r="F9612" s="40">
        <v>95000</v>
      </c>
      <c r="G9612" s="40">
        <v>95000</v>
      </c>
      <c r="H9612" s="40">
        <v>40219.94</v>
      </c>
      <c r="I9612" s="40">
        <v>48400</v>
      </c>
      <c r="J9612" s="67">
        <f t="shared" si="450"/>
        <v>0.42336778947368425</v>
      </c>
      <c r="K9612" s="39">
        <f t="shared" si="451"/>
        <v>0.5094736842105263</v>
      </c>
      <c r="L9612" s="2" t="str">
        <f t="shared" si="452"/>
        <v>AA</v>
      </c>
      <c r="M9612" s="2" t="s">
        <v>587</v>
      </c>
      <c r="N9612" s="2" t="s">
        <v>421</v>
      </c>
      <c r="O9612" s="2" t="s">
        <v>70</v>
      </c>
    </row>
    <row r="9613" spans="1:15">
      <c r="A9613" s="38">
        <v>41443</v>
      </c>
      <c r="B9613" s="38">
        <v>45095</v>
      </c>
      <c r="C9613" s="131">
        <v>120</v>
      </c>
      <c r="D9613" s="39">
        <v>9.0200000000000002E-2</v>
      </c>
      <c r="E9613" s="39">
        <v>9.0200000000000002E-2</v>
      </c>
      <c r="F9613" s="40">
        <v>150000</v>
      </c>
      <c r="G9613" s="40">
        <v>150000</v>
      </c>
      <c r="H9613" s="40">
        <v>69531.06</v>
      </c>
      <c r="I9613" s="40">
        <v>76500</v>
      </c>
      <c r="J9613" s="67">
        <f t="shared" si="450"/>
        <v>0.46354039999999996</v>
      </c>
      <c r="K9613" s="39">
        <f t="shared" si="451"/>
        <v>0.51</v>
      </c>
      <c r="L9613" s="2" t="str">
        <f t="shared" si="452"/>
        <v>AA</v>
      </c>
      <c r="M9613" s="2" t="s">
        <v>1218</v>
      </c>
      <c r="N9613" s="2" t="s">
        <v>421</v>
      </c>
      <c r="O9613" s="2" t="s">
        <v>70</v>
      </c>
    </row>
    <row r="9614" spans="1:15">
      <c r="A9614" s="42">
        <v>39631</v>
      </c>
      <c r="B9614" s="42">
        <v>50497</v>
      </c>
      <c r="C9614" s="130">
        <v>357</v>
      </c>
      <c r="D9614" s="43">
        <v>9.0200000000000002E-2</v>
      </c>
      <c r="E9614" s="43">
        <v>8.09E-2</v>
      </c>
      <c r="F9614" s="44">
        <v>117625.2</v>
      </c>
      <c r="G9614" s="44">
        <v>117625.2</v>
      </c>
      <c r="H9614" s="44">
        <v>49345.34</v>
      </c>
      <c r="I9614" s="44">
        <v>59999.99</v>
      </c>
      <c r="J9614" s="68">
        <f t="shared" si="450"/>
        <v>0.41951333557775033</v>
      </c>
      <c r="K9614" s="43">
        <f t="shared" si="451"/>
        <v>0.51009469059351231</v>
      </c>
      <c r="L9614" s="41" t="str">
        <f t="shared" si="452"/>
        <v>AA</v>
      </c>
      <c r="M9614" s="41" t="s">
        <v>973</v>
      </c>
      <c r="N9614" s="41" t="s">
        <v>437</v>
      </c>
      <c r="O9614" s="41" t="s">
        <v>70</v>
      </c>
    </row>
    <row r="9615" spans="1:15">
      <c r="A9615" s="42">
        <v>39660</v>
      </c>
      <c r="B9615" s="42">
        <v>46965</v>
      </c>
      <c r="C9615" s="130">
        <v>240</v>
      </c>
      <c r="D9615" s="43">
        <v>9.0200000000000002E-2</v>
      </c>
      <c r="E9615" s="43">
        <v>8.09E-2</v>
      </c>
      <c r="F9615" s="44">
        <v>118600</v>
      </c>
      <c r="G9615" s="44">
        <v>118600</v>
      </c>
      <c r="H9615" s="44">
        <v>42873.39</v>
      </c>
      <c r="I9615" s="44">
        <v>60607.99</v>
      </c>
      <c r="J9615" s="68">
        <f t="shared" si="450"/>
        <v>0.36149569983136592</v>
      </c>
      <c r="K9615" s="43">
        <f t="shared" si="451"/>
        <v>0.51102858347386171</v>
      </c>
      <c r="L9615" s="41" t="str">
        <f t="shared" si="452"/>
        <v>AA</v>
      </c>
      <c r="M9615" s="41" t="s">
        <v>539</v>
      </c>
      <c r="N9615" s="41" t="s">
        <v>429</v>
      </c>
      <c r="O9615" s="41" t="s">
        <v>70</v>
      </c>
    </row>
    <row r="9616" spans="1:15">
      <c r="A9616" s="38">
        <v>39947</v>
      </c>
      <c r="B9616" s="38">
        <v>50904</v>
      </c>
      <c r="C9616" s="131">
        <v>360</v>
      </c>
      <c r="D9616" s="39">
        <v>9.0200000000000002E-2</v>
      </c>
      <c r="E9616" s="39">
        <v>9.0200000000000002E-2</v>
      </c>
      <c r="F9616" s="40">
        <v>86000</v>
      </c>
      <c r="G9616" s="40">
        <v>86000</v>
      </c>
      <c r="H9616" s="40">
        <v>36909.699999999997</v>
      </c>
      <c r="I9616" s="40">
        <v>43999.99</v>
      </c>
      <c r="J9616" s="67">
        <f t="shared" si="450"/>
        <v>0.42918255813953488</v>
      </c>
      <c r="K9616" s="39">
        <f t="shared" si="451"/>
        <v>0.51162779069767439</v>
      </c>
      <c r="L9616" s="2" t="str">
        <f t="shared" si="452"/>
        <v>AA</v>
      </c>
      <c r="M9616" s="2" t="s">
        <v>1601</v>
      </c>
      <c r="N9616" s="2" t="s">
        <v>423</v>
      </c>
      <c r="O9616" s="2" t="s">
        <v>70</v>
      </c>
    </row>
    <row r="9617" spans="1:15">
      <c r="A9617" s="42">
        <v>41521</v>
      </c>
      <c r="B9617" s="42">
        <v>54305</v>
      </c>
      <c r="C9617" s="130">
        <v>420</v>
      </c>
      <c r="D9617" s="43">
        <v>9.0200000000000002E-2</v>
      </c>
      <c r="E9617" s="43">
        <v>8.09E-2</v>
      </c>
      <c r="F9617" s="44">
        <v>123000</v>
      </c>
      <c r="G9617" s="44">
        <v>123000</v>
      </c>
      <c r="H9617" s="44">
        <v>61208.2</v>
      </c>
      <c r="I9617" s="44">
        <v>62999.99</v>
      </c>
      <c r="J9617" s="68">
        <f t="shared" si="450"/>
        <v>0.49762764227642275</v>
      </c>
      <c r="K9617" s="43">
        <f t="shared" si="451"/>
        <v>0.51219504065040644</v>
      </c>
      <c r="L9617" s="41" t="str">
        <f t="shared" si="452"/>
        <v>AA</v>
      </c>
      <c r="M9617" s="41" t="s">
        <v>774</v>
      </c>
      <c r="N9617" s="41" t="s">
        <v>421</v>
      </c>
      <c r="O9617" s="41" t="s">
        <v>70</v>
      </c>
    </row>
    <row r="9618" spans="1:15">
      <c r="A9618" s="38">
        <v>39562</v>
      </c>
      <c r="B9618" s="38">
        <v>46867</v>
      </c>
      <c r="C9618" s="131">
        <v>240</v>
      </c>
      <c r="D9618" s="39">
        <v>9.0200000000000002E-2</v>
      </c>
      <c r="E9618" s="39">
        <v>8.09E-2</v>
      </c>
      <c r="F9618" s="40">
        <v>107000</v>
      </c>
      <c r="G9618" s="40">
        <v>107000</v>
      </c>
      <c r="H9618" s="40">
        <v>38252.129999999997</v>
      </c>
      <c r="I9618" s="40">
        <v>54999.99</v>
      </c>
      <c r="J9618" s="67">
        <f t="shared" si="450"/>
        <v>0.35749654205607473</v>
      </c>
      <c r="K9618" s="39">
        <f t="shared" si="451"/>
        <v>0.51401859813084105</v>
      </c>
      <c r="L9618" s="2" t="str">
        <f t="shared" si="452"/>
        <v>AA</v>
      </c>
      <c r="M9618" s="2" t="s">
        <v>790</v>
      </c>
      <c r="N9618" s="2" t="s">
        <v>416</v>
      </c>
      <c r="O9618" s="2" t="s">
        <v>70</v>
      </c>
    </row>
    <row r="9619" spans="1:15">
      <c r="A9619" s="38">
        <v>41575</v>
      </c>
      <c r="B9619" s="38">
        <v>54359</v>
      </c>
      <c r="C9619" s="131">
        <v>420</v>
      </c>
      <c r="D9619" s="39">
        <v>9.0200000000000002E-2</v>
      </c>
      <c r="E9619" s="39">
        <v>8.2799999999999999E-2</v>
      </c>
      <c r="F9619" s="40">
        <v>190000</v>
      </c>
      <c r="G9619" s="40">
        <v>190000</v>
      </c>
      <c r="H9619" s="40">
        <v>95428.44</v>
      </c>
      <c r="I9619" s="40">
        <v>98099.99</v>
      </c>
      <c r="J9619" s="67">
        <f t="shared" si="450"/>
        <v>0.50225494736842102</v>
      </c>
      <c r="K9619" s="39">
        <f t="shared" si="451"/>
        <v>0.5163157368421053</v>
      </c>
      <c r="L9619" s="2" t="str">
        <f t="shared" si="452"/>
        <v>AA</v>
      </c>
      <c r="M9619" s="2" t="s">
        <v>453</v>
      </c>
      <c r="N9619" s="2" t="s">
        <v>418</v>
      </c>
      <c r="O9619" s="2" t="s">
        <v>70</v>
      </c>
    </row>
    <row r="9620" spans="1:15">
      <c r="A9620" s="42">
        <v>39771</v>
      </c>
      <c r="B9620" s="42">
        <v>48902</v>
      </c>
      <c r="C9620" s="130">
        <v>300</v>
      </c>
      <c r="D9620" s="43">
        <v>9.0200000000000002E-2</v>
      </c>
      <c r="E9620" s="43">
        <v>8.09E-2</v>
      </c>
      <c r="F9620" s="44">
        <v>79998.83</v>
      </c>
      <c r="G9620" s="44">
        <v>79998.83</v>
      </c>
      <c r="H9620" s="44">
        <v>33005.760000000002</v>
      </c>
      <c r="I9620" s="44">
        <v>41466.22</v>
      </c>
      <c r="J9620" s="68">
        <f t="shared" si="450"/>
        <v>0.41257803395374659</v>
      </c>
      <c r="K9620" s="43">
        <f t="shared" si="451"/>
        <v>0.51833533065421078</v>
      </c>
      <c r="L9620" s="41" t="str">
        <f t="shared" si="452"/>
        <v>AA</v>
      </c>
      <c r="M9620" s="41" t="s">
        <v>578</v>
      </c>
      <c r="N9620" s="41" t="s">
        <v>417</v>
      </c>
      <c r="O9620" s="41" t="s">
        <v>70</v>
      </c>
    </row>
    <row r="9621" spans="1:15">
      <c r="A9621" s="42">
        <v>39871</v>
      </c>
      <c r="B9621" s="42">
        <v>47176</v>
      </c>
      <c r="C9621" s="130">
        <v>240</v>
      </c>
      <c r="D9621" s="43">
        <v>9.0200000000000002E-2</v>
      </c>
      <c r="E9621" s="43">
        <v>8.09E-2</v>
      </c>
      <c r="F9621" s="44">
        <v>106050</v>
      </c>
      <c r="G9621" s="44">
        <v>106050</v>
      </c>
      <c r="H9621" s="44">
        <v>40040.33</v>
      </c>
      <c r="I9621" s="44">
        <v>54979.99</v>
      </c>
      <c r="J9621" s="68">
        <f t="shared" si="450"/>
        <v>0.37756086751532297</v>
      </c>
      <c r="K9621" s="43">
        <f t="shared" si="451"/>
        <v>0.5184346063177746</v>
      </c>
      <c r="L9621" s="41" t="str">
        <f t="shared" si="452"/>
        <v>AA</v>
      </c>
      <c r="M9621" s="41" t="s">
        <v>703</v>
      </c>
      <c r="N9621" s="41" t="s">
        <v>437</v>
      </c>
      <c r="O9621" s="41" t="s">
        <v>70</v>
      </c>
    </row>
    <row r="9622" spans="1:15">
      <c r="A9622" s="42">
        <v>39955</v>
      </c>
      <c r="B9622" s="42">
        <v>43487</v>
      </c>
      <c r="C9622" s="130">
        <v>116</v>
      </c>
      <c r="D9622" s="43">
        <v>9.0200000000000002E-2</v>
      </c>
      <c r="E9622" s="43">
        <v>8.09E-2</v>
      </c>
      <c r="F9622" s="44">
        <v>130000</v>
      </c>
      <c r="G9622" s="44">
        <v>130000</v>
      </c>
      <c r="H9622" s="44">
        <v>36572.65</v>
      </c>
      <c r="I9622" s="44">
        <v>67449.990000000005</v>
      </c>
      <c r="J9622" s="68">
        <f t="shared" si="450"/>
        <v>0.28132807692307693</v>
      </c>
      <c r="K9622" s="43">
        <f t="shared" si="451"/>
        <v>0.51884607692307694</v>
      </c>
      <c r="L9622" s="41" t="str">
        <f t="shared" si="452"/>
        <v>AA</v>
      </c>
      <c r="M9622" s="41" t="s">
        <v>634</v>
      </c>
      <c r="N9622" s="41" t="s">
        <v>421</v>
      </c>
      <c r="O9622" s="41" t="s">
        <v>70</v>
      </c>
    </row>
    <row r="9623" spans="1:15">
      <c r="A9623" s="38">
        <v>39806</v>
      </c>
      <c r="B9623" s="38">
        <v>47111</v>
      </c>
      <c r="C9623" s="131">
        <v>240</v>
      </c>
      <c r="D9623" s="39">
        <v>9.0200000000000002E-2</v>
      </c>
      <c r="E9623" s="39">
        <v>8.09E-2</v>
      </c>
      <c r="F9623" s="40">
        <v>96362.96</v>
      </c>
      <c r="G9623" s="40">
        <v>96362.96</v>
      </c>
      <c r="H9623" s="40">
        <v>38776.879999999997</v>
      </c>
      <c r="I9623" s="40">
        <v>50000</v>
      </c>
      <c r="J9623" s="67">
        <f t="shared" si="450"/>
        <v>0.40240440932906163</v>
      </c>
      <c r="K9623" s="39">
        <f t="shared" si="451"/>
        <v>0.51887156641929633</v>
      </c>
      <c r="L9623" s="2" t="str">
        <f t="shared" si="452"/>
        <v>AA</v>
      </c>
      <c r="M9623" s="2" t="s">
        <v>1498</v>
      </c>
      <c r="N9623" s="2" t="s">
        <v>424</v>
      </c>
      <c r="O9623" s="2" t="s">
        <v>70</v>
      </c>
    </row>
    <row r="9624" spans="1:15">
      <c r="A9624" s="42">
        <v>39897</v>
      </c>
      <c r="B9624" s="42">
        <v>47202</v>
      </c>
      <c r="C9624" s="130">
        <v>240</v>
      </c>
      <c r="D9624" s="43">
        <v>9.0200000000000002E-2</v>
      </c>
      <c r="E9624" s="43">
        <v>8.09E-2</v>
      </c>
      <c r="F9624" s="44">
        <v>100000</v>
      </c>
      <c r="G9624" s="44">
        <v>100000</v>
      </c>
      <c r="H9624" s="44">
        <v>45786.44</v>
      </c>
      <c r="I9624" s="44">
        <v>51901.1</v>
      </c>
      <c r="J9624" s="68">
        <f t="shared" si="450"/>
        <v>0.4578644</v>
      </c>
      <c r="K9624" s="43">
        <f t="shared" si="451"/>
        <v>0.519011</v>
      </c>
      <c r="L9624" s="41" t="str">
        <f t="shared" si="452"/>
        <v>AA</v>
      </c>
      <c r="M9624" s="41" t="s">
        <v>459</v>
      </c>
      <c r="N9624" s="41" t="s">
        <v>417</v>
      </c>
      <c r="O9624" s="41" t="s">
        <v>70</v>
      </c>
    </row>
    <row r="9625" spans="1:15">
      <c r="A9625" s="42">
        <v>41508</v>
      </c>
      <c r="B9625" s="42">
        <v>54292</v>
      </c>
      <c r="C9625" s="130">
        <v>420</v>
      </c>
      <c r="D9625" s="43">
        <v>9.0200000000000002E-2</v>
      </c>
      <c r="E9625" s="43">
        <v>8.2799999999999999E-2</v>
      </c>
      <c r="F9625" s="44">
        <v>77000</v>
      </c>
      <c r="G9625" s="44">
        <v>77000</v>
      </c>
      <c r="H9625" s="44">
        <v>38735.22</v>
      </c>
      <c r="I9625" s="44">
        <v>39999.99</v>
      </c>
      <c r="J9625" s="68">
        <f t="shared" si="450"/>
        <v>0.50305480519480517</v>
      </c>
      <c r="K9625" s="43">
        <f t="shared" si="451"/>
        <v>0.51948038961038956</v>
      </c>
      <c r="L9625" s="41" t="str">
        <f t="shared" si="452"/>
        <v>AA</v>
      </c>
      <c r="M9625" s="41" t="s">
        <v>611</v>
      </c>
      <c r="N9625" s="41" t="s">
        <v>419</v>
      </c>
      <c r="O9625" s="41" t="s">
        <v>70</v>
      </c>
    </row>
    <row r="9626" spans="1:15">
      <c r="A9626" s="38">
        <v>39752</v>
      </c>
      <c r="B9626" s="38">
        <v>47057</v>
      </c>
      <c r="C9626" s="131">
        <v>240</v>
      </c>
      <c r="D9626" s="39">
        <v>9.0200000000000002E-2</v>
      </c>
      <c r="E9626" s="39">
        <v>8.09E-2</v>
      </c>
      <c r="F9626" s="40">
        <v>125000</v>
      </c>
      <c r="G9626" s="40">
        <v>125000</v>
      </c>
      <c r="H9626" s="40">
        <v>46805.54</v>
      </c>
      <c r="I9626" s="40">
        <v>64999.98</v>
      </c>
      <c r="J9626" s="67">
        <f t="shared" si="450"/>
        <v>0.37444432</v>
      </c>
      <c r="K9626" s="39">
        <f t="shared" si="451"/>
        <v>0.51999983999999999</v>
      </c>
      <c r="L9626" s="2" t="str">
        <f t="shared" si="452"/>
        <v>AA</v>
      </c>
      <c r="M9626" s="2" t="s">
        <v>449</v>
      </c>
      <c r="N9626" s="2" t="s">
        <v>418</v>
      </c>
      <c r="O9626" s="2" t="s">
        <v>70</v>
      </c>
    </row>
    <row r="9627" spans="1:15">
      <c r="A9627" s="38">
        <v>41649</v>
      </c>
      <c r="B9627" s="38">
        <v>51205</v>
      </c>
      <c r="C9627" s="131">
        <v>314</v>
      </c>
      <c r="D9627" s="39">
        <v>9.0200000000000002E-2</v>
      </c>
      <c r="E9627" s="39">
        <v>8.09E-2</v>
      </c>
      <c r="F9627" s="40">
        <v>150000</v>
      </c>
      <c r="G9627" s="40">
        <v>150000</v>
      </c>
      <c r="H9627" s="40">
        <v>75493.84</v>
      </c>
      <c r="I9627" s="40">
        <v>77999.990000000005</v>
      </c>
      <c r="J9627" s="67">
        <f t="shared" si="450"/>
        <v>0.5032922666666666</v>
      </c>
      <c r="K9627" s="39">
        <f t="shared" si="451"/>
        <v>0.51999993333333339</v>
      </c>
      <c r="L9627" s="2" t="str">
        <f t="shared" si="452"/>
        <v>AA</v>
      </c>
      <c r="M9627" s="2" t="s">
        <v>1079</v>
      </c>
      <c r="N9627" s="2" t="s">
        <v>421</v>
      </c>
      <c r="O9627" s="2" t="s">
        <v>70</v>
      </c>
    </row>
    <row r="9628" spans="1:15">
      <c r="A9628" s="42">
        <v>41582</v>
      </c>
      <c r="B9628" s="42">
        <v>54366</v>
      </c>
      <c r="C9628" s="130">
        <v>420</v>
      </c>
      <c r="D9628" s="43">
        <v>9.0200000000000002E-2</v>
      </c>
      <c r="E9628" s="43">
        <v>8.2799999999999999E-2</v>
      </c>
      <c r="F9628" s="44">
        <v>150000</v>
      </c>
      <c r="G9628" s="44">
        <v>150000</v>
      </c>
      <c r="H9628" s="44">
        <v>76082.539999999994</v>
      </c>
      <c r="I9628" s="44">
        <v>77999.990000000005</v>
      </c>
      <c r="J9628" s="68">
        <f t="shared" si="450"/>
        <v>0.50721693333333329</v>
      </c>
      <c r="K9628" s="43">
        <f t="shared" si="451"/>
        <v>0.51999993333333339</v>
      </c>
      <c r="L9628" s="41" t="str">
        <f t="shared" si="452"/>
        <v>AA</v>
      </c>
      <c r="M9628" s="41" t="s">
        <v>453</v>
      </c>
      <c r="N9628" s="41" t="s">
        <v>418</v>
      </c>
      <c r="O9628" s="41" t="s">
        <v>70</v>
      </c>
    </row>
    <row r="9629" spans="1:15">
      <c r="A9629" s="42">
        <v>39770</v>
      </c>
      <c r="B9629" s="42">
        <v>47075</v>
      </c>
      <c r="C9629" s="130">
        <v>240</v>
      </c>
      <c r="D9629" s="43">
        <v>9.0200000000000002E-2</v>
      </c>
      <c r="E9629" s="43">
        <v>8.09E-2</v>
      </c>
      <c r="F9629" s="44">
        <v>96141</v>
      </c>
      <c r="G9629" s="44">
        <v>96141</v>
      </c>
      <c r="H9629" s="44">
        <v>35924.82</v>
      </c>
      <c r="I9629" s="44">
        <v>49999.99</v>
      </c>
      <c r="J9629" s="68">
        <f t="shared" si="450"/>
        <v>0.3736680500514869</v>
      </c>
      <c r="K9629" s="43">
        <f t="shared" si="451"/>
        <v>0.52006937726880309</v>
      </c>
      <c r="L9629" s="41" t="str">
        <f t="shared" si="452"/>
        <v>AA</v>
      </c>
      <c r="M9629" s="41" t="s">
        <v>626</v>
      </c>
      <c r="N9629" s="41" t="s">
        <v>421</v>
      </c>
      <c r="O9629" s="41" t="s">
        <v>70</v>
      </c>
    </row>
    <row r="9630" spans="1:15">
      <c r="A9630" s="38">
        <v>39861</v>
      </c>
      <c r="B9630" s="38">
        <v>47166</v>
      </c>
      <c r="C9630" s="131">
        <v>240</v>
      </c>
      <c r="D9630" s="39">
        <v>9.0200000000000002E-2</v>
      </c>
      <c r="E9630" s="39">
        <v>8.5600000000000009E-2</v>
      </c>
      <c r="F9630" s="40">
        <v>129940</v>
      </c>
      <c r="G9630" s="40">
        <v>129940</v>
      </c>
      <c r="H9630" s="40">
        <v>49209.48</v>
      </c>
      <c r="I9630" s="40">
        <v>67599.990000000005</v>
      </c>
      <c r="J9630" s="67">
        <f t="shared" si="450"/>
        <v>0.3787092504232723</v>
      </c>
      <c r="K9630" s="39">
        <f t="shared" si="451"/>
        <v>0.52024003386178241</v>
      </c>
      <c r="L9630" s="2" t="str">
        <f t="shared" si="452"/>
        <v>AA</v>
      </c>
      <c r="M9630" s="2" t="s">
        <v>726</v>
      </c>
      <c r="N9630" s="2" t="s">
        <v>417</v>
      </c>
      <c r="O9630" s="2" t="s">
        <v>70</v>
      </c>
    </row>
    <row r="9631" spans="1:15">
      <c r="A9631" s="38">
        <v>39577</v>
      </c>
      <c r="B9631" s="38">
        <v>50534</v>
      </c>
      <c r="C9631" s="131">
        <v>360</v>
      </c>
      <c r="D9631" s="39">
        <v>9.0200000000000002E-2</v>
      </c>
      <c r="E9631" s="39">
        <v>8.5600000000000009E-2</v>
      </c>
      <c r="F9631" s="40">
        <v>92000</v>
      </c>
      <c r="G9631" s="40">
        <v>92000</v>
      </c>
      <c r="H9631" s="40">
        <v>39304.92</v>
      </c>
      <c r="I9631" s="40">
        <v>47999.99</v>
      </c>
      <c r="J9631" s="67">
        <f t="shared" si="450"/>
        <v>0.42722739130434778</v>
      </c>
      <c r="K9631" s="39">
        <f t="shared" si="451"/>
        <v>0.52173902173913045</v>
      </c>
      <c r="L9631" s="2" t="str">
        <f t="shared" si="452"/>
        <v>AA</v>
      </c>
      <c r="M9631" s="2" t="s">
        <v>740</v>
      </c>
      <c r="N9631" s="2" t="s">
        <v>417</v>
      </c>
      <c r="O9631" s="2" t="s">
        <v>70</v>
      </c>
    </row>
    <row r="9632" spans="1:15">
      <c r="A9632" s="38">
        <v>41516</v>
      </c>
      <c r="B9632" s="38">
        <v>43342</v>
      </c>
      <c r="C9632" s="131">
        <v>60</v>
      </c>
      <c r="D9632" s="39">
        <v>9.0200000000000002E-2</v>
      </c>
      <c r="E9632" s="39">
        <v>8.2799999999999999E-2</v>
      </c>
      <c r="F9632" s="40">
        <v>86000</v>
      </c>
      <c r="G9632" s="40">
        <v>86000</v>
      </c>
      <c r="H9632" s="40">
        <v>31873.07</v>
      </c>
      <c r="I9632" s="40">
        <v>44999.99</v>
      </c>
      <c r="J9632" s="67">
        <f t="shared" si="450"/>
        <v>0.37061709302325579</v>
      </c>
      <c r="K9632" s="39">
        <f t="shared" si="451"/>
        <v>0.5232556976744186</v>
      </c>
      <c r="L9632" s="2" t="str">
        <f t="shared" si="452"/>
        <v>AA</v>
      </c>
      <c r="M9632" s="2" t="s">
        <v>501</v>
      </c>
      <c r="N9632" s="2" t="s">
        <v>421</v>
      </c>
      <c r="O9632" s="2" t="s">
        <v>70</v>
      </c>
    </row>
    <row r="9633" spans="1:15">
      <c r="A9633" s="38">
        <v>41746</v>
      </c>
      <c r="B9633" s="38">
        <v>47225</v>
      </c>
      <c r="C9633" s="131">
        <v>180</v>
      </c>
      <c r="D9633" s="39">
        <v>9.0200000000000002E-2</v>
      </c>
      <c r="E9633" s="39">
        <v>8.1900000000000001E-2</v>
      </c>
      <c r="F9633" s="40">
        <v>86000</v>
      </c>
      <c r="G9633" s="40">
        <v>86000</v>
      </c>
      <c r="H9633" s="40">
        <v>42836.33</v>
      </c>
      <c r="I9633" s="40">
        <v>44999.99</v>
      </c>
      <c r="J9633" s="67">
        <f t="shared" si="450"/>
        <v>0.49809686046511631</v>
      </c>
      <c r="K9633" s="39">
        <f t="shared" si="451"/>
        <v>0.5232556976744186</v>
      </c>
      <c r="L9633" s="2" t="str">
        <f t="shared" si="452"/>
        <v>AA</v>
      </c>
      <c r="M9633" s="2" t="s">
        <v>1021</v>
      </c>
      <c r="N9633" s="2" t="s">
        <v>424</v>
      </c>
      <c r="O9633" s="2" t="s">
        <v>70</v>
      </c>
    </row>
    <row r="9634" spans="1:15">
      <c r="A9634" s="38">
        <v>39715</v>
      </c>
      <c r="B9634" s="38">
        <v>50672</v>
      </c>
      <c r="C9634" s="131">
        <v>360</v>
      </c>
      <c r="D9634" s="39">
        <v>9.0200000000000002E-2</v>
      </c>
      <c r="E9634" s="39">
        <v>8.09E-2</v>
      </c>
      <c r="F9634" s="40">
        <v>86000</v>
      </c>
      <c r="G9634" s="40">
        <v>86000</v>
      </c>
      <c r="H9634" s="40">
        <v>37043.910000000003</v>
      </c>
      <c r="I9634" s="40">
        <v>44999.99</v>
      </c>
      <c r="J9634" s="67">
        <f t="shared" si="450"/>
        <v>0.43074313953488375</v>
      </c>
      <c r="K9634" s="39">
        <f t="shared" si="451"/>
        <v>0.5232556976744186</v>
      </c>
      <c r="L9634" s="2" t="str">
        <f t="shared" si="452"/>
        <v>AA</v>
      </c>
      <c r="M9634" s="2" t="s">
        <v>1155</v>
      </c>
      <c r="N9634" s="2" t="s">
        <v>435</v>
      </c>
      <c r="O9634" s="2" t="s">
        <v>70</v>
      </c>
    </row>
    <row r="9635" spans="1:15">
      <c r="A9635" s="42">
        <v>39801</v>
      </c>
      <c r="B9635" s="42">
        <v>48932</v>
      </c>
      <c r="C9635" s="130">
        <v>300</v>
      </c>
      <c r="D9635" s="43">
        <v>9.0200000000000002E-2</v>
      </c>
      <c r="E9635" s="43">
        <v>8.09E-2</v>
      </c>
      <c r="F9635" s="44">
        <v>120400</v>
      </c>
      <c r="G9635" s="44">
        <v>120400</v>
      </c>
      <c r="H9635" s="44">
        <v>49531.53</v>
      </c>
      <c r="I9635" s="44">
        <v>62999.99</v>
      </c>
      <c r="J9635" s="68">
        <f t="shared" si="450"/>
        <v>0.41139144518272425</v>
      </c>
      <c r="K9635" s="43">
        <f t="shared" si="451"/>
        <v>0.52325573089700994</v>
      </c>
      <c r="L9635" s="41" t="str">
        <f t="shared" si="452"/>
        <v>AA</v>
      </c>
      <c r="M9635" s="41" t="s">
        <v>482</v>
      </c>
      <c r="N9635" s="41" t="s">
        <v>422</v>
      </c>
      <c r="O9635" s="41" t="s">
        <v>70</v>
      </c>
    </row>
    <row r="9636" spans="1:15">
      <c r="A9636" s="38">
        <v>41351</v>
      </c>
      <c r="B9636" s="38">
        <v>48656</v>
      </c>
      <c r="C9636" s="131">
        <v>240</v>
      </c>
      <c r="D9636" s="39">
        <v>9.0200000000000002E-2</v>
      </c>
      <c r="E9636" s="39">
        <v>9.0200000000000002E-2</v>
      </c>
      <c r="F9636" s="40">
        <v>86500</v>
      </c>
      <c r="G9636" s="40">
        <v>86500</v>
      </c>
      <c r="H9636" s="40">
        <v>41468.57</v>
      </c>
      <c r="I9636" s="40">
        <v>45296.74</v>
      </c>
      <c r="J9636" s="67">
        <f t="shared" si="450"/>
        <v>0.47940543352601156</v>
      </c>
      <c r="K9636" s="39">
        <f t="shared" si="451"/>
        <v>0.52366173410404626</v>
      </c>
      <c r="L9636" s="2" t="str">
        <f t="shared" si="452"/>
        <v>AA</v>
      </c>
      <c r="M9636" s="2" t="s">
        <v>489</v>
      </c>
      <c r="N9636" s="2" t="s">
        <v>415</v>
      </c>
      <c r="O9636" s="2" t="s">
        <v>70</v>
      </c>
    </row>
    <row r="9637" spans="1:15">
      <c r="A9637" s="42">
        <v>41687</v>
      </c>
      <c r="B9637" s="42">
        <v>48992</v>
      </c>
      <c r="C9637" s="130">
        <v>240</v>
      </c>
      <c r="D9637" s="43">
        <v>9.0200000000000002E-2</v>
      </c>
      <c r="E9637" s="43">
        <v>8.2799999999999999E-2</v>
      </c>
      <c r="F9637" s="44">
        <v>170000</v>
      </c>
      <c r="G9637" s="44">
        <v>170000</v>
      </c>
      <c r="H9637" s="44">
        <v>87462.78</v>
      </c>
      <c r="I9637" s="44">
        <v>89100</v>
      </c>
      <c r="J9637" s="68">
        <f t="shared" si="450"/>
        <v>0.51448694117647054</v>
      </c>
      <c r="K9637" s="43">
        <f t="shared" si="451"/>
        <v>0.52411764705882358</v>
      </c>
      <c r="L9637" s="41" t="str">
        <f t="shared" si="452"/>
        <v>AA</v>
      </c>
      <c r="M9637" s="41" t="s">
        <v>959</v>
      </c>
      <c r="N9637" s="41" t="s">
        <v>416</v>
      </c>
      <c r="O9637" s="41" t="s">
        <v>70</v>
      </c>
    </row>
    <row r="9638" spans="1:15">
      <c r="A9638" s="38">
        <v>39758</v>
      </c>
      <c r="B9638" s="38">
        <v>50715</v>
      </c>
      <c r="C9638" s="131">
        <v>360</v>
      </c>
      <c r="D9638" s="39">
        <v>9.0200000000000002E-2</v>
      </c>
      <c r="E9638" s="39">
        <v>8.09E-2</v>
      </c>
      <c r="F9638" s="40">
        <v>118200</v>
      </c>
      <c r="G9638" s="40">
        <v>118200</v>
      </c>
      <c r="H9638" s="40">
        <v>51319.75</v>
      </c>
      <c r="I9638" s="40">
        <v>61999.99</v>
      </c>
      <c r="J9638" s="67">
        <f t="shared" si="450"/>
        <v>0.43417724196277496</v>
      </c>
      <c r="K9638" s="39">
        <f t="shared" si="451"/>
        <v>0.52453460236886629</v>
      </c>
      <c r="L9638" s="2" t="str">
        <f t="shared" si="452"/>
        <v>AA</v>
      </c>
      <c r="M9638" s="2" t="s">
        <v>631</v>
      </c>
      <c r="N9638" s="2" t="s">
        <v>424</v>
      </c>
      <c r="O9638" s="2" t="s">
        <v>70</v>
      </c>
    </row>
    <row r="9639" spans="1:15">
      <c r="A9639" s="38">
        <v>41285</v>
      </c>
      <c r="B9639" s="38">
        <v>52273</v>
      </c>
      <c r="C9639" s="131">
        <v>361</v>
      </c>
      <c r="D9639" s="39">
        <v>9.0200000000000002E-2</v>
      </c>
      <c r="E9639" s="39">
        <v>8.2799999999999999E-2</v>
      </c>
      <c r="F9639" s="40">
        <v>137000</v>
      </c>
      <c r="G9639" s="40">
        <v>137000</v>
      </c>
      <c r="H9639" s="40">
        <v>67857.600000000006</v>
      </c>
      <c r="I9639" s="40">
        <v>71999.990000000005</v>
      </c>
      <c r="J9639" s="67">
        <f t="shared" si="450"/>
        <v>0.49531094890510952</v>
      </c>
      <c r="K9639" s="39">
        <f t="shared" si="451"/>
        <v>0.52554737226277382</v>
      </c>
      <c r="L9639" s="2" t="str">
        <f t="shared" si="452"/>
        <v>AA</v>
      </c>
      <c r="M9639" s="2" t="s">
        <v>538</v>
      </c>
      <c r="N9639" s="2" t="s">
        <v>417</v>
      </c>
      <c r="O9639" s="2" t="s">
        <v>70</v>
      </c>
    </row>
    <row r="9640" spans="1:15">
      <c r="A9640" s="38">
        <v>41337</v>
      </c>
      <c r="B9640" s="38">
        <v>54121</v>
      </c>
      <c r="C9640" s="131">
        <v>420</v>
      </c>
      <c r="D9640" s="39">
        <v>9.0200000000000002E-2</v>
      </c>
      <c r="E9640" s="39">
        <v>9.0200000000000002E-2</v>
      </c>
      <c r="F9640" s="40">
        <v>105000</v>
      </c>
      <c r="G9640" s="40">
        <v>105000</v>
      </c>
      <c r="H9640" s="40">
        <v>53495.59</v>
      </c>
      <c r="I9640" s="40">
        <v>55190.99</v>
      </c>
      <c r="J9640" s="67">
        <f t="shared" si="450"/>
        <v>0.5094818095238095</v>
      </c>
      <c r="K9640" s="39">
        <f t="shared" si="451"/>
        <v>0.52562847619047615</v>
      </c>
      <c r="L9640" s="2" t="str">
        <f t="shared" si="452"/>
        <v>AA</v>
      </c>
      <c r="M9640" s="2" t="s">
        <v>1307</v>
      </c>
      <c r="N9640" s="2" t="s">
        <v>424</v>
      </c>
      <c r="O9640" s="2" t="s">
        <v>70</v>
      </c>
    </row>
    <row r="9641" spans="1:15">
      <c r="A9641" s="38">
        <v>39692</v>
      </c>
      <c r="B9641" s="38">
        <v>46997</v>
      </c>
      <c r="C9641" s="131">
        <v>240</v>
      </c>
      <c r="D9641" s="39">
        <v>9.0200000000000002E-2</v>
      </c>
      <c r="E9641" s="39">
        <v>8.09E-2</v>
      </c>
      <c r="F9641" s="40">
        <v>105100</v>
      </c>
      <c r="G9641" s="40">
        <v>105100</v>
      </c>
      <c r="H9641" s="40">
        <v>39479.980000000003</v>
      </c>
      <c r="I9641" s="40">
        <v>55299.99</v>
      </c>
      <c r="J9641" s="67">
        <f t="shared" si="450"/>
        <v>0.37564205518553762</v>
      </c>
      <c r="K9641" s="39">
        <f t="shared" si="451"/>
        <v>0.5261654614652711</v>
      </c>
      <c r="L9641" s="2" t="str">
        <f t="shared" si="452"/>
        <v>AA</v>
      </c>
      <c r="M9641" s="2" t="s">
        <v>595</v>
      </c>
      <c r="N9641" s="2" t="s">
        <v>423</v>
      </c>
      <c r="O9641" s="2" t="s">
        <v>70</v>
      </c>
    </row>
    <row r="9642" spans="1:15">
      <c r="A9642" s="42">
        <v>41600</v>
      </c>
      <c r="B9642" s="42">
        <v>43426</v>
      </c>
      <c r="C9642" s="130">
        <v>60</v>
      </c>
      <c r="D9642" s="43">
        <v>9.0200000000000002E-2</v>
      </c>
      <c r="E9642" s="43">
        <v>8.2799999999999999E-2</v>
      </c>
      <c r="F9642" s="44">
        <v>76000</v>
      </c>
      <c r="G9642" s="44">
        <v>76000</v>
      </c>
      <c r="H9642" s="44">
        <v>30344.41</v>
      </c>
      <c r="I9642" s="44">
        <v>39999.99</v>
      </c>
      <c r="J9642" s="68">
        <f t="shared" si="450"/>
        <v>0.39926855263157895</v>
      </c>
      <c r="K9642" s="43">
        <f t="shared" si="451"/>
        <v>0.52631565789473678</v>
      </c>
      <c r="L9642" s="41" t="str">
        <f t="shared" si="452"/>
        <v>AA</v>
      </c>
      <c r="M9642" s="41" t="s">
        <v>633</v>
      </c>
      <c r="N9642" s="41" t="s">
        <v>422</v>
      </c>
      <c r="O9642" s="41" t="s">
        <v>70</v>
      </c>
    </row>
    <row r="9643" spans="1:15">
      <c r="A9643" s="38">
        <v>39800</v>
      </c>
      <c r="B9643" s="38">
        <v>45278</v>
      </c>
      <c r="C9643" s="131">
        <v>180</v>
      </c>
      <c r="D9643" s="39">
        <v>9.0200000000000002E-2</v>
      </c>
      <c r="E9643" s="39">
        <v>9.0200000000000002E-2</v>
      </c>
      <c r="F9643" s="40">
        <v>95000</v>
      </c>
      <c r="G9643" s="40">
        <v>95000</v>
      </c>
      <c r="H9643" s="40">
        <v>30753.03</v>
      </c>
      <c r="I9643" s="40">
        <v>49999.99</v>
      </c>
      <c r="J9643" s="67">
        <f t="shared" si="450"/>
        <v>0.32371610526315786</v>
      </c>
      <c r="K9643" s="39">
        <f t="shared" si="451"/>
        <v>0.52631568421052632</v>
      </c>
      <c r="L9643" s="2" t="str">
        <f t="shared" si="452"/>
        <v>AA</v>
      </c>
      <c r="M9643" s="2" t="s">
        <v>457</v>
      </c>
      <c r="N9643" s="2" t="s">
        <v>419</v>
      </c>
      <c r="O9643" s="2" t="s">
        <v>70</v>
      </c>
    </row>
    <row r="9644" spans="1:15">
      <c r="A9644" s="38">
        <v>39780</v>
      </c>
      <c r="B9644" s="38">
        <v>48911</v>
      </c>
      <c r="C9644" s="131">
        <v>300</v>
      </c>
      <c r="D9644" s="39">
        <v>9.0200000000000002E-2</v>
      </c>
      <c r="E9644" s="39">
        <v>8.09E-2</v>
      </c>
      <c r="F9644" s="40">
        <v>95000</v>
      </c>
      <c r="G9644" s="40">
        <v>95000</v>
      </c>
      <c r="H9644" s="40">
        <v>40083.51</v>
      </c>
      <c r="I9644" s="40">
        <v>50000</v>
      </c>
      <c r="J9644" s="67">
        <f t="shared" si="450"/>
        <v>0.42193168421052635</v>
      </c>
      <c r="K9644" s="39">
        <f t="shared" si="451"/>
        <v>0.52631578947368418</v>
      </c>
      <c r="L9644" s="2" t="str">
        <f t="shared" si="452"/>
        <v>AA</v>
      </c>
      <c r="M9644" s="2" t="s">
        <v>518</v>
      </c>
      <c r="N9644" s="2" t="s">
        <v>416</v>
      </c>
      <c r="O9644" s="2" t="s">
        <v>70</v>
      </c>
    </row>
    <row r="9645" spans="1:15">
      <c r="A9645" s="38">
        <v>41506</v>
      </c>
      <c r="B9645" s="38">
        <v>50180</v>
      </c>
      <c r="C9645" s="131">
        <v>285</v>
      </c>
      <c r="D9645" s="39">
        <v>9.0200000000000002E-2</v>
      </c>
      <c r="E9645" s="39">
        <v>8.09E-2</v>
      </c>
      <c r="F9645" s="40">
        <v>200000</v>
      </c>
      <c r="G9645" s="40">
        <v>200000</v>
      </c>
      <c r="H9645" s="40">
        <v>102420.91</v>
      </c>
      <c r="I9645" s="40">
        <v>105300</v>
      </c>
      <c r="J9645" s="67">
        <f t="shared" si="450"/>
        <v>0.51210454999999999</v>
      </c>
      <c r="K9645" s="39">
        <f t="shared" si="451"/>
        <v>0.52649999999999997</v>
      </c>
      <c r="L9645" s="2" t="str">
        <f t="shared" si="452"/>
        <v>AA</v>
      </c>
      <c r="M9645" s="2" t="s">
        <v>1282</v>
      </c>
      <c r="N9645" s="2" t="s">
        <v>416</v>
      </c>
      <c r="O9645" s="2" t="s">
        <v>70</v>
      </c>
    </row>
    <row r="9646" spans="1:15">
      <c r="A9646" s="42">
        <v>41561</v>
      </c>
      <c r="B9646" s="42">
        <v>48866</v>
      </c>
      <c r="C9646" s="130">
        <v>240</v>
      </c>
      <c r="D9646" s="43">
        <v>9.0200000000000002E-2</v>
      </c>
      <c r="E9646" s="43">
        <v>8.2799999999999999E-2</v>
      </c>
      <c r="F9646" s="44">
        <v>110000</v>
      </c>
      <c r="G9646" s="44">
        <v>110000</v>
      </c>
      <c r="H9646" s="44">
        <v>54763.01</v>
      </c>
      <c r="I9646" s="44">
        <v>57999.99</v>
      </c>
      <c r="J9646" s="68">
        <f t="shared" si="450"/>
        <v>0.49784554545454546</v>
      </c>
      <c r="K9646" s="43">
        <f t="shared" si="451"/>
        <v>0.5272726363636363</v>
      </c>
      <c r="L9646" s="41" t="str">
        <f t="shared" si="452"/>
        <v>AA</v>
      </c>
      <c r="M9646" s="41" t="s">
        <v>594</v>
      </c>
      <c r="N9646" s="41" t="s">
        <v>419</v>
      </c>
      <c r="O9646" s="41" t="s">
        <v>70</v>
      </c>
    </row>
    <row r="9647" spans="1:15">
      <c r="A9647" s="38">
        <v>39652</v>
      </c>
      <c r="B9647" s="38">
        <v>46957</v>
      </c>
      <c r="C9647" s="131">
        <v>240</v>
      </c>
      <c r="D9647" s="39">
        <v>9.0200000000000002E-2</v>
      </c>
      <c r="E9647" s="39">
        <v>8.5600000000000009E-2</v>
      </c>
      <c r="F9647" s="40">
        <v>125000</v>
      </c>
      <c r="G9647" s="40">
        <v>125000</v>
      </c>
      <c r="H9647" s="40">
        <v>46661.31</v>
      </c>
      <c r="I9647" s="40">
        <v>65999.990000000005</v>
      </c>
      <c r="J9647" s="67">
        <f t="shared" si="450"/>
        <v>0.37329047999999998</v>
      </c>
      <c r="K9647" s="39">
        <f t="shared" si="451"/>
        <v>0.52799992000000007</v>
      </c>
      <c r="L9647" s="2" t="str">
        <f t="shared" si="452"/>
        <v>AA</v>
      </c>
      <c r="M9647" s="2" t="s">
        <v>467</v>
      </c>
      <c r="N9647" s="2" t="s">
        <v>425</v>
      </c>
      <c r="O9647" s="2" t="s">
        <v>70</v>
      </c>
    </row>
    <row r="9648" spans="1:15">
      <c r="A9648" s="42">
        <v>39958</v>
      </c>
      <c r="B9648" s="42">
        <v>47263</v>
      </c>
      <c r="C9648" s="130">
        <v>240</v>
      </c>
      <c r="D9648" s="43">
        <v>9.0200000000000002E-2</v>
      </c>
      <c r="E9648" s="43">
        <v>8.09E-2</v>
      </c>
      <c r="F9648" s="44">
        <v>91000</v>
      </c>
      <c r="G9648" s="44">
        <v>91000</v>
      </c>
      <c r="H9648" s="44">
        <v>35766.870000000003</v>
      </c>
      <c r="I9648" s="44">
        <v>48335.62</v>
      </c>
      <c r="J9648" s="68">
        <f t="shared" si="450"/>
        <v>0.39304252747252749</v>
      </c>
      <c r="K9648" s="43">
        <f t="shared" si="451"/>
        <v>0.53116065934065937</v>
      </c>
      <c r="L9648" s="41" t="str">
        <f t="shared" si="452"/>
        <v>AA</v>
      </c>
      <c r="M9648" s="41" t="s">
        <v>1015</v>
      </c>
      <c r="N9648" s="41" t="s">
        <v>417</v>
      </c>
      <c r="O9648" s="41" t="s">
        <v>70</v>
      </c>
    </row>
    <row r="9649" spans="1:15">
      <c r="A9649" s="42">
        <v>39834</v>
      </c>
      <c r="B9649" s="42">
        <v>45586</v>
      </c>
      <c r="C9649" s="130">
        <v>189</v>
      </c>
      <c r="D9649" s="43">
        <v>9.0200000000000002E-2</v>
      </c>
      <c r="E9649" s="43">
        <v>8.09E-2</v>
      </c>
      <c r="F9649" s="44">
        <v>119000</v>
      </c>
      <c r="G9649" s="44">
        <v>119000</v>
      </c>
      <c r="H9649" s="44">
        <v>44786.37</v>
      </c>
      <c r="I9649" s="44">
        <v>63289.99</v>
      </c>
      <c r="J9649" s="68">
        <f t="shared" si="450"/>
        <v>0.37635605042016806</v>
      </c>
      <c r="K9649" s="43">
        <f t="shared" si="451"/>
        <v>0.53184865546218485</v>
      </c>
      <c r="L9649" s="41" t="str">
        <f t="shared" si="452"/>
        <v>AA</v>
      </c>
      <c r="M9649" s="41" t="s">
        <v>1146</v>
      </c>
      <c r="N9649" s="41" t="s">
        <v>422</v>
      </c>
      <c r="O9649" s="41" t="s">
        <v>70</v>
      </c>
    </row>
    <row r="9650" spans="1:15">
      <c r="A9650" s="42">
        <v>41619</v>
      </c>
      <c r="B9650" s="42">
        <v>54403</v>
      </c>
      <c r="C9650" s="130">
        <v>420</v>
      </c>
      <c r="D9650" s="43">
        <v>9.0200000000000002E-2</v>
      </c>
      <c r="E9650" s="43">
        <v>8.2799999999999999E-2</v>
      </c>
      <c r="F9650" s="44">
        <v>159800</v>
      </c>
      <c r="G9650" s="44">
        <v>159800</v>
      </c>
      <c r="H9650" s="44">
        <v>83242.429999999993</v>
      </c>
      <c r="I9650" s="44">
        <v>85199.99</v>
      </c>
      <c r="J9650" s="68">
        <f t="shared" si="450"/>
        <v>0.52091633291614514</v>
      </c>
      <c r="K9650" s="43">
        <f t="shared" si="451"/>
        <v>0.53316639549436795</v>
      </c>
      <c r="L9650" s="41" t="str">
        <f t="shared" si="452"/>
        <v>AA</v>
      </c>
      <c r="M9650" s="41" t="s">
        <v>1235</v>
      </c>
      <c r="N9650" s="41" t="s">
        <v>422</v>
      </c>
      <c r="O9650" s="41" t="s">
        <v>70</v>
      </c>
    </row>
    <row r="9651" spans="1:15">
      <c r="A9651" s="38">
        <v>39556</v>
      </c>
      <c r="B9651" s="38">
        <v>50513</v>
      </c>
      <c r="C9651" s="131">
        <v>360</v>
      </c>
      <c r="D9651" s="39">
        <v>9.0200000000000002E-2</v>
      </c>
      <c r="E9651" s="39">
        <v>8.09E-2</v>
      </c>
      <c r="F9651" s="40">
        <v>103120.12</v>
      </c>
      <c r="G9651" s="40">
        <v>103120.12</v>
      </c>
      <c r="H9651" s="40">
        <v>44865.33</v>
      </c>
      <c r="I9651" s="40">
        <v>54999.99</v>
      </c>
      <c r="J9651" s="67">
        <f t="shared" si="450"/>
        <v>0.43507833388867279</v>
      </c>
      <c r="K9651" s="39">
        <f t="shared" si="451"/>
        <v>0.53335847553319371</v>
      </c>
      <c r="L9651" s="2" t="str">
        <f t="shared" si="452"/>
        <v>AA</v>
      </c>
      <c r="M9651" s="2" t="s">
        <v>475</v>
      </c>
      <c r="N9651" s="2" t="s">
        <v>427</v>
      </c>
      <c r="O9651" s="2" t="s">
        <v>70</v>
      </c>
    </row>
    <row r="9652" spans="1:15">
      <c r="A9652" s="42">
        <v>39808</v>
      </c>
      <c r="B9652" s="42">
        <v>47113</v>
      </c>
      <c r="C9652" s="130">
        <v>240</v>
      </c>
      <c r="D9652" s="43">
        <v>9.0200000000000002E-2</v>
      </c>
      <c r="E9652" s="43">
        <v>8.09E-2</v>
      </c>
      <c r="F9652" s="44">
        <v>116200</v>
      </c>
      <c r="G9652" s="44">
        <v>116200</v>
      </c>
      <c r="H9652" s="44">
        <v>51170.75</v>
      </c>
      <c r="I9652" s="44">
        <v>62000</v>
      </c>
      <c r="J9652" s="68">
        <f t="shared" si="450"/>
        <v>0.44036790017211702</v>
      </c>
      <c r="K9652" s="43">
        <f t="shared" si="451"/>
        <v>0.53356282271944921</v>
      </c>
      <c r="L9652" s="41" t="str">
        <f t="shared" si="452"/>
        <v>AA</v>
      </c>
      <c r="M9652" s="41" t="s">
        <v>548</v>
      </c>
      <c r="N9652" s="41" t="s">
        <v>433</v>
      </c>
      <c r="O9652" s="41" t="s">
        <v>70</v>
      </c>
    </row>
    <row r="9653" spans="1:15">
      <c r="A9653" s="42">
        <v>39629</v>
      </c>
      <c r="B9653" s="42">
        <v>46934</v>
      </c>
      <c r="C9653" s="130">
        <v>240</v>
      </c>
      <c r="D9653" s="43">
        <v>9.0200000000000002E-2</v>
      </c>
      <c r="E9653" s="43">
        <v>8.09E-2</v>
      </c>
      <c r="F9653" s="44">
        <v>112000</v>
      </c>
      <c r="G9653" s="44">
        <v>112000</v>
      </c>
      <c r="H9653" s="44">
        <v>42214.77</v>
      </c>
      <c r="I9653" s="44">
        <v>59999.99</v>
      </c>
      <c r="J9653" s="68">
        <f t="shared" si="450"/>
        <v>0.37691758928571428</v>
      </c>
      <c r="K9653" s="43">
        <f t="shared" si="451"/>
        <v>0.53571419642857143</v>
      </c>
      <c r="L9653" s="41" t="str">
        <f t="shared" si="452"/>
        <v>AA</v>
      </c>
      <c r="M9653" s="41" t="s">
        <v>714</v>
      </c>
      <c r="N9653" s="41" t="s">
        <v>416</v>
      </c>
      <c r="O9653" s="41" t="s">
        <v>70</v>
      </c>
    </row>
    <row r="9654" spans="1:15">
      <c r="A9654" s="38">
        <v>39612</v>
      </c>
      <c r="B9654" s="38">
        <v>46917</v>
      </c>
      <c r="C9654" s="131">
        <v>240</v>
      </c>
      <c r="D9654" s="39">
        <v>9.0200000000000002E-2</v>
      </c>
      <c r="E9654" s="39">
        <v>8.09E-2</v>
      </c>
      <c r="F9654" s="40">
        <v>112000</v>
      </c>
      <c r="G9654" s="40">
        <v>112000</v>
      </c>
      <c r="H9654" s="40">
        <v>42229.43</v>
      </c>
      <c r="I9654" s="40">
        <v>60000</v>
      </c>
      <c r="J9654" s="67">
        <f t="shared" si="450"/>
        <v>0.37704848214285713</v>
      </c>
      <c r="K9654" s="39">
        <f t="shared" si="451"/>
        <v>0.5357142857142857</v>
      </c>
      <c r="L9654" s="2" t="str">
        <f t="shared" si="452"/>
        <v>AA</v>
      </c>
      <c r="M9654" s="2" t="s">
        <v>564</v>
      </c>
      <c r="N9654" s="2" t="s">
        <v>417</v>
      </c>
      <c r="O9654" s="2" t="s">
        <v>70</v>
      </c>
    </row>
    <row r="9655" spans="1:15">
      <c r="A9655" s="38">
        <v>39967</v>
      </c>
      <c r="B9655" s="38">
        <v>49708</v>
      </c>
      <c r="C9655" s="131">
        <v>320</v>
      </c>
      <c r="D9655" s="39">
        <v>9.0200000000000002E-2</v>
      </c>
      <c r="E9655" s="39">
        <v>8.09E-2</v>
      </c>
      <c r="F9655" s="40">
        <v>110000</v>
      </c>
      <c r="G9655" s="40">
        <v>110000</v>
      </c>
      <c r="H9655" s="40">
        <v>48209.11</v>
      </c>
      <c r="I9655" s="40">
        <v>58999.98</v>
      </c>
      <c r="J9655" s="67">
        <f t="shared" si="450"/>
        <v>0.43826463636363638</v>
      </c>
      <c r="K9655" s="39">
        <f t="shared" si="451"/>
        <v>0.53636345454545453</v>
      </c>
      <c r="L9655" s="2" t="str">
        <f t="shared" si="452"/>
        <v>AA</v>
      </c>
      <c r="M9655" s="2" t="s">
        <v>463</v>
      </c>
      <c r="N9655" s="2" t="s">
        <v>422</v>
      </c>
      <c r="O9655" s="2" t="s">
        <v>70</v>
      </c>
    </row>
    <row r="9656" spans="1:15">
      <c r="A9656" s="38">
        <v>39825</v>
      </c>
      <c r="B9656" s="38">
        <v>50782</v>
      </c>
      <c r="C9656" s="131">
        <v>360</v>
      </c>
      <c r="D9656" s="39">
        <v>9.0200000000000002E-2</v>
      </c>
      <c r="E9656" s="39">
        <v>8.09E-2</v>
      </c>
      <c r="F9656" s="40">
        <v>130000</v>
      </c>
      <c r="G9656" s="40">
        <v>130000</v>
      </c>
      <c r="H9656" s="40">
        <v>57947.91</v>
      </c>
      <c r="I9656" s="40">
        <v>69772.61</v>
      </c>
      <c r="J9656" s="67">
        <f t="shared" si="450"/>
        <v>0.44575315384615388</v>
      </c>
      <c r="K9656" s="39">
        <f t="shared" si="451"/>
        <v>0.53671238461538462</v>
      </c>
      <c r="L9656" s="2" t="str">
        <f t="shared" si="452"/>
        <v>AA</v>
      </c>
      <c r="M9656" s="2" t="s">
        <v>687</v>
      </c>
      <c r="N9656" s="2" t="s">
        <v>417</v>
      </c>
      <c r="O9656" s="2" t="s">
        <v>70</v>
      </c>
    </row>
    <row r="9657" spans="1:15">
      <c r="A9657" s="38">
        <v>39953</v>
      </c>
      <c r="B9657" s="38">
        <v>45708</v>
      </c>
      <c r="C9657" s="131">
        <v>189</v>
      </c>
      <c r="D9657" s="39">
        <v>9.0200000000000002E-2</v>
      </c>
      <c r="E9657" s="39">
        <v>8.09E-2</v>
      </c>
      <c r="F9657" s="40">
        <v>106000</v>
      </c>
      <c r="G9657" s="40">
        <v>106000</v>
      </c>
      <c r="H9657" s="40">
        <v>35573.56</v>
      </c>
      <c r="I9657" s="40">
        <v>56999.99</v>
      </c>
      <c r="J9657" s="67">
        <f t="shared" si="450"/>
        <v>0.33559962264150939</v>
      </c>
      <c r="K9657" s="39">
        <f t="shared" si="451"/>
        <v>0.5377357547169811</v>
      </c>
      <c r="L9657" s="2" t="str">
        <f t="shared" si="452"/>
        <v>AA</v>
      </c>
      <c r="M9657" s="2" t="s">
        <v>495</v>
      </c>
      <c r="N9657" s="2" t="s">
        <v>424</v>
      </c>
      <c r="O9657" s="2" t="s">
        <v>70</v>
      </c>
    </row>
    <row r="9658" spans="1:15">
      <c r="A9658" s="38">
        <v>39932</v>
      </c>
      <c r="B9658" s="38">
        <v>43584</v>
      </c>
      <c r="C9658" s="131">
        <v>120</v>
      </c>
      <c r="D9658" s="39">
        <v>9.0200000000000002E-2</v>
      </c>
      <c r="E9658" s="39">
        <v>8.09E-2</v>
      </c>
      <c r="F9658" s="40">
        <v>130000</v>
      </c>
      <c r="G9658" s="40">
        <v>130000</v>
      </c>
      <c r="H9658" s="40">
        <v>30421.95</v>
      </c>
      <c r="I9658" s="40">
        <v>69999.990000000005</v>
      </c>
      <c r="J9658" s="67">
        <f t="shared" si="450"/>
        <v>0.234015</v>
      </c>
      <c r="K9658" s="39">
        <f t="shared" si="451"/>
        <v>0.53846146153846153</v>
      </c>
      <c r="L9658" s="2" t="str">
        <f t="shared" si="452"/>
        <v>AA</v>
      </c>
      <c r="M9658" s="2" t="s">
        <v>1082</v>
      </c>
      <c r="N9658" s="2" t="s">
        <v>416</v>
      </c>
      <c r="O9658" s="2" t="s">
        <v>70</v>
      </c>
    </row>
    <row r="9659" spans="1:15">
      <c r="A9659" s="38">
        <v>39574</v>
      </c>
      <c r="B9659" s="38">
        <v>44748</v>
      </c>
      <c r="C9659" s="131">
        <v>170</v>
      </c>
      <c r="D9659" s="39">
        <v>9.0200000000000002E-2</v>
      </c>
      <c r="E9659" s="39">
        <v>8.09E-2</v>
      </c>
      <c r="F9659" s="40">
        <v>130000</v>
      </c>
      <c r="G9659" s="40">
        <v>130000</v>
      </c>
      <c r="H9659" s="40">
        <v>41685.71</v>
      </c>
      <c r="I9659" s="40">
        <v>69999.990000000005</v>
      </c>
      <c r="J9659" s="67">
        <f t="shared" si="450"/>
        <v>0.32065930769230766</v>
      </c>
      <c r="K9659" s="39">
        <f t="shared" si="451"/>
        <v>0.53846146153846153</v>
      </c>
      <c r="L9659" s="2" t="str">
        <f t="shared" si="452"/>
        <v>AA</v>
      </c>
      <c r="M9659" s="2" t="s">
        <v>1342</v>
      </c>
      <c r="N9659" s="2" t="s">
        <v>416</v>
      </c>
      <c r="O9659" s="2" t="s">
        <v>70</v>
      </c>
    </row>
    <row r="9660" spans="1:15">
      <c r="A9660" s="42">
        <v>39792</v>
      </c>
      <c r="B9660" s="42">
        <v>47097</v>
      </c>
      <c r="C9660" s="130">
        <v>240</v>
      </c>
      <c r="D9660" s="43">
        <v>9.0200000000000002E-2</v>
      </c>
      <c r="E9660" s="43">
        <v>8.09E-2</v>
      </c>
      <c r="F9660" s="44">
        <v>130000</v>
      </c>
      <c r="G9660" s="44">
        <v>130000</v>
      </c>
      <c r="H9660" s="44">
        <v>50590.35</v>
      </c>
      <c r="I9660" s="44">
        <v>69999.990000000005</v>
      </c>
      <c r="J9660" s="68">
        <f t="shared" si="450"/>
        <v>0.38915653846153847</v>
      </c>
      <c r="K9660" s="43">
        <f t="shared" si="451"/>
        <v>0.53846146153846153</v>
      </c>
      <c r="L9660" s="41" t="str">
        <f t="shared" si="452"/>
        <v>AA</v>
      </c>
      <c r="M9660" s="41" t="s">
        <v>489</v>
      </c>
      <c r="N9660" s="41" t="s">
        <v>415</v>
      </c>
      <c r="O9660" s="41" t="s">
        <v>70</v>
      </c>
    </row>
    <row r="9661" spans="1:15">
      <c r="A9661" s="38">
        <v>39597</v>
      </c>
      <c r="B9661" s="38">
        <v>46902</v>
      </c>
      <c r="C9661" s="131">
        <v>240</v>
      </c>
      <c r="D9661" s="39">
        <v>9.0200000000000002E-2</v>
      </c>
      <c r="E9661" s="39">
        <v>8.5600000000000009E-2</v>
      </c>
      <c r="F9661" s="40">
        <v>130000</v>
      </c>
      <c r="G9661" s="40">
        <v>130000</v>
      </c>
      <c r="H9661" s="40">
        <v>49114.21</v>
      </c>
      <c r="I9661" s="40">
        <v>69999.990000000005</v>
      </c>
      <c r="J9661" s="67">
        <f t="shared" si="450"/>
        <v>0.37780161538461537</v>
      </c>
      <c r="K9661" s="39">
        <f t="shared" si="451"/>
        <v>0.53846146153846153</v>
      </c>
      <c r="L9661" s="2" t="str">
        <f t="shared" si="452"/>
        <v>AA</v>
      </c>
      <c r="M9661" s="2" t="s">
        <v>566</v>
      </c>
      <c r="N9661" s="2" t="s">
        <v>420</v>
      </c>
      <c r="O9661" s="2" t="s">
        <v>70</v>
      </c>
    </row>
    <row r="9662" spans="1:15">
      <c r="A9662" s="38">
        <v>39828</v>
      </c>
      <c r="B9662" s="38">
        <v>48959</v>
      </c>
      <c r="C9662" s="131">
        <v>300</v>
      </c>
      <c r="D9662" s="39">
        <v>9.0200000000000002E-2</v>
      </c>
      <c r="E9662" s="39">
        <v>8.5600000000000009E-2</v>
      </c>
      <c r="F9662" s="40">
        <v>130000</v>
      </c>
      <c r="G9662" s="40">
        <v>130000</v>
      </c>
      <c r="H9662" s="40">
        <v>55174.36</v>
      </c>
      <c r="I9662" s="40">
        <v>69999.990000000005</v>
      </c>
      <c r="J9662" s="67">
        <f t="shared" si="450"/>
        <v>0.42441815384615383</v>
      </c>
      <c r="K9662" s="39">
        <f t="shared" si="451"/>
        <v>0.53846146153846153</v>
      </c>
      <c r="L9662" s="2" t="str">
        <f t="shared" si="452"/>
        <v>AA</v>
      </c>
      <c r="M9662" s="2" t="s">
        <v>467</v>
      </c>
      <c r="N9662" s="2" t="s">
        <v>425</v>
      </c>
      <c r="O9662" s="2" t="s">
        <v>70</v>
      </c>
    </row>
    <row r="9663" spans="1:15">
      <c r="A9663" s="42">
        <v>39548</v>
      </c>
      <c r="B9663" s="42">
        <v>46853</v>
      </c>
      <c r="C9663" s="130">
        <v>240</v>
      </c>
      <c r="D9663" s="43">
        <v>9.0200000000000002E-2</v>
      </c>
      <c r="E9663" s="43">
        <v>8.09E-2</v>
      </c>
      <c r="F9663" s="44">
        <v>130000</v>
      </c>
      <c r="G9663" s="44">
        <v>130000</v>
      </c>
      <c r="H9663" s="44">
        <v>50126.49</v>
      </c>
      <c r="I9663" s="44">
        <v>70000</v>
      </c>
      <c r="J9663" s="68">
        <f t="shared" si="450"/>
        <v>0.38558838461538458</v>
      </c>
      <c r="K9663" s="43">
        <f t="shared" si="451"/>
        <v>0.53846153846153844</v>
      </c>
      <c r="L9663" s="41" t="str">
        <f t="shared" si="452"/>
        <v>AA</v>
      </c>
      <c r="M9663" s="41" t="s">
        <v>1290</v>
      </c>
      <c r="N9663" s="41" t="s">
        <v>416</v>
      </c>
      <c r="O9663" s="41" t="s">
        <v>70</v>
      </c>
    </row>
    <row r="9664" spans="1:15">
      <c r="A9664" s="42">
        <v>39650</v>
      </c>
      <c r="B9664" s="42">
        <v>45128</v>
      </c>
      <c r="C9664" s="130">
        <v>180</v>
      </c>
      <c r="D9664" s="43">
        <v>9.0200000000000002E-2</v>
      </c>
      <c r="E9664" s="43">
        <v>8.5600000000000009E-2</v>
      </c>
      <c r="F9664" s="44">
        <v>95000</v>
      </c>
      <c r="G9664" s="44">
        <v>95000</v>
      </c>
      <c r="H9664" s="44">
        <v>30442.65</v>
      </c>
      <c r="I9664" s="44">
        <v>51361.15</v>
      </c>
      <c r="J9664" s="68">
        <f t="shared" si="450"/>
        <v>0.32044894736842106</v>
      </c>
      <c r="K9664" s="43">
        <f t="shared" si="451"/>
        <v>0.54064368421052633</v>
      </c>
      <c r="L9664" s="41" t="str">
        <f t="shared" si="452"/>
        <v>AA</v>
      </c>
      <c r="M9664" s="41" t="s">
        <v>752</v>
      </c>
      <c r="N9664" s="41" t="s">
        <v>418</v>
      </c>
      <c r="O9664" s="41" t="s">
        <v>70</v>
      </c>
    </row>
    <row r="9665" spans="1:15">
      <c r="A9665" s="38">
        <v>39527</v>
      </c>
      <c r="B9665" s="38">
        <v>46832</v>
      </c>
      <c r="C9665" s="131">
        <v>240</v>
      </c>
      <c r="D9665" s="39">
        <v>9.0200000000000002E-2</v>
      </c>
      <c r="E9665" s="39">
        <v>8.09E-2</v>
      </c>
      <c r="F9665" s="40">
        <v>97000</v>
      </c>
      <c r="G9665" s="40">
        <v>97000</v>
      </c>
      <c r="H9665" s="40">
        <v>37390.65</v>
      </c>
      <c r="I9665" s="40">
        <v>52500</v>
      </c>
      <c r="J9665" s="67">
        <f t="shared" si="450"/>
        <v>0.38547061855670106</v>
      </c>
      <c r="K9665" s="39">
        <f t="shared" si="451"/>
        <v>0.54123711340206182</v>
      </c>
      <c r="L9665" s="2" t="str">
        <f t="shared" si="452"/>
        <v>AA</v>
      </c>
      <c r="M9665" s="2" t="s">
        <v>880</v>
      </c>
      <c r="N9665" s="2" t="s">
        <v>424</v>
      </c>
      <c r="O9665" s="2" t="s">
        <v>70</v>
      </c>
    </row>
    <row r="9666" spans="1:15">
      <c r="A9666" s="42">
        <v>39724</v>
      </c>
      <c r="B9666" s="42">
        <v>50681</v>
      </c>
      <c r="C9666" s="130">
        <v>360</v>
      </c>
      <c r="D9666" s="43">
        <v>9.0200000000000002E-2</v>
      </c>
      <c r="E9666" s="43">
        <v>8.09E-2</v>
      </c>
      <c r="F9666" s="44">
        <v>120000</v>
      </c>
      <c r="G9666" s="44">
        <v>120000</v>
      </c>
      <c r="H9666" s="44">
        <v>53765.91</v>
      </c>
      <c r="I9666" s="44">
        <v>64989.99</v>
      </c>
      <c r="J9666" s="68">
        <f t="shared" si="450"/>
        <v>0.44804925000000001</v>
      </c>
      <c r="K9666" s="43">
        <f t="shared" si="451"/>
        <v>0.54158324999999996</v>
      </c>
      <c r="L9666" s="41" t="str">
        <f t="shared" si="452"/>
        <v>AA</v>
      </c>
      <c r="M9666" s="41" t="s">
        <v>1099</v>
      </c>
      <c r="N9666" s="41" t="s">
        <v>416</v>
      </c>
      <c r="O9666" s="41" t="s">
        <v>70</v>
      </c>
    </row>
    <row r="9667" spans="1:15">
      <c r="A9667" s="42">
        <v>39946</v>
      </c>
      <c r="B9667" s="42">
        <v>45425</v>
      </c>
      <c r="C9667" s="130">
        <v>180</v>
      </c>
      <c r="D9667" s="43">
        <v>9.0200000000000002E-2</v>
      </c>
      <c r="E9667" s="43">
        <v>8.09E-2</v>
      </c>
      <c r="F9667" s="44">
        <v>106534</v>
      </c>
      <c r="G9667" s="44">
        <v>106534</v>
      </c>
      <c r="H9667" s="44">
        <v>37176</v>
      </c>
      <c r="I9667" s="44">
        <v>57999.99</v>
      </c>
      <c r="J9667" s="68">
        <f t="shared" ref="J9667:J9730" si="453">H9667/G9667</f>
        <v>0.34895901777836186</v>
      </c>
      <c r="K9667" s="43">
        <f t="shared" ref="K9667:K9730" si="454">I9667/G9667</f>
        <v>0.54442703737773857</v>
      </c>
      <c r="L9667" s="41" t="str">
        <f t="shared" ref="L9667:L9730" si="455">IF(J9667&lt;=65%,"AA",IF(J9667&lt;=75%,"A",IF(J9667&lt;=85%,"B","C")))</f>
        <v>AA</v>
      </c>
      <c r="M9667" s="41" t="s">
        <v>525</v>
      </c>
      <c r="N9667" s="41" t="s">
        <v>430</v>
      </c>
      <c r="O9667" s="41" t="s">
        <v>70</v>
      </c>
    </row>
    <row r="9668" spans="1:15">
      <c r="A9668" s="38">
        <v>39706</v>
      </c>
      <c r="B9668" s="38">
        <v>47011</v>
      </c>
      <c r="C9668" s="131">
        <v>240</v>
      </c>
      <c r="D9668" s="39">
        <v>9.0200000000000002E-2</v>
      </c>
      <c r="E9668" s="39">
        <v>8.09E-2</v>
      </c>
      <c r="F9668" s="40">
        <v>101000</v>
      </c>
      <c r="G9668" s="40">
        <v>101000</v>
      </c>
      <c r="H9668" s="40">
        <v>39234.120000000003</v>
      </c>
      <c r="I9668" s="40">
        <v>54999.99</v>
      </c>
      <c r="J9668" s="67">
        <f t="shared" si="453"/>
        <v>0.38845663366336636</v>
      </c>
      <c r="K9668" s="39">
        <f t="shared" si="454"/>
        <v>0.54455435643564354</v>
      </c>
      <c r="L9668" s="2" t="str">
        <f t="shared" si="455"/>
        <v>AA</v>
      </c>
      <c r="M9668" s="2" t="s">
        <v>461</v>
      </c>
      <c r="N9668" s="2" t="s">
        <v>416</v>
      </c>
      <c r="O9668" s="2" t="s">
        <v>70</v>
      </c>
    </row>
    <row r="9669" spans="1:15">
      <c r="A9669" s="42">
        <v>39885</v>
      </c>
      <c r="B9669" s="42">
        <v>47190</v>
      </c>
      <c r="C9669" s="130">
        <v>240</v>
      </c>
      <c r="D9669" s="43">
        <v>9.0200000000000002E-2</v>
      </c>
      <c r="E9669" s="43">
        <v>8.5600000000000009E-2</v>
      </c>
      <c r="F9669" s="44">
        <v>101000</v>
      </c>
      <c r="G9669" s="44">
        <v>101000</v>
      </c>
      <c r="H9669" s="44">
        <v>40267.730000000003</v>
      </c>
      <c r="I9669" s="44">
        <v>54999.99</v>
      </c>
      <c r="J9669" s="68">
        <f t="shared" si="453"/>
        <v>0.39869039603960399</v>
      </c>
      <c r="K9669" s="43">
        <f t="shared" si="454"/>
        <v>0.54455435643564354</v>
      </c>
      <c r="L9669" s="41" t="str">
        <f t="shared" si="455"/>
        <v>AA</v>
      </c>
      <c r="M9669" s="41" t="s">
        <v>480</v>
      </c>
      <c r="N9669" s="41" t="s">
        <v>419</v>
      </c>
      <c r="O9669" s="41" t="s">
        <v>70</v>
      </c>
    </row>
    <row r="9670" spans="1:15">
      <c r="A9670" s="38">
        <v>39633</v>
      </c>
      <c r="B9670" s="38">
        <v>50590</v>
      </c>
      <c r="C9670" s="131">
        <v>360</v>
      </c>
      <c r="D9670" s="39">
        <v>9.0200000000000002E-2</v>
      </c>
      <c r="E9670" s="39">
        <v>8.09E-2</v>
      </c>
      <c r="F9670" s="40">
        <v>123000</v>
      </c>
      <c r="G9670" s="40">
        <v>123000</v>
      </c>
      <c r="H9670" s="40">
        <v>55223.95</v>
      </c>
      <c r="I9670" s="40">
        <v>66999.990000000005</v>
      </c>
      <c r="J9670" s="67">
        <f t="shared" si="453"/>
        <v>0.4489752032520325</v>
      </c>
      <c r="K9670" s="39">
        <f t="shared" si="454"/>
        <v>0.54471536585365854</v>
      </c>
      <c r="L9670" s="2" t="str">
        <f t="shared" si="455"/>
        <v>AA</v>
      </c>
      <c r="M9670" s="2" t="s">
        <v>565</v>
      </c>
      <c r="N9670" s="2" t="s">
        <v>432</v>
      </c>
      <c r="O9670" s="2" t="s">
        <v>70</v>
      </c>
    </row>
    <row r="9671" spans="1:15">
      <c r="A9671" s="42">
        <v>39709</v>
      </c>
      <c r="B9671" s="42">
        <v>47014</v>
      </c>
      <c r="C9671" s="130">
        <v>240</v>
      </c>
      <c r="D9671" s="43">
        <v>9.0200000000000002E-2</v>
      </c>
      <c r="E9671" s="43">
        <v>8.09E-2</v>
      </c>
      <c r="F9671" s="44">
        <v>100000</v>
      </c>
      <c r="G9671" s="44">
        <v>100000</v>
      </c>
      <c r="H9671" s="44">
        <v>38897.230000000003</v>
      </c>
      <c r="I9671" s="44">
        <v>54599.99</v>
      </c>
      <c r="J9671" s="68">
        <f t="shared" si="453"/>
        <v>0.38897230000000005</v>
      </c>
      <c r="K9671" s="43">
        <f t="shared" si="454"/>
        <v>0.54599989999999998</v>
      </c>
      <c r="L9671" s="41" t="str">
        <f t="shared" si="455"/>
        <v>AA</v>
      </c>
      <c r="M9671" s="41" t="s">
        <v>959</v>
      </c>
      <c r="N9671" s="41" t="s">
        <v>416</v>
      </c>
      <c r="O9671" s="41" t="s">
        <v>70</v>
      </c>
    </row>
    <row r="9672" spans="1:15">
      <c r="A9672" s="42">
        <v>41376</v>
      </c>
      <c r="B9672" s="42">
        <v>54160</v>
      </c>
      <c r="C9672" s="130">
        <v>420</v>
      </c>
      <c r="D9672" s="43">
        <v>9.0200000000000002E-2</v>
      </c>
      <c r="E9672" s="43">
        <v>8.2799999999999999E-2</v>
      </c>
      <c r="F9672" s="44">
        <v>130000</v>
      </c>
      <c r="G9672" s="44">
        <v>130000</v>
      </c>
      <c r="H9672" s="44">
        <v>68174.990000000005</v>
      </c>
      <c r="I9672" s="44">
        <v>71099.990000000005</v>
      </c>
      <c r="J9672" s="68">
        <f t="shared" si="453"/>
        <v>0.52442300000000008</v>
      </c>
      <c r="K9672" s="43">
        <f t="shared" si="454"/>
        <v>0.54692300000000005</v>
      </c>
      <c r="L9672" s="41" t="str">
        <f t="shared" si="455"/>
        <v>AA</v>
      </c>
      <c r="M9672" s="41" t="s">
        <v>1137</v>
      </c>
      <c r="N9672" s="41" t="s">
        <v>416</v>
      </c>
      <c r="O9672" s="41" t="s">
        <v>70</v>
      </c>
    </row>
    <row r="9673" spans="1:15">
      <c r="A9673" s="38">
        <v>41652</v>
      </c>
      <c r="B9673" s="38">
        <v>54436</v>
      </c>
      <c r="C9673" s="131">
        <v>420</v>
      </c>
      <c r="D9673" s="39">
        <v>9.0200000000000002E-2</v>
      </c>
      <c r="E9673" s="39">
        <v>8.2799999999999999E-2</v>
      </c>
      <c r="F9673" s="40">
        <v>135850</v>
      </c>
      <c r="G9673" s="40">
        <v>135850</v>
      </c>
      <c r="H9673" s="40">
        <v>33506.82</v>
      </c>
      <c r="I9673" s="40">
        <v>74329.8</v>
      </c>
      <c r="J9673" s="67">
        <f t="shared" si="453"/>
        <v>0.24664571218255429</v>
      </c>
      <c r="K9673" s="39">
        <f t="shared" si="454"/>
        <v>0.54714611704085392</v>
      </c>
      <c r="L9673" s="2" t="str">
        <f t="shared" si="455"/>
        <v>AA</v>
      </c>
      <c r="M9673" s="2" t="s">
        <v>554</v>
      </c>
      <c r="N9673" s="2" t="s">
        <v>417</v>
      </c>
      <c r="O9673" s="2" t="s">
        <v>70</v>
      </c>
    </row>
    <row r="9674" spans="1:15">
      <c r="A9674" s="38">
        <v>39647</v>
      </c>
      <c r="B9674" s="38">
        <v>43542</v>
      </c>
      <c r="C9674" s="131">
        <v>128</v>
      </c>
      <c r="D9674" s="39">
        <v>9.0200000000000002E-2</v>
      </c>
      <c r="E9674" s="39">
        <v>8.09E-2</v>
      </c>
      <c r="F9674" s="40">
        <v>129600</v>
      </c>
      <c r="G9674" s="40">
        <v>129600</v>
      </c>
      <c r="H9674" s="40">
        <v>34750.33</v>
      </c>
      <c r="I9674" s="40">
        <v>71060.429999999993</v>
      </c>
      <c r="J9674" s="67">
        <f t="shared" si="453"/>
        <v>0.26813526234567903</v>
      </c>
      <c r="K9674" s="39">
        <f t="shared" si="454"/>
        <v>0.54830578703703703</v>
      </c>
      <c r="L9674" s="2" t="str">
        <f t="shared" si="455"/>
        <v>AA</v>
      </c>
      <c r="M9674" s="2" t="s">
        <v>586</v>
      </c>
      <c r="N9674" s="2" t="s">
        <v>416</v>
      </c>
      <c r="O9674" s="2" t="s">
        <v>70</v>
      </c>
    </row>
    <row r="9675" spans="1:15">
      <c r="A9675" s="42">
        <v>39687</v>
      </c>
      <c r="B9675" s="42">
        <v>46992</v>
      </c>
      <c r="C9675" s="130">
        <v>240</v>
      </c>
      <c r="D9675" s="43">
        <v>9.0200000000000002E-2</v>
      </c>
      <c r="E9675" s="43">
        <v>8.09E-2</v>
      </c>
      <c r="F9675" s="44">
        <v>110000</v>
      </c>
      <c r="G9675" s="44">
        <v>110000</v>
      </c>
      <c r="H9675" s="44">
        <v>44388.28</v>
      </c>
      <c r="I9675" s="44">
        <v>60343.360000000001</v>
      </c>
      <c r="J9675" s="68">
        <f t="shared" si="453"/>
        <v>0.40352981818181816</v>
      </c>
      <c r="K9675" s="43">
        <f t="shared" si="454"/>
        <v>0.54857599999999995</v>
      </c>
      <c r="L9675" s="41" t="str">
        <f t="shared" si="455"/>
        <v>AA</v>
      </c>
      <c r="M9675" s="41" t="s">
        <v>477</v>
      </c>
      <c r="N9675" s="41" t="s">
        <v>422</v>
      </c>
      <c r="O9675" s="41" t="s">
        <v>70</v>
      </c>
    </row>
    <row r="9676" spans="1:15">
      <c r="A9676" s="38">
        <v>41374</v>
      </c>
      <c r="B9676" s="38">
        <v>54158</v>
      </c>
      <c r="C9676" s="131">
        <v>420</v>
      </c>
      <c r="D9676" s="39">
        <v>9.0200000000000002E-2</v>
      </c>
      <c r="E9676" s="39">
        <v>8.2799999999999999E-2</v>
      </c>
      <c r="F9676" s="40">
        <v>120000</v>
      </c>
      <c r="G9676" s="40">
        <v>120000</v>
      </c>
      <c r="H9676" s="40">
        <v>63160.45</v>
      </c>
      <c r="I9676" s="40">
        <v>65878.52</v>
      </c>
      <c r="J9676" s="67">
        <f t="shared" si="453"/>
        <v>0.52633708333333329</v>
      </c>
      <c r="K9676" s="39">
        <f t="shared" si="454"/>
        <v>0.54898766666666665</v>
      </c>
      <c r="L9676" s="2" t="str">
        <f t="shared" si="455"/>
        <v>AA</v>
      </c>
      <c r="M9676" s="2" t="s">
        <v>1065</v>
      </c>
      <c r="N9676" s="2" t="s">
        <v>416</v>
      </c>
      <c r="O9676" s="2" t="s">
        <v>70</v>
      </c>
    </row>
    <row r="9677" spans="1:15">
      <c r="A9677" s="38">
        <v>39777</v>
      </c>
      <c r="B9677" s="38">
        <v>47082</v>
      </c>
      <c r="C9677" s="131">
        <v>240</v>
      </c>
      <c r="D9677" s="39">
        <v>9.0200000000000002E-2</v>
      </c>
      <c r="E9677" s="39">
        <v>8.09E-2</v>
      </c>
      <c r="F9677" s="40">
        <v>80000</v>
      </c>
      <c r="G9677" s="40">
        <v>80000</v>
      </c>
      <c r="H9677" s="40">
        <v>31776.03</v>
      </c>
      <c r="I9677" s="40">
        <v>43982.58</v>
      </c>
      <c r="J9677" s="67">
        <f t="shared" si="453"/>
        <v>0.39720037499999999</v>
      </c>
      <c r="K9677" s="39">
        <f t="shared" si="454"/>
        <v>0.54978225000000003</v>
      </c>
      <c r="L9677" s="2" t="str">
        <f t="shared" si="455"/>
        <v>AA</v>
      </c>
      <c r="M9677" s="2" t="s">
        <v>687</v>
      </c>
      <c r="N9677" s="2" t="s">
        <v>417</v>
      </c>
      <c r="O9677" s="2" t="s">
        <v>70</v>
      </c>
    </row>
    <row r="9678" spans="1:15">
      <c r="A9678" s="38">
        <v>39790</v>
      </c>
      <c r="B9678" s="38">
        <v>47095</v>
      </c>
      <c r="C9678" s="131">
        <v>240</v>
      </c>
      <c r="D9678" s="39">
        <v>9.0200000000000002E-2</v>
      </c>
      <c r="E9678" s="39">
        <v>9.0200000000000002E-2</v>
      </c>
      <c r="F9678" s="40">
        <v>100000</v>
      </c>
      <c r="G9678" s="40">
        <v>100000</v>
      </c>
      <c r="H9678" s="40">
        <v>39681.93</v>
      </c>
      <c r="I9678" s="40">
        <v>54999.99</v>
      </c>
      <c r="J9678" s="67">
        <f t="shared" si="453"/>
        <v>0.39681929999999999</v>
      </c>
      <c r="K9678" s="39">
        <f t="shared" si="454"/>
        <v>0.54999989999999999</v>
      </c>
      <c r="L9678" s="2" t="str">
        <f t="shared" si="455"/>
        <v>AA</v>
      </c>
      <c r="M9678" s="2" t="s">
        <v>567</v>
      </c>
      <c r="N9678" s="2" t="s">
        <v>417</v>
      </c>
      <c r="O9678" s="2" t="s">
        <v>70</v>
      </c>
    </row>
    <row r="9679" spans="1:15">
      <c r="A9679" s="38">
        <v>39549</v>
      </c>
      <c r="B9679" s="38">
        <v>49593</v>
      </c>
      <c r="C9679" s="131">
        <v>330</v>
      </c>
      <c r="D9679" s="39">
        <v>9.0200000000000002E-2</v>
      </c>
      <c r="E9679" s="39">
        <v>8.09E-2</v>
      </c>
      <c r="F9679" s="40">
        <v>100000</v>
      </c>
      <c r="G9679" s="40">
        <v>100000</v>
      </c>
      <c r="H9679" s="40">
        <v>43773.58</v>
      </c>
      <c r="I9679" s="40">
        <v>54999.99</v>
      </c>
      <c r="J9679" s="67">
        <f t="shared" si="453"/>
        <v>0.43773580000000001</v>
      </c>
      <c r="K9679" s="39">
        <f t="shared" si="454"/>
        <v>0.54999989999999999</v>
      </c>
      <c r="L9679" s="2" t="str">
        <f t="shared" si="455"/>
        <v>AA</v>
      </c>
      <c r="M9679" s="2" t="s">
        <v>457</v>
      </c>
      <c r="N9679" s="2" t="s">
        <v>419</v>
      </c>
      <c r="O9679" s="2" t="s">
        <v>70</v>
      </c>
    </row>
    <row r="9680" spans="1:15">
      <c r="A9680" s="38">
        <v>41779</v>
      </c>
      <c r="B9680" s="38">
        <v>52463</v>
      </c>
      <c r="C9680" s="131">
        <v>351</v>
      </c>
      <c r="D9680" s="39">
        <v>9.0200000000000002E-2</v>
      </c>
      <c r="E9680" s="39">
        <v>8.929999999999999E-2</v>
      </c>
      <c r="F9680" s="40">
        <v>100000</v>
      </c>
      <c r="G9680" s="40">
        <v>100000</v>
      </c>
      <c r="H9680" s="40">
        <v>54021.5</v>
      </c>
      <c r="I9680" s="40">
        <v>54999.99</v>
      </c>
      <c r="J9680" s="67">
        <f t="shared" si="453"/>
        <v>0.540215</v>
      </c>
      <c r="K9680" s="39">
        <f t="shared" si="454"/>
        <v>0.54999989999999999</v>
      </c>
      <c r="L9680" s="2" t="str">
        <f t="shared" si="455"/>
        <v>AA</v>
      </c>
      <c r="M9680" s="2" t="s">
        <v>687</v>
      </c>
      <c r="N9680" s="2" t="s">
        <v>417</v>
      </c>
      <c r="O9680" s="2" t="s">
        <v>70</v>
      </c>
    </row>
    <row r="9681" spans="1:15">
      <c r="A9681" s="42">
        <v>39946</v>
      </c>
      <c r="B9681" s="42">
        <v>43052</v>
      </c>
      <c r="C9681" s="130">
        <v>102</v>
      </c>
      <c r="D9681" s="43">
        <v>9.0200000000000002E-2</v>
      </c>
      <c r="E9681" s="43">
        <v>8.5600000000000009E-2</v>
      </c>
      <c r="F9681" s="44">
        <v>128000</v>
      </c>
      <c r="G9681" s="44">
        <v>128000</v>
      </c>
      <c r="H9681" s="44">
        <v>31910.68</v>
      </c>
      <c r="I9681" s="44">
        <v>70399.990000000005</v>
      </c>
      <c r="J9681" s="68">
        <f t="shared" si="453"/>
        <v>0.24930218749999999</v>
      </c>
      <c r="K9681" s="43">
        <f t="shared" si="454"/>
        <v>0.54999992187500002</v>
      </c>
      <c r="L9681" s="41" t="str">
        <f t="shared" si="455"/>
        <v>AA</v>
      </c>
      <c r="M9681" s="41" t="s">
        <v>634</v>
      </c>
      <c r="N9681" s="41" t="s">
        <v>421</v>
      </c>
      <c r="O9681" s="41" t="s">
        <v>70</v>
      </c>
    </row>
    <row r="9682" spans="1:15">
      <c r="A9682" s="38">
        <v>41537</v>
      </c>
      <c r="B9682" s="38">
        <v>52768</v>
      </c>
      <c r="C9682" s="131">
        <v>369</v>
      </c>
      <c r="D9682" s="39">
        <v>9.0200000000000002E-2</v>
      </c>
      <c r="E9682" s="39">
        <v>8.2799999999999999E-2</v>
      </c>
      <c r="F9682" s="40">
        <v>200000</v>
      </c>
      <c r="G9682" s="40">
        <v>200000</v>
      </c>
      <c r="H9682" s="40">
        <v>106141.21</v>
      </c>
      <c r="I9682" s="40">
        <v>109999.99</v>
      </c>
      <c r="J9682" s="67">
        <f t="shared" si="453"/>
        <v>0.53070605000000004</v>
      </c>
      <c r="K9682" s="39">
        <f t="shared" si="454"/>
        <v>0.54999995000000002</v>
      </c>
      <c r="L9682" s="2" t="str">
        <f t="shared" si="455"/>
        <v>AA</v>
      </c>
      <c r="M9682" s="2" t="s">
        <v>740</v>
      </c>
      <c r="N9682" s="2" t="s">
        <v>417</v>
      </c>
      <c r="O9682" s="2" t="s">
        <v>70</v>
      </c>
    </row>
    <row r="9683" spans="1:15">
      <c r="A9683" s="42">
        <v>39589</v>
      </c>
      <c r="B9683" s="42">
        <v>50546</v>
      </c>
      <c r="C9683" s="130">
        <v>360</v>
      </c>
      <c r="D9683" s="43">
        <v>9.0200000000000002E-2</v>
      </c>
      <c r="E9683" s="43">
        <v>8.5600000000000009E-2</v>
      </c>
      <c r="F9683" s="44">
        <v>100000</v>
      </c>
      <c r="G9683" s="44">
        <v>100000</v>
      </c>
      <c r="H9683" s="44">
        <v>45189.33</v>
      </c>
      <c r="I9683" s="44">
        <v>55000</v>
      </c>
      <c r="J9683" s="68">
        <f t="shared" si="453"/>
        <v>0.4518933</v>
      </c>
      <c r="K9683" s="43">
        <f t="shared" si="454"/>
        <v>0.55000000000000004</v>
      </c>
      <c r="L9683" s="41" t="str">
        <f t="shared" si="455"/>
        <v>AA</v>
      </c>
      <c r="M9683" s="41" t="s">
        <v>175</v>
      </c>
      <c r="N9683" s="41" t="s">
        <v>424</v>
      </c>
      <c r="O9683" s="41" t="s">
        <v>70</v>
      </c>
    </row>
    <row r="9684" spans="1:15">
      <c r="A9684" s="42">
        <v>39941</v>
      </c>
      <c r="B9684" s="42">
        <v>50898</v>
      </c>
      <c r="C9684" s="130">
        <v>360</v>
      </c>
      <c r="D9684" s="43">
        <v>9.0200000000000002E-2</v>
      </c>
      <c r="E9684" s="43">
        <v>8.09E-2</v>
      </c>
      <c r="F9684" s="44">
        <v>85000</v>
      </c>
      <c r="G9684" s="44">
        <v>85000</v>
      </c>
      <c r="H9684" s="44">
        <v>40063.67</v>
      </c>
      <c r="I9684" s="44">
        <v>46900</v>
      </c>
      <c r="J9684" s="68">
        <f t="shared" si="453"/>
        <v>0.47133729411764702</v>
      </c>
      <c r="K9684" s="43">
        <f t="shared" si="454"/>
        <v>0.55176470588235293</v>
      </c>
      <c r="L9684" s="41" t="str">
        <f t="shared" si="455"/>
        <v>AA</v>
      </c>
      <c r="M9684" s="41" t="s">
        <v>1642</v>
      </c>
      <c r="N9684" s="41" t="s">
        <v>418</v>
      </c>
      <c r="O9684" s="41" t="s">
        <v>70</v>
      </c>
    </row>
    <row r="9685" spans="1:15">
      <c r="A9685" s="42">
        <v>41743</v>
      </c>
      <c r="B9685" s="42">
        <v>52701</v>
      </c>
      <c r="C9685" s="130">
        <v>360</v>
      </c>
      <c r="D9685" s="43">
        <v>9.0200000000000002E-2</v>
      </c>
      <c r="E9685" s="43">
        <v>8.2799999999999999E-2</v>
      </c>
      <c r="F9685" s="44">
        <v>144880</v>
      </c>
      <c r="G9685" s="44">
        <v>144880</v>
      </c>
      <c r="H9685" s="44">
        <v>78420.259999999995</v>
      </c>
      <c r="I9685" s="44">
        <v>79999.990000000005</v>
      </c>
      <c r="J9685" s="68">
        <f t="shared" si="453"/>
        <v>0.54127733296521252</v>
      </c>
      <c r="K9685" s="43">
        <f t="shared" si="454"/>
        <v>0.55218104638321375</v>
      </c>
      <c r="L9685" s="41" t="str">
        <f t="shared" si="455"/>
        <v>AA</v>
      </c>
      <c r="M9685" s="41" t="s">
        <v>676</v>
      </c>
      <c r="N9685" s="41" t="s">
        <v>422</v>
      </c>
      <c r="O9685" s="41" t="s">
        <v>70</v>
      </c>
    </row>
    <row r="9686" spans="1:15">
      <c r="A9686" s="42">
        <v>41445</v>
      </c>
      <c r="B9686" s="42">
        <v>54229</v>
      </c>
      <c r="C9686" s="130">
        <v>420</v>
      </c>
      <c r="D9686" s="43">
        <v>9.0200000000000002E-2</v>
      </c>
      <c r="E9686" s="43">
        <v>8.09E-2</v>
      </c>
      <c r="F9686" s="44">
        <v>162500</v>
      </c>
      <c r="G9686" s="44">
        <v>162500</v>
      </c>
      <c r="H9686" s="44">
        <v>86754.03</v>
      </c>
      <c r="I9686" s="44">
        <v>89999.99</v>
      </c>
      <c r="J9686" s="68">
        <f t="shared" si="453"/>
        <v>0.5338709538461538</v>
      </c>
      <c r="K9686" s="43">
        <f t="shared" si="454"/>
        <v>0.55384609230769233</v>
      </c>
      <c r="L9686" s="41" t="str">
        <f t="shared" si="455"/>
        <v>AA</v>
      </c>
      <c r="M9686" s="41" t="s">
        <v>738</v>
      </c>
      <c r="N9686" s="41" t="s">
        <v>422</v>
      </c>
      <c r="O9686" s="41" t="s">
        <v>70</v>
      </c>
    </row>
    <row r="9687" spans="1:15">
      <c r="A9687" s="38">
        <v>39710</v>
      </c>
      <c r="B9687" s="38">
        <v>47015</v>
      </c>
      <c r="C9687" s="131">
        <v>240</v>
      </c>
      <c r="D9687" s="39">
        <v>9.0200000000000002E-2</v>
      </c>
      <c r="E9687" s="39">
        <v>8.09E-2</v>
      </c>
      <c r="F9687" s="40">
        <v>90024.82</v>
      </c>
      <c r="G9687" s="40">
        <v>90024.82</v>
      </c>
      <c r="H9687" s="40">
        <v>35654.76</v>
      </c>
      <c r="I9687" s="40">
        <v>49999.99</v>
      </c>
      <c r="J9687" s="67">
        <f t="shared" si="453"/>
        <v>0.39605477689374996</v>
      </c>
      <c r="K9687" s="39">
        <f t="shared" si="454"/>
        <v>0.55540227683876509</v>
      </c>
      <c r="L9687" s="2" t="str">
        <f t="shared" si="455"/>
        <v>AA</v>
      </c>
      <c r="M9687" s="2" t="s">
        <v>823</v>
      </c>
      <c r="N9687" s="2" t="s">
        <v>422</v>
      </c>
      <c r="O9687" s="2" t="s">
        <v>70</v>
      </c>
    </row>
    <row r="9688" spans="1:15">
      <c r="A9688" s="42">
        <v>39703</v>
      </c>
      <c r="B9688" s="42">
        <v>47008</v>
      </c>
      <c r="C9688" s="130">
        <v>240</v>
      </c>
      <c r="D9688" s="43">
        <v>9.0200000000000002E-2</v>
      </c>
      <c r="E9688" s="43">
        <v>8.09E-2</v>
      </c>
      <c r="F9688" s="44">
        <v>90000</v>
      </c>
      <c r="G9688" s="44">
        <v>90000</v>
      </c>
      <c r="H9688" s="44">
        <v>35618.300000000003</v>
      </c>
      <c r="I9688" s="44">
        <v>49999.99</v>
      </c>
      <c r="J9688" s="68">
        <f t="shared" si="453"/>
        <v>0.39575888888888894</v>
      </c>
      <c r="K9688" s="43">
        <f t="shared" si="454"/>
        <v>0.55555544444444438</v>
      </c>
      <c r="L9688" s="41" t="str">
        <f t="shared" si="455"/>
        <v>AA</v>
      </c>
      <c r="M9688" s="41" t="s">
        <v>634</v>
      </c>
      <c r="N9688" s="41" t="s">
        <v>421</v>
      </c>
      <c r="O9688" s="41" t="s">
        <v>70</v>
      </c>
    </row>
    <row r="9689" spans="1:15">
      <c r="A9689" s="42">
        <v>41422</v>
      </c>
      <c r="B9689" s="42">
        <v>46901</v>
      </c>
      <c r="C9689" s="130">
        <v>180</v>
      </c>
      <c r="D9689" s="43">
        <v>9.0200000000000002E-2</v>
      </c>
      <c r="E9689" s="43">
        <v>0.08</v>
      </c>
      <c r="F9689" s="44">
        <v>180000</v>
      </c>
      <c r="G9689" s="44">
        <v>180000</v>
      </c>
      <c r="H9689" s="44">
        <v>89382.25</v>
      </c>
      <c r="I9689" s="44">
        <v>99999.99</v>
      </c>
      <c r="J9689" s="68">
        <f t="shared" si="453"/>
        <v>0.49656805555555555</v>
      </c>
      <c r="K9689" s="43">
        <f t="shared" si="454"/>
        <v>0.55555549999999998</v>
      </c>
      <c r="L9689" s="41" t="str">
        <f t="shared" si="455"/>
        <v>AA</v>
      </c>
      <c r="M9689" s="41" t="s">
        <v>732</v>
      </c>
      <c r="N9689" s="41" t="s">
        <v>424</v>
      </c>
      <c r="O9689" s="41" t="s">
        <v>70</v>
      </c>
    </row>
    <row r="9690" spans="1:15">
      <c r="A9690" s="38">
        <v>41761</v>
      </c>
      <c r="B9690" s="38">
        <v>52719</v>
      </c>
      <c r="C9690" s="131">
        <v>360</v>
      </c>
      <c r="D9690" s="39">
        <v>9.0200000000000002E-2</v>
      </c>
      <c r="E9690" s="39">
        <v>8.8300000000000003E-2</v>
      </c>
      <c r="F9690" s="40">
        <v>140000</v>
      </c>
      <c r="G9690" s="40">
        <v>140000</v>
      </c>
      <c r="H9690" s="40">
        <v>76610.080000000002</v>
      </c>
      <c r="I9690" s="40">
        <v>77999.990000000005</v>
      </c>
      <c r="J9690" s="67">
        <f t="shared" si="453"/>
        <v>0.54721485714285711</v>
      </c>
      <c r="K9690" s="39">
        <f t="shared" si="454"/>
        <v>0.55714278571428577</v>
      </c>
      <c r="L9690" s="2" t="str">
        <f t="shared" si="455"/>
        <v>AA</v>
      </c>
      <c r="M9690" s="2" t="s">
        <v>524</v>
      </c>
      <c r="N9690" s="2" t="s">
        <v>421</v>
      </c>
      <c r="O9690" s="2" t="s">
        <v>70</v>
      </c>
    </row>
    <row r="9691" spans="1:15">
      <c r="A9691" s="42">
        <v>41579</v>
      </c>
      <c r="B9691" s="42">
        <v>53783</v>
      </c>
      <c r="C9691" s="130">
        <v>401</v>
      </c>
      <c r="D9691" s="43">
        <v>9.0200000000000002E-2</v>
      </c>
      <c r="E9691" s="43">
        <v>8.2799999999999999E-2</v>
      </c>
      <c r="F9691" s="44">
        <v>98700</v>
      </c>
      <c r="G9691" s="44">
        <v>98700</v>
      </c>
      <c r="H9691" s="44">
        <v>53488.65</v>
      </c>
      <c r="I9691" s="44">
        <v>54999.99</v>
      </c>
      <c r="J9691" s="68">
        <f t="shared" si="453"/>
        <v>0.54193161094224929</v>
      </c>
      <c r="K9691" s="43">
        <f t="shared" si="454"/>
        <v>0.55724407294832823</v>
      </c>
      <c r="L9691" s="41" t="str">
        <f t="shared" si="455"/>
        <v>AA</v>
      </c>
      <c r="M9691" s="41" t="s">
        <v>1473</v>
      </c>
      <c r="N9691" s="41" t="s">
        <v>424</v>
      </c>
      <c r="O9691" s="41" t="s">
        <v>70</v>
      </c>
    </row>
    <row r="9692" spans="1:15">
      <c r="A9692" s="38">
        <v>39752</v>
      </c>
      <c r="B9692" s="38">
        <v>47057</v>
      </c>
      <c r="C9692" s="131">
        <v>240</v>
      </c>
      <c r="D9692" s="39">
        <v>9.0200000000000002E-2</v>
      </c>
      <c r="E9692" s="39">
        <v>8.09E-2</v>
      </c>
      <c r="F9692" s="40">
        <v>89645.05</v>
      </c>
      <c r="G9692" s="40">
        <v>89645.05</v>
      </c>
      <c r="H9692" s="40">
        <v>35800.21</v>
      </c>
      <c r="I9692" s="40">
        <v>49999.99</v>
      </c>
      <c r="J9692" s="67">
        <f t="shared" si="453"/>
        <v>0.39935512334479145</v>
      </c>
      <c r="K9692" s="39">
        <f t="shared" si="454"/>
        <v>0.55775516885762233</v>
      </c>
      <c r="L9692" s="2" t="str">
        <f t="shared" si="455"/>
        <v>AA</v>
      </c>
      <c r="M9692" s="2" t="s">
        <v>653</v>
      </c>
      <c r="N9692" s="2" t="s">
        <v>424</v>
      </c>
      <c r="O9692" s="2" t="s">
        <v>70</v>
      </c>
    </row>
    <row r="9693" spans="1:15">
      <c r="A9693" s="42">
        <v>41733</v>
      </c>
      <c r="B9693" s="42">
        <v>50864</v>
      </c>
      <c r="C9693" s="130">
        <v>300</v>
      </c>
      <c r="D9693" s="43">
        <v>9.0200000000000002E-2</v>
      </c>
      <c r="E9693" s="43">
        <v>8.09E-2</v>
      </c>
      <c r="F9693" s="44">
        <v>121000</v>
      </c>
      <c r="G9693" s="44">
        <v>121000</v>
      </c>
      <c r="H9693" s="44">
        <v>65779.399999999994</v>
      </c>
      <c r="I9693" s="44">
        <v>67499.990000000005</v>
      </c>
      <c r="J9693" s="68">
        <f t="shared" si="453"/>
        <v>0.54363140495867768</v>
      </c>
      <c r="K9693" s="43">
        <f t="shared" si="454"/>
        <v>0.55785115702479349</v>
      </c>
      <c r="L9693" s="41" t="str">
        <f t="shared" si="455"/>
        <v>AA</v>
      </c>
      <c r="M9693" s="41" t="s">
        <v>632</v>
      </c>
      <c r="N9693" s="41" t="s">
        <v>424</v>
      </c>
      <c r="O9693" s="41" t="s">
        <v>70</v>
      </c>
    </row>
    <row r="9694" spans="1:15">
      <c r="A9694" s="38">
        <v>41754</v>
      </c>
      <c r="B9694" s="38">
        <v>53625</v>
      </c>
      <c r="C9694" s="131">
        <v>390</v>
      </c>
      <c r="D9694" s="39">
        <v>9.0200000000000002E-2</v>
      </c>
      <c r="E9694" s="39">
        <v>8.2799999999999999E-2</v>
      </c>
      <c r="F9694" s="40">
        <v>80659</v>
      </c>
      <c r="G9694" s="40">
        <v>80659</v>
      </c>
      <c r="H9694" s="40">
        <v>44212.94</v>
      </c>
      <c r="I9694" s="40">
        <v>44999.99</v>
      </c>
      <c r="J9694" s="67">
        <f t="shared" si="453"/>
        <v>0.54814639407877608</v>
      </c>
      <c r="K9694" s="39">
        <f t="shared" si="454"/>
        <v>0.55790413964963614</v>
      </c>
      <c r="L9694" s="2" t="str">
        <f t="shared" si="455"/>
        <v>AA</v>
      </c>
      <c r="M9694" s="2" t="s">
        <v>463</v>
      </c>
      <c r="N9694" s="2" t="s">
        <v>422</v>
      </c>
      <c r="O9694" s="2" t="s">
        <v>70</v>
      </c>
    </row>
    <row r="9695" spans="1:15">
      <c r="A9695" s="38">
        <v>39498</v>
      </c>
      <c r="B9695" s="38">
        <v>46803</v>
      </c>
      <c r="C9695" s="131">
        <v>240</v>
      </c>
      <c r="D9695" s="39">
        <v>9.0200000000000002E-2</v>
      </c>
      <c r="E9695" s="39">
        <v>8.5600000000000009E-2</v>
      </c>
      <c r="F9695" s="40">
        <v>86000</v>
      </c>
      <c r="G9695" s="40">
        <v>86000</v>
      </c>
      <c r="H9695" s="40">
        <v>34284.36</v>
      </c>
      <c r="I9695" s="40">
        <v>47999.99</v>
      </c>
      <c r="J9695" s="67">
        <f t="shared" si="453"/>
        <v>0.39865534883720932</v>
      </c>
      <c r="K9695" s="39">
        <f t="shared" si="454"/>
        <v>0.55813941860465111</v>
      </c>
      <c r="L9695" s="2" t="str">
        <f t="shared" si="455"/>
        <v>AA</v>
      </c>
      <c r="M9695" s="2" t="s">
        <v>457</v>
      </c>
      <c r="N9695" s="2" t="s">
        <v>419</v>
      </c>
      <c r="O9695" s="2" t="s">
        <v>70</v>
      </c>
    </row>
    <row r="9696" spans="1:15">
      <c r="A9696" s="42">
        <v>39759</v>
      </c>
      <c r="B9696" s="42">
        <v>50106</v>
      </c>
      <c r="C9696" s="130">
        <v>340</v>
      </c>
      <c r="D9696" s="43">
        <v>9.0200000000000002E-2</v>
      </c>
      <c r="E9696" s="43">
        <v>9.0200000000000002E-2</v>
      </c>
      <c r="F9696" s="44">
        <v>68000</v>
      </c>
      <c r="G9696" s="44">
        <v>68000</v>
      </c>
      <c r="H9696" s="44">
        <v>30970.09</v>
      </c>
      <c r="I9696" s="44">
        <v>37999.99</v>
      </c>
      <c r="J9696" s="68">
        <f t="shared" si="453"/>
        <v>0.45544250000000003</v>
      </c>
      <c r="K9696" s="43">
        <f t="shared" si="454"/>
        <v>0.55882338235294116</v>
      </c>
      <c r="L9696" s="41" t="str">
        <f t="shared" si="455"/>
        <v>AA</v>
      </c>
      <c r="M9696" s="41" t="s">
        <v>457</v>
      </c>
      <c r="N9696" s="41" t="s">
        <v>419</v>
      </c>
      <c r="O9696" s="41" t="s">
        <v>70</v>
      </c>
    </row>
    <row r="9697" spans="1:15">
      <c r="A9697" s="38">
        <v>39948</v>
      </c>
      <c r="B9697" s="38">
        <v>47253</v>
      </c>
      <c r="C9697" s="131">
        <v>240</v>
      </c>
      <c r="D9697" s="39">
        <v>9.0200000000000002E-2</v>
      </c>
      <c r="E9697" s="39">
        <v>9.0200000000000002E-2</v>
      </c>
      <c r="F9697" s="40">
        <v>75000</v>
      </c>
      <c r="G9697" s="40">
        <v>75000</v>
      </c>
      <c r="H9697" s="40">
        <v>31481.71</v>
      </c>
      <c r="I9697" s="40">
        <v>41965.51</v>
      </c>
      <c r="J9697" s="67">
        <f t="shared" si="453"/>
        <v>0.41975613333333334</v>
      </c>
      <c r="K9697" s="39">
        <f t="shared" si="454"/>
        <v>0.55954013333333341</v>
      </c>
      <c r="L9697" s="2" t="str">
        <f t="shared" si="455"/>
        <v>AA</v>
      </c>
      <c r="M9697" s="2" t="s">
        <v>1145</v>
      </c>
      <c r="N9697" s="2" t="s">
        <v>437</v>
      </c>
      <c r="O9697" s="2" t="s">
        <v>70</v>
      </c>
    </row>
    <row r="9698" spans="1:15">
      <c r="A9698" s="38">
        <v>39717</v>
      </c>
      <c r="B9698" s="38">
        <v>47022</v>
      </c>
      <c r="C9698" s="131">
        <v>240</v>
      </c>
      <c r="D9698" s="39">
        <v>9.0200000000000002E-2</v>
      </c>
      <c r="E9698" s="39">
        <v>8.09E-2</v>
      </c>
      <c r="F9698" s="40">
        <v>120000</v>
      </c>
      <c r="G9698" s="40">
        <v>120000</v>
      </c>
      <c r="H9698" s="40">
        <v>47890.95</v>
      </c>
      <c r="I9698" s="40">
        <v>67199.990000000005</v>
      </c>
      <c r="J9698" s="67">
        <f t="shared" si="453"/>
        <v>0.39909124999999995</v>
      </c>
      <c r="K9698" s="39">
        <f t="shared" si="454"/>
        <v>0.55999991666666671</v>
      </c>
      <c r="L9698" s="2" t="str">
        <f t="shared" si="455"/>
        <v>AA</v>
      </c>
      <c r="M9698" s="2" t="s">
        <v>1145</v>
      </c>
      <c r="N9698" s="2" t="s">
        <v>437</v>
      </c>
      <c r="O9698" s="2" t="s">
        <v>70</v>
      </c>
    </row>
    <row r="9699" spans="1:15">
      <c r="A9699" s="42">
        <v>41536</v>
      </c>
      <c r="B9699" s="42">
        <v>43362</v>
      </c>
      <c r="C9699" s="130">
        <v>60</v>
      </c>
      <c r="D9699" s="43">
        <v>9.0200000000000002E-2</v>
      </c>
      <c r="E9699" s="43">
        <v>8.2799999999999999E-2</v>
      </c>
      <c r="F9699" s="44">
        <v>125000</v>
      </c>
      <c r="G9699" s="44">
        <v>125000</v>
      </c>
      <c r="H9699" s="44">
        <v>50767.61</v>
      </c>
      <c r="I9699" s="44">
        <v>69999.990000000005</v>
      </c>
      <c r="J9699" s="68">
        <f t="shared" si="453"/>
        <v>0.40614087999999998</v>
      </c>
      <c r="K9699" s="43">
        <f t="shared" si="454"/>
        <v>0.5599999200000001</v>
      </c>
      <c r="L9699" s="41" t="str">
        <f t="shared" si="455"/>
        <v>AA</v>
      </c>
      <c r="M9699" s="41" t="s">
        <v>679</v>
      </c>
      <c r="N9699" s="41" t="s">
        <v>424</v>
      </c>
      <c r="O9699" s="41" t="s">
        <v>70</v>
      </c>
    </row>
    <row r="9700" spans="1:15">
      <c r="A9700" s="38">
        <v>41592</v>
      </c>
      <c r="B9700" s="38">
        <v>45244</v>
      </c>
      <c r="C9700" s="131">
        <v>120</v>
      </c>
      <c r="D9700" s="39">
        <v>9.0200000000000002E-2</v>
      </c>
      <c r="E9700" s="39">
        <v>8.2799999999999999E-2</v>
      </c>
      <c r="F9700" s="40">
        <v>125000</v>
      </c>
      <c r="G9700" s="40">
        <v>125000</v>
      </c>
      <c r="H9700" s="40">
        <v>61920.23</v>
      </c>
      <c r="I9700" s="40">
        <v>69999.990000000005</v>
      </c>
      <c r="J9700" s="67">
        <f t="shared" si="453"/>
        <v>0.49536184000000005</v>
      </c>
      <c r="K9700" s="39">
        <f t="shared" si="454"/>
        <v>0.5599999200000001</v>
      </c>
      <c r="L9700" s="2" t="str">
        <f t="shared" si="455"/>
        <v>AA</v>
      </c>
      <c r="M9700" s="2" t="s">
        <v>601</v>
      </c>
      <c r="N9700" s="2" t="s">
        <v>435</v>
      </c>
      <c r="O9700" s="2" t="s">
        <v>70</v>
      </c>
    </row>
    <row r="9701" spans="1:15">
      <c r="A9701" s="38">
        <v>41600</v>
      </c>
      <c r="B9701" s="38">
        <v>53165</v>
      </c>
      <c r="C9701" s="131">
        <v>380</v>
      </c>
      <c r="D9701" s="39">
        <v>9.0200000000000002E-2</v>
      </c>
      <c r="E9701" s="39">
        <v>0.08</v>
      </c>
      <c r="F9701" s="40">
        <v>125000</v>
      </c>
      <c r="G9701" s="40">
        <v>125000</v>
      </c>
      <c r="H9701" s="40">
        <v>67947.509999999995</v>
      </c>
      <c r="I9701" s="40">
        <v>69999.990000000005</v>
      </c>
      <c r="J9701" s="67">
        <f t="shared" si="453"/>
        <v>0.54358007999999991</v>
      </c>
      <c r="K9701" s="39">
        <f t="shared" si="454"/>
        <v>0.5599999200000001</v>
      </c>
      <c r="L9701" s="2" t="str">
        <f t="shared" si="455"/>
        <v>AA</v>
      </c>
      <c r="M9701" s="2" t="s">
        <v>684</v>
      </c>
      <c r="N9701" s="2" t="s">
        <v>419</v>
      </c>
      <c r="O9701" s="2" t="s">
        <v>70</v>
      </c>
    </row>
    <row r="9702" spans="1:15">
      <c r="A9702" s="42">
        <v>39514</v>
      </c>
      <c r="B9702" s="42">
        <v>50471</v>
      </c>
      <c r="C9702" s="130">
        <v>360</v>
      </c>
      <c r="D9702" s="43">
        <v>9.0200000000000002E-2</v>
      </c>
      <c r="E9702" s="43">
        <v>8.09E-2</v>
      </c>
      <c r="F9702" s="44">
        <v>98000</v>
      </c>
      <c r="G9702" s="44">
        <v>98000</v>
      </c>
      <c r="H9702" s="44">
        <v>44808.9</v>
      </c>
      <c r="I9702" s="44">
        <v>54999.99</v>
      </c>
      <c r="J9702" s="68">
        <f t="shared" si="453"/>
        <v>0.45723367346938776</v>
      </c>
      <c r="K9702" s="43">
        <f t="shared" si="454"/>
        <v>0.56122438775510197</v>
      </c>
      <c r="L9702" s="41" t="str">
        <f t="shared" si="455"/>
        <v>AA</v>
      </c>
      <c r="M9702" s="41" t="s">
        <v>1628</v>
      </c>
      <c r="N9702" s="41" t="s">
        <v>421</v>
      </c>
      <c r="O9702" s="41" t="s">
        <v>70</v>
      </c>
    </row>
    <row r="9703" spans="1:15">
      <c r="A9703" s="42">
        <v>39770</v>
      </c>
      <c r="B9703" s="42">
        <v>48901</v>
      </c>
      <c r="C9703" s="130">
        <v>300</v>
      </c>
      <c r="D9703" s="43">
        <v>9.0200000000000002E-2</v>
      </c>
      <c r="E9703" s="43">
        <v>8.09E-2</v>
      </c>
      <c r="F9703" s="44">
        <v>130000</v>
      </c>
      <c r="G9703" s="44">
        <v>130000</v>
      </c>
      <c r="H9703" s="44">
        <v>46616.17</v>
      </c>
      <c r="I9703" s="44">
        <v>72999.990000000005</v>
      </c>
      <c r="J9703" s="68">
        <f t="shared" si="453"/>
        <v>0.35858592307692305</v>
      </c>
      <c r="K9703" s="43">
        <f t="shared" si="454"/>
        <v>0.56153838461538463</v>
      </c>
      <c r="L9703" s="41" t="str">
        <f t="shared" si="455"/>
        <v>AA</v>
      </c>
      <c r="M9703" s="41" t="s">
        <v>947</v>
      </c>
      <c r="N9703" s="41" t="s">
        <v>421</v>
      </c>
      <c r="O9703" s="41" t="s">
        <v>70</v>
      </c>
    </row>
    <row r="9704" spans="1:15">
      <c r="A9704" s="38">
        <v>41471</v>
      </c>
      <c r="B9704" s="38">
        <v>50845</v>
      </c>
      <c r="C9704" s="131">
        <v>308</v>
      </c>
      <c r="D9704" s="39">
        <v>9.0200000000000002E-2</v>
      </c>
      <c r="E9704" s="39">
        <v>0.08</v>
      </c>
      <c r="F9704" s="40">
        <v>159702.76</v>
      </c>
      <c r="G9704" s="40">
        <v>159702.76</v>
      </c>
      <c r="H9704" s="40">
        <v>87012.09</v>
      </c>
      <c r="I9704" s="40">
        <v>89732.479999999996</v>
      </c>
      <c r="J9704" s="67">
        <f t="shared" si="453"/>
        <v>0.54483773480182807</v>
      </c>
      <c r="K9704" s="39">
        <f t="shared" si="454"/>
        <v>0.56187181736871672</v>
      </c>
      <c r="L9704" s="2" t="str">
        <f t="shared" si="455"/>
        <v>AA</v>
      </c>
      <c r="M9704" s="2" t="s">
        <v>1209</v>
      </c>
      <c r="N9704" s="2" t="s">
        <v>427</v>
      </c>
      <c r="O9704" s="2" t="s">
        <v>70</v>
      </c>
    </row>
    <row r="9705" spans="1:15">
      <c r="A9705" s="42">
        <v>39624</v>
      </c>
      <c r="B9705" s="42">
        <v>50581</v>
      </c>
      <c r="C9705" s="130">
        <v>360</v>
      </c>
      <c r="D9705" s="43">
        <v>9.0200000000000002E-2</v>
      </c>
      <c r="E9705" s="43">
        <v>8.5600000000000009E-2</v>
      </c>
      <c r="F9705" s="44">
        <v>105000</v>
      </c>
      <c r="G9705" s="44">
        <v>105000</v>
      </c>
      <c r="H9705" s="44">
        <v>48425.84</v>
      </c>
      <c r="I9705" s="44">
        <v>58999.99</v>
      </c>
      <c r="J9705" s="68">
        <f t="shared" si="453"/>
        <v>0.46119847619047616</v>
      </c>
      <c r="K9705" s="43">
        <f t="shared" si="454"/>
        <v>0.56190466666666661</v>
      </c>
      <c r="L9705" s="41" t="str">
        <f t="shared" si="455"/>
        <v>AA</v>
      </c>
      <c r="M9705" s="41" t="s">
        <v>493</v>
      </c>
      <c r="N9705" s="41" t="s">
        <v>427</v>
      </c>
      <c r="O9705" s="41" t="s">
        <v>70</v>
      </c>
    </row>
    <row r="9706" spans="1:15">
      <c r="A9706" s="42">
        <v>39581</v>
      </c>
      <c r="B9706" s="42">
        <v>47496</v>
      </c>
      <c r="C9706" s="130">
        <v>260</v>
      </c>
      <c r="D9706" s="43">
        <v>9.0200000000000002E-2</v>
      </c>
      <c r="E9706" s="43">
        <v>8.09E-2</v>
      </c>
      <c r="F9706" s="44">
        <v>92500</v>
      </c>
      <c r="G9706" s="44">
        <v>92500</v>
      </c>
      <c r="H9706" s="44">
        <v>37846.97</v>
      </c>
      <c r="I9706" s="44">
        <v>51999.99</v>
      </c>
      <c r="J9706" s="68">
        <f t="shared" si="453"/>
        <v>0.40915643243243244</v>
      </c>
      <c r="K9706" s="43">
        <f t="shared" si="454"/>
        <v>0.56216205405405406</v>
      </c>
      <c r="L9706" s="41" t="str">
        <f t="shared" si="455"/>
        <v>AA</v>
      </c>
      <c r="M9706" s="41" t="s">
        <v>549</v>
      </c>
      <c r="N9706" s="41" t="s">
        <v>427</v>
      </c>
      <c r="O9706" s="41" t="s">
        <v>70</v>
      </c>
    </row>
    <row r="9707" spans="1:15">
      <c r="A9707" s="42">
        <v>41673</v>
      </c>
      <c r="B9707" s="42">
        <v>54457</v>
      </c>
      <c r="C9707" s="130">
        <v>420</v>
      </c>
      <c r="D9707" s="43">
        <v>9.0200000000000002E-2</v>
      </c>
      <c r="E9707" s="43">
        <v>8.09E-2</v>
      </c>
      <c r="F9707" s="44">
        <v>80000</v>
      </c>
      <c r="G9707" s="44">
        <v>80000</v>
      </c>
      <c r="H9707" s="44">
        <v>44189.43</v>
      </c>
      <c r="I9707" s="44">
        <v>44999.99</v>
      </c>
      <c r="J9707" s="68">
        <f t="shared" si="453"/>
        <v>0.55236787499999995</v>
      </c>
      <c r="K9707" s="43">
        <f t="shared" si="454"/>
        <v>0.56249987499999998</v>
      </c>
      <c r="L9707" s="41" t="str">
        <f t="shared" si="455"/>
        <v>AA</v>
      </c>
      <c r="M9707" s="41" t="s">
        <v>455</v>
      </c>
      <c r="N9707" s="41" t="s">
        <v>421</v>
      </c>
      <c r="O9707" s="41" t="s">
        <v>70</v>
      </c>
    </row>
    <row r="9708" spans="1:15">
      <c r="A9708" s="38">
        <v>41666</v>
      </c>
      <c r="B9708" s="38">
        <v>44708</v>
      </c>
      <c r="C9708" s="131">
        <v>100</v>
      </c>
      <c r="D9708" s="39">
        <v>9.0200000000000002E-2</v>
      </c>
      <c r="E9708" s="39">
        <v>8.2799999999999999E-2</v>
      </c>
      <c r="F9708" s="40">
        <v>112000</v>
      </c>
      <c r="G9708" s="40">
        <v>112000</v>
      </c>
      <c r="H9708" s="40">
        <v>55403.88</v>
      </c>
      <c r="I9708" s="40">
        <v>62999.99</v>
      </c>
      <c r="J9708" s="67">
        <f t="shared" si="453"/>
        <v>0.49467749999999999</v>
      </c>
      <c r="K9708" s="39">
        <f t="shared" si="454"/>
        <v>0.56249991071428573</v>
      </c>
      <c r="L9708" s="2" t="str">
        <f t="shared" si="455"/>
        <v>AA</v>
      </c>
      <c r="M9708" s="2" t="s">
        <v>99</v>
      </c>
      <c r="N9708" s="2" t="s">
        <v>417</v>
      </c>
      <c r="O9708" s="2" t="s">
        <v>70</v>
      </c>
    </row>
    <row r="9709" spans="1:15">
      <c r="A9709" s="42">
        <v>39575</v>
      </c>
      <c r="B9709" s="42">
        <v>46880</v>
      </c>
      <c r="C9709" s="130">
        <v>240</v>
      </c>
      <c r="D9709" s="43">
        <v>9.0200000000000002E-2</v>
      </c>
      <c r="E9709" s="43">
        <v>8.09E-2</v>
      </c>
      <c r="F9709" s="44">
        <v>125680.35</v>
      </c>
      <c r="G9709" s="44">
        <v>125680.35</v>
      </c>
      <c r="H9709" s="44">
        <v>32918.699999999997</v>
      </c>
      <c r="I9709" s="44">
        <v>70797.27</v>
      </c>
      <c r="J9709" s="68">
        <f t="shared" si="453"/>
        <v>0.26192400005251415</v>
      </c>
      <c r="K9709" s="43">
        <f t="shared" si="454"/>
        <v>0.56331216455078303</v>
      </c>
      <c r="L9709" s="41" t="str">
        <f t="shared" si="455"/>
        <v>AA</v>
      </c>
      <c r="M9709" s="41" t="s">
        <v>292</v>
      </c>
      <c r="N9709" s="41" t="s">
        <v>424</v>
      </c>
      <c r="O9709" s="41" t="s">
        <v>70</v>
      </c>
    </row>
    <row r="9710" spans="1:15">
      <c r="A9710" s="42">
        <v>41435</v>
      </c>
      <c r="B9710" s="42">
        <v>45087</v>
      </c>
      <c r="C9710" s="130">
        <v>120</v>
      </c>
      <c r="D9710" s="43">
        <v>9.0200000000000002E-2</v>
      </c>
      <c r="E9710" s="43">
        <v>8.09E-2</v>
      </c>
      <c r="F9710" s="44">
        <v>71000</v>
      </c>
      <c r="G9710" s="44">
        <v>71000</v>
      </c>
      <c r="H9710" s="44">
        <v>37214.17</v>
      </c>
      <c r="I9710" s="44">
        <v>39999.99</v>
      </c>
      <c r="J9710" s="68">
        <f t="shared" si="453"/>
        <v>0.52414323943661967</v>
      </c>
      <c r="K9710" s="43">
        <f t="shared" si="454"/>
        <v>0.56338014084507038</v>
      </c>
      <c r="L9710" s="41" t="str">
        <f t="shared" si="455"/>
        <v>AA</v>
      </c>
      <c r="M9710" s="41" t="s">
        <v>616</v>
      </c>
      <c r="N9710" s="41" t="s">
        <v>424</v>
      </c>
      <c r="O9710" s="41" t="s">
        <v>70</v>
      </c>
    </row>
    <row r="9711" spans="1:15">
      <c r="A9711" s="42">
        <v>39954</v>
      </c>
      <c r="B9711" s="42">
        <v>45433</v>
      </c>
      <c r="C9711" s="130">
        <v>180</v>
      </c>
      <c r="D9711" s="43">
        <v>9.0200000000000002E-2</v>
      </c>
      <c r="E9711" s="43">
        <v>8.09E-2</v>
      </c>
      <c r="F9711" s="44">
        <v>114000</v>
      </c>
      <c r="G9711" s="44">
        <v>114000</v>
      </c>
      <c r="H9711" s="44">
        <v>41222.11</v>
      </c>
      <c r="I9711" s="44">
        <v>64356.68</v>
      </c>
      <c r="J9711" s="68">
        <f t="shared" si="453"/>
        <v>0.36159745614035088</v>
      </c>
      <c r="K9711" s="43">
        <f t="shared" si="454"/>
        <v>0.56453228070175443</v>
      </c>
      <c r="L9711" s="41" t="str">
        <f t="shared" si="455"/>
        <v>AA</v>
      </c>
      <c r="M9711" s="41" t="s">
        <v>609</v>
      </c>
      <c r="N9711" s="41" t="s">
        <v>428</v>
      </c>
      <c r="O9711" s="41" t="s">
        <v>70</v>
      </c>
    </row>
    <row r="9712" spans="1:15">
      <c r="A9712" s="38">
        <v>41571</v>
      </c>
      <c r="B9712" s="38">
        <v>52528</v>
      </c>
      <c r="C9712" s="131">
        <v>360</v>
      </c>
      <c r="D9712" s="39">
        <v>9.0200000000000002E-2</v>
      </c>
      <c r="E9712" s="39">
        <v>8.2799999999999999E-2</v>
      </c>
      <c r="F9712" s="40">
        <v>115000</v>
      </c>
      <c r="G9712" s="40">
        <v>115000</v>
      </c>
      <c r="H9712" s="40">
        <v>62775.51</v>
      </c>
      <c r="I9712" s="40">
        <v>64999.99</v>
      </c>
      <c r="J9712" s="67">
        <f t="shared" si="453"/>
        <v>0.54587399999999997</v>
      </c>
      <c r="K9712" s="39">
        <f t="shared" si="454"/>
        <v>0.56521730434782602</v>
      </c>
      <c r="L9712" s="2" t="str">
        <f t="shared" si="455"/>
        <v>AA</v>
      </c>
      <c r="M9712" s="2" t="s">
        <v>739</v>
      </c>
      <c r="N9712" s="2" t="s">
        <v>422</v>
      </c>
      <c r="O9712" s="2" t="s">
        <v>70</v>
      </c>
    </row>
    <row r="9713" spans="1:15">
      <c r="A9713" s="38">
        <v>39799</v>
      </c>
      <c r="B9713" s="38">
        <v>48930</v>
      </c>
      <c r="C9713" s="131">
        <v>300</v>
      </c>
      <c r="D9713" s="39">
        <v>9.0200000000000002E-2</v>
      </c>
      <c r="E9713" s="39">
        <v>8.5600000000000009E-2</v>
      </c>
      <c r="F9713" s="40">
        <v>91000</v>
      </c>
      <c r="G9713" s="40">
        <v>91000</v>
      </c>
      <c r="H9713" s="40">
        <v>40491.089999999997</v>
      </c>
      <c r="I9713" s="40">
        <v>51503.57</v>
      </c>
      <c r="J9713" s="67">
        <f t="shared" si="453"/>
        <v>0.44495703296703293</v>
      </c>
      <c r="K9713" s="39">
        <f t="shared" si="454"/>
        <v>0.56597329670329666</v>
      </c>
      <c r="L9713" s="2" t="str">
        <f t="shared" si="455"/>
        <v>AA</v>
      </c>
      <c r="M9713" s="2" t="s">
        <v>1180</v>
      </c>
      <c r="N9713" s="2" t="s">
        <v>422</v>
      </c>
      <c r="O9713" s="2" t="s">
        <v>70</v>
      </c>
    </row>
    <row r="9714" spans="1:15">
      <c r="A9714" s="38">
        <v>39895</v>
      </c>
      <c r="B9714" s="38">
        <v>49483</v>
      </c>
      <c r="C9714" s="131">
        <v>315</v>
      </c>
      <c r="D9714" s="39">
        <v>9.0200000000000002E-2</v>
      </c>
      <c r="E9714" s="39">
        <v>8.09E-2</v>
      </c>
      <c r="F9714" s="40">
        <v>97000</v>
      </c>
      <c r="G9714" s="40">
        <v>97000</v>
      </c>
      <c r="H9714" s="40">
        <v>44256.28</v>
      </c>
      <c r="I9714" s="40">
        <v>54999.99</v>
      </c>
      <c r="J9714" s="67">
        <f t="shared" si="453"/>
        <v>0.45625030927835053</v>
      </c>
      <c r="K9714" s="39">
        <f t="shared" si="454"/>
        <v>0.56701020618556697</v>
      </c>
      <c r="L9714" s="2" t="str">
        <f t="shared" si="455"/>
        <v>AA</v>
      </c>
      <c r="M9714" s="2" t="s">
        <v>762</v>
      </c>
      <c r="N9714" s="2" t="s">
        <v>417</v>
      </c>
      <c r="O9714" s="2" t="s">
        <v>70</v>
      </c>
    </row>
    <row r="9715" spans="1:15">
      <c r="A9715" s="42">
        <v>41352</v>
      </c>
      <c r="B9715" s="42">
        <v>54136</v>
      </c>
      <c r="C9715" s="130">
        <v>420</v>
      </c>
      <c r="D9715" s="43">
        <v>9.0200000000000002E-2</v>
      </c>
      <c r="E9715" s="43">
        <v>8.2799999999999999E-2</v>
      </c>
      <c r="F9715" s="44">
        <v>185000</v>
      </c>
      <c r="G9715" s="44">
        <v>185000</v>
      </c>
      <c r="H9715" s="44">
        <v>100399.81</v>
      </c>
      <c r="I9715" s="44">
        <v>104999.99</v>
      </c>
      <c r="J9715" s="68">
        <f t="shared" si="453"/>
        <v>0.54270167567567562</v>
      </c>
      <c r="K9715" s="43">
        <f t="shared" si="454"/>
        <v>0.56756751351351353</v>
      </c>
      <c r="L9715" s="41" t="str">
        <f t="shared" si="455"/>
        <v>AA</v>
      </c>
      <c r="M9715" s="41" t="s">
        <v>566</v>
      </c>
      <c r="N9715" s="41" t="s">
        <v>420</v>
      </c>
      <c r="O9715" s="41" t="s">
        <v>70</v>
      </c>
    </row>
    <row r="9716" spans="1:15">
      <c r="A9716" s="42">
        <v>41451</v>
      </c>
      <c r="B9716" s="42">
        <v>54235</v>
      </c>
      <c r="C9716" s="130">
        <v>420</v>
      </c>
      <c r="D9716" s="43">
        <v>9.0200000000000002E-2</v>
      </c>
      <c r="E9716" s="43">
        <v>8.2799999999999999E-2</v>
      </c>
      <c r="F9716" s="44">
        <v>158500</v>
      </c>
      <c r="G9716" s="44">
        <v>158500</v>
      </c>
      <c r="H9716" s="44">
        <v>86743.62</v>
      </c>
      <c r="I9716" s="44">
        <v>89999.99</v>
      </c>
      <c r="J9716" s="68">
        <f t="shared" si="453"/>
        <v>0.5472783596214511</v>
      </c>
      <c r="K9716" s="43">
        <f t="shared" si="454"/>
        <v>0.56782328075709787</v>
      </c>
      <c r="L9716" s="41" t="str">
        <f t="shared" si="455"/>
        <v>AA</v>
      </c>
      <c r="M9716" s="41" t="s">
        <v>1172</v>
      </c>
      <c r="N9716" s="41" t="s">
        <v>439</v>
      </c>
      <c r="O9716" s="41" t="s">
        <v>70</v>
      </c>
    </row>
    <row r="9717" spans="1:15">
      <c r="A9717" s="42">
        <v>41571</v>
      </c>
      <c r="B9717" s="42">
        <v>45223</v>
      </c>
      <c r="C9717" s="130">
        <v>120</v>
      </c>
      <c r="D9717" s="43">
        <v>9.0200000000000002E-2</v>
      </c>
      <c r="E9717" s="43">
        <v>8.2799999999999999E-2</v>
      </c>
      <c r="F9717" s="44">
        <v>114000</v>
      </c>
      <c r="G9717" s="44">
        <v>114000</v>
      </c>
      <c r="H9717" s="44">
        <v>57015.78</v>
      </c>
      <c r="I9717" s="44">
        <v>64999.99</v>
      </c>
      <c r="J9717" s="68">
        <f t="shared" si="453"/>
        <v>0.50013842105263162</v>
      </c>
      <c r="K9717" s="43">
        <f t="shared" si="454"/>
        <v>0.57017535087719295</v>
      </c>
      <c r="L9717" s="41" t="str">
        <f t="shared" si="455"/>
        <v>AA</v>
      </c>
      <c r="M9717" s="41" t="s">
        <v>588</v>
      </c>
      <c r="N9717" s="41" t="s">
        <v>417</v>
      </c>
      <c r="O9717" s="41" t="s">
        <v>70</v>
      </c>
    </row>
    <row r="9718" spans="1:15">
      <c r="A9718" s="38">
        <v>41582</v>
      </c>
      <c r="B9718" s="38">
        <v>43408</v>
      </c>
      <c r="C9718" s="131">
        <v>60</v>
      </c>
      <c r="D9718" s="39">
        <v>9.0200000000000002E-2</v>
      </c>
      <c r="E9718" s="39">
        <v>8.2799999999999999E-2</v>
      </c>
      <c r="F9718" s="40">
        <v>70000</v>
      </c>
      <c r="G9718" s="40">
        <v>70000</v>
      </c>
      <c r="H9718" s="40">
        <v>30378.16</v>
      </c>
      <c r="I9718" s="40">
        <v>39999.99</v>
      </c>
      <c r="J9718" s="67">
        <f t="shared" si="453"/>
        <v>0.4339737142857143</v>
      </c>
      <c r="K9718" s="39">
        <f t="shared" si="454"/>
        <v>0.5714284285714285</v>
      </c>
      <c r="L9718" s="2" t="str">
        <f t="shared" si="455"/>
        <v>AA</v>
      </c>
      <c r="M9718" s="2" t="s">
        <v>555</v>
      </c>
      <c r="N9718" s="2" t="s">
        <v>434</v>
      </c>
      <c r="O9718" s="2" t="s">
        <v>70</v>
      </c>
    </row>
    <row r="9719" spans="1:15">
      <c r="A9719" s="42">
        <v>39853</v>
      </c>
      <c r="B9719" s="42">
        <v>47158</v>
      </c>
      <c r="C9719" s="130">
        <v>240</v>
      </c>
      <c r="D9719" s="43">
        <v>9.0200000000000002E-2</v>
      </c>
      <c r="E9719" s="43">
        <v>8.09E-2</v>
      </c>
      <c r="F9719" s="44">
        <v>119000</v>
      </c>
      <c r="G9719" s="44">
        <v>119000</v>
      </c>
      <c r="H9719" s="44">
        <v>49550.12</v>
      </c>
      <c r="I9719" s="44">
        <v>67999.990000000005</v>
      </c>
      <c r="J9719" s="68">
        <f t="shared" si="453"/>
        <v>0.41638756302521013</v>
      </c>
      <c r="K9719" s="43">
        <f t="shared" si="454"/>
        <v>0.571428487394958</v>
      </c>
      <c r="L9719" s="41" t="str">
        <f t="shared" si="455"/>
        <v>AA</v>
      </c>
      <c r="M9719" s="41" t="s">
        <v>531</v>
      </c>
      <c r="N9719" s="41" t="s">
        <v>423</v>
      </c>
      <c r="O9719" s="41" t="s">
        <v>70</v>
      </c>
    </row>
    <row r="9720" spans="1:15">
      <c r="A9720" s="38">
        <v>41400</v>
      </c>
      <c r="B9720" s="38">
        <v>48705</v>
      </c>
      <c r="C9720" s="131">
        <v>240</v>
      </c>
      <c r="D9720" s="39">
        <v>9.0200000000000002E-2</v>
      </c>
      <c r="E9720" s="39">
        <v>8.09E-2</v>
      </c>
      <c r="F9720" s="40">
        <v>120000</v>
      </c>
      <c r="G9720" s="40">
        <v>120000</v>
      </c>
      <c r="H9720" s="40">
        <v>63338.11</v>
      </c>
      <c r="I9720" s="40">
        <v>68578.95</v>
      </c>
      <c r="J9720" s="67">
        <f t="shared" si="453"/>
        <v>0.52781758333333328</v>
      </c>
      <c r="K9720" s="39">
        <f t="shared" si="454"/>
        <v>0.57149125000000001</v>
      </c>
      <c r="L9720" s="2" t="str">
        <f t="shared" si="455"/>
        <v>AA</v>
      </c>
      <c r="M9720" s="2" t="s">
        <v>920</v>
      </c>
      <c r="N9720" s="2" t="s">
        <v>420</v>
      </c>
      <c r="O9720" s="2" t="s">
        <v>70</v>
      </c>
    </row>
    <row r="9721" spans="1:15">
      <c r="A9721" s="38">
        <v>39729</v>
      </c>
      <c r="B9721" s="38">
        <v>50686</v>
      </c>
      <c r="C9721" s="131">
        <v>360</v>
      </c>
      <c r="D9721" s="39">
        <v>9.0200000000000002E-2</v>
      </c>
      <c r="E9721" s="39">
        <v>8.09E-2</v>
      </c>
      <c r="F9721" s="40">
        <v>97000</v>
      </c>
      <c r="G9721" s="40">
        <v>97000</v>
      </c>
      <c r="H9721" s="40">
        <v>45815.03</v>
      </c>
      <c r="I9721" s="40">
        <v>55499.99</v>
      </c>
      <c r="J9721" s="67">
        <f t="shared" si="453"/>
        <v>0.47231989690721649</v>
      </c>
      <c r="K9721" s="39">
        <f t="shared" si="454"/>
        <v>0.57216484536082468</v>
      </c>
      <c r="L9721" s="2" t="str">
        <f t="shared" si="455"/>
        <v>AA</v>
      </c>
      <c r="M9721" s="2" t="s">
        <v>754</v>
      </c>
      <c r="N9721" s="2" t="s">
        <v>422</v>
      </c>
      <c r="O9721" s="2" t="s">
        <v>70</v>
      </c>
    </row>
    <row r="9722" spans="1:15">
      <c r="A9722" s="38">
        <v>39644</v>
      </c>
      <c r="B9722" s="38">
        <v>43146</v>
      </c>
      <c r="C9722" s="131">
        <v>115</v>
      </c>
      <c r="D9722" s="39">
        <v>9.0200000000000002E-2</v>
      </c>
      <c r="E9722" s="39">
        <v>8.09E-2</v>
      </c>
      <c r="F9722" s="40">
        <v>110000</v>
      </c>
      <c r="G9722" s="40">
        <v>110000</v>
      </c>
      <c r="H9722" s="40">
        <v>32780.5</v>
      </c>
      <c r="I9722" s="40">
        <v>63094.99</v>
      </c>
      <c r="J9722" s="67">
        <f t="shared" si="453"/>
        <v>0.29800454545454547</v>
      </c>
      <c r="K9722" s="39">
        <f t="shared" si="454"/>
        <v>0.57359081818181812</v>
      </c>
      <c r="L9722" s="2" t="str">
        <f t="shared" si="455"/>
        <v>AA</v>
      </c>
      <c r="M9722" s="2" t="s">
        <v>657</v>
      </c>
      <c r="N9722" s="2" t="s">
        <v>419</v>
      </c>
      <c r="O9722" s="2" t="s">
        <v>70</v>
      </c>
    </row>
    <row r="9723" spans="1:15">
      <c r="A9723" s="42">
        <v>41578</v>
      </c>
      <c r="B9723" s="42">
        <v>49948</v>
      </c>
      <c r="C9723" s="130">
        <v>275</v>
      </c>
      <c r="D9723" s="43">
        <v>9.0200000000000002E-2</v>
      </c>
      <c r="E9723" s="43">
        <v>8.2799999999999999E-2</v>
      </c>
      <c r="F9723" s="44">
        <v>145000</v>
      </c>
      <c r="G9723" s="44">
        <v>145000</v>
      </c>
      <c r="H9723" s="44">
        <v>79130.61</v>
      </c>
      <c r="I9723" s="44">
        <v>83190.59</v>
      </c>
      <c r="J9723" s="68">
        <f t="shared" si="453"/>
        <v>0.54572834482758625</v>
      </c>
      <c r="K9723" s="43">
        <f t="shared" si="454"/>
        <v>0.57372820689655168</v>
      </c>
      <c r="L9723" s="41" t="str">
        <f t="shared" si="455"/>
        <v>AA</v>
      </c>
      <c r="M9723" s="41" t="s">
        <v>538</v>
      </c>
      <c r="N9723" s="41" t="s">
        <v>417</v>
      </c>
      <c r="O9723" s="41" t="s">
        <v>70</v>
      </c>
    </row>
    <row r="9724" spans="1:15">
      <c r="A9724" s="42">
        <v>39612</v>
      </c>
      <c r="B9724" s="42">
        <v>46673</v>
      </c>
      <c r="C9724" s="130">
        <v>232</v>
      </c>
      <c r="D9724" s="43">
        <v>9.0200000000000002E-2</v>
      </c>
      <c r="E9724" s="43">
        <v>8.5600000000000009E-2</v>
      </c>
      <c r="F9724" s="44">
        <v>104000</v>
      </c>
      <c r="G9724" s="44">
        <v>104000</v>
      </c>
      <c r="H9724" s="44">
        <v>41300.160000000003</v>
      </c>
      <c r="I9724" s="44">
        <v>59699.99</v>
      </c>
      <c r="J9724" s="68">
        <f t="shared" si="453"/>
        <v>0.39711692307692309</v>
      </c>
      <c r="K9724" s="43">
        <f t="shared" si="454"/>
        <v>0.57403836538461539</v>
      </c>
      <c r="L9724" s="41" t="str">
        <f t="shared" si="455"/>
        <v>AA</v>
      </c>
      <c r="M9724" s="41" t="s">
        <v>1256</v>
      </c>
      <c r="N9724" s="41" t="s">
        <v>419</v>
      </c>
      <c r="O9724" s="41" t="s">
        <v>70</v>
      </c>
    </row>
    <row r="9725" spans="1:15">
      <c r="A9725" s="38">
        <v>41723</v>
      </c>
      <c r="B9725" s="38">
        <v>45376</v>
      </c>
      <c r="C9725" s="131">
        <v>120</v>
      </c>
      <c r="D9725" s="39">
        <v>9.0200000000000002E-2</v>
      </c>
      <c r="E9725" s="39">
        <v>8.2799999999999999E-2</v>
      </c>
      <c r="F9725" s="40">
        <v>108000</v>
      </c>
      <c r="G9725" s="40">
        <v>108000</v>
      </c>
      <c r="H9725" s="40">
        <v>59692.49</v>
      </c>
      <c r="I9725" s="40">
        <v>62022.81</v>
      </c>
      <c r="J9725" s="67">
        <f t="shared" si="453"/>
        <v>0.55270824074074076</v>
      </c>
      <c r="K9725" s="39">
        <f t="shared" si="454"/>
        <v>0.57428527777777771</v>
      </c>
      <c r="L9725" s="2" t="str">
        <f t="shared" si="455"/>
        <v>AA</v>
      </c>
      <c r="M9725" s="2" t="s">
        <v>1231</v>
      </c>
      <c r="N9725" s="2" t="s">
        <v>424</v>
      </c>
      <c r="O9725" s="2" t="s">
        <v>70</v>
      </c>
    </row>
    <row r="9726" spans="1:15">
      <c r="A9726" s="38">
        <v>41535</v>
      </c>
      <c r="B9726" s="38">
        <v>54319</v>
      </c>
      <c r="C9726" s="131">
        <v>420</v>
      </c>
      <c r="D9726" s="39">
        <v>9.0200000000000002E-2</v>
      </c>
      <c r="E9726" s="39">
        <v>8.2799999999999999E-2</v>
      </c>
      <c r="F9726" s="40">
        <v>195000</v>
      </c>
      <c r="G9726" s="40">
        <v>195000</v>
      </c>
      <c r="H9726" s="40">
        <v>108776.51</v>
      </c>
      <c r="I9726" s="40">
        <v>111999.99</v>
      </c>
      <c r="J9726" s="67">
        <f t="shared" si="453"/>
        <v>0.55782825641025635</v>
      </c>
      <c r="K9726" s="39">
        <f t="shared" si="454"/>
        <v>0.57435892307692316</v>
      </c>
      <c r="L9726" s="2" t="str">
        <f t="shared" si="455"/>
        <v>AA</v>
      </c>
      <c r="M9726" s="2" t="s">
        <v>714</v>
      </c>
      <c r="N9726" s="2" t="s">
        <v>416</v>
      </c>
      <c r="O9726" s="2" t="s">
        <v>70</v>
      </c>
    </row>
    <row r="9727" spans="1:15">
      <c r="A9727" s="38">
        <v>39804</v>
      </c>
      <c r="B9727" s="38">
        <v>50761</v>
      </c>
      <c r="C9727" s="131">
        <v>360</v>
      </c>
      <c r="D9727" s="39">
        <v>9.0200000000000002E-2</v>
      </c>
      <c r="E9727" s="39">
        <v>8.5600000000000009E-2</v>
      </c>
      <c r="F9727" s="40">
        <v>80000</v>
      </c>
      <c r="G9727" s="40">
        <v>80000</v>
      </c>
      <c r="H9727" s="40">
        <v>38093.379999999997</v>
      </c>
      <c r="I9727" s="40">
        <v>45999.99</v>
      </c>
      <c r="J9727" s="67">
        <f t="shared" si="453"/>
        <v>0.47616724999999999</v>
      </c>
      <c r="K9727" s="39">
        <f t="shared" si="454"/>
        <v>0.57499987499999994</v>
      </c>
      <c r="L9727" s="2" t="str">
        <f t="shared" si="455"/>
        <v>AA</v>
      </c>
      <c r="M9727" s="2" t="s">
        <v>564</v>
      </c>
      <c r="N9727" s="2" t="s">
        <v>417</v>
      </c>
      <c r="O9727" s="2" t="s">
        <v>70</v>
      </c>
    </row>
    <row r="9728" spans="1:15">
      <c r="A9728" s="38">
        <v>39654</v>
      </c>
      <c r="B9728" s="38">
        <v>46959</v>
      </c>
      <c r="C9728" s="131">
        <v>240</v>
      </c>
      <c r="D9728" s="39">
        <v>9.0200000000000002E-2</v>
      </c>
      <c r="E9728" s="39">
        <v>8.09E-2</v>
      </c>
      <c r="F9728" s="40">
        <v>126953.2</v>
      </c>
      <c r="G9728" s="40">
        <v>126953.2</v>
      </c>
      <c r="H9728" s="40">
        <v>53161.52</v>
      </c>
      <c r="I9728" s="40">
        <v>73000</v>
      </c>
      <c r="J9728" s="67">
        <f t="shared" si="453"/>
        <v>0.41874895630830888</v>
      </c>
      <c r="K9728" s="39">
        <f t="shared" si="454"/>
        <v>0.57501504491418887</v>
      </c>
      <c r="L9728" s="2" t="str">
        <f t="shared" si="455"/>
        <v>AA</v>
      </c>
      <c r="M9728" s="2" t="s">
        <v>238</v>
      </c>
      <c r="N9728" s="2" t="s">
        <v>422</v>
      </c>
      <c r="O9728" s="2" t="s">
        <v>70</v>
      </c>
    </row>
    <row r="9729" spans="1:15">
      <c r="A9729" s="42">
        <v>39805</v>
      </c>
      <c r="B9729" s="42">
        <v>45283</v>
      </c>
      <c r="C9729" s="130">
        <v>180</v>
      </c>
      <c r="D9729" s="43">
        <v>9.0200000000000002E-2</v>
      </c>
      <c r="E9729" s="43">
        <v>8.09E-2</v>
      </c>
      <c r="F9729" s="44">
        <v>130000</v>
      </c>
      <c r="G9729" s="44">
        <v>130000</v>
      </c>
      <c r="H9729" s="44">
        <v>34774.31</v>
      </c>
      <c r="I9729" s="44">
        <v>74999.990000000005</v>
      </c>
      <c r="J9729" s="68">
        <f t="shared" si="453"/>
        <v>0.26749469230769229</v>
      </c>
      <c r="K9729" s="43">
        <f t="shared" si="454"/>
        <v>0.57692300000000007</v>
      </c>
      <c r="L9729" s="41" t="str">
        <f t="shared" si="455"/>
        <v>AA</v>
      </c>
      <c r="M9729" s="41" t="s">
        <v>651</v>
      </c>
      <c r="N9729" s="41" t="s">
        <v>417</v>
      </c>
      <c r="O9729" s="41" t="s">
        <v>70</v>
      </c>
    </row>
    <row r="9730" spans="1:15">
      <c r="A9730" s="42">
        <v>39920</v>
      </c>
      <c r="B9730" s="42">
        <v>44759</v>
      </c>
      <c r="C9730" s="130">
        <v>159</v>
      </c>
      <c r="D9730" s="43">
        <v>9.0200000000000002E-2</v>
      </c>
      <c r="E9730" s="43">
        <v>8.09E-2</v>
      </c>
      <c r="F9730" s="44">
        <v>91160</v>
      </c>
      <c r="G9730" s="44">
        <v>91160</v>
      </c>
      <c r="H9730" s="44">
        <v>33666.800000000003</v>
      </c>
      <c r="I9730" s="44">
        <v>52650</v>
      </c>
      <c r="J9730" s="68">
        <f t="shared" si="453"/>
        <v>0.36931548924967095</v>
      </c>
      <c r="K9730" s="43">
        <f t="shared" si="454"/>
        <v>0.57755594559017109</v>
      </c>
      <c r="L9730" s="41" t="str">
        <f t="shared" si="455"/>
        <v>AA</v>
      </c>
      <c r="M9730" s="41" t="s">
        <v>698</v>
      </c>
      <c r="N9730" s="41" t="s">
        <v>422</v>
      </c>
      <c r="O9730" s="41" t="s">
        <v>70</v>
      </c>
    </row>
    <row r="9731" spans="1:15">
      <c r="A9731" s="38">
        <v>39601</v>
      </c>
      <c r="B9731" s="38">
        <v>50558</v>
      </c>
      <c r="C9731" s="131">
        <v>360</v>
      </c>
      <c r="D9731" s="39">
        <v>9.0200000000000002E-2</v>
      </c>
      <c r="E9731" s="39">
        <v>8.09E-2</v>
      </c>
      <c r="F9731" s="40">
        <v>117731.53</v>
      </c>
      <c r="G9731" s="40">
        <v>117731.53</v>
      </c>
      <c r="H9731" s="40">
        <v>57585.279999999999</v>
      </c>
      <c r="I9731" s="40">
        <v>68000</v>
      </c>
      <c r="J9731" s="67">
        <f t="shared" ref="J9731:J9794" si="456">H9731/G9731</f>
        <v>0.489123686747297</v>
      </c>
      <c r="K9731" s="39">
        <f t="shared" ref="K9731:K9794" si="457">I9731/G9731</f>
        <v>0.57758529087322652</v>
      </c>
      <c r="L9731" s="2" t="str">
        <f t="shared" ref="L9731:L9794" si="458">IF(J9731&lt;=65%,"AA",IF(J9731&lt;=75%,"A",IF(J9731&lt;=85%,"B","C")))</f>
        <v>AA</v>
      </c>
      <c r="M9731" s="2" t="s">
        <v>689</v>
      </c>
      <c r="N9731" s="2" t="s">
        <v>424</v>
      </c>
      <c r="O9731" s="2" t="s">
        <v>70</v>
      </c>
    </row>
    <row r="9732" spans="1:15">
      <c r="A9732" s="42">
        <v>41709</v>
      </c>
      <c r="B9732" s="42">
        <v>48863</v>
      </c>
      <c r="C9732" s="130">
        <v>235</v>
      </c>
      <c r="D9732" s="43">
        <v>9.0200000000000002E-2</v>
      </c>
      <c r="E9732" s="43">
        <v>8.2799999999999999E-2</v>
      </c>
      <c r="F9732" s="44">
        <v>84700</v>
      </c>
      <c r="G9732" s="44">
        <v>84700</v>
      </c>
      <c r="H9732" s="44">
        <v>47133.96</v>
      </c>
      <c r="I9732" s="44">
        <v>48992.99</v>
      </c>
      <c r="J9732" s="68">
        <f t="shared" si="456"/>
        <v>0.55648122786304599</v>
      </c>
      <c r="K9732" s="43">
        <f t="shared" si="457"/>
        <v>0.57842963400236125</v>
      </c>
      <c r="L9732" s="41" t="str">
        <f t="shared" si="458"/>
        <v>AA</v>
      </c>
      <c r="M9732" s="41" t="s">
        <v>1006</v>
      </c>
      <c r="N9732" s="41" t="s">
        <v>424</v>
      </c>
      <c r="O9732" s="41" t="s">
        <v>70</v>
      </c>
    </row>
    <row r="9733" spans="1:15">
      <c r="A9733" s="42">
        <v>41621</v>
      </c>
      <c r="B9733" s="42">
        <v>45273</v>
      </c>
      <c r="C9733" s="130">
        <v>120</v>
      </c>
      <c r="D9733" s="43">
        <v>9.0200000000000002E-2</v>
      </c>
      <c r="E9733" s="43">
        <v>8.1900000000000001E-2</v>
      </c>
      <c r="F9733" s="44">
        <v>190000</v>
      </c>
      <c r="G9733" s="44">
        <v>190000</v>
      </c>
      <c r="H9733" s="44">
        <v>98240.33</v>
      </c>
      <c r="I9733" s="44">
        <v>109999.99</v>
      </c>
      <c r="J9733" s="68">
        <f t="shared" si="456"/>
        <v>0.51705436842105268</v>
      </c>
      <c r="K9733" s="43">
        <f t="shared" si="457"/>
        <v>0.57894731578947367</v>
      </c>
      <c r="L9733" s="41" t="str">
        <f t="shared" si="458"/>
        <v>AA</v>
      </c>
      <c r="M9733" s="41" t="s">
        <v>728</v>
      </c>
      <c r="N9733" s="41" t="s">
        <v>417</v>
      </c>
      <c r="O9733" s="41" t="s">
        <v>70</v>
      </c>
    </row>
    <row r="9734" spans="1:15">
      <c r="A9734" s="38">
        <v>41715</v>
      </c>
      <c r="B9734" s="38">
        <v>52034</v>
      </c>
      <c r="C9734" s="131">
        <v>339</v>
      </c>
      <c r="D9734" s="39">
        <v>9.0200000000000002E-2</v>
      </c>
      <c r="E9734" s="39">
        <v>0.08</v>
      </c>
      <c r="F9734" s="40">
        <v>120000</v>
      </c>
      <c r="G9734" s="40">
        <v>120000</v>
      </c>
      <c r="H9734" s="40">
        <v>67853.789999999994</v>
      </c>
      <c r="I9734" s="40">
        <v>69499.990000000005</v>
      </c>
      <c r="J9734" s="67">
        <f t="shared" si="456"/>
        <v>0.56544824999999999</v>
      </c>
      <c r="K9734" s="39">
        <f t="shared" si="457"/>
        <v>0.57916658333333337</v>
      </c>
      <c r="L9734" s="2" t="str">
        <f t="shared" si="458"/>
        <v>AA</v>
      </c>
      <c r="M9734" s="2" t="s">
        <v>461</v>
      </c>
      <c r="N9734" s="2" t="s">
        <v>416</v>
      </c>
      <c r="O9734" s="2" t="s">
        <v>70</v>
      </c>
    </row>
    <row r="9735" spans="1:15">
      <c r="A9735" s="42">
        <v>41786</v>
      </c>
      <c r="B9735" s="42">
        <v>47875</v>
      </c>
      <c r="C9735" s="130">
        <v>200</v>
      </c>
      <c r="D9735" s="43">
        <v>9.0200000000000002E-2</v>
      </c>
      <c r="E9735" s="43">
        <v>8.929999999999999E-2</v>
      </c>
      <c r="F9735" s="44">
        <v>69000</v>
      </c>
      <c r="G9735" s="44">
        <v>69000</v>
      </c>
      <c r="H9735" s="44">
        <v>38505.269999999997</v>
      </c>
      <c r="I9735" s="44">
        <v>39999.99</v>
      </c>
      <c r="J9735" s="68">
        <f t="shared" si="456"/>
        <v>0.55804739130434777</v>
      </c>
      <c r="K9735" s="43">
        <f t="shared" si="457"/>
        <v>0.57970999999999995</v>
      </c>
      <c r="L9735" s="41" t="str">
        <f t="shared" si="458"/>
        <v>AA</v>
      </c>
      <c r="M9735" s="41" t="s">
        <v>956</v>
      </c>
      <c r="N9735" s="41" t="s">
        <v>418</v>
      </c>
      <c r="O9735" s="41" t="s">
        <v>70</v>
      </c>
    </row>
    <row r="9736" spans="1:15">
      <c r="A9736" s="38">
        <v>41488</v>
      </c>
      <c r="B9736" s="38">
        <v>47332</v>
      </c>
      <c r="C9736" s="131">
        <v>192</v>
      </c>
      <c r="D9736" s="39">
        <v>9.0200000000000002E-2</v>
      </c>
      <c r="E9736" s="39">
        <v>0.08</v>
      </c>
      <c r="F9736" s="40">
        <v>111000</v>
      </c>
      <c r="G9736" s="40">
        <v>111000</v>
      </c>
      <c r="H9736" s="40">
        <v>59115.85</v>
      </c>
      <c r="I9736" s="40">
        <v>64441.91</v>
      </c>
      <c r="J9736" s="67">
        <f t="shared" si="456"/>
        <v>0.53257522522522516</v>
      </c>
      <c r="K9736" s="39">
        <f t="shared" si="457"/>
        <v>0.58055774774774782</v>
      </c>
      <c r="L9736" s="2" t="str">
        <f t="shared" si="458"/>
        <v>AA</v>
      </c>
      <c r="M9736" s="2" t="s">
        <v>739</v>
      </c>
      <c r="N9736" s="2" t="s">
        <v>422</v>
      </c>
      <c r="O9736" s="2" t="s">
        <v>70</v>
      </c>
    </row>
    <row r="9737" spans="1:15">
      <c r="A9737" s="38">
        <v>41590</v>
      </c>
      <c r="B9737" s="38">
        <v>54374</v>
      </c>
      <c r="C9737" s="131">
        <v>420</v>
      </c>
      <c r="D9737" s="39">
        <v>9.0200000000000002E-2</v>
      </c>
      <c r="E9737" s="39">
        <v>8.2799999999999999E-2</v>
      </c>
      <c r="F9737" s="40">
        <v>155000</v>
      </c>
      <c r="G9737" s="40">
        <v>155000</v>
      </c>
      <c r="H9737" s="40">
        <v>87717.440000000002</v>
      </c>
      <c r="I9737" s="40">
        <v>89999.99</v>
      </c>
      <c r="J9737" s="67">
        <f t="shared" si="456"/>
        <v>0.56591896774193551</v>
      </c>
      <c r="K9737" s="39">
        <f t="shared" si="457"/>
        <v>0.58064509677419363</v>
      </c>
      <c r="L9737" s="2" t="str">
        <f t="shared" si="458"/>
        <v>AA</v>
      </c>
      <c r="M9737" s="2" t="s">
        <v>511</v>
      </c>
      <c r="N9737" s="2" t="s">
        <v>422</v>
      </c>
      <c r="O9737" s="2" t="s">
        <v>70</v>
      </c>
    </row>
    <row r="9738" spans="1:15">
      <c r="A9738" s="42">
        <v>39801</v>
      </c>
      <c r="B9738" s="42">
        <v>45279</v>
      </c>
      <c r="C9738" s="130">
        <v>180</v>
      </c>
      <c r="D9738" s="43">
        <v>9.0200000000000002E-2</v>
      </c>
      <c r="E9738" s="43">
        <v>8.5600000000000009E-2</v>
      </c>
      <c r="F9738" s="44">
        <v>86000</v>
      </c>
      <c r="G9738" s="44">
        <v>86000</v>
      </c>
      <c r="H9738" s="44">
        <v>30757.02</v>
      </c>
      <c r="I9738" s="44">
        <v>49999.99</v>
      </c>
      <c r="J9738" s="68">
        <f t="shared" si="456"/>
        <v>0.35763976744186049</v>
      </c>
      <c r="K9738" s="43">
        <f t="shared" si="457"/>
        <v>0.58139523255813952</v>
      </c>
      <c r="L9738" s="41" t="str">
        <f t="shared" si="458"/>
        <v>AA</v>
      </c>
      <c r="M9738" s="41" t="s">
        <v>770</v>
      </c>
      <c r="N9738" s="41" t="s">
        <v>421</v>
      </c>
      <c r="O9738" s="41" t="s">
        <v>70</v>
      </c>
    </row>
    <row r="9739" spans="1:15">
      <c r="A9739" s="38">
        <v>39598</v>
      </c>
      <c r="B9739" s="38">
        <v>46903</v>
      </c>
      <c r="C9739" s="131">
        <v>240</v>
      </c>
      <c r="D9739" s="39">
        <v>9.0200000000000002E-2</v>
      </c>
      <c r="E9739" s="39">
        <v>8.09E-2</v>
      </c>
      <c r="F9739" s="40">
        <v>76900</v>
      </c>
      <c r="G9739" s="40">
        <v>76900</v>
      </c>
      <c r="H9739" s="40">
        <v>31312.37</v>
      </c>
      <c r="I9739" s="40">
        <v>44729.03</v>
      </c>
      <c r="J9739" s="67">
        <f t="shared" si="456"/>
        <v>0.40718296488946681</v>
      </c>
      <c r="K9739" s="39">
        <f t="shared" si="457"/>
        <v>0.58165188556566971</v>
      </c>
      <c r="L9739" s="2" t="str">
        <f t="shared" si="458"/>
        <v>AA</v>
      </c>
      <c r="M9739" s="2" t="s">
        <v>563</v>
      </c>
      <c r="N9739" s="2" t="s">
        <v>436</v>
      </c>
      <c r="O9739" s="2" t="s">
        <v>70</v>
      </c>
    </row>
    <row r="9740" spans="1:15">
      <c r="A9740" s="42">
        <v>39960</v>
      </c>
      <c r="B9740" s="42">
        <v>50917</v>
      </c>
      <c r="C9740" s="130">
        <v>360</v>
      </c>
      <c r="D9740" s="43">
        <v>9.0200000000000002E-2</v>
      </c>
      <c r="E9740" s="43">
        <v>8.5600000000000009E-2</v>
      </c>
      <c r="F9740" s="44">
        <v>110000</v>
      </c>
      <c r="G9740" s="44">
        <v>110000</v>
      </c>
      <c r="H9740" s="44">
        <v>53950.31</v>
      </c>
      <c r="I9740" s="44">
        <v>63999.99</v>
      </c>
      <c r="J9740" s="68">
        <f t="shared" si="456"/>
        <v>0.49045736363636361</v>
      </c>
      <c r="K9740" s="43">
        <f t="shared" si="457"/>
        <v>0.58181809090909087</v>
      </c>
      <c r="L9740" s="41" t="str">
        <f t="shared" si="458"/>
        <v>AA</v>
      </c>
      <c r="M9740" s="41" t="s">
        <v>625</v>
      </c>
      <c r="N9740" s="41" t="s">
        <v>419</v>
      </c>
      <c r="O9740" s="41" t="s">
        <v>70</v>
      </c>
    </row>
    <row r="9741" spans="1:15">
      <c r="A9741" s="42">
        <v>39955</v>
      </c>
      <c r="B9741" s="42">
        <v>43821</v>
      </c>
      <c r="C9741" s="130">
        <v>127</v>
      </c>
      <c r="D9741" s="43">
        <v>9.0200000000000002E-2</v>
      </c>
      <c r="E9741" s="43">
        <v>8.09E-2</v>
      </c>
      <c r="F9741" s="44">
        <v>110000</v>
      </c>
      <c r="G9741" s="44">
        <v>110000</v>
      </c>
      <c r="H9741" s="44">
        <v>34579.01</v>
      </c>
      <c r="I9741" s="44">
        <v>64022.79</v>
      </c>
      <c r="J9741" s="68">
        <f t="shared" si="456"/>
        <v>0.31435463636363636</v>
      </c>
      <c r="K9741" s="43">
        <f t="shared" si="457"/>
        <v>0.58202536363636359</v>
      </c>
      <c r="L9741" s="41" t="str">
        <f t="shared" si="458"/>
        <v>AA</v>
      </c>
      <c r="M9741" s="41" t="s">
        <v>598</v>
      </c>
      <c r="N9741" s="41" t="s">
        <v>424</v>
      </c>
      <c r="O9741" s="41" t="s">
        <v>70</v>
      </c>
    </row>
    <row r="9742" spans="1:15">
      <c r="A9742" s="38">
        <v>41390</v>
      </c>
      <c r="B9742" s="38">
        <v>54174</v>
      </c>
      <c r="C9742" s="131">
        <v>420</v>
      </c>
      <c r="D9742" s="39">
        <v>9.0200000000000002E-2</v>
      </c>
      <c r="E9742" s="39">
        <v>8.09E-2</v>
      </c>
      <c r="F9742" s="40">
        <v>85000</v>
      </c>
      <c r="G9742" s="40">
        <v>85000</v>
      </c>
      <c r="H9742" s="40">
        <v>47470.57</v>
      </c>
      <c r="I9742" s="40">
        <v>49499.99</v>
      </c>
      <c r="J9742" s="67">
        <f t="shared" si="456"/>
        <v>0.55847729411764702</v>
      </c>
      <c r="K9742" s="39">
        <f t="shared" si="457"/>
        <v>0.58235282352941176</v>
      </c>
      <c r="L9742" s="2" t="str">
        <f t="shared" si="458"/>
        <v>AA</v>
      </c>
      <c r="M9742" s="2" t="s">
        <v>889</v>
      </c>
      <c r="N9742" s="2" t="s">
        <v>416</v>
      </c>
      <c r="O9742" s="2" t="s">
        <v>70</v>
      </c>
    </row>
    <row r="9743" spans="1:15">
      <c r="A9743" s="38">
        <v>41667</v>
      </c>
      <c r="B9743" s="38">
        <v>54451</v>
      </c>
      <c r="C9743" s="131">
        <v>420</v>
      </c>
      <c r="D9743" s="39">
        <v>9.0200000000000002E-2</v>
      </c>
      <c r="E9743" s="39">
        <v>8.09E-2</v>
      </c>
      <c r="F9743" s="40">
        <v>125000</v>
      </c>
      <c r="G9743" s="40">
        <v>125000</v>
      </c>
      <c r="H9743" s="40">
        <v>71226.5</v>
      </c>
      <c r="I9743" s="40">
        <v>72799.990000000005</v>
      </c>
      <c r="J9743" s="67">
        <f t="shared" si="456"/>
        <v>0.56981199999999999</v>
      </c>
      <c r="K9743" s="39">
        <f t="shared" si="457"/>
        <v>0.58239992000000007</v>
      </c>
      <c r="L9743" s="2" t="str">
        <f t="shared" si="458"/>
        <v>AA</v>
      </c>
      <c r="M9743" s="2" t="s">
        <v>1059</v>
      </c>
      <c r="N9743" s="2" t="s">
        <v>421</v>
      </c>
      <c r="O9743" s="2" t="s">
        <v>70</v>
      </c>
    </row>
    <row r="9744" spans="1:15">
      <c r="A9744" s="38">
        <v>39840</v>
      </c>
      <c r="B9744" s="38">
        <v>47145</v>
      </c>
      <c r="C9744" s="131">
        <v>240</v>
      </c>
      <c r="D9744" s="39">
        <v>9.0200000000000002E-2</v>
      </c>
      <c r="E9744" s="39">
        <v>8.09E-2</v>
      </c>
      <c r="F9744" s="40">
        <v>103000</v>
      </c>
      <c r="G9744" s="40">
        <v>103000</v>
      </c>
      <c r="H9744" s="40">
        <v>43511.45</v>
      </c>
      <c r="I9744" s="40">
        <v>59999.99</v>
      </c>
      <c r="J9744" s="67">
        <f t="shared" si="456"/>
        <v>0.42244126213592231</v>
      </c>
      <c r="K9744" s="39">
        <f t="shared" si="457"/>
        <v>0.58252417475728158</v>
      </c>
      <c r="L9744" s="2" t="str">
        <f t="shared" si="458"/>
        <v>AA</v>
      </c>
      <c r="M9744" s="2" t="s">
        <v>699</v>
      </c>
      <c r="N9744" s="2" t="s">
        <v>421</v>
      </c>
      <c r="O9744" s="2" t="s">
        <v>70</v>
      </c>
    </row>
    <row r="9745" spans="1:15">
      <c r="A9745" s="42">
        <v>41345</v>
      </c>
      <c r="B9745" s="42">
        <v>54129</v>
      </c>
      <c r="C9745" s="130">
        <v>420</v>
      </c>
      <c r="D9745" s="43">
        <v>9.0200000000000002E-2</v>
      </c>
      <c r="E9745" s="43">
        <v>8.2799999999999999E-2</v>
      </c>
      <c r="F9745" s="44">
        <v>141849.68</v>
      </c>
      <c r="G9745" s="44">
        <v>141849.68</v>
      </c>
      <c r="H9745" s="44">
        <v>79121.179999999993</v>
      </c>
      <c r="I9745" s="44">
        <v>82721.88</v>
      </c>
      <c r="J9745" s="68">
        <f t="shared" si="456"/>
        <v>0.55778187162635828</v>
      </c>
      <c r="K9745" s="43">
        <f t="shared" si="457"/>
        <v>0.58316578507614547</v>
      </c>
      <c r="L9745" s="41" t="str">
        <f t="shared" si="458"/>
        <v>AA</v>
      </c>
      <c r="M9745" s="41" t="s">
        <v>554</v>
      </c>
      <c r="N9745" s="41" t="s">
        <v>417</v>
      </c>
      <c r="O9745" s="41" t="s">
        <v>70</v>
      </c>
    </row>
    <row r="9746" spans="1:15">
      <c r="A9746" s="42">
        <v>39688</v>
      </c>
      <c r="B9746" s="42">
        <v>50645</v>
      </c>
      <c r="C9746" s="130">
        <v>360</v>
      </c>
      <c r="D9746" s="43">
        <v>9.0200000000000002E-2</v>
      </c>
      <c r="E9746" s="43">
        <v>8.09E-2</v>
      </c>
      <c r="F9746" s="44">
        <v>120000</v>
      </c>
      <c r="G9746" s="44">
        <v>120000</v>
      </c>
      <c r="H9746" s="44">
        <v>58076.88</v>
      </c>
      <c r="I9746" s="44">
        <v>69983.360000000001</v>
      </c>
      <c r="J9746" s="68">
        <f t="shared" si="456"/>
        <v>0.48397399999999996</v>
      </c>
      <c r="K9746" s="43">
        <f t="shared" si="457"/>
        <v>0.58319466666666664</v>
      </c>
      <c r="L9746" s="41" t="str">
        <f t="shared" si="458"/>
        <v>AA</v>
      </c>
      <c r="M9746" s="41" t="s">
        <v>529</v>
      </c>
      <c r="N9746" s="41" t="s">
        <v>421</v>
      </c>
      <c r="O9746" s="41" t="s">
        <v>70</v>
      </c>
    </row>
    <row r="9747" spans="1:15">
      <c r="A9747" s="38">
        <v>39933</v>
      </c>
      <c r="B9747" s="38">
        <v>45412</v>
      </c>
      <c r="C9747" s="131">
        <v>180</v>
      </c>
      <c r="D9747" s="39">
        <v>9.0200000000000002E-2</v>
      </c>
      <c r="E9747" s="39">
        <v>8.09E-2</v>
      </c>
      <c r="F9747" s="40">
        <v>120000</v>
      </c>
      <c r="G9747" s="40">
        <v>120000</v>
      </c>
      <c r="H9747" s="40">
        <v>44864.9</v>
      </c>
      <c r="I9747" s="40">
        <v>69999.990000000005</v>
      </c>
      <c r="J9747" s="67">
        <f t="shared" si="456"/>
        <v>0.37387416666666667</v>
      </c>
      <c r="K9747" s="39">
        <f t="shared" si="457"/>
        <v>0.58333325000000003</v>
      </c>
      <c r="L9747" s="2" t="str">
        <f t="shared" si="458"/>
        <v>AA</v>
      </c>
      <c r="M9747" s="2" t="s">
        <v>564</v>
      </c>
      <c r="N9747" s="2" t="s">
        <v>417</v>
      </c>
      <c r="O9747" s="2" t="s">
        <v>70</v>
      </c>
    </row>
    <row r="9748" spans="1:15">
      <c r="A9748" s="42">
        <v>41432</v>
      </c>
      <c r="B9748" s="42">
        <v>50563</v>
      </c>
      <c r="C9748" s="130">
        <v>300</v>
      </c>
      <c r="D9748" s="43">
        <v>9.0200000000000002E-2</v>
      </c>
      <c r="E9748" s="43">
        <v>8.2799999999999999E-2</v>
      </c>
      <c r="F9748" s="44">
        <v>120000</v>
      </c>
      <c r="G9748" s="44">
        <v>120000</v>
      </c>
      <c r="H9748" s="44">
        <v>66198.58</v>
      </c>
      <c r="I9748" s="44">
        <v>69999.990000000005</v>
      </c>
      <c r="J9748" s="68">
        <f t="shared" si="456"/>
        <v>0.55165483333333332</v>
      </c>
      <c r="K9748" s="43">
        <f t="shared" si="457"/>
        <v>0.58333325000000003</v>
      </c>
      <c r="L9748" s="41" t="str">
        <f t="shared" si="458"/>
        <v>AA</v>
      </c>
      <c r="M9748" s="41" t="s">
        <v>642</v>
      </c>
      <c r="N9748" s="41" t="s">
        <v>417</v>
      </c>
      <c r="O9748" s="41" t="s">
        <v>70</v>
      </c>
    </row>
    <row r="9749" spans="1:15">
      <c r="A9749" s="42">
        <v>41437</v>
      </c>
      <c r="B9749" s="42">
        <v>50568</v>
      </c>
      <c r="C9749" s="130">
        <v>300</v>
      </c>
      <c r="D9749" s="43">
        <v>9.0200000000000002E-2</v>
      </c>
      <c r="E9749" s="43">
        <v>8.2799999999999999E-2</v>
      </c>
      <c r="F9749" s="44">
        <v>120000</v>
      </c>
      <c r="G9749" s="44">
        <v>120000</v>
      </c>
      <c r="H9749" s="44">
        <v>66111.87</v>
      </c>
      <c r="I9749" s="44">
        <v>69999.990000000005</v>
      </c>
      <c r="J9749" s="68">
        <f t="shared" si="456"/>
        <v>0.55093225000000001</v>
      </c>
      <c r="K9749" s="43">
        <f t="shared" si="457"/>
        <v>0.58333325000000003</v>
      </c>
      <c r="L9749" s="41" t="str">
        <f t="shared" si="458"/>
        <v>AA</v>
      </c>
      <c r="M9749" s="41" t="s">
        <v>496</v>
      </c>
      <c r="N9749" s="41" t="s">
        <v>417</v>
      </c>
      <c r="O9749" s="41" t="s">
        <v>70</v>
      </c>
    </row>
    <row r="9750" spans="1:15">
      <c r="A9750" s="38">
        <v>41583</v>
      </c>
      <c r="B9750" s="38">
        <v>51626</v>
      </c>
      <c r="C9750" s="131">
        <v>330</v>
      </c>
      <c r="D9750" s="39">
        <v>9.0200000000000002E-2</v>
      </c>
      <c r="E9750" s="39">
        <v>8.2799999999999999E-2</v>
      </c>
      <c r="F9750" s="40">
        <v>120000</v>
      </c>
      <c r="G9750" s="40">
        <v>120000</v>
      </c>
      <c r="H9750" s="40">
        <v>67623.509999999995</v>
      </c>
      <c r="I9750" s="40">
        <v>69999.990000000005</v>
      </c>
      <c r="J9750" s="67">
        <f t="shared" si="456"/>
        <v>0.56352924999999998</v>
      </c>
      <c r="K9750" s="39">
        <f t="shared" si="457"/>
        <v>0.58333325000000003</v>
      </c>
      <c r="L9750" s="2" t="str">
        <f t="shared" si="458"/>
        <v>AA</v>
      </c>
      <c r="M9750" s="2" t="s">
        <v>997</v>
      </c>
      <c r="N9750" s="2" t="s">
        <v>416</v>
      </c>
      <c r="O9750" s="2" t="s">
        <v>70</v>
      </c>
    </row>
    <row r="9751" spans="1:15">
      <c r="A9751" s="38">
        <v>41758</v>
      </c>
      <c r="B9751" s="38">
        <v>53811</v>
      </c>
      <c r="C9751" s="131">
        <v>396</v>
      </c>
      <c r="D9751" s="39">
        <v>9.0200000000000002E-2</v>
      </c>
      <c r="E9751" s="39">
        <v>8.09E-2</v>
      </c>
      <c r="F9751" s="40">
        <v>120000</v>
      </c>
      <c r="G9751" s="40">
        <v>120000</v>
      </c>
      <c r="H9751" s="40">
        <v>67857</v>
      </c>
      <c r="I9751" s="40">
        <v>69999.990000000005</v>
      </c>
      <c r="J9751" s="67">
        <f t="shared" si="456"/>
        <v>0.56547499999999995</v>
      </c>
      <c r="K9751" s="39">
        <f t="shared" si="457"/>
        <v>0.58333325000000003</v>
      </c>
      <c r="L9751" s="2" t="str">
        <f t="shared" si="458"/>
        <v>AA</v>
      </c>
      <c r="M9751" s="2" t="s">
        <v>918</v>
      </c>
      <c r="N9751" s="2" t="s">
        <v>416</v>
      </c>
      <c r="O9751" s="2" t="s">
        <v>70</v>
      </c>
    </row>
    <row r="9752" spans="1:15">
      <c r="A9752" s="38">
        <v>41751</v>
      </c>
      <c r="B9752" s="38">
        <v>54139</v>
      </c>
      <c r="C9752" s="131">
        <v>407</v>
      </c>
      <c r="D9752" s="39">
        <v>9.0200000000000002E-2</v>
      </c>
      <c r="E9752" s="39">
        <v>8.929999999999999E-2</v>
      </c>
      <c r="F9752" s="40">
        <v>132000</v>
      </c>
      <c r="G9752" s="40">
        <v>132000</v>
      </c>
      <c r="H9752" s="40">
        <v>75733.66</v>
      </c>
      <c r="I9752" s="40">
        <v>76999.990000000005</v>
      </c>
      <c r="J9752" s="67">
        <f t="shared" si="456"/>
        <v>0.57373984848484849</v>
      </c>
      <c r="K9752" s="39">
        <f t="shared" si="457"/>
        <v>0.5833332575757576</v>
      </c>
      <c r="L9752" s="2" t="str">
        <f t="shared" si="458"/>
        <v>AA</v>
      </c>
      <c r="M9752" s="2" t="s">
        <v>770</v>
      </c>
      <c r="N9752" s="2" t="s">
        <v>423</v>
      </c>
      <c r="O9752" s="2" t="s">
        <v>70</v>
      </c>
    </row>
    <row r="9753" spans="1:15">
      <c r="A9753" s="42">
        <v>39667</v>
      </c>
      <c r="B9753" s="42">
        <v>48798</v>
      </c>
      <c r="C9753" s="130">
        <v>300</v>
      </c>
      <c r="D9753" s="43">
        <v>9.0200000000000002E-2</v>
      </c>
      <c r="E9753" s="43">
        <v>8.09E-2</v>
      </c>
      <c r="F9753" s="44">
        <v>120000</v>
      </c>
      <c r="G9753" s="44">
        <v>120000</v>
      </c>
      <c r="H9753" s="44">
        <v>54109.26</v>
      </c>
      <c r="I9753" s="44">
        <v>70000</v>
      </c>
      <c r="J9753" s="68">
        <f t="shared" si="456"/>
        <v>0.45091049999999999</v>
      </c>
      <c r="K9753" s="43">
        <f t="shared" si="457"/>
        <v>0.58333333333333337</v>
      </c>
      <c r="L9753" s="41" t="str">
        <f t="shared" si="458"/>
        <v>AA</v>
      </c>
      <c r="M9753" s="41" t="s">
        <v>645</v>
      </c>
      <c r="N9753" s="41" t="s">
        <v>422</v>
      </c>
      <c r="O9753" s="41" t="s">
        <v>70</v>
      </c>
    </row>
    <row r="9754" spans="1:15">
      <c r="A9754" s="42">
        <v>39960</v>
      </c>
      <c r="B9754" s="42">
        <v>47265</v>
      </c>
      <c r="C9754" s="130">
        <v>240</v>
      </c>
      <c r="D9754" s="43">
        <v>9.0200000000000002E-2</v>
      </c>
      <c r="E9754" s="43">
        <v>8.09E-2</v>
      </c>
      <c r="F9754" s="44">
        <v>109700</v>
      </c>
      <c r="G9754" s="44">
        <v>109700</v>
      </c>
      <c r="H9754" s="44">
        <v>47623.3</v>
      </c>
      <c r="I9754" s="44">
        <v>63999.99</v>
      </c>
      <c r="J9754" s="68">
        <f t="shared" si="456"/>
        <v>0.43412306289881497</v>
      </c>
      <c r="K9754" s="43">
        <f t="shared" si="457"/>
        <v>0.58340920692798537</v>
      </c>
      <c r="L9754" s="41" t="str">
        <f t="shared" si="458"/>
        <v>AA</v>
      </c>
      <c r="M9754" s="41" t="s">
        <v>464</v>
      </c>
      <c r="N9754" s="41" t="s">
        <v>424</v>
      </c>
      <c r="O9754" s="41" t="s">
        <v>70</v>
      </c>
    </row>
    <row r="9755" spans="1:15">
      <c r="A9755" s="38">
        <v>39849</v>
      </c>
      <c r="B9755" s="38">
        <v>45327</v>
      </c>
      <c r="C9755" s="131">
        <v>180</v>
      </c>
      <c r="D9755" s="39">
        <v>9.0200000000000002E-2</v>
      </c>
      <c r="E9755" s="39">
        <v>8.09E-2</v>
      </c>
      <c r="F9755" s="40">
        <v>85000</v>
      </c>
      <c r="G9755" s="40">
        <v>85000</v>
      </c>
      <c r="H9755" s="40">
        <v>31039.79</v>
      </c>
      <c r="I9755" s="40">
        <v>49637.5</v>
      </c>
      <c r="J9755" s="67">
        <f t="shared" si="456"/>
        <v>0.365174</v>
      </c>
      <c r="K9755" s="39">
        <f t="shared" si="457"/>
        <v>0.58397058823529413</v>
      </c>
      <c r="L9755" s="2" t="str">
        <f t="shared" si="458"/>
        <v>AA</v>
      </c>
      <c r="M9755" s="2" t="s">
        <v>481</v>
      </c>
      <c r="N9755" s="2" t="s">
        <v>417</v>
      </c>
      <c r="O9755" s="2" t="s">
        <v>70</v>
      </c>
    </row>
    <row r="9756" spans="1:15">
      <c r="A9756" s="38">
        <v>41534</v>
      </c>
      <c r="B9756" s="38">
        <v>54318</v>
      </c>
      <c r="C9756" s="131">
        <v>420</v>
      </c>
      <c r="D9756" s="39">
        <v>9.0200000000000002E-2</v>
      </c>
      <c r="E9756" s="39">
        <v>8.2799999999999999E-2</v>
      </c>
      <c r="F9756" s="40">
        <v>100000</v>
      </c>
      <c r="G9756" s="40">
        <v>100000</v>
      </c>
      <c r="H9756" s="40">
        <v>56780.69</v>
      </c>
      <c r="I9756" s="40">
        <v>58499.99</v>
      </c>
      <c r="J9756" s="67">
        <f t="shared" si="456"/>
        <v>0.5678069</v>
      </c>
      <c r="K9756" s="39">
        <f t="shared" si="457"/>
        <v>0.58499990000000002</v>
      </c>
      <c r="L9756" s="2" t="str">
        <f t="shared" si="458"/>
        <v>AA</v>
      </c>
      <c r="M9756" s="2" t="s">
        <v>337</v>
      </c>
      <c r="N9756" s="2" t="s">
        <v>427</v>
      </c>
      <c r="O9756" s="2" t="s">
        <v>70</v>
      </c>
    </row>
    <row r="9757" spans="1:15">
      <c r="A9757" s="38">
        <v>41696</v>
      </c>
      <c r="B9757" s="38">
        <v>54480</v>
      </c>
      <c r="C9757" s="131">
        <v>420</v>
      </c>
      <c r="D9757" s="39">
        <v>9.0200000000000002E-2</v>
      </c>
      <c r="E9757" s="39">
        <v>8.2799999999999999E-2</v>
      </c>
      <c r="F9757" s="40">
        <v>90000</v>
      </c>
      <c r="G9757" s="40">
        <v>90000</v>
      </c>
      <c r="H9757" s="40">
        <v>51612.76</v>
      </c>
      <c r="I9757" s="40">
        <v>52673.51</v>
      </c>
      <c r="J9757" s="67">
        <f t="shared" si="456"/>
        <v>0.57347511111111116</v>
      </c>
      <c r="K9757" s="39">
        <f t="shared" si="457"/>
        <v>0.58526122222222221</v>
      </c>
      <c r="L9757" s="2" t="str">
        <f t="shared" si="458"/>
        <v>AA</v>
      </c>
      <c r="M9757" s="2" t="s">
        <v>739</v>
      </c>
      <c r="N9757" s="2" t="s">
        <v>422</v>
      </c>
      <c r="O9757" s="2" t="s">
        <v>70</v>
      </c>
    </row>
    <row r="9758" spans="1:15">
      <c r="A9758" s="42">
        <v>41757</v>
      </c>
      <c r="B9758" s="42">
        <v>47236</v>
      </c>
      <c r="C9758" s="130">
        <v>180</v>
      </c>
      <c r="D9758" s="43">
        <v>9.0200000000000002E-2</v>
      </c>
      <c r="E9758" s="43">
        <v>8.929999999999999E-2</v>
      </c>
      <c r="F9758" s="44">
        <v>85000</v>
      </c>
      <c r="G9758" s="44">
        <v>85000</v>
      </c>
      <c r="H9758" s="44">
        <v>47428.639999999999</v>
      </c>
      <c r="I9758" s="44">
        <v>49799.99</v>
      </c>
      <c r="J9758" s="68">
        <f t="shared" si="456"/>
        <v>0.55798400000000004</v>
      </c>
      <c r="K9758" s="43">
        <f t="shared" si="457"/>
        <v>0.58588223529411765</v>
      </c>
      <c r="L9758" s="41" t="str">
        <f t="shared" si="458"/>
        <v>AA</v>
      </c>
      <c r="M9758" s="41" t="s">
        <v>567</v>
      </c>
      <c r="N9758" s="41" t="s">
        <v>417</v>
      </c>
      <c r="O9758" s="41" t="s">
        <v>70</v>
      </c>
    </row>
    <row r="9759" spans="1:15">
      <c r="A9759" s="38">
        <v>39853</v>
      </c>
      <c r="B9759" s="38">
        <v>42286</v>
      </c>
      <c r="C9759" s="131">
        <v>80</v>
      </c>
      <c r="D9759" s="39">
        <v>9.0200000000000002E-2</v>
      </c>
      <c r="E9759" s="39">
        <v>8.09E-2</v>
      </c>
      <c r="F9759" s="40">
        <v>118000</v>
      </c>
      <c r="G9759" s="40">
        <v>118000</v>
      </c>
      <c r="H9759" s="40">
        <v>34959.78</v>
      </c>
      <c r="I9759" s="40">
        <v>69352.38</v>
      </c>
      <c r="J9759" s="67">
        <f t="shared" si="456"/>
        <v>0.29626932203389827</v>
      </c>
      <c r="K9759" s="39">
        <f t="shared" si="457"/>
        <v>0.58773203389830508</v>
      </c>
      <c r="L9759" s="2" t="str">
        <f t="shared" si="458"/>
        <v>AA</v>
      </c>
      <c r="M9759" s="2" t="s">
        <v>538</v>
      </c>
      <c r="N9759" s="2" t="s">
        <v>417</v>
      </c>
      <c r="O9759" s="2" t="s">
        <v>70</v>
      </c>
    </row>
    <row r="9760" spans="1:15">
      <c r="A9760" s="42">
        <v>39825</v>
      </c>
      <c r="B9760" s="42">
        <v>50537</v>
      </c>
      <c r="C9760" s="130">
        <v>352</v>
      </c>
      <c r="D9760" s="43">
        <v>9.0200000000000002E-2</v>
      </c>
      <c r="E9760" s="43">
        <v>8.09E-2</v>
      </c>
      <c r="F9760" s="44">
        <v>65500</v>
      </c>
      <c r="G9760" s="44">
        <v>65500</v>
      </c>
      <c r="H9760" s="44">
        <v>31791.040000000001</v>
      </c>
      <c r="I9760" s="44">
        <v>38499.99</v>
      </c>
      <c r="J9760" s="68">
        <f t="shared" si="456"/>
        <v>0.48535938931297712</v>
      </c>
      <c r="K9760" s="43">
        <f t="shared" si="457"/>
        <v>0.58778610687022903</v>
      </c>
      <c r="L9760" s="41" t="str">
        <f t="shared" si="458"/>
        <v>AA</v>
      </c>
      <c r="M9760" s="41" t="s">
        <v>978</v>
      </c>
      <c r="N9760" s="41" t="s">
        <v>422</v>
      </c>
      <c r="O9760" s="41" t="s">
        <v>70</v>
      </c>
    </row>
    <row r="9761" spans="1:15">
      <c r="A9761" s="38">
        <v>39855</v>
      </c>
      <c r="B9761" s="38">
        <v>47160</v>
      </c>
      <c r="C9761" s="131">
        <v>240</v>
      </c>
      <c r="D9761" s="39">
        <v>9.0200000000000002E-2</v>
      </c>
      <c r="E9761" s="39">
        <v>8.09E-2</v>
      </c>
      <c r="F9761" s="40">
        <v>115000</v>
      </c>
      <c r="G9761" s="40">
        <v>115000</v>
      </c>
      <c r="H9761" s="40">
        <v>49331.38</v>
      </c>
      <c r="I9761" s="40">
        <v>67599.990000000005</v>
      </c>
      <c r="J9761" s="67">
        <f t="shared" si="456"/>
        <v>0.42896852173913042</v>
      </c>
      <c r="K9761" s="39">
        <f t="shared" si="457"/>
        <v>0.58782600000000007</v>
      </c>
      <c r="L9761" s="2" t="str">
        <f t="shared" si="458"/>
        <v>AA</v>
      </c>
      <c r="M9761" s="2" t="s">
        <v>495</v>
      </c>
      <c r="N9761" s="2" t="s">
        <v>424</v>
      </c>
      <c r="O9761" s="2" t="s">
        <v>70</v>
      </c>
    </row>
    <row r="9762" spans="1:15">
      <c r="A9762" s="38">
        <v>39541</v>
      </c>
      <c r="B9762" s="38">
        <v>45019</v>
      </c>
      <c r="C9762" s="131">
        <v>180</v>
      </c>
      <c r="D9762" s="39">
        <v>9.0200000000000002E-2</v>
      </c>
      <c r="E9762" s="39">
        <v>8.5600000000000009E-2</v>
      </c>
      <c r="F9762" s="40">
        <v>118961.72</v>
      </c>
      <c r="G9762" s="40">
        <v>118961.72</v>
      </c>
      <c r="H9762" s="40">
        <v>46088.53</v>
      </c>
      <c r="I9762" s="40">
        <v>70000</v>
      </c>
      <c r="J9762" s="67">
        <f t="shared" si="456"/>
        <v>0.38742319798335129</v>
      </c>
      <c r="K9762" s="39">
        <f t="shared" si="457"/>
        <v>0.58842457893177735</v>
      </c>
      <c r="L9762" s="2" t="str">
        <f t="shared" si="458"/>
        <v>AA</v>
      </c>
      <c r="M9762" s="2" t="s">
        <v>563</v>
      </c>
      <c r="N9762" s="2" t="s">
        <v>436</v>
      </c>
      <c r="O9762" s="2" t="s">
        <v>70</v>
      </c>
    </row>
    <row r="9763" spans="1:15">
      <c r="A9763" s="38">
        <v>39930</v>
      </c>
      <c r="B9763" s="38">
        <v>45409</v>
      </c>
      <c r="C9763" s="131">
        <v>180</v>
      </c>
      <c r="D9763" s="39">
        <v>9.0200000000000002E-2</v>
      </c>
      <c r="E9763" s="39">
        <v>8.5600000000000009E-2</v>
      </c>
      <c r="F9763" s="40">
        <v>90000</v>
      </c>
      <c r="G9763" s="40">
        <v>90000</v>
      </c>
      <c r="H9763" s="40">
        <v>33678.68</v>
      </c>
      <c r="I9763" s="40">
        <v>52999.99</v>
      </c>
      <c r="J9763" s="67">
        <f t="shared" si="456"/>
        <v>0.37420755555555557</v>
      </c>
      <c r="K9763" s="39">
        <f t="shared" si="457"/>
        <v>0.58888877777777771</v>
      </c>
      <c r="L9763" s="2" t="str">
        <f t="shared" si="458"/>
        <v>AA</v>
      </c>
      <c r="M9763" s="2" t="s">
        <v>806</v>
      </c>
      <c r="N9763" s="2" t="s">
        <v>419</v>
      </c>
      <c r="O9763" s="2" t="s">
        <v>70</v>
      </c>
    </row>
    <row r="9764" spans="1:15">
      <c r="A9764" s="42">
        <v>39969</v>
      </c>
      <c r="B9764" s="42">
        <v>45662</v>
      </c>
      <c r="C9764" s="130">
        <v>187</v>
      </c>
      <c r="D9764" s="43">
        <v>9.0200000000000002E-2</v>
      </c>
      <c r="E9764" s="43">
        <v>8.09E-2</v>
      </c>
      <c r="F9764" s="44">
        <v>84896</v>
      </c>
      <c r="G9764" s="44">
        <v>84896</v>
      </c>
      <c r="H9764" s="44">
        <v>33046.769999999997</v>
      </c>
      <c r="I9764" s="44">
        <v>49999.99</v>
      </c>
      <c r="J9764" s="68">
        <f t="shared" si="456"/>
        <v>0.38926180267621557</v>
      </c>
      <c r="K9764" s="43">
        <f t="shared" si="457"/>
        <v>0.58895578119110437</v>
      </c>
      <c r="L9764" s="41" t="str">
        <f t="shared" si="458"/>
        <v>AA</v>
      </c>
      <c r="M9764" s="41" t="s">
        <v>528</v>
      </c>
      <c r="N9764" s="41" t="s">
        <v>426</v>
      </c>
      <c r="O9764" s="41" t="s">
        <v>70</v>
      </c>
    </row>
    <row r="9765" spans="1:15">
      <c r="A9765" s="42">
        <v>41523</v>
      </c>
      <c r="B9765" s="42">
        <v>54307</v>
      </c>
      <c r="C9765" s="130">
        <v>420</v>
      </c>
      <c r="D9765" s="43">
        <v>9.0200000000000002E-2</v>
      </c>
      <c r="E9765" s="43">
        <v>8.2799999999999999E-2</v>
      </c>
      <c r="F9765" s="44">
        <v>145000</v>
      </c>
      <c r="G9765" s="44">
        <v>145000</v>
      </c>
      <c r="H9765" s="44">
        <v>63153.58</v>
      </c>
      <c r="I9765" s="44">
        <v>85499.99</v>
      </c>
      <c r="J9765" s="68">
        <f t="shared" si="456"/>
        <v>0.43554193103448274</v>
      </c>
      <c r="K9765" s="43">
        <f t="shared" si="457"/>
        <v>0.58965510344827587</v>
      </c>
      <c r="L9765" s="41" t="str">
        <f t="shared" si="458"/>
        <v>AA</v>
      </c>
      <c r="M9765" s="41" t="s">
        <v>538</v>
      </c>
      <c r="N9765" s="41" t="s">
        <v>417</v>
      </c>
      <c r="O9765" s="41" t="s">
        <v>70</v>
      </c>
    </row>
    <row r="9766" spans="1:15">
      <c r="A9766" s="38">
        <v>39836</v>
      </c>
      <c r="B9766" s="38">
        <v>47141</v>
      </c>
      <c r="C9766" s="131">
        <v>240</v>
      </c>
      <c r="D9766" s="39">
        <v>9.0200000000000002E-2</v>
      </c>
      <c r="E9766" s="39">
        <v>8.09E-2</v>
      </c>
      <c r="F9766" s="40">
        <v>100000</v>
      </c>
      <c r="G9766" s="40">
        <v>100000</v>
      </c>
      <c r="H9766" s="40">
        <v>42738.37</v>
      </c>
      <c r="I9766" s="40">
        <v>58999.99</v>
      </c>
      <c r="J9766" s="67">
        <f t="shared" si="456"/>
        <v>0.42738370000000003</v>
      </c>
      <c r="K9766" s="39">
        <f t="shared" si="457"/>
        <v>0.58999990000000002</v>
      </c>
      <c r="L9766" s="2" t="str">
        <f t="shared" si="458"/>
        <v>AA</v>
      </c>
      <c r="M9766" s="2" t="s">
        <v>746</v>
      </c>
      <c r="N9766" s="2" t="s">
        <v>417</v>
      </c>
      <c r="O9766" s="2" t="s">
        <v>70</v>
      </c>
    </row>
    <row r="9767" spans="1:15">
      <c r="A9767" s="38">
        <v>39605</v>
      </c>
      <c r="B9767" s="38">
        <v>46910</v>
      </c>
      <c r="C9767" s="131">
        <v>240</v>
      </c>
      <c r="D9767" s="39">
        <v>9.0200000000000002E-2</v>
      </c>
      <c r="E9767" s="39">
        <v>8.09E-2</v>
      </c>
      <c r="F9767" s="40">
        <v>105000</v>
      </c>
      <c r="G9767" s="40">
        <v>105000</v>
      </c>
      <c r="H9767" s="40">
        <v>44549.7</v>
      </c>
      <c r="I9767" s="40">
        <v>61980</v>
      </c>
      <c r="J9767" s="67">
        <f t="shared" si="456"/>
        <v>0.42428285714285713</v>
      </c>
      <c r="K9767" s="39">
        <f t="shared" si="457"/>
        <v>0.5902857142857143</v>
      </c>
      <c r="L9767" s="2" t="str">
        <f t="shared" si="458"/>
        <v>AA</v>
      </c>
      <c r="M9767" s="2" t="s">
        <v>1074</v>
      </c>
      <c r="N9767" s="2" t="s">
        <v>422</v>
      </c>
      <c r="O9767" s="2" t="s">
        <v>70</v>
      </c>
    </row>
    <row r="9768" spans="1:15">
      <c r="A9768" s="38">
        <v>39961</v>
      </c>
      <c r="B9768" s="38">
        <v>47266</v>
      </c>
      <c r="C9768" s="131">
        <v>240</v>
      </c>
      <c r="D9768" s="39">
        <v>9.0200000000000002E-2</v>
      </c>
      <c r="E9768" s="39">
        <v>8.09E-2</v>
      </c>
      <c r="F9768" s="40">
        <v>126190.76</v>
      </c>
      <c r="G9768" s="40">
        <v>126190.76</v>
      </c>
      <c r="H9768" s="40">
        <v>55405.85</v>
      </c>
      <c r="I9768" s="40">
        <v>74499.990000000005</v>
      </c>
      <c r="J9768" s="67">
        <f t="shared" si="456"/>
        <v>0.43906423893476831</v>
      </c>
      <c r="K9768" s="39">
        <f t="shared" si="457"/>
        <v>0.5903759514563508</v>
      </c>
      <c r="L9768" s="2" t="str">
        <f t="shared" si="458"/>
        <v>AA</v>
      </c>
      <c r="M9768" s="2" t="s">
        <v>555</v>
      </c>
      <c r="N9768" s="2" t="s">
        <v>434</v>
      </c>
      <c r="O9768" s="2" t="s">
        <v>70</v>
      </c>
    </row>
    <row r="9769" spans="1:15">
      <c r="A9769" s="42">
        <v>39526</v>
      </c>
      <c r="B9769" s="42">
        <v>46831</v>
      </c>
      <c r="C9769" s="130">
        <v>240</v>
      </c>
      <c r="D9769" s="43">
        <v>9.0200000000000002E-2</v>
      </c>
      <c r="E9769" s="43">
        <v>8.5600000000000009E-2</v>
      </c>
      <c r="F9769" s="44">
        <v>120000</v>
      </c>
      <c r="G9769" s="44">
        <v>120000</v>
      </c>
      <c r="H9769" s="44">
        <v>49200.69</v>
      </c>
      <c r="I9769" s="44">
        <v>70999.990000000005</v>
      </c>
      <c r="J9769" s="68">
        <f t="shared" si="456"/>
        <v>0.41000575</v>
      </c>
      <c r="K9769" s="43">
        <f t="shared" si="457"/>
        <v>0.59166658333333333</v>
      </c>
      <c r="L9769" s="41" t="str">
        <f t="shared" si="458"/>
        <v>AA</v>
      </c>
      <c r="M9769" s="41" t="s">
        <v>527</v>
      </c>
      <c r="N9769" s="41" t="s">
        <v>419</v>
      </c>
      <c r="O9769" s="41" t="s">
        <v>70</v>
      </c>
    </row>
    <row r="9770" spans="1:15">
      <c r="A9770" s="38">
        <v>41325</v>
      </c>
      <c r="B9770" s="38">
        <v>51368</v>
      </c>
      <c r="C9770" s="131">
        <v>330</v>
      </c>
      <c r="D9770" s="39">
        <v>9.0200000000000002E-2</v>
      </c>
      <c r="E9770" s="39">
        <v>0.08</v>
      </c>
      <c r="F9770" s="40">
        <v>122500</v>
      </c>
      <c r="G9770" s="40">
        <v>122500</v>
      </c>
      <c r="H9770" s="40">
        <v>68046.53</v>
      </c>
      <c r="I9770" s="40">
        <v>72499.990000000005</v>
      </c>
      <c r="J9770" s="67">
        <f t="shared" si="456"/>
        <v>0.55548187755102041</v>
      </c>
      <c r="K9770" s="39">
        <f t="shared" si="457"/>
        <v>0.59183665306122457</v>
      </c>
      <c r="L9770" s="2" t="str">
        <f t="shared" si="458"/>
        <v>AA</v>
      </c>
      <c r="M9770" s="2" t="s">
        <v>1075</v>
      </c>
      <c r="N9770" s="2" t="s">
        <v>421</v>
      </c>
      <c r="O9770" s="2" t="s">
        <v>70</v>
      </c>
    </row>
    <row r="9771" spans="1:15">
      <c r="A9771" s="42">
        <v>41673</v>
      </c>
      <c r="B9771" s="42">
        <v>44411</v>
      </c>
      <c r="C9771" s="130">
        <v>90</v>
      </c>
      <c r="D9771" s="43">
        <v>9.0200000000000002E-2</v>
      </c>
      <c r="E9771" s="43">
        <v>8.2799999999999999E-2</v>
      </c>
      <c r="F9771" s="44">
        <v>130000</v>
      </c>
      <c r="G9771" s="44">
        <v>130000</v>
      </c>
      <c r="H9771" s="44">
        <v>67417</v>
      </c>
      <c r="I9771" s="44">
        <v>76999.990000000005</v>
      </c>
      <c r="J9771" s="68">
        <f t="shared" si="456"/>
        <v>0.51859230769230769</v>
      </c>
      <c r="K9771" s="43">
        <f t="shared" si="457"/>
        <v>0.5923076153846154</v>
      </c>
      <c r="L9771" s="41" t="str">
        <f t="shared" si="458"/>
        <v>AA</v>
      </c>
      <c r="M9771" s="41" t="s">
        <v>301</v>
      </c>
      <c r="N9771" s="41" t="s">
        <v>416</v>
      </c>
      <c r="O9771" s="41" t="s">
        <v>70</v>
      </c>
    </row>
    <row r="9772" spans="1:15">
      <c r="A9772" s="42">
        <v>41675</v>
      </c>
      <c r="B9772" s="42">
        <v>50806</v>
      </c>
      <c r="C9772" s="130">
        <v>300</v>
      </c>
      <c r="D9772" s="43">
        <v>9.0200000000000002E-2</v>
      </c>
      <c r="E9772" s="43">
        <v>8.2799999999999999E-2</v>
      </c>
      <c r="F9772" s="44">
        <v>133000</v>
      </c>
      <c r="G9772" s="44">
        <v>133000</v>
      </c>
      <c r="H9772" s="44">
        <v>76444.19</v>
      </c>
      <c r="I9772" s="44">
        <v>78821.789999999994</v>
      </c>
      <c r="J9772" s="68">
        <f t="shared" si="456"/>
        <v>0.57476834586466163</v>
      </c>
      <c r="K9772" s="43">
        <f t="shared" si="457"/>
        <v>0.5926450375939849</v>
      </c>
      <c r="L9772" s="41" t="str">
        <f t="shared" si="458"/>
        <v>AA</v>
      </c>
      <c r="M9772" s="41" t="s">
        <v>538</v>
      </c>
      <c r="N9772" s="41" t="s">
        <v>417</v>
      </c>
      <c r="O9772" s="41" t="s">
        <v>70</v>
      </c>
    </row>
    <row r="9773" spans="1:15">
      <c r="A9773" s="38">
        <v>39969</v>
      </c>
      <c r="B9773" s="38">
        <v>47274</v>
      </c>
      <c r="C9773" s="131">
        <v>240</v>
      </c>
      <c r="D9773" s="39">
        <v>9.0200000000000002E-2</v>
      </c>
      <c r="E9773" s="39">
        <v>8.09E-2</v>
      </c>
      <c r="F9773" s="40">
        <v>106300</v>
      </c>
      <c r="G9773" s="40">
        <v>106300</v>
      </c>
      <c r="H9773" s="40">
        <v>46874.51</v>
      </c>
      <c r="I9773" s="40">
        <v>62999.99</v>
      </c>
      <c r="J9773" s="67">
        <f t="shared" si="456"/>
        <v>0.44096434619002822</v>
      </c>
      <c r="K9773" s="39">
        <f t="shared" si="457"/>
        <v>0.59266218250235181</v>
      </c>
      <c r="L9773" s="2" t="str">
        <f t="shared" si="458"/>
        <v>AA</v>
      </c>
      <c r="M9773" s="2" t="s">
        <v>665</v>
      </c>
      <c r="N9773" s="2" t="s">
        <v>417</v>
      </c>
      <c r="O9773" s="2" t="s">
        <v>70</v>
      </c>
    </row>
    <row r="9774" spans="1:15">
      <c r="A9774" s="42">
        <v>41719</v>
      </c>
      <c r="B9774" s="42">
        <v>50334</v>
      </c>
      <c r="C9774" s="130">
        <v>283</v>
      </c>
      <c r="D9774" s="43">
        <v>9.0200000000000002E-2</v>
      </c>
      <c r="E9774" s="43">
        <v>8.2799999999999999E-2</v>
      </c>
      <c r="F9774" s="44">
        <v>160000</v>
      </c>
      <c r="G9774" s="44">
        <v>160000</v>
      </c>
      <c r="H9774" s="44">
        <v>92045.15</v>
      </c>
      <c r="I9774" s="44">
        <v>94999.99</v>
      </c>
      <c r="J9774" s="68">
        <f t="shared" si="456"/>
        <v>0.57528218749999993</v>
      </c>
      <c r="K9774" s="43">
        <f t="shared" si="457"/>
        <v>0.59374993750000005</v>
      </c>
      <c r="L9774" s="41" t="str">
        <f t="shared" si="458"/>
        <v>AA</v>
      </c>
      <c r="M9774" s="41" t="s">
        <v>1029</v>
      </c>
      <c r="N9774" s="41" t="s">
        <v>417</v>
      </c>
      <c r="O9774" s="41" t="s">
        <v>70</v>
      </c>
    </row>
    <row r="9775" spans="1:15">
      <c r="A9775" s="38">
        <v>41579</v>
      </c>
      <c r="B9775" s="38">
        <v>43709</v>
      </c>
      <c r="C9775" s="131">
        <v>70</v>
      </c>
      <c r="D9775" s="39">
        <v>9.0200000000000002E-2</v>
      </c>
      <c r="E9775" s="39">
        <v>8.2799999999999999E-2</v>
      </c>
      <c r="F9775" s="40">
        <v>133250</v>
      </c>
      <c r="G9775" s="40">
        <v>133250</v>
      </c>
      <c r="H9775" s="40">
        <v>51123.46</v>
      </c>
      <c r="I9775" s="40">
        <v>79149.990000000005</v>
      </c>
      <c r="J9775" s="67">
        <f t="shared" si="456"/>
        <v>0.38366574108818008</v>
      </c>
      <c r="K9775" s="39">
        <f t="shared" si="457"/>
        <v>0.59399617260787996</v>
      </c>
      <c r="L9775" s="2" t="str">
        <f t="shared" si="458"/>
        <v>AA</v>
      </c>
      <c r="M9775" s="2" t="s">
        <v>496</v>
      </c>
      <c r="N9775" s="2" t="s">
        <v>417</v>
      </c>
      <c r="O9775" s="2" t="s">
        <v>70</v>
      </c>
    </row>
    <row r="9776" spans="1:15">
      <c r="A9776" s="38">
        <v>39792</v>
      </c>
      <c r="B9776" s="38">
        <v>50749</v>
      </c>
      <c r="C9776" s="131">
        <v>360</v>
      </c>
      <c r="D9776" s="39">
        <v>9.0200000000000002E-2</v>
      </c>
      <c r="E9776" s="39">
        <v>8.09E-2</v>
      </c>
      <c r="F9776" s="40">
        <v>101000</v>
      </c>
      <c r="G9776" s="40">
        <v>101000</v>
      </c>
      <c r="H9776" s="40">
        <v>49901.42</v>
      </c>
      <c r="I9776" s="40">
        <v>59999.99</v>
      </c>
      <c r="J9776" s="67">
        <f t="shared" si="456"/>
        <v>0.49407346534653462</v>
      </c>
      <c r="K9776" s="39">
        <f t="shared" si="457"/>
        <v>0.59405930693069309</v>
      </c>
      <c r="L9776" s="2" t="str">
        <f t="shared" si="458"/>
        <v>AA</v>
      </c>
      <c r="M9776" s="2" t="s">
        <v>1568</v>
      </c>
      <c r="N9776" s="2" t="s">
        <v>422</v>
      </c>
      <c r="O9776" s="2" t="s">
        <v>70</v>
      </c>
    </row>
    <row r="9777" spans="1:15">
      <c r="A9777" s="42">
        <v>41617</v>
      </c>
      <c r="B9777" s="42">
        <v>52574</v>
      </c>
      <c r="C9777" s="130">
        <v>360</v>
      </c>
      <c r="D9777" s="43">
        <v>9.0200000000000002E-2</v>
      </c>
      <c r="E9777" s="43">
        <v>8.2799999999999999E-2</v>
      </c>
      <c r="F9777" s="44">
        <v>121000</v>
      </c>
      <c r="G9777" s="44">
        <v>121000</v>
      </c>
      <c r="H9777" s="44">
        <v>69929.42</v>
      </c>
      <c r="I9777" s="44">
        <v>71999.990000000005</v>
      </c>
      <c r="J9777" s="68">
        <f t="shared" si="456"/>
        <v>0.57792909090909095</v>
      </c>
      <c r="K9777" s="43">
        <f t="shared" si="457"/>
        <v>0.59504123966942157</v>
      </c>
      <c r="L9777" s="41" t="str">
        <f t="shared" si="458"/>
        <v>AA</v>
      </c>
      <c r="M9777" s="41" t="s">
        <v>813</v>
      </c>
      <c r="N9777" s="41" t="s">
        <v>417</v>
      </c>
      <c r="O9777" s="41" t="s">
        <v>70</v>
      </c>
    </row>
    <row r="9778" spans="1:15">
      <c r="A9778" s="42">
        <v>41565</v>
      </c>
      <c r="B9778" s="42">
        <v>52522</v>
      </c>
      <c r="C9778" s="130">
        <v>360</v>
      </c>
      <c r="D9778" s="43">
        <v>9.0200000000000002E-2</v>
      </c>
      <c r="E9778" s="43">
        <v>8.09E-2</v>
      </c>
      <c r="F9778" s="44">
        <v>109000</v>
      </c>
      <c r="G9778" s="44">
        <v>109000</v>
      </c>
      <c r="H9778" s="44">
        <v>65045.25</v>
      </c>
      <c r="I9778" s="44">
        <v>64999.99</v>
      </c>
      <c r="J9778" s="68">
        <f t="shared" si="456"/>
        <v>0.5967454128440367</v>
      </c>
      <c r="K9778" s="43">
        <f t="shared" si="457"/>
        <v>0.59633018348623856</v>
      </c>
      <c r="L9778" s="41" t="str">
        <f t="shared" si="458"/>
        <v>AA</v>
      </c>
      <c r="M9778" s="41" t="s">
        <v>599</v>
      </c>
      <c r="N9778" s="41" t="s">
        <v>421</v>
      </c>
      <c r="O9778" s="41" t="s">
        <v>70</v>
      </c>
    </row>
    <row r="9779" spans="1:15">
      <c r="A9779" s="42">
        <v>39960</v>
      </c>
      <c r="B9779" s="42">
        <v>45439</v>
      </c>
      <c r="C9779" s="130">
        <v>180</v>
      </c>
      <c r="D9779" s="43">
        <v>9.0200000000000002E-2</v>
      </c>
      <c r="E9779" s="43">
        <v>8.5600000000000009E-2</v>
      </c>
      <c r="F9779" s="44">
        <v>117369</v>
      </c>
      <c r="G9779" s="44">
        <v>117369</v>
      </c>
      <c r="H9779" s="44">
        <v>44858.239999999998</v>
      </c>
      <c r="I9779" s="44">
        <v>69999.990000000005</v>
      </c>
      <c r="J9779" s="68">
        <f t="shared" si="456"/>
        <v>0.38219836583765726</v>
      </c>
      <c r="K9779" s="43">
        <f t="shared" si="457"/>
        <v>0.59640952892160626</v>
      </c>
      <c r="L9779" s="41" t="str">
        <f t="shared" si="458"/>
        <v>AA</v>
      </c>
      <c r="M9779" s="41" t="s">
        <v>626</v>
      </c>
      <c r="N9779" s="41" t="s">
        <v>421</v>
      </c>
      <c r="O9779" s="41" t="s">
        <v>70</v>
      </c>
    </row>
    <row r="9780" spans="1:15">
      <c r="A9780" s="38">
        <v>41695</v>
      </c>
      <c r="B9780" s="38">
        <v>52652</v>
      </c>
      <c r="C9780" s="131">
        <v>360</v>
      </c>
      <c r="D9780" s="39">
        <v>9.0200000000000002E-2</v>
      </c>
      <c r="E9780" s="39">
        <v>8.2799999999999999E-2</v>
      </c>
      <c r="F9780" s="40">
        <v>70000</v>
      </c>
      <c r="G9780" s="40">
        <v>70000</v>
      </c>
      <c r="H9780" s="40">
        <v>40780.04</v>
      </c>
      <c r="I9780" s="40">
        <v>41799.99</v>
      </c>
      <c r="J9780" s="67">
        <f t="shared" si="456"/>
        <v>0.58257199999999998</v>
      </c>
      <c r="K9780" s="39">
        <f t="shared" si="457"/>
        <v>0.5971427142857143</v>
      </c>
      <c r="L9780" s="2" t="str">
        <f t="shared" si="458"/>
        <v>AA</v>
      </c>
      <c r="M9780" s="2" t="s">
        <v>714</v>
      </c>
      <c r="N9780" s="2" t="s">
        <v>416</v>
      </c>
      <c r="O9780" s="2" t="s">
        <v>70</v>
      </c>
    </row>
    <row r="9781" spans="1:15">
      <c r="A9781" s="38">
        <v>39762</v>
      </c>
      <c r="B9781" s="38">
        <v>47067</v>
      </c>
      <c r="C9781" s="131">
        <v>240</v>
      </c>
      <c r="D9781" s="39">
        <v>9.0200000000000002E-2</v>
      </c>
      <c r="E9781" s="39">
        <v>8.09E-2</v>
      </c>
      <c r="F9781" s="40">
        <v>120569.36</v>
      </c>
      <c r="G9781" s="40">
        <v>120569.36</v>
      </c>
      <c r="H9781" s="40">
        <v>51823.55</v>
      </c>
      <c r="I9781" s="40">
        <v>71999.990000000005</v>
      </c>
      <c r="J9781" s="67">
        <f t="shared" si="456"/>
        <v>0.42982354720967253</v>
      </c>
      <c r="K9781" s="39">
        <f t="shared" si="457"/>
        <v>0.59716656039312144</v>
      </c>
      <c r="L9781" s="2" t="str">
        <f t="shared" si="458"/>
        <v>AA</v>
      </c>
      <c r="M9781" s="2" t="s">
        <v>520</v>
      </c>
      <c r="N9781" s="2" t="s">
        <v>429</v>
      </c>
      <c r="O9781" s="2" t="s">
        <v>70</v>
      </c>
    </row>
    <row r="9782" spans="1:15">
      <c r="A9782" s="38">
        <v>39877</v>
      </c>
      <c r="B9782" s="38">
        <v>50834</v>
      </c>
      <c r="C9782" s="131">
        <v>360</v>
      </c>
      <c r="D9782" s="39">
        <v>9.0200000000000002E-2</v>
      </c>
      <c r="E9782" s="39">
        <v>8.5600000000000009E-2</v>
      </c>
      <c r="F9782" s="40">
        <v>108821</v>
      </c>
      <c r="G9782" s="40">
        <v>108821</v>
      </c>
      <c r="H9782" s="40">
        <v>54257.18</v>
      </c>
      <c r="I9782" s="40">
        <v>64999.99</v>
      </c>
      <c r="J9782" s="67">
        <f t="shared" si="456"/>
        <v>0.49859108076566105</v>
      </c>
      <c r="K9782" s="39">
        <f t="shared" si="457"/>
        <v>0.59731108885233541</v>
      </c>
      <c r="L9782" s="2" t="str">
        <f t="shared" si="458"/>
        <v>AA</v>
      </c>
      <c r="M9782" s="2" t="s">
        <v>468</v>
      </c>
      <c r="N9782" s="2" t="s">
        <v>421</v>
      </c>
      <c r="O9782" s="2" t="s">
        <v>70</v>
      </c>
    </row>
    <row r="9783" spans="1:15">
      <c r="A9783" s="42">
        <v>39617</v>
      </c>
      <c r="B9783" s="42">
        <v>46922</v>
      </c>
      <c r="C9783" s="130">
        <v>240</v>
      </c>
      <c r="D9783" s="43">
        <v>9.0200000000000002E-2</v>
      </c>
      <c r="E9783" s="43">
        <v>8.09E-2</v>
      </c>
      <c r="F9783" s="44">
        <v>92000</v>
      </c>
      <c r="G9783" s="44">
        <v>92000</v>
      </c>
      <c r="H9783" s="44">
        <v>38685.72</v>
      </c>
      <c r="I9783" s="44">
        <v>54999.99</v>
      </c>
      <c r="J9783" s="68">
        <f t="shared" si="456"/>
        <v>0.42049695652173913</v>
      </c>
      <c r="K9783" s="43">
        <f t="shared" si="457"/>
        <v>0.59782597826086958</v>
      </c>
      <c r="L9783" s="41" t="str">
        <f t="shared" si="458"/>
        <v>AA</v>
      </c>
      <c r="M9783" s="41" t="s">
        <v>634</v>
      </c>
      <c r="N9783" s="41" t="s">
        <v>421</v>
      </c>
      <c r="O9783" s="41" t="s">
        <v>70</v>
      </c>
    </row>
    <row r="9784" spans="1:15">
      <c r="A9784" s="42">
        <v>39841</v>
      </c>
      <c r="B9784" s="42">
        <v>45319</v>
      </c>
      <c r="C9784" s="130">
        <v>180</v>
      </c>
      <c r="D9784" s="43">
        <v>9.0200000000000002E-2</v>
      </c>
      <c r="E9784" s="43">
        <v>8.09E-2</v>
      </c>
      <c r="F9784" s="44">
        <v>111095.37</v>
      </c>
      <c r="G9784" s="44">
        <v>111095.37</v>
      </c>
      <c r="H9784" s="44">
        <v>46996.25</v>
      </c>
      <c r="I9784" s="44">
        <v>66495.37</v>
      </c>
      <c r="J9784" s="68">
        <f t="shared" si="456"/>
        <v>0.42302618011893744</v>
      </c>
      <c r="K9784" s="43">
        <f t="shared" si="457"/>
        <v>0.59854312560460443</v>
      </c>
      <c r="L9784" s="41" t="str">
        <f t="shared" si="458"/>
        <v>AA</v>
      </c>
      <c r="M9784" s="41" t="s">
        <v>504</v>
      </c>
      <c r="N9784" s="41" t="s">
        <v>417</v>
      </c>
      <c r="O9784" s="41" t="s">
        <v>70</v>
      </c>
    </row>
    <row r="9785" spans="1:15">
      <c r="A9785" s="42">
        <v>39623</v>
      </c>
      <c r="B9785" s="42">
        <v>50580</v>
      </c>
      <c r="C9785" s="130">
        <v>360</v>
      </c>
      <c r="D9785" s="43">
        <v>9.0200000000000002E-2</v>
      </c>
      <c r="E9785" s="43">
        <v>8.5600000000000009E-2</v>
      </c>
      <c r="F9785" s="44">
        <v>103140</v>
      </c>
      <c r="G9785" s="44">
        <v>103140</v>
      </c>
      <c r="H9785" s="44">
        <v>38461.85</v>
      </c>
      <c r="I9785" s="44">
        <v>61863.35</v>
      </c>
      <c r="J9785" s="68">
        <f t="shared" si="456"/>
        <v>0.37290915260810548</v>
      </c>
      <c r="K9785" s="43">
        <f t="shared" si="457"/>
        <v>0.59979978669769241</v>
      </c>
      <c r="L9785" s="41" t="str">
        <f t="shared" si="458"/>
        <v>AA</v>
      </c>
      <c r="M9785" s="41" t="s">
        <v>1309</v>
      </c>
      <c r="N9785" s="41" t="s">
        <v>422</v>
      </c>
      <c r="O9785" s="41" t="s">
        <v>70</v>
      </c>
    </row>
    <row r="9786" spans="1:15">
      <c r="A9786" s="38">
        <v>39778</v>
      </c>
      <c r="B9786" s="38">
        <v>47083</v>
      </c>
      <c r="C9786" s="131">
        <v>240</v>
      </c>
      <c r="D9786" s="39">
        <v>9.0200000000000002E-2</v>
      </c>
      <c r="E9786" s="39">
        <v>9.0200000000000002E-2</v>
      </c>
      <c r="F9786" s="40">
        <v>80000</v>
      </c>
      <c r="G9786" s="40">
        <v>80000</v>
      </c>
      <c r="H9786" s="40">
        <v>34495.08</v>
      </c>
      <c r="I9786" s="40">
        <v>47999.99</v>
      </c>
      <c r="J9786" s="67">
        <f t="shared" si="456"/>
        <v>0.43118850000000003</v>
      </c>
      <c r="K9786" s="39">
        <f t="shared" si="457"/>
        <v>0.59999987499999996</v>
      </c>
      <c r="L9786" s="2" t="str">
        <f t="shared" si="458"/>
        <v>AA</v>
      </c>
      <c r="M9786" s="2" t="s">
        <v>454</v>
      </c>
      <c r="N9786" s="2" t="s">
        <v>416</v>
      </c>
      <c r="O9786" s="2" t="s">
        <v>70</v>
      </c>
    </row>
    <row r="9787" spans="1:15">
      <c r="A9787" s="38">
        <v>41767</v>
      </c>
      <c r="B9787" s="38">
        <v>49072</v>
      </c>
      <c r="C9787" s="131">
        <v>240</v>
      </c>
      <c r="D9787" s="39">
        <v>9.0200000000000002E-2</v>
      </c>
      <c r="E9787" s="39">
        <v>8.929999999999999E-2</v>
      </c>
      <c r="F9787" s="40">
        <v>85000</v>
      </c>
      <c r="G9787" s="40">
        <v>85000</v>
      </c>
      <c r="H9787" s="40">
        <v>49478.21</v>
      </c>
      <c r="I9787" s="40">
        <v>50999.99</v>
      </c>
      <c r="J9787" s="67">
        <f t="shared" si="456"/>
        <v>0.58209658823529409</v>
      </c>
      <c r="K9787" s="39">
        <f t="shared" si="457"/>
        <v>0.59999988235294111</v>
      </c>
      <c r="L9787" s="2" t="str">
        <f t="shared" si="458"/>
        <v>AA</v>
      </c>
      <c r="M9787" s="2" t="s">
        <v>1099</v>
      </c>
      <c r="N9787" s="2" t="s">
        <v>416</v>
      </c>
      <c r="O9787" s="2" t="s">
        <v>70</v>
      </c>
    </row>
    <row r="9788" spans="1:15">
      <c r="A9788" s="42">
        <v>41676</v>
      </c>
      <c r="B9788" s="42">
        <v>54460</v>
      </c>
      <c r="C9788" s="130">
        <v>420</v>
      </c>
      <c r="D9788" s="43">
        <v>9.0200000000000002E-2</v>
      </c>
      <c r="E9788" s="43">
        <v>8.1900000000000001E-2</v>
      </c>
      <c r="F9788" s="44">
        <v>90000</v>
      </c>
      <c r="G9788" s="44">
        <v>90000</v>
      </c>
      <c r="H9788" s="44">
        <v>52926.36</v>
      </c>
      <c r="I9788" s="44">
        <v>53999.99</v>
      </c>
      <c r="J9788" s="68">
        <f t="shared" si="456"/>
        <v>0.58807066666666663</v>
      </c>
      <c r="K9788" s="43">
        <f t="shared" si="457"/>
        <v>0.59999988888888889</v>
      </c>
      <c r="L9788" s="41" t="str">
        <f t="shared" si="458"/>
        <v>AA</v>
      </c>
      <c r="M9788" s="41" t="s">
        <v>661</v>
      </c>
      <c r="N9788" s="41" t="s">
        <v>416</v>
      </c>
      <c r="O9788" s="41" t="s">
        <v>70</v>
      </c>
    </row>
    <row r="9789" spans="1:15">
      <c r="A9789" s="38">
        <v>41407</v>
      </c>
      <c r="B9789" s="38">
        <v>46035</v>
      </c>
      <c r="C9789" s="131">
        <v>152</v>
      </c>
      <c r="D9789" s="39">
        <v>9.0200000000000002E-2</v>
      </c>
      <c r="E9789" s="39">
        <v>8.09E-2</v>
      </c>
      <c r="F9789" s="40">
        <v>100000</v>
      </c>
      <c r="G9789" s="40">
        <v>100000</v>
      </c>
      <c r="H9789" s="40">
        <v>47199.45</v>
      </c>
      <c r="I9789" s="40">
        <v>59999.99</v>
      </c>
      <c r="J9789" s="67">
        <f t="shared" si="456"/>
        <v>0.47199449999999998</v>
      </c>
      <c r="K9789" s="39">
        <f t="shared" si="457"/>
        <v>0.59999990000000003</v>
      </c>
      <c r="L9789" s="2" t="str">
        <f t="shared" si="458"/>
        <v>AA</v>
      </c>
      <c r="M9789" s="2" t="s">
        <v>739</v>
      </c>
      <c r="N9789" s="2" t="s">
        <v>422</v>
      </c>
      <c r="O9789" s="2" t="s">
        <v>70</v>
      </c>
    </row>
    <row r="9790" spans="1:15">
      <c r="A9790" s="38">
        <v>41715</v>
      </c>
      <c r="B9790" s="38">
        <v>54499</v>
      </c>
      <c r="C9790" s="131">
        <v>420</v>
      </c>
      <c r="D9790" s="39">
        <v>9.0200000000000002E-2</v>
      </c>
      <c r="E9790" s="39">
        <v>8.09E-2</v>
      </c>
      <c r="F9790" s="40">
        <v>105000</v>
      </c>
      <c r="G9790" s="40">
        <v>105000</v>
      </c>
      <c r="H9790" s="40">
        <v>45918.3</v>
      </c>
      <c r="I9790" s="40">
        <v>62999.99</v>
      </c>
      <c r="J9790" s="67">
        <f t="shared" si="456"/>
        <v>0.4373171428571429</v>
      </c>
      <c r="K9790" s="39">
        <f t="shared" si="457"/>
        <v>0.59999990476190479</v>
      </c>
      <c r="L9790" s="2" t="str">
        <f t="shared" si="458"/>
        <v>AA</v>
      </c>
      <c r="M9790" s="2" t="s">
        <v>494</v>
      </c>
      <c r="N9790" s="2" t="s">
        <v>417</v>
      </c>
      <c r="O9790" s="2" t="s">
        <v>70</v>
      </c>
    </row>
    <row r="9791" spans="1:15">
      <c r="A9791" s="42">
        <v>41509</v>
      </c>
      <c r="B9791" s="42">
        <v>51158</v>
      </c>
      <c r="C9791" s="130">
        <v>317</v>
      </c>
      <c r="D9791" s="43">
        <v>9.0200000000000002E-2</v>
      </c>
      <c r="E9791" s="43">
        <v>8.2799999999999999E-2</v>
      </c>
      <c r="F9791" s="44">
        <v>125000</v>
      </c>
      <c r="G9791" s="44">
        <v>125000</v>
      </c>
      <c r="H9791" s="44">
        <v>71565.72</v>
      </c>
      <c r="I9791" s="44">
        <v>74999.990000000005</v>
      </c>
      <c r="J9791" s="68">
        <f t="shared" si="456"/>
        <v>0.57252575999999999</v>
      </c>
      <c r="K9791" s="43">
        <f t="shared" si="457"/>
        <v>0.59999992000000002</v>
      </c>
      <c r="L9791" s="41" t="str">
        <f t="shared" si="458"/>
        <v>AA</v>
      </c>
      <c r="M9791" s="41" t="s">
        <v>770</v>
      </c>
      <c r="N9791" s="41" t="s">
        <v>423</v>
      </c>
      <c r="O9791" s="41" t="s">
        <v>70</v>
      </c>
    </row>
    <row r="9792" spans="1:15">
      <c r="A9792" s="38">
        <v>41512</v>
      </c>
      <c r="B9792" s="38">
        <v>54296</v>
      </c>
      <c r="C9792" s="131">
        <v>420</v>
      </c>
      <c r="D9792" s="39">
        <v>9.0200000000000002E-2</v>
      </c>
      <c r="E9792" s="39">
        <v>8.2799999999999999E-2</v>
      </c>
      <c r="F9792" s="40">
        <v>150000</v>
      </c>
      <c r="G9792" s="40">
        <v>150000</v>
      </c>
      <c r="H9792" s="40">
        <v>87177.45</v>
      </c>
      <c r="I9792" s="40">
        <v>89999.99</v>
      </c>
      <c r="J9792" s="67">
        <f t="shared" si="456"/>
        <v>0.58118300000000001</v>
      </c>
      <c r="K9792" s="39">
        <f t="shared" si="457"/>
        <v>0.59999993333333335</v>
      </c>
      <c r="L9792" s="2" t="str">
        <f t="shared" si="458"/>
        <v>AA</v>
      </c>
      <c r="M9792" s="2" t="s">
        <v>690</v>
      </c>
      <c r="N9792" s="2" t="s">
        <v>417</v>
      </c>
      <c r="O9792" s="2" t="s">
        <v>70</v>
      </c>
    </row>
    <row r="9793" spans="1:15">
      <c r="A9793" s="42">
        <v>39519</v>
      </c>
      <c r="B9793" s="42">
        <v>46824</v>
      </c>
      <c r="C9793" s="130">
        <v>240</v>
      </c>
      <c r="D9793" s="43">
        <v>9.0200000000000002E-2</v>
      </c>
      <c r="E9793" s="43">
        <v>8.09E-2</v>
      </c>
      <c r="F9793" s="44">
        <v>75000</v>
      </c>
      <c r="G9793" s="44">
        <v>75000</v>
      </c>
      <c r="H9793" s="44">
        <v>31888.34</v>
      </c>
      <c r="I9793" s="44">
        <v>45000</v>
      </c>
      <c r="J9793" s="68">
        <f t="shared" si="456"/>
        <v>0.42517786666666668</v>
      </c>
      <c r="K9793" s="43">
        <f t="shared" si="457"/>
        <v>0.6</v>
      </c>
      <c r="L9793" s="41" t="str">
        <f t="shared" si="458"/>
        <v>AA</v>
      </c>
      <c r="M9793" s="41" t="s">
        <v>1583</v>
      </c>
      <c r="N9793" s="41" t="s">
        <v>421</v>
      </c>
      <c r="O9793" s="41" t="s">
        <v>70</v>
      </c>
    </row>
    <row r="9794" spans="1:15">
      <c r="A9794" s="42">
        <v>39615</v>
      </c>
      <c r="B9794" s="42">
        <v>48746</v>
      </c>
      <c r="C9794" s="130">
        <v>300</v>
      </c>
      <c r="D9794" s="43">
        <v>9.0200000000000002E-2</v>
      </c>
      <c r="E9794" s="43">
        <v>8.09E-2</v>
      </c>
      <c r="F9794" s="44">
        <v>130000</v>
      </c>
      <c r="G9794" s="44">
        <v>130000</v>
      </c>
      <c r="H9794" s="44">
        <v>61411.66</v>
      </c>
      <c r="I9794" s="44">
        <v>78000</v>
      </c>
      <c r="J9794" s="68">
        <f t="shared" si="456"/>
        <v>0.47239738461538466</v>
      </c>
      <c r="K9794" s="43">
        <f t="shared" si="457"/>
        <v>0.6</v>
      </c>
      <c r="L9794" s="41" t="str">
        <f t="shared" si="458"/>
        <v>AA</v>
      </c>
      <c r="M9794" s="41" t="s">
        <v>1376</v>
      </c>
      <c r="N9794" s="41" t="s">
        <v>421</v>
      </c>
      <c r="O9794" s="41" t="s">
        <v>70</v>
      </c>
    </row>
    <row r="9795" spans="1:15">
      <c r="A9795" s="38">
        <v>41478</v>
      </c>
      <c r="B9795" s="38">
        <v>46045</v>
      </c>
      <c r="C9795" s="131">
        <v>150</v>
      </c>
      <c r="D9795" s="39">
        <v>9.0200000000000002E-2</v>
      </c>
      <c r="E9795" s="39">
        <v>8.2799999999999999E-2</v>
      </c>
      <c r="F9795" s="40">
        <v>68000</v>
      </c>
      <c r="G9795" s="40">
        <v>68000</v>
      </c>
      <c r="H9795" s="40">
        <v>36143.15</v>
      </c>
      <c r="I9795" s="40">
        <v>40888.68</v>
      </c>
      <c r="J9795" s="67">
        <f t="shared" ref="J9795:J9858" si="459">H9795/G9795</f>
        <v>0.53151691176470595</v>
      </c>
      <c r="K9795" s="39">
        <f t="shared" ref="K9795:K9858" si="460">I9795/G9795</f>
        <v>0.60130411764705882</v>
      </c>
      <c r="L9795" s="2" t="str">
        <f t="shared" ref="L9795:L9858" si="461">IF(J9795&lt;=65%,"AA",IF(J9795&lt;=75%,"A",IF(J9795&lt;=85%,"B","C")))</f>
        <v>AA</v>
      </c>
      <c r="M9795" s="2" t="s">
        <v>872</v>
      </c>
      <c r="N9795" s="2" t="s">
        <v>421</v>
      </c>
      <c r="O9795" s="2" t="s">
        <v>70</v>
      </c>
    </row>
    <row r="9796" spans="1:15">
      <c r="A9796" s="38">
        <v>39734</v>
      </c>
      <c r="B9796" s="38">
        <v>50691</v>
      </c>
      <c r="C9796" s="131">
        <v>360</v>
      </c>
      <c r="D9796" s="39">
        <v>9.0200000000000002E-2</v>
      </c>
      <c r="E9796" s="39">
        <v>8.09E-2</v>
      </c>
      <c r="F9796" s="40">
        <v>82800</v>
      </c>
      <c r="G9796" s="40">
        <v>82800</v>
      </c>
      <c r="H9796" s="40">
        <v>41168.44</v>
      </c>
      <c r="I9796" s="40">
        <v>49796.99</v>
      </c>
      <c r="J9796" s="67">
        <f t="shared" si="459"/>
        <v>0.4972033816425121</v>
      </c>
      <c r="K9796" s="39">
        <f t="shared" si="460"/>
        <v>0.60141292270531399</v>
      </c>
      <c r="L9796" s="2" t="str">
        <f t="shared" si="461"/>
        <v>AA</v>
      </c>
      <c r="M9796" s="2" t="s">
        <v>550</v>
      </c>
      <c r="N9796" s="2" t="s">
        <v>421</v>
      </c>
      <c r="O9796" s="2" t="s">
        <v>70</v>
      </c>
    </row>
    <row r="9797" spans="1:15">
      <c r="A9797" s="38">
        <v>41677</v>
      </c>
      <c r="B9797" s="38">
        <v>47156</v>
      </c>
      <c r="C9797" s="131">
        <v>180</v>
      </c>
      <c r="D9797" s="39">
        <v>9.0200000000000002E-2</v>
      </c>
      <c r="E9797" s="39">
        <v>8.2799999999999999E-2</v>
      </c>
      <c r="F9797" s="40">
        <v>99700</v>
      </c>
      <c r="G9797" s="40">
        <v>99700</v>
      </c>
      <c r="H9797" s="40">
        <v>56553.77</v>
      </c>
      <c r="I9797" s="40">
        <v>59999.99</v>
      </c>
      <c r="J9797" s="67">
        <f t="shared" si="459"/>
        <v>0.56723941825476432</v>
      </c>
      <c r="K9797" s="39">
        <f t="shared" si="460"/>
        <v>0.60180531594784348</v>
      </c>
      <c r="L9797" s="2" t="str">
        <f t="shared" si="461"/>
        <v>AA</v>
      </c>
      <c r="M9797" s="2" t="s">
        <v>770</v>
      </c>
      <c r="N9797" s="2" t="s">
        <v>421</v>
      </c>
      <c r="O9797" s="2" t="s">
        <v>70</v>
      </c>
    </row>
    <row r="9798" spans="1:15">
      <c r="A9798" s="38">
        <v>39916</v>
      </c>
      <c r="B9798" s="38">
        <v>47221</v>
      </c>
      <c r="C9798" s="131">
        <v>240</v>
      </c>
      <c r="D9798" s="39">
        <v>9.0200000000000002E-2</v>
      </c>
      <c r="E9798" s="39">
        <v>8.5600000000000009E-2</v>
      </c>
      <c r="F9798" s="40">
        <v>115000</v>
      </c>
      <c r="G9798" s="40">
        <v>115000</v>
      </c>
      <c r="H9798" s="40">
        <v>45396.3</v>
      </c>
      <c r="I9798" s="40">
        <v>69218.289999999994</v>
      </c>
      <c r="J9798" s="67">
        <f t="shared" si="459"/>
        <v>0.39475043478260874</v>
      </c>
      <c r="K9798" s="39">
        <f t="shared" si="460"/>
        <v>0.60189817391304345</v>
      </c>
      <c r="L9798" s="2" t="str">
        <f t="shared" si="461"/>
        <v>AA</v>
      </c>
      <c r="M9798" s="2" t="s">
        <v>880</v>
      </c>
      <c r="N9798" s="2" t="s">
        <v>424</v>
      </c>
      <c r="O9798" s="2" t="s">
        <v>70</v>
      </c>
    </row>
    <row r="9799" spans="1:15">
      <c r="A9799" s="38">
        <v>39792</v>
      </c>
      <c r="B9799" s="38">
        <v>47097</v>
      </c>
      <c r="C9799" s="131">
        <v>240</v>
      </c>
      <c r="D9799" s="39">
        <v>9.0200000000000002E-2</v>
      </c>
      <c r="E9799" s="39">
        <v>8.09E-2</v>
      </c>
      <c r="F9799" s="40">
        <v>99600</v>
      </c>
      <c r="G9799" s="40">
        <v>99600</v>
      </c>
      <c r="H9799" s="40">
        <v>43363.3</v>
      </c>
      <c r="I9799" s="40">
        <v>59999.99</v>
      </c>
      <c r="J9799" s="67">
        <f t="shared" si="459"/>
        <v>0.43537449799196792</v>
      </c>
      <c r="K9799" s="39">
        <f t="shared" si="460"/>
        <v>0.60240953815261045</v>
      </c>
      <c r="L9799" s="2" t="str">
        <f t="shared" si="461"/>
        <v>AA</v>
      </c>
      <c r="M9799" s="2" t="s">
        <v>1006</v>
      </c>
      <c r="N9799" s="2" t="s">
        <v>424</v>
      </c>
      <c r="O9799" s="2" t="s">
        <v>70</v>
      </c>
    </row>
    <row r="9800" spans="1:15">
      <c r="A9800" s="42">
        <v>39805</v>
      </c>
      <c r="B9800" s="42">
        <v>46104</v>
      </c>
      <c r="C9800" s="130">
        <v>207</v>
      </c>
      <c r="D9800" s="43">
        <v>9.0200000000000002E-2</v>
      </c>
      <c r="E9800" s="43">
        <v>8.5600000000000009E-2</v>
      </c>
      <c r="F9800" s="44">
        <v>115000</v>
      </c>
      <c r="G9800" s="44">
        <v>115000</v>
      </c>
      <c r="H9800" s="44">
        <v>42446.77</v>
      </c>
      <c r="I9800" s="44">
        <v>69299.990000000005</v>
      </c>
      <c r="J9800" s="68">
        <f t="shared" si="459"/>
        <v>0.36910234782608692</v>
      </c>
      <c r="K9800" s="43">
        <f t="shared" si="460"/>
        <v>0.60260860869565225</v>
      </c>
      <c r="L9800" s="41" t="str">
        <f t="shared" si="461"/>
        <v>AA</v>
      </c>
      <c r="M9800" s="41" t="s">
        <v>736</v>
      </c>
      <c r="N9800" s="41" t="s">
        <v>417</v>
      </c>
      <c r="O9800" s="41" t="s">
        <v>70</v>
      </c>
    </row>
    <row r="9801" spans="1:15">
      <c r="A9801" s="38">
        <v>41606</v>
      </c>
      <c r="B9801" s="38">
        <v>54390</v>
      </c>
      <c r="C9801" s="131">
        <v>420</v>
      </c>
      <c r="D9801" s="39">
        <v>9.0200000000000002E-2</v>
      </c>
      <c r="E9801" s="39">
        <v>8.2799999999999999E-2</v>
      </c>
      <c r="F9801" s="40">
        <v>112000</v>
      </c>
      <c r="G9801" s="40">
        <v>112000</v>
      </c>
      <c r="H9801" s="40">
        <v>65773.94</v>
      </c>
      <c r="I9801" s="40">
        <v>67499.990000000005</v>
      </c>
      <c r="J9801" s="67">
        <f t="shared" si="459"/>
        <v>0.58726732142857141</v>
      </c>
      <c r="K9801" s="39">
        <f t="shared" si="460"/>
        <v>0.60267848214285724</v>
      </c>
      <c r="L9801" s="2" t="str">
        <f t="shared" si="461"/>
        <v>AA</v>
      </c>
      <c r="M9801" s="2" t="s">
        <v>523</v>
      </c>
      <c r="N9801" s="2" t="s">
        <v>423</v>
      </c>
      <c r="O9801" s="2" t="s">
        <v>70</v>
      </c>
    </row>
    <row r="9802" spans="1:15">
      <c r="A9802" s="42">
        <v>39961</v>
      </c>
      <c r="B9802" s="42">
        <v>47266</v>
      </c>
      <c r="C9802" s="130">
        <v>240</v>
      </c>
      <c r="D9802" s="43">
        <v>9.0200000000000002E-2</v>
      </c>
      <c r="E9802" s="43">
        <v>8.09E-2</v>
      </c>
      <c r="F9802" s="44">
        <v>121000</v>
      </c>
      <c r="G9802" s="44">
        <v>121000</v>
      </c>
      <c r="H9802" s="44">
        <v>53982.03</v>
      </c>
      <c r="I9802" s="44">
        <v>72999.990000000005</v>
      </c>
      <c r="J9802" s="68">
        <f t="shared" si="459"/>
        <v>0.44613247933884298</v>
      </c>
      <c r="K9802" s="43">
        <f t="shared" si="460"/>
        <v>0.6033057024793389</v>
      </c>
      <c r="L9802" s="41" t="str">
        <f t="shared" si="461"/>
        <v>AA</v>
      </c>
      <c r="M9802" s="41" t="s">
        <v>645</v>
      </c>
      <c r="N9802" s="41" t="s">
        <v>422</v>
      </c>
      <c r="O9802" s="41" t="s">
        <v>70</v>
      </c>
    </row>
    <row r="9803" spans="1:15">
      <c r="A9803" s="38">
        <v>41726</v>
      </c>
      <c r="B9803" s="38">
        <v>43918</v>
      </c>
      <c r="C9803" s="131">
        <v>72</v>
      </c>
      <c r="D9803" s="39">
        <v>9.0200000000000002E-2</v>
      </c>
      <c r="E9803" s="39">
        <v>8.2799999999999999E-2</v>
      </c>
      <c r="F9803" s="40">
        <v>132000</v>
      </c>
      <c r="G9803" s="40">
        <v>132000</v>
      </c>
      <c r="H9803" s="40">
        <v>68210.64</v>
      </c>
      <c r="I9803" s="40">
        <v>79799.990000000005</v>
      </c>
      <c r="J9803" s="67">
        <f t="shared" si="459"/>
        <v>0.51674727272727272</v>
      </c>
      <c r="K9803" s="39">
        <f t="shared" si="460"/>
        <v>0.60454537878787884</v>
      </c>
      <c r="L9803" s="2" t="str">
        <f t="shared" si="461"/>
        <v>AA</v>
      </c>
      <c r="M9803" s="2" t="s">
        <v>451</v>
      </c>
      <c r="N9803" s="2" t="s">
        <v>419</v>
      </c>
      <c r="O9803" s="2" t="s">
        <v>70</v>
      </c>
    </row>
    <row r="9804" spans="1:15">
      <c r="A9804" s="38">
        <v>41376</v>
      </c>
      <c r="B9804" s="38">
        <v>54160</v>
      </c>
      <c r="C9804" s="131">
        <v>420</v>
      </c>
      <c r="D9804" s="39">
        <v>9.0200000000000002E-2</v>
      </c>
      <c r="E9804" s="39">
        <v>8.2799999999999999E-2</v>
      </c>
      <c r="F9804" s="40">
        <v>157000</v>
      </c>
      <c r="G9804" s="40">
        <v>157000</v>
      </c>
      <c r="H9804" s="40">
        <v>91091.63</v>
      </c>
      <c r="I9804" s="40">
        <v>94999.99</v>
      </c>
      <c r="J9804" s="67">
        <f t="shared" si="459"/>
        <v>0.58020146496815295</v>
      </c>
      <c r="K9804" s="39">
        <f t="shared" si="460"/>
        <v>0.60509547770700645</v>
      </c>
      <c r="L9804" s="2" t="str">
        <f t="shared" si="461"/>
        <v>AA</v>
      </c>
      <c r="M9804" s="2" t="s">
        <v>204</v>
      </c>
      <c r="N9804" s="2" t="s">
        <v>422</v>
      </c>
      <c r="O9804" s="2" t="s">
        <v>70</v>
      </c>
    </row>
    <row r="9805" spans="1:15">
      <c r="A9805" s="38">
        <v>41584</v>
      </c>
      <c r="B9805" s="38">
        <v>45236</v>
      </c>
      <c r="C9805" s="131">
        <v>120</v>
      </c>
      <c r="D9805" s="39">
        <v>9.0200000000000002E-2</v>
      </c>
      <c r="E9805" s="39">
        <v>8.2799999999999999E-2</v>
      </c>
      <c r="F9805" s="40">
        <v>109000</v>
      </c>
      <c r="G9805" s="40">
        <v>109000</v>
      </c>
      <c r="H9805" s="40">
        <v>58393.64</v>
      </c>
      <c r="I9805" s="40">
        <v>65999.990000000005</v>
      </c>
      <c r="J9805" s="67">
        <f t="shared" si="459"/>
        <v>0.53572146788990826</v>
      </c>
      <c r="K9805" s="39">
        <f t="shared" si="460"/>
        <v>0.60550449541284412</v>
      </c>
      <c r="L9805" s="2" t="str">
        <f t="shared" si="461"/>
        <v>AA</v>
      </c>
      <c r="M9805" s="2" t="s">
        <v>1139</v>
      </c>
      <c r="N9805" s="2" t="s">
        <v>416</v>
      </c>
      <c r="O9805" s="2" t="s">
        <v>70</v>
      </c>
    </row>
    <row r="9806" spans="1:15">
      <c r="A9806" s="42">
        <v>39661</v>
      </c>
      <c r="B9806" s="42">
        <v>45139</v>
      </c>
      <c r="C9806" s="130">
        <v>180</v>
      </c>
      <c r="D9806" s="43">
        <v>9.0200000000000002E-2</v>
      </c>
      <c r="E9806" s="43">
        <v>9.0200000000000002E-2</v>
      </c>
      <c r="F9806" s="44">
        <v>128000</v>
      </c>
      <c r="G9806" s="44">
        <v>128000</v>
      </c>
      <c r="H9806" s="44">
        <v>46345.279999999999</v>
      </c>
      <c r="I9806" s="44">
        <v>77545.72</v>
      </c>
      <c r="J9806" s="68">
        <f t="shared" si="459"/>
        <v>0.36207249999999996</v>
      </c>
      <c r="K9806" s="43">
        <f t="shared" si="460"/>
        <v>0.60582593750000002</v>
      </c>
      <c r="L9806" s="41" t="str">
        <f t="shared" si="461"/>
        <v>AA</v>
      </c>
      <c r="M9806" s="41" t="s">
        <v>565</v>
      </c>
      <c r="N9806" s="41" t="s">
        <v>432</v>
      </c>
      <c r="O9806" s="41" t="s">
        <v>70</v>
      </c>
    </row>
    <row r="9807" spans="1:15">
      <c r="A9807" s="42">
        <v>39910</v>
      </c>
      <c r="B9807" s="42">
        <v>47215</v>
      </c>
      <c r="C9807" s="130">
        <v>240</v>
      </c>
      <c r="D9807" s="43">
        <v>9.0200000000000002E-2</v>
      </c>
      <c r="E9807" s="43">
        <v>8.5600000000000009E-2</v>
      </c>
      <c r="F9807" s="44">
        <v>120000</v>
      </c>
      <c r="G9807" s="44">
        <v>120000</v>
      </c>
      <c r="H9807" s="44">
        <v>56501.57</v>
      </c>
      <c r="I9807" s="44">
        <v>72800</v>
      </c>
      <c r="J9807" s="68">
        <f t="shared" si="459"/>
        <v>0.47084641666666666</v>
      </c>
      <c r="K9807" s="43">
        <f t="shared" si="460"/>
        <v>0.60666666666666669</v>
      </c>
      <c r="L9807" s="41" t="str">
        <f t="shared" si="461"/>
        <v>AA</v>
      </c>
      <c r="M9807" s="41" t="s">
        <v>174</v>
      </c>
      <c r="N9807" s="41" t="s">
        <v>416</v>
      </c>
      <c r="O9807" s="41" t="s">
        <v>70</v>
      </c>
    </row>
    <row r="9808" spans="1:15">
      <c r="A9808" s="38">
        <v>41600</v>
      </c>
      <c r="B9808" s="38">
        <v>54384</v>
      </c>
      <c r="C9808" s="131">
        <v>420</v>
      </c>
      <c r="D9808" s="39">
        <v>9.0200000000000002E-2</v>
      </c>
      <c r="E9808" s="39">
        <v>8.2799999999999999E-2</v>
      </c>
      <c r="F9808" s="40">
        <v>200000</v>
      </c>
      <c r="G9808" s="40">
        <v>200000</v>
      </c>
      <c r="H9808" s="40">
        <v>118397.52</v>
      </c>
      <c r="I9808" s="40">
        <v>121499.99</v>
      </c>
      <c r="J9808" s="67">
        <f t="shared" si="459"/>
        <v>0.59198760000000006</v>
      </c>
      <c r="K9808" s="39">
        <f t="shared" si="460"/>
        <v>0.60749995000000001</v>
      </c>
      <c r="L9808" s="2" t="str">
        <f t="shared" si="461"/>
        <v>AA</v>
      </c>
      <c r="M9808" s="2" t="s">
        <v>527</v>
      </c>
      <c r="N9808" s="2" t="s">
        <v>419</v>
      </c>
      <c r="O9808" s="2" t="s">
        <v>70</v>
      </c>
    </row>
    <row r="9809" spans="1:15">
      <c r="A9809" s="42">
        <v>41746</v>
      </c>
      <c r="B9809" s="42">
        <v>44668</v>
      </c>
      <c r="C9809" s="130">
        <v>96</v>
      </c>
      <c r="D9809" s="43">
        <v>9.0200000000000002E-2</v>
      </c>
      <c r="E9809" s="43">
        <v>8.2799999999999999E-2</v>
      </c>
      <c r="F9809" s="44">
        <v>130000</v>
      </c>
      <c r="G9809" s="44">
        <v>130000</v>
      </c>
      <c r="H9809" s="44">
        <v>71346.740000000005</v>
      </c>
      <c r="I9809" s="44">
        <v>78999.990000000005</v>
      </c>
      <c r="J9809" s="68">
        <f t="shared" si="459"/>
        <v>0.54882107692307691</v>
      </c>
      <c r="K9809" s="43">
        <f t="shared" si="460"/>
        <v>0.60769223076923085</v>
      </c>
      <c r="L9809" s="41" t="str">
        <f t="shared" si="461"/>
        <v>AA</v>
      </c>
      <c r="M9809" s="41" t="s">
        <v>701</v>
      </c>
      <c r="N9809" s="41" t="s">
        <v>417</v>
      </c>
      <c r="O9809" s="41" t="s">
        <v>70</v>
      </c>
    </row>
    <row r="9810" spans="1:15">
      <c r="A9810" s="42">
        <v>39955</v>
      </c>
      <c r="B9810" s="42">
        <v>47536</v>
      </c>
      <c r="C9810" s="130">
        <v>249</v>
      </c>
      <c r="D9810" s="43">
        <v>9.0200000000000002E-2</v>
      </c>
      <c r="E9810" s="43">
        <v>8.09E-2</v>
      </c>
      <c r="F9810" s="44">
        <v>115000</v>
      </c>
      <c r="G9810" s="44">
        <v>115000</v>
      </c>
      <c r="H9810" s="44">
        <v>52453.31</v>
      </c>
      <c r="I9810" s="44">
        <v>69999.990000000005</v>
      </c>
      <c r="J9810" s="68">
        <f t="shared" si="459"/>
        <v>0.45611573913043474</v>
      </c>
      <c r="K9810" s="43">
        <f t="shared" si="460"/>
        <v>0.60869556521739132</v>
      </c>
      <c r="L9810" s="41" t="str">
        <f t="shared" si="461"/>
        <v>AA</v>
      </c>
      <c r="M9810" s="41" t="s">
        <v>86</v>
      </c>
      <c r="N9810" s="41" t="s">
        <v>415</v>
      </c>
      <c r="O9810" s="41" t="s">
        <v>70</v>
      </c>
    </row>
    <row r="9811" spans="1:15">
      <c r="A9811" s="42">
        <v>39535</v>
      </c>
      <c r="B9811" s="42">
        <v>43187</v>
      </c>
      <c r="C9811" s="130">
        <v>120</v>
      </c>
      <c r="D9811" s="43">
        <v>9.0200000000000002E-2</v>
      </c>
      <c r="E9811" s="43">
        <v>8.09E-2</v>
      </c>
      <c r="F9811" s="44">
        <v>105000</v>
      </c>
      <c r="G9811" s="44">
        <v>105000</v>
      </c>
      <c r="H9811" s="44">
        <v>31520.639999999999</v>
      </c>
      <c r="I9811" s="44">
        <v>64000</v>
      </c>
      <c r="J9811" s="68">
        <f t="shared" si="459"/>
        <v>0.30019657142857142</v>
      </c>
      <c r="K9811" s="43">
        <f t="shared" si="460"/>
        <v>0.60952380952380958</v>
      </c>
      <c r="L9811" s="41" t="str">
        <f t="shared" si="461"/>
        <v>AA</v>
      </c>
      <c r="M9811" s="41" t="s">
        <v>609</v>
      </c>
      <c r="N9811" s="41" t="s">
        <v>428</v>
      </c>
      <c r="O9811" s="41" t="s">
        <v>70</v>
      </c>
    </row>
    <row r="9812" spans="1:15">
      <c r="A9812" s="42">
        <v>39846</v>
      </c>
      <c r="B9812" s="42">
        <v>47151</v>
      </c>
      <c r="C9812" s="130">
        <v>240</v>
      </c>
      <c r="D9812" s="43">
        <v>9.0200000000000002E-2</v>
      </c>
      <c r="E9812" s="43">
        <v>8.09E-2</v>
      </c>
      <c r="F9812" s="44">
        <v>105000</v>
      </c>
      <c r="G9812" s="44">
        <v>105000</v>
      </c>
      <c r="H9812" s="44">
        <v>48429.9</v>
      </c>
      <c r="I9812" s="44">
        <v>64000</v>
      </c>
      <c r="J9812" s="68">
        <f t="shared" si="459"/>
        <v>0.46123714285714285</v>
      </c>
      <c r="K9812" s="43">
        <f t="shared" si="460"/>
        <v>0.60952380952380958</v>
      </c>
      <c r="L9812" s="41" t="str">
        <f t="shared" si="461"/>
        <v>AA</v>
      </c>
      <c r="M9812" s="41" t="s">
        <v>122</v>
      </c>
      <c r="N9812" s="41" t="s">
        <v>421</v>
      </c>
      <c r="O9812" s="41" t="s">
        <v>70</v>
      </c>
    </row>
    <row r="9813" spans="1:15">
      <c r="A9813" s="42">
        <v>39709</v>
      </c>
      <c r="B9813" s="42">
        <v>50666</v>
      </c>
      <c r="C9813" s="130">
        <v>360</v>
      </c>
      <c r="D9813" s="43">
        <v>9.0200000000000002E-2</v>
      </c>
      <c r="E9813" s="43">
        <v>8.09E-2</v>
      </c>
      <c r="F9813" s="44">
        <v>95000</v>
      </c>
      <c r="G9813" s="44">
        <v>95000</v>
      </c>
      <c r="H9813" s="44">
        <v>43927.79</v>
      </c>
      <c r="I9813" s="44">
        <v>57914.27</v>
      </c>
      <c r="J9813" s="68">
        <f t="shared" si="459"/>
        <v>0.46239778947368421</v>
      </c>
      <c r="K9813" s="43">
        <f t="shared" si="460"/>
        <v>0.60962389473684209</v>
      </c>
      <c r="L9813" s="41" t="str">
        <f t="shared" si="461"/>
        <v>AA</v>
      </c>
      <c r="M9813" s="41" t="s">
        <v>932</v>
      </c>
      <c r="N9813" s="41" t="s">
        <v>416</v>
      </c>
      <c r="O9813" s="41" t="s">
        <v>70</v>
      </c>
    </row>
    <row r="9814" spans="1:15">
      <c r="A9814" s="42">
        <v>41563</v>
      </c>
      <c r="B9814" s="42">
        <v>54347</v>
      </c>
      <c r="C9814" s="130">
        <v>420</v>
      </c>
      <c r="D9814" s="43">
        <v>9.0200000000000002E-2</v>
      </c>
      <c r="E9814" s="43">
        <v>8.2799999999999999E-2</v>
      </c>
      <c r="F9814" s="44">
        <v>155000</v>
      </c>
      <c r="G9814" s="44">
        <v>155000</v>
      </c>
      <c r="H9814" s="44">
        <v>92052.84</v>
      </c>
      <c r="I9814" s="44">
        <v>94599.99</v>
      </c>
      <c r="J9814" s="68">
        <f t="shared" si="459"/>
        <v>0.59388929032258064</v>
      </c>
      <c r="K9814" s="43">
        <f t="shared" si="460"/>
        <v>0.61032251612903232</v>
      </c>
      <c r="L9814" s="41" t="str">
        <f t="shared" si="461"/>
        <v>AA</v>
      </c>
      <c r="M9814" s="41" t="s">
        <v>542</v>
      </c>
      <c r="N9814" s="41" t="s">
        <v>417</v>
      </c>
      <c r="O9814" s="41" t="s">
        <v>70</v>
      </c>
    </row>
    <row r="9815" spans="1:15">
      <c r="A9815" s="38">
        <v>41660</v>
      </c>
      <c r="B9815" s="38">
        <v>52617</v>
      </c>
      <c r="C9815" s="131">
        <v>360</v>
      </c>
      <c r="D9815" s="39">
        <v>9.0200000000000002E-2</v>
      </c>
      <c r="E9815" s="39">
        <v>9.0200000000000002E-2</v>
      </c>
      <c r="F9815" s="40">
        <v>190000</v>
      </c>
      <c r="G9815" s="40">
        <v>190000</v>
      </c>
      <c r="H9815" s="40">
        <v>112872.47</v>
      </c>
      <c r="I9815" s="40">
        <v>115999.99</v>
      </c>
      <c r="J9815" s="67">
        <f t="shared" si="459"/>
        <v>0.59406563157894743</v>
      </c>
      <c r="K9815" s="39">
        <f t="shared" si="460"/>
        <v>0.61052626315789471</v>
      </c>
      <c r="L9815" s="2" t="str">
        <f t="shared" si="461"/>
        <v>AA</v>
      </c>
      <c r="M9815" s="2" t="s">
        <v>1608</v>
      </c>
      <c r="N9815" s="2" t="s">
        <v>437</v>
      </c>
      <c r="O9815" s="2" t="s">
        <v>70</v>
      </c>
    </row>
    <row r="9816" spans="1:15">
      <c r="A9816" s="38">
        <v>39652</v>
      </c>
      <c r="B9816" s="38">
        <v>46591</v>
      </c>
      <c r="C9816" s="131">
        <v>228</v>
      </c>
      <c r="D9816" s="39">
        <v>9.0200000000000002E-2</v>
      </c>
      <c r="E9816" s="39">
        <v>8.09E-2</v>
      </c>
      <c r="F9816" s="40">
        <v>90000</v>
      </c>
      <c r="G9816" s="40">
        <v>90000</v>
      </c>
      <c r="H9816" s="40">
        <v>39666.550000000003</v>
      </c>
      <c r="I9816" s="40">
        <v>55000</v>
      </c>
      <c r="J9816" s="67">
        <f t="shared" si="459"/>
        <v>0.44073944444444446</v>
      </c>
      <c r="K9816" s="39">
        <f t="shared" si="460"/>
        <v>0.61111111111111116</v>
      </c>
      <c r="L9816" s="2" t="str">
        <f t="shared" si="461"/>
        <v>AA</v>
      </c>
      <c r="M9816" s="2" t="s">
        <v>1099</v>
      </c>
      <c r="N9816" s="2" t="s">
        <v>416</v>
      </c>
      <c r="O9816" s="2" t="s">
        <v>70</v>
      </c>
    </row>
    <row r="9817" spans="1:15">
      <c r="A9817" s="42">
        <v>39825</v>
      </c>
      <c r="B9817" s="42">
        <v>47130</v>
      </c>
      <c r="C9817" s="130">
        <v>240</v>
      </c>
      <c r="D9817" s="43">
        <v>9.0200000000000002E-2</v>
      </c>
      <c r="E9817" s="43">
        <v>8.5600000000000009E-2</v>
      </c>
      <c r="F9817" s="44">
        <v>90000</v>
      </c>
      <c r="G9817" s="44">
        <v>90000</v>
      </c>
      <c r="H9817" s="44">
        <v>40673.96</v>
      </c>
      <c r="I9817" s="44">
        <v>55000</v>
      </c>
      <c r="J9817" s="68">
        <f t="shared" si="459"/>
        <v>0.45193288888888888</v>
      </c>
      <c r="K9817" s="43">
        <f t="shared" si="460"/>
        <v>0.61111111111111116</v>
      </c>
      <c r="L9817" s="41" t="str">
        <f t="shared" si="461"/>
        <v>AA</v>
      </c>
      <c r="M9817" s="41" t="s">
        <v>1309</v>
      </c>
      <c r="N9817" s="41" t="s">
        <v>422</v>
      </c>
      <c r="O9817" s="41" t="s">
        <v>70</v>
      </c>
    </row>
    <row r="9818" spans="1:15">
      <c r="A9818" s="42">
        <v>41625</v>
      </c>
      <c r="B9818" s="42">
        <v>43694</v>
      </c>
      <c r="C9818" s="130">
        <v>68</v>
      </c>
      <c r="D9818" s="43">
        <v>9.0200000000000002E-2</v>
      </c>
      <c r="E9818" s="43">
        <v>8.09E-2</v>
      </c>
      <c r="F9818" s="44">
        <v>106000</v>
      </c>
      <c r="G9818" s="44">
        <v>106000</v>
      </c>
      <c r="H9818" s="44">
        <v>43510.47</v>
      </c>
      <c r="I9818" s="44">
        <v>64999.97</v>
      </c>
      <c r="J9818" s="68">
        <f t="shared" si="459"/>
        <v>0.41047613207547173</v>
      </c>
      <c r="K9818" s="43">
        <f t="shared" si="460"/>
        <v>0.6132072641509434</v>
      </c>
      <c r="L9818" s="41" t="str">
        <f t="shared" si="461"/>
        <v>AA</v>
      </c>
      <c r="M9818" s="41" t="s">
        <v>554</v>
      </c>
      <c r="N9818" s="41" t="s">
        <v>417</v>
      </c>
      <c r="O9818" s="41" t="s">
        <v>70</v>
      </c>
    </row>
    <row r="9819" spans="1:15">
      <c r="A9819" s="38">
        <v>41719</v>
      </c>
      <c r="B9819" s="38">
        <v>52677</v>
      </c>
      <c r="C9819" s="131">
        <v>360</v>
      </c>
      <c r="D9819" s="39">
        <v>9.0200000000000002E-2</v>
      </c>
      <c r="E9819" s="39">
        <v>8.2799999999999999E-2</v>
      </c>
      <c r="F9819" s="40">
        <v>170000</v>
      </c>
      <c r="G9819" s="40">
        <v>170000</v>
      </c>
      <c r="H9819" s="40">
        <v>101877.59</v>
      </c>
      <c r="I9819" s="40">
        <v>104249.99</v>
      </c>
      <c r="J9819" s="67">
        <f t="shared" si="459"/>
        <v>0.59927994117647054</v>
      </c>
      <c r="K9819" s="39">
        <f t="shared" si="460"/>
        <v>0.61323523529411772</v>
      </c>
      <c r="L9819" s="2" t="str">
        <f t="shared" si="461"/>
        <v>AA</v>
      </c>
      <c r="M9819" s="2" t="s">
        <v>975</v>
      </c>
      <c r="N9819" s="2" t="s">
        <v>417</v>
      </c>
      <c r="O9819" s="2" t="s">
        <v>70</v>
      </c>
    </row>
    <row r="9820" spans="1:15">
      <c r="A9820" s="38">
        <v>39710</v>
      </c>
      <c r="B9820" s="38">
        <v>50667</v>
      </c>
      <c r="C9820" s="131">
        <v>360</v>
      </c>
      <c r="D9820" s="39">
        <v>9.0200000000000002E-2</v>
      </c>
      <c r="E9820" s="39">
        <v>8.09E-2</v>
      </c>
      <c r="F9820" s="40">
        <v>128000</v>
      </c>
      <c r="G9820" s="40">
        <v>128000</v>
      </c>
      <c r="H9820" s="40">
        <v>31709</v>
      </c>
      <c r="I9820" s="40">
        <v>78499.990000000005</v>
      </c>
      <c r="J9820" s="67">
        <f t="shared" si="459"/>
        <v>0.2477265625</v>
      </c>
      <c r="K9820" s="39">
        <f t="shared" si="460"/>
        <v>0.61328117187500009</v>
      </c>
      <c r="L9820" s="2" t="str">
        <f t="shared" si="461"/>
        <v>AA</v>
      </c>
      <c r="M9820" s="2" t="s">
        <v>489</v>
      </c>
      <c r="N9820" s="2" t="s">
        <v>415</v>
      </c>
      <c r="O9820" s="2" t="s">
        <v>70</v>
      </c>
    </row>
    <row r="9821" spans="1:15">
      <c r="A9821" s="42">
        <v>39931</v>
      </c>
      <c r="B9821" s="42">
        <v>45897</v>
      </c>
      <c r="C9821" s="130">
        <v>196</v>
      </c>
      <c r="D9821" s="43">
        <v>9.0200000000000002E-2</v>
      </c>
      <c r="E9821" s="43">
        <v>8.09E-2</v>
      </c>
      <c r="F9821" s="44">
        <v>128800</v>
      </c>
      <c r="G9821" s="44">
        <v>128800</v>
      </c>
      <c r="H9821" s="44">
        <v>51687.38</v>
      </c>
      <c r="I9821" s="44">
        <v>79026.240000000005</v>
      </c>
      <c r="J9821" s="68">
        <f t="shared" si="459"/>
        <v>0.40129953416149067</v>
      </c>
      <c r="K9821" s="43">
        <f t="shared" si="460"/>
        <v>0.61355776397515527</v>
      </c>
      <c r="L9821" s="41" t="str">
        <f t="shared" si="461"/>
        <v>AA</v>
      </c>
      <c r="M9821" s="41" t="s">
        <v>1071</v>
      </c>
      <c r="N9821" s="41" t="s">
        <v>421</v>
      </c>
      <c r="O9821" s="41" t="s">
        <v>70</v>
      </c>
    </row>
    <row r="9822" spans="1:15">
      <c r="A9822" s="38">
        <v>41323</v>
      </c>
      <c r="B9822" s="38">
        <v>54106</v>
      </c>
      <c r="C9822" s="131">
        <v>420</v>
      </c>
      <c r="D9822" s="39">
        <v>9.0200000000000002E-2</v>
      </c>
      <c r="E9822" s="39">
        <v>8.2799999999999999E-2</v>
      </c>
      <c r="F9822" s="40">
        <v>88000</v>
      </c>
      <c r="G9822" s="40">
        <v>88000</v>
      </c>
      <c r="H9822" s="40">
        <v>51544.21</v>
      </c>
      <c r="I9822" s="40">
        <v>53999.99</v>
      </c>
      <c r="J9822" s="67">
        <f t="shared" si="459"/>
        <v>0.58572965909090913</v>
      </c>
      <c r="K9822" s="39">
        <f t="shared" si="460"/>
        <v>0.61363624999999999</v>
      </c>
      <c r="L9822" s="2" t="str">
        <f t="shared" si="461"/>
        <v>AA</v>
      </c>
      <c r="M9822" s="2" t="s">
        <v>461</v>
      </c>
      <c r="N9822" s="2" t="s">
        <v>416</v>
      </c>
      <c r="O9822" s="2" t="s">
        <v>70</v>
      </c>
    </row>
    <row r="9823" spans="1:15">
      <c r="A9823" s="38">
        <v>39695</v>
      </c>
      <c r="B9823" s="38">
        <v>50652</v>
      </c>
      <c r="C9823" s="131">
        <v>360</v>
      </c>
      <c r="D9823" s="39">
        <v>9.0200000000000002E-2</v>
      </c>
      <c r="E9823" s="39">
        <v>8.09E-2</v>
      </c>
      <c r="F9823" s="40">
        <v>120000</v>
      </c>
      <c r="G9823" s="40">
        <v>120000</v>
      </c>
      <c r="H9823" s="40">
        <v>60909.77</v>
      </c>
      <c r="I9823" s="40">
        <v>73657.100000000006</v>
      </c>
      <c r="J9823" s="67">
        <f t="shared" si="459"/>
        <v>0.50758141666666667</v>
      </c>
      <c r="K9823" s="39">
        <f t="shared" si="460"/>
        <v>0.61380916666666674</v>
      </c>
      <c r="L9823" s="2" t="str">
        <f t="shared" si="461"/>
        <v>AA</v>
      </c>
      <c r="M9823" s="2" t="s">
        <v>655</v>
      </c>
      <c r="N9823" s="2" t="s">
        <v>422</v>
      </c>
      <c r="O9823" s="2" t="s">
        <v>70</v>
      </c>
    </row>
    <row r="9824" spans="1:15">
      <c r="A9824" s="42">
        <v>41481</v>
      </c>
      <c r="B9824" s="42">
        <v>52438</v>
      </c>
      <c r="C9824" s="130">
        <v>360</v>
      </c>
      <c r="D9824" s="43">
        <v>9.0200000000000002E-2</v>
      </c>
      <c r="E9824" s="43">
        <v>8.2799999999999999E-2</v>
      </c>
      <c r="F9824" s="44">
        <v>85000</v>
      </c>
      <c r="G9824" s="44">
        <v>85000</v>
      </c>
      <c r="H9824" s="44">
        <v>50039.88</v>
      </c>
      <c r="I9824" s="44">
        <v>52199.99</v>
      </c>
      <c r="J9824" s="68">
        <f t="shared" si="459"/>
        <v>0.58870447058823527</v>
      </c>
      <c r="K9824" s="43">
        <f t="shared" si="460"/>
        <v>0.61411752941176467</v>
      </c>
      <c r="L9824" s="41" t="str">
        <f t="shared" si="461"/>
        <v>AA</v>
      </c>
      <c r="M9824" s="41" t="s">
        <v>628</v>
      </c>
      <c r="N9824" s="41" t="s">
        <v>421</v>
      </c>
      <c r="O9824" s="41" t="s">
        <v>70</v>
      </c>
    </row>
    <row r="9825" spans="1:15">
      <c r="A9825" s="38">
        <v>41397</v>
      </c>
      <c r="B9825" s="38">
        <v>45049</v>
      </c>
      <c r="C9825" s="131">
        <v>120</v>
      </c>
      <c r="D9825" s="39">
        <v>9.0200000000000002E-2</v>
      </c>
      <c r="E9825" s="39">
        <v>8.2799999999999999E-2</v>
      </c>
      <c r="F9825" s="40">
        <v>138311.65</v>
      </c>
      <c r="G9825" s="40">
        <v>138311.65</v>
      </c>
      <c r="H9825" s="40">
        <v>70991.3</v>
      </c>
      <c r="I9825" s="40">
        <v>85012.4</v>
      </c>
      <c r="J9825" s="67">
        <f t="shared" si="459"/>
        <v>0.51327057409842203</v>
      </c>
      <c r="K9825" s="39">
        <f t="shared" si="460"/>
        <v>0.61464381344593888</v>
      </c>
      <c r="L9825" s="2" t="str">
        <f t="shared" si="461"/>
        <v>AA</v>
      </c>
      <c r="M9825" s="2" t="s">
        <v>554</v>
      </c>
      <c r="N9825" s="2" t="s">
        <v>417</v>
      </c>
      <c r="O9825" s="2" t="s">
        <v>70</v>
      </c>
    </row>
    <row r="9826" spans="1:15">
      <c r="A9826" s="38">
        <v>41541</v>
      </c>
      <c r="B9826" s="38">
        <v>45193</v>
      </c>
      <c r="C9826" s="131">
        <v>120</v>
      </c>
      <c r="D9826" s="39">
        <v>9.0200000000000002E-2</v>
      </c>
      <c r="E9826" s="39">
        <v>8.2799999999999999E-2</v>
      </c>
      <c r="F9826" s="40">
        <v>65000</v>
      </c>
      <c r="G9826" s="40">
        <v>65000</v>
      </c>
      <c r="H9826" s="40">
        <v>34723.78</v>
      </c>
      <c r="I9826" s="40">
        <v>39999.99</v>
      </c>
      <c r="J9826" s="67">
        <f t="shared" si="459"/>
        <v>0.53421200000000002</v>
      </c>
      <c r="K9826" s="39">
        <f t="shared" si="460"/>
        <v>0.61538446153846149</v>
      </c>
      <c r="L9826" s="2" t="str">
        <f t="shared" si="461"/>
        <v>AA</v>
      </c>
      <c r="M9826" s="2" t="s">
        <v>814</v>
      </c>
      <c r="N9826" s="2" t="s">
        <v>416</v>
      </c>
      <c r="O9826" s="2" t="s">
        <v>70</v>
      </c>
    </row>
    <row r="9827" spans="1:15">
      <c r="A9827" s="42">
        <v>41544</v>
      </c>
      <c r="B9827" s="42">
        <v>47023</v>
      </c>
      <c r="C9827" s="130">
        <v>180</v>
      </c>
      <c r="D9827" s="43">
        <v>9.0200000000000002E-2</v>
      </c>
      <c r="E9827" s="43">
        <v>8.09E-2</v>
      </c>
      <c r="F9827" s="44">
        <v>65000</v>
      </c>
      <c r="G9827" s="44">
        <v>65000</v>
      </c>
      <c r="H9827" s="44">
        <v>36660.97</v>
      </c>
      <c r="I9827" s="44">
        <v>39999.99</v>
      </c>
      <c r="J9827" s="68">
        <f t="shared" si="459"/>
        <v>0.56401492307692314</v>
      </c>
      <c r="K9827" s="43">
        <f t="shared" si="460"/>
        <v>0.61538446153846149</v>
      </c>
      <c r="L9827" s="41" t="str">
        <f t="shared" si="461"/>
        <v>AA</v>
      </c>
      <c r="M9827" s="41" t="s">
        <v>576</v>
      </c>
      <c r="N9827" s="41" t="s">
        <v>421</v>
      </c>
      <c r="O9827" s="41" t="s">
        <v>70</v>
      </c>
    </row>
    <row r="9828" spans="1:15">
      <c r="A9828" s="38">
        <v>41718</v>
      </c>
      <c r="B9828" s="38">
        <v>52676</v>
      </c>
      <c r="C9828" s="131">
        <v>360</v>
      </c>
      <c r="D9828" s="39">
        <v>9.0200000000000002E-2</v>
      </c>
      <c r="E9828" s="39">
        <v>8.09E-2</v>
      </c>
      <c r="F9828" s="40">
        <v>65000</v>
      </c>
      <c r="G9828" s="40">
        <v>65000</v>
      </c>
      <c r="H9828" s="40">
        <v>39124.42</v>
      </c>
      <c r="I9828" s="40">
        <v>39999.99</v>
      </c>
      <c r="J9828" s="67">
        <f t="shared" si="459"/>
        <v>0.60191415384615377</v>
      </c>
      <c r="K9828" s="39">
        <f t="shared" si="460"/>
        <v>0.61538446153846149</v>
      </c>
      <c r="L9828" s="2" t="str">
        <f t="shared" si="461"/>
        <v>AA</v>
      </c>
      <c r="M9828" s="2" t="s">
        <v>677</v>
      </c>
      <c r="N9828" s="2" t="s">
        <v>421</v>
      </c>
      <c r="O9828" s="2" t="s">
        <v>70</v>
      </c>
    </row>
    <row r="9829" spans="1:15">
      <c r="A9829" s="38">
        <v>41782</v>
      </c>
      <c r="B9829" s="38">
        <v>54566</v>
      </c>
      <c r="C9829" s="131">
        <v>420</v>
      </c>
      <c r="D9829" s="39">
        <v>9.0200000000000002E-2</v>
      </c>
      <c r="E9829" s="39">
        <v>8.929999999999999E-2</v>
      </c>
      <c r="F9829" s="40">
        <v>65000</v>
      </c>
      <c r="G9829" s="40">
        <v>65000</v>
      </c>
      <c r="H9829" s="40">
        <v>39424.51</v>
      </c>
      <c r="I9829" s="40">
        <v>39999.99</v>
      </c>
      <c r="J9829" s="67">
        <f t="shared" si="459"/>
        <v>0.60653092307692313</v>
      </c>
      <c r="K9829" s="39">
        <f t="shared" si="460"/>
        <v>0.61538446153846149</v>
      </c>
      <c r="L9829" s="2" t="str">
        <f t="shared" si="461"/>
        <v>AA</v>
      </c>
      <c r="M9829" s="2" t="s">
        <v>735</v>
      </c>
      <c r="N9829" s="2" t="s">
        <v>421</v>
      </c>
      <c r="O9829" s="2" t="s">
        <v>70</v>
      </c>
    </row>
    <row r="9830" spans="1:15">
      <c r="A9830" s="42">
        <v>41337</v>
      </c>
      <c r="B9830" s="42">
        <v>54121</v>
      </c>
      <c r="C9830" s="130">
        <v>420</v>
      </c>
      <c r="D9830" s="43">
        <v>9.0200000000000002E-2</v>
      </c>
      <c r="E9830" s="43">
        <v>9.0200000000000002E-2</v>
      </c>
      <c r="F9830" s="44">
        <v>65000</v>
      </c>
      <c r="G9830" s="44">
        <v>65000</v>
      </c>
      <c r="H9830" s="44">
        <v>38289.86</v>
      </c>
      <c r="I9830" s="44">
        <v>39999.99</v>
      </c>
      <c r="J9830" s="68">
        <f t="shared" si="459"/>
        <v>0.58907476923076929</v>
      </c>
      <c r="K9830" s="43">
        <f t="shared" si="460"/>
        <v>0.61538446153846149</v>
      </c>
      <c r="L9830" s="41" t="str">
        <f t="shared" si="461"/>
        <v>AA</v>
      </c>
      <c r="M9830" s="41" t="s">
        <v>489</v>
      </c>
      <c r="N9830" s="41" t="s">
        <v>415</v>
      </c>
      <c r="O9830" s="41" t="s">
        <v>70</v>
      </c>
    </row>
    <row r="9831" spans="1:15">
      <c r="A9831" s="38">
        <v>39702</v>
      </c>
      <c r="B9831" s="38">
        <v>47007</v>
      </c>
      <c r="C9831" s="131">
        <v>240</v>
      </c>
      <c r="D9831" s="39">
        <v>9.0200000000000002E-2</v>
      </c>
      <c r="E9831" s="39">
        <v>9.0200000000000002E-2</v>
      </c>
      <c r="F9831" s="40">
        <v>130000</v>
      </c>
      <c r="G9831" s="40">
        <v>130000</v>
      </c>
      <c r="H9831" s="40">
        <v>57173.43</v>
      </c>
      <c r="I9831" s="40">
        <v>79999.990000000005</v>
      </c>
      <c r="J9831" s="67">
        <f t="shared" si="459"/>
        <v>0.43979561538461537</v>
      </c>
      <c r="K9831" s="39">
        <f t="shared" si="460"/>
        <v>0.61538453846153851</v>
      </c>
      <c r="L9831" s="2" t="str">
        <f t="shared" si="461"/>
        <v>AA</v>
      </c>
      <c r="M9831" s="2" t="s">
        <v>457</v>
      </c>
      <c r="N9831" s="2" t="s">
        <v>419</v>
      </c>
      <c r="O9831" s="2" t="s">
        <v>70</v>
      </c>
    </row>
    <row r="9832" spans="1:15">
      <c r="A9832" s="38">
        <v>39563</v>
      </c>
      <c r="B9832" s="38">
        <v>45041</v>
      </c>
      <c r="C9832" s="131">
        <v>180</v>
      </c>
      <c r="D9832" s="39">
        <v>9.0200000000000002E-2</v>
      </c>
      <c r="E9832" s="39">
        <v>8.09E-2</v>
      </c>
      <c r="F9832" s="40">
        <v>130000</v>
      </c>
      <c r="G9832" s="40">
        <v>130000</v>
      </c>
      <c r="H9832" s="40">
        <v>37344.46</v>
      </c>
      <c r="I9832" s="40">
        <v>80000</v>
      </c>
      <c r="J9832" s="67">
        <f t="shared" si="459"/>
        <v>0.2872650769230769</v>
      </c>
      <c r="K9832" s="39">
        <f t="shared" si="460"/>
        <v>0.61538461538461542</v>
      </c>
      <c r="L9832" s="2" t="str">
        <f t="shared" si="461"/>
        <v>AA</v>
      </c>
      <c r="M9832" s="2" t="s">
        <v>527</v>
      </c>
      <c r="N9832" s="2" t="s">
        <v>419</v>
      </c>
      <c r="O9832" s="2" t="s">
        <v>70</v>
      </c>
    </row>
    <row r="9833" spans="1:15">
      <c r="A9833" s="42">
        <v>39787</v>
      </c>
      <c r="B9833" s="42">
        <v>48918</v>
      </c>
      <c r="C9833" s="130">
        <v>300</v>
      </c>
      <c r="D9833" s="43">
        <v>9.0200000000000002E-2</v>
      </c>
      <c r="E9833" s="43">
        <v>8.09E-2</v>
      </c>
      <c r="F9833" s="44">
        <v>130000</v>
      </c>
      <c r="G9833" s="44">
        <v>130000</v>
      </c>
      <c r="H9833" s="44">
        <v>60940.57</v>
      </c>
      <c r="I9833" s="44">
        <v>80000</v>
      </c>
      <c r="J9833" s="68">
        <f t="shared" si="459"/>
        <v>0.46877361538461537</v>
      </c>
      <c r="K9833" s="43">
        <f t="shared" si="460"/>
        <v>0.61538461538461542</v>
      </c>
      <c r="L9833" s="41" t="str">
        <f t="shared" si="461"/>
        <v>AA</v>
      </c>
      <c r="M9833" s="41" t="s">
        <v>634</v>
      </c>
      <c r="N9833" s="41" t="s">
        <v>421</v>
      </c>
      <c r="O9833" s="41" t="s">
        <v>70</v>
      </c>
    </row>
    <row r="9834" spans="1:15">
      <c r="A9834" s="38">
        <v>39846</v>
      </c>
      <c r="B9834" s="38">
        <v>50803</v>
      </c>
      <c r="C9834" s="131">
        <v>360</v>
      </c>
      <c r="D9834" s="39">
        <v>9.0200000000000002E-2</v>
      </c>
      <c r="E9834" s="39">
        <v>8.09E-2</v>
      </c>
      <c r="F9834" s="40">
        <v>130000</v>
      </c>
      <c r="G9834" s="40">
        <v>130000</v>
      </c>
      <c r="H9834" s="40">
        <v>69082.87</v>
      </c>
      <c r="I9834" s="40">
        <v>80019.59</v>
      </c>
      <c r="J9834" s="67">
        <f t="shared" si="459"/>
        <v>0.53140669230769222</v>
      </c>
      <c r="K9834" s="39">
        <f t="shared" si="460"/>
        <v>0.61553530769230769</v>
      </c>
      <c r="L9834" s="2" t="str">
        <f t="shared" si="461"/>
        <v>AA</v>
      </c>
      <c r="M9834" s="2" t="s">
        <v>631</v>
      </c>
      <c r="N9834" s="2" t="s">
        <v>424</v>
      </c>
      <c r="O9834" s="2" t="s">
        <v>70</v>
      </c>
    </row>
    <row r="9835" spans="1:15">
      <c r="A9835" s="38">
        <v>41409</v>
      </c>
      <c r="B9835" s="38">
        <v>42901</v>
      </c>
      <c r="C9835" s="131">
        <v>49</v>
      </c>
      <c r="D9835" s="39">
        <v>9.0200000000000002E-2</v>
      </c>
      <c r="E9835" s="39">
        <v>8.2799999999999999E-2</v>
      </c>
      <c r="F9835" s="40">
        <v>115500</v>
      </c>
      <c r="G9835" s="40">
        <v>115500</v>
      </c>
      <c r="H9835" s="40">
        <v>46134.6</v>
      </c>
      <c r="I9835" s="40">
        <v>71181.19</v>
      </c>
      <c r="J9835" s="67">
        <f t="shared" si="459"/>
        <v>0.3994337662337662</v>
      </c>
      <c r="K9835" s="39">
        <f t="shared" si="460"/>
        <v>0.61628735930735934</v>
      </c>
      <c r="L9835" s="2" t="str">
        <f t="shared" si="461"/>
        <v>AA</v>
      </c>
      <c r="M9835" s="2" t="s">
        <v>724</v>
      </c>
      <c r="N9835" s="2" t="s">
        <v>424</v>
      </c>
      <c r="O9835" s="2" t="s">
        <v>70</v>
      </c>
    </row>
    <row r="9836" spans="1:15">
      <c r="A9836" s="38">
        <v>39920</v>
      </c>
      <c r="B9836" s="38">
        <v>50877</v>
      </c>
      <c r="C9836" s="131">
        <v>360</v>
      </c>
      <c r="D9836" s="39">
        <v>9.0200000000000002E-2</v>
      </c>
      <c r="E9836" s="39">
        <v>8.09E-2</v>
      </c>
      <c r="F9836" s="40">
        <v>107000</v>
      </c>
      <c r="G9836" s="40">
        <v>107000</v>
      </c>
      <c r="H9836" s="40">
        <v>39148.11</v>
      </c>
      <c r="I9836" s="40">
        <v>65999.990000000005</v>
      </c>
      <c r="J9836" s="67">
        <f t="shared" si="459"/>
        <v>0.36587018691588785</v>
      </c>
      <c r="K9836" s="39">
        <f t="shared" si="460"/>
        <v>0.61682233644859819</v>
      </c>
      <c r="L9836" s="2" t="str">
        <f t="shared" si="461"/>
        <v>AA</v>
      </c>
      <c r="M9836" s="2" t="s">
        <v>1065</v>
      </c>
      <c r="N9836" s="2" t="s">
        <v>416</v>
      </c>
      <c r="O9836" s="2" t="s">
        <v>70</v>
      </c>
    </row>
    <row r="9837" spans="1:15">
      <c r="A9837" s="38">
        <v>39772</v>
      </c>
      <c r="B9837" s="38">
        <v>46711</v>
      </c>
      <c r="C9837" s="131">
        <v>228</v>
      </c>
      <c r="D9837" s="39">
        <v>9.0200000000000002E-2</v>
      </c>
      <c r="E9837" s="39">
        <v>8.09E-2</v>
      </c>
      <c r="F9837" s="40">
        <v>112700</v>
      </c>
      <c r="G9837" s="40">
        <v>112700</v>
      </c>
      <c r="H9837" s="40">
        <v>48791.17</v>
      </c>
      <c r="I9837" s="40">
        <v>69549.990000000005</v>
      </c>
      <c r="J9837" s="67">
        <f t="shared" si="459"/>
        <v>0.43292963620230701</v>
      </c>
      <c r="K9837" s="39">
        <f t="shared" si="460"/>
        <v>0.6171250221827862</v>
      </c>
      <c r="L9837" s="2" t="str">
        <f t="shared" si="461"/>
        <v>AA</v>
      </c>
      <c r="M9837" s="2" t="s">
        <v>463</v>
      </c>
      <c r="N9837" s="2" t="s">
        <v>422</v>
      </c>
      <c r="O9837" s="2" t="s">
        <v>70</v>
      </c>
    </row>
    <row r="9838" spans="1:15">
      <c r="A9838" s="42">
        <v>39779</v>
      </c>
      <c r="B9838" s="42">
        <v>45257</v>
      </c>
      <c r="C9838" s="130">
        <v>180</v>
      </c>
      <c r="D9838" s="43">
        <v>9.0200000000000002E-2</v>
      </c>
      <c r="E9838" s="43">
        <v>8.09E-2</v>
      </c>
      <c r="F9838" s="44">
        <v>129500</v>
      </c>
      <c r="G9838" s="44">
        <v>129500</v>
      </c>
      <c r="H9838" s="44">
        <v>48839.62</v>
      </c>
      <c r="I9838" s="44">
        <v>79999.990000000005</v>
      </c>
      <c r="J9838" s="68">
        <f t="shared" si="459"/>
        <v>0.37713992277992281</v>
      </c>
      <c r="K9838" s="43">
        <f t="shared" si="460"/>
        <v>0.61776054054054053</v>
      </c>
      <c r="L9838" s="41" t="str">
        <f t="shared" si="461"/>
        <v>AA</v>
      </c>
      <c r="M9838" s="41" t="s">
        <v>566</v>
      </c>
      <c r="N9838" s="41" t="s">
        <v>420</v>
      </c>
      <c r="O9838" s="41" t="s">
        <v>70</v>
      </c>
    </row>
    <row r="9839" spans="1:15">
      <c r="A9839" s="42">
        <v>39682</v>
      </c>
      <c r="B9839" s="42">
        <v>50639</v>
      </c>
      <c r="C9839" s="130">
        <v>360</v>
      </c>
      <c r="D9839" s="43">
        <v>9.0200000000000002E-2</v>
      </c>
      <c r="E9839" s="43">
        <v>8.09E-2</v>
      </c>
      <c r="F9839" s="44">
        <v>89000</v>
      </c>
      <c r="G9839" s="44">
        <v>89000</v>
      </c>
      <c r="H9839" s="44">
        <v>45263.59</v>
      </c>
      <c r="I9839" s="44">
        <v>54999.99</v>
      </c>
      <c r="J9839" s="68">
        <f t="shared" si="459"/>
        <v>0.50857966292134826</v>
      </c>
      <c r="K9839" s="43">
        <f t="shared" si="460"/>
        <v>0.61797741573033704</v>
      </c>
      <c r="L9839" s="41" t="str">
        <f t="shared" si="461"/>
        <v>AA</v>
      </c>
      <c r="M9839" s="41" t="s">
        <v>463</v>
      </c>
      <c r="N9839" s="41" t="s">
        <v>422</v>
      </c>
      <c r="O9839" s="41" t="s">
        <v>70</v>
      </c>
    </row>
    <row r="9840" spans="1:15">
      <c r="A9840" s="42">
        <v>39884</v>
      </c>
      <c r="B9840" s="42">
        <v>47189</v>
      </c>
      <c r="C9840" s="130">
        <v>240</v>
      </c>
      <c r="D9840" s="43">
        <v>9.0200000000000002E-2</v>
      </c>
      <c r="E9840" s="43">
        <v>8.09E-2</v>
      </c>
      <c r="F9840" s="44">
        <v>97000</v>
      </c>
      <c r="G9840" s="44">
        <v>97000</v>
      </c>
      <c r="H9840" s="44">
        <v>43906.76</v>
      </c>
      <c r="I9840" s="44">
        <v>59999.99</v>
      </c>
      <c r="J9840" s="68">
        <f t="shared" si="459"/>
        <v>0.4526470103092784</v>
      </c>
      <c r="K9840" s="43">
        <f t="shared" si="460"/>
        <v>0.61855659793814433</v>
      </c>
      <c r="L9840" s="41" t="str">
        <f t="shared" si="461"/>
        <v>AA</v>
      </c>
      <c r="M9840" s="41" t="s">
        <v>630</v>
      </c>
      <c r="N9840" s="41" t="s">
        <v>415</v>
      </c>
      <c r="O9840" s="41" t="s">
        <v>70</v>
      </c>
    </row>
    <row r="9841" spans="1:15">
      <c r="A9841" s="42">
        <v>41431</v>
      </c>
      <c r="B9841" s="42">
        <v>46910</v>
      </c>
      <c r="C9841" s="130">
        <v>180</v>
      </c>
      <c r="D9841" s="43">
        <v>9.0200000000000002E-2</v>
      </c>
      <c r="E9841" s="43">
        <v>8.2799999999999999E-2</v>
      </c>
      <c r="F9841" s="44">
        <v>105000</v>
      </c>
      <c r="G9841" s="44">
        <v>105000</v>
      </c>
      <c r="H9841" s="44">
        <v>58482.16</v>
      </c>
      <c r="I9841" s="44">
        <v>64999.99</v>
      </c>
      <c r="J9841" s="68">
        <f t="shared" si="459"/>
        <v>0.55697295238095246</v>
      </c>
      <c r="K9841" s="43">
        <f t="shared" si="460"/>
        <v>0.61904752380952377</v>
      </c>
      <c r="L9841" s="41" t="str">
        <f t="shared" si="461"/>
        <v>AA</v>
      </c>
      <c r="M9841" s="41" t="s">
        <v>739</v>
      </c>
      <c r="N9841" s="41" t="s">
        <v>422</v>
      </c>
      <c r="O9841" s="41" t="s">
        <v>70</v>
      </c>
    </row>
    <row r="9842" spans="1:15">
      <c r="A9842" s="38">
        <v>39714</v>
      </c>
      <c r="B9842" s="38">
        <v>50671</v>
      </c>
      <c r="C9842" s="131">
        <v>360</v>
      </c>
      <c r="D9842" s="39">
        <v>9.0200000000000002E-2</v>
      </c>
      <c r="E9842" s="39">
        <v>8.09E-2</v>
      </c>
      <c r="F9842" s="40">
        <v>113000</v>
      </c>
      <c r="G9842" s="40">
        <v>113000</v>
      </c>
      <c r="H9842" s="40">
        <v>47219.03</v>
      </c>
      <c r="I9842" s="40">
        <v>69999.990000000005</v>
      </c>
      <c r="J9842" s="67">
        <f t="shared" si="459"/>
        <v>0.41786752212389378</v>
      </c>
      <c r="K9842" s="39">
        <f t="shared" si="460"/>
        <v>0.61946893805309744</v>
      </c>
      <c r="L9842" s="2" t="str">
        <f t="shared" si="461"/>
        <v>AA</v>
      </c>
      <c r="M9842" s="2" t="s">
        <v>495</v>
      </c>
      <c r="N9842" s="2" t="s">
        <v>424</v>
      </c>
      <c r="O9842" s="2" t="s">
        <v>70</v>
      </c>
    </row>
    <row r="9843" spans="1:15">
      <c r="A9843" s="42">
        <v>39825</v>
      </c>
      <c r="B9843" s="42">
        <v>47130</v>
      </c>
      <c r="C9843" s="130">
        <v>240</v>
      </c>
      <c r="D9843" s="43">
        <v>9.0200000000000002E-2</v>
      </c>
      <c r="E9843" s="43">
        <v>8.09E-2</v>
      </c>
      <c r="F9843" s="44">
        <v>72600</v>
      </c>
      <c r="G9843" s="44">
        <v>72600</v>
      </c>
      <c r="H9843" s="44">
        <v>32636.61</v>
      </c>
      <c r="I9843" s="44">
        <v>44999.99</v>
      </c>
      <c r="J9843" s="68">
        <f t="shared" si="459"/>
        <v>0.44954008264462808</v>
      </c>
      <c r="K9843" s="43">
        <f t="shared" si="460"/>
        <v>0.6198345730027548</v>
      </c>
      <c r="L9843" s="41" t="str">
        <f t="shared" si="461"/>
        <v>AA</v>
      </c>
      <c r="M9843" s="41" t="s">
        <v>495</v>
      </c>
      <c r="N9843" s="41" t="s">
        <v>424</v>
      </c>
      <c r="O9843" s="41" t="s">
        <v>70</v>
      </c>
    </row>
    <row r="9844" spans="1:15">
      <c r="A9844" s="38">
        <v>39658</v>
      </c>
      <c r="B9844" s="38">
        <v>50615</v>
      </c>
      <c r="C9844" s="131">
        <v>360</v>
      </c>
      <c r="D9844" s="39">
        <v>9.0200000000000002E-2</v>
      </c>
      <c r="E9844" s="39">
        <v>8.09E-2</v>
      </c>
      <c r="F9844" s="40">
        <v>100000</v>
      </c>
      <c r="G9844" s="40">
        <v>100000</v>
      </c>
      <c r="H9844" s="40">
        <v>51175.69</v>
      </c>
      <c r="I9844" s="40">
        <v>61999.99</v>
      </c>
      <c r="J9844" s="67">
        <f t="shared" si="459"/>
        <v>0.51175690000000007</v>
      </c>
      <c r="K9844" s="39">
        <f t="shared" si="460"/>
        <v>0.61999989999999994</v>
      </c>
      <c r="L9844" s="2" t="str">
        <f t="shared" si="461"/>
        <v>AA</v>
      </c>
      <c r="M9844" s="2" t="s">
        <v>683</v>
      </c>
      <c r="N9844" s="2" t="s">
        <v>421</v>
      </c>
      <c r="O9844" s="2" t="s">
        <v>70</v>
      </c>
    </row>
    <row r="9845" spans="1:15">
      <c r="A9845" s="38">
        <v>41676</v>
      </c>
      <c r="B9845" s="38">
        <v>54460</v>
      </c>
      <c r="C9845" s="131">
        <v>420</v>
      </c>
      <c r="D9845" s="39">
        <v>9.0200000000000002E-2</v>
      </c>
      <c r="E9845" s="39">
        <v>8.2799999999999999E-2</v>
      </c>
      <c r="F9845" s="40">
        <v>100000</v>
      </c>
      <c r="G9845" s="40">
        <v>100000</v>
      </c>
      <c r="H9845" s="40">
        <v>60767.39</v>
      </c>
      <c r="I9845" s="40">
        <v>61999.99</v>
      </c>
      <c r="J9845" s="67">
        <f t="shared" si="459"/>
        <v>0.60767389999999999</v>
      </c>
      <c r="K9845" s="39">
        <f t="shared" si="460"/>
        <v>0.61999989999999994</v>
      </c>
      <c r="L9845" s="2" t="str">
        <f t="shared" si="461"/>
        <v>AA</v>
      </c>
      <c r="M9845" s="2" t="s">
        <v>1230</v>
      </c>
      <c r="N9845" s="2" t="s">
        <v>416</v>
      </c>
      <c r="O9845" s="2" t="s">
        <v>70</v>
      </c>
    </row>
    <row r="9846" spans="1:15">
      <c r="A9846" s="42">
        <v>39717</v>
      </c>
      <c r="B9846" s="42">
        <v>50674</v>
      </c>
      <c r="C9846" s="130">
        <v>360</v>
      </c>
      <c r="D9846" s="43">
        <v>9.0200000000000002E-2</v>
      </c>
      <c r="E9846" s="43">
        <v>8.09E-2</v>
      </c>
      <c r="F9846" s="44">
        <v>129000</v>
      </c>
      <c r="G9846" s="44">
        <v>129000</v>
      </c>
      <c r="H9846" s="44">
        <v>65954.63</v>
      </c>
      <c r="I9846" s="44">
        <v>79999.990000000005</v>
      </c>
      <c r="J9846" s="68">
        <f t="shared" si="459"/>
        <v>0.51127620155038767</v>
      </c>
      <c r="K9846" s="43">
        <f t="shared" si="460"/>
        <v>0.62015496124031011</v>
      </c>
      <c r="L9846" s="41" t="str">
        <f t="shared" si="461"/>
        <v>AA</v>
      </c>
      <c r="M9846" s="41" t="s">
        <v>495</v>
      </c>
      <c r="N9846" s="41" t="s">
        <v>424</v>
      </c>
      <c r="O9846" s="41" t="s">
        <v>70</v>
      </c>
    </row>
    <row r="9847" spans="1:15">
      <c r="A9847" s="42">
        <v>39855</v>
      </c>
      <c r="B9847" s="42">
        <v>47160</v>
      </c>
      <c r="C9847" s="130">
        <v>240</v>
      </c>
      <c r="D9847" s="43">
        <v>9.0200000000000002E-2</v>
      </c>
      <c r="E9847" s="43">
        <v>9.0200000000000002E-2</v>
      </c>
      <c r="F9847" s="44">
        <v>123500</v>
      </c>
      <c r="G9847" s="44">
        <v>123500</v>
      </c>
      <c r="H9847" s="44">
        <v>55798.36</v>
      </c>
      <c r="I9847" s="44">
        <v>76593.740000000005</v>
      </c>
      <c r="J9847" s="68">
        <f t="shared" si="459"/>
        <v>0.45180858299595145</v>
      </c>
      <c r="K9847" s="43">
        <f t="shared" si="460"/>
        <v>0.62019222672064778</v>
      </c>
      <c r="L9847" s="41" t="str">
        <f t="shared" si="461"/>
        <v>AA</v>
      </c>
      <c r="M9847" s="41" t="s">
        <v>566</v>
      </c>
      <c r="N9847" s="41" t="s">
        <v>420</v>
      </c>
      <c r="O9847" s="41" t="s">
        <v>70</v>
      </c>
    </row>
    <row r="9848" spans="1:15">
      <c r="A9848" s="38">
        <v>41347</v>
      </c>
      <c r="B9848" s="38">
        <v>54131</v>
      </c>
      <c r="C9848" s="131">
        <v>420</v>
      </c>
      <c r="D9848" s="39">
        <v>9.0200000000000002E-2</v>
      </c>
      <c r="E9848" s="39">
        <v>8.2799999999999999E-2</v>
      </c>
      <c r="F9848" s="40">
        <v>145000</v>
      </c>
      <c r="G9848" s="40">
        <v>145000</v>
      </c>
      <c r="H9848" s="40">
        <v>86106.91</v>
      </c>
      <c r="I9848" s="40">
        <v>89999.99</v>
      </c>
      <c r="J9848" s="67">
        <f t="shared" si="459"/>
        <v>0.59384075862068963</v>
      </c>
      <c r="K9848" s="39">
        <f t="shared" si="460"/>
        <v>0.62068958620689663</v>
      </c>
      <c r="L9848" s="2" t="str">
        <f t="shared" si="461"/>
        <v>AA</v>
      </c>
      <c r="M9848" s="2" t="s">
        <v>1029</v>
      </c>
      <c r="N9848" s="2" t="s">
        <v>417</v>
      </c>
      <c r="O9848" s="2" t="s">
        <v>70</v>
      </c>
    </row>
    <row r="9849" spans="1:15">
      <c r="A9849" s="42">
        <v>41535</v>
      </c>
      <c r="B9849" s="42">
        <v>47014</v>
      </c>
      <c r="C9849" s="130">
        <v>180</v>
      </c>
      <c r="D9849" s="43">
        <v>9.0200000000000002E-2</v>
      </c>
      <c r="E9849" s="43">
        <v>8.09E-2</v>
      </c>
      <c r="F9849" s="44">
        <v>182000</v>
      </c>
      <c r="G9849" s="44">
        <v>182000</v>
      </c>
      <c r="H9849" s="44">
        <v>103596.42</v>
      </c>
      <c r="I9849" s="44">
        <v>112999.99</v>
      </c>
      <c r="J9849" s="68">
        <f t="shared" si="459"/>
        <v>0.56921109890109889</v>
      </c>
      <c r="K9849" s="43">
        <f t="shared" si="460"/>
        <v>0.62087906593406594</v>
      </c>
      <c r="L9849" s="41" t="str">
        <f t="shared" si="461"/>
        <v>AA</v>
      </c>
      <c r="M9849" s="41" t="s">
        <v>1461</v>
      </c>
      <c r="N9849" s="41" t="s">
        <v>417</v>
      </c>
      <c r="O9849" s="41" t="s">
        <v>70</v>
      </c>
    </row>
    <row r="9850" spans="1:15">
      <c r="A9850" s="42">
        <v>41543</v>
      </c>
      <c r="B9850" s="42">
        <v>43369</v>
      </c>
      <c r="C9850" s="130">
        <v>60</v>
      </c>
      <c r="D9850" s="43">
        <v>9.0200000000000002E-2</v>
      </c>
      <c r="E9850" s="43">
        <v>8.2799999999999999E-2</v>
      </c>
      <c r="F9850" s="44">
        <v>110000</v>
      </c>
      <c r="G9850" s="44">
        <v>110000</v>
      </c>
      <c r="H9850" s="44">
        <v>49563.32</v>
      </c>
      <c r="I9850" s="44">
        <v>68303.990000000005</v>
      </c>
      <c r="J9850" s="68">
        <f t="shared" si="459"/>
        <v>0.45057563636363634</v>
      </c>
      <c r="K9850" s="43">
        <f t="shared" si="460"/>
        <v>0.62094536363636366</v>
      </c>
      <c r="L9850" s="41" t="str">
        <f t="shared" si="461"/>
        <v>AA</v>
      </c>
      <c r="M9850" s="41" t="s">
        <v>552</v>
      </c>
      <c r="N9850" s="41" t="s">
        <v>416</v>
      </c>
      <c r="O9850" s="41" t="s">
        <v>70</v>
      </c>
    </row>
    <row r="9851" spans="1:15">
      <c r="A9851" s="38">
        <v>39804</v>
      </c>
      <c r="B9851" s="38">
        <v>45282</v>
      </c>
      <c r="C9851" s="131">
        <v>180</v>
      </c>
      <c r="D9851" s="39">
        <v>9.0200000000000002E-2</v>
      </c>
      <c r="E9851" s="39">
        <v>8.09E-2</v>
      </c>
      <c r="F9851" s="40">
        <v>120000</v>
      </c>
      <c r="G9851" s="40">
        <v>120000</v>
      </c>
      <c r="H9851" s="40">
        <v>46224.26</v>
      </c>
      <c r="I9851" s="40">
        <v>74524.679999999993</v>
      </c>
      <c r="J9851" s="67">
        <f t="shared" si="459"/>
        <v>0.38520216666666668</v>
      </c>
      <c r="K9851" s="39">
        <f t="shared" si="460"/>
        <v>0.6210389999999999</v>
      </c>
      <c r="L9851" s="2" t="str">
        <f t="shared" si="461"/>
        <v>AA</v>
      </c>
      <c r="M9851" s="2" t="s">
        <v>564</v>
      </c>
      <c r="N9851" s="2" t="s">
        <v>417</v>
      </c>
      <c r="O9851" s="2" t="s">
        <v>70</v>
      </c>
    </row>
    <row r="9852" spans="1:15">
      <c r="A9852" s="42">
        <v>41736</v>
      </c>
      <c r="B9852" s="42">
        <v>43562</v>
      </c>
      <c r="C9852" s="130">
        <v>60</v>
      </c>
      <c r="D9852" s="43">
        <v>9.0200000000000002E-2</v>
      </c>
      <c r="E9852" s="43">
        <v>8.2799999999999999E-2</v>
      </c>
      <c r="F9852" s="44">
        <v>66000</v>
      </c>
      <c r="G9852" s="44">
        <v>66000</v>
      </c>
      <c r="H9852" s="44">
        <v>34493.22</v>
      </c>
      <c r="I9852" s="44">
        <v>40999.99</v>
      </c>
      <c r="J9852" s="68">
        <f t="shared" si="459"/>
        <v>0.52262454545454551</v>
      </c>
      <c r="K9852" s="43">
        <f t="shared" si="460"/>
        <v>0.62121196969696968</v>
      </c>
      <c r="L9852" s="41" t="str">
        <f t="shared" si="461"/>
        <v>AA</v>
      </c>
      <c r="M9852" s="41" t="s">
        <v>673</v>
      </c>
      <c r="N9852" s="41" t="s">
        <v>435</v>
      </c>
      <c r="O9852" s="41" t="s">
        <v>70</v>
      </c>
    </row>
    <row r="9853" spans="1:15">
      <c r="A9853" s="42">
        <v>39801</v>
      </c>
      <c r="B9853" s="42">
        <v>45888</v>
      </c>
      <c r="C9853" s="130">
        <v>200</v>
      </c>
      <c r="D9853" s="43">
        <v>9.0200000000000002E-2</v>
      </c>
      <c r="E9853" s="43">
        <v>8.09E-2</v>
      </c>
      <c r="F9853" s="44">
        <v>98000</v>
      </c>
      <c r="G9853" s="44">
        <v>98000</v>
      </c>
      <c r="H9853" s="44">
        <v>40133.269999999997</v>
      </c>
      <c r="I9853" s="44">
        <v>60999.99</v>
      </c>
      <c r="J9853" s="68">
        <f t="shared" si="459"/>
        <v>0.40952316326530608</v>
      </c>
      <c r="K9853" s="43">
        <f t="shared" si="460"/>
        <v>0.62244887755102041</v>
      </c>
      <c r="L9853" s="41" t="str">
        <f t="shared" si="461"/>
        <v>AA</v>
      </c>
      <c r="M9853" s="41" t="s">
        <v>463</v>
      </c>
      <c r="N9853" s="41" t="s">
        <v>422</v>
      </c>
      <c r="O9853" s="41" t="s">
        <v>70</v>
      </c>
    </row>
    <row r="9854" spans="1:15">
      <c r="A9854" s="42">
        <v>41570</v>
      </c>
      <c r="B9854" s="42">
        <v>54354</v>
      </c>
      <c r="C9854" s="130">
        <v>420</v>
      </c>
      <c r="D9854" s="43">
        <v>9.0200000000000002E-2</v>
      </c>
      <c r="E9854" s="43">
        <v>8.09E-2</v>
      </c>
      <c r="F9854" s="44">
        <v>75500</v>
      </c>
      <c r="G9854" s="44">
        <v>75500</v>
      </c>
      <c r="H9854" s="44">
        <v>45709.52</v>
      </c>
      <c r="I9854" s="44">
        <v>46999.99</v>
      </c>
      <c r="J9854" s="68">
        <f t="shared" si="459"/>
        <v>0.60542410596026486</v>
      </c>
      <c r="K9854" s="43">
        <f t="shared" si="460"/>
        <v>0.62251642384105954</v>
      </c>
      <c r="L9854" s="41" t="str">
        <f t="shared" si="461"/>
        <v>AA</v>
      </c>
      <c r="M9854" s="41" t="s">
        <v>587</v>
      </c>
      <c r="N9854" s="41" t="s">
        <v>421</v>
      </c>
      <c r="O9854" s="41" t="s">
        <v>70</v>
      </c>
    </row>
    <row r="9855" spans="1:15">
      <c r="A9855" s="42">
        <v>39755</v>
      </c>
      <c r="B9855" s="42">
        <v>47060</v>
      </c>
      <c r="C9855" s="130">
        <v>240</v>
      </c>
      <c r="D9855" s="43">
        <v>9.0200000000000002E-2</v>
      </c>
      <c r="E9855" s="43">
        <v>8.09E-2</v>
      </c>
      <c r="F9855" s="44">
        <v>130000</v>
      </c>
      <c r="G9855" s="44">
        <v>130000</v>
      </c>
      <c r="H9855" s="44">
        <v>58464.66</v>
      </c>
      <c r="I9855" s="44">
        <v>80999.990000000005</v>
      </c>
      <c r="J9855" s="68">
        <f t="shared" si="459"/>
        <v>0.44972815384615389</v>
      </c>
      <c r="K9855" s="43">
        <f t="shared" si="460"/>
        <v>0.62307684615384618</v>
      </c>
      <c r="L9855" s="41" t="str">
        <f t="shared" si="461"/>
        <v>AA</v>
      </c>
      <c r="M9855" s="41" t="s">
        <v>716</v>
      </c>
      <c r="N9855" s="41" t="s">
        <v>417</v>
      </c>
      <c r="O9855" s="41" t="s">
        <v>70</v>
      </c>
    </row>
    <row r="9856" spans="1:15">
      <c r="A9856" s="42">
        <v>39885</v>
      </c>
      <c r="B9856" s="42">
        <v>47190</v>
      </c>
      <c r="C9856" s="130">
        <v>240</v>
      </c>
      <c r="D9856" s="43">
        <v>9.0200000000000002E-2</v>
      </c>
      <c r="E9856" s="43">
        <v>8.09E-2</v>
      </c>
      <c r="F9856" s="44">
        <v>96289.08</v>
      </c>
      <c r="G9856" s="44">
        <v>96289.08</v>
      </c>
      <c r="H9856" s="44">
        <v>43928.51</v>
      </c>
      <c r="I9856" s="44">
        <v>59999.99</v>
      </c>
      <c r="J9856" s="68">
        <f t="shared" si="459"/>
        <v>0.45621486880963036</v>
      </c>
      <c r="K9856" s="43">
        <f t="shared" si="460"/>
        <v>0.62312351514834285</v>
      </c>
      <c r="L9856" s="41" t="str">
        <f t="shared" si="461"/>
        <v>AA</v>
      </c>
      <c r="M9856" s="41" t="s">
        <v>875</v>
      </c>
      <c r="N9856" s="41" t="s">
        <v>432</v>
      </c>
      <c r="O9856" s="41" t="s">
        <v>70</v>
      </c>
    </row>
    <row r="9857" spans="1:15">
      <c r="A9857" s="38">
        <v>41470</v>
      </c>
      <c r="B9857" s="38">
        <v>51394</v>
      </c>
      <c r="C9857" s="131">
        <v>326</v>
      </c>
      <c r="D9857" s="39">
        <v>9.0200000000000002E-2</v>
      </c>
      <c r="E9857" s="39">
        <v>9.0200000000000002E-2</v>
      </c>
      <c r="F9857" s="40">
        <v>160000</v>
      </c>
      <c r="G9857" s="40">
        <v>160000</v>
      </c>
      <c r="H9857" s="40">
        <v>96017.12</v>
      </c>
      <c r="I9857" s="40">
        <v>99792</v>
      </c>
      <c r="J9857" s="67">
        <f t="shared" si="459"/>
        <v>0.60010699999999995</v>
      </c>
      <c r="K9857" s="39">
        <f t="shared" si="460"/>
        <v>0.62370000000000003</v>
      </c>
      <c r="L9857" s="2" t="str">
        <f t="shared" si="461"/>
        <v>AA</v>
      </c>
      <c r="M9857" s="2" t="s">
        <v>803</v>
      </c>
      <c r="N9857" s="2" t="s">
        <v>427</v>
      </c>
      <c r="O9857" s="2" t="s">
        <v>70</v>
      </c>
    </row>
    <row r="9858" spans="1:15">
      <c r="A9858" s="42">
        <v>39783</v>
      </c>
      <c r="B9858" s="42">
        <v>48488</v>
      </c>
      <c r="C9858" s="130">
        <v>286</v>
      </c>
      <c r="D9858" s="43">
        <v>9.0200000000000002E-2</v>
      </c>
      <c r="E9858" s="43">
        <v>8.09E-2</v>
      </c>
      <c r="F9858" s="44">
        <v>125000</v>
      </c>
      <c r="G9858" s="44">
        <v>125000</v>
      </c>
      <c r="H9858" s="44">
        <v>60474.16</v>
      </c>
      <c r="I9858" s="44">
        <v>77999.990000000005</v>
      </c>
      <c r="J9858" s="68">
        <f t="shared" si="459"/>
        <v>0.48379328000000005</v>
      </c>
      <c r="K9858" s="43">
        <f t="shared" si="460"/>
        <v>0.62399992000000004</v>
      </c>
      <c r="L9858" s="41" t="str">
        <f t="shared" si="461"/>
        <v>AA</v>
      </c>
      <c r="M9858" s="41" t="s">
        <v>463</v>
      </c>
      <c r="N9858" s="41" t="s">
        <v>422</v>
      </c>
      <c r="O9858" s="41" t="s">
        <v>70</v>
      </c>
    </row>
    <row r="9859" spans="1:15">
      <c r="A9859" s="42">
        <v>39527</v>
      </c>
      <c r="B9859" s="42">
        <v>46832</v>
      </c>
      <c r="C9859" s="130">
        <v>240</v>
      </c>
      <c r="D9859" s="43">
        <v>9.0200000000000002E-2</v>
      </c>
      <c r="E9859" s="43">
        <v>9.0200000000000002E-2</v>
      </c>
      <c r="F9859" s="44">
        <v>72050</v>
      </c>
      <c r="G9859" s="44">
        <v>72050</v>
      </c>
      <c r="H9859" s="44">
        <v>34330.07</v>
      </c>
      <c r="I9859" s="44">
        <v>45000</v>
      </c>
      <c r="J9859" s="68">
        <f t="shared" ref="J9859:J9922" si="462">H9859/G9859</f>
        <v>0.47647564191533659</v>
      </c>
      <c r="K9859" s="43">
        <f t="shared" ref="K9859:K9922" si="463">I9859/G9859</f>
        <v>0.62456627342123527</v>
      </c>
      <c r="L9859" s="41" t="str">
        <f t="shared" ref="L9859:L9922" si="464">IF(J9859&lt;=65%,"AA",IF(J9859&lt;=75%,"A",IF(J9859&lt;=85%,"B","C")))</f>
        <v>AA</v>
      </c>
      <c r="M9859" s="41" t="s">
        <v>703</v>
      </c>
      <c r="N9859" s="41" t="s">
        <v>437</v>
      </c>
      <c r="O9859" s="41" t="s">
        <v>70</v>
      </c>
    </row>
    <row r="9860" spans="1:15">
      <c r="A9860" s="38">
        <v>41542</v>
      </c>
      <c r="B9860" s="38">
        <v>49546</v>
      </c>
      <c r="C9860" s="131">
        <v>263</v>
      </c>
      <c r="D9860" s="39">
        <v>9.0200000000000002E-2</v>
      </c>
      <c r="E9860" s="39">
        <v>8.2799999999999999E-2</v>
      </c>
      <c r="F9860" s="40">
        <v>64000</v>
      </c>
      <c r="G9860" s="40">
        <v>64000</v>
      </c>
      <c r="H9860" s="40">
        <v>33292.769999999997</v>
      </c>
      <c r="I9860" s="40">
        <v>39999.99</v>
      </c>
      <c r="J9860" s="67">
        <f t="shared" si="462"/>
        <v>0.52019953124999996</v>
      </c>
      <c r="K9860" s="39">
        <f t="shared" si="463"/>
        <v>0.62499984374999995</v>
      </c>
      <c r="L9860" s="2" t="str">
        <f t="shared" si="464"/>
        <v>AA</v>
      </c>
      <c r="M9860" s="2" t="s">
        <v>633</v>
      </c>
      <c r="N9860" s="2" t="s">
        <v>422</v>
      </c>
      <c r="O9860" s="2" t="s">
        <v>70</v>
      </c>
    </row>
    <row r="9861" spans="1:15">
      <c r="A9861" s="42">
        <v>39582</v>
      </c>
      <c r="B9861" s="42">
        <v>48713</v>
      </c>
      <c r="C9861" s="130">
        <v>300</v>
      </c>
      <c r="D9861" s="43">
        <v>9.0200000000000002E-2</v>
      </c>
      <c r="E9861" s="43">
        <v>8.09E-2</v>
      </c>
      <c r="F9861" s="44">
        <v>64000</v>
      </c>
      <c r="G9861" s="44">
        <v>64000</v>
      </c>
      <c r="H9861" s="44">
        <v>30859.759999999998</v>
      </c>
      <c r="I9861" s="44">
        <v>39999.99</v>
      </c>
      <c r="J9861" s="68">
        <f t="shared" si="462"/>
        <v>0.48218374999999997</v>
      </c>
      <c r="K9861" s="43">
        <f t="shared" si="463"/>
        <v>0.62499984374999995</v>
      </c>
      <c r="L9861" s="41" t="str">
        <f t="shared" si="464"/>
        <v>AA</v>
      </c>
      <c r="M9861" s="41" t="s">
        <v>1613</v>
      </c>
      <c r="N9861" s="41" t="s">
        <v>421</v>
      </c>
      <c r="O9861" s="41" t="s">
        <v>70</v>
      </c>
    </row>
    <row r="9862" spans="1:15">
      <c r="A9862" s="38">
        <v>41724</v>
      </c>
      <c r="B9862" s="38">
        <v>52682</v>
      </c>
      <c r="C9862" s="131">
        <v>360</v>
      </c>
      <c r="D9862" s="39">
        <v>9.0200000000000002E-2</v>
      </c>
      <c r="E9862" s="39">
        <v>8.2799999999999999E-2</v>
      </c>
      <c r="F9862" s="40">
        <v>136000</v>
      </c>
      <c r="G9862" s="40">
        <v>136000</v>
      </c>
      <c r="H9862" s="40">
        <v>82893.87</v>
      </c>
      <c r="I9862" s="40">
        <v>84999.98</v>
      </c>
      <c r="J9862" s="67">
        <f t="shared" si="462"/>
        <v>0.60951374999999997</v>
      </c>
      <c r="K9862" s="39">
        <f t="shared" si="463"/>
        <v>0.62499985294117644</v>
      </c>
      <c r="L9862" s="2" t="str">
        <f t="shared" si="464"/>
        <v>AA</v>
      </c>
      <c r="M9862" s="2" t="s">
        <v>482</v>
      </c>
      <c r="N9862" s="2" t="s">
        <v>422</v>
      </c>
      <c r="O9862" s="2" t="s">
        <v>70</v>
      </c>
    </row>
    <row r="9863" spans="1:15">
      <c r="A9863" s="42">
        <v>39969</v>
      </c>
      <c r="B9863" s="42">
        <v>46178</v>
      </c>
      <c r="C9863" s="130">
        <v>204</v>
      </c>
      <c r="D9863" s="43">
        <v>9.0200000000000002E-2</v>
      </c>
      <c r="E9863" s="43">
        <v>8.09E-2</v>
      </c>
      <c r="F9863" s="44">
        <v>80000</v>
      </c>
      <c r="G9863" s="44">
        <v>80000</v>
      </c>
      <c r="H9863" s="44">
        <v>34615.01</v>
      </c>
      <c r="I9863" s="44">
        <v>49999.99</v>
      </c>
      <c r="J9863" s="68">
        <f t="shared" si="462"/>
        <v>0.43268762500000002</v>
      </c>
      <c r="K9863" s="43">
        <f t="shared" si="463"/>
        <v>0.62499987499999998</v>
      </c>
      <c r="L9863" s="41" t="str">
        <f t="shared" si="464"/>
        <v>AA</v>
      </c>
      <c r="M9863" s="41" t="s">
        <v>697</v>
      </c>
      <c r="N9863" s="41" t="s">
        <v>417</v>
      </c>
      <c r="O9863" s="41" t="s">
        <v>70</v>
      </c>
    </row>
    <row r="9864" spans="1:15">
      <c r="A9864" s="38">
        <v>39891</v>
      </c>
      <c r="B9864" s="38">
        <v>47898</v>
      </c>
      <c r="C9864" s="131">
        <v>263</v>
      </c>
      <c r="D9864" s="39">
        <v>9.0200000000000002E-2</v>
      </c>
      <c r="E9864" s="39">
        <v>8.09E-2</v>
      </c>
      <c r="F9864" s="40">
        <v>80000</v>
      </c>
      <c r="G9864" s="40">
        <v>80000</v>
      </c>
      <c r="H9864" s="40">
        <v>37939.35</v>
      </c>
      <c r="I9864" s="40">
        <v>49999.99</v>
      </c>
      <c r="J9864" s="67">
        <f t="shared" si="462"/>
        <v>0.47424187499999998</v>
      </c>
      <c r="K9864" s="39">
        <f t="shared" si="463"/>
        <v>0.62499987499999998</v>
      </c>
      <c r="L9864" s="2" t="str">
        <f t="shared" si="464"/>
        <v>AA</v>
      </c>
      <c r="M9864" s="2" t="s">
        <v>700</v>
      </c>
      <c r="N9864" s="2" t="s">
        <v>421</v>
      </c>
      <c r="O9864" s="2" t="s">
        <v>70</v>
      </c>
    </row>
    <row r="9865" spans="1:15">
      <c r="A9865" s="38">
        <v>41708</v>
      </c>
      <c r="B9865" s="38">
        <v>52666</v>
      </c>
      <c r="C9865" s="131">
        <v>360</v>
      </c>
      <c r="D9865" s="39">
        <v>9.0200000000000002E-2</v>
      </c>
      <c r="E9865" s="39">
        <v>8.2799999999999999E-2</v>
      </c>
      <c r="F9865" s="40">
        <v>80000</v>
      </c>
      <c r="G9865" s="40">
        <v>80000</v>
      </c>
      <c r="H9865" s="40">
        <v>48897.86</v>
      </c>
      <c r="I9865" s="40">
        <v>49999.99</v>
      </c>
      <c r="J9865" s="67">
        <f t="shared" si="462"/>
        <v>0.61122325</v>
      </c>
      <c r="K9865" s="39">
        <f t="shared" si="463"/>
        <v>0.62499987499999998</v>
      </c>
      <c r="L9865" s="2" t="str">
        <f t="shared" si="464"/>
        <v>AA</v>
      </c>
      <c r="M9865" s="2" t="s">
        <v>790</v>
      </c>
      <c r="N9865" s="2" t="s">
        <v>416</v>
      </c>
      <c r="O9865" s="2" t="s">
        <v>70</v>
      </c>
    </row>
    <row r="9866" spans="1:15">
      <c r="A9866" s="42">
        <v>39541</v>
      </c>
      <c r="B9866" s="42">
        <v>46846</v>
      </c>
      <c r="C9866" s="130">
        <v>240</v>
      </c>
      <c r="D9866" s="43">
        <v>9.0200000000000002E-2</v>
      </c>
      <c r="E9866" s="43">
        <v>8.09E-2</v>
      </c>
      <c r="F9866" s="44">
        <v>88000</v>
      </c>
      <c r="G9866" s="44">
        <v>88000</v>
      </c>
      <c r="H9866" s="44">
        <v>38412.17</v>
      </c>
      <c r="I9866" s="44">
        <v>54999.99</v>
      </c>
      <c r="J9866" s="68">
        <f t="shared" si="462"/>
        <v>0.43650193181818181</v>
      </c>
      <c r="K9866" s="43">
        <f t="shared" si="463"/>
        <v>0.62499988636363635</v>
      </c>
      <c r="L9866" s="41" t="str">
        <f t="shared" si="464"/>
        <v>AA</v>
      </c>
      <c r="M9866" s="41" t="s">
        <v>948</v>
      </c>
      <c r="N9866" s="41" t="s">
        <v>419</v>
      </c>
      <c r="O9866" s="41" t="s">
        <v>70</v>
      </c>
    </row>
    <row r="9867" spans="1:15">
      <c r="A9867" s="42">
        <v>39680</v>
      </c>
      <c r="B9867" s="42">
        <v>48811</v>
      </c>
      <c r="C9867" s="130">
        <v>300</v>
      </c>
      <c r="D9867" s="43">
        <v>9.0200000000000002E-2</v>
      </c>
      <c r="E9867" s="43">
        <v>8.09E-2</v>
      </c>
      <c r="F9867" s="44">
        <v>128000</v>
      </c>
      <c r="G9867" s="44">
        <v>128000</v>
      </c>
      <c r="H9867" s="44">
        <v>62249.62</v>
      </c>
      <c r="I9867" s="44">
        <v>79999.990000000005</v>
      </c>
      <c r="J9867" s="68">
        <f t="shared" si="462"/>
        <v>0.48632515625</v>
      </c>
      <c r="K9867" s="43">
        <f t="shared" si="463"/>
        <v>0.62499992187500009</v>
      </c>
      <c r="L9867" s="41" t="str">
        <f t="shared" si="464"/>
        <v>AA</v>
      </c>
      <c r="M9867" s="41" t="s">
        <v>461</v>
      </c>
      <c r="N9867" s="41" t="s">
        <v>416</v>
      </c>
      <c r="O9867" s="41" t="s">
        <v>70</v>
      </c>
    </row>
    <row r="9868" spans="1:15">
      <c r="A9868" s="42">
        <v>41439</v>
      </c>
      <c r="B9868" s="42">
        <v>50570</v>
      </c>
      <c r="C9868" s="130">
        <v>300</v>
      </c>
      <c r="D9868" s="43">
        <v>9.0200000000000002E-2</v>
      </c>
      <c r="E9868" s="43">
        <v>0.08</v>
      </c>
      <c r="F9868" s="44">
        <v>160000</v>
      </c>
      <c r="G9868" s="44">
        <v>160000</v>
      </c>
      <c r="H9868" s="44">
        <v>94474.12</v>
      </c>
      <c r="I9868" s="44">
        <v>99999.99</v>
      </c>
      <c r="J9868" s="68">
        <f t="shared" si="462"/>
        <v>0.59046325</v>
      </c>
      <c r="K9868" s="43">
        <f t="shared" si="463"/>
        <v>0.62499993750000005</v>
      </c>
      <c r="L9868" s="41" t="str">
        <f t="shared" si="464"/>
        <v>AA</v>
      </c>
      <c r="M9868" s="41" t="s">
        <v>458</v>
      </c>
      <c r="N9868" s="41" t="s">
        <v>423</v>
      </c>
      <c r="O9868" s="41" t="s">
        <v>70</v>
      </c>
    </row>
    <row r="9869" spans="1:15">
      <c r="A9869" s="42">
        <v>41311</v>
      </c>
      <c r="B9869" s="42">
        <v>48616</v>
      </c>
      <c r="C9869" s="130">
        <v>240</v>
      </c>
      <c r="D9869" s="43">
        <v>9.0200000000000002E-2</v>
      </c>
      <c r="E9869" s="43">
        <v>8.1900000000000001E-2</v>
      </c>
      <c r="F9869" s="44">
        <v>200000</v>
      </c>
      <c r="G9869" s="44">
        <v>200000</v>
      </c>
      <c r="H9869" s="44">
        <v>113865.34</v>
      </c>
      <c r="I9869" s="44">
        <v>124999.99</v>
      </c>
      <c r="J9869" s="68">
        <f t="shared" si="462"/>
        <v>0.56932669999999996</v>
      </c>
      <c r="K9869" s="43">
        <f t="shared" si="463"/>
        <v>0.62499994999999997</v>
      </c>
      <c r="L9869" s="41" t="str">
        <f t="shared" si="464"/>
        <v>AA</v>
      </c>
      <c r="M9869" s="41" t="s">
        <v>539</v>
      </c>
      <c r="N9869" s="41" t="s">
        <v>429</v>
      </c>
      <c r="O9869" s="41" t="s">
        <v>70</v>
      </c>
    </row>
    <row r="9870" spans="1:15">
      <c r="A9870" s="38">
        <v>39828</v>
      </c>
      <c r="B9870" s="38">
        <v>47133</v>
      </c>
      <c r="C9870" s="131">
        <v>240</v>
      </c>
      <c r="D9870" s="39">
        <v>9.0200000000000002E-2</v>
      </c>
      <c r="E9870" s="39">
        <v>8.09E-2</v>
      </c>
      <c r="F9870" s="40">
        <v>130000</v>
      </c>
      <c r="G9870" s="40">
        <v>130000</v>
      </c>
      <c r="H9870" s="40">
        <v>61365.54</v>
      </c>
      <c r="I9870" s="40">
        <v>81254.880000000005</v>
      </c>
      <c r="J9870" s="67">
        <f t="shared" si="462"/>
        <v>0.47204261538461539</v>
      </c>
      <c r="K9870" s="39">
        <f t="shared" si="463"/>
        <v>0.62503753846153853</v>
      </c>
      <c r="L9870" s="2" t="str">
        <f t="shared" si="464"/>
        <v>AA</v>
      </c>
      <c r="M9870" s="2" t="s">
        <v>758</v>
      </c>
      <c r="N9870" s="2" t="s">
        <v>418</v>
      </c>
      <c r="O9870" s="2" t="s">
        <v>70</v>
      </c>
    </row>
    <row r="9871" spans="1:15">
      <c r="A9871" s="42">
        <v>41467</v>
      </c>
      <c r="B9871" s="42">
        <v>52608</v>
      </c>
      <c r="C9871" s="130">
        <v>366</v>
      </c>
      <c r="D9871" s="43">
        <v>9.0200000000000002E-2</v>
      </c>
      <c r="E9871" s="43">
        <v>8.09E-2</v>
      </c>
      <c r="F9871" s="44">
        <v>95000</v>
      </c>
      <c r="G9871" s="44">
        <v>95000</v>
      </c>
      <c r="H9871" s="44">
        <v>57005.64</v>
      </c>
      <c r="I9871" s="44">
        <v>59420.91</v>
      </c>
      <c r="J9871" s="68">
        <f t="shared" si="462"/>
        <v>0.60005936842105267</v>
      </c>
      <c r="K9871" s="43">
        <f t="shared" si="463"/>
        <v>0.62548326315789482</v>
      </c>
      <c r="L9871" s="41" t="str">
        <f t="shared" si="464"/>
        <v>AA</v>
      </c>
      <c r="M9871" s="41" t="s">
        <v>735</v>
      </c>
      <c r="N9871" s="41" t="s">
        <v>421</v>
      </c>
      <c r="O9871" s="41" t="s">
        <v>70</v>
      </c>
    </row>
    <row r="9872" spans="1:15">
      <c r="A9872" s="42">
        <v>41676</v>
      </c>
      <c r="B9872" s="42">
        <v>53241</v>
      </c>
      <c r="C9872" s="130">
        <v>380</v>
      </c>
      <c r="D9872" s="43">
        <v>9.0200000000000002E-2</v>
      </c>
      <c r="E9872" s="43">
        <v>8.2799999999999999E-2</v>
      </c>
      <c r="F9872" s="44">
        <v>99620</v>
      </c>
      <c r="G9872" s="44">
        <v>99620</v>
      </c>
      <c r="H9872" s="44">
        <v>60970.77</v>
      </c>
      <c r="I9872" s="44">
        <v>62399.99</v>
      </c>
      <c r="J9872" s="68">
        <f t="shared" si="462"/>
        <v>0.61203342702268615</v>
      </c>
      <c r="K9872" s="43">
        <f t="shared" si="463"/>
        <v>0.62638014454928725</v>
      </c>
      <c r="L9872" s="41" t="str">
        <f t="shared" si="464"/>
        <v>AA</v>
      </c>
      <c r="M9872" s="41" t="s">
        <v>674</v>
      </c>
      <c r="N9872" s="41" t="s">
        <v>417</v>
      </c>
      <c r="O9872" s="41" t="s">
        <v>70</v>
      </c>
    </row>
    <row r="9873" spans="1:15">
      <c r="A9873" s="38">
        <v>39708</v>
      </c>
      <c r="B9873" s="38">
        <v>47013</v>
      </c>
      <c r="C9873" s="131">
        <v>240</v>
      </c>
      <c r="D9873" s="39">
        <v>9.0200000000000002E-2</v>
      </c>
      <c r="E9873" s="39">
        <v>8.09E-2</v>
      </c>
      <c r="F9873" s="40">
        <v>75000</v>
      </c>
      <c r="G9873" s="40">
        <v>75000</v>
      </c>
      <c r="H9873" s="40">
        <v>34559.5</v>
      </c>
      <c r="I9873" s="40">
        <v>47000</v>
      </c>
      <c r="J9873" s="67">
        <f t="shared" si="462"/>
        <v>0.46079333333333333</v>
      </c>
      <c r="K9873" s="39">
        <f t="shared" si="463"/>
        <v>0.62666666666666671</v>
      </c>
      <c r="L9873" s="2" t="str">
        <f t="shared" si="464"/>
        <v>AA</v>
      </c>
      <c r="M9873" s="2" t="s">
        <v>468</v>
      </c>
      <c r="N9873" s="2" t="s">
        <v>421</v>
      </c>
      <c r="O9873" s="2" t="s">
        <v>70</v>
      </c>
    </row>
    <row r="9874" spans="1:15">
      <c r="A9874" s="42">
        <v>39715</v>
      </c>
      <c r="B9874" s="42">
        <v>44585</v>
      </c>
      <c r="C9874" s="130">
        <v>160</v>
      </c>
      <c r="D9874" s="43">
        <v>9.0200000000000002E-2</v>
      </c>
      <c r="E9874" s="43">
        <v>8.09E-2</v>
      </c>
      <c r="F9874" s="44">
        <v>130000</v>
      </c>
      <c r="G9874" s="44">
        <v>130000</v>
      </c>
      <c r="H9874" s="44">
        <v>51175.34</v>
      </c>
      <c r="I9874" s="44">
        <v>81497</v>
      </c>
      <c r="J9874" s="68">
        <f t="shared" si="462"/>
        <v>0.39365646153846151</v>
      </c>
      <c r="K9874" s="43">
        <f t="shared" si="463"/>
        <v>0.62690000000000001</v>
      </c>
      <c r="L9874" s="41" t="str">
        <f t="shared" si="464"/>
        <v>AA</v>
      </c>
      <c r="M9874" s="41" t="s">
        <v>467</v>
      </c>
      <c r="N9874" s="41" t="s">
        <v>425</v>
      </c>
      <c r="O9874" s="41" t="s">
        <v>70</v>
      </c>
    </row>
    <row r="9875" spans="1:15">
      <c r="A9875" s="42">
        <v>41548</v>
      </c>
      <c r="B9875" s="42">
        <v>54332</v>
      </c>
      <c r="C9875" s="130">
        <v>420</v>
      </c>
      <c r="D9875" s="43">
        <v>9.0200000000000002E-2</v>
      </c>
      <c r="E9875" s="43">
        <v>8.09E-2</v>
      </c>
      <c r="F9875" s="44">
        <v>65000</v>
      </c>
      <c r="G9875" s="44">
        <v>65000</v>
      </c>
      <c r="H9875" s="44">
        <v>39710.32</v>
      </c>
      <c r="I9875" s="44">
        <v>40799.99</v>
      </c>
      <c r="J9875" s="68">
        <f t="shared" si="462"/>
        <v>0.61092800000000003</v>
      </c>
      <c r="K9875" s="43">
        <f t="shared" si="463"/>
        <v>0.62769215384615384</v>
      </c>
      <c r="L9875" s="41" t="str">
        <f t="shared" si="464"/>
        <v>AA</v>
      </c>
      <c r="M9875" s="41" t="s">
        <v>743</v>
      </c>
      <c r="N9875" s="41" t="s">
        <v>416</v>
      </c>
      <c r="O9875" s="41" t="s">
        <v>70</v>
      </c>
    </row>
    <row r="9876" spans="1:15">
      <c r="A9876" s="42">
        <v>41324</v>
      </c>
      <c r="B9876" s="42">
        <v>54107</v>
      </c>
      <c r="C9876" s="130">
        <v>420</v>
      </c>
      <c r="D9876" s="43">
        <v>9.0200000000000002E-2</v>
      </c>
      <c r="E9876" s="43">
        <v>8.2799999999999999E-2</v>
      </c>
      <c r="F9876" s="44">
        <v>146250</v>
      </c>
      <c r="G9876" s="44">
        <v>146250</v>
      </c>
      <c r="H9876" s="44">
        <v>87581.33</v>
      </c>
      <c r="I9876" s="44">
        <v>91826.23</v>
      </c>
      <c r="J9876" s="68">
        <f t="shared" si="462"/>
        <v>0.59884670085470082</v>
      </c>
      <c r="K9876" s="43">
        <f t="shared" si="463"/>
        <v>0.62787165811965806</v>
      </c>
      <c r="L9876" s="41" t="str">
        <f t="shared" si="464"/>
        <v>AA</v>
      </c>
      <c r="M9876" s="41" t="s">
        <v>492</v>
      </c>
      <c r="N9876" s="41" t="s">
        <v>426</v>
      </c>
      <c r="O9876" s="41" t="s">
        <v>70</v>
      </c>
    </row>
    <row r="9877" spans="1:15">
      <c r="A9877" s="38">
        <v>41400</v>
      </c>
      <c r="B9877" s="38">
        <v>51566</v>
      </c>
      <c r="C9877" s="131">
        <v>334</v>
      </c>
      <c r="D9877" s="39">
        <v>9.0200000000000002E-2</v>
      </c>
      <c r="E9877" s="39">
        <v>8.1900000000000001E-2</v>
      </c>
      <c r="F9877" s="40">
        <v>126000</v>
      </c>
      <c r="G9877" s="40">
        <v>126000</v>
      </c>
      <c r="H9877" s="40">
        <v>71865.460000000006</v>
      </c>
      <c r="I9877" s="40">
        <v>79178.740000000005</v>
      </c>
      <c r="J9877" s="67">
        <f t="shared" si="462"/>
        <v>0.57036079365079373</v>
      </c>
      <c r="K9877" s="39">
        <f t="shared" si="463"/>
        <v>0.62840269841269847</v>
      </c>
      <c r="L9877" s="2" t="str">
        <f t="shared" si="464"/>
        <v>AA</v>
      </c>
      <c r="M9877" s="2" t="s">
        <v>665</v>
      </c>
      <c r="N9877" s="2" t="s">
        <v>417</v>
      </c>
      <c r="O9877" s="2" t="s">
        <v>70</v>
      </c>
    </row>
    <row r="9878" spans="1:15">
      <c r="A9878" s="38">
        <v>41410</v>
      </c>
      <c r="B9878" s="38">
        <v>50541</v>
      </c>
      <c r="C9878" s="131">
        <v>300</v>
      </c>
      <c r="D9878" s="39">
        <v>9.0200000000000002E-2</v>
      </c>
      <c r="E9878" s="39">
        <v>8.2799999999999999E-2</v>
      </c>
      <c r="F9878" s="40">
        <v>106500</v>
      </c>
      <c r="G9878" s="40">
        <v>106500</v>
      </c>
      <c r="H9878" s="40">
        <v>63080.46</v>
      </c>
      <c r="I9878" s="40">
        <v>66999.990000000005</v>
      </c>
      <c r="J9878" s="67">
        <f t="shared" si="462"/>
        <v>0.59230478873239434</v>
      </c>
      <c r="K9878" s="39">
        <f t="shared" si="463"/>
        <v>0.62910788732394374</v>
      </c>
      <c r="L9878" s="2" t="str">
        <f t="shared" si="464"/>
        <v>AA</v>
      </c>
      <c r="M9878" s="2" t="s">
        <v>701</v>
      </c>
      <c r="N9878" s="2" t="s">
        <v>417</v>
      </c>
      <c r="O9878" s="2" t="s">
        <v>70</v>
      </c>
    </row>
    <row r="9879" spans="1:15">
      <c r="A9879" s="42">
        <v>39778</v>
      </c>
      <c r="B9879" s="42">
        <v>47083</v>
      </c>
      <c r="C9879" s="130">
        <v>240</v>
      </c>
      <c r="D9879" s="43">
        <v>9.0200000000000002E-2</v>
      </c>
      <c r="E9879" s="43">
        <v>8.09E-2</v>
      </c>
      <c r="F9879" s="44">
        <v>120000</v>
      </c>
      <c r="G9879" s="44">
        <v>120000</v>
      </c>
      <c r="H9879" s="44">
        <v>56044.3</v>
      </c>
      <c r="I9879" s="44">
        <v>75520</v>
      </c>
      <c r="J9879" s="68">
        <f t="shared" si="462"/>
        <v>0.46703583333333337</v>
      </c>
      <c r="K9879" s="43">
        <f t="shared" si="463"/>
        <v>0.6293333333333333</v>
      </c>
      <c r="L9879" s="41" t="str">
        <f t="shared" si="464"/>
        <v>AA</v>
      </c>
      <c r="M9879" s="41" t="s">
        <v>1305</v>
      </c>
      <c r="N9879" s="41" t="s">
        <v>427</v>
      </c>
      <c r="O9879" s="41" t="s">
        <v>70</v>
      </c>
    </row>
    <row r="9880" spans="1:15">
      <c r="A9880" s="42">
        <v>41746</v>
      </c>
      <c r="B9880" s="42">
        <v>44182</v>
      </c>
      <c r="C9880" s="130">
        <v>80</v>
      </c>
      <c r="D9880" s="43">
        <v>9.0200000000000002E-2</v>
      </c>
      <c r="E9880" s="43">
        <v>8.2799999999999999E-2</v>
      </c>
      <c r="F9880" s="44">
        <v>135000</v>
      </c>
      <c r="G9880" s="44">
        <v>135000</v>
      </c>
      <c r="H9880" s="44">
        <v>74988.02</v>
      </c>
      <c r="I9880" s="44">
        <v>84999.99</v>
      </c>
      <c r="J9880" s="68">
        <f t="shared" si="462"/>
        <v>0.55546681481481486</v>
      </c>
      <c r="K9880" s="43">
        <f t="shared" si="463"/>
        <v>0.62962955555555555</v>
      </c>
      <c r="L9880" s="41" t="str">
        <f t="shared" si="464"/>
        <v>AA</v>
      </c>
      <c r="M9880" s="41" t="s">
        <v>902</v>
      </c>
      <c r="N9880" s="41" t="s">
        <v>422</v>
      </c>
      <c r="O9880" s="41" t="s">
        <v>70</v>
      </c>
    </row>
    <row r="9881" spans="1:15">
      <c r="A9881" s="42">
        <v>41667</v>
      </c>
      <c r="B9881" s="42">
        <v>52624</v>
      </c>
      <c r="C9881" s="130">
        <v>360</v>
      </c>
      <c r="D9881" s="43">
        <v>9.0200000000000002E-2</v>
      </c>
      <c r="E9881" s="43">
        <v>8.09E-2</v>
      </c>
      <c r="F9881" s="44">
        <v>63500</v>
      </c>
      <c r="G9881" s="44">
        <v>63500</v>
      </c>
      <c r="H9881" s="44">
        <v>38927.96</v>
      </c>
      <c r="I9881" s="44">
        <v>39999.99</v>
      </c>
      <c r="J9881" s="68">
        <f t="shared" si="462"/>
        <v>0.61303874015748028</v>
      </c>
      <c r="K9881" s="43">
        <f t="shared" si="463"/>
        <v>0.62992110236220467</v>
      </c>
      <c r="L9881" s="41" t="str">
        <f t="shared" si="464"/>
        <v>AA</v>
      </c>
      <c r="M9881" s="41" t="s">
        <v>487</v>
      </c>
      <c r="N9881" s="41" t="s">
        <v>417</v>
      </c>
      <c r="O9881" s="41" t="s">
        <v>70</v>
      </c>
    </row>
    <row r="9882" spans="1:15">
      <c r="A9882" s="38">
        <v>41641</v>
      </c>
      <c r="B9882" s="38">
        <v>49462</v>
      </c>
      <c r="C9882" s="131">
        <v>257</v>
      </c>
      <c r="D9882" s="39">
        <v>9.0200000000000002E-2</v>
      </c>
      <c r="E9882" s="39">
        <v>8.09E-2</v>
      </c>
      <c r="F9882" s="40">
        <v>89000</v>
      </c>
      <c r="G9882" s="40">
        <v>89000</v>
      </c>
      <c r="H9882" s="40">
        <v>53774.8</v>
      </c>
      <c r="I9882" s="40">
        <v>56079.9</v>
      </c>
      <c r="J9882" s="67">
        <f t="shared" si="462"/>
        <v>0.60421123595505621</v>
      </c>
      <c r="K9882" s="39">
        <f t="shared" si="463"/>
        <v>0.63011123595505625</v>
      </c>
      <c r="L9882" s="2" t="str">
        <f t="shared" si="464"/>
        <v>AA</v>
      </c>
      <c r="M9882" s="2" t="s">
        <v>1193</v>
      </c>
      <c r="N9882" s="2" t="s">
        <v>424</v>
      </c>
      <c r="O9882" s="2" t="s">
        <v>70</v>
      </c>
    </row>
    <row r="9883" spans="1:15">
      <c r="A9883" s="38">
        <v>39899</v>
      </c>
      <c r="B9883" s="38">
        <v>49701</v>
      </c>
      <c r="C9883" s="131">
        <v>322</v>
      </c>
      <c r="D9883" s="39">
        <v>9.0200000000000002E-2</v>
      </c>
      <c r="E9883" s="39">
        <v>8.5600000000000009E-2</v>
      </c>
      <c r="F9883" s="40">
        <v>77444.11</v>
      </c>
      <c r="G9883" s="40">
        <v>77444.11</v>
      </c>
      <c r="H9883" s="40">
        <v>39526.730000000003</v>
      </c>
      <c r="I9883" s="40">
        <v>48799.99</v>
      </c>
      <c r="J9883" s="67">
        <f t="shared" si="462"/>
        <v>0.51039039637746497</v>
      </c>
      <c r="K9883" s="39">
        <f t="shared" si="463"/>
        <v>0.63013171692463121</v>
      </c>
      <c r="L9883" s="2" t="str">
        <f t="shared" si="464"/>
        <v>AA</v>
      </c>
      <c r="M9883" s="2" t="s">
        <v>1452</v>
      </c>
      <c r="N9883" s="2" t="s">
        <v>416</v>
      </c>
      <c r="O9883" s="2" t="s">
        <v>70</v>
      </c>
    </row>
    <row r="9884" spans="1:15">
      <c r="A9884" s="42">
        <v>39910</v>
      </c>
      <c r="B9884" s="42">
        <v>47215</v>
      </c>
      <c r="C9884" s="130">
        <v>240</v>
      </c>
      <c r="D9884" s="43">
        <v>9.0200000000000002E-2</v>
      </c>
      <c r="E9884" s="43">
        <v>8.09E-2</v>
      </c>
      <c r="F9884" s="44">
        <v>119000</v>
      </c>
      <c r="G9884" s="44">
        <v>119000</v>
      </c>
      <c r="H9884" s="44">
        <v>55191.05</v>
      </c>
      <c r="I9884" s="44">
        <v>74999.990000000005</v>
      </c>
      <c r="J9884" s="68">
        <f t="shared" si="462"/>
        <v>0.46379033613445381</v>
      </c>
      <c r="K9884" s="43">
        <f t="shared" si="463"/>
        <v>0.63025201680672271</v>
      </c>
      <c r="L9884" s="41" t="str">
        <f t="shared" si="464"/>
        <v>AA</v>
      </c>
      <c r="M9884" s="41" t="s">
        <v>495</v>
      </c>
      <c r="N9884" s="41" t="s">
        <v>424</v>
      </c>
      <c r="O9884" s="41" t="s">
        <v>70</v>
      </c>
    </row>
    <row r="9885" spans="1:15">
      <c r="A9885" s="38">
        <v>39785</v>
      </c>
      <c r="B9885" s="38">
        <v>44350</v>
      </c>
      <c r="C9885" s="131">
        <v>150</v>
      </c>
      <c r="D9885" s="39">
        <v>9.0200000000000002E-2</v>
      </c>
      <c r="E9885" s="39">
        <v>8.5600000000000009E-2</v>
      </c>
      <c r="F9885" s="40">
        <v>110647.9</v>
      </c>
      <c r="G9885" s="40">
        <v>110647.9</v>
      </c>
      <c r="H9885" s="40">
        <v>37117.01</v>
      </c>
      <c r="I9885" s="40">
        <v>69855.72</v>
      </c>
      <c r="J9885" s="67">
        <f t="shared" si="462"/>
        <v>0.33545155398340143</v>
      </c>
      <c r="K9885" s="39">
        <f t="shared" si="463"/>
        <v>0.63133344600304209</v>
      </c>
      <c r="L9885" s="2" t="str">
        <f t="shared" si="464"/>
        <v>AA</v>
      </c>
      <c r="M9885" s="2" t="s">
        <v>1532</v>
      </c>
      <c r="N9885" s="2" t="s">
        <v>437</v>
      </c>
      <c r="O9885" s="2" t="s">
        <v>70</v>
      </c>
    </row>
    <row r="9886" spans="1:15">
      <c r="A9886" s="38">
        <v>39904</v>
      </c>
      <c r="B9886" s="38">
        <v>46905</v>
      </c>
      <c r="C9886" s="131">
        <v>230</v>
      </c>
      <c r="D9886" s="39">
        <v>9.0200000000000002E-2</v>
      </c>
      <c r="E9886" s="39">
        <v>8.09E-2</v>
      </c>
      <c r="F9886" s="40">
        <v>95000</v>
      </c>
      <c r="G9886" s="40">
        <v>95000</v>
      </c>
      <c r="H9886" s="40">
        <v>43339.62</v>
      </c>
      <c r="I9886" s="40">
        <v>59999.99</v>
      </c>
      <c r="J9886" s="67">
        <f t="shared" si="462"/>
        <v>0.45620652631578951</v>
      </c>
      <c r="K9886" s="39">
        <f t="shared" si="463"/>
        <v>0.63157884210526316</v>
      </c>
      <c r="L9886" s="2" t="str">
        <f t="shared" si="464"/>
        <v>AA</v>
      </c>
      <c r="M9886" s="2" t="s">
        <v>1129</v>
      </c>
      <c r="N9886" s="2" t="s">
        <v>416</v>
      </c>
      <c r="O9886" s="2" t="s">
        <v>70</v>
      </c>
    </row>
    <row r="9887" spans="1:15">
      <c r="A9887" s="38">
        <v>41522</v>
      </c>
      <c r="B9887" s="38">
        <v>54306</v>
      </c>
      <c r="C9887" s="131">
        <v>420</v>
      </c>
      <c r="D9887" s="39">
        <v>9.0200000000000002E-2</v>
      </c>
      <c r="E9887" s="39">
        <v>8.1900000000000001E-2</v>
      </c>
      <c r="F9887" s="40">
        <v>110000</v>
      </c>
      <c r="G9887" s="40">
        <v>110000</v>
      </c>
      <c r="H9887" s="40">
        <v>67529.56</v>
      </c>
      <c r="I9887" s="40">
        <v>69499.990000000005</v>
      </c>
      <c r="J9887" s="67">
        <f t="shared" si="462"/>
        <v>0.61390509090909084</v>
      </c>
      <c r="K9887" s="39">
        <f t="shared" si="463"/>
        <v>0.63181809090909091</v>
      </c>
      <c r="L9887" s="2" t="str">
        <f t="shared" si="464"/>
        <v>AA</v>
      </c>
      <c r="M9887" s="2" t="s">
        <v>466</v>
      </c>
      <c r="N9887" s="2" t="s">
        <v>421</v>
      </c>
      <c r="O9887" s="2" t="s">
        <v>70</v>
      </c>
    </row>
    <row r="9888" spans="1:15">
      <c r="A9888" s="38">
        <v>41663</v>
      </c>
      <c r="B9888" s="38">
        <v>54447</v>
      </c>
      <c r="C9888" s="131">
        <v>420</v>
      </c>
      <c r="D9888" s="39">
        <v>9.0200000000000002E-2</v>
      </c>
      <c r="E9888" s="39">
        <v>8.09E-2</v>
      </c>
      <c r="F9888" s="40">
        <v>155000</v>
      </c>
      <c r="G9888" s="40">
        <v>155000</v>
      </c>
      <c r="H9888" s="40">
        <v>95858.98</v>
      </c>
      <c r="I9888" s="40">
        <v>97999.99</v>
      </c>
      <c r="J9888" s="67">
        <f t="shared" si="462"/>
        <v>0.61844503225806446</v>
      </c>
      <c r="K9888" s="39">
        <f t="shared" si="463"/>
        <v>0.63225799999999999</v>
      </c>
      <c r="L9888" s="2" t="str">
        <f t="shared" si="464"/>
        <v>AA</v>
      </c>
      <c r="M9888" s="2" t="s">
        <v>1614</v>
      </c>
      <c r="N9888" s="2" t="s">
        <v>416</v>
      </c>
      <c r="O9888" s="2" t="s">
        <v>70</v>
      </c>
    </row>
    <row r="9889" spans="1:15">
      <c r="A9889" s="42">
        <v>39646</v>
      </c>
      <c r="B9889" s="42">
        <v>46800</v>
      </c>
      <c r="C9889" s="130">
        <v>235</v>
      </c>
      <c r="D9889" s="43">
        <v>9.0200000000000002E-2</v>
      </c>
      <c r="E9889" s="43">
        <v>8.5600000000000009E-2</v>
      </c>
      <c r="F9889" s="44">
        <v>68000</v>
      </c>
      <c r="G9889" s="44">
        <v>68000</v>
      </c>
      <c r="H9889" s="44">
        <v>30101.56</v>
      </c>
      <c r="I9889" s="44">
        <v>42999.99</v>
      </c>
      <c r="J9889" s="68">
        <f t="shared" si="462"/>
        <v>0.44267000000000001</v>
      </c>
      <c r="K9889" s="43">
        <f t="shared" si="463"/>
        <v>0.632352794117647</v>
      </c>
      <c r="L9889" s="41" t="str">
        <f t="shared" si="464"/>
        <v>AA</v>
      </c>
      <c r="M9889" s="41" t="s">
        <v>732</v>
      </c>
      <c r="N9889" s="41" t="s">
        <v>424</v>
      </c>
      <c r="O9889" s="41" t="s">
        <v>70</v>
      </c>
    </row>
    <row r="9890" spans="1:15">
      <c r="A9890" s="38">
        <v>39531</v>
      </c>
      <c r="B9890" s="38">
        <v>46836</v>
      </c>
      <c r="C9890" s="131">
        <v>240</v>
      </c>
      <c r="D9890" s="39">
        <v>9.0200000000000002E-2</v>
      </c>
      <c r="E9890" s="39">
        <v>8.09E-2</v>
      </c>
      <c r="F9890" s="40">
        <v>98000</v>
      </c>
      <c r="G9890" s="40">
        <v>98000</v>
      </c>
      <c r="H9890" s="40">
        <v>42901.09</v>
      </c>
      <c r="I9890" s="40">
        <v>61999.99</v>
      </c>
      <c r="J9890" s="67">
        <f t="shared" si="462"/>
        <v>0.43776622448979591</v>
      </c>
      <c r="K9890" s="39">
        <f t="shared" si="463"/>
        <v>0.63265295918367348</v>
      </c>
      <c r="L9890" s="2" t="str">
        <f t="shared" si="464"/>
        <v>AA</v>
      </c>
      <c r="M9890" s="2" t="s">
        <v>484</v>
      </c>
      <c r="N9890" s="2" t="s">
        <v>422</v>
      </c>
      <c r="O9890" s="2" t="s">
        <v>70</v>
      </c>
    </row>
    <row r="9891" spans="1:15">
      <c r="A9891" s="38">
        <v>41334</v>
      </c>
      <c r="B9891" s="38">
        <v>50465</v>
      </c>
      <c r="C9891" s="131">
        <v>300</v>
      </c>
      <c r="D9891" s="39">
        <v>9.0200000000000002E-2</v>
      </c>
      <c r="E9891" s="39">
        <v>8.09E-2</v>
      </c>
      <c r="F9891" s="40">
        <v>158000</v>
      </c>
      <c r="G9891" s="40">
        <v>158000</v>
      </c>
      <c r="H9891" s="40">
        <v>93404.11</v>
      </c>
      <c r="I9891" s="40">
        <v>99999.99</v>
      </c>
      <c r="J9891" s="67">
        <f t="shared" si="462"/>
        <v>0.59116525316455693</v>
      </c>
      <c r="K9891" s="39">
        <f t="shared" si="463"/>
        <v>0.63291132911392411</v>
      </c>
      <c r="L9891" s="2" t="str">
        <f t="shared" si="464"/>
        <v>AA</v>
      </c>
      <c r="M9891" s="2" t="s">
        <v>730</v>
      </c>
      <c r="N9891" s="2" t="s">
        <v>423</v>
      </c>
      <c r="O9891" s="2" t="s">
        <v>70</v>
      </c>
    </row>
    <row r="9892" spans="1:15">
      <c r="A9892" s="42">
        <v>39953</v>
      </c>
      <c r="B9892" s="42">
        <v>50910</v>
      </c>
      <c r="C9892" s="130">
        <v>360</v>
      </c>
      <c r="D9892" s="43">
        <v>9.0200000000000002E-2</v>
      </c>
      <c r="E9892" s="43">
        <v>8.09E-2</v>
      </c>
      <c r="F9892" s="44">
        <v>90600</v>
      </c>
      <c r="G9892" s="44">
        <v>90600</v>
      </c>
      <c r="H9892" s="44">
        <v>48870.09</v>
      </c>
      <c r="I9892" s="44">
        <v>57400</v>
      </c>
      <c r="J9892" s="68">
        <f t="shared" si="462"/>
        <v>0.53940496688741713</v>
      </c>
      <c r="K9892" s="43">
        <f t="shared" si="463"/>
        <v>0.63355408388520973</v>
      </c>
      <c r="L9892" s="41" t="str">
        <f t="shared" si="464"/>
        <v>AA</v>
      </c>
      <c r="M9892" s="41" t="s">
        <v>1155</v>
      </c>
      <c r="N9892" s="41" t="s">
        <v>435</v>
      </c>
      <c r="O9892" s="41" t="s">
        <v>70</v>
      </c>
    </row>
    <row r="9893" spans="1:15">
      <c r="A9893" s="42">
        <v>39714</v>
      </c>
      <c r="B9893" s="42">
        <v>47019</v>
      </c>
      <c r="C9893" s="130">
        <v>240</v>
      </c>
      <c r="D9893" s="43">
        <v>9.0200000000000002E-2</v>
      </c>
      <c r="E9893" s="43">
        <v>9.0200000000000002E-2</v>
      </c>
      <c r="F9893" s="44">
        <v>82000</v>
      </c>
      <c r="G9893" s="44">
        <v>82000</v>
      </c>
      <c r="H9893" s="44">
        <v>37058.5</v>
      </c>
      <c r="I9893" s="44">
        <v>51999.99</v>
      </c>
      <c r="J9893" s="68">
        <f t="shared" si="462"/>
        <v>0.45193292682926828</v>
      </c>
      <c r="K9893" s="43">
        <f t="shared" si="463"/>
        <v>0.63414621951219508</v>
      </c>
      <c r="L9893" s="41" t="str">
        <f t="shared" si="464"/>
        <v>AA</v>
      </c>
      <c r="M9893" s="41" t="s">
        <v>457</v>
      </c>
      <c r="N9893" s="41" t="s">
        <v>419</v>
      </c>
      <c r="O9893" s="41" t="s">
        <v>70</v>
      </c>
    </row>
    <row r="9894" spans="1:15">
      <c r="A9894" s="38">
        <v>41558</v>
      </c>
      <c r="B9894" s="38">
        <v>45210</v>
      </c>
      <c r="C9894" s="131">
        <v>120</v>
      </c>
      <c r="D9894" s="39">
        <v>9.0200000000000002E-2</v>
      </c>
      <c r="E9894" s="39">
        <v>8.2799999999999999E-2</v>
      </c>
      <c r="F9894" s="40">
        <v>63000</v>
      </c>
      <c r="G9894" s="40">
        <v>63000</v>
      </c>
      <c r="H9894" s="40">
        <v>35084.879999999997</v>
      </c>
      <c r="I9894" s="40">
        <v>39999.99</v>
      </c>
      <c r="J9894" s="67">
        <f t="shared" si="462"/>
        <v>0.55690285714285714</v>
      </c>
      <c r="K9894" s="39">
        <f t="shared" si="463"/>
        <v>0.6349204761904762</v>
      </c>
      <c r="L9894" s="2" t="str">
        <f t="shared" si="464"/>
        <v>AA</v>
      </c>
      <c r="M9894" s="2" t="s">
        <v>814</v>
      </c>
      <c r="N9894" s="2" t="s">
        <v>416</v>
      </c>
      <c r="O9894" s="2" t="s">
        <v>70</v>
      </c>
    </row>
    <row r="9895" spans="1:15">
      <c r="A9895" s="38">
        <v>39891</v>
      </c>
      <c r="B9895" s="38">
        <v>48657</v>
      </c>
      <c r="C9895" s="131">
        <v>288</v>
      </c>
      <c r="D9895" s="39">
        <v>9.0200000000000002E-2</v>
      </c>
      <c r="E9895" s="39">
        <v>8.09E-2</v>
      </c>
      <c r="F9895" s="40">
        <v>62994.2</v>
      </c>
      <c r="G9895" s="40">
        <v>62994.2</v>
      </c>
      <c r="H9895" s="40">
        <v>31322.33</v>
      </c>
      <c r="I9895" s="40">
        <v>39999.99</v>
      </c>
      <c r="J9895" s="67">
        <f t="shared" si="462"/>
        <v>0.49722561759654066</v>
      </c>
      <c r="K9895" s="39">
        <f t="shared" si="463"/>
        <v>0.63497893456857935</v>
      </c>
      <c r="L9895" s="2" t="str">
        <f t="shared" si="464"/>
        <v>AA</v>
      </c>
      <c r="M9895" s="2" t="s">
        <v>877</v>
      </c>
      <c r="N9895" s="2" t="s">
        <v>418</v>
      </c>
      <c r="O9895" s="2" t="s">
        <v>70</v>
      </c>
    </row>
    <row r="9896" spans="1:15">
      <c r="A9896" s="38">
        <v>39791</v>
      </c>
      <c r="B9896" s="38">
        <v>50748</v>
      </c>
      <c r="C9896" s="131">
        <v>360</v>
      </c>
      <c r="D9896" s="39">
        <v>9.0200000000000002E-2</v>
      </c>
      <c r="E9896" s="39">
        <v>8.09E-2</v>
      </c>
      <c r="F9896" s="40">
        <v>118000</v>
      </c>
      <c r="G9896" s="40">
        <v>118000</v>
      </c>
      <c r="H9896" s="40">
        <v>62221.94</v>
      </c>
      <c r="I9896" s="40">
        <v>74999.990000000005</v>
      </c>
      <c r="J9896" s="67">
        <f t="shared" si="462"/>
        <v>0.52730457627118643</v>
      </c>
      <c r="K9896" s="39">
        <f t="shared" si="463"/>
        <v>0.63559313559322039</v>
      </c>
      <c r="L9896" s="2" t="str">
        <f t="shared" si="464"/>
        <v>AA</v>
      </c>
      <c r="M9896" s="2" t="s">
        <v>827</v>
      </c>
      <c r="N9896" s="2" t="s">
        <v>417</v>
      </c>
      <c r="O9896" s="2" t="s">
        <v>70</v>
      </c>
    </row>
    <row r="9897" spans="1:15">
      <c r="A9897" s="38">
        <v>39577</v>
      </c>
      <c r="B9897" s="38">
        <v>50534</v>
      </c>
      <c r="C9897" s="131">
        <v>360</v>
      </c>
      <c r="D9897" s="39">
        <v>9.0200000000000002E-2</v>
      </c>
      <c r="E9897" s="39">
        <v>8.09E-2</v>
      </c>
      <c r="F9897" s="40">
        <v>110000</v>
      </c>
      <c r="G9897" s="40">
        <v>110000</v>
      </c>
      <c r="H9897" s="40">
        <v>57288.15</v>
      </c>
      <c r="I9897" s="40">
        <v>69999.97</v>
      </c>
      <c r="J9897" s="67">
        <f t="shared" si="462"/>
        <v>0.52080136363636365</v>
      </c>
      <c r="K9897" s="39">
        <f t="shared" si="463"/>
        <v>0.6363633636363637</v>
      </c>
      <c r="L9897" s="2" t="str">
        <f t="shared" si="464"/>
        <v>AA</v>
      </c>
      <c r="M9897" s="2" t="s">
        <v>527</v>
      </c>
      <c r="N9897" s="2" t="s">
        <v>419</v>
      </c>
      <c r="O9897" s="2" t="s">
        <v>70</v>
      </c>
    </row>
    <row r="9898" spans="1:15">
      <c r="A9898" s="42">
        <v>41297</v>
      </c>
      <c r="B9898" s="42">
        <v>44643</v>
      </c>
      <c r="C9898" s="130">
        <v>110</v>
      </c>
      <c r="D9898" s="43">
        <v>9.0200000000000002E-2</v>
      </c>
      <c r="E9898" s="43">
        <v>8.09E-2</v>
      </c>
      <c r="F9898" s="44">
        <v>110000</v>
      </c>
      <c r="G9898" s="44">
        <v>110000</v>
      </c>
      <c r="H9898" s="44">
        <v>54759.02</v>
      </c>
      <c r="I9898" s="44">
        <v>69999.990000000005</v>
      </c>
      <c r="J9898" s="68">
        <f t="shared" si="462"/>
        <v>0.49780927272727271</v>
      </c>
      <c r="K9898" s="43">
        <f t="shared" si="463"/>
        <v>0.63636354545454554</v>
      </c>
      <c r="L9898" s="41" t="str">
        <f t="shared" si="464"/>
        <v>AA</v>
      </c>
      <c r="M9898" s="41" t="s">
        <v>710</v>
      </c>
      <c r="N9898" s="41" t="s">
        <v>421</v>
      </c>
      <c r="O9898" s="41" t="s">
        <v>70</v>
      </c>
    </row>
    <row r="9899" spans="1:15">
      <c r="A9899" s="42">
        <v>41508</v>
      </c>
      <c r="B9899" s="42">
        <v>52465</v>
      </c>
      <c r="C9899" s="130">
        <v>360</v>
      </c>
      <c r="D9899" s="43">
        <v>9.0200000000000002E-2</v>
      </c>
      <c r="E9899" s="43">
        <v>8.09E-2</v>
      </c>
      <c r="F9899" s="44">
        <v>110000</v>
      </c>
      <c r="G9899" s="44">
        <v>110000</v>
      </c>
      <c r="H9899" s="44">
        <v>67282.19</v>
      </c>
      <c r="I9899" s="44">
        <v>69999.990000000005</v>
      </c>
      <c r="J9899" s="68">
        <f t="shared" si="462"/>
        <v>0.61165627272727274</v>
      </c>
      <c r="K9899" s="43">
        <f t="shared" si="463"/>
        <v>0.63636354545454554</v>
      </c>
      <c r="L9899" s="41" t="str">
        <f t="shared" si="464"/>
        <v>AA</v>
      </c>
      <c r="M9899" s="41" t="s">
        <v>973</v>
      </c>
      <c r="N9899" s="41" t="s">
        <v>437</v>
      </c>
      <c r="O9899" s="41" t="s">
        <v>70</v>
      </c>
    </row>
    <row r="9900" spans="1:15">
      <c r="A9900" s="38">
        <v>41709</v>
      </c>
      <c r="B9900" s="38">
        <v>52667</v>
      </c>
      <c r="C9900" s="131">
        <v>360</v>
      </c>
      <c r="D9900" s="39">
        <v>9.0200000000000002E-2</v>
      </c>
      <c r="E9900" s="39">
        <v>8.2799999999999999E-2</v>
      </c>
      <c r="F9900" s="40">
        <v>110000</v>
      </c>
      <c r="G9900" s="40">
        <v>110000</v>
      </c>
      <c r="H9900" s="40">
        <v>68486.53</v>
      </c>
      <c r="I9900" s="40">
        <v>69999.990000000005</v>
      </c>
      <c r="J9900" s="67">
        <f t="shared" si="462"/>
        <v>0.62260481818181812</v>
      </c>
      <c r="K9900" s="39">
        <f t="shared" si="463"/>
        <v>0.63636354545454554</v>
      </c>
      <c r="L9900" s="2" t="str">
        <f t="shared" si="464"/>
        <v>AA</v>
      </c>
      <c r="M9900" s="2" t="s">
        <v>1029</v>
      </c>
      <c r="N9900" s="2" t="s">
        <v>417</v>
      </c>
      <c r="O9900" s="2" t="s">
        <v>70</v>
      </c>
    </row>
    <row r="9901" spans="1:15">
      <c r="A9901" s="38">
        <v>39946</v>
      </c>
      <c r="B9901" s="38">
        <v>47251</v>
      </c>
      <c r="C9901" s="131">
        <v>240</v>
      </c>
      <c r="D9901" s="39">
        <v>9.0200000000000002E-2</v>
      </c>
      <c r="E9901" s="39">
        <v>8.09E-2</v>
      </c>
      <c r="F9901" s="40">
        <v>117400</v>
      </c>
      <c r="G9901" s="40">
        <v>117400</v>
      </c>
      <c r="H9901" s="40">
        <v>55303.51</v>
      </c>
      <c r="I9901" s="40">
        <v>74715.16</v>
      </c>
      <c r="J9901" s="67">
        <f t="shared" si="462"/>
        <v>0.47106908006814313</v>
      </c>
      <c r="K9901" s="39">
        <f t="shared" si="463"/>
        <v>0.63641533219761504</v>
      </c>
      <c r="L9901" s="2" t="str">
        <f t="shared" si="464"/>
        <v>AA</v>
      </c>
      <c r="M9901" s="2" t="s">
        <v>475</v>
      </c>
      <c r="N9901" s="2" t="s">
        <v>427</v>
      </c>
      <c r="O9901" s="2" t="s">
        <v>70</v>
      </c>
    </row>
    <row r="9902" spans="1:15">
      <c r="A9902" s="38">
        <v>41662</v>
      </c>
      <c r="B9902" s="38">
        <v>54446</v>
      </c>
      <c r="C9902" s="131">
        <v>420</v>
      </c>
      <c r="D9902" s="39">
        <v>9.0200000000000002E-2</v>
      </c>
      <c r="E9902" s="39">
        <v>8.09E-2</v>
      </c>
      <c r="F9902" s="40">
        <v>131600</v>
      </c>
      <c r="G9902" s="40">
        <v>131600</v>
      </c>
      <c r="H9902" s="40">
        <v>81952.67</v>
      </c>
      <c r="I9902" s="40">
        <v>83799.990000000005</v>
      </c>
      <c r="J9902" s="67">
        <f t="shared" si="462"/>
        <v>0.62274065349544072</v>
      </c>
      <c r="K9902" s="39">
        <f t="shared" si="463"/>
        <v>0.63677803951367784</v>
      </c>
      <c r="L9902" s="2" t="str">
        <f t="shared" si="464"/>
        <v>AA</v>
      </c>
      <c r="M9902" s="2" t="s">
        <v>633</v>
      </c>
      <c r="N9902" s="2" t="s">
        <v>422</v>
      </c>
      <c r="O9902" s="2" t="s">
        <v>70</v>
      </c>
    </row>
    <row r="9903" spans="1:15">
      <c r="A9903" s="38">
        <v>39540</v>
      </c>
      <c r="B9903" s="38">
        <v>46845</v>
      </c>
      <c r="C9903" s="131">
        <v>240</v>
      </c>
      <c r="D9903" s="39">
        <v>9.0200000000000002E-2</v>
      </c>
      <c r="E9903" s="39">
        <v>8.09E-2</v>
      </c>
      <c r="F9903" s="40">
        <v>116200</v>
      </c>
      <c r="G9903" s="40">
        <v>116200</v>
      </c>
      <c r="H9903" s="40">
        <v>36389.94</v>
      </c>
      <c r="I9903" s="40">
        <v>73999.990000000005</v>
      </c>
      <c r="J9903" s="67">
        <f t="shared" si="462"/>
        <v>0.31316643717728054</v>
      </c>
      <c r="K9903" s="39">
        <f t="shared" si="463"/>
        <v>0.63683296041308091</v>
      </c>
      <c r="L9903" s="2" t="str">
        <f t="shared" si="464"/>
        <v>AA</v>
      </c>
      <c r="M9903" s="2" t="s">
        <v>570</v>
      </c>
      <c r="N9903" s="2" t="s">
        <v>422</v>
      </c>
      <c r="O9903" s="2" t="s">
        <v>70</v>
      </c>
    </row>
    <row r="9904" spans="1:15">
      <c r="A9904" s="38">
        <v>39954</v>
      </c>
      <c r="B9904" s="38">
        <v>49085</v>
      </c>
      <c r="C9904" s="131">
        <v>300</v>
      </c>
      <c r="D9904" s="39">
        <v>9.0200000000000002E-2</v>
      </c>
      <c r="E9904" s="39">
        <v>8.09E-2</v>
      </c>
      <c r="F9904" s="40">
        <v>130000</v>
      </c>
      <c r="G9904" s="40">
        <v>130000</v>
      </c>
      <c r="H9904" s="40">
        <v>66330.23</v>
      </c>
      <c r="I9904" s="40">
        <v>82999.990000000005</v>
      </c>
      <c r="J9904" s="67">
        <f t="shared" si="462"/>
        <v>0.51023253846153838</v>
      </c>
      <c r="K9904" s="39">
        <f t="shared" si="463"/>
        <v>0.63846146153846162</v>
      </c>
      <c r="L9904" s="2" t="str">
        <f t="shared" si="464"/>
        <v>AA</v>
      </c>
      <c r="M9904" s="2" t="s">
        <v>509</v>
      </c>
      <c r="N9904" s="2" t="s">
        <v>430</v>
      </c>
      <c r="O9904" s="2" t="s">
        <v>70</v>
      </c>
    </row>
    <row r="9905" spans="1:15">
      <c r="A9905" s="38">
        <v>41297</v>
      </c>
      <c r="B9905" s="38">
        <v>44219</v>
      </c>
      <c r="C9905" s="131">
        <v>96</v>
      </c>
      <c r="D9905" s="39">
        <v>9.0200000000000002E-2</v>
      </c>
      <c r="E9905" s="39">
        <v>8.2799999999999999E-2</v>
      </c>
      <c r="F9905" s="40">
        <v>83000</v>
      </c>
      <c r="G9905" s="40">
        <v>83000</v>
      </c>
      <c r="H9905" s="40">
        <v>39686.86</v>
      </c>
      <c r="I9905" s="40">
        <v>52999.99</v>
      </c>
      <c r="J9905" s="67">
        <f t="shared" si="462"/>
        <v>0.47815493975903617</v>
      </c>
      <c r="K9905" s="39">
        <f t="shared" si="463"/>
        <v>0.63855409638554217</v>
      </c>
      <c r="L9905" s="2" t="str">
        <f t="shared" si="464"/>
        <v>AA</v>
      </c>
      <c r="M9905" s="2" t="s">
        <v>559</v>
      </c>
      <c r="N9905" s="2" t="s">
        <v>417</v>
      </c>
      <c r="O9905" s="2" t="s">
        <v>70</v>
      </c>
    </row>
    <row r="9906" spans="1:15">
      <c r="A9906" s="38">
        <v>39755</v>
      </c>
      <c r="B9906" s="38">
        <v>42981</v>
      </c>
      <c r="C9906" s="131">
        <v>106</v>
      </c>
      <c r="D9906" s="39">
        <v>9.0200000000000002E-2</v>
      </c>
      <c r="E9906" s="39">
        <v>8.09E-2</v>
      </c>
      <c r="F9906" s="40">
        <v>125000</v>
      </c>
      <c r="G9906" s="40">
        <v>125000</v>
      </c>
      <c r="H9906" s="40">
        <v>42468.01</v>
      </c>
      <c r="I9906" s="40">
        <v>79999.990000000005</v>
      </c>
      <c r="J9906" s="67">
        <f t="shared" si="462"/>
        <v>0.33974408</v>
      </c>
      <c r="K9906" s="39">
        <f t="shared" si="463"/>
        <v>0.63999992000000006</v>
      </c>
      <c r="L9906" s="2" t="str">
        <f t="shared" si="464"/>
        <v>AA</v>
      </c>
      <c r="M9906" s="2" t="s">
        <v>805</v>
      </c>
      <c r="N9906" s="2" t="s">
        <v>422</v>
      </c>
      <c r="O9906" s="2" t="s">
        <v>70</v>
      </c>
    </row>
    <row r="9907" spans="1:15">
      <c r="A9907" s="38">
        <v>41627</v>
      </c>
      <c r="B9907" s="38">
        <v>54411</v>
      </c>
      <c r="C9907" s="131">
        <v>420</v>
      </c>
      <c r="D9907" s="39">
        <v>9.0200000000000002E-2</v>
      </c>
      <c r="E9907" s="39">
        <v>0.08</v>
      </c>
      <c r="F9907" s="40">
        <v>125000</v>
      </c>
      <c r="G9907" s="40">
        <v>125000</v>
      </c>
      <c r="H9907" s="40">
        <v>78084.84</v>
      </c>
      <c r="I9907" s="40">
        <v>79999.990000000005</v>
      </c>
      <c r="J9907" s="67">
        <f t="shared" si="462"/>
        <v>0.62467872000000002</v>
      </c>
      <c r="K9907" s="39">
        <f t="shared" si="463"/>
        <v>0.63999992000000006</v>
      </c>
      <c r="L9907" s="2" t="str">
        <f t="shared" si="464"/>
        <v>AA</v>
      </c>
      <c r="M9907" s="2" t="s">
        <v>538</v>
      </c>
      <c r="N9907" s="2" t="s">
        <v>417</v>
      </c>
      <c r="O9907" s="2" t="s">
        <v>70</v>
      </c>
    </row>
    <row r="9908" spans="1:15">
      <c r="A9908" s="42">
        <v>39661</v>
      </c>
      <c r="B9908" s="42">
        <v>46966</v>
      </c>
      <c r="C9908" s="130">
        <v>240</v>
      </c>
      <c r="D9908" s="43">
        <v>9.0200000000000002E-2</v>
      </c>
      <c r="E9908" s="43">
        <v>8.5600000000000009E-2</v>
      </c>
      <c r="F9908" s="44">
        <v>125000</v>
      </c>
      <c r="G9908" s="44">
        <v>125000</v>
      </c>
      <c r="H9908" s="44">
        <v>30518.38</v>
      </c>
      <c r="I9908" s="44">
        <v>80000</v>
      </c>
      <c r="J9908" s="68">
        <f t="shared" si="462"/>
        <v>0.24414704000000001</v>
      </c>
      <c r="K9908" s="43">
        <f t="shared" si="463"/>
        <v>0.64</v>
      </c>
      <c r="L9908" s="41" t="str">
        <f t="shared" si="464"/>
        <v>AA</v>
      </c>
      <c r="M9908" s="41" t="s">
        <v>1620</v>
      </c>
      <c r="N9908" s="41" t="s">
        <v>416</v>
      </c>
      <c r="O9908" s="41" t="s">
        <v>70</v>
      </c>
    </row>
    <row r="9909" spans="1:15">
      <c r="A9909" s="38">
        <v>41563</v>
      </c>
      <c r="B9909" s="38">
        <v>54347</v>
      </c>
      <c r="C9909" s="131">
        <v>420</v>
      </c>
      <c r="D9909" s="39">
        <v>9.0200000000000002E-2</v>
      </c>
      <c r="E9909" s="39">
        <v>8.2799999999999999E-2</v>
      </c>
      <c r="F9909" s="40">
        <v>88000</v>
      </c>
      <c r="G9909" s="40">
        <v>88000</v>
      </c>
      <c r="H9909" s="40">
        <v>54813.72</v>
      </c>
      <c r="I9909" s="40">
        <v>56330.37</v>
      </c>
      <c r="J9909" s="67">
        <f t="shared" si="462"/>
        <v>0.62288318181818181</v>
      </c>
      <c r="K9909" s="39">
        <f t="shared" si="463"/>
        <v>0.64011784090909096</v>
      </c>
      <c r="L9909" s="2" t="str">
        <f t="shared" si="464"/>
        <v>AA</v>
      </c>
      <c r="M9909" s="2" t="s">
        <v>918</v>
      </c>
      <c r="N9909" s="2" t="s">
        <v>416</v>
      </c>
      <c r="O9909" s="2" t="s">
        <v>70</v>
      </c>
    </row>
    <row r="9910" spans="1:15">
      <c r="A9910" s="38">
        <v>41325</v>
      </c>
      <c r="B9910" s="38">
        <v>49846</v>
      </c>
      <c r="C9910" s="131">
        <v>280</v>
      </c>
      <c r="D9910" s="39">
        <v>9.0200000000000002E-2</v>
      </c>
      <c r="E9910" s="39">
        <v>8.09E-2</v>
      </c>
      <c r="F9910" s="40">
        <v>93981</v>
      </c>
      <c r="G9910" s="40">
        <v>93981</v>
      </c>
      <c r="H9910" s="40">
        <v>55681.22</v>
      </c>
      <c r="I9910" s="40">
        <v>60165.83</v>
      </c>
      <c r="J9910" s="67">
        <f t="shared" si="462"/>
        <v>0.59247315946840318</v>
      </c>
      <c r="K9910" s="39">
        <f t="shared" si="463"/>
        <v>0.6401914216703376</v>
      </c>
      <c r="L9910" s="2" t="str">
        <f t="shared" si="464"/>
        <v>AA</v>
      </c>
      <c r="M9910" s="2" t="s">
        <v>549</v>
      </c>
      <c r="N9910" s="2" t="s">
        <v>427</v>
      </c>
      <c r="O9910" s="2" t="s">
        <v>70</v>
      </c>
    </row>
    <row r="9911" spans="1:15">
      <c r="A9911" s="42">
        <v>41401</v>
      </c>
      <c r="B9911" s="42">
        <v>47490</v>
      </c>
      <c r="C9911" s="130">
        <v>200</v>
      </c>
      <c r="D9911" s="43">
        <v>9.0200000000000002E-2</v>
      </c>
      <c r="E9911" s="43">
        <v>8.2799999999999999E-2</v>
      </c>
      <c r="F9911" s="44">
        <v>88000</v>
      </c>
      <c r="G9911" s="44">
        <v>88000</v>
      </c>
      <c r="H9911" s="44">
        <v>51170</v>
      </c>
      <c r="I9911" s="44">
        <v>56417.71</v>
      </c>
      <c r="J9911" s="68">
        <f t="shared" si="462"/>
        <v>0.58147727272727268</v>
      </c>
      <c r="K9911" s="43">
        <f t="shared" si="463"/>
        <v>0.64111034090909091</v>
      </c>
      <c r="L9911" s="41" t="str">
        <f t="shared" si="464"/>
        <v>AA</v>
      </c>
      <c r="M9911" s="41" t="s">
        <v>450</v>
      </c>
      <c r="N9911" s="41" t="s">
        <v>417</v>
      </c>
      <c r="O9911" s="41" t="s">
        <v>70</v>
      </c>
    </row>
    <row r="9912" spans="1:15">
      <c r="A9912" s="42">
        <v>39625</v>
      </c>
      <c r="B9912" s="42">
        <v>46930</v>
      </c>
      <c r="C9912" s="130">
        <v>240</v>
      </c>
      <c r="D9912" s="43">
        <v>9.0200000000000002E-2</v>
      </c>
      <c r="E9912" s="43">
        <v>8.5600000000000009E-2</v>
      </c>
      <c r="F9912" s="44">
        <v>95000</v>
      </c>
      <c r="G9912" s="44">
        <v>95000</v>
      </c>
      <c r="H9912" s="44">
        <v>42930.37</v>
      </c>
      <c r="I9912" s="44">
        <v>60999.99</v>
      </c>
      <c r="J9912" s="68">
        <f t="shared" si="462"/>
        <v>0.45189863157894739</v>
      </c>
      <c r="K9912" s="43">
        <f t="shared" si="463"/>
        <v>0.64210515789473677</v>
      </c>
      <c r="L9912" s="41" t="str">
        <f t="shared" si="464"/>
        <v>AA</v>
      </c>
      <c r="M9912" s="41" t="s">
        <v>476</v>
      </c>
      <c r="N9912" s="41" t="s">
        <v>421</v>
      </c>
      <c r="O9912" s="41" t="s">
        <v>70</v>
      </c>
    </row>
    <row r="9913" spans="1:15">
      <c r="A9913" s="38">
        <v>41374</v>
      </c>
      <c r="B9913" s="38">
        <v>52331</v>
      </c>
      <c r="C9913" s="131">
        <v>360</v>
      </c>
      <c r="D9913" s="39">
        <v>9.0200000000000002E-2</v>
      </c>
      <c r="E9913" s="39">
        <v>8.2799999999999999E-2</v>
      </c>
      <c r="F9913" s="40">
        <v>90000</v>
      </c>
      <c r="G9913" s="40">
        <v>90000</v>
      </c>
      <c r="H9913" s="40">
        <v>54934.85</v>
      </c>
      <c r="I9913" s="40">
        <v>57830.39</v>
      </c>
      <c r="J9913" s="67">
        <f t="shared" si="462"/>
        <v>0.61038722222222219</v>
      </c>
      <c r="K9913" s="39">
        <f t="shared" si="463"/>
        <v>0.64255988888888893</v>
      </c>
      <c r="L9913" s="2" t="str">
        <f t="shared" si="464"/>
        <v>AA</v>
      </c>
      <c r="M9913" s="2" t="s">
        <v>620</v>
      </c>
      <c r="N9913" s="2" t="s">
        <v>421</v>
      </c>
      <c r="O9913" s="2" t="s">
        <v>70</v>
      </c>
    </row>
    <row r="9914" spans="1:15">
      <c r="A9914" s="38">
        <v>41330</v>
      </c>
      <c r="B9914" s="38">
        <v>43610</v>
      </c>
      <c r="C9914" s="131">
        <v>75</v>
      </c>
      <c r="D9914" s="39">
        <v>9.0200000000000002E-2</v>
      </c>
      <c r="E9914" s="39">
        <v>8.09E-2</v>
      </c>
      <c r="F9914" s="40">
        <v>70000</v>
      </c>
      <c r="G9914" s="40">
        <v>70000</v>
      </c>
      <c r="H9914" s="40">
        <v>31019.41</v>
      </c>
      <c r="I9914" s="40">
        <v>44999.99</v>
      </c>
      <c r="J9914" s="67">
        <f t="shared" si="462"/>
        <v>0.4431344285714286</v>
      </c>
      <c r="K9914" s="39">
        <f t="shared" si="463"/>
        <v>0.64285700000000001</v>
      </c>
      <c r="L9914" s="2" t="str">
        <f t="shared" si="464"/>
        <v>AA</v>
      </c>
      <c r="M9914" s="2" t="s">
        <v>461</v>
      </c>
      <c r="N9914" s="2" t="s">
        <v>416</v>
      </c>
      <c r="O9914" s="2" t="s">
        <v>70</v>
      </c>
    </row>
    <row r="9915" spans="1:15">
      <c r="A9915" s="42">
        <v>39728</v>
      </c>
      <c r="B9915" s="42">
        <v>47033</v>
      </c>
      <c r="C9915" s="130">
        <v>240</v>
      </c>
      <c r="D9915" s="43">
        <v>9.0200000000000002E-2</v>
      </c>
      <c r="E9915" s="43">
        <v>8.09E-2</v>
      </c>
      <c r="F9915" s="44">
        <v>70000</v>
      </c>
      <c r="G9915" s="44">
        <v>70000</v>
      </c>
      <c r="H9915" s="44">
        <v>32244.31</v>
      </c>
      <c r="I9915" s="44">
        <v>44999.99</v>
      </c>
      <c r="J9915" s="68">
        <f t="shared" si="462"/>
        <v>0.46063300000000001</v>
      </c>
      <c r="K9915" s="43">
        <f t="shared" si="463"/>
        <v>0.64285700000000001</v>
      </c>
      <c r="L9915" s="41" t="str">
        <f t="shared" si="464"/>
        <v>AA</v>
      </c>
      <c r="M9915" s="41" t="s">
        <v>1362</v>
      </c>
      <c r="N9915" s="41" t="s">
        <v>416</v>
      </c>
      <c r="O9915" s="41" t="s">
        <v>70</v>
      </c>
    </row>
    <row r="9916" spans="1:15">
      <c r="A9916" s="42">
        <v>39542</v>
      </c>
      <c r="B9916" s="42">
        <v>46847</v>
      </c>
      <c r="C9916" s="130">
        <v>240</v>
      </c>
      <c r="D9916" s="43">
        <v>9.0200000000000002E-2</v>
      </c>
      <c r="E9916" s="43">
        <v>8.09E-2</v>
      </c>
      <c r="F9916" s="44">
        <v>70000</v>
      </c>
      <c r="G9916" s="44">
        <v>70000</v>
      </c>
      <c r="H9916" s="44">
        <v>31359.599999999999</v>
      </c>
      <c r="I9916" s="44">
        <v>44999.99</v>
      </c>
      <c r="J9916" s="68">
        <f t="shared" si="462"/>
        <v>0.44799428571428568</v>
      </c>
      <c r="K9916" s="43">
        <f t="shared" si="463"/>
        <v>0.64285700000000001</v>
      </c>
      <c r="L9916" s="41" t="str">
        <f t="shared" si="464"/>
        <v>AA</v>
      </c>
      <c r="M9916" s="41" t="s">
        <v>453</v>
      </c>
      <c r="N9916" s="41" t="s">
        <v>418</v>
      </c>
      <c r="O9916" s="41" t="s">
        <v>70</v>
      </c>
    </row>
    <row r="9917" spans="1:15">
      <c r="A9917" s="38">
        <v>41759</v>
      </c>
      <c r="B9917" s="38">
        <v>49064</v>
      </c>
      <c r="C9917" s="131">
        <v>240</v>
      </c>
      <c r="D9917" s="39">
        <v>9.0200000000000002E-2</v>
      </c>
      <c r="E9917" s="39">
        <v>8.929999999999999E-2</v>
      </c>
      <c r="F9917" s="40">
        <v>70000</v>
      </c>
      <c r="G9917" s="40">
        <v>70000</v>
      </c>
      <c r="H9917" s="40">
        <v>43472.14</v>
      </c>
      <c r="I9917" s="40">
        <v>44999.99</v>
      </c>
      <c r="J9917" s="67">
        <f t="shared" si="462"/>
        <v>0.62103057142857143</v>
      </c>
      <c r="K9917" s="39">
        <f t="shared" si="463"/>
        <v>0.64285700000000001</v>
      </c>
      <c r="L9917" s="2" t="str">
        <f t="shared" si="464"/>
        <v>AA</v>
      </c>
      <c r="M9917" s="2" t="s">
        <v>1618</v>
      </c>
      <c r="N9917" s="2" t="s">
        <v>421</v>
      </c>
      <c r="O9917" s="2" t="s">
        <v>70</v>
      </c>
    </row>
    <row r="9918" spans="1:15">
      <c r="A9918" s="38">
        <v>41626</v>
      </c>
      <c r="B9918" s="38">
        <v>54410</v>
      </c>
      <c r="C9918" s="131">
        <v>420</v>
      </c>
      <c r="D9918" s="39">
        <v>9.0200000000000002E-2</v>
      </c>
      <c r="E9918" s="39">
        <v>8.1900000000000001E-2</v>
      </c>
      <c r="F9918" s="40">
        <v>140000</v>
      </c>
      <c r="G9918" s="40">
        <v>140000</v>
      </c>
      <c r="H9918" s="40">
        <v>87929.72</v>
      </c>
      <c r="I9918" s="40">
        <v>89999.99</v>
      </c>
      <c r="J9918" s="67">
        <f t="shared" si="462"/>
        <v>0.62806942857142856</v>
      </c>
      <c r="K9918" s="39">
        <f t="shared" si="463"/>
        <v>0.64285707142857151</v>
      </c>
      <c r="L9918" s="2" t="str">
        <f t="shared" si="464"/>
        <v>AA</v>
      </c>
      <c r="M9918" s="2" t="s">
        <v>468</v>
      </c>
      <c r="N9918" s="2" t="s">
        <v>421</v>
      </c>
      <c r="O9918" s="2" t="s">
        <v>70</v>
      </c>
    </row>
    <row r="9919" spans="1:15">
      <c r="A9919" s="42">
        <v>41550</v>
      </c>
      <c r="B9919" s="42">
        <v>54334</v>
      </c>
      <c r="C9919" s="130">
        <v>420</v>
      </c>
      <c r="D9919" s="43">
        <v>9.0200000000000002E-2</v>
      </c>
      <c r="E9919" s="43">
        <v>8.2799999999999999E-2</v>
      </c>
      <c r="F9919" s="44">
        <v>140000</v>
      </c>
      <c r="G9919" s="44">
        <v>140000</v>
      </c>
      <c r="H9919" s="44">
        <v>87652.57</v>
      </c>
      <c r="I9919" s="44">
        <v>89999.99</v>
      </c>
      <c r="J9919" s="68">
        <f t="shared" si="462"/>
        <v>0.62608978571428575</v>
      </c>
      <c r="K9919" s="43">
        <f t="shared" si="463"/>
        <v>0.64285707142857151</v>
      </c>
      <c r="L9919" s="41" t="str">
        <f t="shared" si="464"/>
        <v>AA</v>
      </c>
      <c r="M9919" s="41" t="s">
        <v>157</v>
      </c>
      <c r="N9919" s="41" t="s">
        <v>421</v>
      </c>
      <c r="O9919" s="41" t="s">
        <v>70</v>
      </c>
    </row>
    <row r="9920" spans="1:15">
      <c r="A9920" s="42">
        <v>39657</v>
      </c>
      <c r="B9920" s="42">
        <v>50614</v>
      </c>
      <c r="C9920" s="130">
        <v>360</v>
      </c>
      <c r="D9920" s="43">
        <v>9.0200000000000002E-2</v>
      </c>
      <c r="E9920" s="43">
        <v>8.09E-2</v>
      </c>
      <c r="F9920" s="44">
        <v>130000</v>
      </c>
      <c r="G9920" s="44">
        <v>130000</v>
      </c>
      <c r="H9920" s="44">
        <v>68832.36</v>
      </c>
      <c r="I9920" s="44">
        <v>83699.990000000005</v>
      </c>
      <c r="J9920" s="68">
        <f t="shared" si="462"/>
        <v>0.52947969230769232</v>
      </c>
      <c r="K9920" s="43">
        <f t="shared" si="463"/>
        <v>0.64384607692307694</v>
      </c>
      <c r="L9920" s="41" t="str">
        <f t="shared" si="464"/>
        <v>AA</v>
      </c>
      <c r="M9920" s="41" t="s">
        <v>482</v>
      </c>
      <c r="N9920" s="41" t="s">
        <v>422</v>
      </c>
      <c r="O9920" s="41" t="s">
        <v>70</v>
      </c>
    </row>
    <row r="9921" spans="1:15">
      <c r="A9921" s="42">
        <v>39927</v>
      </c>
      <c r="B9921" s="42">
        <v>50884</v>
      </c>
      <c r="C9921" s="130">
        <v>360</v>
      </c>
      <c r="D9921" s="43">
        <v>9.0200000000000002E-2</v>
      </c>
      <c r="E9921" s="43">
        <v>9.0200000000000002E-2</v>
      </c>
      <c r="F9921" s="44">
        <v>76000</v>
      </c>
      <c r="G9921" s="44">
        <v>76000</v>
      </c>
      <c r="H9921" s="44">
        <v>40923.96</v>
      </c>
      <c r="I9921" s="44">
        <v>48999.99</v>
      </c>
      <c r="J9921" s="68">
        <f t="shared" si="462"/>
        <v>0.53847315789473682</v>
      </c>
      <c r="K9921" s="43">
        <f t="shared" si="463"/>
        <v>0.64473671052631576</v>
      </c>
      <c r="L9921" s="41" t="str">
        <f t="shared" si="464"/>
        <v>AA</v>
      </c>
      <c r="M9921" s="41" t="s">
        <v>1090</v>
      </c>
      <c r="N9921" s="41" t="s">
        <v>417</v>
      </c>
      <c r="O9921" s="41" t="s">
        <v>70</v>
      </c>
    </row>
    <row r="9922" spans="1:15">
      <c r="A9922" s="42">
        <v>41372</v>
      </c>
      <c r="B9922" s="42">
        <v>54156</v>
      </c>
      <c r="C9922" s="130">
        <v>420</v>
      </c>
      <c r="D9922" s="43">
        <v>9.0200000000000002E-2</v>
      </c>
      <c r="E9922" s="43">
        <v>8.2799999999999999E-2</v>
      </c>
      <c r="F9922" s="44">
        <v>70567.350000000006</v>
      </c>
      <c r="G9922" s="44">
        <v>70567.350000000006</v>
      </c>
      <c r="H9922" s="44">
        <v>44170.07</v>
      </c>
      <c r="I9922" s="44">
        <v>45510.61</v>
      </c>
      <c r="J9922" s="68">
        <f t="shared" si="462"/>
        <v>0.62592785473735368</v>
      </c>
      <c r="K9922" s="43">
        <f t="shared" si="463"/>
        <v>0.64492445869088177</v>
      </c>
      <c r="L9922" s="41" t="str">
        <f t="shared" si="464"/>
        <v>AA</v>
      </c>
      <c r="M9922" s="41" t="s">
        <v>1657</v>
      </c>
      <c r="N9922" s="41" t="s">
        <v>430</v>
      </c>
      <c r="O9922" s="41" t="s">
        <v>70</v>
      </c>
    </row>
    <row r="9923" spans="1:15">
      <c r="A9923" s="38">
        <v>39920</v>
      </c>
      <c r="B9923" s="38">
        <v>50877</v>
      </c>
      <c r="C9923" s="131">
        <v>360</v>
      </c>
      <c r="D9923" s="39">
        <v>9.0200000000000002E-2</v>
      </c>
      <c r="E9923" s="39">
        <v>8.5600000000000009E-2</v>
      </c>
      <c r="F9923" s="40">
        <v>108500</v>
      </c>
      <c r="G9923" s="40">
        <v>108500</v>
      </c>
      <c r="H9923" s="40">
        <v>37614.53</v>
      </c>
      <c r="I9923" s="40">
        <v>69999.990000000005</v>
      </c>
      <c r="J9923" s="67">
        <f t="shared" ref="J9923:J9986" si="465">H9923/G9923</f>
        <v>0.34667769585253455</v>
      </c>
      <c r="K9923" s="39">
        <f t="shared" ref="K9923:K9986" si="466">I9923/G9923</f>
        <v>0.64516119815668205</v>
      </c>
      <c r="L9923" s="2" t="str">
        <f t="shared" ref="L9923:L9986" si="467">IF(J9923&lt;=65%,"AA",IF(J9923&lt;=75%,"A",IF(J9923&lt;=85%,"B","C")))</f>
        <v>AA</v>
      </c>
      <c r="M9923" s="2" t="s">
        <v>489</v>
      </c>
      <c r="N9923" s="2" t="s">
        <v>415</v>
      </c>
      <c r="O9923" s="2" t="s">
        <v>70</v>
      </c>
    </row>
    <row r="9924" spans="1:15">
      <c r="A9924" s="42">
        <v>41625</v>
      </c>
      <c r="B9924" s="42">
        <v>54409</v>
      </c>
      <c r="C9924" s="130">
        <v>420</v>
      </c>
      <c r="D9924" s="43">
        <v>9.0200000000000002E-2</v>
      </c>
      <c r="E9924" s="43">
        <v>9.0200000000000002E-2</v>
      </c>
      <c r="F9924" s="44">
        <v>83500</v>
      </c>
      <c r="G9924" s="44">
        <v>83500</v>
      </c>
      <c r="H9924" s="44">
        <v>52739.99</v>
      </c>
      <c r="I9924" s="44">
        <v>53999.99</v>
      </c>
      <c r="J9924" s="68">
        <f t="shared" si="465"/>
        <v>0.63161664670658679</v>
      </c>
      <c r="K9924" s="43">
        <f t="shared" si="466"/>
        <v>0.64670646706586821</v>
      </c>
      <c r="L9924" s="41" t="str">
        <f t="shared" si="467"/>
        <v>AA</v>
      </c>
      <c r="M9924" s="41" t="s">
        <v>696</v>
      </c>
      <c r="N9924" s="41" t="s">
        <v>424</v>
      </c>
      <c r="O9924" s="41" t="s">
        <v>70</v>
      </c>
    </row>
    <row r="9925" spans="1:15">
      <c r="A9925" s="38">
        <v>41585</v>
      </c>
      <c r="B9925" s="38">
        <v>45968</v>
      </c>
      <c r="C9925" s="131">
        <v>144</v>
      </c>
      <c r="D9925" s="39">
        <v>9.0200000000000002E-2</v>
      </c>
      <c r="E9925" s="39">
        <v>8.2799999999999999E-2</v>
      </c>
      <c r="F9925" s="40">
        <v>160000</v>
      </c>
      <c r="G9925" s="40">
        <v>160000</v>
      </c>
      <c r="H9925" s="40">
        <v>93808.07</v>
      </c>
      <c r="I9925" s="40">
        <v>103499.99</v>
      </c>
      <c r="J9925" s="67">
        <f t="shared" si="465"/>
        <v>0.58630043750000005</v>
      </c>
      <c r="K9925" s="39">
        <f t="shared" si="466"/>
        <v>0.64687493750000002</v>
      </c>
      <c r="L9925" s="2" t="str">
        <f t="shared" si="467"/>
        <v>AA</v>
      </c>
      <c r="M9925" s="2" t="s">
        <v>559</v>
      </c>
      <c r="N9925" s="2" t="s">
        <v>417</v>
      </c>
      <c r="O9925" s="2" t="s">
        <v>70</v>
      </c>
    </row>
    <row r="9926" spans="1:15">
      <c r="A9926" s="42">
        <v>41438</v>
      </c>
      <c r="B9926" s="42">
        <v>48743</v>
      </c>
      <c r="C9926" s="130">
        <v>240</v>
      </c>
      <c r="D9926" s="43">
        <v>9.0200000000000002E-2</v>
      </c>
      <c r="E9926" s="43">
        <v>0.08</v>
      </c>
      <c r="F9926" s="44">
        <v>85000</v>
      </c>
      <c r="G9926" s="44">
        <v>85000</v>
      </c>
      <c r="H9926" s="44">
        <v>51056.12</v>
      </c>
      <c r="I9926" s="44">
        <v>54999.99</v>
      </c>
      <c r="J9926" s="68">
        <f t="shared" si="465"/>
        <v>0.60066023529411772</v>
      </c>
      <c r="K9926" s="43">
        <f t="shared" si="466"/>
        <v>0.64705870588235292</v>
      </c>
      <c r="L9926" s="41" t="str">
        <f t="shared" si="467"/>
        <v>AA</v>
      </c>
      <c r="M9926" s="41" t="s">
        <v>1510</v>
      </c>
      <c r="N9926" s="41" t="s">
        <v>416</v>
      </c>
      <c r="O9926" s="41" t="s">
        <v>70</v>
      </c>
    </row>
    <row r="9927" spans="1:15">
      <c r="A9927" s="42">
        <v>39710</v>
      </c>
      <c r="B9927" s="42">
        <v>47015</v>
      </c>
      <c r="C9927" s="130">
        <v>240</v>
      </c>
      <c r="D9927" s="43">
        <v>9.0200000000000002E-2</v>
      </c>
      <c r="E9927" s="43">
        <v>9.0200000000000002E-2</v>
      </c>
      <c r="F9927" s="44">
        <v>85000</v>
      </c>
      <c r="G9927" s="44">
        <v>85000</v>
      </c>
      <c r="H9927" s="44">
        <v>39220.31</v>
      </c>
      <c r="I9927" s="44">
        <v>54999.99</v>
      </c>
      <c r="J9927" s="68">
        <f t="shared" si="465"/>
        <v>0.46141541176470585</v>
      </c>
      <c r="K9927" s="43">
        <f t="shared" si="466"/>
        <v>0.64705870588235292</v>
      </c>
      <c r="L9927" s="41" t="str">
        <f t="shared" si="467"/>
        <v>AA</v>
      </c>
      <c r="M9927" s="41" t="s">
        <v>263</v>
      </c>
      <c r="N9927" s="41" t="s">
        <v>416</v>
      </c>
      <c r="O9927" s="41" t="s">
        <v>70</v>
      </c>
    </row>
    <row r="9928" spans="1:15">
      <c r="A9928" s="38">
        <v>41774</v>
      </c>
      <c r="B9928" s="38">
        <v>52732</v>
      </c>
      <c r="C9928" s="131">
        <v>360</v>
      </c>
      <c r="D9928" s="39">
        <v>9.0200000000000002E-2</v>
      </c>
      <c r="E9928" s="39">
        <v>8.929999999999999E-2</v>
      </c>
      <c r="F9928" s="40">
        <v>150000</v>
      </c>
      <c r="G9928" s="40">
        <v>150000</v>
      </c>
      <c r="H9928" s="40">
        <v>95497.23</v>
      </c>
      <c r="I9928" s="40">
        <v>97199.99</v>
      </c>
      <c r="J9928" s="67">
        <f t="shared" si="465"/>
        <v>0.6366482</v>
      </c>
      <c r="K9928" s="39">
        <f t="shared" si="466"/>
        <v>0.64799993333333339</v>
      </c>
      <c r="L9928" s="2" t="str">
        <f t="shared" si="467"/>
        <v>AA</v>
      </c>
      <c r="M9928" s="2" t="s">
        <v>1075</v>
      </c>
      <c r="N9928" s="2" t="s">
        <v>421</v>
      </c>
      <c r="O9928" s="2" t="s">
        <v>70</v>
      </c>
    </row>
    <row r="9929" spans="1:15">
      <c r="A9929" s="42">
        <v>41688</v>
      </c>
      <c r="B9929" s="42">
        <v>47925</v>
      </c>
      <c r="C9929" s="130">
        <v>205</v>
      </c>
      <c r="D9929" s="43">
        <v>9.0200000000000002E-2</v>
      </c>
      <c r="E9929" s="43">
        <v>8.2799999999999999E-2</v>
      </c>
      <c r="F9929" s="44">
        <v>158899</v>
      </c>
      <c r="G9929" s="44">
        <v>158899</v>
      </c>
      <c r="H9929" s="44">
        <v>88090.7</v>
      </c>
      <c r="I9929" s="44">
        <v>103207.83</v>
      </c>
      <c r="J9929" s="68">
        <f t="shared" si="465"/>
        <v>0.55438171417063664</v>
      </c>
      <c r="K9929" s="43">
        <f t="shared" si="466"/>
        <v>0.64951843623937222</v>
      </c>
      <c r="L9929" s="41" t="str">
        <f t="shared" si="467"/>
        <v>AA</v>
      </c>
      <c r="M9929" s="41" t="s">
        <v>496</v>
      </c>
      <c r="N9929" s="41" t="s">
        <v>417</v>
      </c>
      <c r="O9929" s="41" t="s">
        <v>70</v>
      </c>
    </row>
    <row r="9930" spans="1:15">
      <c r="A9930" s="42">
        <v>39805</v>
      </c>
      <c r="B9930" s="42">
        <v>45283</v>
      </c>
      <c r="C9930" s="130">
        <v>180</v>
      </c>
      <c r="D9930" s="43">
        <v>9.0200000000000002E-2</v>
      </c>
      <c r="E9930" s="43">
        <v>8.5600000000000009E-2</v>
      </c>
      <c r="F9930" s="44">
        <v>100000</v>
      </c>
      <c r="G9930" s="44">
        <v>100000</v>
      </c>
      <c r="H9930" s="44">
        <v>39943.32</v>
      </c>
      <c r="I9930" s="44">
        <v>64999.99</v>
      </c>
      <c r="J9930" s="68">
        <f t="shared" si="465"/>
        <v>0.39943319999999999</v>
      </c>
      <c r="K9930" s="43">
        <f t="shared" si="466"/>
        <v>0.64999989999999996</v>
      </c>
      <c r="L9930" s="41" t="str">
        <f t="shared" si="467"/>
        <v>AA</v>
      </c>
      <c r="M9930" s="41" t="s">
        <v>687</v>
      </c>
      <c r="N9930" s="41" t="s">
        <v>417</v>
      </c>
      <c r="O9930" s="41" t="s">
        <v>70</v>
      </c>
    </row>
    <row r="9931" spans="1:15">
      <c r="A9931" s="42">
        <v>39941</v>
      </c>
      <c r="B9931" s="42">
        <v>47246</v>
      </c>
      <c r="C9931" s="130">
        <v>240</v>
      </c>
      <c r="D9931" s="43">
        <v>9.0200000000000002E-2</v>
      </c>
      <c r="E9931" s="43">
        <v>8.09E-2</v>
      </c>
      <c r="F9931" s="44">
        <v>100000</v>
      </c>
      <c r="G9931" s="44">
        <v>100000</v>
      </c>
      <c r="H9931" s="44">
        <v>51925.23</v>
      </c>
      <c r="I9931" s="44">
        <v>65000</v>
      </c>
      <c r="J9931" s="68">
        <f t="shared" si="465"/>
        <v>0.5192523</v>
      </c>
      <c r="K9931" s="43">
        <f t="shared" si="466"/>
        <v>0.65</v>
      </c>
      <c r="L9931" s="41" t="str">
        <f t="shared" si="467"/>
        <v>AA</v>
      </c>
      <c r="M9931" s="41" t="s">
        <v>496</v>
      </c>
      <c r="N9931" s="41" t="s">
        <v>417</v>
      </c>
      <c r="O9931" s="41" t="s">
        <v>70</v>
      </c>
    </row>
    <row r="9932" spans="1:15">
      <c r="A9932" s="38">
        <v>39904</v>
      </c>
      <c r="B9932" s="38">
        <v>50861</v>
      </c>
      <c r="C9932" s="131">
        <v>360</v>
      </c>
      <c r="D9932" s="39">
        <v>9.0200000000000002E-2</v>
      </c>
      <c r="E9932" s="39">
        <v>8.5600000000000009E-2</v>
      </c>
      <c r="F9932" s="40">
        <v>123000</v>
      </c>
      <c r="G9932" s="40">
        <v>123000</v>
      </c>
      <c r="H9932" s="40">
        <v>66883.350000000006</v>
      </c>
      <c r="I9932" s="40">
        <v>79999.990000000005</v>
      </c>
      <c r="J9932" s="67">
        <f t="shared" si="465"/>
        <v>0.54376707317073181</v>
      </c>
      <c r="K9932" s="39">
        <f t="shared" si="466"/>
        <v>0.65040642276422767</v>
      </c>
      <c r="L9932" s="2" t="str">
        <f t="shared" si="467"/>
        <v>AA</v>
      </c>
      <c r="M9932" s="2" t="s">
        <v>495</v>
      </c>
      <c r="N9932" s="2" t="s">
        <v>424</v>
      </c>
      <c r="O9932" s="2" t="s">
        <v>70</v>
      </c>
    </row>
    <row r="9933" spans="1:15">
      <c r="A9933" s="42">
        <v>39954</v>
      </c>
      <c r="B9933" s="42">
        <v>50911</v>
      </c>
      <c r="C9933" s="130">
        <v>360</v>
      </c>
      <c r="D9933" s="43">
        <v>9.0200000000000002E-2</v>
      </c>
      <c r="E9933" s="43">
        <v>8.5600000000000009E-2</v>
      </c>
      <c r="F9933" s="44">
        <v>90000</v>
      </c>
      <c r="G9933" s="44">
        <v>90000</v>
      </c>
      <c r="H9933" s="44">
        <v>49154.03</v>
      </c>
      <c r="I9933" s="44">
        <v>58599.99</v>
      </c>
      <c r="J9933" s="68">
        <f t="shared" si="465"/>
        <v>0.54615588888888889</v>
      </c>
      <c r="K9933" s="43">
        <f t="shared" si="466"/>
        <v>0.651111</v>
      </c>
      <c r="L9933" s="41" t="str">
        <f t="shared" si="467"/>
        <v>AA</v>
      </c>
      <c r="M9933" s="41" t="s">
        <v>1169</v>
      </c>
      <c r="N9933" s="41" t="s">
        <v>416</v>
      </c>
      <c r="O9933" s="41" t="s">
        <v>70</v>
      </c>
    </row>
    <row r="9934" spans="1:15">
      <c r="A9934" s="38">
        <v>39930</v>
      </c>
      <c r="B9934" s="38">
        <v>50887</v>
      </c>
      <c r="C9934" s="131">
        <v>360</v>
      </c>
      <c r="D9934" s="39">
        <v>9.0200000000000002E-2</v>
      </c>
      <c r="E9934" s="39">
        <v>8.09E-2</v>
      </c>
      <c r="F9934" s="40">
        <v>127300</v>
      </c>
      <c r="G9934" s="40">
        <v>127300</v>
      </c>
      <c r="H9934" s="40">
        <v>55150.92</v>
      </c>
      <c r="I9934" s="40">
        <v>82999.990000000005</v>
      </c>
      <c r="J9934" s="67">
        <f t="shared" si="465"/>
        <v>0.43323582089552237</v>
      </c>
      <c r="K9934" s="39">
        <f t="shared" si="466"/>
        <v>0.65200306362922233</v>
      </c>
      <c r="L9934" s="2" t="str">
        <f t="shared" si="467"/>
        <v>AA</v>
      </c>
      <c r="M9934" s="2" t="s">
        <v>676</v>
      </c>
      <c r="N9934" s="2" t="s">
        <v>422</v>
      </c>
      <c r="O9934" s="2" t="s">
        <v>70</v>
      </c>
    </row>
    <row r="9935" spans="1:15">
      <c r="A9935" s="38">
        <v>39853</v>
      </c>
      <c r="B9935" s="38">
        <v>47158</v>
      </c>
      <c r="C9935" s="131">
        <v>240</v>
      </c>
      <c r="D9935" s="39">
        <v>9.0200000000000002E-2</v>
      </c>
      <c r="E9935" s="39">
        <v>8.09E-2</v>
      </c>
      <c r="F9935" s="40">
        <v>92000</v>
      </c>
      <c r="G9935" s="40">
        <v>92000</v>
      </c>
      <c r="H9935" s="40">
        <v>43720.68</v>
      </c>
      <c r="I9935" s="40">
        <v>59999.99</v>
      </c>
      <c r="J9935" s="67">
        <f t="shared" si="465"/>
        <v>0.47522478260869566</v>
      </c>
      <c r="K9935" s="39">
        <f t="shared" si="466"/>
        <v>0.65217380434782601</v>
      </c>
      <c r="L9935" s="2" t="str">
        <f t="shared" si="467"/>
        <v>AA</v>
      </c>
      <c r="M9935" s="2" t="s">
        <v>743</v>
      </c>
      <c r="N9935" s="2" t="s">
        <v>416</v>
      </c>
      <c r="O9935" s="2" t="s">
        <v>70</v>
      </c>
    </row>
    <row r="9936" spans="1:15">
      <c r="A9936" s="42">
        <v>41605</v>
      </c>
      <c r="B9936" s="42">
        <v>45257</v>
      </c>
      <c r="C9936" s="130">
        <v>120</v>
      </c>
      <c r="D9936" s="43">
        <v>9.0200000000000002E-2</v>
      </c>
      <c r="E9936" s="43">
        <v>8.2799999999999999E-2</v>
      </c>
      <c r="F9936" s="44">
        <v>115000</v>
      </c>
      <c r="G9936" s="44">
        <v>115000</v>
      </c>
      <c r="H9936" s="44">
        <v>66392.160000000003</v>
      </c>
      <c r="I9936" s="44">
        <v>74999.990000000005</v>
      </c>
      <c r="J9936" s="68">
        <f t="shared" si="465"/>
        <v>0.57732313043478267</v>
      </c>
      <c r="K9936" s="43">
        <f t="shared" si="466"/>
        <v>0.65217382608695662</v>
      </c>
      <c r="L9936" s="41" t="str">
        <f t="shared" si="467"/>
        <v>AA</v>
      </c>
      <c r="M9936" s="41" t="s">
        <v>675</v>
      </c>
      <c r="N9936" s="41" t="s">
        <v>421</v>
      </c>
      <c r="O9936" s="41" t="s">
        <v>70</v>
      </c>
    </row>
    <row r="9937" spans="1:15">
      <c r="A9937" s="38">
        <v>39770</v>
      </c>
      <c r="B9937" s="38">
        <v>47075</v>
      </c>
      <c r="C9937" s="131">
        <v>240</v>
      </c>
      <c r="D9937" s="39">
        <v>9.0200000000000002E-2</v>
      </c>
      <c r="E9937" s="39">
        <v>8.09E-2</v>
      </c>
      <c r="F9937" s="40">
        <v>115000</v>
      </c>
      <c r="G9937" s="40">
        <v>115000</v>
      </c>
      <c r="H9937" s="40">
        <v>53887.22</v>
      </c>
      <c r="I9937" s="40">
        <v>74999.990000000005</v>
      </c>
      <c r="J9937" s="67">
        <f t="shared" si="465"/>
        <v>0.46858452173913046</v>
      </c>
      <c r="K9937" s="39">
        <f t="shared" si="466"/>
        <v>0.65217382608695662</v>
      </c>
      <c r="L9937" s="2" t="str">
        <f t="shared" si="467"/>
        <v>AA</v>
      </c>
      <c r="M9937" s="2" t="s">
        <v>566</v>
      </c>
      <c r="N9937" s="2" t="s">
        <v>420</v>
      </c>
      <c r="O9937" s="2" t="s">
        <v>70</v>
      </c>
    </row>
    <row r="9938" spans="1:15">
      <c r="A9938" s="38">
        <v>41474</v>
      </c>
      <c r="B9938" s="38">
        <v>54107</v>
      </c>
      <c r="C9938" s="131">
        <v>415</v>
      </c>
      <c r="D9938" s="39">
        <v>9.0200000000000002E-2</v>
      </c>
      <c r="E9938" s="39">
        <v>8.2799999999999999E-2</v>
      </c>
      <c r="F9938" s="40">
        <v>115000</v>
      </c>
      <c r="G9938" s="40">
        <v>115000</v>
      </c>
      <c r="H9938" s="40">
        <v>72394.33</v>
      </c>
      <c r="I9938" s="40">
        <v>74999.990000000005</v>
      </c>
      <c r="J9938" s="67">
        <f t="shared" si="465"/>
        <v>0.62951591304347831</v>
      </c>
      <c r="K9938" s="39">
        <f t="shared" si="466"/>
        <v>0.65217382608695662</v>
      </c>
      <c r="L9938" s="2" t="str">
        <f t="shared" si="467"/>
        <v>AA</v>
      </c>
      <c r="M9938" s="2" t="s">
        <v>566</v>
      </c>
      <c r="N9938" s="2" t="s">
        <v>420</v>
      </c>
      <c r="O9938" s="2" t="s">
        <v>70</v>
      </c>
    </row>
    <row r="9939" spans="1:15">
      <c r="A9939" s="38">
        <v>41449</v>
      </c>
      <c r="B9939" s="38">
        <v>47081</v>
      </c>
      <c r="C9939" s="131">
        <v>185</v>
      </c>
      <c r="D9939" s="39">
        <v>9.0200000000000002E-2</v>
      </c>
      <c r="E9939" s="39">
        <v>8.1900000000000001E-2</v>
      </c>
      <c r="F9939" s="40">
        <v>138000</v>
      </c>
      <c r="G9939" s="40">
        <v>138000</v>
      </c>
      <c r="H9939" s="40">
        <v>70705.490000000005</v>
      </c>
      <c r="I9939" s="40">
        <v>89999.99</v>
      </c>
      <c r="J9939" s="67">
        <f t="shared" si="465"/>
        <v>0.51235862318840586</v>
      </c>
      <c r="K9939" s="39">
        <f t="shared" si="466"/>
        <v>0.65217384057971017</v>
      </c>
      <c r="L9939" s="2" t="str">
        <f t="shared" si="467"/>
        <v>AA</v>
      </c>
      <c r="M9939" s="2" t="s">
        <v>1629</v>
      </c>
      <c r="N9939" s="2" t="s">
        <v>417</v>
      </c>
      <c r="O9939" s="2" t="s">
        <v>70</v>
      </c>
    </row>
    <row r="9940" spans="1:15">
      <c r="A9940" s="42">
        <v>39863</v>
      </c>
      <c r="B9940" s="42">
        <v>45492</v>
      </c>
      <c r="C9940" s="130">
        <v>185</v>
      </c>
      <c r="D9940" s="43">
        <v>9.0200000000000002E-2</v>
      </c>
      <c r="E9940" s="43">
        <v>8.09E-2</v>
      </c>
      <c r="F9940" s="44">
        <v>99650</v>
      </c>
      <c r="G9940" s="44">
        <v>99650</v>
      </c>
      <c r="H9940" s="44">
        <v>41310.19</v>
      </c>
      <c r="I9940" s="44">
        <v>64999.99</v>
      </c>
      <c r="J9940" s="68">
        <f t="shared" si="465"/>
        <v>0.41455283492222783</v>
      </c>
      <c r="K9940" s="43">
        <f t="shared" si="466"/>
        <v>0.65228289011540386</v>
      </c>
      <c r="L9940" s="41" t="str">
        <f t="shared" si="467"/>
        <v>AA</v>
      </c>
      <c r="M9940" s="41" t="s">
        <v>475</v>
      </c>
      <c r="N9940" s="41" t="s">
        <v>427</v>
      </c>
      <c r="O9940" s="41" t="s">
        <v>70</v>
      </c>
    </row>
    <row r="9941" spans="1:15">
      <c r="A9941" s="42">
        <v>39636</v>
      </c>
      <c r="B9941" s="42">
        <v>46941</v>
      </c>
      <c r="C9941" s="130">
        <v>240</v>
      </c>
      <c r="D9941" s="43">
        <v>9.0200000000000002E-2</v>
      </c>
      <c r="E9941" s="43">
        <v>8.09E-2</v>
      </c>
      <c r="F9941" s="44">
        <v>88800</v>
      </c>
      <c r="G9941" s="44">
        <v>88800</v>
      </c>
      <c r="H9941" s="44">
        <v>41035.39</v>
      </c>
      <c r="I9941" s="44">
        <v>57999.99</v>
      </c>
      <c r="J9941" s="68">
        <f t="shared" si="465"/>
        <v>0.46211024774774773</v>
      </c>
      <c r="K9941" s="43">
        <f t="shared" si="466"/>
        <v>0.65315304054054046</v>
      </c>
      <c r="L9941" s="41" t="str">
        <f t="shared" si="467"/>
        <v>AA</v>
      </c>
      <c r="M9941" s="41" t="s">
        <v>1249</v>
      </c>
      <c r="N9941" s="41" t="s">
        <v>424</v>
      </c>
      <c r="O9941" s="41" t="s">
        <v>70</v>
      </c>
    </row>
    <row r="9942" spans="1:15">
      <c r="A9942" s="38">
        <v>39784</v>
      </c>
      <c r="B9942" s="38">
        <v>48915</v>
      </c>
      <c r="C9942" s="131">
        <v>300</v>
      </c>
      <c r="D9942" s="39">
        <v>9.0200000000000002E-2</v>
      </c>
      <c r="E9942" s="39">
        <v>8.09E-2</v>
      </c>
      <c r="F9942" s="40">
        <v>80000</v>
      </c>
      <c r="G9942" s="40">
        <v>80000</v>
      </c>
      <c r="H9942" s="40">
        <v>41772.46</v>
      </c>
      <c r="I9942" s="40">
        <v>52269.18</v>
      </c>
      <c r="J9942" s="67">
        <f t="shared" si="465"/>
        <v>0.52215575000000003</v>
      </c>
      <c r="K9942" s="39">
        <f t="shared" si="466"/>
        <v>0.65336475000000005</v>
      </c>
      <c r="L9942" s="2" t="str">
        <f t="shared" si="467"/>
        <v>AA</v>
      </c>
      <c r="M9942" s="2" t="s">
        <v>836</v>
      </c>
      <c r="N9942" s="2" t="s">
        <v>421</v>
      </c>
      <c r="O9942" s="2" t="s">
        <v>70</v>
      </c>
    </row>
    <row r="9943" spans="1:15">
      <c r="A9943" s="38">
        <v>39675</v>
      </c>
      <c r="B9943" s="38">
        <v>46980</v>
      </c>
      <c r="C9943" s="131">
        <v>240</v>
      </c>
      <c r="D9943" s="39">
        <v>9.0200000000000002E-2</v>
      </c>
      <c r="E9943" s="39">
        <v>8.09E-2</v>
      </c>
      <c r="F9943" s="40">
        <v>84175.5</v>
      </c>
      <c r="G9943" s="40">
        <v>84175.5</v>
      </c>
      <c r="H9943" s="40">
        <v>39068.449999999997</v>
      </c>
      <c r="I9943" s="40">
        <v>54999.99</v>
      </c>
      <c r="J9943" s="67">
        <f t="shared" si="465"/>
        <v>0.46413089319338757</v>
      </c>
      <c r="K9943" s="39">
        <f t="shared" si="466"/>
        <v>0.6533966534205321</v>
      </c>
      <c r="L9943" s="2" t="str">
        <f t="shared" si="467"/>
        <v>AA</v>
      </c>
      <c r="M9943" s="2" t="s">
        <v>472</v>
      </c>
      <c r="N9943" s="2" t="s">
        <v>426</v>
      </c>
      <c r="O9943" s="2" t="s">
        <v>70</v>
      </c>
    </row>
    <row r="9944" spans="1:15">
      <c r="A9944" s="42">
        <v>39745</v>
      </c>
      <c r="B9944" s="42">
        <v>47050</v>
      </c>
      <c r="C9944" s="130">
        <v>240</v>
      </c>
      <c r="D9944" s="43">
        <v>9.0200000000000002E-2</v>
      </c>
      <c r="E9944" s="43">
        <v>8.09E-2</v>
      </c>
      <c r="F9944" s="44">
        <v>100000</v>
      </c>
      <c r="G9944" s="44">
        <v>100000</v>
      </c>
      <c r="H9944" s="44">
        <v>48737.22</v>
      </c>
      <c r="I9944" s="44">
        <v>65361</v>
      </c>
      <c r="J9944" s="68">
        <f t="shared" si="465"/>
        <v>0.48737220000000003</v>
      </c>
      <c r="K9944" s="43">
        <f t="shared" si="466"/>
        <v>0.65361000000000002</v>
      </c>
      <c r="L9944" s="41" t="str">
        <f t="shared" si="467"/>
        <v>AA</v>
      </c>
      <c r="M9944" s="41" t="s">
        <v>564</v>
      </c>
      <c r="N9944" s="41" t="s">
        <v>417</v>
      </c>
      <c r="O9944" s="41" t="s">
        <v>70</v>
      </c>
    </row>
    <row r="9945" spans="1:15">
      <c r="A9945" s="38">
        <v>39931</v>
      </c>
      <c r="B9945" s="38">
        <v>43067</v>
      </c>
      <c r="C9945" s="131">
        <v>103</v>
      </c>
      <c r="D9945" s="39">
        <v>9.0200000000000002E-2</v>
      </c>
      <c r="E9945" s="39">
        <v>8.09E-2</v>
      </c>
      <c r="F9945" s="40">
        <v>100000</v>
      </c>
      <c r="G9945" s="40">
        <v>100000</v>
      </c>
      <c r="H9945" s="40">
        <v>36822.9</v>
      </c>
      <c r="I9945" s="40">
        <v>65383.42</v>
      </c>
      <c r="J9945" s="67">
        <f t="shared" si="465"/>
        <v>0.36822900000000003</v>
      </c>
      <c r="K9945" s="39">
        <f t="shared" si="466"/>
        <v>0.65383420000000003</v>
      </c>
      <c r="L9945" s="2" t="str">
        <f t="shared" si="467"/>
        <v>AA</v>
      </c>
      <c r="M9945" s="2" t="s">
        <v>746</v>
      </c>
      <c r="N9945" s="2" t="s">
        <v>417</v>
      </c>
      <c r="O9945" s="2" t="s">
        <v>70</v>
      </c>
    </row>
    <row r="9946" spans="1:15">
      <c r="A9946" s="42">
        <v>41598</v>
      </c>
      <c r="B9946" s="42">
        <v>47684</v>
      </c>
      <c r="C9946" s="130">
        <v>200</v>
      </c>
      <c r="D9946" s="43">
        <v>9.0200000000000002E-2</v>
      </c>
      <c r="E9946" s="43">
        <v>9.0200000000000002E-2</v>
      </c>
      <c r="F9946" s="44">
        <v>68750</v>
      </c>
      <c r="G9946" s="44">
        <v>68750</v>
      </c>
      <c r="H9946" s="44">
        <v>42082.78</v>
      </c>
      <c r="I9946" s="44">
        <v>44999.99</v>
      </c>
      <c r="J9946" s="68">
        <f t="shared" si="465"/>
        <v>0.61211316363636359</v>
      </c>
      <c r="K9946" s="43">
        <f t="shared" si="466"/>
        <v>0.65454530909090902</v>
      </c>
      <c r="L9946" s="41" t="str">
        <f t="shared" si="467"/>
        <v>AA</v>
      </c>
      <c r="M9946" s="41" t="s">
        <v>690</v>
      </c>
      <c r="N9946" s="41" t="s">
        <v>417</v>
      </c>
      <c r="O9946" s="41" t="s">
        <v>70</v>
      </c>
    </row>
    <row r="9947" spans="1:15">
      <c r="A9947" s="38">
        <v>41523</v>
      </c>
      <c r="B9947" s="38">
        <v>47002</v>
      </c>
      <c r="C9947" s="131">
        <v>180</v>
      </c>
      <c r="D9947" s="39">
        <v>9.0200000000000002E-2</v>
      </c>
      <c r="E9947" s="39">
        <v>8.09E-2</v>
      </c>
      <c r="F9947" s="40">
        <v>165000</v>
      </c>
      <c r="G9947" s="40">
        <v>165000</v>
      </c>
      <c r="H9947" s="40">
        <v>99306.81</v>
      </c>
      <c r="I9947" s="40">
        <v>107999.99</v>
      </c>
      <c r="J9947" s="67">
        <f t="shared" si="465"/>
        <v>0.60185945454545453</v>
      </c>
      <c r="K9947" s="39">
        <f t="shared" si="466"/>
        <v>0.65454539393939393</v>
      </c>
      <c r="L9947" s="2" t="str">
        <f t="shared" si="467"/>
        <v>AA</v>
      </c>
      <c r="M9947" s="2" t="s">
        <v>1029</v>
      </c>
      <c r="N9947" s="2" t="s">
        <v>417</v>
      </c>
      <c r="O9947" s="2" t="s">
        <v>70</v>
      </c>
    </row>
    <row r="9948" spans="1:15">
      <c r="A9948" s="38">
        <v>41568</v>
      </c>
      <c r="B9948" s="38">
        <v>54352</v>
      </c>
      <c r="C9948" s="131">
        <v>420</v>
      </c>
      <c r="D9948" s="39">
        <v>9.0200000000000002E-2</v>
      </c>
      <c r="E9948" s="39">
        <v>8.09E-2</v>
      </c>
      <c r="F9948" s="40">
        <v>165000</v>
      </c>
      <c r="G9948" s="40">
        <v>165000</v>
      </c>
      <c r="H9948" s="40">
        <v>105034.31</v>
      </c>
      <c r="I9948" s="40">
        <v>107999.99</v>
      </c>
      <c r="J9948" s="67">
        <f t="shared" si="465"/>
        <v>0.63657157575757572</v>
      </c>
      <c r="K9948" s="39">
        <f t="shared" si="466"/>
        <v>0.65454539393939393</v>
      </c>
      <c r="L9948" s="2" t="str">
        <f t="shared" si="467"/>
        <v>AA</v>
      </c>
      <c r="M9948" s="2" t="s">
        <v>862</v>
      </c>
      <c r="N9948" s="2" t="s">
        <v>417</v>
      </c>
      <c r="O9948" s="2" t="s">
        <v>70</v>
      </c>
    </row>
    <row r="9949" spans="1:15">
      <c r="A9949" s="42">
        <v>39919</v>
      </c>
      <c r="B9949" s="42">
        <v>46981</v>
      </c>
      <c r="C9949" s="130">
        <v>232</v>
      </c>
      <c r="D9949" s="43">
        <v>9.0200000000000002E-2</v>
      </c>
      <c r="E9949" s="43">
        <v>8.09E-2</v>
      </c>
      <c r="F9949" s="44">
        <v>101388.89</v>
      </c>
      <c r="G9949" s="44">
        <v>101388.89</v>
      </c>
      <c r="H9949" s="44">
        <v>49808.73</v>
      </c>
      <c r="I9949" s="44">
        <v>66388.89</v>
      </c>
      <c r="J9949" s="68">
        <f t="shared" si="465"/>
        <v>0.49126418091765284</v>
      </c>
      <c r="K9949" s="43">
        <f t="shared" si="466"/>
        <v>0.65479452433101892</v>
      </c>
      <c r="L9949" s="41" t="str">
        <f t="shared" si="467"/>
        <v>AA</v>
      </c>
      <c r="M9949" s="41" t="s">
        <v>946</v>
      </c>
      <c r="N9949" s="41" t="s">
        <v>435</v>
      </c>
      <c r="O9949" s="41" t="s">
        <v>70</v>
      </c>
    </row>
    <row r="9950" spans="1:15">
      <c r="A9950" s="42">
        <v>39679</v>
      </c>
      <c r="B9950" s="42">
        <v>46984</v>
      </c>
      <c r="C9950" s="130">
        <v>240</v>
      </c>
      <c r="D9950" s="43">
        <v>9.0200000000000002E-2</v>
      </c>
      <c r="E9950" s="43">
        <v>8.5600000000000009E-2</v>
      </c>
      <c r="F9950" s="44">
        <v>87000</v>
      </c>
      <c r="G9950" s="44">
        <v>87000</v>
      </c>
      <c r="H9950" s="44">
        <v>41493.949999999997</v>
      </c>
      <c r="I9950" s="44">
        <v>57000</v>
      </c>
      <c r="J9950" s="68">
        <f t="shared" si="465"/>
        <v>0.47694195402298845</v>
      </c>
      <c r="K9950" s="43">
        <f t="shared" si="466"/>
        <v>0.65517241379310343</v>
      </c>
      <c r="L9950" s="41" t="str">
        <f t="shared" si="467"/>
        <v>AA</v>
      </c>
      <c r="M9950" s="41" t="s">
        <v>587</v>
      </c>
      <c r="N9950" s="41" t="s">
        <v>421</v>
      </c>
      <c r="O9950" s="41" t="s">
        <v>70</v>
      </c>
    </row>
    <row r="9951" spans="1:15">
      <c r="A9951" s="38">
        <v>41327</v>
      </c>
      <c r="B9951" s="38">
        <v>43730</v>
      </c>
      <c r="C9951" s="131">
        <v>79</v>
      </c>
      <c r="D9951" s="39">
        <v>9.0200000000000002E-2</v>
      </c>
      <c r="E9951" s="39">
        <v>8.2799999999999999E-2</v>
      </c>
      <c r="F9951" s="40">
        <v>122000</v>
      </c>
      <c r="G9951" s="40">
        <v>122000</v>
      </c>
      <c r="H9951" s="40">
        <v>42697.14</v>
      </c>
      <c r="I9951" s="40">
        <v>79999.990000000005</v>
      </c>
      <c r="J9951" s="67">
        <f t="shared" si="465"/>
        <v>0.34997655737704919</v>
      </c>
      <c r="K9951" s="39">
        <f t="shared" si="466"/>
        <v>0.65573762295081972</v>
      </c>
      <c r="L9951" s="2" t="str">
        <f t="shared" si="467"/>
        <v>AA</v>
      </c>
      <c r="M9951" s="2" t="s">
        <v>827</v>
      </c>
      <c r="N9951" s="2" t="s">
        <v>417</v>
      </c>
      <c r="O9951" s="2" t="s">
        <v>70</v>
      </c>
    </row>
    <row r="9952" spans="1:15">
      <c r="A9952" s="42">
        <v>39595</v>
      </c>
      <c r="B9952" s="42">
        <v>48726</v>
      </c>
      <c r="C9952" s="130">
        <v>300</v>
      </c>
      <c r="D9952" s="43">
        <v>9.0200000000000002E-2</v>
      </c>
      <c r="E9952" s="43">
        <v>8.09E-2</v>
      </c>
      <c r="F9952" s="44">
        <v>125000</v>
      </c>
      <c r="G9952" s="44">
        <v>125000</v>
      </c>
      <c r="H9952" s="44">
        <v>63485.54</v>
      </c>
      <c r="I9952" s="44">
        <v>81999.990000000005</v>
      </c>
      <c r="J9952" s="68">
        <f t="shared" si="465"/>
        <v>0.50788432000000006</v>
      </c>
      <c r="K9952" s="43">
        <f t="shared" si="466"/>
        <v>0.65599992000000007</v>
      </c>
      <c r="L9952" s="41" t="str">
        <f t="shared" si="467"/>
        <v>AA</v>
      </c>
      <c r="M9952" s="41" t="s">
        <v>582</v>
      </c>
      <c r="N9952" s="41" t="s">
        <v>422</v>
      </c>
      <c r="O9952" s="41" t="s">
        <v>70</v>
      </c>
    </row>
    <row r="9953" spans="1:15">
      <c r="A9953" s="38">
        <v>39657</v>
      </c>
      <c r="B9953" s="38">
        <v>45624</v>
      </c>
      <c r="C9953" s="131">
        <v>196</v>
      </c>
      <c r="D9953" s="39">
        <v>9.0200000000000002E-2</v>
      </c>
      <c r="E9953" s="39">
        <v>8.09E-2</v>
      </c>
      <c r="F9953" s="40">
        <v>73000</v>
      </c>
      <c r="G9953" s="40">
        <v>73000</v>
      </c>
      <c r="H9953" s="40">
        <v>34657.43</v>
      </c>
      <c r="I9953" s="40">
        <v>47900</v>
      </c>
      <c r="J9953" s="67">
        <f t="shared" si="465"/>
        <v>0.47475931506849317</v>
      </c>
      <c r="K9953" s="39">
        <f t="shared" si="466"/>
        <v>0.65616438356164386</v>
      </c>
      <c r="L9953" s="2" t="str">
        <f t="shared" si="467"/>
        <v>AA</v>
      </c>
      <c r="M9953" s="2" t="s">
        <v>634</v>
      </c>
      <c r="N9953" s="2" t="s">
        <v>421</v>
      </c>
      <c r="O9953" s="2" t="s">
        <v>70</v>
      </c>
    </row>
    <row r="9954" spans="1:15">
      <c r="A9954" s="38">
        <v>41529</v>
      </c>
      <c r="B9954" s="38">
        <v>54313</v>
      </c>
      <c r="C9954" s="131">
        <v>420</v>
      </c>
      <c r="D9954" s="39">
        <v>9.0200000000000002E-2</v>
      </c>
      <c r="E9954" s="39">
        <v>9.0200000000000002E-2</v>
      </c>
      <c r="F9954" s="40">
        <v>76000</v>
      </c>
      <c r="G9954" s="40">
        <v>76000</v>
      </c>
      <c r="H9954" s="40">
        <v>48429.93</v>
      </c>
      <c r="I9954" s="40">
        <v>49899.99</v>
      </c>
      <c r="J9954" s="67">
        <f t="shared" si="465"/>
        <v>0.6372359210526316</v>
      </c>
      <c r="K9954" s="39">
        <f t="shared" si="466"/>
        <v>0.65657881578947364</v>
      </c>
      <c r="L9954" s="2" t="str">
        <f t="shared" si="467"/>
        <v>AA</v>
      </c>
      <c r="M9954" s="2" t="s">
        <v>1471</v>
      </c>
      <c r="N9954" s="2" t="s">
        <v>423</v>
      </c>
      <c r="O9954" s="2" t="s">
        <v>70</v>
      </c>
    </row>
    <row r="9955" spans="1:15">
      <c r="A9955" s="42">
        <v>41579</v>
      </c>
      <c r="B9955" s="42">
        <v>43405</v>
      </c>
      <c r="C9955" s="130">
        <v>60</v>
      </c>
      <c r="D9955" s="43">
        <v>9.0200000000000002E-2</v>
      </c>
      <c r="E9955" s="43">
        <v>8.2799999999999999E-2</v>
      </c>
      <c r="F9955" s="44">
        <v>137000</v>
      </c>
      <c r="G9955" s="44">
        <v>137000</v>
      </c>
      <c r="H9955" s="44">
        <v>68256.84</v>
      </c>
      <c r="I9955" s="44">
        <v>89999.99</v>
      </c>
      <c r="J9955" s="68">
        <f t="shared" si="465"/>
        <v>0.49822510948905108</v>
      </c>
      <c r="K9955" s="43">
        <f t="shared" si="466"/>
        <v>0.65693423357664238</v>
      </c>
      <c r="L9955" s="41" t="str">
        <f t="shared" si="467"/>
        <v>AA</v>
      </c>
      <c r="M9955" s="41" t="s">
        <v>1015</v>
      </c>
      <c r="N9955" s="41" t="s">
        <v>417</v>
      </c>
      <c r="O9955" s="41" t="s">
        <v>70</v>
      </c>
    </row>
    <row r="9956" spans="1:15">
      <c r="A9956" s="38">
        <v>39779</v>
      </c>
      <c r="B9956" s="38">
        <v>45592</v>
      </c>
      <c r="C9956" s="131">
        <v>191</v>
      </c>
      <c r="D9956" s="39">
        <v>9.0200000000000002E-2</v>
      </c>
      <c r="E9956" s="39">
        <v>8.09E-2</v>
      </c>
      <c r="F9956" s="40">
        <v>82000</v>
      </c>
      <c r="G9956" s="40">
        <v>82000</v>
      </c>
      <c r="H9956" s="40">
        <v>34560.22</v>
      </c>
      <c r="I9956" s="40">
        <v>53879.99</v>
      </c>
      <c r="J9956" s="67">
        <f t="shared" si="465"/>
        <v>0.42146609756097564</v>
      </c>
      <c r="K9956" s="39">
        <f t="shared" si="466"/>
        <v>0.65707304878048778</v>
      </c>
      <c r="L9956" s="2" t="str">
        <f t="shared" si="467"/>
        <v>AA</v>
      </c>
      <c r="M9956" s="2" t="s">
        <v>489</v>
      </c>
      <c r="N9956" s="2" t="s">
        <v>415</v>
      </c>
      <c r="O9956" s="2" t="s">
        <v>70</v>
      </c>
    </row>
    <row r="9957" spans="1:15">
      <c r="A9957" s="38">
        <v>39685</v>
      </c>
      <c r="B9957" s="38">
        <v>50642</v>
      </c>
      <c r="C9957" s="131">
        <v>360</v>
      </c>
      <c r="D9957" s="39">
        <v>9.0200000000000002E-2</v>
      </c>
      <c r="E9957" s="39">
        <v>8.09E-2</v>
      </c>
      <c r="F9957" s="40">
        <v>130000</v>
      </c>
      <c r="G9957" s="40">
        <v>130000</v>
      </c>
      <c r="H9957" s="40">
        <v>73480.639999999999</v>
      </c>
      <c r="I9957" s="40">
        <v>85496.85</v>
      </c>
      <c r="J9957" s="67">
        <f t="shared" si="465"/>
        <v>0.56523569230769233</v>
      </c>
      <c r="K9957" s="39">
        <f t="shared" si="466"/>
        <v>0.65766807692307694</v>
      </c>
      <c r="L9957" s="2" t="str">
        <f t="shared" si="467"/>
        <v>AA</v>
      </c>
      <c r="M9957" s="2" t="s">
        <v>858</v>
      </c>
      <c r="N9957" s="2" t="s">
        <v>417</v>
      </c>
      <c r="O9957" s="2" t="s">
        <v>70</v>
      </c>
    </row>
    <row r="9958" spans="1:15">
      <c r="A9958" s="42">
        <v>39864</v>
      </c>
      <c r="B9958" s="42">
        <v>50821</v>
      </c>
      <c r="C9958" s="130">
        <v>360</v>
      </c>
      <c r="D9958" s="43">
        <v>9.0200000000000002E-2</v>
      </c>
      <c r="E9958" s="43">
        <v>8.09E-2</v>
      </c>
      <c r="F9958" s="44">
        <v>87000</v>
      </c>
      <c r="G9958" s="44">
        <v>87000</v>
      </c>
      <c r="H9958" s="44">
        <v>35228.06</v>
      </c>
      <c r="I9958" s="44">
        <v>57218.559999999998</v>
      </c>
      <c r="J9958" s="68">
        <f t="shared" si="465"/>
        <v>0.40492022988505744</v>
      </c>
      <c r="K9958" s="43">
        <f t="shared" si="466"/>
        <v>0.6576845977011494</v>
      </c>
      <c r="L9958" s="41" t="str">
        <f t="shared" si="467"/>
        <v>AA</v>
      </c>
      <c r="M9958" s="41" t="s">
        <v>676</v>
      </c>
      <c r="N9958" s="41" t="s">
        <v>422</v>
      </c>
      <c r="O9958" s="41" t="s">
        <v>70</v>
      </c>
    </row>
    <row r="9959" spans="1:15">
      <c r="A9959" s="42">
        <v>41667</v>
      </c>
      <c r="B9959" s="42">
        <v>49580</v>
      </c>
      <c r="C9959" s="130">
        <v>260</v>
      </c>
      <c r="D9959" s="43">
        <v>9.0200000000000002E-2</v>
      </c>
      <c r="E9959" s="43">
        <v>8.2799999999999999E-2</v>
      </c>
      <c r="F9959" s="44">
        <v>173000</v>
      </c>
      <c r="G9959" s="44">
        <v>173000</v>
      </c>
      <c r="H9959" s="44">
        <v>109352.71</v>
      </c>
      <c r="I9959" s="44">
        <v>113999.99</v>
      </c>
      <c r="J9959" s="68">
        <f t="shared" si="465"/>
        <v>0.63209658959537574</v>
      </c>
      <c r="K9959" s="43">
        <f t="shared" si="466"/>
        <v>0.6589594797687861</v>
      </c>
      <c r="L9959" s="41" t="str">
        <f t="shared" si="467"/>
        <v>AA</v>
      </c>
      <c r="M9959" s="41" t="s">
        <v>876</v>
      </c>
      <c r="N9959" s="41" t="s">
        <v>417</v>
      </c>
      <c r="O9959" s="41" t="s">
        <v>70</v>
      </c>
    </row>
    <row r="9960" spans="1:15">
      <c r="A9960" s="38">
        <v>41450</v>
      </c>
      <c r="B9960" s="38">
        <v>54234</v>
      </c>
      <c r="C9960" s="131">
        <v>420</v>
      </c>
      <c r="D9960" s="39">
        <v>9.0200000000000002E-2</v>
      </c>
      <c r="E9960" s="39">
        <v>8.09E-2</v>
      </c>
      <c r="F9960" s="40">
        <v>75000</v>
      </c>
      <c r="G9960" s="40">
        <v>75000</v>
      </c>
      <c r="H9960" s="40">
        <v>50481.21</v>
      </c>
      <c r="I9960" s="40">
        <v>49465.85</v>
      </c>
      <c r="J9960" s="67">
        <f t="shared" si="465"/>
        <v>0.67308279999999998</v>
      </c>
      <c r="K9960" s="39">
        <f t="shared" si="466"/>
        <v>0.65954466666666667</v>
      </c>
      <c r="L9960" s="2" t="str">
        <f t="shared" si="467"/>
        <v>A</v>
      </c>
      <c r="M9960" s="2" t="s">
        <v>466</v>
      </c>
      <c r="N9960" s="2" t="s">
        <v>421</v>
      </c>
      <c r="O9960" s="2" t="s">
        <v>70</v>
      </c>
    </row>
    <row r="9961" spans="1:15">
      <c r="A9961" s="42">
        <v>41299</v>
      </c>
      <c r="B9961" s="42">
        <v>50976</v>
      </c>
      <c r="C9961" s="130">
        <v>318</v>
      </c>
      <c r="D9961" s="43">
        <v>9.0200000000000002E-2</v>
      </c>
      <c r="E9961" s="43">
        <v>8.2799999999999999E-2</v>
      </c>
      <c r="F9961" s="44">
        <v>77000</v>
      </c>
      <c r="G9961" s="44">
        <v>77000</v>
      </c>
      <c r="H9961" s="44">
        <v>47403.39</v>
      </c>
      <c r="I9961" s="44">
        <v>50804.1</v>
      </c>
      <c r="J9961" s="68">
        <f t="shared" si="465"/>
        <v>0.61562844155844154</v>
      </c>
      <c r="K9961" s="43">
        <f t="shared" si="466"/>
        <v>0.65979350649350643</v>
      </c>
      <c r="L9961" s="41" t="str">
        <f t="shared" si="467"/>
        <v>AA</v>
      </c>
      <c r="M9961" s="41" t="s">
        <v>622</v>
      </c>
      <c r="N9961" s="41" t="s">
        <v>421</v>
      </c>
      <c r="O9961" s="41" t="s">
        <v>70</v>
      </c>
    </row>
    <row r="9962" spans="1:15">
      <c r="A9962" s="42">
        <v>41418</v>
      </c>
      <c r="B9962" s="42">
        <v>45070</v>
      </c>
      <c r="C9962" s="130">
        <v>120</v>
      </c>
      <c r="D9962" s="43">
        <v>9.0200000000000002E-2</v>
      </c>
      <c r="E9962" s="43">
        <v>8.2799999999999999E-2</v>
      </c>
      <c r="F9962" s="44">
        <v>75000</v>
      </c>
      <c r="G9962" s="44">
        <v>75000</v>
      </c>
      <c r="H9962" s="44">
        <v>41332.78</v>
      </c>
      <c r="I9962" s="44">
        <v>49499.99</v>
      </c>
      <c r="J9962" s="68">
        <f t="shared" si="465"/>
        <v>0.55110373333333329</v>
      </c>
      <c r="K9962" s="43">
        <f t="shared" si="466"/>
        <v>0.65999986666666666</v>
      </c>
      <c r="L9962" s="41" t="str">
        <f t="shared" si="467"/>
        <v>AA</v>
      </c>
      <c r="M9962" s="41" t="s">
        <v>623</v>
      </c>
      <c r="N9962" s="41" t="s">
        <v>417</v>
      </c>
      <c r="O9962" s="41" t="s">
        <v>70</v>
      </c>
    </row>
    <row r="9963" spans="1:15">
      <c r="A9963" s="42">
        <v>39961</v>
      </c>
      <c r="B9963" s="42">
        <v>50918</v>
      </c>
      <c r="C9963" s="130">
        <v>360</v>
      </c>
      <c r="D9963" s="43">
        <v>9.0200000000000002E-2</v>
      </c>
      <c r="E9963" s="43">
        <v>8.09E-2</v>
      </c>
      <c r="F9963" s="44">
        <v>116000</v>
      </c>
      <c r="G9963" s="44">
        <v>116000</v>
      </c>
      <c r="H9963" s="44">
        <v>64218.2</v>
      </c>
      <c r="I9963" s="44">
        <v>76578.86</v>
      </c>
      <c r="J9963" s="68">
        <f t="shared" si="465"/>
        <v>0.55360517241379303</v>
      </c>
      <c r="K9963" s="43">
        <f t="shared" si="466"/>
        <v>0.66016258620689661</v>
      </c>
      <c r="L9963" s="41" t="str">
        <f t="shared" si="467"/>
        <v>AA</v>
      </c>
      <c r="M9963" s="41" t="s">
        <v>492</v>
      </c>
      <c r="N9963" s="41" t="s">
        <v>426</v>
      </c>
      <c r="O9963" s="41" t="s">
        <v>70</v>
      </c>
    </row>
    <row r="9964" spans="1:15">
      <c r="A9964" s="38">
        <v>41737</v>
      </c>
      <c r="B9964" s="38">
        <v>52147</v>
      </c>
      <c r="C9964" s="131">
        <v>342</v>
      </c>
      <c r="D9964" s="39">
        <v>9.0200000000000002E-2</v>
      </c>
      <c r="E9964" s="39">
        <v>8.2799999999999999E-2</v>
      </c>
      <c r="F9964" s="40">
        <v>106000</v>
      </c>
      <c r="G9964" s="40">
        <v>106000</v>
      </c>
      <c r="H9964" s="40">
        <v>64658.21</v>
      </c>
      <c r="I9964" s="40">
        <v>69999.990000000005</v>
      </c>
      <c r="J9964" s="67">
        <f t="shared" si="465"/>
        <v>0.60998311320754717</v>
      </c>
      <c r="K9964" s="39">
        <f t="shared" si="466"/>
        <v>0.66037726415094344</v>
      </c>
      <c r="L9964" s="2" t="str">
        <f t="shared" si="467"/>
        <v>AA</v>
      </c>
      <c r="M9964" s="2" t="s">
        <v>549</v>
      </c>
      <c r="N9964" s="2" t="s">
        <v>427</v>
      </c>
      <c r="O9964" s="2" t="s">
        <v>70</v>
      </c>
    </row>
    <row r="9965" spans="1:15">
      <c r="A9965" s="42">
        <v>39854</v>
      </c>
      <c r="B9965" s="42">
        <v>45332</v>
      </c>
      <c r="C9965" s="130">
        <v>180</v>
      </c>
      <c r="D9965" s="43">
        <v>9.0200000000000002E-2</v>
      </c>
      <c r="E9965" s="43">
        <v>8.5600000000000009E-2</v>
      </c>
      <c r="F9965" s="44">
        <v>109000</v>
      </c>
      <c r="G9965" s="44">
        <v>109000</v>
      </c>
      <c r="H9965" s="44">
        <v>44994.7</v>
      </c>
      <c r="I9965" s="44">
        <v>71999.990000000005</v>
      </c>
      <c r="J9965" s="68">
        <f t="shared" si="465"/>
        <v>0.41279541284403665</v>
      </c>
      <c r="K9965" s="43">
        <f t="shared" si="466"/>
        <v>0.66055036697247715</v>
      </c>
      <c r="L9965" s="41" t="str">
        <f t="shared" si="467"/>
        <v>AA</v>
      </c>
      <c r="M9965" s="41" t="s">
        <v>527</v>
      </c>
      <c r="N9965" s="41" t="s">
        <v>419</v>
      </c>
      <c r="O9965" s="41" t="s">
        <v>70</v>
      </c>
    </row>
    <row r="9966" spans="1:15">
      <c r="A9966" s="38">
        <v>39926</v>
      </c>
      <c r="B9966" s="38">
        <v>47231</v>
      </c>
      <c r="C9966" s="131">
        <v>240</v>
      </c>
      <c r="D9966" s="39">
        <v>9.0200000000000002E-2</v>
      </c>
      <c r="E9966" s="39">
        <v>8.09E-2</v>
      </c>
      <c r="F9966" s="40">
        <v>92004</v>
      </c>
      <c r="G9966" s="40">
        <v>92004</v>
      </c>
      <c r="H9966" s="40">
        <v>44963.09</v>
      </c>
      <c r="I9966" s="40">
        <v>60799.99</v>
      </c>
      <c r="J9966" s="67">
        <f t="shared" si="465"/>
        <v>0.48870799095691486</v>
      </c>
      <c r="K9966" s="39">
        <f t="shared" si="466"/>
        <v>0.66084072431633401</v>
      </c>
      <c r="L9966" s="2" t="str">
        <f t="shared" si="467"/>
        <v>AA</v>
      </c>
      <c r="M9966" s="2" t="s">
        <v>1239</v>
      </c>
      <c r="N9966" s="2" t="s">
        <v>424</v>
      </c>
      <c r="O9966" s="2" t="s">
        <v>70</v>
      </c>
    </row>
    <row r="9967" spans="1:15">
      <c r="A9967" s="42">
        <v>41744</v>
      </c>
      <c r="B9967" s="42">
        <v>54528</v>
      </c>
      <c r="C9967" s="130">
        <v>420</v>
      </c>
      <c r="D9967" s="43">
        <v>9.0200000000000002E-2</v>
      </c>
      <c r="E9967" s="43">
        <v>8.2799999999999999E-2</v>
      </c>
      <c r="F9967" s="44">
        <v>180000</v>
      </c>
      <c r="G9967" s="44">
        <v>180000</v>
      </c>
      <c r="H9967" s="44">
        <v>117068.94</v>
      </c>
      <c r="I9967" s="44">
        <v>118999.99</v>
      </c>
      <c r="J9967" s="68">
        <f t="shared" si="465"/>
        <v>0.65038300000000004</v>
      </c>
      <c r="K9967" s="43">
        <f t="shared" si="466"/>
        <v>0.6611110555555556</v>
      </c>
      <c r="L9967" s="41" t="str">
        <f t="shared" si="467"/>
        <v>A</v>
      </c>
      <c r="M9967" s="41" t="s">
        <v>568</v>
      </c>
      <c r="N9967" s="41" t="s">
        <v>417</v>
      </c>
      <c r="O9967" s="41" t="s">
        <v>70</v>
      </c>
    </row>
    <row r="9968" spans="1:15">
      <c r="A9968" s="42">
        <v>41373</v>
      </c>
      <c r="B9968" s="42">
        <v>54157</v>
      </c>
      <c r="C9968" s="130">
        <v>420</v>
      </c>
      <c r="D9968" s="43">
        <v>9.0200000000000002E-2</v>
      </c>
      <c r="E9968" s="43">
        <v>8.2799999999999999E-2</v>
      </c>
      <c r="F9968" s="44">
        <v>124000</v>
      </c>
      <c r="G9968" s="44">
        <v>124000</v>
      </c>
      <c r="H9968" s="44">
        <v>78657.98</v>
      </c>
      <c r="I9968" s="44">
        <v>81999.990000000005</v>
      </c>
      <c r="J9968" s="68">
        <f t="shared" si="465"/>
        <v>0.63433854838709669</v>
      </c>
      <c r="K9968" s="43">
        <f t="shared" si="466"/>
        <v>0.66129024193548391</v>
      </c>
      <c r="L9968" s="41" t="str">
        <f t="shared" si="467"/>
        <v>AA</v>
      </c>
      <c r="M9968" s="41" t="s">
        <v>103</v>
      </c>
      <c r="N9968" s="41" t="s">
        <v>416</v>
      </c>
      <c r="O9968" s="41" t="s">
        <v>70</v>
      </c>
    </row>
    <row r="9969" spans="1:15">
      <c r="A9969" s="38">
        <v>39710</v>
      </c>
      <c r="B9969" s="38">
        <v>47015</v>
      </c>
      <c r="C9969" s="131">
        <v>240</v>
      </c>
      <c r="D9969" s="39">
        <v>9.0200000000000002E-2</v>
      </c>
      <c r="E9969" s="39">
        <v>8.09E-2</v>
      </c>
      <c r="F9969" s="40">
        <v>75000</v>
      </c>
      <c r="G9969" s="40">
        <v>75000</v>
      </c>
      <c r="H9969" s="40">
        <v>35369.589999999997</v>
      </c>
      <c r="I9969" s="40">
        <v>49599.99</v>
      </c>
      <c r="J9969" s="67">
        <f t="shared" si="465"/>
        <v>0.47159453333333329</v>
      </c>
      <c r="K9969" s="39">
        <f t="shared" si="466"/>
        <v>0.66133319999999995</v>
      </c>
      <c r="L9969" s="2" t="str">
        <f t="shared" si="467"/>
        <v>AA</v>
      </c>
      <c r="M9969" s="2" t="s">
        <v>457</v>
      </c>
      <c r="N9969" s="2" t="s">
        <v>419</v>
      </c>
      <c r="O9969" s="2" t="s">
        <v>70</v>
      </c>
    </row>
    <row r="9970" spans="1:15">
      <c r="A9970" s="38">
        <v>41704</v>
      </c>
      <c r="B9970" s="38">
        <v>54488</v>
      </c>
      <c r="C9970" s="131">
        <v>420</v>
      </c>
      <c r="D9970" s="39">
        <v>9.0200000000000002E-2</v>
      </c>
      <c r="E9970" s="39">
        <v>8.2799999999999999E-2</v>
      </c>
      <c r="F9970" s="40">
        <v>161000</v>
      </c>
      <c r="G9970" s="40">
        <v>161000</v>
      </c>
      <c r="H9970" s="40">
        <v>104666.34</v>
      </c>
      <c r="I9970" s="40">
        <v>106528.43</v>
      </c>
      <c r="J9970" s="67">
        <f t="shared" si="465"/>
        <v>0.65010149068322975</v>
      </c>
      <c r="K9970" s="39">
        <f t="shared" si="466"/>
        <v>0.6616672670807453</v>
      </c>
      <c r="L9970" s="2" t="str">
        <f t="shared" si="467"/>
        <v>A</v>
      </c>
      <c r="M9970" s="2" t="s">
        <v>679</v>
      </c>
      <c r="N9970" s="2" t="s">
        <v>424</v>
      </c>
      <c r="O9970" s="2" t="s">
        <v>70</v>
      </c>
    </row>
    <row r="9971" spans="1:15">
      <c r="A9971" s="38">
        <v>39675</v>
      </c>
      <c r="B9971" s="38">
        <v>46980</v>
      </c>
      <c r="C9971" s="131">
        <v>240</v>
      </c>
      <c r="D9971" s="39">
        <v>9.0200000000000002E-2</v>
      </c>
      <c r="E9971" s="39">
        <v>9.0200000000000002E-2</v>
      </c>
      <c r="F9971" s="40">
        <v>68000</v>
      </c>
      <c r="G9971" s="40">
        <v>68000</v>
      </c>
      <c r="H9971" s="40">
        <v>31965.26</v>
      </c>
      <c r="I9971" s="40">
        <v>44999.99</v>
      </c>
      <c r="J9971" s="67">
        <f t="shared" si="465"/>
        <v>0.47007735294117647</v>
      </c>
      <c r="K9971" s="39">
        <f t="shared" si="466"/>
        <v>0.66176455882352936</v>
      </c>
      <c r="L9971" s="2" t="str">
        <f t="shared" si="467"/>
        <v>AA</v>
      </c>
      <c r="M9971" s="2" t="s">
        <v>1287</v>
      </c>
      <c r="N9971" s="2" t="s">
        <v>430</v>
      </c>
      <c r="O9971" s="2" t="s">
        <v>70</v>
      </c>
    </row>
    <row r="9972" spans="1:15">
      <c r="A9972" s="38">
        <v>39626</v>
      </c>
      <c r="B9972" s="38">
        <v>47691</v>
      </c>
      <c r="C9972" s="131">
        <v>265</v>
      </c>
      <c r="D9972" s="39">
        <v>9.0200000000000002E-2</v>
      </c>
      <c r="E9972" s="39">
        <v>8.5600000000000009E-2</v>
      </c>
      <c r="F9972" s="40">
        <v>95000</v>
      </c>
      <c r="G9972" s="40">
        <v>95000</v>
      </c>
      <c r="H9972" s="40">
        <v>32294.86</v>
      </c>
      <c r="I9972" s="40">
        <v>62999.99</v>
      </c>
      <c r="J9972" s="67">
        <f t="shared" si="465"/>
        <v>0.33994589473684211</v>
      </c>
      <c r="K9972" s="39">
        <f t="shared" si="466"/>
        <v>0.6631577894736842</v>
      </c>
      <c r="L9972" s="2" t="str">
        <f t="shared" si="467"/>
        <v>AA</v>
      </c>
      <c r="M9972" s="2" t="s">
        <v>564</v>
      </c>
      <c r="N9972" s="2" t="s">
        <v>417</v>
      </c>
      <c r="O9972" s="2" t="s">
        <v>70</v>
      </c>
    </row>
    <row r="9973" spans="1:15">
      <c r="A9973" s="38">
        <v>41691</v>
      </c>
      <c r="B9973" s="38">
        <v>52648</v>
      </c>
      <c r="C9973" s="131">
        <v>360</v>
      </c>
      <c r="D9973" s="39">
        <v>9.0200000000000002E-2</v>
      </c>
      <c r="E9973" s="39">
        <v>8.2799999999999999E-2</v>
      </c>
      <c r="F9973" s="40">
        <v>97910</v>
      </c>
      <c r="G9973" s="40">
        <v>97910</v>
      </c>
      <c r="H9973" s="40">
        <v>63339.77</v>
      </c>
      <c r="I9973" s="40">
        <v>64999.99</v>
      </c>
      <c r="J9973" s="67">
        <f t="shared" si="465"/>
        <v>0.64691829230926357</v>
      </c>
      <c r="K9973" s="39">
        <f t="shared" si="466"/>
        <v>0.66387488509855985</v>
      </c>
      <c r="L9973" s="2" t="str">
        <f t="shared" si="467"/>
        <v>AA</v>
      </c>
      <c r="M9973" s="2" t="s">
        <v>548</v>
      </c>
      <c r="N9973" s="2" t="s">
        <v>433</v>
      </c>
      <c r="O9973" s="2" t="s">
        <v>70</v>
      </c>
    </row>
    <row r="9974" spans="1:15">
      <c r="A9974" s="42">
        <v>41758</v>
      </c>
      <c r="B9974" s="42">
        <v>43584</v>
      </c>
      <c r="C9974" s="130">
        <v>60</v>
      </c>
      <c r="D9974" s="43">
        <v>9.0200000000000002E-2</v>
      </c>
      <c r="E9974" s="43">
        <v>0.08</v>
      </c>
      <c r="F9974" s="44">
        <v>155000</v>
      </c>
      <c r="G9974" s="44">
        <v>155000</v>
      </c>
      <c r="H9974" s="44">
        <v>86595.93</v>
      </c>
      <c r="I9974" s="44">
        <v>102933.32</v>
      </c>
      <c r="J9974" s="68">
        <f t="shared" si="465"/>
        <v>0.55868341935483867</v>
      </c>
      <c r="K9974" s="43">
        <f t="shared" si="466"/>
        <v>0.66408593548387096</v>
      </c>
      <c r="L9974" s="41" t="str">
        <f t="shared" si="467"/>
        <v>AA</v>
      </c>
      <c r="M9974" s="41" t="s">
        <v>827</v>
      </c>
      <c r="N9974" s="41" t="s">
        <v>417</v>
      </c>
      <c r="O9974" s="41" t="s">
        <v>70</v>
      </c>
    </row>
    <row r="9975" spans="1:15">
      <c r="A9975" s="38">
        <v>39514</v>
      </c>
      <c r="B9975" s="38">
        <v>46819</v>
      </c>
      <c r="C9975" s="131">
        <v>240</v>
      </c>
      <c r="D9975" s="39">
        <v>9.0200000000000002E-2</v>
      </c>
      <c r="E9975" s="39">
        <v>8.09E-2</v>
      </c>
      <c r="F9975" s="40">
        <v>120000</v>
      </c>
      <c r="G9975" s="40">
        <v>120000</v>
      </c>
      <c r="H9975" s="40">
        <v>55171.1</v>
      </c>
      <c r="I9975" s="40">
        <v>79699.990000000005</v>
      </c>
      <c r="J9975" s="67">
        <f t="shared" si="465"/>
        <v>0.45975916666666666</v>
      </c>
      <c r="K9975" s="39">
        <f t="shared" si="466"/>
        <v>0.66416658333333334</v>
      </c>
      <c r="L9975" s="2" t="str">
        <f t="shared" si="467"/>
        <v>AA</v>
      </c>
      <c r="M9975" s="2" t="s">
        <v>769</v>
      </c>
      <c r="N9975" s="2" t="s">
        <v>440</v>
      </c>
      <c r="O9975" s="2" t="s">
        <v>70</v>
      </c>
    </row>
    <row r="9976" spans="1:15">
      <c r="A9976" s="42">
        <v>39626</v>
      </c>
      <c r="B9976" s="42">
        <v>46779</v>
      </c>
      <c r="C9976" s="130">
        <v>235</v>
      </c>
      <c r="D9976" s="43">
        <v>9.0200000000000002E-2</v>
      </c>
      <c r="E9976" s="43">
        <v>8.09E-2</v>
      </c>
      <c r="F9976" s="44">
        <v>70000</v>
      </c>
      <c r="G9976" s="44">
        <v>70000</v>
      </c>
      <c r="H9976" s="44">
        <v>36850.11</v>
      </c>
      <c r="I9976" s="44">
        <v>46540.08</v>
      </c>
      <c r="J9976" s="68">
        <f t="shared" si="465"/>
        <v>0.52643014285714285</v>
      </c>
      <c r="K9976" s="43">
        <f t="shared" si="466"/>
        <v>0.66485828571428573</v>
      </c>
      <c r="L9976" s="41" t="str">
        <f t="shared" si="467"/>
        <v>AA</v>
      </c>
      <c r="M9976" s="41" t="s">
        <v>457</v>
      </c>
      <c r="N9976" s="41" t="s">
        <v>419</v>
      </c>
      <c r="O9976" s="41" t="s">
        <v>70</v>
      </c>
    </row>
    <row r="9977" spans="1:15">
      <c r="A9977" s="38">
        <v>39940</v>
      </c>
      <c r="B9977" s="38">
        <v>44507</v>
      </c>
      <c r="C9977" s="131">
        <v>150</v>
      </c>
      <c r="D9977" s="39">
        <v>9.0200000000000002E-2</v>
      </c>
      <c r="E9977" s="39">
        <v>8.5600000000000009E-2</v>
      </c>
      <c r="F9977" s="40">
        <v>94242.38</v>
      </c>
      <c r="G9977" s="40">
        <v>94242.38</v>
      </c>
      <c r="H9977" s="40">
        <v>38366.97</v>
      </c>
      <c r="I9977" s="40">
        <v>62699.99</v>
      </c>
      <c r="J9977" s="67">
        <f t="shared" si="465"/>
        <v>0.40710951909321474</v>
      </c>
      <c r="K9977" s="39">
        <f t="shared" si="466"/>
        <v>0.6653056724586115</v>
      </c>
      <c r="L9977" s="2" t="str">
        <f t="shared" si="467"/>
        <v>AA</v>
      </c>
      <c r="M9977" s="2" t="s">
        <v>474</v>
      </c>
      <c r="N9977" s="2" t="s">
        <v>417</v>
      </c>
      <c r="O9977" s="2" t="s">
        <v>70</v>
      </c>
    </row>
    <row r="9978" spans="1:15">
      <c r="A9978" s="38">
        <v>39920</v>
      </c>
      <c r="B9978" s="38">
        <v>50877</v>
      </c>
      <c r="C9978" s="131">
        <v>360</v>
      </c>
      <c r="D9978" s="39">
        <v>9.0200000000000002E-2</v>
      </c>
      <c r="E9978" s="39">
        <v>8.09E-2</v>
      </c>
      <c r="F9978" s="40">
        <v>125000</v>
      </c>
      <c r="G9978" s="40">
        <v>125000</v>
      </c>
      <c r="H9978" s="40">
        <v>61454.16</v>
      </c>
      <c r="I9978" s="40">
        <v>83295.59</v>
      </c>
      <c r="J9978" s="67">
        <f t="shared" si="465"/>
        <v>0.49163328000000001</v>
      </c>
      <c r="K9978" s="39">
        <f t="shared" si="466"/>
        <v>0.66636472000000002</v>
      </c>
      <c r="L9978" s="2" t="str">
        <f t="shared" si="467"/>
        <v>AA</v>
      </c>
      <c r="M9978" s="2" t="s">
        <v>676</v>
      </c>
      <c r="N9978" s="2" t="s">
        <v>422</v>
      </c>
      <c r="O9978" s="2" t="s">
        <v>70</v>
      </c>
    </row>
    <row r="9979" spans="1:15">
      <c r="A9979" s="42">
        <v>39835</v>
      </c>
      <c r="B9979" s="42">
        <v>45313</v>
      </c>
      <c r="C9979" s="130">
        <v>180</v>
      </c>
      <c r="D9979" s="43">
        <v>9.0200000000000002E-2</v>
      </c>
      <c r="E9979" s="43">
        <v>8.09E-2</v>
      </c>
      <c r="F9979" s="44">
        <v>120000</v>
      </c>
      <c r="G9979" s="44">
        <v>120000</v>
      </c>
      <c r="H9979" s="44">
        <v>56939.78</v>
      </c>
      <c r="I9979" s="44">
        <v>79981.53</v>
      </c>
      <c r="J9979" s="68">
        <f t="shared" si="465"/>
        <v>0.47449816666666667</v>
      </c>
      <c r="K9979" s="43">
        <f t="shared" si="466"/>
        <v>0.66651274999999999</v>
      </c>
      <c r="L9979" s="41" t="str">
        <f t="shared" si="467"/>
        <v>AA</v>
      </c>
      <c r="M9979" s="41" t="s">
        <v>746</v>
      </c>
      <c r="N9979" s="41" t="s">
        <v>417</v>
      </c>
      <c r="O9979" s="41" t="s">
        <v>70</v>
      </c>
    </row>
    <row r="9980" spans="1:15">
      <c r="A9980" s="38">
        <v>41646</v>
      </c>
      <c r="B9980" s="38">
        <v>45298</v>
      </c>
      <c r="C9980" s="131">
        <v>120</v>
      </c>
      <c r="D9980" s="39">
        <v>9.0200000000000002E-2</v>
      </c>
      <c r="E9980" s="39">
        <v>0.08</v>
      </c>
      <c r="F9980" s="40">
        <v>60000</v>
      </c>
      <c r="G9980" s="40">
        <v>60000</v>
      </c>
      <c r="H9980" s="40">
        <v>36067.96</v>
      </c>
      <c r="I9980" s="40">
        <v>39999.99</v>
      </c>
      <c r="J9980" s="67">
        <f t="shared" si="465"/>
        <v>0.60113266666666665</v>
      </c>
      <c r="K9980" s="39">
        <f t="shared" si="466"/>
        <v>0.66666649999999994</v>
      </c>
      <c r="L9980" s="2" t="str">
        <f t="shared" si="467"/>
        <v>AA</v>
      </c>
      <c r="M9980" s="2" t="s">
        <v>518</v>
      </c>
      <c r="N9980" s="2" t="s">
        <v>416</v>
      </c>
      <c r="O9980" s="2" t="s">
        <v>70</v>
      </c>
    </row>
    <row r="9981" spans="1:15">
      <c r="A9981" s="42">
        <v>41708</v>
      </c>
      <c r="B9981" s="42">
        <v>54492</v>
      </c>
      <c r="C9981" s="130">
        <v>420</v>
      </c>
      <c r="D9981" s="43">
        <v>9.0200000000000002E-2</v>
      </c>
      <c r="E9981" s="43">
        <v>8.09E-2</v>
      </c>
      <c r="F9981" s="44">
        <v>60000</v>
      </c>
      <c r="G9981" s="44">
        <v>60000</v>
      </c>
      <c r="H9981" s="44">
        <v>39293.64</v>
      </c>
      <c r="I9981" s="44">
        <v>39999.99</v>
      </c>
      <c r="J9981" s="68">
        <f t="shared" si="465"/>
        <v>0.65489399999999998</v>
      </c>
      <c r="K9981" s="43">
        <f t="shared" si="466"/>
        <v>0.66666649999999994</v>
      </c>
      <c r="L9981" s="41" t="str">
        <f t="shared" si="467"/>
        <v>A</v>
      </c>
      <c r="M9981" s="41" t="s">
        <v>1139</v>
      </c>
      <c r="N9981" s="41" t="s">
        <v>416</v>
      </c>
      <c r="O9981" s="41" t="s">
        <v>70</v>
      </c>
    </row>
    <row r="9982" spans="1:15">
      <c r="A9982" s="42">
        <v>39860</v>
      </c>
      <c r="B9982" s="42">
        <v>46493</v>
      </c>
      <c r="C9982" s="130">
        <v>218</v>
      </c>
      <c r="D9982" s="43">
        <v>9.0200000000000002E-2</v>
      </c>
      <c r="E9982" s="43">
        <v>8.09E-2</v>
      </c>
      <c r="F9982" s="44">
        <v>75000</v>
      </c>
      <c r="G9982" s="44">
        <v>75000</v>
      </c>
      <c r="H9982" s="44">
        <v>34836.79</v>
      </c>
      <c r="I9982" s="44">
        <v>49999.99</v>
      </c>
      <c r="J9982" s="68">
        <f t="shared" si="465"/>
        <v>0.46449053333333334</v>
      </c>
      <c r="K9982" s="43">
        <f t="shared" si="466"/>
        <v>0.66666653333333326</v>
      </c>
      <c r="L9982" s="41" t="str">
        <f t="shared" si="467"/>
        <v>AA</v>
      </c>
      <c r="M9982" s="41" t="s">
        <v>519</v>
      </c>
      <c r="N9982" s="41" t="s">
        <v>417</v>
      </c>
      <c r="O9982" s="41" t="s">
        <v>70</v>
      </c>
    </row>
    <row r="9983" spans="1:15">
      <c r="A9983" s="42">
        <v>41502</v>
      </c>
      <c r="B9983" s="42">
        <v>54286</v>
      </c>
      <c r="C9983" s="130">
        <v>420</v>
      </c>
      <c r="D9983" s="43">
        <v>9.0200000000000002E-2</v>
      </c>
      <c r="E9983" s="43">
        <v>8.2799999999999999E-2</v>
      </c>
      <c r="F9983" s="44">
        <v>75000</v>
      </c>
      <c r="G9983" s="44">
        <v>75000</v>
      </c>
      <c r="H9983" s="44">
        <v>48434.17</v>
      </c>
      <c r="I9983" s="44">
        <v>49999.99</v>
      </c>
      <c r="J9983" s="68">
        <f t="shared" si="465"/>
        <v>0.64578893333333331</v>
      </c>
      <c r="K9983" s="43">
        <f t="shared" si="466"/>
        <v>0.66666653333333326</v>
      </c>
      <c r="L9983" s="41" t="str">
        <f t="shared" si="467"/>
        <v>AA</v>
      </c>
      <c r="M9983" s="41" t="s">
        <v>542</v>
      </c>
      <c r="N9983" s="41" t="s">
        <v>417</v>
      </c>
      <c r="O9983" s="41" t="s">
        <v>70</v>
      </c>
    </row>
    <row r="9984" spans="1:15">
      <c r="A9984" s="38">
        <v>39624</v>
      </c>
      <c r="B9984" s="38">
        <v>44402</v>
      </c>
      <c r="C9984" s="131">
        <v>157</v>
      </c>
      <c r="D9984" s="39">
        <v>9.0200000000000002E-2</v>
      </c>
      <c r="E9984" s="39">
        <v>9.0200000000000002E-2</v>
      </c>
      <c r="F9984" s="40">
        <v>90000</v>
      </c>
      <c r="G9984" s="40">
        <v>90000</v>
      </c>
      <c r="H9984" s="40">
        <v>31114.54</v>
      </c>
      <c r="I9984" s="40">
        <v>59999.99</v>
      </c>
      <c r="J9984" s="67">
        <f t="shared" si="465"/>
        <v>0.34571711111111114</v>
      </c>
      <c r="K9984" s="39">
        <f t="shared" si="466"/>
        <v>0.66666655555555554</v>
      </c>
      <c r="L9984" s="2" t="str">
        <f t="shared" si="467"/>
        <v>AA</v>
      </c>
      <c r="M9984" s="2" t="s">
        <v>586</v>
      </c>
      <c r="N9984" s="2" t="s">
        <v>416</v>
      </c>
      <c r="O9984" s="2" t="s">
        <v>70</v>
      </c>
    </row>
    <row r="9985" spans="1:15">
      <c r="A9985" s="38">
        <v>39745</v>
      </c>
      <c r="B9985" s="38">
        <v>47050</v>
      </c>
      <c r="C9985" s="131">
        <v>240</v>
      </c>
      <c r="D9985" s="39">
        <v>9.0200000000000002E-2</v>
      </c>
      <c r="E9985" s="39">
        <v>8.5600000000000009E-2</v>
      </c>
      <c r="F9985" s="40">
        <v>90000</v>
      </c>
      <c r="G9985" s="40">
        <v>90000</v>
      </c>
      <c r="H9985" s="40">
        <v>42866.73</v>
      </c>
      <c r="I9985" s="40">
        <v>59999.99</v>
      </c>
      <c r="J9985" s="67">
        <f t="shared" si="465"/>
        <v>0.47629700000000003</v>
      </c>
      <c r="K9985" s="39">
        <f t="shared" si="466"/>
        <v>0.66666655555555554</v>
      </c>
      <c r="L9985" s="2" t="str">
        <f t="shared" si="467"/>
        <v>AA</v>
      </c>
      <c r="M9985" s="2" t="s">
        <v>479</v>
      </c>
      <c r="N9985" s="2" t="s">
        <v>421</v>
      </c>
      <c r="O9985" s="2" t="s">
        <v>70</v>
      </c>
    </row>
    <row r="9986" spans="1:15">
      <c r="A9986" s="42">
        <v>39947</v>
      </c>
      <c r="B9986" s="42">
        <v>50904</v>
      </c>
      <c r="C9986" s="130">
        <v>360</v>
      </c>
      <c r="D9986" s="43">
        <v>9.0200000000000002E-2</v>
      </c>
      <c r="E9986" s="43">
        <v>8.09E-2</v>
      </c>
      <c r="F9986" s="44">
        <v>90000</v>
      </c>
      <c r="G9986" s="44">
        <v>90000</v>
      </c>
      <c r="H9986" s="44">
        <v>50331.360000000001</v>
      </c>
      <c r="I9986" s="44">
        <v>59999.99</v>
      </c>
      <c r="J9986" s="68">
        <f t="shared" si="465"/>
        <v>0.55923733333333336</v>
      </c>
      <c r="K9986" s="43">
        <f t="shared" si="466"/>
        <v>0.66666655555555554</v>
      </c>
      <c r="L9986" s="41" t="str">
        <f t="shared" si="467"/>
        <v>AA</v>
      </c>
      <c r="M9986" s="41" t="s">
        <v>959</v>
      </c>
      <c r="N9986" s="41" t="s">
        <v>416</v>
      </c>
      <c r="O9986" s="41" t="s">
        <v>70</v>
      </c>
    </row>
    <row r="9987" spans="1:15">
      <c r="A9987" s="38">
        <v>41733</v>
      </c>
      <c r="B9987" s="38">
        <v>52691</v>
      </c>
      <c r="C9987" s="131">
        <v>360</v>
      </c>
      <c r="D9987" s="39">
        <v>9.0200000000000002E-2</v>
      </c>
      <c r="E9987" s="39">
        <v>8.2799999999999999E-2</v>
      </c>
      <c r="F9987" s="40">
        <v>90000</v>
      </c>
      <c r="G9987" s="40">
        <v>90000</v>
      </c>
      <c r="H9987" s="40">
        <v>58805.25</v>
      </c>
      <c r="I9987" s="40">
        <v>59999.99</v>
      </c>
      <c r="J9987" s="67">
        <f t="shared" ref="J9987:J10050" si="468">H9987/G9987</f>
        <v>0.6533916666666667</v>
      </c>
      <c r="K9987" s="39">
        <f t="shared" ref="K9987:K10050" si="469">I9987/G9987</f>
        <v>0.66666655555555554</v>
      </c>
      <c r="L9987" s="2" t="str">
        <f t="shared" ref="L9987:L10050" si="470">IF(J9987&lt;=65%,"AA",IF(J9987&lt;=75%,"A",IF(J9987&lt;=85%,"B","C")))</f>
        <v>A</v>
      </c>
      <c r="M9987" s="2" t="s">
        <v>1282</v>
      </c>
      <c r="N9987" s="2" t="s">
        <v>424</v>
      </c>
      <c r="O9987" s="2" t="s">
        <v>70</v>
      </c>
    </row>
    <row r="9988" spans="1:15">
      <c r="A9988" s="42">
        <v>39738</v>
      </c>
      <c r="B9988" s="42">
        <v>47043</v>
      </c>
      <c r="C9988" s="130">
        <v>240</v>
      </c>
      <c r="D9988" s="43">
        <v>9.0200000000000002E-2</v>
      </c>
      <c r="E9988" s="43">
        <v>8.5600000000000009E-2</v>
      </c>
      <c r="F9988" s="44">
        <v>105000</v>
      </c>
      <c r="G9988" s="44">
        <v>105000</v>
      </c>
      <c r="H9988" s="44">
        <v>50129</v>
      </c>
      <c r="I9988" s="44">
        <v>69999.990000000005</v>
      </c>
      <c r="J9988" s="68">
        <f t="shared" si="468"/>
        <v>0.47741904761904763</v>
      </c>
      <c r="K9988" s="43">
        <f t="shared" si="469"/>
        <v>0.66666657142857144</v>
      </c>
      <c r="L9988" s="41" t="str">
        <f t="shared" si="470"/>
        <v>AA</v>
      </c>
      <c r="M9988" s="41" t="s">
        <v>474</v>
      </c>
      <c r="N9988" s="41" t="s">
        <v>417</v>
      </c>
      <c r="O9988" s="41" t="s">
        <v>70</v>
      </c>
    </row>
    <row r="9989" spans="1:15">
      <c r="A9989" s="42">
        <v>39864</v>
      </c>
      <c r="B9989" s="42">
        <v>45342</v>
      </c>
      <c r="C9989" s="130">
        <v>180</v>
      </c>
      <c r="D9989" s="43">
        <v>9.0200000000000002E-2</v>
      </c>
      <c r="E9989" s="43">
        <v>8.09E-2</v>
      </c>
      <c r="F9989" s="44">
        <v>120000</v>
      </c>
      <c r="G9989" s="44">
        <v>120000</v>
      </c>
      <c r="H9989" s="44">
        <v>49931.6</v>
      </c>
      <c r="I9989" s="44">
        <v>79999.990000000005</v>
      </c>
      <c r="J9989" s="68">
        <f t="shared" si="468"/>
        <v>0.41609666666666667</v>
      </c>
      <c r="K9989" s="43">
        <f t="shared" si="469"/>
        <v>0.6666665833333334</v>
      </c>
      <c r="L9989" s="41" t="str">
        <f t="shared" si="470"/>
        <v>AA</v>
      </c>
      <c r="M9989" s="41" t="s">
        <v>753</v>
      </c>
      <c r="N9989" s="41" t="s">
        <v>431</v>
      </c>
      <c r="O9989" s="41" t="s">
        <v>70</v>
      </c>
    </row>
    <row r="9990" spans="1:15">
      <c r="A9990" s="42">
        <v>41516</v>
      </c>
      <c r="B9990" s="42">
        <v>47907</v>
      </c>
      <c r="C9990" s="130">
        <v>210</v>
      </c>
      <c r="D9990" s="43">
        <v>9.0200000000000002E-2</v>
      </c>
      <c r="E9990" s="43">
        <v>8.2799999999999999E-2</v>
      </c>
      <c r="F9990" s="44">
        <v>120000</v>
      </c>
      <c r="G9990" s="44">
        <v>120000</v>
      </c>
      <c r="H9990" s="44">
        <v>73950.509999999995</v>
      </c>
      <c r="I9990" s="44">
        <v>79999.990000000005</v>
      </c>
      <c r="J9990" s="68">
        <f t="shared" si="468"/>
        <v>0.61625425</v>
      </c>
      <c r="K9990" s="43">
        <f t="shared" si="469"/>
        <v>0.6666665833333334</v>
      </c>
      <c r="L9990" s="41" t="str">
        <f t="shared" si="470"/>
        <v>AA</v>
      </c>
      <c r="M9990" s="41" t="s">
        <v>451</v>
      </c>
      <c r="N9990" s="41" t="s">
        <v>419</v>
      </c>
      <c r="O9990" s="41" t="s">
        <v>70</v>
      </c>
    </row>
    <row r="9991" spans="1:15">
      <c r="A9991" s="38">
        <v>39549</v>
      </c>
      <c r="B9991" s="38">
        <v>46854</v>
      </c>
      <c r="C9991" s="131">
        <v>240</v>
      </c>
      <c r="D9991" s="39">
        <v>9.0200000000000002E-2</v>
      </c>
      <c r="E9991" s="39">
        <v>8.09E-2</v>
      </c>
      <c r="F9991" s="40">
        <v>120000</v>
      </c>
      <c r="G9991" s="40">
        <v>120000</v>
      </c>
      <c r="H9991" s="40">
        <v>33488.15</v>
      </c>
      <c r="I9991" s="40">
        <v>79999.990000000005</v>
      </c>
      <c r="J9991" s="67">
        <f t="shared" si="468"/>
        <v>0.27906791666666669</v>
      </c>
      <c r="K9991" s="39">
        <f t="shared" si="469"/>
        <v>0.6666665833333334</v>
      </c>
      <c r="L9991" s="2" t="str">
        <f t="shared" si="470"/>
        <v>AA</v>
      </c>
      <c r="M9991" s="2" t="s">
        <v>586</v>
      </c>
      <c r="N9991" s="2" t="s">
        <v>416</v>
      </c>
      <c r="O9991" s="2" t="s">
        <v>70</v>
      </c>
    </row>
    <row r="9992" spans="1:15">
      <c r="A9992" s="42">
        <v>39703</v>
      </c>
      <c r="B9992" s="42">
        <v>47008</v>
      </c>
      <c r="C9992" s="130">
        <v>240</v>
      </c>
      <c r="D9992" s="43">
        <v>9.0200000000000002E-2</v>
      </c>
      <c r="E9992" s="43">
        <v>8.09E-2</v>
      </c>
      <c r="F9992" s="44">
        <v>120000</v>
      </c>
      <c r="G9992" s="44">
        <v>120000</v>
      </c>
      <c r="H9992" s="44">
        <v>57034.64</v>
      </c>
      <c r="I9992" s="44">
        <v>79999.990000000005</v>
      </c>
      <c r="J9992" s="68">
        <f t="shared" si="468"/>
        <v>0.47528866666666664</v>
      </c>
      <c r="K9992" s="43">
        <f t="shared" si="469"/>
        <v>0.6666665833333334</v>
      </c>
      <c r="L9992" s="41" t="str">
        <f t="shared" si="470"/>
        <v>AA</v>
      </c>
      <c r="M9992" s="41" t="s">
        <v>555</v>
      </c>
      <c r="N9992" s="41" t="s">
        <v>434</v>
      </c>
      <c r="O9992" s="41" t="s">
        <v>70</v>
      </c>
    </row>
    <row r="9993" spans="1:15">
      <c r="A9993" s="38">
        <v>41612</v>
      </c>
      <c r="B9993" s="38">
        <v>54396</v>
      </c>
      <c r="C9993" s="131">
        <v>420</v>
      </c>
      <c r="D9993" s="39">
        <v>9.0200000000000002E-2</v>
      </c>
      <c r="E9993" s="39">
        <v>8.09E-2</v>
      </c>
      <c r="F9993" s="40">
        <v>120000</v>
      </c>
      <c r="G9993" s="40">
        <v>120000</v>
      </c>
      <c r="H9993" s="40">
        <v>78160.86</v>
      </c>
      <c r="I9993" s="40">
        <v>79999.990000000005</v>
      </c>
      <c r="J9993" s="67">
        <f t="shared" si="468"/>
        <v>0.65134049999999999</v>
      </c>
      <c r="K9993" s="39">
        <f t="shared" si="469"/>
        <v>0.6666665833333334</v>
      </c>
      <c r="L9993" s="2" t="str">
        <f t="shared" si="470"/>
        <v>A</v>
      </c>
      <c r="M9993" s="2" t="s">
        <v>790</v>
      </c>
      <c r="N9993" s="2" t="s">
        <v>416</v>
      </c>
      <c r="O9993" s="2" t="s">
        <v>70</v>
      </c>
    </row>
    <row r="9994" spans="1:15">
      <c r="A9994" s="38">
        <v>39861</v>
      </c>
      <c r="B9994" s="38">
        <v>45368</v>
      </c>
      <c r="C9994" s="131">
        <v>181</v>
      </c>
      <c r="D9994" s="39">
        <v>9.0200000000000002E-2</v>
      </c>
      <c r="E9994" s="39">
        <v>8.09E-2</v>
      </c>
      <c r="F9994" s="40">
        <v>129000</v>
      </c>
      <c r="G9994" s="40">
        <v>129000</v>
      </c>
      <c r="H9994" s="40">
        <v>39786.879999999997</v>
      </c>
      <c r="I9994" s="40">
        <v>85999.99</v>
      </c>
      <c r="J9994" s="67">
        <f t="shared" si="468"/>
        <v>0.30842542635658915</v>
      </c>
      <c r="K9994" s="39">
        <f t="shared" si="469"/>
        <v>0.66666658914728683</v>
      </c>
      <c r="L9994" s="2" t="str">
        <f t="shared" si="470"/>
        <v>AA</v>
      </c>
      <c r="M9994" s="2" t="s">
        <v>634</v>
      </c>
      <c r="N9994" s="2" t="s">
        <v>421</v>
      </c>
      <c r="O9994" s="2" t="s">
        <v>70</v>
      </c>
    </row>
    <row r="9995" spans="1:15">
      <c r="A9995" s="38">
        <v>39640</v>
      </c>
      <c r="B9995" s="38">
        <v>46945</v>
      </c>
      <c r="C9995" s="131">
        <v>240</v>
      </c>
      <c r="D9995" s="39">
        <v>9.0200000000000002E-2</v>
      </c>
      <c r="E9995" s="39">
        <v>8.09E-2</v>
      </c>
      <c r="F9995" s="40">
        <v>90000</v>
      </c>
      <c r="G9995" s="40">
        <v>90000</v>
      </c>
      <c r="H9995" s="40">
        <v>45408.63</v>
      </c>
      <c r="I9995" s="40">
        <v>60000</v>
      </c>
      <c r="J9995" s="67">
        <f t="shared" si="468"/>
        <v>0.50454033333333326</v>
      </c>
      <c r="K9995" s="39">
        <f t="shared" si="469"/>
        <v>0.66666666666666663</v>
      </c>
      <c r="L9995" s="2" t="str">
        <f t="shared" si="470"/>
        <v>AA</v>
      </c>
      <c r="M9995" s="2" t="s">
        <v>677</v>
      </c>
      <c r="N9995" s="2" t="s">
        <v>421</v>
      </c>
      <c r="O9995" s="2" t="s">
        <v>70</v>
      </c>
    </row>
    <row r="9996" spans="1:15">
      <c r="A9996" s="42">
        <v>39756</v>
      </c>
      <c r="B9996" s="42">
        <v>47061</v>
      </c>
      <c r="C9996" s="130">
        <v>240</v>
      </c>
      <c r="D9996" s="43">
        <v>9.0200000000000002E-2</v>
      </c>
      <c r="E9996" s="43">
        <v>8.09E-2</v>
      </c>
      <c r="F9996" s="44">
        <v>90000</v>
      </c>
      <c r="G9996" s="44">
        <v>90000</v>
      </c>
      <c r="H9996" s="44">
        <v>39082.379999999997</v>
      </c>
      <c r="I9996" s="44">
        <v>60000</v>
      </c>
      <c r="J9996" s="68">
        <f t="shared" si="468"/>
        <v>0.43424866666666662</v>
      </c>
      <c r="K9996" s="43">
        <f t="shared" si="469"/>
        <v>0.66666666666666663</v>
      </c>
      <c r="L9996" s="41" t="str">
        <f t="shared" si="470"/>
        <v>AA</v>
      </c>
      <c r="M9996" s="41" t="s">
        <v>1139</v>
      </c>
      <c r="N9996" s="41" t="s">
        <v>416</v>
      </c>
      <c r="O9996" s="41" t="s">
        <v>70</v>
      </c>
    </row>
    <row r="9997" spans="1:15">
      <c r="A9997" s="38">
        <v>39790</v>
      </c>
      <c r="B9997" s="38">
        <v>47095</v>
      </c>
      <c r="C9997" s="131">
        <v>240</v>
      </c>
      <c r="D9997" s="39">
        <v>9.0200000000000002E-2</v>
      </c>
      <c r="E9997" s="39">
        <v>8.09E-2</v>
      </c>
      <c r="F9997" s="40">
        <v>90000</v>
      </c>
      <c r="G9997" s="40">
        <v>90000</v>
      </c>
      <c r="H9997" s="40">
        <v>43310.42</v>
      </c>
      <c r="I9997" s="40">
        <v>60029.1</v>
      </c>
      <c r="J9997" s="67">
        <f t="shared" si="468"/>
        <v>0.48122688888888887</v>
      </c>
      <c r="K9997" s="39">
        <f t="shared" si="469"/>
        <v>0.66698999999999997</v>
      </c>
      <c r="L9997" s="2" t="str">
        <f t="shared" si="470"/>
        <v>AA</v>
      </c>
      <c r="M9997" s="2" t="s">
        <v>1333</v>
      </c>
      <c r="N9997" s="2" t="s">
        <v>417</v>
      </c>
      <c r="O9997" s="2" t="s">
        <v>70</v>
      </c>
    </row>
    <row r="9998" spans="1:15">
      <c r="A9998" s="38">
        <v>39885</v>
      </c>
      <c r="B9998" s="38">
        <v>42534</v>
      </c>
      <c r="C9998" s="131">
        <v>87</v>
      </c>
      <c r="D9998" s="39">
        <v>9.0200000000000002E-2</v>
      </c>
      <c r="E9998" s="39">
        <v>8.09E-2</v>
      </c>
      <c r="F9998" s="40">
        <v>130000</v>
      </c>
      <c r="G9998" s="40">
        <v>130000</v>
      </c>
      <c r="H9998" s="40">
        <v>34517.22</v>
      </c>
      <c r="I9998" s="40">
        <v>86715.99</v>
      </c>
      <c r="J9998" s="67">
        <f t="shared" si="468"/>
        <v>0.26551707692307691</v>
      </c>
      <c r="K9998" s="39">
        <f t="shared" si="469"/>
        <v>0.66704607692307694</v>
      </c>
      <c r="L9998" s="2" t="str">
        <f t="shared" si="470"/>
        <v>AA</v>
      </c>
      <c r="M9998" s="2" t="s">
        <v>548</v>
      </c>
      <c r="N9998" s="2" t="s">
        <v>433</v>
      </c>
      <c r="O9998" s="2" t="s">
        <v>70</v>
      </c>
    </row>
    <row r="9999" spans="1:15">
      <c r="A9999" s="38">
        <v>39821</v>
      </c>
      <c r="B9999" s="38">
        <v>44659</v>
      </c>
      <c r="C9999" s="131">
        <v>159</v>
      </c>
      <c r="D9999" s="39">
        <v>9.0200000000000002E-2</v>
      </c>
      <c r="E9999" s="39">
        <v>8.09E-2</v>
      </c>
      <c r="F9999" s="40">
        <v>93900</v>
      </c>
      <c r="G9999" s="40">
        <v>93900</v>
      </c>
      <c r="H9999" s="40">
        <v>39457.9</v>
      </c>
      <c r="I9999" s="40">
        <v>62700</v>
      </c>
      <c r="J9999" s="67">
        <f t="shared" si="468"/>
        <v>0.42021192758253462</v>
      </c>
      <c r="K9999" s="39">
        <f t="shared" si="469"/>
        <v>0.66773162939297126</v>
      </c>
      <c r="L9999" s="2" t="str">
        <f t="shared" si="470"/>
        <v>AA</v>
      </c>
      <c r="M9999" s="2" t="s">
        <v>811</v>
      </c>
      <c r="N9999" s="2" t="s">
        <v>422</v>
      </c>
      <c r="O9999" s="2" t="s">
        <v>70</v>
      </c>
    </row>
    <row r="10000" spans="1:15">
      <c r="A10000" s="38">
        <v>39667</v>
      </c>
      <c r="B10000" s="38">
        <v>42742</v>
      </c>
      <c r="C10000" s="131">
        <v>101</v>
      </c>
      <c r="D10000" s="39">
        <v>9.0200000000000002E-2</v>
      </c>
      <c r="E10000" s="39">
        <v>8.09E-2</v>
      </c>
      <c r="F10000" s="40">
        <v>125000</v>
      </c>
      <c r="G10000" s="40">
        <v>125000</v>
      </c>
      <c r="H10000" s="40">
        <v>45756.4</v>
      </c>
      <c r="I10000" s="40">
        <v>83469.3</v>
      </c>
      <c r="J10000" s="67">
        <f t="shared" si="468"/>
        <v>0.36605120000000002</v>
      </c>
      <c r="K10000" s="39">
        <f t="shared" si="469"/>
        <v>0.66775439999999997</v>
      </c>
      <c r="L10000" s="2" t="str">
        <f t="shared" si="470"/>
        <v>AA</v>
      </c>
      <c r="M10000" s="2" t="s">
        <v>1294</v>
      </c>
      <c r="N10000" s="2" t="s">
        <v>424</v>
      </c>
      <c r="O10000" s="2" t="s">
        <v>70</v>
      </c>
    </row>
    <row r="10001" spans="1:15">
      <c r="A10001" s="42">
        <v>39672</v>
      </c>
      <c r="B10001" s="42">
        <v>46977</v>
      </c>
      <c r="C10001" s="130">
        <v>240</v>
      </c>
      <c r="D10001" s="43">
        <v>9.0200000000000002E-2</v>
      </c>
      <c r="E10001" s="43">
        <v>8.09E-2</v>
      </c>
      <c r="F10001" s="44">
        <v>86000</v>
      </c>
      <c r="G10001" s="44">
        <v>86000</v>
      </c>
      <c r="H10001" s="44">
        <v>41475.360000000001</v>
      </c>
      <c r="I10001" s="44">
        <v>57500</v>
      </c>
      <c r="J10001" s="68">
        <f t="shared" si="468"/>
        <v>0.48227162790697675</v>
      </c>
      <c r="K10001" s="43">
        <f t="shared" si="469"/>
        <v>0.66860465116279066</v>
      </c>
      <c r="L10001" s="41" t="str">
        <f t="shared" si="470"/>
        <v>AA</v>
      </c>
      <c r="M10001" s="41" t="s">
        <v>1065</v>
      </c>
      <c r="N10001" s="41" t="s">
        <v>416</v>
      </c>
      <c r="O10001" s="41" t="s">
        <v>70</v>
      </c>
    </row>
    <row r="10002" spans="1:15">
      <c r="A10002" s="38">
        <v>41530</v>
      </c>
      <c r="B10002" s="38">
        <v>54314</v>
      </c>
      <c r="C10002" s="131">
        <v>420</v>
      </c>
      <c r="D10002" s="39">
        <v>9.0200000000000002E-2</v>
      </c>
      <c r="E10002" s="39">
        <v>0.08</v>
      </c>
      <c r="F10002" s="40">
        <v>154000</v>
      </c>
      <c r="G10002" s="40">
        <v>154000</v>
      </c>
      <c r="H10002" s="40">
        <v>100017.74</v>
      </c>
      <c r="I10002" s="40">
        <v>102999.99</v>
      </c>
      <c r="J10002" s="67">
        <f t="shared" si="468"/>
        <v>0.64946584415584419</v>
      </c>
      <c r="K10002" s="39">
        <f t="shared" si="469"/>
        <v>0.6688311038961039</v>
      </c>
      <c r="L10002" s="2" t="str">
        <f t="shared" si="470"/>
        <v>AA</v>
      </c>
      <c r="M10002" s="2" t="s">
        <v>602</v>
      </c>
      <c r="N10002" s="2" t="s">
        <v>421</v>
      </c>
      <c r="O10002" s="2" t="s">
        <v>70</v>
      </c>
    </row>
    <row r="10003" spans="1:15">
      <c r="A10003" s="42">
        <v>41654</v>
      </c>
      <c r="B10003" s="42">
        <v>54438</v>
      </c>
      <c r="C10003" s="130">
        <v>420</v>
      </c>
      <c r="D10003" s="43">
        <v>9.0200000000000002E-2</v>
      </c>
      <c r="E10003" s="43">
        <v>8.2799999999999999E-2</v>
      </c>
      <c r="F10003" s="44">
        <v>148000</v>
      </c>
      <c r="G10003" s="44">
        <v>148000</v>
      </c>
      <c r="H10003" s="44">
        <v>96902.74</v>
      </c>
      <c r="I10003" s="44">
        <v>98999.99</v>
      </c>
      <c r="J10003" s="68">
        <f t="shared" si="468"/>
        <v>0.65474824324324332</v>
      </c>
      <c r="K10003" s="43">
        <f t="shared" si="469"/>
        <v>0.66891885135135143</v>
      </c>
      <c r="L10003" s="41" t="str">
        <f t="shared" si="470"/>
        <v>A</v>
      </c>
      <c r="M10003" s="41" t="s">
        <v>494</v>
      </c>
      <c r="N10003" s="41" t="s">
        <v>417</v>
      </c>
      <c r="O10003" s="41" t="s">
        <v>70</v>
      </c>
    </row>
    <row r="10004" spans="1:15">
      <c r="A10004" s="38">
        <v>41376</v>
      </c>
      <c r="B10004" s="38">
        <v>52333</v>
      </c>
      <c r="C10004" s="131">
        <v>360</v>
      </c>
      <c r="D10004" s="39">
        <v>9.0200000000000002E-2</v>
      </c>
      <c r="E10004" s="39">
        <v>8.2799999999999999E-2</v>
      </c>
      <c r="F10004" s="40">
        <v>119590</v>
      </c>
      <c r="G10004" s="40">
        <v>119590</v>
      </c>
      <c r="H10004" s="40">
        <v>76003.899999999994</v>
      </c>
      <c r="I10004" s="40">
        <v>79999.990000000005</v>
      </c>
      <c r="J10004" s="67">
        <f t="shared" si="468"/>
        <v>0.63553725227861857</v>
      </c>
      <c r="K10004" s="39">
        <f t="shared" si="469"/>
        <v>0.66895216991387241</v>
      </c>
      <c r="L10004" s="2" t="str">
        <f t="shared" si="470"/>
        <v>AA</v>
      </c>
      <c r="M10004" s="2" t="s">
        <v>506</v>
      </c>
      <c r="N10004" s="2" t="s">
        <v>417</v>
      </c>
      <c r="O10004" s="2" t="s">
        <v>70</v>
      </c>
    </row>
    <row r="10005" spans="1:15">
      <c r="A10005" s="38">
        <v>41492</v>
      </c>
      <c r="B10005" s="38">
        <v>54276</v>
      </c>
      <c r="C10005" s="131">
        <v>420</v>
      </c>
      <c r="D10005" s="39">
        <v>9.0200000000000002E-2</v>
      </c>
      <c r="E10005" s="39">
        <v>8.09E-2</v>
      </c>
      <c r="F10005" s="40">
        <v>142000</v>
      </c>
      <c r="G10005" s="40">
        <v>142000</v>
      </c>
      <c r="H10005" s="40">
        <v>92020.42</v>
      </c>
      <c r="I10005" s="40">
        <v>94999.99</v>
      </c>
      <c r="J10005" s="67">
        <f t="shared" si="468"/>
        <v>0.6480311267605634</v>
      </c>
      <c r="K10005" s="39">
        <f t="shared" si="469"/>
        <v>0.66901401408450711</v>
      </c>
      <c r="L10005" s="2" t="str">
        <f t="shared" si="470"/>
        <v>AA</v>
      </c>
      <c r="M10005" s="2" t="s">
        <v>991</v>
      </c>
      <c r="N10005" s="2" t="s">
        <v>421</v>
      </c>
      <c r="O10005" s="2" t="s">
        <v>70</v>
      </c>
    </row>
    <row r="10006" spans="1:15">
      <c r="A10006" s="38">
        <v>39877</v>
      </c>
      <c r="B10006" s="38">
        <v>42799</v>
      </c>
      <c r="C10006" s="131">
        <v>96</v>
      </c>
      <c r="D10006" s="39">
        <v>9.0200000000000002E-2</v>
      </c>
      <c r="E10006" s="39">
        <v>8.09E-2</v>
      </c>
      <c r="F10006" s="40">
        <v>108770.1</v>
      </c>
      <c r="G10006" s="40">
        <v>108770.1</v>
      </c>
      <c r="H10006" s="40">
        <v>30614.29</v>
      </c>
      <c r="I10006" s="40">
        <v>72789.19</v>
      </c>
      <c r="J10006" s="67">
        <f t="shared" si="468"/>
        <v>0.28145869131314577</v>
      </c>
      <c r="K10006" s="39">
        <f t="shared" si="469"/>
        <v>0.66920219803052494</v>
      </c>
      <c r="L10006" s="2" t="str">
        <f t="shared" si="470"/>
        <v>AA</v>
      </c>
      <c r="M10006" s="2" t="s">
        <v>475</v>
      </c>
      <c r="N10006" s="2" t="s">
        <v>427</v>
      </c>
      <c r="O10006" s="2" t="s">
        <v>70</v>
      </c>
    </row>
    <row r="10007" spans="1:15">
      <c r="A10007" s="38">
        <v>39905</v>
      </c>
      <c r="B10007" s="38">
        <v>50862</v>
      </c>
      <c r="C10007" s="131">
        <v>360</v>
      </c>
      <c r="D10007" s="39">
        <v>9.0200000000000002E-2</v>
      </c>
      <c r="E10007" s="39">
        <v>8.09E-2</v>
      </c>
      <c r="F10007" s="40">
        <v>130000</v>
      </c>
      <c r="G10007" s="40">
        <v>130000</v>
      </c>
      <c r="H10007" s="40">
        <v>72871.009999999995</v>
      </c>
      <c r="I10007" s="40">
        <v>86999.99</v>
      </c>
      <c r="J10007" s="67">
        <f t="shared" si="468"/>
        <v>0.56054623076923071</v>
      </c>
      <c r="K10007" s="39">
        <f t="shared" si="469"/>
        <v>0.66923069230769239</v>
      </c>
      <c r="L10007" s="2" t="str">
        <f t="shared" si="470"/>
        <v>AA</v>
      </c>
      <c r="M10007" s="2" t="s">
        <v>586</v>
      </c>
      <c r="N10007" s="2" t="s">
        <v>416</v>
      </c>
      <c r="O10007" s="2" t="s">
        <v>70</v>
      </c>
    </row>
    <row r="10008" spans="1:15">
      <c r="A10008" s="42">
        <v>39685</v>
      </c>
      <c r="B10008" s="42">
        <v>46990</v>
      </c>
      <c r="C10008" s="130">
        <v>240</v>
      </c>
      <c r="D10008" s="43">
        <v>9.0200000000000002E-2</v>
      </c>
      <c r="E10008" s="43">
        <v>8.09E-2</v>
      </c>
      <c r="F10008" s="44">
        <v>118000</v>
      </c>
      <c r="G10008" s="44">
        <v>118000</v>
      </c>
      <c r="H10008" s="44">
        <v>56534.38</v>
      </c>
      <c r="I10008" s="44">
        <v>78999.990000000005</v>
      </c>
      <c r="J10008" s="68">
        <f t="shared" si="468"/>
        <v>0.47910491525423726</v>
      </c>
      <c r="K10008" s="43">
        <f t="shared" si="469"/>
        <v>0.66949144067796618</v>
      </c>
      <c r="L10008" s="41" t="str">
        <f t="shared" si="470"/>
        <v>AA</v>
      </c>
      <c r="M10008" s="41" t="s">
        <v>1158</v>
      </c>
      <c r="N10008" s="41" t="s">
        <v>421</v>
      </c>
      <c r="O10008" s="41" t="s">
        <v>70</v>
      </c>
    </row>
    <row r="10009" spans="1:15">
      <c r="A10009" s="38">
        <v>41563</v>
      </c>
      <c r="B10009" s="38">
        <v>44120</v>
      </c>
      <c r="C10009" s="131">
        <v>84</v>
      </c>
      <c r="D10009" s="39">
        <v>9.0200000000000002E-2</v>
      </c>
      <c r="E10009" s="39">
        <v>8.2799999999999999E-2</v>
      </c>
      <c r="F10009" s="40">
        <v>92500</v>
      </c>
      <c r="G10009" s="40">
        <v>92500</v>
      </c>
      <c r="H10009" s="40">
        <v>50805.82</v>
      </c>
      <c r="I10009" s="40">
        <v>61999.99</v>
      </c>
      <c r="J10009" s="67">
        <f t="shared" si="468"/>
        <v>0.54925210810810809</v>
      </c>
      <c r="K10009" s="39">
        <f t="shared" si="469"/>
        <v>0.67027016216216218</v>
      </c>
      <c r="L10009" s="2" t="str">
        <f t="shared" si="470"/>
        <v>AA</v>
      </c>
      <c r="M10009" s="2" t="s">
        <v>461</v>
      </c>
      <c r="N10009" s="2" t="s">
        <v>416</v>
      </c>
      <c r="O10009" s="2" t="s">
        <v>70</v>
      </c>
    </row>
    <row r="10010" spans="1:15">
      <c r="A10010" s="38">
        <v>39541</v>
      </c>
      <c r="B10010" s="38">
        <v>46846</v>
      </c>
      <c r="C10010" s="131">
        <v>240</v>
      </c>
      <c r="D10010" s="39">
        <v>9.0200000000000002E-2</v>
      </c>
      <c r="E10010" s="39">
        <v>8.09E-2</v>
      </c>
      <c r="F10010" s="40">
        <v>82000</v>
      </c>
      <c r="G10010" s="40">
        <v>82000</v>
      </c>
      <c r="H10010" s="40">
        <v>38412.17</v>
      </c>
      <c r="I10010" s="40">
        <v>54999.99</v>
      </c>
      <c r="J10010" s="67">
        <f t="shared" si="468"/>
        <v>0.46844109756097557</v>
      </c>
      <c r="K10010" s="39">
        <f t="shared" si="469"/>
        <v>0.67073158536585364</v>
      </c>
      <c r="L10010" s="2" t="str">
        <f t="shared" si="470"/>
        <v>AA</v>
      </c>
      <c r="M10010" s="2" t="s">
        <v>656</v>
      </c>
      <c r="N10010" s="2" t="s">
        <v>416</v>
      </c>
      <c r="O10010" s="2" t="s">
        <v>70</v>
      </c>
    </row>
    <row r="10011" spans="1:15">
      <c r="A10011" s="38">
        <v>41649</v>
      </c>
      <c r="B10011" s="38">
        <v>50780</v>
      </c>
      <c r="C10011" s="131">
        <v>300</v>
      </c>
      <c r="D10011" s="39">
        <v>9.0200000000000002E-2</v>
      </c>
      <c r="E10011" s="39">
        <v>8.09E-2</v>
      </c>
      <c r="F10011" s="40">
        <v>82000</v>
      </c>
      <c r="G10011" s="40">
        <v>82000</v>
      </c>
      <c r="H10011" s="40">
        <v>53125.95</v>
      </c>
      <c r="I10011" s="40">
        <v>54999.99</v>
      </c>
      <c r="J10011" s="67">
        <f t="shared" si="468"/>
        <v>0.64787743902439021</v>
      </c>
      <c r="K10011" s="39">
        <f t="shared" si="469"/>
        <v>0.67073158536585364</v>
      </c>
      <c r="L10011" s="2" t="str">
        <f t="shared" si="470"/>
        <v>AA</v>
      </c>
      <c r="M10011" s="2" t="s">
        <v>649</v>
      </c>
      <c r="N10011" s="2" t="s">
        <v>417</v>
      </c>
      <c r="O10011" s="2" t="s">
        <v>70</v>
      </c>
    </row>
    <row r="10012" spans="1:15">
      <c r="A10012" s="38">
        <v>39673</v>
      </c>
      <c r="B10012" s="38">
        <v>46978</v>
      </c>
      <c r="C10012" s="131">
        <v>240</v>
      </c>
      <c r="D10012" s="39">
        <v>9.0200000000000002E-2</v>
      </c>
      <c r="E10012" s="39">
        <v>8.09E-2</v>
      </c>
      <c r="F10012" s="40">
        <v>93000</v>
      </c>
      <c r="G10012" s="40">
        <v>93000</v>
      </c>
      <c r="H10012" s="40">
        <v>31425.599999999999</v>
      </c>
      <c r="I10012" s="40">
        <v>62457.68</v>
      </c>
      <c r="J10012" s="67">
        <f t="shared" si="468"/>
        <v>0.33790967741935485</v>
      </c>
      <c r="K10012" s="39">
        <f t="shared" si="469"/>
        <v>0.67158795698924734</v>
      </c>
      <c r="L10012" s="2" t="str">
        <f t="shared" si="470"/>
        <v>AA</v>
      </c>
      <c r="M10012" s="2" t="s">
        <v>461</v>
      </c>
      <c r="N10012" s="2" t="s">
        <v>416</v>
      </c>
      <c r="O10012" s="2" t="s">
        <v>70</v>
      </c>
    </row>
    <row r="10013" spans="1:15">
      <c r="A10013" s="42">
        <v>39770</v>
      </c>
      <c r="B10013" s="42">
        <v>47105</v>
      </c>
      <c r="C10013" s="130">
        <v>241</v>
      </c>
      <c r="D10013" s="43">
        <v>9.0200000000000002E-2</v>
      </c>
      <c r="E10013" s="43">
        <v>8.09E-2</v>
      </c>
      <c r="F10013" s="44">
        <v>90000</v>
      </c>
      <c r="G10013" s="44">
        <v>90000</v>
      </c>
      <c r="H10013" s="44">
        <v>43550.73</v>
      </c>
      <c r="I10013" s="44">
        <v>60499.99</v>
      </c>
      <c r="J10013" s="68">
        <f t="shared" si="468"/>
        <v>0.48389700000000002</v>
      </c>
      <c r="K10013" s="43">
        <f t="shared" si="469"/>
        <v>0.67222211111111108</v>
      </c>
      <c r="L10013" s="41" t="str">
        <f t="shared" si="470"/>
        <v>AA</v>
      </c>
      <c r="M10013" s="41" t="s">
        <v>466</v>
      </c>
      <c r="N10013" s="41" t="s">
        <v>421</v>
      </c>
      <c r="O10013" s="41" t="s">
        <v>70</v>
      </c>
    </row>
    <row r="10014" spans="1:15">
      <c r="A10014" s="42">
        <v>41484</v>
      </c>
      <c r="B10014" s="42">
        <v>54268</v>
      </c>
      <c r="C10014" s="130">
        <v>420</v>
      </c>
      <c r="D10014" s="43">
        <v>9.0200000000000002E-2</v>
      </c>
      <c r="E10014" s="43">
        <v>8.2799999999999999E-2</v>
      </c>
      <c r="F10014" s="44">
        <v>119000</v>
      </c>
      <c r="G10014" s="44">
        <v>119000</v>
      </c>
      <c r="H10014" s="44">
        <v>77325.97</v>
      </c>
      <c r="I10014" s="44">
        <v>79999.990000000005</v>
      </c>
      <c r="J10014" s="68">
        <f t="shared" si="468"/>
        <v>0.64979806722689082</v>
      </c>
      <c r="K10014" s="43">
        <f t="shared" si="469"/>
        <v>0.67226882352941186</v>
      </c>
      <c r="L10014" s="41" t="str">
        <f t="shared" si="470"/>
        <v>AA</v>
      </c>
      <c r="M10014" s="41" t="s">
        <v>673</v>
      </c>
      <c r="N10014" s="41" t="s">
        <v>435</v>
      </c>
      <c r="O10014" s="41" t="s">
        <v>70</v>
      </c>
    </row>
    <row r="10015" spans="1:15">
      <c r="A10015" s="42">
        <v>41341</v>
      </c>
      <c r="B10015" s="42">
        <v>44082</v>
      </c>
      <c r="C10015" s="130">
        <v>90</v>
      </c>
      <c r="D10015" s="43">
        <v>9.0200000000000002E-2</v>
      </c>
      <c r="E10015" s="43">
        <v>8.09E-2</v>
      </c>
      <c r="F10015" s="44">
        <v>141225</v>
      </c>
      <c r="G10015" s="44">
        <v>141225</v>
      </c>
      <c r="H10015" s="44">
        <v>71627.100000000006</v>
      </c>
      <c r="I10015" s="44">
        <v>94999.99</v>
      </c>
      <c r="J10015" s="68">
        <f t="shared" si="468"/>
        <v>0.5071842804036113</v>
      </c>
      <c r="K10015" s="43">
        <f t="shared" si="469"/>
        <v>0.67268536024075065</v>
      </c>
      <c r="L10015" s="41" t="str">
        <f t="shared" si="470"/>
        <v>AA</v>
      </c>
      <c r="M10015" s="41" t="s">
        <v>1029</v>
      </c>
      <c r="N10015" s="41" t="s">
        <v>417</v>
      </c>
      <c r="O10015" s="41" t="s">
        <v>70</v>
      </c>
    </row>
    <row r="10016" spans="1:15">
      <c r="A10016" s="38">
        <v>39657</v>
      </c>
      <c r="B10016" s="38">
        <v>43889</v>
      </c>
      <c r="C10016" s="131">
        <v>139</v>
      </c>
      <c r="D10016" s="39">
        <v>9.0200000000000002E-2</v>
      </c>
      <c r="E10016" s="39">
        <v>8.09E-2</v>
      </c>
      <c r="F10016" s="40">
        <v>109663</v>
      </c>
      <c r="G10016" s="40">
        <v>109663</v>
      </c>
      <c r="H10016" s="40">
        <v>43026.94</v>
      </c>
      <c r="I10016" s="40">
        <v>73800</v>
      </c>
      <c r="J10016" s="67">
        <f t="shared" si="468"/>
        <v>0.39235603622005599</v>
      </c>
      <c r="K10016" s="39">
        <f t="shared" si="469"/>
        <v>0.67297082881190562</v>
      </c>
      <c r="L10016" s="2" t="str">
        <f t="shared" si="470"/>
        <v>AA</v>
      </c>
      <c r="M10016" s="2" t="s">
        <v>739</v>
      </c>
      <c r="N10016" s="2" t="s">
        <v>422</v>
      </c>
      <c r="O10016" s="2" t="s">
        <v>70</v>
      </c>
    </row>
    <row r="10017" spans="1:15">
      <c r="A10017" s="38">
        <v>39657</v>
      </c>
      <c r="B10017" s="38">
        <v>46962</v>
      </c>
      <c r="C10017" s="131">
        <v>240</v>
      </c>
      <c r="D10017" s="39">
        <v>9.0200000000000002E-2</v>
      </c>
      <c r="E10017" s="39">
        <v>8.09E-2</v>
      </c>
      <c r="F10017" s="40">
        <v>109663</v>
      </c>
      <c r="G10017" s="40">
        <v>109663</v>
      </c>
      <c r="H10017" s="40">
        <v>58736.56</v>
      </c>
      <c r="I10017" s="40">
        <v>73800</v>
      </c>
      <c r="J10017" s="67">
        <f t="shared" si="468"/>
        <v>0.53560964044390535</v>
      </c>
      <c r="K10017" s="39">
        <f t="shared" si="469"/>
        <v>0.67297082881190562</v>
      </c>
      <c r="L10017" s="2" t="str">
        <f t="shared" si="470"/>
        <v>AA</v>
      </c>
      <c r="M10017" s="2" t="s">
        <v>739</v>
      </c>
      <c r="N10017" s="2" t="s">
        <v>422</v>
      </c>
      <c r="O10017" s="2" t="s">
        <v>70</v>
      </c>
    </row>
    <row r="10018" spans="1:15">
      <c r="A10018" s="38">
        <v>39877</v>
      </c>
      <c r="B10018" s="38">
        <v>47182</v>
      </c>
      <c r="C10018" s="131">
        <v>240</v>
      </c>
      <c r="D10018" s="39">
        <v>9.0200000000000002E-2</v>
      </c>
      <c r="E10018" s="39">
        <v>8.09E-2</v>
      </c>
      <c r="F10018" s="40">
        <v>111400</v>
      </c>
      <c r="G10018" s="40">
        <v>111400</v>
      </c>
      <c r="H10018" s="40">
        <v>54995.87</v>
      </c>
      <c r="I10018" s="40">
        <v>74999.990000000005</v>
      </c>
      <c r="J10018" s="67">
        <f t="shared" si="468"/>
        <v>0.49367926391382411</v>
      </c>
      <c r="K10018" s="39">
        <f t="shared" si="469"/>
        <v>0.67324946140035913</v>
      </c>
      <c r="L10018" s="2" t="str">
        <f t="shared" si="470"/>
        <v>AA</v>
      </c>
      <c r="M10018" s="2" t="s">
        <v>589</v>
      </c>
      <c r="N10018" s="2" t="s">
        <v>438</v>
      </c>
      <c r="O10018" s="2" t="s">
        <v>70</v>
      </c>
    </row>
    <row r="10019" spans="1:15">
      <c r="A10019" s="42">
        <v>39863</v>
      </c>
      <c r="B10019" s="42">
        <v>47168</v>
      </c>
      <c r="C10019" s="130">
        <v>240</v>
      </c>
      <c r="D10019" s="43">
        <v>9.0200000000000002E-2</v>
      </c>
      <c r="E10019" s="43">
        <v>8.09E-2</v>
      </c>
      <c r="F10019" s="44">
        <v>120000</v>
      </c>
      <c r="G10019" s="44">
        <v>120000</v>
      </c>
      <c r="H10019" s="44">
        <v>63960.49</v>
      </c>
      <c r="I10019" s="44">
        <v>80800</v>
      </c>
      <c r="J10019" s="68">
        <f t="shared" si="468"/>
        <v>0.53300408333333327</v>
      </c>
      <c r="K10019" s="43">
        <f t="shared" si="469"/>
        <v>0.67333333333333334</v>
      </c>
      <c r="L10019" s="41" t="str">
        <f t="shared" si="470"/>
        <v>AA</v>
      </c>
      <c r="M10019" s="41" t="s">
        <v>713</v>
      </c>
      <c r="N10019" s="41" t="s">
        <v>418</v>
      </c>
      <c r="O10019" s="41" t="s">
        <v>70</v>
      </c>
    </row>
    <row r="10020" spans="1:15">
      <c r="A10020" s="38">
        <v>39883</v>
      </c>
      <c r="B10020" s="38">
        <v>49014</v>
      </c>
      <c r="C10020" s="131">
        <v>300</v>
      </c>
      <c r="D10020" s="39">
        <v>9.0200000000000002E-2</v>
      </c>
      <c r="E10020" s="39">
        <v>8.5600000000000009E-2</v>
      </c>
      <c r="F10020" s="40">
        <v>90000</v>
      </c>
      <c r="G10020" s="40">
        <v>90000</v>
      </c>
      <c r="H10020" s="40">
        <v>50860.51</v>
      </c>
      <c r="I10020" s="40">
        <v>60600</v>
      </c>
      <c r="J10020" s="67">
        <f t="shared" si="468"/>
        <v>0.5651167777777778</v>
      </c>
      <c r="K10020" s="39">
        <f t="shared" si="469"/>
        <v>0.67333333333333334</v>
      </c>
      <c r="L10020" s="2" t="str">
        <f t="shared" si="470"/>
        <v>AA</v>
      </c>
      <c r="M10020" s="2" t="s">
        <v>176</v>
      </c>
      <c r="N10020" s="2" t="s">
        <v>417</v>
      </c>
      <c r="O10020" s="2" t="s">
        <v>70</v>
      </c>
    </row>
    <row r="10021" spans="1:15">
      <c r="A10021" s="42">
        <v>41327</v>
      </c>
      <c r="B10021" s="42">
        <v>51401</v>
      </c>
      <c r="C10021" s="130">
        <v>331</v>
      </c>
      <c r="D10021" s="43">
        <v>9.0200000000000002E-2</v>
      </c>
      <c r="E10021" s="43">
        <v>8.1900000000000001E-2</v>
      </c>
      <c r="F10021" s="44">
        <v>89000</v>
      </c>
      <c r="G10021" s="44">
        <v>89000</v>
      </c>
      <c r="H10021" s="44">
        <v>56321.07</v>
      </c>
      <c r="I10021" s="44">
        <v>59999.99</v>
      </c>
      <c r="J10021" s="68">
        <f t="shared" si="468"/>
        <v>0.63282101123595502</v>
      </c>
      <c r="K10021" s="43">
        <f t="shared" si="469"/>
        <v>0.67415719101123595</v>
      </c>
      <c r="L10021" s="41" t="str">
        <f t="shared" si="470"/>
        <v>AA</v>
      </c>
      <c r="M10021" s="41" t="s">
        <v>1137</v>
      </c>
      <c r="N10021" s="41" t="s">
        <v>416</v>
      </c>
      <c r="O10021" s="41" t="s">
        <v>70</v>
      </c>
    </row>
    <row r="10022" spans="1:15">
      <c r="A10022" s="42">
        <v>41355</v>
      </c>
      <c r="B10022" s="42">
        <v>43181</v>
      </c>
      <c r="C10022" s="130">
        <v>60</v>
      </c>
      <c r="D10022" s="43">
        <v>9.0200000000000002E-2</v>
      </c>
      <c r="E10022" s="43">
        <v>8.09E-2</v>
      </c>
      <c r="F10022" s="44">
        <v>178000</v>
      </c>
      <c r="G10022" s="44">
        <v>178000</v>
      </c>
      <c r="H10022" s="44">
        <v>74992.94</v>
      </c>
      <c r="I10022" s="44">
        <v>119999.99</v>
      </c>
      <c r="J10022" s="68">
        <f t="shared" si="468"/>
        <v>0.42130865168539328</v>
      </c>
      <c r="K10022" s="43">
        <f t="shared" si="469"/>
        <v>0.67415724719101122</v>
      </c>
      <c r="L10022" s="41" t="str">
        <f t="shared" si="470"/>
        <v>AA</v>
      </c>
      <c r="M10022" s="41" t="s">
        <v>458</v>
      </c>
      <c r="N10022" s="41" t="s">
        <v>423</v>
      </c>
      <c r="O10022" s="41" t="s">
        <v>70</v>
      </c>
    </row>
    <row r="10023" spans="1:15">
      <c r="A10023" s="42">
        <v>39748</v>
      </c>
      <c r="B10023" s="42">
        <v>47053</v>
      </c>
      <c r="C10023" s="130">
        <v>240</v>
      </c>
      <c r="D10023" s="43">
        <v>9.0200000000000002E-2</v>
      </c>
      <c r="E10023" s="43">
        <v>8.09E-2</v>
      </c>
      <c r="F10023" s="44">
        <v>78562.34</v>
      </c>
      <c r="G10023" s="44">
        <v>78562.34</v>
      </c>
      <c r="H10023" s="44">
        <v>37971.279999999999</v>
      </c>
      <c r="I10023" s="44">
        <v>52999.99</v>
      </c>
      <c r="J10023" s="68">
        <f t="shared" si="468"/>
        <v>0.48332674408628867</v>
      </c>
      <c r="K10023" s="43">
        <f t="shared" si="469"/>
        <v>0.67462336279698387</v>
      </c>
      <c r="L10023" s="41" t="str">
        <f t="shared" si="470"/>
        <v>AA</v>
      </c>
      <c r="M10023" s="41" t="s">
        <v>818</v>
      </c>
      <c r="N10023" s="41" t="s">
        <v>424</v>
      </c>
      <c r="O10023" s="41" t="s">
        <v>70</v>
      </c>
    </row>
    <row r="10024" spans="1:15">
      <c r="A10024" s="38">
        <v>39904</v>
      </c>
      <c r="B10024" s="38">
        <v>44470</v>
      </c>
      <c r="C10024" s="131">
        <v>150</v>
      </c>
      <c r="D10024" s="39">
        <v>9.0200000000000002E-2</v>
      </c>
      <c r="E10024" s="39">
        <v>8.09E-2</v>
      </c>
      <c r="F10024" s="40">
        <v>120000</v>
      </c>
      <c r="G10024" s="40">
        <v>120000</v>
      </c>
      <c r="H10024" s="40">
        <v>45970.37</v>
      </c>
      <c r="I10024" s="40">
        <v>81000</v>
      </c>
      <c r="J10024" s="67">
        <f t="shared" si="468"/>
        <v>0.38308641666666671</v>
      </c>
      <c r="K10024" s="39">
        <f t="shared" si="469"/>
        <v>0.67500000000000004</v>
      </c>
      <c r="L10024" s="2" t="str">
        <f t="shared" si="470"/>
        <v>AA</v>
      </c>
      <c r="M10024" s="2" t="s">
        <v>532</v>
      </c>
      <c r="N10024" s="2" t="s">
        <v>417</v>
      </c>
      <c r="O10024" s="2" t="s">
        <v>70</v>
      </c>
    </row>
    <row r="10025" spans="1:15">
      <c r="A10025" s="42">
        <v>39681</v>
      </c>
      <c r="B10025" s="42">
        <v>46986</v>
      </c>
      <c r="C10025" s="130">
        <v>240</v>
      </c>
      <c r="D10025" s="43">
        <v>9.0200000000000002E-2</v>
      </c>
      <c r="E10025" s="43">
        <v>8.09E-2</v>
      </c>
      <c r="F10025" s="44">
        <v>78500</v>
      </c>
      <c r="G10025" s="44">
        <v>78500</v>
      </c>
      <c r="H10025" s="44">
        <v>37618.699999999997</v>
      </c>
      <c r="I10025" s="44">
        <v>52999.99</v>
      </c>
      <c r="J10025" s="68">
        <f t="shared" si="468"/>
        <v>0.47921910828025471</v>
      </c>
      <c r="K10025" s="43">
        <f t="shared" si="469"/>
        <v>0.67515910828025472</v>
      </c>
      <c r="L10025" s="41" t="str">
        <f t="shared" si="470"/>
        <v>AA</v>
      </c>
      <c r="M10025" s="41" t="s">
        <v>834</v>
      </c>
      <c r="N10025" s="41" t="s">
        <v>421</v>
      </c>
      <c r="O10025" s="41" t="s">
        <v>70</v>
      </c>
    </row>
    <row r="10026" spans="1:15">
      <c r="A10026" s="42">
        <v>41554</v>
      </c>
      <c r="B10026" s="42">
        <v>47033</v>
      </c>
      <c r="C10026" s="130">
        <v>180</v>
      </c>
      <c r="D10026" s="43">
        <v>9.0200000000000002E-2</v>
      </c>
      <c r="E10026" s="43">
        <v>8.2799999999999999E-2</v>
      </c>
      <c r="F10026" s="44">
        <v>111000</v>
      </c>
      <c r="G10026" s="44">
        <v>111000</v>
      </c>
      <c r="H10026" s="44">
        <v>69207.75</v>
      </c>
      <c r="I10026" s="44">
        <v>74999.990000000005</v>
      </c>
      <c r="J10026" s="68">
        <f t="shared" si="468"/>
        <v>0.62349324324324329</v>
      </c>
      <c r="K10026" s="43">
        <f t="shared" si="469"/>
        <v>0.6756755855855856</v>
      </c>
      <c r="L10026" s="41" t="str">
        <f t="shared" si="470"/>
        <v>AA</v>
      </c>
      <c r="M10026" s="41" t="s">
        <v>1606</v>
      </c>
      <c r="N10026" s="41" t="s">
        <v>435</v>
      </c>
      <c r="O10026" s="41" t="s">
        <v>70</v>
      </c>
    </row>
    <row r="10027" spans="1:15">
      <c r="A10027" s="42">
        <v>41732</v>
      </c>
      <c r="B10027" s="42">
        <v>54516</v>
      </c>
      <c r="C10027" s="130">
        <v>420</v>
      </c>
      <c r="D10027" s="43">
        <v>9.0200000000000002E-2</v>
      </c>
      <c r="E10027" s="43">
        <v>9.0200000000000002E-2</v>
      </c>
      <c r="F10027" s="44">
        <v>185000</v>
      </c>
      <c r="G10027" s="44">
        <v>185000</v>
      </c>
      <c r="H10027" s="44">
        <v>123025.78</v>
      </c>
      <c r="I10027" s="44">
        <v>124999.99</v>
      </c>
      <c r="J10027" s="68">
        <f t="shared" si="468"/>
        <v>0.66500421621621619</v>
      </c>
      <c r="K10027" s="43">
        <f t="shared" si="469"/>
        <v>0.67567562162162165</v>
      </c>
      <c r="L10027" s="41" t="str">
        <f t="shared" si="470"/>
        <v>A</v>
      </c>
      <c r="M10027" s="41" t="s">
        <v>454</v>
      </c>
      <c r="N10027" s="41" t="s">
        <v>416</v>
      </c>
      <c r="O10027" s="41" t="s">
        <v>70</v>
      </c>
    </row>
    <row r="10028" spans="1:15">
      <c r="A10028" s="42">
        <v>41310</v>
      </c>
      <c r="B10028" s="42">
        <v>43136</v>
      </c>
      <c r="C10028" s="130">
        <v>60</v>
      </c>
      <c r="D10028" s="43">
        <v>9.0200000000000002E-2</v>
      </c>
      <c r="E10028" s="43">
        <v>8.2799999999999999E-2</v>
      </c>
      <c r="F10028" s="44">
        <v>138311.65</v>
      </c>
      <c r="G10028" s="44">
        <v>138311.65</v>
      </c>
      <c r="H10028" s="44">
        <v>56894.17</v>
      </c>
      <c r="I10028" s="44">
        <v>93461.04</v>
      </c>
      <c r="J10028" s="68">
        <f t="shared" si="468"/>
        <v>0.41134763412915687</v>
      </c>
      <c r="K10028" s="43">
        <f t="shared" si="469"/>
        <v>0.67572789421570778</v>
      </c>
      <c r="L10028" s="41" t="str">
        <f t="shared" si="470"/>
        <v>AA</v>
      </c>
      <c r="M10028" s="41" t="s">
        <v>554</v>
      </c>
      <c r="N10028" s="41" t="s">
        <v>417</v>
      </c>
      <c r="O10028" s="41" t="s">
        <v>70</v>
      </c>
    </row>
    <row r="10029" spans="1:15">
      <c r="A10029" s="38">
        <v>39661</v>
      </c>
      <c r="B10029" s="38">
        <v>46966</v>
      </c>
      <c r="C10029" s="131">
        <v>240</v>
      </c>
      <c r="D10029" s="39">
        <v>9.0200000000000002E-2</v>
      </c>
      <c r="E10029" s="39">
        <v>8.5600000000000009E-2</v>
      </c>
      <c r="F10029" s="40">
        <v>108000</v>
      </c>
      <c r="G10029" s="40">
        <v>108000</v>
      </c>
      <c r="H10029" s="40">
        <v>53648.31</v>
      </c>
      <c r="I10029" s="40">
        <v>72993.100000000006</v>
      </c>
      <c r="J10029" s="67">
        <f t="shared" si="468"/>
        <v>0.49674361111111109</v>
      </c>
      <c r="K10029" s="39">
        <f t="shared" si="469"/>
        <v>0.67586203703703707</v>
      </c>
      <c r="L10029" s="2" t="str">
        <f t="shared" si="470"/>
        <v>AA</v>
      </c>
      <c r="M10029" s="2" t="s">
        <v>455</v>
      </c>
      <c r="N10029" s="2" t="s">
        <v>421</v>
      </c>
      <c r="O10029" s="2" t="s">
        <v>70</v>
      </c>
    </row>
    <row r="10030" spans="1:15">
      <c r="A10030" s="42">
        <v>39556</v>
      </c>
      <c r="B10030" s="42">
        <v>45034</v>
      </c>
      <c r="C10030" s="130">
        <v>180</v>
      </c>
      <c r="D10030" s="43">
        <v>9.0200000000000002E-2</v>
      </c>
      <c r="E10030" s="43">
        <v>8.09E-2</v>
      </c>
      <c r="F10030" s="44">
        <v>118627.4</v>
      </c>
      <c r="G10030" s="44">
        <v>118627.4</v>
      </c>
      <c r="H10030" s="44">
        <v>49204.84</v>
      </c>
      <c r="I10030" s="44">
        <v>80207.37</v>
      </c>
      <c r="J10030" s="68">
        <f t="shared" si="468"/>
        <v>0.41478477990750873</v>
      </c>
      <c r="K10030" s="43">
        <f t="shared" si="469"/>
        <v>0.67612853354284086</v>
      </c>
      <c r="L10030" s="41" t="str">
        <f t="shared" si="470"/>
        <v>AA</v>
      </c>
      <c r="M10030" s="41" t="s">
        <v>783</v>
      </c>
      <c r="N10030" s="41" t="s">
        <v>416</v>
      </c>
      <c r="O10030" s="41" t="s">
        <v>70</v>
      </c>
    </row>
    <row r="10031" spans="1:15">
      <c r="A10031" s="42">
        <v>39786</v>
      </c>
      <c r="B10031" s="42">
        <v>47091</v>
      </c>
      <c r="C10031" s="130">
        <v>240</v>
      </c>
      <c r="D10031" s="43">
        <v>9.0200000000000002E-2</v>
      </c>
      <c r="E10031" s="43">
        <v>8.09E-2</v>
      </c>
      <c r="F10031" s="44">
        <v>84000</v>
      </c>
      <c r="G10031" s="44">
        <v>84000</v>
      </c>
      <c r="H10031" s="44">
        <v>41017.300000000003</v>
      </c>
      <c r="I10031" s="44">
        <v>56799.97</v>
      </c>
      <c r="J10031" s="68">
        <f t="shared" si="468"/>
        <v>0.48830119047619053</v>
      </c>
      <c r="K10031" s="43">
        <f t="shared" si="469"/>
        <v>0.67619011904761905</v>
      </c>
      <c r="L10031" s="41" t="str">
        <f t="shared" si="470"/>
        <v>AA</v>
      </c>
      <c r="M10031" s="41" t="s">
        <v>521</v>
      </c>
      <c r="N10031" s="41" t="s">
        <v>417</v>
      </c>
      <c r="O10031" s="41" t="s">
        <v>70</v>
      </c>
    </row>
    <row r="10032" spans="1:15">
      <c r="A10032" s="42">
        <v>41733</v>
      </c>
      <c r="B10032" s="42">
        <v>47518</v>
      </c>
      <c r="C10032" s="130">
        <v>190</v>
      </c>
      <c r="D10032" s="43">
        <v>9.0200000000000002E-2</v>
      </c>
      <c r="E10032" s="43">
        <v>0.08</v>
      </c>
      <c r="F10032" s="44">
        <v>153000</v>
      </c>
      <c r="G10032" s="44">
        <v>153000</v>
      </c>
      <c r="H10032" s="44">
        <v>98856.17</v>
      </c>
      <c r="I10032" s="44">
        <v>103499.99</v>
      </c>
      <c r="J10032" s="68">
        <f t="shared" si="468"/>
        <v>0.64611875816993458</v>
      </c>
      <c r="K10032" s="43">
        <f t="shared" si="469"/>
        <v>0.67647052287581699</v>
      </c>
      <c r="L10032" s="41" t="str">
        <f t="shared" si="470"/>
        <v>AA</v>
      </c>
      <c r="M10032" s="41" t="s">
        <v>1314</v>
      </c>
      <c r="N10032" s="41" t="s">
        <v>420</v>
      </c>
      <c r="O10032" s="41" t="s">
        <v>70</v>
      </c>
    </row>
    <row r="10033" spans="1:15">
      <c r="A10033" s="42">
        <v>41691</v>
      </c>
      <c r="B10033" s="42">
        <v>50030</v>
      </c>
      <c r="C10033" s="130">
        <v>274</v>
      </c>
      <c r="D10033" s="43">
        <v>9.0200000000000002E-2</v>
      </c>
      <c r="E10033" s="43">
        <v>8.2799999999999999E-2</v>
      </c>
      <c r="F10033" s="44">
        <v>62000</v>
      </c>
      <c r="G10033" s="44">
        <v>62000</v>
      </c>
      <c r="H10033" s="44">
        <v>39591.85</v>
      </c>
      <c r="I10033" s="44">
        <v>41999.99</v>
      </c>
      <c r="J10033" s="68">
        <f t="shared" si="468"/>
        <v>0.63857822580645163</v>
      </c>
      <c r="K10033" s="43">
        <f t="shared" si="469"/>
        <v>0.67741919354838709</v>
      </c>
      <c r="L10033" s="41" t="str">
        <f t="shared" si="470"/>
        <v>AA</v>
      </c>
      <c r="M10033" s="41" t="s">
        <v>1333</v>
      </c>
      <c r="N10033" s="41" t="s">
        <v>417</v>
      </c>
      <c r="O10033" s="41" t="s">
        <v>70</v>
      </c>
    </row>
    <row r="10034" spans="1:15">
      <c r="A10034" s="38">
        <v>39770</v>
      </c>
      <c r="B10034" s="38">
        <v>45248</v>
      </c>
      <c r="C10034" s="131">
        <v>180</v>
      </c>
      <c r="D10034" s="39">
        <v>9.0200000000000002E-2</v>
      </c>
      <c r="E10034" s="39">
        <v>8.09E-2</v>
      </c>
      <c r="F10034" s="40">
        <v>120000</v>
      </c>
      <c r="G10034" s="40">
        <v>120000</v>
      </c>
      <c r="H10034" s="40">
        <v>41095.1</v>
      </c>
      <c r="I10034" s="40">
        <v>81329.8</v>
      </c>
      <c r="J10034" s="67">
        <f t="shared" si="468"/>
        <v>0.34245916666666665</v>
      </c>
      <c r="K10034" s="39">
        <f t="shared" si="469"/>
        <v>0.6777483333333334</v>
      </c>
      <c r="L10034" s="2" t="str">
        <f t="shared" si="470"/>
        <v>AA</v>
      </c>
      <c r="M10034" s="2" t="s">
        <v>457</v>
      </c>
      <c r="N10034" s="2" t="s">
        <v>419</v>
      </c>
      <c r="O10034" s="2" t="s">
        <v>70</v>
      </c>
    </row>
    <row r="10035" spans="1:15">
      <c r="A10035" s="42">
        <v>41682</v>
      </c>
      <c r="B10035" s="42">
        <v>54466</v>
      </c>
      <c r="C10035" s="130">
        <v>420</v>
      </c>
      <c r="D10035" s="43">
        <v>9.0200000000000002E-2</v>
      </c>
      <c r="E10035" s="43">
        <v>8.09E-2</v>
      </c>
      <c r="F10035" s="44">
        <v>81000</v>
      </c>
      <c r="G10035" s="44">
        <v>81000</v>
      </c>
      <c r="H10035" s="44">
        <v>53798.48</v>
      </c>
      <c r="I10035" s="44">
        <v>54899.99</v>
      </c>
      <c r="J10035" s="68">
        <f t="shared" si="468"/>
        <v>0.66417876543209875</v>
      </c>
      <c r="K10035" s="43">
        <f t="shared" si="469"/>
        <v>0.67777765432098758</v>
      </c>
      <c r="L10035" s="41" t="str">
        <f t="shared" si="470"/>
        <v>A</v>
      </c>
      <c r="M10035" s="41" t="s">
        <v>991</v>
      </c>
      <c r="N10035" s="41" t="s">
        <v>421</v>
      </c>
      <c r="O10035" s="41" t="s">
        <v>70</v>
      </c>
    </row>
    <row r="10036" spans="1:15">
      <c r="A10036" s="38">
        <v>39610</v>
      </c>
      <c r="B10036" s="38">
        <v>50567</v>
      </c>
      <c r="C10036" s="131">
        <v>360</v>
      </c>
      <c r="D10036" s="39">
        <v>9.0200000000000002E-2</v>
      </c>
      <c r="E10036" s="39">
        <v>8.09E-2</v>
      </c>
      <c r="F10036" s="40">
        <v>81100</v>
      </c>
      <c r="G10036" s="40">
        <v>81100</v>
      </c>
      <c r="H10036" s="40">
        <v>45231.61</v>
      </c>
      <c r="I10036" s="40">
        <v>54999.99</v>
      </c>
      <c r="J10036" s="67">
        <f t="shared" si="468"/>
        <v>0.5577263871763255</v>
      </c>
      <c r="K10036" s="39">
        <f t="shared" si="469"/>
        <v>0.67817496917385944</v>
      </c>
      <c r="L10036" s="2" t="str">
        <f t="shared" si="470"/>
        <v>AA</v>
      </c>
      <c r="M10036" s="2" t="s">
        <v>1027</v>
      </c>
      <c r="N10036" s="2" t="s">
        <v>416</v>
      </c>
      <c r="O10036" s="2" t="s">
        <v>70</v>
      </c>
    </row>
    <row r="10037" spans="1:15">
      <c r="A10037" s="38">
        <v>39548</v>
      </c>
      <c r="B10037" s="38">
        <v>48740</v>
      </c>
      <c r="C10037" s="131">
        <v>302</v>
      </c>
      <c r="D10037" s="39">
        <v>9.0200000000000002E-2</v>
      </c>
      <c r="E10037" s="39">
        <v>8.09E-2</v>
      </c>
      <c r="F10037" s="40">
        <v>84000</v>
      </c>
      <c r="G10037" s="40">
        <v>84000</v>
      </c>
      <c r="H10037" s="40">
        <v>43926.42</v>
      </c>
      <c r="I10037" s="40">
        <v>56999.99</v>
      </c>
      <c r="J10037" s="67">
        <f t="shared" si="468"/>
        <v>0.52293357142857144</v>
      </c>
      <c r="K10037" s="39">
        <f t="shared" si="469"/>
        <v>0.67857130952380951</v>
      </c>
      <c r="L10037" s="2" t="str">
        <f t="shared" si="470"/>
        <v>AA</v>
      </c>
      <c r="M10037" s="2" t="s">
        <v>482</v>
      </c>
      <c r="N10037" s="2" t="s">
        <v>422</v>
      </c>
      <c r="O10037" s="2" t="s">
        <v>70</v>
      </c>
    </row>
    <row r="10038" spans="1:15">
      <c r="A10038" s="42">
        <v>41530</v>
      </c>
      <c r="B10038" s="42">
        <v>54314</v>
      </c>
      <c r="C10038" s="130">
        <v>420</v>
      </c>
      <c r="D10038" s="43">
        <v>9.0200000000000002E-2</v>
      </c>
      <c r="E10038" s="43">
        <v>8.2799999999999999E-2</v>
      </c>
      <c r="F10038" s="44">
        <v>79485</v>
      </c>
      <c r="G10038" s="44">
        <v>79485</v>
      </c>
      <c r="H10038" s="44">
        <v>52436.45</v>
      </c>
      <c r="I10038" s="44">
        <v>53999.99</v>
      </c>
      <c r="J10038" s="68">
        <f t="shared" si="468"/>
        <v>0.65970245958356921</v>
      </c>
      <c r="K10038" s="43">
        <f t="shared" si="469"/>
        <v>0.67937334088192736</v>
      </c>
      <c r="L10038" s="41" t="str">
        <f t="shared" si="470"/>
        <v>A</v>
      </c>
      <c r="M10038" s="41" t="s">
        <v>724</v>
      </c>
      <c r="N10038" s="41" t="s">
        <v>424</v>
      </c>
      <c r="O10038" s="41" t="s">
        <v>70</v>
      </c>
    </row>
    <row r="10039" spans="1:15">
      <c r="A10039" s="42">
        <v>41698</v>
      </c>
      <c r="B10039" s="42">
        <v>47177</v>
      </c>
      <c r="C10039" s="130">
        <v>180</v>
      </c>
      <c r="D10039" s="43">
        <v>9.0200000000000002E-2</v>
      </c>
      <c r="E10039" s="43">
        <v>8.2799999999999999E-2</v>
      </c>
      <c r="F10039" s="44">
        <v>78000</v>
      </c>
      <c r="G10039" s="44">
        <v>78000</v>
      </c>
      <c r="H10039" s="44">
        <v>49884.480000000003</v>
      </c>
      <c r="I10039" s="44">
        <v>52999.99</v>
      </c>
      <c r="J10039" s="68">
        <f t="shared" si="468"/>
        <v>0.63954461538461538</v>
      </c>
      <c r="K10039" s="43">
        <f t="shared" si="469"/>
        <v>0.67948705128205122</v>
      </c>
      <c r="L10039" s="41" t="str">
        <f t="shared" si="470"/>
        <v>AA</v>
      </c>
      <c r="M10039" s="41" t="s">
        <v>714</v>
      </c>
      <c r="N10039" s="41" t="s">
        <v>416</v>
      </c>
      <c r="O10039" s="41" t="s">
        <v>70</v>
      </c>
    </row>
    <row r="10040" spans="1:15">
      <c r="A10040" s="38">
        <v>39843</v>
      </c>
      <c r="B10040" s="38">
        <v>47148</v>
      </c>
      <c r="C10040" s="131">
        <v>240</v>
      </c>
      <c r="D10040" s="39">
        <v>9.0200000000000002E-2</v>
      </c>
      <c r="E10040" s="39">
        <v>8.09E-2</v>
      </c>
      <c r="F10040" s="40">
        <v>124000</v>
      </c>
      <c r="G10040" s="40">
        <v>124000</v>
      </c>
      <c r="H10040" s="40">
        <v>61052.95</v>
      </c>
      <c r="I10040" s="40">
        <v>84299.99</v>
      </c>
      <c r="J10040" s="67">
        <f t="shared" si="468"/>
        <v>0.49236249999999998</v>
      </c>
      <c r="K10040" s="39">
        <f t="shared" si="469"/>
        <v>0.67983862903225811</v>
      </c>
      <c r="L10040" s="2" t="str">
        <f t="shared" si="470"/>
        <v>AA</v>
      </c>
      <c r="M10040" s="2" t="s">
        <v>475</v>
      </c>
      <c r="N10040" s="2" t="s">
        <v>427</v>
      </c>
      <c r="O10040" s="2" t="s">
        <v>70</v>
      </c>
    </row>
    <row r="10041" spans="1:15">
      <c r="A10041" s="42">
        <v>39801</v>
      </c>
      <c r="B10041" s="42">
        <v>50758</v>
      </c>
      <c r="C10041" s="130">
        <v>360</v>
      </c>
      <c r="D10041" s="43">
        <v>9.0200000000000002E-2</v>
      </c>
      <c r="E10041" s="43">
        <v>8.09E-2</v>
      </c>
      <c r="F10041" s="44">
        <v>97000</v>
      </c>
      <c r="G10041" s="44">
        <v>97000</v>
      </c>
      <c r="H10041" s="44">
        <v>56310.48</v>
      </c>
      <c r="I10041" s="44">
        <v>65951.3</v>
      </c>
      <c r="J10041" s="68">
        <f t="shared" si="468"/>
        <v>0.58052041237113405</v>
      </c>
      <c r="K10041" s="43">
        <f t="shared" si="469"/>
        <v>0.6799103092783505</v>
      </c>
      <c r="L10041" s="41" t="str">
        <f t="shared" si="470"/>
        <v>AA</v>
      </c>
      <c r="M10041" s="41" t="s">
        <v>820</v>
      </c>
      <c r="N10041" s="41" t="s">
        <v>424</v>
      </c>
      <c r="O10041" s="41" t="s">
        <v>70</v>
      </c>
    </row>
    <row r="10042" spans="1:15">
      <c r="A10042" s="38">
        <v>41684</v>
      </c>
      <c r="B10042" s="38">
        <v>54468</v>
      </c>
      <c r="C10042" s="131">
        <v>420</v>
      </c>
      <c r="D10042" s="39">
        <v>9.0200000000000002E-2</v>
      </c>
      <c r="E10042" s="39">
        <v>9.0200000000000002E-2</v>
      </c>
      <c r="F10042" s="40">
        <v>75000</v>
      </c>
      <c r="G10042" s="40">
        <v>75000</v>
      </c>
      <c r="H10042" s="40">
        <v>49977.74</v>
      </c>
      <c r="I10042" s="40">
        <v>50999.99</v>
      </c>
      <c r="J10042" s="67">
        <f t="shared" si="468"/>
        <v>0.66636986666666664</v>
      </c>
      <c r="K10042" s="39">
        <f t="shared" si="469"/>
        <v>0.67999986666666667</v>
      </c>
      <c r="L10042" s="2" t="str">
        <f t="shared" si="470"/>
        <v>A</v>
      </c>
      <c r="M10042" s="2" t="s">
        <v>1475</v>
      </c>
      <c r="N10042" s="2" t="s">
        <v>426</v>
      </c>
      <c r="O10042" s="2" t="s">
        <v>70</v>
      </c>
    </row>
    <row r="10043" spans="1:15">
      <c r="A10043" s="38">
        <v>39687</v>
      </c>
      <c r="B10043" s="38">
        <v>46992</v>
      </c>
      <c r="C10043" s="131">
        <v>240</v>
      </c>
      <c r="D10043" s="39">
        <v>9.0200000000000002E-2</v>
      </c>
      <c r="E10043" s="39">
        <v>8.09E-2</v>
      </c>
      <c r="F10043" s="40">
        <v>100000</v>
      </c>
      <c r="G10043" s="40">
        <v>100000</v>
      </c>
      <c r="H10043" s="40">
        <v>48294.04</v>
      </c>
      <c r="I10043" s="40">
        <v>67999.990000000005</v>
      </c>
      <c r="J10043" s="67">
        <f t="shared" si="468"/>
        <v>0.48294039999999999</v>
      </c>
      <c r="K10043" s="39">
        <f t="shared" si="469"/>
        <v>0.6799999000000001</v>
      </c>
      <c r="L10043" s="2" t="str">
        <f t="shared" si="470"/>
        <v>AA</v>
      </c>
      <c r="M10043" s="2" t="s">
        <v>549</v>
      </c>
      <c r="N10043" s="2" t="s">
        <v>427</v>
      </c>
      <c r="O10043" s="2" t="s">
        <v>70</v>
      </c>
    </row>
    <row r="10044" spans="1:15">
      <c r="A10044" s="38">
        <v>41759</v>
      </c>
      <c r="B10044" s="38">
        <v>54543</v>
      </c>
      <c r="C10044" s="131">
        <v>420</v>
      </c>
      <c r="D10044" s="39">
        <v>9.0200000000000002E-2</v>
      </c>
      <c r="E10044" s="39">
        <v>8.09E-2</v>
      </c>
      <c r="F10044" s="40">
        <v>125000</v>
      </c>
      <c r="G10044" s="40">
        <v>125000</v>
      </c>
      <c r="H10044" s="40">
        <v>83637.2</v>
      </c>
      <c r="I10044" s="40">
        <v>84999.99</v>
      </c>
      <c r="J10044" s="67">
        <f t="shared" si="468"/>
        <v>0.66909759999999996</v>
      </c>
      <c r="K10044" s="39">
        <f t="shared" si="469"/>
        <v>0.67999992000000009</v>
      </c>
      <c r="L10044" s="2" t="str">
        <f t="shared" si="470"/>
        <v>A</v>
      </c>
      <c r="M10044" s="2" t="s">
        <v>634</v>
      </c>
      <c r="N10044" s="2" t="s">
        <v>421</v>
      </c>
      <c r="O10044" s="2" t="s">
        <v>70</v>
      </c>
    </row>
    <row r="10045" spans="1:15">
      <c r="A10045" s="42">
        <v>39882</v>
      </c>
      <c r="B10045" s="42">
        <v>47187</v>
      </c>
      <c r="C10045" s="130">
        <v>240</v>
      </c>
      <c r="D10045" s="43">
        <v>9.0200000000000002E-2</v>
      </c>
      <c r="E10045" s="43">
        <v>8.09E-2</v>
      </c>
      <c r="F10045" s="44">
        <v>124690</v>
      </c>
      <c r="G10045" s="44">
        <v>124690</v>
      </c>
      <c r="H10045" s="44">
        <v>62119.55</v>
      </c>
      <c r="I10045" s="44">
        <v>84794.29</v>
      </c>
      <c r="J10045" s="68">
        <f t="shared" si="468"/>
        <v>0.49819191595155987</v>
      </c>
      <c r="K10045" s="43">
        <f t="shared" si="469"/>
        <v>0.68004082123666687</v>
      </c>
      <c r="L10045" s="41" t="str">
        <f t="shared" si="470"/>
        <v>AA</v>
      </c>
      <c r="M10045" s="41" t="s">
        <v>495</v>
      </c>
      <c r="N10045" s="41" t="s">
        <v>424</v>
      </c>
      <c r="O10045" s="41" t="s">
        <v>70</v>
      </c>
    </row>
    <row r="10046" spans="1:15">
      <c r="A10046" s="38">
        <v>39744</v>
      </c>
      <c r="B10046" s="38">
        <v>47049</v>
      </c>
      <c r="C10046" s="131">
        <v>240</v>
      </c>
      <c r="D10046" s="39">
        <v>9.0200000000000002E-2</v>
      </c>
      <c r="E10046" s="39">
        <v>8.09E-2</v>
      </c>
      <c r="F10046" s="40">
        <v>100450</v>
      </c>
      <c r="G10046" s="40">
        <v>100450</v>
      </c>
      <c r="H10046" s="40">
        <v>53053.7</v>
      </c>
      <c r="I10046" s="40">
        <v>68360</v>
      </c>
      <c r="J10046" s="67">
        <f t="shared" si="468"/>
        <v>0.52816027874564453</v>
      </c>
      <c r="K10046" s="39">
        <f t="shared" si="469"/>
        <v>0.6805375808860129</v>
      </c>
      <c r="L10046" s="2" t="str">
        <f t="shared" si="470"/>
        <v>AA</v>
      </c>
      <c r="M10046" s="2" t="s">
        <v>469</v>
      </c>
      <c r="N10046" s="2" t="s">
        <v>421</v>
      </c>
      <c r="O10046" s="2" t="s">
        <v>70</v>
      </c>
    </row>
    <row r="10047" spans="1:15">
      <c r="A10047" s="42">
        <v>39960</v>
      </c>
      <c r="B10047" s="42">
        <v>47265</v>
      </c>
      <c r="C10047" s="130">
        <v>240</v>
      </c>
      <c r="D10047" s="43">
        <v>9.0200000000000002E-2</v>
      </c>
      <c r="E10047" s="43">
        <v>8.09E-2</v>
      </c>
      <c r="F10047" s="44">
        <v>95100</v>
      </c>
      <c r="G10047" s="44">
        <v>95100</v>
      </c>
      <c r="H10047" s="44">
        <v>51107.71</v>
      </c>
      <c r="I10047" s="44">
        <v>64741.83</v>
      </c>
      <c r="J10047" s="68">
        <f t="shared" si="468"/>
        <v>0.53741019978969506</v>
      </c>
      <c r="K10047" s="43">
        <f t="shared" si="469"/>
        <v>0.68077634069400628</v>
      </c>
      <c r="L10047" s="41" t="str">
        <f t="shared" si="470"/>
        <v>AA</v>
      </c>
      <c r="M10047" s="41" t="s">
        <v>555</v>
      </c>
      <c r="N10047" s="41" t="s">
        <v>434</v>
      </c>
      <c r="O10047" s="41" t="s">
        <v>70</v>
      </c>
    </row>
    <row r="10048" spans="1:15">
      <c r="A10048" s="42">
        <v>39766</v>
      </c>
      <c r="B10048" s="42">
        <v>47071</v>
      </c>
      <c r="C10048" s="130">
        <v>240</v>
      </c>
      <c r="D10048" s="43">
        <v>9.0200000000000002E-2</v>
      </c>
      <c r="E10048" s="43">
        <v>8.09E-2</v>
      </c>
      <c r="F10048" s="44">
        <v>117405.9</v>
      </c>
      <c r="G10048" s="44">
        <v>117405.9</v>
      </c>
      <c r="H10048" s="44">
        <v>57517.2</v>
      </c>
      <c r="I10048" s="44">
        <v>79999.990000000005</v>
      </c>
      <c r="J10048" s="68">
        <f t="shared" si="468"/>
        <v>0.48990042238081732</v>
      </c>
      <c r="K10048" s="43">
        <f t="shared" si="469"/>
        <v>0.68139667597624998</v>
      </c>
      <c r="L10048" s="41" t="str">
        <f t="shared" si="470"/>
        <v>AA</v>
      </c>
      <c r="M10048" s="41" t="s">
        <v>566</v>
      </c>
      <c r="N10048" s="41" t="s">
        <v>420</v>
      </c>
      <c r="O10048" s="41" t="s">
        <v>70</v>
      </c>
    </row>
    <row r="10049" spans="1:15">
      <c r="A10049" s="42">
        <v>41782</v>
      </c>
      <c r="B10049" s="42">
        <v>47261</v>
      </c>
      <c r="C10049" s="130">
        <v>180</v>
      </c>
      <c r="D10049" s="43">
        <v>9.0200000000000002E-2</v>
      </c>
      <c r="E10049" s="43">
        <v>8.8300000000000003E-2</v>
      </c>
      <c r="F10049" s="44">
        <v>110000</v>
      </c>
      <c r="G10049" s="44">
        <v>110000</v>
      </c>
      <c r="H10049" s="44">
        <v>71771.12</v>
      </c>
      <c r="I10049" s="44">
        <v>74999.990000000005</v>
      </c>
      <c r="J10049" s="68">
        <f t="shared" si="468"/>
        <v>0.6524647272727272</v>
      </c>
      <c r="K10049" s="43">
        <f t="shared" si="469"/>
        <v>0.68181809090909096</v>
      </c>
      <c r="L10049" s="41" t="str">
        <f t="shared" si="470"/>
        <v>A</v>
      </c>
      <c r="M10049" s="41" t="s">
        <v>476</v>
      </c>
      <c r="N10049" s="41" t="s">
        <v>421</v>
      </c>
      <c r="O10049" s="41" t="s">
        <v>70</v>
      </c>
    </row>
    <row r="10050" spans="1:15">
      <c r="A10050" s="42">
        <v>39799</v>
      </c>
      <c r="B10050" s="42">
        <v>47104</v>
      </c>
      <c r="C10050" s="130">
        <v>240</v>
      </c>
      <c r="D10050" s="43">
        <v>9.0200000000000002E-2</v>
      </c>
      <c r="E10050" s="43">
        <v>8.09E-2</v>
      </c>
      <c r="F10050" s="44">
        <v>110000</v>
      </c>
      <c r="G10050" s="44">
        <v>110000</v>
      </c>
      <c r="H10050" s="44">
        <v>54153.29</v>
      </c>
      <c r="I10050" s="44">
        <v>74999.990000000005</v>
      </c>
      <c r="J10050" s="68">
        <f t="shared" si="468"/>
        <v>0.49230263636363636</v>
      </c>
      <c r="K10050" s="43">
        <f t="shared" si="469"/>
        <v>0.68181809090909096</v>
      </c>
      <c r="L10050" s="41" t="str">
        <f t="shared" si="470"/>
        <v>AA</v>
      </c>
      <c r="M10050" s="41" t="s">
        <v>458</v>
      </c>
      <c r="N10050" s="41" t="s">
        <v>423</v>
      </c>
      <c r="O10050" s="41" t="s">
        <v>70</v>
      </c>
    </row>
    <row r="10051" spans="1:15">
      <c r="A10051" s="38">
        <v>39717</v>
      </c>
      <c r="B10051" s="38">
        <v>45926</v>
      </c>
      <c r="C10051" s="131">
        <v>204</v>
      </c>
      <c r="D10051" s="39">
        <v>9.0200000000000002E-2</v>
      </c>
      <c r="E10051" s="39">
        <v>8.09E-2</v>
      </c>
      <c r="F10051" s="40">
        <v>110000</v>
      </c>
      <c r="G10051" s="40">
        <v>110000</v>
      </c>
      <c r="H10051" s="40">
        <v>50192.22</v>
      </c>
      <c r="I10051" s="40">
        <v>75011.100000000006</v>
      </c>
      <c r="J10051" s="67">
        <f t="shared" ref="J10051:J10114" si="471">H10051/G10051</f>
        <v>0.45629290909090908</v>
      </c>
      <c r="K10051" s="39">
        <f t="shared" ref="K10051:K10114" si="472">I10051/G10051</f>
        <v>0.68191909090909097</v>
      </c>
      <c r="L10051" s="2" t="str">
        <f t="shared" ref="L10051:L10114" si="473">IF(J10051&lt;=65%,"AA",IF(J10051&lt;=75%,"A",IF(J10051&lt;=85%,"B","C")))</f>
        <v>AA</v>
      </c>
      <c r="M10051" s="2" t="s">
        <v>1114</v>
      </c>
      <c r="N10051" s="2" t="s">
        <v>427</v>
      </c>
      <c r="O10051" s="2" t="s">
        <v>70</v>
      </c>
    </row>
    <row r="10052" spans="1:15">
      <c r="A10052" s="38">
        <v>39804</v>
      </c>
      <c r="B10052" s="38">
        <v>47109</v>
      </c>
      <c r="C10052" s="131">
        <v>240</v>
      </c>
      <c r="D10052" s="39">
        <v>9.0200000000000002E-2</v>
      </c>
      <c r="E10052" s="39">
        <v>8.09E-2</v>
      </c>
      <c r="F10052" s="40">
        <v>107000</v>
      </c>
      <c r="G10052" s="40">
        <v>107000</v>
      </c>
      <c r="H10052" s="40">
        <v>37537.620000000003</v>
      </c>
      <c r="I10052" s="40">
        <v>73000</v>
      </c>
      <c r="J10052" s="67">
        <f t="shared" si="471"/>
        <v>0.35081887850467292</v>
      </c>
      <c r="K10052" s="39">
        <f t="shared" si="472"/>
        <v>0.68224299065420557</v>
      </c>
      <c r="L10052" s="2" t="str">
        <f t="shared" si="473"/>
        <v>AA</v>
      </c>
      <c r="M10052" s="2" t="s">
        <v>724</v>
      </c>
      <c r="N10052" s="2" t="s">
        <v>424</v>
      </c>
      <c r="O10052" s="2" t="s">
        <v>70</v>
      </c>
    </row>
    <row r="10053" spans="1:15">
      <c r="A10053" s="42">
        <v>39749</v>
      </c>
      <c r="B10053" s="42">
        <v>50706</v>
      </c>
      <c r="C10053" s="130">
        <v>360</v>
      </c>
      <c r="D10053" s="43">
        <v>9.0200000000000002E-2</v>
      </c>
      <c r="E10053" s="43">
        <v>8.09E-2</v>
      </c>
      <c r="F10053" s="44">
        <v>85000</v>
      </c>
      <c r="G10053" s="44">
        <v>85000</v>
      </c>
      <c r="H10053" s="44">
        <v>48041.78</v>
      </c>
      <c r="I10053" s="44">
        <v>57992.63</v>
      </c>
      <c r="J10053" s="68">
        <f t="shared" si="471"/>
        <v>0.56519741176470584</v>
      </c>
      <c r="K10053" s="43">
        <f t="shared" si="472"/>
        <v>0.68226623529411756</v>
      </c>
      <c r="L10053" s="41" t="str">
        <f t="shared" si="473"/>
        <v>AA</v>
      </c>
      <c r="M10053" s="41" t="s">
        <v>482</v>
      </c>
      <c r="N10053" s="41" t="s">
        <v>422</v>
      </c>
      <c r="O10053" s="41" t="s">
        <v>70</v>
      </c>
    </row>
    <row r="10054" spans="1:15">
      <c r="A10054" s="42">
        <v>39874</v>
      </c>
      <c r="B10054" s="42">
        <v>49005</v>
      </c>
      <c r="C10054" s="130">
        <v>300</v>
      </c>
      <c r="D10054" s="43">
        <v>9.0200000000000002E-2</v>
      </c>
      <c r="E10054" s="43">
        <v>8.09E-2</v>
      </c>
      <c r="F10054" s="44">
        <v>92000</v>
      </c>
      <c r="G10054" s="44">
        <v>92000</v>
      </c>
      <c r="H10054" s="44">
        <v>50573.62</v>
      </c>
      <c r="I10054" s="44">
        <v>62794.06</v>
      </c>
      <c r="J10054" s="68">
        <f t="shared" si="471"/>
        <v>0.54971326086956529</v>
      </c>
      <c r="K10054" s="43">
        <f t="shared" si="472"/>
        <v>0.68254413043478257</v>
      </c>
      <c r="L10054" s="41" t="str">
        <f t="shared" si="473"/>
        <v>AA</v>
      </c>
      <c r="M10054" s="41" t="s">
        <v>227</v>
      </c>
      <c r="N10054" s="41" t="s">
        <v>416</v>
      </c>
      <c r="O10054" s="41" t="s">
        <v>70</v>
      </c>
    </row>
    <row r="10055" spans="1:15">
      <c r="A10055" s="38">
        <v>41719</v>
      </c>
      <c r="B10055" s="38">
        <v>54503</v>
      </c>
      <c r="C10055" s="131">
        <v>420</v>
      </c>
      <c r="D10055" s="39">
        <v>9.0200000000000002E-2</v>
      </c>
      <c r="E10055" s="39">
        <v>8.2799999999999999E-2</v>
      </c>
      <c r="F10055" s="40">
        <v>188500</v>
      </c>
      <c r="G10055" s="40">
        <v>188500</v>
      </c>
      <c r="H10055" s="40">
        <v>126405.99</v>
      </c>
      <c r="I10055" s="40">
        <v>128771.99</v>
      </c>
      <c r="J10055" s="67">
        <f t="shared" si="471"/>
        <v>0.67058880636604778</v>
      </c>
      <c r="K10055" s="39">
        <f t="shared" si="472"/>
        <v>0.68314053050397883</v>
      </c>
      <c r="L10055" s="2" t="str">
        <f t="shared" si="473"/>
        <v>A</v>
      </c>
      <c r="M10055" s="2" t="s">
        <v>791</v>
      </c>
      <c r="N10055" s="2" t="s">
        <v>416</v>
      </c>
      <c r="O10055" s="2" t="s">
        <v>70</v>
      </c>
    </row>
    <row r="10056" spans="1:15">
      <c r="A10056" s="42">
        <v>41344</v>
      </c>
      <c r="B10056" s="42">
        <v>54128</v>
      </c>
      <c r="C10056" s="130">
        <v>420</v>
      </c>
      <c r="D10056" s="43">
        <v>9.0200000000000002E-2</v>
      </c>
      <c r="E10056" s="43">
        <v>8.2799999999999999E-2</v>
      </c>
      <c r="F10056" s="44">
        <v>60000</v>
      </c>
      <c r="G10056" s="44">
        <v>60000</v>
      </c>
      <c r="H10056" s="44">
        <v>39242.239999999998</v>
      </c>
      <c r="I10056" s="44">
        <v>40999.99</v>
      </c>
      <c r="J10056" s="68">
        <f t="shared" si="471"/>
        <v>0.65403733333333325</v>
      </c>
      <c r="K10056" s="43">
        <f t="shared" si="472"/>
        <v>0.68333316666666666</v>
      </c>
      <c r="L10056" s="41" t="str">
        <f t="shared" si="473"/>
        <v>A</v>
      </c>
      <c r="M10056" s="41" t="s">
        <v>945</v>
      </c>
      <c r="N10056" s="41" t="s">
        <v>417</v>
      </c>
      <c r="O10056" s="41" t="s">
        <v>70</v>
      </c>
    </row>
    <row r="10057" spans="1:15">
      <c r="A10057" s="42">
        <v>41508</v>
      </c>
      <c r="B10057" s="42">
        <v>49940</v>
      </c>
      <c r="C10057" s="130">
        <v>277</v>
      </c>
      <c r="D10057" s="43">
        <v>9.0200000000000002E-2</v>
      </c>
      <c r="E10057" s="43">
        <v>8.2799999999999999E-2</v>
      </c>
      <c r="F10057" s="44">
        <v>188800</v>
      </c>
      <c r="G10057" s="44">
        <v>188800</v>
      </c>
      <c r="H10057" s="44">
        <v>122064.57</v>
      </c>
      <c r="I10057" s="44">
        <v>129023.99</v>
      </c>
      <c r="J10057" s="68">
        <f t="shared" si="471"/>
        <v>0.64652844279661026</v>
      </c>
      <c r="K10057" s="43">
        <f t="shared" si="472"/>
        <v>0.68338977754237296</v>
      </c>
      <c r="L10057" s="41" t="str">
        <f t="shared" si="473"/>
        <v>AA</v>
      </c>
      <c r="M10057" s="41" t="s">
        <v>791</v>
      </c>
      <c r="N10057" s="41" t="s">
        <v>416</v>
      </c>
      <c r="O10057" s="41" t="s">
        <v>70</v>
      </c>
    </row>
    <row r="10058" spans="1:15">
      <c r="A10058" s="38">
        <v>39657</v>
      </c>
      <c r="B10058" s="38">
        <v>46962</v>
      </c>
      <c r="C10058" s="131">
        <v>240</v>
      </c>
      <c r="D10058" s="39">
        <v>9.0200000000000002E-2</v>
      </c>
      <c r="E10058" s="39">
        <v>8.09E-2</v>
      </c>
      <c r="F10058" s="40">
        <v>87500</v>
      </c>
      <c r="G10058" s="40">
        <v>87500</v>
      </c>
      <c r="H10058" s="40">
        <v>45172.91</v>
      </c>
      <c r="I10058" s="40">
        <v>59850</v>
      </c>
      <c r="J10058" s="67">
        <f t="shared" si="471"/>
        <v>0.51626182857142866</v>
      </c>
      <c r="K10058" s="39">
        <f t="shared" si="472"/>
        <v>0.68400000000000005</v>
      </c>
      <c r="L10058" s="2" t="str">
        <f t="shared" si="473"/>
        <v>AA</v>
      </c>
      <c r="M10058" s="2" t="s">
        <v>555</v>
      </c>
      <c r="N10058" s="2" t="s">
        <v>434</v>
      </c>
      <c r="O10058" s="2" t="s">
        <v>70</v>
      </c>
    </row>
    <row r="10059" spans="1:15">
      <c r="A10059" s="42">
        <v>41533</v>
      </c>
      <c r="B10059" s="42">
        <v>45185</v>
      </c>
      <c r="C10059" s="130">
        <v>120</v>
      </c>
      <c r="D10059" s="43">
        <v>9.0200000000000002E-2</v>
      </c>
      <c r="E10059" s="43">
        <v>8.1900000000000001E-2</v>
      </c>
      <c r="F10059" s="44">
        <v>95000</v>
      </c>
      <c r="G10059" s="44">
        <v>95000</v>
      </c>
      <c r="H10059" s="44">
        <v>56487.23</v>
      </c>
      <c r="I10059" s="44">
        <v>64999.99</v>
      </c>
      <c r="J10059" s="68">
        <f t="shared" si="471"/>
        <v>0.59460242105263161</v>
      </c>
      <c r="K10059" s="43">
        <f t="shared" si="472"/>
        <v>0.68421042105263152</v>
      </c>
      <c r="L10059" s="41" t="str">
        <f t="shared" si="473"/>
        <v>AA</v>
      </c>
      <c r="M10059" s="41" t="s">
        <v>762</v>
      </c>
      <c r="N10059" s="41" t="s">
        <v>417</v>
      </c>
      <c r="O10059" s="41" t="s">
        <v>70</v>
      </c>
    </row>
    <row r="10060" spans="1:15">
      <c r="A10060" s="38">
        <v>41592</v>
      </c>
      <c r="B10060" s="38">
        <v>54376</v>
      </c>
      <c r="C10060" s="131">
        <v>420</v>
      </c>
      <c r="D10060" s="39">
        <v>9.0200000000000002E-2</v>
      </c>
      <c r="E10060" s="39">
        <v>9.0200000000000002E-2</v>
      </c>
      <c r="F10060" s="40">
        <v>190000</v>
      </c>
      <c r="G10060" s="40">
        <v>190000</v>
      </c>
      <c r="H10060" s="40">
        <v>126688.85</v>
      </c>
      <c r="I10060" s="40">
        <v>129999.99</v>
      </c>
      <c r="J10060" s="67">
        <f t="shared" si="471"/>
        <v>0.66678342105263166</v>
      </c>
      <c r="K10060" s="39">
        <f t="shared" si="472"/>
        <v>0.68421047368421051</v>
      </c>
      <c r="L10060" s="2" t="str">
        <f t="shared" si="473"/>
        <v>A</v>
      </c>
      <c r="M10060" s="2" t="s">
        <v>773</v>
      </c>
      <c r="N10060" s="2" t="s">
        <v>431</v>
      </c>
      <c r="O10060" s="2" t="s">
        <v>70</v>
      </c>
    </row>
    <row r="10061" spans="1:15">
      <c r="A10061" s="38">
        <v>41324</v>
      </c>
      <c r="B10061" s="38">
        <v>54107</v>
      </c>
      <c r="C10061" s="131">
        <v>420</v>
      </c>
      <c r="D10061" s="39">
        <v>9.0200000000000002E-2</v>
      </c>
      <c r="E10061" s="39">
        <v>8.09E-2</v>
      </c>
      <c r="F10061" s="40">
        <v>110000</v>
      </c>
      <c r="G10061" s="40">
        <v>110000</v>
      </c>
      <c r="H10061" s="40">
        <v>71806.69</v>
      </c>
      <c r="I10061" s="40">
        <v>75286.990000000005</v>
      </c>
      <c r="J10061" s="67">
        <f t="shared" si="471"/>
        <v>0.65278809090909096</v>
      </c>
      <c r="K10061" s="39">
        <f t="shared" si="472"/>
        <v>0.68442718181818185</v>
      </c>
      <c r="L10061" s="2" t="str">
        <f t="shared" si="473"/>
        <v>A</v>
      </c>
      <c r="M10061" s="2" t="s">
        <v>515</v>
      </c>
      <c r="N10061" s="2" t="s">
        <v>416</v>
      </c>
      <c r="O10061" s="2" t="s">
        <v>70</v>
      </c>
    </row>
    <row r="10062" spans="1:15">
      <c r="A10062" s="38">
        <v>41471</v>
      </c>
      <c r="B10062" s="38">
        <v>53190</v>
      </c>
      <c r="C10062" s="131">
        <v>385</v>
      </c>
      <c r="D10062" s="39">
        <v>9.0200000000000002E-2</v>
      </c>
      <c r="E10062" s="39">
        <v>8.2799999999999999E-2</v>
      </c>
      <c r="F10062" s="40">
        <v>73000</v>
      </c>
      <c r="G10062" s="40">
        <v>73000</v>
      </c>
      <c r="H10062" s="40">
        <v>48117.72</v>
      </c>
      <c r="I10062" s="40">
        <v>49999.99</v>
      </c>
      <c r="J10062" s="67">
        <f t="shared" si="471"/>
        <v>0.65914684931506851</v>
      </c>
      <c r="K10062" s="39">
        <f t="shared" si="472"/>
        <v>0.68493136986301362</v>
      </c>
      <c r="L10062" s="2" t="str">
        <f t="shared" si="473"/>
        <v>A</v>
      </c>
      <c r="M10062" s="2" t="s">
        <v>601</v>
      </c>
      <c r="N10062" s="2" t="s">
        <v>435</v>
      </c>
      <c r="O10062" s="2" t="s">
        <v>70</v>
      </c>
    </row>
    <row r="10063" spans="1:15">
      <c r="A10063" s="38">
        <v>39883</v>
      </c>
      <c r="B10063" s="38">
        <v>50385</v>
      </c>
      <c r="C10063" s="131">
        <v>345</v>
      </c>
      <c r="D10063" s="39">
        <v>9.0200000000000002E-2</v>
      </c>
      <c r="E10063" s="39">
        <v>8.5600000000000009E-2</v>
      </c>
      <c r="F10063" s="40">
        <v>127600</v>
      </c>
      <c r="G10063" s="40">
        <v>127600</v>
      </c>
      <c r="H10063" s="40">
        <v>72291.59</v>
      </c>
      <c r="I10063" s="40">
        <v>87399.99</v>
      </c>
      <c r="J10063" s="67">
        <f t="shared" si="471"/>
        <v>0.56654851097178682</v>
      </c>
      <c r="K10063" s="39">
        <f t="shared" si="472"/>
        <v>0.6849528996865204</v>
      </c>
      <c r="L10063" s="2" t="str">
        <f t="shared" si="473"/>
        <v>AA</v>
      </c>
      <c r="M10063" s="2" t="s">
        <v>472</v>
      </c>
      <c r="N10063" s="2" t="s">
        <v>426</v>
      </c>
      <c r="O10063" s="2" t="s">
        <v>70</v>
      </c>
    </row>
    <row r="10064" spans="1:15">
      <c r="A10064" s="42">
        <v>39737</v>
      </c>
      <c r="B10064" s="42">
        <v>47042</v>
      </c>
      <c r="C10064" s="130">
        <v>240</v>
      </c>
      <c r="D10064" s="43">
        <v>9.0200000000000002E-2</v>
      </c>
      <c r="E10064" s="43">
        <v>8.09E-2</v>
      </c>
      <c r="F10064" s="44">
        <v>65629.14</v>
      </c>
      <c r="G10064" s="44">
        <v>65629.14</v>
      </c>
      <c r="H10064" s="44">
        <v>32237.9</v>
      </c>
      <c r="I10064" s="44">
        <v>44999.99</v>
      </c>
      <c r="J10064" s="68">
        <f t="shared" si="471"/>
        <v>0.49121320194047952</v>
      </c>
      <c r="K10064" s="43">
        <f t="shared" si="472"/>
        <v>0.68567087729627418</v>
      </c>
      <c r="L10064" s="41" t="str">
        <f t="shared" si="473"/>
        <v>AA</v>
      </c>
      <c r="M10064" s="41" t="s">
        <v>565</v>
      </c>
      <c r="N10064" s="41" t="s">
        <v>432</v>
      </c>
      <c r="O10064" s="41" t="s">
        <v>70</v>
      </c>
    </row>
    <row r="10065" spans="1:15">
      <c r="A10065" s="42">
        <v>39706</v>
      </c>
      <c r="B10065" s="42">
        <v>50663</v>
      </c>
      <c r="C10065" s="130">
        <v>360</v>
      </c>
      <c r="D10065" s="43">
        <v>9.0200000000000002E-2</v>
      </c>
      <c r="E10065" s="43">
        <v>8.09E-2</v>
      </c>
      <c r="F10065" s="44">
        <v>113000</v>
      </c>
      <c r="G10065" s="44">
        <v>113000</v>
      </c>
      <c r="H10065" s="44">
        <v>63953.38</v>
      </c>
      <c r="I10065" s="44">
        <v>77499.990000000005</v>
      </c>
      <c r="J10065" s="68">
        <f t="shared" si="471"/>
        <v>0.56595911504424778</v>
      </c>
      <c r="K10065" s="43">
        <f t="shared" si="472"/>
        <v>0.68584061946902664</v>
      </c>
      <c r="L10065" s="41" t="str">
        <f t="shared" si="473"/>
        <v>AA</v>
      </c>
      <c r="M10065" s="41" t="s">
        <v>482</v>
      </c>
      <c r="N10065" s="41" t="s">
        <v>422</v>
      </c>
      <c r="O10065" s="41" t="s">
        <v>70</v>
      </c>
    </row>
    <row r="10066" spans="1:15">
      <c r="A10066" s="38">
        <v>39794</v>
      </c>
      <c r="B10066" s="38">
        <v>50751</v>
      </c>
      <c r="C10066" s="131">
        <v>360</v>
      </c>
      <c r="D10066" s="39">
        <v>9.0200000000000002E-2</v>
      </c>
      <c r="E10066" s="39">
        <v>8.09E-2</v>
      </c>
      <c r="F10066" s="40">
        <v>86000</v>
      </c>
      <c r="G10066" s="40">
        <v>86000</v>
      </c>
      <c r="H10066" s="40">
        <v>50052.34</v>
      </c>
      <c r="I10066" s="40">
        <v>59000</v>
      </c>
      <c r="J10066" s="67">
        <f t="shared" si="471"/>
        <v>0.58200395348837208</v>
      </c>
      <c r="K10066" s="39">
        <f t="shared" si="472"/>
        <v>0.68604651162790697</v>
      </c>
      <c r="L10066" s="2" t="str">
        <f t="shared" si="473"/>
        <v>AA</v>
      </c>
      <c r="M10066" s="2" t="s">
        <v>1079</v>
      </c>
      <c r="N10066" s="2" t="s">
        <v>421</v>
      </c>
      <c r="O10066" s="2" t="s">
        <v>70</v>
      </c>
    </row>
    <row r="10067" spans="1:15">
      <c r="A10067" s="42">
        <v>39547</v>
      </c>
      <c r="B10067" s="42">
        <v>45025</v>
      </c>
      <c r="C10067" s="130">
        <v>180</v>
      </c>
      <c r="D10067" s="43">
        <v>9.0200000000000002E-2</v>
      </c>
      <c r="E10067" s="43">
        <v>8.09E-2</v>
      </c>
      <c r="F10067" s="44">
        <v>80000</v>
      </c>
      <c r="G10067" s="44">
        <v>80000</v>
      </c>
      <c r="H10067" s="44">
        <v>31700.720000000001</v>
      </c>
      <c r="I10067" s="44">
        <v>54999.99</v>
      </c>
      <c r="J10067" s="68">
        <f t="shared" si="471"/>
        <v>0.39625900000000003</v>
      </c>
      <c r="K10067" s="43">
        <f t="shared" si="472"/>
        <v>0.68749987499999998</v>
      </c>
      <c r="L10067" s="41" t="str">
        <f t="shared" si="473"/>
        <v>AA</v>
      </c>
      <c r="M10067" s="41" t="s">
        <v>476</v>
      </c>
      <c r="N10067" s="41" t="s">
        <v>421</v>
      </c>
      <c r="O10067" s="41" t="s">
        <v>70</v>
      </c>
    </row>
    <row r="10068" spans="1:15">
      <c r="A10068" s="38">
        <v>39822</v>
      </c>
      <c r="B10068" s="38">
        <v>47127</v>
      </c>
      <c r="C10068" s="131">
        <v>240</v>
      </c>
      <c r="D10068" s="39">
        <v>9.0200000000000002E-2</v>
      </c>
      <c r="E10068" s="39">
        <v>8.09E-2</v>
      </c>
      <c r="F10068" s="40">
        <v>80000</v>
      </c>
      <c r="G10068" s="40">
        <v>80000</v>
      </c>
      <c r="H10068" s="40">
        <v>39913.910000000003</v>
      </c>
      <c r="I10068" s="40">
        <v>54999.99</v>
      </c>
      <c r="J10068" s="67">
        <f t="shared" si="471"/>
        <v>0.49892387500000002</v>
      </c>
      <c r="K10068" s="39">
        <f t="shared" si="472"/>
        <v>0.68749987499999998</v>
      </c>
      <c r="L10068" s="2" t="str">
        <f t="shared" si="473"/>
        <v>AA</v>
      </c>
      <c r="M10068" s="2" t="s">
        <v>146</v>
      </c>
      <c r="N10068" s="2" t="s">
        <v>421</v>
      </c>
      <c r="O10068" s="2" t="s">
        <v>70</v>
      </c>
    </row>
    <row r="10069" spans="1:15">
      <c r="A10069" s="42">
        <v>41520</v>
      </c>
      <c r="B10069" s="42">
        <v>51535</v>
      </c>
      <c r="C10069" s="130">
        <v>329</v>
      </c>
      <c r="D10069" s="43">
        <v>9.0200000000000002E-2</v>
      </c>
      <c r="E10069" s="43">
        <v>8.2799999999999999E-2</v>
      </c>
      <c r="F10069" s="44">
        <v>160000</v>
      </c>
      <c r="G10069" s="44">
        <v>160000</v>
      </c>
      <c r="H10069" s="44">
        <v>105677.18</v>
      </c>
      <c r="I10069" s="44">
        <v>109999.99</v>
      </c>
      <c r="J10069" s="68">
        <f t="shared" si="471"/>
        <v>0.66048237499999995</v>
      </c>
      <c r="K10069" s="43">
        <f t="shared" si="472"/>
        <v>0.68749993750000005</v>
      </c>
      <c r="L10069" s="41" t="str">
        <f t="shared" si="473"/>
        <v>A</v>
      </c>
      <c r="M10069" s="41" t="s">
        <v>1664</v>
      </c>
      <c r="N10069" s="41" t="s">
        <v>417</v>
      </c>
      <c r="O10069" s="41" t="s">
        <v>70</v>
      </c>
    </row>
    <row r="10070" spans="1:15">
      <c r="A10070" s="42">
        <v>39534</v>
      </c>
      <c r="B10070" s="42">
        <v>45012</v>
      </c>
      <c r="C10070" s="130">
        <v>180</v>
      </c>
      <c r="D10070" s="43">
        <v>9.0200000000000002E-2</v>
      </c>
      <c r="E10070" s="43">
        <v>8.09E-2</v>
      </c>
      <c r="F10070" s="44">
        <v>94500</v>
      </c>
      <c r="G10070" s="44">
        <v>94500</v>
      </c>
      <c r="H10070" s="44">
        <v>37583.49</v>
      </c>
      <c r="I10070" s="44">
        <v>64999.99</v>
      </c>
      <c r="J10070" s="68">
        <f t="shared" si="471"/>
        <v>0.39770888888888889</v>
      </c>
      <c r="K10070" s="43">
        <f t="shared" si="472"/>
        <v>0.687830582010582</v>
      </c>
      <c r="L10070" s="41" t="str">
        <f t="shared" si="473"/>
        <v>AA</v>
      </c>
      <c r="M10070" s="41" t="s">
        <v>730</v>
      </c>
      <c r="N10070" s="41" t="s">
        <v>423</v>
      </c>
      <c r="O10070" s="41" t="s">
        <v>70</v>
      </c>
    </row>
    <row r="10071" spans="1:15">
      <c r="A10071" s="38">
        <v>39804</v>
      </c>
      <c r="B10071" s="38">
        <v>47109</v>
      </c>
      <c r="C10071" s="131">
        <v>240</v>
      </c>
      <c r="D10071" s="39">
        <v>9.0200000000000002E-2</v>
      </c>
      <c r="E10071" s="39">
        <v>8.09E-2</v>
      </c>
      <c r="F10071" s="40">
        <v>80703.41</v>
      </c>
      <c r="G10071" s="40">
        <v>80703.41</v>
      </c>
      <c r="H10071" s="40">
        <v>40076.18</v>
      </c>
      <c r="I10071" s="40">
        <v>55558.51</v>
      </c>
      <c r="J10071" s="67">
        <f t="shared" si="471"/>
        <v>0.49658595590942189</v>
      </c>
      <c r="K10071" s="39">
        <f t="shared" si="472"/>
        <v>0.68842828326584959</v>
      </c>
      <c r="L10071" s="2" t="str">
        <f t="shared" si="473"/>
        <v>AA</v>
      </c>
      <c r="M10071" s="2" t="s">
        <v>565</v>
      </c>
      <c r="N10071" s="2" t="s">
        <v>432</v>
      </c>
      <c r="O10071" s="2" t="s">
        <v>70</v>
      </c>
    </row>
    <row r="10072" spans="1:15">
      <c r="A10072" s="38">
        <v>39685</v>
      </c>
      <c r="B10072" s="38">
        <v>44494</v>
      </c>
      <c r="C10072" s="131">
        <v>158</v>
      </c>
      <c r="D10072" s="39">
        <v>9.0200000000000002E-2</v>
      </c>
      <c r="E10072" s="39">
        <v>8.5600000000000009E-2</v>
      </c>
      <c r="F10072" s="40">
        <v>104000</v>
      </c>
      <c r="G10072" s="40">
        <v>104000</v>
      </c>
      <c r="H10072" s="40">
        <v>48200.09</v>
      </c>
      <c r="I10072" s="40">
        <v>71600</v>
      </c>
      <c r="J10072" s="67">
        <f t="shared" si="471"/>
        <v>0.46346240384615384</v>
      </c>
      <c r="K10072" s="39">
        <f t="shared" si="472"/>
        <v>0.68846153846153846</v>
      </c>
      <c r="L10072" s="2" t="str">
        <f t="shared" si="473"/>
        <v>AA</v>
      </c>
      <c r="M10072" s="2" t="s">
        <v>550</v>
      </c>
      <c r="N10072" s="2" t="s">
        <v>421</v>
      </c>
      <c r="O10072" s="2" t="s">
        <v>70</v>
      </c>
    </row>
    <row r="10073" spans="1:15">
      <c r="A10073" s="42">
        <v>41572</v>
      </c>
      <c r="B10073" s="42">
        <v>45194</v>
      </c>
      <c r="C10073" s="130">
        <v>119</v>
      </c>
      <c r="D10073" s="43">
        <v>9.0200000000000002E-2</v>
      </c>
      <c r="E10073" s="43">
        <v>8.2799999999999999E-2</v>
      </c>
      <c r="F10073" s="44">
        <v>180000</v>
      </c>
      <c r="G10073" s="44">
        <v>180000</v>
      </c>
      <c r="H10073" s="44">
        <v>108786.09</v>
      </c>
      <c r="I10073" s="44">
        <v>123999.99</v>
      </c>
      <c r="J10073" s="68">
        <f t="shared" si="471"/>
        <v>0.60436716666666668</v>
      </c>
      <c r="K10073" s="43">
        <f t="shared" si="472"/>
        <v>0.68888883333333339</v>
      </c>
      <c r="L10073" s="41" t="str">
        <f t="shared" si="473"/>
        <v>AA</v>
      </c>
      <c r="M10073" s="41" t="s">
        <v>527</v>
      </c>
      <c r="N10073" s="41" t="s">
        <v>419</v>
      </c>
      <c r="O10073" s="41" t="s">
        <v>70</v>
      </c>
    </row>
    <row r="10074" spans="1:15">
      <c r="A10074" s="38">
        <v>39640</v>
      </c>
      <c r="B10074" s="38">
        <v>46945</v>
      </c>
      <c r="C10074" s="131">
        <v>240</v>
      </c>
      <c r="D10074" s="39">
        <v>9.0200000000000002E-2</v>
      </c>
      <c r="E10074" s="39">
        <v>8.09E-2</v>
      </c>
      <c r="F10074" s="40">
        <v>120000</v>
      </c>
      <c r="G10074" s="40">
        <v>120000</v>
      </c>
      <c r="H10074" s="40">
        <v>58662.53</v>
      </c>
      <c r="I10074" s="40">
        <v>82776.990000000005</v>
      </c>
      <c r="J10074" s="67">
        <f t="shared" si="471"/>
        <v>0.48885441666666668</v>
      </c>
      <c r="K10074" s="39">
        <f t="shared" si="472"/>
        <v>0.68980825000000001</v>
      </c>
      <c r="L10074" s="2" t="str">
        <f t="shared" si="473"/>
        <v>AA</v>
      </c>
      <c r="M10074" s="2" t="s">
        <v>586</v>
      </c>
      <c r="N10074" s="2" t="s">
        <v>416</v>
      </c>
      <c r="O10074" s="2" t="s">
        <v>70</v>
      </c>
    </row>
    <row r="10075" spans="1:15">
      <c r="A10075" s="42">
        <v>39596</v>
      </c>
      <c r="B10075" s="42">
        <v>46901</v>
      </c>
      <c r="C10075" s="130">
        <v>240</v>
      </c>
      <c r="D10075" s="43">
        <v>9.0200000000000002E-2</v>
      </c>
      <c r="E10075" s="43">
        <v>8.09E-2</v>
      </c>
      <c r="F10075" s="44">
        <v>88000</v>
      </c>
      <c r="G10075" s="44">
        <v>88000</v>
      </c>
      <c r="H10075" s="44">
        <v>44097.61</v>
      </c>
      <c r="I10075" s="44">
        <v>60710.400000000001</v>
      </c>
      <c r="J10075" s="68">
        <f t="shared" si="471"/>
        <v>0.5011092045454546</v>
      </c>
      <c r="K10075" s="43">
        <f t="shared" si="472"/>
        <v>0.68989090909090911</v>
      </c>
      <c r="L10075" s="41" t="str">
        <f t="shared" si="473"/>
        <v>AA</v>
      </c>
      <c r="M10075" s="41" t="s">
        <v>810</v>
      </c>
      <c r="N10075" s="41" t="s">
        <v>421</v>
      </c>
      <c r="O10075" s="41" t="s">
        <v>70</v>
      </c>
    </row>
    <row r="10076" spans="1:15">
      <c r="A10076" s="38">
        <v>41361</v>
      </c>
      <c r="B10076" s="38">
        <v>53536</v>
      </c>
      <c r="C10076" s="131">
        <v>400</v>
      </c>
      <c r="D10076" s="39">
        <v>9.0200000000000002E-2</v>
      </c>
      <c r="E10076" s="39">
        <v>8.09E-2</v>
      </c>
      <c r="F10076" s="40">
        <v>100000</v>
      </c>
      <c r="G10076" s="40">
        <v>100000</v>
      </c>
      <c r="H10076" s="40">
        <v>65792.13</v>
      </c>
      <c r="I10076" s="40">
        <v>68999.990000000005</v>
      </c>
      <c r="J10076" s="67">
        <f t="shared" si="471"/>
        <v>0.65792130000000004</v>
      </c>
      <c r="K10076" s="39">
        <f t="shared" si="472"/>
        <v>0.6899999</v>
      </c>
      <c r="L10076" s="2" t="str">
        <f t="shared" si="473"/>
        <v>A</v>
      </c>
      <c r="M10076" s="2" t="s">
        <v>714</v>
      </c>
      <c r="N10076" s="2" t="s">
        <v>416</v>
      </c>
      <c r="O10076" s="2" t="s">
        <v>70</v>
      </c>
    </row>
    <row r="10077" spans="1:15">
      <c r="A10077" s="42">
        <v>39629</v>
      </c>
      <c r="B10077" s="42">
        <v>46934</v>
      </c>
      <c r="C10077" s="130">
        <v>240</v>
      </c>
      <c r="D10077" s="43">
        <v>9.0200000000000002E-2</v>
      </c>
      <c r="E10077" s="43">
        <v>8.09E-2</v>
      </c>
      <c r="F10077" s="44">
        <v>106000</v>
      </c>
      <c r="G10077" s="44">
        <v>106000</v>
      </c>
      <c r="H10077" s="44">
        <v>51802.42</v>
      </c>
      <c r="I10077" s="44">
        <v>73199.990000000005</v>
      </c>
      <c r="J10077" s="68">
        <f t="shared" si="471"/>
        <v>0.48870207547169808</v>
      </c>
      <c r="K10077" s="43">
        <f t="shared" si="472"/>
        <v>0.69056594339622646</v>
      </c>
      <c r="L10077" s="41" t="str">
        <f t="shared" si="473"/>
        <v>AA</v>
      </c>
      <c r="M10077" s="41" t="s">
        <v>936</v>
      </c>
      <c r="N10077" s="41" t="s">
        <v>421</v>
      </c>
      <c r="O10077" s="41" t="s">
        <v>70</v>
      </c>
    </row>
    <row r="10078" spans="1:15">
      <c r="A10078" s="42">
        <v>41778</v>
      </c>
      <c r="B10078" s="42">
        <v>54562</v>
      </c>
      <c r="C10078" s="130">
        <v>420</v>
      </c>
      <c r="D10078" s="43">
        <v>9.0200000000000002E-2</v>
      </c>
      <c r="E10078" s="43">
        <v>8.09E-2</v>
      </c>
      <c r="F10078" s="44">
        <v>130000</v>
      </c>
      <c r="G10078" s="44">
        <v>130000</v>
      </c>
      <c r="H10078" s="44">
        <v>88544.15</v>
      </c>
      <c r="I10078" s="44">
        <v>89799.99</v>
      </c>
      <c r="J10078" s="68">
        <f t="shared" si="471"/>
        <v>0.68110884615384615</v>
      </c>
      <c r="K10078" s="43">
        <f t="shared" si="472"/>
        <v>0.69076915384615389</v>
      </c>
      <c r="L10078" s="41" t="str">
        <f t="shared" si="473"/>
        <v>A</v>
      </c>
      <c r="M10078" s="41" t="s">
        <v>1118</v>
      </c>
      <c r="N10078" s="41" t="s">
        <v>416</v>
      </c>
      <c r="O10078" s="41" t="s">
        <v>70</v>
      </c>
    </row>
    <row r="10079" spans="1:15">
      <c r="A10079" s="38">
        <v>39696</v>
      </c>
      <c r="B10079" s="38">
        <v>48431</v>
      </c>
      <c r="C10079" s="131">
        <v>287</v>
      </c>
      <c r="D10079" s="39">
        <v>9.0200000000000002E-2</v>
      </c>
      <c r="E10079" s="39">
        <v>8.5600000000000009E-2</v>
      </c>
      <c r="F10079" s="40">
        <v>93500</v>
      </c>
      <c r="G10079" s="40">
        <v>93500</v>
      </c>
      <c r="H10079" s="40">
        <v>49718.62</v>
      </c>
      <c r="I10079" s="40">
        <v>64597.57</v>
      </c>
      <c r="J10079" s="67">
        <f t="shared" si="471"/>
        <v>0.53174994652406415</v>
      </c>
      <c r="K10079" s="39">
        <f t="shared" si="472"/>
        <v>0.69088310160427813</v>
      </c>
      <c r="L10079" s="2" t="str">
        <f t="shared" si="473"/>
        <v>AA</v>
      </c>
      <c r="M10079" s="2" t="s">
        <v>509</v>
      </c>
      <c r="N10079" s="2" t="s">
        <v>430</v>
      </c>
      <c r="O10079" s="2" t="s">
        <v>70</v>
      </c>
    </row>
    <row r="10080" spans="1:15">
      <c r="A10080" s="38">
        <v>41765</v>
      </c>
      <c r="B10080" s="38">
        <v>45418</v>
      </c>
      <c r="C10080" s="131">
        <v>120</v>
      </c>
      <c r="D10080" s="39">
        <v>9.0200000000000002E-2</v>
      </c>
      <c r="E10080" s="39">
        <v>9.0200000000000002E-2</v>
      </c>
      <c r="F10080" s="40">
        <v>75250</v>
      </c>
      <c r="G10080" s="40">
        <v>75250</v>
      </c>
      <c r="H10080" s="40">
        <v>48504.3</v>
      </c>
      <c r="I10080" s="40">
        <v>51999.99</v>
      </c>
      <c r="J10080" s="67">
        <f t="shared" si="471"/>
        <v>0.64457541528239204</v>
      </c>
      <c r="K10080" s="39">
        <f t="shared" si="472"/>
        <v>0.6910297674418604</v>
      </c>
      <c r="L10080" s="2" t="str">
        <f t="shared" si="473"/>
        <v>AA</v>
      </c>
      <c r="M10080" s="2" t="s">
        <v>549</v>
      </c>
      <c r="N10080" s="2" t="s">
        <v>427</v>
      </c>
      <c r="O10080" s="2" t="s">
        <v>70</v>
      </c>
    </row>
    <row r="10081" spans="1:15">
      <c r="A10081" s="38">
        <v>39854</v>
      </c>
      <c r="B10081" s="38">
        <v>46305</v>
      </c>
      <c r="C10081" s="131">
        <v>212</v>
      </c>
      <c r="D10081" s="39">
        <v>9.0200000000000002E-2</v>
      </c>
      <c r="E10081" s="39">
        <v>8.09E-2</v>
      </c>
      <c r="F10081" s="40">
        <v>107000</v>
      </c>
      <c r="G10081" s="40">
        <v>107000</v>
      </c>
      <c r="H10081" s="40">
        <v>54176.73</v>
      </c>
      <c r="I10081" s="40">
        <v>74000</v>
      </c>
      <c r="J10081" s="67">
        <f t="shared" si="471"/>
        <v>0.50632457943925235</v>
      </c>
      <c r="K10081" s="39">
        <f t="shared" si="472"/>
        <v>0.69158878504672894</v>
      </c>
      <c r="L10081" s="2" t="str">
        <f t="shared" si="473"/>
        <v>AA</v>
      </c>
      <c r="M10081" s="2" t="s">
        <v>787</v>
      </c>
      <c r="N10081" s="2" t="s">
        <v>422</v>
      </c>
      <c r="O10081" s="2" t="s">
        <v>70</v>
      </c>
    </row>
    <row r="10082" spans="1:15">
      <c r="A10082" s="42">
        <v>39959</v>
      </c>
      <c r="B10082" s="42">
        <v>47264</v>
      </c>
      <c r="C10082" s="130">
        <v>240</v>
      </c>
      <c r="D10082" s="43">
        <v>9.0200000000000002E-2</v>
      </c>
      <c r="E10082" s="43">
        <v>8.09E-2</v>
      </c>
      <c r="F10082" s="44">
        <v>65000</v>
      </c>
      <c r="G10082" s="44">
        <v>65000</v>
      </c>
      <c r="H10082" s="44">
        <v>33285.35</v>
      </c>
      <c r="I10082" s="44">
        <v>44999.99</v>
      </c>
      <c r="J10082" s="68">
        <f t="shared" si="471"/>
        <v>0.51208230769230767</v>
      </c>
      <c r="K10082" s="43">
        <f t="shared" si="472"/>
        <v>0.69230753846153847</v>
      </c>
      <c r="L10082" s="41" t="str">
        <f t="shared" si="473"/>
        <v>AA</v>
      </c>
      <c r="M10082" s="41" t="s">
        <v>1242</v>
      </c>
      <c r="N10082" s="41" t="s">
        <v>417</v>
      </c>
      <c r="O10082" s="41" t="s">
        <v>70</v>
      </c>
    </row>
    <row r="10083" spans="1:15">
      <c r="A10083" s="38">
        <v>41360</v>
      </c>
      <c r="B10083" s="38">
        <v>54144</v>
      </c>
      <c r="C10083" s="131">
        <v>420</v>
      </c>
      <c r="D10083" s="39">
        <v>9.0200000000000002E-2</v>
      </c>
      <c r="E10083" s="39">
        <v>8.2799999999999999E-2</v>
      </c>
      <c r="F10083" s="40">
        <v>65000</v>
      </c>
      <c r="G10083" s="40">
        <v>65000</v>
      </c>
      <c r="H10083" s="40">
        <v>43067.17</v>
      </c>
      <c r="I10083" s="40">
        <v>44999.99</v>
      </c>
      <c r="J10083" s="67">
        <f t="shared" si="471"/>
        <v>0.66257184615384612</v>
      </c>
      <c r="K10083" s="39">
        <f t="shared" si="472"/>
        <v>0.69230753846153847</v>
      </c>
      <c r="L10083" s="2" t="str">
        <f t="shared" si="473"/>
        <v>A</v>
      </c>
      <c r="M10083" s="2" t="s">
        <v>1068</v>
      </c>
      <c r="N10083" s="2" t="s">
        <v>416</v>
      </c>
      <c r="O10083" s="2" t="s">
        <v>70</v>
      </c>
    </row>
    <row r="10084" spans="1:15">
      <c r="A10084" s="42">
        <v>41541</v>
      </c>
      <c r="B10084" s="42">
        <v>54325</v>
      </c>
      <c r="C10084" s="130">
        <v>420</v>
      </c>
      <c r="D10084" s="43">
        <v>9.0200000000000002E-2</v>
      </c>
      <c r="E10084" s="43">
        <v>8.2799999999999999E-2</v>
      </c>
      <c r="F10084" s="44">
        <v>65000</v>
      </c>
      <c r="G10084" s="44">
        <v>65000</v>
      </c>
      <c r="H10084" s="44">
        <v>43654.96</v>
      </c>
      <c r="I10084" s="44">
        <v>44999.99</v>
      </c>
      <c r="J10084" s="68">
        <f t="shared" si="471"/>
        <v>0.67161476923076924</v>
      </c>
      <c r="K10084" s="43">
        <f t="shared" si="472"/>
        <v>0.69230753846153847</v>
      </c>
      <c r="L10084" s="41" t="str">
        <f t="shared" si="473"/>
        <v>A</v>
      </c>
      <c r="M10084" s="41" t="s">
        <v>790</v>
      </c>
      <c r="N10084" s="41" t="s">
        <v>416</v>
      </c>
      <c r="O10084" s="41" t="s">
        <v>70</v>
      </c>
    </row>
    <row r="10085" spans="1:15">
      <c r="A10085" s="38">
        <v>41789</v>
      </c>
      <c r="B10085" s="38">
        <v>50920</v>
      </c>
      <c r="C10085" s="131">
        <v>300</v>
      </c>
      <c r="D10085" s="39">
        <v>9.0200000000000002E-2</v>
      </c>
      <c r="E10085" s="39">
        <v>8.2799999999999999E-2</v>
      </c>
      <c r="F10085" s="40">
        <v>117000</v>
      </c>
      <c r="G10085" s="40">
        <v>117000</v>
      </c>
      <c r="H10085" s="40">
        <v>79144.25</v>
      </c>
      <c r="I10085" s="40">
        <v>80999.990000000005</v>
      </c>
      <c r="J10085" s="67">
        <f t="shared" si="471"/>
        <v>0.67644658119658119</v>
      </c>
      <c r="K10085" s="39">
        <f t="shared" si="472"/>
        <v>0.69230760683760684</v>
      </c>
      <c r="L10085" s="2" t="str">
        <f t="shared" si="473"/>
        <v>A</v>
      </c>
      <c r="M10085" s="2" t="s">
        <v>1483</v>
      </c>
      <c r="N10085" s="2" t="s">
        <v>416</v>
      </c>
      <c r="O10085" s="2" t="s">
        <v>70</v>
      </c>
    </row>
    <row r="10086" spans="1:15">
      <c r="A10086" s="42">
        <v>41414</v>
      </c>
      <c r="B10086" s="42">
        <v>45066</v>
      </c>
      <c r="C10086" s="130">
        <v>120</v>
      </c>
      <c r="D10086" s="43">
        <v>9.0200000000000002E-2</v>
      </c>
      <c r="E10086" s="43">
        <v>8.2799999999999999E-2</v>
      </c>
      <c r="F10086" s="44">
        <v>130000</v>
      </c>
      <c r="G10086" s="44">
        <v>130000</v>
      </c>
      <c r="H10086" s="44">
        <v>75185.48</v>
      </c>
      <c r="I10086" s="44">
        <v>89999.99</v>
      </c>
      <c r="J10086" s="68">
        <f t="shared" si="471"/>
        <v>0.5783498461538461</v>
      </c>
      <c r="K10086" s="43">
        <f t="shared" si="472"/>
        <v>0.69230761538461538</v>
      </c>
      <c r="L10086" s="41" t="str">
        <f t="shared" si="473"/>
        <v>AA</v>
      </c>
      <c r="M10086" s="41" t="s">
        <v>482</v>
      </c>
      <c r="N10086" s="41" t="s">
        <v>422</v>
      </c>
      <c r="O10086" s="41" t="s">
        <v>70</v>
      </c>
    </row>
    <row r="10087" spans="1:15">
      <c r="A10087" s="42">
        <v>39911</v>
      </c>
      <c r="B10087" s="42">
        <v>47216</v>
      </c>
      <c r="C10087" s="130">
        <v>240</v>
      </c>
      <c r="D10087" s="43">
        <v>9.0200000000000002E-2</v>
      </c>
      <c r="E10087" s="43">
        <v>8.09E-2</v>
      </c>
      <c r="F10087" s="44">
        <v>130000</v>
      </c>
      <c r="G10087" s="44">
        <v>130000</v>
      </c>
      <c r="H10087" s="44">
        <v>66111.56</v>
      </c>
      <c r="I10087" s="44">
        <v>89999.99</v>
      </c>
      <c r="J10087" s="68">
        <f t="shared" si="471"/>
        <v>0.50855046153846151</v>
      </c>
      <c r="K10087" s="43">
        <f t="shared" si="472"/>
        <v>0.69230761538461538</v>
      </c>
      <c r="L10087" s="41" t="str">
        <f t="shared" si="473"/>
        <v>AA</v>
      </c>
      <c r="M10087" s="41" t="s">
        <v>695</v>
      </c>
      <c r="N10087" s="41" t="s">
        <v>416</v>
      </c>
      <c r="O10087" s="41" t="s">
        <v>70</v>
      </c>
    </row>
    <row r="10088" spans="1:15">
      <c r="A10088" s="38">
        <v>39765</v>
      </c>
      <c r="B10088" s="38">
        <v>47070</v>
      </c>
      <c r="C10088" s="131">
        <v>240</v>
      </c>
      <c r="D10088" s="39">
        <v>9.0200000000000002E-2</v>
      </c>
      <c r="E10088" s="39">
        <v>8.09E-2</v>
      </c>
      <c r="F10088" s="40">
        <v>130000</v>
      </c>
      <c r="G10088" s="40">
        <v>130000</v>
      </c>
      <c r="H10088" s="40">
        <v>64726.44</v>
      </c>
      <c r="I10088" s="40">
        <v>89999.99</v>
      </c>
      <c r="J10088" s="67">
        <f t="shared" si="471"/>
        <v>0.49789569230769232</v>
      </c>
      <c r="K10088" s="39">
        <f t="shared" si="472"/>
        <v>0.69230761538461538</v>
      </c>
      <c r="L10088" s="2" t="str">
        <f t="shared" si="473"/>
        <v>AA</v>
      </c>
      <c r="M10088" s="2" t="s">
        <v>476</v>
      </c>
      <c r="N10088" s="2" t="s">
        <v>421</v>
      </c>
      <c r="O10088" s="2" t="s">
        <v>70</v>
      </c>
    </row>
    <row r="10089" spans="1:15">
      <c r="A10089" s="38">
        <v>41739</v>
      </c>
      <c r="B10089" s="38">
        <v>54523</v>
      </c>
      <c r="C10089" s="131">
        <v>420</v>
      </c>
      <c r="D10089" s="39">
        <v>9.0200000000000002E-2</v>
      </c>
      <c r="E10089" s="39">
        <v>8.09E-2</v>
      </c>
      <c r="F10089" s="40">
        <v>130000</v>
      </c>
      <c r="G10089" s="40">
        <v>130000</v>
      </c>
      <c r="H10089" s="40">
        <v>88529.48</v>
      </c>
      <c r="I10089" s="40">
        <v>89999.99</v>
      </c>
      <c r="J10089" s="67">
        <f t="shared" si="471"/>
        <v>0.68099599999999993</v>
      </c>
      <c r="K10089" s="39">
        <f t="shared" si="472"/>
        <v>0.69230761538461538</v>
      </c>
      <c r="L10089" s="2" t="str">
        <f t="shared" si="473"/>
        <v>A</v>
      </c>
      <c r="M10089" s="2" t="s">
        <v>524</v>
      </c>
      <c r="N10089" s="2" t="s">
        <v>421</v>
      </c>
      <c r="O10089" s="2" t="s">
        <v>70</v>
      </c>
    </row>
    <row r="10090" spans="1:15">
      <c r="A10090" s="38">
        <v>41376</v>
      </c>
      <c r="B10090" s="38">
        <v>54160</v>
      </c>
      <c r="C10090" s="131">
        <v>420</v>
      </c>
      <c r="D10090" s="39">
        <v>9.0200000000000002E-2</v>
      </c>
      <c r="E10090" s="39">
        <v>0.08</v>
      </c>
      <c r="F10090" s="40">
        <v>195000</v>
      </c>
      <c r="G10090" s="40">
        <v>195000</v>
      </c>
      <c r="H10090" s="40">
        <v>129446.12</v>
      </c>
      <c r="I10090" s="40">
        <v>134999.99</v>
      </c>
      <c r="J10090" s="67">
        <f t="shared" si="471"/>
        <v>0.66382625641025639</v>
      </c>
      <c r="K10090" s="39">
        <f t="shared" si="472"/>
        <v>0.69230764102564102</v>
      </c>
      <c r="L10090" s="2" t="str">
        <f t="shared" si="473"/>
        <v>A</v>
      </c>
      <c r="M10090" s="2" t="s">
        <v>975</v>
      </c>
      <c r="N10090" s="2" t="s">
        <v>417</v>
      </c>
      <c r="O10090" s="2" t="s">
        <v>70</v>
      </c>
    </row>
    <row r="10091" spans="1:15">
      <c r="A10091" s="42">
        <v>39799</v>
      </c>
      <c r="B10091" s="42">
        <v>47013</v>
      </c>
      <c r="C10091" s="130">
        <v>237</v>
      </c>
      <c r="D10091" s="43">
        <v>9.0200000000000002E-2</v>
      </c>
      <c r="E10091" s="43">
        <v>8.09E-2</v>
      </c>
      <c r="F10091" s="44">
        <v>130000</v>
      </c>
      <c r="G10091" s="44">
        <v>130000</v>
      </c>
      <c r="H10091" s="44">
        <v>73056.5</v>
      </c>
      <c r="I10091" s="44">
        <v>90000</v>
      </c>
      <c r="J10091" s="68">
        <f t="shared" si="471"/>
        <v>0.56197307692307696</v>
      </c>
      <c r="K10091" s="43">
        <f t="shared" si="472"/>
        <v>0.69230769230769229</v>
      </c>
      <c r="L10091" s="41" t="str">
        <f t="shared" si="473"/>
        <v>AA</v>
      </c>
      <c r="M10091" s="41" t="s">
        <v>466</v>
      </c>
      <c r="N10091" s="41" t="s">
        <v>421</v>
      </c>
      <c r="O10091" s="41" t="s">
        <v>70</v>
      </c>
    </row>
    <row r="10092" spans="1:15">
      <c r="A10092" s="38">
        <v>39902</v>
      </c>
      <c r="B10092" s="38">
        <v>49033</v>
      </c>
      <c r="C10092" s="131">
        <v>300</v>
      </c>
      <c r="D10092" s="39">
        <v>9.0200000000000002E-2</v>
      </c>
      <c r="E10092" s="39">
        <v>9.0200000000000002E-2</v>
      </c>
      <c r="F10092" s="40">
        <v>96000</v>
      </c>
      <c r="G10092" s="40">
        <v>96000</v>
      </c>
      <c r="H10092" s="40">
        <v>52716.14</v>
      </c>
      <c r="I10092" s="40">
        <v>66479.990000000005</v>
      </c>
      <c r="J10092" s="67">
        <f t="shared" si="471"/>
        <v>0.54912645833333329</v>
      </c>
      <c r="K10092" s="39">
        <f t="shared" si="472"/>
        <v>0.69249989583333338</v>
      </c>
      <c r="L10092" s="2" t="str">
        <f t="shared" si="473"/>
        <v>AA</v>
      </c>
      <c r="M10092" s="2" t="s">
        <v>824</v>
      </c>
      <c r="N10092" s="2" t="s">
        <v>418</v>
      </c>
      <c r="O10092" s="2" t="s">
        <v>70</v>
      </c>
    </row>
    <row r="10093" spans="1:15">
      <c r="A10093" s="42">
        <v>39864</v>
      </c>
      <c r="B10093" s="42">
        <v>47169</v>
      </c>
      <c r="C10093" s="130">
        <v>240</v>
      </c>
      <c r="D10093" s="43">
        <v>9.0200000000000002E-2</v>
      </c>
      <c r="E10093" s="43">
        <v>8.09E-2</v>
      </c>
      <c r="F10093" s="44">
        <v>70000</v>
      </c>
      <c r="G10093" s="44">
        <v>70000</v>
      </c>
      <c r="H10093" s="44">
        <v>35297.72</v>
      </c>
      <c r="I10093" s="44">
        <v>48499.99</v>
      </c>
      <c r="J10093" s="68">
        <f t="shared" si="471"/>
        <v>0.50425314285714284</v>
      </c>
      <c r="K10093" s="43">
        <f t="shared" si="472"/>
        <v>0.69285699999999995</v>
      </c>
      <c r="L10093" s="41" t="str">
        <f t="shared" si="473"/>
        <v>AA</v>
      </c>
      <c r="M10093" s="41" t="s">
        <v>467</v>
      </c>
      <c r="N10093" s="41" t="s">
        <v>425</v>
      </c>
      <c r="O10093" s="41" t="s">
        <v>70</v>
      </c>
    </row>
    <row r="10094" spans="1:15">
      <c r="A10094" s="38">
        <v>41341</v>
      </c>
      <c r="B10094" s="38">
        <v>54125</v>
      </c>
      <c r="C10094" s="131">
        <v>420</v>
      </c>
      <c r="D10094" s="39">
        <v>9.0200000000000002E-2</v>
      </c>
      <c r="E10094" s="39">
        <v>9.0200000000000002E-2</v>
      </c>
      <c r="F10094" s="40">
        <v>80500</v>
      </c>
      <c r="G10094" s="40">
        <v>80500</v>
      </c>
      <c r="H10094" s="40">
        <v>53462.18</v>
      </c>
      <c r="I10094" s="40">
        <v>55884.42</v>
      </c>
      <c r="J10094" s="67">
        <f t="shared" si="471"/>
        <v>0.66412645962732919</v>
      </c>
      <c r="K10094" s="39">
        <f t="shared" si="472"/>
        <v>0.69421639751552788</v>
      </c>
      <c r="L10094" s="2" t="str">
        <f t="shared" si="473"/>
        <v>A</v>
      </c>
      <c r="M10094" s="2" t="s">
        <v>918</v>
      </c>
      <c r="N10094" s="2" t="s">
        <v>416</v>
      </c>
      <c r="O10094" s="2" t="s">
        <v>70</v>
      </c>
    </row>
    <row r="10095" spans="1:15">
      <c r="A10095" s="42">
        <v>41327</v>
      </c>
      <c r="B10095" s="42">
        <v>48632</v>
      </c>
      <c r="C10095" s="130">
        <v>240</v>
      </c>
      <c r="D10095" s="43">
        <v>9.0200000000000002E-2</v>
      </c>
      <c r="E10095" s="43">
        <v>8.2799999999999999E-2</v>
      </c>
      <c r="F10095" s="44">
        <v>72000</v>
      </c>
      <c r="G10095" s="44">
        <v>72000</v>
      </c>
      <c r="H10095" s="44">
        <v>45546.46</v>
      </c>
      <c r="I10095" s="44">
        <v>49999.99</v>
      </c>
      <c r="J10095" s="68">
        <f t="shared" si="471"/>
        <v>0.63258972222222221</v>
      </c>
      <c r="K10095" s="43">
        <f t="shared" si="472"/>
        <v>0.69444430555555547</v>
      </c>
      <c r="L10095" s="41" t="str">
        <f t="shared" si="473"/>
        <v>AA</v>
      </c>
      <c r="M10095" s="41" t="s">
        <v>1098</v>
      </c>
      <c r="N10095" s="41" t="s">
        <v>419</v>
      </c>
      <c r="O10095" s="41" t="s">
        <v>70</v>
      </c>
    </row>
    <row r="10096" spans="1:15">
      <c r="A10096" s="38">
        <v>39904</v>
      </c>
      <c r="B10096" s="38">
        <v>45901</v>
      </c>
      <c r="C10096" s="131">
        <v>197</v>
      </c>
      <c r="D10096" s="39">
        <v>9.0200000000000002E-2</v>
      </c>
      <c r="E10096" s="39">
        <v>8.09E-2</v>
      </c>
      <c r="F10096" s="40">
        <v>108000</v>
      </c>
      <c r="G10096" s="40">
        <v>108000</v>
      </c>
      <c r="H10096" s="40">
        <v>52538.03</v>
      </c>
      <c r="I10096" s="40">
        <v>74999.990000000005</v>
      </c>
      <c r="J10096" s="67">
        <f t="shared" si="471"/>
        <v>0.48646324074074071</v>
      </c>
      <c r="K10096" s="39">
        <f t="shared" si="472"/>
        <v>0.69444435185185194</v>
      </c>
      <c r="L10096" s="2" t="str">
        <f t="shared" si="473"/>
        <v>AA</v>
      </c>
      <c r="M10096" s="2" t="s">
        <v>495</v>
      </c>
      <c r="N10096" s="2" t="s">
        <v>424</v>
      </c>
      <c r="O10096" s="2" t="s">
        <v>70</v>
      </c>
    </row>
    <row r="10097" spans="1:15">
      <c r="A10097" s="42">
        <v>39920</v>
      </c>
      <c r="B10097" s="42">
        <v>42172</v>
      </c>
      <c r="C10097" s="130">
        <v>74</v>
      </c>
      <c r="D10097" s="43">
        <v>9.0200000000000002E-2</v>
      </c>
      <c r="E10097" s="43">
        <v>8.09E-2</v>
      </c>
      <c r="F10097" s="44">
        <v>120000</v>
      </c>
      <c r="G10097" s="44">
        <v>120000</v>
      </c>
      <c r="H10097" s="44">
        <v>33597.31</v>
      </c>
      <c r="I10097" s="44">
        <v>83334.36</v>
      </c>
      <c r="J10097" s="68">
        <f t="shared" si="471"/>
        <v>0.27997758333333334</v>
      </c>
      <c r="K10097" s="43">
        <f t="shared" si="472"/>
        <v>0.69445299999999999</v>
      </c>
      <c r="L10097" s="41" t="str">
        <f t="shared" si="473"/>
        <v>AA</v>
      </c>
      <c r="M10097" s="41" t="s">
        <v>679</v>
      </c>
      <c r="N10097" s="41" t="s">
        <v>424</v>
      </c>
      <c r="O10097" s="41" t="s">
        <v>70</v>
      </c>
    </row>
    <row r="10098" spans="1:15">
      <c r="A10098" s="42">
        <v>39553</v>
      </c>
      <c r="B10098" s="42">
        <v>46858</v>
      </c>
      <c r="C10098" s="130">
        <v>240</v>
      </c>
      <c r="D10098" s="43">
        <v>9.0200000000000002E-2</v>
      </c>
      <c r="E10098" s="43">
        <v>8.09E-2</v>
      </c>
      <c r="F10098" s="44">
        <v>105300</v>
      </c>
      <c r="G10098" s="44">
        <v>105300</v>
      </c>
      <c r="H10098" s="44">
        <v>47851.08</v>
      </c>
      <c r="I10098" s="44">
        <v>73228.960000000006</v>
      </c>
      <c r="J10098" s="68">
        <f t="shared" si="471"/>
        <v>0.45442621082621082</v>
      </c>
      <c r="K10098" s="43">
        <f t="shared" si="472"/>
        <v>0.69543171889838562</v>
      </c>
      <c r="L10098" s="41" t="str">
        <f t="shared" si="473"/>
        <v>AA</v>
      </c>
      <c r="M10098" s="41" t="s">
        <v>495</v>
      </c>
      <c r="N10098" s="41" t="s">
        <v>424</v>
      </c>
      <c r="O10098" s="41" t="s">
        <v>70</v>
      </c>
    </row>
    <row r="10099" spans="1:15">
      <c r="A10099" s="38">
        <v>39903</v>
      </c>
      <c r="B10099" s="38">
        <v>45382</v>
      </c>
      <c r="C10099" s="131">
        <v>180</v>
      </c>
      <c r="D10099" s="39">
        <v>9.0200000000000002E-2</v>
      </c>
      <c r="E10099" s="39">
        <v>8.09E-2</v>
      </c>
      <c r="F10099" s="40">
        <v>115000</v>
      </c>
      <c r="G10099" s="40">
        <v>115000</v>
      </c>
      <c r="H10099" s="40">
        <v>50868.55</v>
      </c>
      <c r="I10099" s="40">
        <v>79999.990000000005</v>
      </c>
      <c r="J10099" s="67">
        <f t="shared" si="471"/>
        <v>0.44233521739130438</v>
      </c>
      <c r="K10099" s="39">
        <f t="shared" si="472"/>
        <v>0.69565208695652181</v>
      </c>
      <c r="L10099" s="2" t="str">
        <f t="shared" si="473"/>
        <v>AA</v>
      </c>
      <c r="M10099" s="2" t="s">
        <v>851</v>
      </c>
      <c r="N10099" s="2" t="s">
        <v>422</v>
      </c>
      <c r="O10099" s="2" t="s">
        <v>70</v>
      </c>
    </row>
    <row r="10100" spans="1:15">
      <c r="A10100" s="42">
        <v>41443</v>
      </c>
      <c r="B10100" s="42">
        <v>46983</v>
      </c>
      <c r="C10100" s="130">
        <v>182</v>
      </c>
      <c r="D10100" s="43">
        <v>9.0200000000000002E-2</v>
      </c>
      <c r="E10100" s="43">
        <v>8.2799999999999999E-2</v>
      </c>
      <c r="F10100" s="44">
        <v>115000</v>
      </c>
      <c r="G10100" s="44">
        <v>115000</v>
      </c>
      <c r="H10100" s="44">
        <v>72103.259999999995</v>
      </c>
      <c r="I10100" s="44">
        <v>79999.990000000005</v>
      </c>
      <c r="J10100" s="68">
        <f t="shared" si="471"/>
        <v>0.62698486956521737</v>
      </c>
      <c r="K10100" s="43">
        <f t="shared" si="472"/>
        <v>0.69565208695652181</v>
      </c>
      <c r="L10100" s="41" t="str">
        <f t="shared" si="473"/>
        <v>AA</v>
      </c>
      <c r="M10100" s="41" t="s">
        <v>1178</v>
      </c>
      <c r="N10100" s="41" t="s">
        <v>422</v>
      </c>
      <c r="O10100" s="41" t="s">
        <v>70</v>
      </c>
    </row>
    <row r="10101" spans="1:15">
      <c r="A10101" s="38">
        <v>39937</v>
      </c>
      <c r="B10101" s="38">
        <v>50894</v>
      </c>
      <c r="C10101" s="131">
        <v>360</v>
      </c>
      <c r="D10101" s="39">
        <v>9.0200000000000002E-2</v>
      </c>
      <c r="E10101" s="39">
        <v>8.09E-2</v>
      </c>
      <c r="F10101" s="40">
        <v>115000</v>
      </c>
      <c r="G10101" s="40">
        <v>115000</v>
      </c>
      <c r="H10101" s="40">
        <v>67218.929999999993</v>
      </c>
      <c r="I10101" s="40">
        <v>79999.990000000005</v>
      </c>
      <c r="J10101" s="67">
        <f t="shared" si="471"/>
        <v>0.58451243478260861</v>
      </c>
      <c r="K10101" s="39">
        <f t="shared" si="472"/>
        <v>0.69565208695652181</v>
      </c>
      <c r="L10101" s="2" t="str">
        <f t="shared" si="473"/>
        <v>AA</v>
      </c>
      <c r="M10101" s="2" t="s">
        <v>509</v>
      </c>
      <c r="N10101" s="2" t="s">
        <v>430</v>
      </c>
      <c r="O10101" s="2" t="s">
        <v>70</v>
      </c>
    </row>
    <row r="10102" spans="1:15">
      <c r="A10102" s="42">
        <v>39905</v>
      </c>
      <c r="B10102" s="42">
        <v>50862</v>
      </c>
      <c r="C10102" s="130">
        <v>360</v>
      </c>
      <c r="D10102" s="43">
        <v>9.0200000000000002E-2</v>
      </c>
      <c r="E10102" s="43">
        <v>8.09E-2</v>
      </c>
      <c r="F10102" s="44">
        <v>115000</v>
      </c>
      <c r="G10102" s="44">
        <v>115000</v>
      </c>
      <c r="H10102" s="44">
        <v>66898.210000000006</v>
      </c>
      <c r="I10102" s="44">
        <v>79999.990000000005</v>
      </c>
      <c r="J10102" s="68">
        <f t="shared" si="471"/>
        <v>0.58172356521739133</v>
      </c>
      <c r="K10102" s="43">
        <f t="shared" si="472"/>
        <v>0.69565208695652181</v>
      </c>
      <c r="L10102" s="41" t="str">
        <f t="shared" si="473"/>
        <v>AA</v>
      </c>
      <c r="M10102" s="41" t="s">
        <v>710</v>
      </c>
      <c r="N10102" s="41" t="s">
        <v>421</v>
      </c>
      <c r="O10102" s="41" t="s">
        <v>70</v>
      </c>
    </row>
    <row r="10103" spans="1:15">
      <c r="A10103" s="38">
        <v>39643</v>
      </c>
      <c r="B10103" s="38">
        <v>46948</v>
      </c>
      <c r="C10103" s="131">
        <v>240</v>
      </c>
      <c r="D10103" s="39">
        <v>9.0200000000000002E-2</v>
      </c>
      <c r="E10103" s="39">
        <v>8.5600000000000009E-2</v>
      </c>
      <c r="F10103" s="40">
        <v>115000</v>
      </c>
      <c r="G10103" s="40">
        <v>115000</v>
      </c>
      <c r="H10103" s="40">
        <v>61771.519999999997</v>
      </c>
      <c r="I10103" s="40">
        <v>80000</v>
      </c>
      <c r="J10103" s="67">
        <f t="shared" si="471"/>
        <v>0.53714365217391302</v>
      </c>
      <c r="K10103" s="39">
        <f t="shared" si="472"/>
        <v>0.69565217391304346</v>
      </c>
      <c r="L10103" s="2" t="str">
        <f t="shared" si="473"/>
        <v>AA</v>
      </c>
      <c r="M10103" s="2" t="s">
        <v>625</v>
      </c>
      <c r="N10103" s="2" t="s">
        <v>419</v>
      </c>
      <c r="O10103" s="2" t="s">
        <v>70</v>
      </c>
    </row>
    <row r="10104" spans="1:15">
      <c r="A10104" s="42">
        <v>39779</v>
      </c>
      <c r="B10104" s="42">
        <v>50736</v>
      </c>
      <c r="C10104" s="130">
        <v>360</v>
      </c>
      <c r="D10104" s="43">
        <v>9.0200000000000002E-2</v>
      </c>
      <c r="E10104" s="43">
        <v>8.09E-2</v>
      </c>
      <c r="F10104" s="44">
        <v>57500</v>
      </c>
      <c r="G10104" s="44">
        <v>57500</v>
      </c>
      <c r="H10104" s="44">
        <v>33609.07</v>
      </c>
      <c r="I10104" s="44">
        <v>40000</v>
      </c>
      <c r="J10104" s="68">
        <f t="shared" si="471"/>
        <v>0.58450556521739128</v>
      </c>
      <c r="K10104" s="43">
        <f t="shared" si="472"/>
        <v>0.69565217391304346</v>
      </c>
      <c r="L10104" s="41" t="str">
        <f t="shared" si="473"/>
        <v>AA</v>
      </c>
      <c r="M10104" s="41" t="s">
        <v>1499</v>
      </c>
      <c r="N10104" s="41" t="s">
        <v>416</v>
      </c>
      <c r="O10104" s="41" t="s">
        <v>70</v>
      </c>
    </row>
    <row r="10105" spans="1:15">
      <c r="A10105" s="38">
        <v>39862</v>
      </c>
      <c r="B10105" s="38">
        <v>45340</v>
      </c>
      <c r="C10105" s="131">
        <v>180</v>
      </c>
      <c r="D10105" s="39">
        <v>9.0200000000000002E-2</v>
      </c>
      <c r="E10105" s="39">
        <v>9.0200000000000002E-2</v>
      </c>
      <c r="F10105" s="40">
        <v>110650</v>
      </c>
      <c r="G10105" s="40">
        <v>110650</v>
      </c>
      <c r="H10105" s="40">
        <v>50508.84</v>
      </c>
      <c r="I10105" s="40">
        <v>77000</v>
      </c>
      <c r="J10105" s="67">
        <f t="shared" si="471"/>
        <v>0.45647392679620424</v>
      </c>
      <c r="K10105" s="39">
        <f t="shared" si="472"/>
        <v>0.69588793492995937</v>
      </c>
      <c r="L10105" s="2" t="str">
        <f t="shared" si="473"/>
        <v>AA</v>
      </c>
      <c r="M10105" s="2" t="s">
        <v>531</v>
      </c>
      <c r="N10105" s="2" t="s">
        <v>423</v>
      </c>
      <c r="O10105" s="2" t="s">
        <v>70</v>
      </c>
    </row>
    <row r="10106" spans="1:15">
      <c r="A10106" s="38">
        <v>39853</v>
      </c>
      <c r="B10106" s="38">
        <v>50810</v>
      </c>
      <c r="C10106" s="131">
        <v>360</v>
      </c>
      <c r="D10106" s="39">
        <v>9.0200000000000002E-2</v>
      </c>
      <c r="E10106" s="39">
        <v>8.09E-2</v>
      </c>
      <c r="F10106" s="40">
        <v>75400</v>
      </c>
      <c r="G10106" s="40">
        <v>75400</v>
      </c>
      <c r="H10106" s="40">
        <v>43701.05</v>
      </c>
      <c r="I10106" s="40">
        <v>52499.99</v>
      </c>
      <c r="J10106" s="67">
        <f t="shared" si="471"/>
        <v>0.57958952254641916</v>
      </c>
      <c r="K10106" s="39">
        <f t="shared" si="472"/>
        <v>0.69628633952254637</v>
      </c>
      <c r="L10106" s="2" t="str">
        <f t="shared" si="473"/>
        <v>AA</v>
      </c>
      <c r="M10106" s="2" t="s">
        <v>629</v>
      </c>
      <c r="N10106" s="2" t="s">
        <v>417</v>
      </c>
      <c r="O10106" s="2" t="s">
        <v>70</v>
      </c>
    </row>
    <row r="10107" spans="1:15">
      <c r="A10107" s="42">
        <v>39612</v>
      </c>
      <c r="B10107" s="42">
        <v>46917</v>
      </c>
      <c r="C10107" s="130">
        <v>240</v>
      </c>
      <c r="D10107" s="43">
        <v>9.0200000000000002E-2</v>
      </c>
      <c r="E10107" s="43">
        <v>8.09E-2</v>
      </c>
      <c r="F10107" s="44">
        <v>115800</v>
      </c>
      <c r="G10107" s="44">
        <v>115800</v>
      </c>
      <c r="H10107" s="44">
        <v>60570.31</v>
      </c>
      <c r="I10107" s="44">
        <v>80640</v>
      </c>
      <c r="J10107" s="68">
        <f t="shared" si="471"/>
        <v>0.52305967184801383</v>
      </c>
      <c r="K10107" s="43">
        <f t="shared" si="472"/>
        <v>0.69637305699481866</v>
      </c>
      <c r="L10107" s="41" t="str">
        <f t="shared" si="473"/>
        <v>AA</v>
      </c>
      <c r="M10107" s="41" t="s">
        <v>670</v>
      </c>
      <c r="N10107" s="41" t="s">
        <v>416</v>
      </c>
      <c r="O10107" s="41" t="s">
        <v>70</v>
      </c>
    </row>
    <row r="10108" spans="1:15">
      <c r="A10108" s="38">
        <v>39672</v>
      </c>
      <c r="B10108" s="38">
        <v>45150</v>
      </c>
      <c r="C10108" s="131">
        <v>180</v>
      </c>
      <c r="D10108" s="39">
        <v>9.0200000000000002E-2</v>
      </c>
      <c r="E10108" s="39">
        <v>8.09E-2</v>
      </c>
      <c r="F10108" s="40">
        <v>85000</v>
      </c>
      <c r="G10108" s="40">
        <v>85000</v>
      </c>
      <c r="H10108" s="40">
        <v>35326.43</v>
      </c>
      <c r="I10108" s="40">
        <v>59199.66</v>
      </c>
      <c r="J10108" s="67">
        <f t="shared" si="471"/>
        <v>0.41560505882352944</v>
      </c>
      <c r="K10108" s="39">
        <f t="shared" si="472"/>
        <v>0.69646658823529417</v>
      </c>
      <c r="L10108" s="2" t="str">
        <f t="shared" si="473"/>
        <v>AA</v>
      </c>
      <c r="M10108" s="2" t="s">
        <v>548</v>
      </c>
      <c r="N10108" s="2" t="s">
        <v>433</v>
      </c>
      <c r="O10108" s="2" t="s">
        <v>70</v>
      </c>
    </row>
    <row r="10109" spans="1:15">
      <c r="A10109" s="42">
        <v>39841</v>
      </c>
      <c r="B10109" s="42">
        <v>48972</v>
      </c>
      <c r="C10109" s="130">
        <v>300</v>
      </c>
      <c r="D10109" s="43">
        <v>9.0200000000000002E-2</v>
      </c>
      <c r="E10109" s="43">
        <v>8.09E-2</v>
      </c>
      <c r="F10109" s="44">
        <v>81799.06</v>
      </c>
      <c r="G10109" s="44">
        <v>81799.06</v>
      </c>
      <c r="H10109" s="44">
        <v>44909.77</v>
      </c>
      <c r="I10109" s="44">
        <v>56999.99</v>
      </c>
      <c r="J10109" s="68">
        <f t="shared" si="471"/>
        <v>0.54902550224904778</v>
      </c>
      <c r="K10109" s="43">
        <f t="shared" si="472"/>
        <v>0.69682940121805803</v>
      </c>
      <c r="L10109" s="41" t="str">
        <f t="shared" si="473"/>
        <v>AA</v>
      </c>
      <c r="M10109" s="41" t="s">
        <v>743</v>
      </c>
      <c r="N10109" s="41" t="s">
        <v>416</v>
      </c>
      <c r="O10109" s="41" t="s">
        <v>70</v>
      </c>
    </row>
    <row r="10110" spans="1:15">
      <c r="A10110" s="42">
        <v>39953</v>
      </c>
      <c r="B10110" s="42">
        <v>47258</v>
      </c>
      <c r="C10110" s="130">
        <v>240</v>
      </c>
      <c r="D10110" s="43">
        <v>9.0200000000000002E-2</v>
      </c>
      <c r="E10110" s="43">
        <v>8.5600000000000009E-2</v>
      </c>
      <c r="F10110" s="44">
        <v>82500</v>
      </c>
      <c r="G10110" s="44">
        <v>82500</v>
      </c>
      <c r="H10110" s="44">
        <v>42533.23</v>
      </c>
      <c r="I10110" s="44">
        <v>57499.99</v>
      </c>
      <c r="J10110" s="68">
        <f t="shared" si="471"/>
        <v>0.51555430303030303</v>
      </c>
      <c r="K10110" s="43">
        <f t="shared" si="472"/>
        <v>0.69696957575757579</v>
      </c>
      <c r="L10110" s="41" t="str">
        <f t="shared" si="473"/>
        <v>AA</v>
      </c>
      <c r="M10110" s="41" t="s">
        <v>457</v>
      </c>
      <c r="N10110" s="41" t="s">
        <v>419</v>
      </c>
      <c r="O10110" s="41" t="s">
        <v>70</v>
      </c>
    </row>
    <row r="10111" spans="1:15">
      <c r="A10111" s="38">
        <v>41438</v>
      </c>
      <c r="B10111" s="38">
        <v>54222</v>
      </c>
      <c r="C10111" s="131">
        <v>420</v>
      </c>
      <c r="D10111" s="39">
        <v>9.0200000000000002E-2</v>
      </c>
      <c r="E10111" s="39">
        <v>8.2799999999999999E-2</v>
      </c>
      <c r="F10111" s="40">
        <v>127000</v>
      </c>
      <c r="G10111" s="40">
        <v>127000</v>
      </c>
      <c r="H10111" s="40">
        <v>85390.84</v>
      </c>
      <c r="I10111" s="40">
        <v>88547.34</v>
      </c>
      <c r="J10111" s="67">
        <f t="shared" si="471"/>
        <v>0.67236881889763778</v>
      </c>
      <c r="K10111" s="39">
        <f t="shared" si="472"/>
        <v>0.69722314960629916</v>
      </c>
      <c r="L10111" s="2" t="str">
        <f t="shared" si="473"/>
        <v>A</v>
      </c>
      <c r="M10111" s="2" t="s">
        <v>676</v>
      </c>
      <c r="N10111" s="2" t="s">
        <v>422</v>
      </c>
      <c r="O10111" s="2" t="s">
        <v>70</v>
      </c>
    </row>
    <row r="10112" spans="1:15">
      <c r="A10112" s="42">
        <v>41376</v>
      </c>
      <c r="B10112" s="42">
        <v>54160</v>
      </c>
      <c r="C10112" s="130">
        <v>420</v>
      </c>
      <c r="D10112" s="43">
        <v>9.0200000000000002E-2</v>
      </c>
      <c r="E10112" s="43">
        <v>8.09E-2</v>
      </c>
      <c r="F10112" s="44">
        <v>80000</v>
      </c>
      <c r="G10112" s="44">
        <v>80000</v>
      </c>
      <c r="H10112" s="44">
        <v>32547.46</v>
      </c>
      <c r="I10112" s="44">
        <v>55799.99</v>
      </c>
      <c r="J10112" s="68">
        <f t="shared" si="471"/>
        <v>0.40684324999999999</v>
      </c>
      <c r="K10112" s="43">
        <f t="shared" si="472"/>
        <v>0.69749987499999999</v>
      </c>
      <c r="L10112" s="41" t="str">
        <f t="shared" si="473"/>
        <v>AA</v>
      </c>
      <c r="M10112" s="41" t="s">
        <v>704</v>
      </c>
      <c r="N10112" s="41" t="s">
        <v>416</v>
      </c>
      <c r="O10112" s="41" t="s">
        <v>70</v>
      </c>
    </row>
    <row r="10113" spans="1:15">
      <c r="A10113" s="42">
        <v>41430</v>
      </c>
      <c r="B10113" s="42">
        <v>46909</v>
      </c>
      <c r="C10113" s="130">
        <v>180</v>
      </c>
      <c r="D10113" s="43">
        <v>9.0200000000000002E-2</v>
      </c>
      <c r="E10113" s="43">
        <v>8.2799999999999999E-2</v>
      </c>
      <c r="F10113" s="44">
        <v>200000</v>
      </c>
      <c r="G10113" s="44">
        <v>200000</v>
      </c>
      <c r="H10113" s="44">
        <v>125634.11</v>
      </c>
      <c r="I10113" s="44">
        <v>139499.99</v>
      </c>
      <c r="J10113" s="68">
        <f t="shared" si="471"/>
        <v>0.62817054999999999</v>
      </c>
      <c r="K10113" s="43">
        <f t="shared" si="472"/>
        <v>0.69749994999999998</v>
      </c>
      <c r="L10113" s="41" t="str">
        <f t="shared" si="473"/>
        <v>AA</v>
      </c>
      <c r="M10113" s="41" t="s">
        <v>631</v>
      </c>
      <c r="N10113" s="41" t="s">
        <v>424</v>
      </c>
      <c r="O10113" s="41" t="s">
        <v>70</v>
      </c>
    </row>
    <row r="10114" spans="1:15">
      <c r="A10114" s="42">
        <v>39888</v>
      </c>
      <c r="B10114" s="42">
        <v>47193</v>
      </c>
      <c r="C10114" s="130">
        <v>240</v>
      </c>
      <c r="D10114" s="43">
        <v>9.0200000000000002E-2</v>
      </c>
      <c r="E10114" s="43">
        <v>8.09E-2</v>
      </c>
      <c r="F10114" s="44">
        <v>124000</v>
      </c>
      <c r="G10114" s="44">
        <v>124000</v>
      </c>
      <c r="H10114" s="44">
        <v>65355.31</v>
      </c>
      <c r="I10114" s="44">
        <v>86500</v>
      </c>
      <c r="J10114" s="68">
        <f t="shared" si="471"/>
        <v>0.52705895161290317</v>
      </c>
      <c r="K10114" s="43">
        <f t="shared" si="472"/>
        <v>0.69758064516129037</v>
      </c>
      <c r="L10114" s="41" t="str">
        <f t="shared" si="473"/>
        <v>AA</v>
      </c>
      <c r="M10114" s="41" t="s">
        <v>1079</v>
      </c>
      <c r="N10114" s="41" t="s">
        <v>421</v>
      </c>
      <c r="O10114" s="41" t="s">
        <v>70</v>
      </c>
    </row>
    <row r="10115" spans="1:15">
      <c r="A10115" s="38">
        <v>39805</v>
      </c>
      <c r="B10115" s="38">
        <v>45283</v>
      </c>
      <c r="C10115" s="131">
        <v>180</v>
      </c>
      <c r="D10115" s="39">
        <v>9.0200000000000002E-2</v>
      </c>
      <c r="E10115" s="39">
        <v>8.5600000000000009E-2</v>
      </c>
      <c r="F10115" s="40">
        <v>85000</v>
      </c>
      <c r="G10115" s="40">
        <v>85000</v>
      </c>
      <c r="H10115" s="40">
        <v>42509.56</v>
      </c>
      <c r="I10115" s="40">
        <v>59300</v>
      </c>
      <c r="J10115" s="67">
        <f t="shared" ref="J10115:J10178" si="474">H10115/G10115</f>
        <v>0.50011247058823527</v>
      </c>
      <c r="K10115" s="39">
        <f t="shared" ref="K10115:K10178" si="475">I10115/G10115</f>
        <v>0.6976470588235294</v>
      </c>
      <c r="L10115" s="2" t="str">
        <f t="shared" ref="L10115:L10178" si="476">IF(J10115&lt;=65%,"AA",IF(J10115&lt;=75%,"A",IF(J10115&lt;=85%,"B","C")))</f>
        <v>AA</v>
      </c>
      <c r="M10115" s="2" t="s">
        <v>903</v>
      </c>
      <c r="N10115" s="2" t="s">
        <v>419</v>
      </c>
      <c r="O10115" s="2" t="s">
        <v>70</v>
      </c>
    </row>
    <row r="10116" spans="1:15">
      <c r="A10116" s="42">
        <v>41390</v>
      </c>
      <c r="B10116" s="42">
        <v>45499</v>
      </c>
      <c r="C10116" s="130">
        <v>135</v>
      </c>
      <c r="D10116" s="43">
        <v>9.0200000000000002E-2</v>
      </c>
      <c r="E10116" s="43">
        <v>8.2799999999999999E-2</v>
      </c>
      <c r="F10116" s="44">
        <v>86000</v>
      </c>
      <c r="G10116" s="44">
        <v>86000</v>
      </c>
      <c r="H10116" s="44">
        <v>50843.06</v>
      </c>
      <c r="I10116" s="44">
        <v>59999.99</v>
      </c>
      <c r="J10116" s="68">
        <f t="shared" si="474"/>
        <v>0.59119837209302328</v>
      </c>
      <c r="K10116" s="43">
        <f t="shared" si="475"/>
        <v>0.69767430232558136</v>
      </c>
      <c r="L10116" s="41" t="str">
        <f t="shared" si="476"/>
        <v>AA</v>
      </c>
      <c r="M10116" s="41" t="s">
        <v>1310</v>
      </c>
      <c r="N10116" s="41" t="s">
        <v>417</v>
      </c>
      <c r="O10116" s="41" t="s">
        <v>70</v>
      </c>
    </row>
    <row r="10117" spans="1:15">
      <c r="A10117" s="42">
        <v>41617</v>
      </c>
      <c r="B10117" s="42">
        <v>52574</v>
      </c>
      <c r="C10117" s="130">
        <v>360</v>
      </c>
      <c r="D10117" s="43">
        <v>9.0200000000000002E-2</v>
      </c>
      <c r="E10117" s="43">
        <v>9.0200000000000002E-2</v>
      </c>
      <c r="F10117" s="44">
        <v>86000</v>
      </c>
      <c r="G10117" s="44">
        <v>86000</v>
      </c>
      <c r="H10117" s="44">
        <v>58274.49</v>
      </c>
      <c r="I10117" s="44">
        <v>59999.99</v>
      </c>
      <c r="J10117" s="68">
        <f t="shared" si="474"/>
        <v>0.67761034883720928</v>
      </c>
      <c r="K10117" s="43">
        <f t="shared" si="475"/>
        <v>0.69767430232558136</v>
      </c>
      <c r="L10117" s="41" t="str">
        <f t="shared" si="476"/>
        <v>A</v>
      </c>
      <c r="M10117" s="41" t="s">
        <v>1545</v>
      </c>
      <c r="N10117" s="41" t="s">
        <v>416</v>
      </c>
      <c r="O10117" s="41" t="s">
        <v>70</v>
      </c>
    </row>
    <row r="10118" spans="1:15">
      <c r="A10118" s="42">
        <v>41421</v>
      </c>
      <c r="B10118" s="42">
        <v>48726</v>
      </c>
      <c r="C10118" s="130">
        <v>240</v>
      </c>
      <c r="D10118" s="43">
        <v>9.0200000000000002E-2</v>
      </c>
      <c r="E10118" s="43">
        <v>8.2799999999999999E-2</v>
      </c>
      <c r="F10118" s="44">
        <v>129000</v>
      </c>
      <c r="G10118" s="44">
        <v>129000</v>
      </c>
      <c r="H10118" s="44">
        <v>83161.06</v>
      </c>
      <c r="I10118" s="44">
        <v>89999.99</v>
      </c>
      <c r="J10118" s="68">
        <f t="shared" si="474"/>
        <v>0.64465937984496124</v>
      </c>
      <c r="K10118" s="43">
        <f t="shared" si="475"/>
        <v>0.69767434108527138</v>
      </c>
      <c r="L10118" s="41" t="str">
        <f t="shared" si="476"/>
        <v>AA</v>
      </c>
      <c r="M10118" s="41" t="s">
        <v>1029</v>
      </c>
      <c r="N10118" s="41" t="s">
        <v>417</v>
      </c>
      <c r="O10118" s="41" t="s">
        <v>70</v>
      </c>
    </row>
    <row r="10119" spans="1:15">
      <c r="A10119" s="38">
        <v>41724</v>
      </c>
      <c r="B10119" s="38">
        <v>52682</v>
      </c>
      <c r="C10119" s="131">
        <v>360</v>
      </c>
      <c r="D10119" s="39">
        <v>9.0200000000000002E-2</v>
      </c>
      <c r="E10119" s="39">
        <v>8.2799999999999999E-2</v>
      </c>
      <c r="F10119" s="40">
        <v>100253</v>
      </c>
      <c r="G10119" s="40">
        <v>100253</v>
      </c>
      <c r="H10119" s="40">
        <v>68451.53</v>
      </c>
      <c r="I10119" s="40">
        <v>69999.990000000005</v>
      </c>
      <c r="J10119" s="67">
        <f t="shared" si="474"/>
        <v>0.68278784674772819</v>
      </c>
      <c r="K10119" s="39">
        <f t="shared" si="475"/>
        <v>0.69823336957497539</v>
      </c>
      <c r="L10119" s="2" t="str">
        <f t="shared" si="476"/>
        <v>A</v>
      </c>
      <c r="M10119" s="2" t="s">
        <v>827</v>
      </c>
      <c r="N10119" s="2" t="s">
        <v>417</v>
      </c>
      <c r="O10119" s="2" t="s">
        <v>70</v>
      </c>
    </row>
    <row r="10120" spans="1:15">
      <c r="A10120" s="38">
        <v>41761</v>
      </c>
      <c r="B10120" s="38">
        <v>52264</v>
      </c>
      <c r="C10120" s="131">
        <v>345</v>
      </c>
      <c r="D10120" s="39">
        <v>9.0200000000000002E-2</v>
      </c>
      <c r="E10120" s="39">
        <v>8.6500000000000007E-2</v>
      </c>
      <c r="F10120" s="40">
        <v>190000</v>
      </c>
      <c r="G10120" s="40">
        <v>190000</v>
      </c>
      <c r="H10120" s="40">
        <v>130164.32</v>
      </c>
      <c r="I10120" s="40">
        <v>132673.25</v>
      </c>
      <c r="J10120" s="67">
        <f t="shared" si="474"/>
        <v>0.68507536842105266</v>
      </c>
      <c r="K10120" s="39">
        <f t="shared" si="475"/>
        <v>0.69828026315789471</v>
      </c>
      <c r="L10120" s="2" t="str">
        <f t="shared" si="476"/>
        <v>A</v>
      </c>
      <c r="M10120" s="2" t="s">
        <v>554</v>
      </c>
      <c r="N10120" s="2" t="s">
        <v>417</v>
      </c>
      <c r="O10120" s="2" t="s">
        <v>70</v>
      </c>
    </row>
    <row r="10121" spans="1:15">
      <c r="A10121" s="42">
        <v>41421</v>
      </c>
      <c r="B10121" s="42">
        <v>48726</v>
      </c>
      <c r="C10121" s="130">
        <v>240</v>
      </c>
      <c r="D10121" s="43">
        <v>9.0200000000000002E-2</v>
      </c>
      <c r="E10121" s="43">
        <v>0.08</v>
      </c>
      <c r="F10121" s="44">
        <v>100200</v>
      </c>
      <c r="G10121" s="44">
        <v>100200</v>
      </c>
      <c r="H10121" s="44">
        <v>64680.83</v>
      </c>
      <c r="I10121" s="44">
        <v>69999.990000000005</v>
      </c>
      <c r="J10121" s="68">
        <f t="shared" si="474"/>
        <v>0.64551726546906185</v>
      </c>
      <c r="K10121" s="43">
        <f t="shared" si="475"/>
        <v>0.69860269461077851</v>
      </c>
      <c r="L10121" s="41" t="str">
        <f t="shared" si="476"/>
        <v>AA</v>
      </c>
      <c r="M10121" s="41" t="s">
        <v>522</v>
      </c>
      <c r="N10121" s="41" t="s">
        <v>419</v>
      </c>
      <c r="O10121" s="41" t="s">
        <v>70</v>
      </c>
    </row>
    <row r="10122" spans="1:15">
      <c r="A10122" s="42">
        <v>41779</v>
      </c>
      <c r="B10122" s="42">
        <v>47258</v>
      </c>
      <c r="C10122" s="130">
        <v>180</v>
      </c>
      <c r="D10122" s="43">
        <v>9.0200000000000002E-2</v>
      </c>
      <c r="E10122" s="43">
        <v>8.929999999999999E-2</v>
      </c>
      <c r="F10122" s="44">
        <v>143000</v>
      </c>
      <c r="G10122" s="44">
        <v>143000</v>
      </c>
      <c r="H10122" s="44">
        <v>95776.56</v>
      </c>
      <c r="I10122" s="44">
        <v>99999.99</v>
      </c>
      <c r="J10122" s="68">
        <f t="shared" si="474"/>
        <v>0.66976615384615379</v>
      </c>
      <c r="K10122" s="43">
        <f t="shared" si="475"/>
        <v>0.69930062937062942</v>
      </c>
      <c r="L10122" s="41" t="str">
        <f t="shared" si="476"/>
        <v>A</v>
      </c>
      <c r="M10122" s="41" t="s">
        <v>740</v>
      </c>
      <c r="N10122" s="41" t="s">
        <v>417</v>
      </c>
      <c r="O10122" s="41" t="s">
        <v>70</v>
      </c>
    </row>
    <row r="10123" spans="1:15">
      <c r="A10123" s="42">
        <v>39780</v>
      </c>
      <c r="B10123" s="42">
        <v>50737</v>
      </c>
      <c r="C10123" s="130">
        <v>360</v>
      </c>
      <c r="D10123" s="43">
        <v>9.0200000000000002E-2</v>
      </c>
      <c r="E10123" s="43">
        <v>8.09E-2</v>
      </c>
      <c r="F10123" s="44">
        <v>86000</v>
      </c>
      <c r="G10123" s="44">
        <v>86000</v>
      </c>
      <c r="H10123" s="44">
        <v>50842.400000000001</v>
      </c>
      <c r="I10123" s="44">
        <v>60149</v>
      </c>
      <c r="J10123" s="68">
        <f t="shared" si="474"/>
        <v>0.59119069767441867</v>
      </c>
      <c r="K10123" s="43">
        <f t="shared" si="475"/>
        <v>0.69940697674418606</v>
      </c>
      <c r="L10123" s="41" t="str">
        <f t="shared" si="476"/>
        <v>AA</v>
      </c>
      <c r="M10123" s="41" t="s">
        <v>520</v>
      </c>
      <c r="N10123" s="41" t="s">
        <v>429</v>
      </c>
      <c r="O10123" s="41" t="s">
        <v>70</v>
      </c>
    </row>
    <row r="10124" spans="1:15">
      <c r="A10124" s="38">
        <v>41733</v>
      </c>
      <c r="B10124" s="38">
        <v>44290</v>
      </c>
      <c r="C10124" s="131">
        <v>84</v>
      </c>
      <c r="D10124" s="39">
        <v>9.0200000000000002E-2</v>
      </c>
      <c r="E10124" s="39">
        <v>8.2799999999999999E-2</v>
      </c>
      <c r="F10124" s="40">
        <v>134922</v>
      </c>
      <c r="G10124" s="40">
        <v>134922</v>
      </c>
      <c r="H10124" s="40">
        <v>86589.119999999995</v>
      </c>
      <c r="I10124" s="40">
        <v>94444.99</v>
      </c>
      <c r="J10124" s="67">
        <f t="shared" si="474"/>
        <v>0.64177169030995684</v>
      </c>
      <c r="K10124" s="39">
        <f t="shared" si="475"/>
        <v>0.69999696120721611</v>
      </c>
      <c r="L10124" s="2" t="str">
        <f t="shared" si="476"/>
        <v>AA</v>
      </c>
      <c r="M10124" s="2" t="s">
        <v>653</v>
      </c>
      <c r="N10124" s="2" t="s">
        <v>424</v>
      </c>
      <c r="O10124" s="2" t="s">
        <v>70</v>
      </c>
    </row>
    <row r="10125" spans="1:15">
      <c r="A10125" s="42">
        <v>39897</v>
      </c>
      <c r="B10125" s="42">
        <v>50854</v>
      </c>
      <c r="C10125" s="130">
        <v>360</v>
      </c>
      <c r="D10125" s="43">
        <v>9.0200000000000002E-2</v>
      </c>
      <c r="E10125" s="43">
        <v>8.09E-2</v>
      </c>
      <c r="F10125" s="44">
        <v>125000</v>
      </c>
      <c r="G10125" s="44">
        <v>125000</v>
      </c>
      <c r="H10125" s="44">
        <v>72961.59</v>
      </c>
      <c r="I10125" s="44">
        <v>87499.97</v>
      </c>
      <c r="J10125" s="68">
        <f t="shared" si="474"/>
        <v>0.58369271999999994</v>
      </c>
      <c r="K10125" s="43">
        <f t="shared" si="475"/>
        <v>0.69999975999999997</v>
      </c>
      <c r="L10125" s="41" t="str">
        <f t="shared" si="476"/>
        <v>AA</v>
      </c>
      <c r="M10125" s="41" t="s">
        <v>552</v>
      </c>
      <c r="N10125" s="41" t="s">
        <v>416</v>
      </c>
      <c r="O10125" s="41" t="s">
        <v>70</v>
      </c>
    </row>
    <row r="10126" spans="1:15">
      <c r="A10126" s="42">
        <v>39583</v>
      </c>
      <c r="B10126" s="42">
        <v>48714</v>
      </c>
      <c r="C10126" s="130">
        <v>300</v>
      </c>
      <c r="D10126" s="43">
        <v>9.0200000000000002E-2</v>
      </c>
      <c r="E10126" s="43">
        <v>9.0200000000000002E-2</v>
      </c>
      <c r="F10126" s="44">
        <v>60000</v>
      </c>
      <c r="G10126" s="44">
        <v>60000</v>
      </c>
      <c r="H10126" s="44">
        <v>32410.74</v>
      </c>
      <c r="I10126" s="44">
        <v>41999.99</v>
      </c>
      <c r="J10126" s="68">
        <f t="shared" si="474"/>
        <v>0.54017900000000008</v>
      </c>
      <c r="K10126" s="43">
        <f t="shared" si="475"/>
        <v>0.69999983333333327</v>
      </c>
      <c r="L10126" s="41" t="str">
        <f t="shared" si="476"/>
        <v>AA</v>
      </c>
      <c r="M10126" s="41" t="s">
        <v>601</v>
      </c>
      <c r="N10126" s="41" t="s">
        <v>435</v>
      </c>
      <c r="O10126" s="41" t="s">
        <v>70</v>
      </c>
    </row>
    <row r="10127" spans="1:15">
      <c r="A10127" s="38">
        <v>39780</v>
      </c>
      <c r="B10127" s="38">
        <v>47085</v>
      </c>
      <c r="C10127" s="131">
        <v>240</v>
      </c>
      <c r="D10127" s="39">
        <v>9.0200000000000002E-2</v>
      </c>
      <c r="E10127" s="39">
        <v>8.09E-2</v>
      </c>
      <c r="F10127" s="40">
        <v>65000</v>
      </c>
      <c r="G10127" s="40">
        <v>65000</v>
      </c>
      <c r="H10127" s="40">
        <v>32876.82</v>
      </c>
      <c r="I10127" s="40">
        <v>45499.99</v>
      </c>
      <c r="J10127" s="67">
        <f t="shared" si="474"/>
        <v>0.50579723076923078</v>
      </c>
      <c r="K10127" s="39">
        <f t="shared" si="475"/>
        <v>0.69999984615384614</v>
      </c>
      <c r="L10127" s="2" t="str">
        <f t="shared" si="476"/>
        <v>AA</v>
      </c>
      <c r="M10127" s="2" t="s">
        <v>584</v>
      </c>
      <c r="N10127" s="2" t="s">
        <v>417</v>
      </c>
      <c r="O10127" s="2" t="s">
        <v>70</v>
      </c>
    </row>
    <row r="10128" spans="1:15">
      <c r="A10128" s="42">
        <v>39647</v>
      </c>
      <c r="B10128" s="42">
        <v>48778</v>
      </c>
      <c r="C10128" s="130">
        <v>300</v>
      </c>
      <c r="D10128" s="43">
        <v>9.0200000000000002E-2</v>
      </c>
      <c r="E10128" s="43">
        <v>8.09E-2</v>
      </c>
      <c r="F10128" s="44">
        <v>72000</v>
      </c>
      <c r="G10128" s="44">
        <v>72000</v>
      </c>
      <c r="H10128" s="44">
        <v>39088.14</v>
      </c>
      <c r="I10128" s="44">
        <v>50399.99</v>
      </c>
      <c r="J10128" s="68">
        <f t="shared" si="474"/>
        <v>0.54289083333333332</v>
      </c>
      <c r="K10128" s="43">
        <f t="shared" si="475"/>
        <v>0.69999986111111112</v>
      </c>
      <c r="L10128" s="41" t="str">
        <f t="shared" si="476"/>
        <v>AA</v>
      </c>
      <c r="M10128" s="41" t="s">
        <v>586</v>
      </c>
      <c r="N10128" s="41" t="s">
        <v>416</v>
      </c>
      <c r="O10128" s="41" t="s">
        <v>70</v>
      </c>
    </row>
    <row r="10129" spans="1:15">
      <c r="A10129" s="42">
        <v>39890</v>
      </c>
      <c r="B10129" s="42">
        <v>50847</v>
      </c>
      <c r="C10129" s="130">
        <v>360</v>
      </c>
      <c r="D10129" s="43">
        <v>9.0200000000000002E-2</v>
      </c>
      <c r="E10129" s="43">
        <v>8.5600000000000009E-2</v>
      </c>
      <c r="F10129" s="44">
        <v>75000</v>
      </c>
      <c r="G10129" s="44">
        <v>75000</v>
      </c>
      <c r="H10129" s="44">
        <v>43794.84</v>
      </c>
      <c r="I10129" s="44">
        <v>52499.99</v>
      </c>
      <c r="J10129" s="68">
        <f t="shared" si="474"/>
        <v>0.58393119999999998</v>
      </c>
      <c r="K10129" s="43">
        <f t="shared" si="475"/>
        <v>0.69999986666666669</v>
      </c>
      <c r="L10129" s="41" t="str">
        <f t="shared" si="476"/>
        <v>AA</v>
      </c>
      <c r="M10129" s="41" t="s">
        <v>816</v>
      </c>
      <c r="N10129" s="41" t="s">
        <v>421</v>
      </c>
      <c r="O10129" s="41" t="s">
        <v>70</v>
      </c>
    </row>
    <row r="10130" spans="1:15">
      <c r="A10130" s="38">
        <v>39678</v>
      </c>
      <c r="B10130" s="38">
        <v>48962</v>
      </c>
      <c r="C10130" s="131">
        <v>305</v>
      </c>
      <c r="D10130" s="39">
        <v>9.0200000000000002E-2</v>
      </c>
      <c r="E10130" s="39">
        <v>8.09E-2</v>
      </c>
      <c r="F10130" s="40">
        <v>77000</v>
      </c>
      <c r="G10130" s="40">
        <v>77000</v>
      </c>
      <c r="H10130" s="40">
        <v>42162.63</v>
      </c>
      <c r="I10130" s="40">
        <v>53899.99</v>
      </c>
      <c r="J10130" s="67">
        <f t="shared" si="474"/>
        <v>0.54756662337662332</v>
      </c>
      <c r="K10130" s="39">
        <f t="shared" si="475"/>
        <v>0.69999987012987008</v>
      </c>
      <c r="L10130" s="2" t="str">
        <f t="shared" si="476"/>
        <v>AA</v>
      </c>
      <c r="M10130" s="2" t="s">
        <v>475</v>
      </c>
      <c r="N10130" s="2" t="s">
        <v>427</v>
      </c>
      <c r="O10130" s="2" t="s">
        <v>70</v>
      </c>
    </row>
    <row r="10131" spans="1:15">
      <c r="A10131" s="42">
        <v>39948</v>
      </c>
      <c r="B10131" s="42">
        <v>49079</v>
      </c>
      <c r="C10131" s="130">
        <v>300</v>
      </c>
      <c r="D10131" s="43">
        <v>9.0200000000000002E-2</v>
      </c>
      <c r="E10131" s="43">
        <v>8.09E-2</v>
      </c>
      <c r="F10131" s="44">
        <v>78000</v>
      </c>
      <c r="G10131" s="44">
        <v>78000</v>
      </c>
      <c r="H10131" s="44">
        <v>43619.28</v>
      </c>
      <c r="I10131" s="44">
        <v>54599.99</v>
      </c>
      <c r="J10131" s="68">
        <f t="shared" si="474"/>
        <v>0.55922153846153844</v>
      </c>
      <c r="K10131" s="43">
        <f t="shared" si="475"/>
        <v>0.69999987179487178</v>
      </c>
      <c r="L10131" s="41" t="str">
        <f t="shared" si="476"/>
        <v>AA</v>
      </c>
      <c r="M10131" s="41" t="s">
        <v>505</v>
      </c>
      <c r="N10131" s="41" t="s">
        <v>424</v>
      </c>
      <c r="O10131" s="41" t="s">
        <v>70</v>
      </c>
    </row>
    <row r="10132" spans="1:15">
      <c r="A10132" s="38">
        <v>39958</v>
      </c>
      <c r="B10132" s="38">
        <v>44221</v>
      </c>
      <c r="C10132" s="131">
        <v>140</v>
      </c>
      <c r="D10132" s="39">
        <v>9.0200000000000002E-2</v>
      </c>
      <c r="E10132" s="39">
        <v>8.09E-2</v>
      </c>
      <c r="F10132" s="40">
        <v>82000</v>
      </c>
      <c r="G10132" s="40">
        <v>82000</v>
      </c>
      <c r="H10132" s="40">
        <v>34189.279999999999</v>
      </c>
      <c r="I10132" s="40">
        <v>57399.99</v>
      </c>
      <c r="J10132" s="67">
        <f t="shared" si="474"/>
        <v>0.41694243902439021</v>
      </c>
      <c r="K10132" s="39">
        <f t="shared" si="475"/>
        <v>0.6999998780487805</v>
      </c>
      <c r="L10132" s="2" t="str">
        <f t="shared" si="476"/>
        <v>AA</v>
      </c>
      <c r="M10132" s="2" t="s">
        <v>466</v>
      </c>
      <c r="N10132" s="2" t="s">
        <v>421</v>
      </c>
      <c r="O10132" s="2" t="s">
        <v>70</v>
      </c>
    </row>
    <row r="10133" spans="1:15">
      <c r="A10133" s="42">
        <v>39612</v>
      </c>
      <c r="B10133" s="42">
        <v>44725</v>
      </c>
      <c r="C10133" s="130">
        <v>168</v>
      </c>
      <c r="D10133" s="43">
        <v>9.0200000000000002E-2</v>
      </c>
      <c r="E10133" s="43">
        <v>8.5600000000000009E-2</v>
      </c>
      <c r="F10133" s="44">
        <v>88000</v>
      </c>
      <c r="G10133" s="44">
        <v>88000</v>
      </c>
      <c r="H10133" s="44">
        <v>34102.04</v>
      </c>
      <c r="I10133" s="44">
        <v>61599.99</v>
      </c>
      <c r="J10133" s="68">
        <f t="shared" si="474"/>
        <v>0.38752318181818185</v>
      </c>
      <c r="K10133" s="43">
        <f t="shared" si="475"/>
        <v>0.6999998863636363</v>
      </c>
      <c r="L10133" s="41" t="str">
        <f t="shared" si="476"/>
        <v>AA</v>
      </c>
      <c r="M10133" s="41" t="s">
        <v>475</v>
      </c>
      <c r="N10133" s="41" t="s">
        <v>427</v>
      </c>
      <c r="O10133" s="41" t="s">
        <v>70</v>
      </c>
    </row>
    <row r="10134" spans="1:15">
      <c r="A10134" s="38">
        <v>41758</v>
      </c>
      <c r="B10134" s="38">
        <v>49063</v>
      </c>
      <c r="C10134" s="131">
        <v>240</v>
      </c>
      <c r="D10134" s="39">
        <v>9.0200000000000002E-2</v>
      </c>
      <c r="E10134" s="39">
        <v>8.2799999999999999E-2</v>
      </c>
      <c r="F10134" s="40">
        <v>90000</v>
      </c>
      <c r="G10134" s="40">
        <v>90000</v>
      </c>
      <c r="H10134" s="40">
        <v>60905.62</v>
      </c>
      <c r="I10134" s="40">
        <v>62999.99</v>
      </c>
      <c r="J10134" s="67">
        <f t="shared" si="474"/>
        <v>0.67672911111111111</v>
      </c>
      <c r="K10134" s="39">
        <f t="shared" si="475"/>
        <v>0.69999988888888887</v>
      </c>
      <c r="L10134" s="2" t="str">
        <f t="shared" si="476"/>
        <v>A</v>
      </c>
      <c r="M10134" s="2" t="s">
        <v>746</v>
      </c>
      <c r="N10134" s="2" t="s">
        <v>417</v>
      </c>
      <c r="O10134" s="2" t="s">
        <v>70</v>
      </c>
    </row>
    <row r="10135" spans="1:15">
      <c r="A10135" s="42">
        <v>41341</v>
      </c>
      <c r="B10135" s="42">
        <v>54125</v>
      </c>
      <c r="C10135" s="130">
        <v>420</v>
      </c>
      <c r="D10135" s="43">
        <v>9.0200000000000002E-2</v>
      </c>
      <c r="E10135" s="43">
        <v>8.1900000000000001E-2</v>
      </c>
      <c r="F10135" s="44">
        <v>90000</v>
      </c>
      <c r="G10135" s="44">
        <v>90000</v>
      </c>
      <c r="H10135" s="44">
        <v>60269.33</v>
      </c>
      <c r="I10135" s="44">
        <v>62999.99</v>
      </c>
      <c r="J10135" s="68">
        <f t="shared" si="474"/>
        <v>0.66965922222222229</v>
      </c>
      <c r="K10135" s="43">
        <f t="shared" si="475"/>
        <v>0.69999988888888887</v>
      </c>
      <c r="L10135" s="41" t="str">
        <f t="shared" si="476"/>
        <v>A</v>
      </c>
      <c r="M10135" s="41" t="s">
        <v>548</v>
      </c>
      <c r="N10135" s="41" t="s">
        <v>433</v>
      </c>
      <c r="O10135" s="41" t="s">
        <v>70</v>
      </c>
    </row>
    <row r="10136" spans="1:15">
      <c r="A10136" s="38">
        <v>39910</v>
      </c>
      <c r="B10136" s="38">
        <v>50867</v>
      </c>
      <c r="C10136" s="131">
        <v>360</v>
      </c>
      <c r="D10136" s="39">
        <v>9.0200000000000002E-2</v>
      </c>
      <c r="E10136" s="39">
        <v>8.09E-2</v>
      </c>
      <c r="F10136" s="40">
        <v>91000</v>
      </c>
      <c r="G10136" s="40">
        <v>91000</v>
      </c>
      <c r="H10136" s="40">
        <v>53286.37</v>
      </c>
      <c r="I10136" s="40">
        <v>63699.99</v>
      </c>
      <c r="J10136" s="67">
        <f t="shared" si="474"/>
        <v>0.58556450549450556</v>
      </c>
      <c r="K10136" s="39">
        <f t="shared" si="475"/>
        <v>0.69999989010989006</v>
      </c>
      <c r="L10136" s="2" t="str">
        <f t="shared" si="476"/>
        <v>AA</v>
      </c>
      <c r="M10136" s="2" t="s">
        <v>1172</v>
      </c>
      <c r="N10136" s="2" t="s">
        <v>439</v>
      </c>
      <c r="O10136" s="2" t="s">
        <v>70</v>
      </c>
    </row>
    <row r="10137" spans="1:15">
      <c r="A10137" s="42">
        <v>39786</v>
      </c>
      <c r="B10137" s="42">
        <v>48917</v>
      </c>
      <c r="C10137" s="130">
        <v>300</v>
      </c>
      <c r="D10137" s="43">
        <v>9.0200000000000002E-2</v>
      </c>
      <c r="E10137" s="43">
        <v>8.09E-2</v>
      </c>
      <c r="F10137" s="44">
        <v>97441</v>
      </c>
      <c r="G10137" s="44">
        <v>97441</v>
      </c>
      <c r="H10137" s="44">
        <v>53727.63</v>
      </c>
      <c r="I10137" s="44">
        <v>68208.69</v>
      </c>
      <c r="J10137" s="68">
        <f t="shared" si="474"/>
        <v>0.55138627477140012</v>
      </c>
      <c r="K10137" s="43">
        <f t="shared" si="475"/>
        <v>0.69999989737379542</v>
      </c>
      <c r="L10137" s="41" t="str">
        <f t="shared" si="476"/>
        <v>AA</v>
      </c>
      <c r="M10137" s="41" t="s">
        <v>841</v>
      </c>
      <c r="N10137" s="41" t="s">
        <v>422</v>
      </c>
      <c r="O10137" s="41" t="s">
        <v>70</v>
      </c>
    </row>
    <row r="10138" spans="1:15">
      <c r="A10138" s="38">
        <v>39882</v>
      </c>
      <c r="B10138" s="38">
        <v>50839</v>
      </c>
      <c r="C10138" s="131">
        <v>360</v>
      </c>
      <c r="D10138" s="39">
        <v>9.0200000000000002E-2</v>
      </c>
      <c r="E10138" s="39">
        <v>8.09E-2</v>
      </c>
      <c r="F10138" s="40">
        <v>99680</v>
      </c>
      <c r="G10138" s="40">
        <v>99680</v>
      </c>
      <c r="H10138" s="40">
        <v>48901.78</v>
      </c>
      <c r="I10138" s="40">
        <v>69775.990000000005</v>
      </c>
      <c r="J10138" s="67">
        <f t="shared" si="474"/>
        <v>0.49058768057784913</v>
      </c>
      <c r="K10138" s="39">
        <f t="shared" si="475"/>
        <v>0.6999998996789728</v>
      </c>
      <c r="L10138" s="2" t="str">
        <f t="shared" si="476"/>
        <v>AA</v>
      </c>
      <c r="M10138" s="2" t="s">
        <v>698</v>
      </c>
      <c r="N10138" s="2" t="s">
        <v>422</v>
      </c>
      <c r="O10138" s="2" t="s">
        <v>70</v>
      </c>
    </row>
    <row r="10139" spans="1:15">
      <c r="A10139" s="42">
        <v>39937</v>
      </c>
      <c r="B10139" s="42">
        <v>45416</v>
      </c>
      <c r="C10139" s="130">
        <v>180</v>
      </c>
      <c r="D10139" s="43">
        <v>9.0200000000000002E-2</v>
      </c>
      <c r="E10139" s="43">
        <v>8.09E-2</v>
      </c>
      <c r="F10139" s="44">
        <v>100000</v>
      </c>
      <c r="G10139" s="44">
        <v>100000</v>
      </c>
      <c r="H10139" s="44">
        <v>44916.3</v>
      </c>
      <c r="I10139" s="44">
        <v>69999.990000000005</v>
      </c>
      <c r="J10139" s="68">
        <f t="shared" si="474"/>
        <v>0.44916300000000003</v>
      </c>
      <c r="K10139" s="43">
        <f t="shared" si="475"/>
        <v>0.69999990000000001</v>
      </c>
      <c r="L10139" s="41" t="str">
        <f t="shared" si="476"/>
        <v>AA</v>
      </c>
      <c r="M10139" s="41" t="s">
        <v>601</v>
      </c>
      <c r="N10139" s="41" t="s">
        <v>435</v>
      </c>
      <c r="O10139" s="41" t="s">
        <v>70</v>
      </c>
    </row>
    <row r="10140" spans="1:15">
      <c r="A10140" s="42">
        <v>39834</v>
      </c>
      <c r="B10140" s="42">
        <v>47139</v>
      </c>
      <c r="C10140" s="130">
        <v>240</v>
      </c>
      <c r="D10140" s="43">
        <v>9.0200000000000002E-2</v>
      </c>
      <c r="E10140" s="43">
        <v>8.09E-2</v>
      </c>
      <c r="F10140" s="44">
        <v>100000</v>
      </c>
      <c r="G10140" s="44">
        <v>100000</v>
      </c>
      <c r="H10140" s="44">
        <v>50753.66</v>
      </c>
      <c r="I10140" s="44">
        <v>69999.990000000005</v>
      </c>
      <c r="J10140" s="68">
        <f t="shared" si="474"/>
        <v>0.5075366</v>
      </c>
      <c r="K10140" s="43">
        <f t="shared" si="475"/>
        <v>0.69999990000000001</v>
      </c>
      <c r="L10140" s="41" t="str">
        <f t="shared" si="476"/>
        <v>AA</v>
      </c>
      <c r="M10140" s="41" t="s">
        <v>467</v>
      </c>
      <c r="N10140" s="41" t="s">
        <v>425</v>
      </c>
      <c r="O10140" s="41" t="s">
        <v>70</v>
      </c>
    </row>
    <row r="10141" spans="1:15">
      <c r="A10141" s="38">
        <v>39736</v>
      </c>
      <c r="B10141" s="38">
        <v>50693</v>
      </c>
      <c r="C10141" s="131">
        <v>360</v>
      </c>
      <c r="D10141" s="39">
        <v>9.0200000000000002E-2</v>
      </c>
      <c r="E10141" s="39">
        <v>8.09E-2</v>
      </c>
      <c r="F10141" s="40">
        <v>100000</v>
      </c>
      <c r="G10141" s="40">
        <v>100000</v>
      </c>
      <c r="H10141" s="40">
        <v>57847.83</v>
      </c>
      <c r="I10141" s="40">
        <v>69999.990000000005</v>
      </c>
      <c r="J10141" s="67">
        <f t="shared" si="474"/>
        <v>0.5784783</v>
      </c>
      <c r="K10141" s="39">
        <f t="shared" si="475"/>
        <v>0.69999990000000001</v>
      </c>
      <c r="L10141" s="2" t="str">
        <f t="shared" si="476"/>
        <v>AA</v>
      </c>
      <c r="M10141" s="2" t="s">
        <v>531</v>
      </c>
      <c r="N10141" s="2" t="s">
        <v>423</v>
      </c>
      <c r="O10141" s="2" t="s">
        <v>70</v>
      </c>
    </row>
    <row r="10142" spans="1:15">
      <c r="A10142" s="42">
        <v>39636</v>
      </c>
      <c r="B10142" s="42">
        <v>50593</v>
      </c>
      <c r="C10142" s="130">
        <v>360</v>
      </c>
      <c r="D10142" s="43">
        <v>9.0200000000000002E-2</v>
      </c>
      <c r="E10142" s="43">
        <v>8.09E-2</v>
      </c>
      <c r="F10142" s="44">
        <v>100000</v>
      </c>
      <c r="G10142" s="44">
        <v>100000</v>
      </c>
      <c r="H10142" s="44">
        <v>57588.59</v>
      </c>
      <c r="I10142" s="44">
        <v>69999.990000000005</v>
      </c>
      <c r="J10142" s="68">
        <f t="shared" si="474"/>
        <v>0.57588589999999995</v>
      </c>
      <c r="K10142" s="43">
        <f t="shared" si="475"/>
        <v>0.69999990000000001</v>
      </c>
      <c r="L10142" s="41" t="str">
        <f t="shared" si="476"/>
        <v>AA</v>
      </c>
      <c r="M10142" s="41" t="s">
        <v>660</v>
      </c>
      <c r="N10142" s="41" t="s">
        <v>439</v>
      </c>
      <c r="O10142" s="41" t="s">
        <v>70</v>
      </c>
    </row>
    <row r="10143" spans="1:15">
      <c r="A10143" s="38">
        <v>39843</v>
      </c>
      <c r="B10143" s="38">
        <v>44134</v>
      </c>
      <c r="C10143" s="131">
        <v>141</v>
      </c>
      <c r="D10143" s="39">
        <v>9.0200000000000002E-2</v>
      </c>
      <c r="E10143" s="39">
        <v>8.09E-2</v>
      </c>
      <c r="F10143" s="40">
        <v>110500</v>
      </c>
      <c r="G10143" s="40">
        <v>110500</v>
      </c>
      <c r="H10143" s="40">
        <v>40369.18</v>
      </c>
      <c r="I10143" s="40">
        <v>77349.990000000005</v>
      </c>
      <c r="J10143" s="67">
        <f t="shared" si="474"/>
        <v>0.36533194570135746</v>
      </c>
      <c r="K10143" s="39">
        <f t="shared" si="475"/>
        <v>0.69999990950226254</v>
      </c>
      <c r="L10143" s="2" t="str">
        <f t="shared" si="476"/>
        <v>AA</v>
      </c>
      <c r="M10143" s="2" t="s">
        <v>676</v>
      </c>
      <c r="N10143" s="2" t="s">
        <v>422</v>
      </c>
      <c r="O10143" s="2" t="s">
        <v>70</v>
      </c>
    </row>
    <row r="10144" spans="1:15">
      <c r="A10144" s="42">
        <v>39776</v>
      </c>
      <c r="B10144" s="42">
        <v>44067</v>
      </c>
      <c r="C10144" s="130">
        <v>141</v>
      </c>
      <c r="D10144" s="43">
        <v>9.0200000000000002E-2</v>
      </c>
      <c r="E10144" s="43">
        <v>8.09E-2</v>
      </c>
      <c r="F10144" s="44">
        <v>117000</v>
      </c>
      <c r="G10144" s="44">
        <v>117000</v>
      </c>
      <c r="H10144" s="44">
        <v>48157.16</v>
      </c>
      <c r="I10144" s="44">
        <v>81899.990000000005</v>
      </c>
      <c r="J10144" s="68">
        <f t="shared" si="474"/>
        <v>0.41159965811965815</v>
      </c>
      <c r="K10144" s="43">
        <f t="shared" si="475"/>
        <v>0.69999991452991461</v>
      </c>
      <c r="L10144" s="41" t="str">
        <f t="shared" si="476"/>
        <v>AA</v>
      </c>
      <c r="M10144" s="41" t="s">
        <v>825</v>
      </c>
      <c r="N10144" s="41" t="s">
        <v>416</v>
      </c>
      <c r="O10144" s="41" t="s">
        <v>70</v>
      </c>
    </row>
    <row r="10145" spans="1:15">
      <c r="A10145" s="38">
        <v>39568</v>
      </c>
      <c r="B10145" s="38">
        <v>50525</v>
      </c>
      <c r="C10145" s="131">
        <v>360</v>
      </c>
      <c r="D10145" s="39">
        <v>9.0200000000000002E-2</v>
      </c>
      <c r="E10145" s="39">
        <v>8.09E-2</v>
      </c>
      <c r="F10145" s="40">
        <v>120000</v>
      </c>
      <c r="G10145" s="40">
        <v>120000</v>
      </c>
      <c r="H10145" s="40">
        <v>68556.36</v>
      </c>
      <c r="I10145" s="40">
        <v>83999.99</v>
      </c>
      <c r="J10145" s="67">
        <f t="shared" si="474"/>
        <v>0.57130300000000001</v>
      </c>
      <c r="K10145" s="39">
        <f t="shared" si="475"/>
        <v>0.69999991666666672</v>
      </c>
      <c r="L10145" s="2" t="str">
        <f t="shared" si="476"/>
        <v>AA</v>
      </c>
      <c r="M10145" s="2" t="s">
        <v>653</v>
      </c>
      <c r="N10145" s="2" t="s">
        <v>421</v>
      </c>
      <c r="O10145" s="2" t="s">
        <v>70</v>
      </c>
    </row>
    <row r="10146" spans="1:15">
      <c r="A10146" s="38">
        <v>39821</v>
      </c>
      <c r="B10146" s="38">
        <v>45299</v>
      </c>
      <c r="C10146" s="131">
        <v>180</v>
      </c>
      <c r="D10146" s="39">
        <v>9.0200000000000002E-2</v>
      </c>
      <c r="E10146" s="39">
        <v>8.09E-2</v>
      </c>
      <c r="F10146" s="40">
        <v>129000</v>
      </c>
      <c r="G10146" s="40">
        <v>129000</v>
      </c>
      <c r="H10146" s="40">
        <v>55913.760000000002</v>
      </c>
      <c r="I10146" s="40">
        <v>90299.99</v>
      </c>
      <c r="J10146" s="67">
        <f t="shared" si="474"/>
        <v>0.43343999999999999</v>
      </c>
      <c r="K10146" s="39">
        <f t="shared" si="475"/>
        <v>0.69999992248062015</v>
      </c>
      <c r="L10146" s="2" t="str">
        <f t="shared" si="476"/>
        <v>AA</v>
      </c>
      <c r="M10146" s="2" t="s">
        <v>550</v>
      </c>
      <c r="N10146" s="2" t="s">
        <v>421</v>
      </c>
      <c r="O10146" s="2" t="s">
        <v>70</v>
      </c>
    </row>
    <row r="10147" spans="1:15">
      <c r="A10147" s="42">
        <v>41302</v>
      </c>
      <c r="B10147" s="42">
        <v>44040</v>
      </c>
      <c r="C10147" s="130">
        <v>90</v>
      </c>
      <c r="D10147" s="43">
        <v>9.0200000000000002E-2</v>
      </c>
      <c r="E10147" s="43">
        <v>8.2799999999999999E-2</v>
      </c>
      <c r="F10147" s="44">
        <v>130000</v>
      </c>
      <c r="G10147" s="44">
        <v>130000</v>
      </c>
      <c r="H10147" s="44">
        <v>66537.679999999993</v>
      </c>
      <c r="I10147" s="44">
        <v>90999.99</v>
      </c>
      <c r="J10147" s="68">
        <f t="shared" si="474"/>
        <v>0.51182830769230769</v>
      </c>
      <c r="K10147" s="43">
        <f t="shared" si="475"/>
        <v>0.69999992307692316</v>
      </c>
      <c r="L10147" s="41" t="str">
        <f t="shared" si="476"/>
        <v>AA</v>
      </c>
      <c r="M10147" s="41" t="s">
        <v>297</v>
      </c>
      <c r="N10147" s="41" t="s">
        <v>417</v>
      </c>
      <c r="O10147" s="41" t="s">
        <v>70</v>
      </c>
    </row>
    <row r="10148" spans="1:15">
      <c r="A10148" s="42">
        <v>39902</v>
      </c>
      <c r="B10148" s="42">
        <v>49247</v>
      </c>
      <c r="C10148" s="130">
        <v>307</v>
      </c>
      <c r="D10148" s="43">
        <v>9.0200000000000002E-2</v>
      </c>
      <c r="E10148" s="43">
        <v>8.09E-2</v>
      </c>
      <c r="F10148" s="44">
        <v>130000</v>
      </c>
      <c r="G10148" s="44">
        <v>130000</v>
      </c>
      <c r="H10148" s="44">
        <v>72667.69</v>
      </c>
      <c r="I10148" s="44">
        <v>90999.99</v>
      </c>
      <c r="J10148" s="68">
        <f t="shared" si="474"/>
        <v>0.55898223076923081</v>
      </c>
      <c r="K10148" s="43">
        <f t="shared" si="475"/>
        <v>0.69999992307692316</v>
      </c>
      <c r="L10148" s="41" t="str">
        <f t="shared" si="476"/>
        <v>AA</v>
      </c>
      <c r="M10148" s="41" t="s">
        <v>489</v>
      </c>
      <c r="N10148" s="41" t="s">
        <v>415</v>
      </c>
      <c r="O10148" s="41" t="s">
        <v>70</v>
      </c>
    </row>
    <row r="10149" spans="1:15">
      <c r="A10149" s="42">
        <v>39863</v>
      </c>
      <c r="B10149" s="42">
        <v>50820</v>
      </c>
      <c r="C10149" s="130">
        <v>360</v>
      </c>
      <c r="D10149" s="43">
        <v>9.0200000000000002E-2</v>
      </c>
      <c r="E10149" s="43">
        <v>8.09E-2</v>
      </c>
      <c r="F10149" s="44">
        <v>130000</v>
      </c>
      <c r="G10149" s="44">
        <v>130000</v>
      </c>
      <c r="H10149" s="44">
        <v>75681.759999999995</v>
      </c>
      <c r="I10149" s="44">
        <v>90999.99</v>
      </c>
      <c r="J10149" s="68">
        <f t="shared" si="474"/>
        <v>0.58216738461538453</v>
      </c>
      <c r="K10149" s="43">
        <f t="shared" si="475"/>
        <v>0.69999992307692316</v>
      </c>
      <c r="L10149" s="41" t="str">
        <f t="shared" si="476"/>
        <v>AA</v>
      </c>
      <c r="M10149" s="41" t="s">
        <v>776</v>
      </c>
      <c r="N10149" s="41" t="s">
        <v>422</v>
      </c>
      <c r="O10149" s="41" t="s">
        <v>70</v>
      </c>
    </row>
    <row r="10150" spans="1:15">
      <c r="A10150" s="42">
        <v>39666</v>
      </c>
      <c r="B10150" s="42">
        <v>50623</v>
      </c>
      <c r="C10150" s="130">
        <v>360</v>
      </c>
      <c r="D10150" s="43">
        <v>9.0200000000000002E-2</v>
      </c>
      <c r="E10150" s="43">
        <v>8.5600000000000009E-2</v>
      </c>
      <c r="F10150" s="44">
        <v>130000</v>
      </c>
      <c r="G10150" s="44">
        <v>130000</v>
      </c>
      <c r="H10150" s="44">
        <v>75054.73</v>
      </c>
      <c r="I10150" s="44">
        <v>90999.99</v>
      </c>
      <c r="J10150" s="68">
        <f t="shared" si="474"/>
        <v>0.57734407692307688</v>
      </c>
      <c r="K10150" s="43">
        <f t="shared" si="475"/>
        <v>0.69999992307692316</v>
      </c>
      <c r="L10150" s="41" t="str">
        <f t="shared" si="476"/>
        <v>AA</v>
      </c>
      <c r="M10150" s="41" t="s">
        <v>842</v>
      </c>
      <c r="N10150" s="41" t="s">
        <v>439</v>
      </c>
      <c r="O10150" s="41" t="s">
        <v>70</v>
      </c>
    </row>
    <row r="10151" spans="1:15">
      <c r="A10151" s="38">
        <v>41435</v>
      </c>
      <c r="B10151" s="38">
        <v>45087</v>
      </c>
      <c r="C10151" s="131">
        <v>120</v>
      </c>
      <c r="D10151" s="39">
        <v>9.0200000000000002E-2</v>
      </c>
      <c r="E10151" s="39">
        <v>8.2799999999999999E-2</v>
      </c>
      <c r="F10151" s="40">
        <v>160000</v>
      </c>
      <c r="G10151" s="40">
        <v>160000</v>
      </c>
      <c r="H10151" s="40">
        <v>94466.39</v>
      </c>
      <c r="I10151" s="40">
        <v>111999.99</v>
      </c>
      <c r="J10151" s="67">
        <f t="shared" si="474"/>
        <v>0.59041493749999996</v>
      </c>
      <c r="K10151" s="39">
        <f t="shared" si="475"/>
        <v>0.6999999375</v>
      </c>
      <c r="L10151" s="2" t="str">
        <f t="shared" si="476"/>
        <v>AA</v>
      </c>
      <c r="M10151" s="2" t="s">
        <v>979</v>
      </c>
      <c r="N10151" s="2" t="s">
        <v>416</v>
      </c>
      <c r="O10151" s="2" t="s">
        <v>70</v>
      </c>
    </row>
    <row r="10152" spans="1:15">
      <c r="A10152" s="38">
        <v>41612</v>
      </c>
      <c r="B10152" s="38">
        <v>54396</v>
      </c>
      <c r="C10152" s="131">
        <v>420</v>
      </c>
      <c r="D10152" s="39">
        <v>9.0200000000000002E-2</v>
      </c>
      <c r="E10152" s="39">
        <v>8.2799999999999999E-2</v>
      </c>
      <c r="F10152" s="40">
        <v>200000</v>
      </c>
      <c r="G10152" s="40">
        <v>200000</v>
      </c>
      <c r="H10152" s="40">
        <v>136781.41</v>
      </c>
      <c r="I10152" s="40">
        <v>139999.99</v>
      </c>
      <c r="J10152" s="67">
        <f t="shared" si="474"/>
        <v>0.68390705000000007</v>
      </c>
      <c r="K10152" s="39">
        <f t="shared" si="475"/>
        <v>0.69999994999999993</v>
      </c>
      <c r="L10152" s="2" t="str">
        <f t="shared" si="476"/>
        <v>A</v>
      </c>
      <c r="M10152" s="2" t="s">
        <v>862</v>
      </c>
      <c r="N10152" s="2" t="s">
        <v>417</v>
      </c>
      <c r="O10152" s="2" t="s">
        <v>70</v>
      </c>
    </row>
    <row r="10153" spans="1:15">
      <c r="A10153" s="38">
        <v>39899</v>
      </c>
      <c r="B10153" s="38">
        <v>50856</v>
      </c>
      <c r="C10153" s="131">
        <v>360</v>
      </c>
      <c r="D10153" s="39">
        <v>9.0200000000000002E-2</v>
      </c>
      <c r="E10153" s="39">
        <v>8.09E-2</v>
      </c>
      <c r="F10153" s="40">
        <v>127595.93</v>
      </c>
      <c r="G10153" s="40">
        <v>127595.93</v>
      </c>
      <c r="H10153" s="40">
        <v>76588.13</v>
      </c>
      <c r="I10153" s="40">
        <v>89317.15</v>
      </c>
      <c r="J10153" s="67">
        <f t="shared" si="474"/>
        <v>0.60023960011890665</v>
      </c>
      <c r="K10153" s="39">
        <f t="shared" si="475"/>
        <v>0.69999999216275943</v>
      </c>
      <c r="L10153" s="2" t="str">
        <f t="shared" si="476"/>
        <v>AA</v>
      </c>
      <c r="M10153" s="2" t="s">
        <v>1433</v>
      </c>
      <c r="N10153" s="2" t="s">
        <v>416</v>
      </c>
      <c r="O10153" s="2" t="s">
        <v>70</v>
      </c>
    </row>
    <row r="10154" spans="1:15">
      <c r="A10154" s="42">
        <v>39919</v>
      </c>
      <c r="B10154" s="42">
        <v>48595</v>
      </c>
      <c r="C10154" s="130">
        <v>285</v>
      </c>
      <c r="D10154" s="43">
        <v>9.0200000000000002E-2</v>
      </c>
      <c r="E10154" s="43">
        <v>8.09E-2</v>
      </c>
      <c r="F10154" s="44">
        <v>100000</v>
      </c>
      <c r="G10154" s="44">
        <v>100000</v>
      </c>
      <c r="H10154" s="44">
        <v>55978.25</v>
      </c>
      <c r="I10154" s="44">
        <v>70000</v>
      </c>
      <c r="J10154" s="68">
        <f t="shared" si="474"/>
        <v>0.55978249999999996</v>
      </c>
      <c r="K10154" s="43">
        <f t="shared" si="475"/>
        <v>0.7</v>
      </c>
      <c r="L10154" s="41" t="str">
        <f t="shared" si="476"/>
        <v>AA</v>
      </c>
      <c r="M10154" s="41" t="s">
        <v>699</v>
      </c>
      <c r="N10154" s="41" t="s">
        <v>421</v>
      </c>
      <c r="O10154" s="41" t="s">
        <v>70</v>
      </c>
    </row>
    <row r="10155" spans="1:15">
      <c r="A10155" s="38">
        <v>39619</v>
      </c>
      <c r="B10155" s="38">
        <v>48750</v>
      </c>
      <c r="C10155" s="131">
        <v>300</v>
      </c>
      <c r="D10155" s="39">
        <v>9.0200000000000002E-2</v>
      </c>
      <c r="E10155" s="39">
        <v>8.09E-2</v>
      </c>
      <c r="F10155" s="40">
        <v>78800</v>
      </c>
      <c r="G10155" s="40">
        <v>78800</v>
      </c>
      <c r="H10155" s="40">
        <v>44747.29</v>
      </c>
      <c r="I10155" s="40">
        <v>55160</v>
      </c>
      <c r="J10155" s="67">
        <f t="shared" si="474"/>
        <v>0.56785901015228424</v>
      </c>
      <c r="K10155" s="39">
        <f t="shared" si="475"/>
        <v>0.7</v>
      </c>
      <c r="L10155" s="2" t="str">
        <f t="shared" si="476"/>
        <v>AA</v>
      </c>
      <c r="M10155" s="2" t="s">
        <v>910</v>
      </c>
      <c r="N10155" s="2" t="s">
        <v>421</v>
      </c>
      <c r="O10155" s="2" t="s">
        <v>70</v>
      </c>
    </row>
    <row r="10156" spans="1:15">
      <c r="A10156" s="38">
        <v>39765</v>
      </c>
      <c r="B10156" s="38">
        <v>48896</v>
      </c>
      <c r="C10156" s="131">
        <v>300</v>
      </c>
      <c r="D10156" s="39">
        <v>9.0200000000000002E-2</v>
      </c>
      <c r="E10156" s="39">
        <v>9.0200000000000002E-2</v>
      </c>
      <c r="F10156" s="40">
        <v>130000</v>
      </c>
      <c r="G10156" s="40">
        <v>130000</v>
      </c>
      <c r="H10156" s="40">
        <v>72474.63</v>
      </c>
      <c r="I10156" s="40">
        <v>91000</v>
      </c>
      <c r="J10156" s="67">
        <f t="shared" si="474"/>
        <v>0.55749715384615384</v>
      </c>
      <c r="K10156" s="39">
        <f t="shared" si="475"/>
        <v>0.7</v>
      </c>
      <c r="L10156" s="2" t="str">
        <f t="shared" si="476"/>
        <v>AA</v>
      </c>
      <c r="M10156" s="2" t="s">
        <v>1030</v>
      </c>
      <c r="N10156" s="2" t="s">
        <v>422</v>
      </c>
      <c r="O10156" s="2" t="s">
        <v>70</v>
      </c>
    </row>
    <row r="10157" spans="1:15">
      <c r="A10157" s="42">
        <v>39588</v>
      </c>
      <c r="B10157" s="42">
        <v>50545</v>
      </c>
      <c r="C10157" s="130">
        <v>360</v>
      </c>
      <c r="D10157" s="43">
        <v>9.0200000000000002E-2</v>
      </c>
      <c r="E10157" s="43">
        <v>8.09E-2</v>
      </c>
      <c r="F10157" s="44">
        <v>115500</v>
      </c>
      <c r="G10157" s="44">
        <v>115500</v>
      </c>
      <c r="H10157" s="44">
        <v>33681.86</v>
      </c>
      <c r="I10157" s="44">
        <v>80850</v>
      </c>
      <c r="J10157" s="68">
        <f t="shared" si="474"/>
        <v>0.29161783549783549</v>
      </c>
      <c r="K10157" s="43">
        <f t="shared" si="475"/>
        <v>0.7</v>
      </c>
      <c r="L10157" s="41" t="str">
        <f t="shared" si="476"/>
        <v>AA</v>
      </c>
      <c r="M10157" s="41" t="s">
        <v>518</v>
      </c>
      <c r="N10157" s="41" t="s">
        <v>416</v>
      </c>
      <c r="O10157" s="41" t="s">
        <v>70</v>
      </c>
    </row>
    <row r="10158" spans="1:15">
      <c r="A10158" s="38">
        <v>39821</v>
      </c>
      <c r="B10158" s="38">
        <v>50778</v>
      </c>
      <c r="C10158" s="131">
        <v>360</v>
      </c>
      <c r="D10158" s="39">
        <v>9.0200000000000002E-2</v>
      </c>
      <c r="E10158" s="39">
        <v>8.09E-2</v>
      </c>
      <c r="F10158" s="40">
        <v>82000</v>
      </c>
      <c r="G10158" s="40">
        <v>82000</v>
      </c>
      <c r="H10158" s="40">
        <v>48081.48</v>
      </c>
      <c r="I10158" s="40">
        <v>57400</v>
      </c>
      <c r="J10158" s="67">
        <f t="shared" si="474"/>
        <v>0.58635951219512195</v>
      </c>
      <c r="K10158" s="39">
        <f t="shared" si="475"/>
        <v>0.7</v>
      </c>
      <c r="L10158" s="2" t="str">
        <f t="shared" si="476"/>
        <v>AA</v>
      </c>
      <c r="M10158" s="2" t="s">
        <v>468</v>
      </c>
      <c r="N10158" s="2" t="s">
        <v>421</v>
      </c>
      <c r="O10158" s="2" t="s">
        <v>70</v>
      </c>
    </row>
    <row r="10159" spans="1:15">
      <c r="A10159" s="42">
        <v>41409</v>
      </c>
      <c r="B10159" s="42">
        <v>48714</v>
      </c>
      <c r="C10159" s="130">
        <v>240</v>
      </c>
      <c r="D10159" s="43">
        <v>9.0200000000000002E-2</v>
      </c>
      <c r="E10159" s="43">
        <v>8.2799999999999999E-2</v>
      </c>
      <c r="F10159" s="44">
        <v>145126.01</v>
      </c>
      <c r="G10159" s="44">
        <v>145126.01</v>
      </c>
      <c r="H10159" s="44">
        <v>93978.82</v>
      </c>
      <c r="I10159" s="44">
        <v>101699.99</v>
      </c>
      <c r="J10159" s="68">
        <f t="shared" si="474"/>
        <v>0.64756703502011803</v>
      </c>
      <c r="K10159" s="43">
        <f t="shared" si="475"/>
        <v>0.70077024786942055</v>
      </c>
      <c r="L10159" s="41" t="str">
        <f t="shared" si="476"/>
        <v>AA</v>
      </c>
      <c r="M10159" s="41" t="s">
        <v>554</v>
      </c>
      <c r="N10159" s="41" t="s">
        <v>417</v>
      </c>
      <c r="O10159" s="41" t="s">
        <v>70</v>
      </c>
    </row>
    <row r="10160" spans="1:15">
      <c r="A10160" s="38">
        <v>39937</v>
      </c>
      <c r="B10160" s="38">
        <v>47242</v>
      </c>
      <c r="C10160" s="131">
        <v>240</v>
      </c>
      <c r="D10160" s="39">
        <v>9.0200000000000002E-2</v>
      </c>
      <c r="E10160" s="39">
        <v>8.09E-2</v>
      </c>
      <c r="F10160" s="40">
        <v>122000</v>
      </c>
      <c r="G10160" s="40">
        <v>122000</v>
      </c>
      <c r="H10160" s="40">
        <v>63352.98</v>
      </c>
      <c r="I10160" s="40">
        <v>85499.99</v>
      </c>
      <c r="J10160" s="67">
        <f t="shared" si="474"/>
        <v>0.51928672131147546</v>
      </c>
      <c r="K10160" s="39">
        <f t="shared" si="475"/>
        <v>0.70081959016393447</v>
      </c>
      <c r="L10160" s="2" t="str">
        <f t="shared" si="476"/>
        <v>AA</v>
      </c>
      <c r="M10160" s="2" t="s">
        <v>693</v>
      </c>
      <c r="N10160" s="2" t="s">
        <v>419</v>
      </c>
      <c r="O10160" s="2" t="s">
        <v>70</v>
      </c>
    </row>
    <row r="10161" spans="1:15">
      <c r="A10161" s="38">
        <v>41494</v>
      </c>
      <c r="B10161" s="38">
        <v>54278</v>
      </c>
      <c r="C10161" s="131">
        <v>420</v>
      </c>
      <c r="D10161" s="39">
        <v>9.0200000000000002E-2</v>
      </c>
      <c r="E10161" s="39">
        <v>8.09E-2</v>
      </c>
      <c r="F10161" s="40">
        <v>102000</v>
      </c>
      <c r="G10161" s="40">
        <v>102000</v>
      </c>
      <c r="H10161" s="40">
        <v>69235.539999999994</v>
      </c>
      <c r="I10161" s="40">
        <v>71499.990000000005</v>
      </c>
      <c r="J10161" s="67">
        <f t="shared" si="474"/>
        <v>0.67877980392156856</v>
      </c>
      <c r="K10161" s="39">
        <f t="shared" si="475"/>
        <v>0.70098029411764706</v>
      </c>
      <c r="L10161" s="2" t="str">
        <f t="shared" si="476"/>
        <v>A</v>
      </c>
      <c r="M10161" s="2" t="s">
        <v>477</v>
      </c>
      <c r="N10161" s="2" t="s">
        <v>422</v>
      </c>
      <c r="O10161" s="2" t="s">
        <v>70</v>
      </c>
    </row>
    <row r="10162" spans="1:15">
      <c r="A10162" s="42">
        <v>41740</v>
      </c>
      <c r="B10162" s="42">
        <v>52698</v>
      </c>
      <c r="C10162" s="130">
        <v>360</v>
      </c>
      <c r="D10162" s="43">
        <v>9.0200000000000002E-2</v>
      </c>
      <c r="E10162" s="43">
        <v>8.2799999999999999E-2</v>
      </c>
      <c r="F10162" s="44">
        <v>97000</v>
      </c>
      <c r="G10162" s="44">
        <v>97000</v>
      </c>
      <c r="H10162" s="44">
        <v>66630.880000000005</v>
      </c>
      <c r="I10162" s="44">
        <v>67999.990000000005</v>
      </c>
      <c r="J10162" s="68">
        <f t="shared" si="474"/>
        <v>0.68691628865979382</v>
      </c>
      <c r="K10162" s="43">
        <f t="shared" si="475"/>
        <v>0.70103082474226808</v>
      </c>
      <c r="L10162" s="41" t="str">
        <f t="shared" si="476"/>
        <v>A</v>
      </c>
      <c r="M10162" s="41" t="s">
        <v>653</v>
      </c>
      <c r="N10162" s="41" t="s">
        <v>424</v>
      </c>
      <c r="O10162" s="41" t="s">
        <v>70</v>
      </c>
    </row>
    <row r="10163" spans="1:15">
      <c r="A10163" s="38">
        <v>39931</v>
      </c>
      <c r="B10163" s="38">
        <v>42397</v>
      </c>
      <c r="C10163" s="131">
        <v>81</v>
      </c>
      <c r="D10163" s="39">
        <v>9.0200000000000002E-2</v>
      </c>
      <c r="E10163" s="39">
        <v>8.09E-2</v>
      </c>
      <c r="F10163" s="40">
        <v>115000</v>
      </c>
      <c r="G10163" s="40">
        <v>115000</v>
      </c>
      <c r="H10163" s="40">
        <v>35711.47</v>
      </c>
      <c r="I10163" s="40">
        <v>80641.63</v>
      </c>
      <c r="J10163" s="67">
        <f t="shared" si="474"/>
        <v>0.31053452173913043</v>
      </c>
      <c r="K10163" s="39">
        <f t="shared" si="475"/>
        <v>0.70123156521739138</v>
      </c>
      <c r="L10163" s="2" t="str">
        <f t="shared" si="476"/>
        <v>AA</v>
      </c>
      <c r="M10163" s="2" t="s">
        <v>482</v>
      </c>
      <c r="N10163" s="2" t="s">
        <v>422</v>
      </c>
      <c r="O10163" s="2" t="s">
        <v>70</v>
      </c>
    </row>
    <row r="10164" spans="1:15">
      <c r="A10164" s="42">
        <v>39820</v>
      </c>
      <c r="B10164" s="42">
        <v>47125</v>
      </c>
      <c r="C10164" s="130">
        <v>240</v>
      </c>
      <c r="D10164" s="43">
        <v>9.0200000000000002E-2</v>
      </c>
      <c r="E10164" s="43">
        <v>8.5600000000000009E-2</v>
      </c>
      <c r="F10164" s="44">
        <v>124000</v>
      </c>
      <c r="G10164" s="44">
        <v>124000</v>
      </c>
      <c r="H10164" s="44">
        <v>65640.740000000005</v>
      </c>
      <c r="I10164" s="44">
        <v>87000</v>
      </c>
      <c r="J10164" s="68">
        <f t="shared" si="474"/>
        <v>0.52936080645161299</v>
      </c>
      <c r="K10164" s="43">
        <f t="shared" si="475"/>
        <v>0.70161290322580649</v>
      </c>
      <c r="L10164" s="41" t="str">
        <f t="shared" si="476"/>
        <v>AA</v>
      </c>
      <c r="M10164" s="41" t="s">
        <v>1388</v>
      </c>
      <c r="N10164" s="41" t="s">
        <v>424</v>
      </c>
      <c r="O10164" s="41" t="s">
        <v>70</v>
      </c>
    </row>
    <row r="10165" spans="1:15">
      <c r="A10165" s="38">
        <v>41507</v>
      </c>
      <c r="B10165" s="38">
        <v>45159</v>
      </c>
      <c r="C10165" s="131">
        <v>120</v>
      </c>
      <c r="D10165" s="39">
        <v>9.0200000000000002E-2</v>
      </c>
      <c r="E10165" s="39">
        <v>8.09E-2</v>
      </c>
      <c r="F10165" s="40">
        <v>57000</v>
      </c>
      <c r="G10165" s="40">
        <v>57000</v>
      </c>
      <c r="H10165" s="40">
        <v>34410.660000000003</v>
      </c>
      <c r="I10165" s="40">
        <v>39999.99</v>
      </c>
      <c r="J10165" s="67">
        <f t="shared" si="474"/>
        <v>0.6036957894736843</v>
      </c>
      <c r="K10165" s="39">
        <f t="shared" si="475"/>
        <v>0.7017542105263157</v>
      </c>
      <c r="L10165" s="2" t="str">
        <f t="shared" si="476"/>
        <v>AA</v>
      </c>
      <c r="M10165" s="2" t="s">
        <v>889</v>
      </c>
      <c r="N10165" s="2" t="s">
        <v>416</v>
      </c>
      <c r="O10165" s="2" t="s">
        <v>70</v>
      </c>
    </row>
    <row r="10166" spans="1:15">
      <c r="A10166" s="38">
        <v>39695</v>
      </c>
      <c r="B10166" s="38">
        <v>47000</v>
      </c>
      <c r="C10166" s="131">
        <v>240</v>
      </c>
      <c r="D10166" s="39">
        <v>9.0200000000000002E-2</v>
      </c>
      <c r="E10166" s="39">
        <v>8.09E-2</v>
      </c>
      <c r="F10166" s="40">
        <v>71243.5</v>
      </c>
      <c r="G10166" s="40">
        <v>71243.5</v>
      </c>
      <c r="H10166" s="40">
        <v>35742.49</v>
      </c>
      <c r="I10166" s="40">
        <v>49999.99</v>
      </c>
      <c r="J10166" s="67">
        <f t="shared" si="474"/>
        <v>0.50169475110010031</v>
      </c>
      <c r="K10166" s="39">
        <f t="shared" si="475"/>
        <v>0.70181827114052509</v>
      </c>
      <c r="L10166" s="2" t="str">
        <f t="shared" si="476"/>
        <v>AA</v>
      </c>
      <c r="M10166" s="2" t="s">
        <v>703</v>
      </c>
      <c r="N10166" s="2" t="s">
        <v>437</v>
      </c>
      <c r="O10166" s="2" t="s">
        <v>70</v>
      </c>
    </row>
    <row r="10167" spans="1:15">
      <c r="A10167" s="38">
        <v>41492</v>
      </c>
      <c r="B10167" s="38">
        <v>54276</v>
      </c>
      <c r="C10167" s="131">
        <v>420</v>
      </c>
      <c r="D10167" s="39">
        <v>9.0200000000000002E-2</v>
      </c>
      <c r="E10167" s="39">
        <v>8.2799999999999999E-2</v>
      </c>
      <c r="F10167" s="40">
        <v>128000</v>
      </c>
      <c r="G10167" s="40">
        <v>128000</v>
      </c>
      <c r="H10167" s="40">
        <v>87048.4</v>
      </c>
      <c r="I10167" s="40">
        <v>89866.89</v>
      </c>
      <c r="J10167" s="67">
        <f t="shared" si="474"/>
        <v>0.68006562500000001</v>
      </c>
      <c r="K10167" s="39">
        <f t="shared" si="475"/>
        <v>0.70208507812499998</v>
      </c>
      <c r="L10167" s="2" t="str">
        <f t="shared" si="476"/>
        <v>A</v>
      </c>
      <c r="M10167" s="2" t="s">
        <v>775</v>
      </c>
      <c r="N10167" s="2" t="s">
        <v>416</v>
      </c>
      <c r="O10167" s="2" t="s">
        <v>70</v>
      </c>
    </row>
    <row r="10168" spans="1:15">
      <c r="A10168" s="38">
        <v>39965</v>
      </c>
      <c r="B10168" s="38">
        <v>50922</v>
      </c>
      <c r="C10168" s="131">
        <v>360</v>
      </c>
      <c r="D10168" s="39">
        <v>9.0200000000000002E-2</v>
      </c>
      <c r="E10168" s="39">
        <v>8.09E-2</v>
      </c>
      <c r="F10168" s="40">
        <v>104720</v>
      </c>
      <c r="G10168" s="40">
        <v>104720</v>
      </c>
      <c r="H10168" s="40">
        <v>61836.72</v>
      </c>
      <c r="I10168" s="40">
        <v>73523.86</v>
      </c>
      <c r="J10168" s="67">
        <f t="shared" si="474"/>
        <v>0.59049579831932775</v>
      </c>
      <c r="K10168" s="39">
        <f t="shared" si="475"/>
        <v>0.70209950343773875</v>
      </c>
      <c r="L10168" s="2" t="str">
        <f t="shared" si="476"/>
        <v>AA</v>
      </c>
      <c r="M10168" s="2" t="s">
        <v>472</v>
      </c>
      <c r="N10168" s="2" t="s">
        <v>426</v>
      </c>
      <c r="O10168" s="2" t="s">
        <v>70</v>
      </c>
    </row>
    <row r="10169" spans="1:15">
      <c r="A10169" s="42">
        <v>39899</v>
      </c>
      <c r="B10169" s="42">
        <v>45378</v>
      </c>
      <c r="C10169" s="130">
        <v>180</v>
      </c>
      <c r="D10169" s="43">
        <v>9.0200000000000002E-2</v>
      </c>
      <c r="E10169" s="43">
        <v>8.5600000000000009E-2</v>
      </c>
      <c r="F10169" s="44">
        <v>124000</v>
      </c>
      <c r="G10169" s="44">
        <v>124000</v>
      </c>
      <c r="H10169" s="44">
        <v>64390.11</v>
      </c>
      <c r="I10169" s="44">
        <v>87135.27</v>
      </c>
      <c r="J10169" s="68">
        <f t="shared" si="474"/>
        <v>0.51927508064516126</v>
      </c>
      <c r="K10169" s="43">
        <f t="shared" si="475"/>
        <v>0.70270379032258068</v>
      </c>
      <c r="L10169" s="41" t="str">
        <f t="shared" si="476"/>
        <v>AA</v>
      </c>
      <c r="M10169" s="41" t="s">
        <v>564</v>
      </c>
      <c r="N10169" s="41" t="s">
        <v>417</v>
      </c>
      <c r="O10169" s="41" t="s">
        <v>70</v>
      </c>
    </row>
    <row r="10170" spans="1:15">
      <c r="A10170" s="42">
        <v>39665</v>
      </c>
      <c r="B10170" s="42">
        <v>46970</v>
      </c>
      <c r="C10170" s="130">
        <v>240</v>
      </c>
      <c r="D10170" s="43">
        <v>9.0200000000000002E-2</v>
      </c>
      <c r="E10170" s="43">
        <v>8.09E-2</v>
      </c>
      <c r="F10170" s="44">
        <v>128000</v>
      </c>
      <c r="G10170" s="44">
        <v>128000</v>
      </c>
      <c r="H10170" s="44">
        <v>64024.92</v>
      </c>
      <c r="I10170" s="44">
        <v>89999.99</v>
      </c>
      <c r="J10170" s="68">
        <f t="shared" si="474"/>
        <v>0.50019468749999996</v>
      </c>
      <c r="K10170" s="43">
        <f t="shared" si="475"/>
        <v>0.70312492187500009</v>
      </c>
      <c r="L10170" s="41" t="str">
        <f t="shared" si="476"/>
        <v>AA</v>
      </c>
      <c r="M10170" s="41" t="s">
        <v>467</v>
      </c>
      <c r="N10170" s="41" t="s">
        <v>425</v>
      </c>
      <c r="O10170" s="41" t="s">
        <v>70</v>
      </c>
    </row>
    <row r="10171" spans="1:15">
      <c r="A10171" s="38">
        <v>39969</v>
      </c>
      <c r="B10171" s="38">
        <v>47274</v>
      </c>
      <c r="C10171" s="131">
        <v>240</v>
      </c>
      <c r="D10171" s="39">
        <v>9.0200000000000002E-2</v>
      </c>
      <c r="E10171" s="39">
        <v>8.5600000000000009E-2</v>
      </c>
      <c r="F10171" s="40">
        <v>100000</v>
      </c>
      <c r="G10171" s="40">
        <v>100000</v>
      </c>
      <c r="H10171" s="40">
        <v>32148.75</v>
      </c>
      <c r="I10171" s="40">
        <v>70360.62</v>
      </c>
      <c r="J10171" s="67">
        <f t="shared" si="474"/>
        <v>0.32148749999999998</v>
      </c>
      <c r="K10171" s="39">
        <f t="shared" si="475"/>
        <v>0.70360619999999996</v>
      </c>
      <c r="L10171" s="2" t="str">
        <f t="shared" si="476"/>
        <v>AA</v>
      </c>
      <c r="M10171" s="2" t="s">
        <v>779</v>
      </c>
      <c r="N10171" s="2" t="s">
        <v>416</v>
      </c>
      <c r="O10171" s="2" t="s">
        <v>70</v>
      </c>
    </row>
    <row r="10172" spans="1:15">
      <c r="A10172" s="42">
        <v>41421</v>
      </c>
      <c r="B10172" s="42">
        <v>54205</v>
      </c>
      <c r="C10172" s="130">
        <v>420</v>
      </c>
      <c r="D10172" s="43">
        <v>9.0200000000000002E-2</v>
      </c>
      <c r="E10172" s="43">
        <v>8.2799999999999999E-2</v>
      </c>
      <c r="F10172" s="44">
        <v>71000</v>
      </c>
      <c r="G10172" s="44">
        <v>71000</v>
      </c>
      <c r="H10172" s="44">
        <v>48093.23</v>
      </c>
      <c r="I10172" s="44">
        <v>49999.99</v>
      </c>
      <c r="J10172" s="68">
        <f t="shared" si="474"/>
        <v>0.67736943661971838</v>
      </c>
      <c r="K10172" s="43">
        <f t="shared" si="475"/>
        <v>0.70422521126760562</v>
      </c>
      <c r="L10172" s="41" t="str">
        <f t="shared" si="476"/>
        <v>A</v>
      </c>
      <c r="M10172" s="41" t="s">
        <v>948</v>
      </c>
      <c r="N10172" s="41" t="s">
        <v>419</v>
      </c>
      <c r="O10172" s="41" t="s">
        <v>70</v>
      </c>
    </row>
    <row r="10173" spans="1:15">
      <c r="A10173" s="38">
        <v>41565</v>
      </c>
      <c r="B10173" s="38">
        <v>54349</v>
      </c>
      <c r="C10173" s="131">
        <v>420</v>
      </c>
      <c r="D10173" s="39">
        <v>9.0200000000000002E-2</v>
      </c>
      <c r="E10173" s="39">
        <v>8.2799999999999999E-2</v>
      </c>
      <c r="F10173" s="40">
        <v>140000</v>
      </c>
      <c r="G10173" s="40">
        <v>140000</v>
      </c>
      <c r="H10173" s="40">
        <v>96050.75</v>
      </c>
      <c r="I10173" s="40">
        <v>98707.520000000004</v>
      </c>
      <c r="J10173" s="67">
        <f t="shared" si="474"/>
        <v>0.68607678571428576</v>
      </c>
      <c r="K10173" s="39">
        <f t="shared" si="475"/>
        <v>0.70505371428571428</v>
      </c>
      <c r="L10173" s="2" t="str">
        <f t="shared" si="476"/>
        <v>A</v>
      </c>
      <c r="M10173" s="2" t="s">
        <v>1614</v>
      </c>
      <c r="N10173" s="2" t="s">
        <v>416</v>
      </c>
      <c r="O10173" s="2" t="s">
        <v>70</v>
      </c>
    </row>
    <row r="10174" spans="1:15">
      <c r="A10174" s="42">
        <v>41498</v>
      </c>
      <c r="B10174" s="42">
        <v>53308</v>
      </c>
      <c r="C10174" s="130">
        <v>388</v>
      </c>
      <c r="D10174" s="43">
        <v>9.0200000000000002E-2</v>
      </c>
      <c r="E10174" s="43">
        <v>8.09E-2</v>
      </c>
      <c r="F10174" s="44">
        <v>99283</v>
      </c>
      <c r="G10174" s="44">
        <v>99283</v>
      </c>
      <c r="H10174" s="44">
        <v>67545.679999999993</v>
      </c>
      <c r="I10174" s="44">
        <v>69999.990000000005</v>
      </c>
      <c r="J10174" s="68">
        <f t="shared" si="474"/>
        <v>0.68033480051972639</v>
      </c>
      <c r="K10174" s="43">
        <f t="shared" si="475"/>
        <v>0.70505514539246406</v>
      </c>
      <c r="L10174" s="41" t="str">
        <f t="shared" si="476"/>
        <v>A</v>
      </c>
      <c r="M10174" s="41" t="s">
        <v>653</v>
      </c>
      <c r="N10174" s="41" t="s">
        <v>424</v>
      </c>
      <c r="O10174" s="41" t="s">
        <v>70</v>
      </c>
    </row>
    <row r="10175" spans="1:15">
      <c r="A10175" s="42">
        <v>39626</v>
      </c>
      <c r="B10175" s="42">
        <v>45104</v>
      </c>
      <c r="C10175" s="130">
        <v>180</v>
      </c>
      <c r="D10175" s="43">
        <v>9.0200000000000002E-2</v>
      </c>
      <c r="E10175" s="43">
        <v>8.09E-2</v>
      </c>
      <c r="F10175" s="44">
        <v>85000</v>
      </c>
      <c r="G10175" s="44">
        <v>85000</v>
      </c>
      <c r="H10175" s="44">
        <v>35222.800000000003</v>
      </c>
      <c r="I10175" s="44">
        <v>59999.99</v>
      </c>
      <c r="J10175" s="68">
        <f t="shared" si="474"/>
        <v>0.41438588235294121</v>
      </c>
      <c r="K10175" s="43">
        <f t="shared" si="475"/>
        <v>0.70588223529411764</v>
      </c>
      <c r="L10175" s="41" t="str">
        <f t="shared" si="476"/>
        <v>AA</v>
      </c>
      <c r="M10175" s="41" t="s">
        <v>1324</v>
      </c>
      <c r="N10175" s="41" t="s">
        <v>419</v>
      </c>
      <c r="O10175" s="41" t="s">
        <v>70</v>
      </c>
    </row>
    <row r="10176" spans="1:15">
      <c r="A10176" s="42">
        <v>39763</v>
      </c>
      <c r="B10176" s="42">
        <v>45241</v>
      </c>
      <c r="C10176" s="130">
        <v>180</v>
      </c>
      <c r="D10176" s="43">
        <v>9.0200000000000002E-2</v>
      </c>
      <c r="E10176" s="43">
        <v>8.09E-2</v>
      </c>
      <c r="F10176" s="44">
        <v>85000</v>
      </c>
      <c r="G10176" s="44">
        <v>85000</v>
      </c>
      <c r="H10176" s="44">
        <v>36718.480000000003</v>
      </c>
      <c r="I10176" s="44">
        <v>59999.99</v>
      </c>
      <c r="J10176" s="68">
        <f t="shared" si="474"/>
        <v>0.43198211764705885</v>
      </c>
      <c r="K10176" s="43">
        <f t="shared" si="475"/>
        <v>0.70588223529411764</v>
      </c>
      <c r="L10176" s="41" t="str">
        <f t="shared" si="476"/>
        <v>AA</v>
      </c>
      <c r="M10176" s="41" t="s">
        <v>928</v>
      </c>
      <c r="N10176" s="41" t="s">
        <v>421</v>
      </c>
      <c r="O10176" s="41" t="s">
        <v>70</v>
      </c>
    </row>
    <row r="10177" spans="1:15">
      <c r="A10177" s="42">
        <v>41772</v>
      </c>
      <c r="B10177" s="42">
        <v>52730</v>
      </c>
      <c r="C10177" s="130">
        <v>360</v>
      </c>
      <c r="D10177" s="43">
        <v>9.0200000000000002E-2</v>
      </c>
      <c r="E10177" s="43">
        <v>8.2799999999999999E-2</v>
      </c>
      <c r="F10177" s="44">
        <v>85000</v>
      </c>
      <c r="G10177" s="44">
        <v>85000</v>
      </c>
      <c r="H10177" s="44">
        <v>59003.02</v>
      </c>
      <c r="I10177" s="44">
        <v>59999.99</v>
      </c>
      <c r="J10177" s="68">
        <f t="shared" si="474"/>
        <v>0.69415317647058816</v>
      </c>
      <c r="K10177" s="43">
        <f t="shared" si="475"/>
        <v>0.70588223529411764</v>
      </c>
      <c r="L10177" s="41" t="str">
        <f t="shared" si="476"/>
        <v>A</v>
      </c>
      <c r="M10177" s="41" t="s">
        <v>772</v>
      </c>
      <c r="N10177" s="41" t="s">
        <v>417</v>
      </c>
      <c r="O10177" s="41" t="s">
        <v>70</v>
      </c>
    </row>
    <row r="10178" spans="1:15">
      <c r="A10178" s="38">
        <v>41464</v>
      </c>
      <c r="B10178" s="38">
        <v>54248</v>
      </c>
      <c r="C10178" s="131">
        <v>420</v>
      </c>
      <c r="D10178" s="39">
        <v>9.0200000000000002E-2</v>
      </c>
      <c r="E10178" s="39">
        <v>0.08</v>
      </c>
      <c r="F10178" s="40">
        <v>170000</v>
      </c>
      <c r="G10178" s="40">
        <v>170000</v>
      </c>
      <c r="H10178" s="40">
        <v>115977.28</v>
      </c>
      <c r="I10178" s="40">
        <v>119999.99</v>
      </c>
      <c r="J10178" s="67">
        <f t="shared" si="474"/>
        <v>0.68221929411764703</v>
      </c>
      <c r="K10178" s="39">
        <f t="shared" si="475"/>
        <v>0.70588229411764714</v>
      </c>
      <c r="L10178" s="2" t="str">
        <f t="shared" si="476"/>
        <v>A</v>
      </c>
      <c r="M10178" s="2" t="s">
        <v>1225</v>
      </c>
      <c r="N10178" s="2" t="s">
        <v>417</v>
      </c>
      <c r="O10178" s="2" t="s">
        <v>70</v>
      </c>
    </row>
    <row r="10179" spans="1:15">
      <c r="A10179" s="38">
        <v>39737</v>
      </c>
      <c r="B10179" s="38">
        <v>47954</v>
      </c>
      <c r="C10179" s="131">
        <v>270</v>
      </c>
      <c r="D10179" s="39">
        <v>9.0200000000000002E-2</v>
      </c>
      <c r="E10179" s="39">
        <v>8.09E-2</v>
      </c>
      <c r="F10179" s="40">
        <v>100000</v>
      </c>
      <c r="G10179" s="40">
        <v>100000</v>
      </c>
      <c r="H10179" s="40">
        <v>55795.01</v>
      </c>
      <c r="I10179" s="40">
        <v>70600</v>
      </c>
      <c r="J10179" s="67">
        <f t="shared" ref="J10179:J10242" si="477">H10179/G10179</f>
        <v>0.5579501</v>
      </c>
      <c r="K10179" s="39">
        <f t="shared" ref="K10179:K10242" si="478">I10179/G10179</f>
        <v>0.70599999999999996</v>
      </c>
      <c r="L10179" s="2" t="str">
        <f t="shared" ref="L10179:L10242" si="479">IF(J10179&lt;=65%,"AA",IF(J10179&lt;=75%,"A",IF(J10179&lt;=85%,"B","C")))</f>
        <v>AA</v>
      </c>
      <c r="M10179" s="2" t="s">
        <v>681</v>
      </c>
      <c r="N10179" s="2" t="s">
        <v>434</v>
      </c>
      <c r="O10179" s="2" t="s">
        <v>70</v>
      </c>
    </row>
    <row r="10180" spans="1:15">
      <c r="A10180" s="42">
        <v>39888</v>
      </c>
      <c r="B10180" s="42">
        <v>47193</v>
      </c>
      <c r="C10180" s="130">
        <v>240</v>
      </c>
      <c r="D10180" s="43">
        <v>9.0200000000000002E-2</v>
      </c>
      <c r="E10180" s="43">
        <v>8.5600000000000009E-2</v>
      </c>
      <c r="F10180" s="44">
        <v>125000</v>
      </c>
      <c r="G10180" s="44">
        <v>125000</v>
      </c>
      <c r="H10180" s="44">
        <v>31684.82</v>
      </c>
      <c r="I10180" s="44">
        <v>88254.21</v>
      </c>
      <c r="J10180" s="68">
        <f t="shared" si="477"/>
        <v>0.25347856000000002</v>
      </c>
      <c r="K10180" s="43">
        <f t="shared" si="478"/>
        <v>0.70603368</v>
      </c>
      <c r="L10180" s="41" t="str">
        <f t="shared" si="479"/>
        <v>AA</v>
      </c>
      <c r="M10180" s="41" t="s">
        <v>527</v>
      </c>
      <c r="N10180" s="41" t="s">
        <v>419</v>
      </c>
      <c r="O10180" s="41" t="s">
        <v>70</v>
      </c>
    </row>
    <row r="10181" spans="1:15">
      <c r="A10181" s="42">
        <v>41365</v>
      </c>
      <c r="B10181" s="42">
        <v>50891</v>
      </c>
      <c r="C10181" s="130">
        <v>313</v>
      </c>
      <c r="D10181" s="43">
        <v>9.0200000000000002E-2</v>
      </c>
      <c r="E10181" s="43">
        <v>8.2799999999999999E-2</v>
      </c>
      <c r="F10181" s="44">
        <v>63000</v>
      </c>
      <c r="G10181" s="44">
        <v>63000</v>
      </c>
      <c r="H10181" s="44">
        <v>41851.760000000002</v>
      </c>
      <c r="I10181" s="44">
        <v>44499.99</v>
      </c>
      <c r="J10181" s="68">
        <f t="shared" si="477"/>
        <v>0.66431365079365079</v>
      </c>
      <c r="K10181" s="43">
        <f t="shared" si="478"/>
        <v>0.7063490476190476</v>
      </c>
      <c r="L10181" s="41" t="str">
        <f t="shared" si="479"/>
        <v>A</v>
      </c>
      <c r="M10181" s="41" t="s">
        <v>466</v>
      </c>
      <c r="N10181" s="41" t="s">
        <v>421</v>
      </c>
      <c r="O10181" s="41" t="s">
        <v>70</v>
      </c>
    </row>
    <row r="10182" spans="1:15">
      <c r="A10182" s="38">
        <v>39806</v>
      </c>
      <c r="B10182" s="38">
        <v>47111</v>
      </c>
      <c r="C10182" s="131">
        <v>240</v>
      </c>
      <c r="D10182" s="39">
        <v>9.0200000000000002E-2</v>
      </c>
      <c r="E10182" s="39">
        <v>9.0200000000000002E-2</v>
      </c>
      <c r="F10182" s="40">
        <v>57900</v>
      </c>
      <c r="G10182" s="40">
        <v>57900</v>
      </c>
      <c r="H10182" s="40">
        <v>30343.96</v>
      </c>
      <c r="I10182" s="40">
        <v>40900</v>
      </c>
      <c r="J10182" s="67">
        <f t="shared" si="477"/>
        <v>0.52407530224525045</v>
      </c>
      <c r="K10182" s="39">
        <f t="shared" si="478"/>
        <v>0.70639032815198621</v>
      </c>
      <c r="L10182" s="2" t="str">
        <f t="shared" si="479"/>
        <v>AA</v>
      </c>
      <c r="M10182" s="2" t="s">
        <v>697</v>
      </c>
      <c r="N10182" s="2" t="s">
        <v>417</v>
      </c>
      <c r="O10182" s="2" t="s">
        <v>70</v>
      </c>
    </row>
    <row r="10183" spans="1:15">
      <c r="A10183" s="42">
        <v>41661</v>
      </c>
      <c r="B10183" s="42">
        <v>54445</v>
      </c>
      <c r="C10183" s="130">
        <v>420</v>
      </c>
      <c r="D10183" s="43">
        <v>9.0200000000000002E-2</v>
      </c>
      <c r="E10183" s="43">
        <v>8.2799999999999999E-2</v>
      </c>
      <c r="F10183" s="44">
        <v>134281</v>
      </c>
      <c r="G10183" s="44">
        <v>134281</v>
      </c>
      <c r="H10183" s="44">
        <v>92959.83</v>
      </c>
      <c r="I10183" s="44">
        <v>94999.99</v>
      </c>
      <c r="J10183" s="68">
        <f t="shared" si="477"/>
        <v>0.69227835658060333</v>
      </c>
      <c r="K10183" s="43">
        <f t="shared" si="478"/>
        <v>0.70747157081046463</v>
      </c>
      <c r="L10183" s="41" t="str">
        <f t="shared" si="479"/>
        <v>A</v>
      </c>
      <c r="M10183" s="41" t="s">
        <v>591</v>
      </c>
      <c r="N10183" s="41" t="s">
        <v>417</v>
      </c>
      <c r="O10183" s="41" t="s">
        <v>70</v>
      </c>
    </row>
    <row r="10184" spans="1:15">
      <c r="A10184" s="38">
        <v>39927</v>
      </c>
      <c r="B10184" s="38">
        <v>47232</v>
      </c>
      <c r="C10184" s="131">
        <v>240</v>
      </c>
      <c r="D10184" s="39">
        <v>9.0200000000000002E-2</v>
      </c>
      <c r="E10184" s="39">
        <v>8.09E-2</v>
      </c>
      <c r="F10184" s="40">
        <v>65000</v>
      </c>
      <c r="G10184" s="40">
        <v>65000</v>
      </c>
      <c r="H10184" s="40">
        <v>33796.49</v>
      </c>
      <c r="I10184" s="40">
        <v>45999.99</v>
      </c>
      <c r="J10184" s="67">
        <f t="shared" si="477"/>
        <v>0.51994600000000002</v>
      </c>
      <c r="K10184" s="39">
        <f t="shared" si="478"/>
        <v>0.7076921538461538</v>
      </c>
      <c r="L10184" s="2" t="str">
        <f t="shared" si="479"/>
        <v>AA</v>
      </c>
      <c r="M10184" s="2" t="s">
        <v>1408</v>
      </c>
      <c r="N10184" s="2" t="s">
        <v>424</v>
      </c>
      <c r="O10184" s="2" t="s">
        <v>70</v>
      </c>
    </row>
    <row r="10185" spans="1:15">
      <c r="A10185" s="38">
        <v>39889</v>
      </c>
      <c r="B10185" s="38">
        <v>47194</v>
      </c>
      <c r="C10185" s="131">
        <v>240</v>
      </c>
      <c r="D10185" s="39">
        <v>9.0200000000000002E-2</v>
      </c>
      <c r="E10185" s="39">
        <v>8.09E-2</v>
      </c>
      <c r="F10185" s="40">
        <v>130000</v>
      </c>
      <c r="G10185" s="40">
        <v>130000</v>
      </c>
      <c r="H10185" s="40">
        <v>67340.039999999994</v>
      </c>
      <c r="I10185" s="40">
        <v>92001.74</v>
      </c>
      <c r="J10185" s="67">
        <f t="shared" si="477"/>
        <v>0.51800030769230765</v>
      </c>
      <c r="K10185" s="39">
        <f t="shared" si="478"/>
        <v>0.70770569230769231</v>
      </c>
      <c r="L10185" s="2" t="str">
        <f t="shared" si="479"/>
        <v>AA</v>
      </c>
      <c r="M10185" s="2" t="s">
        <v>934</v>
      </c>
      <c r="N10185" s="2" t="s">
        <v>416</v>
      </c>
      <c r="O10185" s="2" t="s">
        <v>70</v>
      </c>
    </row>
    <row r="10186" spans="1:15">
      <c r="A10186" s="38">
        <v>39633</v>
      </c>
      <c r="B10186" s="38">
        <v>45111</v>
      </c>
      <c r="C10186" s="131">
        <v>180</v>
      </c>
      <c r="D10186" s="39">
        <v>9.0200000000000002E-2</v>
      </c>
      <c r="E10186" s="39">
        <v>8.09E-2</v>
      </c>
      <c r="F10186" s="40">
        <v>113000</v>
      </c>
      <c r="G10186" s="40">
        <v>113000</v>
      </c>
      <c r="H10186" s="40">
        <v>47469.5</v>
      </c>
      <c r="I10186" s="40">
        <v>79999.990000000005</v>
      </c>
      <c r="J10186" s="67">
        <f t="shared" si="477"/>
        <v>0.42008407079646015</v>
      </c>
      <c r="K10186" s="39">
        <f t="shared" si="478"/>
        <v>0.70796451327433629</v>
      </c>
      <c r="L10186" s="2" t="str">
        <f t="shared" si="479"/>
        <v>AA</v>
      </c>
      <c r="M10186" s="2" t="s">
        <v>462</v>
      </c>
      <c r="N10186" s="2" t="s">
        <v>419</v>
      </c>
      <c r="O10186" s="2" t="s">
        <v>70</v>
      </c>
    </row>
    <row r="10187" spans="1:15">
      <c r="A10187" s="42">
        <v>39891</v>
      </c>
      <c r="B10187" s="42">
        <v>47196</v>
      </c>
      <c r="C10187" s="130">
        <v>240</v>
      </c>
      <c r="D10187" s="43">
        <v>9.0200000000000002E-2</v>
      </c>
      <c r="E10187" s="43">
        <v>8.09E-2</v>
      </c>
      <c r="F10187" s="44">
        <v>75000</v>
      </c>
      <c r="G10187" s="44">
        <v>75000</v>
      </c>
      <c r="H10187" s="44">
        <v>38868.89</v>
      </c>
      <c r="I10187" s="44">
        <v>53099.99</v>
      </c>
      <c r="J10187" s="68">
        <f t="shared" si="477"/>
        <v>0.51825186666666667</v>
      </c>
      <c r="K10187" s="43">
        <f t="shared" si="478"/>
        <v>0.70799986666666659</v>
      </c>
      <c r="L10187" s="41" t="str">
        <f t="shared" si="479"/>
        <v>AA</v>
      </c>
      <c r="M10187" s="41" t="s">
        <v>475</v>
      </c>
      <c r="N10187" s="41" t="s">
        <v>427</v>
      </c>
      <c r="O10187" s="41" t="s">
        <v>70</v>
      </c>
    </row>
    <row r="10188" spans="1:15">
      <c r="A10188" s="42">
        <v>39967</v>
      </c>
      <c r="B10188" s="42">
        <v>47272</v>
      </c>
      <c r="C10188" s="130">
        <v>240</v>
      </c>
      <c r="D10188" s="43">
        <v>9.0200000000000002E-2</v>
      </c>
      <c r="E10188" s="43">
        <v>8.5600000000000009E-2</v>
      </c>
      <c r="F10188" s="44">
        <v>96000</v>
      </c>
      <c r="G10188" s="44">
        <v>96000</v>
      </c>
      <c r="H10188" s="44">
        <v>34392.32</v>
      </c>
      <c r="I10188" s="44">
        <v>67999.990000000005</v>
      </c>
      <c r="J10188" s="68">
        <f t="shared" si="477"/>
        <v>0.35825333333333331</v>
      </c>
      <c r="K10188" s="43">
        <f t="shared" si="478"/>
        <v>0.70833322916666674</v>
      </c>
      <c r="L10188" s="41" t="str">
        <f t="shared" si="479"/>
        <v>AA</v>
      </c>
      <c r="M10188" s="41" t="s">
        <v>482</v>
      </c>
      <c r="N10188" s="41" t="s">
        <v>422</v>
      </c>
      <c r="O10188" s="41" t="s">
        <v>70</v>
      </c>
    </row>
    <row r="10189" spans="1:15">
      <c r="A10189" s="42">
        <v>41740</v>
      </c>
      <c r="B10189" s="42">
        <v>47828</v>
      </c>
      <c r="C10189" s="130">
        <v>200</v>
      </c>
      <c r="D10189" s="43">
        <v>9.0200000000000002E-2</v>
      </c>
      <c r="E10189" s="43">
        <v>8.09E-2</v>
      </c>
      <c r="F10189" s="44">
        <v>107900</v>
      </c>
      <c r="G10189" s="44">
        <v>107900</v>
      </c>
      <c r="H10189" s="44">
        <v>73203.14</v>
      </c>
      <c r="I10189" s="44">
        <v>76447.990000000005</v>
      </c>
      <c r="J10189" s="68">
        <f t="shared" si="477"/>
        <v>0.67843503243744208</v>
      </c>
      <c r="K10189" s="43">
        <f t="shared" si="478"/>
        <v>0.70850778498609823</v>
      </c>
      <c r="L10189" s="41" t="str">
        <f t="shared" si="479"/>
        <v>A</v>
      </c>
      <c r="M10189" s="41" t="s">
        <v>752</v>
      </c>
      <c r="N10189" s="41" t="s">
        <v>418</v>
      </c>
      <c r="O10189" s="41" t="s">
        <v>70</v>
      </c>
    </row>
    <row r="10190" spans="1:15">
      <c r="A10190" s="42">
        <v>41361</v>
      </c>
      <c r="B10190" s="42">
        <v>54145</v>
      </c>
      <c r="C10190" s="130">
        <v>420</v>
      </c>
      <c r="D10190" s="43">
        <v>9.0200000000000002E-2</v>
      </c>
      <c r="E10190" s="43">
        <v>8.09E-2</v>
      </c>
      <c r="F10190" s="44">
        <v>110000</v>
      </c>
      <c r="G10190" s="44">
        <v>110000</v>
      </c>
      <c r="H10190" s="44">
        <v>74875.460000000006</v>
      </c>
      <c r="I10190" s="44">
        <v>77999.990000000005</v>
      </c>
      <c r="J10190" s="68">
        <f t="shared" si="477"/>
        <v>0.68068600000000001</v>
      </c>
      <c r="K10190" s="43">
        <f t="shared" si="478"/>
        <v>0.70909081818181818</v>
      </c>
      <c r="L10190" s="41" t="str">
        <f t="shared" si="479"/>
        <v>A</v>
      </c>
      <c r="M10190" s="41" t="s">
        <v>936</v>
      </c>
      <c r="N10190" s="41" t="s">
        <v>421</v>
      </c>
      <c r="O10190" s="41" t="s">
        <v>70</v>
      </c>
    </row>
    <row r="10191" spans="1:15">
      <c r="A10191" s="38">
        <v>39960</v>
      </c>
      <c r="B10191" s="38">
        <v>44343</v>
      </c>
      <c r="C10191" s="131">
        <v>144</v>
      </c>
      <c r="D10191" s="39">
        <v>9.0200000000000002E-2</v>
      </c>
      <c r="E10191" s="39">
        <v>8.5600000000000009E-2</v>
      </c>
      <c r="F10191" s="40">
        <v>100000</v>
      </c>
      <c r="G10191" s="40">
        <v>100000</v>
      </c>
      <c r="H10191" s="40">
        <v>39120.76</v>
      </c>
      <c r="I10191" s="40">
        <v>71022.600000000006</v>
      </c>
      <c r="J10191" s="67">
        <f t="shared" si="477"/>
        <v>0.39120760000000004</v>
      </c>
      <c r="K10191" s="39">
        <f t="shared" si="478"/>
        <v>0.71022600000000002</v>
      </c>
      <c r="L10191" s="2" t="str">
        <f t="shared" si="479"/>
        <v>AA</v>
      </c>
      <c r="M10191" s="2" t="s">
        <v>778</v>
      </c>
      <c r="N10191" s="2" t="s">
        <v>421</v>
      </c>
      <c r="O10191" s="2" t="s">
        <v>70</v>
      </c>
    </row>
    <row r="10192" spans="1:15">
      <c r="A10192" s="38">
        <v>41555</v>
      </c>
      <c r="B10192" s="38">
        <v>47034</v>
      </c>
      <c r="C10192" s="131">
        <v>180</v>
      </c>
      <c r="D10192" s="39">
        <v>9.0200000000000002E-2</v>
      </c>
      <c r="E10192" s="39">
        <v>8.09E-2</v>
      </c>
      <c r="F10192" s="40">
        <v>183000</v>
      </c>
      <c r="G10192" s="40">
        <v>183000</v>
      </c>
      <c r="H10192" s="40">
        <v>119798.37</v>
      </c>
      <c r="I10192" s="40">
        <v>129999.99</v>
      </c>
      <c r="J10192" s="67">
        <f t="shared" si="477"/>
        <v>0.65463590163934426</v>
      </c>
      <c r="K10192" s="39">
        <f t="shared" si="478"/>
        <v>0.71038245901639352</v>
      </c>
      <c r="L10192" s="2" t="str">
        <f t="shared" si="479"/>
        <v>A</v>
      </c>
      <c r="M10192" s="2" t="s">
        <v>532</v>
      </c>
      <c r="N10192" s="2" t="s">
        <v>417</v>
      </c>
      <c r="O10192" s="2" t="s">
        <v>70</v>
      </c>
    </row>
    <row r="10193" spans="1:15">
      <c r="A10193" s="38">
        <v>41430</v>
      </c>
      <c r="B10193" s="38">
        <v>54214</v>
      </c>
      <c r="C10193" s="131">
        <v>420</v>
      </c>
      <c r="D10193" s="39">
        <v>9.0200000000000002E-2</v>
      </c>
      <c r="E10193" s="39">
        <v>8.2799999999999999E-2</v>
      </c>
      <c r="F10193" s="40">
        <v>95000</v>
      </c>
      <c r="G10193" s="40">
        <v>95000</v>
      </c>
      <c r="H10193" s="40">
        <v>65119.78</v>
      </c>
      <c r="I10193" s="40">
        <v>67499.990000000005</v>
      </c>
      <c r="J10193" s="67">
        <f t="shared" si="477"/>
        <v>0.68547136842105261</v>
      </c>
      <c r="K10193" s="39">
        <f t="shared" si="478"/>
        <v>0.71052621052631582</v>
      </c>
      <c r="L10193" s="2" t="str">
        <f t="shared" si="479"/>
        <v>A</v>
      </c>
      <c r="M10193" s="2" t="s">
        <v>770</v>
      </c>
      <c r="N10193" s="2" t="s">
        <v>421</v>
      </c>
      <c r="O10193" s="2" t="s">
        <v>70</v>
      </c>
    </row>
    <row r="10194" spans="1:15">
      <c r="A10194" s="38">
        <v>41788</v>
      </c>
      <c r="B10194" s="38">
        <v>54572</v>
      </c>
      <c r="C10194" s="131">
        <v>420</v>
      </c>
      <c r="D10194" s="39">
        <v>9.0200000000000002E-2</v>
      </c>
      <c r="E10194" s="39">
        <v>8.8300000000000003E-2</v>
      </c>
      <c r="F10194" s="40">
        <v>170000</v>
      </c>
      <c r="G10194" s="40">
        <v>170000</v>
      </c>
      <c r="H10194" s="40">
        <v>119133.49</v>
      </c>
      <c r="I10194" s="40">
        <v>120789.63</v>
      </c>
      <c r="J10194" s="67">
        <f t="shared" si="477"/>
        <v>0.70078523529411763</v>
      </c>
      <c r="K10194" s="39">
        <f t="shared" si="478"/>
        <v>0.71052723529411765</v>
      </c>
      <c r="L10194" s="2" t="str">
        <f t="shared" si="479"/>
        <v>A</v>
      </c>
      <c r="M10194" s="2" t="s">
        <v>979</v>
      </c>
      <c r="N10194" s="2" t="s">
        <v>416</v>
      </c>
      <c r="O10194" s="2" t="s">
        <v>70</v>
      </c>
    </row>
    <row r="10195" spans="1:15">
      <c r="A10195" s="38">
        <v>39675</v>
      </c>
      <c r="B10195" s="38">
        <v>43327</v>
      </c>
      <c r="C10195" s="131">
        <v>120</v>
      </c>
      <c r="D10195" s="39">
        <v>9.0200000000000002E-2</v>
      </c>
      <c r="E10195" s="39">
        <v>8.09E-2</v>
      </c>
      <c r="F10195" s="40">
        <v>103000</v>
      </c>
      <c r="G10195" s="40">
        <v>103000</v>
      </c>
      <c r="H10195" s="40">
        <v>37213.17</v>
      </c>
      <c r="I10195" s="40">
        <v>73190</v>
      </c>
      <c r="J10195" s="67">
        <f t="shared" si="477"/>
        <v>0.36129291262135921</v>
      </c>
      <c r="K10195" s="39">
        <f t="shared" si="478"/>
        <v>0.71058252427184465</v>
      </c>
      <c r="L10195" s="2" t="str">
        <f t="shared" si="479"/>
        <v>AA</v>
      </c>
      <c r="M10195" s="2" t="s">
        <v>716</v>
      </c>
      <c r="N10195" s="2" t="s">
        <v>417</v>
      </c>
      <c r="O10195" s="2" t="s">
        <v>70</v>
      </c>
    </row>
    <row r="10196" spans="1:15">
      <c r="A10196" s="42">
        <v>41339</v>
      </c>
      <c r="B10196" s="42">
        <v>52115</v>
      </c>
      <c r="C10196" s="130">
        <v>354</v>
      </c>
      <c r="D10196" s="43">
        <v>9.0200000000000002E-2</v>
      </c>
      <c r="E10196" s="43">
        <v>0.08</v>
      </c>
      <c r="F10196" s="44">
        <v>63300</v>
      </c>
      <c r="G10196" s="44">
        <v>63300</v>
      </c>
      <c r="H10196" s="44">
        <v>42583.62</v>
      </c>
      <c r="I10196" s="44">
        <v>44999.99</v>
      </c>
      <c r="J10196" s="68">
        <f t="shared" si="477"/>
        <v>0.67272701421800951</v>
      </c>
      <c r="K10196" s="43">
        <f t="shared" si="478"/>
        <v>0.71090031595576619</v>
      </c>
      <c r="L10196" s="41" t="str">
        <f t="shared" si="479"/>
        <v>A</v>
      </c>
      <c r="M10196" s="41" t="s">
        <v>453</v>
      </c>
      <c r="N10196" s="41" t="s">
        <v>418</v>
      </c>
      <c r="O10196" s="41" t="s">
        <v>70</v>
      </c>
    </row>
    <row r="10197" spans="1:15">
      <c r="A10197" s="38">
        <v>41481</v>
      </c>
      <c r="B10197" s="38">
        <v>48483</v>
      </c>
      <c r="C10197" s="131">
        <v>230</v>
      </c>
      <c r="D10197" s="39">
        <v>9.0200000000000002E-2</v>
      </c>
      <c r="E10197" s="39">
        <v>0.08</v>
      </c>
      <c r="F10197" s="40">
        <v>90000</v>
      </c>
      <c r="G10197" s="40">
        <v>90000</v>
      </c>
      <c r="H10197" s="40">
        <v>59425</v>
      </c>
      <c r="I10197" s="40">
        <v>63999.99</v>
      </c>
      <c r="J10197" s="67">
        <f t="shared" si="477"/>
        <v>0.66027777777777774</v>
      </c>
      <c r="K10197" s="39">
        <f t="shared" si="478"/>
        <v>0.71111099999999994</v>
      </c>
      <c r="L10197" s="2" t="str">
        <f t="shared" si="479"/>
        <v>A</v>
      </c>
      <c r="M10197" s="2" t="s">
        <v>977</v>
      </c>
      <c r="N10197" s="2" t="s">
        <v>416</v>
      </c>
      <c r="O10197" s="2" t="s">
        <v>70</v>
      </c>
    </row>
    <row r="10198" spans="1:15">
      <c r="A10198" s="38">
        <v>41502</v>
      </c>
      <c r="B10198" s="38">
        <v>50390</v>
      </c>
      <c r="C10198" s="131">
        <v>292</v>
      </c>
      <c r="D10198" s="39">
        <v>9.0200000000000002E-2</v>
      </c>
      <c r="E10198" s="39">
        <v>8.09E-2</v>
      </c>
      <c r="F10198" s="40">
        <v>98280</v>
      </c>
      <c r="G10198" s="40">
        <v>98280</v>
      </c>
      <c r="H10198" s="40">
        <v>66385.960000000006</v>
      </c>
      <c r="I10198" s="40">
        <v>69899.990000000005</v>
      </c>
      <c r="J10198" s="67">
        <f t="shared" si="477"/>
        <v>0.67547781847781851</v>
      </c>
      <c r="K10198" s="39">
        <f t="shared" si="478"/>
        <v>0.71123310948310958</v>
      </c>
      <c r="L10198" s="2" t="str">
        <f t="shared" si="479"/>
        <v>A</v>
      </c>
      <c r="M10198" s="2" t="s">
        <v>712</v>
      </c>
      <c r="N10198" s="2" t="s">
        <v>416</v>
      </c>
      <c r="O10198" s="2" t="s">
        <v>70</v>
      </c>
    </row>
    <row r="10199" spans="1:15">
      <c r="A10199" s="42">
        <v>39597</v>
      </c>
      <c r="B10199" s="42">
        <v>46902</v>
      </c>
      <c r="C10199" s="130">
        <v>240</v>
      </c>
      <c r="D10199" s="43">
        <v>9.0200000000000002E-2</v>
      </c>
      <c r="E10199" s="43">
        <v>8.09E-2</v>
      </c>
      <c r="F10199" s="44">
        <v>110000</v>
      </c>
      <c r="G10199" s="44">
        <v>110000</v>
      </c>
      <c r="H10199" s="44">
        <v>54907.69</v>
      </c>
      <c r="I10199" s="44">
        <v>78257.399999999994</v>
      </c>
      <c r="J10199" s="68">
        <f t="shared" si="477"/>
        <v>0.49916081818181818</v>
      </c>
      <c r="K10199" s="43">
        <f t="shared" si="478"/>
        <v>0.711430909090909</v>
      </c>
      <c r="L10199" s="41" t="str">
        <f t="shared" si="479"/>
        <v>AA</v>
      </c>
      <c r="M10199" s="41" t="s">
        <v>982</v>
      </c>
      <c r="N10199" s="41" t="s">
        <v>421</v>
      </c>
      <c r="O10199" s="41" t="s">
        <v>70</v>
      </c>
    </row>
    <row r="10200" spans="1:15">
      <c r="A10200" s="42">
        <v>41334</v>
      </c>
      <c r="B10200" s="42">
        <v>50465</v>
      </c>
      <c r="C10200" s="130">
        <v>300</v>
      </c>
      <c r="D10200" s="43">
        <v>9.0200000000000002E-2</v>
      </c>
      <c r="E10200" s="43">
        <v>8.2799999999999999E-2</v>
      </c>
      <c r="F10200" s="44">
        <v>88387</v>
      </c>
      <c r="G10200" s="44">
        <v>88387</v>
      </c>
      <c r="H10200" s="44">
        <v>58966.54</v>
      </c>
      <c r="I10200" s="44">
        <v>62999.99</v>
      </c>
      <c r="J10200" s="68">
        <f t="shared" si="477"/>
        <v>0.66714041657709844</v>
      </c>
      <c r="K10200" s="43">
        <f t="shared" si="478"/>
        <v>0.71277438989896702</v>
      </c>
      <c r="L10200" s="41" t="str">
        <f t="shared" si="479"/>
        <v>A</v>
      </c>
      <c r="M10200" s="41" t="s">
        <v>532</v>
      </c>
      <c r="N10200" s="41" t="s">
        <v>417</v>
      </c>
      <c r="O10200" s="41" t="s">
        <v>70</v>
      </c>
    </row>
    <row r="10201" spans="1:15">
      <c r="A10201" s="38">
        <v>41619</v>
      </c>
      <c r="B10201" s="38">
        <v>54403</v>
      </c>
      <c r="C10201" s="131">
        <v>420</v>
      </c>
      <c r="D10201" s="39">
        <v>9.0200000000000002E-2</v>
      </c>
      <c r="E10201" s="39">
        <v>8.2799999999999999E-2</v>
      </c>
      <c r="F10201" s="40">
        <v>56000</v>
      </c>
      <c r="G10201" s="40">
        <v>56000</v>
      </c>
      <c r="H10201" s="40">
        <v>39081.01</v>
      </c>
      <c r="I10201" s="40">
        <v>39999.99</v>
      </c>
      <c r="J10201" s="67">
        <f t="shared" si="477"/>
        <v>0.69787517857142856</v>
      </c>
      <c r="K10201" s="39">
        <f t="shared" si="478"/>
        <v>0.71428553571428566</v>
      </c>
      <c r="L10201" s="2" t="str">
        <f t="shared" si="479"/>
        <v>A</v>
      </c>
      <c r="M10201" s="2" t="s">
        <v>871</v>
      </c>
      <c r="N10201" s="2" t="s">
        <v>416</v>
      </c>
      <c r="O10201" s="2" t="s">
        <v>70</v>
      </c>
    </row>
    <row r="10202" spans="1:15">
      <c r="A10202" s="38">
        <v>41730</v>
      </c>
      <c r="B10202" s="38">
        <v>54514</v>
      </c>
      <c r="C10202" s="131">
        <v>420</v>
      </c>
      <c r="D10202" s="39">
        <v>9.0200000000000002E-2</v>
      </c>
      <c r="E10202" s="39">
        <v>8.2799999999999999E-2</v>
      </c>
      <c r="F10202" s="40">
        <v>56000</v>
      </c>
      <c r="G10202" s="40">
        <v>56000</v>
      </c>
      <c r="H10202" s="40">
        <v>39345.480000000003</v>
      </c>
      <c r="I10202" s="40">
        <v>39999.99</v>
      </c>
      <c r="J10202" s="67">
        <f t="shared" si="477"/>
        <v>0.70259785714285716</v>
      </c>
      <c r="K10202" s="39">
        <f t="shared" si="478"/>
        <v>0.71428553571428566</v>
      </c>
      <c r="L10202" s="2" t="str">
        <f t="shared" si="479"/>
        <v>A</v>
      </c>
      <c r="M10202" s="2" t="s">
        <v>1300</v>
      </c>
      <c r="N10202" s="2" t="s">
        <v>417</v>
      </c>
      <c r="O10202" s="2" t="s">
        <v>70</v>
      </c>
    </row>
    <row r="10203" spans="1:15">
      <c r="A10203" s="38">
        <v>41541</v>
      </c>
      <c r="B10203" s="38">
        <v>43367</v>
      </c>
      <c r="C10203" s="131">
        <v>60</v>
      </c>
      <c r="D10203" s="39">
        <v>9.0200000000000002E-2</v>
      </c>
      <c r="E10203" s="39">
        <v>8.2799999999999999E-2</v>
      </c>
      <c r="F10203" s="40">
        <v>70000</v>
      </c>
      <c r="G10203" s="40">
        <v>70000</v>
      </c>
      <c r="H10203" s="40">
        <v>36262.18</v>
      </c>
      <c r="I10203" s="40">
        <v>49999.99</v>
      </c>
      <c r="J10203" s="67">
        <f t="shared" si="477"/>
        <v>0.51803114285714291</v>
      </c>
      <c r="K10203" s="39">
        <f t="shared" si="478"/>
        <v>0.71428557142857141</v>
      </c>
      <c r="L10203" s="2" t="str">
        <f t="shared" si="479"/>
        <v>AA</v>
      </c>
      <c r="M10203" s="2" t="s">
        <v>854</v>
      </c>
      <c r="N10203" s="2" t="s">
        <v>417</v>
      </c>
      <c r="O10203" s="2" t="s">
        <v>70</v>
      </c>
    </row>
    <row r="10204" spans="1:15">
      <c r="A10204" s="42">
        <v>41718</v>
      </c>
      <c r="B10204" s="42">
        <v>47197</v>
      </c>
      <c r="C10204" s="130">
        <v>180</v>
      </c>
      <c r="D10204" s="43">
        <v>9.0200000000000002E-2</v>
      </c>
      <c r="E10204" s="43">
        <v>0.08</v>
      </c>
      <c r="F10204" s="44">
        <v>70000</v>
      </c>
      <c r="G10204" s="44">
        <v>70000</v>
      </c>
      <c r="H10204" s="44">
        <v>47371.3</v>
      </c>
      <c r="I10204" s="44">
        <v>49999.99</v>
      </c>
      <c r="J10204" s="68">
        <f t="shared" si="477"/>
        <v>0.67673285714285714</v>
      </c>
      <c r="K10204" s="43">
        <f t="shared" si="478"/>
        <v>0.71428557142857141</v>
      </c>
      <c r="L10204" s="41" t="str">
        <f t="shared" si="479"/>
        <v>A</v>
      </c>
      <c r="M10204" s="41" t="s">
        <v>758</v>
      </c>
      <c r="N10204" s="41" t="s">
        <v>418</v>
      </c>
      <c r="O10204" s="41" t="s">
        <v>70</v>
      </c>
    </row>
    <row r="10205" spans="1:15">
      <c r="A10205" s="38">
        <v>41331</v>
      </c>
      <c r="B10205" s="38">
        <v>47417</v>
      </c>
      <c r="C10205" s="131">
        <v>200</v>
      </c>
      <c r="D10205" s="39">
        <v>9.0200000000000002E-2</v>
      </c>
      <c r="E10205" s="39">
        <v>8.09E-2</v>
      </c>
      <c r="F10205" s="40">
        <v>70000</v>
      </c>
      <c r="G10205" s="40">
        <v>70000</v>
      </c>
      <c r="H10205" s="40">
        <v>44536.39</v>
      </c>
      <c r="I10205" s="40">
        <v>49999.99</v>
      </c>
      <c r="J10205" s="67">
        <f t="shared" si="477"/>
        <v>0.63623414285714286</v>
      </c>
      <c r="K10205" s="39">
        <f t="shared" si="478"/>
        <v>0.71428557142857141</v>
      </c>
      <c r="L10205" s="2" t="str">
        <f t="shared" si="479"/>
        <v>AA</v>
      </c>
      <c r="M10205" s="2" t="s">
        <v>1435</v>
      </c>
      <c r="N10205" s="2" t="s">
        <v>417</v>
      </c>
      <c r="O10205" s="2" t="s">
        <v>70</v>
      </c>
    </row>
    <row r="10206" spans="1:15">
      <c r="A10206" s="42">
        <v>41372</v>
      </c>
      <c r="B10206" s="42">
        <v>47460</v>
      </c>
      <c r="C10206" s="130">
        <v>200</v>
      </c>
      <c r="D10206" s="43">
        <v>9.0200000000000002E-2</v>
      </c>
      <c r="E10206" s="43">
        <v>9.0200000000000002E-2</v>
      </c>
      <c r="F10206" s="44">
        <v>70000</v>
      </c>
      <c r="G10206" s="44">
        <v>70000</v>
      </c>
      <c r="H10206" s="44">
        <v>45045.18</v>
      </c>
      <c r="I10206" s="44">
        <v>49999.99</v>
      </c>
      <c r="J10206" s="68">
        <f t="shared" si="477"/>
        <v>0.64350257142857148</v>
      </c>
      <c r="K10206" s="43">
        <f t="shared" si="478"/>
        <v>0.71428557142857141</v>
      </c>
      <c r="L10206" s="41" t="str">
        <f t="shared" si="479"/>
        <v>AA</v>
      </c>
      <c r="M10206" s="41" t="s">
        <v>1614</v>
      </c>
      <c r="N10206" s="41" t="s">
        <v>416</v>
      </c>
      <c r="O10206" s="41" t="s">
        <v>70</v>
      </c>
    </row>
    <row r="10207" spans="1:15">
      <c r="A10207" s="42">
        <v>41507</v>
      </c>
      <c r="B10207" s="42">
        <v>50942</v>
      </c>
      <c r="C10207" s="130">
        <v>310</v>
      </c>
      <c r="D10207" s="43">
        <v>9.0200000000000002E-2</v>
      </c>
      <c r="E10207" s="43">
        <v>8.1900000000000001E-2</v>
      </c>
      <c r="F10207" s="44">
        <v>77000</v>
      </c>
      <c r="G10207" s="44">
        <v>77000</v>
      </c>
      <c r="H10207" s="44">
        <v>52414.46</v>
      </c>
      <c r="I10207" s="44">
        <v>54999.99</v>
      </c>
      <c r="J10207" s="68">
        <f t="shared" si="477"/>
        <v>0.68070727272727272</v>
      </c>
      <c r="K10207" s="43">
        <f t="shared" si="478"/>
        <v>0.71428558441558443</v>
      </c>
      <c r="L10207" s="41" t="str">
        <f t="shared" si="479"/>
        <v>A</v>
      </c>
      <c r="M10207" s="41" t="s">
        <v>714</v>
      </c>
      <c r="N10207" s="41" t="s">
        <v>416</v>
      </c>
      <c r="O10207" s="41" t="s">
        <v>70</v>
      </c>
    </row>
    <row r="10208" spans="1:15">
      <c r="A10208" s="42">
        <v>41535</v>
      </c>
      <c r="B10208" s="42">
        <v>48840</v>
      </c>
      <c r="C10208" s="130">
        <v>240</v>
      </c>
      <c r="D10208" s="43">
        <v>9.0200000000000002E-2</v>
      </c>
      <c r="E10208" s="43">
        <v>8.2799999999999999E-2</v>
      </c>
      <c r="F10208" s="44">
        <v>98000</v>
      </c>
      <c r="G10208" s="44">
        <v>98000</v>
      </c>
      <c r="H10208" s="44">
        <v>68791.22</v>
      </c>
      <c r="I10208" s="44">
        <v>69999.990000000005</v>
      </c>
      <c r="J10208" s="68">
        <f t="shared" si="477"/>
        <v>0.70195122448979597</v>
      </c>
      <c r="K10208" s="43">
        <f t="shared" si="478"/>
        <v>0.71428561224489806</v>
      </c>
      <c r="L10208" s="41" t="str">
        <f t="shared" si="479"/>
        <v>A</v>
      </c>
      <c r="M10208" s="41" t="s">
        <v>890</v>
      </c>
      <c r="N10208" s="41" t="s">
        <v>417</v>
      </c>
      <c r="O10208" s="41" t="s">
        <v>70</v>
      </c>
    </row>
    <row r="10209" spans="1:15">
      <c r="A10209" s="38">
        <v>41513</v>
      </c>
      <c r="B10209" s="38">
        <v>54297</v>
      </c>
      <c r="C10209" s="131">
        <v>420</v>
      </c>
      <c r="D10209" s="39">
        <v>9.0200000000000002E-2</v>
      </c>
      <c r="E10209" s="39">
        <v>8.09E-2</v>
      </c>
      <c r="F10209" s="40">
        <v>105000</v>
      </c>
      <c r="G10209" s="40">
        <v>105000</v>
      </c>
      <c r="H10209" s="40">
        <v>72681.42</v>
      </c>
      <c r="I10209" s="40">
        <v>74999.990000000005</v>
      </c>
      <c r="J10209" s="67">
        <f t="shared" si="477"/>
        <v>0.69220399999999993</v>
      </c>
      <c r="K10209" s="39">
        <f t="shared" si="478"/>
        <v>0.71428561904761911</v>
      </c>
      <c r="L10209" s="2" t="str">
        <f t="shared" si="479"/>
        <v>A</v>
      </c>
      <c r="M10209" s="2" t="s">
        <v>186</v>
      </c>
      <c r="N10209" s="2" t="s">
        <v>421</v>
      </c>
      <c r="O10209" s="2" t="s">
        <v>70</v>
      </c>
    </row>
    <row r="10210" spans="1:15">
      <c r="A10210" s="38">
        <v>41577</v>
      </c>
      <c r="B10210" s="38">
        <v>54361</v>
      </c>
      <c r="C10210" s="131">
        <v>420</v>
      </c>
      <c r="D10210" s="39">
        <v>9.0200000000000002E-2</v>
      </c>
      <c r="E10210" s="39">
        <v>8.2799999999999999E-2</v>
      </c>
      <c r="F10210" s="40">
        <v>105000</v>
      </c>
      <c r="G10210" s="40">
        <v>105000</v>
      </c>
      <c r="H10210" s="40">
        <v>72892.41</v>
      </c>
      <c r="I10210" s="40">
        <v>74999.990000000005</v>
      </c>
      <c r="J10210" s="67">
        <f t="shared" si="477"/>
        <v>0.69421342857142865</v>
      </c>
      <c r="K10210" s="39">
        <f t="shared" si="478"/>
        <v>0.71428561904761911</v>
      </c>
      <c r="L10210" s="2" t="str">
        <f t="shared" si="479"/>
        <v>A</v>
      </c>
      <c r="M10210" s="2" t="s">
        <v>535</v>
      </c>
      <c r="N10210" s="2" t="s">
        <v>417</v>
      </c>
      <c r="O10210" s="2" t="s">
        <v>70</v>
      </c>
    </row>
    <row r="10211" spans="1:15">
      <c r="A10211" s="42">
        <v>39708</v>
      </c>
      <c r="B10211" s="42">
        <v>47013</v>
      </c>
      <c r="C10211" s="130">
        <v>240</v>
      </c>
      <c r="D10211" s="43">
        <v>9.0200000000000002E-2</v>
      </c>
      <c r="E10211" s="43">
        <v>8.09E-2</v>
      </c>
      <c r="F10211" s="44">
        <v>126000</v>
      </c>
      <c r="G10211" s="44">
        <v>126000</v>
      </c>
      <c r="H10211" s="44">
        <v>55568.55</v>
      </c>
      <c r="I10211" s="44">
        <v>89999.99</v>
      </c>
      <c r="J10211" s="68">
        <f t="shared" si="477"/>
        <v>0.4410202380952381</v>
      </c>
      <c r="K10211" s="43">
        <f t="shared" si="478"/>
        <v>0.71428563492063502</v>
      </c>
      <c r="L10211" s="41" t="str">
        <f t="shared" si="479"/>
        <v>AA</v>
      </c>
      <c r="M10211" s="41" t="s">
        <v>457</v>
      </c>
      <c r="N10211" s="41" t="s">
        <v>419</v>
      </c>
      <c r="O10211" s="41" t="s">
        <v>70</v>
      </c>
    </row>
    <row r="10212" spans="1:15">
      <c r="A10212" s="42">
        <v>41388</v>
      </c>
      <c r="B10212" s="42">
        <v>48693</v>
      </c>
      <c r="C10212" s="130">
        <v>240</v>
      </c>
      <c r="D10212" s="43">
        <v>9.0200000000000002E-2</v>
      </c>
      <c r="E10212" s="43">
        <v>8.2799999999999999E-2</v>
      </c>
      <c r="F10212" s="44">
        <v>140000</v>
      </c>
      <c r="G10212" s="44">
        <v>140000</v>
      </c>
      <c r="H10212" s="44">
        <v>91907.48</v>
      </c>
      <c r="I10212" s="44">
        <v>99999.99</v>
      </c>
      <c r="J10212" s="68">
        <f t="shared" si="477"/>
        <v>0.65648200000000001</v>
      </c>
      <c r="K10212" s="43">
        <f t="shared" si="478"/>
        <v>0.71428564285714291</v>
      </c>
      <c r="L10212" s="41" t="str">
        <f t="shared" si="479"/>
        <v>A</v>
      </c>
      <c r="M10212" s="41" t="s">
        <v>497</v>
      </c>
      <c r="N10212" s="41" t="s">
        <v>417</v>
      </c>
      <c r="O10212" s="41" t="s">
        <v>70</v>
      </c>
    </row>
    <row r="10213" spans="1:15">
      <c r="A10213" s="42">
        <v>41726</v>
      </c>
      <c r="B10213" s="42">
        <v>50857</v>
      </c>
      <c r="C10213" s="130">
        <v>300</v>
      </c>
      <c r="D10213" s="43">
        <v>9.0200000000000002E-2</v>
      </c>
      <c r="E10213" s="43">
        <v>8.2799999999999999E-2</v>
      </c>
      <c r="F10213" s="44">
        <v>140000</v>
      </c>
      <c r="G10213" s="44">
        <v>140000</v>
      </c>
      <c r="H10213" s="44">
        <v>97136.25</v>
      </c>
      <c r="I10213" s="44">
        <v>99999.99</v>
      </c>
      <c r="J10213" s="68">
        <f t="shared" si="477"/>
        <v>0.69383035714285712</v>
      </c>
      <c r="K10213" s="43">
        <f t="shared" si="478"/>
        <v>0.71428564285714291</v>
      </c>
      <c r="L10213" s="41" t="str">
        <f t="shared" si="479"/>
        <v>A</v>
      </c>
      <c r="M10213" s="41" t="s">
        <v>671</v>
      </c>
      <c r="N10213" s="41" t="s">
        <v>420</v>
      </c>
      <c r="O10213" s="41" t="s">
        <v>70</v>
      </c>
    </row>
    <row r="10214" spans="1:15">
      <c r="A10214" s="38">
        <v>41726</v>
      </c>
      <c r="B10214" s="38">
        <v>51894</v>
      </c>
      <c r="C10214" s="131">
        <v>334</v>
      </c>
      <c r="D10214" s="39">
        <v>9.0200000000000002E-2</v>
      </c>
      <c r="E10214" s="39">
        <v>8.2799999999999999E-2</v>
      </c>
      <c r="F10214" s="40">
        <v>146000</v>
      </c>
      <c r="G10214" s="40">
        <v>146000</v>
      </c>
      <c r="H10214" s="40">
        <v>101713.8</v>
      </c>
      <c r="I10214" s="40">
        <v>104309.99</v>
      </c>
      <c r="J10214" s="67">
        <f t="shared" si="477"/>
        <v>0.6966698630136986</v>
      </c>
      <c r="K10214" s="39">
        <f t="shared" si="478"/>
        <v>0.71445198630136986</v>
      </c>
      <c r="L10214" s="2" t="str">
        <f t="shared" si="479"/>
        <v>A</v>
      </c>
      <c r="M10214" s="2" t="s">
        <v>687</v>
      </c>
      <c r="N10214" s="2" t="s">
        <v>419</v>
      </c>
      <c r="O10214" s="2" t="s">
        <v>70</v>
      </c>
    </row>
    <row r="10215" spans="1:15">
      <c r="A10215" s="42">
        <v>41646</v>
      </c>
      <c r="B10215" s="42">
        <v>54430</v>
      </c>
      <c r="C10215" s="130">
        <v>420</v>
      </c>
      <c r="D10215" s="43">
        <v>9.0200000000000002E-2</v>
      </c>
      <c r="E10215" s="43">
        <v>8.2799999999999999E-2</v>
      </c>
      <c r="F10215" s="44">
        <v>62000</v>
      </c>
      <c r="G10215" s="44">
        <v>62000</v>
      </c>
      <c r="H10215" s="44">
        <v>43395.83</v>
      </c>
      <c r="I10215" s="44">
        <v>44300.99</v>
      </c>
      <c r="J10215" s="68">
        <f t="shared" si="477"/>
        <v>0.69993274193548394</v>
      </c>
      <c r="K10215" s="43">
        <f t="shared" si="478"/>
        <v>0.71453209677419349</v>
      </c>
      <c r="L10215" s="41" t="str">
        <f t="shared" si="479"/>
        <v>A</v>
      </c>
      <c r="M10215" s="41" t="s">
        <v>948</v>
      </c>
      <c r="N10215" s="41" t="s">
        <v>419</v>
      </c>
      <c r="O10215" s="41" t="s">
        <v>70</v>
      </c>
    </row>
    <row r="10216" spans="1:15">
      <c r="A10216" s="42">
        <v>39773</v>
      </c>
      <c r="B10216" s="42">
        <v>47078</v>
      </c>
      <c r="C10216" s="130">
        <v>240</v>
      </c>
      <c r="D10216" s="43">
        <v>9.0200000000000002E-2</v>
      </c>
      <c r="E10216" s="43">
        <v>8.5600000000000009E-2</v>
      </c>
      <c r="F10216" s="44">
        <v>66600</v>
      </c>
      <c r="G10216" s="44">
        <v>66600</v>
      </c>
      <c r="H10216" s="44">
        <v>34599.550000000003</v>
      </c>
      <c r="I10216" s="44">
        <v>47600</v>
      </c>
      <c r="J10216" s="68">
        <f t="shared" si="477"/>
        <v>0.51951276276276281</v>
      </c>
      <c r="K10216" s="43">
        <f t="shared" si="478"/>
        <v>0.71471471471471471</v>
      </c>
      <c r="L10216" s="41" t="str">
        <f t="shared" si="479"/>
        <v>AA</v>
      </c>
      <c r="M10216" s="41" t="s">
        <v>708</v>
      </c>
      <c r="N10216" s="41" t="s">
        <v>421</v>
      </c>
      <c r="O10216" s="41" t="s">
        <v>70</v>
      </c>
    </row>
    <row r="10217" spans="1:15">
      <c r="A10217" s="38">
        <v>39960</v>
      </c>
      <c r="B10217" s="38">
        <v>50917</v>
      </c>
      <c r="C10217" s="131">
        <v>360</v>
      </c>
      <c r="D10217" s="39">
        <v>9.0200000000000002E-2</v>
      </c>
      <c r="E10217" s="39">
        <v>8.09E-2</v>
      </c>
      <c r="F10217" s="40">
        <v>130000</v>
      </c>
      <c r="G10217" s="40">
        <v>130000</v>
      </c>
      <c r="H10217" s="40">
        <v>63400.4</v>
      </c>
      <c r="I10217" s="40">
        <v>93000</v>
      </c>
      <c r="J10217" s="67">
        <f t="shared" si="477"/>
        <v>0.48769538461538464</v>
      </c>
      <c r="K10217" s="39">
        <f t="shared" si="478"/>
        <v>0.7153846153846154</v>
      </c>
      <c r="L10217" s="2" t="str">
        <f t="shared" si="479"/>
        <v>AA</v>
      </c>
      <c r="M10217" s="2" t="s">
        <v>737</v>
      </c>
      <c r="N10217" s="2" t="s">
        <v>427</v>
      </c>
      <c r="O10217" s="2" t="s">
        <v>70</v>
      </c>
    </row>
    <row r="10218" spans="1:15">
      <c r="A10218" s="38">
        <v>41541</v>
      </c>
      <c r="B10218" s="38">
        <v>52498</v>
      </c>
      <c r="C10218" s="131">
        <v>360</v>
      </c>
      <c r="D10218" s="39">
        <v>9.0200000000000002E-2</v>
      </c>
      <c r="E10218" s="39">
        <v>8.2799999999999999E-2</v>
      </c>
      <c r="F10218" s="40">
        <v>88000</v>
      </c>
      <c r="G10218" s="40">
        <v>88000</v>
      </c>
      <c r="H10218" s="40">
        <v>60688.58</v>
      </c>
      <c r="I10218" s="40">
        <v>62999.99</v>
      </c>
      <c r="J10218" s="67">
        <f t="shared" si="477"/>
        <v>0.68964295454545455</v>
      </c>
      <c r="K10218" s="39">
        <f t="shared" si="478"/>
        <v>0.71590897727272729</v>
      </c>
      <c r="L10218" s="2" t="str">
        <f t="shared" si="479"/>
        <v>A</v>
      </c>
      <c r="M10218" s="2" t="s">
        <v>476</v>
      </c>
      <c r="N10218" s="2" t="s">
        <v>421</v>
      </c>
      <c r="O10218" s="2" t="s">
        <v>70</v>
      </c>
    </row>
    <row r="10219" spans="1:15">
      <c r="A10219" s="38">
        <v>41394</v>
      </c>
      <c r="B10219" s="38">
        <v>50525</v>
      </c>
      <c r="C10219" s="131">
        <v>300</v>
      </c>
      <c r="D10219" s="39">
        <v>9.0200000000000002E-2</v>
      </c>
      <c r="E10219" s="39">
        <v>8.2799999999999999E-2</v>
      </c>
      <c r="F10219" s="40">
        <v>150000</v>
      </c>
      <c r="G10219" s="40">
        <v>150000</v>
      </c>
      <c r="H10219" s="40">
        <v>100682.33</v>
      </c>
      <c r="I10219" s="40">
        <v>107414.99</v>
      </c>
      <c r="J10219" s="67">
        <f t="shared" si="477"/>
        <v>0.67121553333333339</v>
      </c>
      <c r="K10219" s="39">
        <f t="shared" si="478"/>
        <v>0.71609993333333333</v>
      </c>
      <c r="L10219" s="2" t="str">
        <f t="shared" si="479"/>
        <v>A</v>
      </c>
      <c r="M10219" s="2" t="s">
        <v>1302</v>
      </c>
      <c r="N10219" s="2" t="s">
        <v>417</v>
      </c>
      <c r="O10219" s="2" t="s">
        <v>70</v>
      </c>
    </row>
    <row r="10220" spans="1:15">
      <c r="A10220" s="42">
        <v>41767</v>
      </c>
      <c r="B10220" s="42">
        <v>45420</v>
      </c>
      <c r="C10220" s="130">
        <v>120</v>
      </c>
      <c r="D10220" s="43">
        <v>9.0200000000000002E-2</v>
      </c>
      <c r="E10220" s="43">
        <v>8.6500000000000007E-2</v>
      </c>
      <c r="F10220" s="44">
        <v>135000</v>
      </c>
      <c r="G10220" s="44">
        <v>135000</v>
      </c>
      <c r="H10220" s="44">
        <v>90221.82</v>
      </c>
      <c r="I10220" s="44">
        <v>96749.99</v>
      </c>
      <c r="J10220" s="68">
        <f t="shared" si="477"/>
        <v>0.66830977777777778</v>
      </c>
      <c r="K10220" s="43">
        <f t="shared" si="478"/>
        <v>0.71666659259259258</v>
      </c>
      <c r="L10220" s="41" t="str">
        <f t="shared" si="479"/>
        <v>A</v>
      </c>
      <c r="M10220" s="41" t="s">
        <v>675</v>
      </c>
      <c r="N10220" s="41" t="s">
        <v>421</v>
      </c>
      <c r="O10220" s="41" t="s">
        <v>70</v>
      </c>
    </row>
    <row r="10221" spans="1:15">
      <c r="A10221" s="38">
        <v>41716</v>
      </c>
      <c r="B10221" s="38">
        <v>54500</v>
      </c>
      <c r="C10221" s="131">
        <v>420</v>
      </c>
      <c r="D10221" s="39">
        <v>9.0200000000000002E-2</v>
      </c>
      <c r="E10221" s="39">
        <v>0.08</v>
      </c>
      <c r="F10221" s="40">
        <v>104000</v>
      </c>
      <c r="G10221" s="40">
        <v>104000</v>
      </c>
      <c r="H10221" s="40">
        <v>73276.47</v>
      </c>
      <c r="I10221" s="40">
        <v>74570.8</v>
      </c>
      <c r="J10221" s="67">
        <f t="shared" si="477"/>
        <v>0.70458144230769237</v>
      </c>
      <c r="K10221" s="39">
        <f t="shared" si="478"/>
        <v>0.71702692307692306</v>
      </c>
      <c r="L10221" s="2" t="str">
        <f t="shared" si="479"/>
        <v>A</v>
      </c>
      <c r="M10221" s="2" t="s">
        <v>1305</v>
      </c>
      <c r="N10221" s="2" t="s">
        <v>427</v>
      </c>
      <c r="O10221" s="2" t="s">
        <v>70</v>
      </c>
    </row>
    <row r="10222" spans="1:15">
      <c r="A10222" s="42">
        <v>39694</v>
      </c>
      <c r="B10222" s="42">
        <v>46999</v>
      </c>
      <c r="C10222" s="130">
        <v>240</v>
      </c>
      <c r="D10222" s="43">
        <v>9.0200000000000002E-2</v>
      </c>
      <c r="E10222" s="43">
        <v>8.09E-2</v>
      </c>
      <c r="F10222" s="44">
        <v>130000</v>
      </c>
      <c r="G10222" s="44">
        <v>130000</v>
      </c>
      <c r="H10222" s="44">
        <v>66715.539999999994</v>
      </c>
      <c r="I10222" s="44">
        <v>93213.99</v>
      </c>
      <c r="J10222" s="68">
        <f t="shared" si="477"/>
        <v>0.51319646153846143</v>
      </c>
      <c r="K10222" s="43">
        <f t="shared" si="478"/>
        <v>0.71703069230769234</v>
      </c>
      <c r="L10222" s="41" t="str">
        <f t="shared" si="479"/>
        <v>AA</v>
      </c>
      <c r="M10222" s="41" t="s">
        <v>887</v>
      </c>
      <c r="N10222" s="41" t="s">
        <v>432</v>
      </c>
      <c r="O10222" s="41" t="s">
        <v>70</v>
      </c>
    </row>
    <row r="10223" spans="1:15">
      <c r="A10223" s="38">
        <v>39759</v>
      </c>
      <c r="B10223" s="38">
        <v>47064</v>
      </c>
      <c r="C10223" s="131">
        <v>240</v>
      </c>
      <c r="D10223" s="39">
        <v>9.0200000000000002E-2</v>
      </c>
      <c r="E10223" s="39">
        <v>8.09E-2</v>
      </c>
      <c r="F10223" s="40">
        <v>94827.3</v>
      </c>
      <c r="G10223" s="40">
        <v>94827.3</v>
      </c>
      <c r="H10223" s="40">
        <v>48907.02</v>
      </c>
      <c r="I10223" s="40">
        <v>67999.990000000005</v>
      </c>
      <c r="J10223" s="67">
        <f t="shared" si="477"/>
        <v>0.51574831298581736</v>
      </c>
      <c r="K10223" s="39">
        <f t="shared" si="478"/>
        <v>0.71709296795332145</v>
      </c>
      <c r="L10223" s="2" t="str">
        <f t="shared" si="479"/>
        <v>AA</v>
      </c>
      <c r="M10223" s="2" t="s">
        <v>956</v>
      </c>
      <c r="N10223" s="2" t="s">
        <v>418</v>
      </c>
      <c r="O10223" s="2" t="s">
        <v>70</v>
      </c>
    </row>
    <row r="10224" spans="1:15">
      <c r="A10224" s="42">
        <v>41787</v>
      </c>
      <c r="B10224" s="42">
        <v>52745</v>
      </c>
      <c r="C10224" s="130">
        <v>360</v>
      </c>
      <c r="D10224" s="43">
        <v>9.0200000000000002E-2</v>
      </c>
      <c r="E10224" s="43">
        <v>8.8300000000000003E-2</v>
      </c>
      <c r="F10224" s="44">
        <v>85000</v>
      </c>
      <c r="G10224" s="44">
        <v>85000</v>
      </c>
      <c r="H10224" s="44">
        <v>59917.85</v>
      </c>
      <c r="I10224" s="44">
        <v>60999.99</v>
      </c>
      <c r="J10224" s="68">
        <f t="shared" si="477"/>
        <v>0.70491588235294111</v>
      </c>
      <c r="K10224" s="43">
        <f t="shared" si="478"/>
        <v>0.71764694117647054</v>
      </c>
      <c r="L10224" s="41" t="str">
        <f t="shared" si="479"/>
        <v>A</v>
      </c>
      <c r="M10224" s="41" t="s">
        <v>684</v>
      </c>
      <c r="N10224" s="41" t="s">
        <v>419</v>
      </c>
      <c r="O10224" s="41" t="s">
        <v>70</v>
      </c>
    </row>
    <row r="10225" spans="1:15">
      <c r="A10225" s="38">
        <v>41423</v>
      </c>
      <c r="B10225" s="38">
        <v>54207</v>
      </c>
      <c r="C10225" s="131">
        <v>420</v>
      </c>
      <c r="D10225" s="39">
        <v>9.0200000000000002E-2</v>
      </c>
      <c r="E10225" s="39">
        <v>8.09E-2</v>
      </c>
      <c r="F10225" s="40">
        <v>75000</v>
      </c>
      <c r="G10225" s="40">
        <v>75000</v>
      </c>
      <c r="H10225" s="40">
        <v>51810.05</v>
      </c>
      <c r="I10225" s="40">
        <v>53869.99</v>
      </c>
      <c r="J10225" s="67">
        <f t="shared" si="477"/>
        <v>0.69080066666666673</v>
      </c>
      <c r="K10225" s="39">
        <f t="shared" si="478"/>
        <v>0.71826653333333335</v>
      </c>
      <c r="L10225" s="2" t="str">
        <f t="shared" si="479"/>
        <v>A</v>
      </c>
      <c r="M10225" s="2" t="s">
        <v>228</v>
      </c>
      <c r="N10225" s="2" t="s">
        <v>417</v>
      </c>
      <c r="O10225" s="2" t="s">
        <v>70</v>
      </c>
    </row>
    <row r="10226" spans="1:15">
      <c r="A10226" s="42">
        <v>41571</v>
      </c>
      <c r="B10226" s="42">
        <v>45223</v>
      </c>
      <c r="C10226" s="130">
        <v>120</v>
      </c>
      <c r="D10226" s="43">
        <v>9.0200000000000002E-2</v>
      </c>
      <c r="E10226" s="43">
        <v>8.09E-2</v>
      </c>
      <c r="F10226" s="44">
        <v>174000</v>
      </c>
      <c r="G10226" s="44">
        <v>174000</v>
      </c>
      <c r="H10226" s="44">
        <v>109525.11</v>
      </c>
      <c r="I10226" s="44">
        <v>124999.99</v>
      </c>
      <c r="J10226" s="68">
        <f t="shared" si="477"/>
        <v>0.62945465517241384</v>
      </c>
      <c r="K10226" s="43">
        <f t="shared" si="478"/>
        <v>0.7183907471264368</v>
      </c>
      <c r="L10226" s="41" t="str">
        <f t="shared" si="479"/>
        <v>AA</v>
      </c>
      <c r="M10226" s="41" t="s">
        <v>564</v>
      </c>
      <c r="N10226" s="41" t="s">
        <v>417</v>
      </c>
      <c r="O10226" s="41" t="s">
        <v>70</v>
      </c>
    </row>
    <row r="10227" spans="1:15">
      <c r="A10227" s="42">
        <v>39706</v>
      </c>
      <c r="B10227" s="42">
        <v>47011</v>
      </c>
      <c r="C10227" s="130">
        <v>240</v>
      </c>
      <c r="D10227" s="43">
        <v>9.0200000000000002E-2</v>
      </c>
      <c r="E10227" s="43">
        <v>8.09E-2</v>
      </c>
      <c r="F10227" s="44">
        <v>80000</v>
      </c>
      <c r="G10227" s="44">
        <v>80000</v>
      </c>
      <c r="H10227" s="44">
        <v>41017.47</v>
      </c>
      <c r="I10227" s="44">
        <v>57499.99</v>
      </c>
      <c r="J10227" s="68">
        <f t="shared" si="477"/>
        <v>0.51271837500000006</v>
      </c>
      <c r="K10227" s="43">
        <f t="shared" si="478"/>
        <v>0.71874987499999998</v>
      </c>
      <c r="L10227" s="41" t="str">
        <f t="shared" si="479"/>
        <v>AA</v>
      </c>
      <c r="M10227" s="41" t="s">
        <v>704</v>
      </c>
      <c r="N10227" s="41" t="s">
        <v>416</v>
      </c>
      <c r="O10227" s="41" t="s">
        <v>70</v>
      </c>
    </row>
    <row r="10228" spans="1:15">
      <c r="A10228" s="38">
        <v>39850</v>
      </c>
      <c r="B10228" s="38">
        <v>47155</v>
      </c>
      <c r="C10228" s="131">
        <v>240</v>
      </c>
      <c r="D10228" s="39">
        <v>9.0200000000000002E-2</v>
      </c>
      <c r="E10228" s="39">
        <v>9.0200000000000002E-2</v>
      </c>
      <c r="F10228" s="40">
        <v>111300</v>
      </c>
      <c r="G10228" s="40">
        <v>111300</v>
      </c>
      <c r="H10228" s="40">
        <v>58307.69</v>
      </c>
      <c r="I10228" s="40">
        <v>79999.990000000005</v>
      </c>
      <c r="J10228" s="67">
        <f t="shared" si="477"/>
        <v>0.52387861635220123</v>
      </c>
      <c r="K10228" s="39">
        <f t="shared" si="478"/>
        <v>0.71877798742138366</v>
      </c>
      <c r="L10228" s="2" t="str">
        <f t="shared" si="479"/>
        <v>AA</v>
      </c>
      <c r="M10228" s="2" t="s">
        <v>956</v>
      </c>
      <c r="N10228" s="2" t="s">
        <v>418</v>
      </c>
      <c r="O10228" s="2" t="s">
        <v>70</v>
      </c>
    </row>
    <row r="10229" spans="1:15">
      <c r="A10229" s="42">
        <v>41502</v>
      </c>
      <c r="B10229" s="42">
        <v>54286</v>
      </c>
      <c r="C10229" s="130">
        <v>420</v>
      </c>
      <c r="D10229" s="43">
        <v>9.0200000000000002E-2</v>
      </c>
      <c r="E10229" s="43">
        <v>8.2799999999999999E-2</v>
      </c>
      <c r="F10229" s="44">
        <v>111150</v>
      </c>
      <c r="G10229" s="44">
        <v>111150</v>
      </c>
      <c r="H10229" s="44">
        <v>77506.600000000006</v>
      </c>
      <c r="I10229" s="44">
        <v>80012.399999999994</v>
      </c>
      <c r="J10229" s="68">
        <f t="shared" si="477"/>
        <v>0.69731533963112913</v>
      </c>
      <c r="K10229" s="43">
        <f t="shared" si="478"/>
        <v>0.71985964912280698</v>
      </c>
      <c r="L10229" s="41" t="str">
        <f t="shared" si="479"/>
        <v>A</v>
      </c>
      <c r="M10229" s="41" t="s">
        <v>554</v>
      </c>
      <c r="N10229" s="41" t="s">
        <v>417</v>
      </c>
      <c r="O10229" s="41" t="s">
        <v>70</v>
      </c>
    </row>
    <row r="10230" spans="1:15">
      <c r="A10230" s="38">
        <v>39692</v>
      </c>
      <c r="B10230" s="38">
        <v>46997</v>
      </c>
      <c r="C10230" s="131">
        <v>240</v>
      </c>
      <c r="D10230" s="39">
        <v>9.0200000000000002E-2</v>
      </c>
      <c r="E10230" s="39">
        <v>8.09E-2</v>
      </c>
      <c r="F10230" s="40">
        <v>66400</v>
      </c>
      <c r="G10230" s="40">
        <v>66400</v>
      </c>
      <c r="H10230" s="40">
        <v>34158.699999999997</v>
      </c>
      <c r="I10230" s="40">
        <v>47799.99</v>
      </c>
      <c r="J10230" s="67">
        <f t="shared" si="477"/>
        <v>0.51443825301204815</v>
      </c>
      <c r="K10230" s="39">
        <f t="shared" si="478"/>
        <v>0.71987936746987946</v>
      </c>
      <c r="L10230" s="2" t="str">
        <f t="shared" si="479"/>
        <v>AA</v>
      </c>
      <c r="M10230" s="2" t="s">
        <v>457</v>
      </c>
      <c r="N10230" s="2" t="s">
        <v>419</v>
      </c>
      <c r="O10230" s="2" t="s">
        <v>70</v>
      </c>
    </row>
    <row r="10231" spans="1:15">
      <c r="A10231" s="42">
        <v>39729</v>
      </c>
      <c r="B10231" s="42">
        <v>47034</v>
      </c>
      <c r="C10231" s="130">
        <v>240</v>
      </c>
      <c r="D10231" s="43">
        <v>9.0200000000000002E-2</v>
      </c>
      <c r="E10231" s="43">
        <v>8.5600000000000009E-2</v>
      </c>
      <c r="F10231" s="44">
        <v>87400</v>
      </c>
      <c r="G10231" s="44">
        <v>87400</v>
      </c>
      <c r="H10231" s="44">
        <v>45013.13</v>
      </c>
      <c r="I10231" s="44">
        <v>62919.99</v>
      </c>
      <c r="J10231" s="68">
        <f t="shared" si="477"/>
        <v>0.51502437070938212</v>
      </c>
      <c r="K10231" s="43">
        <f t="shared" si="478"/>
        <v>0.71990835240274598</v>
      </c>
      <c r="L10231" s="41" t="str">
        <f t="shared" si="479"/>
        <v>AA</v>
      </c>
      <c r="M10231" s="41" t="s">
        <v>1070</v>
      </c>
      <c r="N10231" s="41" t="s">
        <v>432</v>
      </c>
      <c r="O10231" s="41" t="s">
        <v>70</v>
      </c>
    </row>
    <row r="10232" spans="1:15">
      <c r="A10232" s="38">
        <v>41473</v>
      </c>
      <c r="B10232" s="38">
        <v>54257</v>
      </c>
      <c r="C10232" s="131">
        <v>420</v>
      </c>
      <c r="D10232" s="39">
        <v>9.0200000000000002E-2</v>
      </c>
      <c r="E10232" s="39">
        <v>8.2799999999999999E-2</v>
      </c>
      <c r="F10232" s="40">
        <v>60000</v>
      </c>
      <c r="G10232" s="40">
        <v>60000</v>
      </c>
      <c r="H10232" s="40">
        <v>41755.53</v>
      </c>
      <c r="I10232" s="40">
        <v>43199.99</v>
      </c>
      <c r="J10232" s="67">
        <f t="shared" si="477"/>
        <v>0.69592549999999997</v>
      </c>
      <c r="K10232" s="39">
        <f t="shared" si="478"/>
        <v>0.71999983333333328</v>
      </c>
      <c r="L10232" s="2" t="str">
        <f t="shared" si="479"/>
        <v>A</v>
      </c>
      <c r="M10232" s="2" t="s">
        <v>554</v>
      </c>
      <c r="N10232" s="2" t="s">
        <v>417</v>
      </c>
      <c r="O10232" s="2" t="s">
        <v>70</v>
      </c>
    </row>
    <row r="10233" spans="1:15">
      <c r="A10233" s="38">
        <v>41284</v>
      </c>
      <c r="B10233" s="38">
        <v>48589</v>
      </c>
      <c r="C10233" s="131">
        <v>240</v>
      </c>
      <c r="D10233" s="39">
        <v>9.0200000000000002E-2</v>
      </c>
      <c r="E10233" s="39">
        <v>8.09E-2</v>
      </c>
      <c r="F10233" s="40">
        <v>62500</v>
      </c>
      <c r="G10233" s="40">
        <v>62500</v>
      </c>
      <c r="H10233" s="40">
        <v>40791.01</v>
      </c>
      <c r="I10233" s="40">
        <v>44999.99</v>
      </c>
      <c r="J10233" s="67">
        <f t="shared" si="477"/>
        <v>0.65265616000000004</v>
      </c>
      <c r="K10233" s="39">
        <f t="shared" si="478"/>
        <v>0.71999983999999995</v>
      </c>
      <c r="L10233" s="2" t="str">
        <f t="shared" si="479"/>
        <v>A</v>
      </c>
      <c r="M10233" s="2" t="s">
        <v>880</v>
      </c>
      <c r="N10233" s="2" t="s">
        <v>424</v>
      </c>
      <c r="O10233" s="2" t="s">
        <v>70</v>
      </c>
    </row>
    <row r="10234" spans="1:15">
      <c r="A10234" s="42">
        <v>39920</v>
      </c>
      <c r="B10234" s="42">
        <v>45399</v>
      </c>
      <c r="C10234" s="130">
        <v>180</v>
      </c>
      <c r="D10234" s="43">
        <v>9.0200000000000002E-2</v>
      </c>
      <c r="E10234" s="43">
        <v>8.5600000000000009E-2</v>
      </c>
      <c r="F10234" s="44">
        <v>75000</v>
      </c>
      <c r="G10234" s="44">
        <v>75000</v>
      </c>
      <c r="H10234" s="44">
        <v>34279.949999999997</v>
      </c>
      <c r="I10234" s="44">
        <v>53999.99</v>
      </c>
      <c r="J10234" s="68">
        <f t="shared" si="477"/>
        <v>0.45706599999999997</v>
      </c>
      <c r="K10234" s="43">
        <f t="shared" si="478"/>
        <v>0.7199998666666666</v>
      </c>
      <c r="L10234" s="41" t="str">
        <f t="shared" si="479"/>
        <v>AA</v>
      </c>
      <c r="M10234" s="41" t="s">
        <v>1176</v>
      </c>
      <c r="N10234" s="41" t="s">
        <v>422</v>
      </c>
      <c r="O10234" s="41" t="s">
        <v>70</v>
      </c>
    </row>
    <row r="10235" spans="1:15">
      <c r="A10235" s="38">
        <v>39556</v>
      </c>
      <c r="B10235" s="38">
        <v>46861</v>
      </c>
      <c r="C10235" s="131">
        <v>240</v>
      </c>
      <c r="D10235" s="39">
        <v>9.0200000000000002E-2</v>
      </c>
      <c r="E10235" s="39">
        <v>8.09E-2</v>
      </c>
      <c r="F10235" s="40">
        <v>75000</v>
      </c>
      <c r="G10235" s="40">
        <v>75000</v>
      </c>
      <c r="H10235" s="40">
        <v>37577.03</v>
      </c>
      <c r="I10235" s="40">
        <v>53999.99</v>
      </c>
      <c r="J10235" s="67">
        <f t="shared" si="477"/>
        <v>0.50102706666666663</v>
      </c>
      <c r="K10235" s="39">
        <f t="shared" si="478"/>
        <v>0.7199998666666666</v>
      </c>
      <c r="L10235" s="2" t="str">
        <f t="shared" si="479"/>
        <v>AA</v>
      </c>
      <c r="M10235" s="2" t="s">
        <v>586</v>
      </c>
      <c r="N10235" s="2" t="s">
        <v>416</v>
      </c>
      <c r="O10235" s="2" t="s">
        <v>70</v>
      </c>
    </row>
    <row r="10236" spans="1:15">
      <c r="A10236" s="38">
        <v>41687</v>
      </c>
      <c r="B10236" s="38">
        <v>54471</v>
      </c>
      <c r="C10236" s="131">
        <v>420</v>
      </c>
      <c r="D10236" s="39">
        <v>9.0200000000000002E-2</v>
      </c>
      <c r="E10236" s="39">
        <v>8.2799999999999999E-2</v>
      </c>
      <c r="F10236" s="40">
        <v>100000</v>
      </c>
      <c r="G10236" s="40">
        <v>100000</v>
      </c>
      <c r="H10236" s="40">
        <v>70574.11</v>
      </c>
      <c r="I10236" s="40">
        <v>71999.990000000005</v>
      </c>
      <c r="J10236" s="67">
        <f t="shared" si="477"/>
        <v>0.70574110000000001</v>
      </c>
      <c r="K10236" s="39">
        <f t="shared" si="478"/>
        <v>0.71999990000000003</v>
      </c>
      <c r="L10236" s="2" t="str">
        <f t="shared" si="479"/>
        <v>A</v>
      </c>
      <c r="M10236" s="2" t="s">
        <v>1300</v>
      </c>
      <c r="N10236" s="2" t="s">
        <v>417</v>
      </c>
      <c r="O10236" s="2" t="s">
        <v>70</v>
      </c>
    </row>
    <row r="10237" spans="1:15">
      <c r="A10237" s="38">
        <v>41381</v>
      </c>
      <c r="B10237" s="38">
        <v>50512</v>
      </c>
      <c r="C10237" s="131">
        <v>300</v>
      </c>
      <c r="D10237" s="39">
        <v>9.0200000000000002E-2</v>
      </c>
      <c r="E10237" s="39">
        <v>8.2799999999999999E-2</v>
      </c>
      <c r="F10237" s="40">
        <v>125000</v>
      </c>
      <c r="G10237" s="40">
        <v>125000</v>
      </c>
      <c r="H10237" s="40">
        <v>84415.91</v>
      </c>
      <c r="I10237" s="40">
        <v>89999.99</v>
      </c>
      <c r="J10237" s="67">
        <f t="shared" si="477"/>
        <v>0.67532727999999997</v>
      </c>
      <c r="K10237" s="39">
        <f t="shared" si="478"/>
        <v>0.71999992000000002</v>
      </c>
      <c r="L10237" s="2" t="str">
        <f t="shared" si="479"/>
        <v>A</v>
      </c>
      <c r="M10237" s="2" t="s">
        <v>453</v>
      </c>
      <c r="N10237" s="2" t="s">
        <v>418</v>
      </c>
      <c r="O10237" s="2" t="s">
        <v>70</v>
      </c>
    </row>
    <row r="10238" spans="1:15">
      <c r="A10238" s="38">
        <v>41355</v>
      </c>
      <c r="B10238" s="38">
        <v>54139</v>
      </c>
      <c r="C10238" s="131">
        <v>420</v>
      </c>
      <c r="D10238" s="39">
        <v>9.0200000000000002E-2</v>
      </c>
      <c r="E10238" s="39">
        <v>8.09E-2</v>
      </c>
      <c r="F10238" s="40">
        <v>125000</v>
      </c>
      <c r="G10238" s="40">
        <v>125000</v>
      </c>
      <c r="H10238" s="40">
        <v>86095.21</v>
      </c>
      <c r="I10238" s="40">
        <v>89999.99</v>
      </c>
      <c r="J10238" s="67">
        <f t="shared" si="477"/>
        <v>0.68876168000000004</v>
      </c>
      <c r="K10238" s="39">
        <f t="shared" si="478"/>
        <v>0.71999992000000002</v>
      </c>
      <c r="L10238" s="2" t="str">
        <f t="shared" si="479"/>
        <v>A</v>
      </c>
      <c r="M10238" s="2" t="s">
        <v>585</v>
      </c>
      <c r="N10238" s="2" t="s">
        <v>423</v>
      </c>
      <c r="O10238" s="2" t="s">
        <v>70</v>
      </c>
    </row>
    <row r="10239" spans="1:15">
      <c r="A10239" s="42">
        <v>41625</v>
      </c>
      <c r="B10239" s="42">
        <v>52582</v>
      </c>
      <c r="C10239" s="130">
        <v>360</v>
      </c>
      <c r="D10239" s="43">
        <v>9.0200000000000002E-2</v>
      </c>
      <c r="E10239" s="43">
        <v>8.1900000000000001E-2</v>
      </c>
      <c r="F10239" s="44">
        <v>150000</v>
      </c>
      <c r="G10239" s="44">
        <v>150000</v>
      </c>
      <c r="H10239" s="44">
        <v>104864.62</v>
      </c>
      <c r="I10239" s="44">
        <v>107999.99</v>
      </c>
      <c r="J10239" s="68">
        <f t="shared" si="477"/>
        <v>0.69909746666666661</v>
      </c>
      <c r="K10239" s="43">
        <f t="shared" si="478"/>
        <v>0.71999993333333334</v>
      </c>
      <c r="L10239" s="41" t="str">
        <f t="shared" si="479"/>
        <v>A</v>
      </c>
      <c r="M10239" s="41" t="s">
        <v>563</v>
      </c>
      <c r="N10239" s="41" t="s">
        <v>436</v>
      </c>
      <c r="O10239" s="41" t="s">
        <v>70</v>
      </c>
    </row>
    <row r="10240" spans="1:15">
      <c r="A10240" s="42">
        <v>39535</v>
      </c>
      <c r="B10240" s="42">
        <v>46840</v>
      </c>
      <c r="C10240" s="130">
        <v>240</v>
      </c>
      <c r="D10240" s="43">
        <v>9.0200000000000002E-2</v>
      </c>
      <c r="E10240" s="43">
        <v>8.09E-2</v>
      </c>
      <c r="F10240" s="44">
        <v>125000</v>
      </c>
      <c r="G10240" s="44">
        <v>125000</v>
      </c>
      <c r="H10240" s="44">
        <v>63539.22</v>
      </c>
      <c r="I10240" s="44">
        <v>90000</v>
      </c>
      <c r="J10240" s="68">
        <f t="shared" si="477"/>
        <v>0.50831376000000006</v>
      </c>
      <c r="K10240" s="43">
        <f t="shared" si="478"/>
        <v>0.72</v>
      </c>
      <c r="L10240" s="41" t="str">
        <f t="shared" si="479"/>
        <v>AA</v>
      </c>
      <c r="M10240" s="41" t="s">
        <v>537</v>
      </c>
      <c r="N10240" s="41" t="s">
        <v>432</v>
      </c>
      <c r="O10240" s="41" t="s">
        <v>70</v>
      </c>
    </row>
    <row r="10241" spans="1:15">
      <c r="A10241" s="42">
        <v>39577</v>
      </c>
      <c r="B10241" s="42">
        <v>46882</v>
      </c>
      <c r="C10241" s="130">
        <v>240</v>
      </c>
      <c r="D10241" s="43">
        <v>9.0200000000000002E-2</v>
      </c>
      <c r="E10241" s="43">
        <v>8.09E-2</v>
      </c>
      <c r="F10241" s="44">
        <v>127715.54</v>
      </c>
      <c r="G10241" s="44">
        <v>127715.54</v>
      </c>
      <c r="H10241" s="44">
        <v>64442.99</v>
      </c>
      <c r="I10241" s="44">
        <v>91999.99</v>
      </c>
      <c r="J10241" s="68">
        <f t="shared" si="477"/>
        <v>0.50458221450576801</v>
      </c>
      <c r="K10241" s="43">
        <f t="shared" si="478"/>
        <v>0.72035078894862759</v>
      </c>
      <c r="L10241" s="41" t="str">
        <f t="shared" si="479"/>
        <v>AA</v>
      </c>
      <c r="M10241" s="41" t="s">
        <v>520</v>
      </c>
      <c r="N10241" s="41" t="s">
        <v>429</v>
      </c>
      <c r="O10241" s="41" t="s">
        <v>70</v>
      </c>
    </row>
    <row r="10242" spans="1:15">
      <c r="A10242" s="38">
        <v>39856</v>
      </c>
      <c r="B10242" s="38">
        <v>47161</v>
      </c>
      <c r="C10242" s="131">
        <v>240</v>
      </c>
      <c r="D10242" s="39">
        <v>9.0200000000000002E-2</v>
      </c>
      <c r="E10242" s="39">
        <v>8.09E-2</v>
      </c>
      <c r="F10242" s="40">
        <v>78000</v>
      </c>
      <c r="G10242" s="40">
        <v>78000</v>
      </c>
      <c r="H10242" s="40">
        <v>39402.42</v>
      </c>
      <c r="I10242" s="40">
        <v>56200</v>
      </c>
      <c r="J10242" s="67">
        <f t="shared" si="477"/>
        <v>0.50515923076923075</v>
      </c>
      <c r="K10242" s="39">
        <f t="shared" si="478"/>
        <v>0.72051282051282051</v>
      </c>
      <c r="L10242" s="2" t="str">
        <f t="shared" si="479"/>
        <v>AA</v>
      </c>
      <c r="M10242" s="2" t="s">
        <v>991</v>
      </c>
      <c r="N10242" s="2" t="s">
        <v>421</v>
      </c>
      <c r="O10242" s="2" t="s">
        <v>70</v>
      </c>
    </row>
    <row r="10243" spans="1:15">
      <c r="A10243" s="38">
        <v>41579</v>
      </c>
      <c r="B10243" s="38">
        <v>48884</v>
      </c>
      <c r="C10243" s="131">
        <v>240</v>
      </c>
      <c r="D10243" s="39">
        <v>9.0200000000000002E-2</v>
      </c>
      <c r="E10243" s="39">
        <v>8.09E-2</v>
      </c>
      <c r="F10243" s="40">
        <v>136000</v>
      </c>
      <c r="G10243" s="40">
        <v>136000</v>
      </c>
      <c r="H10243" s="40">
        <v>92876.14</v>
      </c>
      <c r="I10243" s="40">
        <v>97999.97</v>
      </c>
      <c r="J10243" s="67">
        <f t="shared" ref="J10243:J10306" si="480">H10243/G10243</f>
        <v>0.68291279411764705</v>
      </c>
      <c r="K10243" s="39">
        <f t="shared" ref="K10243:K10306" si="481">I10243/G10243</f>
        <v>0.72058801470588241</v>
      </c>
      <c r="L10243" s="2" t="str">
        <f t="shared" ref="L10243:L10306" si="482">IF(J10243&lt;=65%,"AA",IF(J10243&lt;=75%,"A",IF(J10243&lt;=85%,"B","C")))</f>
        <v>A</v>
      </c>
      <c r="M10243" s="2" t="s">
        <v>728</v>
      </c>
      <c r="N10243" s="2" t="s">
        <v>417</v>
      </c>
      <c r="O10243" s="2" t="s">
        <v>70</v>
      </c>
    </row>
    <row r="10244" spans="1:15">
      <c r="A10244" s="38">
        <v>41313</v>
      </c>
      <c r="B10244" s="38">
        <v>46791</v>
      </c>
      <c r="C10244" s="131">
        <v>180</v>
      </c>
      <c r="D10244" s="39">
        <v>9.0200000000000002E-2</v>
      </c>
      <c r="E10244" s="39">
        <v>8.2799999999999999E-2</v>
      </c>
      <c r="F10244" s="40">
        <v>55500</v>
      </c>
      <c r="G10244" s="40">
        <v>55500</v>
      </c>
      <c r="H10244" s="40">
        <v>35092.67</v>
      </c>
      <c r="I10244" s="40">
        <v>39999.99</v>
      </c>
      <c r="J10244" s="67">
        <f t="shared" si="480"/>
        <v>0.6323003603603603</v>
      </c>
      <c r="K10244" s="39">
        <f t="shared" si="481"/>
        <v>0.72072054054054047</v>
      </c>
      <c r="L10244" s="2" t="str">
        <f t="shared" si="482"/>
        <v>AA</v>
      </c>
      <c r="M10244" s="2" t="s">
        <v>1118</v>
      </c>
      <c r="N10244" s="2" t="s">
        <v>416</v>
      </c>
      <c r="O10244" s="2" t="s">
        <v>70</v>
      </c>
    </row>
    <row r="10245" spans="1:15">
      <c r="A10245" s="42">
        <v>39556</v>
      </c>
      <c r="B10245" s="42">
        <v>46861</v>
      </c>
      <c r="C10245" s="130">
        <v>240</v>
      </c>
      <c r="D10245" s="43">
        <v>9.0200000000000002E-2</v>
      </c>
      <c r="E10245" s="43">
        <v>8.09E-2</v>
      </c>
      <c r="F10245" s="44">
        <v>86000</v>
      </c>
      <c r="G10245" s="44">
        <v>86000</v>
      </c>
      <c r="H10245" s="44">
        <v>43143.9</v>
      </c>
      <c r="I10245" s="44">
        <v>61999.99</v>
      </c>
      <c r="J10245" s="68">
        <f t="shared" si="480"/>
        <v>0.5016732558139535</v>
      </c>
      <c r="K10245" s="43">
        <f t="shared" si="481"/>
        <v>0.72093011627906978</v>
      </c>
      <c r="L10245" s="41" t="str">
        <f t="shared" si="482"/>
        <v>AA</v>
      </c>
      <c r="M10245" s="41" t="s">
        <v>466</v>
      </c>
      <c r="N10245" s="41" t="s">
        <v>421</v>
      </c>
      <c r="O10245" s="41" t="s">
        <v>70</v>
      </c>
    </row>
    <row r="10246" spans="1:15">
      <c r="A10246" s="38">
        <v>39836</v>
      </c>
      <c r="B10246" s="38">
        <v>47141</v>
      </c>
      <c r="C10246" s="131">
        <v>240</v>
      </c>
      <c r="D10246" s="39">
        <v>9.0200000000000002E-2</v>
      </c>
      <c r="E10246" s="39">
        <v>8.09E-2</v>
      </c>
      <c r="F10246" s="40">
        <v>95000</v>
      </c>
      <c r="G10246" s="40">
        <v>95000</v>
      </c>
      <c r="H10246" s="40">
        <v>49620.07</v>
      </c>
      <c r="I10246" s="40">
        <v>68499.990000000005</v>
      </c>
      <c r="J10246" s="67">
        <f t="shared" si="480"/>
        <v>0.52231652631578951</v>
      </c>
      <c r="K10246" s="39">
        <f t="shared" si="481"/>
        <v>0.72105252631578953</v>
      </c>
      <c r="L10246" s="2" t="str">
        <f t="shared" si="482"/>
        <v>AA</v>
      </c>
      <c r="M10246" s="2" t="s">
        <v>699</v>
      </c>
      <c r="N10246" s="2" t="s">
        <v>421</v>
      </c>
      <c r="O10246" s="2" t="s">
        <v>70</v>
      </c>
    </row>
    <row r="10247" spans="1:15">
      <c r="A10247" s="38">
        <v>39764</v>
      </c>
      <c r="B10247" s="38">
        <v>47069</v>
      </c>
      <c r="C10247" s="131">
        <v>240</v>
      </c>
      <c r="D10247" s="39">
        <v>9.0200000000000002E-2</v>
      </c>
      <c r="E10247" s="39">
        <v>8.09E-2</v>
      </c>
      <c r="F10247" s="40">
        <v>76000</v>
      </c>
      <c r="G10247" s="40">
        <v>76000</v>
      </c>
      <c r="H10247" s="40">
        <v>39721.5</v>
      </c>
      <c r="I10247" s="40">
        <v>54805.42</v>
      </c>
      <c r="J10247" s="67">
        <f t="shared" si="480"/>
        <v>0.52265131578947366</v>
      </c>
      <c r="K10247" s="39">
        <f t="shared" si="481"/>
        <v>0.721123947368421</v>
      </c>
      <c r="L10247" s="2" t="str">
        <f t="shared" si="482"/>
        <v>AA</v>
      </c>
      <c r="M10247" s="2" t="s">
        <v>1290</v>
      </c>
      <c r="N10247" s="2" t="s">
        <v>416</v>
      </c>
      <c r="O10247" s="2" t="s">
        <v>70</v>
      </c>
    </row>
    <row r="10248" spans="1:15">
      <c r="A10248" s="38">
        <v>39629</v>
      </c>
      <c r="B10248" s="38">
        <v>46934</v>
      </c>
      <c r="C10248" s="131">
        <v>240</v>
      </c>
      <c r="D10248" s="39">
        <v>9.0200000000000002E-2</v>
      </c>
      <c r="E10248" s="39">
        <v>8.09E-2</v>
      </c>
      <c r="F10248" s="40">
        <v>110518.39999999999</v>
      </c>
      <c r="G10248" s="40">
        <v>110518.39999999999</v>
      </c>
      <c r="H10248" s="40">
        <v>56110.23</v>
      </c>
      <c r="I10248" s="40">
        <v>79749.990000000005</v>
      </c>
      <c r="J10248" s="67">
        <f t="shared" si="480"/>
        <v>0.50770034672959441</v>
      </c>
      <c r="K10248" s="39">
        <f t="shared" si="481"/>
        <v>0.72159920881952699</v>
      </c>
      <c r="L10248" s="2" t="str">
        <f t="shared" si="482"/>
        <v>AA</v>
      </c>
      <c r="M10248" s="2" t="s">
        <v>973</v>
      </c>
      <c r="N10248" s="2" t="s">
        <v>437</v>
      </c>
      <c r="O10248" s="2" t="s">
        <v>70</v>
      </c>
    </row>
    <row r="10249" spans="1:15">
      <c r="A10249" s="42">
        <v>41563</v>
      </c>
      <c r="B10249" s="42">
        <v>54347</v>
      </c>
      <c r="C10249" s="130">
        <v>420</v>
      </c>
      <c r="D10249" s="43">
        <v>9.0200000000000002E-2</v>
      </c>
      <c r="E10249" s="43">
        <v>8.2799999999999999E-2</v>
      </c>
      <c r="F10249" s="44">
        <v>124700</v>
      </c>
      <c r="G10249" s="44">
        <v>124700</v>
      </c>
      <c r="H10249" s="44">
        <v>87576.71</v>
      </c>
      <c r="I10249" s="44">
        <v>89999.99</v>
      </c>
      <c r="J10249" s="68">
        <f t="shared" si="480"/>
        <v>0.70229919807538099</v>
      </c>
      <c r="K10249" s="43">
        <f t="shared" si="481"/>
        <v>0.72173207698476349</v>
      </c>
      <c r="L10249" s="41" t="str">
        <f t="shared" si="482"/>
        <v>A</v>
      </c>
      <c r="M10249" s="41" t="s">
        <v>99</v>
      </c>
      <c r="N10249" s="41" t="s">
        <v>417</v>
      </c>
      <c r="O10249" s="41" t="s">
        <v>70</v>
      </c>
    </row>
    <row r="10250" spans="1:15">
      <c r="A10250" s="38">
        <v>41533</v>
      </c>
      <c r="B10250" s="38">
        <v>52490</v>
      </c>
      <c r="C10250" s="131">
        <v>360</v>
      </c>
      <c r="D10250" s="39">
        <v>9.0200000000000002E-2</v>
      </c>
      <c r="E10250" s="39">
        <v>9.0200000000000002E-2</v>
      </c>
      <c r="F10250" s="40">
        <v>173000</v>
      </c>
      <c r="G10250" s="40">
        <v>173000</v>
      </c>
      <c r="H10250" s="40">
        <v>120536.9</v>
      </c>
      <c r="I10250" s="40">
        <v>124999.99</v>
      </c>
      <c r="J10250" s="67">
        <f t="shared" si="480"/>
        <v>0.6967450867052023</v>
      </c>
      <c r="K10250" s="39">
        <f t="shared" si="481"/>
        <v>0.72254329479768786</v>
      </c>
      <c r="L10250" s="2" t="str">
        <f t="shared" si="482"/>
        <v>A</v>
      </c>
      <c r="M10250" s="2" t="s">
        <v>723</v>
      </c>
      <c r="N10250" s="2" t="s">
        <v>416</v>
      </c>
      <c r="O10250" s="2" t="s">
        <v>70</v>
      </c>
    </row>
    <row r="10251" spans="1:15">
      <c r="A10251" s="38">
        <v>39897</v>
      </c>
      <c r="B10251" s="38">
        <v>47202</v>
      </c>
      <c r="C10251" s="131">
        <v>240</v>
      </c>
      <c r="D10251" s="39">
        <v>9.0200000000000002E-2</v>
      </c>
      <c r="E10251" s="39">
        <v>9.0200000000000002E-2</v>
      </c>
      <c r="F10251" s="40">
        <v>66000</v>
      </c>
      <c r="G10251" s="40">
        <v>66000</v>
      </c>
      <c r="H10251" s="40">
        <v>34921.5</v>
      </c>
      <c r="I10251" s="40">
        <v>47699.99</v>
      </c>
      <c r="J10251" s="67">
        <f t="shared" si="480"/>
        <v>0.5291136363636364</v>
      </c>
      <c r="K10251" s="39">
        <f t="shared" si="481"/>
        <v>0.72272712121212113</v>
      </c>
      <c r="L10251" s="2" t="str">
        <f t="shared" si="482"/>
        <v>AA</v>
      </c>
      <c r="M10251" s="2" t="s">
        <v>1595</v>
      </c>
      <c r="N10251" s="2" t="s">
        <v>437</v>
      </c>
      <c r="O10251" s="2" t="s">
        <v>70</v>
      </c>
    </row>
    <row r="10252" spans="1:15">
      <c r="A10252" s="38">
        <v>41691</v>
      </c>
      <c r="B10252" s="38">
        <v>45343</v>
      </c>
      <c r="C10252" s="131">
        <v>120</v>
      </c>
      <c r="D10252" s="39">
        <v>9.0200000000000002E-2</v>
      </c>
      <c r="E10252" s="39">
        <v>8.09E-2</v>
      </c>
      <c r="F10252" s="40">
        <v>132000</v>
      </c>
      <c r="G10252" s="40">
        <v>132000</v>
      </c>
      <c r="H10252" s="40">
        <v>86575.47</v>
      </c>
      <c r="I10252" s="40">
        <v>95399.99</v>
      </c>
      <c r="J10252" s="67">
        <f t="shared" si="480"/>
        <v>0.65587477272727268</v>
      </c>
      <c r="K10252" s="39">
        <f t="shared" si="481"/>
        <v>0.72272719696969701</v>
      </c>
      <c r="L10252" s="2" t="str">
        <f t="shared" si="482"/>
        <v>A</v>
      </c>
      <c r="M10252" s="2" t="s">
        <v>890</v>
      </c>
      <c r="N10252" s="2" t="s">
        <v>417</v>
      </c>
      <c r="O10252" s="2" t="s">
        <v>70</v>
      </c>
    </row>
    <row r="10253" spans="1:15">
      <c r="A10253" s="38">
        <v>41704</v>
      </c>
      <c r="B10253" s="38">
        <v>47458</v>
      </c>
      <c r="C10253" s="131">
        <v>189</v>
      </c>
      <c r="D10253" s="39">
        <v>9.0200000000000002E-2</v>
      </c>
      <c r="E10253" s="39">
        <v>8.09E-2</v>
      </c>
      <c r="F10253" s="40">
        <v>56000</v>
      </c>
      <c r="G10253" s="40">
        <v>56000</v>
      </c>
      <c r="H10253" s="40">
        <v>38489.949999999997</v>
      </c>
      <c r="I10253" s="40">
        <v>40499.99</v>
      </c>
      <c r="J10253" s="67">
        <f t="shared" si="480"/>
        <v>0.68732053571428564</v>
      </c>
      <c r="K10253" s="39">
        <f t="shared" si="481"/>
        <v>0.72321410714285705</v>
      </c>
      <c r="L10253" s="2" t="str">
        <f t="shared" si="482"/>
        <v>A</v>
      </c>
      <c r="M10253" s="2" t="s">
        <v>871</v>
      </c>
      <c r="N10253" s="2" t="s">
        <v>416</v>
      </c>
      <c r="O10253" s="2" t="s">
        <v>70</v>
      </c>
    </row>
    <row r="10254" spans="1:15">
      <c r="A10254" s="38">
        <v>39940</v>
      </c>
      <c r="B10254" s="38">
        <v>49224</v>
      </c>
      <c r="C10254" s="131">
        <v>305</v>
      </c>
      <c r="D10254" s="39">
        <v>9.0200000000000002E-2</v>
      </c>
      <c r="E10254" s="39">
        <v>9.0200000000000002E-2</v>
      </c>
      <c r="F10254" s="40">
        <v>96700</v>
      </c>
      <c r="G10254" s="40">
        <v>96700</v>
      </c>
      <c r="H10254" s="40">
        <v>57736.9</v>
      </c>
      <c r="I10254" s="40">
        <v>70000</v>
      </c>
      <c r="J10254" s="67">
        <f t="shared" si="480"/>
        <v>0.59707238883143743</v>
      </c>
      <c r="K10254" s="39">
        <f t="shared" si="481"/>
        <v>0.72388831437435364</v>
      </c>
      <c r="L10254" s="2" t="str">
        <f t="shared" si="482"/>
        <v>AA</v>
      </c>
      <c r="M10254" s="2" t="s">
        <v>97</v>
      </c>
      <c r="N10254" s="2" t="s">
        <v>435</v>
      </c>
      <c r="O10254" s="2" t="s">
        <v>70</v>
      </c>
    </row>
    <row r="10255" spans="1:15">
      <c r="A10255" s="38">
        <v>39870</v>
      </c>
      <c r="B10255" s="38">
        <v>47175</v>
      </c>
      <c r="C10255" s="131">
        <v>240</v>
      </c>
      <c r="D10255" s="39">
        <v>9.0200000000000002E-2</v>
      </c>
      <c r="E10255" s="39">
        <v>9.0200000000000002E-2</v>
      </c>
      <c r="F10255" s="40">
        <v>100000</v>
      </c>
      <c r="G10255" s="40">
        <v>100000</v>
      </c>
      <c r="H10255" s="40">
        <v>55255.79</v>
      </c>
      <c r="I10255" s="40">
        <v>72390</v>
      </c>
      <c r="J10255" s="67">
        <f t="shared" si="480"/>
        <v>0.55255790000000005</v>
      </c>
      <c r="K10255" s="39">
        <f t="shared" si="481"/>
        <v>0.72389999999999999</v>
      </c>
      <c r="L10255" s="2" t="str">
        <f t="shared" si="482"/>
        <v>AA</v>
      </c>
      <c r="M10255" s="2" t="s">
        <v>1207</v>
      </c>
      <c r="N10255" s="2" t="s">
        <v>423</v>
      </c>
      <c r="O10255" s="2" t="s">
        <v>70</v>
      </c>
    </row>
    <row r="10256" spans="1:15">
      <c r="A10256" s="38">
        <v>39783</v>
      </c>
      <c r="B10256" s="38">
        <v>47088</v>
      </c>
      <c r="C10256" s="131">
        <v>240</v>
      </c>
      <c r="D10256" s="39">
        <v>9.0200000000000002E-2</v>
      </c>
      <c r="E10256" s="39">
        <v>8.09E-2</v>
      </c>
      <c r="F10256" s="40">
        <v>82000</v>
      </c>
      <c r="G10256" s="40">
        <v>82000</v>
      </c>
      <c r="H10256" s="40">
        <v>43031</v>
      </c>
      <c r="I10256" s="40">
        <v>59429.99</v>
      </c>
      <c r="J10256" s="67">
        <f t="shared" si="480"/>
        <v>0.5247682926829268</v>
      </c>
      <c r="K10256" s="39">
        <f t="shared" si="481"/>
        <v>0.72475597560975602</v>
      </c>
      <c r="L10256" s="2" t="str">
        <f t="shared" si="482"/>
        <v>AA</v>
      </c>
      <c r="M10256" s="2" t="s">
        <v>690</v>
      </c>
      <c r="N10256" s="2" t="s">
        <v>417</v>
      </c>
      <c r="O10256" s="2" t="s">
        <v>70</v>
      </c>
    </row>
    <row r="10257" spans="1:15">
      <c r="A10257" s="42">
        <v>39652</v>
      </c>
      <c r="B10257" s="42">
        <v>42909</v>
      </c>
      <c r="C10257" s="130">
        <v>107</v>
      </c>
      <c r="D10257" s="43">
        <v>9.0200000000000002E-2</v>
      </c>
      <c r="E10257" s="43">
        <v>8.09E-2</v>
      </c>
      <c r="F10257" s="44">
        <v>120000</v>
      </c>
      <c r="G10257" s="44">
        <v>120000</v>
      </c>
      <c r="H10257" s="44">
        <v>43240.52</v>
      </c>
      <c r="I10257" s="44">
        <v>86999.99</v>
      </c>
      <c r="J10257" s="68">
        <f t="shared" si="480"/>
        <v>0.36033766666666667</v>
      </c>
      <c r="K10257" s="43">
        <f t="shared" si="481"/>
        <v>0.72499991666666674</v>
      </c>
      <c r="L10257" s="41" t="str">
        <f t="shared" si="482"/>
        <v>AA</v>
      </c>
      <c r="M10257" s="41" t="s">
        <v>489</v>
      </c>
      <c r="N10257" s="41" t="s">
        <v>415</v>
      </c>
      <c r="O10257" s="41" t="s">
        <v>70</v>
      </c>
    </row>
    <row r="10258" spans="1:15">
      <c r="A10258" s="38">
        <v>39657</v>
      </c>
      <c r="B10258" s="38">
        <v>46962</v>
      </c>
      <c r="C10258" s="131">
        <v>240</v>
      </c>
      <c r="D10258" s="39">
        <v>9.0200000000000002E-2</v>
      </c>
      <c r="E10258" s="39">
        <v>8.09E-2</v>
      </c>
      <c r="F10258" s="40">
        <v>109500</v>
      </c>
      <c r="G10258" s="40">
        <v>109500</v>
      </c>
      <c r="H10258" s="40">
        <v>60016.63</v>
      </c>
      <c r="I10258" s="40">
        <v>79481.69</v>
      </c>
      <c r="J10258" s="67">
        <f t="shared" si="480"/>
        <v>0.54809707762557081</v>
      </c>
      <c r="K10258" s="39">
        <f t="shared" si="481"/>
        <v>0.7258601826484018</v>
      </c>
      <c r="L10258" s="2" t="str">
        <f t="shared" si="482"/>
        <v>AA</v>
      </c>
      <c r="M10258" s="2" t="s">
        <v>482</v>
      </c>
      <c r="N10258" s="2" t="s">
        <v>422</v>
      </c>
      <c r="O10258" s="2" t="s">
        <v>70</v>
      </c>
    </row>
    <row r="10259" spans="1:15">
      <c r="A10259" s="38">
        <v>39841</v>
      </c>
      <c r="B10259" s="38">
        <v>47146</v>
      </c>
      <c r="C10259" s="131">
        <v>240</v>
      </c>
      <c r="D10259" s="39">
        <v>9.0200000000000002E-2</v>
      </c>
      <c r="E10259" s="39">
        <v>8.09E-2</v>
      </c>
      <c r="F10259" s="40">
        <v>90000</v>
      </c>
      <c r="G10259" s="40">
        <v>90000</v>
      </c>
      <c r="H10259" s="40">
        <v>55795.57</v>
      </c>
      <c r="I10259" s="40">
        <v>65340</v>
      </c>
      <c r="J10259" s="67">
        <f t="shared" si="480"/>
        <v>0.61995077777777774</v>
      </c>
      <c r="K10259" s="39">
        <f t="shared" si="481"/>
        <v>0.72599999999999998</v>
      </c>
      <c r="L10259" s="2" t="str">
        <f t="shared" si="482"/>
        <v>AA</v>
      </c>
      <c r="M10259" s="2" t="s">
        <v>467</v>
      </c>
      <c r="N10259" s="2" t="s">
        <v>425</v>
      </c>
      <c r="O10259" s="2" t="s">
        <v>70</v>
      </c>
    </row>
    <row r="10260" spans="1:15">
      <c r="A10260" s="42">
        <v>39863</v>
      </c>
      <c r="B10260" s="42">
        <v>47168</v>
      </c>
      <c r="C10260" s="130">
        <v>240</v>
      </c>
      <c r="D10260" s="43">
        <v>9.0200000000000002E-2</v>
      </c>
      <c r="E10260" s="43">
        <v>8.09E-2</v>
      </c>
      <c r="F10260" s="44">
        <v>127700</v>
      </c>
      <c r="G10260" s="44">
        <v>127700</v>
      </c>
      <c r="H10260" s="44">
        <v>67560.289999999994</v>
      </c>
      <c r="I10260" s="44">
        <v>92799.99</v>
      </c>
      <c r="J10260" s="68">
        <f t="shared" si="480"/>
        <v>0.52905473766640554</v>
      </c>
      <c r="K10260" s="43">
        <f t="shared" si="481"/>
        <v>0.72670313234142525</v>
      </c>
      <c r="L10260" s="41" t="str">
        <f t="shared" si="482"/>
        <v>AA</v>
      </c>
      <c r="M10260" s="41" t="s">
        <v>539</v>
      </c>
      <c r="N10260" s="41" t="s">
        <v>429</v>
      </c>
      <c r="O10260" s="41" t="s">
        <v>70</v>
      </c>
    </row>
    <row r="10261" spans="1:15">
      <c r="A10261" s="38">
        <v>39580</v>
      </c>
      <c r="B10261" s="38">
        <v>43171</v>
      </c>
      <c r="C10261" s="131">
        <v>118</v>
      </c>
      <c r="D10261" s="39">
        <v>9.0200000000000002E-2</v>
      </c>
      <c r="E10261" s="39">
        <v>8.09E-2</v>
      </c>
      <c r="F10261" s="40">
        <v>108000</v>
      </c>
      <c r="G10261" s="40">
        <v>108000</v>
      </c>
      <c r="H10261" s="40">
        <v>35251.96</v>
      </c>
      <c r="I10261" s="40">
        <v>78499.990000000005</v>
      </c>
      <c r="J10261" s="67">
        <f t="shared" si="480"/>
        <v>0.32640703703703705</v>
      </c>
      <c r="K10261" s="39">
        <f t="shared" si="481"/>
        <v>0.72685175925925927</v>
      </c>
      <c r="L10261" s="2" t="str">
        <f t="shared" si="482"/>
        <v>AA</v>
      </c>
      <c r="M10261" s="2" t="s">
        <v>527</v>
      </c>
      <c r="N10261" s="2" t="s">
        <v>419</v>
      </c>
      <c r="O10261" s="2" t="s">
        <v>70</v>
      </c>
    </row>
    <row r="10262" spans="1:15">
      <c r="A10262" s="42">
        <v>39791</v>
      </c>
      <c r="B10262" s="42">
        <v>47096</v>
      </c>
      <c r="C10262" s="130">
        <v>240</v>
      </c>
      <c r="D10262" s="43">
        <v>9.0200000000000002E-2</v>
      </c>
      <c r="E10262" s="43">
        <v>8.09E-2</v>
      </c>
      <c r="F10262" s="44">
        <v>100000</v>
      </c>
      <c r="G10262" s="44">
        <v>100000</v>
      </c>
      <c r="H10262" s="44">
        <v>35845.78</v>
      </c>
      <c r="I10262" s="44">
        <v>72699.990000000005</v>
      </c>
      <c r="J10262" s="68">
        <f t="shared" si="480"/>
        <v>0.35845779999999999</v>
      </c>
      <c r="K10262" s="43">
        <f t="shared" si="481"/>
        <v>0.72699990000000003</v>
      </c>
      <c r="L10262" s="41" t="str">
        <f t="shared" si="482"/>
        <v>AA</v>
      </c>
      <c r="M10262" s="41" t="s">
        <v>482</v>
      </c>
      <c r="N10262" s="41" t="s">
        <v>422</v>
      </c>
      <c r="O10262" s="41" t="s">
        <v>70</v>
      </c>
    </row>
    <row r="10263" spans="1:15">
      <c r="A10263" s="38">
        <v>41436</v>
      </c>
      <c r="B10263" s="38">
        <v>54220</v>
      </c>
      <c r="C10263" s="131">
        <v>420</v>
      </c>
      <c r="D10263" s="39">
        <v>9.0200000000000002E-2</v>
      </c>
      <c r="E10263" s="39">
        <v>8.2799999999999999E-2</v>
      </c>
      <c r="F10263" s="40">
        <v>61881</v>
      </c>
      <c r="G10263" s="40">
        <v>61881</v>
      </c>
      <c r="H10263" s="40">
        <v>43395.27</v>
      </c>
      <c r="I10263" s="40">
        <v>44999.99</v>
      </c>
      <c r="J10263" s="67">
        <f t="shared" si="480"/>
        <v>0.70126969505987291</v>
      </c>
      <c r="K10263" s="39">
        <f t="shared" si="481"/>
        <v>0.72720204909422925</v>
      </c>
      <c r="L10263" s="2" t="str">
        <f t="shared" si="482"/>
        <v>A</v>
      </c>
      <c r="M10263" s="2" t="s">
        <v>1095</v>
      </c>
      <c r="N10263" s="2" t="s">
        <v>424</v>
      </c>
      <c r="O10263" s="2" t="s">
        <v>70</v>
      </c>
    </row>
    <row r="10264" spans="1:15">
      <c r="A10264" s="42">
        <v>41381</v>
      </c>
      <c r="B10264" s="42">
        <v>50512</v>
      </c>
      <c r="C10264" s="130">
        <v>300</v>
      </c>
      <c r="D10264" s="43">
        <v>9.0200000000000002E-2</v>
      </c>
      <c r="E10264" s="43">
        <v>8.2799999999999999E-2</v>
      </c>
      <c r="F10264" s="44">
        <v>55000</v>
      </c>
      <c r="G10264" s="44">
        <v>55000</v>
      </c>
      <c r="H10264" s="44">
        <v>37518.230000000003</v>
      </c>
      <c r="I10264" s="44">
        <v>39999.99</v>
      </c>
      <c r="J10264" s="68">
        <f t="shared" si="480"/>
        <v>0.68214963636363646</v>
      </c>
      <c r="K10264" s="43">
        <f t="shared" si="481"/>
        <v>0.72727254545454545</v>
      </c>
      <c r="L10264" s="41" t="str">
        <f t="shared" si="482"/>
        <v>A</v>
      </c>
      <c r="M10264" s="41" t="s">
        <v>1126</v>
      </c>
      <c r="N10264" s="41" t="s">
        <v>416</v>
      </c>
      <c r="O10264" s="41" t="s">
        <v>70</v>
      </c>
    </row>
    <row r="10265" spans="1:15">
      <c r="A10265" s="42">
        <v>39932</v>
      </c>
      <c r="B10265" s="42">
        <v>44955</v>
      </c>
      <c r="C10265" s="130">
        <v>165</v>
      </c>
      <c r="D10265" s="43">
        <v>9.0200000000000002E-2</v>
      </c>
      <c r="E10265" s="43">
        <v>8.5600000000000009E-2</v>
      </c>
      <c r="F10265" s="44">
        <v>88000</v>
      </c>
      <c r="G10265" s="44">
        <v>88000</v>
      </c>
      <c r="H10265" s="44">
        <v>38731.32</v>
      </c>
      <c r="I10265" s="44">
        <v>63999.99</v>
      </c>
      <c r="J10265" s="68">
        <f t="shared" si="480"/>
        <v>0.44012863636363636</v>
      </c>
      <c r="K10265" s="43">
        <f t="shared" si="481"/>
        <v>0.72727261363636364</v>
      </c>
      <c r="L10265" s="41" t="str">
        <f t="shared" si="482"/>
        <v>AA</v>
      </c>
      <c r="M10265" s="41" t="s">
        <v>457</v>
      </c>
      <c r="N10265" s="41" t="s">
        <v>419</v>
      </c>
      <c r="O10265" s="41" t="s">
        <v>70</v>
      </c>
    </row>
    <row r="10266" spans="1:15">
      <c r="A10266" s="42">
        <v>39916</v>
      </c>
      <c r="B10266" s="42">
        <v>47221</v>
      </c>
      <c r="C10266" s="130">
        <v>240</v>
      </c>
      <c r="D10266" s="43">
        <v>9.0200000000000002E-2</v>
      </c>
      <c r="E10266" s="43">
        <v>8.09E-2</v>
      </c>
      <c r="F10266" s="44">
        <v>110000</v>
      </c>
      <c r="G10266" s="44">
        <v>110000</v>
      </c>
      <c r="H10266" s="44">
        <v>58883.13</v>
      </c>
      <c r="I10266" s="44">
        <v>79999.990000000005</v>
      </c>
      <c r="J10266" s="68">
        <f t="shared" si="480"/>
        <v>0.53530118181818176</v>
      </c>
      <c r="K10266" s="43">
        <f t="shared" si="481"/>
        <v>0.72727263636363637</v>
      </c>
      <c r="L10266" s="41" t="str">
        <f t="shared" si="482"/>
        <v>AA</v>
      </c>
      <c r="M10266" s="41" t="s">
        <v>830</v>
      </c>
      <c r="N10266" s="41" t="s">
        <v>437</v>
      </c>
      <c r="O10266" s="41" t="s">
        <v>70</v>
      </c>
    </row>
    <row r="10267" spans="1:15">
      <c r="A10267" s="42">
        <v>41683</v>
      </c>
      <c r="B10267" s="42">
        <v>48988</v>
      </c>
      <c r="C10267" s="130">
        <v>240</v>
      </c>
      <c r="D10267" s="43">
        <v>9.0200000000000002E-2</v>
      </c>
      <c r="E10267" s="43">
        <v>8.2799999999999999E-2</v>
      </c>
      <c r="F10267" s="44">
        <v>110000</v>
      </c>
      <c r="G10267" s="44">
        <v>110000</v>
      </c>
      <c r="H10267" s="44">
        <v>76738.559999999998</v>
      </c>
      <c r="I10267" s="44">
        <v>79999.990000000005</v>
      </c>
      <c r="J10267" s="68">
        <f t="shared" si="480"/>
        <v>0.69762327272727276</v>
      </c>
      <c r="K10267" s="43">
        <f t="shared" si="481"/>
        <v>0.72727263636363637</v>
      </c>
      <c r="L10267" s="41" t="str">
        <f t="shared" si="482"/>
        <v>A</v>
      </c>
      <c r="M10267" s="41" t="s">
        <v>957</v>
      </c>
      <c r="N10267" s="41" t="s">
        <v>418</v>
      </c>
      <c r="O10267" s="41" t="s">
        <v>70</v>
      </c>
    </row>
    <row r="10268" spans="1:15">
      <c r="A10268" s="42">
        <v>39856</v>
      </c>
      <c r="B10268" s="42">
        <v>47161</v>
      </c>
      <c r="C10268" s="130">
        <v>240</v>
      </c>
      <c r="D10268" s="43">
        <v>9.0200000000000002E-2</v>
      </c>
      <c r="E10268" s="43">
        <v>8.09E-2</v>
      </c>
      <c r="F10268" s="44">
        <v>110000</v>
      </c>
      <c r="G10268" s="44">
        <v>110000</v>
      </c>
      <c r="H10268" s="44">
        <v>60409.85</v>
      </c>
      <c r="I10268" s="44">
        <v>80000</v>
      </c>
      <c r="J10268" s="68">
        <f t="shared" si="480"/>
        <v>0.5491804545454545</v>
      </c>
      <c r="K10268" s="43">
        <f t="shared" si="481"/>
        <v>0.72727272727272729</v>
      </c>
      <c r="L10268" s="41" t="str">
        <f t="shared" si="482"/>
        <v>AA</v>
      </c>
      <c r="M10268" s="41" t="s">
        <v>1640</v>
      </c>
      <c r="N10268" s="41" t="s">
        <v>419</v>
      </c>
      <c r="O10268" s="41" t="s">
        <v>70</v>
      </c>
    </row>
    <row r="10269" spans="1:15">
      <c r="A10269" s="38">
        <v>39540</v>
      </c>
      <c r="B10269" s="38">
        <v>46845</v>
      </c>
      <c r="C10269" s="131">
        <v>240</v>
      </c>
      <c r="D10269" s="39">
        <v>9.0200000000000002E-2</v>
      </c>
      <c r="E10269" s="39">
        <v>8.09E-2</v>
      </c>
      <c r="F10269" s="40">
        <v>75491.42</v>
      </c>
      <c r="G10269" s="40">
        <v>75491.42</v>
      </c>
      <c r="H10269" s="40">
        <v>38365.99</v>
      </c>
      <c r="I10269" s="40">
        <v>54999.99</v>
      </c>
      <c r="J10269" s="67">
        <f t="shared" si="480"/>
        <v>0.50821656288886863</v>
      </c>
      <c r="K10269" s="39">
        <f t="shared" si="481"/>
        <v>0.72855948397844417</v>
      </c>
      <c r="L10269" s="2" t="str">
        <f t="shared" si="482"/>
        <v>AA</v>
      </c>
      <c r="M10269" s="2" t="s">
        <v>595</v>
      </c>
      <c r="N10269" s="2" t="s">
        <v>423</v>
      </c>
      <c r="O10269" s="2" t="s">
        <v>70</v>
      </c>
    </row>
    <row r="10270" spans="1:15">
      <c r="A10270" s="42">
        <v>41716</v>
      </c>
      <c r="B10270" s="42">
        <v>49021</v>
      </c>
      <c r="C10270" s="130">
        <v>240</v>
      </c>
      <c r="D10270" s="43">
        <v>9.0200000000000002E-2</v>
      </c>
      <c r="E10270" s="43">
        <v>8.2799999999999999E-2</v>
      </c>
      <c r="F10270" s="44">
        <v>54900</v>
      </c>
      <c r="G10270" s="44">
        <v>54900</v>
      </c>
      <c r="H10270" s="44">
        <v>38516.800000000003</v>
      </c>
      <c r="I10270" s="44">
        <v>39999.99</v>
      </c>
      <c r="J10270" s="68">
        <f t="shared" si="480"/>
        <v>0.70158105646630242</v>
      </c>
      <c r="K10270" s="43">
        <f t="shared" si="481"/>
        <v>0.72859726775956279</v>
      </c>
      <c r="L10270" s="41" t="str">
        <f t="shared" si="482"/>
        <v>A</v>
      </c>
      <c r="M10270" s="41" t="s">
        <v>946</v>
      </c>
      <c r="N10270" s="41" t="s">
        <v>435</v>
      </c>
      <c r="O10270" s="41" t="s">
        <v>70</v>
      </c>
    </row>
    <row r="10271" spans="1:15">
      <c r="A10271" s="42">
        <v>39567</v>
      </c>
      <c r="B10271" s="42">
        <v>46872</v>
      </c>
      <c r="C10271" s="130">
        <v>240</v>
      </c>
      <c r="D10271" s="43">
        <v>9.0200000000000002E-2</v>
      </c>
      <c r="E10271" s="43">
        <v>8.5600000000000009E-2</v>
      </c>
      <c r="F10271" s="44">
        <v>118000</v>
      </c>
      <c r="G10271" s="44">
        <v>118000</v>
      </c>
      <c r="H10271" s="44">
        <v>60008.02</v>
      </c>
      <c r="I10271" s="44">
        <v>85999.99</v>
      </c>
      <c r="J10271" s="68">
        <f t="shared" si="480"/>
        <v>0.50854254237288132</v>
      </c>
      <c r="K10271" s="43">
        <f t="shared" si="481"/>
        <v>0.72881347457627121</v>
      </c>
      <c r="L10271" s="41" t="str">
        <f t="shared" si="482"/>
        <v>AA</v>
      </c>
      <c r="M10271" s="41" t="s">
        <v>466</v>
      </c>
      <c r="N10271" s="41" t="s">
        <v>421</v>
      </c>
      <c r="O10271" s="41" t="s">
        <v>70</v>
      </c>
    </row>
    <row r="10272" spans="1:15">
      <c r="A10272" s="38">
        <v>41568</v>
      </c>
      <c r="B10272" s="38">
        <v>47959</v>
      </c>
      <c r="C10272" s="131">
        <v>210</v>
      </c>
      <c r="D10272" s="39">
        <v>9.0200000000000002E-2</v>
      </c>
      <c r="E10272" s="39">
        <v>8.09E-2</v>
      </c>
      <c r="F10272" s="40">
        <v>85000</v>
      </c>
      <c r="G10272" s="40">
        <v>85000</v>
      </c>
      <c r="H10272" s="40">
        <v>57912.07</v>
      </c>
      <c r="I10272" s="40">
        <v>61999.99</v>
      </c>
      <c r="J10272" s="67">
        <f t="shared" si="480"/>
        <v>0.68131847058823525</v>
      </c>
      <c r="K10272" s="39">
        <f t="shared" si="481"/>
        <v>0.72941164705882355</v>
      </c>
      <c r="L10272" s="2" t="str">
        <f t="shared" si="482"/>
        <v>A</v>
      </c>
      <c r="M10272" s="2" t="s">
        <v>463</v>
      </c>
      <c r="N10272" s="2" t="s">
        <v>422</v>
      </c>
      <c r="O10272" s="2" t="s">
        <v>70</v>
      </c>
    </row>
    <row r="10273" spans="1:15">
      <c r="A10273" s="42">
        <v>41494</v>
      </c>
      <c r="B10273" s="42">
        <v>48799</v>
      </c>
      <c r="C10273" s="130">
        <v>240</v>
      </c>
      <c r="D10273" s="43">
        <v>9.0200000000000002E-2</v>
      </c>
      <c r="E10273" s="43">
        <v>8.2799999999999999E-2</v>
      </c>
      <c r="F10273" s="44">
        <v>85000</v>
      </c>
      <c r="G10273" s="44">
        <v>85000</v>
      </c>
      <c r="H10273" s="44">
        <v>58026.26</v>
      </c>
      <c r="I10273" s="44">
        <v>61999.99</v>
      </c>
      <c r="J10273" s="68">
        <f t="shared" si="480"/>
        <v>0.68266188235294123</v>
      </c>
      <c r="K10273" s="43">
        <f t="shared" si="481"/>
        <v>0.72941164705882355</v>
      </c>
      <c r="L10273" s="41" t="str">
        <f t="shared" si="482"/>
        <v>A</v>
      </c>
      <c r="M10273" s="41" t="s">
        <v>902</v>
      </c>
      <c r="N10273" s="41" t="s">
        <v>422</v>
      </c>
      <c r="O10273" s="41" t="s">
        <v>70</v>
      </c>
    </row>
    <row r="10274" spans="1:15">
      <c r="A10274" s="38">
        <v>39688</v>
      </c>
      <c r="B10274" s="38">
        <v>46871</v>
      </c>
      <c r="C10274" s="131">
        <v>236</v>
      </c>
      <c r="D10274" s="39">
        <v>9.0200000000000002E-2</v>
      </c>
      <c r="E10274" s="39">
        <v>8.09E-2</v>
      </c>
      <c r="F10274" s="40">
        <v>109554.9</v>
      </c>
      <c r="G10274" s="40">
        <v>109554.9</v>
      </c>
      <c r="H10274" s="40">
        <v>57827.28</v>
      </c>
      <c r="I10274" s="40">
        <v>79999.990000000005</v>
      </c>
      <c r="J10274" s="67">
        <f t="shared" si="480"/>
        <v>0.52783837144664458</v>
      </c>
      <c r="K10274" s="39">
        <f t="shared" si="481"/>
        <v>0.73022740196924107</v>
      </c>
      <c r="L10274" s="2" t="str">
        <f t="shared" si="482"/>
        <v>AA</v>
      </c>
      <c r="M10274" s="2" t="s">
        <v>472</v>
      </c>
      <c r="N10274" s="2" t="s">
        <v>426</v>
      </c>
      <c r="O10274" s="2" t="s">
        <v>70</v>
      </c>
    </row>
    <row r="10275" spans="1:15">
      <c r="A10275" s="42">
        <v>39679</v>
      </c>
      <c r="B10275" s="42">
        <v>46984</v>
      </c>
      <c r="C10275" s="130">
        <v>240</v>
      </c>
      <c r="D10275" s="43">
        <v>9.0200000000000002E-2</v>
      </c>
      <c r="E10275" s="43">
        <v>8.09E-2</v>
      </c>
      <c r="F10275" s="44">
        <v>95844.73</v>
      </c>
      <c r="G10275" s="44">
        <v>95844.73</v>
      </c>
      <c r="H10275" s="44">
        <v>49741.34</v>
      </c>
      <c r="I10275" s="44">
        <v>69999.990000000005</v>
      </c>
      <c r="J10275" s="68">
        <f t="shared" si="480"/>
        <v>0.51897835175705542</v>
      </c>
      <c r="K10275" s="43">
        <f t="shared" si="481"/>
        <v>0.73034782402746623</v>
      </c>
      <c r="L10275" s="41" t="str">
        <f t="shared" si="482"/>
        <v>AA</v>
      </c>
      <c r="M10275" s="41" t="s">
        <v>1672</v>
      </c>
      <c r="N10275" s="41" t="s">
        <v>435</v>
      </c>
      <c r="O10275" s="41" t="s">
        <v>70</v>
      </c>
    </row>
    <row r="10276" spans="1:15">
      <c r="A10276" s="38">
        <v>41670</v>
      </c>
      <c r="B10276" s="38">
        <v>44227</v>
      </c>
      <c r="C10276" s="131">
        <v>84</v>
      </c>
      <c r="D10276" s="39">
        <v>9.0200000000000002E-2</v>
      </c>
      <c r="E10276" s="39">
        <v>8.2799999999999999E-2</v>
      </c>
      <c r="F10276" s="40">
        <v>115000</v>
      </c>
      <c r="G10276" s="40">
        <v>115000</v>
      </c>
      <c r="H10276" s="40">
        <v>72872.17</v>
      </c>
      <c r="I10276" s="40">
        <v>83999.99</v>
      </c>
      <c r="J10276" s="67">
        <f t="shared" si="480"/>
        <v>0.63367104347826086</v>
      </c>
      <c r="K10276" s="39">
        <f t="shared" si="481"/>
        <v>0.730434695652174</v>
      </c>
      <c r="L10276" s="2" t="str">
        <f t="shared" si="482"/>
        <v>AA</v>
      </c>
      <c r="M10276" s="2" t="s">
        <v>957</v>
      </c>
      <c r="N10276" s="2" t="s">
        <v>418</v>
      </c>
      <c r="O10276" s="2" t="s">
        <v>70</v>
      </c>
    </row>
    <row r="10277" spans="1:15">
      <c r="A10277" s="38">
        <v>39780</v>
      </c>
      <c r="B10277" s="38">
        <v>47085</v>
      </c>
      <c r="C10277" s="131">
        <v>240</v>
      </c>
      <c r="D10277" s="39">
        <v>9.0200000000000002E-2</v>
      </c>
      <c r="E10277" s="39">
        <v>8.09E-2</v>
      </c>
      <c r="F10277" s="40">
        <v>129000</v>
      </c>
      <c r="G10277" s="40">
        <v>129000</v>
      </c>
      <c r="H10277" s="40">
        <v>57649.78</v>
      </c>
      <c r="I10277" s="40">
        <v>94256.09</v>
      </c>
      <c r="J10277" s="67">
        <f t="shared" si="480"/>
        <v>0.44689751937984495</v>
      </c>
      <c r="K10277" s="39">
        <f t="shared" si="481"/>
        <v>0.73066736434108526</v>
      </c>
      <c r="L10277" s="2" t="str">
        <f t="shared" si="482"/>
        <v>AA</v>
      </c>
      <c r="M10277" s="2" t="s">
        <v>1205</v>
      </c>
      <c r="N10277" s="2" t="s">
        <v>428</v>
      </c>
      <c r="O10277" s="2" t="s">
        <v>70</v>
      </c>
    </row>
    <row r="10278" spans="1:15">
      <c r="A10278" s="38">
        <v>41649</v>
      </c>
      <c r="B10278" s="38">
        <v>45301</v>
      </c>
      <c r="C10278" s="131">
        <v>120</v>
      </c>
      <c r="D10278" s="39">
        <v>9.0200000000000002E-2</v>
      </c>
      <c r="E10278" s="39">
        <v>8.2799999999999999E-2</v>
      </c>
      <c r="F10278" s="40">
        <v>130000</v>
      </c>
      <c r="G10278" s="40">
        <v>130000</v>
      </c>
      <c r="H10278" s="40">
        <v>85553.05</v>
      </c>
      <c r="I10278" s="40">
        <v>94999.99</v>
      </c>
      <c r="J10278" s="67">
        <f t="shared" si="480"/>
        <v>0.65810038461538467</v>
      </c>
      <c r="K10278" s="39">
        <f t="shared" si="481"/>
        <v>0.73076915384615393</v>
      </c>
      <c r="L10278" s="2" t="str">
        <f t="shared" si="482"/>
        <v>A</v>
      </c>
      <c r="M10278" s="2" t="s">
        <v>805</v>
      </c>
      <c r="N10278" s="2" t="s">
        <v>422</v>
      </c>
      <c r="O10278" s="2" t="s">
        <v>70</v>
      </c>
    </row>
    <row r="10279" spans="1:15">
      <c r="A10279" s="42">
        <v>41478</v>
      </c>
      <c r="B10279" s="42">
        <v>48783</v>
      </c>
      <c r="C10279" s="130">
        <v>240</v>
      </c>
      <c r="D10279" s="43">
        <v>9.0200000000000002E-2</v>
      </c>
      <c r="E10279" s="43">
        <v>0.08</v>
      </c>
      <c r="F10279" s="44">
        <v>150500</v>
      </c>
      <c r="G10279" s="44">
        <v>150500</v>
      </c>
      <c r="H10279" s="44">
        <v>102503.88</v>
      </c>
      <c r="I10279" s="44">
        <v>109999.99</v>
      </c>
      <c r="J10279" s="68">
        <f t="shared" si="480"/>
        <v>0.68108890365448505</v>
      </c>
      <c r="K10279" s="43">
        <f t="shared" si="481"/>
        <v>0.73089694352159473</v>
      </c>
      <c r="L10279" s="41" t="str">
        <f t="shared" si="482"/>
        <v>A</v>
      </c>
      <c r="M10279" s="41" t="s">
        <v>649</v>
      </c>
      <c r="N10279" s="41" t="s">
        <v>417</v>
      </c>
      <c r="O10279" s="41" t="s">
        <v>70</v>
      </c>
    </row>
    <row r="10280" spans="1:15">
      <c r="A10280" s="42">
        <v>41383</v>
      </c>
      <c r="B10280" s="42">
        <v>52340</v>
      </c>
      <c r="C10280" s="130">
        <v>360</v>
      </c>
      <c r="D10280" s="43">
        <v>9.0200000000000002E-2</v>
      </c>
      <c r="E10280" s="43">
        <v>8.2799999999999999E-2</v>
      </c>
      <c r="F10280" s="44">
        <v>160000</v>
      </c>
      <c r="G10280" s="44">
        <v>160000</v>
      </c>
      <c r="H10280" s="44">
        <v>111123.64</v>
      </c>
      <c r="I10280" s="44">
        <v>116999.99</v>
      </c>
      <c r="J10280" s="68">
        <f t="shared" si="480"/>
        <v>0.69452274999999997</v>
      </c>
      <c r="K10280" s="43">
        <f t="shared" si="481"/>
        <v>0.7312499375</v>
      </c>
      <c r="L10280" s="41" t="str">
        <f t="shared" si="482"/>
        <v>A</v>
      </c>
      <c r="M10280" s="41" t="s">
        <v>532</v>
      </c>
      <c r="N10280" s="41" t="s">
        <v>417</v>
      </c>
      <c r="O10280" s="41" t="s">
        <v>70</v>
      </c>
    </row>
    <row r="10281" spans="1:15">
      <c r="A10281" s="42">
        <v>39589</v>
      </c>
      <c r="B10281" s="42">
        <v>46894</v>
      </c>
      <c r="C10281" s="130">
        <v>240</v>
      </c>
      <c r="D10281" s="43">
        <v>9.0200000000000002E-2</v>
      </c>
      <c r="E10281" s="43">
        <v>8.09E-2</v>
      </c>
      <c r="F10281" s="44">
        <v>114500</v>
      </c>
      <c r="G10281" s="44">
        <v>114500</v>
      </c>
      <c r="H10281" s="44">
        <v>44203.06</v>
      </c>
      <c r="I10281" s="44">
        <v>83817.899999999994</v>
      </c>
      <c r="J10281" s="68">
        <f t="shared" si="480"/>
        <v>0.38605292576419215</v>
      </c>
      <c r="K10281" s="43">
        <f t="shared" si="481"/>
        <v>0.73203406113537117</v>
      </c>
      <c r="L10281" s="41" t="str">
        <f t="shared" si="482"/>
        <v>AA</v>
      </c>
      <c r="M10281" s="41" t="s">
        <v>477</v>
      </c>
      <c r="N10281" s="41" t="s">
        <v>422</v>
      </c>
      <c r="O10281" s="41" t="s">
        <v>70</v>
      </c>
    </row>
    <row r="10282" spans="1:15">
      <c r="A10282" s="38">
        <v>39890</v>
      </c>
      <c r="B10282" s="38">
        <v>47195</v>
      </c>
      <c r="C10282" s="131">
        <v>240</v>
      </c>
      <c r="D10282" s="39">
        <v>9.0200000000000002E-2</v>
      </c>
      <c r="E10282" s="39">
        <v>8.09E-2</v>
      </c>
      <c r="F10282" s="40">
        <v>98000</v>
      </c>
      <c r="G10282" s="40">
        <v>98000</v>
      </c>
      <c r="H10282" s="40">
        <v>53879.18</v>
      </c>
      <c r="I10282" s="40">
        <v>71753.73</v>
      </c>
      <c r="J10282" s="67">
        <f t="shared" si="480"/>
        <v>0.54978755102040822</v>
      </c>
      <c r="K10282" s="39">
        <f t="shared" si="481"/>
        <v>0.73218091836734689</v>
      </c>
      <c r="L10282" s="2" t="str">
        <f t="shared" si="482"/>
        <v>AA</v>
      </c>
      <c r="M10282" s="2" t="s">
        <v>491</v>
      </c>
      <c r="N10282" s="2" t="s">
        <v>416</v>
      </c>
      <c r="O10282" s="2" t="s">
        <v>70</v>
      </c>
    </row>
    <row r="10283" spans="1:15">
      <c r="A10283" s="42">
        <v>41535</v>
      </c>
      <c r="B10283" s="42">
        <v>48840</v>
      </c>
      <c r="C10283" s="130">
        <v>240</v>
      </c>
      <c r="D10283" s="43">
        <v>9.0200000000000002E-2</v>
      </c>
      <c r="E10283" s="43">
        <v>8.09E-2</v>
      </c>
      <c r="F10283" s="44">
        <v>85304</v>
      </c>
      <c r="G10283" s="44">
        <v>85304</v>
      </c>
      <c r="H10283" s="44">
        <v>58788.02</v>
      </c>
      <c r="I10283" s="44">
        <v>62500.55</v>
      </c>
      <c r="J10283" s="68">
        <f t="shared" si="480"/>
        <v>0.68915900778392569</v>
      </c>
      <c r="K10283" s="43">
        <f t="shared" si="481"/>
        <v>0.7326801791240739</v>
      </c>
      <c r="L10283" s="41" t="str">
        <f t="shared" si="482"/>
        <v>A</v>
      </c>
      <c r="M10283" s="41" t="s">
        <v>1087</v>
      </c>
      <c r="N10283" s="41" t="s">
        <v>422</v>
      </c>
      <c r="O10283" s="41" t="s">
        <v>70</v>
      </c>
    </row>
    <row r="10284" spans="1:15">
      <c r="A10284" s="42">
        <v>39637</v>
      </c>
      <c r="B10284" s="42">
        <v>46942</v>
      </c>
      <c r="C10284" s="130">
        <v>240</v>
      </c>
      <c r="D10284" s="43">
        <v>9.0200000000000002E-2</v>
      </c>
      <c r="E10284" s="43">
        <v>8.5600000000000009E-2</v>
      </c>
      <c r="F10284" s="44">
        <v>68747</v>
      </c>
      <c r="G10284" s="44">
        <v>68747</v>
      </c>
      <c r="H10284" s="44">
        <v>35616.07</v>
      </c>
      <c r="I10284" s="44">
        <v>50399.99</v>
      </c>
      <c r="J10284" s="68">
        <f t="shared" si="480"/>
        <v>0.51807453416149063</v>
      </c>
      <c r="K10284" s="43">
        <f t="shared" si="481"/>
        <v>0.73312275444746677</v>
      </c>
      <c r="L10284" s="41" t="str">
        <f t="shared" si="482"/>
        <v>AA</v>
      </c>
      <c r="M10284" s="41" t="s">
        <v>703</v>
      </c>
      <c r="N10284" s="41" t="s">
        <v>437</v>
      </c>
      <c r="O10284" s="41" t="s">
        <v>70</v>
      </c>
    </row>
    <row r="10285" spans="1:15">
      <c r="A10285" s="42">
        <v>39533</v>
      </c>
      <c r="B10285" s="42">
        <v>46838</v>
      </c>
      <c r="C10285" s="130">
        <v>240</v>
      </c>
      <c r="D10285" s="43">
        <v>9.0200000000000002E-2</v>
      </c>
      <c r="E10285" s="43">
        <v>8.09E-2</v>
      </c>
      <c r="F10285" s="44">
        <v>60000</v>
      </c>
      <c r="G10285" s="44">
        <v>60000</v>
      </c>
      <c r="H10285" s="44">
        <v>30482.34</v>
      </c>
      <c r="I10285" s="44">
        <v>43999.99</v>
      </c>
      <c r="J10285" s="68">
        <f t="shared" si="480"/>
        <v>0.50803900000000002</v>
      </c>
      <c r="K10285" s="43">
        <f t="shared" si="481"/>
        <v>0.73333316666666659</v>
      </c>
      <c r="L10285" s="41" t="str">
        <f t="shared" si="482"/>
        <v>AA</v>
      </c>
      <c r="M10285" s="41" t="s">
        <v>467</v>
      </c>
      <c r="N10285" s="41" t="s">
        <v>425</v>
      </c>
      <c r="O10285" s="41" t="s">
        <v>70</v>
      </c>
    </row>
    <row r="10286" spans="1:15">
      <c r="A10286" s="38">
        <v>39721</v>
      </c>
      <c r="B10286" s="38">
        <v>45199</v>
      </c>
      <c r="C10286" s="131">
        <v>180</v>
      </c>
      <c r="D10286" s="39">
        <v>9.0200000000000002E-2</v>
      </c>
      <c r="E10286" s="39">
        <v>8.5600000000000009E-2</v>
      </c>
      <c r="F10286" s="40">
        <v>75000</v>
      </c>
      <c r="G10286" s="40">
        <v>75000</v>
      </c>
      <c r="H10286" s="40">
        <v>33040.370000000003</v>
      </c>
      <c r="I10286" s="40">
        <v>54999.99</v>
      </c>
      <c r="J10286" s="67">
        <f t="shared" si="480"/>
        <v>0.44053826666666668</v>
      </c>
      <c r="K10286" s="39">
        <f t="shared" si="481"/>
        <v>0.73333320000000002</v>
      </c>
      <c r="L10286" s="2" t="str">
        <f t="shared" si="482"/>
        <v>AA</v>
      </c>
      <c r="M10286" s="2" t="s">
        <v>565</v>
      </c>
      <c r="N10286" s="2" t="s">
        <v>432</v>
      </c>
      <c r="O10286" s="2" t="s">
        <v>70</v>
      </c>
    </row>
    <row r="10287" spans="1:15">
      <c r="A10287" s="38">
        <v>39588</v>
      </c>
      <c r="B10287" s="38">
        <v>46893</v>
      </c>
      <c r="C10287" s="131">
        <v>240</v>
      </c>
      <c r="D10287" s="39">
        <v>9.0200000000000002E-2</v>
      </c>
      <c r="E10287" s="39">
        <v>8.09E-2</v>
      </c>
      <c r="F10287" s="40">
        <v>90000</v>
      </c>
      <c r="G10287" s="40">
        <v>90000</v>
      </c>
      <c r="H10287" s="40">
        <v>46233.43</v>
      </c>
      <c r="I10287" s="40">
        <v>65999.990000000005</v>
      </c>
      <c r="J10287" s="67">
        <f t="shared" si="480"/>
        <v>0.51370477777777779</v>
      </c>
      <c r="K10287" s="39">
        <f t="shared" si="481"/>
        <v>0.7333332222222223</v>
      </c>
      <c r="L10287" s="2" t="str">
        <f t="shared" si="482"/>
        <v>AA</v>
      </c>
      <c r="M10287" s="2" t="s">
        <v>555</v>
      </c>
      <c r="N10287" s="2" t="s">
        <v>434</v>
      </c>
      <c r="O10287" s="2" t="s">
        <v>70</v>
      </c>
    </row>
    <row r="10288" spans="1:15">
      <c r="A10288" s="42">
        <v>39945</v>
      </c>
      <c r="B10288" s="42">
        <v>47250</v>
      </c>
      <c r="C10288" s="130">
        <v>240</v>
      </c>
      <c r="D10288" s="43">
        <v>9.0200000000000002E-2</v>
      </c>
      <c r="E10288" s="43">
        <v>8.09E-2</v>
      </c>
      <c r="F10288" s="44">
        <v>120000</v>
      </c>
      <c r="G10288" s="44">
        <v>120000</v>
      </c>
      <c r="H10288" s="44">
        <v>65099.76</v>
      </c>
      <c r="I10288" s="44">
        <v>87999.99</v>
      </c>
      <c r="J10288" s="68">
        <f t="shared" si="480"/>
        <v>0.54249800000000004</v>
      </c>
      <c r="K10288" s="43">
        <f t="shared" si="481"/>
        <v>0.73333325000000005</v>
      </c>
      <c r="L10288" s="41" t="str">
        <f t="shared" si="482"/>
        <v>AA</v>
      </c>
      <c r="M10288" s="41" t="s">
        <v>566</v>
      </c>
      <c r="N10288" s="41" t="s">
        <v>420</v>
      </c>
      <c r="O10288" s="41" t="s">
        <v>70</v>
      </c>
    </row>
    <row r="10289" spans="1:15">
      <c r="A10289" s="38">
        <v>39840</v>
      </c>
      <c r="B10289" s="38">
        <v>47145</v>
      </c>
      <c r="C10289" s="131">
        <v>240</v>
      </c>
      <c r="D10289" s="39">
        <v>9.0200000000000002E-2</v>
      </c>
      <c r="E10289" s="39">
        <v>8.5600000000000009E-2</v>
      </c>
      <c r="F10289" s="40">
        <v>74987.02</v>
      </c>
      <c r="G10289" s="40">
        <v>74987.02</v>
      </c>
      <c r="H10289" s="40">
        <v>39885.54</v>
      </c>
      <c r="I10289" s="40">
        <v>54999.99</v>
      </c>
      <c r="J10289" s="67">
        <f t="shared" si="480"/>
        <v>0.53189925403089755</v>
      </c>
      <c r="K10289" s="39">
        <f t="shared" si="481"/>
        <v>0.73346013750113015</v>
      </c>
      <c r="L10289" s="2" t="str">
        <f t="shared" si="482"/>
        <v>AA</v>
      </c>
      <c r="M10289" s="2" t="s">
        <v>566</v>
      </c>
      <c r="N10289" s="2" t="s">
        <v>420</v>
      </c>
      <c r="O10289" s="2" t="s">
        <v>70</v>
      </c>
    </row>
    <row r="10290" spans="1:15">
      <c r="A10290" s="42">
        <v>41416</v>
      </c>
      <c r="B10290" s="42">
        <v>54200</v>
      </c>
      <c r="C10290" s="130">
        <v>420</v>
      </c>
      <c r="D10290" s="43">
        <v>9.0200000000000002E-2</v>
      </c>
      <c r="E10290" s="43">
        <v>8.2799999999999999E-2</v>
      </c>
      <c r="F10290" s="44">
        <v>109000</v>
      </c>
      <c r="G10290" s="44">
        <v>109000</v>
      </c>
      <c r="H10290" s="44">
        <v>76914.63</v>
      </c>
      <c r="I10290" s="44">
        <v>79999.990000000005</v>
      </c>
      <c r="J10290" s="68">
        <f t="shared" si="480"/>
        <v>0.70563880733944961</v>
      </c>
      <c r="K10290" s="43">
        <f t="shared" si="481"/>
        <v>0.7339448623853212</v>
      </c>
      <c r="L10290" s="41" t="str">
        <f t="shared" si="482"/>
        <v>A</v>
      </c>
      <c r="M10290" s="41" t="s">
        <v>754</v>
      </c>
      <c r="N10290" s="41" t="s">
        <v>422</v>
      </c>
      <c r="O10290" s="41" t="s">
        <v>70</v>
      </c>
    </row>
    <row r="10291" spans="1:15">
      <c r="A10291" s="42">
        <v>39962</v>
      </c>
      <c r="B10291" s="42">
        <v>47267</v>
      </c>
      <c r="C10291" s="130">
        <v>240</v>
      </c>
      <c r="D10291" s="43">
        <v>9.0200000000000002E-2</v>
      </c>
      <c r="E10291" s="43">
        <v>9.0200000000000002E-2</v>
      </c>
      <c r="F10291" s="44">
        <v>98000</v>
      </c>
      <c r="G10291" s="44">
        <v>98000</v>
      </c>
      <c r="H10291" s="44">
        <v>53365.16</v>
      </c>
      <c r="I10291" s="44">
        <v>71999.990000000005</v>
      </c>
      <c r="J10291" s="68">
        <f t="shared" si="480"/>
        <v>0.54454244897959192</v>
      </c>
      <c r="K10291" s="43">
        <f t="shared" si="481"/>
        <v>0.73469377551020409</v>
      </c>
      <c r="L10291" s="41" t="str">
        <f t="shared" si="482"/>
        <v>AA</v>
      </c>
      <c r="M10291" s="41" t="s">
        <v>806</v>
      </c>
      <c r="N10291" s="41" t="s">
        <v>419</v>
      </c>
      <c r="O10291" s="41" t="s">
        <v>70</v>
      </c>
    </row>
    <row r="10292" spans="1:15">
      <c r="A10292" s="42">
        <v>39756</v>
      </c>
      <c r="B10292" s="42">
        <v>47061</v>
      </c>
      <c r="C10292" s="130">
        <v>240</v>
      </c>
      <c r="D10292" s="43">
        <v>9.0200000000000002E-2</v>
      </c>
      <c r="E10292" s="43">
        <v>8.09E-2</v>
      </c>
      <c r="F10292" s="44">
        <v>74000</v>
      </c>
      <c r="G10292" s="44">
        <v>74000</v>
      </c>
      <c r="H10292" s="44">
        <v>39210.629999999997</v>
      </c>
      <c r="I10292" s="44">
        <v>54399.99</v>
      </c>
      <c r="J10292" s="68">
        <f t="shared" si="480"/>
        <v>0.52987337837837833</v>
      </c>
      <c r="K10292" s="43">
        <f t="shared" si="481"/>
        <v>0.73513499999999998</v>
      </c>
      <c r="L10292" s="41" t="str">
        <f t="shared" si="482"/>
        <v>AA</v>
      </c>
      <c r="M10292" s="41" t="s">
        <v>453</v>
      </c>
      <c r="N10292" s="41" t="s">
        <v>418</v>
      </c>
      <c r="O10292" s="41" t="s">
        <v>70</v>
      </c>
    </row>
    <row r="10293" spans="1:15">
      <c r="A10293" s="42">
        <v>41459</v>
      </c>
      <c r="B10293" s="42">
        <v>45111</v>
      </c>
      <c r="C10293" s="130">
        <v>120</v>
      </c>
      <c r="D10293" s="43">
        <v>9.0200000000000002E-2</v>
      </c>
      <c r="E10293" s="43">
        <v>8.2799999999999999E-2</v>
      </c>
      <c r="F10293" s="44">
        <v>136000</v>
      </c>
      <c r="G10293" s="44">
        <v>136000</v>
      </c>
      <c r="H10293" s="44">
        <v>85269.66</v>
      </c>
      <c r="I10293" s="44">
        <v>99999.99</v>
      </c>
      <c r="J10293" s="68">
        <f t="shared" si="480"/>
        <v>0.62698279411764712</v>
      </c>
      <c r="K10293" s="43">
        <f t="shared" si="481"/>
        <v>0.73529404411764709</v>
      </c>
      <c r="L10293" s="41" t="str">
        <f t="shared" si="482"/>
        <v>AA</v>
      </c>
      <c r="M10293" s="41" t="s">
        <v>461</v>
      </c>
      <c r="N10293" s="41" t="s">
        <v>416</v>
      </c>
      <c r="O10293" s="41" t="s">
        <v>70</v>
      </c>
    </row>
    <row r="10294" spans="1:15">
      <c r="A10294" s="38">
        <v>41403</v>
      </c>
      <c r="B10294" s="38">
        <v>54187</v>
      </c>
      <c r="C10294" s="131">
        <v>420</v>
      </c>
      <c r="D10294" s="39">
        <v>9.0200000000000002E-2</v>
      </c>
      <c r="E10294" s="39">
        <v>0.08</v>
      </c>
      <c r="F10294" s="40">
        <v>110000</v>
      </c>
      <c r="G10294" s="40">
        <v>110000</v>
      </c>
      <c r="H10294" s="40">
        <v>77894.47</v>
      </c>
      <c r="I10294" s="40">
        <v>80999.990000000005</v>
      </c>
      <c r="J10294" s="67">
        <f t="shared" si="480"/>
        <v>0.70813154545454549</v>
      </c>
      <c r="K10294" s="39">
        <f t="shared" si="481"/>
        <v>0.73636354545454552</v>
      </c>
      <c r="L10294" s="2" t="str">
        <f t="shared" si="482"/>
        <v>A</v>
      </c>
      <c r="M10294" s="2" t="s">
        <v>621</v>
      </c>
      <c r="N10294" s="2" t="s">
        <v>430</v>
      </c>
      <c r="O10294" s="2" t="s">
        <v>70</v>
      </c>
    </row>
    <row r="10295" spans="1:15">
      <c r="A10295" s="42">
        <v>39961</v>
      </c>
      <c r="B10295" s="42">
        <v>50918</v>
      </c>
      <c r="C10295" s="130">
        <v>360</v>
      </c>
      <c r="D10295" s="43">
        <v>9.0200000000000002E-2</v>
      </c>
      <c r="E10295" s="43">
        <v>8.09E-2</v>
      </c>
      <c r="F10295" s="44">
        <v>110000</v>
      </c>
      <c r="G10295" s="44">
        <v>110000</v>
      </c>
      <c r="H10295" s="44">
        <v>69305.2</v>
      </c>
      <c r="I10295" s="44">
        <v>81000</v>
      </c>
      <c r="J10295" s="68">
        <f t="shared" si="480"/>
        <v>0.63004727272727268</v>
      </c>
      <c r="K10295" s="43">
        <f t="shared" si="481"/>
        <v>0.73636363636363633</v>
      </c>
      <c r="L10295" s="41" t="str">
        <f t="shared" si="482"/>
        <v>AA</v>
      </c>
      <c r="M10295" s="41" t="s">
        <v>1592</v>
      </c>
      <c r="N10295" s="41" t="s">
        <v>421</v>
      </c>
      <c r="O10295" s="41" t="s">
        <v>70</v>
      </c>
    </row>
    <row r="10296" spans="1:15">
      <c r="A10296" s="42">
        <v>39541</v>
      </c>
      <c r="B10296" s="42">
        <v>46846</v>
      </c>
      <c r="C10296" s="130">
        <v>240</v>
      </c>
      <c r="D10296" s="43">
        <v>9.0200000000000002E-2</v>
      </c>
      <c r="E10296" s="43">
        <v>8.09E-2</v>
      </c>
      <c r="F10296" s="44">
        <v>92214.69</v>
      </c>
      <c r="G10296" s="44">
        <v>92214.69</v>
      </c>
      <c r="H10296" s="44">
        <v>47442.239999999998</v>
      </c>
      <c r="I10296" s="44">
        <v>67929.990000000005</v>
      </c>
      <c r="J10296" s="68">
        <f t="shared" si="480"/>
        <v>0.51447594737888291</v>
      </c>
      <c r="K10296" s="43">
        <f t="shared" si="481"/>
        <v>0.73665041871311399</v>
      </c>
      <c r="L10296" s="41" t="str">
        <f t="shared" si="482"/>
        <v>AA</v>
      </c>
      <c r="M10296" s="41" t="s">
        <v>595</v>
      </c>
      <c r="N10296" s="41" t="s">
        <v>423</v>
      </c>
      <c r="O10296" s="41" t="s">
        <v>70</v>
      </c>
    </row>
    <row r="10297" spans="1:15">
      <c r="A10297" s="42">
        <v>41523</v>
      </c>
      <c r="B10297" s="42">
        <v>45844</v>
      </c>
      <c r="C10297" s="130">
        <v>142</v>
      </c>
      <c r="D10297" s="43">
        <v>9.0200000000000002E-2</v>
      </c>
      <c r="E10297" s="43">
        <v>8.1900000000000001E-2</v>
      </c>
      <c r="F10297" s="44">
        <v>190000</v>
      </c>
      <c r="G10297" s="44">
        <v>190000</v>
      </c>
      <c r="H10297" s="44">
        <v>107604.84</v>
      </c>
      <c r="I10297" s="44">
        <v>139999.99</v>
      </c>
      <c r="J10297" s="68">
        <f t="shared" si="480"/>
        <v>0.56634126315789468</v>
      </c>
      <c r="K10297" s="43">
        <f t="shared" si="481"/>
        <v>0.73684205263157887</v>
      </c>
      <c r="L10297" s="41" t="str">
        <f t="shared" si="482"/>
        <v>AA</v>
      </c>
      <c r="M10297" s="41" t="s">
        <v>1342</v>
      </c>
      <c r="N10297" s="41" t="s">
        <v>416</v>
      </c>
      <c r="O10297" s="41" t="s">
        <v>70</v>
      </c>
    </row>
    <row r="10298" spans="1:15">
      <c r="A10298" s="42">
        <v>39938</v>
      </c>
      <c r="B10298" s="42">
        <v>49008</v>
      </c>
      <c r="C10298" s="130">
        <v>298</v>
      </c>
      <c r="D10298" s="43">
        <v>9.0200000000000002E-2</v>
      </c>
      <c r="E10298" s="43">
        <v>8.09E-2</v>
      </c>
      <c r="F10298" s="44">
        <v>122000</v>
      </c>
      <c r="G10298" s="44">
        <v>122000</v>
      </c>
      <c r="H10298" s="44">
        <v>71891.350000000006</v>
      </c>
      <c r="I10298" s="44">
        <v>89999.99</v>
      </c>
      <c r="J10298" s="68">
        <f t="shared" si="480"/>
        <v>0.58927336065573777</v>
      </c>
      <c r="K10298" s="43">
        <f t="shared" si="481"/>
        <v>0.7377048360655738</v>
      </c>
      <c r="L10298" s="41" t="str">
        <f t="shared" si="482"/>
        <v>AA</v>
      </c>
      <c r="M10298" s="41" t="s">
        <v>566</v>
      </c>
      <c r="N10298" s="41" t="s">
        <v>420</v>
      </c>
      <c r="O10298" s="41" t="s">
        <v>70</v>
      </c>
    </row>
    <row r="10299" spans="1:15">
      <c r="A10299" s="42">
        <v>41397</v>
      </c>
      <c r="B10299" s="42">
        <v>45172</v>
      </c>
      <c r="C10299" s="130">
        <v>124</v>
      </c>
      <c r="D10299" s="43">
        <v>9.0200000000000002E-2</v>
      </c>
      <c r="E10299" s="43">
        <v>8.09E-2</v>
      </c>
      <c r="F10299" s="44">
        <v>150000</v>
      </c>
      <c r="G10299" s="44">
        <v>150000</v>
      </c>
      <c r="H10299" s="44">
        <v>78187.44</v>
      </c>
      <c r="I10299" s="44">
        <v>110699.99</v>
      </c>
      <c r="J10299" s="68">
        <f t="shared" si="480"/>
        <v>0.52124959999999998</v>
      </c>
      <c r="K10299" s="43">
        <f t="shared" si="481"/>
        <v>0.73799993333333336</v>
      </c>
      <c r="L10299" s="41" t="str">
        <f t="shared" si="482"/>
        <v>AA</v>
      </c>
      <c r="M10299" s="41" t="s">
        <v>926</v>
      </c>
      <c r="N10299" s="41" t="s">
        <v>417</v>
      </c>
      <c r="O10299" s="41" t="s">
        <v>70</v>
      </c>
    </row>
    <row r="10300" spans="1:15">
      <c r="A10300" s="42">
        <v>41675</v>
      </c>
      <c r="B10300" s="42">
        <v>47761</v>
      </c>
      <c r="C10300" s="130">
        <v>200</v>
      </c>
      <c r="D10300" s="43">
        <v>9.0200000000000002E-2</v>
      </c>
      <c r="E10300" s="43">
        <v>8.2799999999999999E-2</v>
      </c>
      <c r="F10300" s="44">
        <v>105000</v>
      </c>
      <c r="G10300" s="44">
        <v>105000</v>
      </c>
      <c r="H10300" s="44">
        <v>73604.03</v>
      </c>
      <c r="I10300" s="44">
        <v>77499.990000000005</v>
      </c>
      <c r="J10300" s="68">
        <f t="shared" si="480"/>
        <v>0.70099076190476184</v>
      </c>
      <c r="K10300" s="43">
        <f t="shared" si="481"/>
        <v>0.73809514285714295</v>
      </c>
      <c r="L10300" s="41" t="str">
        <f t="shared" si="482"/>
        <v>A</v>
      </c>
      <c r="M10300" s="41" t="s">
        <v>618</v>
      </c>
      <c r="N10300" s="41" t="s">
        <v>422</v>
      </c>
      <c r="O10300" s="41" t="s">
        <v>70</v>
      </c>
    </row>
    <row r="10301" spans="1:15">
      <c r="A10301" s="42">
        <v>41481</v>
      </c>
      <c r="B10301" s="42">
        <v>48786</v>
      </c>
      <c r="C10301" s="130">
        <v>240</v>
      </c>
      <c r="D10301" s="43">
        <v>9.0200000000000002E-2</v>
      </c>
      <c r="E10301" s="43">
        <v>0.08</v>
      </c>
      <c r="F10301" s="44">
        <v>130000</v>
      </c>
      <c r="G10301" s="44">
        <v>130000</v>
      </c>
      <c r="H10301" s="44">
        <v>89470.98</v>
      </c>
      <c r="I10301" s="44">
        <v>95999.99</v>
      </c>
      <c r="J10301" s="68">
        <f t="shared" si="480"/>
        <v>0.68823830769230765</v>
      </c>
      <c r="K10301" s="43">
        <f t="shared" si="481"/>
        <v>0.73846146153846159</v>
      </c>
      <c r="L10301" s="41" t="str">
        <f t="shared" si="482"/>
        <v>A</v>
      </c>
      <c r="M10301" s="41" t="s">
        <v>496</v>
      </c>
      <c r="N10301" s="41" t="s">
        <v>417</v>
      </c>
      <c r="O10301" s="41" t="s">
        <v>70</v>
      </c>
    </row>
    <row r="10302" spans="1:15">
      <c r="A10302" s="42">
        <v>39856</v>
      </c>
      <c r="B10302" s="42">
        <v>47161</v>
      </c>
      <c r="C10302" s="130">
        <v>240</v>
      </c>
      <c r="D10302" s="43">
        <v>9.0200000000000002E-2</v>
      </c>
      <c r="E10302" s="43">
        <v>8.09E-2</v>
      </c>
      <c r="F10302" s="44">
        <v>130000</v>
      </c>
      <c r="G10302" s="44">
        <v>130000</v>
      </c>
      <c r="H10302" s="44">
        <v>69874.720000000001</v>
      </c>
      <c r="I10302" s="44">
        <v>95999.99</v>
      </c>
      <c r="J10302" s="68">
        <f t="shared" si="480"/>
        <v>0.53749784615384621</v>
      </c>
      <c r="K10302" s="43">
        <f t="shared" si="481"/>
        <v>0.73846146153846159</v>
      </c>
      <c r="L10302" s="41" t="str">
        <f t="shared" si="482"/>
        <v>AA</v>
      </c>
      <c r="M10302" s="41" t="s">
        <v>190</v>
      </c>
      <c r="N10302" s="41" t="s">
        <v>421</v>
      </c>
      <c r="O10302" s="41" t="s">
        <v>70</v>
      </c>
    </row>
    <row r="10303" spans="1:15">
      <c r="A10303" s="42">
        <v>41484</v>
      </c>
      <c r="B10303" s="42">
        <v>50615</v>
      </c>
      <c r="C10303" s="130">
        <v>300</v>
      </c>
      <c r="D10303" s="43">
        <v>9.0200000000000002E-2</v>
      </c>
      <c r="E10303" s="43">
        <v>8.2799999999999999E-2</v>
      </c>
      <c r="F10303" s="44">
        <v>130000</v>
      </c>
      <c r="G10303" s="44">
        <v>130000</v>
      </c>
      <c r="H10303" s="44">
        <v>91038.13</v>
      </c>
      <c r="I10303" s="44">
        <v>95999.99</v>
      </c>
      <c r="J10303" s="68">
        <f t="shared" si="480"/>
        <v>0.70029330769230769</v>
      </c>
      <c r="K10303" s="43">
        <f t="shared" si="481"/>
        <v>0.73846146153846159</v>
      </c>
      <c r="L10303" s="41" t="str">
        <f t="shared" si="482"/>
        <v>A</v>
      </c>
      <c r="M10303" s="41" t="s">
        <v>496</v>
      </c>
      <c r="N10303" s="41" t="s">
        <v>417</v>
      </c>
      <c r="O10303" s="41" t="s">
        <v>70</v>
      </c>
    </row>
    <row r="10304" spans="1:15">
      <c r="A10304" s="38">
        <v>39793</v>
      </c>
      <c r="B10304" s="38">
        <v>48559</v>
      </c>
      <c r="C10304" s="131">
        <v>288</v>
      </c>
      <c r="D10304" s="39">
        <v>9.0200000000000002E-2</v>
      </c>
      <c r="E10304" s="39">
        <v>8.09E-2</v>
      </c>
      <c r="F10304" s="40">
        <v>105000</v>
      </c>
      <c r="G10304" s="40">
        <v>105000</v>
      </c>
      <c r="H10304" s="40">
        <v>64491.46</v>
      </c>
      <c r="I10304" s="40">
        <v>77600</v>
      </c>
      <c r="J10304" s="67">
        <f t="shared" si="480"/>
        <v>0.61420438095238095</v>
      </c>
      <c r="K10304" s="39">
        <f t="shared" si="481"/>
        <v>0.73904761904761906</v>
      </c>
      <c r="L10304" s="2" t="str">
        <f t="shared" si="482"/>
        <v>AA</v>
      </c>
      <c r="M10304" s="2" t="s">
        <v>470</v>
      </c>
      <c r="N10304" s="2" t="s">
        <v>424</v>
      </c>
      <c r="O10304" s="2" t="s">
        <v>70</v>
      </c>
    </row>
    <row r="10305" spans="1:15">
      <c r="A10305" s="42">
        <v>41439</v>
      </c>
      <c r="B10305" s="42">
        <v>50570</v>
      </c>
      <c r="C10305" s="130">
        <v>300</v>
      </c>
      <c r="D10305" s="43">
        <v>9.0200000000000002E-2</v>
      </c>
      <c r="E10305" s="43">
        <v>8.2799999999999999E-2</v>
      </c>
      <c r="F10305" s="44">
        <v>130000</v>
      </c>
      <c r="G10305" s="44">
        <v>130000</v>
      </c>
      <c r="H10305" s="44">
        <v>90785.18</v>
      </c>
      <c r="I10305" s="44">
        <v>96095.24</v>
      </c>
      <c r="J10305" s="68">
        <f t="shared" si="480"/>
        <v>0.69834753846153841</v>
      </c>
      <c r="K10305" s="43">
        <f t="shared" si="481"/>
        <v>0.73919415384615383</v>
      </c>
      <c r="L10305" s="41" t="str">
        <f t="shared" si="482"/>
        <v>A</v>
      </c>
      <c r="M10305" s="41" t="s">
        <v>982</v>
      </c>
      <c r="N10305" s="41" t="s">
        <v>421</v>
      </c>
      <c r="O10305" s="41" t="s">
        <v>70</v>
      </c>
    </row>
    <row r="10306" spans="1:15">
      <c r="A10306" s="38">
        <v>41530</v>
      </c>
      <c r="B10306" s="38">
        <v>50357</v>
      </c>
      <c r="C10306" s="131">
        <v>290</v>
      </c>
      <c r="D10306" s="39">
        <v>9.0200000000000002E-2</v>
      </c>
      <c r="E10306" s="39">
        <v>8.09E-2</v>
      </c>
      <c r="F10306" s="40">
        <v>108000</v>
      </c>
      <c r="G10306" s="40">
        <v>108000</v>
      </c>
      <c r="H10306" s="40">
        <v>76123.789999999994</v>
      </c>
      <c r="I10306" s="40">
        <v>79899.990000000005</v>
      </c>
      <c r="J10306" s="67">
        <f t="shared" si="480"/>
        <v>0.70484990740740738</v>
      </c>
      <c r="K10306" s="39">
        <f t="shared" si="481"/>
        <v>0.73981472222222222</v>
      </c>
      <c r="L10306" s="2" t="str">
        <f t="shared" si="482"/>
        <v>A</v>
      </c>
      <c r="M10306" s="2" t="s">
        <v>1132</v>
      </c>
      <c r="N10306" s="2" t="s">
        <v>416</v>
      </c>
      <c r="O10306" s="2" t="s">
        <v>70</v>
      </c>
    </row>
    <row r="10307" spans="1:15">
      <c r="A10307" s="38">
        <v>39885</v>
      </c>
      <c r="B10307" s="38">
        <v>47190</v>
      </c>
      <c r="C10307" s="131">
        <v>240</v>
      </c>
      <c r="D10307" s="39">
        <v>9.0200000000000002E-2</v>
      </c>
      <c r="E10307" s="39">
        <v>8.09E-2</v>
      </c>
      <c r="F10307" s="40">
        <v>80000</v>
      </c>
      <c r="G10307" s="40">
        <v>80000</v>
      </c>
      <c r="H10307" s="40">
        <v>43342.64</v>
      </c>
      <c r="I10307" s="40">
        <v>59199.99</v>
      </c>
      <c r="J10307" s="67">
        <f t="shared" ref="J10307:J10370" si="483">H10307/G10307</f>
        <v>0.54178300000000001</v>
      </c>
      <c r="K10307" s="39">
        <f t="shared" ref="K10307:K10370" si="484">I10307/G10307</f>
        <v>0.73999987499999997</v>
      </c>
      <c r="L10307" s="2" t="str">
        <f t="shared" ref="L10307:L10370" si="485">IF(J10307&lt;=65%,"AA",IF(J10307&lt;=75%,"A",IF(J10307&lt;=85%,"B","C")))</f>
        <v>AA</v>
      </c>
      <c r="M10307" s="2" t="s">
        <v>457</v>
      </c>
      <c r="N10307" s="2" t="s">
        <v>419</v>
      </c>
      <c r="O10307" s="2" t="s">
        <v>70</v>
      </c>
    </row>
    <row r="10308" spans="1:15">
      <c r="A10308" s="42">
        <v>39560</v>
      </c>
      <c r="B10308" s="42">
        <v>46865</v>
      </c>
      <c r="C10308" s="130">
        <v>240</v>
      </c>
      <c r="D10308" s="43">
        <v>9.0200000000000002E-2</v>
      </c>
      <c r="E10308" s="43">
        <v>8.09E-2</v>
      </c>
      <c r="F10308" s="44">
        <v>127000</v>
      </c>
      <c r="G10308" s="44">
        <v>127000</v>
      </c>
      <c r="H10308" s="44">
        <v>65418.720000000001</v>
      </c>
      <c r="I10308" s="44">
        <v>93999.99</v>
      </c>
      <c r="J10308" s="68">
        <f t="shared" si="483"/>
        <v>0.51510803149606299</v>
      </c>
      <c r="K10308" s="43">
        <f t="shared" si="484"/>
        <v>0.74015740157480314</v>
      </c>
      <c r="L10308" s="41" t="str">
        <f t="shared" si="485"/>
        <v>AA</v>
      </c>
      <c r="M10308" s="41" t="s">
        <v>495</v>
      </c>
      <c r="N10308" s="41" t="s">
        <v>424</v>
      </c>
      <c r="O10308" s="41" t="s">
        <v>70</v>
      </c>
    </row>
    <row r="10309" spans="1:15">
      <c r="A10309" s="42">
        <v>39681</v>
      </c>
      <c r="B10309" s="42">
        <v>46986</v>
      </c>
      <c r="C10309" s="130">
        <v>240</v>
      </c>
      <c r="D10309" s="43">
        <v>9.0200000000000002E-2</v>
      </c>
      <c r="E10309" s="43">
        <v>9.0200000000000002E-2</v>
      </c>
      <c r="F10309" s="44">
        <v>58000</v>
      </c>
      <c r="G10309" s="44">
        <v>58000</v>
      </c>
      <c r="H10309" s="44">
        <v>31254.1</v>
      </c>
      <c r="I10309" s="44">
        <v>42950.1</v>
      </c>
      <c r="J10309" s="68">
        <f t="shared" si="483"/>
        <v>0.53886379310344823</v>
      </c>
      <c r="K10309" s="43">
        <f t="shared" si="484"/>
        <v>0.74051896551724139</v>
      </c>
      <c r="L10309" s="41" t="str">
        <f t="shared" si="485"/>
        <v>AA</v>
      </c>
      <c r="M10309" s="41" t="s">
        <v>1175</v>
      </c>
      <c r="N10309" s="41" t="s">
        <v>417</v>
      </c>
      <c r="O10309" s="41" t="s">
        <v>70</v>
      </c>
    </row>
    <row r="10310" spans="1:15">
      <c r="A10310" s="38">
        <v>41508</v>
      </c>
      <c r="B10310" s="38">
        <v>45160</v>
      </c>
      <c r="C10310" s="131">
        <v>120</v>
      </c>
      <c r="D10310" s="39">
        <v>9.0200000000000002E-2</v>
      </c>
      <c r="E10310" s="39">
        <v>8.2799999999999999E-2</v>
      </c>
      <c r="F10310" s="40">
        <v>98549</v>
      </c>
      <c r="G10310" s="40">
        <v>98549</v>
      </c>
      <c r="H10310" s="40">
        <v>62789.13</v>
      </c>
      <c r="I10310" s="40">
        <v>72985.19</v>
      </c>
      <c r="J10310" s="67">
        <f t="shared" si="483"/>
        <v>0.63713614547078101</v>
      </c>
      <c r="K10310" s="39">
        <f t="shared" si="484"/>
        <v>0.74059797664106186</v>
      </c>
      <c r="L10310" s="2" t="str">
        <f t="shared" si="485"/>
        <v>AA</v>
      </c>
      <c r="M10310" s="2" t="s">
        <v>653</v>
      </c>
      <c r="N10310" s="2" t="s">
        <v>424</v>
      </c>
      <c r="O10310" s="2" t="s">
        <v>70</v>
      </c>
    </row>
    <row r="10311" spans="1:15">
      <c r="A10311" s="42">
        <v>41296</v>
      </c>
      <c r="B10311" s="42">
        <v>48601</v>
      </c>
      <c r="C10311" s="130">
        <v>240</v>
      </c>
      <c r="D10311" s="43">
        <v>9.0200000000000002E-2</v>
      </c>
      <c r="E10311" s="43">
        <v>8.2799999999999999E-2</v>
      </c>
      <c r="F10311" s="44">
        <v>81000</v>
      </c>
      <c r="G10311" s="44">
        <v>81000</v>
      </c>
      <c r="H10311" s="44">
        <v>54404.05</v>
      </c>
      <c r="I10311" s="44">
        <v>59999.99</v>
      </c>
      <c r="J10311" s="68">
        <f t="shared" si="483"/>
        <v>0.67165493827160494</v>
      </c>
      <c r="K10311" s="43">
        <f t="shared" si="484"/>
        <v>0.74074061728395058</v>
      </c>
      <c r="L10311" s="41" t="str">
        <f t="shared" si="485"/>
        <v>A</v>
      </c>
      <c r="M10311" s="41" t="s">
        <v>453</v>
      </c>
      <c r="N10311" s="41" t="s">
        <v>418</v>
      </c>
      <c r="O10311" s="41" t="s">
        <v>70</v>
      </c>
    </row>
    <row r="10312" spans="1:15">
      <c r="A10312" s="38">
        <v>39911</v>
      </c>
      <c r="B10312" s="38">
        <v>41706</v>
      </c>
      <c r="C10312" s="131">
        <v>59</v>
      </c>
      <c r="D10312" s="39">
        <v>9.0200000000000002E-2</v>
      </c>
      <c r="E10312" s="39">
        <v>8.09E-2</v>
      </c>
      <c r="F10312" s="40">
        <v>130000</v>
      </c>
      <c r="G10312" s="40">
        <v>130000</v>
      </c>
      <c r="H10312" s="40">
        <v>31335.96</v>
      </c>
      <c r="I10312" s="40">
        <v>96309.05</v>
      </c>
      <c r="J10312" s="67">
        <f t="shared" si="483"/>
        <v>0.24104584615384614</v>
      </c>
      <c r="K10312" s="39">
        <f t="shared" si="484"/>
        <v>0.74083884615384621</v>
      </c>
      <c r="L10312" s="2" t="str">
        <f t="shared" si="485"/>
        <v>AA</v>
      </c>
      <c r="M10312" s="2" t="s">
        <v>739</v>
      </c>
      <c r="N10312" s="2" t="s">
        <v>422</v>
      </c>
      <c r="O10312" s="2" t="s">
        <v>70</v>
      </c>
    </row>
    <row r="10313" spans="1:15">
      <c r="A10313" s="38">
        <v>39570</v>
      </c>
      <c r="B10313" s="38">
        <v>46875</v>
      </c>
      <c r="C10313" s="131">
        <v>240</v>
      </c>
      <c r="D10313" s="39">
        <v>9.0200000000000002E-2</v>
      </c>
      <c r="E10313" s="39">
        <v>8.09E-2</v>
      </c>
      <c r="F10313" s="40">
        <v>64380</v>
      </c>
      <c r="G10313" s="40">
        <v>64380</v>
      </c>
      <c r="H10313" s="40">
        <v>33478.160000000003</v>
      </c>
      <c r="I10313" s="40">
        <v>47699.97</v>
      </c>
      <c r="J10313" s="67">
        <f t="shared" si="483"/>
        <v>0.52000869835352603</v>
      </c>
      <c r="K10313" s="39">
        <f t="shared" si="484"/>
        <v>0.74091286113699906</v>
      </c>
      <c r="L10313" s="2" t="str">
        <f t="shared" si="485"/>
        <v>AA</v>
      </c>
      <c r="M10313" s="2" t="s">
        <v>601</v>
      </c>
      <c r="N10313" s="2" t="s">
        <v>435</v>
      </c>
      <c r="O10313" s="2" t="s">
        <v>70</v>
      </c>
    </row>
    <row r="10314" spans="1:15">
      <c r="A10314" s="42">
        <v>39832</v>
      </c>
      <c r="B10314" s="42">
        <v>50789</v>
      </c>
      <c r="C10314" s="130">
        <v>360</v>
      </c>
      <c r="D10314" s="43">
        <v>9.0200000000000002E-2</v>
      </c>
      <c r="E10314" s="43">
        <v>8.09E-2</v>
      </c>
      <c r="F10314" s="44">
        <v>63000</v>
      </c>
      <c r="G10314" s="44">
        <v>63000</v>
      </c>
      <c r="H10314" s="44">
        <v>30701.74</v>
      </c>
      <c r="I10314" s="44">
        <v>46683.03</v>
      </c>
      <c r="J10314" s="68">
        <f t="shared" si="483"/>
        <v>0.4873292063492064</v>
      </c>
      <c r="K10314" s="43">
        <f t="shared" si="484"/>
        <v>0.74100047619047615</v>
      </c>
      <c r="L10314" s="41" t="str">
        <f t="shared" si="485"/>
        <v>AA</v>
      </c>
      <c r="M10314" s="41" t="s">
        <v>629</v>
      </c>
      <c r="N10314" s="41" t="s">
        <v>417</v>
      </c>
      <c r="O10314" s="41" t="s">
        <v>70</v>
      </c>
    </row>
    <row r="10315" spans="1:15">
      <c r="A10315" s="42">
        <v>41450</v>
      </c>
      <c r="B10315" s="42">
        <v>45102</v>
      </c>
      <c r="C10315" s="130">
        <v>120</v>
      </c>
      <c r="D10315" s="43">
        <v>9.0200000000000002E-2</v>
      </c>
      <c r="E10315" s="43">
        <v>8.2799999999999999E-2</v>
      </c>
      <c r="F10315" s="44">
        <v>60000</v>
      </c>
      <c r="G10315" s="44">
        <v>60000</v>
      </c>
      <c r="H10315" s="44">
        <v>37568.39</v>
      </c>
      <c r="I10315" s="44">
        <v>44499.99</v>
      </c>
      <c r="J10315" s="68">
        <f t="shared" si="483"/>
        <v>0.62613983333333334</v>
      </c>
      <c r="K10315" s="43">
        <f t="shared" si="484"/>
        <v>0.74166650000000001</v>
      </c>
      <c r="L10315" s="41" t="str">
        <f t="shared" si="485"/>
        <v>AA</v>
      </c>
      <c r="M10315" s="41" t="s">
        <v>1297</v>
      </c>
      <c r="N10315" s="41" t="s">
        <v>417</v>
      </c>
      <c r="O10315" s="41" t="s">
        <v>70</v>
      </c>
    </row>
    <row r="10316" spans="1:15">
      <c r="A10316" s="42">
        <v>39841</v>
      </c>
      <c r="B10316" s="42">
        <v>45319</v>
      </c>
      <c r="C10316" s="130">
        <v>180</v>
      </c>
      <c r="D10316" s="43">
        <v>9.0200000000000002E-2</v>
      </c>
      <c r="E10316" s="43">
        <v>9.0200000000000002E-2</v>
      </c>
      <c r="F10316" s="44">
        <v>130000</v>
      </c>
      <c r="G10316" s="44">
        <v>130000</v>
      </c>
      <c r="H10316" s="44">
        <v>59743.18</v>
      </c>
      <c r="I10316" s="44">
        <v>96437.99</v>
      </c>
      <c r="J10316" s="68">
        <f t="shared" si="483"/>
        <v>0.45956292307692309</v>
      </c>
      <c r="K10316" s="43">
        <f t="shared" si="484"/>
        <v>0.74183069230769239</v>
      </c>
      <c r="L10316" s="41" t="str">
        <f t="shared" si="485"/>
        <v>AA</v>
      </c>
      <c r="M10316" s="41" t="s">
        <v>489</v>
      </c>
      <c r="N10316" s="41" t="s">
        <v>415</v>
      </c>
      <c r="O10316" s="41" t="s">
        <v>70</v>
      </c>
    </row>
    <row r="10317" spans="1:15">
      <c r="A10317" s="42">
        <v>39778</v>
      </c>
      <c r="B10317" s="42">
        <v>43430</v>
      </c>
      <c r="C10317" s="130">
        <v>120</v>
      </c>
      <c r="D10317" s="43">
        <v>9.0200000000000002E-2</v>
      </c>
      <c r="E10317" s="43">
        <v>8.5600000000000009E-2</v>
      </c>
      <c r="F10317" s="44">
        <v>129980</v>
      </c>
      <c r="G10317" s="44">
        <v>129980</v>
      </c>
      <c r="H10317" s="44">
        <v>50805.98</v>
      </c>
      <c r="I10317" s="44">
        <v>96453</v>
      </c>
      <c r="J10317" s="68">
        <f t="shared" si="483"/>
        <v>0.39087536544083706</v>
      </c>
      <c r="K10317" s="43">
        <f t="shared" si="484"/>
        <v>0.74206031697184183</v>
      </c>
      <c r="L10317" s="41" t="str">
        <f t="shared" si="485"/>
        <v>AA</v>
      </c>
      <c r="M10317" s="41" t="s">
        <v>496</v>
      </c>
      <c r="N10317" s="41" t="s">
        <v>417</v>
      </c>
      <c r="O10317" s="41" t="s">
        <v>70</v>
      </c>
    </row>
    <row r="10318" spans="1:15">
      <c r="A10318" s="38">
        <v>39562</v>
      </c>
      <c r="B10318" s="38">
        <v>46867</v>
      </c>
      <c r="C10318" s="131">
        <v>240</v>
      </c>
      <c r="D10318" s="39">
        <v>9.0200000000000002E-2</v>
      </c>
      <c r="E10318" s="39">
        <v>8.5600000000000009E-2</v>
      </c>
      <c r="F10318" s="40">
        <v>79500</v>
      </c>
      <c r="G10318" s="40">
        <v>79500</v>
      </c>
      <c r="H10318" s="40">
        <v>41420.839999999997</v>
      </c>
      <c r="I10318" s="40">
        <v>58999.99</v>
      </c>
      <c r="J10318" s="67">
        <f t="shared" si="483"/>
        <v>0.52101685534591191</v>
      </c>
      <c r="K10318" s="39">
        <f t="shared" si="484"/>
        <v>0.74213823899371067</v>
      </c>
      <c r="L10318" s="2" t="str">
        <f t="shared" si="485"/>
        <v>AA</v>
      </c>
      <c r="M10318" s="2" t="s">
        <v>495</v>
      </c>
      <c r="N10318" s="2" t="s">
        <v>424</v>
      </c>
      <c r="O10318" s="2" t="s">
        <v>70</v>
      </c>
    </row>
    <row r="10319" spans="1:15">
      <c r="A10319" s="42">
        <v>39660</v>
      </c>
      <c r="B10319" s="42">
        <v>46356</v>
      </c>
      <c r="C10319" s="130">
        <v>220</v>
      </c>
      <c r="D10319" s="43">
        <v>9.0200000000000002E-2</v>
      </c>
      <c r="E10319" s="43">
        <v>9.0200000000000002E-2</v>
      </c>
      <c r="F10319" s="44">
        <v>128000</v>
      </c>
      <c r="G10319" s="44">
        <v>128000</v>
      </c>
      <c r="H10319" s="44">
        <v>64215.9</v>
      </c>
      <c r="I10319" s="44">
        <v>94999.99</v>
      </c>
      <c r="J10319" s="68">
        <f t="shared" si="483"/>
        <v>0.50168671875000004</v>
      </c>
      <c r="K10319" s="43">
        <f t="shared" si="484"/>
        <v>0.74218742187500009</v>
      </c>
      <c r="L10319" s="41" t="str">
        <f t="shared" si="485"/>
        <v>AA</v>
      </c>
      <c r="M10319" s="41" t="s">
        <v>531</v>
      </c>
      <c r="N10319" s="41" t="s">
        <v>423</v>
      </c>
      <c r="O10319" s="41" t="s">
        <v>70</v>
      </c>
    </row>
    <row r="10320" spans="1:15">
      <c r="A10320" s="38">
        <v>39892</v>
      </c>
      <c r="B10320" s="38">
        <v>47197</v>
      </c>
      <c r="C10320" s="131">
        <v>240</v>
      </c>
      <c r="D10320" s="39">
        <v>9.0200000000000002E-2</v>
      </c>
      <c r="E10320" s="39">
        <v>8.09E-2</v>
      </c>
      <c r="F10320" s="40">
        <v>78142</v>
      </c>
      <c r="G10320" s="40">
        <v>78142</v>
      </c>
      <c r="H10320" s="40">
        <v>42445.279999999999</v>
      </c>
      <c r="I10320" s="40">
        <v>57999.99</v>
      </c>
      <c r="J10320" s="67">
        <f t="shared" si="483"/>
        <v>0.54318138773002989</v>
      </c>
      <c r="K10320" s="39">
        <f t="shared" si="484"/>
        <v>0.74223836093266105</v>
      </c>
      <c r="L10320" s="2" t="str">
        <f t="shared" si="485"/>
        <v>AA</v>
      </c>
      <c r="M10320" s="2" t="s">
        <v>626</v>
      </c>
      <c r="N10320" s="2" t="s">
        <v>421</v>
      </c>
      <c r="O10320" s="2" t="s">
        <v>70</v>
      </c>
    </row>
    <row r="10321" spans="1:15">
      <c r="A10321" s="38">
        <v>39654</v>
      </c>
      <c r="B10321" s="38">
        <v>46959</v>
      </c>
      <c r="C10321" s="131">
        <v>240</v>
      </c>
      <c r="D10321" s="39">
        <v>9.0200000000000002E-2</v>
      </c>
      <c r="E10321" s="39">
        <v>8.09E-2</v>
      </c>
      <c r="F10321" s="40">
        <v>110000</v>
      </c>
      <c r="G10321" s="40">
        <v>110000</v>
      </c>
      <c r="H10321" s="40">
        <v>57812.18</v>
      </c>
      <c r="I10321" s="40">
        <v>81753.08</v>
      </c>
      <c r="J10321" s="67">
        <f t="shared" si="483"/>
        <v>0.52556527272727271</v>
      </c>
      <c r="K10321" s="39">
        <f t="shared" si="484"/>
        <v>0.74320981818181819</v>
      </c>
      <c r="L10321" s="2" t="str">
        <f t="shared" si="485"/>
        <v>AA</v>
      </c>
      <c r="M10321" s="2" t="s">
        <v>521</v>
      </c>
      <c r="N10321" s="2" t="s">
        <v>417</v>
      </c>
      <c r="O10321" s="2" t="s">
        <v>70</v>
      </c>
    </row>
    <row r="10322" spans="1:15">
      <c r="A10322" s="42">
        <v>39703</v>
      </c>
      <c r="B10322" s="42">
        <v>44298</v>
      </c>
      <c r="C10322" s="130">
        <v>151</v>
      </c>
      <c r="D10322" s="43">
        <v>9.0200000000000002E-2</v>
      </c>
      <c r="E10322" s="43">
        <v>8.09E-2</v>
      </c>
      <c r="F10322" s="44">
        <v>82839.38</v>
      </c>
      <c r="G10322" s="44">
        <v>82839.38</v>
      </c>
      <c r="H10322" s="44">
        <v>30522.84</v>
      </c>
      <c r="I10322" s="44">
        <v>61599.98</v>
      </c>
      <c r="J10322" s="68">
        <f t="shared" si="483"/>
        <v>0.36845809324019563</v>
      </c>
      <c r="K10322" s="43">
        <f t="shared" si="484"/>
        <v>0.74360744853474281</v>
      </c>
      <c r="L10322" s="41" t="str">
        <f t="shared" si="485"/>
        <v>AA</v>
      </c>
      <c r="M10322" s="41" t="s">
        <v>495</v>
      </c>
      <c r="N10322" s="41" t="s">
        <v>424</v>
      </c>
      <c r="O10322" s="41" t="s">
        <v>70</v>
      </c>
    </row>
    <row r="10323" spans="1:15">
      <c r="A10323" s="42">
        <v>39680</v>
      </c>
      <c r="B10323" s="42">
        <v>46985</v>
      </c>
      <c r="C10323" s="130">
        <v>240</v>
      </c>
      <c r="D10323" s="43">
        <v>9.0200000000000002E-2</v>
      </c>
      <c r="E10323" s="43">
        <v>8.09E-2</v>
      </c>
      <c r="F10323" s="44">
        <v>78500</v>
      </c>
      <c r="G10323" s="44">
        <v>78500</v>
      </c>
      <c r="H10323" s="44">
        <v>41465.410000000003</v>
      </c>
      <c r="I10323" s="44">
        <v>58399.99</v>
      </c>
      <c r="J10323" s="68">
        <f t="shared" si="483"/>
        <v>0.52822178343949044</v>
      </c>
      <c r="K10323" s="43">
        <f t="shared" si="484"/>
        <v>0.74394891719745215</v>
      </c>
      <c r="L10323" s="41" t="str">
        <f t="shared" si="485"/>
        <v>AA</v>
      </c>
      <c r="M10323" s="41" t="s">
        <v>1248</v>
      </c>
      <c r="N10323" s="41" t="s">
        <v>419</v>
      </c>
      <c r="O10323" s="41" t="s">
        <v>70</v>
      </c>
    </row>
    <row r="10324" spans="1:15">
      <c r="A10324" s="42">
        <v>39778</v>
      </c>
      <c r="B10324" s="42">
        <v>47083</v>
      </c>
      <c r="C10324" s="130">
        <v>240</v>
      </c>
      <c r="D10324" s="43">
        <v>9.0200000000000002E-2</v>
      </c>
      <c r="E10324" s="43">
        <v>8.09E-2</v>
      </c>
      <c r="F10324" s="44">
        <v>90000</v>
      </c>
      <c r="G10324" s="44">
        <v>90000</v>
      </c>
      <c r="H10324" s="44">
        <v>48149.2</v>
      </c>
      <c r="I10324" s="44">
        <v>66999.990000000005</v>
      </c>
      <c r="J10324" s="68">
        <f t="shared" si="483"/>
        <v>0.53499111111111108</v>
      </c>
      <c r="K10324" s="43">
        <f t="shared" si="484"/>
        <v>0.74444433333333337</v>
      </c>
      <c r="L10324" s="41" t="str">
        <f t="shared" si="485"/>
        <v>AA</v>
      </c>
      <c r="M10324" s="41" t="s">
        <v>477</v>
      </c>
      <c r="N10324" s="41" t="s">
        <v>422</v>
      </c>
      <c r="O10324" s="41" t="s">
        <v>70</v>
      </c>
    </row>
    <row r="10325" spans="1:15">
      <c r="A10325" s="42">
        <v>39743</v>
      </c>
      <c r="B10325" s="42">
        <v>47048</v>
      </c>
      <c r="C10325" s="130">
        <v>240</v>
      </c>
      <c r="D10325" s="43">
        <v>9.0200000000000002E-2</v>
      </c>
      <c r="E10325" s="43">
        <v>8.09E-2</v>
      </c>
      <c r="F10325" s="44">
        <v>90000</v>
      </c>
      <c r="G10325" s="44">
        <v>90000</v>
      </c>
      <c r="H10325" s="44">
        <v>47932.92</v>
      </c>
      <c r="I10325" s="44">
        <v>66999.990000000005</v>
      </c>
      <c r="J10325" s="68">
        <f t="shared" si="483"/>
        <v>0.53258799999999995</v>
      </c>
      <c r="K10325" s="43">
        <f t="shared" si="484"/>
        <v>0.74444433333333337</v>
      </c>
      <c r="L10325" s="41" t="str">
        <f t="shared" si="485"/>
        <v>AA</v>
      </c>
      <c r="M10325" s="41" t="s">
        <v>754</v>
      </c>
      <c r="N10325" s="41" t="s">
        <v>422</v>
      </c>
      <c r="O10325" s="41" t="s">
        <v>70</v>
      </c>
    </row>
    <row r="10326" spans="1:15">
      <c r="A10326" s="38">
        <v>39826</v>
      </c>
      <c r="B10326" s="38">
        <v>43843</v>
      </c>
      <c r="C10326" s="131">
        <v>132</v>
      </c>
      <c r="D10326" s="39">
        <v>9.0200000000000002E-2</v>
      </c>
      <c r="E10326" s="39">
        <v>8.5600000000000009E-2</v>
      </c>
      <c r="F10326" s="40">
        <v>85000</v>
      </c>
      <c r="G10326" s="40">
        <v>85000</v>
      </c>
      <c r="H10326" s="40">
        <v>39987.11</v>
      </c>
      <c r="I10326" s="40">
        <v>63308.94</v>
      </c>
      <c r="J10326" s="67">
        <f t="shared" si="483"/>
        <v>0.47043658823529411</v>
      </c>
      <c r="K10326" s="39">
        <f t="shared" si="484"/>
        <v>0.74481105882352949</v>
      </c>
      <c r="L10326" s="2" t="str">
        <f t="shared" si="485"/>
        <v>AA</v>
      </c>
      <c r="M10326" s="2" t="s">
        <v>684</v>
      </c>
      <c r="N10326" s="2" t="s">
        <v>419</v>
      </c>
      <c r="O10326" s="2" t="s">
        <v>70</v>
      </c>
    </row>
    <row r="10327" spans="1:15">
      <c r="A10327" s="38">
        <v>39721</v>
      </c>
      <c r="B10327" s="38">
        <v>42734</v>
      </c>
      <c r="C10327" s="131">
        <v>99</v>
      </c>
      <c r="D10327" s="39">
        <v>9.0200000000000002E-2</v>
      </c>
      <c r="E10327" s="39">
        <v>8.09E-2</v>
      </c>
      <c r="F10327" s="40">
        <v>107000</v>
      </c>
      <c r="G10327" s="40">
        <v>107000</v>
      </c>
      <c r="H10327" s="40">
        <v>38417.480000000003</v>
      </c>
      <c r="I10327" s="40">
        <v>79734.820000000007</v>
      </c>
      <c r="J10327" s="67">
        <f t="shared" si="483"/>
        <v>0.35904186915887853</v>
      </c>
      <c r="K10327" s="39">
        <f t="shared" si="484"/>
        <v>0.74518523364485989</v>
      </c>
      <c r="L10327" s="2" t="str">
        <f t="shared" si="485"/>
        <v>AA</v>
      </c>
      <c r="M10327" s="2" t="s">
        <v>746</v>
      </c>
      <c r="N10327" s="2" t="s">
        <v>417</v>
      </c>
      <c r="O10327" s="2" t="s">
        <v>70</v>
      </c>
    </row>
    <row r="10328" spans="1:15">
      <c r="A10328" s="38">
        <v>39575</v>
      </c>
      <c r="B10328" s="38">
        <v>46880</v>
      </c>
      <c r="C10328" s="131">
        <v>240</v>
      </c>
      <c r="D10328" s="39">
        <v>9.0200000000000002E-2</v>
      </c>
      <c r="E10328" s="39">
        <v>8.09E-2</v>
      </c>
      <c r="F10328" s="40">
        <v>105000</v>
      </c>
      <c r="G10328" s="40">
        <v>105000</v>
      </c>
      <c r="H10328" s="40">
        <v>55707.57</v>
      </c>
      <c r="I10328" s="40">
        <v>78280</v>
      </c>
      <c r="J10328" s="67">
        <f t="shared" si="483"/>
        <v>0.53054828571428569</v>
      </c>
      <c r="K10328" s="39">
        <f t="shared" si="484"/>
        <v>0.74552380952380948</v>
      </c>
      <c r="L10328" s="2" t="str">
        <f t="shared" si="485"/>
        <v>AA</v>
      </c>
      <c r="M10328" s="2" t="s">
        <v>1183</v>
      </c>
      <c r="N10328" s="2" t="s">
        <v>428</v>
      </c>
      <c r="O10328" s="2" t="s">
        <v>70</v>
      </c>
    </row>
    <row r="10329" spans="1:15">
      <c r="A10329" s="38">
        <v>39716</v>
      </c>
      <c r="B10329" s="38">
        <v>47021</v>
      </c>
      <c r="C10329" s="131">
        <v>240</v>
      </c>
      <c r="D10329" s="39">
        <v>9.0200000000000002E-2</v>
      </c>
      <c r="E10329" s="39">
        <v>8.5600000000000009E-2</v>
      </c>
      <c r="F10329" s="40">
        <v>130000</v>
      </c>
      <c r="G10329" s="40">
        <v>130000</v>
      </c>
      <c r="H10329" s="40">
        <v>69130.350000000006</v>
      </c>
      <c r="I10329" s="40">
        <v>96999.99</v>
      </c>
      <c r="J10329" s="67">
        <f t="shared" si="483"/>
        <v>0.53177192307692311</v>
      </c>
      <c r="K10329" s="39">
        <f t="shared" si="484"/>
        <v>0.74615376923076926</v>
      </c>
      <c r="L10329" s="2" t="str">
        <f t="shared" si="485"/>
        <v>AA</v>
      </c>
      <c r="M10329" s="2" t="s">
        <v>466</v>
      </c>
      <c r="N10329" s="2" t="s">
        <v>421</v>
      </c>
      <c r="O10329" s="2" t="s">
        <v>70</v>
      </c>
    </row>
    <row r="10330" spans="1:15">
      <c r="A10330" s="38">
        <v>39664</v>
      </c>
      <c r="B10330" s="38">
        <v>46969</v>
      </c>
      <c r="C10330" s="131">
        <v>240</v>
      </c>
      <c r="D10330" s="39">
        <v>9.0200000000000002E-2</v>
      </c>
      <c r="E10330" s="39">
        <v>8.09E-2</v>
      </c>
      <c r="F10330" s="40">
        <v>79000</v>
      </c>
      <c r="G10330" s="40">
        <v>79000</v>
      </c>
      <c r="H10330" s="40">
        <v>42025.83</v>
      </c>
      <c r="I10330" s="40">
        <v>58999.99</v>
      </c>
      <c r="J10330" s="67">
        <f t="shared" si="483"/>
        <v>0.53197253164556968</v>
      </c>
      <c r="K10330" s="39">
        <f t="shared" si="484"/>
        <v>0.74683531645569623</v>
      </c>
      <c r="L10330" s="2" t="str">
        <f t="shared" si="485"/>
        <v>AA</v>
      </c>
      <c r="M10330" s="2" t="s">
        <v>480</v>
      </c>
      <c r="N10330" s="2" t="s">
        <v>419</v>
      </c>
      <c r="O10330" s="2" t="s">
        <v>70</v>
      </c>
    </row>
    <row r="10331" spans="1:15">
      <c r="A10331" s="42">
        <v>41551</v>
      </c>
      <c r="B10331" s="42">
        <v>45203</v>
      </c>
      <c r="C10331" s="130">
        <v>120</v>
      </c>
      <c r="D10331" s="43">
        <v>9.0200000000000002E-2</v>
      </c>
      <c r="E10331" s="43">
        <v>8.2799999999999999E-2</v>
      </c>
      <c r="F10331" s="44">
        <v>133875</v>
      </c>
      <c r="G10331" s="44">
        <v>133875</v>
      </c>
      <c r="H10331" s="44">
        <v>87754.03</v>
      </c>
      <c r="I10331" s="44">
        <v>99999.99</v>
      </c>
      <c r="J10331" s="68">
        <f t="shared" si="483"/>
        <v>0.65549228758169931</v>
      </c>
      <c r="K10331" s="43">
        <f t="shared" si="484"/>
        <v>0.74696537815126052</v>
      </c>
      <c r="L10331" s="41" t="str">
        <f t="shared" si="485"/>
        <v>A</v>
      </c>
      <c r="M10331" s="41" t="s">
        <v>609</v>
      </c>
      <c r="N10331" s="41" t="s">
        <v>428</v>
      </c>
      <c r="O10331" s="41" t="s">
        <v>70</v>
      </c>
    </row>
    <row r="10332" spans="1:15">
      <c r="A10332" s="42">
        <v>39645</v>
      </c>
      <c r="B10332" s="42">
        <v>49903</v>
      </c>
      <c r="C10332" s="130">
        <v>337</v>
      </c>
      <c r="D10332" s="43">
        <v>9.0200000000000002E-2</v>
      </c>
      <c r="E10332" s="43">
        <v>8.09E-2</v>
      </c>
      <c r="F10332" s="44">
        <v>98000</v>
      </c>
      <c r="G10332" s="44">
        <v>98000</v>
      </c>
      <c r="H10332" s="44">
        <v>66374.11</v>
      </c>
      <c r="I10332" s="44">
        <v>73328.14</v>
      </c>
      <c r="J10332" s="68">
        <f t="shared" si="483"/>
        <v>0.67728683673469392</v>
      </c>
      <c r="K10332" s="43">
        <f t="shared" si="484"/>
        <v>0.74824632653061229</v>
      </c>
      <c r="L10332" s="41" t="str">
        <f t="shared" si="485"/>
        <v>A</v>
      </c>
      <c r="M10332" s="41" t="s">
        <v>457</v>
      </c>
      <c r="N10332" s="41" t="s">
        <v>419</v>
      </c>
      <c r="O10332" s="41" t="s">
        <v>70</v>
      </c>
    </row>
    <row r="10333" spans="1:15">
      <c r="A10333" s="42">
        <v>39517</v>
      </c>
      <c r="B10333" s="42">
        <v>46822</v>
      </c>
      <c r="C10333" s="130">
        <v>240</v>
      </c>
      <c r="D10333" s="43">
        <v>9.0200000000000002E-2</v>
      </c>
      <c r="E10333" s="43">
        <v>8.09E-2</v>
      </c>
      <c r="F10333" s="44">
        <v>95000</v>
      </c>
      <c r="G10333" s="44">
        <v>95000</v>
      </c>
      <c r="H10333" s="44">
        <v>49355.31</v>
      </c>
      <c r="I10333" s="44">
        <v>71198.87</v>
      </c>
      <c r="J10333" s="68">
        <f t="shared" si="483"/>
        <v>0.5195295789473684</v>
      </c>
      <c r="K10333" s="43">
        <f t="shared" si="484"/>
        <v>0.74946178947368414</v>
      </c>
      <c r="L10333" s="41" t="str">
        <f t="shared" si="485"/>
        <v>AA</v>
      </c>
      <c r="M10333" s="41" t="s">
        <v>703</v>
      </c>
      <c r="N10333" s="41" t="s">
        <v>437</v>
      </c>
      <c r="O10333" s="41" t="s">
        <v>70</v>
      </c>
    </row>
    <row r="10334" spans="1:15">
      <c r="A10334" s="42">
        <v>39665</v>
      </c>
      <c r="B10334" s="42">
        <v>46970</v>
      </c>
      <c r="C10334" s="130">
        <v>240</v>
      </c>
      <c r="D10334" s="43">
        <v>9.0200000000000002E-2</v>
      </c>
      <c r="E10334" s="43">
        <v>8.09E-2</v>
      </c>
      <c r="F10334" s="44">
        <v>118000</v>
      </c>
      <c r="G10334" s="44">
        <v>118000</v>
      </c>
      <c r="H10334" s="44">
        <v>63007.39</v>
      </c>
      <c r="I10334" s="44">
        <v>88493.759999999995</v>
      </c>
      <c r="J10334" s="68">
        <f t="shared" si="483"/>
        <v>0.5339609322033898</v>
      </c>
      <c r="K10334" s="43">
        <f t="shared" si="484"/>
        <v>0.74994711864406771</v>
      </c>
      <c r="L10334" s="41" t="str">
        <f t="shared" si="485"/>
        <v>AA</v>
      </c>
      <c r="M10334" s="41" t="s">
        <v>757</v>
      </c>
      <c r="N10334" s="41" t="s">
        <v>439</v>
      </c>
      <c r="O10334" s="41" t="s">
        <v>70</v>
      </c>
    </row>
    <row r="10335" spans="1:15">
      <c r="A10335" s="38">
        <v>41423</v>
      </c>
      <c r="B10335" s="38">
        <v>45075</v>
      </c>
      <c r="C10335" s="131">
        <v>120</v>
      </c>
      <c r="D10335" s="39">
        <v>9.0200000000000002E-2</v>
      </c>
      <c r="E10335" s="39">
        <v>8.09E-2</v>
      </c>
      <c r="F10335" s="40">
        <v>60000</v>
      </c>
      <c r="G10335" s="40">
        <v>60000</v>
      </c>
      <c r="H10335" s="40">
        <v>37576.29</v>
      </c>
      <c r="I10335" s="40">
        <v>44999.99</v>
      </c>
      <c r="J10335" s="67">
        <f t="shared" si="483"/>
        <v>0.62627149999999998</v>
      </c>
      <c r="K10335" s="39">
        <f t="shared" si="484"/>
        <v>0.74999983333333331</v>
      </c>
      <c r="L10335" s="2" t="str">
        <f t="shared" si="485"/>
        <v>AA</v>
      </c>
      <c r="M10335" s="2" t="s">
        <v>447</v>
      </c>
      <c r="N10335" s="2" t="s">
        <v>416</v>
      </c>
      <c r="O10335" s="2" t="s">
        <v>70</v>
      </c>
    </row>
    <row r="10336" spans="1:15">
      <c r="A10336" s="42">
        <v>39652</v>
      </c>
      <c r="B10336" s="42">
        <v>46957</v>
      </c>
      <c r="C10336" s="130">
        <v>240</v>
      </c>
      <c r="D10336" s="43">
        <v>9.0200000000000002E-2</v>
      </c>
      <c r="E10336" s="43">
        <v>8.09E-2</v>
      </c>
      <c r="F10336" s="44">
        <v>96870.399999999994</v>
      </c>
      <c r="G10336" s="44">
        <v>96870.399999999994</v>
      </c>
      <c r="H10336" s="44">
        <v>51365</v>
      </c>
      <c r="I10336" s="44">
        <v>72652.789999999994</v>
      </c>
      <c r="J10336" s="68">
        <f t="shared" si="483"/>
        <v>0.53024453290169138</v>
      </c>
      <c r="K10336" s="43">
        <f t="shared" si="484"/>
        <v>0.74999989676929169</v>
      </c>
      <c r="L10336" s="41" t="str">
        <f t="shared" si="485"/>
        <v>AA</v>
      </c>
      <c r="M10336" s="41" t="s">
        <v>753</v>
      </c>
      <c r="N10336" s="41" t="s">
        <v>431</v>
      </c>
      <c r="O10336" s="41" t="s">
        <v>70</v>
      </c>
    </row>
    <row r="10337" spans="1:15">
      <c r="A10337" s="42">
        <v>41654</v>
      </c>
      <c r="B10337" s="42">
        <v>44849</v>
      </c>
      <c r="C10337" s="130">
        <v>105</v>
      </c>
      <c r="D10337" s="43">
        <v>9.0200000000000002E-2</v>
      </c>
      <c r="E10337" s="43">
        <v>8.2799999999999999E-2</v>
      </c>
      <c r="F10337" s="44">
        <v>160000</v>
      </c>
      <c r="G10337" s="44">
        <v>160000</v>
      </c>
      <c r="H10337" s="44">
        <v>72256.41</v>
      </c>
      <c r="I10337" s="44">
        <v>119999.99</v>
      </c>
      <c r="J10337" s="68">
        <f t="shared" si="483"/>
        <v>0.45160256250000003</v>
      </c>
      <c r="K10337" s="43">
        <f t="shared" si="484"/>
        <v>0.74999993750000005</v>
      </c>
      <c r="L10337" s="41" t="str">
        <f t="shared" si="485"/>
        <v>AA</v>
      </c>
      <c r="M10337" s="41" t="s">
        <v>881</v>
      </c>
      <c r="N10337" s="41" t="s">
        <v>421</v>
      </c>
      <c r="O10337" s="41" t="s">
        <v>70</v>
      </c>
    </row>
    <row r="10338" spans="1:15">
      <c r="A10338" s="42">
        <v>39836</v>
      </c>
      <c r="B10338" s="42">
        <v>47141</v>
      </c>
      <c r="C10338" s="130">
        <v>240</v>
      </c>
      <c r="D10338" s="43">
        <v>9.0200000000000002E-2</v>
      </c>
      <c r="E10338" s="43">
        <v>8.09E-2</v>
      </c>
      <c r="F10338" s="44">
        <v>60000</v>
      </c>
      <c r="G10338" s="44">
        <v>60000</v>
      </c>
      <c r="H10338" s="44">
        <v>33357.919999999998</v>
      </c>
      <c r="I10338" s="44">
        <v>45000</v>
      </c>
      <c r="J10338" s="68">
        <f t="shared" si="483"/>
        <v>0.55596533333333331</v>
      </c>
      <c r="K10338" s="43">
        <f t="shared" si="484"/>
        <v>0.75</v>
      </c>
      <c r="L10338" s="41" t="str">
        <f t="shared" si="485"/>
        <v>AA</v>
      </c>
      <c r="M10338" s="41" t="s">
        <v>88</v>
      </c>
      <c r="N10338" s="41" t="s">
        <v>424</v>
      </c>
      <c r="O10338" s="41" t="s">
        <v>70</v>
      </c>
    </row>
    <row r="10339" spans="1:15">
      <c r="A10339" s="42">
        <v>39899</v>
      </c>
      <c r="B10339" s="42">
        <v>47569</v>
      </c>
      <c r="C10339" s="130">
        <v>252</v>
      </c>
      <c r="D10339" s="43">
        <v>9.0200000000000002E-2</v>
      </c>
      <c r="E10339" s="43">
        <v>8.09E-2</v>
      </c>
      <c r="F10339" s="44">
        <v>85946.4</v>
      </c>
      <c r="G10339" s="44">
        <v>85946.4</v>
      </c>
      <c r="H10339" s="44">
        <v>51890.85</v>
      </c>
      <c r="I10339" s="44">
        <v>64510</v>
      </c>
      <c r="J10339" s="68">
        <f t="shared" si="483"/>
        <v>0.60375827259780512</v>
      </c>
      <c r="K10339" s="43">
        <f t="shared" si="484"/>
        <v>0.75058408496458262</v>
      </c>
      <c r="L10339" s="41" t="str">
        <f t="shared" si="485"/>
        <v>AA</v>
      </c>
      <c r="M10339" s="41" t="s">
        <v>606</v>
      </c>
      <c r="N10339" s="41" t="s">
        <v>417</v>
      </c>
      <c r="O10339" s="41" t="s">
        <v>70</v>
      </c>
    </row>
    <row r="10340" spans="1:15">
      <c r="A10340" s="38">
        <v>39918</v>
      </c>
      <c r="B10340" s="38">
        <v>46188</v>
      </c>
      <c r="C10340" s="131">
        <v>206</v>
      </c>
      <c r="D10340" s="39">
        <v>9.0200000000000002E-2</v>
      </c>
      <c r="E10340" s="39">
        <v>8.09E-2</v>
      </c>
      <c r="F10340" s="40">
        <v>95627.45</v>
      </c>
      <c r="G10340" s="40">
        <v>95627.45</v>
      </c>
      <c r="H10340" s="40">
        <v>53644.46</v>
      </c>
      <c r="I10340" s="40">
        <v>71820</v>
      </c>
      <c r="J10340" s="67">
        <f t="shared" si="483"/>
        <v>0.560973444340511</v>
      </c>
      <c r="K10340" s="39">
        <f t="shared" si="484"/>
        <v>0.75103958120811543</v>
      </c>
      <c r="L10340" s="2" t="str">
        <f t="shared" si="485"/>
        <v>AA</v>
      </c>
      <c r="M10340" s="2" t="s">
        <v>739</v>
      </c>
      <c r="N10340" s="2" t="s">
        <v>422</v>
      </c>
      <c r="O10340" s="2" t="s">
        <v>70</v>
      </c>
    </row>
    <row r="10341" spans="1:15">
      <c r="A10341" s="42">
        <v>39780</v>
      </c>
      <c r="B10341" s="42">
        <v>43159</v>
      </c>
      <c r="C10341" s="130">
        <v>111</v>
      </c>
      <c r="D10341" s="43">
        <v>9.0200000000000002E-2</v>
      </c>
      <c r="E10341" s="43">
        <v>8.09E-2</v>
      </c>
      <c r="F10341" s="44">
        <v>130000</v>
      </c>
      <c r="G10341" s="44">
        <v>130000</v>
      </c>
      <c r="H10341" s="44">
        <v>51539.33</v>
      </c>
      <c r="I10341" s="44">
        <v>97793.61</v>
      </c>
      <c r="J10341" s="68">
        <f t="shared" si="483"/>
        <v>0.39645638461538463</v>
      </c>
      <c r="K10341" s="43">
        <f t="shared" si="484"/>
        <v>0.75225853846153845</v>
      </c>
      <c r="L10341" s="41" t="str">
        <f t="shared" si="485"/>
        <v>AA</v>
      </c>
      <c r="M10341" s="41" t="s">
        <v>489</v>
      </c>
      <c r="N10341" s="41" t="s">
        <v>415</v>
      </c>
      <c r="O10341" s="41" t="s">
        <v>70</v>
      </c>
    </row>
    <row r="10342" spans="1:15">
      <c r="A10342" s="38">
        <v>39688</v>
      </c>
      <c r="B10342" s="38">
        <v>45166</v>
      </c>
      <c r="C10342" s="131">
        <v>180</v>
      </c>
      <c r="D10342" s="39">
        <v>9.0200000000000002E-2</v>
      </c>
      <c r="E10342" s="39">
        <v>8.09E-2</v>
      </c>
      <c r="F10342" s="40">
        <v>88000</v>
      </c>
      <c r="G10342" s="40">
        <v>88000</v>
      </c>
      <c r="H10342" s="40">
        <v>45304.84</v>
      </c>
      <c r="I10342" s="40">
        <v>66200</v>
      </c>
      <c r="J10342" s="67">
        <f t="shared" si="483"/>
        <v>0.51482772727272719</v>
      </c>
      <c r="K10342" s="39">
        <f t="shared" si="484"/>
        <v>0.75227272727272732</v>
      </c>
      <c r="L10342" s="2" t="str">
        <f t="shared" si="485"/>
        <v>AA</v>
      </c>
      <c r="M10342" s="2" t="s">
        <v>495</v>
      </c>
      <c r="N10342" s="2" t="s">
        <v>424</v>
      </c>
      <c r="O10342" s="2" t="s">
        <v>70</v>
      </c>
    </row>
    <row r="10343" spans="1:15">
      <c r="A10343" s="38">
        <v>39547</v>
      </c>
      <c r="B10343" s="38">
        <v>46852</v>
      </c>
      <c r="C10343" s="131">
        <v>240</v>
      </c>
      <c r="D10343" s="39">
        <v>9.0200000000000002E-2</v>
      </c>
      <c r="E10343" s="39">
        <v>9.0200000000000002E-2</v>
      </c>
      <c r="F10343" s="40">
        <v>127500</v>
      </c>
      <c r="G10343" s="40">
        <v>127500</v>
      </c>
      <c r="H10343" s="40">
        <v>66855.25</v>
      </c>
      <c r="I10343" s="40">
        <v>95999.99</v>
      </c>
      <c r="J10343" s="67">
        <f t="shared" si="483"/>
        <v>0.52435490196078427</v>
      </c>
      <c r="K10343" s="39">
        <f t="shared" si="484"/>
        <v>0.75294109803921572</v>
      </c>
      <c r="L10343" s="2" t="str">
        <f t="shared" si="485"/>
        <v>AA</v>
      </c>
      <c r="M10343" s="2" t="s">
        <v>212</v>
      </c>
      <c r="N10343" s="2" t="s">
        <v>418</v>
      </c>
      <c r="O10343" s="2" t="s">
        <v>70</v>
      </c>
    </row>
    <row r="10344" spans="1:15">
      <c r="A10344" s="38">
        <v>39714</v>
      </c>
      <c r="B10344" s="38">
        <v>47019</v>
      </c>
      <c r="C10344" s="131">
        <v>240</v>
      </c>
      <c r="D10344" s="39">
        <v>9.0200000000000002E-2</v>
      </c>
      <c r="E10344" s="39">
        <v>8.09E-2</v>
      </c>
      <c r="F10344" s="40">
        <v>104700</v>
      </c>
      <c r="G10344" s="40">
        <v>104700</v>
      </c>
      <c r="H10344" s="40">
        <v>41089.82</v>
      </c>
      <c r="I10344" s="40">
        <v>78899.990000000005</v>
      </c>
      <c r="J10344" s="67">
        <f t="shared" si="483"/>
        <v>0.3924529130850048</v>
      </c>
      <c r="K10344" s="39">
        <f t="shared" si="484"/>
        <v>0.75358156638013374</v>
      </c>
      <c r="L10344" s="2" t="str">
        <f t="shared" si="485"/>
        <v>AA</v>
      </c>
      <c r="M10344" s="2" t="s">
        <v>589</v>
      </c>
      <c r="N10344" s="2" t="s">
        <v>438</v>
      </c>
      <c r="O10344" s="2" t="s">
        <v>70</v>
      </c>
    </row>
    <row r="10345" spans="1:15">
      <c r="A10345" s="38">
        <v>39654</v>
      </c>
      <c r="B10345" s="38">
        <v>46959</v>
      </c>
      <c r="C10345" s="131">
        <v>240</v>
      </c>
      <c r="D10345" s="39">
        <v>9.0200000000000002E-2</v>
      </c>
      <c r="E10345" s="39">
        <v>8.09E-2</v>
      </c>
      <c r="F10345" s="40">
        <v>54000</v>
      </c>
      <c r="G10345" s="40">
        <v>54000</v>
      </c>
      <c r="H10345" s="40">
        <v>31450.67</v>
      </c>
      <c r="I10345" s="40">
        <v>40720</v>
      </c>
      <c r="J10345" s="67">
        <f t="shared" si="483"/>
        <v>0.58241981481481475</v>
      </c>
      <c r="K10345" s="39">
        <f t="shared" si="484"/>
        <v>0.75407407407407412</v>
      </c>
      <c r="L10345" s="2" t="str">
        <f t="shared" si="485"/>
        <v>AA</v>
      </c>
      <c r="M10345" s="2" t="s">
        <v>586</v>
      </c>
      <c r="N10345" s="2" t="s">
        <v>416</v>
      </c>
      <c r="O10345" s="2" t="s">
        <v>70</v>
      </c>
    </row>
    <row r="10346" spans="1:15">
      <c r="A10346" s="42">
        <v>39819</v>
      </c>
      <c r="B10346" s="42">
        <v>47124</v>
      </c>
      <c r="C10346" s="130">
        <v>240</v>
      </c>
      <c r="D10346" s="43">
        <v>9.0200000000000002E-2</v>
      </c>
      <c r="E10346" s="43">
        <v>8.09E-2</v>
      </c>
      <c r="F10346" s="44">
        <v>110000</v>
      </c>
      <c r="G10346" s="44">
        <v>110000</v>
      </c>
      <c r="H10346" s="44">
        <v>60239.25</v>
      </c>
      <c r="I10346" s="44">
        <v>82959.990000000005</v>
      </c>
      <c r="J10346" s="68">
        <f t="shared" si="483"/>
        <v>0.54762954545454545</v>
      </c>
      <c r="K10346" s="43">
        <f t="shared" si="484"/>
        <v>0.75418172727272736</v>
      </c>
      <c r="L10346" s="41" t="str">
        <f t="shared" si="485"/>
        <v>AA</v>
      </c>
      <c r="M10346" s="41" t="s">
        <v>697</v>
      </c>
      <c r="N10346" s="41" t="s">
        <v>417</v>
      </c>
      <c r="O10346" s="41" t="s">
        <v>70</v>
      </c>
    </row>
    <row r="10347" spans="1:15">
      <c r="A10347" s="38">
        <v>39941</v>
      </c>
      <c r="B10347" s="38">
        <v>47246</v>
      </c>
      <c r="C10347" s="131">
        <v>240</v>
      </c>
      <c r="D10347" s="39">
        <v>9.0200000000000002E-2</v>
      </c>
      <c r="E10347" s="39">
        <v>8.09E-2</v>
      </c>
      <c r="F10347" s="40">
        <v>70000</v>
      </c>
      <c r="G10347" s="40">
        <v>70000</v>
      </c>
      <c r="H10347" s="40">
        <v>39012.69</v>
      </c>
      <c r="I10347" s="40">
        <v>52799.99</v>
      </c>
      <c r="J10347" s="67">
        <f t="shared" si="483"/>
        <v>0.55732414285714293</v>
      </c>
      <c r="K10347" s="39">
        <f t="shared" si="484"/>
        <v>0.75428557142857144</v>
      </c>
      <c r="L10347" s="2" t="str">
        <f t="shared" si="485"/>
        <v>AA</v>
      </c>
      <c r="M10347" s="2" t="s">
        <v>180</v>
      </c>
      <c r="N10347" s="2" t="s">
        <v>423</v>
      </c>
      <c r="O10347" s="2" t="s">
        <v>70</v>
      </c>
    </row>
    <row r="10348" spans="1:15">
      <c r="A10348" s="38">
        <v>39847</v>
      </c>
      <c r="B10348" s="38">
        <v>45325</v>
      </c>
      <c r="C10348" s="131">
        <v>180</v>
      </c>
      <c r="D10348" s="39">
        <v>9.0200000000000002E-2</v>
      </c>
      <c r="E10348" s="39">
        <v>8.09E-2</v>
      </c>
      <c r="F10348" s="40">
        <v>90000</v>
      </c>
      <c r="G10348" s="40">
        <v>90000</v>
      </c>
      <c r="H10348" s="40">
        <v>42551.72</v>
      </c>
      <c r="I10348" s="40">
        <v>67909.990000000005</v>
      </c>
      <c r="J10348" s="67">
        <f t="shared" si="483"/>
        <v>0.47279688888888888</v>
      </c>
      <c r="K10348" s="39">
        <f t="shared" si="484"/>
        <v>0.75455544444444456</v>
      </c>
      <c r="L10348" s="2" t="str">
        <f t="shared" si="485"/>
        <v>AA</v>
      </c>
      <c r="M10348" s="2" t="s">
        <v>563</v>
      </c>
      <c r="N10348" s="2" t="s">
        <v>436</v>
      </c>
      <c r="O10348" s="2" t="s">
        <v>70</v>
      </c>
    </row>
    <row r="10349" spans="1:15">
      <c r="A10349" s="42">
        <v>39888</v>
      </c>
      <c r="B10349" s="42">
        <v>47193</v>
      </c>
      <c r="C10349" s="130">
        <v>240</v>
      </c>
      <c r="D10349" s="43">
        <v>9.0200000000000002E-2</v>
      </c>
      <c r="E10349" s="43">
        <v>8.5600000000000009E-2</v>
      </c>
      <c r="F10349" s="44">
        <v>86000</v>
      </c>
      <c r="G10349" s="44">
        <v>86000</v>
      </c>
      <c r="H10349" s="44">
        <v>37663.1</v>
      </c>
      <c r="I10349" s="44">
        <v>64999.99</v>
      </c>
      <c r="J10349" s="68">
        <f t="shared" si="483"/>
        <v>0.43794302325581391</v>
      </c>
      <c r="K10349" s="43">
        <f t="shared" si="484"/>
        <v>0.75581383720930229</v>
      </c>
      <c r="L10349" s="41" t="str">
        <f t="shared" si="485"/>
        <v>AA</v>
      </c>
      <c r="M10349" s="41" t="s">
        <v>644</v>
      </c>
      <c r="N10349" s="41" t="s">
        <v>416</v>
      </c>
      <c r="O10349" s="41" t="s">
        <v>70</v>
      </c>
    </row>
    <row r="10350" spans="1:15">
      <c r="A10350" s="42">
        <v>39755</v>
      </c>
      <c r="B10350" s="42">
        <v>47060</v>
      </c>
      <c r="C10350" s="130">
        <v>240</v>
      </c>
      <c r="D10350" s="43">
        <v>9.0200000000000002E-2</v>
      </c>
      <c r="E10350" s="43">
        <v>9.0200000000000002E-2</v>
      </c>
      <c r="F10350" s="44">
        <v>72000</v>
      </c>
      <c r="G10350" s="44">
        <v>72000</v>
      </c>
      <c r="H10350" s="44">
        <v>44224.54</v>
      </c>
      <c r="I10350" s="44">
        <v>54438</v>
      </c>
      <c r="J10350" s="68">
        <f t="shared" si="483"/>
        <v>0.61422972222222227</v>
      </c>
      <c r="K10350" s="43">
        <f t="shared" si="484"/>
        <v>0.75608333333333333</v>
      </c>
      <c r="L10350" s="41" t="str">
        <f t="shared" si="485"/>
        <v>AA</v>
      </c>
      <c r="M10350" s="41" t="s">
        <v>1069</v>
      </c>
      <c r="N10350" s="41" t="s">
        <v>419</v>
      </c>
      <c r="O10350" s="41" t="s">
        <v>70</v>
      </c>
    </row>
    <row r="10351" spans="1:15">
      <c r="A10351" s="42">
        <v>39595</v>
      </c>
      <c r="B10351" s="42">
        <v>45073</v>
      </c>
      <c r="C10351" s="130">
        <v>180</v>
      </c>
      <c r="D10351" s="43">
        <v>9.0200000000000002E-2</v>
      </c>
      <c r="E10351" s="43">
        <v>8.5600000000000009E-2</v>
      </c>
      <c r="F10351" s="44">
        <v>111000</v>
      </c>
      <c r="G10351" s="44">
        <v>111000</v>
      </c>
      <c r="H10351" s="44">
        <v>34700.07</v>
      </c>
      <c r="I10351" s="44">
        <v>83999.99</v>
      </c>
      <c r="J10351" s="68">
        <f t="shared" si="483"/>
        <v>0.31261324324324324</v>
      </c>
      <c r="K10351" s="43">
        <f t="shared" si="484"/>
        <v>0.75675666666666674</v>
      </c>
      <c r="L10351" s="41" t="str">
        <f t="shared" si="485"/>
        <v>AA</v>
      </c>
      <c r="M10351" s="41" t="s">
        <v>495</v>
      </c>
      <c r="N10351" s="41" t="s">
        <v>424</v>
      </c>
      <c r="O10351" s="41" t="s">
        <v>70</v>
      </c>
    </row>
    <row r="10352" spans="1:15">
      <c r="A10352" s="38">
        <v>39751</v>
      </c>
      <c r="B10352" s="38">
        <v>47056</v>
      </c>
      <c r="C10352" s="131">
        <v>240</v>
      </c>
      <c r="D10352" s="39">
        <v>9.0200000000000002E-2</v>
      </c>
      <c r="E10352" s="39">
        <v>8.5600000000000009E-2</v>
      </c>
      <c r="F10352" s="40">
        <v>70000</v>
      </c>
      <c r="G10352" s="40">
        <v>70000</v>
      </c>
      <c r="H10352" s="40">
        <v>36155.040000000001</v>
      </c>
      <c r="I10352" s="40">
        <v>52999.99</v>
      </c>
      <c r="J10352" s="67">
        <f t="shared" si="483"/>
        <v>0.51650057142857142</v>
      </c>
      <c r="K10352" s="39">
        <f t="shared" si="484"/>
        <v>0.75714271428571422</v>
      </c>
      <c r="L10352" s="2" t="str">
        <f t="shared" si="485"/>
        <v>AA</v>
      </c>
      <c r="M10352" s="2" t="s">
        <v>586</v>
      </c>
      <c r="N10352" s="2" t="s">
        <v>416</v>
      </c>
      <c r="O10352" s="2" t="s">
        <v>70</v>
      </c>
    </row>
    <row r="10353" spans="1:15">
      <c r="A10353" s="38">
        <v>39505</v>
      </c>
      <c r="B10353" s="38">
        <v>46292</v>
      </c>
      <c r="C10353" s="131">
        <v>223</v>
      </c>
      <c r="D10353" s="39">
        <v>9.0200000000000002E-2</v>
      </c>
      <c r="E10353" s="39">
        <v>9.0200000000000002E-2</v>
      </c>
      <c r="F10353" s="40">
        <v>72600</v>
      </c>
      <c r="G10353" s="40">
        <v>72600</v>
      </c>
      <c r="H10353" s="40">
        <v>36583.97</v>
      </c>
      <c r="I10353" s="40">
        <v>54999.99</v>
      </c>
      <c r="J10353" s="67">
        <f t="shared" si="483"/>
        <v>0.50391143250688708</v>
      </c>
      <c r="K10353" s="39">
        <f t="shared" si="484"/>
        <v>0.75757561983471067</v>
      </c>
      <c r="L10353" s="2" t="str">
        <f t="shared" si="485"/>
        <v>AA</v>
      </c>
      <c r="M10353" s="2" t="s">
        <v>495</v>
      </c>
      <c r="N10353" s="2" t="s">
        <v>424</v>
      </c>
      <c r="O10353" s="2" t="s">
        <v>70</v>
      </c>
    </row>
    <row r="10354" spans="1:15">
      <c r="A10354" s="38">
        <v>39763</v>
      </c>
      <c r="B10354" s="38">
        <v>47068</v>
      </c>
      <c r="C10354" s="131">
        <v>240</v>
      </c>
      <c r="D10354" s="39">
        <v>9.0200000000000002E-2</v>
      </c>
      <c r="E10354" s="39">
        <v>8.09E-2</v>
      </c>
      <c r="F10354" s="40">
        <v>68450</v>
      </c>
      <c r="G10354" s="40">
        <v>68450</v>
      </c>
      <c r="H10354" s="40">
        <v>37409.879999999997</v>
      </c>
      <c r="I10354" s="40">
        <v>51899.99</v>
      </c>
      <c r="J10354" s="67">
        <f t="shared" si="483"/>
        <v>0.54652856099342584</v>
      </c>
      <c r="K10354" s="39">
        <f t="shared" si="484"/>
        <v>0.75821753104455802</v>
      </c>
      <c r="L10354" s="2" t="str">
        <f t="shared" si="485"/>
        <v>AA</v>
      </c>
      <c r="M10354" s="2" t="s">
        <v>958</v>
      </c>
      <c r="N10354" s="2" t="s">
        <v>416</v>
      </c>
      <c r="O10354" s="2" t="s">
        <v>70</v>
      </c>
    </row>
    <row r="10355" spans="1:15">
      <c r="A10355" s="38">
        <v>41446</v>
      </c>
      <c r="B10355" s="38">
        <v>43121</v>
      </c>
      <c r="C10355" s="131">
        <v>55</v>
      </c>
      <c r="D10355" s="39">
        <v>9.0200000000000002E-2</v>
      </c>
      <c r="E10355" s="39">
        <v>8.2799999999999999E-2</v>
      </c>
      <c r="F10355" s="40">
        <v>140000</v>
      </c>
      <c r="G10355" s="40">
        <v>140000</v>
      </c>
      <c r="H10355" s="40">
        <v>59398.53</v>
      </c>
      <c r="I10355" s="40">
        <v>106165.54</v>
      </c>
      <c r="J10355" s="67">
        <f t="shared" si="483"/>
        <v>0.4242752142857143</v>
      </c>
      <c r="K10355" s="39">
        <f t="shared" si="484"/>
        <v>0.7583252857142857</v>
      </c>
      <c r="L10355" s="2" t="str">
        <f t="shared" si="485"/>
        <v>AA</v>
      </c>
      <c r="M10355" s="2" t="s">
        <v>521</v>
      </c>
      <c r="N10355" s="2" t="s">
        <v>417</v>
      </c>
      <c r="O10355" s="2" t="s">
        <v>70</v>
      </c>
    </row>
    <row r="10356" spans="1:15">
      <c r="A10356" s="38">
        <v>39589</v>
      </c>
      <c r="B10356" s="38">
        <v>46894</v>
      </c>
      <c r="C10356" s="131">
        <v>240</v>
      </c>
      <c r="D10356" s="39">
        <v>9.0200000000000002E-2</v>
      </c>
      <c r="E10356" s="39">
        <v>8.09E-2</v>
      </c>
      <c r="F10356" s="40">
        <v>74500</v>
      </c>
      <c r="G10356" s="40">
        <v>74500</v>
      </c>
      <c r="H10356" s="40">
        <v>39542.14</v>
      </c>
      <c r="I10356" s="40">
        <v>56499.99</v>
      </c>
      <c r="J10356" s="67">
        <f t="shared" si="483"/>
        <v>0.53076697986577182</v>
      </c>
      <c r="K10356" s="39">
        <f t="shared" si="484"/>
        <v>0.75838912751677845</v>
      </c>
      <c r="L10356" s="2" t="str">
        <f t="shared" si="485"/>
        <v>AA</v>
      </c>
      <c r="M10356" s="2" t="s">
        <v>493</v>
      </c>
      <c r="N10356" s="2" t="s">
        <v>427</v>
      </c>
      <c r="O10356" s="2" t="s">
        <v>70</v>
      </c>
    </row>
    <row r="10357" spans="1:15">
      <c r="A10357" s="38">
        <v>41661</v>
      </c>
      <c r="B10357" s="38">
        <v>45313</v>
      </c>
      <c r="C10357" s="131">
        <v>120</v>
      </c>
      <c r="D10357" s="39">
        <v>9.0200000000000002E-2</v>
      </c>
      <c r="E10357" s="39">
        <v>8.09E-2</v>
      </c>
      <c r="F10357" s="40">
        <v>145000</v>
      </c>
      <c r="G10357" s="40">
        <v>145000</v>
      </c>
      <c r="H10357" s="40">
        <v>99079.02</v>
      </c>
      <c r="I10357" s="40">
        <v>109999.99</v>
      </c>
      <c r="J10357" s="67">
        <f t="shared" si="483"/>
        <v>0.68330358620689657</v>
      </c>
      <c r="K10357" s="39">
        <f t="shared" si="484"/>
        <v>0.75862062068965519</v>
      </c>
      <c r="L10357" s="2" t="str">
        <f t="shared" si="485"/>
        <v>A</v>
      </c>
      <c r="M10357" s="2" t="s">
        <v>719</v>
      </c>
      <c r="N10357" s="2" t="s">
        <v>422</v>
      </c>
      <c r="O10357" s="2" t="s">
        <v>70</v>
      </c>
    </row>
    <row r="10358" spans="1:15">
      <c r="A10358" s="38">
        <v>39696</v>
      </c>
      <c r="B10358" s="38">
        <v>47001</v>
      </c>
      <c r="C10358" s="131">
        <v>240</v>
      </c>
      <c r="D10358" s="39">
        <v>9.0200000000000002E-2</v>
      </c>
      <c r="E10358" s="39">
        <v>8.09E-2</v>
      </c>
      <c r="F10358" s="40">
        <v>79000</v>
      </c>
      <c r="G10358" s="40">
        <v>79000</v>
      </c>
      <c r="H10358" s="40">
        <v>30036.02</v>
      </c>
      <c r="I10358" s="40">
        <v>59939.99</v>
      </c>
      <c r="J10358" s="67">
        <f t="shared" si="483"/>
        <v>0.38020278481012659</v>
      </c>
      <c r="K10358" s="39">
        <f t="shared" si="484"/>
        <v>0.75873405063291133</v>
      </c>
      <c r="L10358" s="2" t="str">
        <f t="shared" si="485"/>
        <v>AA</v>
      </c>
      <c r="M10358" s="2" t="s">
        <v>657</v>
      </c>
      <c r="N10358" s="2" t="s">
        <v>419</v>
      </c>
      <c r="O10358" s="2" t="s">
        <v>70</v>
      </c>
    </row>
    <row r="10359" spans="1:15">
      <c r="A10359" s="38">
        <v>39800</v>
      </c>
      <c r="B10359" s="38">
        <v>47105</v>
      </c>
      <c r="C10359" s="131">
        <v>240</v>
      </c>
      <c r="D10359" s="39">
        <v>9.0200000000000002E-2</v>
      </c>
      <c r="E10359" s="39">
        <v>8.09E-2</v>
      </c>
      <c r="F10359" s="40">
        <v>91730</v>
      </c>
      <c r="G10359" s="40">
        <v>91730</v>
      </c>
      <c r="H10359" s="40">
        <v>50189.25</v>
      </c>
      <c r="I10359" s="40">
        <v>69599.990000000005</v>
      </c>
      <c r="J10359" s="67">
        <f t="shared" si="483"/>
        <v>0.54714106617246261</v>
      </c>
      <c r="K10359" s="39">
        <f t="shared" si="484"/>
        <v>0.75874839202005895</v>
      </c>
      <c r="L10359" s="2" t="str">
        <f t="shared" si="485"/>
        <v>AA</v>
      </c>
      <c r="M10359" s="2" t="s">
        <v>558</v>
      </c>
      <c r="N10359" s="2" t="s">
        <v>424</v>
      </c>
      <c r="O10359" s="2" t="s">
        <v>70</v>
      </c>
    </row>
    <row r="10360" spans="1:15">
      <c r="A10360" s="38">
        <v>39862</v>
      </c>
      <c r="B10360" s="38">
        <v>47167</v>
      </c>
      <c r="C10360" s="131">
        <v>240</v>
      </c>
      <c r="D10360" s="39">
        <v>9.0200000000000002E-2</v>
      </c>
      <c r="E10360" s="39">
        <v>8.09E-2</v>
      </c>
      <c r="F10360" s="40">
        <v>83000</v>
      </c>
      <c r="G10360" s="40">
        <v>83000</v>
      </c>
      <c r="H10360" s="40">
        <v>33534.730000000003</v>
      </c>
      <c r="I10360" s="40">
        <v>62999.99</v>
      </c>
      <c r="J10360" s="67">
        <f t="shared" si="483"/>
        <v>0.4040328915662651</v>
      </c>
      <c r="K10360" s="39">
        <f t="shared" si="484"/>
        <v>0.75903602409638549</v>
      </c>
      <c r="L10360" s="2" t="str">
        <f t="shared" si="485"/>
        <v>AA</v>
      </c>
      <c r="M10360" s="2" t="s">
        <v>634</v>
      </c>
      <c r="N10360" s="2" t="s">
        <v>421</v>
      </c>
      <c r="O10360" s="2" t="s">
        <v>70</v>
      </c>
    </row>
    <row r="10361" spans="1:15">
      <c r="A10361" s="38">
        <v>39857</v>
      </c>
      <c r="B10361" s="38">
        <v>47162</v>
      </c>
      <c r="C10361" s="131">
        <v>240</v>
      </c>
      <c r="D10361" s="39">
        <v>9.0200000000000002E-2</v>
      </c>
      <c r="E10361" s="39">
        <v>8.09E-2</v>
      </c>
      <c r="F10361" s="40">
        <v>100000</v>
      </c>
      <c r="G10361" s="40">
        <v>100000</v>
      </c>
      <c r="H10361" s="40">
        <v>55340.15</v>
      </c>
      <c r="I10361" s="40">
        <v>75999.990000000005</v>
      </c>
      <c r="J10361" s="67">
        <f t="shared" si="483"/>
        <v>0.55340149999999999</v>
      </c>
      <c r="K10361" s="39">
        <f t="shared" si="484"/>
        <v>0.75999990000000006</v>
      </c>
      <c r="L10361" s="2" t="str">
        <f t="shared" si="485"/>
        <v>AA</v>
      </c>
      <c r="M10361" s="2" t="s">
        <v>467</v>
      </c>
      <c r="N10361" s="2" t="s">
        <v>425</v>
      </c>
      <c r="O10361" s="2" t="s">
        <v>70</v>
      </c>
    </row>
    <row r="10362" spans="1:15">
      <c r="A10362" s="38">
        <v>39678</v>
      </c>
      <c r="B10362" s="38">
        <v>46983</v>
      </c>
      <c r="C10362" s="131">
        <v>240</v>
      </c>
      <c r="D10362" s="39">
        <v>9.0200000000000002E-2</v>
      </c>
      <c r="E10362" s="39">
        <v>8.09E-2</v>
      </c>
      <c r="F10362" s="40">
        <v>125000</v>
      </c>
      <c r="G10362" s="40">
        <v>125000</v>
      </c>
      <c r="H10362" s="40">
        <v>67422.84</v>
      </c>
      <c r="I10362" s="40">
        <v>94999.99</v>
      </c>
      <c r="J10362" s="67">
        <f t="shared" si="483"/>
        <v>0.53938271999999998</v>
      </c>
      <c r="K10362" s="39">
        <f t="shared" si="484"/>
        <v>0.75999992000000005</v>
      </c>
      <c r="L10362" s="2" t="str">
        <f t="shared" si="485"/>
        <v>AA</v>
      </c>
      <c r="M10362" s="2" t="s">
        <v>625</v>
      </c>
      <c r="N10362" s="2" t="s">
        <v>419</v>
      </c>
      <c r="O10362" s="2" t="s">
        <v>70</v>
      </c>
    </row>
    <row r="10363" spans="1:15">
      <c r="A10363" s="38">
        <v>41401</v>
      </c>
      <c r="B10363" s="38">
        <v>45664</v>
      </c>
      <c r="C10363" s="131">
        <v>140</v>
      </c>
      <c r="D10363" s="39">
        <v>9.0200000000000002E-2</v>
      </c>
      <c r="E10363" s="39">
        <v>8.09E-2</v>
      </c>
      <c r="F10363" s="40">
        <v>85500</v>
      </c>
      <c r="G10363" s="40">
        <v>85500</v>
      </c>
      <c r="H10363" s="40">
        <v>55999.35</v>
      </c>
      <c r="I10363" s="40">
        <v>64999.99</v>
      </c>
      <c r="J10363" s="67">
        <f t="shared" si="483"/>
        <v>0.6549631578947368</v>
      </c>
      <c r="K10363" s="39">
        <f t="shared" si="484"/>
        <v>0.76023380116959061</v>
      </c>
      <c r="L10363" s="2" t="str">
        <f t="shared" si="485"/>
        <v>A</v>
      </c>
      <c r="M10363" s="2" t="s">
        <v>1225</v>
      </c>
      <c r="N10363" s="2" t="s">
        <v>417</v>
      </c>
      <c r="O10363" s="2" t="s">
        <v>70</v>
      </c>
    </row>
    <row r="10364" spans="1:15">
      <c r="A10364" s="38">
        <v>39920</v>
      </c>
      <c r="B10364" s="38">
        <v>47225</v>
      </c>
      <c r="C10364" s="131">
        <v>240</v>
      </c>
      <c r="D10364" s="39">
        <v>9.0200000000000002E-2</v>
      </c>
      <c r="E10364" s="39">
        <v>8.09E-2</v>
      </c>
      <c r="F10364" s="40">
        <v>96000</v>
      </c>
      <c r="G10364" s="40">
        <v>96000</v>
      </c>
      <c r="H10364" s="40">
        <v>53687.02</v>
      </c>
      <c r="I10364" s="40">
        <v>72999.990000000005</v>
      </c>
      <c r="J10364" s="67">
        <f t="shared" si="483"/>
        <v>0.5592397916666666</v>
      </c>
      <c r="K10364" s="39">
        <f t="shared" si="484"/>
        <v>0.7604165625</v>
      </c>
      <c r="L10364" s="2" t="str">
        <f t="shared" si="485"/>
        <v>AA</v>
      </c>
      <c r="M10364" s="2" t="s">
        <v>570</v>
      </c>
      <c r="N10364" s="2" t="s">
        <v>422</v>
      </c>
      <c r="O10364" s="2" t="s">
        <v>70</v>
      </c>
    </row>
    <row r="10365" spans="1:15">
      <c r="A10365" s="38">
        <v>41485</v>
      </c>
      <c r="B10365" s="38">
        <v>45868</v>
      </c>
      <c r="C10365" s="131">
        <v>144</v>
      </c>
      <c r="D10365" s="39">
        <v>9.0200000000000002E-2</v>
      </c>
      <c r="E10365" s="39">
        <v>8.2799999999999999E-2</v>
      </c>
      <c r="F10365" s="40">
        <v>138000</v>
      </c>
      <c r="G10365" s="40">
        <v>138000</v>
      </c>
      <c r="H10365" s="40">
        <v>92214.52</v>
      </c>
      <c r="I10365" s="40">
        <v>104999.99</v>
      </c>
      <c r="J10365" s="67">
        <f t="shared" si="483"/>
        <v>0.66822115942028992</v>
      </c>
      <c r="K10365" s="39">
        <f t="shared" si="484"/>
        <v>0.76086949275362326</v>
      </c>
      <c r="L10365" s="2" t="str">
        <f t="shared" si="485"/>
        <v>A</v>
      </c>
      <c r="M10365" s="2" t="s">
        <v>496</v>
      </c>
      <c r="N10365" s="2" t="s">
        <v>417</v>
      </c>
      <c r="O10365" s="2" t="s">
        <v>70</v>
      </c>
    </row>
    <row r="10366" spans="1:15">
      <c r="A10366" s="38">
        <v>39765</v>
      </c>
      <c r="B10366" s="38">
        <v>47070</v>
      </c>
      <c r="C10366" s="131">
        <v>240</v>
      </c>
      <c r="D10366" s="39">
        <v>9.0200000000000002E-2</v>
      </c>
      <c r="E10366" s="39">
        <v>8.09E-2</v>
      </c>
      <c r="F10366" s="40">
        <v>67000</v>
      </c>
      <c r="G10366" s="40">
        <v>67000</v>
      </c>
      <c r="H10366" s="40">
        <v>36678.559999999998</v>
      </c>
      <c r="I10366" s="40">
        <v>50999.99</v>
      </c>
      <c r="J10366" s="67">
        <f t="shared" si="483"/>
        <v>0.5474411940298507</v>
      </c>
      <c r="K10366" s="39">
        <f t="shared" si="484"/>
        <v>0.76119388059701487</v>
      </c>
      <c r="L10366" s="2" t="str">
        <f t="shared" si="485"/>
        <v>AA</v>
      </c>
      <c r="M10366" s="2" t="s">
        <v>638</v>
      </c>
      <c r="N10366" s="2" t="s">
        <v>416</v>
      </c>
      <c r="O10366" s="2" t="s">
        <v>70</v>
      </c>
    </row>
    <row r="10367" spans="1:15">
      <c r="A10367" s="42">
        <v>41578</v>
      </c>
      <c r="B10367" s="42">
        <v>44377</v>
      </c>
      <c r="C10367" s="130">
        <v>92</v>
      </c>
      <c r="D10367" s="43">
        <v>9.0200000000000002E-2</v>
      </c>
      <c r="E10367" s="43">
        <v>8.2799999999999999E-2</v>
      </c>
      <c r="F10367" s="44">
        <v>85000</v>
      </c>
      <c r="G10367" s="44">
        <v>85000</v>
      </c>
      <c r="H10367" s="44">
        <v>56789.15</v>
      </c>
      <c r="I10367" s="44">
        <v>64726</v>
      </c>
      <c r="J10367" s="68">
        <f t="shared" si="483"/>
        <v>0.66810764705882353</v>
      </c>
      <c r="K10367" s="43">
        <f t="shared" si="484"/>
        <v>0.7614823529411765</v>
      </c>
      <c r="L10367" s="41" t="str">
        <f t="shared" si="485"/>
        <v>A</v>
      </c>
      <c r="M10367" s="41" t="s">
        <v>622</v>
      </c>
      <c r="N10367" s="41" t="s">
        <v>421</v>
      </c>
      <c r="O10367" s="41" t="s">
        <v>70</v>
      </c>
    </row>
    <row r="10368" spans="1:15">
      <c r="A10368" s="42">
        <v>41295</v>
      </c>
      <c r="B10368" s="42">
        <v>50061</v>
      </c>
      <c r="C10368" s="130">
        <v>288</v>
      </c>
      <c r="D10368" s="43">
        <v>9.0200000000000002E-2</v>
      </c>
      <c r="E10368" s="43">
        <v>8.09E-2</v>
      </c>
      <c r="F10368" s="44">
        <v>52500</v>
      </c>
      <c r="G10368" s="44">
        <v>52500</v>
      </c>
      <c r="H10368" s="44">
        <v>33317.24</v>
      </c>
      <c r="I10368" s="44">
        <v>39999.99</v>
      </c>
      <c r="J10368" s="68">
        <f t="shared" si="483"/>
        <v>0.6346140952380952</v>
      </c>
      <c r="K10368" s="43">
        <f t="shared" si="484"/>
        <v>0.76190457142857138</v>
      </c>
      <c r="L10368" s="41" t="str">
        <f t="shared" si="485"/>
        <v>AA</v>
      </c>
      <c r="M10368" s="41" t="s">
        <v>889</v>
      </c>
      <c r="N10368" s="41" t="s">
        <v>416</v>
      </c>
      <c r="O10368" s="41" t="s">
        <v>70</v>
      </c>
    </row>
    <row r="10369" spans="1:15">
      <c r="A10369" s="42">
        <v>39727</v>
      </c>
      <c r="B10369" s="42">
        <v>45936</v>
      </c>
      <c r="C10369" s="130">
        <v>204</v>
      </c>
      <c r="D10369" s="43">
        <v>9.0200000000000002E-2</v>
      </c>
      <c r="E10369" s="43">
        <v>8.09E-2</v>
      </c>
      <c r="F10369" s="44">
        <v>105000</v>
      </c>
      <c r="G10369" s="44">
        <v>105000</v>
      </c>
      <c r="H10369" s="44">
        <v>52707.42</v>
      </c>
      <c r="I10369" s="44">
        <v>79999.990000000005</v>
      </c>
      <c r="J10369" s="68">
        <f t="shared" si="483"/>
        <v>0.50197542857142852</v>
      </c>
      <c r="K10369" s="43">
        <f t="shared" si="484"/>
        <v>0.76190466666666667</v>
      </c>
      <c r="L10369" s="41" t="str">
        <f t="shared" si="485"/>
        <v>AA</v>
      </c>
      <c r="M10369" s="41" t="s">
        <v>1114</v>
      </c>
      <c r="N10369" s="41" t="s">
        <v>427</v>
      </c>
      <c r="O10369" s="41" t="s">
        <v>70</v>
      </c>
    </row>
    <row r="10370" spans="1:15">
      <c r="A10370" s="42">
        <v>39854</v>
      </c>
      <c r="B10370" s="42">
        <v>47159</v>
      </c>
      <c r="C10370" s="130">
        <v>240</v>
      </c>
      <c r="D10370" s="43">
        <v>9.0200000000000002E-2</v>
      </c>
      <c r="E10370" s="43">
        <v>8.5600000000000009E-2</v>
      </c>
      <c r="F10370" s="44">
        <v>105000</v>
      </c>
      <c r="G10370" s="44">
        <v>105000</v>
      </c>
      <c r="H10370" s="44">
        <v>58295.93</v>
      </c>
      <c r="I10370" s="44">
        <v>79999.990000000005</v>
      </c>
      <c r="J10370" s="68">
        <f t="shared" si="483"/>
        <v>0.55519933333333338</v>
      </c>
      <c r="K10370" s="43">
        <f t="shared" si="484"/>
        <v>0.76190466666666667</v>
      </c>
      <c r="L10370" s="41" t="str">
        <f t="shared" si="485"/>
        <v>AA</v>
      </c>
      <c r="M10370" s="41" t="s">
        <v>1059</v>
      </c>
      <c r="N10370" s="41" t="s">
        <v>421</v>
      </c>
      <c r="O10370" s="41" t="s">
        <v>70</v>
      </c>
    </row>
    <row r="10371" spans="1:15">
      <c r="A10371" s="42">
        <v>39491</v>
      </c>
      <c r="B10371" s="42">
        <v>44970</v>
      </c>
      <c r="C10371" s="130">
        <v>180</v>
      </c>
      <c r="D10371" s="43">
        <v>9.0200000000000002E-2</v>
      </c>
      <c r="E10371" s="43">
        <v>8.09E-2</v>
      </c>
      <c r="F10371" s="44">
        <v>126000</v>
      </c>
      <c r="G10371" s="44">
        <v>126000</v>
      </c>
      <c r="H10371" s="44">
        <v>54279.06</v>
      </c>
      <c r="I10371" s="44">
        <v>95999.99</v>
      </c>
      <c r="J10371" s="68">
        <f t="shared" ref="J10371:J10434" si="486">H10371/G10371</f>
        <v>0.43078619047619043</v>
      </c>
      <c r="K10371" s="43">
        <f t="shared" ref="K10371:K10434" si="487">I10371/G10371</f>
        <v>0.76190468253968258</v>
      </c>
      <c r="L10371" s="41" t="str">
        <f t="shared" ref="L10371:L10434" si="488">IF(J10371&lt;=65%,"AA",IF(J10371&lt;=75%,"A",IF(J10371&lt;=85%,"B","C")))</f>
        <v>AA</v>
      </c>
      <c r="M10371" s="41" t="s">
        <v>466</v>
      </c>
      <c r="N10371" s="41" t="s">
        <v>421</v>
      </c>
      <c r="O10371" s="41" t="s">
        <v>70</v>
      </c>
    </row>
    <row r="10372" spans="1:15">
      <c r="A10372" s="38">
        <v>39668</v>
      </c>
      <c r="B10372" s="38">
        <v>46973</v>
      </c>
      <c r="C10372" s="131">
        <v>240</v>
      </c>
      <c r="D10372" s="39">
        <v>9.0200000000000002E-2</v>
      </c>
      <c r="E10372" s="39">
        <v>8.5600000000000009E-2</v>
      </c>
      <c r="F10372" s="40">
        <v>108000</v>
      </c>
      <c r="G10372" s="40">
        <v>108000</v>
      </c>
      <c r="H10372" s="40">
        <v>58391.33</v>
      </c>
      <c r="I10372" s="40">
        <v>82299.990000000005</v>
      </c>
      <c r="J10372" s="67">
        <f t="shared" si="486"/>
        <v>0.540660462962963</v>
      </c>
      <c r="K10372" s="39">
        <f t="shared" si="487"/>
        <v>0.76203694444444448</v>
      </c>
      <c r="L10372" s="2" t="str">
        <f t="shared" si="488"/>
        <v>AA</v>
      </c>
      <c r="M10372" s="2" t="s">
        <v>757</v>
      </c>
      <c r="N10372" s="2" t="s">
        <v>439</v>
      </c>
      <c r="O10372" s="2" t="s">
        <v>70</v>
      </c>
    </row>
    <row r="10373" spans="1:15">
      <c r="A10373" s="42">
        <v>39882</v>
      </c>
      <c r="B10373" s="42">
        <v>47187</v>
      </c>
      <c r="C10373" s="130">
        <v>240</v>
      </c>
      <c r="D10373" s="43">
        <v>9.0200000000000002E-2</v>
      </c>
      <c r="E10373" s="43">
        <v>8.09E-2</v>
      </c>
      <c r="F10373" s="44">
        <v>124500</v>
      </c>
      <c r="G10373" s="44">
        <v>124500</v>
      </c>
      <c r="H10373" s="44">
        <v>69522.7</v>
      </c>
      <c r="I10373" s="44">
        <v>94899.99</v>
      </c>
      <c r="J10373" s="68">
        <f t="shared" si="486"/>
        <v>0.55841526104417671</v>
      </c>
      <c r="K10373" s="43">
        <f t="shared" si="487"/>
        <v>0.76224891566265063</v>
      </c>
      <c r="L10373" s="41" t="str">
        <f t="shared" si="488"/>
        <v>AA</v>
      </c>
      <c r="M10373" s="41" t="s">
        <v>493</v>
      </c>
      <c r="N10373" s="41" t="s">
        <v>427</v>
      </c>
      <c r="O10373" s="41" t="s">
        <v>70</v>
      </c>
    </row>
    <row r="10374" spans="1:15">
      <c r="A10374" s="42">
        <v>39631</v>
      </c>
      <c r="B10374" s="42">
        <v>46936</v>
      </c>
      <c r="C10374" s="130">
        <v>240</v>
      </c>
      <c r="D10374" s="43">
        <v>9.0200000000000002E-2</v>
      </c>
      <c r="E10374" s="43">
        <v>8.5600000000000009E-2</v>
      </c>
      <c r="F10374" s="44">
        <v>110000</v>
      </c>
      <c r="G10374" s="44">
        <v>110000</v>
      </c>
      <c r="H10374" s="44">
        <v>59460.04</v>
      </c>
      <c r="I10374" s="44">
        <v>83999.99</v>
      </c>
      <c r="J10374" s="68">
        <f t="shared" si="486"/>
        <v>0.54054581818181824</v>
      </c>
      <c r="K10374" s="43">
        <f t="shared" si="487"/>
        <v>0.76363627272727275</v>
      </c>
      <c r="L10374" s="41" t="str">
        <f t="shared" si="488"/>
        <v>AA</v>
      </c>
      <c r="M10374" s="41" t="s">
        <v>601</v>
      </c>
      <c r="N10374" s="41" t="s">
        <v>435</v>
      </c>
      <c r="O10374" s="41" t="s">
        <v>70</v>
      </c>
    </row>
    <row r="10375" spans="1:15">
      <c r="A10375" s="38">
        <v>39931</v>
      </c>
      <c r="B10375" s="38">
        <v>49062</v>
      </c>
      <c r="C10375" s="131">
        <v>300</v>
      </c>
      <c r="D10375" s="39">
        <v>9.0200000000000002E-2</v>
      </c>
      <c r="E10375" s="39">
        <v>8.09E-2</v>
      </c>
      <c r="F10375" s="40">
        <v>99000</v>
      </c>
      <c r="G10375" s="40">
        <v>99000</v>
      </c>
      <c r="H10375" s="40">
        <v>63096.05</v>
      </c>
      <c r="I10375" s="40">
        <v>75600</v>
      </c>
      <c r="J10375" s="67">
        <f t="shared" si="486"/>
        <v>0.63733383838383839</v>
      </c>
      <c r="K10375" s="39">
        <f t="shared" si="487"/>
        <v>0.76363636363636367</v>
      </c>
      <c r="L10375" s="2" t="str">
        <f t="shared" si="488"/>
        <v>AA</v>
      </c>
      <c r="M10375" s="2" t="s">
        <v>470</v>
      </c>
      <c r="N10375" s="2" t="s">
        <v>424</v>
      </c>
      <c r="O10375" s="2" t="s">
        <v>70</v>
      </c>
    </row>
    <row r="10376" spans="1:15">
      <c r="A10376" s="38">
        <v>39596</v>
      </c>
      <c r="B10376" s="38">
        <v>43248</v>
      </c>
      <c r="C10376" s="131">
        <v>120</v>
      </c>
      <c r="D10376" s="39">
        <v>9.0200000000000002E-2</v>
      </c>
      <c r="E10376" s="39">
        <v>8.5600000000000009E-2</v>
      </c>
      <c r="F10376" s="40">
        <v>120400</v>
      </c>
      <c r="G10376" s="40">
        <v>120400</v>
      </c>
      <c r="H10376" s="40">
        <v>31706.11</v>
      </c>
      <c r="I10376" s="40">
        <v>91999.99</v>
      </c>
      <c r="J10376" s="67">
        <f t="shared" si="486"/>
        <v>0.26333978405315617</v>
      </c>
      <c r="K10376" s="39">
        <f t="shared" si="487"/>
        <v>0.7641195182724253</v>
      </c>
      <c r="L10376" s="2" t="str">
        <f t="shared" si="488"/>
        <v>AA</v>
      </c>
      <c r="M10376" s="2" t="s">
        <v>586</v>
      </c>
      <c r="N10376" s="2" t="s">
        <v>416</v>
      </c>
      <c r="O10376" s="2" t="s">
        <v>70</v>
      </c>
    </row>
    <row r="10377" spans="1:15">
      <c r="A10377" s="38">
        <v>39780</v>
      </c>
      <c r="B10377" s="38">
        <v>47085</v>
      </c>
      <c r="C10377" s="131">
        <v>240</v>
      </c>
      <c r="D10377" s="39">
        <v>9.0200000000000002E-2</v>
      </c>
      <c r="E10377" s="39">
        <v>8.09E-2</v>
      </c>
      <c r="F10377" s="40">
        <v>61500</v>
      </c>
      <c r="G10377" s="40">
        <v>61500</v>
      </c>
      <c r="H10377" s="40">
        <v>34004.94</v>
      </c>
      <c r="I10377" s="40">
        <v>46999.99</v>
      </c>
      <c r="J10377" s="67">
        <f t="shared" si="486"/>
        <v>0.55292585365853664</v>
      </c>
      <c r="K10377" s="39">
        <f t="shared" si="487"/>
        <v>0.76422747967479676</v>
      </c>
      <c r="L10377" s="2" t="str">
        <f t="shared" si="488"/>
        <v>AA</v>
      </c>
      <c r="M10377" s="2" t="s">
        <v>489</v>
      </c>
      <c r="N10377" s="2" t="s">
        <v>415</v>
      </c>
      <c r="O10377" s="2" t="s">
        <v>70</v>
      </c>
    </row>
    <row r="10378" spans="1:15">
      <c r="A10378" s="42">
        <v>39912</v>
      </c>
      <c r="B10378" s="42">
        <v>47217</v>
      </c>
      <c r="C10378" s="130">
        <v>240</v>
      </c>
      <c r="D10378" s="43">
        <v>9.0200000000000002E-2</v>
      </c>
      <c r="E10378" s="43">
        <v>9.0200000000000002E-2</v>
      </c>
      <c r="F10378" s="44">
        <v>85000</v>
      </c>
      <c r="G10378" s="44">
        <v>85000</v>
      </c>
      <c r="H10378" s="44">
        <v>47829.35</v>
      </c>
      <c r="I10378" s="44">
        <v>64999.99</v>
      </c>
      <c r="J10378" s="68">
        <f t="shared" si="486"/>
        <v>0.56269823529411767</v>
      </c>
      <c r="K10378" s="43">
        <f t="shared" si="487"/>
        <v>0.76470576470588236</v>
      </c>
      <c r="L10378" s="41" t="str">
        <f t="shared" si="488"/>
        <v>AA</v>
      </c>
      <c r="M10378" s="41" t="s">
        <v>324</v>
      </c>
      <c r="N10378" s="41" t="s">
        <v>427</v>
      </c>
      <c r="O10378" s="41" t="s">
        <v>70</v>
      </c>
    </row>
    <row r="10379" spans="1:15">
      <c r="A10379" s="42">
        <v>39660</v>
      </c>
      <c r="B10379" s="42">
        <v>46965</v>
      </c>
      <c r="C10379" s="130">
        <v>240</v>
      </c>
      <c r="D10379" s="43">
        <v>9.0200000000000002E-2</v>
      </c>
      <c r="E10379" s="43">
        <v>8.5600000000000009E-2</v>
      </c>
      <c r="F10379" s="44">
        <v>62700</v>
      </c>
      <c r="G10379" s="44">
        <v>62700</v>
      </c>
      <c r="H10379" s="44">
        <v>33954.82</v>
      </c>
      <c r="I10379" s="44">
        <v>47999.99</v>
      </c>
      <c r="J10379" s="68">
        <f t="shared" si="486"/>
        <v>0.54154417862838911</v>
      </c>
      <c r="K10379" s="43">
        <f t="shared" si="487"/>
        <v>0.76555007974481659</v>
      </c>
      <c r="L10379" s="41" t="str">
        <f t="shared" si="488"/>
        <v>AA</v>
      </c>
      <c r="M10379" s="41" t="s">
        <v>457</v>
      </c>
      <c r="N10379" s="41" t="s">
        <v>419</v>
      </c>
      <c r="O10379" s="41" t="s">
        <v>70</v>
      </c>
    </row>
    <row r="10380" spans="1:15">
      <c r="A10380" s="42">
        <v>39794</v>
      </c>
      <c r="B10380" s="42">
        <v>47099</v>
      </c>
      <c r="C10380" s="130">
        <v>240</v>
      </c>
      <c r="D10380" s="43">
        <v>9.0200000000000002E-2</v>
      </c>
      <c r="E10380" s="43">
        <v>8.09E-2</v>
      </c>
      <c r="F10380" s="44">
        <v>93394.54</v>
      </c>
      <c r="G10380" s="44">
        <v>93394.54</v>
      </c>
      <c r="H10380" s="44">
        <v>51601.24</v>
      </c>
      <c r="I10380" s="44">
        <v>71499.990000000005</v>
      </c>
      <c r="J10380" s="68">
        <f t="shared" si="486"/>
        <v>0.55250810165133857</v>
      </c>
      <c r="K10380" s="43">
        <f t="shared" si="487"/>
        <v>0.7655692720366738</v>
      </c>
      <c r="L10380" s="41" t="str">
        <f t="shared" si="488"/>
        <v>AA</v>
      </c>
      <c r="M10380" s="41" t="s">
        <v>824</v>
      </c>
      <c r="N10380" s="41" t="s">
        <v>418</v>
      </c>
      <c r="O10380" s="41" t="s">
        <v>70</v>
      </c>
    </row>
    <row r="10381" spans="1:15">
      <c r="A10381" s="42">
        <v>39856</v>
      </c>
      <c r="B10381" s="42">
        <v>47161</v>
      </c>
      <c r="C10381" s="130">
        <v>240</v>
      </c>
      <c r="D10381" s="43">
        <v>9.0200000000000002E-2</v>
      </c>
      <c r="E10381" s="43">
        <v>8.09E-2</v>
      </c>
      <c r="F10381" s="44">
        <v>94000</v>
      </c>
      <c r="G10381" s="44">
        <v>94000</v>
      </c>
      <c r="H10381" s="44">
        <v>52406.09</v>
      </c>
      <c r="I10381" s="44">
        <v>71999.990000000005</v>
      </c>
      <c r="J10381" s="68">
        <f t="shared" si="486"/>
        <v>0.55751159574468079</v>
      </c>
      <c r="K10381" s="43">
        <f t="shared" si="487"/>
        <v>0.76595734042553199</v>
      </c>
      <c r="L10381" s="41" t="str">
        <f t="shared" si="488"/>
        <v>AA</v>
      </c>
      <c r="M10381" s="41" t="s">
        <v>590</v>
      </c>
      <c r="N10381" s="41" t="s">
        <v>418</v>
      </c>
      <c r="O10381" s="41" t="s">
        <v>70</v>
      </c>
    </row>
    <row r="10382" spans="1:15">
      <c r="A10382" s="42">
        <v>39846</v>
      </c>
      <c r="B10382" s="42">
        <v>47151</v>
      </c>
      <c r="C10382" s="130">
        <v>240</v>
      </c>
      <c r="D10382" s="43">
        <v>9.0200000000000002E-2</v>
      </c>
      <c r="E10382" s="43">
        <v>8.5600000000000009E-2</v>
      </c>
      <c r="F10382" s="44">
        <v>125300</v>
      </c>
      <c r="G10382" s="44">
        <v>125300</v>
      </c>
      <c r="H10382" s="44">
        <v>70065.91</v>
      </c>
      <c r="I10382" s="44">
        <v>95999.99</v>
      </c>
      <c r="J10382" s="68">
        <f t="shared" si="486"/>
        <v>0.55918523543495613</v>
      </c>
      <c r="K10382" s="43">
        <f t="shared" si="487"/>
        <v>0.76616113328012769</v>
      </c>
      <c r="L10382" s="41" t="str">
        <f t="shared" si="488"/>
        <v>AA</v>
      </c>
      <c r="M10382" s="41" t="s">
        <v>495</v>
      </c>
      <c r="N10382" s="41" t="s">
        <v>424</v>
      </c>
      <c r="O10382" s="41" t="s">
        <v>70</v>
      </c>
    </row>
    <row r="10383" spans="1:15">
      <c r="A10383" s="42">
        <v>39871</v>
      </c>
      <c r="B10383" s="42">
        <v>47176</v>
      </c>
      <c r="C10383" s="130">
        <v>240</v>
      </c>
      <c r="D10383" s="43">
        <v>9.0200000000000002E-2</v>
      </c>
      <c r="E10383" s="43">
        <v>8.09E-2</v>
      </c>
      <c r="F10383" s="44">
        <v>90000</v>
      </c>
      <c r="G10383" s="44">
        <v>90000</v>
      </c>
      <c r="H10383" s="44">
        <v>50250.64</v>
      </c>
      <c r="I10383" s="44">
        <v>68999.990000000005</v>
      </c>
      <c r="J10383" s="68">
        <f t="shared" si="486"/>
        <v>0.55834044444444442</v>
      </c>
      <c r="K10383" s="43">
        <f t="shared" si="487"/>
        <v>0.76666655555555563</v>
      </c>
      <c r="L10383" s="41" t="str">
        <f t="shared" si="488"/>
        <v>AA</v>
      </c>
      <c r="M10383" s="41" t="s">
        <v>633</v>
      </c>
      <c r="N10383" s="41" t="s">
        <v>422</v>
      </c>
      <c r="O10383" s="41" t="s">
        <v>70</v>
      </c>
    </row>
    <row r="10384" spans="1:15">
      <c r="A10384" s="38">
        <v>39744</v>
      </c>
      <c r="B10384" s="38">
        <v>47049</v>
      </c>
      <c r="C10384" s="131">
        <v>240</v>
      </c>
      <c r="D10384" s="39">
        <v>9.0200000000000002E-2</v>
      </c>
      <c r="E10384" s="39">
        <v>8.09E-2</v>
      </c>
      <c r="F10384" s="40">
        <v>72000</v>
      </c>
      <c r="G10384" s="40">
        <v>72000</v>
      </c>
      <c r="H10384" s="40">
        <v>43314.29</v>
      </c>
      <c r="I10384" s="40">
        <v>55200</v>
      </c>
      <c r="J10384" s="67">
        <f t="shared" si="486"/>
        <v>0.60158736111111111</v>
      </c>
      <c r="K10384" s="39">
        <f t="shared" si="487"/>
        <v>0.76666666666666672</v>
      </c>
      <c r="L10384" s="2" t="str">
        <f t="shared" si="488"/>
        <v>AA</v>
      </c>
      <c r="M10384" s="2" t="s">
        <v>466</v>
      </c>
      <c r="N10384" s="2" t="s">
        <v>421</v>
      </c>
      <c r="O10384" s="2" t="s">
        <v>70</v>
      </c>
    </row>
    <row r="10385" spans="1:15">
      <c r="A10385" s="42">
        <v>39717</v>
      </c>
      <c r="B10385" s="42">
        <v>50674</v>
      </c>
      <c r="C10385" s="130">
        <v>360</v>
      </c>
      <c r="D10385" s="43">
        <v>9.0200000000000002E-2</v>
      </c>
      <c r="E10385" s="43">
        <v>8.09E-2</v>
      </c>
      <c r="F10385" s="44">
        <v>100000</v>
      </c>
      <c r="G10385" s="44">
        <v>100000</v>
      </c>
      <c r="H10385" s="44">
        <v>63457.56</v>
      </c>
      <c r="I10385" s="44">
        <v>76699.990000000005</v>
      </c>
      <c r="J10385" s="68">
        <f t="shared" si="486"/>
        <v>0.63457560000000002</v>
      </c>
      <c r="K10385" s="43">
        <f t="shared" si="487"/>
        <v>0.76699990000000007</v>
      </c>
      <c r="L10385" s="41" t="str">
        <f t="shared" si="488"/>
        <v>AA</v>
      </c>
      <c r="M10385" s="41" t="s">
        <v>584</v>
      </c>
      <c r="N10385" s="41" t="s">
        <v>417</v>
      </c>
      <c r="O10385" s="41" t="s">
        <v>70</v>
      </c>
    </row>
    <row r="10386" spans="1:15">
      <c r="A10386" s="42">
        <v>41409</v>
      </c>
      <c r="B10386" s="42">
        <v>48714</v>
      </c>
      <c r="C10386" s="130">
        <v>240</v>
      </c>
      <c r="D10386" s="43">
        <v>9.0200000000000002E-2</v>
      </c>
      <c r="E10386" s="43">
        <v>0.08</v>
      </c>
      <c r="F10386" s="44">
        <v>129000</v>
      </c>
      <c r="G10386" s="44">
        <v>129000</v>
      </c>
      <c r="H10386" s="44">
        <v>34262.31</v>
      </c>
      <c r="I10386" s="44">
        <v>98999.99</v>
      </c>
      <c r="J10386" s="68">
        <f t="shared" si="486"/>
        <v>0.26559930232558138</v>
      </c>
      <c r="K10386" s="43">
        <f t="shared" si="487"/>
        <v>0.76744178294573651</v>
      </c>
      <c r="L10386" s="41" t="str">
        <f t="shared" si="488"/>
        <v>AA</v>
      </c>
      <c r="M10386" s="41" t="s">
        <v>1021</v>
      </c>
      <c r="N10386" s="41" t="s">
        <v>424</v>
      </c>
      <c r="O10386" s="41" t="s">
        <v>70</v>
      </c>
    </row>
    <row r="10387" spans="1:15">
      <c r="A10387" s="42">
        <v>39899</v>
      </c>
      <c r="B10387" s="42">
        <v>47204</v>
      </c>
      <c r="C10387" s="130">
        <v>240</v>
      </c>
      <c r="D10387" s="43">
        <v>9.0200000000000002E-2</v>
      </c>
      <c r="E10387" s="43">
        <v>8.09E-2</v>
      </c>
      <c r="F10387" s="44">
        <v>76000</v>
      </c>
      <c r="G10387" s="44">
        <v>76000</v>
      </c>
      <c r="H10387" s="44">
        <v>43622.52</v>
      </c>
      <c r="I10387" s="44">
        <v>58350.34</v>
      </c>
      <c r="J10387" s="68">
        <f t="shared" si="486"/>
        <v>0.57398052631578944</v>
      </c>
      <c r="K10387" s="43">
        <f t="shared" si="487"/>
        <v>0.76776763157894734</v>
      </c>
      <c r="L10387" s="41" t="str">
        <f t="shared" si="488"/>
        <v>AA</v>
      </c>
      <c r="M10387" s="41" t="s">
        <v>673</v>
      </c>
      <c r="N10387" s="41" t="s">
        <v>435</v>
      </c>
      <c r="O10387" s="41" t="s">
        <v>70</v>
      </c>
    </row>
    <row r="10388" spans="1:15">
      <c r="A10388" s="42">
        <v>41409</v>
      </c>
      <c r="B10388" s="42">
        <v>46888</v>
      </c>
      <c r="C10388" s="130">
        <v>180</v>
      </c>
      <c r="D10388" s="43">
        <v>9.0200000000000002E-2</v>
      </c>
      <c r="E10388" s="43">
        <v>8.2799999999999999E-2</v>
      </c>
      <c r="F10388" s="44">
        <v>125000</v>
      </c>
      <c r="G10388" s="44">
        <v>125000</v>
      </c>
      <c r="H10388" s="44">
        <v>85884.42</v>
      </c>
      <c r="I10388" s="44">
        <v>95999.99</v>
      </c>
      <c r="J10388" s="68">
        <f t="shared" si="486"/>
        <v>0.68707536000000002</v>
      </c>
      <c r="K10388" s="43">
        <f t="shared" si="487"/>
        <v>0.76799992000000006</v>
      </c>
      <c r="L10388" s="41" t="str">
        <f t="shared" si="488"/>
        <v>A</v>
      </c>
      <c r="M10388" s="41" t="s">
        <v>832</v>
      </c>
      <c r="N10388" s="41" t="s">
        <v>416</v>
      </c>
      <c r="O10388" s="41" t="s">
        <v>70</v>
      </c>
    </row>
    <row r="10389" spans="1:15">
      <c r="A10389" s="38">
        <v>39752</v>
      </c>
      <c r="B10389" s="38">
        <v>45230</v>
      </c>
      <c r="C10389" s="131">
        <v>180</v>
      </c>
      <c r="D10389" s="39">
        <v>9.0200000000000002E-2</v>
      </c>
      <c r="E10389" s="39">
        <v>8.09E-2</v>
      </c>
      <c r="F10389" s="40">
        <v>95000</v>
      </c>
      <c r="G10389" s="40">
        <v>95000</v>
      </c>
      <c r="H10389" s="40">
        <v>44221.73</v>
      </c>
      <c r="I10389" s="40">
        <v>72999.990000000005</v>
      </c>
      <c r="J10389" s="67">
        <f t="shared" si="486"/>
        <v>0.46549189473684216</v>
      </c>
      <c r="K10389" s="39">
        <f t="shared" si="487"/>
        <v>0.76842094736842115</v>
      </c>
      <c r="L10389" s="2" t="str">
        <f t="shared" si="488"/>
        <v>AA</v>
      </c>
      <c r="M10389" s="2" t="s">
        <v>633</v>
      </c>
      <c r="N10389" s="2" t="s">
        <v>422</v>
      </c>
      <c r="O10389" s="2" t="s">
        <v>70</v>
      </c>
    </row>
    <row r="10390" spans="1:15">
      <c r="A10390" s="42">
        <v>39856</v>
      </c>
      <c r="B10390" s="42">
        <v>47161</v>
      </c>
      <c r="C10390" s="130">
        <v>240</v>
      </c>
      <c r="D10390" s="43">
        <v>9.0200000000000002E-2</v>
      </c>
      <c r="E10390" s="43">
        <v>8.5600000000000009E-2</v>
      </c>
      <c r="F10390" s="44">
        <v>76000</v>
      </c>
      <c r="G10390" s="44">
        <v>76000</v>
      </c>
      <c r="H10390" s="44">
        <v>43394.44</v>
      </c>
      <c r="I10390" s="44">
        <v>58400</v>
      </c>
      <c r="J10390" s="68">
        <f t="shared" si="486"/>
        <v>0.57097947368421054</v>
      </c>
      <c r="K10390" s="43">
        <f t="shared" si="487"/>
        <v>0.76842105263157889</v>
      </c>
      <c r="L10390" s="41" t="str">
        <f t="shared" si="488"/>
        <v>AA</v>
      </c>
      <c r="M10390" s="41" t="s">
        <v>595</v>
      </c>
      <c r="N10390" s="41" t="s">
        <v>423</v>
      </c>
      <c r="O10390" s="41" t="s">
        <v>70</v>
      </c>
    </row>
    <row r="10391" spans="1:15">
      <c r="A10391" s="42">
        <v>39792</v>
      </c>
      <c r="B10391" s="42">
        <v>47097</v>
      </c>
      <c r="C10391" s="130">
        <v>240</v>
      </c>
      <c r="D10391" s="43">
        <v>9.0200000000000002E-2</v>
      </c>
      <c r="E10391" s="43">
        <v>8.09E-2</v>
      </c>
      <c r="F10391" s="44">
        <v>115800</v>
      </c>
      <c r="G10391" s="44">
        <v>115800</v>
      </c>
      <c r="H10391" s="44">
        <v>64321.82</v>
      </c>
      <c r="I10391" s="44">
        <v>88999.99</v>
      </c>
      <c r="J10391" s="68">
        <f t="shared" si="486"/>
        <v>0.55545613126079452</v>
      </c>
      <c r="K10391" s="43">
        <f t="shared" si="487"/>
        <v>0.76856640759930916</v>
      </c>
      <c r="L10391" s="41" t="str">
        <f t="shared" si="488"/>
        <v>AA</v>
      </c>
      <c r="M10391" s="41" t="s">
        <v>463</v>
      </c>
      <c r="N10391" s="41" t="s">
        <v>422</v>
      </c>
      <c r="O10391" s="41" t="s">
        <v>70</v>
      </c>
    </row>
    <row r="10392" spans="1:15">
      <c r="A10392" s="42">
        <v>39918</v>
      </c>
      <c r="B10392" s="42">
        <v>47223</v>
      </c>
      <c r="C10392" s="130">
        <v>240</v>
      </c>
      <c r="D10392" s="43">
        <v>9.0200000000000002E-2</v>
      </c>
      <c r="E10392" s="43">
        <v>8.09E-2</v>
      </c>
      <c r="F10392" s="44">
        <v>104040</v>
      </c>
      <c r="G10392" s="44">
        <v>104040</v>
      </c>
      <c r="H10392" s="44">
        <v>58828.34</v>
      </c>
      <c r="I10392" s="44">
        <v>79999.990000000005</v>
      </c>
      <c r="J10392" s="68">
        <f t="shared" si="486"/>
        <v>0.56543963860053825</v>
      </c>
      <c r="K10392" s="43">
        <f t="shared" si="487"/>
        <v>0.76893492887351023</v>
      </c>
      <c r="L10392" s="41" t="str">
        <f t="shared" si="488"/>
        <v>AA</v>
      </c>
      <c r="M10392" s="41" t="s">
        <v>703</v>
      </c>
      <c r="N10392" s="41" t="s">
        <v>437</v>
      </c>
      <c r="O10392" s="41" t="s">
        <v>70</v>
      </c>
    </row>
    <row r="10393" spans="1:15">
      <c r="A10393" s="38">
        <v>39750</v>
      </c>
      <c r="B10393" s="38">
        <v>47055</v>
      </c>
      <c r="C10393" s="131">
        <v>240</v>
      </c>
      <c r="D10393" s="39">
        <v>9.0200000000000002E-2</v>
      </c>
      <c r="E10393" s="39">
        <v>8.09E-2</v>
      </c>
      <c r="F10393" s="40">
        <v>65000</v>
      </c>
      <c r="G10393" s="40">
        <v>65000</v>
      </c>
      <c r="H10393" s="40">
        <v>35843.589999999997</v>
      </c>
      <c r="I10393" s="40">
        <v>49999.99</v>
      </c>
      <c r="J10393" s="67">
        <f t="shared" si="486"/>
        <v>0.55143984615384611</v>
      </c>
      <c r="K10393" s="39">
        <f t="shared" si="487"/>
        <v>0.76923061538461535</v>
      </c>
      <c r="L10393" s="2" t="str">
        <f t="shared" si="488"/>
        <v>AA</v>
      </c>
      <c r="M10393" s="2" t="s">
        <v>1083</v>
      </c>
      <c r="N10393" s="2" t="s">
        <v>416</v>
      </c>
      <c r="O10393" s="2" t="s">
        <v>70</v>
      </c>
    </row>
    <row r="10394" spans="1:15">
      <c r="A10394" s="42">
        <v>39787</v>
      </c>
      <c r="B10394" s="42">
        <v>47092</v>
      </c>
      <c r="C10394" s="130">
        <v>240</v>
      </c>
      <c r="D10394" s="43">
        <v>9.0200000000000002E-2</v>
      </c>
      <c r="E10394" s="43">
        <v>8.09E-2</v>
      </c>
      <c r="F10394" s="44">
        <v>65000</v>
      </c>
      <c r="G10394" s="44">
        <v>65000</v>
      </c>
      <c r="H10394" s="44">
        <v>36163.19</v>
      </c>
      <c r="I10394" s="44">
        <v>49999.99</v>
      </c>
      <c r="J10394" s="68">
        <f t="shared" si="486"/>
        <v>0.55635676923076927</v>
      </c>
      <c r="K10394" s="43">
        <f t="shared" si="487"/>
        <v>0.76923061538461535</v>
      </c>
      <c r="L10394" s="41" t="str">
        <f t="shared" si="488"/>
        <v>AA</v>
      </c>
      <c r="M10394" s="41" t="s">
        <v>531</v>
      </c>
      <c r="N10394" s="41" t="s">
        <v>423</v>
      </c>
      <c r="O10394" s="41" t="s">
        <v>70</v>
      </c>
    </row>
    <row r="10395" spans="1:15">
      <c r="A10395" s="42">
        <v>39549</v>
      </c>
      <c r="B10395" s="42">
        <v>46854</v>
      </c>
      <c r="C10395" s="130">
        <v>240</v>
      </c>
      <c r="D10395" s="43">
        <v>9.0200000000000002E-2</v>
      </c>
      <c r="E10395" s="43">
        <v>8.09E-2</v>
      </c>
      <c r="F10395" s="44">
        <v>78000</v>
      </c>
      <c r="G10395" s="44">
        <v>78000</v>
      </c>
      <c r="H10395" s="44">
        <v>41855.480000000003</v>
      </c>
      <c r="I10395" s="44">
        <v>59999.99</v>
      </c>
      <c r="J10395" s="68">
        <f t="shared" si="486"/>
        <v>0.53660871794871801</v>
      </c>
      <c r="K10395" s="43">
        <f t="shared" si="487"/>
        <v>0.76923064102564098</v>
      </c>
      <c r="L10395" s="41" t="str">
        <f t="shared" si="488"/>
        <v>AA</v>
      </c>
      <c r="M10395" s="41" t="s">
        <v>1158</v>
      </c>
      <c r="N10395" s="41" t="s">
        <v>421</v>
      </c>
      <c r="O10395" s="41" t="s">
        <v>70</v>
      </c>
    </row>
    <row r="10396" spans="1:15">
      <c r="A10396" s="42">
        <v>39849</v>
      </c>
      <c r="B10396" s="42">
        <v>43501</v>
      </c>
      <c r="C10396" s="130">
        <v>120</v>
      </c>
      <c r="D10396" s="43">
        <v>9.0200000000000002E-2</v>
      </c>
      <c r="E10396" s="43">
        <v>8.09E-2</v>
      </c>
      <c r="F10396" s="44">
        <v>130000</v>
      </c>
      <c r="G10396" s="44">
        <v>130000</v>
      </c>
      <c r="H10396" s="44">
        <v>41750.36</v>
      </c>
      <c r="I10396" s="44">
        <v>99999.99</v>
      </c>
      <c r="J10396" s="68">
        <f t="shared" si="486"/>
        <v>0.32115661538461537</v>
      </c>
      <c r="K10396" s="43">
        <f t="shared" si="487"/>
        <v>0.76923069230769237</v>
      </c>
      <c r="L10396" s="41" t="str">
        <f t="shared" si="488"/>
        <v>AA</v>
      </c>
      <c r="M10396" s="41" t="s">
        <v>1569</v>
      </c>
      <c r="N10396" s="41" t="s">
        <v>416</v>
      </c>
      <c r="O10396" s="41" t="s">
        <v>70</v>
      </c>
    </row>
    <row r="10397" spans="1:15">
      <c r="A10397" s="38">
        <v>39577</v>
      </c>
      <c r="B10397" s="38">
        <v>43229</v>
      </c>
      <c r="C10397" s="131">
        <v>120</v>
      </c>
      <c r="D10397" s="39">
        <v>9.0200000000000002E-2</v>
      </c>
      <c r="E10397" s="39">
        <v>8.09E-2</v>
      </c>
      <c r="F10397" s="40">
        <v>130000</v>
      </c>
      <c r="G10397" s="40">
        <v>130000</v>
      </c>
      <c r="H10397" s="40">
        <v>34468.67</v>
      </c>
      <c r="I10397" s="40">
        <v>99999.99</v>
      </c>
      <c r="J10397" s="67">
        <f t="shared" si="486"/>
        <v>0.26514361538461539</v>
      </c>
      <c r="K10397" s="39">
        <f t="shared" si="487"/>
        <v>0.76923069230769237</v>
      </c>
      <c r="L10397" s="2" t="str">
        <f t="shared" si="488"/>
        <v>AA</v>
      </c>
      <c r="M10397" s="2" t="s">
        <v>511</v>
      </c>
      <c r="N10397" s="2" t="s">
        <v>422</v>
      </c>
      <c r="O10397" s="2" t="s">
        <v>70</v>
      </c>
    </row>
    <row r="10398" spans="1:15">
      <c r="A10398" s="38">
        <v>39756</v>
      </c>
      <c r="B10398" s="38">
        <v>45234</v>
      </c>
      <c r="C10398" s="131">
        <v>180</v>
      </c>
      <c r="D10398" s="39">
        <v>9.0200000000000002E-2</v>
      </c>
      <c r="E10398" s="39">
        <v>8.09E-2</v>
      </c>
      <c r="F10398" s="40">
        <v>130000</v>
      </c>
      <c r="G10398" s="40">
        <v>130000</v>
      </c>
      <c r="H10398" s="40">
        <v>61196.36</v>
      </c>
      <c r="I10398" s="40">
        <v>99999.99</v>
      </c>
      <c r="J10398" s="67">
        <f t="shared" si="486"/>
        <v>0.4707412307692308</v>
      </c>
      <c r="K10398" s="39">
        <f t="shared" si="487"/>
        <v>0.76923069230769237</v>
      </c>
      <c r="L10398" s="2" t="str">
        <f t="shared" si="488"/>
        <v>AA</v>
      </c>
      <c r="M10398" s="2" t="s">
        <v>527</v>
      </c>
      <c r="N10398" s="2" t="s">
        <v>419</v>
      </c>
      <c r="O10398" s="2" t="s">
        <v>70</v>
      </c>
    </row>
    <row r="10399" spans="1:15">
      <c r="A10399" s="38">
        <v>39961</v>
      </c>
      <c r="B10399" s="38">
        <v>47266</v>
      </c>
      <c r="C10399" s="131">
        <v>240</v>
      </c>
      <c r="D10399" s="39">
        <v>9.0200000000000002E-2</v>
      </c>
      <c r="E10399" s="39">
        <v>8.09E-2</v>
      </c>
      <c r="F10399" s="40">
        <v>130000</v>
      </c>
      <c r="G10399" s="40">
        <v>130000</v>
      </c>
      <c r="H10399" s="40">
        <v>73947.839999999997</v>
      </c>
      <c r="I10399" s="40">
        <v>99999.99</v>
      </c>
      <c r="J10399" s="67">
        <f t="shared" si="486"/>
        <v>0.56882953846153839</v>
      </c>
      <c r="K10399" s="39">
        <f t="shared" si="487"/>
        <v>0.76923069230769237</v>
      </c>
      <c r="L10399" s="2" t="str">
        <f t="shared" si="488"/>
        <v>AA</v>
      </c>
      <c r="M10399" s="2" t="s">
        <v>670</v>
      </c>
      <c r="N10399" s="2" t="s">
        <v>416</v>
      </c>
      <c r="O10399" s="2" t="s">
        <v>70</v>
      </c>
    </row>
    <row r="10400" spans="1:15">
      <c r="A10400" s="42">
        <v>39673</v>
      </c>
      <c r="B10400" s="42">
        <v>46978</v>
      </c>
      <c r="C10400" s="130">
        <v>240</v>
      </c>
      <c r="D10400" s="43">
        <v>9.0200000000000002E-2</v>
      </c>
      <c r="E10400" s="43">
        <v>8.09E-2</v>
      </c>
      <c r="F10400" s="44">
        <v>130000</v>
      </c>
      <c r="G10400" s="44">
        <v>130000</v>
      </c>
      <c r="H10400" s="44">
        <v>71036.52</v>
      </c>
      <c r="I10400" s="44">
        <v>99999.99</v>
      </c>
      <c r="J10400" s="68">
        <f t="shared" si="486"/>
        <v>0.54643476923076928</v>
      </c>
      <c r="K10400" s="43">
        <f t="shared" si="487"/>
        <v>0.76923069230769237</v>
      </c>
      <c r="L10400" s="41" t="str">
        <f t="shared" si="488"/>
        <v>AA</v>
      </c>
      <c r="M10400" s="41" t="s">
        <v>1104</v>
      </c>
      <c r="N10400" s="41" t="s">
        <v>416</v>
      </c>
      <c r="O10400" s="41" t="s">
        <v>70</v>
      </c>
    </row>
    <row r="10401" spans="1:15">
      <c r="A10401" s="42">
        <v>39932</v>
      </c>
      <c r="B10401" s="42">
        <v>47237</v>
      </c>
      <c r="C10401" s="130">
        <v>240</v>
      </c>
      <c r="D10401" s="43">
        <v>9.0200000000000002E-2</v>
      </c>
      <c r="E10401" s="43">
        <v>8.09E-2</v>
      </c>
      <c r="F10401" s="44">
        <v>130000</v>
      </c>
      <c r="G10401" s="44">
        <v>130000</v>
      </c>
      <c r="H10401" s="44">
        <v>73992.81</v>
      </c>
      <c r="I10401" s="44">
        <v>99999.99</v>
      </c>
      <c r="J10401" s="68">
        <f t="shared" si="486"/>
        <v>0.56917546153846155</v>
      </c>
      <c r="K10401" s="43">
        <f t="shared" si="487"/>
        <v>0.76923069230769237</v>
      </c>
      <c r="L10401" s="41" t="str">
        <f t="shared" si="488"/>
        <v>AA</v>
      </c>
      <c r="M10401" s="41" t="s">
        <v>601</v>
      </c>
      <c r="N10401" s="41" t="s">
        <v>435</v>
      </c>
      <c r="O10401" s="41" t="s">
        <v>70</v>
      </c>
    </row>
    <row r="10402" spans="1:15">
      <c r="A10402" s="38">
        <v>39853</v>
      </c>
      <c r="B10402" s="38">
        <v>47158</v>
      </c>
      <c r="C10402" s="131">
        <v>240</v>
      </c>
      <c r="D10402" s="39">
        <v>9.0200000000000002E-2</v>
      </c>
      <c r="E10402" s="39">
        <v>8.09E-2</v>
      </c>
      <c r="F10402" s="40">
        <v>130000</v>
      </c>
      <c r="G10402" s="40">
        <v>130000</v>
      </c>
      <c r="H10402" s="40">
        <v>72867.53</v>
      </c>
      <c r="I10402" s="40">
        <v>99999.99</v>
      </c>
      <c r="J10402" s="67">
        <f t="shared" si="486"/>
        <v>0.56051946153846155</v>
      </c>
      <c r="K10402" s="39">
        <f t="shared" si="487"/>
        <v>0.76923069230769237</v>
      </c>
      <c r="L10402" s="2" t="str">
        <f t="shared" si="488"/>
        <v>AA</v>
      </c>
      <c r="M10402" s="2" t="s">
        <v>531</v>
      </c>
      <c r="N10402" s="2" t="s">
        <v>423</v>
      </c>
      <c r="O10402" s="2" t="s">
        <v>70</v>
      </c>
    </row>
    <row r="10403" spans="1:15">
      <c r="A10403" s="42">
        <v>39941</v>
      </c>
      <c r="B10403" s="42">
        <v>47246</v>
      </c>
      <c r="C10403" s="130">
        <v>240</v>
      </c>
      <c r="D10403" s="43">
        <v>9.0200000000000002E-2</v>
      </c>
      <c r="E10403" s="43">
        <v>8.09E-2</v>
      </c>
      <c r="F10403" s="44">
        <v>129890</v>
      </c>
      <c r="G10403" s="44">
        <v>129890</v>
      </c>
      <c r="H10403" s="44">
        <v>54857.65</v>
      </c>
      <c r="I10403" s="44">
        <v>99999.99</v>
      </c>
      <c r="J10403" s="68">
        <f t="shared" si="486"/>
        <v>0.42233928708907537</v>
      </c>
      <c r="K10403" s="43">
        <f t="shared" si="487"/>
        <v>0.76988213103395187</v>
      </c>
      <c r="L10403" s="41" t="str">
        <f t="shared" si="488"/>
        <v>AA</v>
      </c>
      <c r="M10403" s="41" t="s">
        <v>783</v>
      </c>
      <c r="N10403" s="41" t="s">
        <v>416</v>
      </c>
      <c r="O10403" s="41" t="s">
        <v>70</v>
      </c>
    </row>
    <row r="10404" spans="1:15">
      <c r="A10404" s="42">
        <v>39660</v>
      </c>
      <c r="B10404" s="42">
        <v>46965</v>
      </c>
      <c r="C10404" s="130">
        <v>240</v>
      </c>
      <c r="D10404" s="43">
        <v>9.0200000000000002E-2</v>
      </c>
      <c r="E10404" s="43">
        <v>8.09E-2</v>
      </c>
      <c r="F10404" s="44">
        <v>80000</v>
      </c>
      <c r="G10404" s="44">
        <v>80000</v>
      </c>
      <c r="H10404" s="44">
        <v>43575.14</v>
      </c>
      <c r="I10404" s="44">
        <v>61599.99</v>
      </c>
      <c r="J10404" s="68">
        <f t="shared" si="486"/>
        <v>0.54468925000000001</v>
      </c>
      <c r="K10404" s="43">
        <f t="shared" si="487"/>
        <v>0.769999875</v>
      </c>
      <c r="L10404" s="41" t="str">
        <f t="shared" si="488"/>
        <v>AA</v>
      </c>
      <c r="M10404" s="41" t="s">
        <v>753</v>
      </c>
      <c r="N10404" s="41" t="s">
        <v>431</v>
      </c>
      <c r="O10404" s="41" t="s">
        <v>70</v>
      </c>
    </row>
    <row r="10405" spans="1:15">
      <c r="A10405" s="38">
        <v>41304</v>
      </c>
      <c r="B10405" s="38">
        <v>47207</v>
      </c>
      <c r="C10405" s="131">
        <v>194</v>
      </c>
      <c r="D10405" s="39">
        <v>9.0200000000000002E-2</v>
      </c>
      <c r="E10405" s="39">
        <v>8.09E-2</v>
      </c>
      <c r="F10405" s="40">
        <v>135000</v>
      </c>
      <c r="G10405" s="40">
        <v>135000</v>
      </c>
      <c r="H10405" s="40">
        <v>91649.5</v>
      </c>
      <c r="I10405" s="40">
        <v>103999.99</v>
      </c>
      <c r="J10405" s="67">
        <f t="shared" si="486"/>
        <v>0.67888518518518515</v>
      </c>
      <c r="K10405" s="39">
        <f t="shared" si="487"/>
        <v>0.77037029629629639</v>
      </c>
      <c r="L10405" s="2" t="str">
        <f t="shared" si="488"/>
        <v>A</v>
      </c>
      <c r="M10405" s="2" t="s">
        <v>710</v>
      </c>
      <c r="N10405" s="2" t="s">
        <v>421</v>
      </c>
      <c r="O10405" s="2" t="s">
        <v>70</v>
      </c>
    </row>
    <row r="10406" spans="1:15">
      <c r="A10406" s="42">
        <v>39749</v>
      </c>
      <c r="B10406" s="42">
        <v>47054</v>
      </c>
      <c r="C10406" s="130">
        <v>240</v>
      </c>
      <c r="D10406" s="43">
        <v>9.0200000000000002E-2</v>
      </c>
      <c r="E10406" s="43">
        <v>9.0200000000000002E-2</v>
      </c>
      <c r="F10406" s="44">
        <v>70060.399999999994</v>
      </c>
      <c r="G10406" s="44">
        <v>70060.399999999994</v>
      </c>
      <c r="H10406" s="44">
        <v>38661</v>
      </c>
      <c r="I10406" s="44">
        <v>53999.99</v>
      </c>
      <c r="J10406" s="68">
        <f t="shared" si="486"/>
        <v>0.55182385484524787</v>
      </c>
      <c r="K10406" s="43">
        <f t="shared" si="487"/>
        <v>0.77076336989226446</v>
      </c>
      <c r="L10406" s="41" t="str">
        <f t="shared" si="488"/>
        <v>AA</v>
      </c>
      <c r="M10406" s="41" t="s">
        <v>1619</v>
      </c>
      <c r="N10406" s="41" t="s">
        <v>437</v>
      </c>
      <c r="O10406" s="41" t="s">
        <v>70</v>
      </c>
    </row>
    <row r="10407" spans="1:15">
      <c r="A10407" s="42">
        <v>39864</v>
      </c>
      <c r="B10407" s="42">
        <v>47169</v>
      </c>
      <c r="C10407" s="130">
        <v>240</v>
      </c>
      <c r="D10407" s="43">
        <v>9.0200000000000002E-2</v>
      </c>
      <c r="E10407" s="43">
        <v>8.09E-2</v>
      </c>
      <c r="F10407" s="44">
        <v>118600</v>
      </c>
      <c r="G10407" s="44">
        <v>118600</v>
      </c>
      <c r="H10407" s="44">
        <v>68677.8</v>
      </c>
      <c r="I10407" s="44">
        <v>91440</v>
      </c>
      <c r="J10407" s="68">
        <f t="shared" si="486"/>
        <v>0.57907082630691398</v>
      </c>
      <c r="K10407" s="43">
        <f t="shared" si="487"/>
        <v>0.77099494097807753</v>
      </c>
      <c r="L10407" s="41" t="str">
        <f t="shared" si="488"/>
        <v>AA</v>
      </c>
      <c r="M10407" s="41" t="s">
        <v>414</v>
      </c>
      <c r="N10407" s="41" t="s">
        <v>423</v>
      </c>
      <c r="O10407" s="41" t="s">
        <v>70</v>
      </c>
    </row>
    <row r="10408" spans="1:15">
      <c r="A10408" s="38">
        <v>41452</v>
      </c>
      <c r="B10408" s="38">
        <v>47541</v>
      </c>
      <c r="C10408" s="131">
        <v>200</v>
      </c>
      <c r="D10408" s="39">
        <v>9.0200000000000002E-2</v>
      </c>
      <c r="E10408" s="39">
        <v>0.08</v>
      </c>
      <c r="F10408" s="40">
        <v>81704</v>
      </c>
      <c r="G10408" s="40">
        <v>81704</v>
      </c>
      <c r="H10408" s="40">
        <v>57417.27</v>
      </c>
      <c r="I10408" s="40">
        <v>62999.99</v>
      </c>
      <c r="J10408" s="67">
        <f t="shared" si="486"/>
        <v>0.70274735631058449</v>
      </c>
      <c r="K10408" s="39">
        <f t="shared" si="487"/>
        <v>0.77107595711348276</v>
      </c>
      <c r="L10408" s="2" t="str">
        <f t="shared" si="488"/>
        <v>A</v>
      </c>
      <c r="M10408" s="2" t="s">
        <v>526</v>
      </c>
      <c r="N10408" s="2" t="s">
        <v>428</v>
      </c>
      <c r="O10408" s="2" t="s">
        <v>70</v>
      </c>
    </row>
    <row r="10409" spans="1:15">
      <c r="A10409" s="38">
        <v>39752</v>
      </c>
      <c r="B10409" s="38">
        <v>46691</v>
      </c>
      <c r="C10409" s="131">
        <v>228</v>
      </c>
      <c r="D10409" s="39">
        <v>9.0200000000000002E-2</v>
      </c>
      <c r="E10409" s="39">
        <v>8.5600000000000009E-2</v>
      </c>
      <c r="F10409" s="40">
        <v>70000</v>
      </c>
      <c r="G10409" s="40">
        <v>70000</v>
      </c>
      <c r="H10409" s="40">
        <v>37724.67</v>
      </c>
      <c r="I10409" s="40">
        <v>53999.99</v>
      </c>
      <c r="J10409" s="67">
        <f t="shared" si="486"/>
        <v>0.53892385714285707</v>
      </c>
      <c r="K10409" s="39">
        <f t="shared" si="487"/>
        <v>0.77142842857142857</v>
      </c>
      <c r="L10409" s="2" t="str">
        <f t="shared" si="488"/>
        <v>AA</v>
      </c>
      <c r="M10409" s="2" t="s">
        <v>454</v>
      </c>
      <c r="N10409" s="2" t="s">
        <v>416</v>
      </c>
      <c r="O10409" s="2" t="s">
        <v>70</v>
      </c>
    </row>
    <row r="10410" spans="1:15">
      <c r="A10410" s="42">
        <v>39961</v>
      </c>
      <c r="B10410" s="42">
        <v>47266</v>
      </c>
      <c r="C10410" s="130">
        <v>240</v>
      </c>
      <c r="D10410" s="43">
        <v>9.0200000000000002E-2</v>
      </c>
      <c r="E10410" s="43">
        <v>8.09E-2</v>
      </c>
      <c r="F10410" s="44">
        <v>57000</v>
      </c>
      <c r="G10410" s="44">
        <v>57000</v>
      </c>
      <c r="H10410" s="44">
        <v>32537.27</v>
      </c>
      <c r="I10410" s="44">
        <v>43999.99</v>
      </c>
      <c r="J10410" s="68">
        <f t="shared" si="486"/>
        <v>0.57082929824561401</v>
      </c>
      <c r="K10410" s="43">
        <f t="shared" si="487"/>
        <v>0.77192964912280693</v>
      </c>
      <c r="L10410" s="41" t="str">
        <f t="shared" si="488"/>
        <v>AA</v>
      </c>
      <c r="M10410" s="41" t="s">
        <v>837</v>
      </c>
      <c r="N10410" s="41" t="s">
        <v>437</v>
      </c>
      <c r="O10410" s="41" t="s">
        <v>70</v>
      </c>
    </row>
    <row r="10411" spans="1:15">
      <c r="A10411" s="42">
        <v>39702</v>
      </c>
      <c r="B10411" s="42">
        <v>47007</v>
      </c>
      <c r="C10411" s="130">
        <v>240</v>
      </c>
      <c r="D10411" s="43">
        <v>9.0200000000000002E-2</v>
      </c>
      <c r="E10411" s="43">
        <v>8.09E-2</v>
      </c>
      <c r="F10411" s="44">
        <v>93267</v>
      </c>
      <c r="G10411" s="44">
        <v>93267</v>
      </c>
      <c r="H10411" s="44">
        <v>51456.35</v>
      </c>
      <c r="I10411" s="44">
        <v>71999.990000000005</v>
      </c>
      <c r="J10411" s="68">
        <f t="shared" si="486"/>
        <v>0.55171014399519658</v>
      </c>
      <c r="K10411" s="43">
        <f t="shared" si="487"/>
        <v>0.77197711945275393</v>
      </c>
      <c r="L10411" s="41" t="str">
        <f t="shared" si="488"/>
        <v>AA</v>
      </c>
      <c r="M10411" s="41" t="s">
        <v>143</v>
      </c>
      <c r="N10411" s="41" t="s">
        <v>427</v>
      </c>
      <c r="O10411" s="41" t="s">
        <v>70</v>
      </c>
    </row>
    <row r="10412" spans="1:15">
      <c r="A10412" s="38">
        <v>39743</v>
      </c>
      <c r="B10412" s="38">
        <v>47048</v>
      </c>
      <c r="C10412" s="131">
        <v>240</v>
      </c>
      <c r="D10412" s="39">
        <v>9.0200000000000002E-2</v>
      </c>
      <c r="E10412" s="39">
        <v>8.09E-2</v>
      </c>
      <c r="F10412" s="40">
        <v>129000</v>
      </c>
      <c r="G10412" s="40">
        <v>129000</v>
      </c>
      <c r="H10412" s="40">
        <v>71285.48</v>
      </c>
      <c r="I10412" s="40">
        <v>99641.99</v>
      </c>
      <c r="J10412" s="67">
        <f t="shared" si="486"/>
        <v>0.55260062015503875</v>
      </c>
      <c r="K10412" s="39">
        <f t="shared" si="487"/>
        <v>0.77241852713178294</v>
      </c>
      <c r="L10412" s="2" t="str">
        <f t="shared" si="488"/>
        <v>AA</v>
      </c>
      <c r="M10412" s="2" t="s">
        <v>564</v>
      </c>
      <c r="N10412" s="2" t="s">
        <v>417</v>
      </c>
      <c r="O10412" s="2" t="s">
        <v>70</v>
      </c>
    </row>
    <row r="10413" spans="1:15">
      <c r="A10413" s="42">
        <v>41662</v>
      </c>
      <c r="B10413" s="42">
        <v>43488</v>
      </c>
      <c r="C10413" s="130">
        <v>60</v>
      </c>
      <c r="D10413" s="43">
        <v>9.0200000000000002E-2</v>
      </c>
      <c r="E10413" s="43">
        <v>8.2799999999999999E-2</v>
      </c>
      <c r="F10413" s="44">
        <v>60000</v>
      </c>
      <c r="G10413" s="44">
        <v>60000</v>
      </c>
      <c r="H10413" s="44">
        <v>36674.14</v>
      </c>
      <c r="I10413" s="44">
        <v>46349.99</v>
      </c>
      <c r="J10413" s="68">
        <f t="shared" si="486"/>
        <v>0.61123566666666662</v>
      </c>
      <c r="K10413" s="43">
        <f t="shared" si="487"/>
        <v>0.77249983333333327</v>
      </c>
      <c r="L10413" s="41" t="str">
        <f t="shared" si="488"/>
        <v>AA</v>
      </c>
      <c r="M10413" s="41" t="s">
        <v>673</v>
      </c>
      <c r="N10413" s="41" t="s">
        <v>435</v>
      </c>
      <c r="O10413" s="41" t="s">
        <v>70</v>
      </c>
    </row>
    <row r="10414" spans="1:15">
      <c r="A10414" s="42">
        <v>39548</v>
      </c>
      <c r="B10414" s="42">
        <v>46853</v>
      </c>
      <c r="C10414" s="130">
        <v>240</v>
      </c>
      <c r="D10414" s="43">
        <v>9.0200000000000002E-2</v>
      </c>
      <c r="E10414" s="43">
        <v>8.09E-2</v>
      </c>
      <c r="F10414" s="44">
        <v>100440</v>
      </c>
      <c r="G10414" s="44">
        <v>100440</v>
      </c>
      <c r="H10414" s="44">
        <v>57071.33</v>
      </c>
      <c r="I10414" s="44">
        <v>77600</v>
      </c>
      <c r="J10414" s="68">
        <f t="shared" si="486"/>
        <v>0.56821316208681805</v>
      </c>
      <c r="K10414" s="43">
        <f t="shared" si="487"/>
        <v>0.77260055754679413</v>
      </c>
      <c r="L10414" s="41" t="str">
        <f t="shared" si="488"/>
        <v>AA</v>
      </c>
      <c r="M10414" s="41" t="s">
        <v>231</v>
      </c>
      <c r="N10414" s="41" t="s">
        <v>422</v>
      </c>
      <c r="O10414" s="41" t="s">
        <v>70</v>
      </c>
    </row>
    <row r="10415" spans="1:15">
      <c r="A10415" s="42">
        <v>39738</v>
      </c>
      <c r="B10415" s="42">
        <v>45216</v>
      </c>
      <c r="C10415" s="130">
        <v>180</v>
      </c>
      <c r="D10415" s="43">
        <v>9.0200000000000002E-2</v>
      </c>
      <c r="E10415" s="43">
        <v>8.09E-2</v>
      </c>
      <c r="F10415" s="44">
        <v>130000</v>
      </c>
      <c r="G10415" s="44">
        <v>130000</v>
      </c>
      <c r="H10415" s="44">
        <v>69911.53</v>
      </c>
      <c r="I10415" s="44">
        <v>100450</v>
      </c>
      <c r="J10415" s="68">
        <f t="shared" si="486"/>
        <v>0.53778099999999995</v>
      </c>
      <c r="K10415" s="43">
        <f t="shared" si="487"/>
        <v>0.77269230769230768</v>
      </c>
      <c r="L10415" s="41" t="str">
        <f t="shared" si="488"/>
        <v>AA</v>
      </c>
      <c r="M10415" s="41" t="s">
        <v>643</v>
      </c>
      <c r="N10415" s="41" t="s">
        <v>417</v>
      </c>
      <c r="O10415" s="41" t="s">
        <v>70</v>
      </c>
    </row>
    <row r="10416" spans="1:15">
      <c r="A10416" s="38">
        <v>41485</v>
      </c>
      <c r="B10416" s="38">
        <v>44530</v>
      </c>
      <c r="C10416" s="131">
        <v>100</v>
      </c>
      <c r="D10416" s="39">
        <v>9.0200000000000002E-2</v>
      </c>
      <c r="E10416" s="39">
        <v>8.2799999999999999E-2</v>
      </c>
      <c r="F10416" s="40">
        <v>110000</v>
      </c>
      <c r="G10416" s="40">
        <v>110000</v>
      </c>
      <c r="H10416" s="40">
        <v>69673.08</v>
      </c>
      <c r="I10416" s="40">
        <v>84999.99</v>
      </c>
      <c r="J10416" s="67">
        <f t="shared" si="486"/>
        <v>0.63339163636363638</v>
      </c>
      <c r="K10416" s="39">
        <f t="shared" si="487"/>
        <v>0.7727271818181819</v>
      </c>
      <c r="L10416" s="2" t="str">
        <f t="shared" si="488"/>
        <v>AA</v>
      </c>
      <c r="M10416" s="2" t="s">
        <v>496</v>
      </c>
      <c r="N10416" s="2" t="s">
        <v>417</v>
      </c>
      <c r="O10416" s="2" t="s">
        <v>70</v>
      </c>
    </row>
    <row r="10417" spans="1:15">
      <c r="A10417" s="38">
        <v>39730</v>
      </c>
      <c r="B10417" s="38">
        <v>47035</v>
      </c>
      <c r="C10417" s="131">
        <v>240</v>
      </c>
      <c r="D10417" s="39">
        <v>9.0200000000000002E-2</v>
      </c>
      <c r="E10417" s="39">
        <v>8.09E-2</v>
      </c>
      <c r="F10417" s="40">
        <v>88003.82</v>
      </c>
      <c r="G10417" s="40">
        <v>88003.82</v>
      </c>
      <c r="H10417" s="40">
        <v>49818.09</v>
      </c>
      <c r="I10417" s="40">
        <v>68003.820000000007</v>
      </c>
      <c r="J10417" s="67">
        <f t="shared" si="486"/>
        <v>0.56609008563491892</v>
      </c>
      <c r="K10417" s="39">
        <f t="shared" si="487"/>
        <v>0.77273713800150945</v>
      </c>
      <c r="L10417" s="2" t="str">
        <f t="shared" si="488"/>
        <v>AA</v>
      </c>
      <c r="M10417" s="2" t="s">
        <v>145</v>
      </c>
      <c r="N10417" s="2" t="s">
        <v>435</v>
      </c>
      <c r="O10417" s="2" t="s">
        <v>70</v>
      </c>
    </row>
    <row r="10418" spans="1:15">
      <c r="A10418" s="38">
        <v>39891</v>
      </c>
      <c r="B10418" s="38">
        <v>47196</v>
      </c>
      <c r="C10418" s="131">
        <v>240</v>
      </c>
      <c r="D10418" s="39">
        <v>9.0200000000000002E-2</v>
      </c>
      <c r="E10418" s="39">
        <v>8.09E-2</v>
      </c>
      <c r="F10418" s="40">
        <v>54300</v>
      </c>
      <c r="G10418" s="40">
        <v>54300</v>
      </c>
      <c r="H10418" s="40">
        <v>30743.81</v>
      </c>
      <c r="I10418" s="40">
        <v>41999.99</v>
      </c>
      <c r="J10418" s="67">
        <f t="shared" si="486"/>
        <v>0.56618434622467773</v>
      </c>
      <c r="K10418" s="39">
        <f t="shared" si="487"/>
        <v>0.77348047882136273</v>
      </c>
      <c r="L10418" s="2" t="str">
        <f t="shared" si="488"/>
        <v>AA</v>
      </c>
      <c r="M10418" s="2" t="s">
        <v>495</v>
      </c>
      <c r="N10418" s="2" t="s">
        <v>424</v>
      </c>
      <c r="O10418" s="2" t="s">
        <v>70</v>
      </c>
    </row>
    <row r="10419" spans="1:15">
      <c r="A10419" s="42">
        <v>39742</v>
      </c>
      <c r="B10419" s="42">
        <v>47047</v>
      </c>
      <c r="C10419" s="130">
        <v>240</v>
      </c>
      <c r="D10419" s="43">
        <v>9.0200000000000002E-2</v>
      </c>
      <c r="E10419" s="43">
        <v>8.09E-2</v>
      </c>
      <c r="F10419" s="44">
        <v>77500</v>
      </c>
      <c r="G10419" s="44">
        <v>77500</v>
      </c>
      <c r="H10419" s="44">
        <v>42954.65</v>
      </c>
      <c r="I10419" s="44">
        <v>59999.99</v>
      </c>
      <c r="J10419" s="68">
        <f t="shared" si="486"/>
        <v>0.55425354838709684</v>
      </c>
      <c r="K10419" s="43">
        <f t="shared" si="487"/>
        <v>0.77419341935483865</v>
      </c>
      <c r="L10419" s="41" t="str">
        <f t="shared" si="488"/>
        <v>AA</v>
      </c>
      <c r="M10419" s="41" t="s">
        <v>519</v>
      </c>
      <c r="N10419" s="41" t="s">
        <v>417</v>
      </c>
      <c r="O10419" s="41" t="s">
        <v>70</v>
      </c>
    </row>
    <row r="10420" spans="1:15">
      <c r="A10420" s="38">
        <v>39836</v>
      </c>
      <c r="B10420" s="38">
        <v>47141</v>
      </c>
      <c r="C10420" s="131">
        <v>240</v>
      </c>
      <c r="D10420" s="39">
        <v>9.0200000000000002E-2</v>
      </c>
      <c r="E10420" s="39">
        <v>8.09E-2</v>
      </c>
      <c r="F10420" s="40">
        <v>120800</v>
      </c>
      <c r="G10420" s="40">
        <v>120800</v>
      </c>
      <c r="H10420" s="40">
        <v>31557.72</v>
      </c>
      <c r="I10420" s="40">
        <v>93599.99</v>
      </c>
      <c r="J10420" s="67">
        <f t="shared" si="486"/>
        <v>0.26123940397350992</v>
      </c>
      <c r="K10420" s="39">
        <f t="shared" si="487"/>
        <v>0.77483435430463576</v>
      </c>
      <c r="L10420" s="2" t="str">
        <f t="shared" si="488"/>
        <v>AA</v>
      </c>
      <c r="M10420" s="2" t="s">
        <v>495</v>
      </c>
      <c r="N10420" s="2" t="s">
        <v>424</v>
      </c>
      <c r="O10420" s="2" t="s">
        <v>70</v>
      </c>
    </row>
    <row r="10421" spans="1:15">
      <c r="A10421" s="42">
        <v>39918</v>
      </c>
      <c r="B10421" s="42">
        <v>47223</v>
      </c>
      <c r="C10421" s="130">
        <v>240</v>
      </c>
      <c r="D10421" s="43">
        <v>9.0200000000000002E-2</v>
      </c>
      <c r="E10421" s="43">
        <v>8.09E-2</v>
      </c>
      <c r="F10421" s="44">
        <v>129000</v>
      </c>
      <c r="G10421" s="44">
        <v>129000</v>
      </c>
      <c r="H10421" s="44">
        <v>73535.539999999994</v>
      </c>
      <c r="I10421" s="44">
        <v>99999.99</v>
      </c>
      <c r="J10421" s="68">
        <f t="shared" si="486"/>
        <v>0.5700429457364341</v>
      </c>
      <c r="K10421" s="43">
        <f t="shared" si="487"/>
        <v>0.77519372093023264</v>
      </c>
      <c r="L10421" s="41" t="str">
        <f t="shared" si="488"/>
        <v>AA</v>
      </c>
      <c r="M10421" s="41" t="s">
        <v>457</v>
      </c>
      <c r="N10421" s="41" t="s">
        <v>419</v>
      </c>
      <c r="O10421" s="41" t="s">
        <v>70</v>
      </c>
    </row>
    <row r="10422" spans="1:15">
      <c r="A10422" s="38">
        <v>39659</v>
      </c>
      <c r="B10422" s="38">
        <v>46356</v>
      </c>
      <c r="C10422" s="131">
        <v>220</v>
      </c>
      <c r="D10422" s="39">
        <v>9.0200000000000002E-2</v>
      </c>
      <c r="E10422" s="39">
        <v>8.09E-2</v>
      </c>
      <c r="F10422" s="40">
        <v>98000</v>
      </c>
      <c r="G10422" s="40">
        <v>98000</v>
      </c>
      <c r="H10422" s="40">
        <v>51671.27</v>
      </c>
      <c r="I10422" s="40">
        <v>75999.990000000005</v>
      </c>
      <c r="J10422" s="67">
        <f t="shared" si="486"/>
        <v>0.52725785714285711</v>
      </c>
      <c r="K10422" s="39">
        <f t="shared" si="487"/>
        <v>0.77551010204081638</v>
      </c>
      <c r="L10422" s="2" t="str">
        <f t="shared" si="488"/>
        <v>AA</v>
      </c>
      <c r="M10422" s="2" t="s">
        <v>457</v>
      </c>
      <c r="N10422" s="2" t="s">
        <v>419</v>
      </c>
      <c r="O10422" s="2" t="s">
        <v>70</v>
      </c>
    </row>
    <row r="10423" spans="1:15">
      <c r="A10423" s="38">
        <v>39899</v>
      </c>
      <c r="B10423" s="38">
        <v>47204</v>
      </c>
      <c r="C10423" s="131">
        <v>240</v>
      </c>
      <c r="D10423" s="39">
        <v>9.0200000000000002E-2</v>
      </c>
      <c r="E10423" s="39">
        <v>8.09E-2</v>
      </c>
      <c r="F10423" s="40">
        <v>109000</v>
      </c>
      <c r="G10423" s="40">
        <v>109000</v>
      </c>
      <c r="H10423" s="40">
        <v>72641.5</v>
      </c>
      <c r="I10423" s="40">
        <v>84636.31</v>
      </c>
      <c r="J10423" s="67">
        <f t="shared" si="486"/>
        <v>0.66643577981651381</v>
      </c>
      <c r="K10423" s="39">
        <f t="shared" si="487"/>
        <v>0.77647990825688074</v>
      </c>
      <c r="L10423" s="2" t="str">
        <f t="shared" si="488"/>
        <v>A</v>
      </c>
      <c r="M10423" s="2" t="s">
        <v>476</v>
      </c>
      <c r="N10423" s="2" t="s">
        <v>421</v>
      </c>
      <c r="O10423" s="2" t="s">
        <v>70</v>
      </c>
    </row>
    <row r="10424" spans="1:15">
      <c r="A10424" s="42">
        <v>39833</v>
      </c>
      <c r="B10424" s="42">
        <v>45311</v>
      </c>
      <c r="C10424" s="130">
        <v>180</v>
      </c>
      <c r="D10424" s="43">
        <v>9.0200000000000002E-2</v>
      </c>
      <c r="E10424" s="43">
        <v>8.09E-2</v>
      </c>
      <c r="F10424" s="44">
        <v>83686.19</v>
      </c>
      <c r="G10424" s="44">
        <v>83686.19</v>
      </c>
      <c r="H10424" s="44">
        <v>41276.07</v>
      </c>
      <c r="I10424" s="44">
        <v>65000</v>
      </c>
      <c r="J10424" s="68">
        <f t="shared" si="486"/>
        <v>0.49322438983062794</v>
      </c>
      <c r="K10424" s="43">
        <f t="shared" si="487"/>
        <v>0.77671118735361233</v>
      </c>
      <c r="L10424" s="41" t="str">
        <f t="shared" si="488"/>
        <v>AA</v>
      </c>
      <c r="M10424" s="41" t="s">
        <v>1121</v>
      </c>
      <c r="N10424" s="41" t="s">
        <v>424</v>
      </c>
      <c r="O10424" s="41" t="s">
        <v>70</v>
      </c>
    </row>
    <row r="10425" spans="1:15">
      <c r="A10425" s="38">
        <v>39836</v>
      </c>
      <c r="B10425" s="38">
        <v>47141</v>
      </c>
      <c r="C10425" s="131">
        <v>240</v>
      </c>
      <c r="D10425" s="39">
        <v>9.0200000000000002E-2</v>
      </c>
      <c r="E10425" s="39">
        <v>8.09E-2</v>
      </c>
      <c r="F10425" s="40">
        <v>129742.39999999999</v>
      </c>
      <c r="G10425" s="40">
        <v>129742.39999999999</v>
      </c>
      <c r="H10425" s="40">
        <v>73017.429999999993</v>
      </c>
      <c r="I10425" s="40">
        <v>100799.99</v>
      </c>
      <c r="J10425" s="67">
        <f t="shared" si="486"/>
        <v>0.56278772398229104</v>
      </c>
      <c r="K10425" s="39">
        <f t="shared" si="487"/>
        <v>0.77692404333510101</v>
      </c>
      <c r="L10425" s="2" t="str">
        <f t="shared" si="488"/>
        <v>AA</v>
      </c>
      <c r="M10425" s="2" t="s">
        <v>531</v>
      </c>
      <c r="N10425" s="2" t="s">
        <v>423</v>
      </c>
      <c r="O10425" s="2" t="s">
        <v>70</v>
      </c>
    </row>
    <row r="10426" spans="1:15">
      <c r="A10426" s="42">
        <v>39608</v>
      </c>
      <c r="B10426" s="42">
        <v>46913</v>
      </c>
      <c r="C10426" s="130">
        <v>240</v>
      </c>
      <c r="D10426" s="43">
        <v>9.0200000000000002E-2</v>
      </c>
      <c r="E10426" s="43">
        <v>8.09E-2</v>
      </c>
      <c r="F10426" s="44">
        <v>98617.12</v>
      </c>
      <c r="G10426" s="44">
        <v>98617.12</v>
      </c>
      <c r="H10426" s="44">
        <v>54951.33</v>
      </c>
      <c r="I10426" s="44">
        <v>76700</v>
      </c>
      <c r="J10426" s="68">
        <f t="shared" si="486"/>
        <v>0.55721896968802176</v>
      </c>
      <c r="K10426" s="43">
        <f t="shared" si="487"/>
        <v>0.77775542421031973</v>
      </c>
      <c r="L10426" s="41" t="str">
        <f t="shared" si="488"/>
        <v>AA</v>
      </c>
      <c r="M10426" s="41" t="s">
        <v>787</v>
      </c>
      <c r="N10426" s="41" t="s">
        <v>422</v>
      </c>
      <c r="O10426" s="41" t="s">
        <v>70</v>
      </c>
    </row>
    <row r="10427" spans="1:15">
      <c r="A10427" s="38">
        <v>39595</v>
      </c>
      <c r="B10427" s="38">
        <v>43826</v>
      </c>
      <c r="C10427" s="131">
        <v>139</v>
      </c>
      <c r="D10427" s="39">
        <v>9.0200000000000002E-2</v>
      </c>
      <c r="E10427" s="39">
        <v>8.5600000000000009E-2</v>
      </c>
      <c r="F10427" s="40">
        <v>90000</v>
      </c>
      <c r="G10427" s="40">
        <v>90000</v>
      </c>
      <c r="H10427" s="40">
        <v>45548.98</v>
      </c>
      <c r="I10427" s="40">
        <v>69999.990000000005</v>
      </c>
      <c r="J10427" s="67">
        <f t="shared" si="486"/>
        <v>0.50609977777777782</v>
      </c>
      <c r="K10427" s="39">
        <f t="shared" si="487"/>
        <v>0.7777776666666667</v>
      </c>
      <c r="L10427" s="2" t="str">
        <f t="shared" si="488"/>
        <v>AA</v>
      </c>
      <c r="M10427" s="2" t="s">
        <v>601</v>
      </c>
      <c r="N10427" s="2" t="s">
        <v>435</v>
      </c>
      <c r="O10427" s="2" t="s">
        <v>70</v>
      </c>
    </row>
    <row r="10428" spans="1:15">
      <c r="A10428" s="38">
        <v>39863</v>
      </c>
      <c r="B10428" s="38">
        <v>45341</v>
      </c>
      <c r="C10428" s="131">
        <v>180</v>
      </c>
      <c r="D10428" s="39">
        <v>9.0200000000000002E-2</v>
      </c>
      <c r="E10428" s="39">
        <v>8.5600000000000009E-2</v>
      </c>
      <c r="F10428" s="40">
        <v>90000</v>
      </c>
      <c r="G10428" s="40">
        <v>90000</v>
      </c>
      <c r="H10428" s="40">
        <v>43703.199999999997</v>
      </c>
      <c r="I10428" s="40">
        <v>69999.990000000005</v>
      </c>
      <c r="J10428" s="67">
        <f t="shared" si="486"/>
        <v>0.48559111111111108</v>
      </c>
      <c r="K10428" s="39">
        <f t="shared" si="487"/>
        <v>0.7777776666666667</v>
      </c>
      <c r="L10428" s="2" t="str">
        <f t="shared" si="488"/>
        <v>AA</v>
      </c>
      <c r="M10428" s="2" t="s">
        <v>895</v>
      </c>
      <c r="N10428" s="2" t="s">
        <v>421</v>
      </c>
      <c r="O10428" s="2" t="s">
        <v>70</v>
      </c>
    </row>
    <row r="10429" spans="1:15">
      <c r="A10429" s="38">
        <v>39728</v>
      </c>
      <c r="B10429" s="38">
        <v>42589</v>
      </c>
      <c r="C10429" s="131">
        <v>94</v>
      </c>
      <c r="D10429" s="39">
        <v>9.0200000000000002E-2</v>
      </c>
      <c r="E10429" s="39">
        <v>8.09E-2</v>
      </c>
      <c r="F10429" s="40">
        <v>107000</v>
      </c>
      <c r="G10429" s="40">
        <v>107000</v>
      </c>
      <c r="H10429" s="40">
        <v>38676.43</v>
      </c>
      <c r="I10429" s="40">
        <v>83301.210000000006</v>
      </c>
      <c r="J10429" s="67">
        <f t="shared" si="486"/>
        <v>0.36146196261682245</v>
      </c>
      <c r="K10429" s="39">
        <f t="shared" si="487"/>
        <v>0.77851598130841126</v>
      </c>
      <c r="L10429" s="2" t="str">
        <f t="shared" si="488"/>
        <v>AA</v>
      </c>
      <c r="M10429" s="2" t="s">
        <v>475</v>
      </c>
      <c r="N10429" s="2" t="s">
        <v>427</v>
      </c>
      <c r="O10429" s="2" t="s">
        <v>70</v>
      </c>
    </row>
    <row r="10430" spans="1:15">
      <c r="A10430" s="38">
        <v>39801</v>
      </c>
      <c r="B10430" s="38">
        <v>47106</v>
      </c>
      <c r="C10430" s="131">
        <v>240</v>
      </c>
      <c r="D10430" s="39">
        <v>9.0200000000000002E-2</v>
      </c>
      <c r="E10430" s="39">
        <v>9.0200000000000002E-2</v>
      </c>
      <c r="F10430" s="40">
        <v>115600</v>
      </c>
      <c r="G10430" s="40">
        <v>115600</v>
      </c>
      <c r="H10430" s="40">
        <v>62162</v>
      </c>
      <c r="I10430" s="40">
        <v>89999.99</v>
      </c>
      <c r="J10430" s="67">
        <f t="shared" si="486"/>
        <v>0.53773356401384087</v>
      </c>
      <c r="K10430" s="39">
        <f t="shared" si="487"/>
        <v>0.77854662629757787</v>
      </c>
      <c r="L10430" s="2" t="str">
        <f t="shared" si="488"/>
        <v>AA</v>
      </c>
      <c r="M10430" s="2" t="s">
        <v>526</v>
      </c>
      <c r="N10430" s="2" t="s">
        <v>428</v>
      </c>
      <c r="O10430" s="2" t="s">
        <v>70</v>
      </c>
    </row>
    <row r="10431" spans="1:15">
      <c r="A10431" s="38">
        <v>39786</v>
      </c>
      <c r="B10431" s="38">
        <v>47091</v>
      </c>
      <c r="C10431" s="131">
        <v>240</v>
      </c>
      <c r="D10431" s="39">
        <v>9.0200000000000002E-2</v>
      </c>
      <c r="E10431" s="39">
        <v>8.09E-2</v>
      </c>
      <c r="F10431" s="40">
        <v>122000</v>
      </c>
      <c r="G10431" s="40">
        <v>122000</v>
      </c>
      <c r="H10431" s="40">
        <v>56869.41</v>
      </c>
      <c r="I10431" s="40">
        <v>94999.99</v>
      </c>
      <c r="J10431" s="67">
        <f t="shared" si="486"/>
        <v>0.46614270491803284</v>
      </c>
      <c r="K10431" s="39">
        <f t="shared" si="487"/>
        <v>0.77868844262295089</v>
      </c>
      <c r="L10431" s="2" t="str">
        <f t="shared" si="488"/>
        <v>AA</v>
      </c>
      <c r="M10431" s="2" t="s">
        <v>467</v>
      </c>
      <c r="N10431" s="2" t="s">
        <v>425</v>
      </c>
      <c r="O10431" s="2" t="s">
        <v>70</v>
      </c>
    </row>
    <row r="10432" spans="1:15">
      <c r="A10432" s="42">
        <v>39630</v>
      </c>
      <c r="B10432" s="42">
        <v>47818</v>
      </c>
      <c r="C10432" s="130">
        <v>269</v>
      </c>
      <c r="D10432" s="43">
        <v>9.0200000000000002E-2</v>
      </c>
      <c r="E10432" s="43">
        <v>8.09E-2</v>
      </c>
      <c r="F10432" s="44">
        <v>128500</v>
      </c>
      <c r="G10432" s="44">
        <v>128500</v>
      </c>
      <c r="H10432" s="44">
        <v>46299.74</v>
      </c>
      <c r="I10432" s="44">
        <v>100099.99</v>
      </c>
      <c r="J10432" s="68">
        <f t="shared" si="486"/>
        <v>0.3603092607003891</v>
      </c>
      <c r="K10432" s="43">
        <f t="shared" si="487"/>
        <v>0.7789882490272374</v>
      </c>
      <c r="L10432" s="41" t="str">
        <f t="shared" si="488"/>
        <v>AA</v>
      </c>
      <c r="M10432" s="41" t="s">
        <v>564</v>
      </c>
      <c r="N10432" s="41" t="s">
        <v>417</v>
      </c>
      <c r="O10432" s="41" t="s">
        <v>70</v>
      </c>
    </row>
    <row r="10433" spans="1:15">
      <c r="A10433" s="38">
        <v>39675</v>
      </c>
      <c r="B10433" s="38">
        <v>41744</v>
      </c>
      <c r="C10433" s="131">
        <v>68</v>
      </c>
      <c r="D10433" s="39">
        <v>9.0200000000000002E-2</v>
      </c>
      <c r="E10433" s="39">
        <v>8.09E-2</v>
      </c>
      <c r="F10433" s="40">
        <v>115000</v>
      </c>
      <c r="G10433" s="40">
        <v>115000</v>
      </c>
      <c r="H10433" s="40">
        <v>34397.96</v>
      </c>
      <c r="I10433" s="40">
        <v>89599.99</v>
      </c>
      <c r="J10433" s="67">
        <f t="shared" si="486"/>
        <v>0.29911269565217391</v>
      </c>
      <c r="K10433" s="39">
        <f t="shared" si="487"/>
        <v>0.77913034782608703</v>
      </c>
      <c r="L10433" s="2" t="str">
        <f t="shared" si="488"/>
        <v>AA</v>
      </c>
      <c r="M10433" s="2" t="s">
        <v>895</v>
      </c>
      <c r="N10433" s="2" t="s">
        <v>421</v>
      </c>
      <c r="O10433" s="2" t="s">
        <v>70</v>
      </c>
    </row>
    <row r="10434" spans="1:15">
      <c r="A10434" s="38">
        <v>39773</v>
      </c>
      <c r="B10434" s="38">
        <v>47078</v>
      </c>
      <c r="C10434" s="131">
        <v>240</v>
      </c>
      <c r="D10434" s="39">
        <v>9.0200000000000002E-2</v>
      </c>
      <c r="E10434" s="39">
        <v>8.09E-2</v>
      </c>
      <c r="F10434" s="40">
        <v>82000</v>
      </c>
      <c r="G10434" s="40">
        <v>82000</v>
      </c>
      <c r="H10434" s="40">
        <v>45984.79</v>
      </c>
      <c r="I10434" s="40">
        <v>63999.99</v>
      </c>
      <c r="J10434" s="67">
        <f t="shared" si="486"/>
        <v>0.56079012195121958</v>
      </c>
      <c r="K10434" s="39">
        <f t="shared" si="487"/>
        <v>0.78048768292682924</v>
      </c>
      <c r="L10434" s="2" t="str">
        <f t="shared" si="488"/>
        <v>AA</v>
      </c>
      <c r="M10434" s="2" t="s">
        <v>475</v>
      </c>
      <c r="N10434" s="2" t="s">
        <v>427</v>
      </c>
      <c r="O10434" s="2" t="s">
        <v>70</v>
      </c>
    </row>
    <row r="10435" spans="1:15">
      <c r="A10435" s="38">
        <v>39941</v>
      </c>
      <c r="B10435" s="38">
        <v>43593</v>
      </c>
      <c r="C10435" s="131">
        <v>120</v>
      </c>
      <c r="D10435" s="39">
        <v>9.0200000000000002E-2</v>
      </c>
      <c r="E10435" s="39">
        <v>8.09E-2</v>
      </c>
      <c r="F10435" s="40">
        <v>95300</v>
      </c>
      <c r="G10435" s="40">
        <v>95300</v>
      </c>
      <c r="H10435" s="40">
        <v>45844.45</v>
      </c>
      <c r="I10435" s="40">
        <v>74400</v>
      </c>
      <c r="J10435" s="67">
        <f t="shared" ref="J10435:J10498" si="489">H10435/G10435</f>
        <v>0.4810540398740818</v>
      </c>
      <c r="K10435" s="39">
        <f t="shared" ref="K10435:K10498" si="490">I10435/G10435</f>
        <v>0.78069254984260228</v>
      </c>
      <c r="L10435" s="2" t="str">
        <f t="shared" ref="L10435:L10498" si="491">IF(J10435&lt;=65%,"AA",IF(J10435&lt;=75%,"A",IF(J10435&lt;=85%,"B","C")))</f>
        <v>AA</v>
      </c>
      <c r="M10435" s="2" t="s">
        <v>495</v>
      </c>
      <c r="N10435" s="2" t="s">
        <v>424</v>
      </c>
      <c r="O10435" s="2" t="s">
        <v>70</v>
      </c>
    </row>
    <row r="10436" spans="1:15">
      <c r="A10436" s="38">
        <v>39644</v>
      </c>
      <c r="B10436" s="38">
        <v>45122</v>
      </c>
      <c r="C10436" s="131">
        <v>180</v>
      </c>
      <c r="D10436" s="39">
        <v>9.0200000000000002E-2</v>
      </c>
      <c r="E10436" s="39">
        <v>8.09E-2</v>
      </c>
      <c r="F10436" s="40">
        <v>102445.58</v>
      </c>
      <c r="G10436" s="40">
        <v>102445.58</v>
      </c>
      <c r="H10436" s="40">
        <v>47379.53</v>
      </c>
      <c r="I10436" s="40">
        <v>79999.990000000005</v>
      </c>
      <c r="J10436" s="67">
        <f t="shared" si="489"/>
        <v>0.46248486269490591</v>
      </c>
      <c r="K10436" s="39">
        <f t="shared" si="490"/>
        <v>0.7809023093041203</v>
      </c>
      <c r="L10436" s="2" t="str">
        <f t="shared" si="491"/>
        <v>AA</v>
      </c>
      <c r="M10436" s="2" t="s">
        <v>609</v>
      </c>
      <c r="N10436" s="2" t="s">
        <v>428</v>
      </c>
      <c r="O10436" s="2" t="s">
        <v>70</v>
      </c>
    </row>
    <row r="10437" spans="1:15">
      <c r="A10437" s="38">
        <v>41481</v>
      </c>
      <c r="B10437" s="38">
        <v>46960</v>
      </c>
      <c r="C10437" s="131">
        <v>180</v>
      </c>
      <c r="D10437" s="39">
        <v>9.0200000000000002E-2</v>
      </c>
      <c r="E10437" s="39">
        <v>8.2799999999999999E-2</v>
      </c>
      <c r="F10437" s="40">
        <v>105000</v>
      </c>
      <c r="G10437" s="40">
        <v>105000</v>
      </c>
      <c r="H10437" s="40">
        <v>74239.600000000006</v>
      </c>
      <c r="I10437" s="40">
        <v>81999.990000000005</v>
      </c>
      <c r="J10437" s="67">
        <f t="shared" si="489"/>
        <v>0.70704380952380963</v>
      </c>
      <c r="K10437" s="39">
        <f t="shared" si="490"/>
        <v>0.78095228571428577</v>
      </c>
      <c r="L10437" s="2" t="str">
        <f t="shared" si="491"/>
        <v>A</v>
      </c>
      <c r="M10437" s="2" t="s">
        <v>517</v>
      </c>
      <c r="N10437" s="2" t="s">
        <v>417</v>
      </c>
      <c r="O10437" s="2" t="s">
        <v>70</v>
      </c>
    </row>
    <row r="10438" spans="1:15">
      <c r="A10438" s="38">
        <v>41656</v>
      </c>
      <c r="B10438" s="38">
        <v>45308</v>
      </c>
      <c r="C10438" s="131">
        <v>120</v>
      </c>
      <c r="D10438" s="39">
        <v>9.0200000000000002E-2</v>
      </c>
      <c r="E10438" s="39">
        <v>8.2799999999999999E-2</v>
      </c>
      <c r="F10438" s="40">
        <v>64000</v>
      </c>
      <c r="G10438" s="40">
        <v>64000</v>
      </c>
      <c r="H10438" s="40">
        <v>45038.51</v>
      </c>
      <c r="I10438" s="40">
        <v>49999.99</v>
      </c>
      <c r="J10438" s="67">
        <f t="shared" si="489"/>
        <v>0.70372671875000004</v>
      </c>
      <c r="K10438" s="39">
        <f t="shared" si="490"/>
        <v>0.78124984374999995</v>
      </c>
      <c r="L10438" s="2" t="str">
        <f t="shared" si="491"/>
        <v>A</v>
      </c>
      <c r="M10438" s="2" t="s">
        <v>675</v>
      </c>
      <c r="N10438" s="2" t="s">
        <v>421</v>
      </c>
      <c r="O10438" s="2" t="s">
        <v>70</v>
      </c>
    </row>
    <row r="10439" spans="1:15">
      <c r="A10439" s="42">
        <v>39860</v>
      </c>
      <c r="B10439" s="42">
        <v>47165</v>
      </c>
      <c r="C10439" s="130">
        <v>240</v>
      </c>
      <c r="D10439" s="43">
        <v>9.0200000000000002E-2</v>
      </c>
      <c r="E10439" s="43">
        <v>8.09E-2</v>
      </c>
      <c r="F10439" s="44">
        <v>128000</v>
      </c>
      <c r="G10439" s="44">
        <v>128000</v>
      </c>
      <c r="H10439" s="44">
        <v>72811.990000000005</v>
      </c>
      <c r="I10439" s="44">
        <v>99999.99</v>
      </c>
      <c r="J10439" s="68">
        <f t="shared" si="489"/>
        <v>0.56884367187500007</v>
      </c>
      <c r="K10439" s="43">
        <f t="shared" si="490"/>
        <v>0.78124992187500009</v>
      </c>
      <c r="L10439" s="41" t="str">
        <f t="shared" si="491"/>
        <v>AA</v>
      </c>
      <c r="M10439" s="41" t="s">
        <v>467</v>
      </c>
      <c r="N10439" s="41" t="s">
        <v>425</v>
      </c>
      <c r="O10439" s="41" t="s">
        <v>70</v>
      </c>
    </row>
    <row r="10440" spans="1:15">
      <c r="A10440" s="42">
        <v>39723</v>
      </c>
      <c r="B10440" s="42">
        <v>47028</v>
      </c>
      <c r="C10440" s="130">
        <v>240</v>
      </c>
      <c r="D10440" s="43">
        <v>9.0200000000000002E-2</v>
      </c>
      <c r="E10440" s="43">
        <v>8.09E-2</v>
      </c>
      <c r="F10440" s="44">
        <v>110000</v>
      </c>
      <c r="G10440" s="44">
        <v>110000</v>
      </c>
      <c r="H10440" s="44">
        <v>61725.31</v>
      </c>
      <c r="I10440" s="44">
        <v>85999.99</v>
      </c>
      <c r="J10440" s="68">
        <f t="shared" si="489"/>
        <v>0.56113918181818179</v>
      </c>
      <c r="K10440" s="43">
        <f t="shared" si="490"/>
        <v>0.78181809090909093</v>
      </c>
      <c r="L10440" s="41" t="str">
        <f t="shared" si="491"/>
        <v>AA</v>
      </c>
      <c r="M10440" s="41" t="s">
        <v>601</v>
      </c>
      <c r="N10440" s="41" t="s">
        <v>435</v>
      </c>
      <c r="O10440" s="41" t="s">
        <v>70</v>
      </c>
    </row>
    <row r="10441" spans="1:15">
      <c r="A10441" s="38">
        <v>39731</v>
      </c>
      <c r="B10441" s="38">
        <v>47036</v>
      </c>
      <c r="C10441" s="131">
        <v>240</v>
      </c>
      <c r="D10441" s="39">
        <v>9.0200000000000002E-2</v>
      </c>
      <c r="E10441" s="39">
        <v>8.5600000000000009E-2</v>
      </c>
      <c r="F10441" s="40">
        <v>130000</v>
      </c>
      <c r="G10441" s="40">
        <v>130000</v>
      </c>
      <c r="H10441" s="40">
        <v>69707.539999999994</v>
      </c>
      <c r="I10441" s="40">
        <v>101680.35</v>
      </c>
      <c r="J10441" s="67">
        <f t="shared" si="489"/>
        <v>0.53621184615384609</v>
      </c>
      <c r="K10441" s="39">
        <f t="shared" si="490"/>
        <v>0.78215653846153854</v>
      </c>
      <c r="L10441" s="2" t="str">
        <f t="shared" si="491"/>
        <v>AA</v>
      </c>
      <c r="M10441" s="2" t="s">
        <v>598</v>
      </c>
      <c r="N10441" s="2" t="s">
        <v>424</v>
      </c>
      <c r="O10441" s="2" t="s">
        <v>70</v>
      </c>
    </row>
    <row r="10442" spans="1:15">
      <c r="A10442" s="38">
        <v>39888</v>
      </c>
      <c r="B10442" s="38">
        <v>47193</v>
      </c>
      <c r="C10442" s="131">
        <v>240</v>
      </c>
      <c r="D10442" s="39">
        <v>9.0200000000000002E-2</v>
      </c>
      <c r="E10442" s="39">
        <v>8.09E-2</v>
      </c>
      <c r="F10442" s="40">
        <v>92000</v>
      </c>
      <c r="G10442" s="40">
        <v>92000</v>
      </c>
      <c r="H10442" s="40">
        <v>52707.37</v>
      </c>
      <c r="I10442" s="40">
        <v>71999.990000000005</v>
      </c>
      <c r="J10442" s="67">
        <f t="shared" si="489"/>
        <v>0.57290619565217393</v>
      </c>
      <c r="K10442" s="39">
        <f t="shared" si="490"/>
        <v>0.7826085869565218</v>
      </c>
      <c r="L10442" s="2" t="str">
        <f t="shared" si="491"/>
        <v>AA</v>
      </c>
      <c r="M10442" s="2" t="s">
        <v>905</v>
      </c>
      <c r="N10442" s="2" t="s">
        <v>427</v>
      </c>
      <c r="O10442" s="2" t="s">
        <v>70</v>
      </c>
    </row>
    <row r="10443" spans="1:15">
      <c r="A10443" s="42">
        <v>39946</v>
      </c>
      <c r="B10443" s="42">
        <v>49077</v>
      </c>
      <c r="C10443" s="130">
        <v>300</v>
      </c>
      <c r="D10443" s="43">
        <v>9.0200000000000002E-2</v>
      </c>
      <c r="E10443" s="43">
        <v>8.09E-2</v>
      </c>
      <c r="F10443" s="44">
        <v>60055</v>
      </c>
      <c r="G10443" s="44">
        <v>60055</v>
      </c>
      <c r="H10443" s="44">
        <v>37585.97</v>
      </c>
      <c r="I10443" s="44">
        <v>46999.99</v>
      </c>
      <c r="J10443" s="68">
        <f t="shared" si="489"/>
        <v>0.62585912913162933</v>
      </c>
      <c r="K10443" s="43">
        <f t="shared" si="490"/>
        <v>0.78261576887852802</v>
      </c>
      <c r="L10443" s="41" t="str">
        <f t="shared" si="491"/>
        <v>AA</v>
      </c>
      <c r="M10443" s="41" t="s">
        <v>993</v>
      </c>
      <c r="N10443" s="41" t="s">
        <v>422</v>
      </c>
      <c r="O10443" s="41" t="s">
        <v>70</v>
      </c>
    </row>
    <row r="10444" spans="1:15">
      <c r="A10444" s="38">
        <v>39763</v>
      </c>
      <c r="B10444" s="38">
        <v>45241</v>
      </c>
      <c r="C10444" s="131">
        <v>180</v>
      </c>
      <c r="D10444" s="39">
        <v>9.0200000000000002E-2</v>
      </c>
      <c r="E10444" s="39">
        <v>8.09E-2</v>
      </c>
      <c r="F10444" s="40">
        <v>117514.1</v>
      </c>
      <c r="G10444" s="40">
        <v>117514.1</v>
      </c>
      <c r="H10444" s="40">
        <v>56301.27</v>
      </c>
      <c r="I10444" s="40">
        <v>91999.99</v>
      </c>
      <c r="J10444" s="67">
        <f t="shared" si="489"/>
        <v>0.47910225241056176</v>
      </c>
      <c r="K10444" s="39">
        <f t="shared" si="490"/>
        <v>0.78288469213481615</v>
      </c>
      <c r="L10444" s="2" t="str">
        <f t="shared" si="491"/>
        <v>AA</v>
      </c>
      <c r="M10444" s="2" t="s">
        <v>525</v>
      </c>
      <c r="N10444" s="2" t="s">
        <v>430</v>
      </c>
      <c r="O10444" s="2" t="s">
        <v>70</v>
      </c>
    </row>
    <row r="10445" spans="1:15">
      <c r="A10445" s="42">
        <v>39659</v>
      </c>
      <c r="B10445" s="42">
        <v>46964</v>
      </c>
      <c r="C10445" s="130">
        <v>240</v>
      </c>
      <c r="D10445" s="43">
        <v>9.0200000000000002E-2</v>
      </c>
      <c r="E10445" s="43">
        <v>8.09E-2</v>
      </c>
      <c r="F10445" s="44">
        <v>71500</v>
      </c>
      <c r="G10445" s="44">
        <v>71500</v>
      </c>
      <c r="H10445" s="44">
        <v>39759.26</v>
      </c>
      <c r="I10445" s="44">
        <v>55999.99</v>
      </c>
      <c r="J10445" s="68">
        <f t="shared" si="489"/>
        <v>0.55607356643356642</v>
      </c>
      <c r="K10445" s="43">
        <f t="shared" si="490"/>
        <v>0.78321664335664332</v>
      </c>
      <c r="L10445" s="41" t="str">
        <f t="shared" si="491"/>
        <v>AA</v>
      </c>
      <c r="M10445" s="41" t="s">
        <v>589</v>
      </c>
      <c r="N10445" s="41" t="s">
        <v>438</v>
      </c>
      <c r="O10445" s="41" t="s">
        <v>70</v>
      </c>
    </row>
    <row r="10446" spans="1:15">
      <c r="A10446" s="38">
        <v>39758</v>
      </c>
      <c r="B10446" s="38">
        <v>47063</v>
      </c>
      <c r="C10446" s="131">
        <v>240</v>
      </c>
      <c r="D10446" s="39">
        <v>9.0200000000000002E-2</v>
      </c>
      <c r="E10446" s="39">
        <v>8.09E-2</v>
      </c>
      <c r="F10446" s="40">
        <v>78300</v>
      </c>
      <c r="G10446" s="40">
        <v>78300</v>
      </c>
      <c r="H10446" s="40">
        <v>45927.86</v>
      </c>
      <c r="I10446" s="40">
        <v>61400</v>
      </c>
      <c r="J10446" s="67">
        <f t="shared" si="489"/>
        <v>0.5865627075351213</v>
      </c>
      <c r="K10446" s="39">
        <f t="shared" si="490"/>
        <v>0.78416347381864626</v>
      </c>
      <c r="L10446" s="2" t="str">
        <f t="shared" si="491"/>
        <v>AA</v>
      </c>
      <c r="M10446" s="2" t="s">
        <v>495</v>
      </c>
      <c r="N10446" s="2" t="s">
        <v>424</v>
      </c>
      <c r="O10446" s="2" t="s">
        <v>70</v>
      </c>
    </row>
    <row r="10447" spans="1:15">
      <c r="A10447" s="42">
        <v>41417</v>
      </c>
      <c r="B10447" s="42">
        <v>46896</v>
      </c>
      <c r="C10447" s="130">
        <v>180</v>
      </c>
      <c r="D10447" s="43">
        <v>9.0200000000000002E-2</v>
      </c>
      <c r="E10447" s="43">
        <v>9.0200000000000002E-2</v>
      </c>
      <c r="F10447" s="44">
        <v>146626</v>
      </c>
      <c r="G10447" s="44">
        <v>146626</v>
      </c>
      <c r="H10447" s="44">
        <v>102808.5</v>
      </c>
      <c r="I10447" s="44">
        <v>114999.99</v>
      </c>
      <c r="J10447" s="68">
        <f t="shared" si="489"/>
        <v>0.70116145840437571</v>
      </c>
      <c r="K10447" s="43">
        <f t="shared" si="490"/>
        <v>0.78430830821273179</v>
      </c>
      <c r="L10447" s="41" t="str">
        <f t="shared" si="491"/>
        <v>A</v>
      </c>
      <c r="M10447" s="41" t="s">
        <v>602</v>
      </c>
      <c r="N10447" s="41" t="s">
        <v>421</v>
      </c>
      <c r="O10447" s="41" t="s">
        <v>70</v>
      </c>
    </row>
    <row r="10448" spans="1:15">
      <c r="A10448" s="42">
        <v>41522</v>
      </c>
      <c r="B10448" s="42">
        <v>43348</v>
      </c>
      <c r="C10448" s="130">
        <v>60</v>
      </c>
      <c r="D10448" s="43">
        <v>9.0200000000000002E-2</v>
      </c>
      <c r="E10448" s="43">
        <v>8.2799999999999999E-2</v>
      </c>
      <c r="F10448" s="44">
        <v>110000</v>
      </c>
      <c r="G10448" s="44">
        <v>110000</v>
      </c>
      <c r="H10448" s="44">
        <v>62680.47</v>
      </c>
      <c r="I10448" s="44">
        <v>86283.36</v>
      </c>
      <c r="J10448" s="68">
        <f t="shared" si="489"/>
        <v>0.56982245454545455</v>
      </c>
      <c r="K10448" s="43">
        <f t="shared" si="490"/>
        <v>0.78439418181818177</v>
      </c>
      <c r="L10448" s="41" t="str">
        <f t="shared" si="491"/>
        <v>AA</v>
      </c>
      <c r="M10448" s="41" t="s">
        <v>826</v>
      </c>
      <c r="N10448" s="41" t="s">
        <v>416</v>
      </c>
      <c r="O10448" s="41" t="s">
        <v>70</v>
      </c>
    </row>
    <row r="10449" spans="1:15">
      <c r="A10449" s="38">
        <v>39617</v>
      </c>
      <c r="B10449" s="38">
        <v>46922</v>
      </c>
      <c r="C10449" s="131">
        <v>240</v>
      </c>
      <c r="D10449" s="39">
        <v>9.0200000000000002E-2</v>
      </c>
      <c r="E10449" s="39">
        <v>8.09E-2</v>
      </c>
      <c r="F10449" s="40">
        <v>130000</v>
      </c>
      <c r="G10449" s="40">
        <v>130000</v>
      </c>
      <c r="H10449" s="40">
        <v>73869.119999999995</v>
      </c>
      <c r="I10449" s="40">
        <v>102000</v>
      </c>
      <c r="J10449" s="67">
        <f t="shared" si="489"/>
        <v>0.56822399999999995</v>
      </c>
      <c r="K10449" s="39">
        <f t="shared" si="490"/>
        <v>0.7846153846153846</v>
      </c>
      <c r="L10449" s="2" t="str">
        <f t="shared" si="491"/>
        <v>AA</v>
      </c>
      <c r="M10449" s="2" t="s">
        <v>1468</v>
      </c>
      <c r="N10449" s="2" t="s">
        <v>421</v>
      </c>
      <c r="O10449" s="2" t="s">
        <v>70</v>
      </c>
    </row>
    <row r="10450" spans="1:15">
      <c r="A10450" s="42">
        <v>39619</v>
      </c>
      <c r="B10450" s="42">
        <v>46924</v>
      </c>
      <c r="C10450" s="130">
        <v>240</v>
      </c>
      <c r="D10450" s="43">
        <v>9.0200000000000002E-2</v>
      </c>
      <c r="E10450" s="43">
        <v>8.09E-2</v>
      </c>
      <c r="F10450" s="44">
        <v>63700</v>
      </c>
      <c r="G10450" s="44">
        <v>63700</v>
      </c>
      <c r="H10450" s="44">
        <v>35191.94</v>
      </c>
      <c r="I10450" s="44">
        <v>49999.99</v>
      </c>
      <c r="J10450" s="68">
        <f t="shared" si="489"/>
        <v>0.55246373626373635</v>
      </c>
      <c r="K10450" s="43">
        <f t="shared" si="490"/>
        <v>0.78492919937205652</v>
      </c>
      <c r="L10450" s="41" t="str">
        <f t="shared" si="491"/>
        <v>AA</v>
      </c>
      <c r="M10450" s="41" t="s">
        <v>900</v>
      </c>
      <c r="N10450" s="41" t="s">
        <v>427</v>
      </c>
      <c r="O10450" s="41" t="s">
        <v>70</v>
      </c>
    </row>
    <row r="10451" spans="1:15">
      <c r="A10451" s="42">
        <v>39773</v>
      </c>
      <c r="B10451" s="42">
        <v>47078</v>
      </c>
      <c r="C10451" s="130">
        <v>240</v>
      </c>
      <c r="D10451" s="43">
        <v>9.0200000000000002E-2</v>
      </c>
      <c r="E10451" s="43">
        <v>8.5600000000000009E-2</v>
      </c>
      <c r="F10451" s="44">
        <v>115265</v>
      </c>
      <c r="G10451" s="44">
        <v>115265</v>
      </c>
      <c r="H10451" s="44">
        <v>62590.2</v>
      </c>
      <c r="I10451" s="44">
        <v>90499.99</v>
      </c>
      <c r="J10451" s="68">
        <f t="shared" si="489"/>
        <v>0.54301132173686717</v>
      </c>
      <c r="K10451" s="43">
        <f t="shared" si="490"/>
        <v>0.78514718257927385</v>
      </c>
      <c r="L10451" s="41" t="str">
        <f t="shared" si="491"/>
        <v>AA</v>
      </c>
      <c r="M10451" s="41" t="s">
        <v>703</v>
      </c>
      <c r="N10451" s="41" t="s">
        <v>437</v>
      </c>
      <c r="O10451" s="41" t="s">
        <v>70</v>
      </c>
    </row>
    <row r="10452" spans="1:15">
      <c r="A10452" s="38">
        <v>41499</v>
      </c>
      <c r="B10452" s="38">
        <v>45760</v>
      </c>
      <c r="C10452" s="131">
        <v>140</v>
      </c>
      <c r="D10452" s="39">
        <v>9.0200000000000002E-2</v>
      </c>
      <c r="E10452" s="39">
        <v>8.2799999999999999E-2</v>
      </c>
      <c r="F10452" s="40">
        <v>140000</v>
      </c>
      <c r="G10452" s="40">
        <v>140000</v>
      </c>
      <c r="H10452" s="40">
        <v>97092.98</v>
      </c>
      <c r="I10452" s="40">
        <v>109999.99</v>
      </c>
      <c r="J10452" s="67">
        <f t="shared" si="489"/>
        <v>0.69352128571428573</v>
      </c>
      <c r="K10452" s="39">
        <f t="shared" si="490"/>
        <v>0.78571421428571431</v>
      </c>
      <c r="L10452" s="2" t="str">
        <f t="shared" si="491"/>
        <v>A</v>
      </c>
      <c r="M10452" s="2" t="s">
        <v>746</v>
      </c>
      <c r="N10452" s="2" t="s">
        <v>417</v>
      </c>
      <c r="O10452" s="2" t="s">
        <v>70</v>
      </c>
    </row>
    <row r="10453" spans="1:15">
      <c r="A10453" s="42">
        <v>39784</v>
      </c>
      <c r="B10453" s="42">
        <v>45262</v>
      </c>
      <c r="C10453" s="130">
        <v>180</v>
      </c>
      <c r="D10453" s="43">
        <v>9.0200000000000002E-2</v>
      </c>
      <c r="E10453" s="43">
        <v>8.09E-2</v>
      </c>
      <c r="F10453" s="44">
        <v>117000</v>
      </c>
      <c r="G10453" s="44">
        <v>117000</v>
      </c>
      <c r="H10453" s="44">
        <v>56721.98</v>
      </c>
      <c r="I10453" s="44">
        <v>91999.99</v>
      </c>
      <c r="J10453" s="68">
        <f t="shared" si="489"/>
        <v>0.48480324786324791</v>
      </c>
      <c r="K10453" s="43">
        <f t="shared" si="490"/>
        <v>0.78632470085470085</v>
      </c>
      <c r="L10453" s="41" t="str">
        <f t="shared" si="491"/>
        <v>AA</v>
      </c>
      <c r="M10453" s="41" t="s">
        <v>774</v>
      </c>
      <c r="N10453" s="41" t="s">
        <v>421</v>
      </c>
      <c r="O10453" s="41" t="s">
        <v>70</v>
      </c>
    </row>
    <row r="10454" spans="1:15">
      <c r="A10454" s="38">
        <v>39610</v>
      </c>
      <c r="B10454" s="38">
        <v>46915</v>
      </c>
      <c r="C10454" s="131">
        <v>240</v>
      </c>
      <c r="D10454" s="39">
        <v>9.0200000000000002E-2</v>
      </c>
      <c r="E10454" s="39">
        <v>8.09E-2</v>
      </c>
      <c r="F10454" s="40">
        <v>88996</v>
      </c>
      <c r="G10454" s="40">
        <v>88996</v>
      </c>
      <c r="H10454" s="40">
        <v>49376.37</v>
      </c>
      <c r="I10454" s="40">
        <v>69999.990000000005</v>
      </c>
      <c r="J10454" s="67">
        <f t="shared" si="489"/>
        <v>0.55481560969032317</v>
      </c>
      <c r="K10454" s="39">
        <f t="shared" si="490"/>
        <v>0.78655209222886424</v>
      </c>
      <c r="L10454" s="2" t="str">
        <f t="shared" si="491"/>
        <v>AA</v>
      </c>
      <c r="M10454" s="2" t="s">
        <v>601</v>
      </c>
      <c r="N10454" s="2" t="s">
        <v>435</v>
      </c>
      <c r="O10454" s="2" t="s">
        <v>70</v>
      </c>
    </row>
    <row r="10455" spans="1:15">
      <c r="A10455" s="42">
        <v>39652</v>
      </c>
      <c r="B10455" s="42">
        <v>46957</v>
      </c>
      <c r="C10455" s="130">
        <v>240</v>
      </c>
      <c r="D10455" s="43">
        <v>9.0200000000000002E-2</v>
      </c>
      <c r="E10455" s="43">
        <v>8.09E-2</v>
      </c>
      <c r="F10455" s="44">
        <v>61000</v>
      </c>
      <c r="G10455" s="44">
        <v>61000</v>
      </c>
      <c r="H10455" s="44">
        <v>34137.14</v>
      </c>
      <c r="I10455" s="44">
        <v>47999.99</v>
      </c>
      <c r="J10455" s="68">
        <f t="shared" si="489"/>
        <v>0.55962524590163931</v>
      </c>
      <c r="K10455" s="43">
        <f t="shared" si="490"/>
        <v>0.78688508196721307</v>
      </c>
      <c r="L10455" s="41" t="str">
        <f t="shared" si="491"/>
        <v>AA</v>
      </c>
      <c r="M10455" s="41" t="s">
        <v>896</v>
      </c>
      <c r="N10455" s="41" t="s">
        <v>427</v>
      </c>
      <c r="O10455" s="41" t="s">
        <v>70</v>
      </c>
    </row>
    <row r="10456" spans="1:15">
      <c r="A10456" s="42">
        <v>39540</v>
      </c>
      <c r="B10456" s="42">
        <v>46845</v>
      </c>
      <c r="C10456" s="130">
        <v>240</v>
      </c>
      <c r="D10456" s="43">
        <v>9.0200000000000002E-2</v>
      </c>
      <c r="E10456" s="43">
        <v>8.09E-2</v>
      </c>
      <c r="F10456" s="44">
        <v>61000</v>
      </c>
      <c r="G10456" s="44">
        <v>61000</v>
      </c>
      <c r="H10456" s="44">
        <v>33483.29</v>
      </c>
      <c r="I10456" s="44">
        <v>47999.99</v>
      </c>
      <c r="J10456" s="68">
        <f t="shared" si="489"/>
        <v>0.54890639344262293</v>
      </c>
      <c r="K10456" s="43">
        <f t="shared" si="490"/>
        <v>0.78688508196721307</v>
      </c>
      <c r="L10456" s="41" t="str">
        <f t="shared" si="491"/>
        <v>AA</v>
      </c>
      <c r="M10456" s="41" t="s">
        <v>454</v>
      </c>
      <c r="N10456" s="41" t="s">
        <v>416</v>
      </c>
      <c r="O10456" s="41" t="s">
        <v>70</v>
      </c>
    </row>
    <row r="10457" spans="1:15">
      <c r="A10457" s="38">
        <v>39892</v>
      </c>
      <c r="B10457" s="38">
        <v>47197</v>
      </c>
      <c r="C10457" s="131">
        <v>240</v>
      </c>
      <c r="D10457" s="39">
        <v>9.0200000000000002E-2</v>
      </c>
      <c r="E10457" s="39">
        <v>8.09E-2</v>
      </c>
      <c r="F10457" s="40">
        <v>53400</v>
      </c>
      <c r="G10457" s="40">
        <v>53400</v>
      </c>
      <c r="H10457" s="40">
        <v>32817.449999999997</v>
      </c>
      <c r="I10457" s="40">
        <v>42029</v>
      </c>
      <c r="J10457" s="67">
        <f t="shared" si="489"/>
        <v>0.61455898876404491</v>
      </c>
      <c r="K10457" s="39">
        <f t="shared" si="490"/>
        <v>0.78705992509363298</v>
      </c>
      <c r="L10457" s="2" t="str">
        <f t="shared" si="491"/>
        <v>AA</v>
      </c>
      <c r="M10457" s="2" t="s">
        <v>1059</v>
      </c>
      <c r="N10457" s="2" t="s">
        <v>421</v>
      </c>
      <c r="O10457" s="2" t="s">
        <v>70</v>
      </c>
    </row>
    <row r="10458" spans="1:15">
      <c r="A10458" s="38">
        <v>39672</v>
      </c>
      <c r="B10458" s="38">
        <v>46977</v>
      </c>
      <c r="C10458" s="131">
        <v>240</v>
      </c>
      <c r="D10458" s="39">
        <v>9.0200000000000002E-2</v>
      </c>
      <c r="E10458" s="39">
        <v>8.09E-2</v>
      </c>
      <c r="F10458" s="40">
        <v>55000</v>
      </c>
      <c r="G10458" s="40">
        <v>55000</v>
      </c>
      <c r="H10458" s="40">
        <v>30756.77</v>
      </c>
      <c r="I10458" s="40">
        <v>43299.99</v>
      </c>
      <c r="J10458" s="67">
        <f t="shared" si="489"/>
        <v>0.55921399999999999</v>
      </c>
      <c r="K10458" s="39">
        <f t="shared" si="490"/>
        <v>0.78727254545454539</v>
      </c>
      <c r="L10458" s="2" t="str">
        <f t="shared" si="491"/>
        <v>AA</v>
      </c>
      <c r="M10458" s="2" t="s">
        <v>495</v>
      </c>
      <c r="N10458" s="2" t="s">
        <v>424</v>
      </c>
      <c r="O10458" s="2" t="s">
        <v>70</v>
      </c>
    </row>
    <row r="10459" spans="1:15">
      <c r="A10459" s="42">
        <v>39800</v>
      </c>
      <c r="B10459" s="42">
        <v>45887</v>
      </c>
      <c r="C10459" s="130">
        <v>200</v>
      </c>
      <c r="D10459" s="43">
        <v>9.0200000000000002E-2</v>
      </c>
      <c r="E10459" s="43">
        <v>8.09E-2</v>
      </c>
      <c r="F10459" s="44">
        <v>127000</v>
      </c>
      <c r="G10459" s="44">
        <v>127000</v>
      </c>
      <c r="H10459" s="44">
        <v>65703.289999999994</v>
      </c>
      <c r="I10459" s="44">
        <v>99999.99</v>
      </c>
      <c r="J10459" s="68">
        <f t="shared" si="489"/>
        <v>0.51734874015748022</v>
      </c>
      <c r="K10459" s="43">
        <f t="shared" si="490"/>
        <v>0.78740149606299215</v>
      </c>
      <c r="L10459" s="41" t="str">
        <f t="shared" si="491"/>
        <v>AA</v>
      </c>
      <c r="M10459" s="41" t="s">
        <v>609</v>
      </c>
      <c r="N10459" s="41" t="s">
        <v>428</v>
      </c>
      <c r="O10459" s="41" t="s">
        <v>70</v>
      </c>
    </row>
    <row r="10460" spans="1:15">
      <c r="A10460" s="42">
        <v>39863</v>
      </c>
      <c r="B10460" s="42">
        <v>42813</v>
      </c>
      <c r="C10460" s="130">
        <v>97</v>
      </c>
      <c r="D10460" s="43">
        <v>9.0200000000000002E-2</v>
      </c>
      <c r="E10460" s="43">
        <v>8.09E-2</v>
      </c>
      <c r="F10460" s="44">
        <v>126800</v>
      </c>
      <c r="G10460" s="44">
        <v>126800</v>
      </c>
      <c r="H10460" s="44">
        <v>42547.94</v>
      </c>
      <c r="I10460" s="44">
        <v>99999.99</v>
      </c>
      <c r="J10460" s="68">
        <f t="shared" si="489"/>
        <v>0.33555157728706625</v>
      </c>
      <c r="K10460" s="43">
        <f t="shared" si="490"/>
        <v>0.7886434542586751</v>
      </c>
      <c r="L10460" s="41" t="str">
        <f t="shared" si="491"/>
        <v>AA</v>
      </c>
      <c r="M10460" s="41" t="s">
        <v>489</v>
      </c>
      <c r="N10460" s="41" t="s">
        <v>415</v>
      </c>
      <c r="O10460" s="41" t="s">
        <v>70</v>
      </c>
    </row>
    <row r="10461" spans="1:15">
      <c r="A10461" s="42">
        <v>39548</v>
      </c>
      <c r="B10461" s="42">
        <v>46853</v>
      </c>
      <c r="C10461" s="130">
        <v>240</v>
      </c>
      <c r="D10461" s="43">
        <v>9.0200000000000002E-2</v>
      </c>
      <c r="E10461" s="43">
        <v>8.09E-2</v>
      </c>
      <c r="F10461" s="44">
        <v>71000</v>
      </c>
      <c r="G10461" s="44">
        <v>71000</v>
      </c>
      <c r="H10461" s="44">
        <v>39016.33</v>
      </c>
      <c r="I10461" s="44">
        <v>55999.99</v>
      </c>
      <c r="J10461" s="68">
        <f t="shared" si="489"/>
        <v>0.54952577464788732</v>
      </c>
      <c r="K10461" s="43">
        <f t="shared" si="490"/>
        <v>0.78873225352112675</v>
      </c>
      <c r="L10461" s="41" t="str">
        <f t="shared" si="491"/>
        <v>AA</v>
      </c>
      <c r="M10461" s="41" t="s">
        <v>510</v>
      </c>
      <c r="N10461" s="41" t="s">
        <v>421</v>
      </c>
      <c r="O10461" s="41" t="s">
        <v>70</v>
      </c>
    </row>
    <row r="10462" spans="1:15">
      <c r="A10462" s="42">
        <v>39693</v>
      </c>
      <c r="B10462" s="42">
        <v>46998</v>
      </c>
      <c r="C10462" s="130">
        <v>240</v>
      </c>
      <c r="D10462" s="43">
        <v>9.0200000000000002E-2</v>
      </c>
      <c r="E10462" s="43">
        <v>8.09E-2</v>
      </c>
      <c r="F10462" s="44">
        <v>107743.6</v>
      </c>
      <c r="G10462" s="44">
        <v>107743.6</v>
      </c>
      <c r="H10462" s="44">
        <v>60764.93</v>
      </c>
      <c r="I10462" s="44">
        <v>84999.99</v>
      </c>
      <c r="J10462" s="68">
        <f t="shared" si="489"/>
        <v>0.56397716430488676</v>
      </c>
      <c r="K10462" s="43">
        <f t="shared" si="490"/>
        <v>0.78890987492528564</v>
      </c>
      <c r="L10462" s="41" t="str">
        <f t="shared" si="491"/>
        <v>AA</v>
      </c>
      <c r="M10462" s="41" t="s">
        <v>472</v>
      </c>
      <c r="N10462" s="41" t="s">
        <v>426</v>
      </c>
      <c r="O10462" s="41" t="s">
        <v>70</v>
      </c>
    </row>
    <row r="10463" spans="1:15">
      <c r="A10463" s="42">
        <v>41339</v>
      </c>
      <c r="B10463" s="42">
        <v>46818</v>
      </c>
      <c r="C10463" s="130">
        <v>180</v>
      </c>
      <c r="D10463" s="43">
        <v>9.0200000000000002E-2</v>
      </c>
      <c r="E10463" s="43">
        <v>8.2799999999999999E-2</v>
      </c>
      <c r="F10463" s="44">
        <v>88677</v>
      </c>
      <c r="G10463" s="44">
        <v>88677</v>
      </c>
      <c r="H10463" s="44">
        <v>61803.68</v>
      </c>
      <c r="I10463" s="44">
        <v>69999.990000000005</v>
      </c>
      <c r="J10463" s="68">
        <f t="shared" si="489"/>
        <v>0.69695276114437787</v>
      </c>
      <c r="K10463" s="43">
        <f t="shared" si="490"/>
        <v>0.78938157583138813</v>
      </c>
      <c r="L10463" s="41" t="str">
        <f t="shared" si="491"/>
        <v>A</v>
      </c>
      <c r="M10463" s="41" t="s">
        <v>481</v>
      </c>
      <c r="N10463" s="41" t="s">
        <v>417</v>
      </c>
      <c r="O10463" s="41" t="s">
        <v>70</v>
      </c>
    </row>
    <row r="10464" spans="1:15">
      <c r="A10464" s="42">
        <v>39759</v>
      </c>
      <c r="B10464" s="42">
        <v>47064</v>
      </c>
      <c r="C10464" s="130">
        <v>240</v>
      </c>
      <c r="D10464" s="43">
        <v>9.0200000000000002E-2</v>
      </c>
      <c r="E10464" s="43">
        <v>8.09E-2</v>
      </c>
      <c r="F10464" s="44">
        <v>76000</v>
      </c>
      <c r="G10464" s="44">
        <v>76000</v>
      </c>
      <c r="H10464" s="44">
        <v>43153.27</v>
      </c>
      <c r="I10464" s="44">
        <v>59999.99</v>
      </c>
      <c r="J10464" s="68">
        <f t="shared" si="489"/>
        <v>0.56780618421052631</v>
      </c>
      <c r="K10464" s="43">
        <f t="shared" si="490"/>
        <v>0.78947355263157892</v>
      </c>
      <c r="L10464" s="41" t="str">
        <f t="shared" si="491"/>
        <v>AA</v>
      </c>
      <c r="M10464" s="41" t="s">
        <v>598</v>
      </c>
      <c r="N10464" s="41" t="s">
        <v>424</v>
      </c>
      <c r="O10464" s="41" t="s">
        <v>70</v>
      </c>
    </row>
    <row r="10465" spans="1:15">
      <c r="A10465" s="38">
        <v>39955</v>
      </c>
      <c r="B10465" s="38">
        <v>47260</v>
      </c>
      <c r="C10465" s="131">
        <v>240</v>
      </c>
      <c r="D10465" s="39">
        <v>9.0200000000000002E-2</v>
      </c>
      <c r="E10465" s="39">
        <v>8.09E-2</v>
      </c>
      <c r="F10465" s="40">
        <v>79110</v>
      </c>
      <c r="G10465" s="40">
        <v>79110</v>
      </c>
      <c r="H10465" s="40">
        <v>46209.83</v>
      </c>
      <c r="I10465" s="40">
        <v>62499.99</v>
      </c>
      <c r="J10465" s="67">
        <f t="shared" si="489"/>
        <v>0.58412122361269125</v>
      </c>
      <c r="K10465" s="39">
        <f t="shared" si="490"/>
        <v>0.79003905953735298</v>
      </c>
      <c r="L10465" s="2" t="str">
        <f t="shared" si="491"/>
        <v>AA</v>
      </c>
      <c r="M10465" s="2" t="s">
        <v>526</v>
      </c>
      <c r="N10465" s="2" t="s">
        <v>428</v>
      </c>
      <c r="O10465" s="2" t="s">
        <v>70</v>
      </c>
    </row>
    <row r="10466" spans="1:15">
      <c r="A10466" s="42">
        <v>41358</v>
      </c>
      <c r="B10466" s="42">
        <v>46837</v>
      </c>
      <c r="C10466" s="130">
        <v>180</v>
      </c>
      <c r="D10466" s="43">
        <v>9.0200000000000002E-2</v>
      </c>
      <c r="E10466" s="43">
        <v>8.2799999999999999E-2</v>
      </c>
      <c r="F10466" s="44">
        <v>151800</v>
      </c>
      <c r="G10466" s="44">
        <v>151800</v>
      </c>
      <c r="H10466" s="44">
        <v>106017.18</v>
      </c>
      <c r="I10466" s="44">
        <v>119999.99</v>
      </c>
      <c r="J10466" s="68">
        <f t="shared" si="489"/>
        <v>0.69840039525691699</v>
      </c>
      <c r="K10466" s="43">
        <f t="shared" si="490"/>
        <v>0.79051376811594209</v>
      </c>
      <c r="L10466" s="41" t="str">
        <f t="shared" si="491"/>
        <v>A</v>
      </c>
      <c r="M10466" s="41" t="s">
        <v>450</v>
      </c>
      <c r="N10466" s="41" t="s">
        <v>417</v>
      </c>
      <c r="O10466" s="41" t="s">
        <v>70</v>
      </c>
    </row>
    <row r="10467" spans="1:15">
      <c r="A10467" s="42">
        <v>39884</v>
      </c>
      <c r="B10467" s="42">
        <v>47189</v>
      </c>
      <c r="C10467" s="130">
        <v>240</v>
      </c>
      <c r="D10467" s="43">
        <v>9.0200000000000002E-2</v>
      </c>
      <c r="E10467" s="43">
        <v>8.09E-2</v>
      </c>
      <c r="F10467" s="44">
        <v>70769</v>
      </c>
      <c r="G10467" s="44">
        <v>70769</v>
      </c>
      <c r="H10467" s="44">
        <v>40979.589999999997</v>
      </c>
      <c r="I10467" s="44">
        <v>55999.99</v>
      </c>
      <c r="J10467" s="68">
        <f t="shared" si="489"/>
        <v>0.57906131215645262</v>
      </c>
      <c r="K10467" s="43">
        <f t="shared" si="490"/>
        <v>0.79130678686995715</v>
      </c>
      <c r="L10467" s="41" t="str">
        <f t="shared" si="491"/>
        <v>AA</v>
      </c>
      <c r="M10467" s="41" t="s">
        <v>1401</v>
      </c>
      <c r="N10467" s="41" t="s">
        <v>435</v>
      </c>
      <c r="O10467" s="41" t="s">
        <v>70</v>
      </c>
    </row>
    <row r="10468" spans="1:15">
      <c r="A10468" s="42">
        <v>39962</v>
      </c>
      <c r="B10468" s="42">
        <v>50919</v>
      </c>
      <c r="C10468" s="130">
        <v>360</v>
      </c>
      <c r="D10468" s="43">
        <v>9.0200000000000002E-2</v>
      </c>
      <c r="E10468" s="43">
        <v>8.09E-2</v>
      </c>
      <c r="F10468" s="44">
        <v>109900</v>
      </c>
      <c r="G10468" s="44">
        <v>109900</v>
      </c>
      <c r="H10468" s="44">
        <v>73122.31</v>
      </c>
      <c r="I10468" s="44">
        <v>86999.99</v>
      </c>
      <c r="J10468" s="68">
        <f t="shared" si="489"/>
        <v>0.66535313921747041</v>
      </c>
      <c r="K10468" s="43">
        <f t="shared" si="490"/>
        <v>0.79162866242038221</v>
      </c>
      <c r="L10468" s="41" t="str">
        <f t="shared" si="491"/>
        <v>A</v>
      </c>
      <c r="M10468" s="41" t="s">
        <v>595</v>
      </c>
      <c r="N10468" s="41" t="s">
        <v>423</v>
      </c>
      <c r="O10468" s="41" t="s">
        <v>70</v>
      </c>
    </row>
    <row r="10469" spans="1:15">
      <c r="A10469" s="42">
        <v>39675</v>
      </c>
      <c r="B10469" s="42">
        <v>46980</v>
      </c>
      <c r="C10469" s="130">
        <v>240</v>
      </c>
      <c r="D10469" s="43">
        <v>9.0200000000000002E-2</v>
      </c>
      <c r="E10469" s="43">
        <v>8.09E-2</v>
      </c>
      <c r="F10469" s="44">
        <v>120000</v>
      </c>
      <c r="G10469" s="44">
        <v>120000</v>
      </c>
      <c r="H10469" s="44">
        <v>67481.789999999994</v>
      </c>
      <c r="I10469" s="44">
        <v>94999.99</v>
      </c>
      <c r="J10469" s="68">
        <f t="shared" si="489"/>
        <v>0.56234824999999999</v>
      </c>
      <c r="K10469" s="43">
        <f t="shared" si="490"/>
        <v>0.7916665833333334</v>
      </c>
      <c r="L10469" s="41" t="str">
        <f t="shared" si="491"/>
        <v>AA</v>
      </c>
      <c r="M10469" s="41" t="s">
        <v>1108</v>
      </c>
      <c r="N10469" s="41" t="s">
        <v>428</v>
      </c>
      <c r="O10469" s="41" t="s">
        <v>70</v>
      </c>
    </row>
    <row r="10470" spans="1:15">
      <c r="A10470" s="42">
        <v>39932</v>
      </c>
      <c r="B10470" s="42">
        <v>50889</v>
      </c>
      <c r="C10470" s="130">
        <v>360</v>
      </c>
      <c r="D10470" s="43">
        <v>9.0200000000000002E-2</v>
      </c>
      <c r="E10470" s="43">
        <v>8.09E-2</v>
      </c>
      <c r="F10470" s="44">
        <v>120000</v>
      </c>
      <c r="G10470" s="44">
        <v>120000</v>
      </c>
      <c r="H10470" s="44">
        <v>40545.01</v>
      </c>
      <c r="I10470" s="44">
        <v>94999.99</v>
      </c>
      <c r="J10470" s="68">
        <f t="shared" si="489"/>
        <v>0.33787508333333333</v>
      </c>
      <c r="K10470" s="43">
        <f t="shared" si="490"/>
        <v>0.7916665833333334</v>
      </c>
      <c r="L10470" s="41" t="str">
        <f t="shared" si="491"/>
        <v>AA</v>
      </c>
      <c r="M10470" s="41" t="s">
        <v>548</v>
      </c>
      <c r="N10470" s="41" t="s">
        <v>433</v>
      </c>
      <c r="O10470" s="41" t="s">
        <v>70</v>
      </c>
    </row>
    <row r="10471" spans="1:15">
      <c r="A10471" s="38">
        <v>39927</v>
      </c>
      <c r="B10471" s="38">
        <v>42637</v>
      </c>
      <c r="C10471" s="131">
        <v>89</v>
      </c>
      <c r="D10471" s="39">
        <v>9.0200000000000002E-2</v>
      </c>
      <c r="E10471" s="39">
        <v>8.09E-2</v>
      </c>
      <c r="F10471" s="40">
        <v>125000</v>
      </c>
      <c r="G10471" s="40">
        <v>125000</v>
      </c>
      <c r="H10471" s="40">
        <v>45170.38</v>
      </c>
      <c r="I10471" s="40">
        <v>98999.99</v>
      </c>
      <c r="J10471" s="67">
        <f t="shared" si="489"/>
        <v>0.36136303999999997</v>
      </c>
      <c r="K10471" s="39">
        <f t="shared" si="490"/>
        <v>0.79199992000000008</v>
      </c>
      <c r="L10471" s="2" t="str">
        <f t="shared" si="491"/>
        <v>AA</v>
      </c>
      <c r="M10471" s="2" t="s">
        <v>466</v>
      </c>
      <c r="N10471" s="2" t="s">
        <v>421</v>
      </c>
      <c r="O10471" s="2" t="s">
        <v>70</v>
      </c>
    </row>
    <row r="10472" spans="1:15">
      <c r="A10472" s="42">
        <v>39646</v>
      </c>
      <c r="B10472" s="42">
        <v>46951</v>
      </c>
      <c r="C10472" s="130">
        <v>240</v>
      </c>
      <c r="D10472" s="43">
        <v>9.0200000000000002E-2</v>
      </c>
      <c r="E10472" s="43">
        <v>8.09E-2</v>
      </c>
      <c r="F10472" s="44">
        <v>101000</v>
      </c>
      <c r="G10472" s="44">
        <v>101000</v>
      </c>
      <c r="H10472" s="44">
        <v>56591</v>
      </c>
      <c r="I10472" s="44">
        <v>79999.990000000005</v>
      </c>
      <c r="J10472" s="68">
        <f t="shared" si="489"/>
        <v>0.56030693069306936</v>
      </c>
      <c r="K10472" s="43">
        <f t="shared" si="490"/>
        <v>0.79207910891089117</v>
      </c>
      <c r="L10472" s="41" t="str">
        <f t="shared" si="491"/>
        <v>AA</v>
      </c>
      <c r="M10472" s="41" t="s">
        <v>467</v>
      </c>
      <c r="N10472" s="41" t="s">
        <v>425</v>
      </c>
      <c r="O10472" s="41" t="s">
        <v>70</v>
      </c>
    </row>
    <row r="10473" spans="1:15">
      <c r="A10473" s="38">
        <v>39829</v>
      </c>
      <c r="B10473" s="38">
        <v>47134</v>
      </c>
      <c r="C10473" s="131">
        <v>240</v>
      </c>
      <c r="D10473" s="39">
        <v>9.0200000000000002E-2</v>
      </c>
      <c r="E10473" s="39">
        <v>8.09E-2</v>
      </c>
      <c r="F10473" s="40">
        <v>106000</v>
      </c>
      <c r="G10473" s="40">
        <v>106000</v>
      </c>
      <c r="H10473" s="40">
        <v>46971.47</v>
      </c>
      <c r="I10473" s="40">
        <v>83999.99</v>
      </c>
      <c r="J10473" s="67">
        <f t="shared" si="489"/>
        <v>0.44312707547169811</v>
      </c>
      <c r="K10473" s="39">
        <f t="shared" si="490"/>
        <v>0.79245273584905662</v>
      </c>
      <c r="L10473" s="2" t="str">
        <f t="shared" si="491"/>
        <v>AA</v>
      </c>
      <c r="M10473" s="2" t="s">
        <v>466</v>
      </c>
      <c r="N10473" s="2" t="s">
        <v>421</v>
      </c>
      <c r="O10473" s="2" t="s">
        <v>70</v>
      </c>
    </row>
    <row r="10474" spans="1:15">
      <c r="A10474" s="38">
        <v>39639</v>
      </c>
      <c r="B10474" s="38">
        <v>46944</v>
      </c>
      <c r="C10474" s="131">
        <v>240</v>
      </c>
      <c r="D10474" s="39">
        <v>9.0200000000000002E-2</v>
      </c>
      <c r="E10474" s="39">
        <v>8.09E-2</v>
      </c>
      <c r="F10474" s="40">
        <v>92500</v>
      </c>
      <c r="G10474" s="40">
        <v>92500</v>
      </c>
      <c r="H10474" s="40">
        <v>51901.75</v>
      </c>
      <c r="I10474" s="40">
        <v>73322.100000000006</v>
      </c>
      <c r="J10474" s="67">
        <f t="shared" si="489"/>
        <v>0.56110000000000004</v>
      </c>
      <c r="K10474" s="39">
        <f t="shared" si="490"/>
        <v>0.79267135135135136</v>
      </c>
      <c r="L10474" s="2" t="str">
        <f t="shared" si="491"/>
        <v>AA</v>
      </c>
      <c r="M10474" s="2" t="s">
        <v>805</v>
      </c>
      <c r="N10474" s="2" t="s">
        <v>422</v>
      </c>
      <c r="O10474" s="2" t="s">
        <v>70</v>
      </c>
    </row>
    <row r="10475" spans="1:15">
      <c r="A10475" s="38">
        <v>39878</v>
      </c>
      <c r="B10475" s="38">
        <v>47183</v>
      </c>
      <c r="C10475" s="131">
        <v>240</v>
      </c>
      <c r="D10475" s="39">
        <v>9.0200000000000002E-2</v>
      </c>
      <c r="E10475" s="39">
        <v>8.09E-2</v>
      </c>
      <c r="F10475" s="40">
        <v>80702.41</v>
      </c>
      <c r="G10475" s="40">
        <v>80702.41</v>
      </c>
      <c r="H10475" s="40">
        <v>46821.24</v>
      </c>
      <c r="I10475" s="40">
        <v>63999.99</v>
      </c>
      <c r="J10475" s="67">
        <f t="shared" si="489"/>
        <v>0.58017152151961748</v>
      </c>
      <c r="K10475" s="39">
        <f t="shared" si="490"/>
        <v>0.79303691178491442</v>
      </c>
      <c r="L10475" s="2" t="str">
        <f t="shared" si="491"/>
        <v>AA</v>
      </c>
      <c r="M10475" s="2" t="s">
        <v>590</v>
      </c>
      <c r="N10475" s="2" t="s">
        <v>418</v>
      </c>
      <c r="O10475" s="2" t="s">
        <v>70</v>
      </c>
    </row>
    <row r="10476" spans="1:15">
      <c r="A10476" s="38">
        <v>39890</v>
      </c>
      <c r="B10476" s="38">
        <v>47195</v>
      </c>
      <c r="C10476" s="131">
        <v>240</v>
      </c>
      <c r="D10476" s="39">
        <v>9.0200000000000002E-2</v>
      </c>
      <c r="E10476" s="39">
        <v>8.09E-2</v>
      </c>
      <c r="F10476" s="40">
        <v>96710.14</v>
      </c>
      <c r="G10476" s="40">
        <v>96710.14</v>
      </c>
      <c r="H10476" s="40">
        <v>56969.36</v>
      </c>
      <c r="I10476" s="40">
        <v>76710.14</v>
      </c>
      <c r="J10476" s="67">
        <f t="shared" si="489"/>
        <v>0.58907328642063805</v>
      </c>
      <c r="K10476" s="39">
        <f t="shared" si="490"/>
        <v>0.79319645282283735</v>
      </c>
      <c r="L10476" s="2" t="str">
        <f t="shared" si="491"/>
        <v>AA</v>
      </c>
      <c r="M10476" s="2" t="s">
        <v>502</v>
      </c>
      <c r="N10476" s="2" t="s">
        <v>417</v>
      </c>
      <c r="O10476" s="2" t="s">
        <v>70</v>
      </c>
    </row>
    <row r="10477" spans="1:15">
      <c r="A10477" s="38">
        <v>39811</v>
      </c>
      <c r="B10477" s="38">
        <v>47116</v>
      </c>
      <c r="C10477" s="131">
        <v>240</v>
      </c>
      <c r="D10477" s="39">
        <v>9.0200000000000002E-2</v>
      </c>
      <c r="E10477" s="39">
        <v>8.09E-2</v>
      </c>
      <c r="F10477" s="40">
        <v>120000</v>
      </c>
      <c r="G10477" s="40">
        <v>120000</v>
      </c>
      <c r="H10477" s="40">
        <v>68837.36</v>
      </c>
      <c r="I10477" s="40">
        <v>95199.99</v>
      </c>
      <c r="J10477" s="67">
        <f t="shared" si="489"/>
        <v>0.57364466666666669</v>
      </c>
      <c r="K10477" s="39">
        <f t="shared" si="490"/>
        <v>0.79333324999999999</v>
      </c>
      <c r="L10477" s="2" t="str">
        <f t="shared" si="491"/>
        <v>AA</v>
      </c>
      <c r="M10477" s="2" t="s">
        <v>548</v>
      </c>
      <c r="N10477" s="2" t="s">
        <v>433</v>
      </c>
      <c r="O10477" s="2" t="s">
        <v>70</v>
      </c>
    </row>
    <row r="10478" spans="1:15">
      <c r="A10478" s="42">
        <v>39804</v>
      </c>
      <c r="B10478" s="42">
        <v>47109</v>
      </c>
      <c r="C10478" s="130">
        <v>240</v>
      </c>
      <c r="D10478" s="43">
        <v>9.0200000000000002E-2</v>
      </c>
      <c r="E10478" s="43">
        <v>8.09E-2</v>
      </c>
      <c r="F10478" s="44">
        <v>115904.5</v>
      </c>
      <c r="G10478" s="44">
        <v>115904.5</v>
      </c>
      <c r="H10478" s="44">
        <v>66362.28</v>
      </c>
      <c r="I10478" s="44">
        <v>91999.99</v>
      </c>
      <c r="J10478" s="68">
        <f t="shared" si="489"/>
        <v>0.57255999551354775</v>
      </c>
      <c r="K10478" s="43">
        <f t="shared" si="490"/>
        <v>0.79375684291809212</v>
      </c>
      <c r="L10478" s="41" t="str">
        <f t="shared" si="491"/>
        <v>AA</v>
      </c>
      <c r="M10478" s="41" t="s">
        <v>565</v>
      </c>
      <c r="N10478" s="41" t="s">
        <v>432</v>
      </c>
      <c r="O10478" s="41" t="s">
        <v>70</v>
      </c>
    </row>
    <row r="10479" spans="1:15">
      <c r="A10479" s="42">
        <v>39666</v>
      </c>
      <c r="B10479" s="42">
        <v>46971</v>
      </c>
      <c r="C10479" s="130">
        <v>240</v>
      </c>
      <c r="D10479" s="43">
        <v>9.0200000000000002E-2</v>
      </c>
      <c r="E10479" s="43">
        <v>8.09E-2</v>
      </c>
      <c r="F10479" s="44">
        <v>86000</v>
      </c>
      <c r="G10479" s="44">
        <v>86000</v>
      </c>
      <c r="H10479" s="44">
        <v>48620.29</v>
      </c>
      <c r="I10479" s="44">
        <v>68273.600000000006</v>
      </c>
      <c r="J10479" s="68">
        <f t="shared" si="489"/>
        <v>0.56535220930232555</v>
      </c>
      <c r="K10479" s="43">
        <f t="shared" si="490"/>
        <v>0.79387906976744194</v>
      </c>
      <c r="L10479" s="41" t="str">
        <f t="shared" si="491"/>
        <v>AA</v>
      </c>
      <c r="M10479" s="41" t="s">
        <v>537</v>
      </c>
      <c r="N10479" s="41" t="s">
        <v>432</v>
      </c>
      <c r="O10479" s="41" t="s">
        <v>70</v>
      </c>
    </row>
    <row r="10480" spans="1:15">
      <c r="A10480" s="38">
        <v>39773</v>
      </c>
      <c r="B10480" s="38">
        <v>42359</v>
      </c>
      <c r="C10480" s="131">
        <v>85</v>
      </c>
      <c r="D10480" s="39">
        <v>9.0200000000000002E-2</v>
      </c>
      <c r="E10480" s="39">
        <v>8.09E-2</v>
      </c>
      <c r="F10480" s="40">
        <v>115000</v>
      </c>
      <c r="G10480" s="40">
        <v>115000</v>
      </c>
      <c r="H10480" s="40">
        <v>36592.79</v>
      </c>
      <c r="I10480" s="40">
        <v>91299.99</v>
      </c>
      <c r="J10480" s="67">
        <f t="shared" si="489"/>
        <v>0.3181981739130435</v>
      </c>
      <c r="K10480" s="39">
        <f t="shared" si="490"/>
        <v>0.79391295652173921</v>
      </c>
      <c r="L10480" s="2" t="str">
        <f t="shared" si="491"/>
        <v>AA</v>
      </c>
      <c r="M10480" s="2" t="s">
        <v>752</v>
      </c>
      <c r="N10480" s="2" t="s">
        <v>418</v>
      </c>
      <c r="O10480" s="2" t="s">
        <v>70</v>
      </c>
    </row>
    <row r="10481" spans="1:15">
      <c r="A10481" s="38">
        <v>39657</v>
      </c>
      <c r="B10481" s="38">
        <v>46962</v>
      </c>
      <c r="C10481" s="131">
        <v>240</v>
      </c>
      <c r="D10481" s="39">
        <v>9.0200000000000002E-2</v>
      </c>
      <c r="E10481" s="39">
        <v>8.09E-2</v>
      </c>
      <c r="F10481" s="40">
        <v>74000</v>
      </c>
      <c r="G10481" s="40">
        <v>74000</v>
      </c>
      <c r="H10481" s="40">
        <v>42203.54</v>
      </c>
      <c r="I10481" s="40">
        <v>58750</v>
      </c>
      <c r="J10481" s="67">
        <f t="shared" si="489"/>
        <v>0.57031810810810812</v>
      </c>
      <c r="K10481" s="39">
        <f t="shared" si="490"/>
        <v>0.79391891891891897</v>
      </c>
      <c r="L10481" s="2" t="str">
        <f t="shared" si="491"/>
        <v>AA</v>
      </c>
      <c r="M10481" s="2" t="s">
        <v>538</v>
      </c>
      <c r="N10481" s="2" t="s">
        <v>417</v>
      </c>
      <c r="O10481" s="2" t="s">
        <v>70</v>
      </c>
    </row>
    <row r="10482" spans="1:15">
      <c r="A10482" s="42">
        <v>39715</v>
      </c>
      <c r="B10482" s="42">
        <v>47020</v>
      </c>
      <c r="C10482" s="130">
        <v>240</v>
      </c>
      <c r="D10482" s="43">
        <v>9.0200000000000002E-2</v>
      </c>
      <c r="E10482" s="43">
        <v>8.09E-2</v>
      </c>
      <c r="F10482" s="44">
        <v>101000</v>
      </c>
      <c r="G10482" s="44">
        <v>101000</v>
      </c>
      <c r="H10482" s="44">
        <v>61856.45</v>
      </c>
      <c r="I10482" s="44">
        <v>80200</v>
      </c>
      <c r="J10482" s="68">
        <f t="shared" si="489"/>
        <v>0.61244009900990093</v>
      </c>
      <c r="K10482" s="43">
        <f t="shared" si="490"/>
        <v>0.7940594059405941</v>
      </c>
      <c r="L10482" s="41" t="str">
        <f t="shared" si="491"/>
        <v>AA</v>
      </c>
      <c r="M10482" s="41" t="s">
        <v>633</v>
      </c>
      <c r="N10482" s="41" t="s">
        <v>422</v>
      </c>
      <c r="O10482" s="41" t="s">
        <v>70</v>
      </c>
    </row>
    <row r="10483" spans="1:15">
      <c r="A10483" s="38">
        <v>39626</v>
      </c>
      <c r="B10483" s="38">
        <v>48757</v>
      </c>
      <c r="C10483" s="131">
        <v>300</v>
      </c>
      <c r="D10483" s="39">
        <v>9.0200000000000002E-2</v>
      </c>
      <c r="E10483" s="39">
        <v>8.09E-2</v>
      </c>
      <c r="F10483" s="40">
        <v>75400</v>
      </c>
      <c r="G10483" s="40">
        <v>75400</v>
      </c>
      <c r="H10483" s="40">
        <v>47217.97</v>
      </c>
      <c r="I10483" s="40">
        <v>59900</v>
      </c>
      <c r="J10483" s="67">
        <f t="shared" si="489"/>
        <v>0.6262330238726791</v>
      </c>
      <c r="K10483" s="39">
        <f t="shared" si="490"/>
        <v>0.79442970822281167</v>
      </c>
      <c r="L10483" s="2" t="str">
        <f t="shared" si="491"/>
        <v>AA</v>
      </c>
      <c r="M10483" s="2" t="s">
        <v>549</v>
      </c>
      <c r="N10483" s="2" t="s">
        <v>427</v>
      </c>
      <c r="O10483" s="2" t="s">
        <v>70</v>
      </c>
    </row>
    <row r="10484" spans="1:15">
      <c r="A10484" s="38">
        <v>39597</v>
      </c>
      <c r="B10484" s="38">
        <v>43706</v>
      </c>
      <c r="C10484" s="131">
        <v>135</v>
      </c>
      <c r="D10484" s="39">
        <v>9.0200000000000002E-2</v>
      </c>
      <c r="E10484" s="39">
        <v>8.09E-2</v>
      </c>
      <c r="F10484" s="40">
        <v>112000</v>
      </c>
      <c r="G10484" s="40">
        <v>112000</v>
      </c>
      <c r="H10484" s="40">
        <v>50368.81</v>
      </c>
      <c r="I10484" s="40">
        <v>88999.99</v>
      </c>
      <c r="J10484" s="67">
        <f t="shared" si="489"/>
        <v>0.44972151785714282</v>
      </c>
      <c r="K10484" s="39">
        <f t="shared" si="490"/>
        <v>0.79464276785714294</v>
      </c>
      <c r="L10484" s="2" t="str">
        <f t="shared" si="491"/>
        <v>AA</v>
      </c>
      <c r="M10484" s="2" t="s">
        <v>957</v>
      </c>
      <c r="N10484" s="2" t="s">
        <v>418</v>
      </c>
      <c r="O10484" s="2" t="s">
        <v>70</v>
      </c>
    </row>
    <row r="10485" spans="1:15">
      <c r="A10485" s="42">
        <v>39794</v>
      </c>
      <c r="B10485" s="42">
        <v>45272</v>
      </c>
      <c r="C10485" s="130">
        <v>180</v>
      </c>
      <c r="D10485" s="43">
        <v>9.0200000000000002E-2</v>
      </c>
      <c r="E10485" s="43">
        <v>8.09E-2</v>
      </c>
      <c r="F10485" s="44">
        <v>80500</v>
      </c>
      <c r="G10485" s="44">
        <v>80500</v>
      </c>
      <c r="H10485" s="44">
        <v>39348.199999999997</v>
      </c>
      <c r="I10485" s="44">
        <v>63999.99</v>
      </c>
      <c r="J10485" s="68">
        <f t="shared" si="489"/>
        <v>0.48879751552795025</v>
      </c>
      <c r="K10485" s="43">
        <f t="shared" si="490"/>
        <v>0.79503093167701866</v>
      </c>
      <c r="L10485" s="41" t="str">
        <f t="shared" si="491"/>
        <v>AA</v>
      </c>
      <c r="M10485" s="41" t="s">
        <v>518</v>
      </c>
      <c r="N10485" s="41" t="s">
        <v>416</v>
      </c>
      <c r="O10485" s="41" t="s">
        <v>70</v>
      </c>
    </row>
    <row r="10486" spans="1:15">
      <c r="A10486" s="38">
        <v>39664</v>
      </c>
      <c r="B10486" s="38">
        <v>46969</v>
      </c>
      <c r="C10486" s="131">
        <v>240</v>
      </c>
      <c r="D10486" s="39">
        <v>9.0200000000000002E-2</v>
      </c>
      <c r="E10486" s="39">
        <v>8.09E-2</v>
      </c>
      <c r="F10486" s="40">
        <v>72916.2</v>
      </c>
      <c r="G10486" s="40">
        <v>72916.2</v>
      </c>
      <c r="H10486" s="40">
        <v>41215.29</v>
      </c>
      <c r="I10486" s="40">
        <v>57999.99</v>
      </c>
      <c r="J10486" s="67">
        <f t="shared" si="489"/>
        <v>0.56524188040517753</v>
      </c>
      <c r="K10486" s="39">
        <f t="shared" si="490"/>
        <v>0.79543352506027465</v>
      </c>
      <c r="L10486" s="2" t="str">
        <f t="shared" si="491"/>
        <v>AA</v>
      </c>
      <c r="M10486" s="2" t="s">
        <v>555</v>
      </c>
      <c r="N10486" s="2" t="s">
        <v>434</v>
      </c>
      <c r="O10486" s="2" t="s">
        <v>70</v>
      </c>
    </row>
    <row r="10487" spans="1:15">
      <c r="A10487" s="42">
        <v>39514</v>
      </c>
      <c r="B10487" s="42">
        <v>46819</v>
      </c>
      <c r="C10487" s="130">
        <v>240</v>
      </c>
      <c r="D10487" s="43">
        <v>9.0200000000000002E-2</v>
      </c>
      <c r="E10487" s="43">
        <v>8.5600000000000009E-2</v>
      </c>
      <c r="F10487" s="44">
        <v>68500</v>
      </c>
      <c r="G10487" s="44">
        <v>68500</v>
      </c>
      <c r="H10487" s="44">
        <v>37726.870000000003</v>
      </c>
      <c r="I10487" s="44">
        <v>54499.99</v>
      </c>
      <c r="J10487" s="68">
        <f t="shared" si="489"/>
        <v>0.55075722627737234</v>
      </c>
      <c r="K10487" s="43">
        <f t="shared" si="490"/>
        <v>0.79562029197080286</v>
      </c>
      <c r="L10487" s="41" t="str">
        <f t="shared" si="491"/>
        <v>AA</v>
      </c>
      <c r="M10487" s="41" t="s">
        <v>609</v>
      </c>
      <c r="N10487" s="41" t="s">
        <v>428</v>
      </c>
      <c r="O10487" s="41" t="s">
        <v>70</v>
      </c>
    </row>
    <row r="10488" spans="1:15">
      <c r="A10488" s="38">
        <v>39771</v>
      </c>
      <c r="B10488" s="38">
        <v>47076</v>
      </c>
      <c r="C10488" s="131">
        <v>240</v>
      </c>
      <c r="D10488" s="39">
        <v>9.0200000000000002E-2</v>
      </c>
      <c r="E10488" s="39">
        <v>8.09E-2</v>
      </c>
      <c r="F10488" s="40">
        <v>95516.59</v>
      </c>
      <c r="G10488" s="40">
        <v>95516.59</v>
      </c>
      <c r="H10488" s="40">
        <v>54652.46</v>
      </c>
      <c r="I10488" s="40">
        <v>75999.990000000005</v>
      </c>
      <c r="J10488" s="67">
        <f t="shared" si="489"/>
        <v>0.57217767091559701</v>
      </c>
      <c r="K10488" s="39">
        <f t="shared" si="490"/>
        <v>0.79567319143198068</v>
      </c>
      <c r="L10488" s="2" t="str">
        <f t="shared" si="491"/>
        <v>AA</v>
      </c>
      <c r="M10488" s="2" t="s">
        <v>495</v>
      </c>
      <c r="N10488" s="2" t="s">
        <v>424</v>
      </c>
      <c r="O10488" s="2" t="s">
        <v>70</v>
      </c>
    </row>
    <row r="10489" spans="1:15">
      <c r="A10489" s="42">
        <v>39772</v>
      </c>
      <c r="B10489" s="42">
        <v>45250</v>
      </c>
      <c r="C10489" s="130">
        <v>180</v>
      </c>
      <c r="D10489" s="43">
        <v>9.0200000000000002E-2</v>
      </c>
      <c r="E10489" s="43">
        <v>8.09E-2</v>
      </c>
      <c r="F10489" s="44">
        <v>98000</v>
      </c>
      <c r="G10489" s="44">
        <v>98000</v>
      </c>
      <c r="H10489" s="44">
        <v>47656.42</v>
      </c>
      <c r="I10489" s="44">
        <v>77999.97</v>
      </c>
      <c r="J10489" s="68">
        <f t="shared" si="489"/>
        <v>0.48629</v>
      </c>
      <c r="K10489" s="43">
        <f t="shared" si="490"/>
        <v>0.79591806122448983</v>
      </c>
      <c r="L10489" s="41" t="str">
        <f t="shared" si="491"/>
        <v>AA</v>
      </c>
      <c r="M10489" s="41" t="s">
        <v>520</v>
      </c>
      <c r="N10489" s="41" t="s">
        <v>429</v>
      </c>
      <c r="O10489" s="41" t="s">
        <v>70</v>
      </c>
    </row>
    <row r="10490" spans="1:15">
      <c r="A10490" s="42">
        <v>41341</v>
      </c>
      <c r="B10490" s="42">
        <v>44993</v>
      </c>
      <c r="C10490" s="130">
        <v>120</v>
      </c>
      <c r="D10490" s="43">
        <v>9.0200000000000002E-2</v>
      </c>
      <c r="E10490" s="43">
        <v>8.2799999999999999E-2</v>
      </c>
      <c r="F10490" s="44">
        <v>73500</v>
      </c>
      <c r="G10490" s="44">
        <v>73500</v>
      </c>
      <c r="H10490" s="44">
        <v>47880.24</v>
      </c>
      <c r="I10490" s="44">
        <v>58499.99</v>
      </c>
      <c r="J10490" s="68">
        <f t="shared" si="489"/>
        <v>0.65143183673469385</v>
      </c>
      <c r="K10490" s="43">
        <f t="shared" si="490"/>
        <v>0.79591823129251693</v>
      </c>
      <c r="L10490" s="41" t="str">
        <f t="shared" si="491"/>
        <v>A</v>
      </c>
      <c r="M10490" s="41" t="s">
        <v>1194</v>
      </c>
      <c r="N10490" s="41" t="s">
        <v>417</v>
      </c>
      <c r="O10490" s="41" t="s">
        <v>70</v>
      </c>
    </row>
    <row r="10491" spans="1:15">
      <c r="A10491" s="38">
        <v>39618</v>
      </c>
      <c r="B10491" s="38">
        <v>46923</v>
      </c>
      <c r="C10491" s="131">
        <v>240</v>
      </c>
      <c r="D10491" s="39">
        <v>9.0200000000000002E-2</v>
      </c>
      <c r="E10491" s="39">
        <v>8.09E-2</v>
      </c>
      <c r="F10491" s="40">
        <v>98000</v>
      </c>
      <c r="G10491" s="40">
        <v>98000</v>
      </c>
      <c r="H10491" s="40">
        <v>56315.33</v>
      </c>
      <c r="I10491" s="40">
        <v>78000</v>
      </c>
      <c r="J10491" s="67">
        <f t="shared" si="489"/>
        <v>0.57464622448979596</v>
      </c>
      <c r="K10491" s="39">
        <f t="shared" si="490"/>
        <v>0.79591836734693877</v>
      </c>
      <c r="L10491" s="2" t="str">
        <f t="shared" si="491"/>
        <v>AA</v>
      </c>
      <c r="M10491" s="2" t="s">
        <v>928</v>
      </c>
      <c r="N10491" s="2" t="s">
        <v>421</v>
      </c>
      <c r="O10491" s="2" t="s">
        <v>70</v>
      </c>
    </row>
    <row r="10492" spans="1:15">
      <c r="A10492" s="42">
        <v>39931</v>
      </c>
      <c r="B10492" s="42">
        <v>49062</v>
      </c>
      <c r="C10492" s="130">
        <v>300</v>
      </c>
      <c r="D10492" s="43">
        <v>9.0200000000000002E-2</v>
      </c>
      <c r="E10492" s="43">
        <v>8.09E-2</v>
      </c>
      <c r="F10492" s="44">
        <v>98000</v>
      </c>
      <c r="G10492" s="44">
        <v>98000</v>
      </c>
      <c r="H10492" s="44">
        <v>67867.31</v>
      </c>
      <c r="I10492" s="44">
        <v>78000</v>
      </c>
      <c r="J10492" s="68">
        <f t="shared" si="489"/>
        <v>0.69252357142857135</v>
      </c>
      <c r="K10492" s="43">
        <f t="shared" si="490"/>
        <v>0.79591836734693877</v>
      </c>
      <c r="L10492" s="41" t="str">
        <f t="shared" si="491"/>
        <v>A</v>
      </c>
      <c r="M10492" s="41" t="s">
        <v>858</v>
      </c>
      <c r="N10492" s="41" t="s">
        <v>417</v>
      </c>
      <c r="O10492" s="41" t="s">
        <v>70</v>
      </c>
    </row>
    <row r="10493" spans="1:15">
      <c r="A10493" s="42">
        <v>39526</v>
      </c>
      <c r="B10493" s="42">
        <v>45004</v>
      </c>
      <c r="C10493" s="130">
        <v>180</v>
      </c>
      <c r="D10493" s="43">
        <v>9.0200000000000002E-2</v>
      </c>
      <c r="E10493" s="43">
        <v>8.5600000000000009E-2</v>
      </c>
      <c r="F10493" s="44">
        <v>119345</v>
      </c>
      <c r="G10493" s="44">
        <v>119345</v>
      </c>
      <c r="H10493" s="44">
        <v>54274.74</v>
      </c>
      <c r="I10493" s="44">
        <v>94999.99</v>
      </c>
      <c r="J10493" s="68">
        <f t="shared" si="489"/>
        <v>0.45477179605345847</v>
      </c>
      <c r="K10493" s="43">
        <f t="shared" si="490"/>
        <v>0.79601147932464711</v>
      </c>
      <c r="L10493" s="41" t="str">
        <f t="shared" si="491"/>
        <v>AA</v>
      </c>
      <c r="M10493" s="41" t="s">
        <v>495</v>
      </c>
      <c r="N10493" s="41" t="s">
        <v>424</v>
      </c>
      <c r="O10493" s="41" t="s">
        <v>70</v>
      </c>
    </row>
    <row r="10494" spans="1:15">
      <c r="A10494" s="42">
        <v>39651</v>
      </c>
      <c r="B10494" s="42">
        <v>46956</v>
      </c>
      <c r="C10494" s="130">
        <v>240</v>
      </c>
      <c r="D10494" s="43">
        <v>9.0200000000000002E-2</v>
      </c>
      <c r="E10494" s="43">
        <v>8.09E-2</v>
      </c>
      <c r="F10494" s="44">
        <v>89500</v>
      </c>
      <c r="G10494" s="44">
        <v>89500</v>
      </c>
      <c r="H10494" s="44">
        <v>50724.82</v>
      </c>
      <c r="I10494" s="44">
        <v>71280.37</v>
      </c>
      <c r="J10494" s="68">
        <f t="shared" si="489"/>
        <v>0.5667577653631285</v>
      </c>
      <c r="K10494" s="43">
        <f t="shared" si="490"/>
        <v>0.79642871508379887</v>
      </c>
      <c r="L10494" s="41" t="str">
        <f t="shared" si="491"/>
        <v>AA</v>
      </c>
      <c r="M10494" s="41" t="s">
        <v>715</v>
      </c>
      <c r="N10494" s="41" t="s">
        <v>416</v>
      </c>
      <c r="O10494" s="41" t="s">
        <v>70</v>
      </c>
    </row>
    <row r="10495" spans="1:15">
      <c r="A10495" s="38">
        <v>39720</v>
      </c>
      <c r="B10495" s="38">
        <v>47025</v>
      </c>
      <c r="C10495" s="131">
        <v>240</v>
      </c>
      <c r="D10495" s="39">
        <v>9.0200000000000002E-2</v>
      </c>
      <c r="E10495" s="39">
        <v>8.09E-2</v>
      </c>
      <c r="F10495" s="40">
        <v>113000</v>
      </c>
      <c r="G10495" s="40">
        <v>113000</v>
      </c>
      <c r="H10495" s="40">
        <v>64254.71</v>
      </c>
      <c r="I10495" s="40">
        <v>89999.99</v>
      </c>
      <c r="J10495" s="67">
        <f t="shared" si="489"/>
        <v>0.56862575221238942</v>
      </c>
      <c r="K10495" s="39">
        <f t="shared" si="490"/>
        <v>0.79646008849557526</v>
      </c>
      <c r="L10495" s="2" t="str">
        <f t="shared" si="491"/>
        <v>AA</v>
      </c>
      <c r="M10495" s="2" t="s">
        <v>467</v>
      </c>
      <c r="N10495" s="2" t="s">
        <v>425</v>
      </c>
      <c r="O10495" s="2" t="s">
        <v>70</v>
      </c>
    </row>
    <row r="10496" spans="1:15">
      <c r="A10496" s="38">
        <v>39633</v>
      </c>
      <c r="B10496" s="38">
        <v>46938</v>
      </c>
      <c r="C10496" s="131">
        <v>240</v>
      </c>
      <c r="D10496" s="39">
        <v>9.0200000000000002E-2</v>
      </c>
      <c r="E10496" s="39">
        <v>8.09E-2</v>
      </c>
      <c r="F10496" s="40">
        <v>115500</v>
      </c>
      <c r="G10496" s="40">
        <v>115500</v>
      </c>
      <c r="H10496" s="40">
        <v>65149.16</v>
      </c>
      <c r="I10496" s="40">
        <v>91999.99</v>
      </c>
      <c r="J10496" s="67">
        <f t="shared" si="489"/>
        <v>0.56406199134199142</v>
      </c>
      <c r="K10496" s="39">
        <f t="shared" si="490"/>
        <v>0.79653670995671</v>
      </c>
      <c r="L10496" s="2" t="str">
        <f t="shared" si="491"/>
        <v>AA</v>
      </c>
      <c r="M10496" s="2" t="s">
        <v>467</v>
      </c>
      <c r="N10496" s="2" t="s">
        <v>425</v>
      </c>
      <c r="O10496" s="2" t="s">
        <v>70</v>
      </c>
    </row>
    <row r="10497" spans="1:15">
      <c r="A10497" s="42">
        <v>39671</v>
      </c>
      <c r="B10497" s="42">
        <v>43323</v>
      </c>
      <c r="C10497" s="130">
        <v>120</v>
      </c>
      <c r="D10497" s="43">
        <v>9.0200000000000002E-2</v>
      </c>
      <c r="E10497" s="43">
        <v>8.09E-2</v>
      </c>
      <c r="F10497" s="44">
        <v>128000</v>
      </c>
      <c r="G10497" s="44">
        <v>128000</v>
      </c>
      <c r="H10497" s="44">
        <v>37757.19</v>
      </c>
      <c r="I10497" s="44">
        <v>101999.99</v>
      </c>
      <c r="J10497" s="68">
        <f t="shared" si="489"/>
        <v>0.29497804687500001</v>
      </c>
      <c r="K10497" s="43">
        <f t="shared" si="490"/>
        <v>0.79687492187500009</v>
      </c>
      <c r="L10497" s="41" t="str">
        <f t="shared" si="491"/>
        <v>AA</v>
      </c>
      <c r="M10497" s="41" t="s">
        <v>457</v>
      </c>
      <c r="N10497" s="41" t="s">
        <v>419</v>
      </c>
      <c r="O10497" s="41" t="s">
        <v>70</v>
      </c>
    </row>
    <row r="10498" spans="1:15">
      <c r="A10498" s="38">
        <v>39555</v>
      </c>
      <c r="B10498" s="38">
        <v>46860</v>
      </c>
      <c r="C10498" s="131">
        <v>240</v>
      </c>
      <c r="D10498" s="39">
        <v>9.0200000000000002E-2</v>
      </c>
      <c r="E10498" s="39">
        <v>8.09E-2</v>
      </c>
      <c r="F10498" s="40">
        <v>123200</v>
      </c>
      <c r="G10498" s="40">
        <v>123200</v>
      </c>
      <c r="H10498" s="40">
        <v>68384.17</v>
      </c>
      <c r="I10498" s="40">
        <v>98199.99</v>
      </c>
      <c r="J10498" s="67">
        <f t="shared" si="489"/>
        <v>0.55506631493506497</v>
      </c>
      <c r="K10498" s="39">
        <f t="shared" si="490"/>
        <v>0.79707784090909095</v>
      </c>
      <c r="L10498" s="2" t="str">
        <f t="shared" si="491"/>
        <v>AA</v>
      </c>
      <c r="M10498" s="2" t="s">
        <v>457</v>
      </c>
      <c r="N10498" s="2" t="s">
        <v>419</v>
      </c>
      <c r="O10498" s="2" t="s">
        <v>70</v>
      </c>
    </row>
    <row r="10499" spans="1:15">
      <c r="A10499" s="38">
        <v>39863</v>
      </c>
      <c r="B10499" s="38">
        <v>47168</v>
      </c>
      <c r="C10499" s="131">
        <v>240</v>
      </c>
      <c r="D10499" s="39">
        <v>9.0200000000000002E-2</v>
      </c>
      <c r="E10499" s="39">
        <v>8.09E-2</v>
      </c>
      <c r="F10499" s="40">
        <v>72000</v>
      </c>
      <c r="G10499" s="40">
        <v>72000</v>
      </c>
      <c r="H10499" s="40">
        <v>41788.6</v>
      </c>
      <c r="I10499" s="40">
        <v>57399.99</v>
      </c>
      <c r="J10499" s="67">
        <f t="shared" ref="J10499:J10562" si="492">H10499/G10499</f>
        <v>0.58039722222222223</v>
      </c>
      <c r="K10499" s="39">
        <f t="shared" ref="K10499:K10562" si="493">I10499/G10499</f>
        <v>0.79722208333333333</v>
      </c>
      <c r="L10499" s="2" t="str">
        <f t="shared" ref="L10499:L10562" si="494">IF(J10499&lt;=65%,"AA",IF(J10499&lt;=75%,"A",IF(J10499&lt;=85%,"B","C")))</f>
        <v>AA</v>
      </c>
      <c r="M10499" s="2" t="s">
        <v>1006</v>
      </c>
      <c r="N10499" s="2" t="s">
        <v>424</v>
      </c>
      <c r="O10499" s="2" t="s">
        <v>70</v>
      </c>
    </row>
    <row r="10500" spans="1:15">
      <c r="A10500" s="42">
        <v>39758</v>
      </c>
      <c r="B10500" s="42">
        <v>47063</v>
      </c>
      <c r="C10500" s="130">
        <v>240</v>
      </c>
      <c r="D10500" s="43">
        <v>9.0200000000000002E-2</v>
      </c>
      <c r="E10500" s="43">
        <v>8.09E-2</v>
      </c>
      <c r="F10500" s="44">
        <v>68220</v>
      </c>
      <c r="G10500" s="44">
        <v>68220</v>
      </c>
      <c r="H10500" s="44">
        <v>39156</v>
      </c>
      <c r="I10500" s="44">
        <v>54399.99</v>
      </c>
      <c r="J10500" s="68">
        <f t="shared" si="492"/>
        <v>0.57396657871591905</v>
      </c>
      <c r="K10500" s="43">
        <f t="shared" si="493"/>
        <v>0.7974199648197009</v>
      </c>
      <c r="L10500" s="41" t="str">
        <f t="shared" si="494"/>
        <v>AA</v>
      </c>
      <c r="M10500" s="41" t="s">
        <v>1623</v>
      </c>
      <c r="N10500" s="41" t="s">
        <v>426</v>
      </c>
      <c r="O10500" s="41" t="s">
        <v>70</v>
      </c>
    </row>
    <row r="10501" spans="1:15">
      <c r="A10501" s="38">
        <v>39721</v>
      </c>
      <c r="B10501" s="38">
        <v>47026</v>
      </c>
      <c r="C10501" s="131">
        <v>240</v>
      </c>
      <c r="D10501" s="39">
        <v>9.0200000000000002E-2</v>
      </c>
      <c r="E10501" s="39">
        <v>9.0200000000000002E-2</v>
      </c>
      <c r="F10501" s="40">
        <v>85230</v>
      </c>
      <c r="G10501" s="40">
        <v>85230</v>
      </c>
      <c r="H10501" s="40">
        <v>48454.23</v>
      </c>
      <c r="I10501" s="40">
        <v>67999.990000000005</v>
      </c>
      <c r="J10501" s="67">
        <f t="shared" si="492"/>
        <v>0.5685114396339318</v>
      </c>
      <c r="K10501" s="39">
        <f t="shared" si="493"/>
        <v>0.79784101842074395</v>
      </c>
      <c r="L10501" s="2" t="str">
        <f t="shared" si="494"/>
        <v>AA</v>
      </c>
      <c r="M10501" s="2" t="s">
        <v>1084</v>
      </c>
      <c r="N10501" s="2" t="s">
        <v>426</v>
      </c>
      <c r="O10501" s="2" t="s">
        <v>70</v>
      </c>
    </row>
    <row r="10502" spans="1:15">
      <c r="A10502" s="42">
        <v>39897</v>
      </c>
      <c r="B10502" s="42">
        <v>47202</v>
      </c>
      <c r="C10502" s="130">
        <v>240</v>
      </c>
      <c r="D10502" s="43">
        <v>9.0200000000000002E-2</v>
      </c>
      <c r="E10502" s="43">
        <v>8.09E-2</v>
      </c>
      <c r="F10502" s="44">
        <v>82000</v>
      </c>
      <c r="G10502" s="44">
        <v>82000</v>
      </c>
      <c r="H10502" s="44">
        <v>47916.33</v>
      </c>
      <c r="I10502" s="44">
        <v>65449.99</v>
      </c>
      <c r="J10502" s="68">
        <f t="shared" si="492"/>
        <v>0.58434548780487805</v>
      </c>
      <c r="K10502" s="43">
        <f t="shared" si="493"/>
        <v>0.79817060975609755</v>
      </c>
      <c r="L10502" s="41" t="str">
        <f t="shared" si="494"/>
        <v>AA</v>
      </c>
      <c r="M10502" s="41" t="s">
        <v>714</v>
      </c>
      <c r="N10502" s="41" t="s">
        <v>416</v>
      </c>
      <c r="O10502" s="41" t="s">
        <v>70</v>
      </c>
    </row>
    <row r="10503" spans="1:15">
      <c r="A10503" s="38">
        <v>39626</v>
      </c>
      <c r="B10503" s="38">
        <v>46931</v>
      </c>
      <c r="C10503" s="131">
        <v>240</v>
      </c>
      <c r="D10503" s="39">
        <v>9.0200000000000002E-2</v>
      </c>
      <c r="E10503" s="39">
        <v>8.09E-2</v>
      </c>
      <c r="F10503" s="40">
        <v>68891.77</v>
      </c>
      <c r="G10503" s="40">
        <v>68891.77</v>
      </c>
      <c r="H10503" s="40">
        <v>39531.54</v>
      </c>
      <c r="I10503" s="40">
        <v>55000</v>
      </c>
      <c r="J10503" s="67">
        <f t="shared" si="492"/>
        <v>0.57382093681146529</v>
      </c>
      <c r="K10503" s="39">
        <f t="shared" si="493"/>
        <v>0.79835370756187563</v>
      </c>
      <c r="L10503" s="2" t="str">
        <f t="shared" si="494"/>
        <v>AA</v>
      </c>
      <c r="M10503" s="2" t="s">
        <v>1108</v>
      </c>
      <c r="N10503" s="2" t="s">
        <v>428</v>
      </c>
      <c r="O10503" s="2" t="s">
        <v>70</v>
      </c>
    </row>
    <row r="10504" spans="1:15">
      <c r="A10504" s="38">
        <v>39532</v>
      </c>
      <c r="B10504" s="38">
        <v>43184</v>
      </c>
      <c r="C10504" s="131">
        <v>120</v>
      </c>
      <c r="D10504" s="39">
        <v>9.0200000000000002E-2</v>
      </c>
      <c r="E10504" s="39">
        <v>8.09E-2</v>
      </c>
      <c r="F10504" s="40">
        <v>129000</v>
      </c>
      <c r="G10504" s="40">
        <v>129000</v>
      </c>
      <c r="H10504" s="40">
        <v>33741.660000000003</v>
      </c>
      <c r="I10504" s="40">
        <v>102999.99</v>
      </c>
      <c r="J10504" s="67">
        <f t="shared" si="492"/>
        <v>0.26156325581395351</v>
      </c>
      <c r="K10504" s="39">
        <f t="shared" si="493"/>
        <v>0.79844953488372095</v>
      </c>
      <c r="L10504" s="2" t="str">
        <f t="shared" si="494"/>
        <v>AA</v>
      </c>
      <c r="M10504" s="2" t="s">
        <v>555</v>
      </c>
      <c r="N10504" s="2" t="s">
        <v>434</v>
      </c>
      <c r="O10504" s="2" t="s">
        <v>70</v>
      </c>
    </row>
    <row r="10505" spans="1:15">
      <c r="A10505" s="42">
        <v>41319</v>
      </c>
      <c r="B10505" s="42">
        <v>47132</v>
      </c>
      <c r="C10505" s="130">
        <v>191</v>
      </c>
      <c r="D10505" s="43">
        <v>9.0200000000000002E-2</v>
      </c>
      <c r="E10505" s="43">
        <v>8.2799999999999999E-2</v>
      </c>
      <c r="F10505" s="44">
        <v>90000</v>
      </c>
      <c r="G10505" s="44">
        <v>90000</v>
      </c>
      <c r="H10505" s="44">
        <v>52452.94</v>
      </c>
      <c r="I10505" s="44">
        <v>71879.33</v>
      </c>
      <c r="J10505" s="68">
        <f t="shared" si="492"/>
        <v>0.58281044444444452</v>
      </c>
      <c r="K10505" s="43">
        <f t="shared" si="493"/>
        <v>0.79865922222222219</v>
      </c>
      <c r="L10505" s="41" t="str">
        <f t="shared" si="494"/>
        <v>AA</v>
      </c>
      <c r="M10505" s="41" t="s">
        <v>1167</v>
      </c>
      <c r="N10505" s="41" t="s">
        <v>423</v>
      </c>
      <c r="O10505" s="41" t="s">
        <v>70</v>
      </c>
    </row>
    <row r="10506" spans="1:15">
      <c r="A10506" s="38">
        <v>39646</v>
      </c>
      <c r="B10506" s="38">
        <v>46951</v>
      </c>
      <c r="C10506" s="131">
        <v>240</v>
      </c>
      <c r="D10506" s="39">
        <v>9.0200000000000002E-2</v>
      </c>
      <c r="E10506" s="39">
        <v>8.5600000000000009E-2</v>
      </c>
      <c r="F10506" s="40">
        <v>75000</v>
      </c>
      <c r="G10506" s="40">
        <v>75000</v>
      </c>
      <c r="H10506" s="40">
        <v>45520.480000000003</v>
      </c>
      <c r="I10506" s="40">
        <v>59900</v>
      </c>
      <c r="J10506" s="67">
        <f t="shared" si="492"/>
        <v>0.6069397333333334</v>
      </c>
      <c r="K10506" s="39">
        <f t="shared" si="493"/>
        <v>0.79866666666666664</v>
      </c>
      <c r="L10506" s="2" t="str">
        <f t="shared" si="494"/>
        <v>AA</v>
      </c>
      <c r="M10506" s="2" t="s">
        <v>463</v>
      </c>
      <c r="N10506" s="2" t="s">
        <v>422</v>
      </c>
      <c r="O10506" s="2" t="s">
        <v>70</v>
      </c>
    </row>
    <row r="10507" spans="1:15">
      <c r="A10507" s="38">
        <v>39790</v>
      </c>
      <c r="B10507" s="38">
        <v>47095</v>
      </c>
      <c r="C10507" s="131">
        <v>240</v>
      </c>
      <c r="D10507" s="39">
        <v>9.0200000000000002E-2</v>
      </c>
      <c r="E10507" s="39">
        <v>8.09E-2</v>
      </c>
      <c r="F10507" s="40">
        <v>80000</v>
      </c>
      <c r="G10507" s="40">
        <v>80000</v>
      </c>
      <c r="H10507" s="40">
        <v>34224.32</v>
      </c>
      <c r="I10507" s="40">
        <v>63899.99</v>
      </c>
      <c r="J10507" s="67">
        <f t="shared" si="492"/>
        <v>0.42780400000000002</v>
      </c>
      <c r="K10507" s="39">
        <f t="shared" si="493"/>
        <v>0.79874987499999994</v>
      </c>
      <c r="L10507" s="2" t="str">
        <f t="shared" si="494"/>
        <v>AA</v>
      </c>
      <c r="M10507" s="2" t="s">
        <v>613</v>
      </c>
      <c r="N10507" s="2" t="s">
        <v>417</v>
      </c>
      <c r="O10507" s="2" t="s">
        <v>70</v>
      </c>
    </row>
    <row r="10508" spans="1:15">
      <c r="A10508" s="38">
        <v>39624</v>
      </c>
      <c r="B10508" s="38">
        <v>45102</v>
      </c>
      <c r="C10508" s="131">
        <v>180</v>
      </c>
      <c r="D10508" s="39">
        <v>9.0200000000000002E-2</v>
      </c>
      <c r="E10508" s="39">
        <v>8.09E-2</v>
      </c>
      <c r="F10508" s="40">
        <v>72608.33</v>
      </c>
      <c r="G10508" s="40">
        <v>72608.33</v>
      </c>
      <c r="H10508" s="40">
        <v>34052.519999999997</v>
      </c>
      <c r="I10508" s="40">
        <v>57999.99</v>
      </c>
      <c r="J10508" s="67">
        <f t="shared" si="492"/>
        <v>0.46898916419094056</v>
      </c>
      <c r="K10508" s="39">
        <f t="shared" si="493"/>
        <v>0.79880628021605782</v>
      </c>
      <c r="L10508" s="2" t="str">
        <f t="shared" si="494"/>
        <v>AA</v>
      </c>
      <c r="M10508" s="2" t="s">
        <v>495</v>
      </c>
      <c r="N10508" s="2" t="s">
        <v>424</v>
      </c>
      <c r="O10508" s="2" t="s">
        <v>70</v>
      </c>
    </row>
    <row r="10509" spans="1:15">
      <c r="A10509" s="42">
        <v>39589</v>
      </c>
      <c r="B10509" s="42">
        <v>46620</v>
      </c>
      <c r="C10509" s="130">
        <v>231</v>
      </c>
      <c r="D10509" s="43">
        <v>9.0200000000000002E-2</v>
      </c>
      <c r="E10509" s="43">
        <v>8.09E-2</v>
      </c>
      <c r="F10509" s="44">
        <v>92600</v>
      </c>
      <c r="G10509" s="44">
        <v>92600</v>
      </c>
      <c r="H10509" s="44">
        <v>50765.97</v>
      </c>
      <c r="I10509" s="44">
        <v>73999.990000000005</v>
      </c>
      <c r="J10509" s="68">
        <f t="shared" si="492"/>
        <v>0.54822861771058318</v>
      </c>
      <c r="K10509" s="43">
        <f t="shared" si="493"/>
        <v>0.79913596112311025</v>
      </c>
      <c r="L10509" s="41" t="str">
        <f t="shared" si="494"/>
        <v>AA</v>
      </c>
      <c r="M10509" s="41" t="s">
        <v>467</v>
      </c>
      <c r="N10509" s="41" t="s">
        <v>425</v>
      </c>
      <c r="O10509" s="41" t="s">
        <v>70</v>
      </c>
    </row>
    <row r="10510" spans="1:15">
      <c r="A10510" s="42">
        <v>39931</v>
      </c>
      <c r="B10510" s="42">
        <v>45410</v>
      </c>
      <c r="C10510" s="130">
        <v>180</v>
      </c>
      <c r="D10510" s="43">
        <v>9.0200000000000002E-2</v>
      </c>
      <c r="E10510" s="43">
        <v>8.5600000000000009E-2</v>
      </c>
      <c r="F10510" s="44">
        <v>75072</v>
      </c>
      <c r="G10510" s="44">
        <v>75072</v>
      </c>
      <c r="H10510" s="44">
        <v>38454.19</v>
      </c>
      <c r="I10510" s="44">
        <v>59999.99</v>
      </c>
      <c r="J10510" s="68">
        <f t="shared" si="492"/>
        <v>0.51223079177323105</v>
      </c>
      <c r="K10510" s="43">
        <f t="shared" si="493"/>
        <v>0.79923260336743396</v>
      </c>
      <c r="L10510" s="41" t="str">
        <f t="shared" si="494"/>
        <v>AA</v>
      </c>
      <c r="M10510" s="41" t="s">
        <v>525</v>
      </c>
      <c r="N10510" s="41" t="s">
        <v>430</v>
      </c>
      <c r="O10510" s="41" t="s">
        <v>70</v>
      </c>
    </row>
    <row r="10511" spans="1:15">
      <c r="A10511" s="42">
        <v>39925</v>
      </c>
      <c r="B10511" s="42">
        <v>47230</v>
      </c>
      <c r="C10511" s="130">
        <v>240</v>
      </c>
      <c r="D10511" s="43">
        <v>9.0200000000000002E-2</v>
      </c>
      <c r="E10511" s="43">
        <v>8.09E-2</v>
      </c>
      <c r="F10511" s="44">
        <v>103091</v>
      </c>
      <c r="G10511" s="44">
        <v>103091</v>
      </c>
      <c r="H10511" s="44">
        <v>61530.48</v>
      </c>
      <c r="I10511" s="44">
        <v>82400</v>
      </c>
      <c r="J10511" s="68">
        <f t="shared" si="492"/>
        <v>0.59685598160848186</v>
      </c>
      <c r="K10511" s="43">
        <f t="shared" si="493"/>
        <v>0.79929382778322067</v>
      </c>
      <c r="L10511" s="41" t="str">
        <f t="shared" si="494"/>
        <v>AA</v>
      </c>
      <c r="M10511" s="41" t="s">
        <v>497</v>
      </c>
      <c r="N10511" s="41" t="s">
        <v>417</v>
      </c>
      <c r="O10511" s="41" t="s">
        <v>70</v>
      </c>
    </row>
    <row r="10512" spans="1:15">
      <c r="A10512" s="42">
        <v>39862</v>
      </c>
      <c r="B10512" s="42">
        <v>47167</v>
      </c>
      <c r="C10512" s="130">
        <v>240</v>
      </c>
      <c r="D10512" s="43">
        <v>9.0200000000000002E-2</v>
      </c>
      <c r="E10512" s="43">
        <v>8.09E-2</v>
      </c>
      <c r="F10512" s="44">
        <v>120105</v>
      </c>
      <c r="G10512" s="44">
        <v>120105</v>
      </c>
      <c r="H10512" s="44">
        <v>69794.31</v>
      </c>
      <c r="I10512" s="44">
        <v>95999.99</v>
      </c>
      <c r="J10512" s="68">
        <f t="shared" si="492"/>
        <v>0.58111077806918943</v>
      </c>
      <c r="K10512" s="43">
        <f t="shared" si="493"/>
        <v>0.79930052870405066</v>
      </c>
      <c r="L10512" s="41" t="str">
        <f t="shared" si="494"/>
        <v>AA</v>
      </c>
      <c r="M10512" s="41" t="s">
        <v>753</v>
      </c>
      <c r="N10512" s="41" t="s">
        <v>431</v>
      </c>
      <c r="O10512" s="41" t="s">
        <v>70</v>
      </c>
    </row>
    <row r="10513" spans="1:15">
      <c r="A10513" s="42">
        <v>39591</v>
      </c>
      <c r="B10513" s="42">
        <v>46896</v>
      </c>
      <c r="C10513" s="130">
        <v>240</v>
      </c>
      <c r="D10513" s="43">
        <v>9.0200000000000002E-2</v>
      </c>
      <c r="E10513" s="43">
        <v>8.09E-2</v>
      </c>
      <c r="F10513" s="44">
        <v>60039</v>
      </c>
      <c r="G10513" s="44">
        <v>60039</v>
      </c>
      <c r="H10513" s="44">
        <v>33612.31</v>
      </c>
      <c r="I10513" s="44">
        <v>47999.99</v>
      </c>
      <c r="J10513" s="68">
        <f t="shared" si="492"/>
        <v>0.55984126984126981</v>
      </c>
      <c r="K10513" s="43">
        <f t="shared" si="493"/>
        <v>0.79948017122203896</v>
      </c>
      <c r="L10513" s="41" t="str">
        <f t="shared" si="494"/>
        <v>AA</v>
      </c>
      <c r="M10513" s="41" t="s">
        <v>528</v>
      </c>
      <c r="N10513" s="41" t="s">
        <v>426</v>
      </c>
      <c r="O10513" s="41" t="s">
        <v>70</v>
      </c>
    </row>
    <row r="10514" spans="1:15">
      <c r="A10514" s="38">
        <v>39499</v>
      </c>
      <c r="B10514" s="38">
        <v>44978</v>
      </c>
      <c r="C10514" s="131">
        <v>180</v>
      </c>
      <c r="D10514" s="39">
        <v>9.0200000000000002E-2</v>
      </c>
      <c r="E10514" s="39">
        <v>8.09E-2</v>
      </c>
      <c r="F10514" s="40">
        <v>129200</v>
      </c>
      <c r="G10514" s="40">
        <v>129200</v>
      </c>
      <c r="H10514" s="40">
        <v>58373.61</v>
      </c>
      <c r="I10514" s="40">
        <v>103299.99</v>
      </c>
      <c r="J10514" s="67">
        <f t="shared" si="492"/>
        <v>0.45180812693498451</v>
      </c>
      <c r="K10514" s="39">
        <f t="shared" si="493"/>
        <v>0.7995355263157895</v>
      </c>
      <c r="L10514" s="2" t="str">
        <f t="shared" si="494"/>
        <v>AA</v>
      </c>
      <c r="M10514" s="2" t="s">
        <v>601</v>
      </c>
      <c r="N10514" s="2" t="s">
        <v>435</v>
      </c>
      <c r="O10514" s="2" t="s">
        <v>70</v>
      </c>
    </row>
    <row r="10515" spans="1:15">
      <c r="A10515" s="42">
        <v>39801</v>
      </c>
      <c r="B10515" s="42">
        <v>47106</v>
      </c>
      <c r="C10515" s="130">
        <v>240</v>
      </c>
      <c r="D10515" s="43">
        <v>9.0200000000000002E-2</v>
      </c>
      <c r="E10515" s="43">
        <v>8.09E-2</v>
      </c>
      <c r="F10515" s="44">
        <v>129448</v>
      </c>
      <c r="G10515" s="44">
        <v>129448</v>
      </c>
      <c r="H10515" s="44">
        <v>74735.05</v>
      </c>
      <c r="I10515" s="44">
        <v>103499.99</v>
      </c>
      <c r="J10515" s="68">
        <f t="shared" si="492"/>
        <v>0.57733645942772394</v>
      </c>
      <c r="K10515" s="43">
        <f t="shared" si="493"/>
        <v>0.79954877634262411</v>
      </c>
      <c r="L10515" s="41" t="str">
        <f t="shared" si="494"/>
        <v>AA</v>
      </c>
      <c r="M10515" s="41" t="s">
        <v>531</v>
      </c>
      <c r="N10515" s="41" t="s">
        <v>423</v>
      </c>
      <c r="O10515" s="41" t="s">
        <v>70</v>
      </c>
    </row>
    <row r="10516" spans="1:15">
      <c r="A10516" s="42">
        <v>39506</v>
      </c>
      <c r="B10516" s="42">
        <v>43674</v>
      </c>
      <c r="C10516" s="130">
        <v>137</v>
      </c>
      <c r="D10516" s="43">
        <v>9.0200000000000002E-2</v>
      </c>
      <c r="E10516" s="43">
        <v>8.09E-2</v>
      </c>
      <c r="F10516" s="44">
        <v>99800</v>
      </c>
      <c r="G10516" s="44">
        <v>99800</v>
      </c>
      <c r="H10516" s="44">
        <v>42330.31</v>
      </c>
      <c r="I10516" s="44">
        <v>79800</v>
      </c>
      <c r="J10516" s="68">
        <f t="shared" si="492"/>
        <v>0.4241514028056112</v>
      </c>
      <c r="K10516" s="43">
        <f t="shared" si="493"/>
        <v>0.79959919839679361</v>
      </c>
      <c r="L10516" s="41" t="str">
        <f t="shared" si="494"/>
        <v>AA</v>
      </c>
      <c r="M10516" s="41" t="s">
        <v>565</v>
      </c>
      <c r="N10516" s="41" t="s">
        <v>432</v>
      </c>
      <c r="O10516" s="41" t="s">
        <v>70</v>
      </c>
    </row>
    <row r="10517" spans="1:15">
      <c r="A10517" s="42">
        <v>39832</v>
      </c>
      <c r="B10517" s="42">
        <v>46740</v>
      </c>
      <c r="C10517" s="130">
        <v>227</v>
      </c>
      <c r="D10517" s="43">
        <v>9.0200000000000002E-2</v>
      </c>
      <c r="E10517" s="43">
        <v>8.09E-2</v>
      </c>
      <c r="F10517" s="44">
        <v>99892</v>
      </c>
      <c r="G10517" s="44">
        <v>99892</v>
      </c>
      <c r="H10517" s="44">
        <v>56524.71</v>
      </c>
      <c r="I10517" s="44">
        <v>79899.990000000005</v>
      </c>
      <c r="J10517" s="68">
        <f t="shared" si="492"/>
        <v>0.56585822688503584</v>
      </c>
      <c r="K10517" s="43">
        <f t="shared" si="493"/>
        <v>0.79986375285308142</v>
      </c>
      <c r="L10517" s="41" t="str">
        <f t="shared" si="494"/>
        <v>AA</v>
      </c>
      <c r="M10517" s="41" t="s">
        <v>703</v>
      </c>
      <c r="N10517" s="41" t="s">
        <v>437</v>
      </c>
      <c r="O10517" s="41" t="s">
        <v>70</v>
      </c>
    </row>
    <row r="10518" spans="1:15">
      <c r="A10518" s="38">
        <v>39682</v>
      </c>
      <c r="B10518" s="38">
        <v>46987</v>
      </c>
      <c r="C10518" s="131">
        <v>240</v>
      </c>
      <c r="D10518" s="39">
        <v>9.0200000000000002E-2</v>
      </c>
      <c r="E10518" s="39">
        <v>8.5600000000000009E-2</v>
      </c>
      <c r="F10518" s="40">
        <v>63909.64</v>
      </c>
      <c r="G10518" s="40">
        <v>63909.64</v>
      </c>
      <c r="H10518" s="40">
        <v>36273.050000000003</v>
      </c>
      <c r="I10518" s="40">
        <v>51119.99</v>
      </c>
      <c r="J10518" s="67">
        <f t="shared" si="492"/>
        <v>0.56756774095425988</v>
      </c>
      <c r="K10518" s="39">
        <f t="shared" si="493"/>
        <v>0.79987917315760182</v>
      </c>
      <c r="L10518" s="2" t="str">
        <f t="shared" si="494"/>
        <v>AA</v>
      </c>
      <c r="M10518" s="2" t="s">
        <v>475</v>
      </c>
      <c r="N10518" s="2" t="s">
        <v>427</v>
      </c>
      <c r="O10518" s="2" t="s">
        <v>70</v>
      </c>
    </row>
    <row r="10519" spans="1:15">
      <c r="A10519" s="42">
        <v>39749</v>
      </c>
      <c r="B10519" s="42">
        <v>47054</v>
      </c>
      <c r="C10519" s="130">
        <v>240</v>
      </c>
      <c r="D10519" s="43">
        <v>9.0200000000000002E-2</v>
      </c>
      <c r="E10519" s="43">
        <v>8.09E-2</v>
      </c>
      <c r="F10519" s="44">
        <v>64000</v>
      </c>
      <c r="G10519" s="44">
        <v>64000</v>
      </c>
      <c r="H10519" s="44">
        <v>36651.75</v>
      </c>
      <c r="I10519" s="44">
        <v>51193.59</v>
      </c>
      <c r="J10519" s="68">
        <f t="shared" si="492"/>
        <v>0.57268359375</v>
      </c>
      <c r="K10519" s="43">
        <f t="shared" si="493"/>
        <v>0.79989984374999989</v>
      </c>
      <c r="L10519" s="41" t="str">
        <f t="shared" si="494"/>
        <v>AA</v>
      </c>
      <c r="M10519" s="41" t="s">
        <v>1182</v>
      </c>
      <c r="N10519" s="41" t="s">
        <v>416</v>
      </c>
      <c r="O10519" s="41" t="s">
        <v>70</v>
      </c>
    </row>
    <row r="10520" spans="1:15">
      <c r="A10520" s="38">
        <v>39700</v>
      </c>
      <c r="B10520" s="38">
        <v>47005</v>
      </c>
      <c r="C10520" s="131">
        <v>240</v>
      </c>
      <c r="D10520" s="39">
        <v>9.0200000000000002E-2</v>
      </c>
      <c r="E10520" s="39">
        <v>8.09E-2</v>
      </c>
      <c r="F10520" s="40">
        <v>101636</v>
      </c>
      <c r="G10520" s="40">
        <v>101636</v>
      </c>
      <c r="H10520" s="40">
        <v>58026.22</v>
      </c>
      <c r="I10520" s="40">
        <v>81299.990000000005</v>
      </c>
      <c r="J10520" s="67">
        <f t="shared" si="492"/>
        <v>0.57092191743083165</v>
      </c>
      <c r="K10520" s="39">
        <f t="shared" si="493"/>
        <v>0.79991331811562838</v>
      </c>
      <c r="L10520" s="2" t="str">
        <f t="shared" si="494"/>
        <v>AA</v>
      </c>
      <c r="M10520" s="2" t="s">
        <v>671</v>
      </c>
      <c r="N10520" s="2" t="s">
        <v>420</v>
      </c>
      <c r="O10520" s="2" t="s">
        <v>70</v>
      </c>
    </row>
    <row r="10521" spans="1:15">
      <c r="A10521" s="42">
        <v>39758</v>
      </c>
      <c r="B10521" s="42">
        <v>47063</v>
      </c>
      <c r="C10521" s="130">
        <v>240</v>
      </c>
      <c r="D10521" s="43">
        <v>9.0200000000000002E-2</v>
      </c>
      <c r="E10521" s="43">
        <v>8.09E-2</v>
      </c>
      <c r="F10521" s="44">
        <v>103822.2</v>
      </c>
      <c r="G10521" s="44">
        <v>103822.2</v>
      </c>
      <c r="H10521" s="44">
        <v>59737.9</v>
      </c>
      <c r="I10521" s="44">
        <v>83049.960000000006</v>
      </c>
      <c r="J10521" s="68">
        <f t="shared" si="492"/>
        <v>0.57538657435500307</v>
      </c>
      <c r="K10521" s="43">
        <f t="shared" si="493"/>
        <v>0.79992487155926195</v>
      </c>
      <c r="L10521" s="41" t="str">
        <f t="shared" si="494"/>
        <v>AA</v>
      </c>
      <c r="M10521" s="41" t="s">
        <v>671</v>
      </c>
      <c r="N10521" s="41" t="s">
        <v>420</v>
      </c>
      <c r="O10521" s="41" t="s">
        <v>70</v>
      </c>
    </row>
    <row r="10522" spans="1:15">
      <c r="A10522" s="38">
        <v>39904</v>
      </c>
      <c r="B10522" s="38">
        <v>47209</v>
      </c>
      <c r="C10522" s="131">
        <v>240</v>
      </c>
      <c r="D10522" s="39">
        <v>9.0200000000000002E-2</v>
      </c>
      <c r="E10522" s="39">
        <v>8.09E-2</v>
      </c>
      <c r="F10522" s="40">
        <v>100008.6</v>
      </c>
      <c r="G10522" s="40">
        <v>100008.6</v>
      </c>
      <c r="H10522" s="40">
        <v>58886.01</v>
      </c>
      <c r="I10522" s="40">
        <v>79999.990000000005</v>
      </c>
      <c r="J10522" s="67">
        <f t="shared" si="492"/>
        <v>0.58880946238623477</v>
      </c>
      <c r="K10522" s="39">
        <f t="shared" si="493"/>
        <v>0.79993110592489047</v>
      </c>
      <c r="L10522" s="2" t="str">
        <f t="shared" si="494"/>
        <v>AA</v>
      </c>
      <c r="M10522" s="2" t="s">
        <v>569</v>
      </c>
      <c r="N10522" s="2" t="s">
        <v>426</v>
      </c>
      <c r="O10522" s="2" t="s">
        <v>70</v>
      </c>
    </row>
    <row r="10523" spans="1:15">
      <c r="A10523" s="38">
        <v>39948</v>
      </c>
      <c r="B10523" s="38">
        <v>47253</v>
      </c>
      <c r="C10523" s="131">
        <v>240</v>
      </c>
      <c r="D10523" s="39">
        <v>9.0200000000000002E-2</v>
      </c>
      <c r="E10523" s="39">
        <v>8.09E-2</v>
      </c>
      <c r="F10523" s="40">
        <v>93820.47</v>
      </c>
      <c r="G10523" s="40">
        <v>93820.47</v>
      </c>
      <c r="H10523" s="40">
        <v>55494</v>
      </c>
      <c r="I10523" s="40">
        <v>75049.990000000005</v>
      </c>
      <c r="J10523" s="67">
        <f t="shared" si="492"/>
        <v>0.59149138775365329</v>
      </c>
      <c r="K10523" s="39">
        <f t="shared" si="493"/>
        <v>0.79993193383064487</v>
      </c>
      <c r="L10523" s="2" t="str">
        <f t="shared" si="494"/>
        <v>AA</v>
      </c>
      <c r="M10523" s="2" t="s">
        <v>504</v>
      </c>
      <c r="N10523" s="2" t="s">
        <v>417</v>
      </c>
      <c r="O10523" s="2" t="s">
        <v>70</v>
      </c>
    </row>
    <row r="10524" spans="1:15">
      <c r="A10524" s="42">
        <v>39609</v>
      </c>
      <c r="B10524" s="42">
        <v>45087</v>
      </c>
      <c r="C10524" s="130">
        <v>180</v>
      </c>
      <c r="D10524" s="43">
        <v>9.0200000000000002E-2</v>
      </c>
      <c r="E10524" s="43">
        <v>8.09E-2</v>
      </c>
      <c r="F10524" s="44">
        <v>75000</v>
      </c>
      <c r="G10524" s="44">
        <v>75000</v>
      </c>
      <c r="H10524" s="44">
        <v>34884.410000000003</v>
      </c>
      <c r="I10524" s="44">
        <v>59999.97</v>
      </c>
      <c r="J10524" s="68">
        <f t="shared" si="492"/>
        <v>0.46512546666666671</v>
      </c>
      <c r="K10524" s="43">
        <f t="shared" si="493"/>
        <v>0.79999960000000003</v>
      </c>
      <c r="L10524" s="41" t="str">
        <f t="shared" si="494"/>
        <v>AA</v>
      </c>
      <c r="M10524" s="41" t="s">
        <v>467</v>
      </c>
      <c r="N10524" s="41" t="s">
        <v>425</v>
      </c>
      <c r="O10524" s="41" t="s">
        <v>70</v>
      </c>
    </row>
    <row r="10525" spans="1:15">
      <c r="A10525" s="42">
        <v>39757</v>
      </c>
      <c r="B10525" s="42">
        <v>47062</v>
      </c>
      <c r="C10525" s="130">
        <v>240</v>
      </c>
      <c r="D10525" s="43">
        <v>9.0200000000000002E-2</v>
      </c>
      <c r="E10525" s="43">
        <v>8.09E-2</v>
      </c>
      <c r="F10525" s="44">
        <v>80000</v>
      </c>
      <c r="G10525" s="44">
        <v>80000</v>
      </c>
      <c r="H10525" s="44">
        <v>40201.43</v>
      </c>
      <c r="I10525" s="44">
        <v>63999.97</v>
      </c>
      <c r="J10525" s="68">
        <f t="shared" si="492"/>
        <v>0.502517875</v>
      </c>
      <c r="K10525" s="43">
        <f t="shared" si="493"/>
        <v>0.79999962499999999</v>
      </c>
      <c r="L10525" s="41" t="str">
        <f t="shared" si="494"/>
        <v>AA</v>
      </c>
      <c r="M10525" s="41" t="s">
        <v>1099</v>
      </c>
      <c r="N10525" s="41" t="s">
        <v>416</v>
      </c>
      <c r="O10525" s="41" t="s">
        <v>70</v>
      </c>
    </row>
    <row r="10526" spans="1:15">
      <c r="A10526" s="38">
        <v>39685</v>
      </c>
      <c r="B10526" s="38">
        <v>45163</v>
      </c>
      <c r="C10526" s="131">
        <v>180</v>
      </c>
      <c r="D10526" s="39">
        <v>9.0200000000000002E-2</v>
      </c>
      <c r="E10526" s="39">
        <v>8.5600000000000009E-2</v>
      </c>
      <c r="F10526" s="40">
        <v>110000</v>
      </c>
      <c r="G10526" s="40">
        <v>110000</v>
      </c>
      <c r="H10526" s="40">
        <v>53085.46</v>
      </c>
      <c r="I10526" s="40">
        <v>87999.96</v>
      </c>
      <c r="J10526" s="67">
        <f t="shared" si="492"/>
        <v>0.48259509090909092</v>
      </c>
      <c r="K10526" s="39">
        <f t="shared" si="493"/>
        <v>0.79999963636363647</v>
      </c>
      <c r="L10526" s="2" t="str">
        <f t="shared" si="494"/>
        <v>AA</v>
      </c>
      <c r="M10526" s="2" t="s">
        <v>641</v>
      </c>
      <c r="N10526" s="2" t="s">
        <v>416</v>
      </c>
      <c r="O10526" s="2" t="s">
        <v>70</v>
      </c>
    </row>
    <row r="10527" spans="1:15">
      <c r="A10527" s="38">
        <v>39792</v>
      </c>
      <c r="B10527" s="38">
        <v>47097</v>
      </c>
      <c r="C10527" s="131">
        <v>240</v>
      </c>
      <c r="D10527" s="39">
        <v>9.0200000000000002E-2</v>
      </c>
      <c r="E10527" s="39">
        <v>8.09E-2</v>
      </c>
      <c r="F10527" s="40">
        <v>66297.279999999999</v>
      </c>
      <c r="G10527" s="40">
        <v>66297.279999999999</v>
      </c>
      <c r="H10527" s="40">
        <v>38331.43</v>
      </c>
      <c r="I10527" s="40">
        <v>53037.8</v>
      </c>
      <c r="J10527" s="67">
        <f t="shared" si="492"/>
        <v>0.57817500205136618</v>
      </c>
      <c r="K10527" s="39">
        <f t="shared" si="493"/>
        <v>0.79999963799419826</v>
      </c>
      <c r="L10527" s="2" t="str">
        <f t="shared" si="494"/>
        <v>AA</v>
      </c>
      <c r="M10527" s="2" t="s">
        <v>1330</v>
      </c>
      <c r="N10527" s="2" t="s">
        <v>420</v>
      </c>
      <c r="O10527" s="2" t="s">
        <v>70</v>
      </c>
    </row>
    <row r="10528" spans="1:15">
      <c r="A10528" s="42">
        <v>39652</v>
      </c>
      <c r="B10528" s="42">
        <v>46957</v>
      </c>
      <c r="C10528" s="130">
        <v>240</v>
      </c>
      <c r="D10528" s="43">
        <v>9.0200000000000002E-2</v>
      </c>
      <c r="E10528" s="43">
        <v>8.09E-2</v>
      </c>
      <c r="F10528" s="44">
        <v>64000</v>
      </c>
      <c r="G10528" s="44">
        <v>64000</v>
      </c>
      <c r="H10528" s="44">
        <v>36204.44</v>
      </c>
      <c r="I10528" s="44">
        <v>51199.98</v>
      </c>
      <c r="J10528" s="68">
        <f t="shared" si="492"/>
        <v>0.56569437500000008</v>
      </c>
      <c r="K10528" s="43">
        <f t="shared" si="493"/>
        <v>0.79999968750000006</v>
      </c>
      <c r="L10528" s="41" t="str">
        <f t="shared" si="494"/>
        <v>AA</v>
      </c>
      <c r="M10528" s="41" t="s">
        <v>461</v>
      </c>
      <c r="N10528" s="41" t="s">
        <v>416</v>
      </c>
      <c r="O10528" s="41" t="s">
        <v>70</v>
      </c>
    </row>
    <row r="10529" spans="1:15">
      <c r="A10529" s="42">
        <v>41625</v>
      </c>
      <c r="B10529" s="42">
        <v>43451</v>
      </c>
      <c r="C10529" s="130">
        <v>60</v>
      </c>
      <c r="D10529" s="43">
        <v>9.0200000000000002E-2</v>
      </c>
      <c r="E10529" s="43">
        <v>8.09E-2</v>
      </c>
      <c r="F10529" s="44">
        <v>50000</v>
      </c>
      <c r="G10529" s="44">
        <v>50000</v>
      </c>
      <c r="H10529" s="44">
        <v>31013.97</v>
      </c>
      <c r="I10529" s="44">
        <v>39999.99</v>
      </c>
      <c r="J10529" s="68">
        <f t="shared" si="492"/>
        <v>0.62027940000000004</v>
      </c>
      <c r="K10529" s="43">
        <f t="shared" si="493"/>
        <v>0.79999979999999993</v>
      </c>
      <c r="L10529" s="41" t="str">
        <f t="shared" si="494"/>
        <v>AA</v>
      </c>
      <c r="M10529" s="41" t="s">
        <v>616</v>
      </c>
      <c r="N10529" s="41" t="s">
        <v>424</v>
      </c>
      <c r="O10529" s="41" t="s">
        <v>70</v>
      </c>
    </row>
    <row r="10530" spans="1:15">
      <c r="A10530" s="38">
        <v>39798</v>
      </c>
      <c r="B10530" s="38">
        <v>47103</v>
      </c>
      <c r="C10530" s="131">
        <v>240</v>
      </c>
      <c r="D10530" s="39">
        <v>9.0200000000000002E-2</v>
      </c>
      <c r="E10530" s="39">
        <v>8.5600000000000009E-2</v>
      </c>
      <c r="F10530" s="40">
        <v>53000</v>
      </c>
      <c r="G10530" s="40">
        <v>53000</v>
      </c>
      <c r="H10530" s="40">
        <v>30626.06</v>
      </c>
      <c r="I10530" s="40">
        <v>42399.99</v>
      </c>
      <c r="J10530" s="67">
        <f t="shared" si="492"/>
        <v>0.57785018867924531</v>
      </c>
      <c r="K10530" s="39">
        <f t="shared" si="493"/>
        <v>0.79999981132075471</v>
      </c>
      <c r="L10530" s="2" t="str">
        <f t="shared" si="494"/>
        <v>AA</v>
      </c>
      <c r="M10530" s="2" t="s">
        <v>1099</v>
      </c>
      <c r="N10530" s="2" t="s">
        <v>416</v>
      </c>
      <c r="O10530" s="2" t="s">
        <v>70</v>
      </c>
    </row>
    <row r="10531" spans="1:15">
      <c r="A10531" s="42">
        <v>39841</v>
      </c>
      <c r="B10531" s="42">
        <v>47146</v>
      </c>
      <c r="C10531" s="130">
        <v>240</v>
      </c>
      <c r="D10531" s="43">
        <v>9.0200000000000002E-2</v>
      </c>
      <c r="E10531" s="43">
        <v>9.0200000000000002E-2</v>
      </c>
      <c r="F10531" s="44">
        <v>53000</v>
      </c>
      <c r="G10531" s="44">
        <v>53000</v>
      </c>
      <c r="H10531" s="44">
        <v>30729.88</v>
      </c>
      <c r="I10531" s="44">
        <v>42399.99</v>
      </c>
      <c r="J10531" s="68">
        <f t="shared" si="492"/>
        <v>0.57980905660377358</v>
      </c>
      <c r="K10531" s="43">
        <f t="shared" si="493"/>
        <v>0.79999981132075471</v>
      </c>
      <c r="L10531" s="41" t="str">
        <f t="shared" si="494"/>
        <v>AA</v>
      </c>
      <c r="M10531" s="41" t="s">
        <v>1636</v>
      </c>
      <c r="N10531" s="41" t="s">
        <v>432</v>
      </c>
      <c r="O10531" s="41" t="s">
        <v>70</v>
      </c>
    </row>
    <row r="10532" spans="1:15">
      <c r="A10532" s="42">
        <v>39933</v>
      </c>
      <c r="B10532" s="42">
        <v>47238</v>
      </c>
      <c r="C10532" s="130">
        <v>240</v>
      </c>
      <c r="D10532" s="43">
        <v>9.0200000000000002E-2</v>
      </c>
      <c r="E10532" s="43">
        <v>8.5600000000000009E-2</v>
      </c>
      <c r="F10532" s="44">
        <v>54000</v>
      </c>
      <c r="G10532" s="44">
        <v>54000</v>
      </c>
      <c r="H10532" s="44">
        <v>31769</v>
      </c>
      <c r="I10532" s="44">
        <v>43199.99</v>
      </c>
      <c r="J10532" s="68">
        <f t="shared" si="492"/>
        <v>0.58831481481481485</v>
      </c>
      <c r="K10532" s="43">
        <f t="shared" si="493"/>
        <v>0.79999981481481475</v>
      </c>
      <c r="L10532" s="41" t="str">
        <f t="shared" si="494"/>
        <v>AA</v>
      </c>
      <c r="M10532" s="41" t="s">
        <v>413</v>
      </c>
      <c r="N10532" s="41" t="s">
        <v>417</v>
      </c>
      <c r="O10532" s="41" t="s">
        <v>70</v>
      </c>
    </row>
    <row r="10533" spans="1:15">
      <c r="A10533" s="42">
        <v>39771</v>
      </c>
      <c r="B10533" s="42">
        <v>46771</v>
      </c>
      <c r="C10533" s="130">
        <v>230</v>
      </c>
      <c r="D10533" s="43">
        <v>9.0200000000000002E-2</v>
      </c>
      <c r="E10533" s="43">
        <v>8.5600000000000009E-2</v>
      </c>
      <c r="F10533" s="44">
        <v>54500</v>
      </c>
      <c r="G10533" s="44">
        <v>54500</v>
      </c>
      <c r="H10533" s="44">
        <v>30736</v>
      </c>
      <c r="I10533" s="44">
        <v>43599.99</v>
      </c>
      <c r="J10533" s="68">
        <f t="shared" si="492"/>
        <v>0.56396330275229356</v>
      </c>
      <c r="K10533" s="43">
        <f t="shared" si="493"/>
        <v>0.7999998165137614</v>
      </c>
      <c r="L10533" s="41" t="str">
        <f t="shared" si="494"/>
        <v>AA</v>
      </c>
      <c r="M10533" s="41" t="s">
        <v>1504</v>
      </c>
      <c r="N10533" s="41" t="s">
        <v>417</v>
      </c>
      <c r="O10533" s="41" t="s">
        <v>70</v>
      </c>
    </row>
    <row r="10534" spans="1:15">
      <c r="A10534" s="42">
        <v>39626</v>
      </c>
      <c r="B10534" s="42">
        <v>46931</v>
      </c>
      <c r="C10534" s="130">
        <v>240</v>
      </c>
      <c r="D10534" s="43">
        <v>9.0200000000000002E-2</v>
      </c>
      <c r="E10534" s="43">
        <v>8.09E-2</v>
      </c>
      <c r="F10534" s="44">
        <v>110000</v>
      </c>
      <c r="G10534" s="44">
        <v>110000</v>
      </c>
      <c r="H10534" s="44">
        <v>62599.360000000001</v>
      </c>
      <c r="I10534" s="44">
        <v>87999.98</v>
      </c>
      <c r="J10534" s="68">
        <f t="shared" si="492"/>
        <v>0.56908509090909087</v>
      </c>
      <c r="K10534" s="43">
        <f t="shared" si="493"/>
        <v>0.79999981818181809</v>
      </c>
      <c r="L10534" s="41" t="str">
        <f t="shared" si="494"/>
        <v>AA</v>
      </c>
      <c r="M10534" s="41" t="s">
        <v>213</v>
      </c>
      <c r="N10534" s="41" t="s">
        <v>416</v>
      </c>
      <c r="O10534" s="41" t="s">
        <v>70</v>
      </c>
    </row>
    <row r="10535" spans="1:15">
      <c r="A10535" s="38">
        <v>39604</v>
      </c>
      <c r="B10535" s="38">
        <v>46909</v>
      </c>
      <c r="C10535" s="131">
        <v>240</v>
      </c>
      <c r="D10535" s="39">
        <v>9.0200000000000002E-2</v>
      </c>
      <c r="E10535" s="39">
        <v>8.09E-2</v>
      </c>
      <c r="F10535" s="40">
        <v>55000</v>
      </c>
      <c r="G10535" s="40">
        <v>55000</v>
      </c>
      <c r="H10535" s="40">
        <v>31027.7</v>
      </c>
      <c r="I10535" s="40">
        <v>43999.99</v>
      </c>
      <c r="J10535" s="67">
        <f t="shared" si="492"/>
        <v>0.56413999999999997</v>
      </c>
      <c r="K10535" s="39">
        <f t="shared" si="493"/>
        <v>0.79999981818181809</v>
      </c>
      <c r="L10535" s="2" t="str">
        <f t="shared" si="494"/>
        <v>AA</v>
      </c>
      <c r="M10535" s="2" t="s">
        <v>837</v>
      </c>
      <c r="N10535" s="2" t="s">
        <v>437</v>
      </c>
      <c r="O10535" s="2" t="s">
        <v>70</v>
      </c>
    </row>
    <row r="10536" spans="1:15">
      <c r="A10536" s="38">
        <v>39773</v>
      </c>
      <c r="B10536" s="38">
        <v>47078</v>
      </c>
      <c r="C10536" s="131">
        <v>240</v>
      </c>
      <c r="D10536" s="39">
        <v>9.0200000000000002E-2</v>
      </c>
      <c r="E10536" s="39">
        <v>9.0200000000000002E-2</v>
      </c>
      <c r="F10536" s="40">
        <v>55000</v>
      </c>
      <c r="G10536" s="40">
        <v>55000</v>
      </c>
      <c r="H10536" s="40">
        <v>31614.6</v>
      </c>
      <c r="I10536" s="40">
        <v>43999.99</v>
      </c>
      <c r="J10536" s="67">
        <f t="shared" si="492"/>
        <v>0.57481090909090904</v>
      </c>
      <c r="K10536" s="39">
        <f t="shared" si="493"/>
        <v>0.79999981818181809</v>
      </c>
      <c r="L10536" s="2" t="str">
        <f t="shared" si="494"/>
        <v>AA</v>
      </c>
      <c r="M10536" s="2" t="s">
        <v>220</v>
      </c>
      <c r="N10536" s="2" t="s">
        <v>416</v>
      </c>
      <c r="O10536" s="2" t="s">
        <v>70</v>
      </c>
    </row>
    <row r="10537" spans="1:15">
      <c r="A10537" s="38">
        <v>39884</v>
      </c>
      <c r="B10537" s="38">
        <v>47069</v>
      </c>
      <c r="C10537" s="131">
        <v>236</v>
      </c>
      <c r="D10537" s="39">
        <v>9.0200000000000002E-2</v>
      </c>
      <c r="E10537" s="39">
        <v>8.09E-2</v>
      </c>
      <c r="F10537" s="40">
        <v>60000</v>
      </c>
      <c r="G10537" s="40">
        <v>60000</v>
      </c>
      <c r="H10537" s="40">
        <v>34876.28</v>
      </c>
      <c r="I10537" s="40">
        <v>47999.99</v>
      </c>
      <c r="J10537" s="67">
        <f t="shared" si="492"/>
        <v>0.58127133333333336</v>
      </c>
      <c r="K10537" s="39">
        <f t="shared" si="493"/>
        <v>0.79999983333333335</v>
      </c>
      <c r="L10537" s="2" t="str">
        <f t="shared" si="494"/>
        <v>AA</v>
      </c>
      <c r="M10537" s="2" t="s">
        <v>470</v>
      </c>
      <c r="N10537" s="2" t="s">
        <v>424</v>
      </c>
      <c r="O10537" s="2" t="s">
        <v>70</v>
      </c>
    </row>
    <row r="10538" spans="1:15">
      <c r="A10538" s="42">
        <v>39556</v>
      </c>
      <c r="B10538" s="42">
        <v>46861</v>
      </c>
      <c r="C10538" s="130">
        <v>240</v>
      </c>
      <c r="D10538" s="43">
        <v>9.0200000000000002E-2</v>
      </c>
      <c r="E10538" s="43">
        <v>8.09E-2</v>
      </c>
      <c r="F10538" s="44">
        <v>60000</v>
      </c>
      <c r="G10538" s="44">
        <v>60000</v>
      </c>
      <c r="H10538" s="44">
        <v>33401.72</v>
      </c>
      <c r="I10538" s="44">
        <v>47999.99</v>
      </c>
      <c r="J10538" s="68">
        <f t="shared" si="492"/>
        <v>0.55669533333333332</v>
      </c>
      <c r="K10538" s="43">
        <f t="shared" si="493"/>
        <v>0.79999983333333335</v>
      </c>
      <c r="L10538" s="41" t="str">
        <f t="shared" si="494"/>
        <v>AA</v>
      </c>
      <c r="M10538" s="41" t="s">
        <v>1032</v>
      </c>
      <c r="N10538" s="41" t="s">
        <v>428</v>
      </c>
      <c r="O10538" s="41" t="s">
        <v>70</v>
      </c>
    </row>
    <row r="10539" spans="1:15">
      <c r="A10539" s="42">
        <v>39629</v>
      </c>
      <c r="B10539" s="42">
        <v>46934</v>
      </c>
      <c r="C10539" s="130">
        <v>240</v>
      </c>
      <c r="D10539" s="43">
        <v>9.0200000000000002E-2</v>
      </c>
      <c r="E10539" s="43">
        <v>8.09E-2</v>
      </c>
      <c r="F10539" s="44">
        <v>60000</v>
      </c>
      <c r="G10539" s="44">
        <v>60000</v>
      </c>
      <c r="H10539" s="44">
        <v>33771.82</v>
      </c>
      <c r="I10539" s="44">
        <v>47999.99</v>
      </c>
      <c r="J10539" s="68">
        <f t="shared" si="492"/>
        <v>0.56286366666666665</v>
      </c>
      <c r="K10539" s="43">
        <f t="shared" si="493"/>
        <v>0.79999983333333335</v>
      </c>
      <c r="L10539" s="41" t="str">
        <f t="shared" si="494"/>
        <v>AA</v>
      </c>
      <c r="M10539" s="41" t="s">
        <v>982</v>
      </c>
      <c r="N10539" s="41" t="s">
        <v>421</v>
      </c>
      <c r="O10539" s="41" t="s">
        <v>70</v>
      </c>
    </row>
    <row r="10540" spans="1:15">
      <c r="A10540" s="38">
        <v>39847</v>
      </c>
      <c r="B10540" s="38">
        <v>47152</v>
      </c>
      <c r="C10540" s="131">
        <v>240</v>
      </c>
      <c r="D10540" s="39">
        <v>9.0200000000000002E-2</v>
      </c>
      <c r="E10540" s="39">
        <v>8.5600000000000009E-2</v>
      </c>
      <c r="F10540" s="40">
        <v>60000</v>
      </c>
      <c r="G10540" s="40">
        <v>60000</v>
      </c>
      <c r="H10540" s="40">
        <v>35068.910000000003</v>
      </c>
      <c r="I10540" s="40">
        <v>47999.99</v>
      </c>
      <c r="J10540" s="67">
        <f t="shared" si="492"/>
        <v>0.58448183333333337</v>
      </c>
      <c r="K10540" s="39">
        <f t="shared" si="493"/>
        <v>0.79999983333333335</v>
      </c>
      <c r="L10540" s="2" t="str">
        <f t="shared" si="494"/>
        <v>AA</v>
      </c>
      <c r="M10540" s="2" t="s">
        <v>1477</v>
      </c>
      <c r="N10540" s="2" t="s">
        <v>424</v>
      </c>
      <c r="O10540" s="2" t="s">
        <v>70</v>
      </c>
    </row>
    <row r="10541" spans="1:15">
      <c r="A10541" s="38">
        <v>39857</v>
      </c>
      <c r="B10541" s="38">
        <v>47131</v>
      </c>
      <c r="C10541" s="131">
        <v>239</v>
      </c>
      <c r="D10541" s="39">
        <v>9.0200000000000002E-2</v>
      </c>
      <c r="E10541" s="39">
        <v>8.09E-2</v>
      </c>
      <c r="F10541" s="40">
        <v>64000</v>
      </c>
      <c r="G10541" s="40">
        <v>64000</v>
      </c>
      <c r="H10541" s="40">
        <v>37215.18</v>
      </c>
      <c r="I10541" s="40">
        <v>51199.99</v>
      </c>
      <c r="J10541" s="67">
        <f t="shared" si="492"/>
        <v>0.58148718750000006</v>
      </c>
      <c r="K10541" s="39">
        <f t="shared" si="493"/>
        <v>0.79999984374999999</v>
      </c>
      <c r="L10541" s="2" t="str">
        <f t="shared" si="494"/>
        <v>AA</v>
      </c>
      <c r="M10541" s="2" t="s">
        <v>531</v>
      </c>
      <c r="N10541" s="2" t="s">
        <v>423</v>
      </c>
      <c r="O10541" s="2" t="s">
        <v>70</v>
      </c>
    </row>
    <row r="10542" spans="1:15">
      <c r="A10542" s="38">
        <v>39699</v>
      </c>
      <c r="B10542" s="38">
        <v>47004</v>
      </c>
      <c r="C10542" s="131">
        <v>240</v>
      </c>
      <c r="D10542" s="39">
        <v>9.0200000000000002E-2</v>
      </c>
      <c r="E10542" s="39">
        <v>8.09E-2</v>
      </c>
      <c r="F10542" s="40">
        <v>65000</v>
      </c>
      <c r="G10542" s="40">
        <v>65000</v>
      </c>
      <c r="H10542" s="40">
        <v>37056.92</v>
      </c>
      <c r="I10542" s="40">
        <v>51999.99</v>
      </c>
      <c r="J10542" s="67">
        <f t="shared" si="492"/>
        <v>0.57010646153846156</v>
      </c>
      <c r="K10542" s="39">
        <f t="shared" si="493"/>
        <v>0.79999984615384612</v>
      </c>
      <c r="L10542" s="2" t="str">
        <f t="shared" si="494"/>
        <v>AA</v>
      </c>
      <c r="M10542" s="2" t="s">
        <v>457</v>
      </c>
      <c r="N10542" s="2" t="s">
        <v>419</v>
      </c>
      <c r="O10542" s="2" t="s">
        <v>70</v>
      </c>
    </row>
    <row r="10543" spans="1:15">
      <c r="A10543" s="42">
        <v>39652</v>
      </c>
      <c r="B10543" s="42">
        <v>44827</v>
      </c>
      <c r="C10543" s="130">
        <v>170</v>
      </c>
      <c r="D10543" s="43">
        <v>9.0200000000000002E-2</v>
      </c>
      <c r="E10543" s="43">
        <v>9.0200000000000002E-2</v>
      </c>
      <c r="F10543" s="44">
        <v>68000</v>
      </c>
      <c r="G10543" s="44">
        <v>68000</v>
      </c>
      <c r="H10543" s="44">
        <v>30718.37</v>
      </c>
      <c r="I10543" s="44">
        <v>54399.99</v>
      </c>
      <c r="J10543" s="68">
        <f t="shared" si="492"/>
        <v>0.45174073529411762</v>
      </c>
      <c r="K10543" s="43">
        <f t="shared" si="493"/>
        <v>0.79999985294117648</v>
      </c>
      <c r="L10543" s="41" t="str">
        <f t="shared" si="494"/>
        <v>AA</v>
      </c>
      <c r="M10543" s="41" t="s">
        <v>164</v>
      </c>
      <c r="N10543" s="41" t="s">
        <v>432</v>
      </c>
      <c r="O10543" s="41" t="s">
        <v>70</v>
      </c>
    </row>
    <row r="10544" spans="1:15">
      <c r="A10544" s="42">
        <v>39610</v>
      </c>
      <c r="B10544" s="42">
        <v>46915</v>
      </c>
      <c r="C10544" s="130">
        <v>240</v>
      </c>
      <c r="D10544" s="43">
        <v>9.0200000000000002E-2</v>
      </c>
      <c r="E10544" s="43">
        <v>8.09E-2</v>
      </c>
      <c r="F10544" s="44">
        <v>68000</v>
      </c>
      <c r="G10544" s="44">
        <v>68000</v>
      </c>
      <c r="H10544" s="44">
        <v>38372.629999999997</v>
      </c>
      <c r="I10544" s="44">
        <v>54399.99</v>
      </c>
      <c r="J10544" s="68">
        <f t="shared" si="492"/>
        <v>0.56430338235294109</v>
      </c>
      <c r="K10544" s="43">
        <f t="shared" si="493"/>
        <v>0.79999985294117648</v>
      </c>
      <c r="L10544" s="41" t="str">
        <f t="shared" si="494"/>
        <v>AA</v>
      </c>
      <c r="M10544" s="41" t="s">
        <v>1065</v>
      </c>
      <c r="N10544" s="41" t="s">
        <v>416</v>
      </c>
      <c r="O10544" s="41" t="s">
        <v>70</v>
      </c>
    </row>
    <row r="10545" spans="1:15">
      <c r="A10545" s="38">
        <v>39744</v>
      </c>
      <c r="B10545" s="38">
        <v>45953</v>
      </c>
      <c r="C10545" s="131">
        <v>204</v>
      </c>
      <c r="D10545" s="39">
        <v>9.0200000000000002E-2</v>
      </c>
      <c r="E10545" s="39">
        <v>8.09E-2</v>
      </c>
      <c r="F10545" s="40">
        <v>70000</v>
      </c>
      <c r="G10545" s="40">
        <v>70000</v>
      </c>
      <c r="H10545" s="40">
        <v>37165.660000000003</v>
      </c>
      <c r="I10545" s="40">
        <v>55999.99</v>
      </c>
      <c r="J10545" s="67">
        <f t="shared" si="492"/>
        <v>0.53093800000000002</v>
      </c>
      <c r="K10545" s="39">
        <f t="shared" si="493"/>
        <v>0.79999985714285715</v>
      </c>
      <c r="L10545" s="2" t="str">
        <f t="shared" si="494"/>
        <v>AA</v>
      </c>
      <c r="M10545" s="2" t="s">
        <v>1152</v>
      </c>
      <c r="N10545" s="2" t="s">
        <v>417</v>
      </c>
      <c r="O10545" s="2" t="s">
        <v>70</v>
      </c>
    </row>
    <row r="10546" spans="1:15">
      <c r="A10546" s="42">
        <v>39644</v>
      </c>
      <c r="B10546" s="42">
        <v>46949</v>
      </c>
      <c r="C10546" s="130">
        <v>240</v>
      </c>
      <c r="D10546" s="43">
        <v>9.0200000000000002E-2</v>
      </c>
      <c r="E10546" s="43">
        <v>8.09E-2</v>
      </c>
      <c r="F10546" s="44">
        <v>70000</v>
      </c>
      <c r="G10546" s="44">
        <v>70000</v>
      </c>
      <c r="H10546" s="44">
        <v>39621.089999999997</v>
      </c>
      <c r="I10546" s="44">
        <v>55999.99</v>
      </c>
      <c r="J10546" s="68">
        <f t="shared" si="492"/>
        <v>0.5660155714285714</v>
      </c>
      <c r="K10546" s="43">
        <f t="shared" si="493"/>
        <v>0.79999985714285715</v>
      </c>
      <c r="L10546" s="41" t="str">
        <f t="shared" si="494"/>
        <v>AA</v>
      </c>
      <c r="M10546" s="41" t="s">
        <v>869</v>
      </c>
      <c r="N10546" s="41" t="s">
        <v>416</v>
      </c>
      <c r="O10546" s="41" t="s">
        <v>70</v>
      </c>
    </row>
    <row r="10547" spans="1:15">
      <c r="A10547" s="38">
        <v>39776</v>
      </c>
      <c r="B10547" s="38">
        <v>47081</v>
      </c>
      <c r="C10547" s="131">
        <v>240</v>
      </c>
      <c r="D10547" s="39">
        <v>9.0200000000000002E-2</v>
      </c>
      <c r="E10547" s="39">
        <v>8.09E-2</v>
      </c>
      <c r="F10547" s="40">
        <v>70000</v>
      </c>
      <c r="G10547" s="40">
        <v>70000</v>
      </c>
      <c r="H10547" s="40">
        <v>40179.160000000003</v>
      </c>
      <c r="I10547" s="40">
        <v>55999.99</v>
      </c>
      <c r="J10547" s="67">
        <f t="shared" si="492"/>
        <v>0.57398800000000005</v>
      </c>
      <c r="K10547" s="39">
        <f t="shared" si="493"/>
        <v>0.79999985714285715</v>
      </c>
      <c r="L10547" s="2" t="str">
        <f t="shared" si="494"/>
        <v>AA</v>
      </c>
      <c r="M10547" s="2" t="s">
        <v>743</v>
      </c>
      <c r="N10547" s="2" t="s">
        <v>416</v>
      </c>
      <c r="O10547" s="2" t="s">
        <v>70</v>
      </c>
    </row>
    <row r="10548" spans="1:15">
      <c r="A10548" s="38">
        <v>39689</v>
      </c>
      <c r="B10548" s="38">
        <v>46994</v>
      </c>
      <c r="C10548" s="131">
        <v>240</v>
      </c>
      <c r="D10548" s="39">
        <v>9.0200000000000002E-2</v>
      </c>
      <c r="E10548" s="39">
        <v>8.09E-2</v>
      </c>
      <c r="F10548" s="40">
        <v>70000</v>
      </c>
      <c r="G10548" s="40">
        <v>70000</v>
      </c>
      <c r="H10548" s="40">
        <v>39815.360000000001</v>
      </c>
      <c r="I10548" s="40">
        <v>55999.99</v>
      </c>
      <c r="J10548" s="67">
        <f t="shared" si="492"/>
        <v>0.56879085714285715</v>
      </c>
      <c r="K10548" s="39">
        <f t="shared" si="493"/>
        <v>0.79999985714285715</v>
      </c>
      <c r="L10548" s="2" t="str">
        <f t="shared" si="494"/>
        <v>AA</v>
      </c>
      <c r="M10548" s="2" t="s">
        <v>120</v>
      </c>
      <c r="N10548" s="2" t="s">
        <v>418</v>
      </c>
      <c r="O10548" s="2" t="s">
        <v>70</v>
      </c>
    </row>
    <row r="10549" spans="1:15">
      <c r="A10549" s="38">
        <v>39604</v>
      </c>
      <c r="B10549" s="38">
        <v>46909</v>
      </c>
      <c r="C10549" s="131">
        <v>240</v>
      </c>
      <c r="D10549" s="39">
        <v>9.0200000000000002E-2</v>
      </c>
      <c r="E10549" s="39">
        <v>8.09E-2</v>
      </c>
      <c r="F10549" s="40">
        <v>70000</v>
      </c>
      <c r="G10549" s="40">
        <v>70000</v>
      </c>
      <c r="H10549" s="40">
        <v>39489.67</v>
      </c>
      <c r="I10549" s="40">
        <v>55999.99</v>
      </c>
      <c r="J10549" s="67">
        <f t="shared" si="492"/>
        <v>0.56413814285714281</v>
      </c>
      <c r="K10549" s="39">
        <f t="shared" si="493"/>
        <v>0.79999985714285715</v>
      </c>
      <c r="L10549" s="2" t="str">
        <f t="shared" si="494"/>
        <v>AA</v>
      </c>
      <c r="M10549" s="2" t="s">
        <v>489</v>
      </c>
      <c r="N10549" s="2" t="s">
        <v>415</v>
      </c>
      <c r="O10549" s="2" t="s">
        <v>70</v>
      </c>
    </row>
    <row r="10550" spans="1:15">
      <c r="A10550" s="38">
        <v>39820</v>
      </c>
      <c r="B10550" s="38">
        <v>47125</v>
      </c>
      <c r="C10550" s="131">
        <v>240</v>
      </c>
      <c r="D10550" s="39">
        <v>9.0200000000000002E-2</v>
      </c>
      <c r="E10550" s="39">
        <v>8.5600000000000009E-2</v>
      </c>
      <c r="F10550" s="40">
        <v>70000</v>
      </c>
      <c r="G10550" s="40">
        <v>70000</v>
      </c>
      <c r="H10550" s="40">
        <v>40634.800000000003</v>
      </c>
      <c r="I10550" s="40">
        <v>55999.99</v>
      </c>
      <c r="J10550" s="67">
        <f t="shared" si="492"/>
        <v>0.58049714285714293</v>
      </c>
      <c r="K10550" s="39">
        <f t="shared" si="493"/>
        <v>0.79999985714285715</v>
      </c>
      <c r="L10550" s="2" t="str">
        <f t="shared" si="494"/>
        <v>AA</v>
      </c>
      <c r="M10550" s="2" t="s">
        <v>457</v>
      </c>
      <c r="N10550" s="2" t="s">
        <v>419</v>
      </c>
      <c r="O10550" s="2" t="s">
        <v>70</v>
      </c>
    </row>
    <row r="10551" spans="1:15">
      <c r="A10551" s="38">
        <v>39737</v>
      </c>
      <c r="B10551" s="38">
        <v>47042</v>
      </c>
      <c r="C10551" s="131">
        <v>240</v>
      </c>
      <c r="D10551" s="39">
        <v>9.0200000000000002E-2</v>
      </c>
      <c r="E10551" s="39">
        <v>8.09E-2</v>
      </c>
      <c r="F10551" s="40">
        <v>70700</v>
      </c>
      <c r="G10551" s="40">
        <v>70700</v>
      </c>
      <c r="H10551" s="40">
        <v>40519.339999999997</v>
      </c>
      <c r="I10551" s="40">
        <v>56559.99</v>
      </c>
      <c r="J10551" s="67">
        <f t="shared" si="492"/>
        <v>0.57311654879773688</v>
      </c>
      <c r="K10551" s="39">
        <f t="shared" si="493"/>
        <v>0.79999985855728428</v>
      </c>
      <c r="L10551" s="2" t="str">
        <f t="shared" si="494"/>
        <v>AA</v>
      </c>
      <c r="M10551" s="2" t="s">
        <v>619</v>
      </c>
      <c r="N10551" s="2" t="s">
        <v>427</v>
      </c>
      <c r="O10551" s="2" t="s">
        <v>70</v>
      </c>
    </row>
    <row r="10552" spans="1:15">
      <c r="A10552" s="38">
        <v>39685</v>
      </c>
      <c r="B10552" s="38">
        <v>45163</v>
      </c>
      <c r="C10552" s="131">
        <v>180</v>
      </c>
      <c r="D10552" s="39">
        <v>9.0200000000000002E-2</v>
      </c>
      <c r="E10552" s="39">
        <v>8.09E-2</v>
      </c>
      <c r="F10552" s="40">
        <v>71000</v>
      </c>
      <c r="G10552" s="40">
        <v>71000</v>
      </c>
      <c r="H10552" s="40">
        <v>33890.019999999997</v>
      </c>
      <c r="I10552" s="40">
        <v>56799.99</v>
      </c>
      <c r="J10552" s="67">
        <f t="shared" si="492"/>
        <v>0.47732422535211261</v>
      </c>
      <c r="K10552" s="39">
        <f t="shared" si="493"/>
        <v>0.79999985915492955</v>
      </c>
      <c r="L10552" s="2" t="str">
        <f t="shared" si="494"/>
        <v>AA</v>
      </c>
      <c r="M10552" s="2" t="s">
        <v>1413</v>
      </c>
      <c r="N10552" s="2" t="s">
        <v>421</v>
      </c>
      <c r="O10552" s="2" t="s">
        <v>70</v>
      </c>
    </row>
    <row r="10553" spans="1:15">
      <c r="A10553" s="38">
        <v>39773</v>
      </c>
      <c r="B10553" s="38">
        <v>47078</v>
      </c>
      <c r="C10553" s="131">
        <v>240</v>
      </c>
      <c r="D10553" s="39">
        <v>9.0200000000000002E-2</v>
      </c>
      <c r="E10553" s="39">
        <v>8.09E-2</v>
      </c>
      <c r="F10553" s="40">
        <v>72000</v>
      </c>
      <c r="G10553" s="40">
        <v>72000</v>
      </c>
      <c r="H10553" s="40">
        <v>41386.370000000003</v>
      </c>
      <c r="I10553" s="40">
        <v>57599.99</v>
      </c>
      <c r="J10553" s="67">
        <f t="shared" si="492"/>
        <v>0.57481069444444444</v>
      </c>
      <c r="K10553" s="39">
        <f t="shared" si="493"/>
        <v>0.7999998611111111</v>
      </c>
      <c r="L10553" s="2" t="str">
        <f t="shared" si="494"/>
        <v>AA</v>
      </c>
      <c r="M10553" s="2" t="s">
        <v>958</v>
      </c>
      <c r="N10553" s="2" t="s">
        <v>416</v>
      </c>
      <c r="O10553" s="2" t="s">
        <v>70</v>
      </c>
    </row>
    <row r="10554" spans="1:15">
      <c r="A10554" s="38">
        <v>39650</v>
      </c>
      <c r="B10554" s="38">
        <v>46955</v>
      </c>
      <c r="C10554" s="131">
        <v>240</v>
      </c>
      <c r="D10554" s="39">
        <v>9.0200000000000002E-2</v>
      </c>
      <c r="E10554" s="39">
        <v>8.09E-2</v>
      </c>
      <c r="F10554" s="40">
        <v>72000</v>
      </c>
      <c r="G10554" s="40">
        <v>72000</v>
      </c>
      <c r="H10554" s="40">
        <v>40721.79</v>
      </c>
      <c r="I10554" s="40">
        <v>57599.99</v>
      </c>
      <c r="J10554" s="67">
        <f t="shared" si="492"/>
        <v>0.5655804166666667</v>
      </c>
      <c r="K10554" s="39">
        <f t="shared" si="493"/>
        <v>0.7999998611111111</v>
      </c>
      <c r="L10554" s="2" t="str">
        <f t="shared" si="494"/>
        <v>AA</v>
      </c>
      <c r="M10554" s="2" t="s">
        <v>777</v>
      </c>
      <c r="N10554" s="2" t="s">
        <v>415</v>
      </c>
      <c r="O10554" s="2" t="s">
        <v>70</v>
      </c>
    </row>
    <row r="10555" spans="1:15">
      <c r="A10555" s="38">
        <v>39862</v>
      </c>
      <c r="B10555" s="38">
        <v>47167</v>
      </c>
      <c r="C10555" s="131">
        <v>240</v>
      </c>
      <c r="D10555" s="39">
        <v>9.0200000000000002E-2</v>
      </c>
      <c r="E10555" s="39">
        <v>8.09E-2</v>
      </c>
      <c r="F10555" s="40">
        <v>74000</v>
      </c>
      <c r="G10555" s="40">
        <v>74000</v>
      </c>
      <c r="H10555" s="40">
        <v>43039.839999999997</v>
      </c>
      <c r="I10555" s="40">
        <v>59199.99</v>
      </c>
      <c r="J10555" s="67">
        <f t="shared" si="492"/>
        <v>0.58161945945945936</v>
      </c>
      <c r="K10555" s="39">
        <f t="shared" si="493"/>
        <v>0.79999986486486485</v>
      </c>
      <c r="L10555" s="2" t="str">
        <f t="shared" si="494"/>
        <v>AA</v>
      </c>
      <c r="M10555" s="2" t="s">
        <v>492</v>
      </c>
      <c r="N10555" s="2" t="s">
        <v>426</v>
      </c>
      <c r="O10555" s="2" t="s">
        <v>70</v>
      </c>
    </row>
    <row r="10556" spans="1:15">
      <c r="A10556" s="38">
        <v>41561</v>
      </c>
      <c r="B10556" s="38">
        <v>45213</v>
      </c>
      <c r="C10556" s="131">
        <v>120</v>
      </c>
      <c r="D10556" s="39">
        <v>9.0200000000000002E-2</v>
      </c>
      <c r="E10556" s="39">
        <v>0.08</v>
      </c>
      <c r="F10556" s="40">
        <v>75000</v>
      </c>
      <c r="G10556" s="40">
        <v>75000</v>
      </c>
      <c r="H10556" s="40">
        <v>52618.95</v>
      </c>
      <c r="I10556" s="40">
        <v>59999.99</v>
      </c>
      <c r="J10556" s="67">
        <f t="shared" si="492"/>
        <v>0.70158599999999993</v>
      </c>
      <c r="K10556" s="39">
        <f t="shared" si="493"/>
        <v>0.79999986666666667</v>
      </c>
      <c r="L10556" s="2" t="str">
        <f t="shared" si="494"/>
        <v>A</v>
      </c>
      <c r="M10556" s="2" t="s">
        <v>1075</v>
      </c>
      <c r="N10556" s="2" t="s">
        <v>421</v>
      </c>
      <c r="O10556" s="2" t="s">
        <v>70</v>
      </c>
    </row>
    <row r="10557" spans="1:15">
      <c r="A10557" s="38">
        <v>39573</v>
      </c>
      <c r="B10557" s="38">
        <v>46878</v>
      </c>
      <c r="C10557" s="131">
        <v>240</v>
      </c>
      <c r="D10557" s="39">
        <v>9.0200000000000002E-2</v>
      </c>
      <c r="E10557" s="39">
        <v>8.5600000000000009E-2</v>
      </c>
      <c r="F10557" s="40">
        <v>75000</v>
      </c>
      <c r="G10557" s="40">
        <v>75000</v>
      </c>
      <c r="H10557" s="40">
        <v>42105.52</v>
      </c>
      <c r="I10557" s="40">
        <v>59999.99</v>
      </c>
      <c r="J10557" s="67">
        <f t="shared" si="492"/>
        <v>0.56140693333333325</v>
      </c>
      <c r="K10557" s="39">
        <f t="shared" si="493"/>
        <v>0.79999986666666667</v>
      </c>
      <c r="L10557" s="2" t="str">
        <f t="shared" si="494"/>
        <v>AA</v>
      </c>
      <c r="M10557" s="2" t="s">
        <v>461</v>
      </c>
      <c r="N10557" s="2" t="s">
        <v>416</v>
      </c>
      <c r="O10557" s="2" t="s">
        <v>70</v>
      </c>
    </row>
    <row r="10558" spans="1:15">
      <c r="A10558" s="42">
        <v>39587</v>
      </c>
      <c r="B10558" s="42">
        <v>46892</v>
      </c>
      <c r="C10558" s="130">
        <v>240</v>
      </c>
      <c r="D10558" s="43">
        <v>9.0200000000000002E-2</v>
      </c>
      <c r="E10558" s="43">
        <v>8.09E-2</v>
      </c>
      <c r="F10558" s="44">
        <v>76000</v>
      </c>
      <c r="G10558" s="44">
        <v>76000</v>
      </c>
      <c r="H10558" s="44">
        <v>42612.62</v>
      </c>
      <c r="I10558" s="44">
        <v>60799.99</v>
      </c>
      <c r="J10558" s="68">
        <f t="shared" si="492"/>
        <v>0.56069236842105263</v>
      </c>
      <c r="K10558" s="43">
        <f t="shared" si="493"/>
        <v>0.79999986842105264</v>
      </c>
      <c r="L10558" s="41" t="str">
        <f t="shared" si="494"/>
        <v>AA</v>
      </c>
      <c r="M10558" s="41" t="s">
        <v>457</v>
      </c>
      <c r="N10558" s="41" t="s">
        <v>419</v>
      </c>
      <c r="O10558" s="41" t="s">
        <v>70</v>
      </c>
    </row>
    <row r="10559" spans="1:15">
      <c r="A10559" s="42">
        <v>39644</v>
      </c>
      <c r="B10559" s="42">
        <v>46949</v>
      </c>
      <c r="C10559" s="130">
        <v>240</v>
      </c>
      <c r="D10559" s="43">
        <v>9.0200000000000002E-2</v>
      </c>
      <c r="E10559" s="43">
        <v>8.5600000000000009E-2</v>
      </c>
      <c r="F10559" s="44">
        <v>76500</v>
      </c>
      <c r="G10559" s="44">
        <v>76500</v>
      </c>
      <c r="H10559" s="44">
        <v>43300.38</v>
      </c>
      <c r="I10559" s="44">
        <v>61199.99</v>
      </c>
      <c r="J10559" s="68">
        <f t="shared" si="492"/>
        <v>0.56601803921568627</v>
      </c>
      <c r="K10559" s="43">
        <f t="shared" si="493"/>
        <v>0.79999986928104572</v>
      </c>
      <c r="L10559" s="41" t="str">
        <f t="shared" si="494"/>
        <v>AA</v>
      </c>
      <c r="M10559" s="41" t="s">
        <v>467</v>
      </c>
      <c r="N10559" s="41" t="s">
        <v>425</v>
      </c>
      <c r="O10559" s="41" t="s">
        <v>70</v>
      </c>
    </row>
    <row r="10560" spans="1:15">
      <c r="A10560" s="38">
        <v>39870</v>
      </c>
      <c r="B10560" s="38">
        <v>47175</v>
      </c>
      <c r="C10560" s="131">
        <v>240</v>
      </c>
      <c r="D10560" s="39">
        <v>9.0200000000000002E-2</v>
      </c>
      <c r="E10560" s="39">
        <v>8.5600000000000009E-2</v>
      </c>
      <c r="F10560" s="40">
        <v>76500</v>
      </c>
      <c r="G10560" s="40">
        <v>76500</v>
      </c>
      <c r="H10560" s="40">
        <v>44570.63</v>
      </c>
      <c r="I10560" s="40">
        <v>61199.99</v>
      </c>
      <c r="J10560" s="67">
        <f t="shared" si="492"/>
        <v>0.58262261437908491</v>
      </c>
      <c r="K10560" s="39">
        <f t="shared" si="493"/>
        <v>0.79999986928104572</v>
      </c>
      <c r="L10560" s="2" t="str">
        <f t="shared" si="494"/>
        <v>AA</v>
      </c>
      <c r="M10560" s="2" t="s">
        <v>1602</v>
      </c>
      <c r="N10560" s="2" t="s">
        <v>419</v>
      </c>
      <c r="O10560" s="2" t="s">
        <v>70</v>
      </c>
    </row>
    <row r="10561" spans="1:15">
      <c r="A10561" s="38">
        <v>39678</v>
      </c>
      <c r="B10561" s="38">
        <v>46983</v>
      </c>
      <c r="C10561" s="131">
        <v>240</v>
      </c>
      <c r="D10561" s="39">
        <v>9.0200000000000002E-2</v>
      </c>
      <c r="E10561" s="39">
        <v>8.09E-2</v>
      </c>
      <c r="F10561" s="40">
        <v>76600</v>
      </c>
      <c r="G10561" s="40">
        <v>76600</v>
      </c>
      <c r="H10561" s="40">
        <v>43784.3</v>
      </c>
      <c r="I10561" s="40">
        <v>61279.99</v>
      </c>
      <c r="J10561" s="67">
        <f t="shared" si="492"/>
        <v>0.57159660574412541</v>
      </c>
      <c r="K10561" s="39">
        <f t="shared" si="493"/>
        <v>0.7999998694516971</v>
      </c>
      <c r="L10561" s="2" t="str">
        <f t="shared" si="494"/>
        <v>AA</v>
      </c>
      <c r="M10561" s="2" t="s">
        <v>489</v>
      </c>
      <c r="N10561" s="2" t="s">
        <v>415</v>
      </c>
      <c r="O10561" s="2" t="s">
        <v>70</v>
      </c>
    </row>
    <row r="10562" spans="1:15">
      <c r="A10562" s="42">
        <v>39799</v>
      </c>
      <c r="B10562" s="42">
        <v>46494</v>
      </c>
      <c r="C10562" s="130">
        <v>220</v>
      </c>
      <c r="D10562" s="43">
        <v>9.0200000000000002E-2</v>
      </c>
      <c r="E10562" s="43">
        <v>8.09E-2</v>
      </c>
      <c r="F10562" s="44">
        <v>78000</v>
      </c>
      <c r="G10562" s="44">
        <v>78000</v>
      </c>
      <c r="H10562" s="44">
        <v>43236.25</v>
      </c>
      <c r="I10562" s="44">
        <v>62399.99</v>
      </c>
      <c r="J10562" s="68">
        <f t="shared" si="492"/>
        <v>0.55431089743589745</v>
      </c>
      <c r="K10562" s="43">
        <f t="shared" si="493"/>
        <v>0.79999987179487175</v>
      </c>
      <c r="L10562" s="41" t="str">
        <f t="shared" si="494"/>
        <v>AA</v>
      </c>
      <c r="M10562" s="41" t="s">
        <v>713</v>
      </c>
      <c r="N10562" s="41" t="s">
        <v>418</v>
      </c>
      <c r="O10562" s="41" t="s">
        <v>70</v>
      </c>
    </row>
    <row r="10563" spans="1:15">
      <c r="A10563" s="42">
        <v>39960</v>
      </c>
      <c r="B10563" s="42">
        <v>47265</v>
      </c>
      <c r="C10563" s="130">
        <v>240</v>
      </c>
      <c r="D10563" s="43">
        <v>9.0200000000000002E-2</v>
      </c>
      <c r="E10563" s="43">
        <v>8.09E-2</v>
      </c>
      <c r="F10563" s="44">
        <v>78000</v>
      </c>
      <c r="G10563" s="44">
        <v>78000</v>
      </c>
      <c r="H10563" s="44">
        <v>46178.42</v>
      </c>
      <c r="I10563" s="44">
        <v>62399.99</v>
      </c>
      <c r="J10563" s="68">
        <f t="shared" ref="J10563:J10626" si="495">H10563/G10563</f>
        <v>0.59203102564102561</v>
      </c>
      <c r="K10563" s="43">
        <f t="shared" ref="K10563:K10626" si="496">I10563/G10563</f>
        <v>0.79999987179487175</v>
      </c>
      <c r="L10563" s="41" t="str">
        <f t="shared" ref="L10563:L10626" si="497">IF(J10563&lt;=65%,"AA",IF(J10563&lt;=75%,"A",IF(J10563&lt;=85%,"B","C")))</f>
        <v>AA</v>
      </c>
      <c r="M10563" s="41" t="s">
        <v>461</v>
      </c>
      <c r="N10563" s="41" t="s">
        <v>416</v>
      </c>
      <c r="O10563" s="41" t="s">
        <v>70</v>
      </c>
    </row>
    <row r="10564" spans="1:15">
      <c r="A10564" s="42">
        <v>39736</v>
      </c>
      <c r="B10564" s="42">
        <v>43997</v>
      </c>
      <c r="C10564" s="130">
        <v>140</v>
      </c>
      <c r="D10564" s="43">
        <v>9.0200000000000002E-2</v>
      </c>
      <c r="E10564" s="43">
        <v>8.09E-2</v>
      </c>
      <c r="F10564" s="44">
        <v>78750</v>
      </c>
      <c r="G10564" s="44">
        <v>78750</v>
      </c>
      <c r="H10564" s="44">
        <v>30232.13</v>
      </c>
      <c r="I10564" s="44">
        <v>62999.99</v>
      </c>
      <c r="J10564" s="68">
        <f t="shared" si="495"/>
        <v>0.38390006349206351</v>
      </c>
      <c r="K10564" s="43">
        <f t="shared" si="496"/>
        <v>0.79999987301587294</v>
      </c>
      <c r="L10564" s="41" t="str">
        <f t="shared" si="497"/>
        <v>AA</v>
      </c>
      <c r="M10564" s="41" t="s">
        <v>539</v>
      </c>
      <c r="N10564" s="41" t="s">
        <v>429</v>
      </c>
      <c r="O10564" s="41" t="s">
        <v>70</v>
      </c>
    </row>
    <row r="10565" spans="1:15">
      <c r="A10565" s="38">
        <v>39517</v>
      </c>
      <c r="B10565" s="38">
        <v>46822</v>
      </c>
      <c r="C10565" s="131">
        <v>240</v>
      </c>
      <c r="D10565" s="39">
        <v>9.0200000000000002E-2</v>
      </c>
      <c r="E10565" s="39">
        <v>8.5600000000000009E-2</v>
      </c>
      <c r="F10565" s="40">
        <v>78900</v>
      </c>
      <c r="G10565" s="40">
        <v>78900</v>
      </c>
      <c r="H10565" s="40">
        <v>43755.19</v>
      </c>
      <c r="I10565" s="40">
        <v>63119.99</v>
      </c>
      <c r="J10565" s="67">
        <f t="shared" si="495"/>
        <v>0.55456514575411919</v>
      </c>
      <c r="K10565" s="39">
        <f t="shared" si="496"/>
        <v>0.79999987325728772</v>
      </c>
      <c r="L10565" s="2" t="str">
        <f t="shared" si="497"/>
        <v>AA</v>
      </c>
      <c r="M10565" s="2" t="s">
        <v>454</v>
      </c>
      <c r="N10565" s="2" t="s">
        <v>416</v>
      </c>
      <c r="O10565" s="2" t="s">
        <v>70</v>
      </c>
    </row>
    <row r="10566" spans="1:15">
      <c r="A10566" s="42">
        <v>39926</v>
      </c>
      <c r="B10566" s="42">
        <v>44309</v>
      </c>
      <c r="C10566" s="130">
        <v>144</v>
      </c>
      <c r="D10566" s="43">
        <v>9.0200000000000002E-2</v>
      </c>
      <c r="E10566" s="43">
        <v>8.5600000000000009E-2</v>
      </c>
      <c r="F10566" s="44">
        <v>79700</v>
      </c>
      <c r="G10566" s="44">
        <v>79700</v>
      </c>
      <c r="H10566" s="44">
        <v>34053.85</v>
      </c>
      <c r="I10566" s="44">
        <v>63759.99</v>
      </c>
      <c r="J10566" s="68">
        <f t="shared" si="495"/>
        <v>0.42727540777917189</v>
      </c>
      <c r="K10566" s="43">
        <f t="shared" si="496"/>
        <v>0.79999987452948551</v>
      </c>
      <c r="L10566" s="41" t="str">
        <f t="shared" si="497"/>
        <v>AA</v>
      </c>
      <c r="M10566" s="41" t="s">
        <v>1083</v>
      </c>
      <c r="N10566" s="41" t="s">
        <v>416</v>
      </c>
      <c r="O10566" s="41" t="s">
        <v>70</v>
      </c>
    </row>
    <row r="10567" spans="1:15">
      <c r="A10567" s="42">
        <v>41368</v>
      </c>
      <c r="B10567" s="42">
        <v>43194</v>
      </c>
      <c r="C10567" s="130">
        <v>60</v>
      </c>
      <c r="D10567" s="43">
        <v>9.0200000000000002E-2</v>
      </c>
      <c r="E10567" s="43">
        <v>8.2799999999999999E-2</v>
      </c>
      <c r="F10567" s="44">
        <v>80000</v>
      </c>
      <c r="G10567" s="44">
        <v>80000</v>
      </c>
      <c r="H10567" s="44">
        <v>41098.31</v>
      </c>
      <c r="I10567" s="44">
        <v>63999.99</v>
      </c>
      <c r="J10567" s="68">
        <f t="shared" si="495"/>
        <v>0.51372887499999997</v>
      </c>
      <c r="K10567" s="43">
        <f t="shared" si="496"/>
        <v>0.79999987500000003</v>
      </c>
      <c r="L10567" s="41" t="str">
        <f t="shared" si="497"/>
        <v>AA</v>
      </c>
      <c r="M10567" s="41" t="s">
        <v>673</v>
      </c>
      <c r="N10567" s="41" t="s">
        <v>435</v>
      </c>
      <c r="O10567" s="41" t="s">
        <v>70</v>
      </c>
    </row>
    <row r="10568" spans="1:15">
      <c r="A10568" s="38">
        <v>39654</v>
      </c>
      <c r="B10568" s="38">
        <v>46959</v>
      </c>
      <c r="C10568" s="131">
        <v>240</v>
      </c>
      <c r="D10568" s="39">
        <v>9.0200000000000002E-2</v>
      </c>
      <c r="E10568" s="39">
        <v>8.09E-2</v>
      </c>
      <c r="F10568" s="40">
        <v>80000</v>
      </c>
      <c r="G10568" s="40">
        <v>80000</v>
      </c>
      <c r="H10568" s="40">
        <v>45257.84</v>
      </c>
      <c r="I10568" s="40">
        <v>63999.99</v>
      </c>
      <c r="J10568" s="67">
        <f t="shared" si="495"/>
        <v>0.56572299999999998</v>
      </c>
      <c r="K10568" s="39">
        <f t="shared" si="496"/>
        <v>0.79999987500000003</v>
      </c>
      <c r="L10568" s="2" t="str">
        <f t="shared" si="497"/>
        <v>AA</v>
      </c>
      <c r="M10568" s="2" t="s">
        <v>1022</v>
      </c>
      <c r="N10568" s="2" t="s">
        <v>416</v>
      </c>
      <c r="O10568" s="2" t="s">
        <v>70</v>
      </c>
    </row>
    <row r="10569" spans="1:15">
      <c r="A10569" s="42">
        <v>39787</v>
      </c>
      <c r="B10569" s="42">
        <v>47092</v>
      </c>
      <c r="C10569" s="130">
        <v>240</v>
      </c>
      <c r="D10569" s="43">
        <v>9.0200000000000002E-2</v>
      </c>
      <c r="E10569" s="43">
        <v>8.09E-2</v>
      </c>
      <c r="F10569" s="44">
        <v>80000</v>
      </c>
      <c r="G10569" s="44">
        <v>80000</v>
      </c>
      <c r="H10569" s="44">
        <v>46266.71</v>
      </c>
      <c r="I10569" s="44">
        <v>63999.99</v>
      </c>
      <c r="J10569" s="68">
        <f t="shared" si="495"/>
        <v>0.578333875</v>
      </c>
      <c r="K10569" s="43">
        <f t="shared" si="496"/>
        <v>0.79999987500000003</v>
      </c>
      <c r="L10569" s="41" t="str">
        <f t="shared" si="497"/>
        <v>AA</v>
      </c>
      <c r="M10569" s="41" t="s">
        <v>853</v>
      </c>
      <c r="N10569" s="41" t="s">
        <v>429</v>
      </c>
      <c r="O10569" s="41" t="s">
        <v>70</v>
      </c>
    </row>
    <row r="10570" spans="1:15">
      <c r="A10570" s="42">
        <v>39706</v>
      </c>
      <c r="B10570" s="42">
        <v>47011</v>
      </c>
      <c r="C10570" s="130">
        <v>240</v>
      </c>
      <c r="D10570" s="43">
        <v>9.0200000000000002E-2</v>
      </c>
      <c r="E10570" s="43">
        <v>8.09E-2</v>
      </c>
      <c r="F10570" s="44">
        <v>80000</v>
      </c>
      <c r="G10570" s="44">
        <v>80000</v>
      </c>
      <c r="H10570" s="44">
        <v>45654.31</v>
      </c>
      <c r="I10570" s="44">
        <v>63999.99</v>
      </c>
      <c r="J10570" s="68">
        <f t="shared" si="495"/>
        <v>0.57067887499999992</v>
      </c>
      <c r="K10570" s="43">
        <f t="shared" si="496"/>
        <v>0.79999987500000003</v>
      </c>
      <c r="L10570" s="41" t="str">
        <f t="shared" si="497"/>
        <v>AA</v>
      </c>
      <c r="M10570" s="41" t="s">
        <v>457</v>
      </c>
      <c r="N10570" s="41" t="s">
        <v>419</v>
      </c>
      <c r="O10570" s="41" t="s">
        <v>70</v>
      </c>
    </row>
    <row r="10571" spans="1:15">
      <c r="A10571" s="38">
        <v>39674</v>
      </c>
      <c r="B10571" s="38">
        <v>46979</v>
      </c>
      <c r="C10571" s="131">
        <v>240</v>
      </c>
      <c r="D10571" s="39">
        <v>9.0200000000000002E-2</v>
      </c>
      <c r="E10571" s="39">
        <v>8.09E-2</v>
      </c>
      <c r="F10571" s="40">
        <v>80000</v>
      </c>
      <c r="G10571" s="40">
        <v>80000</v>
      </c>
      <c r="H10571" s="40">
        <v>45457.11</v>
      </c>
      <c r="I10571" s="40">
        <v>63999.99</v>
      </c>
      <c r="J10571" s="67">
        <f t="shared" si="495"/>
        <v>0.56821387499999998</v>
      </c>
      <c r="K10571" s="39">
        <f t="shared" si="496"/>
        <v>0.79999987500000003</v>
      </c>
      <c r="L10571" s="2" t="str">
        <f t="shared" si="497"/>
        <v>AA</v>
      </c>
      <c r="M10571" s="2" t="s">
        <v>586</v>
      </c>
      <c r="N10571" s="2" t="s">
        <v>416</v>
      </c>
      <c r="O10571" s="2" t="s">
        <v>70</v>
      </c>
    </row>
    <row r="10572" spans="1:15">
      <c r="A10572" s="38">
        <v>39596</v>
      </c>
      <c r="B10572" s="38">
        <v>46901</v>
      </c>
      <c r="C10572" s="131">
        <v>240</v>
      </c>
      <c r="D10572" s="39">
        <v>9.0200000000000002E-2</v>
      </c>
      <c r="E10572" s="39">
        <v>8.5600000000000009E-2</v>
      </c>
      <c r="F10572" s="40">
        <v>80000</v>
      </c>
      <c r="G10572" s="40">
        <v>80000</v>
      </c>
      <c r="H10572" s="40">
        <v>44829.85</v>
      </c>
      <c r="I10572" s="40">
        <v>63999.99</v>
      </c>
      <c r="J10572" s="67">
        <f t="shared" si="495"/>
        <v>0.56037312500000003</v>
      </c>
      <c r="K10572" s="39">
        <f t="shared" si="496"/>
        <v>0.79999987500000003</v>
      </c>
      <c r="L10572" s="2" t="str">
        <f t="shared" si="497"/>
        <v>AA</v>
      </c>
      <c r="M10572" s="2" t="s">
        <v>457</v>
      </c>
      <c r="N10572" s="2" t="s">
        <v>419</v>
      </c>
      <c r="O10572" s="2" t="s">
        <v>70</v>
      </c>
    </row>
    <row r="10573" spans="1:15">
      <c r="A10573" s="38">
        <v>39632</v>
      </c>
      <c r="B10573" s="38">
        <v>46329</v>
      </c>
      <c r="C10573" s="131">
        <v>220</v>
      </c>
      <c r="D10573" s="39">
        <v>9.0200000000000002E-2</v>
      </c>
      <c r="E10573" s="39">
        <v>8.09E-2</v>
      </c>
      <c r="F10573" s="40">
        <v>83000</v>
      </c>
      <c r="G10573" s="40">
        <v>83000</v>
      </c>
      <c r="H10573" s="40">
        <v>45024.42</v>
      </c>
      <c r="I10573" s="40">
        <v>66399.990000000005</v>
      </c>
      <c r="J10573" s="67">
        <f t="shared" si="495"/>
        <v>0.54246289156626504</v>
      </c>
      <c r="K10573" s="39">
        <f t="shared" si="496"/>
        <v>0.79999987951807239</v>
      </c>
      <c r="L10573" s="2" t="str">
        <f t="shared" si="497"/>
        <v>AA</v>
      </c>
      <c r="M10573" s="2" t="s">
        <v>531</v>
      </c>
      <c r="N10573" s="2" t="s">
        <v>423</v>
      </c>
      <c r="O10573" s="2" t="s">
        <v>70</v>
      </c>
    </row>
    <row r="10574" spans="1:15">
      <c r="A10574" s="42">
        <v>39904</v>
      </c>
      <c r="B10574" s="42">
        <v>47209</v>
      </c>
      <c r="C10574" s="130">
        <v>240</v>
      </c>
      <c r="D10574" s="43">
        <v>9.0200000000000002E-2</v>
      </c>
      <c r="E10574" s="43">
        <v>8.09E-2</v>
      </c>
      <c r="F10574" s="44">
        <v>84000</v>
      </c>
      <c r="G10574" s="44">
        <v>84000</v>
      </c>
      <c r="H10574" s="44">
        <v>49422.239999999998</v>
      </c>
      <c r="I10574" s="44">
        <v>67199.990000000005</v>
      </c>
      <c r="J10574" s="68">
        <f t="shared" si="495"/>
        <v>0.58835999999999999</v>
      </c>
      <c r="K10574" s="43">
        <f t="shared" si="496"/>
        <v>0.79999988095238106</v>
      </c>
      <c r="L10574" s="41" t="str">
        <f t="shared" si="497"/>
        <v>AA</v>
      </c>
      <c r="M10574" s="41" t="s">
        <v>1303</v>
      </c>
      <c r="N10574" s="41" t="s">
        <v>421</v>
      </c>
      <c r="O10574" s="41" t="s">
        <v>70</v>
      </c>
    </row>
    <row r="10575" spans="1:15">
      <c r="A10575" s="38">
        <v>39601</v>
      </c>
      <c r="B10575" s="38">
        <v>43984</v>
      </c>
      <c r="C10575" s="131">
        <v>144</v>
      </c>
      <c r="D10575" s="39">
        <v>9.0200000000000002E-2</v>
      </c>
      <c r="E10575" s="39">
        <v>8.09E-2</v>
      </c>
      <c r="F10575" s="40">
        <v>85000</v>
      </c>
      <c r="G10575" s="40">
        <v>85000</v>
      </c>
      <c r="H10575" s="40">
        <v>32043.68</v>
      </c>
      <c r="I10575" s="40">
        <v>67999.990000000005</v>
      </c>
      <c r="J10575" s="67">
        <f t="shared" si="495"/>
        <v>0.37698447058823531</v>
      </c>
      <c r="K10575" s="39">
        <f t="shared" si="496"/>
        <v>0.79999988235294128</v>
      </c>
      <c r="L10575" s="2" t="str">
        <f t="shared" si="497"/>
        <v>AA</v>
      </c>
      <c r="M10575" s="2" t="s">
        <v>518</v>
      </c>
      <c r="N10575" s="2" t="s">
        <v>416</v>
      </c>
      <c r="O10575" s="2" t="s">
        <v>70</v>
      </c>
    </row>
    <row r="10576" spans="1:15">
      <c r="A10576" s="38">
        <v>39890</v>
      </c>
      <c r="B10576" s="38">
        <v>45644</v>
      </c>
      <c r="C10576" s="131">
        <v>189</v>
      </c>
      <c r="D10576" s="39">
        <v>9.0200000000000002E-2</v>
      </c>
      <c r="E10576" s="39">
        <v>8.5600000000000009E-2</v>
      </c>
      <c r="F10576" s="40">
        <v>85000</v>
      </c>
      <c r="G10576" s="40">
        <v>85000</v>
      </c>
      <c r="H10576" s="40">
        <v>44104.94</v>
      </c>
      <c r="I10576" s="40">
        <v>67999.990000000005</v>
      </c>
      <c r="J10576" s="67">
        <f t="shared" si="495"/>
        <v>0.51888164705882356</v>
      </c>
      <c r="K10576" s="39">
        <f t="shared" si="496"/>
        <v>0.79999988235294128</v>
      </c>
      <c r="L10576" s="2" t="str">
        <f t="shared" si="497"/>
        <v>AA</v>
      </c>
      <c r="M10576" s="2" t="s">
        <v>564</v>
      </c>
      <c r="N10576" s="2" t="s">
        <v>417</v>
      </c>
      <c r="O10576" s="2" t="s">
        <v>70</v>
      </c>
    </row>
    <row r="10577" spans="1:15">
      <c r="A10577" s="38">
        <v>39632</v>
      </c>
      <c r="B10577" s="38">
        <v>46937</v>
      </c>
      <c r="C10577" s="131">
        <v>240</v>
      </c>
      <c r="D10577" s="39">
        <v>9.0200000000000002E-2</v>
      </c>
      <c r="E10577" s="39">
        <v>8.09E-2</v>
      </c>
      <c r="F10577" s="40">
        <v>85000</v>
      </c>
      <c r="G10577" s="40">
        <v>85000</v>
      </c>
      <c r="H10577" s="40">
        <v>48252.46</v>
      </c>
      <c r="I10577" s="40">
        <v>67999.990000000005</v>
      </c>
      <c r="J10577" s="67">
        <f t="shared" si="495"/>
        <v>0.56767599999999996</v>
      </c>
      <c r="K10577" s="39">
        <f t="shared" si="496"/>
        <v>0.79999988235294128</v>
      </c>
      <c r="L10577" s="2" t="str">
        <f t="shared" si="497"/>
        <v>AA</v>
      </c>
      <c r="M10577" s="2" t="s">
        <v>635</v>
      </c>
      <c r="N10577" s="2" t="s">
        <v>427</v>
      </c>
      <c r="O10577" s="2" t="s">
        <v>70</v>
      </c>
    </row>
    <row r="10578" spans="1:15">
      <c r="A10578" s="38">
        <v>39862</v>
      </c>
      <c r="B10578" s="38">
        <v>47167</v>
      </c>
      <c r="C10578" s="131">
        <v>240</v>
      </c>
      <c r="D10578" s="39">
        <v>9.0200000000000002E-2</v>
      </c>
      <c r="E10578" s="39">
        <v>8.09E-2</v>
      </c>
      <c r="F10578" s="40">
        <v>85000</v>
      </c>
      <c r="G10578" s="40">
        <v>85000</v>
      </c>
      <c r="H10578" s="40">
        <v>49437.53</v>
      </c>
      <c r="I10578" s="40">
        <v>67999.990000000005</v>
      </c>
      <c r="J10578" s="67">
        <f t="shared" si="495"/>
        <v>0.58161799999999997</v>
      </c>
      <c r="K10578" s="39">
        <f t="shared" si="496"/>
        <v>0.79999988235294128</v>
      </c>
      <c r="L10578" s="2" t="str">
        <f t="shared" si="497"/>
        <v>AA</v>
      </c>
      <c r="M10578" s="2" t="s">
        <v>708</v>
      </c>
      <c r="N10578" s="2" t="s">
        <v>421</v>
      </c>
      <c r="O10578" s="2" t="s">
        <v>70</v>
      </c>
    </row>
    <row r="10579" spans="1:15">
      <c r="A10579" s="38">
        <v>39546</v>
      </c>
      <c r="B10579" s="38">
        <v>46851</v>
      </c>
      <c r="C10579" s="131">
        <v>240</v>
      </c>
      <c r="D10579" s="39">
        <v>9.0200000000000002E-2</v>
      </c>
      <c r="E10579" s="39">
        <v>8.09E-2</v>
      </c>
      <c r="F10579" s="40">
        <v>85000</v>
      </c>
      <c r="G10579" s="40">
        <v>85000</v>
      </c>
      <c r="H10579" s="40">
        <v>47309.43</v>
      </c>
      <c r="I10579" s="40">
        <v>67999.990000000005</v>
      </c>
      <c r="J10579" s="67">
        <f t="shared" si="495"/>
        <v>0.55658152941176475</v>
      </c>
      <c r="K10579" s="39">
        <f t="shared" si="496"/>
        <v>0.79999988235294128</v>
      </c>
      <c r="L10579" s="2" t="str">
        <f t="shared" si="497"/>
        <v>AA</v>
      </c>
      <c r="M10579" s="2" t="s">
        <v>343</v>
      </c>
      <c r="N10579" s="2" t="s">
        <v>417</v>
      </c>
      <c r="O10579" s="2" t="s">
        <v>70</v>
      </c>
    </row>
    <row r="10580" spans="1:15">
      <c r="A10580" s="38">
        <v>39675</v>
      </c>
      <c r="B10580" s="38">
        <v>46980</v>
      </c>
      <c r="C10580" s="131">
        <v>240</v>
      </c>
      <c r="D10580" s="39">
        <v>9.0200000000000002E-2</v>
      </c>
      <c r="E10580" s="39">
        <v>8.09E-2</v>
      </c>
      <c r="F10580" s="40">
        <v>86000</v>
      </c>
      <c r="G10580" s="40">
        <v>86000</v>
      </c>
      <c r="H10580" s="40">
        <v>48871.15</v>
      </c>
      <c r="I10580" s="40">
        <v>68799.990000000005</v>
      </c>
      <c r="J10580" s="67">
        <f t="shared" si="495"/>
        <v>0.56826918604651167</v>
      </c>
      <c r="K10580" s="39">
        <f t="shared" si="496"/>
        <v>0.79999988372093034</v>
      </c>
      <c r="L10580" s="2" t="str">
        <f t="shared" si="497"/>
        <v>AA</v>
      </c>
      <c r="M10580" s="2" t="s">
        <v>868</v>
      </c>
      <c r="N10580" s="2" t="s">
        <v>416</v>
      </c>
      <c r="O10580" s="2" t="s">
        <v>70</v>
      </c>
    </row>
    <row r="10581" spans="1:15">
      <c r="A10581" s="42">
        <v>39681</v>
      </c>
      <c r="B10581" s="42">
        <v>46986</v>
      </c>
      <c r="C10581" s="130">
        <v>240</v>
      </c>
      <c r="D10581" s="43">
        <v>9.0200000000000002E-2</v>
      </c>
      <c r="E10581" s="43">
        <v>8.09E-2</v>
      </c>
      <c r="F10581" s="44">
        <v>87000</v>
      </c>
      <c r="G10581" s="44">
        <v>87000</v>
      </c>
      <c r="H10581" s="44">
        <v>49365.33</v>
      </c>
      <c r="I10581" s="44">
        <v>69599.990000000005</v>
      </c>
      <c r="J10581" s="68">
        <f t="shared" si="495"/>
        <v>0.56741758620689653</v>
      </c>
      <c r="K10581" s="43">
        <f t="shared" si="496"/>
        <v>0.79999988505747133</v>
      </c>
      <c r="L10581" s="41" t="str">
        <f t="shared" si="497"/>
        <v>AA</v>
      </c>
      <c r="M10581" s="41" t="s">
        <v>611</v>
      </c>
      <c r="N10581" s="41" t="s">
        <v>419</v>
      </c>
      <c r="O10581" s="41" t="s">
        <v>70</v>
      </c>
    </row>
    <row r="10582" spans="1:15">
      <c r="A10582" s="38">
        <v>39647</v>
      </c>
      <c r="B10582" s="38">
        <v>46952</v>
      </c>
      <c r="C10582" s="131">
        <v>240</v>
      </c>
      <c r="D10582" s="39">
        <v>9.0200000000000002E-2</v>
      </c>
      <c r="E10582" s="39">
        <v>8.09E-2</v>
      </c>
      <c r="F10582" s="40">
        <v>87000</v>
      </c>
      <c r="G10582" s="40">
        <v>87000</v>
      </c>
      <c r="H10582" s="40">
        <v>49173.79</v>
      </c>
      <c r="I10582" s="40">
        <v>69599.990000000005</v>
      </c>
      <c r="J10582" s="67">
        <f t="shared" si="495"/>
        <v>0.56521597701149429</v>
      </c>
      <c r="K10582" s="39">
        <f t="shared" si="496"/>
        <v>0.79999988505747133</v>
      </c>
      <c r="L10582" s="2" t="str">
        <f t="shared" si="497"/>
        <v>AA</v>
      </c>
      <c r="M10582" s="2" t="s">
        <v>463</v>
      </c>
      <c r="N10582" s="2" t="s">
        <v>422</v>
      </c>
      <c r="O10582" s="2" t="s">
        <v>70</v>
      </c>
    </row>
    <row r="10583" spans="1:15">
      <c r="A10583" s="38">
        <v>39584</v>
      </c>
      <c r="B10583" s="38">
        <v>42051</v>
      </c>
      <c r="C10583" s="131">
        <v>81</v>
      </c>
      <c r="D10583" s="39">
        <v>9.0200000000000002E-2</v>
      </c>
      <c r="E10583" s="39">
        <v>8.09E-2</v>
      </c>
      <c r="F10583" s="40">
        <v>90000</v>
      </c>
      <c r="G10583" s="40">
        <v>90000</v>
      </c>
      <c r="H10583" s="40">
        <v>33727.71</v>
      </c>
      <c r="I10583" s="40">
        <v>71999.990000000005</v>
      </c>
      <c r="J10583" s="67">
        <f t="shared" si="495"/>
        <v>0.3747523333333333</v>
      </c>
      <c r="K10583" s="39">
        <f t="shared" si="496"/>
        <v>0.79999988888888895</v>
      </c>
      <c r="L10583" s="2" t="str">
        <f t="shared" si="497"/>
        <v>AA</v>
      </c>
      <c r="M10583" s="2" t="s">
        <v>489</v>
      </c>
      <c r="N10583" s="2" t="s">
        <v>415</v>
      </c>
      <c r="O10583" s="2" t="s">
        <v>70</v>
      </c>
    </row>
    <row r="10584" spans="1:15">
      <c r="A10584" s="38">
        <v>39660</v>
      </c>
      <c r="B10584" s="38">
        <v>45138</v>
      </c>
      <c r="C10584" s="131">
        <v>180</v>
      </c>
      <c r="D10584" s="39">
        <v>9.0200000000000002E-2</v>
      </c>
      <c r="E10584" s="39">
        <v>8.09E-2</v>
      </c>
      <c r="F10584" s="40">
        <v>90000</v>
      </c>
      <c r="G10584" s="40">
        <v>90000</v>
      </c>
      <c r="H10584" s="40">
        <v>42631.95</v>
      </c>
      <c r="I10584" s="40">
        <v>71999.990000000005</v>
      </c>
      <c r="J10584" s="67">
        <f t="shared" si="495"/>
        <v>0.47368833333333332</v>
      </c>
      <c r="K10584" s="39">
        <f t="shared" si="496"/>
        <v>0.79999988888888895</v>
      </c>
      <c r="L10584" s="2" t="str">
        <f t="shared" si="497"/>
        <v>AA</v>
      </c>
      <c r="M10584" s="2" t="s">
        <v>828</v>
      </c>
      <c r="N10584" s="2" t="s">
        <v>429</v>
      </c>
      <c r="O10584" s="2" t="s">
        <v>70</v>
      </c>
    </row>
    <row r="10585" spans="1:15">
      <c r="A10585" s="38">
        <v>39626</v>
      </c>
      <c r="B10585" s="38">
        <v>46931</v>
      </c>
      <c r="C10585" s="131">
        <v>240</v>
      </c>
      <c r="D10585" s="39">
        <v>9.0200000000000002E-2</v>
      </c>
      <c r="E10585" s="39">
        <v>8.5600000000000009E-2</v>
      </c>
      <c r="F10585" s="40">
        <v>90000</v>
      </c>
      <c r="G10585" s="40">
        <v>90000</v>
      </c>
      <c r="H10585" s="40">
        <v>50682.400000000001</v>
      </c>
      <c r="I10585" s="40">
        <v>71999.990000000005</v>
      </c>
      <c r="J10585" s="67">
        <f t="shared" si="495"/>
        <v>0.56313777777777785</v>
      </c>
      <c r="K10585" s="39">
        <f t="shared" si="496"/>
        <v>0.79999988888888895</v>
      </c>
      <c r="L10585" s="2" t="str">
        <f t="shared" si="497"/>
        <v>AA</v>
      </c>
      <c r="M10585" s="2" t="s">
        <v>566</v>
      </c>
      <c r="N10585" s="2" t="s">
        <v>420</v>
      </c>
      <c r="O10585" s="2" t="s">
        <v>70</v>
      </c>
    </row>
    <row r="10586" spans="1:15">
      <c r="A10586" s="38">
        <v>39596</v>
      </c>
      <c r="B10586" s="38">
        <v>46901</v>
      </c>
      <c r="C10586" s="131">
        <v>240</v>
      </c>
      <c r="D10586" s="39">
        <v>9.0200000000000002E-2</v>
      </c>
      <c r="E10586" s="39">
        <v>8.09E-2</v>
      </c>
      <c r="F10586" s="40">
        <v>90800</v>
      </c>
      <c r="G10586" s="40">
        <v>90800</v>
      </c>
      <c r="H10586" s="40">
        <v>50882</v>
      </c>
      <c r="I10586" s="40">
        <v>72639.990000000005</v>
      </c>
      <c r="J10586" s="67">
        <f t="shared" si="495"/>
        <v>0.5603744493392071</v>
      </c>
      <c r="K10586" s="39">
        <f t="shared" si="496"/>
        <v>0.79999988986784143</v>
      </c>
      <c r="L10586" s="2" t="str">
        <f t="shared" si="497"/>
        <v>AA</v>
      </c>
      <c r="M10586" s="2" t="s">
        <v>1574</v>
      </c>
      <c r="N10586" s="2" t="s">
        <v>424</v>
      </c>
      <c r="O10586" s="2" t="s">
        <v>70</v>
      </c>
    </row>
    <row r="10587" spans="1:15">
      <c r="A10587" s="42">
        <v>39665</v>
      </c>
      <c r="B10587" s="42">
        <v>46970</v>
      </c>
      <c r="C10587" s="130">
        <v>240</v>
      </c>
      <c r="D10587" s="43">
        <v>9.0200000000000002E-2</v>
      </c>
      <c r="E10587" s="43">
        <v>8.09E-2</v>
      </c>
      <c r="F10587" s="44">
        <v>91000</v>
      </c>
      <c r="G10587" s="44">
        <v>91000</v>
      </c>
      <c r="H10587" s="44">
        <v>51833.48</v>
      </c>
      <c r="I10587" s="44">
        <v>72799.990000000005</v>
      </c>
      <c r="J10587" s="68">
        <f t="shared" si="495"/>
        <v>0.5695986813186813</v>
      </c>
      <c r="K10587" s="43">
        <f t="shared" si="496"/>
        <v>0.79999989010989014</v>
      </c>
      <c r="L10587" s="41" t="str">
        <f t="shared" si="497"/>
        <v>AA</v>
      </c>
      <c r="M10587" s="41" t="s">
        <v>463</v>
      </c>
      <c r="N10587" s="41" t="s">
        <v>422</v>
      </c>
      <c r="O10587" s="41" t="s">
        <v>70</v>
      </c>
    </row>
    <row r="10588" spans="1:15">
      <c r="A10588" s="42">
        <v>39687</v>
      </c>
      <c r="B10588" s="42">
        <v>46992</v>
      </c>
      <c r="C10588" s="130">
        <v>240</v>
      </c>
      <c r="D10588" s="43">
        <v>9.0200000000000002E-2</v>
      </c>
      <c r="E10588" s="43">
        <v>8.09E-2</v>
      </c>
      <c r="F10588" s="44">
        <v>92000</v>
      </c>
      <c r="G10588" s="44">
        <v>92000</v>
      </c>
      <c r="H10588" s="44">
        <v>52271.27</v>
      </c>
      <c r="I10588" s="44">
        <v>73599.990000000005</v>
      </c>
      <c r="J10588" s="68">
        <f t="shared" si="495"/>
        <v>0.56816597826086956</v>
      </c>
      <c r="K10588" s="43">
        <f t="shared" si="496"/>
        <v>0.7999998913043479</v>
      </c>
      <c r="L10588" s="41" t="str">
        <f t="shared" si="497"/>
        <v>AA</v>
      </c>
      <c r="M10588" s="41" t="s">
        <v>475</v>
      </c>
      <c r="N10588" s="41" t="s">
        <v>427</v>
      </c>
      <c r="O10588" s="41" t="s">
        <v>70</v>
      </c>
    </row>
    <row r="10589" spans="1:15">
      <c r="A10589" s="42">
        <v>39694</v>
      </c>
      <c r="B10589" s="42">
        <v>46999</v>
      </c>
      <c r="C10589" s="130">
        <v>240</v>
      </c>
      <c r="D10589" s="43">
        <v>9.0200000000000002E-2</v>
      </c>
      <c r="E10589" s="43">
        <v>8.5600000000000009E-2</v>
      </c>
      <c r="F10589" s="44">
        <v>92605</v>
      </c>
      <c r="G10589" s="44">
        <v>92605</v>
      </c>
      <c r="H10589" s="44">
        <v>53023.64</v>
      </c>
      <c r="I10589" s="44">
        <v>74083.990000000005</v>
      </c>
      <c r="J10589" s="68">
        <f t="shared" si="495"/>
        <v>0.57257858646941306</v>
      </c>
      <c r="K10589" s="43">
        <f t="shared" si="496"/>
        <v>0.79999989201447008</v>
      </c>
      <c r="L10589" s="41" t="str">
        <f t="shared" si="497"/>
        <v>AA</v>
      </c>
      <c r="M10589" s="41" t="s">
        <v>1176</v>
      </c>
      <c r="N10589" s="41" t="s">
        <v>422</v>
      </c>
      <c r="O10589" s="41" t="s">
        <v>70</v>
      </c>
    </row>
    <row r="10590" spans="1:15">
      <c r="A10590" s="42">
        <v>39693</v>
      </c>
      <c r="B10590" s="42">
        <v>44076</v>
      </c>
      <c r="C10590" s="130">
        <v>144</v>
      </c>
      <c r="D10590" s="43">
        <v>9.0200000000000002E-2</v>
      </c>
      <c r="E10590" s="43">
        <v>8.09E-2</v>
      </c>
      <c r="F10590" s="44">
        <v>94000</v>
      </c>
      <c r="G10590" s="44">
        <v>94000</v>
      </c>
      <c r="H10590" s="44">
        <v>36883.21</v>
      </c>
      <c r="I10590" s="44">
        <v>75199.990000000005</v>
      </c>
      <c r="J10590" s="68">
        <f t="shared" si="495"/>
        <v>0.3923745744680851</v>
      </c>
      <c r="K10590" s="43">
        <f t="shared" si="496"/>
        <v>0.79999989361702128</v>
      </c>
      <c r="L10590" s="41" t="str">
        <f t="shared" si="497"/>
        <v>AA</v>
      </c>
      <c r="M10590" s="41" t="s">
        <v>489</v>
      </c>
      <c r="N10590" s="41" t="s">
        <v>415</v>
      </c>
      <c r="O10590" s="41" t="s">
        <v>70</v>
      </c>
    </row>
    <row r="10591" spans="1:15">
      <c r="A10591" s="38">
        <v>39703</v>
      </c>
      <c r="B10591" s="38">
        <v>47008</v>
      </c>
      <c r="C10591" s="131">
        <v>240</v>
      </c>
      <c r="D10591" s="39">
        <v>9.0200000000000002E-2</v>
      </c>
      <c r="E10591" s="39">
        <v>8.09E-2</v>
      </c>
      <c r="F10591" s="40">
        <v>95000</v>
      </c>
      <c r="G10591" s="40">
        <v>95000</v>
      </c>
      <c r="H10591" s="40">
        <v>54184.6</v>
      </c>
      <c r="I10591" s="40">
        <v>75999.990000000005</v>
      </c>
      <c r="J10591" s="67">
        <f t="shared" si="495"/>
        <v>0.57036421052631581</v>
      </c>
      <c r="K10591" s="39">
        <f t="shared" si="496"/>
        <v>0.79999989473684219</v>
      </c>
      <c r="L10591" s="2" t="str">
        <f t="shared" si="497"/>
        <v>AA</v>
      </c>
      <c r="M10591" s="2" t="s">
        <v>467</v>
      </c>
      <c r="N10591" s="2" t="s">
        <v>425</v>
      </c>
      <c r="O10591" s="2" t="s">
        <v>70</v>
      </c>
    </row>
    <row r="10592" spans="1:15">
      <c r="A10592" s="42">
        <v>39779</v>
      </c>
      <c r="B10592" s="42">
        <v>47084</v>
      </c>
      <c r="C10592" s="130">
        <v>240</v>
      </c>
      <c r="D10592" s="43">
        <v>9.0200000000000002E-2</v>
      </c>
      <c r="E10592" s="43">
        <v>8.09E-2</v>
      </c>
      <c r="F10592" s="44">
        <v>95000</v>
      </c>
      <c r="G10592" s="44">
        <v>95000</v>
      </c>
      <c r="H10592" s="44">
        <v>54649.32</v>
      </c>
      <c r="I10592" s="44">
        <v>75999.990000000005</v>
      </c>
      <c r="J10592" s="68">
        <f t="shared" si="495"/>
        <v>0.57525599999999999</v>
      </c>
      <c r="K10592" s="43">
        <f t="shared" si="496"/>
        <v>0.79999989473684219</v>
      </c>
      <c r="L10592" s="41" t="str">
        <f t="shared" si="497"/>
        <v>AA</v>
      </c>
      <c r="M10592" s="41" t="s">
        <v>1652</v>
      </c>
      <c r="N10592" s="41" t="s">
        <v>419</v>
      </c>
      <c r="O10592" s="41" t="s">
        <v>70</v>
      </c>
    </row>
    <row r="10593" spans="1:15">
      <c r="A10593" s="38">
        <v>39612</v>
      </c>
      <c r="B10593" s="38">
        <v>46917</v>
      </c>
      <c r="C10593" s="131">
        <v>240</v>
      </c>
      <c r="D10593" s="39">
        <v>9.0200000000000002E-2</v>
      </c>
      <c r="E10593" s="39">
        <v>9.0200000000000002E-2</v>
      </c>
      <c r="F10593" s="40">
        <v>95000</v>
      </c>
      <c r="G10593" s="40">
        <v>95000</v>
      </c>
      <c r="H10593" s="40">
        <v>53494.78</v>
      </c>
      <c r="I10593" s="40">
        <v>75999.990000000005</v>
      </c>
      <c r="J10593" s="67">
        <f t="shared" si="495"/>
        <v>0.56310294736842104</v>
      </c>
      <c r="K10593" s="39">
        <f t="shared" si="496"/>
        <v>0.79999989473684219</v>
      </c>
      <c r="L10593" s="2" t="str">
        <f t="shared" si="497"/>
        <v>AA</v>
      </c>
      <c r="M10593" s="2" t="s">
        <v>586</v>
      </c>
      <c r="N10593" s="2" t="s">
        <v>416</v>
      </c>
      <c r="O10593" s="2" t="s">
        <v>70</v>
      </c>
    </row>
    <row r="10594" spans="1:15">
      <c r="A10594" s="38">
        <v>39862</v>
      </c>
      <c r="B10594" s="38">
        <v>47167</v>
      </c>
      <c r="C10594" s="131">
        <v>240</v>
      </c>
      <c r="D10594" s="39">
        <v>9.0200000000000002E-2</v>
      </c>
      <c r="E10594" s="39">
        <v>8.09E-2</v>
      </c>
      <c r="F10594" s="40">
        <v>96000</v>
      </c>
      <c r="G10594" s="40">
        <v>96000</v>
      </c>
      <c r="H10594" s="40">
        <v>55835.44</v>
      </c>
      <c r="I10594" s="40">
        <v>76799.990000000005</v>
      </c>
      <c r="J10594" s="67">
        <f t="shared" si="495"/>
        <v>0.58161916666666669</v>
      </c>
      <c r="K10594" s="39">
        <f t="shared" si="496"/>
        <v>0.79999989583333342</v>
      </c>
      <c r="L10594" s="2" t="str">
        <f t="shared" si="497"/>
        <v>AA</v>
      </c>
      <c r="M10594" s="2" t="s">
        <v>657</v>
      </c>
      <c r="N10594" s="2" t="s">
        <v>419</v>
      </c>
      <c r="O10594" s="2" t="s">
        <v>70</v>
      </c>
    </row>
    <row r="10595" spans="1:15">
      <c r="A10595" s="42">
        <v>39762</v>
      </c>
      <c r="B10595" s="42">
        <v>47067</v>
      </c>
      <c r="C10595" s="130">
        <v>240</v>
      </c>
      <c r="D10595" s="43">
        <v>9.0200000000000002E-2</v>
      </c>
      <c r="E10595" s="43">
        <v>8.09E-2</v>
      </c>
      <c r="F10595" s="44">
        <v>96800</v>
      </c>
      <c r="G10595" s="44">
        <v>96800</v>
      </c>
      <c r="H10595" s="44">
        <v>55739.03</v>
      </c>
      <c r="I10595" s="44">
        <v>77439.990000000005</v>
      </c>
      <c r="J10595" s="68">
        <f t="shared" si="495"/>
        <v>0.5758164256198347</v>
      </c>
      <c r="K10595" s="43">
        <f t="shared" si="496"/>
        <v>0.7999998966942149</v>
      </c>
      <c r="L10595" s="41" t="str">
        <f t="shared" si="497"/>
        <v>AA</v>
      </c>
      <c r="M10595" s="41" t="s">
        <v>1522</v>
      </c>
      <c r="N10595" s="41" t="s">
        <v>439</v>
      </c>
      <c r="O10595" s="41" t="s">
        <v>70</v>
      </c>
    </row>
    <row r="10596" spans="1:15">
      <c r="A10596" s="38">
        <v>39785</v>
      </c>
      <c r="B10596" s="38">
        <v>47090</v>
      </c>
      <c r="C10596" s="131">
        <v>240</v>
      </c>
      <c r="D10596" s="39">
        <v>9.0200000000000002E-2</v>
      </c>
      <c r="E10596" s="39">
        <v>8.5600000000000009E-2</v>
      </c>
      <c r="F10596" s="40">
        <v>98419.199999999997</v>
      </c>
      <c r="G10596" s="40">
        <v>98419.199999999997</v>
      </c>
      <c r="H10596" s="40">
        <v>57040.03</v>
      </c>
      <c r="I10596" s="40">
        <v>78735.350000000006</v>
      </c>
      <c r="J10596" s="67">
        <f t="shared" si="495"/>
        <v>0.57956201635453242</v>
      </c>
      <c r="K10596" s="39">
        <f t="shared" si="496"/>
        <v>0.79999989839380947</v>
      </c>
      <c r="L10596" s="2" t="str">
        <f t="shared" si="497"/>
        <v>AA</v>
      </c>
      <c r="M10596" s="2" t="s">
        <v>1183</v>
      </c>
      <c r="N10596" s="2" t="s">
        <v>428</v>
      </c>
      <c r="O10596" s="2" t="s">
        <v>70</v>
      </c>
    </row>
    <row r="10597" spans="1:15">
      <c r="A10597" s="38">
        <v>39794</v>
      </c>
      <c r="B10597" s="38">
        <v>47099</v>
      </c>
      <c r="C10597" s="131">
        <v>240</v>
      </c>
      <c r="D10597" s="39">
        <v>9.0200000000000002E-2</v>
      </c>
      <c r="E10597" s="39">
        <v>8.09E-2</v>
      </c>
      <c r="F10597" s="40">
        <v>98500</v>
      </c>
      <c r="G10597" s="40">
        <v>98500</v>
      </c>
      <c r="H10597" s="40">
        <v>56869.69</v>
      </c>
      <c r="I10597" s="40">
        <v>78799.990000000005</v>
      </c>
      <c r="J10597" s="67">
        <f t="shared" si="495"/>
        <v>0.57735725888324874</v>
      </c>
      <c r="K10597" s="39">
        <f t="shared" si="496"/>
        <v>0.79999989847715747</v>
      </c>
      <c r="L10597" s="2" t="str">
        <f t="shared" si="497"/>
        <v>AA</v>
      </c>
      <c r="M10597" s="2" t="s">
        <v>95</v>
      </c>
      <c r="N10597" s="2" t="s">
        <v>417</v>
      </c>
      <c r="O10597" s="2" t="s">
        <v>70</v>
      </c>
    </row>
    <row r="10598" spans="1:15">
      <c r="A10598" s="38">
        <v>39906</v>
      </c>
      <c r="B10598" s="38">
        <v>42524</v>
      </c>
      <c r="C10598" s="131">
        <v>86</v>
      </c>
      <c r="D10598" s="39">
        <v>9.0200000000000002E-2</v>
      </c>
      <c r="E10598" s="39">
        <v>8.09E-2</v>
      </c>
      <c r="F10598" s="40">
        <v>98590</v>
      </c>
      <c r="G10598" s="40">
        <v>98590</v>
      </c>
      <c r="H10598" s="40">
        <v>33372.86</v>
      </c>
      <c r="I10598" s="40">
        <v>78871.990000000005</v>
      </c>
      <c r="J10598" s="67">
        <f t="shared" si="495"/>
        <v>0.33850147073739728</v>
      </c>
      <c r="K10598" s="39">
        <f t="shared" si="496"/>
        <v>0.79999989856983467</v>
      </c>
      <c r="L10598" s="2" t="str">
        <f t="shared" si="497"/>
        <v>AA</v>
      </c>
      <c r="M10598" s="2" t="s">
        <v>811</v>
      </c>
      <c r="N10598" s="2" t="s">
        <v>422</v>
      </c>
      <c r="O10598" s="2" t="s">
        <v>70</v>
      </c>
    </row>
    <row r="10599" spans="1:15">
      <c r="A10599" s="42">
        <v>39947</v>
      </c>
      <c r="B10599" s="42">
        <v>47252</v>
      </c>
      <c r="C10599" s="130">
        <v>240</v>
      </c>
      <c r="D10599" s="43">
        <v>9.0200000000000002E-2</v>
      </c>
      <c r="E10599" s="43">
        <v>8.09E-2</v>
      </c>
      <c r="F10599" s="44">
        <v>99000</v>
      </c>
      <c r="G10599" s="44">
        <v>99000</v>
      </c>
      <c r="H10599" s="44">
        <v>46407.95</v>
      </c>
      <c r="I10599" s="44">
        <v>79199.990000000005</v>
      </c>
      <c r="J10599" s="68">
        <f t="shared" si="495"/>
        <v>0.46876717171717169</v>
      </c>
      <c r="K10599" s="43">
        <f t="shared" si="496"/>
        <v>0.79999989898989909</v>
      </c>
      <c r="L10599" s="41" t="str">
        <f t="shared" si="497"/>
        <v>AA</v>
      </c>
      <c r="M10599" s="41" t="s">
        <v>618</v>
      </c>
      <c r="N10599" s="41" t="s">
        <v>422</v>
      </c>
      <c r="O10599" s="41" t="s">
        <v>70</v>
      </c>
    </row>
    <row r="10600" spans="1:15">
      <c r="A10600" s="42">
        <v>39637</v>
      </c>
      <c r="B10600" s="42">
        <v>45115</v>
      </c>
      <c r="C10600" s="130">
        <v>180</v>
      </c>
      <c r="D10600" s="43">
        <v>9.0200000000000002E-2</v>
      </c>
      <c r="E10600" s="43">
        <v>8.09E-2</v>
      </c>
      <c r="F10600" s="44">
        <v>100000</v>
      </c>
      <c r="G10600" s="44">
        <v>100000</v>
      </c>
      <c r="H10600" s="44">
        <v>47321.79</v>
      </c>
      <c r="I10600" s="44">
        <v>79999.990000000005</v>
      </c>
      <c r="J10600" s="68">
        <f t="shared" si="495"/>
        <v>0.47321790000000002</v>
      </c>
      <c r="K10600" s="43">
        <f t="shared" si="496"/>
        <v>0.7999999000000001</v>
      </c>
      <c r="L10600" s="41" t="str">
        <f t="shared" si="497"/>
        <v>AA</v>
      </c>
      <c r="M10600" s="41" t="s">
        <v>569</v>
      </c>
      <c r="N10600" s="41" t="s">
        <v>426</v>
      </c>
      <c r="O10600" s="41" t="s">
        <v>70</v>
      </c>
    </row>
    <row r="10601" spans="1:15">
      <c r="A10601" s="42">
        <v>39749</v>
      </c>
      <c r="B10601" s="42">
        <v>47054</v>
      </c>
      <c r="C10601" s="130">
        <v>240</v>
      </c>
      <c r="D10601" s="43">
        <v>9.0200000000000002E-2</v>
      </c>
      <c r="E10601" s="43">
        <v>8.09E-2</v>
      </c>
      <c r="F10601" s="44">
        <v>100000</v>
      </c>
      <c r="G10601" s="44">
        <v>100000</v>
      </c>
      <c r="H10601" s="44">
        <v>57275.13</v>
      </c>
      <c r="I10601" s="44">
        <v>79999.990000000005</v>
      </c>
      <c r="J10601" s="68">
        <f t="shared" si="495"/>
        <v>0.57275129999999996</v>
      </c>
      <c r="K10601" s="43">
        <f t="shared" si="496"/>
        <v>0.7999999000000001</v>
      </c>
      <c r="L10601" s="41" t="str">
        <f t="shared" si="497"/>
        <v>AA</v>
      </c>
      <c r="M10601" s="41" t="s">
        <v>932</v>
      </c>
      <c r="N10601" s="41" t="s">
        <v>416</v>
      </c>
      <c r="O10601" s="41" t="s">
        <v>70</v>
      </c>
    </row>
    <row r="10602" spans="1:15">
      <c r="A10602" s="38">
        <v>39897</v>
      </c>
      <c r="B10602" s="38">
        <v>47202</v>
      </c>
      <c r="C10602" s="131">
        <v>240</v>
      </c>
      <c r="D10602" s="39">
        <v>9.0200000000000002E-2</v>
      </c>
      <c r="E10602" s="39">
        <v>8.09E-2</v>
      </c>
      <c r="F10602" s="40">
        <v>100000</v>
      </c>
      <c r="G10602" s="40">
        <v>100000</v>
      </c>
      <c r="H10602" s="40">
        <v>58568.29</v>
      </c>
      <c r="I10602" s="40">
        <v>79999.990000000005</v>
      </c>
      <c r="J10602" s="67">
        <f t="shared" si="495"/>
        <v>0.58568290000000001</v>
      </c>
      <c r="K10602" s="39">
        <f t="shared" si="496"/>
        <v>0.7999999000000001</v>
      </c>
      <c r="L10602" s="2" t="str">
        <f t="shared" si="497"/>
        <v>AA</v>
      </c>
      <c r="M10602" s="2" t="s">
        <v>601</v>
      </c>
      <c r="N10602" s="2" t="s">
        <v>435</v>
      </c>
      <c r="O10602" s="2" t="s">
        <v>70</v>
      </c>
    </row>
    <row r="10603" spans="1:15">
      <c r="A10603" s="42">
        <v>39804</v>
      </c>
      <c r="B10603" s="42">
        <v>47109</v>
      </c>
      <c r="C10603" s="130">
        <v>240</v>
      </c>
      <c r="D10603" s="43">
        <v>9.0200000000000002E-2</v>
      </c>
      <c r="E10603" s="43">
        <v>8.09E-2</v>
      </c>
      <c r="F10603" s="44">
        <v>100000</v>
      </c>
      <c r="G10603" s="44">
        <v>100000</v>
      </c>
      <c r="H10603" s="44">
        <v>40053.78</v>
      </c>
      <c r="I10603" s="44">
        <v>79999.990000000005</v>
      </c>
      <c r="J10603" s="68">
        <f t="shared" si="495"/>
        <v>0.4005378</v>
      </c>
      <c r="K10603" s="43">
        <f t="shared" si="496"/>
        <v>0.7999999000000001</v>
      </c>
      <c r="L10603" s="41" t="str">
        <f t="shared" si="497"/>
        <v>AA</v>
      </c>
      <c r="M10603" s="41" t="s">
        <v>716</v>
      </c>
      <c r="N10603" s="41" t="s">
        <v>417</v>
      </c>
      <c r="O10603" s="41" t="s">
        <v>70</v>
      </c>
    </row>
    <row r="10604" spans="1:15">
      <c r="A10604" s="42">
        <v>39645</v>
      </c>
      <c r="B10604" s="42">
        <v>46950</v>
      </c>
      <c r="C10604" s="130">
        <v>240</v>
      </c>
      <c r="D10604" s="43">
        <v>9.0200000000000002E-2</v>
      </c>
      <c r="E10604" s="43">
        <v>8.09E-2</v>
      </c>
      <c r="F10604" s="44">
        <v>100000</v>
      </c>
      <c r="G10604" s="44">
        <v>100000</v>
      </c>
      <c r="H10604" s="44">
        <v>56600.13</v>
      </c>
      <c r="I10604" s="44">
        <v>79999.990000000005</v>
      </c>
      <c r="J10604" s="68">
        <f t="shared" si="495"/>
        <v>0.56600129999999993</v>
      </c>
      <c r="K10604" s="43">
        <f t="shared" si="496"/>
        <v>0.7999999000000001</v>
      </c>
      <c r="L10604" s="41" t="str">
        <f t="shared" si="497"/>
        <v>AA</v>
      </c>
      <c r="M10604" s="41" t="s">
        <v>785</v>
      </c>
      <c r="N10604" s="41" t="s">
        <v>423</v>
      </c>
      <c r="O10604" s="41" t="s">
        <v>70</v>
      </c>
    </row>
    <row r="10605" spans="1:15">
      <c r="A10605" s="42">
        <v>39766</v>
      </c>
      <c r="B10605" s="42">
        <v>47071</v>
      </c>
      <c r="C10605" s="130">
        <v>240</v>
      </c>
      <c r="D10605" s="43">
        <v>9.0200000000000002E-2</v>
      </c>
      <c r="E10605" s="43">
        <v>8.09E-2</v>
      </c>
      <c r="F10605" s="44">
        <v>100000</v>
      </c>
      <c r="G10605" s="44">
        <v>100000</v>
      </c>
      <c r="H10605" s="44">
        <v>57517.2</v>
      </c>
      <c r="I10605" s="44">
        <v>79999.990000000005</v>
      </c>
      <c r="J10605" s="68">
        <f t="shared" si="495"/>
        <v>0.57517200000000002</v>
      </c>
      <c r="K10605" s="43">
        <f t="shared" si="496"/>
        <v>0.7999999000000001</v>
      </c>
      <c r="L10605" s="41" t="str">
        <f t="shared" si="497"/>
        <v>AA</v>
      </c>
      <c r="M10605" s="41" t="s">
        <v>464</v>
      </c>
      <c r="N10605" s="41" t="s">
        <v>424</v>
      </c>
      <c r="O10605" s="41" t="s">
        <v>70</v>
      </c>
    </row>
    <row r="10606" spans="1:15">
      <c r="A10606" s="38">
        <v>39878</v>
      </c>
      <c r="B10606" s="38">
        <v>47183</v>
      </c>
      <c r="C10606" s="131">
        <v>240</v>
      </c>
      <c r="D10606" s="39">
        <v>9.0200000000000002E-2</v>
      </c>
      <c r="E10606" s="39">
        <v>8.09E-2</v>
      </c>
      <c r="F10606" s="40">
        <v>100000</v>
      </c>
      <c r="G10606" s="40">
        <v>100000</v>
      </c>
      <c r="H10606" s="40">
        <v>58637.279999999999</v>
      </c>
      <c r="I10606" s="40">
        <v>79999.990000000005</v>
      </c>
      <c r="J10606" s="67">
        <f t="shared" si="495"/>
        <v>0.58637280000000003</v>
      </c>
      <c r="K10606" s="39">
        <f t="shared" si="496"/>
        <v>0.7999999000000001</v>
      </c>
      <c r="L10606" s="2" t="str">
        <f t="shared" si="497"/>
        <v>AA</v>
      </c>
      <c r="M10606" s="2" t="s">
        <v>601</v>
      </c>
      <c r="N10606" s="2" t="s">
        <v>435</v>
      </c>
      <c r="O10606" s="2" t="s">
        <v>70</v>
      </c>
    </row>
    <row r="10607" spans="1:15">
      <c r="A10607" s="38">
        <v>39911</v>
      </c>
      <c r="B10607" s="38">
        <v>47216</v>
      </c>
      <c r="C10607" s="131">
        <v>240</v>
      </c>
      <c r="D10607" s="39">
        <v>9.0200000000000002E-2</v>
      </c>
      <c r="E10607" s="39">
        <v>8.09E-2</v>
      </c>
      <c r="F10607" s="40">
        <v>100000</v>
      </c>
      <c r="G10607" s="40">
        <v>100000</v>
      </c>
      <c r="H10607" s="40">
        <v>33764.69</v>
      </c>
      <c r="I10607" s="40">
        <v>79999.990000000005</v>
      </c>
      <c r="J10607" s="67">
        <f t="shared" si="495"/>
        <v>0.33764690000000003</v>
      </c>
      <c r="K10607" s="39">
        <f t="shared" si="496"/>
        <v>0.7999999000000001</v>
      </c>
      <c r="L10607" s="2" t="str">
        <f t="shared" si="497"/>
        <v>AA</v>
      </c>
      <c r="M10607" s="2" t="s">
        <v>475</v>
      </c>
      <c r="N10607" s="2" t="s">
        <v>427</v>
      </c>
      <c r="O10607" s="2" t="s">
        <v>70</v>
      </c>
    </row>
    <row r="10608" spans="1:15">
      <c r="A10608" s="38">
        <v>39832</v>
      </c>
      <c r="B10608" s="38">
        <v>47137</v>
      </c>
      <c r="C10608" s="131">
        <v>240</v>
      </c>
      <c r="D10608" s="39">
        <v>9.0200000000000002E-2</v>
      </c>
      <c r="E10608" s="39">
        <v>8.09E-2</v>
      </c>
      <c r="F10608" s="40">
        <v>100000</v>
      </c>
      <c r="G10608" s="40">
        <v>100000</v>
      </c>
      <c r="H10608" s="40">
        <v>58043.02</v>
      </c>
      <c r="I10608" s="40">
        <v>79999.990000000005</v>
      </c>
      <c r="J10608" s="67">
        <f t="shared" si="495"/>
        <v>0.58043020000000001</v>
      </c>
      <c r="K10608" s="39">
        <f t="shared" si="496"/>
        <v>0.7999999000000001</v>
      </c>
      <c r="L10608" s="2" t="str">
        <f t="shared" si="497"/>
        <v>AA</v>
      </c>
      <c r="M10608" s="2" t="s">
        <v>457</v>
      </c>
      <c r="N10608" s="2" t="s">
        <v>419</v>
      </c>
      <c r="O10608" s="2" t="s">
        <v>70</v>
      </c>
    </row>
    <row r="10609" spans="1:15">
      <c r="A10609" s="42">
        <v>39575</v>
      </c>
      <c r="B10609" s="42">
        <v>46880</v>
      </c>
      <c r="C10609" s="130">
        <v>240</v>
      </c>
      <c r="D10609" s="43">
        <v>9.0200000000000002E-2</v>
      </c>
      <c r="E10609" s="43">
        <v>8.09E-2</v>
      </c>
      <c r="F10609" s="44">
        <v>102000</v>
      </c>
      <c r="G10609" s="44">
        <v>102000</v>
      </c>
      <c r="H10609" s="44">
        <v>57151.66</v>
      </c>
      <c r="I10609" s="44">
        <v>81599.990000000005</v>
      </c>
      <c r="J10609" s="68">
        <f t="shared" si="495"/>
        <v>0.56031039215686274</v>
      </c>
      <c r="K10609" s="43">
        <f t="shared" si="496"/>
        <v>0.79999990196078441</v>
      </c>
      <c r="L10609" s="41" t="str">
        <f t="shared" si="497"/>
        <v>AA</v>
      </c>
      <c r="M10609" s="41" t="s">
        <v>475</v>
      </c>
      <c r="N10609" s="41" t="s">
        <v>427</v>
      </c>
      <c r="O10609" s="41" t="s">
        <v>70</v>
      </c>
    </row>
    <row r="10610" spans="1:15">
      <c r="A10610" s="38">
        <v>39680</v>
      </c>
      <c r="B10610" s="38">
        <v>46985</v>
      </c>
      <c r="C10610" s="131">
        <v>240</v>
      </c>
      <c r="D10610" s="39">
        <v>9.0200000000000002E-2</v>
      </c>
      <c r="E10610" s="39">
        <v>8.09E-2</v>
      </c>
      <c r="F10610" s="40">
        <v>105000</v>
      </c>
      <c r="G10610" s="40">
        <v>105000</v>
      </c>
      <c r="H10610" s="40">
        <v>59641.94</v>
      </c>
      <c r="I10610" s="40">
        <v>83999.99</v>
      </c>
      <c r="J10610" s="67">
        <f t="shared" si="495"/>
        <v>0.56801847619047618</v>
      </c>
      <c r="K10610" s="39">
        <f t="shared" si="496"/>
        <v>0.79999990476190486</v>
      </c>
      <c r="L10610" s="2" t="str">
        <f t="shared" si="497"/>
        <v>AA</v>
      </c>
      <c r="M10610" s="2" t="s">
        <v>495</v>
      </c>
      <c r="N10610" s="2" t="s">
        <v>424</v>
      </c>
      <c r="O10610" s="2" t="s">
        <v>70</v>
      </c>
    </row>
    <row r="10611" spans="1:15">
      <c r="A10611" s="42">
        <v>39640</v>
      </c>
      <c r="B10611" s="42">
        <v>46945</v>
      </c>
      <c r="C10611" s="130">
        <v>240</v>
      </c>
      <c r="D10611" s="43">
        <v>9.0200000000000002E-2</v>
      </c>
      <c r="E10611" s="43">
        <v>8.09E-2</v>
      </c>
      <c r="F10611" s="44">
        <v>105000</v>
      </c>
      <c r="G10611" s="44">
        <v>105000</v>
      </c>
      <c r="H10611" s="44">
        <v>59501.78</v>
      </c>
      <c r="I10611" s="44">
        <v>83999.99</v>
      </c>
      <c r="J10611" s="68">
        <f t="shared" si="495"/>
        <v>0.56668361904761899</v>
      </c>
      <c r="K10611" s="43">
        <f t="shared" si="496"/>
        <v>0.79999990476190486</v>
      </c>
      <c r="L10611" s="41" t="str">
        <f t="shared" si="497"/>
        <v>AA</v>
      </c>
      <c r="M10611" s="41" t="s">
        <v>555</v>
      </c>
      <c r="N10611" s="41" t="s">
        <v>434</v>
      </c>
      <c r="O10611" s="41" t="s">
        <v>70</v>
      </c>
    </row>
    <row r="10612" spans="1:15">
      <c r="A10612" s="38">
        <v>39849</v>
      </c>
      <c r="B10612" s="38">
        <v>47154</v>
      </c>
      <c r="C10612" s="131">
        <v>240</v>
      </c>
      <c r="D10612" s="39">
        <v>9.0200000000000002E-2</v>
      </c>
      <c r="E10612" s="39">
        <v>8.09E-2</v>
      </c>
      <c r="F10612" s="40">
        <v>105000</v>
      </c>
      <c r="G10612" s="40">
        <v>105000</v>
      </c>
      <c r="H10612" s="40">
        <v>61248.95</v>
      </c>
      <c r="I10612" s="40">
        <v>83999.99</v>
      </c>
      <c r="J10612" s="67">
        <f t="shared" si="495"/>
        <v>0.5833233333333333</v>
      </c>
      <c r="K10612" s="39">
        <f t="shared" si="496"/>
        <v>0.79999990476190486</v>
      </c>
      <c r="L10612" s="2" t="str">
        <f t="shared" si="497"/>
        <v>AA</v>
      </c>
      <c r="M10612" s="2" t="s">
        <v>527</v>
      </c>
      <c r="N10612" s="2" t="s">
        <v>419</v>
      </c>
      <c r="O10612" s="2" t="s">
        <v>70</v>
      </c>
    </row>
    <row r="10613" spans="1:15">
      <c r="A10613" s="38">
        <v>39829</v>
      </c>
      <c r="B10613" s="38">
        <v>47134</v>
      </c>
      <c r="C10613" s="131">
        <v>240</v>
      </c>
      <c r="D10613" s="39">
        <v>9.0200000000000002E-2</v>
      </c>
      <c r="E10613" s="39">
        <v>8.09E-2</v>
      </c>
      <c r="F10613" s="40">
        <v>105000</v>
      </c>
      <c r="G10613" s="40">
        <v>105000</v>
      </c>
      <c r="H10613" s="40">
        <v>60921.27</v>
      </c>
      <c r="I10613" s="40">
        <v>83999.99</v>
      </c>
      <c r="J10613" s="67">
        <f t="shared" si="495"/>
        <v>0.58020257142857135</v>
      </c>
      <c r="K10613" s="39">
        <f t="shared" si="496"/>
        <v>0.79999990476190486</v>
      </c>
      <c r="L10613" s="2" t="str">
        <f t="shared" si="497"/>
        <v>AA</v>
      </c>
      <c r="M10613" s="2" t="s">
        <v>754</v>
      </c>
      <c r="N10613" s="2" t="s">
        <v>422</v>
      </c>
      <c r="O10613" s="2" t="s">
        <v>70</v>
      </c>
    </row>
    <row r="10614" spans="1:15">
      <c r="A10614" s="42">
        <v>39554</v>
      </c>
      <c r="B10614" s="42">
        <v>46859</v>
      </c>
      <c r="C10614" s="130">
        <v>240</v>
      </c>
      <c r="D10614" s="43">
        <v>9.0200000000000002E-2</v>
      </c>
      <c r="E10614" s="43">
        <v>8.09E-2</v>
      </c>
      <c r="F10614" s="44">
        <v>105000</v>
      </c>
      <c r="G10614" s="44">
        <v>105000</v>
      </c>
      <c r="H10614" s="44">
        <v>58513.64</v>
      </c>
      <c r="I10614" s="44">
        <v>83999.99</v>
      </c>
      <c r="J10614" s="68">
        <f t="shared" si="495"/>
        <v>0.55727276190476194</v>
      </c>
      <c r="K10614" s="43">
        <f t="shared" si="496"/>
        <v>0.79999990476190486</v>
      </c>
      <c r="L10614" s="41" t="str">
        <f t="shared" si="497"/>
        <v>AA</v>
      </c>
      <c r="M10614" s="41" t="s">
        <v>645</v>
      </c>
      <c r="N10614" s="41" t="s">
        <v>422</v>
      </c>
      <c r="O10614" s="41" t="s">
        <v>70</v>
      </c>
    </row>
    <row r="10615" spans="1:15">
      <c r="A10615" s="42">
        <v>39598</v>
      </c>
      <c r="B10615" s="42">
        <v>46903</v>
      </c>
      <c r="C10615" s="130">
        <v>240</v>
      </c>
      <c r="D10615" s="43">
        <v>9.0200000000000002E-2</v>
      </c>
      <c r="E10615" s="43">
        <v>8.09E-2</v>
      </c>
      <c r="F10615" s="44">
        <v>105000</v>
      </c>
      <c r="G10615" s="44">
        <v>105000</v>
      </c>
      <c r="H10615" s="44">
        <v>58803.63</v>
      </c>
      <c r="I10615" s="44">
        <v>83999.99</v>
      </c>
      <c r="J10615" s="68">
        <f t="shared" si="495"/>
        <v>0.56003457142857138</v>
      </c>
      <c r="K10615" s="43">
        <f t="shared" si="496"/>
        <v>0.79999990476190486</v>
      </c>
      <c r="L10615" s="41" t="str">
        <f t="shared" si="497"/>
        <v>AA</v>
      </c>
      <c r="M10615" s="41" t="s">
        <v>509</v>
      </c>
      <c r="N10615" s="41" t="s">
        <v>430</v>
      </c>
      <c r="O10615" s="41" t="s">
        <v>70</v>
      </c>
    </row>
    <row r="10616" spans="1:15">
      <c r="A10616" s="38">
        <v>39892</v>
      </c>
      <c r="B10616" s="38">
        <v>43544</v>
      </c>
      <c r="C10616" s="131">
        <v>120</v>
      </c>
      <c r="D10616" s="39">
        <v>9.0200000000000002E-2</v>
      </c>
      <c r="E10616" s="39">
        <v>8.09E-2</v>
      </c>
      <c r="F10616" s="40">
        <v>107200</v>
      </c>
      <c r="G10616" s="40">
        <v>107200</v>
      </c>
      <c r="H10616" s="40">
        <v>36468.85</v>
      </c>
      <c r="I10616" s="40">
        <v>85759.99</v>
      </c>
      <c r="J10616" s="67">
        <f t="shared" si="495"/>
        <v>0.34019449626865672</v>
      </c>
      <c r="K10616" s="39">
        <f t="shared" si="496"/>
        <v>0.79999990671641796</v>
      </c>
      <c r="L10616" s="2" t="str">
        <f t="shared" si="497"/>
        <v>AA</v>
      </c>
      <c r="M10616" s="2" t="s">
        <v>753</v>
      </c>
      <c r="N10616" s="2" t="s">
        <v>431</v>
      </c>
      <c r="O10616" s="2" t="s">
        <v>70</v>
      </c>
    </row>
    <row r="10617" spans="1:15">
      <c r="A10617" s="42">
        <v>39632</v>
      </c>
      <c r="B10617" s="42">
        <v>43711</v>
      </c>
      <c r="C10617" s="130">
        <v>134</v>
      </c>
      <c r="D10617" s="43">
        <v>9.0200000000000002E-2</v>
      </c>
      <c r="E10617" s="43">
        <v>8.09E-2</v>
      </c>
      <c r="F10617" s="44">
        <v>109000</v>
      </c>
      <c r="G10617" s="44">
        <v>109000</v>
      </c>
      <c r="H10617" s="44">
        <v>50161.85</v>
      </c>
      <c r="I10617" s="44">
        <v>87199.99</v>
      </c>
      <c r="J10617" s="68">
        <f t="shared" si="495"/>
        <v>0.46020045871559634</v>
      </c>
      <c r="K10617" s="43">
        <f t="shared" si="496"/>
        <v>0.79999990825688083</v>
      </c>
      <c r="L10617" s="41" t="str">
        <f t="shared" si="497"/>
        <v>AA</v>
      </c>
      <c r="M10617" s="41" t="s">
        <v>622</v>
      </c>
      <c r="N10617" s="41" t="s">
        <v>421</v>
      </c>
      <c r="O10617" s="41" t="s">
        <v>70</v>
      </c>
    </row>
    <row r="10618" spans="1:15">
      <c r="A10618" s="42">
        <v>39903</v>
      </c>
      <c r="B10618" s="42">
        <v>47208</v>
      </c>
      <c r="C10618" s="130">
        <v>240</v>
      </c>
      <c r="D10618" s="43">
        <v>9.0200000000000002E-2</v>
      </c>
      <c r="E10618" s="43">
        <v>8.09E-2</v>
      </c>
      <c r="F10618" s="44">
        <v>109500</v>
      </c>
      <c r="G10618" s="44">
        <v>109500</v>
      </c>
      <c r="H10618" s="44">
        <v>64126.67</v>
      </c>
      <c r="I10618" s="44">
        <v>87599.99</v>
      </c>
      <c r="J10618" s="68">
        <f t="shared" si="495"/>
        <v>0.58563168949771693</v>
      </c>
      <c r="K10618" s="43">
        <f t="shared" si="496"/>
        <v>0.79999990867579918</v>
      </c>
      <c r="L10618" s="41" t="str">
        <f t="shared" si="497"/>
        <v>AA</v>
      </c>
      <c r="M10618" s="41" t="s">
        <v>803</v>
      </c>
      <c r="N10618" s="41" t="s">
        <v>427</v>
      </c>
      <c r="O10618" s="41" t="s">
        <v>70</v>
      </c>
    </row>
    <row r="10619" spans="1:15">
      <c r="A10619" s="42">
        <v>39681</v>
      </c>
      <c r="B10619" s="42">
        <v>45159</v>
      </c>
      <c r="C10619" s="130">
        <v>180</v>
      </c>
      <c r="D10619" s="43">
        <v>9.0200000000000002E-2</v>
      </c>
      <c r="E10619" s="43">
        <v>8.09E-2</v>
      </c>
      <c r="F10619" s="44">
        <v>110000</v>
      </c>
      <c r="G10619" s="44">
        <v>110000</v>
      </c>
      <c r="H10619" s="44">
        <v>52471.95</v>
      </c>
      <c r="I10619" s="44">
        <v>87999.99</v>
      </c>
      <c r="J10619" s="68">
        <f t="shared" si="495"/>
        <v>0.47701772727272723</v>
      </c>
      <c r="K10619" s="43">
        <f t="shared" si="496"/>
        <v>0.79999990909090912</v>
      </c>
      <c r="L10619" s="41" t="str">
        <f t="shared" si="497"/>
        <v>AA</v>
      </c>
      <c r="M10619" s="41" t="s">
        <v>715</v>
      </c>
      <c r="N10619" s="41" t="s">
        <v>416</v>
      </c>
      <c r="O10619" s="41" t="s">
        <v>70</v>
      </c>
    </row>
    <row r="10620" spans="1:15">
      <c r="A10620" s="42">
        <v>39762</v>
      </c>
      <c r="B10620" s="42">
        <v>46183</v>
      </c>
      <c r="C10620" s="130">
        <v>211</v>
      </c>
      <c r="D10620" s="43">
        <v>9.0200000000000002E-2</v>
      </c>
      <c r="E10620" s="43">
        <v>8.5600000000000009E-2</v>
      </c>
      <c r="F10620" s="44">
        <v>110000</v>
      </c>
      <c r="G10620" s="44">
        <v>110000</v>
      </c>
      <c r="H10620" s="44">
        <v>47429.89</v>
      </c>
      <c r="I10620" s="44">
        <v>87999.99</v>
      </c>
      <c r="J10620" s="68">
        <f t="shared" si="495"/>
        <v>0.43118081818181819</v>
      </c>
      <c r="K10620" s="43">
        <f t="shared" si="496"/>
        <v>0.79999990909090912</v>
      </c>
      <c r="L10620" s="41" t="str">
        <f t="shared" si="497"/>
        <v>AA</v>
      </c>
      <c r="M10620" s="41" t="s">
        <v>476</v>
      </c>
      <c r="N10620" s="41" t="s">
        <v>421</v>
      </c>
      <c r="O10620" s="41" t="s">
        <v>70</v>
      </c>
    </row>
    <row r="10621" spans="1:15">
      <c r="A10621" s="38">
        <v>39780</v>
      </c>
      <c r="B10621" s="38">
        <v>47085</v>
      </c>
      <c r="C10621" s="131">
        <v>240</v>
      </c>
      <c r="D10621" s="39">
        <v>9.0200000000000002E-2</v>
      </c>
      <c r="E10621" s="39">
        <v>8.09E-2</v>
      </c>
      <c r="F10621" s="40">
        <v>110000</v>
      </c>
      <c r="G10621" s="40">
        <v>110000</v>
      </c>
      <c r="H10621" s="40">
        <v>63240.21</v>
      </c>
      <c r="I10621" s="40">
        <v>87999.99</v>
      </c>
      <c r="J10621" s="67">
        <f t="shared" si="495"/>
        <v>0.57491099999999995</v>
      </c>
      <c r="K10621" s="39">
        <f t="shared" si="496"/>
        <v>0.79999990909090912</v>
      </c>
      <c r="L10621" s="2" t="str">
        <f t="shared" si="497"/>
        <v>AA</v>
      </c>
      <c r="M10621" s="2" t="s">
        <v>531</v>
      </c>
      <c r="N10621" s="2" t="s">
        <v>423</v>
      </c>
      <c r="O10621" s="2" t="s">
        <v>70</v>
      </c>
    </row>
    <row r="10622" spans="1:15">
      <c r="A10622" s="38">
        <v>39624</v>
      </c>
      <c r="B10622" s="38">
        <v>46929</v>
      </c>
      <c r="C10622" s="131">
        <v>240</v>
      </c>
      <c r="D10622" s="39">
        <v>9.0200000000000002E-2</v>
      </c>
      <c r="E10622" s="39">
        <v>8.09E-2</v>
      </c>
      <c r="F10622" s="40">
        <v>110000</v>
      </c>
      <c r="G10622" s="40">
        <v>110000</v>
      </c>
      <c r="H10622" s="40">
        <v>62344.91</v>
      </c>
      <c r="I10622" s="40">
        <v>87999.99</v>
      </c>
      <c r="J10622" s="67">
        <f t="shared" si="495"/>
        <v>0.56677190909090913</v>
      </c>
      <c r="K10622" s="39">
        <f t="shared" si="496"/>
        <v>0.79999990909090912</v>
      </c>
      <c r="L10622" s="2" t="str">
        <f t="shared" si="497"/>
        <v>AA</v>
      </c>
      <c r="M10622" s="2" t="s">
        <v>689</v>
      </c>
      <c r="N10622" s="2" t="s">
        <v>424</v>
      </c>
      <c r="O10622" s="2" t="s">
        <v>70</v>
      </c>
    </row>
    <row r="10623" spans="1:15">
      <c r="A10623" s="38">
        <v>39820</v>
      </c>
      <c r="B10623" s="38">
        <v>47125</v>
      </c>
      <c r="C10623" s="131">
        <v>240</v>
      </c>
      <c r="D10623" s="39">
        <v>9.0200000000000002E-2</v>
      </c>
      <c r="E10623" s="39">
        <v>8.09E-2</v>
      </c>
      <c r="F10623" s="40">
        <v>110000</v>
      </c>
      <c r="G10623" s="40">
        <v>110000</v>
      </c>
      <c r="H10623" s="40">
        <v>63854.5</v>
      </c>
      <c r="I10623" s="40">
        <v>87999.99</v>
      </c>
      <c r="J10623" s="67">
        <f t="shared" si="495"/>
        <v>0.58049545454545459</v>
      </c>
      <c r="K10623" s="39">
        <f t="shared" si="496"/>
        <v>0.79999990909090912</v>
      </c>
      <c r="L10623" s="2" t="str">
        <f t="shared" si="497"/>
        <v>AA</v>
      </c>
      <c r="M10623" s="2" t="s">
        <v>511</v>
      </c>
      <c r="N10623" s="2" t="s">
        <v>422</v>
      </c>
      <c r="O10623" s="2" t="s">
        <v>70</v>
      </c>
    </row>
    <row r="10624" spans="1:15">
      <c r="A10624" s="42">
        <v>39832</v>
      </c>
      <c r="B10624" s="42">
        <v>47137</v>
      </c>
      <c r="C10624" s="130">
        <v>240</v>
      </c>
      <c r="D10624" s="43">
        <v>9.0200000000000002E-2</v>
      </c>
      <c r="E10624" s="43">
        <v>8.5600000000000009E-2</v>
      </c>
      <c r="F10624" s="44">
        <v>110000</v>
      </c>
      <c r="G10624" s="44">
        <v>110000</v>
      </c>
      <c r="H10624" s="44">
        <v>63847.41</v>
      </c>
      <c r="I10624" s="44">
        <v>87999.99</v>
      </c>
      <c r="J10624" s="68">
        <f t="shared" si="495"/>
        <v>0.58043100000000003</v>
      </c>
      <c r="K10624" s="43">
        <f t="shared" si="496"/>
        <v>0.79999990909090912</v>
      </c>
      <c r="L10624" s="41" t="str">
        <f t="shared" si="497"/>
        <v>AA</v>
      </c>
      <c r="M10624" s="41" t="s">
        <v>147</v>
      </c>
      <c r="N10624" s="41" t="s">
        <v>421</v>
      </c>
      <c r="O10624" s="41" t="s">
        <v>70</v>
      </c>
    </row>
    <row r="10625" spans="1:15">
      <c r="A10625" s="38">
        <v>39714</v>
      </c>
      <c r="B10625" s="38">
        <v>47019</v>
      </c>
      <c r="C10625" s="131">
        <v>240</v>
      </c>
      <c r="D10625" s="39">
        <v>9.0200000000000002E-2</v>
      </c>
      <c r="E10625" s="39">
        <v>8.09E-2</v>
      </c>
      <c r="F10625" s="40">
        <v>113000</v>
      </c>
      <c r="G10625" s="40">
        <v>113000</v>
      </c>
      <c r="H10625" s="40">
        <v>64441.73</v>
      </c>
      <c r="I10625" s="40">
        <v>90399.99</v>
      </c>
      <c r="J10625" s="67">
        <f t="shared" si="495"/>
        <v>0.57028079646017704</v>
      </c>
      <c r="K10625" s="39">
        <f t="shared" si="496"/>
        <v>0.79999991150442484</v>
      </c>
      <c r="L10625" s="2" t="str">
        <f t="shared" si="497"/>
        <v>AA</v>
      </c>
      <c r="M10625" s="2" t="s">
        <v>622</v>
      </c>
      <c r="N10625" s="2" t="s">
        <v>421</v>
      </c>
      <c r="O10625" s="2" t="s">
        <v>70</v>
      </c>
    </row>
    <row r="10626" spans="1:15">
      <c r="A10626" s="42">
        <v>39673</v>
      </c>
      <c r="B10626" s="42">
        <v>45151</v>
      </c>
      <c r="C10626" s="130">
        <v>180</v>
      </c>
      <c r="D10626" s="43">
        <v>9.0200000000000002E-2</v>
      </c>
      <c r="E10626" s="43">
        <v>8.09E-2</v>
      </c>
      <c r="F10626" s="44">
        <v>114400</v>
      </c>
      <c r="G10626" s="44">
        <v>114400</v>
      </c>
      <c r="H10626" s="44">
        <v>54616.05</v>
      </c>
      <c r="I10626" s="44">
        <v>91519.99</v>
      </c>
      <c r="J10626" s="68">
        <f t="shared" si="495"/>
        <v>0.47741302447552453</v>
      </c>
      <c r="K10626" s="43">
        <f t="shared" si="496"/>
        <v>0.79999991258741265</v>
      </c>
      <c r="L10626" s="41" t="str">
        <f t="shared" si="497"/>
        <v>AA</v>
      </c>
      <c r="M10626" s="41" t="s">
        <v>566</v>
      </c>
      <c r="N10626" s="41" t="s">
        <v>420</v>
      </c>
      <c r="O10626" s="41" t="s">
        <v>70</v>
      </c>
    </row>
    <row r="10627" spans="1:15">
      <c r="A10627" s="38">
        <v>39798</v>
      </c>
      <c r="B10627" s="38">
        <v>47103</v>
      </c>
      <c r="C10627" s="131">
        <v>240</v>
      </c>
      <c r="D10627" s="39">
        <v>9.0200000000000002E-2</v>
      </c>
      <c r="E10627" s="39">
        <v>8.09E-2</v>
      </c>
      <c r="F10627" s="40">
        <v>114920</v>
      </c>
      <c r="G10627" s="40">
        <v>114920</v>
      </c>
      <c r="H10627" s="40">
        <v>66405.86</v>
      </c>
      <c r="I10627" s="40">
        <v>91935.99</v>
      </c>
      <c r="J10627" s="67">
        <f t="shared" ref="J10627:J10690" si="498">H10627/G10627</f>
        <v>0.57784423947093633</v>
      </c>
      <c r="K10627" s="39">
        <f t="shared" ref="K10627:K10690" si="499">I10627/G10627</f>
        <v>0.79999991298294471</v>
      </c>
      <c r="L10627" s="2" t="str">
        <f t="shared" ref="L10627:L10690" si="500">IF(J10627&lt;=65%,"AA",IF(J10627&lt;=75%,"A",IF(J10627&lt;=85%,"B","C")))</f>
        <v>AA</v>
      </c>
      <c r="M10627" s="2" t="s">
        <v>973</v>
      </c>
      <c r="N10627" s="2" t="s">
        <v>437</v>
      </c>
      <c r="O10627" s="2" t="s">
        <v>70</v>
      </c>
    </row>
    <row r="10628" spans="1:15">
      <c r="A10628" s="42">
        <v>39716</v>
      </c>
      <c r="B10628" s="42">
        <v>42607</v>
      </c>
      <c r="C10628" s="130">
        <v>95</v>
      </c>
      <c r="D10628" s="43">
        <v>9.0200000000000002E-2</v>
      </c>
      <c r="E10628" s="43">
        <v>8.09E-2</v>
      </c>
      <c r="F10628" s="44">
        <v>115000</v>
      </c>
      <c r="G10628" s="44">
        <v>115000</v>
      </c>
      <c r="H10628" s="44">
        <v>50088.26</v>
      </c>
      <c r="I10628" s="44">
        <v>91999.99</v>
      </c>
      <c r="J10628" s="68">
        <f t="shared" si="498"/>
        <v>0.43555008695652175</v>
      </c>
      <c r="K10628" s="43">
        <f t="shared" si="499"/>
        <v>0.79999991304347828</v>
      </c>
      <c r="L10628" s="41" t="str">
        <f t="shared" si="500"/>
        <v>AA</v>
      </c>
      <c r="M10628" s="41" t="s">
        <v>457</v>
      </c>
      <c r="N10628" s="41" t="s">
        <v>419</v>
      </c>
      <c r="O10628" s="41" t="s">
        <v>70</v>
      </c>
    </row>
    <row r="10629" spans="1:15">
      <c r="A10629" s="38">
        <v>39654</v>
      </c>
      <c r="B10629" s="38">
        <v>46959</v>
      </c>
      <c r="C10629" s="131">
        <v>240</v>
      </c>
      <c r="D10629" s="39">
        <v>9.0200000000000002E-2</v>
      </c>
      <c r="E10629" s="39">
        <v>8.09E-2</v>
      </c>
      <c r="F10629" s="40">
        <v>115000</v>
      </c>
      <c r="G10629" s="40">
        <v>115000</v>
      </c>
      <c r="H10629" s="40">
        <v>65058.26</v>
      </c>
      <c r="I10629" s="40">
        <v>91999.99</v>
      </c>
      <c r="J10629" s="67">
        <f t="shared" si="498"/>
        <v>0.565724</v>
      </c>
      <c r="K10629" s="39">
        <f t="shared" si="499"/>
        <v>0.79999991304347828</v>
      </c>
      <c r="L10629" s="2" t="str">
        <f t="shared" si="500"/>
        <v>AA</v>
      </c>
      <c r="M10629" s="2" t="s">
        <v>475</v>
      </c>
      <c r="N10629" s="2" t="s">
        <v>427</v>
      </c>
      <c r="O10629" s="2" t="s">
        <v>70</v>
      </c>
    </row>
    <row r="10630" spans="1:15">
      <c r="A10630" s="38">
        <v>39748</v>
      </c>
      <c r="B10630" s="38">
        <v>47053</v>
      </c>
      <c r="C10630" s="131">
        <v>240</v>
      </c>
      <c r="D10630" s="39">
        <v>9.0200000000000002E-2</v>
      </c>
      <c r="E10630" s="39">
        <v>8.09E-2</v>
      </c>
      <c r="F10630" s="40">
        <v>115000</v>
      </c>
      <c r="G10630" s="40">
        <v>115000</v>
      </c>
      <c r="H10630" s="40">
        <v>65912.3</v>
      </c>
      <c r="I10630" s="40">
        <v>91999.99</v>
      </c>
      <c r="J10630" s="67">
        <f t="shared" si="498"/>
        <v>0.57315043478260874</v>
      </c>
      <c r="K10630" s="39">
        <f t="shared" si="499"/>
        <v>0.79999991304347828</v>
      </c>
      <c r="L10630" s="2" t="str">
        <f t="shared" si="500"/>
        <v>AA</v>
      </c>
      <c r="M10630" s="2" t="s">
        <v>1328</v>
      </c>
      <c r="N10630" s="2" t="s">
        <v>422</v>
      </c>
      <c r="O10630" s="2" t="s">
        <v>70</v>
      </c>
    </row>
    <row r="10631" spans="1:15">
      <c r="A10631" s="38">
        <v>39889</v>
      </c>
      <c r="B10631" s="38">
        <v>47194</v>
      </c>
      <c r="C10631" s="131">
        <v>240</v>
      </c>
      <c r="D10631" s="39">
        <v>9.0200000000000002E-2</v>
      </c>
      <c r="E10631" s="39">
        <v>8.09E-2</v>
      </c>
      <c r="F10631" s="40">
        <v>118000</v>
      </c>
      <c r="G10631" s="40">
        <v>118000</v>
      </c>
      <c r="H10631" s="40">
        <v>69095.61</v>
      </c>
      <c r="I10631" s="40">
        <v>94399.99</v>
      </c>
      <c r="J10631" s="67">
        <f t="shared" si="498"/>
        <v>0.5855560169491526</v>
      </c>
      <c r="K10631" s="39">
        <f t="shared" si="499"/>
        <v>0.7999999152542373</v>
      </c>
      <c r="L10631" s="2" t="str">
        <f t="shared" si="500"/>
        <v>AA</v>
      </c>
      <c r="M10631" s="2" t="s">
        <v>518</v>
      </c>
      <c r="N10631" s="2" t="s">
        <v>416</v>
      </c>
      <c r="O10631" s="2" t="s">
        <v>70</v>
      </c>
    </row>
    <row r="10632" spans="1:15">
      <c r="A10632" s="38">
        <v>39660</v>
      </c>
      <c r="B10632" s="38">
        <v>41851</v>
      </c>
      <c r="C10632" s="131">
        <v>72</v>
      </c>
      <c r="D10632" s="39">
        <v>9.0200000000000002E-2</v>
      </c>
      <c r="E10632" s="39">
        <v>8.09E-2</v>
      </c>
      <c r="F10632" s="40">
        <v>120000</v>
      </c>
      <c r="G10632" s="40">
        <v>120000</v>
      </c>
      <c r="H10632" s="40">
        <v>32768.879999999997</v>
      </c>
      <c r="I10632" s="40">
        <v>95999.99</v>
      </c>
      <c r="J10632" s="67">
        <f t="shared" si="498"/>
        <v>0.27307399999999998</v>
      </c>
      <c r="K10632" s="39">
        <f t="shared" si="499"/>
        <v>0.7999999166666667</v>
      </c>
      <c r="L10632" s="2" t="str">
        <f t="shared" si="500"/>
        <v>AA</v>
      </c>
      <c r="M10632" s="2" t="s">
        <v>548</v>
      </c>
      <c r="N10632" s="2" t="s">
        <v>433</v>
      </c>
      <c r="O10632" s="2" t="s">
        <v>70</v>
      </c>
    </row>
    <row r="10633" spans="1:15">
      <c r="A10633" s="42">
        <v>39720</v>
      </c>
      <c r="B10633" s="42">
        <v>43372</v>
      </c>
      <c r="C10633" s="130">
        <v>120</v>
      </c>
      <c r="D10633" s="43">
        <v>9.0200000000000002E-2</v>
      </c>
      <c r="E10633" s="43">
        <v>8.09E-2</v>
      </c>
      <c r="F10633" s="44">
        <v>120000</v>
      </c>
      <c r="G10633" s="44">
        <v>120000</v>
      </c>
      <c r="H10633" s="44">
        <v>36248.559999999998</v>
      </c>
      <c r="I10633" s="44">
        <v>95999.99</v>
      </c>
      <c r="J10633" s="68">
        <f t="shared" si="498"/>
        <v>0.3020713333333333</v>
      </c>
      <c r="K10633" s="43">
        <f t="shared" si="499"/>
        <v>0.7999999166666667</v>
      </c>
      <c r="L10633" s="41" t="str">
        <f t="shared" si="500"/>
        <v>AA</v>
      </c>
      <c r="M10633" s="41" t="s">
        <v>462</v>
      </c>
      <c r="N10633" s="41" t="s">
        <v>419</v>
      </c>
      <c r="O10633" s="41" t="s">
        <v>70</v>
      </c>
    </row>
    <row r="10634" spans="1:15">
      <c r="A10634" s="38">
        <v>39779</v>
      </c>
      <c r="B10634" s="38">
        <v>43431</v>
      </c>
      <c r="C10634" s="131">
        <v>120</v>
      </c>
      <c r="D10634" s="39">
        <v>9.0200000000000002E-2</v>
      </c>
      <c r="E10634" s="39">
        <v>8.5600000000000009E-2</v>
      </c>
      <c r="F10634" s="40">
        <v>120000</v>
      </c>
      <c r="G10634" s="40">
        <v>120000</v>
      </c>
      <c r="H10634" s="40">
        <v>37739.43</v>
      </c>
      <c r="I10634" s="40">
        <v>95999.99</v>
      </c>
      <c r="J10634" s="67">
        <f t="shared" si="498"/>
        <v>0.31449525</v>
      </c>
      <c r="K10634" s="39">
        <f t="shared" si="499"/>
        <v>0.7999999166666667</v>
      </c>
      <c r="L10634" s="2" t="str">
        <f t="shared" si="500"/>
        <v>AA</v>
      </c>
      <c r="M10634" s="2" t="s">
        <v>255</v>
      </c>
      <c r="N10634" s="2" t="s">
        <v>433</v>
      </c>
      <c r="O10634" s="2" t="s">
        <v>70</v>
      </c>
    </row>
    <row r="10635" spans="1:15">
      <c r="A10635" s="38">
        <v>39526</v>
      </c>
      <c r="B10635" s="38">
        <v>43909</v>
      </c>
      <c r="C10635" s="131">
        <v>144</v>
      </c>
      <c r="D10635" s="39">
        <v>9.0200000000000002E-2</v>
      </c>
      <c r="E10635" s="39">
        <v>8.09E-2</v>
      </c>
      <c r="F10635" s="40">
        <v>120000</v>
      </c>
      <c r="G10635" s="40">
        <v>120000</v>
      </c>
      <c r="H10635" s="40">
        <v>43156.43</v>
      </c>
      <c r="I10635" s="40">
        <v>95999.99</v>
      </c>
      <c r="J10635" s="67">
        <f t="shared" si="498"/>
        <v>0.35963691666666669</v>
      </c>
      <c r="K10635" s="39">
        <f t="shared" si="499"/>
        <v>0.7999999166666667</v>
      </c>
      <c r="L10635" s="2" t="str">
        <f t="shared" si="500"/>
        <v>AA</v>
      </c>
      <c r="M10635" s="2" t="s">
        <v>467</v>
      </c>
      <c r="N10635" s="2" t="s">
        <v>425</v>
      </c>
      <c r="O10635" s="2" t="s">
        <v>70</v>
      </c>
    </row>
    <row r="10636" spans="1:15">
      <c r="A10636" s="38">
        <v>39923</v>
      </c>
      <c r="B10636" s="38">
        <v>44915</v>
      </c>
      <c r="C10636" s="131">
        <v>164</v>
      </c>
      <c r="D10636" s="39">
        <v>9.0200000000000002E-2</v>
      </c>
      <c r="E10636" s="39">
        <v>8.09E-2</v>
      </c>
      <c r="F10636" s="40">
        <v>120000</v>
      </c>
      <c r="G10636" s="40">
        <v>120000</v>
      </c>
      <c r="H10636" s="40">
        <v>56190.36</v>
      </c>
      <c r="I10636" s="40">
        <v>95999.99</v>
      </c>
      <c r="J10636" s="67">
        <f t="shared" si="498"/>
        <v>0.46825300000000003</v>
      </c>
      <c r="K10636" s="39">
        <f t="shared" si="499"/>
        <v>0.7999999166666667</v>
      </c>
      <c r="L10636" s="2" t="str">
        <f t="shared" si="500"/>
        <v>AA</v>
      </c>
      <c r="M10636" s="2" t="s">
        <v>957</v>
      </c>
      <c r="N10636" s="2" t="s">
        <v>418</v>
      </c>
      <c r="O10636" s="2" t="s">
        <v>70</v>
      </c>
    </row>
    <row r="10637" spans="1:15">
      <c r="A10637" s="38">
        <v>39723</v>
      </c>
      <c r="B10637" s="38">
        <v>45201</v>
      </c>
      <c r="C10637" s="131">
        <v>180</v>
      </c>
      <c r="D10637" s="39">
        <v>9.0200000000000002E-2</v>
      </c>
      <c r="E10637" s="39">
        <v>8.09E-2</v>
      </c>
      <c r="F10637" s="40">
        <v>120000</v>
      </c>
      <c r="G10637" s="40">
        <v>120000</v>
      </c>
      <c r="H10637" s="40">
        <v>58296.34</v>
      </c>
      <c r="I10637" s="40">
        <v>95999.99</v>
      </c>
      <c r="J10637" s="67">
        <f t="shared" si="498"/>
        <v>0.48580283333333329</v>
      </c>
      <c r="K10637" s="39">
        <f t="shared" si="499"/>
        <v>0.7999999166666667</v>
      </c>
      <c r="L10637" s="2" t="str">
        <f t="shared" si="500"/>
        <v>AA</v>
      </c>
      <c r="M10637" s="2" t="s">
        <v>601</v>
      </c>
      <c r="N10637" s="2" t="s">
        <v>435</v>
      </c>
      <c r="O10637" s="2" t="s">
        <v>70</v>
      </c>
    </row>
    <row r="10638" spans="1:15">
      <c r="A10638" s="42">
        <v>39688</v>
      </c>
      <c r="B10638" s="42">
        <v>45166</v>
      </c>
      <c r="C10638" s="130">
        <v>180</v>
      </c>
      <c r="D10638" s="43">
        <v>9.0200000000000002E-2</v>
      </c>
      <c r="E10638" s="43">
        <v>8.09E-2</v>
      </c>
      <c r="F10638" s="44">
        <v>120000</v>
      </c>
      <c r="G10638" s="44">
        <v>120000</v>
      </c>
      <c r="H10638" s="44">
        <v>57252.24</v>
      </c>
      <c r="I10638" s="44">
        <v>95999.99</v>
      </c>
      <c r="J10638" s="68">
        <f t="shared" si="498"/>
        <v>0.47710199999999997</v>
      </c>
      <c r="K10638" s="43">
        <f t="shared" si="499"/>
        <v>0.7999999166666667</v>
      </c>
      <c r="L10638" s="41" t="str">
        <f t="shared" si="500"/>
        <v>AA</v>
      </c>
      <c r="M10638" s="41" t="s">
        <v>537</v>
      </c>
      <c r="N10638" s="41" t="s">
        <v>432</v>
      </c>
      <c r="O10638" s="41" t="s">
        <v>70</v>
      </c>
    </row>
    <row r="10639" spans="1:15">
      <c r="A10639" s="42">
        <v>39779</v>
      </c>
      <c r="B10639" s="42">
        <v>45988</v>
      </c>
      <c r="C10639" s="130">
        <v>204</v>
      </c>
      <c r="D10639" s="43">
        <v>9.0200000000000002E-2</v>
      </c>
      <c r="E10639" s="43">
        <v>8.09E-2</v>
      </c>
      <c r="F10639" s="44">
        <v>120000</v>
      </c>
      <c r="G10639" s="44">
        <v>120000</v>
      </c>
      <c r="H10639" s="44">
        <v>64009.65</v>
      </c>
      <c r="I10639" s="44">
        <v>95999.99</v>
      </c>
      <c r="J10639" s="68">
        <f t="shared" si="498"/>
        <v>0.53341375000000002</v>
      </c>
      <c r="K10639" s="43">
        <f t="shared" si="499"/>
        <v>0.7999999166666667</v>
      </c>
      <c r="L10639" s="41" t="str">
        <f t="shared" si="500"/>
        <v>AA</v>
      </c>
      <c r="M10639" s="41" t="s">
        <v>527</v>
      </c>
      <c r="N10639" s="41" t="s">
        <v>419</v>
      </c>
      <c r="O10639" s="41" t="s">
        <v>70</v>
      </c>
    </row>
    <row r="10640" spans="1:15">
      <c r="A10640" s="38">
        <v>39787</v>
      </c>
      <c r="B10640" s="38">
        <v>47092</v>
      </c>
      <c r="C10640" s="131">
        <v>240</v>
      </c>
      <c r="D10640" s="39">
        <v>9.0200000000000002E-2</v>
      </c>
      <c r="E10640" s="39">
        <v>8.09E-2</v>
      </c>
      <c r="F10640" s="40">
        <v>120000</v>
      </c>
      <c r="G10640" s="40">
        <v>120000</v>
      </c>
      <c r="H10640" s="40">
        <v>69433.14</v>
      </c>
      <c r="I10640" s="40">
        <v>95999.99</v>
      </c>
      <c r="J10640" s="67">
        <f t="shared" si="498"/>
        <v>0.5786095</v>
      </c>
      <c r="K10640" s="39">
        <f t="shared" si="499"/>
        <v>0.7999999166666667</v>
      </c>
      <c r="L10640" s="2" t="str">
        <f t="shared" si="500"/>
        <v>AA</v>
      </c>
      <c r="M10640" s="2" t="s">
        <v>564</v>
      </c>
      <c r="N10640" s="2" t="s">
        <v>417</v>
      </c>
      <c r="O10640" s="2" t="s">
        <v>70</v>
      </c>
    </row>
    <row r="10641" spans="1:15">
      <c r="A10641" s="42">
        <v>39958</v>
      </c>
      <c r="B10641" s="42">
        <v>47263</v>
      </c>
      <c r="C10641" s="130">
        <v>240</v>
      </c>
      <c r="D10641" s="43">
        <v>9.0200000000000002E-2</v>
      </c>
      <c r="E10641" s="43">
        <v>8.09E-2</v>
      </c>
      <c r="F10641" s="44">
        <v>120000</v>
      </c>
      <c r="G10641" s="44">
        <v>120000</v>
      </c>
      <c r="H10641" s="44">
        <v>63971.74</v>
      </c>
      <c r="I10641" s="44">
        <v>95999.99</v>
      </c>
      <c r="J10641" s="68">
        <f t="shared" si="498"/>
        <v>0.53309783333333327</v>
      </c>
      <c r="K10641" s="43">
        <f t="shared" si="499"/>
        <v>0.7999999166666667</v>
      </c>
      <c r="L10641" s="41" t="str">
        <f t="shared" si="500"/>
        <v>AA</v>
      </c>
      <c r="M10641" s="41" t="s">
        <v>453</v>
      </c>
      <c r="N10641" s="41" t="s">
        <v>418</v>
      </c>
      <c r="O10641" s="41" t="s">
        <v>70</v>
      </c>
    </row>
    <row r="10642" spans="1:15">
      <c r="A10642" s="38">
        <v>39918</v>
      </c>
      <c r="B10642" s="38">
        <v>47223</v>
      </c>
      <c r="C10642" s="131">
        <v>240</v>
      </c>
      <c r="D10642" s="39">
        <v>9.0200000000000002E-2</v>
      </c>
      <c r="E10642" s="39">
        <v>8.5600000000000009E-2</v>
      </c>
      <c r="F10642" s="40">
        <v>120000</v>
      </c>
      <c r="G10642" s="40">
        <v>120000</v>
      </c>
      <c r="H10642" s="40">
        <v>70594.100000000006</v>
      </c>
      <c r="I10642" s="40">
        <v>95999.99</v>
      </c>
      <c r="J10642" s="67">
        <f t="shared" si="498"/>
        <v>0.58828416666666672</v>
      </c>
      <c r="K10642" s="39">
        <f t="shared" si="499"/>
        <v>0.7999999166666667</v>
      </c>
      <c r="L10642" s="2" t="str">
        <f t="shared" si="500"/>
        <v>AA</v>
      </c>
      <c r="M10642" s="2" t="s">
        <v>489</v>
      </c>
      <c r="N10642" s="2" t="s">
        <v>415</v>
      </c>
      <c r="O10642" s="2" t="s">
        <v>70</v>
      </c>
    </row>
    <row r="10643" spans="1:15">
      <c r="A10643" s="38">
        <v>39903</v>
      </c>
      <c r="B10643" s="38">
        <v>47208</v>
      </c>
      <c r="C10643" s="131">
        <v>240</v>
      </c>
      <c r="D10643" s="39">
        <v>9.0200000000000002E-2</v>
      </c>
      <c r="E10643" s="39">
        <v>9.0200000000000002E-2</v>
      </c>
      <c r="F10643" s="40">
        <v>120000</v>
      </c>
      <c r="G10643" s="40">
        <v>120000</v>
      </c>
      <c r="H10643" s="40">
        <v>70275.789999999994</v>
      </c>
      <c r="I10643" s="40">
        <v>95999.99</v>
      </c>
      <c r="J10643" s="67">
        <f t="shared" si="498"/>
        <v>0.58563158333333332</v>
      </c>
      <c r="K10643" s="39">
        <f t="shared" si="499"/>
        <v>0.7999999166666667</v>
      </c>
      <c r="L10643" s="2" t="str">
        <f t="shared" si="500"/>
        <v>AA</v>
      </c>
      <c r="M10643" s="2" t="s">
        <v>548</v>
      </c>
      <c r="N10643" s="2" t="s">
        <v>433</v>
      </c>
      <c r="O10643" s="2" t="s">
        <v>70</v>
      </c>
    </row>
    <row r="10644" spans="1:15">
      <c r="A10644" s="38">
        <v>39664</v>
      </c>
      <c r="B10644" s="38">
        <v>45142</v>
      </c>
      <c r="C10644" s="131">
        <v>180</v>
      </c>
      <c r="D10644" s="39">
        <v>9.0200000000000002E-2</v>
      </c>
      <c r="E10644" s="39">
        <v>8.09E-2</v>
      </c>
      <c r="F10644" s="40">
        <v>121700</v>
      </c>
      <c r="G10644" s="40">
        <v>121700</v>
      </c>
      <c r="H10644" s="40">
        <v>58261.77</v>
      </c>
      <c r="I10644" s="40">
        <v>97359.99</v>
      </c>
      <c r="J10644" s="67">
        <f t="shared" si="498"/>
        <v>0.47873270336893997</v>
      </c>
      <c r="K10644" s="39">
        <f t="shared" si="499"/>
        <v>0.79999991783073132</v>
      </c>
      <c r="L10644" s="2" t="str">
        <f t="shared" si="500"/>
        <v>AA</v>
      </c>
      <c r="M10644" s="2" t="s">
        <v>475</v>
      </c>
      <c r="N10644" s="2" t="s">
        <v>427</v>
      </c>
      <c r="O10644" s="2" t="s">
        <v>70</v>
      </c>
    </row>
    <row r="10645" spans="1:15">
      <c r="A10645" s="42">
        <v>39895</v>
      </c>
      <c r="B10645" s="42">
        <v>47200</v>
      </c>
      <c r="C10645" s="130">
        <v>240</v>
      </c>
      <c r="D10645" s="43">
        <v>9.0200000000000002E-2</v>
      </c>
      <c r="E10645" s="43">
        <v>8.09E-2</v>
      </c>
      <c r="F10645" s="44">
        <v>122380</v>
      </c>
      <c r="G10645" s="44">
        <v>122380</v>
      </c>
      <c r="H10645" s="44">
        <v>71639.759999999995</v>
      </c>
      <c r="I10645" s="44">
        <v>97903.99</v>
      </c>
      <c r="J10645" s="68">
        <f t="shared" si="498"/>
        <v>0.58538780846543548</v>
      </c>
      <c r="K10645" s="43">
        <f t="shared" si="499"/>
        <v>0.79999991828730188</v>
      </c>
      <c r="L10645" s="41" t="str">
        <f t="shared" si="500"/>
        <v>AA</v>
      </c>
      <c r="M10645" s="41" t="s">
        <v>495</v>
      </c>
      <c r="N10645" s="41" t="s">
        <v>424</v>
      </c>
      <c r="O10645" s="41" t="s">
        <v>70</v>
      </c>
    </row>
    <row r="10646" spans="1:15">
      <c r="A10646" s="38">
        <v>39752</v>
      </c>
      <c r="B10646" s="38">
        <v>45230</v>
      </c>
      <c r="C10646" s="131">
        <v>180</v>
      </c>
      <c r="D10646" s="39">
        <v>9.0200000000000002E-2</v>
      </c>
      <c r="E10646" s="39">
        <v>8.09E-2</v>
      </c>
      <c r="F10646" s="40">
        <v>123000</v>
      </c>
      <c r="G10646" s="40">
        <v>123000</v>
      </c>
      <c r="H10646" s="40">
        <v>31959.5</v>
      </c>
      <c r="I10646" s="40">
        <v>98399.99</v>
      </c>
      <c r="J10646" s="67">
        <f t="shared" si="498"/>
        <v>0.25983333333333336</v>
      </c>
      <c r="K10646" s="39">
        <f t="shared" si="499"/>
        <v>0.79999991869918707</v>
      </c>
      <c r="L10646" s="2" t="str">
        <f t="shared" si="500"/>
        <v>AA</v>
      </c>
      <c r="M10646" s="2" t="s">
        <v>586</v>
      </c>
      <c r="N10646" s="2" t="s">
        <v>416</v>
      </c>
      <c r="O10646" s="2" t="s">
        <v>70</v>
      </c>
    </row>
    <row r="10647" spans="1:15">
      <c r="A10647" s="42">
        <v>39870</v>
      </c>
      <c r="B10647" s="42">
        <v>47175</v>
      </c>
      <c r="C10647" s="130">
        <v>240</v>
      </c>
      <c r="D10647" s="43">
        <v>9.0200000000000002E-2</v>
      </c>
      <c r="E10647" s="43">
        <v>8.09E-2</v>
      </c>
      <c r="F10647" s="44">
        <v>124500</v>
      </c>
      <c r="G10647" s="44">
        <v>124500</v>
      </c>
      <c r="H10647" s="44">
        <v>73034.63</v>
      </c>
      <c r="I10647" s="44">
        <v>99599.99</v>
      </c>
      <c r="J10647" s="68">
        <f t="shared" si="498"/>
        <v>0.58662353413654622</v>
      </c>
      <c r="K10647" s="43">
        <f t="shared" si="499"/>
        <v>0.79999991967871487</v>
      </c>
      <c r="L10647" s="41" t="str">
        <f t="shared" si="500"/>
        <v>AA</v>
      </c>
      <c r="M10647" s="41" t="s">
        <v>505</v>
      </c>
      <c r="N10647" s="41" t="s">
        <v>424</v>
      </c>
      <c r="O10647" s="41" t="s">
        <v>70</v>
      </c>
    </row>
    <row r="10648" spans="1:15">
      <c r="A10648" s="38">
        <v>39713</v>
      </c>
      <c r="B10648" s="38">
        <v>47018</v>
      </c>
      <c r="C10648" s="131">
        <v>240</v>
      </c>
      <c r="D10648" s="39">
        <v>9.0200000000000002E-2</v>
      </c>
      <c r="E10648" s="39">
        <v>8.09E-2</v>
      </c>
      <c r="F10648" s="40">
        <v>125000</v>
      </c>
      <c r="G10648" s="40">
        <v>125000</v>
      </c>
      <c r="H10648" s="40">
        <v>71252.39</v>
      </c>
      <c r="I10648" s="40">
        <v>99999.99</v>
      </c>
      <c r="J10648" s="67">
        <f t="shared" si="498"/>
        <v>0.57001911999999999</v>
      </c>
      <c r="K10648" s="39">
        <f t="shared" si="499"/>
        <v>0.79999992000000009</v>
      </c>
      <c r="L10648" s="2" t="str">
        <f t="shared" si="500"/>
        <v>AA</v>
      </c>
      <c r="M10648" s="2" t="s">
        <v>555</v>
      </c>
      <c r="N10648" s="2" t="s">
        <v>434</v>
      </c>
      <c r="O10648" s="2" t="s">
        <v>70</v>
      </c>
    </row>
    <row r="10649" spans="1:15">
      <c r="A10649" s="38">
        <v>39568</v>
      </c>
      <c r="B10649" s="38">
        <v>46873</v>
      </c>
      <c r="C10649" s="131">
        <v>240</v>
      </c>
      <c r="D10649" s="39">
        <v>9.0200000000000002E-2</v>
      </c>
      <c r="E10649" s="39">
        <v>8.09E-2</v>
      </c>
      <c r="F10649" s="40">
        <v>125000</v>
      </c>
      <c r="G10649" s="40">
        <v>125000</v>
      </c>
      <c r="H10649" s="40">
        <v>69624.98</v>
      </c>
      <c r="I10649" s="40">
        <v>99999.99</v>
      </c>
      <c r="J10649" s="67">
        <f t="shared" si="498"/>
        <v>0.55699983999999991</v>
      </c>
      <c r="K10649" s="39">
        <f t="shared" si="499"/>
        <v>0.79999992000000009</v>
      </c>
      <c r="L10649" s="2" t="str">
        <f t="shared" si="500"/>
        <v>AA</v>
      </c>
      <c r="M10649" s="2" t="s">
        <v>463</v>
      </c>
      <c r="N10649" s="2" t="s">
        <v>422</v>
      </c>
      <c r="O10649" s="2" t="s">
        <v>70</v>
      </c>
    </row>
    <row r="10650" spans="1:15">
      <c r="A10650" s="42">
        <v>39850</v>
      </c>
      <c r="B10650" s="42">
        <v>47155</v>
      </c>
      <c r="C10650" s="130">
        <v>240</v>
      </c>
      <c r="D10650" s="43">
        <v>9.0200000000000002E-2</v>
      </c>
      <c r="E10650" s="43">
        <v>8.09E-2</v>
      </c>
      <c r="F10650" s="44">
        <v>125000</v>
      </c>
      <c r="G10650" s="44">
        <v>125000</v>
      </c>
      <c r="H10650" s="44">
        <v>72884.740000000005</v>
      </c>
      <c r="I10650" s="44">
        <v>99999.99</v>
      </c>
      <c r="J10650" s="68">
        <f t="shared" si="498"/>
        <v>0.58307792000000003</v>
      </c>
      <c r="K10650" s="43">
        <f t="shared" si="499"/>
        <v>0.79999992000000009</v>
      </c>
      <c r="L10650" s="41" t="str">
        <f t="shared" si="500"/>
        <v>AA</v>
      </c>
      <c r="M10650" s="41" t="s">
        <v>555</v>
      </c>
      <c r="N10650" s="41" t="s">
        <v>434</v>
      </c>
      <c r="O10650" s="41" t="s">
        <v>70</v>
      </c>
    </row>
    <row r="10651" spans="1:15">
      <c r="A10651" s="38">
        <v>39673</v>
      </c>
      <c r="B10651" s="38">
        <v>46978</v>
      </c>
      <c r="C10651" s="131">
        <v>240</v>
      </c>
      <c r="D10651" s="39">
        <v>9.0200000000000002E-2</v>
      </c>
      <c r="E10651" s="39">
        <v>8.09E-2</v>
      </c>
      <c r="F10651" s="40">
        <v>125000</v>
      </c>
      <c r="G10651" s="40">
        <v>125000</v>
      </c>
      <c r="H10651" s="40">
        <v>71036.52</v>
      </c>
      <c r="I10651" s="40">
        <v>99999.99</v>
      </c>
      <c r="J10651" s="67">
        <f t="shared" si="498"/>
        <v>0.56829216000000005</v>
      </c>
      <c r="K10651" s="39">
        <f t="shared" si="499"/>
        <v>0.79999992000000009</v>
      </c>
      <c r="L10651" s="2" t="str">
        <f t="shared" si="500"/>
        <v>AA</v>
      </c>
      <c r="M10651" s="2" t="s">
        <v>540</v>
      </c>
      <c r="N10651" s="2" t="s">
        <v>423</v>
      </c>
      <c r="O10651" s="2" t="s">
        <v>70</v>
      </c>
    </row>
    <row r="10652" spans="1:15">
      <c r="A10652" s="42">
        <v>39696</v>
      </c>
      <c r="B10652" s="42">
        <v>45174</v>
      </c>
      <c r="C10652" s="130">
        <v>180</v>
      </c>
      <c r="D10652" s="43">
        <v>9.0200000000000002E-2</v>
      </c>
      <c r="E10652" s="43">
        <v>8.09E-2</v>
      </c>
      <c r="F10652" s="44">
        <v>126000</v>
      </c>
      <c r="G10652" s="44">
        <v>126000</v>
      </c>
      <c r="H10652" s="44">
        <v>60728.69</v>
      </c>
      <c r="I10652" s="44">
        <v>100799.99</v>
      </c>
      <c r="J10652" s="68">
        <f t="shared" si="498"/>
        <v>0.48197373015873018</v>
      </c>
      <c r="K10652" s="43">
        <f t="shared" si="499"/>
        <v>0.79999992063492065</v>
      </c>
      <c r="L10652" s="41" t="str">
        <f t="shared" si="500"/>
        <v>AA</v>
      </c>
      <c r="M10652" s="41" t="s">
        <v>520</v>
      </c>
      <c r="N10652" s="41" t="s">
        <v>429</v>
      </c>
      <c r="O10652" s="41" t="s">
        <v>70</v>
      </c>
    </row>
    <row r="10653" spans="1:15">
      <c r="A10653" s="38">
        <v>39636</v>
      </c>
      <c r="B10653" s="38">
        <v>46941</v>
      </c>
      <c r="C10653" s="131">
        <v>240</v>
      </c>
      <c r="D10653" s="39">
        <v>9.0200000000000002E-2</v>
      </c>
      <c r="E10653" s="39">
        <v>8.09E-2</v>
      </c>
      <c r="F10653" s="40">
        <v>128000</v>
      </c>
      <c r="G10653" s="40">
        <v>128000</v>
      </c>
      <c r="H10653" s="40">
        <v>72448.61</v>
      </c>
      <c r="I10653" s="40">
        <v>102399.99</v>
      </c>
      <c r="J10653" s="67">
        <f t="shared" si="498"/>
        <v>0.56600476562500002</v>
      </c>
      <c r="K10653" s="39">
        <f t="shared" si="499"/>
        <v>0.79999992187500002</v>
      </c>
      <c r="L10653" s="2" t="str">
        <f t="shared" si="500"/>
        <v>AA</v>
      </c>
      <c r="M10653" s="2" t="s">
        <v>511</v>
      </c>
      <c r="N10653" s="2" t="s">
        <v>422</v>
      </c>
      <c r="O10653" s="2" t="s">
        <v>70</v>
      </c>
    </row>
    <row r="10654" spans="1:15">
      <c r="A10654" s="42">
        <v>39664</v>
      </c>
      <c r="B10654" s="42">
        <v>43316</v>
      </c>
      <c r="C10654" s="130">
        <v>120</v>
      </c>
      <c r="D10654" s="43">
        <v>9.0200000000000002E-2</v>
      </c>
      <c r="E10654" s="43">
        <v>8.09E-2</v>
      </c>
      <c r="F10654" s="44">
        <v>129000</v>
      </c>
      <c r="G10654" s="44">
        <v>129000</v>
      </c>
      <c r="H10654" s="44">
        <v>38219.47</v>
      </c>
      <c r="I10654" s="44">
        <v>103199.99</v>
      </c>
      <c r="J10654" s="68">
        <f t="shared" si="498"/>
        <v>0.29627496124031011</v>
      </c>
      <c r="K10654" s="43">
        <f t="shared" si="499"/>
        <v>0.79999992248062024</v>
      </c>
      <c r="L10654" s="41" t="str">
        <f t="shared" si="500"/>
        <v>AA</v>
      </c>
      <c r="M10654" s="41" t="s">
        <v>582</v>
      </c>
      <c r="N10654" s="41" t="s">
        <v>422</v>
      </c>
      <c r="O10654" s="41" t="s">
        <v>70</v>
      </c>
    </row>
    <row r="10655" spans="1:15">
      <c r="A10655" s="38">
        <v>39827</v>
      </c>
      <c r="B10655" s="38">
        <v>47132</v>
      </c>
      <c r="C10655" s="131">
        <v>240</v>
      </c>
      <c r="D10655" s="39">
        <v>9.0200000000000002E-2</v>
      </c>
      <c r="E10655" s="39">
        <v>8.09E-2</v>
      </c>
      <c r="F10655" s="40">
        <v>129000</v>
      </c>
      <c r="G10655" s="40">
        <v>129000</v>
      </c>
      <c r="H10655" s="40">
        <v>74870.23</v>
      </c>
      <c r="I10655" s="40">
        <v>103199.99</v>
      </c>
      <c r="J10655" s="67">
        <f t="shared" si="498"/>
        <v>0.5803893798449612</v>
      </c>
      <c r="K10655" s="39">
        <f t="shared" si="499"/>
        <v>0.79999992248062024</v>
      </c>
      <c r="L10655" s="2" t="str">
        <f t="shared" si="500"/>
        <v>AA</v>
      </c>
      <c r="M10655" s="2" t="s">
        <v>563</v>
      </c>
      <c r="N10655" s="2" t="s">
        <v>436</v>
      </c>
      <c r="O10655" s="2" t="s">
        <v>70</v>
      </c>
    </row>
    <row r="10656" spans="1:15">
      <c r="A10656" s="38">
        <v>39527</v>
      </c>
      <c r="B10656" s="38">
        <v>46832</v>
      </c>
      <c r="C10656" s="131">
        <v>240</v>
      </c>
      <c r="D10656" s="39">
        <v>9.0200000000000002E-2</v>
      </c>
      <c r="E10656" s="39">
        <v>8.09E-2</v>
      </c>
      <c r="F10656" s="40">
        <v>129150</v>
      </c>
      <c r="G10656" s="40">
        <v>129150</v>
      </c>
      <c r="H10656" s="40">
        <v>71560</v>
      </c>
      <c r="I10656" s="40">
        <v>103319.99</v>
      </c>
      <c r="J10656" s="67">
        <f t="shared" si="498"/>
        <v>0.55408439798683706</v>
      </c>
      <c r="K10656" s="39">
        <f t="shared" si="499"/>
        <v>0.79999992257065433</v>
      </c>
      <c r="L10656" s="2" t="str">
        <f t="shared" si="500"/>
        <v>AA</v>
      </c>
      <c r="M10656" s="2" t="s">
        <v>988</v>
      </c>
      <c r="N10656" s="2" t="s">
        <v>418</v>
      </c>
      <c r="O10656" s="2" t="s">
        <v>70</v>
      </c>
    </row>
    <row r="10657" spans="1:15">
      <c r="A10657" s="42">
        <v>39885</v>
      </c>
      <c r="B10657" s="42">
        <v>47190</v>
      </c>
      <c r="C10657" s="130">
        <v>240</v>
      </c>
      <c r="D10657" s="43">
        <v>9.0200000000000002E-2</v>
      </c>
      <c r="E10657" s="43">
        <v>8.09E-2</v>
      </c>
      <c r="F10657" s="44">
        <v>129500</v>
      </c>
      <c r="G10657" s="44">
        <v>129500</v>
      </c>
      <c r="H10657" s="44">
        <v>59053.33</v>
      </c>
      <c r="I10657" s="44">
        <v>103599.99</v>
      </c>
      <c r="J10657" s="68">
        <f t="shared" si="498"/>
        <v>0.4560102702702703</v>
      </c>
      <c r="K10657" s="43">
        <f t="shared" si="499"/>
        <v>0.79999992277992282</v>
      </c>
      <c r="L10657" s="41" t="str">
        <f t="shared" si="500"/>
        <v>AA</v>
      </c>
      <c r="M10657" s="41" t="s">
        <v>922</v>
      </c>
      <c r="N10657" s="41" t="s">
        <v>417</v>
      </c>
      <c r="O10657" s="41" t="s">
        <v>70</v>
      </c>
    </row>
    <row r="10658" spans="1:15">
      <c r="A10658" s="42">
        <v>39792</v>
      </c>
      <c r="B10658" s="42">
        <v>47097</v>
      </c>
      <c r="C10658" s="130">
        <v>240</v>
      </c>
      <c r="D10658" s="43">
        <v>9.0200000000000002E-2</v>
      </c>
      <c r="E10658" s="43">
        <v>8.5600000000000009E-2</v>
      </c>
      <c r="F10658" s="44">
        <v>129500</v>
      </c>
      <c r="G10658" s="44">
        <v>129500</v>
      </c>
      <c r="H10658" s="44">
        <v>74873.52</v>
      </c>
      <c r="I10658" s="44">
        <v>103599.99</v>
      </c>
      <c r="J10658" s="68">
        <f t="shared" si="498"/>
        <v>0.57817389961389964</v>
      </c>
      <c r="K10658" s="43">
        <f t="shared" si="499"/>
        <v>0.79999992277992282</v>
      </c>
      <c r="L10658" s="41" t="str">
        <f t="shared" si="500"/>
        <v>AA</v>
      </c>
      <c r="M10658" s="41" t="s">
        <v>457</v>
      </c>
      <c r="N10658" s="41" t="s">
        <v>419</v>
      </c>
      <c r="O10658" s="41" t="s">
        <v>70</v>
      </c>
    </row>
    <row r="10659" spans="1:15">
      <c r="A10659" s="42">
        <v>39499</v>
      </c>
      <c r="B10659" s="42">
        <v>46804</v>
      </c>
      <c r="C10659" s="130">
        <v>240</v>
      </c>
      <c r="D10659" s="43">
        <v>9.0200000000000002E-2</v>
      </c>
      <c r="E10659" s="43">
        <v>8.09E-2</v>
      </c>
      <c r="F10659" s="44">
        <v>129800</v>
      </c>
      <c r="G10659" s="44">
        <v>129800</v>
      </c>
      <c r="H10659" s="44">
        <v>71460.259999999995</v>
      </c>
      <c r="I10659" s="44">
        <v>103839.99</v>
      </c>
      <c r="J10659" s="68">
        <f t="shared" si="498"/>
        <v>0.5505412942989214</v>
      </c>
      <c r="K10659" s="43">
        <f t="shared" si="499"/>
        <v>0.79999992295839761</v>
      </c>
      <c r="L10659" s="41" t="str">
        <f t="shared" si="500"/>
        <v>AA</v>
      </c>
      <c r="M10659" s="41" t="s">
        <v>1321</v>
      </c>
      <c r="N10659" s="41" t="s">
        <v>435</v>
      </c>
      <c r="O10659" s="41" t="s">
        <v>70</v>
      </c>
    </row>
    <row r="10660" spans="1:15">
      <c r="A10660" s="38">
        <v>39875</v>
      </c>
      <c r="B10660" s="38">
        <v>41762</v>
      </c>
      <c r="C10660" s="131">
        <v>62</v>
      </c>
      <c r="D10660" s="39">
        <v>9.0200000000000002E-2</v>
      </c>
      <c r="E10660" s="39">
        <v>8.09E-2</v>
      </c>
      <c r="F10660" s="40">
        <v>130000</v>
      </c>
      <c r="G10660" s="40">
        <v>130000</v>
      </c>
      <c r="H10660" s="40">
        <v>36186.65</v>
      </c>
      <c r="I10660" s="40">
        <v>103999.99</v>
      </c>
      <c r="J10660" s="67">
        <f t="shared" si="498"/>
        <v>0.27835884615384615</v>
      </c>
      <c r="K10660" s="39">
        <f t="shared" si="499"/>
        <v>0.79999992307692314</v>
      </c>
      <c r="L10660" s="2" t="str">
        <f t="shared" si="500"/>
        <v>AA</v>
      </c>
      <c r="M10660" s="2" t="s">
        <v>922</v>
      </c>
      <c r="N10660" s="2" t="s">
        <v>417</v>
      </c>
      <c r="O10660" s="2" t="s">
        <v>70</v>
      </c>
    </row>
    <row r="10661" spans="1:15">
      <c r="A10661" s="38">
        <v>39916</v>
      </c>
      <c r="B10661" s="38">
        <v>42107</v>
      </c>
      <c r="C10661" s="131">
        <v>72</v>
      </c>
      <c r="D10661" s="39">
        <v>9.0200000000000002E-2</v>
      </c>
      <c r="E10661" s="39">
        <v>8.09E-2</v>
      </c>
      <c r="F10661" s="40">
        <v>130000</v>
      </c>
      <c r="G10661" s="40">
        <v>130000</v>
      </c>
      <c r="H10661" s="40">
        <v>34723.800000000003</v>
      </c>
      <c r="I10661" s="40">
        <v>103999.99</v>
      </c>
      <c r="J10661" s="67">
        <f t="shared" si="498"/>
        <v>0.26710615384615388</v>
      </c>
      <c r="K10661" s="39">
        <f t="shared" si="499"/>
        <v>0.79999992307692314</v>
      </c>
      <c r="L10661" s="2" t="str">
        <f t="shared" si="500"/>
        <v>AA</v>
      </c>
      <c r="M10661" s="2" t="s">
        <v>825</v>
      </c>
      <c r="N10661" s="2" t="s">
        <v>416</v>
      </c>
      <c r="O10661" s="2" t="s">
        <v>70</v>
      </c>
    </row>
    <row r="10662" spans="1:15">
      <c r="A10662" s="42">
        <v>39870</v>
      </c>
      <c r="B10662" s="42">
        <v>45348</v>
      </c>
      <c r="C10662" s="130">
        <v>180</v>
      </c>
      <c r="D10662" s="43">
        <v>9.0200000000000002E-2</v>
      </c>
      <c r="E10662" s="43">
        <v>8.09E-2</v>
      </c>
      <c r="F10662" s="44">
        <v>130000</v>
      </c>
      <c r="G10662" s="44">
        <v>130000</v>
      </c>
      <c r="H10662" s="44">
        <v>64954.86</v>
      </c>
      <c r="I10662" s="44">
        <v>103999.99</v>
      </c>
      <c r="J10662" s="68">
        <f t="shared" si="498"/>
        <v>0.49965276923076923</v>
      </c>
      <c r="K10662" s="43">
        <f t="shared" si="499"/>
        <v>0.79999992307692314</v>
      </c>
      <c r="L10662" s="41" t="str">
        <f t="shared" si="500"/>
        <v>AA</v>
      </c>
      <c r="M10662" s="41" t="s">
        <v>703</v>
      </c>
      <c r="N10662" s="41" t="s">
        <v>437</v>
      </c>
      <c r="O10662" s="41" t="s">
        <v>70</v>
      </c>
    </row>
    <row r="10663" spans="1:15">
      <c r="A10663" s="42">
        <v>39619</v>
      </c>
      <c r="B10663" s="42">
        <v>45097</v>
      </c>
      <c r="C10663" s="130">
        <v>180</v>
      </c>
      <c r="D10663" s="43">
        <v>9.0200000000000002E-2</v>
      </c>
      <c r="E10663" s="43">
        <v>8.09E-2</v>
      </c>
      <c r="F10663" s="44">
        <v>130000</v>
      </c>
      <c r="G10663" s="44">
        <v>130000</v>
      </c>
      <c r="H10663" s="44">
        <v>61029.56</v>
      </c>
      <c r="I10663" s="44">
        <v>103999.99</v>
      </c>
      <c r="J10663" s="68">
        <f t="shared" si="498"/>
        <v>0.4694581538461538</v>
      </c>
      <c r="K10663" s="43">
        <f t="shared" si="499"/>
        <v>0.79999992307692314</v>
      </c>
      <c r="L10663" s="41" t="str">
        <f t="shared" si="500"/>
        <v>AA</v>
      </c>
      <c r="M10663" s="41" t="s">
        <v>556</v>
      </c>
      <c r="N10663" s="41" t="s">
        <v>427</v>
      </c>
      <c r="O10663" s="41" t="s">
        <v>70</v>
      </c>
    </row>
    <row r="10664" spans="1:15">
      <c r="A10664" s="42">
        <v>39573</v>
      </c>
      <c r="B10664" s="42">
        <v>45051</v>
      </c>
      <c r="C10664" s="130">
        <v>180</v>
      </c>
      <c r="D10664" s="43">
        <v>9.0200000000000002E-2</v>
      </c>
      <c r="E10664" s="43">
        <v>8.09E-2</v>
      </c>
      <c r="F10664" s="44">
        <v>130000</v>
      </c>
      <c r="G10664" s="44">
        <v>130000</v>
      </c>
      <c r="H10664" s="44">
        <v>62222.58</v>
      </c>
      <c r="I10664" s="44">
        <v>103999.99</v>
      </c>
      <c r="J10664" s="68">
        <f t="shared" si="498"/>
        <v>0.47863523076923076</v>
      </c>
      <c r="K10664" s="43">
        <f t="shared" si="499"/>
        <v>0.79999992307692314</v>
      </c>
      <c r="L10664" s="41" t="str">
        <f t="shared" si="500"/>
        <v>AA</v>
      </c>
      <c r="M10664" s="41" t="s">
        <v>566</v>
      </c>
      <c r="N10664" s="41" t="s">
        <v>420</v>
      </c>
      <c r="O10664" s="41" t="s">
        <v>70</v>
      </c>
    </row>
    <row r="10665" spans="1:15">
      <c r="A10665" s="38">
        <v>39584</v>
      </c>
      <c r="B10665" s="38">
        <v>46889</v>
      </c>
      <c r="C10665" s="131">
        <v>240</v>
      </c>
      <c r="D10665" s="39">
        <v>9.0200000000000002E-2</v>
      </c>
      <c r="E10665" s="39">
        <v>8.09E-2</v>
      </c>
      <c r="F10665" s="40">
        <v>130000</v>
      </c>
      <c r="G10665" s="40">
        <v>130000</v>
      </c>
      <c r="H10665" s="40">
        <v>72867.98</v>
      </c>
      <c r="I10665" s="40">
        <v>103999.99</v>
      </c>
      <c r="J10665" s="67">
        <f t="shared" si="498"/>
        <v>0.56052292307692309</v>
      </c>
      <c r="K10665" s="39">
        <f t="shared" si="499"/>
        <v>0.79999992307692314</v>
      </c>
      <c r="L10665" s="2" t="str">
        <f t="shared" si="500"/>
        <v>AA</v>
      </c>
      <c r="M10665" s="2" t="s">
        <v>495</v>
      </c>
      <c r="N10665" s="2" t="s">
        <v>424</v>
      </c>
      <c r="O10665" s="2" t="s">
        <v>70</v>
      </c>
    </row>
    <row r="10666" spans="1:15">
      <c r="A10666" s="42">
        <v>39937</v>
      </c>
      <c r="B10666" s="42">
        <v>47242</v>
      </c>
      <c r="C10666" s="130">
        <v>240</v>
      </c>
      <c r="D10666" s="43">
        <v>9.0200000000000002E-2</v>
      </c>
      <c r="E10666" s="43">
        <v>8.09E-2</v>
      </c>
      <c r="F10666" s="44">
        <v>130000</v>
      </c>
      <c r="G10666" s="44">
        <v>130000</v>
      </c>
      <c r="H10666" s="44">
        <v>77060.929999999993</v>
      </c>
      <c r="I10666" s="44">
        <v>103999.99</v>
      </c>
      <c r="J10666" s="68">
        <f t="shared" si="498"/>
        <v>0.59277638461538451</v>
      </c>
      <c r="K10666" s="43">
        <f t="shared" si="499"/>
        <v>0.79999992307692314</v>
      </c>
      <c r="L10666" s="41" t="str">
        <f t="shared" si="500"/>
        <v>AA</v>
      </c>
      <c r="M10666" s="41" t="s">
        <v>475</v>
      </c>
      <c r="N10666" s="41" t="s">
        <v>427</v>
      </c>
      <c r="O10666" s="41" t="s">
        <v>70</v>
      </c>
    </row>
    <row r="10667" spans="1:15">
      <c r="A10667" s="42">
        <v>39917</v>
      </c>
      <c r="B10667" s="42">
        <v>47222</v>
      </c>
      <c r="C10667" s="130">
        <v>240</v>
      </c>
      <c r="D10667" s="43">
        <v>9.0200000000000002E-2</v>
      </c>
      <c r="E10667" s="43">
        <v>8.09E-2</v>
      </c>
      <c r="F10667" s="44">
        <v>130000</v>
      </c>
      <c r="G10667" s="44">
        <v>130000</v>
      </c>
      <c r="H10667" s="44">
        <v>76513.210000000006</v>
      </c>
      <c r="I10667" s="44">
        <v>103999.99</v>
      </c>
      <c r="J10667" s="68">
        <f t="shared" si="498"/>
        <v>0.58856315384615387</v>
      </c>
      <c r="K10667" s="43">
        <f t="shared" si="499"/>
        <v>0.79999992307692314</v>
      </c>
      <c r="L10667" s="41" t="str">
        <f t="shared" si="500"/>
        <v>AA</v>
      </c>
      <c r="M10667" s="41" t="s">
        <v>698</v>
      </c>
      <c r="N10667" s="41" t="s">
        <v>422</v>
      </c>
      <c r="O10667" s="41" t="s">
        <v>70</v>
      </c>
    </row>
    <row r="10668" spans="1:15">
      <c r="A10668" s="42">
        <v>39735</v>
      </c>
      <c r="B10668" s="42">
        <v>47040</v>
      </c>
      <c r="C10668" s="130">
        <v>240</v>
      </c>
      <c r="D10668" s="43">
        <v>9.0200000000000002E-2</v>
      </c>
      <c r="E10668" s="43">
        <v>8.09E-2</v>
      </c>
      <c r="F10668" s="44">
        <v>130000</v>
      </c>
      <c r="G10668" s="44">
        <v>130000</v>
      </c>
      <c r="H10668" s="44">
        <v>74496.37</v>
      </c>
      <c r="I10668" s="44">
        <v>103999.99</v>
      </c>
      <c r="J10668" s="68">
        <f t="shared" si="498"/>
        <v>0.57304899999999992</v>
      </c>
      <c r="K10668" s="43">
        <f t="shared" si="499"/>
        <v>0.79999992307692314</v>
      </c>
      <c r="L10668" s="41" t="str">
        <f t="shared" si="500"/>
        <v>AA</v>
      </c>
      <c r="M10668" s="41" t="s">
        <v>467</v>
      </c>
      <c r="N10668" s="41" t="s">
        <v>425</v>
      </c>
      <c r="O10668" s="41" t="s">
        <v>70</v>
      </c>
    </row>
    <row r="10669" spans="1:15">
      <c r="A10669" s="42">
        <v>39542</v>
      </c>
      <c r="B10669" s="42">
        <v>46847</v>
      </c>
      <c r="C10669" s="130">
        <v>240</v>
      </c>
      <c r="D10669" s="43">
        <v>9.0200000000000002E-2</v>
      </c>
      <c r="E10669" s="43">
        <v>8.09E-2</v>
      </c>
      <c r="F10669" s="44">
        <v>130000</v>
      </c>
      <c r="G10669" s="44">
        <v>130000</v>
      </c>
      <c r="H10669" s="44">
        <v>72474.95</v>
      </c>
      <c r="I10669" s="44">
        <v>103999.99</v>
      </c>
      <c r="J10669" s="68">
        <f t="shared" si="498"/>
        <v>0.55749961538461534</v>
      </c>
      <c r="K10669" s="43">
        <f t="shared" si="499"/>
        <v>0.79999992307692314</v>
      </c>
      <c r="L10669" s="41" t="str">
        <f t="shared" si="500"/>
        <v>AA</v>
      </c>
      <c r="M10669" s="41" t="s">
        <v>467</v>
      </c>
      <c r="N10669" s="41" t="s">
        <v>425</v>
      </c>
      <c r="O10669" s="41" t="s">
        <v>70</v>
      </c>
    </row>
    <row r="10670" spans="1:15">
      <c r="A10670" s="42">
        <v>39568</v>
      </c>
      <c r="B10670" s="42">
        <v>46873</v>
      </c>
      <c r="C10670" s="130">
        <v>240</v>
      </c>
      <c r="D10670" s="43">
        <v>9.0200000000000002E-2</v>
      </c>
      <c r="E10670" s="43">
        <v>8.09E-2</v>
      </c>
      <c r="F10670" s="44">
        <v>130000</v>
      </c>
      <c r="G10670" s="44">
        <v>130000</v>
      </c>
      <c r="H10670" s="44">
        <v>72409.81</v>
      </c>
      <c r="I10670" s="44">
        <v>103999.99</v>
      </c>
      <c r="J10670" s="68">
        <f t="shared" si="498"/>
        <v>0.55699853846153846</v>
      </c>
      <c r="K10670" s="43">
        <f t="shared" si="499"/>
        <v>0.79999992307692314</v>
      </c>
      <c r="L10670" s="41" t="str">
        <f t="shared" si="500"/>
        <v>AA</v>
      </c>
      <c r="M10670" s="41" t="s">
        <v>555</v>
      </c>
      <c r="N10670" s="41" t="s">
        <v>434</v>
      </c>
      <c r="O10670" s="41" t="s">
        <v>70</v>
      </c>
    </row>
    <row r="10671" spans="1:15">
      <c r="A10671" s="38">
        <v>39932</v>
      </c>
      <c r="B10671" s="38">
        <v>47237</v>
      </c>
      <c r="C10671" s="131">
        <v>240</v>
      </c>
      <c r="D10671" s="39">
        <v>9.0200000000000002E-2</v>
      </c>
      <c r="E10671" s="39">
        <v>8.09E-2</v>
      </c>
      <c r="F10671" s="40">
        <v>130000</v>
      </c>
      <c r="G10671" s="40">
        <v>130000</v>
      </c>
      <c r="H10671" s="40">
        <v>76678.19</v>
      </c>
      <c r="I10671" s="40">
        <v>103999.99</v>
      </c>
      <c r="J10671" s="67">
        <f t="shared" si="498"/>
        <v>0.58983223076923075</v>
      </c>
      <c r="K10671" s="39">
        <f t="shared" si="499"/>
        <v>0.79999992307692314</v>
      </c>
      <c r="L10671" s="2" t="str">
        <f t="shared" si="500"/>
        <v>AA</v>
      </c>
      <c r="M10671" s="2" t="s">
        <v>601</v>
      </c>
      <c r="N10671" s="2" t="s">
        <v>435</v>
      </c>
      <c r="O10671" s="2" t="s">
        <v>70</v>
      </c>
    </row>
    <row r="10672" spans="1:15">
      <c r="A10672" s="38">
        <v>39885</v>
      </c>
      <c r="B10672" s="38">
        <v>47190</v>
      </c>
      <c r="C10672" s="131">
        <v>240</v>
      </c>
      <c r="D10672" s="39">
        <v>9.0200000000000002E-2</v>
      </c>
      <c r="E10672" s="39">
        <v>8.09E-2</v>
      </c>
      <c r="F10672" s="40">
        <v>130000</v>
      </c>
      <c r="G10672" s="40">
        <v>130000</v>
      </c>
      <c r="H10672" s="40">
        <v>76142.210000000006</v>
      </c>
      <c r="I10672" s="40">
        <v>103999.99</v>
      </c>
      <c r="J10672" s="67">
        <f t="shared" si="498"/>
        <v>0.58570930769230778</v>
      </c>
      <c r="K10672" s="39">
        <f t="shared" si="499"/>
        <v>0.79999992307692314</v>
      </c>
      <c r="L10672" s="2" t="str">
        <f t="shared" si="500"/>
        <v>AA</v>
      </c>
      <c r="M10672" s="2" t="s">
        <v>842</v>
      </c>
      <c r="N10672" s="2" t="s">
        <v>439</v>
      </c>
      <c r="O10672" s="2" t="s">
        <v>70</v>
      </c>
    </row>
    <row r="10673" spans="1:15">
      <c r="A10673" s="42">
        <v>39647</v>
      </c>
      <c r="B10673" s="42">
        <v>46952</v>
      </c>
      <c r="C10673" s="130">
        <v>240</v>
      </c>
      <c r="D10673" s="43">
        <v>9.0200000000000002E-2</v>
      </c>
      <c r="E10673" s="43">
        <v>8.09E-2</v>
      </c>
      <c r="F10673" s="44">
        <v>130000</v>
      </c>
      <c r="G10673" s="44">
        <v>130000</v>
      </c>
      <c r="H10673" s="44">
        <v>73477.929999999993</v>
      </c>
      <c r="I10673" s="44">
        <v>103999.99</v>
      </c>
      <c r="J10673" s="68">
        <f t="shared" si="498"/>
        <v>0.5652148461538461</v>
      </c>
      <c r="K10673" s="43">
        <f t="shared" si="499"/>
        <v>0.79999992307692314</v>
      </c>
      <c r="L10673" s="41" t="str">
        <f t="shared" si="500"/>
        <v>AA</v>
      </c>
      <c r="M10673" s="41" t="s">
        <v>323</v>
      </c>
      <c r="N10673" s="41" t="s">
        <v>416</v>
      </c>
      <c r="O10673" s="41" t="s">
        <v>70</v>
      </c>
    </row>
    <row r="10674" spans="1:15">
      <c r="A10674" s="42">
        <v>39665</v>
      </c>
      <c r="B10674" s="42">
        <v>46970</v>
      </c>
      <c r="C10674" s="130">
        <v>240</v>
      </c>
      <c r="D10674" s="43">
        <v>9.0200000000000002E-2</v>
      </c>
      <c r="E10674" s="43">
        <v>8.09E-2</v>
      </c>
      <c r="F10674" s="44">
        <v>130000</v>
      </c>
      <c r="G10674" s="44">
        <v>130000</v>
      </c>
      <c r="H10674" s="44">
        <v>73912.77</v>
      </c>
      <c r="I10674" s="44">
        <v>103999.99</v>
      </c>
      <c r="J10674" s="68">
        <f t="shared" si="498"/>
        <v>0.56855976923076923</v>
      </c>
      <c r="K10674" s="43">
        <f t="shared" si="499"/>
        <v>0.79999992307692314</v>
      </c>
      <c r="L10674" s="41" t="str">
        <f t="shared" si="500"/>
        <v>AA</v>
      </c>
      <c r="M10674" s="41" t="s">
        <v>631</v>
      </c>
      <c r="N10674" s="41" t="s">
        <v>424</v>
      </c>
      <c r="O10674" s="41" t="s">
        <v>70</v>
      </c>
    </row>
    <row r="10675" spans="1:15">
      <c r="A10675" s="42">
        <v>39864</v>
      </c>
      <c r="B10675" s="42">
        <v>47169</v>
      </c>
      <c r="C10675" s="130">
        <v>240</v>
      </c>
      <c r="D10675" s="43">
        <v>9.0200000000000002E-2</v>
      </c>
      <c r="E10675" s="43">
        <v>8.5600000000000009E-2</v>
      </c>
      <c r="F10675" s="44">
        <v>130000</v>
      </c>
      <c r="G10675" s="44">
        <v>130000</v>
      </c>
      <c r="H10675" s="44">
        <v>75689.77</v>
      </c>
      <c r="I10675" s="44">
        <v>103999.99</v>
      </c>
      <c r="J10675" s="68">
        <f t="shared" si="498"/>
        <v>0.582229</v>
      </c>
      <c r="K10675" s="43">
        <f t="shared" si="499"/>
        <v>0.79999992307692314</v>
      </c>
      <c r="L10675" s="41" t="str">
        <f t="shared" si="500"/>
        <v>AA</v>
      </c>
      <c r="M10675" s="41" t="s">
        <v>549</v>
      </c>
      <c r="N10675" s="41" t="s">
        <v>427</v>
      </c>
      <c r="O10675" s="41" t="s">
        <v>70</v>
      </c>
    </row>
    <row r="10676" spans="1:15">
      <c r="A10676" s="38">
        <v>39491</v>
      </c>
      <c r="B10676" s="38">
        <v>46796</v>
      </c>
      <c r="C10676" s="131">
        <v>240</v>
      </c>
      <c r="D10676" s="39">
        <v>9.0200000000000002E-2</v>
      </c>
      <c r="E10676" s="39">
        <v>8.5600000000000009E-2</v>
      </c>
      <c r="F10676" s="40">
        <v>130000</v>
      </c>
      <c r="G10676" s="40">
        <v>130000</v>
      </c>
      <c r="H10676" s="40">
        <v>71611.13</v>
      </c>
      <c r="I10676" s="40">
        <v>103999.99</v>
      </c>
      <c r="J10676" s="67">
        <f t="shared" si="498"/>
        <v>0.55085484615384617</v>
      </c>
      <c r="K10676" s="39">
        <f t="shared" si="499"/>
        <v>0.79999992307692314</v>
      </c>
      <c r="L10676" s="2" t="str">
        <f t="shared" si="500"/>
        <v>AA</v>
      </c>
      <c r="M10676" s="2" t="s">
        <v>518</v>
      </c>
      <c r="N10676" s="2" t="s">
        <v>416</v>
      </c>
      <c r="O10676" s="2" t="s">
        <v>70</v>
      </c>
    </row>
    <row r="10677" spans="1:15">
      <c r="A10677" s="38">
        <v>41397</v>
      </c>
      <c r="B10677" s="38">
        <v>43588</v>
      </c>
      <c r="C10677" s="131">
        <v>72</v>
      </c>
      <c r="D10677" s="39">
        <v>9.0200000000000002E-2</v>
      </c>
      <c r="E10677" s="39">
        <v>8.2799999999999999E-2</v>
      </c>
      <c r="F10677" s="40">
        <v>180000</v>
      </c>
      <c r="G10677" s="40">
        <v>180000</v>
      </c>
      <c r="H10677" s="40">
        <v>103467.06</v>
      </c>
      <c r="I10677" s="40">
        <v>143999.99</v>
      </c>
      <c r="J10677" s="67">
        <f t="shared" si="498"/>
        <v>0.57481700000000002</v>
      </c>
      <c r="K10677" s="39">
        <f t="shared" si="499"/>
        <v>0.79999994444444444</v>
      </c>
      <c r="L10677" s="2" t="str">
        <f t="shared" si="500"/>
        <v>AA</v>
      </c>
      <c r="M10677" s="2" t="s">
        <v>689</v>
      </c>
      <c r="N10677" s="2" t="s">
        <v>424</v>
      </c>
      <c r="O10677" s="2" t="s">
        <v>70</v>
      </c>
    </row>
    <row r="10678" spans="1:15">
      <c r="A10678" s="38">
        <v>39728</v>
      </c>
      <c r="B10678" s="38">
        <v>47033</v>
      </c>
      <c r="C10678" s="131">
        <v>240</v>
      </c>
      <c r="D10678" s="39">
        <v>9.0200000000000002E-2</v>
      </c>
      <c r="E10678" s="39">
        <v>8.09E-2</v>
      </c>
      <c r="F10678" s="40">
        <v>129712.02</v>
      </c>
      <c r="G10678" s="40">
        <v>129712.02</v>
      </c>
      <c r="H10678" s="40">
        <v>80943.94</v>
      </c>
      <c r="I10678" s="40">
        <v>103769.61</v>
      </c>
      <c r="J10678" s="67">
        <f t="shared" si="498"/>
        <v>0.62402805846366438</v>
      </c>
      <c r="K10678" s="39">
        <f t="shared" si="499"/>
        <v>0.79999995374368538</v>
      </c>
      <c r="L10678" s="2" t="str">
        <f t="shared" si="500"/>
        <v>AA</v>
      </c>
      <c r="M10678" s="2" t="s">
        <v>1553</v>
      </c>
      <c r="N10678" s="2" t="s">
        <v>424</v>
      </c>
      <c r="O10678" s="2" t="s">
        <v>70</v>
      </c>
    </row>
    <row r="10679" spans="1:15">
      <c r="A10679" s="42">
        <v>39862</v>
      </c>
      <c r="B10679" s="42">
        <v>47167</v>
      </c>
      <c r="C10679" s="130">
        <v>240</v>
      </c>
      <c r="D10679" s="43">
        <v>9.0200000000000002E-2</v>
      </c>
      <c r="E10679" s="43">
        <v>8.09E-2</v>
      </c>
      <c r="F10679" s="44">
        <v>87002.63</v>
      </c>
      <c r="G10679" s="44">
        <v>87002.63</v>
      </c>
      <c r="H10679" s="44">
        <v>51960.9</v>
      </c>
      <c r="I10679" s="44">
        <v>69602.100000000006</v>
      </c>
      <c r="J10679" s="68">
        <f t="shared" si="498"/>
        <v>0.59723366983273951</v>
      </c>
      <c r="K10679" s="43">
        <f t="shared" si="499"/>
        <v>0.7999999540243784</v>
      </c>
      <c r="L10679" s="41" t="str">
        <f t="shared" si="500"/>
        <v>AA</v>
      </c>
      <c r="M10679" s="41" t="s">
        <v>529</v>
      </c>
      <c r="N10679" s="41" t="s">
        <v>421</v>
      </c>
      <c r="O10679" s="41" t="s">
        <v>70</v>
      </c>
    </row>
    <row r="10680" spans="1:15">
      <c r="A10680" s="38">
        <v>39849</v>
      </c>
      <c r="B10680" s="38">
        <v>47154</v>
      </c>
      <c r="C10680" s="131">
        <v>240</v>
      </c>
      <c r="D10680" s="39">
        <v>9.0200000000000002E-2</v>
      </c>
      <c r="E10680" s="39">
        <v>8.09E-2</v>
      </c>
      <c r="F10680" s="40">
        <v>129387.03</v>
      </c>
      <c r="G10680" s="40">
        <v>129387.03</v>
      </c>
      <c r="H10680" s="40">
        <v>77814.2</v>
      </c>
      <c r="I10680" s="40">
        <v>103509.62</v>
      </c>
      <c r="J10680" s="67">
        <f t="shared" si="498"/>
        <v>0.60140649337108976</v>
      </c>
      <c r="K10680" s="39">
        <f t="shared" si="499"/>
        <v>0.79999996908500026</v>
      </c>
      <c r="L10680" s="2" t="str">
        <f t="shared" si="500"/>
        <v>AA</v>
      </c>
      <c r="M10680" s="2" t="s">
        <v>899</v>
      </c>
      <c r="N10680" s="2" t="s">
        <v>438</v>
      </c>
      <c r="O10680" s="2" t="s">
        <v>70</v>
      </c>
    </row>
    <row r="10681" spans="1:15">
      <c r="A10681" s="42">
        <v>39897</v>
      </c>
      <c r="B10681" s="42">
        <v>43215</v>
      </c>
      <c r="C10681" s="130">
        <v>109</v>
      </c>
      <c r="D10681" s="43">
        <v>9.0200000000000002E-2</v>
      </c>
      <c r="E10681" s="43">
        <v>8.09E-2</v>
      </c>
      <c r="F10681" s="44">
        <v>110000</v>
      </c>
      <c r="G10681" s="44">
        <v>110000</v>
      </c>
      <c r="H10681" s="44">
        <v>45964.25</v>
      </c>
      <c r="I10681" s="44">
        <v>88000</v>
      </c>
      <c r="J10681" s="68">
        <f t="shared" si="498"/>
        <v>0.41785681818181819</v>
      </c>
      <c r="K10681" s="43">
        <f t="shared" si="499"/>
        <v>0.8</v>
      </c>
      <c r="L10681" s="41" t="str">
        <f t="shared" si="500"/>
        <v>AA</v>
      </c>
      <c r="M10681" s="41" t="s">
        <v>599</v>
      </c>
      <c r="N10681" s="41" t="s">
        <v>421</v>
      </c>
      <c r="O10681" s="41" t="s">
        <v>70</v>
      </c>
    </row>
    <row r="10682" spans="1:15">
      <c r="A10682" s="42">
        <v>39556</v>
      </c>
      <c r="B10682" s="42">
        <v>43208</v>
      </c>
      <c r="C10682" s="130">
        <v>120</v>
      </c>
      <c r="D10682" s="43">
        <v>9.0200000000000002E-2</v>
      </c>
      <c r="E10682" s="43">
        <v>8.09E-2</v>
      </c>
      <c r="F10682" s="44">
        <v>100000</v>
      </c>
      <c r="G10682" s="44">
        <v>100000</v>
      </c>
      <c r="H10682" s="44">
        <v>47407.96</v>
      </c>
      <c r="I10682" s="44">
        <v>80000</v>
      </c>
      <c r="J10682" s="68">
        <f t="shared" si="498"/>
        <v>0.47407959999999999</v>
      </c>
      <c r="K10682" s="43">
        <f t="shared" si="499"/>
        <v>0.8</v>
      </c>
      <c r="L10682" s="41" t="str">
        <f t="shared" si="500"/>
        <v>AA</v>
      </c>
      <c r="M10682" s="41" t="s">
        <v>497</v>
      </c>
      <c r="N10682" s="41" t="s">
        <v>417</v>
      </c>
      <c r="O10682" s="41" t="s">
        <v>70</v>
      </c>
    </row>
    <row r="10683" spans="1:15">
      <c r="A10683" s="42">
        <v>39749</v>
      </c>
      <c r="B10683" s="42">
        <v>44985</v>
      </c>
      <c r="C10683" s="130">
        <v>172</v>
      </c>
      <c r="D10683" s="43">
        <v>9.0200000000000002E-2</v>
      </c>
      <c r="E10683" s="43">
        <v>8.09E-2</v>
      </c>
      <c r="F10683" s="44">
        <v>79900</v>
      </c>
      <c r="G10683" s="44">
        <v>79900</v>
      </c>
      <c r="H10683" s="44">
        <v>49110.22</v>
      </c>
      <c r="I10683" s="44">
        <v>63920</v>
      </c>
      <c r="J10683" s="68">
        <f t="shared" si="498"/>
        <v>0.614646057571965</v>
      </c>
      <c r="K10683" s="43">
        <f t="shared" si="499"/>
        <v>0.8</v>
      </c>
      <c r="L10683" s="41" t="str">
        <f t="shared" si="500"/>
        <v>AA</v>
      </c>
      <c r="M10683" s="41" t="s">
        <v>527</v>
      </c>
      <c r="N10683" s="41" t="s">
        <v>419</v>
      </c>
      <c r="O10683" s="41" t="s">
        <v>70</v>
      </c>
    </row>
    <row r="10684" spans="1:15">
      <c r="A10684" s="42">
        <v>39904</v>
      </c>
      <c r="B10684" s="42">
        <v>45383</v>
      </c>
      <c r="C10684" s="130">
        <v>180</v>
      </c>
      <c r="D10684" s="43">
        <v>9.0200000000000002E-2</v>
      </c>
      <c r="E10684" s="43">
        <v>8.09E-2</v>
      </c>
      <c r="F10684" s="44">
        <v>95000</v>
      </c>
      <c r="G10684" s="44">
        <v>95000</v>
      </c>
      <c r="H10684" s="44">
        <v>54515.86</v>
      </c>
      <c r="I10684" s="44">
        <v>76000</v>
      </c>
      <c r="J10684" s="68">
        <f t="shared" si="498"/>
        <v>0.57385115789473684</v>
      </c>
      <c r="K10684" s="43">
        <f t="shared" si="499"/>
        <v>0.8</v>
      </c>
      <c r="L10684" s="41" t="str">
        <f t="shared" si="500"/>
        <v>AA</v>
      </c>
      <c r="M10684" s="41" t="s">
        <v>475</v>
      </c>
      <c r="N10684" s="41" t="s">
        <v>427</v>
      </c>
      <c r="O10684" s="41" t="s">
        <v>70</v>
      </c>
    </row>
    <row r="10685" spans="1:15">
      <c r="A10685" s="42">
        <v>39534</v>
      </c>
      <c r="B10685" s="42">
        <v>45012</v>
      </c>
      <c r="C10685" s="130">
        <v>180</v>
      </c>
      <c r="D10685" s="43">
        <v>9.0200000000000002E-2</v>
      </c>
      <c r="E10685" s="43">
        <v>9.0200000000000002E-2</v>
      </c>
      <c r="F10685" s="44">
        <v>64000</v>
      </c>
      <c r="G10685" s="44">
        <v>64000</v>
      </c>
      <c r="H10685" s="44">
        <v>32808.14</v>
      </c>
      <c r="I10685" s="44">
        <v>51200</v>
      </c>
      <c r="J10685" s="68">
        <f t="shared" si="498"/>
        <v>0.51262718750000003</v>
      </c>
      <c r="K10685" s="43">
        <f t="shared" si="499"/>
        <v>0.8</v>
      </c>
      <c r="L10685" s="41" t="str">
        <f t="shared" si="500"/>
        <v>AA</v>
      </c>
      <c r="M10685" s="41" t="s">
        <v>586</v>
      </c>
      <c r="N10685" s="41" t="s">
        <v>416</v>
      </c>
      <c r="O10685" s="41" t="s">
        <v>70</v>
      </c>
    </row>
    <row r="10686" spans="1:15">
      <c r="A10686" s="38">
        <v>39500</v>
      </c>
      <c r="B10686" s="38">
        <v>46195</v>
      </c>
      <c r="C10686" s="131">
        <v>220</v>
      </c>
      <c r="D10686" s="39">
        <v>9.0200000000000002E-2</v>
      </c>
      <c r="E10686" s="39">
        <v>8.09E-2</v>
      </c>
      <c r="F10686" s="40">
        <v>89000</v>
      </c>
      <c r="G10686" s="40">
        <v>89000</v>
      </c>
      <c r="H10686" s="40">
        <v>51312.959999999999</v>
      </c>
      <c r="I10686" s="40">
        <v>71200</v>
      </c>
      <c r="J10686" s="67">
        <f t="shared" si="498"/>
        <v>0.57655011235955056</v>
      </c>
      <c r="K10686" s="39">
        <f t="shared" si="499"/>
        <v>0.8</v>
      </c>
      <c r="L10686" s="2" t="str">
        <f t="shared" si="500"/>
        <v>AA</v>
      </c>
      <c r="M10686" s="2" t="s">
        <v>564</v>
      </c>
      <c r="N10686" s="2" t="s">
        <v>417</v>
      </c>
      <c r="O10686" s="2" t="s">
        <v>70</v>
      </c>
    </row>
    <row r="10687" spans="1:15">
      <c r="A10687" s="42">
        <v>39500</v>
      </c>
      <c r="B10687" s="42">
        <v>46195</v>
      </c>
      <c r="C10687" s="130">
        <v>220</v>
      </c>
      <c r="D10687" s="43">
        <v>9.0200000000000002E-2</v>
      </c>
      <c r="E10687" s="43">
        <v>8.09E-2</v>
      </c>
      <c r="F10687" s="44">
        <v>125000</v>
      </c>
      <c r="G10687" s="44">
        <v>125000</v>
      </c>
      <c r="H10687" s="44">
        <v>68248.03</v>
      </c>
      <c r="I10687" s="44">
        <v>100000</v>
      </c>
      <c r="J10687" s="68">
        <f t="shared" si="498"/>
        <v>0.54598424000000001</v>
      </c>
      <c r="K10687" s="43">
        <f t="shared" si="499"/>
        <v>0.8</v>
      </c>
      <c r="L10687" s="41" t="str">
        <f t="shared" si="500"/>
        <v>AA</v>
      </c>
      <c r="M10687" s="41" t="s">
        <v>670</v>
      </c>
      <c r="N10687" s="41" t="s">
        <v>416</v>
      </c>
      <c r="O10687" s="41" t="s">
        <v>70</v>
      </c>
    </row>
    <row r="10688" spans="1:15">
      <c r="A10688" s="38">
        <v>39876</v>
      </c>
      <c r="B10688" s="38">
        <v>47181</v>
      </c>
      <c r="C10688" s="131">
        <v>240</v>
      </c>
      <c r="D10688" s="39">
        <v>9.0200000000000002E-2</v>
      </c>
      <c r="E10688" s="39">
        <v>8.09E-2</v>
      </c>
      <c r="F10688" s="40">
        <v>130000</v>
      </c>
      <c r="G10688" s="40">
        <v>130000</v>
      </c>
      <c r="H10688" s="40">
        <v>79524.7</v>
      </c>
      <c r="I10688" s="40">
        <v>104000</v>
      </c>
      <c r="J10688" s="67">
        <f t="shared" si="498"/>
        <v>0.6117284615384615</v>
      </c>
      <c r="K10688" s="39">
        <f t="shared" si="499"/>
        <v>0.8</v>
      </c>
      <c r="L10688" s="2" t="str">
        <f t="shared" si="500"/>
        <v>AA</v>
      </c>
      <c r="M10688" s="2" t="s">
        <v>509</v>
      </c>
      <c r="N10688" s="2" t="s">
        <v>430</v>
      </c>
      <c r="O10688" s="2" t="s">
        <v>70</v>
      </c>
    </row>
    <row r="10689" spans="1:15">
      <c r="A10689" s="42">
        <v>39626</v>
      </c>
      <c r="B10689" s="42">
        <v>46931</v>
      </c>
      <c r="C10689" s="130">
        <v>240</v>
      </c>
      <c r="D10689" s="43">
        <v>9.0200000000000002E-2</v>
      </c>
      <c r="E10689" s="43">
        <v>8.09E-2</v>
      </c>
      <c r="F10689" s="44">
        <v>90700</v>
      </c>
      <c r="G10689" s="44">
        <v>90700</v>
      </c>
      <c r="H10689" s="44">
        <v>57277.46</v>
      </c>
      <c r="I10689" s="44">
        <v>72560</v>
      </c>
      <c r="J10689" s="68">
        <f t="shared" si="498"/>
        <v>0.63150452039691285</v>
      </c>
      <c r="K10689" s="43">
        <f t="shared" si="499"/>
        <v>0.8</v>
      </c>
      <c r="L10689" s="41" t="str">
        <f t="shared" si="500"/>
        <v>AA</v>
      </c>
      <c r="M10689" s="41" t="s">
        <v>453</v>
      </c>
      <c r="N10689" s="41" t="s">
        <v>418</v>
      </c>
      <c r="O10689" s="41" t="s">
        <v>70</v>
      </c>
    </row>
    <row r="10690" spans="1:15">
      <c r="A10690" s="42">
        <v>39735</v>
      </c>
      <c r="B10690" s="42">
        <v>47040</v>
      </c>
      <c r="C10690" s="130">
        <v>240</v>
      </c>
      <c r="D10690" s="43">
        <v>9.0200000000000002E-2</v>
      </c>
      <c r="E10690" s="43">
        <v>8.09E-2</v>
      </c>
      <c r="F10690" s="44">
        <v>120000</v>
      </c>
      <c r="G10690" s="44">
        <v>120000</v>
      </c>
      <c r="H10690" s="44">
        <v>81437.88</v>
      </c>
      <c r="I10690" s="44">
        <v>96000</v>
      </c>
      <c r="J10690" s="68">
        <f t="shared" si="498"/>
        <v>0.67864900000000006</v>
      </c>
      <c r="K10690" s="43">
        <f t="shared" si="499"/>
        <v>0.8</v>
      </c>
      <c r="L10690" s="41" t="str">
        <f t="shared" si="500"/>
        <v>A</v>
      </c>
      <c r="M10690" s="41" t="s">
        <v>643</v>
      </c>
      <c r="N10690" s="41" t="s">
        <v>417</v>
      </c>
      <c r="O10690" s="41" t="s">
        <v>70</v>
      </c>
    </row>
    <row r="10691" spans="1:15">
      <c r="A10691" s="38">
        <v>39951</v>
      </c>
      <c r="B10691" s="38">
        <v>47256</v>
      </c>
      <c r="C10691" s="131">
        <v>240</v>
      </c>
      <c r="D10691" s="39">
        <v>9.0200000000000002E-2</v>
      </c>
      <c r="E10691" s="39">
        <v>8.09E-2</v>
      </c>
      <c r="F10691" s="40">
        <v>89000</v>
      </c>
      <c r="G10691" s="40">
        <v>89000</v>
      </c>
      <c r="H10691" s="40">
        <v>55529.27</v>
      </c>
      <c r="I10691" s="40">
        <v>71200</v>
      </c>
      <c r="J10691" s="67">
        <f t="shared" ref="J10691:J10754" si="501">H10691/G10691</f>
        <v>0.62392438202247191</v>
      </c>
      <c r="K10691" s="39">
        <f t="shared" ref="K10691:K10754" si="502">I10691/G10691</f>
        <v>0.8</v>
      </c>
      <c r="L10691" s="2" t="str">
        <f t="shared" ref="L10691:L10754" si="503">IF(J10691&lt;=65%,"AA",IF(J10691&lt;=75%,"A",IF(J10691&lt;=85%,"B","C")))</f>
        <v>AA</v>
      </c>
      <c r="M10691" s="2" t="s">
        <v>564</v>
      </c>
      <c r="N10691" s="2" t="s">
        <v>417</v>
      </c>
      <c r="O10691" s="2" t="s">
        <v>70</v>
      </c>
    </row>
    <row r="10692" spans="1:15">
      <c r="A10692" s="38">
        <v>39780</v>
      </c>
      <c r="B10692" s="38">
        <v>47085</v>
      </c>
      <c r="C10692" s="131">
        <v>240</v>
      </c>
      <c r="D10692" s="39">
        <v>9.0200000000000002E-2</v>
      </c>
      <c r="E10692" s="39">
        <v>8.09E-2</v>
      </c>
      <c r="F10692" s="40">
        <v>92400</v>
      </c>
      <c r="G10692" s="40">
        <v>92400</v>
      </c>
      <c r="H10692" s="40">
        <v>53752.26</v>
      </c>
      <c r="I10692" s="40">
        <v>73920</v>
      </c>
      <c r="J10692" s="67">
        <f t="shared" si="501"/>
        <v>0.58173441558441563</v>
      </c>
      <c r="K10692" s="39">
        <f t="shared" si="502"/>
        <v>0.8</v>
      </c>
      <c r="L10692" s="2" t="str">
        <f t="shared" si="503"/>
        <v>AA</v>
      </c>
      <c r="M10692" s="2" t="s">
        <v>475</v>
      </c>
      <c r="N10692" s="2" t="s">
        <v>427</v>
      </c>
      <c r="O10692" s="2" t="s">
        <v>70</v>
      </c>
    </row>
    <row r="10693" spans="1:15">
      <c r="A10693" s="42">
        <v>39794</v>
      </c>
      <c r="B10693" s="42">
        <v>47099</v>
      </c>
      <c r="C10693" s="130">
        <v>240</v>
      </c>
      <c r="D10693" s="43">
        <v>9.0200000000000002E-2</v>
      </c>
      <c r="E10693" s="43">
        <v>8.09E-2</v>
      </c>
      <c r="F10693" s="44">
        <v>76100</v>
      </c>
      <c r="G10693" s="44">
        <v>76100</v>
      </c>
      <c r="H10693" s="44">
        <v>51051.32</v>
      </c>
      <c r="I10693" s="44">
        <v>60880</v>
      </c>
      <c r="J10693" s="68">
        <f t="shared" si="501"/>
        <v>0.67084520367936928</v>
      </c>
      <c r="K10693" s="43">
        <f t="shared" si="502"/>
        <v>0.8</v>
      </c>
      <c r="L10693" s="41" t="str">
        <f t="shared" si="503"/>
        <v>A</v>
      </c>
      <c r="M10693" s="41" t="s">
        <v>651</v>
      </c>
      <c r="N10693" s="41" t="s">
        <v>417</v>
      </c>
      <c r="O10693" s="41" t="s">
        <v>70</v>
      </c>
    </row>
    <row r="10694" spans="1:15">
      <c r="A10694" s="38">
        <v>39566</v>
      </c>
      <c r="B10694" s="38">
        <v>46871</v>
      </c>
      <c r="C10694" s="131">
        <v>240</v>
      </c>
      <c r="D10694" s="39">
        <v>9.0200000000000002E-2</v>
      </c>
      <c r="E10694" s="39">
        <v>8.09E-2</v>
      </c>
      <c r="F10694" s="40">
        <v>78700</v>
      </c>
      <c r="G10694" s="40">
        <v>78700</v>
      </c>
      <c r="H10694" s="40">
        <v>44873.43</v>
      </c>
      <c r="I10694" s="40">
        <v>62960</v>
      </c>
      <c r="J10694" s="67">
        <f t="shared" si="501"/>
        <v>0.57018335451080049</v>
      </c>
      <c r="K10694" s="39">
        <f t="shared" si="502"/>
        <v>0.8</v>
      </c>
      <c r="L10694" s="2" t="str">
        <f t="shared" si="503"/>
        <v>AA</v>
      </c>
      <c r="M10694" s="2" t="s">
        <v>564</v>
      </c>
      <c r="N10694" s="2" t="s">
        <v>417</v>
      </c>
      <c r="O10694" s="2" t="s">
        <v>70</v>
      </c>
    </row>
    <row r="10695" spans="1:15">
      <c r="A10695" s="42">
        <v>39798</v>
      </c>
      <c r="B10695" s="42">
        <v>47103</v>
      </c>
      <c r="C10695" s="130">
        <v>240</v>
      </c>
      <c r="D10695" s="43">
        <v>9.0200000000000002E-2</v>
      </c>
      <c r="E10695" s="43">
        <v>8.09E-2</v>
      </c>
      <c r="F10695" s="44">
        <v>96941</v>
      </c>
      <c r="G10695" s="44">
        <v>96941</v>
      </c>
      <c r="H10695" s="44">
        <v>48930.61</v>
      </c>
      <c r="I10695" s="44">
        <v>77552.800000000003</v>
      </c>
      <c r="J10695" s="68">
        <f t="shared" si="501"/>
        <v>0.50474628897989504</v>
      </c>
      <c r="K10695" s="43">
        <f t="shared" si="502"/>
        <v>0.8</v>
      </c>
      <c r="L10695" s="41" t="str">
        <f t="shared" si="503"/>
        <v>AA</v>
      </c>
      <c r="M10695" s="41" t="s">
        <v>1143</v>
      </c>
      <c r="N10695" s="41" t="s">
        <v>427</v>
      </c>
      <c r="O10695" s="41" t="s">
        <v>70</v>
      </c>
    </row>
    <row r="10696" spans="1:15">
      <c r="A10696" s="38">
        <v>39850</v>
      </c>
      <c r="B10696" s="38">
        <v>47155</v>
      </c>
      <c r="C10696" s="131">
        <v>240</v>
      </c>
      <c r="D10696" s="39">
        <v>9.0200000000000002E-2</v>
      </c>
      <c r="E10696" s="39">
        <v>8.09E-2</v>
      </c>
      <c r="F10696" s="40">
        <v>130000</v>
      </c>
      <c r="G10696" s="40">
        <v>130000</v>
      </c>
      <c r="H10696" s="40">
        <v>81239</v>
      </c>
      <c r="I10696" s="40">
        <v>104000</v>
      </c>
      <c r="J10696" s="67">
        <f t="shared" si="501"/>
        <v>0.62491538461538465</v>
      </c>
      <c r="K10696" s="39">
        <f t="shared" si="502"/>
        <v>0.8</v>
      </c>
      <c r="L10696" s="2" t="str">
        <f t="shared" si="503"/>
        <v>AA</v>
      </c>
      <c r="M10696" s="2" t="s">
        <v>643</v>
      </c>
      <c r="N10696" s="2" t="s">
        <v>417</v>
      </c>
      <c r="O10696" s="2" t="s">
        <v>70</v>
      </c>
    </row>
    <row r="10697" spans="1:15">
      <c r="A10697" s="42">
        <v>39534</v>
      </c>
      <c r="B10697" s="42">
        <v>46839</v>
      </c>
      <c r="C10697" s="130">
        <v>240</v>
      </c>
      <c r="D10697" s="43">
        <v>9.0200000000000002E-2</v>
      </c>
      <c r="E10697" s="43">
        <v>8.09E-2</v>
      </c>
      <c r="F10697" s="44">
        <v>129000</v>
      </c>
      <c r="G10697" s="44">
        <v>129000</v>
      </c>
      <c r="H10697" s="44">
        <v>77167</v>
      </c>
      <c r="I10697" s="44">
        <v>103200</v>
      </c>
      <c r="J10697" s="68">
        <f t="shared" si="501"/>
        <v>0.5981937984496124</v>
      </c>
      <c r="K10697" s="43">
        <f t="shared" si="502"/>
        <v>0.8</v>
      </c>
      <c r="L10697" s="41" t="str">
        <f t="shared" si="503"/>
        <v>AA</v>
      </c>
      <c r="M10697" s="41" t="s">
        <v>746</v>
      </c>
      <c r="N10697" s="41" t="s">
        <v>417</v>
      </c>
      <c r="O10697" s="41" t="s">
        <v>70</v>
      </c>
    </row>
    <row r="10698" spans="1:15">
      <c r="A10698" s="42">
        <v>39653</v>
      </c>
      <c r="B10698" s="42">
        <v>46958</v>
      </c>
      <c r="C10698" s="130">
        <v>240</v>
      </c>
      <c r="D10698" s="43">
        <v>9.0200000000000002E-2</v>
      </c>
      <c r="E10698" s="43">
        <v>8.09E-2</v>
      </c>
      <c r="F10698" s="44">
        <v>68500</v>
      </c>
      <c r="G10698" s="44">
        <v>68500</v>
      </c>
      <c r="H10698" s="44">
        <v>39835.85</v>
      </c>
      <c r="I10698" s="44">
        <v>54800</v>
      </c>
      <c r="J10698" s="68">
        <f t="shared" si="501"/>
        <v>0.58154525547445257</v>
      </c>
      <c r="K10698" s="43">
        <f t="shared" si="502"/>
        <v>0.8</v>
      </c>
      <c r="L10698" s="41" t="str">
        <f t="shared" si="503"/>
        <v>AA</v>
      </c>
      <c r="M10698" s="41" t="s">
        <v>1254</v>
      </c>
      <c r="N10698" s="41" t="s">
        <v>416</v>
      </c>
      <c r="O10698" s="41" t="s">
        <v>70</v>
      </c>
    </row>
    <row r="10699" spans="1:15">
      <c r="A10699" s="42">
        <v>39640</v>
      </c>
      <c r="B10699" s="42">
        <v>46945</v>
      </c>
      <c r="C10699" s="130">
        <v>240</v>
      </c>
      <c r="D10699" s="43">
        <v>9.0200000000000002E-2</v>
      </c>
      <c r="E10699" s="43">
        <v>8.09E-2</v>
      </c>
      <c r="F10699" s="44">
        <v>104000</v>
      </c>
      <c r="G10699" s="44">
        <v>104000</v>
      </c>
      <c r="H10699" s="44">
        <v>61031.44</v>
      </c>
      <c r="I10699" s="44">
        <v>83200</v>
      </c>
      <c r="J10699" s="68">
        <f t="shared" si="501"/>
        <v>0.58684076923076922</v>
      </c>
      <c r="K10699" s="43">
        <f t="shared" si="502"/>
        <v>0.8</v>
      </c>
      <c r="L10699" s="41" t="str">
        <f t="shared" si="503"/>
        <v>AA</v>
      </c>
      <c r="M10699" s="41" t="s">
        <v>699</v>
      </c>
      <c r="N10699" s="41" t="s">
        <v>421</v>
      </c>
      <c r="O10699" s="41" t="s">
        <v>70</v>
      </c>
    </row>
    <row r="10700" spans="1:15">
      <c r="A10700" s="42">
        <v>39904</v>
      </c>
      <c r="B10700" s="42">
        <v>47209</v>
      </c>
      <c r="C10700" s="130">
        <v>240</v>
      </c>
      <c r="D10700" s="43">
        <v>9.0200000000000002E-2</v>
      </c>
      <c r="E10700" s="43">
        <v>8.5600000000000009E-2</v>
      </c>
      <c r="F10700" s="44">
        <v>79996</v>
      </c>
      <c r="G10700" s="44">
        <v>79996</v>
      </c>
      <c r="H10700" s="44">
        <v>47861.09</v>
      </c>
      <c r="I10700" s="44">
        <v>63996.800000000003</v>
      </c>
      <c r="J10700" s="68">
        <f t="shared" si="501"/>
        <v>0.59829353967698384</v>
      </c>
      <c r="K10700" s="43">
        <f t="shared" si="502"/>
        <v>0.8</v>
      </c>
      <c r="L10700" s="41" t="str">
        <f t="shared" si="503"/>
        <v>AA</v>
      </c>
      <c r="M10700" s="41" t="s">
        <v>126</v>
      </c>
      <c r="N10700" s="41" t="s">
        <v>422</v>
      </c>
      <c r="O10700" s="41" t="s">
        <v>70</v>
      </c>
    </row>
    <row r="10701" spans="1:15">
      <c r="A10701" s="42">
        <v>39577</v>
      </c>
      <c r="B10701" s="42">
        <v>46882</v>
      </c>
      <c r="C10701" s="130">
        <v>240</v>
      </c>
      <c r="D10701" s="43">
        <v>9.0200000000000002E-2</v>
      </c>
      <c r="E10701" s="43">
        <v>9.0200000000000002E-2</v>
      </c>
      <c r="F10701" s="44">
        <v>105000</v>
      </c>
      <c r="G10701" s="44">
        <v>105000</v>
      </c>
      <c r="H10701" s="44">
        <v>64524.69</v>
      </c>
      <c r="I10701" s="44">
        <v>84000</v>
      </c>
      <c r="J10701" s="68">
        <f t="shared" si="501"/>
        <v>0.6145208571428572</v>
      </c>
      <c r="K10701" s="43">
        <f t="shared" si="502"/>
        <v>0.8</v>
      </c>
      <c r="L10701" s="41" t="str">
        <f t="shared" si="503"/>
        <v>AA</v>
      </c>
      <c r="M10701" s="41" t="s">
        <v>609</v>
      </c>
      <c r="N10701" s="41" t="s">
        <v>428</v>
      </c>
      <c r="O10701" s="41" t="s">
        <v>70</v>
      </c>
    </row>
    <row r="10702" spans="1:15">
      <c r="A10702" s="38">
        <v>39505</v>
      </c>
      <c r="B10702" s="38">
        <v>46810</v>
      </c>
      <c r="C10702" s="131">
        <v>240</v>
      </c>
      <c r="D10702" s="39">
        <v>9.0200000000000002E-2</v>
      </c>
      <c r="E10702" s="39">
        <v>9.0200000000000002E-2</v>
      </c>
      <c r="F10702" s="40">
        <v>51500</v>
      </c>
      <c r="G10702" s="40">
        <v>51500</v>
      </c>
      <c r="H10702" s="40">
        <v>35230.26</v>
      </c>
      <c r="I10702" s="40">
        <v>41200</v>
      </c>
      <c r="J10702" s="67">
        <f t="shared" si="501"/>
        <v>0.68408271844660196</v>
      </c>
      <c r="K10702" s="39">
        <f t="shared" si="502"/>
        <v>0.8</v>
      </c>
      <c r="L10702" s="2" t="str">
        <f t="shared" si="503"/>
        <v>A</v>
      </c>
      <c r="M10702" s="2" t="s">
        <v>457</v>
      </c>
      <c r="N10702" s="2" t="s">
        <v>419</v>
      </c>
      <c r="O10702" s="2" t="s">
        <v>70</v>
      </c>
    </row>
    <row r="10703" spans="1:15">
      <c r="A10703" s="38">
        <v>39724</v>
      </c>
      <c r="B10703" s="38">
        <v>47029</v>
      </c>
      <c r="C10703" s="131">
        <v>240</v>
      </c>
      <c r="D10703" s="39">
        <v>9.0200000000000002E-2</v>
      </c>
      <c r="E10703" s="39">
        <v>9.0200000000000002E-2</v>
      </c>
      <c r="F10703" s="40">
        <v>96000</v>
      </c>
      <c r="G10703" s="40">
        <v>96000</v>
      </c>
      <c r="H10703" s="40">
        <v>56059.96</v>
      </c>
      <c r="I10703" s="40">
        <v>76800</v>
      </c>
      <c r="J10703" s="67">
        <f t="shared" si="501"/>
        <v>0.58395791666666663</v>
      </c>
      <c r="K10703" s="39">
        <f t="shared" si="502"/>
        <v>0.8</v>
      </c>
      <c r="L10703" s="2" t="str">
        <f t="shared" si="503"/>
        <v>AA</v>
      </c>
      <c r="M10703" s="2" t="s">
        <v>1030</v>
      </c>
      <c r="N10703" s="2" t="s">
        <v>422</v>
      </c>
      <c r="O10703" s="2" t="s">
        <v>70</v>
      </c>
    </row>
    <row r="10704" spans="1:15">
      <c r="A10704" s="38">
        <v>39953</v>
      </c>
      <c r="B10704" s="38">
        <v>47411</v>
      </c>
      <c r="C10704" s="131">
        <v>245</v>
      </c>
      <c r="D10704" s="39">
        <v>9.0200000000000002E-2</v>
      </c>
      <c r="E10704" s="39">
        <v>9.0200000000000002E-2</v>
      </c>
      <c r="F10704" s="40">
        <v>65000</v>
      </c>
      <c r="G10704" s="40">
        <v>65000</v>
      </c>
      <c r="H10704" s="40">
        <v>40004.61</v>
      </c>
      <c r="I10704" s="40">
        <v>52000</v>
      </c>
      <c r="J10704" s="67">
        <f t="shared" si="501"/>
        <v>0.61545553846153844</v>
      </c>
      <c r="K10704" s="39">
        <f t="shared" si="502"/>
        <v>0.8</v>
      </c>
      <c r="L10704" s="2" t="str">
        <f t="shared" si="503"/>
        <v>AA</v>
      </c>
      <c r="M10704" s="2" t="s">
        <v>1503</v>
      </c>
      <c r="N10704" s="2" t="s">
        <v>435</v>
      </c>
      <c r="O10704" s="2" t="s">
        <v>70</v>
      </c>
    </row>
    <row r="10705" spans="1:15">
      <c r="A10705" s="42">
        <v>39905</v>
      </c>
      <c r="B10705" s="42">
        <v>47210</v>
      </c>
      <c r="C10705" s="130">
        <v>240</v>
      </c>
      <c r="D10705" s="43">
        <v>9.0200000000000002E-2</v>
      </c>
      <c r="E10705" s="43">
        <v>8.09E-2</v>
      </c>
      <c r="F10705" s="44">
        <v>108912.51</v>
      </c>
      <c r="G10705" s="44">
        <v>108912.51</v>
      </c>
      <c r="H10705" s="44">
        <v>68804.149999999994</v>
      </c>
      <c r="I10705" s="44">
        <v>87130.01</v>
      </c>
      <c r="J10705" s="68">
        <f t="shared" si="501"/>
        <v>0.63173780495922827</v>
      </c>
      <c r="K10705" s="43">
        <f t="shared" si="502"/>
        <v>0.80000001836336343</v>
      </c>
      <c r="L10705" s="41" t="str">
        <f t="shared" si="503"/>
        <v>AA</v>
      </c>
      <c r="M10705" s="41" t="s">
        <v>560</v>
      </c>
      <c r="N10705" s="41" t="s">
        <v>435</v>
      </c>
      <c r="O10705" s="41" t="s">
        <v>70</v>
      </c>
    </row>
    <row r="10706" spans="1:15">
      <c r="A10706" s="38">
        <v>39941</v>
      </c>
      <c r="B10706" s="38">
        <v>47246</v>
      </c>
      <c r="C10706" s="131">
        <v>240</v>
      </c>
      <c r="D10706" s="39">
        <v>9.0200000000000002E-2</v>
      </c>
      <c r="E10706" s="39">
        <v>8.09E-2</v>
      </c>
      <c r="F10706" s="40">
        <v>129525</v>
      </c>
      <c r="G10706" s="40">
        <v>129525</v>
      </c>
      <c r="H10706" s="40">
        <v>37197.949999999997</v>
      </c>
      <c r="I10706" s="40">
        <v>103999.99</v>
      </c>
      <c r="J10706" s="67">
        <f t="shared" si="501"/>
        <v>0.2871874155568423</v>
      </c>
      <c r="K10706" s="39">
        <f t="shared" si="502"/>
        <v>0.80293371935919711</v>
      </c>
      <c r="L10706" s="2" t="str">
        <f t="shared" si="503"/>
        <v>AA</v>
      </c>
      <c r="M10706" s="2" t="s">
        <v>477</v>
      </c>
      <c r="N10706" s="2" t="s">
        <v>422</v>
      </c>
      <c r="O10706" s="2" t="s">
        <v>70</v>
      </c>
    </row>
    <row r="10707" spans="1:15">
      <c r="A10707" s="42">
        <v>39941</v>
      </c>
      <c r="B10707" s="42">
        <v>50898</v>
      </c>
      <c r="C10707" s="130">
        <v>360</v>
      </c>
      <c r="D10707" s="43">
        <v>9.0200000000000002E-2</v>
      </c>
      <c r="E10707" s="43">
        <v>9.0200000000000002E-2</v>
      </c>
      <c r="F10707" s="44">
        <v>95000</v>
      </c>
      <c r="G10707" s="44">
        <v>95000</v>
      </c>
      <c r="H10707" s="44">
        <v>67355.710000000006</v>
      </c>
      <c r="I10707" s="44">
        <v>76300</v>
      </c>
      <c r="J10707" s="68">
        <f t="shared" si="501"/>
        <v>0.70900747368421058</v>
      </c>
      <c r="K10707" s="43">
        <f t="shared" si="502"/>
        <v>0.80315789473684207</v>
      </c>
      <c r="L10707" s="41" t="str">
        <f t="shared" si="503"/>
        <v>A</v>
      </c>
      <c r="M10707" s="41" t="s">
        <v>254</v>
      </c>
      <c r="N10707" s="41" t="s">
        <v>421</v>
      </c>
      <c r="O10707" s="41" t="s">
        <v>70</v>
      </c>
    </row>
    <row r="10708" spans="1:15">
      <c r="A10708" s="38">
        <v>41472</v>
      </c>
      <c r="B10708" s="38">
        <v>45124</v>
      </c>
      <c r="C10708" s="131">
        <v>120</v>
      </c>
      <c r="D10708" s="39">
        <v>9.0200000000000002E-2</v>
      </c>
      <c r="E10708" s="39">
        <v>8.09E-2</v>
      </c>
      <c r="F10708" s="40">
        <v>56000</v>
      </c>
      <c r="G10708" s="40">
        <v>56000</v>
      </c>
      <c r="H10708" s="40">
        <v>38349.870000000003</v>
      </c>
      <c r="I10708" s="40">
        <v>44999.99</v>
      </c>
      <c r="J10708" s="67">
        <f t="shared" si="501"/>
        <v>0.68481910714285721</v>
      </c>
      <c r="K10708" s="39">
        <f t="shared" si="502"/>
        <v>0.80357124999999996</v>
      </c>
      <c r="L10708" s="2" t="str">
        <f t="shared" si="503"/>
        <v>A</v>
      </c>
      <c r="M10708" s="2" t="s">
        <v>981</v>
      </c>
      <c r="N10708" s="2" t="s">
        <v>419</v>
      </c>
      <c r="O10708" s="2" t="s">
        <v>70</v>
      </c>
    </row>
    <row r="10709" spans="1:15">
      <c r="A10709" s="38">
        <v>39890</v>
      </c>
      <c r="B10709" s="38">
        <v>44183</v>
      </c>
      <c r="C10709" s="131">
        <v>141</v>
      </c>
      <c r="D10709" s="39">
        <v>9.0200000000000002E-2</v>
      </c>
      <c r="E10709" s="39">
        <v>8.09E-2</v>
      </c>
      <c r="F10709" s="40">
        <v>126000</v>
      </c>
      <c r="G10709" s="40">
        <v>126000</v>
      </c>
      <c r="H10709" s="40">
        <v>59529.42</v>
      </c>
      <c r="I10709" s="40">
        <v>101340</v>
      </c>
      <c r="J10709" s="67">
        <f t="shared" si="501"/>
        <v>0.47245571428571426</v>
      </c>
      <c r="K10709" s="39">
        <f t="shared" si="502"/>
        <v>0.80428571428571427</v>
      </c>
      <c r="L10709" s="2" t="str">
        <f t="shared" si="503"/>
        <v>AA</v>
      </c>
      <c r="M10709" s="2" t="s">
        <v>739</v>
      </c>
      <c r="N10709" s="2" t="s">
        <v>422</v>
      </c>
      <c r="O10709" s="2" t="s">
        <v>70</v>
      </c>
    </row>
    <row r="10710" spans="1:15">
      <c r="A10710" s="38">
        <v>39926</v>
      </c>
      <c r="B10710" s="38">
        <v>44674</v>
      </c>
      <c r="C10710" s="131">
        <v>156</v>
      </c>
      <c r="D10710" s="39">
        <v>9.0200000000000002E-2</v>
      </c>
      <c r="E10710" s="39">
        <v>8.09E-2</v>
      </c>
      <c r="F10710" s="40">
        <v>130000</v>
      </c>
      <c r="G10710" s="40">
        <v>130000</v>
      </c>
      <c r="H10710" s="40">
        <v>60993.61</v>
      </c>
      <c r="I10710" s="40">
        <v>104999.99</v>
      </c>
      <c r="J10710" s="67">
        <f t="shared" si="501"/>
        <v>0.46918161538461539</v>
      </c>
      <c r="K10710" s="39">
        <f t="shared" si="502"/>
        <v>0.8076922307692308</v>
      </c>
      <c r="L10710" s="2" t="str">
        <f t="shared" si="503"/>
        <v>AA</v>
      </c>
      <c r="M10710" s="2" t="s">
        <v>790</v>
      </c>
      <c r="N10710" s="2" t="s">
        <v>416</v>
      </c>
      <c r="O10710" s="2" t="s">
        <v>70</v>
      </c>
    </row>
    <row r="10711" spans="1:15">
      <c r="A10711" s="42">
        <v>39752</v>
      </c>
      <c r="B10711" s="42">
        <v>45230</v>
      </c>
      <c r="C10711" s="130">
        <v>180</v>
      </c>
      <c r="D10711" s="43">
        <v>9.0200000000000002E-2</v>
      </c>
      <c r="E10711" s="43">
        <v>8.09E-2</v>
      </c>
      <c r="F10711" s="44">
        <v>75000</v>
      </c>
      <c r="G10711" s="44">
        <v>75000</v>
      </c>
      <c r="H10711" s="44">
        <v>36864.269999999997</v>
      </c>
      <c r="I10711" s="44">
        <v>60854.45</v>
      </c>
      <c r="J10711" s="68">
        <f t="shared" si="501"/>
        <v>0.49152359999999995</v>
      </c>
      <c r="K10711" s="43">
        <f t="shared" si="502"/>
        <v>0.81139266666666665</v>
      </c>
      <c r="L10711" s="41" t="str">
        <f t="shared" si="503"/>
        <v>AA</v>
      </c>
      <c r="M10711" s="41" t="s">
        <v>807</v>
      </c>
      <c r="N10711" s="41" t="s">
        <v>417</v>
      </c>
      <c r="O10711" s="41" t="s">
        <v>70</v>
      </c>
    </row>
    <row r="10712" spans="1:15">
      <c r="A10712" s="42">
        <v>39836</v>
      </c>
      <c r="B10712" s="42">
        <v>47141</v>
      </c>
      <c r="C10712" s="130">
        <v>240</v>
      </c>
      <c r="D10712" s="43">
        <v>9.0200000000000002E-2</v>
      </c>
      <c r="E10712" s="43">
        <v>8.09E-2</v>
      </c>
      <c r="F10712" s="44">
        <v>127000</v>
      </c>
      <c r="G10712" s="44">
        <v>127000</v>
      </c>
      <c r="H10712" s="44">
        <v>86213.4</v>
      </c>
      <c r="I10712" s="44">
        <v>103280</v>
      </c>
      <c r="J10712" s="68">
        <f t="shared" si="501"/>
        <v>0.67884566929133849</v>
      </c>
      <c r="K10712" s="43">
        <f t="shared" si="502"/>
        <v>0.81322834645669295</v>
      </c>
      <c r="L10712" s="41" t="str">
        <f t="shared" si="503"/>
        <v>A</v>
      </c>
      <c r="M10712" s="41" t="s">
        <v>716</v>
      </c>
      <c r="N10712" s="41" t="s">
        <v>417</v>
      </c>
      <c r="O10712" s="41" t="s">
        <v>70</v>
      </c>
    </row>
    <row r="10713" spans="1:15">
      <c r="A10713" s="42">
        <v>41528</v>
      </c>
      <c r="B10713" s="42">
        <v>43354</v>
      </c>
      <c r="C10713" s="130">
        <v>60</v>
      </c>
      <c r="D10713" s="43">
        <v>9.0200000000000002E-2</v>
      </c>
      <c r="E10713" s="43">
        <v>8.09E-2</v>
      </c>
      <c r="F10713" s="44">
        <v>53850</v>
      </c>
      <c r="G10713" s="44">
        <v>53850</v>
      </c>
      <c r="H10713" s="44">
        <v>31837.69</v>
      </c>
      <c r="I10713" s="44">
        <v>43846.09</v>
      </c>
      <c r="J10713" s="68">
        <f t="shared" si="501"/>
        <v>0.59122915506035278</v>
      </c>
      <c r="K10713" s="43">
        <f t="shared" si="502"/>
        <v>0.81422636954503247</v>
      </c>
      <c r="L10713" s="41" t="str">
        <f t="shared" si="503"/>
        <v>AA</v>
      </c>
      <c r="M10713" s="41" t="s">
        <v>606</v>
      </c>
      <c r="N10713" s="41" t="s">
        <v>417</v>
      </c>
      <c r="O10713" s="41" t="s">
        <v>70</v>
      </c>
    </row>
    <row r="10714" spans="1:15">
      <c r="A10714" s="38">
        <v>41444</v>
      </c>
      <c r="B10714" s="38">
        <v>43635</v>
      </c>
      <c r="C10714" s="131">
        <v>72</v>
      </c>
      <c r="D10714" s="39">
        <v>9.0200000000000002E-2</v>
      </c>
      <c r="E10714" s="39">
        <v>8.2799999999999999E-2</v>
      </c>
      <c r="F10714" s="40">
        <v>63843</v>
      </c>
      <c r="G10714" s="40">
        <v>63843</v>
      </c>
      <c r="H10714" s="40">
        <v>38021.18</v>
      </c>
      <c r="I10714" s="40">
        <v>51999.99</v>
      </c>
      <c r="J10714" s="67">
        <f t="shared" si="501"/>
        <v>0.59554187616496723</v>
      </c>
      <c r="K10714" s="39">
        <f t="shared" si="502"/>
        <v>0.8144979089328509</v>
      </c>
      <c r="L10714" s="2" t="str">
        <f t="shared" si="503"/>
        <v>AA</v>
      </c>
      <c r="M10714" s="2" t="s">
        <v>971</v>
      </c>
      <c r="N10714" s="2" t="s">
        <v>437</v>
      </c>
      <c r="O10714" s="2" t="s">
        <v>70</v>
      </c>
    </row>
    <row r="10715" spans="1:15">
      <c r="A10715" s="38">
        <v>39583</v>
      </c>
      <c r="B10715" s="38">
        <v>46888</v>
      </c>
      <c r="C10715" s="131">
        <v>240</v>
      </c>
      <c r="D10715" s="39">
        <v>9.0200000000000002E-2</v>
      </c>
      <c r="E10715" s="39">
        <v>8.09E-2</v>
      </c>
      <c r="F10715" s="40">
        <v>120000</v>
      </c>
      <c r="G10715" s="40">
        <v>120000</v>
      </c>
      <c r="H10715" s="40">
        <v>69580.649999999994</v>
      </c>
      <c r="I10715" s="40">
        <v>98000</v>
      </c>
      <c r="J10715" s="67">
        <f t="shared" si="501"/>
        <v>0.57983874999999996</v>
      </c>
      <c r="K10715" s="39">
        <f t="shared" si="502"/>
        <v>0.81666666666666665</v>
      </c>
      <c r="L10715" s="2" t="str">
        <f t="shared" si="503"/>
        <v>AA</v>
      </c>
      <c r="M10715" s="2" t="s">
        <v>476</v>
      </c>
      <c r="N10715" s="2" t="s">
        <v>421</v>
      </c>
      <c r="O10715" s="2" t="s">
        <v>70</v>
      </c>
    </row>
    <row r="10716" spans="1:15">
      <c r="A10716" s="38">
        <v>41346</v>
      </c>
      <c r="B10716" s="38">
        <v>44998</v>
      </c>
      <c r="C10716" s="131">
        <v>120</v>
      </c>
      <c r="D10716" s="39">
        <v>9.0200000000000002E-2</v>
      </c>
      <c r="E10716" s="39">
        <v>8.09E-2</v>
      </c>
      <c r="F10716" s="40">
        <v>60000</v>
      </c>
      <c r="G10716" s="40">
        <v>60000</v>
      </c>
      <c r="H10716" s="40">
        <v>40208.46</v>
      </c>
      <c r="I10716" s="40">
        <v>49099.99</v>
      </c>
      <c r="J10716" s="67">
        <f t="shared" si="501"/>
        <v>0.67014099999999999</v>
      </c>
      <c r="K10716" s="39">
        <f t="shared" si="502"/>
        <v>0.81833316666666667</v>
      </c>
      <c r="L10716" s="2" t="str">
        <f t="shared" si="503"/>
        <v>A</v>
      </c>
      <c r="M10716" s="2" t="s">
        <v>1462</v>
      </c>
      <c r="N10716" s="2" t="s">
        <v>421</v>
      </c>
      <c r="O10716" s="2" t="s">
        <v>70</v>
      </c>
    </row>
    <row r="10717" spans="1:15">
      <c r="A10717" s="42">
        <v>41484</v>
      </c>
      <c r="B10717" s="42">
        <v>45136</v>
      </c>
      <c r="C10717" s="130">
        <v>120</v>
      </c>
      <c r="D10717" s="43">
        <v>9.0200000000000002E-2</v>
      </c>
      <c r="E10717" s="43">
        <v>8.2799999999999999E-2</v>
      </c>
      <c r="F10717" s="44">
        <v>50000</v>
      </c>
      <c r="G10717" s="44">
        <v>50000</v>
      </c>
      <c r="H10717" s="44">
        <v>34926.06</v>
      </c>
      <c r="I10717" s="44">
        <v>40995</v>
      </c>
      <c r="J10717" s="68">
        <f t="shared" si="501"/>
        <v>0.69852119999999995</v>
      </c>
      <c r="K10717" s="43">
        <f t="shared" si="502"/>
        <v>0.81989999999999996</v>
      </c>
      <c r="L10717" s="41" t="str">
        <f t="shared" si="503"/>
        <v>A</v>
      </c>
      <c r="M10717" s="41" t="s">
        <v>1265</v>
      </c>
      <c r="N10717" s="41" t="s">
        <v>417</v>
      </c>
      <c r="O10717" s="41" t="s">
        <v>70</v>
      </c>
    </row>
    <row r="10718" spans="1:15">
      <c r="A10718" s="38">
        <v>41491</v>
      </c>
      <c r="B10718" s="38">
        <v>45143</v>
      </c>
      <c r="C10718" s="131">
        <v>120</v>
      </c>
      <c r="D10718" s="39">
        <v>9.0200000000000002E-2</v>
      </c>
      <c r="E10718" s="39">
        <v>8.2799999999999999E-2</v>
      </c>
      <c r="F10718" s="40">
        <v>106000</v>
      </c>
      <c r="G10718" s="40">
        <v>106000</v>
      </c>
      <c r="H10718" s="40">
        <v>74939.27</v>
      </c>
      <c r="I10718" s="40">
        <v>86999.99</v>
      </c>
      <c r="J10718" s="67">
        <f t="shared" si="501"/>
        <v>0.70697424528301889</v>
      </c>
      <c r="K10718" s="39">
        <f t="shared" si="502"/>
        <v>0.82075462264150945</v>
      </c>
      <c r="L10718" s="2" t="str">
        <f t="shared" si="503"/>
        <v>A</v>
      </c>
      <c r="M10718" s="2" t="s">
        <v>464</v>
      </c>
      <c r="N10718" s="2" t="s">
        <v>424</v>
      </c>
      <c r="O10718" s="2" t="s">
        <v>70</v>
      </c>
    </row>
    <row r="10719" spans="1:15">
      <c r="A10719" s="42">
        <v>39948</v>
      </c>
      <c r="B10719" s="42">
        <v>47253</v>
      </c>
      <c r="C10719" s="130">
        <v>240</v>
      </c>
      <c r="D10719" s="43">
        <v>9.0200000000000002E-2</v>
      </c>
      <c r="E10719" s="43">
        <v>8.09E-2</v>
      </c>
      <c r="F10719" s="44">
        <v>125500</v>
      </c>
      <c r="G10719" s="44">
        <v>125500</v>
      </c>
      <c r="H10719" s="44">
        <v>86253.38</v>
      </c>
      <c r="I10719" s="44">
        <v>103187.38</v>
      </c>
      <c r="J10719" s="68">
        <f t="shared" si="501"/>
        <v>0.68727792828685264</v>
      </c>
      <c r="K10719" s="43">
        <f t="shared" si="502"/>
        <v>0.82221019920318728</v>
      </c>
      <c r="L10719" s="41" t="str">
        <f t="shared" si="503"/>
        <v>A</v>
      </c>
      <c r="M10719" s="41" t="s">
        <v>497</v>
      </c>
      <c r="N10719" s="41" t="s">
        <v>417</v>
      </c>
      <c r="O10719" s="41" t="s">
        <v>70</v>
      </c>
    </row>
    <row r="10720" spans="1:15">
      <c r="A10720" s="38">
        <v>41562</v>
      </c>
      <c r="B10720" s="38">
        <v>47588</v>
      </c>
      <c r="C10720" s="131">
        <v>198</v>
      </c>
      <c r="D10720" s="39">
        <v>9.0200000000000002E-2</v>
      </c>
      <c r="E10720" s="39">
        <v>8.2799999999999999E-2</v>
      </c>
      <c r="F10720" s="40">
        <v>63000</v>
      </c>
      <c r="G10720" s="40">
        <v>63000</v>
      </c>
      <c r="H10720" s="40">
        <v>43676.7</v>
      </c>
      <c r="I10720" s="40">
        <v>51999.99</v>
      </c>
      <c r="J10720" s="67">
        <f t="shared" si="501"/>
        <v>0.69328095238095233</v>
      </c>
      <c r="K10720" s="39">
        <f t="shared" si="502"/>
        <v>0.82539666666666667</v>
      </c>
      <c r="L10720" s="2" t="str">
        <f t="shared" si="503"/>
        <v>A</v>
      </c>
      <c r="M10720" s="2" t="s">
        <v>1308</v>
      </c>
      <c r="N10720" s="2" t="s">
        <v>422</v>
      </c>
      <c r="O10720" s="2" t="s">
        <v>70</v>
      </c>
    </row>
    <row r="10721" spans="1:15">
      <c r="A10721" s="38">
        <v>39969</v>
      </c>
      <c r="B10721" s="38">
        <v>47274</v>
      </c>
      <c r="C10721" s="131">
        <v>240</v>
      </c>
      <c r="D10721" s="39">
        <v>9.0200000000000002E-2</v>
      </c>
      <c r="E10721" s="39">
        <v>8.09E-2</v>
      </c>
      <c r="F10721" s="40">
        <v>76600</v>
      </c>
      <c r="G10721" s="40">
        <v>76600</v>
      </c>
      <c r="H10721" s="40">
        <v>47329.72</v>
      </c>
      <c r="I10721" s="40">
        <v>63611.99</v>
      </c>
      <c r="J10721" s="67">
        <f t="shared" si="501"/>
        <v>0.61788146214099215</v>
      </c>
      <c r="K10721" s="39">
        <f t="shared" si="502"/>
        <v>0.83044373368146207</v>
      </c>
      <c r="L10721" s="2" t="str">
        <f t="shared" si="503"/>
        <v>AA</v>
      </c>
      <c r="M10721" s="2" t="s">
        <v>495</v>
      </c>
      <c r="N10721" s="2" t="s">
        <v>424</v>
      </c>
      <c r="O10721" s="2" t="s">
        <v>70</v>
      </c>
    </row>
    <row r="10722" spans="1:15">
      <c r="A10722" s="42">
        <v>41453</v>
      </c>
      <c r="B10722" s="42">
        <v>43644</v>
      </c>
      <c r="C10722" s="130">
        <v>72</v>
      </c>
      <c r="D10722" s="43">
        <v>9.0200000000000002E-2</v>
      </c>
      <c r="E10722" s="43">
        <v>8.09E-2</v>
      </c>
      <c r="F10722" s="44">
        <v>67000</v>
      </c>
      <c r="G10722" s="44">
        <v>67000</v>
      </c>
      <c r="H10722" s="44">
        <v>40803.4</v>
      </c>
      <c r="I10722" s="44">
        <v>55799.99</v>
      </c>
      <c r="J10722" s="68">
        <f t="shared" si="501"/>
        <v>0.60900597014925373</v>
      </c>
      <c r="K10722" s="43">
        <f t="shared" si="502"/>
        <v>0.83283567164179106</v>
      </c>
      <c r="L10722" s="41" t="str">
        <f t="shared" si="503"/>
        <v>AA</v>
      </c>
      <c r="M10722" s="41" t="s">
        <v>1449</v>
      </c>
      <c r="N10722" s="41" t="s">
        <v>417</v>
      </c>
      <c r="O10722" s="41" t="s">
        <v>70</v>
      </c>
    </row>
    <row r="10723" spans="1:15">
      <c r="A10723" s="42">
        <v>41758</v>
      </c>
      <c r="B10723" s="42">
        <v>43584</v>
      </c>
      <c r="C10723" s="130">
        <v>60</v>
      </c>
      <c r="D10723" s="43">
        <v>9.0200000000000002E-2</v>
      </c>
      <c r="E10723" s="43">
        <v>8.929999999999999E-2</v>
      </c>
      <c r="F10723" s="44">
        <v>48000</v>
      </c>
      <c r="G10723" s="44">
        <v>48000</v>
      </c>
      <c r="H10723" s="44">
        <v>33651.31</v>
      </c>
      <c r="I10723" s="44">
        <v>39999.99</v>
      </c>
      <c r="J10723" s="68">
        <f t="shared" si="501"/>
        <v>0.70106895833333327</v>
      </c>
      <c r="K10723" s="43">
        <f t="shared" si="502"/>
        <v>0.83333312500000001</v>
      </c>
      <c r="L10723" s="41" t="str">
        <f t="shared" si="503"/>
        <v>A</v>
      </c>
      <c r="M10723" s="41" t="s">
        <v>755</v>
      </c>
      <c r="N10723" s="41" t="s">
        <v>424</v>
      </c>
      <c r="O10723" s="41" t="s">
        <v>70</v>
      </c>
    </row>
    <row r="10724" spans="1:15">
      <c r="A10724" s="42">
        <v>41418</v>
      </c>
      <c r="B10724" s="42">
        <v>45070</v>
      </c>
      <c r="C10724" s="130">
        <v>120</v>
      </c>
      <c r="D10724" s="43">
        <v>9.0200000000000002E-2</v>
      </c>
      <c r="E10724" s="43">
        <v>0.08</v>
      </c>
      <c r="F10724" s="44">
        <v>120000</v>
      </c>
      <c r="G10724" s="44">
        <v>120000</v>
      </c>
      <c r="H10724" s="44">
        <v>83500.36</v>
      </c>
      <c r="I10724" s="44">
        <v>99999.99</v>
      </c>
      <c r="J10724" s="68">
        <f t="shared" si="501"/>
        <v>0.69583633333333339</v>
      </c>
      <c r="K10724" s="43">
        <f t="shared" si="502"/>
        <v>0.83333325000000003</v>
      </c>
      <c r="L10724" s="41" t="str">
        <f t="shared" si="503"/>
        <v>A</v>
      </c>
      <c r="M10724" s="41" t="s">
        <v>666</v>
      </c>
      <c r="N10724" s="41" t="s">
        <v>421</v>
      </c>
      <c r="O10724" s="41" t="s">
        <v>70</v>
      </c>
    </row>
    <row r="10725" spans="1:15">
      <c r="A10725" s="42">
        <v>41429</v>
      </c>
      <c r="B10725" s="42">
        <v>45081</v>
      </c>
      <c r="C10725" s="130">
        <v>120</v>
      </c>
      <c r="D10725" s="43">
        <v>9.0200000000000002E-2</v>
      </c>
      <c r="E10725" s="43">
        <v>8.09E-2</v>
      </c>
      <c r="F10725" s="44">
        <v>120000</v>
      </c>
      <c r="G10725" s="44">
        <v>120000</v>
      </c>
      <c r="H10725" s="44">
        <v>84425.64</v>
      </c>
      <c r="I10725" s="44">
        <v>99999.99</v>
      </c>
      <c r="J10725" s="68">
        <f t="shared" si="501"/>
        <v>0.70354700000000003</v>
      </c>
      <c r="K10725" s="43">
        <f t="shared" si="502"/>
        <v>0.83333325000000003</v>
      </c>
      <c r="L10725" s="41" t="str">
        <f t="shared" si="503"/>
        <v>A</v>
      </c>
      <c r="M10725" s="41" t="s">
        <v>1427</v>
      </c>
      <c r="N10725" s="41" t="s">
        <v>417</v>
      </c>
      <c r="O10725" s="41" t="s">
        <v>70</v>
      </c>
    </row>
    <row r="10726" spans="1:15">
      <c r="A10726" s="38">
        <v>39883</v>
      </c>
      <c r="B10726" s="38">
        <v>47188</v>
      </c>
      <c r="C10726" s="131">
        <v>240</v>
      </c>
      <c r="D10726" s="39">
        <v>9.0200000000000002E-2</v>
      </c>
      <c r="E10726" s="39">
        <v>8.09E-2</v>
      </c>
      <c r="F10726" s="40">
        <v>114780</v>
      </c>
      <c r="G10726" s="40">
        <v>114780</v>
      </c>
      <c r="H10726" s="40">
        <v>43603.14</v>
      </c>
      <c r="I10726" s="40">
        <v>95663.27</v>
      </c>
      <c r="J10726" s="67">
        <f t="shared" si="501"/>
        <v>0.37988447464715108</v>
      </c>
      <c r="K10726" s="39">
        <f t="shared" si="502"/>
        <v>0.83344894580937445</v>
      </c>
      <c r="L10726" s="2" t="str">
        <f t="shared" si="503"/>
        <v>AA</v>
      </c>
      <c r="M10726" s="2" t="s">
        <v>564</v>
      </c>
      <c r="N10726" s="2" t="s">
        <v>417</v>
      </c>
      <c r="O10726" s="2" t="s">
        <v>70</v>
      </c>
    </row>
    <row r="10727" spans="1:15">
      <c r="A10727" s="38">
        <v>41746</v>
      </c>
      <c r="B10727" s="38">
        <v>45429</v>
      </c>
      <c r="C10727" s="131">
        <v>121</v>
      </c>
      <c r="D10727" s="39">
        <v>9.0200000000000002E-2</v>
      </c>
      <c r="E10727" s="39">
        <v>8.09E-2</v>
      </c>
      <c r="F10727" s="40">
        <v>125000</v>
      </c>
      <c r="G10727" s="40">
        <v>125000</v>
      </c>
      <c r="H10727" s="40">
        <v>80071.179999999993</v>
      </c>
      <c r="I10727" s="40">
        <v>104299.99</v>
      </c>
      <c r="J10727" s="67">
        <f t="shared" si="501"/>
        <v>0.64056943999999993</v>
      </c>
      <c r="K10727" s="39">
        <f t="shared" si="502"/>
        <v>0.83439992000000007</v>
      </c>
      <c r="L10727" s="2" t="str">
        <f t="shared" si="503"/>
        <v>AA</v>
      </c>
      <c r="M10727" s="2" t="s">
        <v>622</v>
      </c>
      <c r="N10727" s="2" t="s">
        <v>421</v>
      </c>
      <c r="O10727" s="2" t="s">
        <v>70</v>
      </c>
    </row>
    <row r="10728" spans="1:15">
      <c r="A10728" s="38">
        <v>41599</v>
      </c>
      <c r="B10728" s="38">
        <v>43425</v>
      </c>
      <c r="C10728" s="131">
        <v>60</v>
      </c>
      <c r="D10728" s="39">
        <v>9.0200000000000002E-2</v>
      </c>
      <c r="E10728" s="39">
        <v>0.08</v>
      </c>
      <c r="F10728" s="40">
        <v>70000</v>
      </c>
      <c r="G10728" s="40">
        <v>70000</v>
      </c>
      <c r="H10728" s="40">
        <v>44548.74</v>
      </c>
      <c r="I10728" s="40">
        <v>58738.03</v>
      </c>
      <c r="J10728" s="67">
        <f t="shared" si="501"/>
        <v>0.63641057142857138</v>
      </c>
      <c r="K10728" s="39">
        <f t="shared" si="502"/>
        <v>0.83911471428571427</v>
      </c>
      <c r="L10728" s="2" t="str">
        <f t="shared" si="503"/>
        <v>AA</v>
      </c>
      <c r="M10728" s="2" t="s">
        <v>673</v>
      </c>
      <c r="N10728" s="2" t="s">
        <v>435</v>
      </c>
      <c r="O10728" s="2" t="s">
        <v>70</v>
      </c>
    </row>
    <row r="10729" spans="1:15">
      <c r="A10729" s="42">
        <v>41386</v>
      </c>
      <c r="B10729" s="42">
        <v>45038</v>
      </c>
      <c r="C10729" s="130">
        <v>120</v>
      </c>
      <c r="D10729" s="43">
        <v>9.0200000000000002E-2</v>
      </c>
      <c r="E10729" s="43">
        <v>8.2799999999999999E-2</v>
      </c>
      <c r="F10729" s="44">
        <v>65500</v>
      </c>
      <c r="G10729" s="44">
        <v>65500</v>
      </c>
      <c r="H10729" s="44">
        <v>45478.59</v>
      </c>
      <c r="I10729" s="44">
        <v>54999.99</v>
      </c>
      <c r="J10729" s="68">
        <f t="shared" si="501"/>
        <v>0.69432961832061069</v>
      </c>
      <c r="K10729" s="43">
        <f t="shared" si="502"/>
        <v>0.83969450381679389</v>
      </c>
      <c r="L10729" s="41" t="str">
        <f t="shared" si="503"/>
        <v>A</v>
      </c>
      <c r="M10729" s="41" t="s">
        <v>841</v>
      </c>
      <c r="N10729" s="41" t="s">
        <v>422</v>
      </c>
      <c r="O10729" s="41" t="s">
        <v>70</v>
      </c>
    </row>
    <row r="10730" spans="1:15">
      <c r="A10730" s="42">
        <v>39953</v>
      </c>
      <c r="B10730" s="42">
        <v>47258</v>
      </c>
      <c r="C10730" s="130">
        <v>240</v>
      </c>
      <c r="D10730" s="43">
        <v>9.0200000000000002E-2</v>
      </c>
      <c r="E10730" s="43">
        <v>8.09E-2</v>
      </c>
      <c r="F10730" s="44">
        <v>125000</v>
      </c>
      <c r="G10730" s="44">
        <v>125000</v>
      </c>
      <c r="H10730" s="44">
        <v>77669.13</v>
      </c>
      <c r="I10730" s="44">
        <v>104999.99</v>
      </c>
      <c r="J10730" s="68">
        <f t="shared" si="501"/>
        <v>0.62135304000000002</v>
      </c>
      <c r="K10730" s="43">
        <f t="shared" si="502"/>
        <v>0.83999992000000001</v>
      </c>
      <c r="L10730" s="41" t="str">
        <f t="shared" si="503"/>
        <v>AA</v>
      </c>
      <c r="M10730" s="41" t="s">
        <v>489</v>
      </c>
      <c r="N10730" s="41" t="s">
        <v>415</v>
      </c>
      <c r="O10730" s="41" t="s">
        <v>70</v>
      </c>
    </row>
    <row r="10731" spans="1:15">
      <c r="A10731" s="42">
        <v>41498</v>
      </c>
      <c r="B10731" s="42">
        <v>43324</v>
      </c>
      <c r="C10731" s="130">
        <v>60</v>
      </c>
      <c r="D10731" s="43">
        <v>9.0200000000000002E-2</v>
      </c>
      <c r="E10731" s="43">
        <v>8.2799999999999999E-2</v>
      </c>
      <c r="F10731" s="44">
        <v>140000</v>
      </c>
      <c r="G10731" s="44">
        <v>140000</v>
      </c>
      <c r="H10731" s="44">
        <v>57094.54</v>
      </c>
      <c r="I10731" s="44">
        <v>117809.99</v>
      </c>
      <c r="J10731" s="68">
        <f t="shared" si="501"/>
        <v>0.40781814285714285</v>
      </c>
      <c r="K10731" s="43">
        <f t="shared" si="502"/>
        <v>0.84149992857142863</v>
      </c>
      <c r="L10731" s="41" t="str">
        <f t="shared" si="503"/>
        <v>AA</v>
      </c>
      <c r="M10731" s="41" t="s">
        <v>982</v>
      </c>
      <c r="N10731" s="41" t="s">
        <v>421</v>
      </c>
      <c r="O10731" s="41" t="s">
        <v>70</v>
      </c>
    </row>
    <row r="10732" spans="1:15">
      <c r="A10732" s="42">
        <v>39931</v>
      </c>
      <c r="B10732" s="42">
        <v>48454</v>
      </c>
      <c r="C10732" s="130">
        <v>280</v>
      </c>
      <c r="D10732" s="43">
        <v>9.0200000000000002E-2</v>
      </c>
      <c r="E10732" s="43">
        <v>8.09E-2</v>
      </c>
      <c r="F10732" s="44">
        <v>98000</v>
      </c>
      <c r="G10732" s="44">
        <v>98000</v>
      </c>
      <c r="H10732" s="44">
        <v>69842.66</v>
      </c>
      <c r="I10732" s="44">
        <v>82618.039999999994</v>
      </c>
      <c r="J10732" s="68">
        <f t="shared" si="501"/>
        <v>0.71268020408163268</v>
      </c>
      <c r="K10732" s="43">
        <f t="shared" si="502"/>
        <v>0.8430412244897959</v>
      </c>
      <c r="L10732" s="41" t="str">
        <f t="shared" si="503"/>
        <v>A</v>
      </c>
      <c r="M10732" s="41" t="s">
        <v>482</v>
      </c>
      <c r="N10732" s="41" t="s">
        <v>422</v>
      </c>
      <c r="O10732" s="41" t="s">
        <v>70</v>
      </c>
    </row>
    <row r="10733" spans="1:15">
      <c r="A10733" s="38">
        <v>39968</v>
      </c>
      <c r="B10733" s="38">
        <v>43620</v>
      </c>
      <c r="C10733" s="131">
        <v>120</v>
      </c>
      <c r="D10733" s="39">
        <v>9.0200000000000002E-2</v>
      </c>
      <c r="E10733" s="39">
        <v>9.0200000000000002E-2</v>
      </c>
      <c r="F10733" s="40">
        <v>98000</v>
      </c>
      <c r="G10733" s="40">
        <v>98000</v>
      </c>
      <c r="H10733" s="40">
        <v>37423.74</v>
      </c>
      <c r="I10733" s="40">
        <v>82999.990000000005</v>
      </c>
      <c r="J10733" s="67">
        <f t="shared" si="501"/>
        <v>0.38187489795918367</v>
      </c>
      <c r="K10733" s="39">
        <f t="shared" si="502"/>
        <v>0.84693867346938778</v>
      </c>
      <c r="L10733" s="2" t="str">
        <f t="shared" si="503"/>
        <v>AA</v>
      </c>
      <c r="M10733" s="2" t="s">
        <v>140</v>
      </c>
      <c r="N10733" s="2" t="s">
        <v>426</v>
      </c>
      <c r="O10733" s="2" t="s">
        <v>70</v>
      </c>
    </row>
    <row r="10734" spans="1:15">
      <c r="A10734" s="42">
        <v>41667</v>
      </c>
      <c r="B10734" s="42">
        <v>43493</v>
      </c>
      <c r="C10734" s="130">
        <v>60</v>
      </c>
      <c r="D10734" s="43">
        <v>9.0200000000000002E-2</v>
      </c>
      <c r="E10734" s="43">
        <v>8.2799999999999999E-2</v>
      </c>
      <c r="F10734" s="44">
        <v>87000</v>
      </c>
      <c r="G10734" s="44">
        <v>87000</v>
      </c>
      <c r="H10734" s="44">
        <v>58397.51</v>
      </c>
      <c r="I10734" s="44">
        <v>73766.95</v>
      </c>
      <c r="J10734" s="68">
        <f t="shared" si="501"/>
        <v>0.67123574712643685</v>
      </c>
      <c r="K10734" s="43">
        <f t="shared" si="502"/>
        <v>0.84789597701149422</v>
      </c>
      <c r="L10734" s="41" t="str">
        <f t="shared" si="503"/>
        <v>A</v>
      </c>
      <c r="M10734" s="41" t="s">
        <v>673</v>
      </c>
      <c r="N10734" s="41" t="s">
        <v>435</v>
      </c>
      <c r="O10734" s="41" t="s">
        <v>70</v>
      </c>
    </row>
    <row r="10735" spans="1:15">
      <c r="A10735" s="38">
        <v>41313</v>
      </c>
      <c r="B10735" s="38">
        <v>44051</v>
      </c>
      <c r="C10735" s="131">
        <v>90</v>
      </c>
      <c r="D10735" s="39">
        <v>9.0200000000000002E-2</v>
      </c>
      <c r="E10735" s="39">
        <v>0.08</v>
      </c>
      <c r="F10735" s="40">
        <v>53000</v>
      </c>
      <c r="G10735" s="40">
        <v>53000</v>
      </c>
      <c r="H10735" s="40">
        <v>33421.230000000003</v>
      </c>
      <c r="I10735" s="40">
        <v>44999.99</v>
      </c>
      <c r="J10735" s="67">
        <f t="shared" si="501"/>
        <v>0.63058924528301896</v>
      </c>
      <c r="K10735" s="39">
        <f t="shared" si="502"/>
        <v>0.8490564150943396</v>
      </c>
      <c r="L10735" s="2" t="str">
        <f t="shared" si="503"/>
        <v>AA</v>
      </c>
      <c r="M10735" s="2" t="s">
        <v>601</v>
      </c>
      <c r="N10735" s="2" t="s">
        <v>435</v>
      </c>
      <c r="O10735" s="2" t="s">
        <v>70</v>
      </c>
    </row>
    <row r="10736" spans="1:15">
      <c r="A10736" s="38">
        <v>39743</v>
      </c>
      <c r="B10736" s="38">
        <v>47048</v>
      </c>
      <c r="C10736" s="131">
        <v>240</v>
      </c>
      <c r="D10736" s="39">
        <v>9.0200000000000002E-2</v>
      </c>
      <c r="E10736" s="39">
        <v>9.0200000000000002E-2</v>
      </c>
      <c r="F10736" s="40">
        <v>55600</v>
      </c>
      <c r="G10736" s="40">
        <v>55600</v>
      </c>
      <c r="H10736" s="40">
        <v>37165.1</v>
      </c>
      <c r="I10736" s="40">
        <v>47388.82</v>
      </c>
      <c r="J10736" s="67">
        <f t="shared" si="501"/>
        <v>0.66843705035971224</v>
      </c>
      <c r="K10736" s="39">
        <f t="shared" si="502"/>
        <v>0.85231690647482017</v>
      </c>
      <c r="L10736" s="2" t="str">
        <f t="shared" si="503"/>
        <v>A</v>
      </c>
      <c r="M10736" s="2" t="s">
        <v>703</v>
      </c>
      <c r="N10736" s="2" t="s">
        <v>437</v>
      </c>
      <c r="O10736" s="2" t="s">
        <v>70</v>
      </c>
    </row>
    <row r="10737" spans="1:15">
      <c r="A10737" s="38">
        <v>41460</v>
      </c>
      <c r="B10737" s="38">
        <v>43651</v>
      </c>
      <c r="C10737" s="131">
        <v>72</v>
      </c>
      <c r="D10737" s="39">
        <v>9.0200000000000002E-2</v>
      </c>
      <c r="E10737" s="39">
        <v>0.08</v>
      </c>
      <c r="F10737" s="40">
        <v>200000</v>
      </c>
      <c r="G10737" s="40">
        <v>200000</v>
      </c>
      <c r="H10737" s="40">
        <v>127613.46</v>
      </c>
      <c r="I10737" s="40">
        <v>170999.99</v>
      </c>
      <c r="J10737" s="67">
        <f t="shared" si="501"/>
        <v>0.6380673</v>
      </c>
      <c r="K10737" s="39">
        <f t="shared" si="502"/>
        <v>0.85499994999999995</v>
      </c>
      <c r="L10737" s="2" t="str">
        <f t="shared" si="503"/>
        <v>AA</v>
      </c>
      <c r="M10737" s="2" t="s">
        <v>525</v>
      </c>
      <c r="N10737" s="2" t="s">
        <v>430</v>
      </c>
      <c r="O10737" s="2" t="s">
        <v>70</v>
      </c>
    </row>
    <row r="10738" spans="1:15">
      <c r="A10738" s="42">
        <v>41344</v>
      </c>
      <c r="B10738" s="42">
        <v>45423</v>
      </c>
      <c r="C10738" s="130">
        <v>134</v>
      </c>
      <c r="D10738" s="43">
        <v>9.0200000000000002E-2</v>
      </c>
      <c r="E10738" s="43">
        <v>8.2799999999999999E-2</v>
      </c>
      <c r="F10738" s="44">
        <v>175000</v>
      </c>
      <c r="G10738" s="44">
        <v>175000</v>
      </c>
      <c r="H10738" s="44">
        <v>97399.79</v>
      </c>
      <c r="I10738" s="44">
        <v>149999.99</v>
      </c>
      <c r="J10738" s="68">
        <f t="shared" si="501"/>
        <v>0.55657022857142857</v>
      </c>
      <c r="K10738" s="43">
        <f t="shared" si="502"/>
        <v>0.85714279999999998</v>
      </c>
      <c r="L10738" s="41" t="str">
        <f t="shared" si="503"/>
        <v>AA</v>
      </c>
      <c r="M10738" s="41" t="s">
        <v>723</v>
      </c>
      <c r="N10738" s="41" t="s">
        <v>416</v>
      </c>
      <c r="O10738" s="41" t="s">
        <v>70</v>
      </c>
    </row>
    <row r="10739" spans="1:15">
      <c r="A10739" s="42">
        <v>41611</v>
      </c>
      <c r="B10739" s="42">
        <v>52568</v>
      </c>
      <c r="C10739" s="130">
        <v>360</v>
      </c>
      <c r="D10739" s="43">
        <v>9.0200000000000002E-2</v>
      </c>
      <c r="E10739" s="43">
        <v>8.09E-2</v>
      </c>
      <c r="F10739" s="44">
        <v>65000</v>
      </c>
      <c r="G10739" s="44">
        <v>65000</v>
      </c>
      <c r="H10739" s="44">
        <v>44330.64</v>
      </c>
      <c r="I10739" s="44">
        <v>55799.99</v>
      </c>
      <c r="J10739" s="68">
        <f t="shared" si="501"/>
        <v>0.68200984615384619</v>
      </c>
      <c r="K10739" s="43">
        <f t="shared" si="502"/>
        <v>0.85846138461538457</v>
      </c>
      <c r="L10739" s="41" t="str">
        <f t="shared" si="503"/>
        <v>A</v>
      </c>
      <c r="M10739" s="41" t="s">
        <v>746</v>
      </c>
      <c r="N10739" s="41" t="s">
        <v>417</v>
      </c>
      <c r="O10739" s="41" t="s">
        <v>70</v>
      </c>
    </row>
    <row r="10740" spans="1:15">
      <c r="A10740" s="42">
        <v>41458</v>
      </c>
      <c r="B10740" s="42">
        <v>54242</v>
      </c>
      <c r="C10740" s="130">
        <v>420</v>
      </c>
      <c r="D10740" s="43">
        <v>9.0200000000000002E-2</v>
      </c>
      <c r="E10740" s="43">
        <v>8.09E-2</v>
      </c>
      <c r="F10740" s="44">
        <v>115311</v>
      </c>
      <c r="G10740" s="44">
        <v>115311</v>
      </c>
      <c r="H10740" s="44">
        <v>71571.88</v>
      </c>
      <c r="I10740" s="44">
        <v>98999.99</v>
      </c>
      <c r="J10740" s="68">
        <f t="shared" si="501"/>
        <v>0.62068562409483918</v>
      </c>
      <c r="K10740" s="43">
        <f t="shared" si="502"/>
        <v>0.8585476667447165</v>
      </c>
      <c r="L10740" s="41" t="str">
        <f t="shared" si="503"/>
        <v>AA</v>
      </c>
      <c r="M10740" s="41" t="s">
        <v>753</v>
      </c>
      <c r="N10740" s="41" t="s">
        <v>431</v>
      </c>
      <c r="O10740" s="41" t="s">
        <v>70</v>
      </c>
    </row>
    <row r="10741" spans="1:15">
      <c r="A10741" s="38">
        <v>39688</v>
      </c>
      <c r="B10741" s="38">
        <v>46993</v>
      </c>
      <c r="C10741" s="131">
        <v>240</v>
      </c>
      <c r="D10741" s="39">
        <v>9.0200000000000002E-2</v>
      </c>
      <c r="E10741" s="39">
        <v>8.09E-2</v>
      </c>
      <c r="F10741" s="40">
        <v>90000</v>
      </c>
      <c r="G10741" s="40">
        <v>90000</v>
      </c>
      <c r="H10741" s="40">
        <v>57772.59</v>
      </c>
      <c r="I10741" s="40">
        <v>77803</v>
      </c>
      <c r="J10741" s="67">
        <f t="shared" si="501"/>
        <v>0.64191766666666661</v>
      </c>
      <c r="K10741" s="39">
        <f t="shared" si="502"/>
        <v>0.86447777777777779</v>
      </c>
      <c r="L10741" s="2" t="str">
        <f t="shared" si="503"/>
        <v>AA</v>
      </c>
      <c r="M10741" s="2" t="s">
        <v>746</v>
      </c>
      <c r="N10741" s="2" t="s">
        <v>417</v>
      </c>
      <c r="O10741" s="2" t="s">
        <v>70</v>
      </c>
    </row>
    <row r="10742" spans="1:15">
      <c r="A10742" s="42">
        <v>41597</v>
      </c>
      <c r="B10742" s="42">
        <v>54381</v>
      </c>
      <c r="C10742" s="130">
        <v>420</v>
      </c>
      <c r="D10742" s="43">
        <v>9.0200000000000002E-2</v>
      </c>
      <c r="E10742" s="43">
        <v>8.2799999999999999E-2</v>
      </c>
      <c r="F10742" s="44">
        <v>185000</v>
      </c>
      <c r="G10742" s="44">
        <v>185000</v>
      </c>
      <c r="H10742" s="44">
        <v>71931.69</v>
      </c>
      <c r="I10742" s="44">
        <v>159999.99</v>
      </c>
      <c r="J10742" s="68">
        <f t="shared" si="501"/>
        <v>0.38881994594594593</v>
      </c>
      <c r="K10742" s="43">
        <f t="shared" si="502"/>
        <v>0.86486481081081079</v>
      </c>
      <c r="L10742" s="41" t="str">
        <f t="shared" si="503"/>
        <v>AA</v>
      </c>
      <c r="M10742" s="41" t="s">
        <v>665</v>
      </c>
      <c r="N10742" s="41" t="s">
        <v>417</v>
      </c>
      <c r="O10742" s="41" t="s">
        <v>70</v>
      </c>
    </row>
    <row r="10743" spans="1:15">
      <c r="A10743" s="42">
        <v>41367</v>
      </c>
      <c r="B10743" s="42">
        <v>43072</v>
      </c>
      <c r="C10743" s="130">
        <v>56</v>
      </c>
      <c r="D10743" s="43">
        <v>9.0200000000000002E-2</v>
      </c>
      <c r="E10743" s="43">
        <v>8.09E-2</v>
      </c>
      <c r="F10743" s="44">
        <v>52000</v>
      </c>
      <c r="G10743" s="44">
        <v>52000</v>
      </c>
      <c r="H10743" s="44">
        <v>30670.79</v>
      </c>
      <c r="I10743" s="44">
        <v>44999.99</v>
      </c>
      <c r="J10743" s="68">
        <f t="shared" si="501"/>
        <v>0.58982288461538468</v>
      </c>
      <c r="K10743" s="43">
        <f t="shared" si="502"/>
        <v>0.86538442307692309</v>
      </c>
      <c r="L10743" s="41" t="str">
        <f t="shared" si="503"/>
        <v>AA</v>
      </c>
      <c r="M10743" s="41" t="s">
        <v>832</v>
      </c>
      <c r="N10743" s="41" t="s">
        <v>416</v>
      </c>
      <c r="O10743" s="41" t="s">
        <v>70</v>
      </c>
    </row>
    <row r="10744" spans="1:15">
      <c r="A10744" s="38">
        <v>41439</v>
      </c>
      <c r="B10744" s="38">
        <v>43691</v>
      </c>
      <c r="C10744" s="131">
        <v>74</v>
      </c>
      <c r="D10744" s="39">
        <v>9.0200000000000002E-2</v>
      </c>
      <c r="E10744" s="39">
        <v>8.2799999999999999E-2</v>
      </c>
      <c r="F10744" s="40">
        <v>156000</v>
      </c>
      <c r="G10744" s="40">
        <v>156000</v>
      </c>
      <c r="H10744" s="40">
        <v>99794.54</v>
      </c>
      <c r="I10744" s="40">
        <v>134999.99</v>
      </c>
      <c r="J10744" s="67">
        <f t="shared" si="501"/>
        <v>0.63970858974358968</v>
      </c>
      <c r="K10744" s="39">
        <f t="shared" si="502"/>
        <v>0.86538455128205127</v>
      </c>
      <c r="L10744" s="2" t="str">
        <f t="shared" si="503"/>
        <v>AA</v>
      </c>
      <c r="M10744" s="2" t="s">
        <v>518</v>
      </c>
      <c r="N10744" s="2" t="s">
        <v>416</v>
      </c>
      <c r="O10744" s="2" t="s">
        <v>70</v>
      </c>
    </row>
    <row r="10745" spans="1:15">
      <c r="A10745" s="42">
        <v>39800</v>
      </c>
      <c r="B10745" s="42">
        <v>50757</v>
      </c>
      <c r="C10745" s="130">
        <v>360</v>
      </c>
      <c r="D10745" s="43">
        <v>9.0200000000000002E-2</v>
      </c>
      <c r="E10745" s="43">
        <v>8.09E-2</v>
      </c>
      <c r="F10745" s="44">
        <v>67000</v>
      </c>
      <c r="G10745" s="44">
        <v>67000</v>
      </c>
      <c r="H10745" s="44">
        <v>48222.32</v>
      </c>
      <c r="I10745" s="44">
        <v>58249.99</v>
      </c>
      <c r="J10745" s="68">
        <f t="shared" si="501"/>
        <v>0.7197361194029851</v>
      </c>
      <c r="K10745" s="43">
        <f t="shared" si="502"/>
        <v>0.8694028358208955</v>
      </c>
      <c r="L10745" s="41" t="str">
        <f t="shared" si="503"/>
        <v>A</v>
      </c>
      <c r="M10745" s="41" t="s">
        <v>752</v>
      </c>
      <c r="N10745" s="41" t="s">
        <v>418</v>
      </c>
      <c r="O10745" s="41" t="s">
        <v>70</v>
      </c>
    </row>
    <row r="10746" spans="1:15">
      <c r="A10746" s="38">
        <v>41327</v>
      </c>
      <c r="B10746" s="38">
        <v>44979</v>
      </c>
      <c r="C10746" s="131">
        <v>120</v>
      </c>
      <c r="D10746" s="39">
        <v>9.0200000000000002E-2</v>
      </c>
      <c r="E10746" s="39">
        <v>8.2799999999999999E-2</v>
      </c>
      <c r="F10746" s="40">
        <v>115000</v>
      </c>
      <c r="G10746" s="40">
        <v>115000</v>
      </c>
      <c r="H10746" s="40">
        <v>80996.69</v>
      </c>
      <c r="I10746" s="40">
        <v>99999.99</v>
      </c>
      <c r="J10746" s="67">
        <f t="shared" si="501"/>
        <v>0.70431904347826091</v>
      </c>
      <c r="K10746" s="39">
        <f t="shared" si="502"/>
        <v>0.86956513043478267</v>
      </c>
      <c r="L10746" s="2" t="str">
        <f t="shared" si="503"/>
        <v>A</v>
      </c>
      <c r="M10746" s="2" t="s">
        <v>623</v>
      </c>
      <c r="N10746" s="2" t="s">
        <v>417</v>
      </c>
      <c r="O10746" s="2" t="s">
        <v>70</v>
      </c>
    </row>
    <row r="10747" spans="1:15">
      <c r="A10747" s="42">
        <v>39603</v>
      </c>
      <c r="B10747" s="42">
        <v>45081</v>
      </c>
      <c r="C10747" s="130">
        <v>180</v>
      </c>
      <c r="D10747" s="43">
        <v>9.0200000000000002E-2</v>
      </c>
      <c r="E10747" s="43">
        <v>8.09E-2</v>
      </c>
      <c r="F10747" s="44">
        <v>91917.81</v>
      </c>
      <c r="G10747" s="44">
        <v>91917.81</v>
      </c>
      <c r="H10747" s="44">
        <v>58236.01</v>
      </c>
      <c r="I10747" s="44">
        <v>80000</v>
      </c>
      <c r="J10747" s="68">
        <f t="shared" si="501"/>
        <v>0.6335661173824747</v>
      </c>
      <c r="K10747" s="43">
        <f t="shared" si="502"/>
        <v>0.87034275512003612</v>
      </c>
      <c r="L10747" s="41" t="str">
        <f t="shared" si="503"/>
        <v>AA</v>
      </c>
      <c r="M10747" s="41" t="s">
        <v>566</v>
      </c>
      <c r="N10747" s="41" t="s">
        <v>420</v>
      </c>
      <c r="O10747" s="41" t="s">
        <v>70</v>
      </c>
    </row>
    <row r="10748" spans="1:15">
      <c r="A10748" s="42">
        <v>39931</v>
      </c>
      <c r="B10748" s="42">
        <v>47236</v>
      </c>
      <c r="C10748" s="130">
        <v>240</v>
      </c>
      <c r="D10748" s="43">
        <v>9.0200000000000002E-2</v>
      </c>
      <c r="E10748" s="43">
        <v>8.09E-2</v>
      </c>
      <c r="F10748" s="44">
        <v>63000</v>
      </c>
      <c r="G10748" s="44">
        <v>63000</v>
      </c>
      <c r="H10748" s="44">
        <v>40462.71</v>
      </c>
      <c r="I10748" s="44">
        <v>54999.99</v>
      </c>
      <c r="J10748" s="68">
        <f t="shared" si="501"/>
        <v>0.64226523809523806</v>
      </c>
      <c r="K10748" s="43">
        <f t="shared" si="502"/>
        <v>0.87301571428571423</v>
      </c>
      <c r="L10748" s="41" t="str">
        <f t="shared" si="503"/>
        <v>AA</v>
      </c>
      <c r="M10748" s="41" t="s">
        <v>457</v>
      </c>
      <c r="N10748" s="41" t="s">
        <v>419</v>
      </c>
      <c r="O10748" s="41" t="s">
        <v>70</v>
      </c>
    </row>
    <row r="10749" spans="1:15">
      <c r="A10749" s="38">
        <v>41312</v>
      </c>
      <c r="B10749" s="38">
        <v>43138</v>
      </c>
      <c r="C10749" s="131">
        <v>60</v>
      </c>
      <c r="D10749" s="39">
        <v>9.0200000000000002E-2</v>
      </c>
      <c r="E10749" s="39">
        <v>0.08</v>
      </c>
      <c r="F10749" s="40">
        <v>80000</v>
      </c>
      <c r="G10749" s="40">
        <v>80000</v>
      </c>
      <c r="H10749" s="40">
        <v>42618.64</v>
      </c>
      <c r="I10749" s="40">
        <v>69999.990000000005</v>
      </c>
      <c r="J10749" s="67">
        <f t="shared" si="501"/>
        <v>0.53273300000000001</v>
      </c>
      <c r="K10749" s="39">
        <f t="shared" si="502"/>
        <v>0.87499987500000009</v>
      </c>
      <c r="L10749" s="2" t="str">
        <f t="shared" si="503"/>
        <v>AA</v>
      </c>
      <c r="M10749" s="2" t="s">
        <v>1086</v>
      </c>
      <c r="N10749" s="2" t="s">
        <v>417</v>
      </c>
      <c r="O10749" s="2" t="s">
        <v>70</v>
      </c>
    </row>
    <row r="10750" spans="1:15">
      <c r="A10750" s="38">
        <v>41369</v>
      </c>
      <c r="B10750" s="38">
        <v>46848</v>
      </c>
      <c r="C10750" s="131">
        <v>180</v>
      </c>
      <c r="D10750" s="39">
        <v>9.0200000000000002E-2</v>
      </c>
      <c r="E10750" s="39">
        <v>8.2799999999999999E-2</v>
      </c>
      <c r="F10750" s="40">
        <v>130000</v>
      </c>
      <c r="G10750" s="40">
        <v>130000</v>
      </c>
      <c r="H10750" s="40">
        <v>83220.41</v>
      </c>
      <c r="I10750" s="40">
        <v>114114.99</v>
      </c>
      <c r="J10750" s="67">
        <f t="shared" si="501"/>
        <v>0.64015699999999998</v>
      </c>
      <c r="K10750" s="39">
        <f t="shared" si="502"/>
        <v>0.87780761538461538</v>
      </c>
      <c r="L10750" s="2" t="str">
        <f t="shared" si="503"/>
        <v>AA</v>
      </c>
      <c r="M10750" s="2" t="s">
        <v>1345</v>
      </c>
      <c r="N10750" s="2" t="s">
        <v>417</v>
      </c>
      <c r="O10750" s="2" t="s">
        <v>70</v>
      </c>
    </row>
    <row r="10751" spans="1:15">
      <c r="A10751" s="38">
        <v>41376</v>
      </c>
      <c r="B10751" s="38">
        <v>45119</v>
      </c>
      <c r="C10751" s="131">
        <v>123</v>
      </c>
      <c r="D10751" s="39">
        <v>9.0200000000000002E-2</v>
      </c>
      <c r="E10751" s="39">
        <v>8.2799999999999999E-2</v>
      </c>
      <c r="F10751" s="40">
        <v>74000</v>
      </c>
      <c r="G10751" s="40">
        <v>74000</v>
      </c>
      <c r="H10751" s="40">
        <v>46307.79</v>
      </c>
      <c r="I10751" s="40">
        <v>64999.99</v>
      </c>
      <c r="J10751" s="67">
        <f t="shared" si="501"/>
        <v>0.62578094594594591</v>
      </c>
      <c r="K10751" s="39">
        <f t="shared" si="502"/>
        <v>0.87837824324324321</v>
      </c>
      <c r="L10751" s="2" t="str">
        <f t="shared" si="503"/>
        <v>AA</v>
      </c>
      <c r="M10751" s="2" t="s">
        <v>719</v>
      </c>
      <c r="N10751" s="2" t="s">
        <v>422</v>
      </c>
      <c r="O10751" s="2" t="s">
        <v>70</v>
      </c>
    </row>
    <row r="10752" spans="1:15">
      <c r="A10752" s="38">
        <v>41376</v>
      </c>
      <c r="B10752" s="38">
        <v>44298</v>
      </c>
      <c r="C10752" s="131">
        <v>96</v>
      </c>
      <c r="D10752" s="39">
        <v>9.0200000000000002E-2</v>
      </c>
      <c r="E10752" s="39">
        <v>8.09E-2</v>
      </c>
      <c r="F10752" s="40">
        <v>45500</v>
      </c>
      <c r="G10752" s="40">
        <v>45500</v>
      </c>
      <c r="H10752" s="40">
        <v>31216.63</v>
      </c>
      <c r="I10752" s="40">
        <v>39999.99</v>
      </c>
      <c r="J10752" s="67">
        <f t="shared" si="501"/>
        <v>0.68607978021978022</v>
      </c>
      <c r="K10752" s="39">
        <f t="shared" si="502"/>
        <v>0.87912065934065931</v>
      </c>
      <c r="L10752" s="2" t="str">
        <f t="shared" si="503"/>
        <v>A</v>
      </c>
      <c r="M10752" s="2" t="s">
        <v>814</v>
      </c>
      <c r="N10752" s="2" t="s">
        <v>416</v>
      </c>
      <c r="O10752" s="2" t="s">
        <v>70</v>
      </c>
    </row>
    <row r="10753" spans="1:15">
      <c r="A10753" s="38">
        <v>41621</v>
      </c>
      <c r="B10753" s="38">
        <v>43690</v>
      </c>
      <c r="C10753" s="131">
        <v>68</v>
      </c>
      <c r="D10753" s="39">
        <v>9.0200000000000002E-2</v>
      </c>
      <c r="E10753" s="39">
        <v>8.09E-2</v>
      </c>
      <c r="F10753" s="40">
        <v>146250</v>
      </c>
      <c r="G10753" s="40">
        <v>146250</v>
      </c>
      <c r="H10753" s="40">
        <v>84567.65</v>
      </c>
      <c r="I10753" s="40">
        <v>128699.99</v>
      </c>
      <c r="J10753" s="67">
        <f t="shared" si="501"/>
        <v>0.57824034188034179</v>
      </c>
      <c r="K10753" s="39">
        <f t="shared" si="502"/>
        <v>0.87999993162393164</v>
      </c>
      <c r="L10753" s="2" t="str">
        <f t="shared" si="503"/>
        <v>AA</v>
      </c>
      <c r="M10753" s="2" t="s">
        <v>496</v>
      </c>
      <c r="N10753" s="2" t="s">
        <v>417</v>
      </c>
      <c r="O10753" s="2" t="s">
        <v>70</v>
      </c>
    </row>
    <row r="10754" spans="1:15">
      <c r="A10754" s="42">
        <v>41340</v>
      </c>
      <c r="B10754" s="42">
        <v>46819</v>
      </c>
      <c r="C10754" s="130">
        <v>180</v>
      </c>
      <c r="D10754" s="43">
        <v>9.0200000000000002E-2</v>
      </c>
      <c r="E10754" s="43">
        <v>8.2799999999999999E-2</v>
      </c>
      <c r="F10754" s="44">
        <v>97000</v>
      </c>
      <c r="G10754" s="44">
        <v>97000</v>
      </c>
      <c r="H10754" s="44">
        <v>59928.41</v>
      </c>
      <c r="I10754" s="44">
        <v>85499.99</v>
      </c>
      <c r="J10754" s="68">
        <f t="shared" si="501"/>
        <v>0.61781865979381445</v>
      </c>
      <c r="K10754" s="43">
        <f t="shared" si="502"/>
        <v>0.88144319587628872</v>
      </c>
      <c r="L10754" s="41" t="str">
        <f t="shared" si="503"/>
        <v>AA</v>
      </c>
      <c r="M10754" s="41" t="s">
        <v>1059</v>
      </c>
      <c r="N10754" s="41" t="s">
        <v>421</v>
      </c>
      <c r="O10754" s="41" t="s">
        <v>70</v>
      </c>
    </row>
    <row r="10755" spans="1:15">
      <c r="A10755" s="42">
        <v>39954</v>
      </c>
      <c r="B10755" s="42">
        <v>47259</v>
      </c>
      <c r="C10755" s="130">
        <v>240</v>
      </c>
      <c r="D10755" s="43">
        <v>9.0200000000000002E-2</v>
      </c>
      <c r="E10755" s="43">
        <v>8.09E-2</v>
      </c>
      <c r="F10755" s="44">
        <v>123000</v>
      </c>
      <c r="G10755" s="44">
        <v>123000</v>
      </c>
      <c r="H10755" s="44">
        <v>80255.75</v>
      </c>
      <c r="I10755" s="44">
        <v>108499.99</v>
      </c>
      <c r="J10755" s="68">
        <f t="shared" ref="J10755:J10818" si="504">H10755/G10755</f>
        <v>0.65248577235772354</v>
      </c>
      <c r="K10755" s="43">
        <f t="shared" ref="K10755:K10818" si="505">I10755/G10755</f>
        <v>0.88211373983739838</v>
      </c>
      <c r="L10755" s="41" t="str">
        <f t="shared" ref="L10755:L10818" si="506">IF(J10755&lt;=65%,"AA",IF(J10755&lt;=75%,"A",IF(J10755&lt;=85%,"B","C")))</f>
        <v>A</v>
      </c>
      <c r="M10755" s="41" t="s">
        <v>532</v>
      </c>
      <c r="N10755" s="41" t="s">
        <v>417</v>
      </c>
      <c r="O10755" s="41" t="s">
        <v>70</v>
      </c>
    </row>
    <row r="10756" spans="1:15">
      <c r="A10756" s="38">
        <v>41297</v>
      </c>
      <c r="B10756" s="38">
        <v>44949</v>
      </c>
      <c r="C10756" s="131">
        <v>120</v>
      </c>
      <c r="D10756" s="39">
        <v>9.0200000000000002E-2</v>
      </c>
      <c r="E10756" s="39">
        <v>9.0200000000000002E-2</v>
      </c>
      <c r="F10756" s="40">
        <v>55000</v>
      </c>
      <c r="G10756" s="40">
        <v>55000</v>
      </c>
      <c r="H10756" s="40">
        <v>38947.71</v>
      </c>
      <c r="I10756" s="40">
        <v>48599.99</v>
      </c>
      <c r="J10756" s="67">
        <f t="shared" si="504"/>
        <v>0.70814018181818184</v>
      </c>
      <c r="K10756" s="39">
        <f t="shared" si="505"/>
        <v>0.88363618181818182</v>
      </c>
      <c r="L10756" s="2" t="str">
        <f t="shared" si="506"/>
        <v>A</v>
      </c>
      <c r="M10756" s="2" t="s">
        <v>1029</v>
      </c>
      <c r="N10756" s="2" t="s">
        <v>417</v>
      </c>
      <c r="O10756" s="2" t="s">
        <v>70</v>
      </c>
    </row>
    <row r="10757" spans="1:15">
      <c r="A10757" s="42">
        <v>39953</v>
      </c>
      <c r="B10757" s="42">
        <v>47258</v>
      </c>
      <c r="C10757" s="130">
        <v>240</v>
      </c>
      <c r="D10757" s="43">
        <v>9.0200000000000002E-2</v>
      </c>
      <c r="E10757" s="43">
        <v>8.09E-2</v>
      </c>
      <c r="F10757" s="44">
        <v>129700</v>
      </c>
      <c r="G10757" s="44">
        <v>129700</v>
      </c>
      <c r="H10757" s="44">
        <v>84844.21</v>
      </c>
      <c r="I10757" s="44">
        <v>114699.99</v>
      </c>
      <c r="J10757" s="68">
        <f t="shared" si="504"/>
        <v>0.65415736314572093</v>
      </c>
      <c r="K10757" s="43">
        <f t="shared" si="505"/>
        <v>0.88434841942945264</v>
      </c>
      <c r="L10757" s="41" t="str">
        <f t="shared" si="506"/>
        <v>A</v>
      </c>
      <c r="M10757" s="41" t="s">
        <v>467</v>
      </c>
      <c r="N10757" s="41" t="s">
        <v>425</v>
      </c>
      <c r="O10757" s="41" t="s">
        <v>70</v>
      </c>
    </row>
    <row r="10758" spans="1:15">
      <c r="A10758" s="38">
        <v>39941</v>
      </c>
      <c r="B10758" s="38">
        <v>47246</v>
      </c>
      <c r="C10758" s="131">
        <v>240</v>
      </c>
      <c r="D10758" s="39">
        <v>9.0200000000000002E-2</v>
      </c>
      <c r="E10758" s="39">
        <v>8.09E-2</v>
      </c>
      <c r="F10758" s="40">
        <v>118206.1</v>
      </c>
      <c r="G10758" s="40">
        <v>118206.1</v>
      </c>
      <c r="H10758" s="40">
        <v>77285.960000000006</v>
      </c>
      <c r="I10758" s="40">
        <v>104599.99</v>
      </c>
      <c r="J10758" s="67">
        <f t="shared" si="504"/>
        <v>0.65382378743567382</v>
      </c>
      <c r="K10758" s="39">
        <f t="shared" si="505"/>
        <v>0.88489502656800278</v>
      </c>
      <c r="L10758" s="2" t="str">
        <f t="shared" si="506"/>
        <v>A</v>
      </c>
      <c r="M10758" s="2" t="s">
        <v>971</v>
      </c>
      <c r="N10758" s="2" t="s">
        <v>437</v>
      </c>
      <c r="O10758" s="2" t="s">
        <v>70</v>
      </c>
    </row>
    <row r="10759" spans="1:15">
      <c r="A10759" s="38">
        <v>41332</v>
      </c>
      <c r="B10759" s="38">
        <v>43158</v>
      </c>
      <c r="C10759" s="131">
        <v>60</v>
      </c>
      <c r="D10759" s="39">
        <v>9.0200000000000002E-2</v>
      </c>
      <c r="E10759" s="39">
        <v>8.2799999999999999E-2</v>
      </c>
      <c r="F10759" s="40">
        <v>70000</v>
      </c>
      <c r="G10759" s="40">
        <v>70000</v>
      </c>
      <c r="H10759" s="40">
        <v>37780.18</v>
      </c>
      <c r="I10759" s="40">
        <v>62099.99</v>
      </c>
      <c r="J10759" s="67">
        <f t="shared" si="504"/>
        <v>0.53971685714285711</v>
      </c>
      <c r="K10759" s="39">
        <f t="shared" si="505"/>
        <v>0.88714271428571423</v>
      </c>
      <c r="L10759" s="2" t="str">
        <f t="shared" si="506"/>
        <v>AA</v>
      </c>
      <c r="M10759" s="2" t="s">
        <v>661</v>
      </c>
      <c r="N10759" s="2" t="s">
        <v>416</v>
      </c>
      <c r="O10759" s="2" t="s">
        <v>70</v>
      </c>
    </row>
    <row r="10760" spans="1:15">
      <c r="A10760" s="42">
        <v>39724</v>
      </c>
      <c r="B10760" s="42">
        <v>47029</v>
      </c>
      <c r="C10760" s="130">
        <v>240</v>
      </c>
      <c r="D10760" s="43">
        <v>9.0200000000000002E-2</v>
      </c>
      <c r="E10760" s="43">
        <v>8.09E-2</v>
      </c>
      <c r="F10760" s="44">
        <v>79000</v>
      </c>
      <c r="G10760" s="44">
        <v>79000</v>
      </c>
      <c r="H10760" s="44">
        <v>56271.24</v>
      </c>
      <c r="I10760" s="44">
        <v>70200</v>
      </c>
      <c r="J10760" s="68">
        <f t="shared" si="504"/>
        <v>0.71229417721518984</v>
      </c>
      <c r="K10760" s="43">
        <f t="shared" si="505"/>
        <v>0.88860759493670882</v>
      </c>
      <c r="L10760" s="41" t="str">
        <f t="shared" si="506"/>
        <v>A</v>
      </c>
      <c r="M10760" s="41" t="s">
        <v>496</v>
      </c>
      <c r="N10760" s="41" t="s">
        <v>417</v>
      </c>
      <c r="O10760" s="41" t="s">
        <v>70</v>
      </c>
    </row>
    <row r="10761" spans="1:15">
      <c r="A10761" s="38">
        <v>41572</v>
      </c>
      <c r="B10761" s="38">
        <v>43763</v>
      </c>
      <c r="C10761" s="131">
        <v>72</v>
      </c>
      <c r="D10761" s="39">
        <v>9.0200000000000002E-2</v>
      </c>
      <c r="E10761" s="39">
        <v>8.2799999999999999E-2</v>
      </c>
      <c r="F10761" s="40">
        <v>45000</v>
      </c>
      <c r="G10761" s="40">
        <v>45000</v>
      </c>
      <c r="H10761" s="40">
        <v>31497.37</v>
      </c>
      <c r="I10761" s="40">
        <v>39999.99</v>
      </c>
      <c r="J10761" s="67">
        <f t="shared" si="504"/>
        <v>0.69994155555555548</v>
      </c>
      <c r="K10761" s="39">
        <f t="shared" si="505"/>
        <v>0.88888866666666666</v>
      </c>
      <c r="L10761" s="2" t="str">
        <f t="shared" si="506"/>
        <v>A</v>
      </c>
      <c r="M10761" s="2" t="s">
        <v>980</v>
      </c>
      <c r="N10761" s="2" t="s">
        <v>416</v>
      </c>
      <c r="O10761" s="2" t="s">
        <v>70</v>
      </c>
    </row>
    <row r="10762" spans="1:15">
      <c r="A10762" s="38">
        <v>41578</v>
      </c>
      <c r="B10762" s="38">
        <v>42766</v>
      </c>
      <c r="C10762" s="131">
        <v>39</v>
      </c>
      <c r="D10762" s="39">
        <v>9.0200000000000002E-2</v>
      </c>
      <c r="E10762" s="39">
        <v>8.1900000000000001E-2</v>
      </c>
      <c r="F10762" s="40">
        <v>96000</v>
      </c>
      <c r="G10762" s="40">
        <v>96000</v>
      </c>
      <c r="H10762" s="40">
        <v>41895.839999999997</v>
      </c>
      <c r="I10762" s="40">
        <v>85499.99</v>
      </c>
      <c r="J10762" s="67">
        <f t="shared" si="504"/>
        <v>0.43641499999999994</v>
      </c>
      <c r="K10762" s="39">
        <f t="shared" si="505"/>
        <v>0.89062489583333337</v>
      </c>
      <c r="L10762" s="2" t="str">
        <f t="shared" si="506"/>
        <v>AA</v>
      </c>
      <c r="M10762" s="2" t="s">
        <v>724</v>
      </c>
      <c r="N10762" s="2" t="s">
        <v>424</v>
      </c>
      <c r="O10762" s="2" t="s">
        <v>70</v>
      </c>
    </row>
    <row r="10763" spans="1:15">
      <c r="A10763" s="38">
        <v>39883</v>
      </c>
      <c r="B10763" s="38">
        <v>43535</v>
      </c>
      <c r="C10763" s="131">
        <v>120</v>
      </c>
      <c r="D10763" s="39">
        <v>9.0200000000000002E-2</v>
      </c>
      <c r="E10763" s="39">
        <v>8.09E-2</v>
      </c>
      <c r="F10763" s="40">
        <v>89940</v>
      </c>
      <c r="G10763" s="40">
        <v>89940</v>
      </c>
      <c r="H10763" s="40">
        <v>48234.84</v>
      </c>
      <c r="I10763" s="40">
        <v>80136</v>
      </c>
      <c r="J10763" s="67">
        <f t="shared" si="504"/>
        <v>0.53630020013342228</v>
      </c>
      <c r="K10763" s="39">
        <f t="shared" si="505"/>
        <v>0.89099399599733153</v>
      </c>
      <c r="L10763" s="2" t="str">
        <f t="shared" si="506"/>
        <v>AA</v>
      </c>
      <c r="M10763" s="2" t="s">
        <v>564</v>
      </c>
      <c r="N10763" s="2" t="s">
        <v>417</v>
      </c>
      <c r="O10763" s="2" t="s">
        <v>70</v>
      </c>
    </row>
    <row r="10764" spans="1:15">
      <c r="A10764" s="38">
        <v>39603</v>
      </c>
      <c r="B10764" s="38">
        <v>46908</v>
      </c>
      <c r="C10764" s="131">
        <v>240</v>
      </c>
      <c r="D10764" s="39">
        <v>9.0200000000000002E-2</v>
      </c>
      <c r="E10764" s="39">
        <v>8.09E-2</v>
      </c>
      <c r="F10764" s="40">
        <v>91917.81</v>
      </c>
      <c r="G10764" s="40">
        <v>91917.81</v>
      </c>
      <c r="H10764" s="40">
        <v>65817.279999999999</v>
      </c>
      <c r="I10764" s="40">
        <v>81900</v>
      </c>
      <c r="J10764" s="67">
        <f t="shared" si="504"/>
        <v>0.71604491012133553</v>
      </c>
      <c r="K10764" s="39">
        <f t="shared" si="505"/>
        <v>0.89101339555413694</v>
      </c>
      <c r="L10764" s="2" t="str">
        <f t="shared" si="506"/>
        <v>A</v>
      </c>
      <c r="M10764" s="2" t="s">
        <v>566</v>
      </c>
      <c r="N10764" s="2" t="s">
        <v>420</v>
      </c>
      <c r="O10764" s="2" t="s">
        <v>70</v>
      </c>
    </row>
    <row r="10765" spans="1:15">
      <c r="A10765" s="38">
        <v>39847</v>
      </c>
      <c r="B10765" s="38">
        <v>47152</v>
      </c>
      <c r="C10765" s="131">
        <v>240</v>
      </c>
      <c r="D10765" s="39">
        <v>9.0200000000000002E-2</v>
      </c>
      <c r="E10765" s="39">
        <v>8.09E-2</v>
      </c>
      <c r="F10765" s="40">
        <v>55500</v>
      </c>
      <c r="G10765" s="40">
        <v>55500</v>
      </c>
      <c r="H10765" s="40">
        <v>36164.68</v>
      </c>
      <c r="I10765" s="40">
        <v>49499.99</v>
      </c>
      <c r="J10765" s="67">
        <f t="shared" si="504"/>
        <v>0.65161585585585591</v>
      </c>
      <c r="K10765" s="39">
        <f t="shared" si="505"/>
        <v>0.89189171171171167</v>
      </c>
      <c r="L10765" s="2" t="str">
        <f t="shared" si="506"/>
        <v>A</v>
      </c>
      <c r="M10765" s="2" t="s">
        <v>493</v>
      </c>
      <c r="N10765" s="2" t="s">
        <v>427</v>
      </c>
      <c r="O10765" s="2" t="s">
        <v>70</v>
      </c>
    </row>
    <row r="10766" spans="1:15">
      <c r="A10766" s="38">
        <v>39940</v>
      </c>
      <c r="B10766" s="38">
        <v>48586</v>
      </c>
      <c r="C10766" s="131">
        <v>284</v>
      </c>
      <c r="D10766" s="39">
        <v>9.0200000000000002E-2</v>
      </c>
      <c r="E10766" s="39">
        <v>9.0200000000000002E-2</v>
      </c>
      <c r="F10766" s="40">
        <v>49500</v>
      </c>
      <c r="G10766" s="40">
        <v>49500</v>
      </c>
      <c r="H10766" s="40">
        <v>34712.47</v>
      </c>
      <c r="I10766" s="40">
        <v>44153.99</v>
      </c>
      <c r="J10766" s="67">
        <f t="shared" si="504"/>
        <v>0.70126202020202022</v>
      </c>
      <c r="K10766" s="39">
        <f t="shared" si="505"/>
        <v>0.89199979797979789</v>
      </c>
      <c r="L10766" s="2" t="str">
        <f t="shared" si="506"/>
        <v>A</v>
      </c>
      <c r="M10766" s="2" t="s">
        <v>595</v>
      </c>
      <c r="N10766" s="2" t="s">
        <v>423</v>
      </c>
      <c r="O10766" s="2" t="s">
        <v>70</v>
      </c>
    </row>
    <row r="10767" spans="1:15">
      <c r="A10767" s="42">
        <v>39955</v>
      </c>
      <c r="B10767" s="42">
        <v>41143</v>
      </c>
      <c r="C10767" s="130">
        <v>39</v>
      </c>
      <c r="D10767" s="43">
        <v>9.0200000000000002E-2</v>
      </c>
      <c r="E10767" s="43">
        <v>8.09E-2</v>
      </c>
      <c r="F10767" s="44">
        <v>123000</v>
      </c>
      <c r="G10767" s="44">
        <v>123000</v>
      </c>
      <c r="H10767" s="44">
        <v>32292.3</v>
      </c>
      <c r="I10767" s="44">
        <v>110117.78</v>
      </c>
      <c r="J10767" s="68">
        <f t="shared" si="504"/>
        <v>0.2625390243902439</v>
      </c>
      <c r="K10767" s="43">
        <f t="shared" si="505"/>
        <v>0.8952665040650406</v>
      </c>
      <c r="L10767" s="41" t="str">
        <f t="shared" si="506"/>
        <v>AA</v>
      </c>
      <c r="M10767" s="41" t="s">
        <v>564</v>
      </c>
      <c r="N10767" s="41" t="s">
        <v>417</v>
      </c>
      <c r="O10767" s="41" t="s">
        <v>70</v>
      </c>
    </row>
    <row r="10768" spans="1:15">
      <c r="A10768" s="38">
        <v>41474</v>
      </c>
      <c r="B10768" s="38">
        <v>43665</v>
      </c>
      <c r="C10768" s="131">
        <v>72</v>
      </c>
      <c r="D10768" s="39">
        <v>9.0200000000000002E-2</v>
      </c>
      <c r="E10768" s="39">
        <v>8.2799999999999999E-2</v>
      </c>
      <c r="F10768" s="40">
        <v>82000</v>
      </c>
      <c r="G10768" s="40">
        <v>82000</v>
      </c>
      <c r="H10768" s="40">
        <v>54729.83</v>
      </c>
      <c r="I10768" s="40">
        <v>73439.990000000005</v>
      </c>
      <c r="J10768" s="67">
        <f t="shared" si="504"/>
        <v>0.66743695121951219</v>
      </c>
      <c r="K10768" s="39">
        <f t="shared" si="505"/>
        <v>0.89560963414634154</v>
      </c>
      <c r="L10768" s="2" t="str">
        <f t="shared" si="506"/>
        <v>A</v>
      </c>
      <c r="M10768" s="2" t="s">
        <v>1497</v>
      </c>
      <c r="N10768" s="2" t="s">
        <v>421</v>
      </c>
      <c r="O10768" s="2" t="s">
        <v>70</v>
      </c>
    </row>
    <row r="10769" spans="1:15">
      <c r="A10769" s="38">
        <v>39953</v>
      </c>
      <c r="B10769" s="38">
        <v>47258</v>
      </c>
      <c r="C10769" s="131">
        <v>240</v>
      </c>
      <c r="D10769" s="39">
        <v>9.0200000000000002E-2</v>
      </c>
      <c r="E10769" s="39">
        <v>8.09E-2</v>
      </c>
      <c r="F10769" s="40">
        <v>116000</v>
      </c>
      <c r="G10769" s="40">
        <v>116000</v>
      </c>
      <c r="H10769" s="40">
        <v>76929.27</v>
      </c>
      <c r="I10769" s="40">
        <v>103999.99</v>
      </c>
      <c r="J10769" s="67">
        <f t="shared" si="504"/>
        <v>0.66318336206896555</v>
      </c>
      <c r="K10769" s="39">
        <f t="shared" si="505"/>
        <v>0.89655163793103454</v>
      </c>
      <c r="L10769" s="2" t="str">
        <f t="shared" si="506"/>
        <v>A</v>
      </c>
      <c r="M10769" s="2" t="s">
        <v>467</v>
      </c>
      <c r="N10769" s="2" t="s">
        <v>425</v>
      </c>
      <c r="O10769" s="2" t="s">
        <v>70</v>
      </c>
    </row>
    <row r="10770" spans="1:15">
      <c r="A10770" s="38">
        <v>41410</v>
      </c>
      <c r="B10770" s="38">
        <v>43967</v>
      </c>
      <c r="C10770" s="131">
        <v>84</v>
      </c>
      <c r="D10770" s="39">
        <v>9.0200000000000002E-2</v>
      </c>
      <c r="E10770" s="39">
        <v>9.0200000000000002E-2</v>
      </c>
      <c r="F10770" s="40">
        <v>60000</v>
      </c>
      <c r="G10770" s="40">
        <v>60000</v>
      </c>
      <c r="H10770" s="40">
        <v>40852.57</v>
      </c>
      <c r="I10770" s="40">
        <v>53799.99</v>
      </c>
      <c r="J10770" s="67">
        <f t="shared" si="504"/>
        <v>0.68087616666666662</v>
      </c>
      <c r="K10770" s="39">
        <f t="shared" si="505"/>
        <v>0.89666649999999992</v>
      </c>
      <c r="L10770" s="2" t="str">
        <f t="shared" si="506"/>
        <v>A</v>
      </c>
      <c r="M10770" s="2" t="s">
        <v>1467</v>
      </c>
      <c r="N10770" s="2" t="s">
        <v>423</v>
      </c>
      <c r="O10770" s="2" t="s">
        <v>70</v>
      </c>
    </row>
    <row r="10771" spans="1:15">
      <c r="A10771" s="38">
        <v>41480</v>
      </c>
      <c r="B10771" s="38">
        <v>44494</v>
      </c>
      <c r="C10771" s="131">
        <v>99</v>
      </c>
      <c r="D10771" s="39">
        <v>9.0200000000000002E-2</v>
      </c>
      <c r="E10771" s="39">
        <v>8.2799999999999999E-2</v>
      </c>
      <c r="F10771" s="40">
        <v>78000</v>
      </c>
      <c r="G10771" s="40">
        <v>78000</v>
      </c>
      <c r="H10771" s="40">
        <v>30608.22</v>
      </c>
      <c r="I10771" s="40">
        <v>69989.990000000005</v>
      </c>
      <c r="J10771" s="67">
        <f t="shared" si="504"/>
        <v>0.39241307692307692</v>
      </c>
      <c r="K10771" s="39">
        <f t="shared" si="505"/>
        <v>0.89730756410256418</v>
      </c>
      <c r="L10771" s="2" t="str">
        <f t="shared" si="506"/>
        <v>AA</v>
      </c>
      <c r="M10771" s="2" t="s">
        <v>569</v>
      </c>
      <c r="N10771" s="2" t="s">
        <v>426</v>
      </c>
      <c r="O10771" s="2" t="s">
        <v>70</v>
      </c>
    </row>
    <row r="10772" spans="1:15">
      <c r="A10772" s="38">
        <v>39955</v>
      </c>
      <c r="B10772" s="38">
        <v>47260</v>
      </c>
      <c r="C10772" s="131">
        <v>240</v>
      </c>
      <c r="D10772" s="39">
        <v>9.0200000000000002E-2</v>
      </c>
      <c r="E10772" s="39">
        <v>8.5600000000000009E-2</v>
      </c>
      <c r="F10772" s="40">
        <v>70000</v>
      </c>
      <c r="G10772" s="40">
        <v>70000</v>
      </c>
      <c r="H10772" s="40">
        <v>46634.23</v>
      </c>
      <c r="I10772" s="40">
        <v>62999.97</v>
      </c>
      <c r="J10772" s="67">
        <f t="shared" si="504"/>
        <v>0.66620328571428578</v>
      </c>
      <c r="K10772" s="39">
        <f t="shared" si="505"/>
        <v>0.89999957142857145</v>
      </c>
      <c r="L10772" s="2" t="str">
        <f t="shared" si="506"/>
        <v>A</v>
      </c>
      <c r="M10772" s="2" t="s">
        <v>943</v>
      </c>
      <c r="N10772" s="2" t="s">
        <v>427</v>
      </c>
      <c r="O10772" s="2" t="s">
        <v>70</v>
      </c>
    </row>
    <row r="10773" spans="1:15">
      <c r="A10773" s="42">
        <v>41312</v>
      </c>
      <c r="B10773" s="42">
        <v>44111</v>
      </c>
      <c r="C10773" s="130">
        <v>92</v>
      </c>
      <c r="D10773" s="43">
        <v>9.0200000000000002E-2</v>
      </c>
      <c r="E10773" s="43">
        <v>8.09E-2</v>
      </c>
      <c r="F10773" s="44">
        <v>45000</v>
      </c>
      <c r="G10773" s="44">
        <v>45000</v>
      </c>
      <c r="H10773" s="44">
        <v>30352.44</v>
      </c>
      <c r="I10773" s="44">
        <v>40499.99</v>
      </c>
      <c r="J10773" s="68">
        <f t="shared" si="504"/>
        <v>0.67449866666666669</v>
      </c>
      <c r="K10773" s="43">
        <f t="shared" si="505"/>
        <v>0.89999977777777773</v>
      </c>
      <c r="L10773" s="41" t="str">
        <f t="shared" si="506"/>
        <v>A</v>
      </c>
      <c r="M10773" s="41" t="s">
        <v>352</v>
      </c>
      <c r="N10773" s="41" t="s">
        <v>416</v>
      </c>
      <c r="O10773" s="41" t="s">
        <v>70</v>
      </c>
    </row>
    <row r="10774" spans="1:15">
      <c r="A10774" s="42">
        <v>41381</v>
      </c>
      <c r="B10774" s="42">
        <v>43207</v>
      </c>
      <c r="C10774" s="130">
        <v>60</v>
      </c>
      <c r="D10774" s="43">
        <v>9.0200000000000002E-2</v>
      </c>
      <c r="E10774" s="43">
        <v>8.2799999999999999E-2</v>
      </c>
      <c r="F10774" s="44">
        <v>60000</v>
      </c>
      <c r="G10774" s="44">
        <v>60000</v>
      </c>
      <c r="H10774" s="44">
        <v>34657.82</v>
      </c>
      <c r="I10774" s="44">
        <v>53999.99</v>
      </c>
      <c r="J10774" s="68">
        <f t="shared" si="504"/>
        <v>0.57763033333333336</v>
      </c>
      <c r="K10774" s="43">
        <f t="shared" si="505"/>
        <v>0.89999983333333333</v>
      </c>
      <c r="L10774" s="41" t="str">
        <f t="shared" si="506"/>
        <v>AA</v>
      </c>
      <c r="M10774" s="41" t="s">
        <v>1199</v>
      </c>
      <c r="N10774" s="41" t="s">
        <v>416</v>
      </c>
      <c r="O10774" s="41" t="s">
        <v>70</v>
      </c>
    </row>
    <row r="10775" spans="1:15">
      <c r="A10775" s="38">
        <v>41554</v>
      </c>
      <c r="B10775" s="38">
        <v>43684</v>
      </c>
      <c r="C10775" s="131">
        <v>70</v>
      </c>
      <c r="D10775" s="39">
        <v>9.0200000000000002E-2</v>
      </c>
      <c r="E10775" s="39">
        <v>8.2799999999999999E-2</v>
      </c>
      <c r="F10775" s="40">
        <v>60000</v>
      </c>
      <c r="G10775" s="40">
        <v>60000</v>
      </c>
      <c r="H10775" s="40">
        <v>42198.17</v>
      </c>
      <c r="I10775" s="40">
        <v>53999.99</v>
      </c>
      <c r="J10775" s="67">
        <f t="shared" si="504"/>
        <v>0.70330283333333332</v>
      </c>
      <c r="K10775" s="39">
        <f t="shared" si="505"/>
        <v>0.89999983333333333</v>
      </c>
      <c r="L10775" s="2" t="str">
        <f t="shared" si="506"/>
        <v>A</v>
      </c>
      <c r="M10775" s="2" t="s">
        <v>1083</v>
      </c>
      <c r="N10775" s="2" t="s">
        <v>416</v>
      </c>
      <c r="O10775" s="2" t="s">
        <v>70</v>
      </c>
    </row>
    <row r="10776" spans="1:15">
      <c r="A10776" s="38">
        <v>41515</v>
      </c>
      <c r="B10776" s="38">
        <v>43737</v>
      </c>
      <c r="C10776" s="131">
        <v>73</v>
      </c>
      <c r="D10776" s="39">
        <v>9.0200000000000002E-2</v>
      </c>
      <c r="E10776" s="39">
        <v>9.0200000000000002E-2</v>
      </c>
      <c r="F10776" s="40">
        <v>60000</v>
      </c>
      <c r="G10776" s="40">
        <v>60000</v>
      </c>
      <c r="H10776" s="40">
        <v>41217.11</v>
      </c>
      <c r="I10776" s="40">
        <v>53999.99</v>
      </c>
      <c r="J10776" s="67">
        <f t="shared" si="504"/>
        <v>0.68695183333333332</v>
      </c>
      <c r="K10776" s="39">
        <f t="shared" si="505"/>
        <v>0.89999983333333333</v>
      </c>
      <c r="L10776" s="2" t="str">
        <f t="shared" si="506"/>
        <v>A</v>
      </c>
      <c r="M10776" s="2" t="s">
        <v>583</v>
      </c>
      <c r="N10776" s="2" t="s">
        <v>429</v>
      </c>
      <c r="O10776" s="2" t="s">
        <v>70</v>
      </c>
    </row>
    <row r="10777" spans="1:15">
      <c r="A10777" s="42">
        <v>39953</v>
      </c>
      <c r="B10777" s="42">
        <v>47258</v>
      </c>
      <c r="C10777" s="130">
        <v>240</v>
      </c>
      <c r="D10777" s="43">
        <v>9.0200000000000002E-2</v>
      </c>
      <c r="E10777" s="43">
        <v>8.09E-2</v>
      </c>
      <c r="F10777" s="44">
        <v>70566.81</v>
      </c>
      <c r="G10777" s="44">
        <v>70566.81</v>
      </c>
      <c r="H10777" s="44">
        <v>46978.9</v>
      </c>
      <c r="I10777" s="44">
        <v>63510.12</v>
      </c>
      <c r="J10777" s="68">
        <f t="shared" si="504"/>
        <v>0.66573648433307386</v>
      </c>
      <c r="K10777" s="43">
        <f t="shared" si="505"/>
        <v>0.89999987246128887</v>
      </c>
      <c r="L10777" s="41" t="str">
        <f t="shared" si="506"/>
        <v>A</v>
      </c>
      <c r="M10777" s="41" t="s">
        <v>472</v>
      </c>
      <c r="N10777" s="41" t="s">
        <v>426</v>
      </c>
      <c r="O10777" s="41" t="s">
        <v>70</v>
      </c>
    </row>
    <row r="10778" spans="1:15">
      <c r="A10778" s="38">
        <v>41390</v>
      </c>
      <c r="B10778" s="38">
        <v>43581</v>
      </c>
      <c r="C10778" s="131">
        <v>72</v>
      </c>
      <c r="D10778" s="39">
        <v>9.0200000000000002E-2</v>
      </c>
      <c r="E10778" s="39">
        <v>8.2799999999999999E-2</v>
      </c>
      <c r="F10778" s="40">
        <v>80000</v>
      </c>
      <c r="G10778" s="40">
        <v>80000</v>
      </c>
      <c r="H10778" s="40">
        <v>50647.75</v>
      </c>
      <c r="I10778" s="40">
        <v>71999.990000000005</v>
      </c>
      <c r="J10778" s="67">
        <f t="shared" si="504"/>
        <v>0.633096875</v>
      </c>
      <c r="K10778" s="39">
        <f t="shared" si="505"/>
        <v>0.89999987500000012</v>
      </c>
      <c r="L10778" s="2" t="str">
        <f t="shared" si="506"/>
        <v>AA</v>
      </c>
      <c r="M10778" s="2" t="s">
        <v>1415</v>
      </c>
      <c r="N10778" s="2" t="s">
        <v>416</v>
      </c>
      <c r="O10778" s="2" t="s">
        <v>70</v>
      </c>
    </row>
    <row r="10779" spans="1:15">
      <c r="A10779" s="38">
        <v>39955</v>
      </c>
      <c r="B10779" s="38">
        <v>43487</v>
      </c>
      <c r="C10779" s="131">
        <v>116</v>
      </c>
      <c r="D10779" s="39">
        <v>9.0200000000000002E-2</v>
      </c>
      <c r="E10779" s="39">
        <v>8.09E-2</v>
      </c>
      <c r="F10779" s="40">
        <v>106000</v>
      </c>
      <c r="G10779" s="40">
        <v>106000</v>
      </c>
      <c r="H10779" s="40">
        <v>52254.37</v>
      </c>
      <c r="I10779" s="40">
        <v>95399.99</v>
      </c>
      <c r="J10779" s="67">
        <f t="shared" si="504"/>
        <v>0.49296575471698117</v>
      </c>
      <c r="K10779" s="39">
        <f t="shared" si="505"/>
        <v>0.89999990566037735</v>
      </c>
      <c r="L10779" s="2" t="str">
        <f t="shared" si="506"/>
        <v>AA</v>
      </c>
      <c r="M10779" s="2" t="s">
        <v>475</v>
      </c>
      <c r="N10779" s="2" t="s">
        <v>427</v>
      </c>
      <c r="O10779" s="2" t="s">
        <v>70</v>
      </c>
    </row>
    <row r="10780" spans="1:15">
      <c r="A10780" s="42">
        <v>39969</v>
      </c>
      <c r="B10780" s="42">
        <v>43987</v>
      </c>
      <c r="C10780" s="130">
        <v>132</v>
      </c>
      <c r="D10780" s="43">
        <v>9.0200000000000002E-2</v>
      </c>
      <c r="E10780" s="43">
        <v>8.09E-2</v>
      </c>
      <c r="F10780" s="44">
        <v>114000</v>
      </c>
      <c r="G10780" s="44">
        <v>114000</v>
      </c>
      <c r="H10780" s="44">
        <v>59996.74</v>
      </c>
      <c r="I10780" s="44">
        <v>102599.99</v>
      </c>
      <c r="J10780" s="68">
        <f t="shared" si="504"/>
        <v>0.52628719298245608</v>
      </c>
      <c r="K10780" s="43">
        <f t="shared" si="505"/>
        <v>0.89999991228070175</v>
      </c>
      <c r="L10780" s="41" t="str">
        <f t="shared" si="506"/>
        <v>AA</v>
      </c>
      <c r="M10780" s="41" t="s">
        <v>468</v>
      </c>
      <c r="N10780" s="41" t="s">
        <v>421</v>
      </c>
      <c r="O10780" s="41" t="s">
        <v>70</v>
      </c>
    </row>
    <row r="10781" spans="1:15">
      <c r="A10781" s="42">
        <v>41540</v>
      </c>
      <c r="B10781" s="42">
        <v>43031</v>
      </c>
      <c r="C10781" s="130">
        <v>49</v>
      </c>
      <c r="D10781" s="43">
        <v>9.0200000000000002E-2</v>
      </c>
      <c r="E10781" s="43">
        <v>8.2799999999999999E-2</v>
      </c>
      <c r="F10781" s="44">
        <v>115000</v>
      </c>
      <c r="G10781" s="44">
        <v>115000</v>
      </c>
      <c r="H10781" s="44">
        <v>40066.65</v>
      </c>
      <c r="I10781" s="44">
        <v>103499.99</v>
      </c>
      <c r="J10781" s="68">
        <f t="shared" si="504"/>
        <v>0.34840565217391306</v>
      </c>
      <c r="K10781" s="43">
        <f t="shared" si="505"/>
        <v>0.89999991304347826</v>
      </c>
      <c r="L10781" s="41" t="str">
        <f t="shared" si="506"/>
        <v>AA</v>
      </c>
      <c r="M10781" s="41" t="s">
        <v>675</v>
      </c>
      <c r="N10781" s="41" t="s">
        <v>421</v>
      </c>
      <c r="O10781" s="41" t="s">
        <v>70</v>
      </c>
    </row>
    <row r="10782" spans="1:15">
      <c r="A10782" s="42">
        <v>39748</v>
      </c>
      <c r="B10782" s="42">
        <v>45318</v>
      </c>
      <c r="C10782" s="130">
        <v>183</v>
      </c>
      <c r="D10782" s="43">
        <v>9.0200000000000002E-2</v>
      </c>
      <c r="E10782" s="43">
        <v>8.09E-2</v>
      </c>
      <c r="F10782" s="44">
        <v>104820.02</v>
      </c>
      <c r="G10782" s="44">
        <v>104820.02</v>
      </c>
      <c r="H10782" s="44">
        <v>66514.37</v>
      </c>
      <c r="I10782" s="44">
        <v>94338.01</v>
      </c>
      <c r="J10782" s="68">
        <f t="shared" si="504"/>
        <v>0.6345578831219455</v>
      </c>
      <c r="K10782" s="43">
        <f t="shared" si="505"/>
        <v>0.89999992367870174</v>
      </c>
      <c r="L10782" s="41" t="str">
        <f t="shared" si="506"/>
        <v>AA</v>
      </c>
      <c r="M10782" s="41" t="s">
        <v>713</v>
      </c>
      <c r="N10782" s="41" t="s">
        <v>418</v>
      </c>
      <c r="O10782" s="41" t="s">
        <v>70</v>
      </c>
    </row>
    <row r="10783" spans="1:15">
      <c r="A10783" s="38">
        <v>41331</v>
      </c>
      <c r="B10783" s="38">
        <v>54114</v>
      </c>
      <c r="C10783" s="131">
        <v>420</v>
      </c>
      <c r="D10783" s="39">
        <v>9.0200000000000002E-2</v>
      </c>
      <c r="E10783" s="39">
        <v>8.2799999999999999E-2</v>
      </c>
      <c r="F10783" s="40">
        <v>156000</v>
      </c>
      <c r="G10783" s="40">
        <v>156000</v>
      </c>
      <c r="H10783" s="40">
        <v>105293.87</v>
      </c>
      <c r="I10783" s="40">
        <v>140399.99</v>
      </c>
      <c r="J10783" s="67">
        <f t="shared" si="504"/>
        <v>0.67496070512820505</v>
      </c>
      <c r="K10783" s="39">
        <f t="shared" si="505"/>
        <v>0.89999993589743588</v>
      </c>
      <c r="L10783" s="2" t="str">
        <f t="shared" si="506"/>
        <v>A</v>
      </c>
      <c r="M10783" s="2" t="s">
        <v>1127</v>
      </c>
      <c r="N10783" s="2" t="s">
        <v>417</v>
      </c>
      <c r="O10783" s="2" t="s">
        <v>70</v>
      </c>
    </row>
    <row r="10784" spans="1:15">
      <c r="A10784" s="38">
        <v>41596</v>
      </c>
      <c r="B10784" s="38">
        <v>46009</v>
      </c>
      <c r="C10784" s="131">
        <v>145</v>
      </c>
      <c r="D10784" s="39">
        <v>9.0200000000000002E-2</v>
      </c>
      <c r="E10784" s="39">
        <v>8.1900000000000001E-2</v>
      </c>
      <c r="F10784" s="40">
        <v>200000</v>
      </c>
      <c r="G10784" s="40">
        <v>200000</v>
      </c>
      <c r="H10784" s="40">
        <v>122109.1</v>
      </c>
      <c r="I10784" s="40">
        <v>179999.99</v>
      </c>
      <c r="J10784" s="67">
        <f t="shared" si="504"/>
        <v>0.61054550000000007</v>
      </c>
      <c r="K10784" s="39">
        <f t="shared" si="505"/>
        <v>0.89999994999999999</v>
      </c>
      <c r="L10784" s="2" t="str">
        <f t="shared" si="506"/>
        <v>AA</v>
      </c>
      <c r="M10784" s="2" t="s">
        <v>527</v>
      </c>
      <c r="N10784" s="2" t="s">
        <v>419</v>
      </c>
      <c r="O10784" s="2" t="s">
        <v>70</v>
      </c>
    </row>
    <row r="10785" spans="1:15">
      <c r="A10785" s="38">
        <v>39931</v>
      </c>
      <c r="B10785" s="38">
        <v>45410</v>
      </c>
      <c r="C10785" s="131">
        <v>180</v>
      </c>
      <c r="D10785" s="39">
        <v>9.0200000000000002E-2</v>
      </c>
      <c r="E10785" s="39">
        <v>8.09E-2</v>
      </c>
      <c r="F10785" s="40">
        <v>67000</v>
      </c>
      <c r="G10785" s="40">
        <v>67000</v>
      </c>
      <c r="H10785" s="40">
        <v>41274.36</v>
      </c>
      <c r="I10785" s="40">
        <v>60300</v>
      </c>
      <c r="J10785" s="67">
        <f t="shared" si="504"/>
        <v>0.61603522388059706</v>
      </c>
      <c r="K10785" s="39">
        <f t="shared" si="505"/>
        <v>0.9</v>
      </c>
      <c r="L10785" s="2" t="str">
        <f t="shared" si="506"/>
        <v>AA</v>
      </c>
      <c r="M10785" s="2" t="s">
        <v>606</v>
      </c>
      <c r="N10785" s="2" t="s">
        <v>417</v>
      </c>
      <c r="O10785" s="2" t="s">
        <v>70</v>
      </c>
    </row>
    <row r="10786" spans="1:15">
      <c r="A10786" s="42">
        <v>39801</v>
      </c>
      <c r="B10786" s="42">
        <v>47106</v>
      </c>
      <c r="C10786" s="130">
        <v>240</v>
      </c>
      <c r="D10786" s="43">
        <v>9.0200000000000002E-2</v>
      </c>
      <c r="E10786" s="43">
        <v>8.09E-2</v>
      </c>
      <c r="F10786" s="44">
        <v>82000</v>
      </c>
      <c r="G10786" s="44">
        <v>82000</v>
      </c>
      <c r="H10786" s="44">
        <v>55448.76</v>
      </c>
      <c r="I10786" s="44">
        <v>73800</v>
      </c>
      <c r="J10786" s="68">
        <f t="shared" si="504"/>
        <v>0.67620439024390244</v>
      </c>
      <c r="K10786" s="43">
        <f t="shared" si="505"/>
        <v>0.9</v>
      </c>
      <c r="L10786" s="41" t="str">
        <f t="shared" si="506"/>
        <v>A</v>
      </c>
      <c r="M10786" s="41" t="s">
        <v>564</v>
      </c>
      <c r="N10786" s="41" t="s">
        <v>417</v>
      </c>
      <c r="O10786" s="41" t="s">
        <v>70</v>
      </c>
    </row>
    <row r="10787" spans="1:15">
      <c r="A10787" s="42">
        <v>39749</v>
      </c>
      <c r="B10787" s="42">
        <v>47054</v>
      </c>
      <c r="C10787" s="130">
        <v>240</v>
      </c>
      <c r="D10787" s="43">
        <v>9.0200000000000002E-2</v>
      </c>
      <c r="E10787" s="43">
        <v>8.09E-2</v>
      </c>
      <c r="F10787" s="44">
        <v>102000</v>
      </c>
      <c r="G10787" s="44">
        <v>102000</v>
      </c>
      <c r="H10787" s="44">
        <v>64808.49</v>
      </c>
      <c r="I10787" s="44">
        <v>91800</v>
      </c>
      <c r="J10787" s="68">
        <f t="shared" si="504"/>
        <v>0.63537735294117648</v>
      </c>
      <c r="K10787" s="43">
        <f t="shared" si="505"/>
        <v>0.9</v>
      </c>
      <c r="L10787" s="41" t="str">
        <f t="shared" si="506"/>
        <v>AA</v>
      </c>
      <c r="M10787" s="41" t="s">
        <v>586</v>
      </c>
      <c r="N10787" s="41" t="s">
        <v>416</v>
      </c>
      <c r="O10787" s="41" t="s">
        <v>70</v>
      </c>
    </row>
    <row r="10788" spans="1:15">
      <c r="A10788" s="42">
        <v>39672</v>
      </c>
      <c r="B10788" s="42">
        <v>46977</v>
      </c>
      <c r="C10788" s="130">
        <v>240</v>
      </c>
      <c r="D10788" s="43">
        <v>9.0200000000000002E-2</v>
      </c>
      <c r="E10788" s="43">
        <v>8.09E-2</v>
      </c>
      <c r="F10788" s="44">
        <v>79000</v>
      </c>
      <c r="G10788" s="44">
        <v>79000</v>
      </c>
      <c r="H10788" s="44">
        <v>51689.3</v>
      </c>
      <c r="I10788" s="44">
        <v>71100</v>
      </c>
      <c r="J10788" s="68">
        <f t="shared" si="504"/>
        <v>0.65429493670886074</v>
      </c>
      <c r="K10788" s="43">
        <f t="shared" si="505"/>
        <v>0.9</v>
      </c>
      <c r="L10788" s="41" t="str">
        <f t="shared" si="506"/>
        <v>A</v>
      </c>
      <c r="M10788" s="41" t="s">
        <v>687</v>
      </c>
      <c r="N10788" s="41" t="s">
        <v>417</v>
      </c>
      <c r="O10788" s="41" t="s">
        <v>70</v>
      </c>
    </row>
    <row r="10789" spans="1:15">
      <c r="A10789" s="38">
        <v>39799</v>
      </c>
      <c r="B10789" s="38">
        <v>47104</v>
      </c>
      <c r="C10789" s="131">
        <v>240</v>
      </c>
      <c r="D10789" s="39">
        <v>9.0200000000000002E-2</v>
      </c>
      <c r="E10789" s="39">
        <v>8.09E-2</v>
      </c>
      <c r="F10789" s="40">
        <v>74500</v>
      </c>
      <c r="G10789" s="40">
        <v>74500</v>
      </c>
      <c r="H10789" s="40">
        <v>51199.35</v>
      </c>
      <c r="I10789" s="40">
        <v>67050</v>
      </c>
      <c r="J10789" s="67">
        <f t="shared" si="504"/>
        <v>0.68723959731543627</v>
      </c>
      <c r="K10789" s="39">
        <f t="shared" si="505"/>
        <v>0.9</v>
      </c>
      <c r="L10789" s="2" t="str">
        <f t="shared" si="506"/>
        <v>A</v>
      </c>
      <c r="M10789" s="2" t="s">
        <v>716</v>
      </c>
      <c r="N10789" s="2" t="s">
        <v>417</v>
      </c>
      <c r="O10789" s="2" t="s">
        <v>70</v>
      </c>
    </row>
    <row r="10790" spans="1:15">
      <c r="A10790" s="42">
        <v>39968</v>
      </c>
      <c r="B10790" s="42">
        <v>47273</v>
      </c>
      <c r="C10790" s="130">
        <v>240</v>
      </c>
      <c r="D10790" s="43">
        <v>9.0200000000000002E-2</v>
      </c>
      <c r="E10790" s="43">
        <v>8.09E-2</v>
      </c>
      <c r="F10790" s="44">
        <v>113000</v>
      </c>
      <c r="G10790" s="44">
        <v>113000</v>
      </c>
      <c r="H10790" s="44">
        <v>64836.57</v>
      </c>
      <c r="I10790" s="44">
        <v>101700</v>
      </c>
      <c r="J10790" s="68">
        <f t="shared" si="504"/>
        <v>0.57377495575221238</v>
      </c>
      <c r="K10790" s="43">
        <f t="shared" si="505"/>
        <v>0.9</v>
      </c>
      <c r="L10790" s="41" t="str">
        <f t="shared" si="506"/>
        <v>AA</v>
      </c>
      <c r="M10790" s="41" t="s">
        <v>564</v>
      </c>
      <c r="N10790" s="41" t="s">
        <v>417</v>
      </c>
      <c r="O10790" s="41" t="s">
        <v>70</v>
      </c>
    </row>
    <row r="10791" spans="1:15">
      <c r="A10791" s="42">
        <v>39713</v>
      </c>
      <c r="B10791" s="42">
        <v>47018</v>
      </c>
      <c r="C10791" s="130">
        <v>240</v>
      </c>
      <c r="D10791" s="43">
        <v>9.0200000000000002E-2</v>
      </c>
      <c r="E10791" s="43">
        <v>8.09E-2</v>
      </c>
      <c r="F10791" s="44">
        <v>118500</v>
      </c>
      <c r="G10791" s="44">
        <v>118500</v>
      </c>
      <c r="H10791" s="44">
        <v>86916.56</v>
      </c>
      <c r="I10791" s="44">
        <v>106650</v>
      </c>
      <c r="J10791" s="68">
        <f t="shared" si="504"/>
        <v>0.73347308016877633</v>
      </c>
      <c r="K10791" s="43">
        <f t="shared" si="505"/>
        <v>0.9</v>
      </c>
      <c r="L10791" s="41" t="str">
        <f t="shared" si="506"/>
        <v>A</v>
      </c>
      <c r="M10791" s="41" t="s">
        <v>467</v>
      </c>
      <c r="N10791" s="41" t="s">
        <v>425</v>
      </c>
      <c r="O10791" s="41" t="s">
        <v>70</v>
      </c>
    </row>
    <row r="10792" spans="1:15">
      <c r="A10792" s="38">
        <v>39657</v>
      </c>
      <c r="B10792" s="38">
        <v>46962</v>
      </c>
      <c r="C10792" s="131">
        <v>240</v>
      </c>
      <c r="D10792" s="39">
        <v>9.0200000000000002E-2</v>
      </c>
      <c r="E10792" s="39">
        <v>8.09E-2</v>
      </c>
      <c r="F10792" s="40">
        <v>100000</v>
      </c>
      <c r="G10792" s="40">
        <v>100000</v>
      </c>
      <c r="H10792" s="40">
        <v>63979.44</v>
      </c>
      <c r="I10792" s="40">
        <v>90000</v>
      </c>
      <c r="J10792" s="67">
        <f t="shared" si="504"/>
        <v>0.63979439999999999</v>
      </c>
      <c r="K10792" s="39">
        <f t="shared" si="505"/>
        <v>0.9</v>
      </c>
      <c r="L10792" s="2" t="str">
        <f t="shared" si="506"/>
        <v>AA</v>
      </c>
      <c r="M10792" s="2" t="s">
        <v>475</v>
      </c>
      <c r="N10792" s="2" t="s">
        <v>427</v>
      </c>
      <c r="O10792" s="2" t="s">
        <v>70</v>
      </c>
    </row>
    <row r="10793" spans="1:15">
      <c r="A10793" s="42">
        <v>39882</v>
      </c>
      <c r="B10793" s="42">
        <v>47187</v>
      </c>
      <c r="C10793" s="130">
        <v>240</v>
      </c>
      <c r="D10793" s="43">
        <v>9.0200000000000002E-2</v>
      </c>
      <c r="E10793" s="43">
        <v>8.5600000000000009E-2</v>
      </c>
      <c r="F10793" s="44">
        <v>59000</v>
      </c>
      <c r="G10793" s="44">
        <v>59000</v>
      </c>
      <c r="H10793" s="44">
        <v>41869.39</v>
      </c>
      <c r="I10793" s="44">
        <v>53100</v>
      </c>
      <c r="J10793" s="68">
        <f t="shared" si="504"/>
        <v>0.70965067796610171</v>
      </c>
      <c r="K10793" s="43">
        <f t="shared" si="505"/>
        <v>0.9</v>
      </c>
      <c r="L10793" s="41" t="str">
        <f t="shared" si="506"/>
        <v>A</v>
      </c>
      <c r="M10793" s="41" t="s">
        <v>476</v>
      </c>
      <c r="N10793" s="41" t="s">
        <v>421</v>
      </c>
      <c r="O10793" s="41" t="s">
        <v>70</v>
      </c>
    </row>
    <row r="10794" spans="1:15">
      <c r="A10794" s="42">
        <v>39853</v>
      </c>
      <c r="B10794" s="42">
        <v>47158</v>
      </c>
      <c r="C10794" s="130">
        <v>240</v>
      </c>
      <c r="D10794" s="43">
        <v>9.0200000000000002E-2</v>
      </c>
      <c r="E10794" s="43">
        <v>8.5600000000000009E-2</v>
      </c>
      <c r="F10794" s="44">
        <v>100000</v>
      </c>
      <c r="G10794" s="44">
        <v>100000</v>
      </c>
      <c r="H10794" s="44">
        <v>69125.899999999994</v>
      </c>
      <c r="I10794" s="44">
        <v>90000</v>
      </c>
      <c r="J10794" s="68">
        <f t="shared" si="504"/>
        <v>0.69125899999999996</v>
      </c>
      <c r="K10794" s="43">
        <f t="shared" si="505"/>
        <v>0.9</v>
      </c>
      <c r="L10794" s="41" t="str">
        <f t="shared" si="506"/>
        <v>A</v>
      </c>
      <c r="M10794" s="41" t="s">
        <v>629</v>
      </c>
      <c r="N10794" s="41" t="s">
        <v>417</v>
      </c>
      <c r="O10794" s="41" t="s">
        <v>70</v>
      </c>
    </row>
    <row r="10795" spans="1:15">
      <c r="A10795" s="42">
        <v>39619</v>
      </c>
      <c r="B10795" s="42">
        <v>46924</v>
      </c>
      <c r="C10795" s="130">
        <v>240</v>
      </c>
      <c r="D10795" s="43">
        <v>9.0200000000000002E-2</v>
      </c>
      <c r="E10795" s="43">
        <v>9.0200000000000002E-2</v>
      </c>
      <c r="F10795" s="44">
        <v>109000</v>
      </c>
      <c r="G10795" s="44">
        <v>109000</v>
      </c>
      <c r="H10795" s="44">
        <v>75787.39</v>
      </c>
      <c r="I10795" s="44">
        <v>98100</v>
      </c>
      <c r="J10795" s="68">
        <f t="shared" si="504"/>
        <v>0.69529715596330277</v>
      </c>
      <c r="K10795" s="43">
        <f t="shared" si="505"/>
        <v>0.9</v>
      </c>
      <c r="L10795" s="41" t="str">
        <f t="shared" si="506"/>
        <v>A</v>
      </c>
      <c r="M10795" s="41" t="s">
        <v>633</v>
      </c>
      <c r="N10795" s="41" t="s">
        <v>422</v>
      </c>
      <c r="O10795" s="41" t="s">
        <v>70</v>
      </c>
    </row>
    <row r="10796" spans="1:15">
      <c r="A10796" s="38">
        <v>41550</v>
      </c>
      <c r="B10796" s="38">
        <v>43223</v>
      </c>
      <c r="C10796" s="131">
        <v>55</v>
      </c>
      <c r="D10796" s="39">
        <v>9.0200000000000002E-2</v>
      </c>
      <c r="E10796" s="39">
        <v>0.08</v>
      </c>
      <c r="F10796" s="40">
        <v>156000</v>
      </c>
      <c r="G10796" s="40">
        <v>156000</v>
      </c>
      <c r="H10796" s="133">
        <v>96833.2</v>
      </c>
      <c r="I10796" s="40">
        <v>152999.99</v>
      </c>
      <c r="J10796" s="67">
        <f t="shared" si="504"/>
        <v>0.62072564102564098</v>
      </c>
      <c r="K10796" s="127">
        <f t="shared" si="505"/>
        <v>0.98076916666666658</v>
      </c>
      <c r="L10796" s="2" t="str">
        <f t="shared" si="506"/>
        <v>AA</v>
      </c>
      <c r="M10796" s="2" t="s">
        <v>589</v>
      </c>
      <c r="N10796" s="2" t="s">
        <v>438</v>
      </c>
      <c r="O10796" s="2" t="s">
        <v>70</v>
      </c>
    </row>
    <row r="10797" spans="1:15">
      <c r="A10797" s="42">
        <v>39905</v>
      </c>
      <c r="B10797" s="42">
        <v>43557</v>
      </c>
      <c r="C10797" s="130">
        <v>120</v>
      </c>
      <c r="D10797" s="43">
        <v>9.0200000000000002E-2</v>
      </c>
      <c r="E10797" s="43">
        <v>8.09E-2</v>
      </c>
      <c r="F10797" s="44">
        <v>98000</v>
      </c>
      <c r="G10797" s="44">
        <v>98000</v>
      </c>
      <c r="H10797" s="133">
        <v>42509.97</v>
      </c>
      <c r="I10797" s="44">
        <v>97999.99</v>
      </c>
      <c r="J10797" s="68">
        <f t="shared" si="504"/>
        <v>0.43377520408163267</v>
      </c>
      <c r="K10797" s="128">
        <f t="shared" si="505"/>
        <v>0.99999989795918376</v>
      </c>
      <c r="L10797" s="41" t="str">
        <f t="shared" si="506"/>
        <v>AA</v>
      </c>
      <c r="M10797" s="41" t="s">
        <v>489</v>
      </c>
      <c r="N10797" s="41" t="s">
        <v>415</v>
      </c>
      <c r="O10797" s="41" t="s">
        <v>70</v>
      </c>
    </row>
    <row r="10798" spans="1:15">
      <c r="A10798" s="42">
        <v>41416</v>
      </c>
      <c r="B10798" s="42">
        <v>54200</v>
      </c>
      <c r="C10798" s="130">
        <v>420</v>
      </c>
      <c r="D10798" s="43">
        <v>9.0200000000000002E-2</v>
      </c>
      <c r="E10798" s="43">
        <v>0.08</v>
      </c>
      <c r="F10798" s="44">
        <v>180000</v>
      </c>
      <c r="G10798" s="44">
        <v>180000</v>
      </c>
      <c r="H10798" s="133">
        <v>108663.24</v>
      </c>
      <c r="I10798" s="44">
        <v>179999.99</v>
      </c>
      <c r="J10798" s="68">
        <f t="shared" si="504"/>
        <v>0.60368466666666665</v>
      </c>
      <c r="K10798" s="128">
        <f t="shared" si="505"/>
        <v>0.9999999444444444</v>
      </c>
      <c r="L10798" s="41" t="str">
        <f t="shared" si="506"/>
        <v>AA</v>
      </c>
      <c r="M10798" s="41" t="s">
        <v>95</v>
      </c>
      <c r="N10798" s="41" t="s">
        <v>417</v>
      </c>
      <c r="O10798" s="41" t="s">
        <v>70</v>
      </c>
    </row>
    <row r="10799" spans="1:15">
      <c r="A10799" s="42">
        <v>41148</v>
      </c>
      <c r="B10799" s="42">
        <v>48453</v>
      </c>
      <c r="C10799" s="130">
        <v>240</v>
      </c>
      <c r="D10799" s="43">
        <v>9.4800000000000009E-2</v>
      </c>
      <c r="E10799" s="43">
        <v>8.7400000000000005E-2</v>
      </c>
      <c r="F10799" s="44">
        <v>200000</v>
      </c>
      <c r="G10799" s="44">
        <v>200000</v>
      </c>
      <c r="H10799" s="44">
        <v>35441.49</v>
      </c>
      <c r="I10799" s="44">
        <v>39999.99</v>
      </c>
      <c r="J10799" s="68">
        <f t="shared" si="504"/>
        <v>0.17720744999999999</v>
      </c>
      <c r="K10799" s="43">
        <f t="shared" si="505"/>
        <v>0.19999994999999998</v>
      </c>
      <c r="L10799" s="41" t="str">
        <f t="shared" si="506"/>
        <v>AA</v>
      </c>
      <c r="M10799" s="41" t="s">
        <v>535</v>
      </c>
      <c r="N10799" s="41" t="s">
        <v>417</v>
      </c>
      <c r="O10799" s="41" t="s">
        <v>70</v>
      </c>
    </row>
    <row r="10800" spans="1:15">
      <c r="A10800" s="42">
        <v>41088</v>
      </c>
      <c r="B10800" s="42">
        <v>44740</v>
      </c>
      <c r="C10800" s="130">
        <v>120</v>
      </c>
      <c r="D10800" s="43">
        <v>9.4800000000000009E-2</v>
      </c>
      <c r="E10800" s="43">
        <v>8.7400000000000005E-2</v>
      </c>
      <c r="F10800" s="44">
        <v>200000</v>
      </c>
      <c r="G10800" s="44">
        <v>200000</v>
      </c>
      <c r="H10800" s="44">
        <v>32138.62</v>
      </c>
      <c r="I10800" s="44">
        <v>40538.5</v>
      </c>
      <c r="J10800" s="68">
        <f t="shared" si="504"/>
        <v>0.16069310000000001</v>
      </c>
      <c r="K10800" s="43">
        <f t="shared" si="505"/>
        <v>0.2026925</v>
      </c>
      <c r="L10800" s="41" t="str">
        <f t="shared" si="506"/>
        <v>AA</v>
      </c>
      <c r="M10800" s="41" t="s">
        <v>582</v>
      </c>
      <c r="N10800" s="41" t="s">
        <v>422</v>
      </c>
      <c r="O10800" s="41" t="s">
        <v>70</v>
      </c>
    </row>
    <row r="10801" spans="1:15">
      <c r="A10801" s="42">
        <v>41269</v>
      </c>
      <c r="B10801" s="42">
        <v>52226</v>
      </c>
      <c r="C10801" s="130">
        <v>360</v>
      </c>
      <c r="D10801" s="43">
        <v>9.4800000000000009E-2</v>
      </c>
      <c r="E10801" s="43">
        <v>8.7400000000000005E-2</v>
      </c>
      <c r="F10801" s="44">
        <v>180000</v>
      </c>
      <c r="G10801" s="44">
        <v>180000</v>
      </c>
      <c r="H10801" s="44">
        <v>47726.07</v>
      </c>
      <c r="I10801" s="44">
        <v>49932.800000000003</v>
      </c>
      <c r="J10801" s="68">
        <f t="shared" si="504"/>
        <v>0.26514483333333333</v>
      </c>
      <c r="K10801" s="43">
        <f t="shared" si="505"/>
        <v>0.27740444444444445</v>
      </c>
      <c r="L10801" s="41" t="str">
        <f t="shared" si="506"/>
        <v>AA</v>
      </c>
      <c r="M10801" s="41" t="s">
        <v>942</v>
      </c>
      <c r="N10801" s="41" t="s">
        <v>417</v>
      </c>
      <c r="O10801" s="41" t="s">
        <v>70</v>
      </c>
    </row>
    <row r="10802" spans="1:15">
      <c r="A10802" s="42">
        <v>41086</v>
      </c>
      <c r="B10802" s="42">
        <v>44738</v>
      </c>
      <c r="C10802" s="130">
        <v>120</v>
      </c>
      <c r="D10802" s="43">
        <v>9.4800000000000009E-2</v>
      </c>
      <c r="E10802" s="43">
        <v>8.7400000000000005E-2</v>
      </c>
      <c r="F10802" s="44">
        <v>134000</v>
      </c>
      <c r="G10802" s="44">
        <v>134000</v>
      </c>
      <c r="H10802" s="44">
        <v>30070.9</v>
      </c>
      <c r="I10802" s="44">
        <v>39999.99</v>
      </c>
      <c r="J10802" s="68">
        <f t="shared" si="504"/>
        <v>0.22440970149253733</v>
      </c>
      <c r="K10802" s="43">
        <f t="shared" si="505"/>
        <v>0.29850738805970145</v>
      </c>
      <c r="L10802" s="41" t="str">
        <f t="shared" si="506"/>
        <v>AA</v>
      </c>
      <c r="M10802" s="41" t="s">
        <v>582</v>
      </c>
      <c r="N10802" s="41" t="s">
        <v>422</v>
      </c>
      <c r="O10802" s="41" t="s">
        <v>70</v>
      </c>
    </row>
    <row r="10803" spans="1:15">
      <c r="A10803" s="42">
        <v>41277</v>
      </c>
      <c r="B10803" s="42">
        <v>44929</v>
      </c>
      <c r="C10803" s="130">
        <v>120</v>
      </c>
      <c r="D10803" s="43">
        <v>9.4800000000000009E-2</v>
      </c>
      <c r="E10803" s="43">
        <v>8.7400000000000005E-2</v>
      </c>
      <c r="F10803" s="44">
        <v>150000</v>
      </c>
      <c r="G10803" s="44">
        <v>150000</v>
      </c>
      <c r="H10803" s="44">
        <v>36119.300000000003</v>
      </c>
      <c r="I10803" s="44">
        <v>44999.99</v>
      </c>
      <c r="J10803" s="68">
        <f t="shared" si="504"/>
        <v>0.24079533333333336</v>
      </c>
      <c r="K10803" s="43">
        <f t="shared" si="505"/>
        <v>0.2999999333333333</v>
      </c>
      <c r="L10803" s="41" t="str">
        <f t="shared" si="506"/>
        <v>AA</v>
      </c>
      <c r="M10803" s="41" t="s">
        <v>497</v>
      </c>
      <c r="N10803" s="41" t="s">
        <v>417</v>
      </c>
      <c r="O10803" s="41" t="s">
        <v>70</v>
      </c>
    </row>
    <row r="10804" spans="1:15">
      <c r="A10804" s="42">
        <v>41101</v>
      </c>
      <c r="B10804" s="42">
        <v>46579</v>
      </c>
      <c r="C10804" s="130">
        <v>180</v>
      </c>
      <c r="D10804" s="43">
        <v>9.4800000000000009E-2</v>
      </c>
      <c r="E10804" s="43">
        <v>8.7400000000000005E-2</v>
      </c>
      <c r="F10804" s="44">
        <v>140000</v>
      </c>
      <c r="G10804" s="44">
        <v>140000</v>
      </c>
      <c r="H10804" s="44">
        <v>36586.910000000003</v>
      </c>
      <c r="I10804" s="44">
        <v>42500</v>
      </c>
      <c r="J10804" s="68">
        <f t="shared" si="504"/>
        <v>0.26133507142857143</v>
      </c>
      <c r="K10804" s="43">
        <f t="shared" si="505"/>
        <v>0.30357142857142855</v>
      </c>
      <c r="L10804" s="41" t="str">
        <f t="shared" si="506"/>
        <v>AA</v>
      </c>
      <c r="M10804" s="41" t="s">
        <v>1427</v>
      </c>
      <c r="N10804" s="41" t="s">
        <v>417</v>
      </c>
      <c r="O10804" s="41" t="s">
        <v>70</v>
      </c>
    </row>
    <row r="10805" spans="1:15">
      <c r="A10805" s="42">
        <v>41211</v>
      </c>
      <c r="B10805" s="42">
        <v>48516</v>
      </c>
      <c r="C10805" s="130">
        <v>240</v>
      </c>
      <c r="D10805" s="43">
        <v>9.4800000000000009E-2</v>
      </c>
      <c r="E10805" s="43">
        <v>8.7400000000000005E-2</v>
      </c>
      <c r="F10805" s="44">
        <v>147500</v>
      </c>
      <c r="G10805" s="44">
        <v>147500</v>
      </c>
      <c r="H10805" s="44">
        <v>43735.59</v>
      </c>
      <c r="I10805" s="44">
        <v>47775.1</v>
      </c>
      <c r="J10805" s="68">
        <f t="shared" si="504"/>
        <v>0.29651247457627117</v>
      </c>
      <c r="K10805" s="43">
        <f t="shared" si="505"/>
        <v>0.32389898305084747</v>
      </c>
      <c r="L10805" s="41" t="str">
        <f t="shared" si="506"/>
        <v>AA</v>
      </c>
      <c r="M10805" s="41" t="s">
        <v>341</v>
      </c>
      <c r="N10805" s="41" t="s">
        <v>422</v>
      </c>
      <c r="O10805" s="41" t="s">
        <v>70</v>
      </c>
    </row>
    <row r="10806" spans="1:15">
      <c r="A10806" s="42">
        <v>41155</v>
      </c>
      <c r="B10806" s="42">
        <v>52112</v>
      </c>
      <c r="C10806" s="130">
        <v>360</v>
      </c>
      <c r="D10806" s="43">
        <v>9.4800000000000009E-2</v>
      </c>
      <c r="E10806" s="43">
        <v>9.4800000000000009E-2</v>
      </c>
      <c r="F10806" s="44">
        <v>125000</v>
      </c>
      <c r="G10806" s="44">
        <v>125000</v>
      </c>
      <c r="H10806" s="44">
        <v>38657.22</v>
      </c>
      <c r="I10806" s="44">
        <v>40871.46</v>
      </c>
      <c r="J10806" s="68">
        <f t="shared" si="504"/>
        <v>0.30925775999999999</v>
      </c>
      <c r="K10806" s="43">
        <f t="shared" si="505"/>
        <v>0.32697167999999999</v>
      </c>
      <c r="L10806" s="41" t="str">
        <f t="shared" si="506"/>
        <v>AA</v>
      </c>
      <c r="M10806" s="41" t="s">
        <v>1369</v>
      </c>
      <c r="N10806" s="41" t="s">
        <v>424</v>
      </c>
      <c r="O10806" s="41" t="s">
        <v>70</v>
      </c>
    </row>
    <row r="10807" spans="1:15">
      <c r="A10807" s="38">
        <v>41150</v>
      </c>
      <c r="B10807" s="38">
        <v>53933</v>
      </c>
      <c r="C10807" s="131">
        <v>420</v>
      </c>
      <c r="D10807" s="39">
        <v>9.4800000000000009E-2</v>
      </c>
      <c r="E10807" s="39">
        <v>8.5600000000000009E-2</v>
      </c>
      <c r="F10807" s="40">
        <v>136697.71</v>
      </c>
      <c r="G10807" s="40">
        <v>136697.71</v>
      </c>
      <c r="H10807" s="40">
        <v>42802.26</v>
      </c>
      <c r="I10807" s="40">
        <v>44955.21</v>
      </c>
      <c r="J10807" s="67">
        <f t="shared" si="504"/>
        <v>0.31311614510586905</v>
      </c>
      <c r="K10807" s="39">
        <f t="shared" si="505"/>
        <v>0.3288658602986107</v>
      </c>
      <c r="L10807" s="2" t="str">
        <f t="shared" si="506"/>
        <v>AA</v>
      </c>
      <c r="M10807" s="2" t="s">
        <v>883</v>
      </c>
      <c r="N10807" s="2" t="s">
        <v>417</v>
      </c>
      <c r="O10807" s="2" t="s">
        <v>70</v>
      </c>
    </row>
    <row r="10808" spans="1:15">
      <c r="A10808" s="42">
        <v>41127</v>
      </c>
      <c r="B10808" s="42">
        <v>50258</v>
      </c>
      <c r="C10808" s="130">
        <v>300</v>
      </c>
      <c r="D10808" s="43">
        <v>9.4800000000000009E-2</v>
      </c>
      <c r="E10808" s="43">
        <v>8.5600000000000009E-2</v>
      </c>
      <c r="F10808" s="44">
        <v>194000</v>
      </c>
      <c r="G10808" s="44">
        <v>194000</v>
      </c>
      <c r="H10808" s="44">
        <v>61870.97</v>
      </c>
      <c r="I10808" s="44">
        <v>65500</v>
      </c>
      <c r="J10808" s="68">
        <f t="shared" si="504"/>
        <v>0.31892252577319591</v>
      </c>
      <c r="K10808" s="43">
        <f t="shared" si="505"/>
        <v>0.33762886597938147</v>
      </c>
      <c r="L10808" s="41" t="str">
        <f t="shared" si="506"/>
        <v>AA</v>
      </c>
      <c r="M10808" s="41" t="s">
        <v>634</v>
      </c>
      <c r="N10808" s="41" t="s">
        <v>421</v>
      </c>
      <c r="O10808" s="41" t="s">
        <v>70</v>
      </c>
    </row>
    <row r="10809" spans="1:15">
      <c r="A10809" s="38">
        <v>41073</v>
      </c>
      <c r="B10809" s="38">
        <v>52030</v>
      </c>
      <c r="C10809" s="131">
        <v>360</v>
      </c>
      <c r="D10809" s="39">
        <v>9.4800000000000009E-2</v>
      </c>
      <c r="E10809" s="39">
        <v>8.7400000000000005E-2</v>
      </c>
      <c r="F10809" s="40">
        <v>188347.28</v>
      </c>
      <c r="G10809" s="40">
        <v>188347.28</v>
      </c>
      <c r="H10809" s="40">
        <v>60840.11</v>
      </c>
      <c r="I10809" s="40">
        <v>65347.28</v>
      </c>
      <c r="J10809" s="67">
        <f t="shared" si="504"/>
        <v>0.32302091115942849</v>
      </c>
      <c r="K10809" s="39">
        <f t="shared" si="505"/>
        <v>0.34695101516730159</v>
      </c>
      <c r="L10809" s="2" t="str">
        <f t="shared" si="506"/>
        <v>AA</v>
      </c>
      <c r="M10809" s="2" t="s">
        <v>508</v>
      </c>
      <c r="N10809" s="2" t="s">
        <v>422</v>
      </c>
      <c r="O10809" s="2" t="s">
        <v>70</v>
      </c>
    </row>
    <row r="10810" spans="1:15">
      <c r="A10810" s="42">
        <v>41071</v>
      </c>
      <c r="B10810" s="42">
        <v>46549</v>
      </c>
      <c r="C10810" s="130">
        <v>180</v>
      </c>
      <c r="D10810" s="43">
        <v>9.4800000000000009E-2</v>
      </c>
      <c r="E10810" s="43">
        <v>8.7400000000000005E-2</v>
      </c>
      <c r="F10810" s="44">
        <v>100000</v>
      </c>
      <c r="G10810" s="44">
        <v>100000</v>
      </c>
      <c r="H10810" s="44">
        <v>33330.730000000003</v>
      </c>
      <c r="I10810" s="44">
        <v>39999.99</v>
      </c>
      <c r="J10810" s="68">
        <f t="shared" si="504"/>
        <v>0.33330730000000003</v>
      </c>
      <c r="K10810" s="43">
        <f t="shared" si="505"/>
        <v>0.39999989999999996</v>
      </c>
      <c r="L10810" s="41" t="str">
        <f t="shared" si="506"/>
        <v>AA</v>
      </c>
      <c r="M10810" s="41" t="s">
        <v>1059</v>
      </c>
      <c r="N10810" s="41" t="s">
        <v>421</v>
      </c>
      <c r="O10810" s="41" t="s">
        <v>70</v>
      </c>
    </row>
    <row r="10811" spans="1:15">
      <c r="A10811" s="42">
        <v>41138</v>
      </c>
      <c r="B10811" s="42">
        <v>50147</v>
      </c>
      <c r="C10811" s="130">
        <v>296</v>
      </c>
      <c r="D10811" s="43">
        <v>9.4800000000000009E-2</v>
      </c>
      <c r="E10811" s="43">
        <v>8.5600000000000009E-2</v>
      </c>
      <c r="F10811" s="44">
        <v>100000</v>
      </c>
      <c r="G10811" s="44">
        <v>100000</v>
      </c>
      <c r="H10811" s="44">
        <v>37623.65</v>
      </c>
      <c r="I10811" s="44">
        <v>40451.26</v>
      </c>
      <c r="J10811" s="68">
        <f t="shared" si="504"/>
        <v>0.37623650000000003</v>
      </c>
      <c r="K10811" s="43">
        <f t="shared" si="505"/>
        <v>0.4045126</v>
      </c>
      <c r="L10811" s="41" t="str">
        <f t="shared" si="506"/>
        <v>AA</v>
      </c>
      <c r="M10811" s="41" t="s">
        <v>469</v>
      </c>
      <c r="N10811" s="41" t="s">
        <v>421</v>
      </c>
      <c r="O10811" s="41" t="s">
        <v>70</v>
      </c>
    </row>
    <row r="10812" spans="1:15">
      <c r="A10812" s="42">
        <v>41207</v>
      </c>
      <c r="B10812" s="42">
        <v>47477</v>
      </c>
      <c r="C10812" s="130">
        <v>206</v>
      </c>
      <c r="D10812" s="43">
        <v>9.4800000000000009E-2</v>
      </c>
      <c r="E10812" s="43">
        <v>8.7400000000000005E-2</v>
      </c>
      <c r="F10812" s="44">
        <v>140000</v>
      </c>
      <c r="G10812" s="44">
        <v>140000</v>
      </c>
      <c r="H10812" s="44">
        <v>49796.63</v>
      </c>
      <c r="I10812" s="44">
        <v>56902.31</v>
      </c>
      <c r="J10812" s="68">
        <f t="shared" si="504"/>
        <v>0.35569021428571429</v>
      </c>
      <c r="K10812" s="43">
        <f t="shared" si="505"/>
        <v>0.40644507142857139</v>
      </c>
      <c r="L10812" s="41" t="str">
        <f t="shared" si="506"/>
        <v>AA</v>
      </c>
      <c r="M10812" s="41" t="s">
        <v>587</v>
      </c>
      <c r="N10812" s="41" t="s">
        <v>421</v>
      </c>
      <c r="O10812" s="41" t="s">
        <v>70</v>
      </c>
    </row>
    <row r="10813" spans="1:15">
      <c r="A10813" s="38">
        <v>41213</v>
      </c>
      <c r="B10813" s="38">
        <v>46691</v>
      </c>
      <c r="C10813" s="131">
        <v>180</v>
      </c>
      <c r="D10813" s="39">
        <v>9.4800000000000009E-2</v>
      </c>
      <c r="E10813" s="39">
        <v>8.3699999999999997E-2</v>
      </c>
      <c r="F10813" s="40">
        <v>161000</v>
      </c>
      <c r="G10813" s="40">
        <v>161000</v>
      </c>
      <c r="H10813" s="40">
        <v>58843</v>
      </c>
      <c r="I10813" s="40">
        <v>66516.100000000006</v>
      </c>
      <c r="J10813" s="67">
        <f t="shared" si="504"/>
        <v>0.36548447204968942</v>
      </c>
      <c r="K10813" s="39">
        <f t="shared" si="505"/>
        <v>0.41314347826086961</v>
      </c>
      <c r="L10813" s="2" t="str">
        <f t="shared" si="506"/>
        <v>AA</v>
      </c>
      <c r="M10813" s="2" t="s">
        <v>454</v>
      </c>
      <c r="N10813" s="2" t="s">
        <v>416</v>
      </c>
      <c r="O10813" s="2" t="s">
        <v>70</v>
      </c>
    </row>
    <row r="10814" spans="1:15">
      <c r="A10814" s="42">
        <v>41184</v>
      </c>
      <c r="B10814" s="42">
        <v>46662</v>
      </c>
      <c r="C10814" s="130">
        <v>180</v>
      </c>
      <c r="D10814" s="43">
        <v>9.4800000000000009E-2</v>
      </c>
      <c r="E10814" s="43">
        <v>8.7400000000000005E-2</v>
      </c>
      <c r="F10814" s="44">
        <v>117201.34</v>
      </c>
      <c r="G10814" s="44">
        <v>117201.34</v>
      </c>
      <c r="H10814" s="44">
        <v>43980.35</v>
      </c>
      <c r="I10814" s="44">
        <v>48866</v>
      </c>
      <c r="J10814" s="68">
        <f t="shared" si="504"/>
        <v>0.37525466858996664</v>
      </c>
      <c r="K10814" s="43">
        <f t="shared" si="505"/>
        <v>0.4169406254228834</v>
      </c>
      <c r="L10814" s="41" t="str">
        <f t="shared" si="506"/>
        <v>AA</v>
      </c>
      <c r="M10814" s="41" t="s">
        <v>1076</v>
      </c>
      <c r="N10814" s="41" t="s">
        <v>424</v>
      </c>
      <c r="O10814" s="41" t="s">
        <v>70</v>
      </c>
    </row>
    <row r="10815" spans="1:15">
      <c r="A10815" s="38">
        <v>41131</v>
      </c>
      <c r="B10815" s="38">
        <v>48375</v>
      </c>
      <c r="C10815" s="131">
        <v>238</v>
      </c>
      <c r="D10815" s="39">
        <v>9.4800000000000009E-2</v>
      </c>
      <c r="E10815" s="39">
        <v>8.7400000000000005E-2</v>
      </c>
      <c r="F10815" s="40">
        <v>117000</v>
      </c>
      <c r="G10815" s="40">
        <v>117000</v>
      </c>
      <c r="H10815" s="40">
        <v>44486.03</v>
      </c>
      <c r="I10815" s="40">
        <v>50306.39</v>
      </c>
      <c r="J10815" s="67">
        <f t="shared" si="504"/>
        <v>0.3802224786324786</v>
      </c>
      <c r="K10815" s="39">
        <f t="shared" si="505"/>
        <v>0.42996914529914532</v>
      </c>
      <c r="L10815" s="2" t="str">
        <f t="shared" si="506"/>
        <v>AA</v>
      </c>
      <c r="M10815" s="2" t="s">
        <v>529</v>
      </c>
      <c r="N10815" s="2" t="s">
        <v>421</v>
      </c>
      <c r="O10815" s="2" t="s">
        <v>70</v>
      </c>
    </row>
    <row r="10816" spans="1:15">
      <c r="A10816" s="42">
        <v>41256</v>
      </c>
      <c r="B10816" s="42">
        <v>44605</v>
      </c>
      <c r="C10816" s="130">
        <v>110</v>
      </c>
      <c r="D10816" s="43">
        <v>9.4800000000000009E-2</v>
      </c>
      <c r="E10816" s="43">
        <v>8.7400000000000005E-2</v>
      </c>
      <c r="F10816" s="44">
        <v>180000</v>
      </c>
      <c r="G10816" s="44">
        <v>180000</v>
      </c>
      <c r="H10816" s="44">
        <v>60340.78</v>
      </c>
      <c r="I10816" s="44">
        <v>77999.990000000005</v>
      </c>
      <c r="J10816" s="68">
        <f t="shared" si="504"/>
        <v>0.33522655555555553</v>
      </c>
      <c r="K10816" s="43">
        <f t="shared" si="505"/>
        <v>0.4333332777777778</v>
      </c>
      <c r="L10816" s="41" t="str">
        <f t="shared" si="506"/>
        <v>AA</v>
      </c>
      <c r="M10816" s="41" t="s">
        <v>564</v>
      </c>
      <c r="N10816" s="41" t="s">
        <v>417</v>
      </c>
      <c r="O10816" s="41" t="s">
        <v>70</v>
      </c>
    </row>
    <row r="10817" spans="1:15">
      <c r="A10817" s="42">
        <v>41283</v>
      </c>
      <c r="B10817" s="42">
        <v>51204</v>
      </c>
      <c r="C10817" s="130">
        <v>326</v>
      </c>
      <c r="D10817" s="43">
        <v>9.4800000000000009E-2</v>
      </c>
      <c r="E10817" s="43">
        <v>8.7400000000000005E-2</v>
      </c>
      <c r="F10817" s="44">
        <v>183000</v>
      </c>
      <c r="G10817" s="44">
        <v>183000</v>
      </c>
      <c r="H10817" s="44">
        <v>74655.929999999993</v>
      </c>
      <c r="I10817" s="44">
        <v>79872.67</v>
      </c>
      <c r="J10817" s="68">
        <f t="shared" si="504"/>
        <v>0.4079559016393442</v>
      </c>
      <c r="K10817" s="43">
        <f t="shared" si="505"/>
        <v>0.4364626775956284</v>
      </c>
      <c r="L10817" s="41" t="str">
        <f t="shared" si="506"/>
        <v>AA</v>
      </c>
      <c r="M10817" s="41" t="s">
        <v>986</v>
      </c>
      <c r="N10817" s="41" t="s">
        <v>422</v>
      </c>
      <c r="O10817" s="41" t="s">
        <v>70</v>
      </c>
    </row>
    <row r="10818" spans="1:15">
      <c r="A10818" s="38">
        <v>41208</v>
      </c>
      <c r="B10818" s="38">
        <v>51496</v>
      </c>
      <c r="C10818" s="131">
        <v>338</v>
      </c>
      <c r="D10818" s="39">
        <v>9.4800000000000009E-2</v>
      </c>
      <c r="E10818" s="39">
        <v>8.7400000000000005E-2</v>
      </c>
      <c r="F10818" s="40">
        <v>90000</v>
      </c>
      <c r="G10818" s="40">
        <v>90000</v>
      </c>
      <c r="H10818" s="40">
        <v>37127.82</v>
      </c>
      <c r="I10818" s="40">
        <v>39999.99</v>
      </c>
      <c r="J10818" s="67">
        <f t="shared" si="504"/>
        <v>0.41253133333333331</v>
      </c>
      <c r="K10818" s="39">
        <f t="shared" si="505"/>
        <v>0.44444433333333333</v>
      </c>
      <c r="L10818" s="2" t="str">
        <f t="shared" si="506"/>
        <v>AA</v>
      </c>
      <c r="M10818" s="2" t="s">
        <v>714</v>
      </c>
      <c r="N10818" s="2" t="s">
        <v>416</v>
      </c>
      <c r="O10818" s="2" t="s">
        <v>70</v>
      </c>
    </row>
    <row r="10819" spans="1:15">
      <c r="A10819" s="38">
        <v>41089</v>
      </c>
      <c r="B10819" s="38">
        <v>52046</v>
      </c>
      <c r="C10819" s="131">
        <v>360</v>
      </c>
      <c r="D10819" s="39">
        <v>9.4800000000000009E-2</v>
      </c>
      <c r="E10819" s="39">
        <v>8.7400000000000005E-2</v>
      </c>
      <c r="F10819" s="40">
        <v>135000</v>
      </c>
      <c r="G10819" s="40">
        <v>135000</v>
      </c>
      <c r="H10819" s="40">
        <v>55621.66</v>
      </c>
      <c r="I10819" s="40">
        <v>60299.99</v>
      </c>
      <c r="J10819" s="67">
        <f t="shared" ref="J10819:J10882" si="507">H10819/G10819</f>
        <v>0.41201229629629632</v>
      </c>
      <c r="K10819" s="39">
        <f t="shared" ref="K10819:K10882" si="508">I10819/G10819</f>
        <v>0.44666659259259256</v>
      </c>
      <c r="L10819" s="2" t="str">
        <f t="shared" ref="L10819:L10882" si="509">IF(J10819&lt;=65%,"AA",IF(J10819&lt;=75%,"A",IF(J10819&lt;=85%,"B","C")))</f>
        <v>AA</v>
      </c>
      <c r="M10819" s="2" t="s">
        <v>1596</v>
      </c>
      <c r="N10819" s="2" t="s">
        <v>417</v>
      </c>
      <c r="O10819" s="2" t="s">
        <v>70</v>
      </c>
    </row>
    <row r="10820" spans="1:15">
      <c r="A10820" s="42">
        <v>41173</v>
      </c>
      <c r="B10820" s="42">
        <v>46651</v>
      </c>
      <c r="C10820" s="130">
        <v>180</v>
      </c>
      <c r="D10820" s="43">
        <v>9.4800000000000009E-2</v>
      </c>
      <c r="E10820" s="43">
        <v>8.3699999999999997E-2</v>
      </c>
      <c r="F10820" s="44">
        <v>120000</v>
      </c>
      <c r="G10820" s="44">
        <v>120000</v>
      </c>
      <c r="H10820" s="44">
        <v>45838.69</v>
      </c>
      <c r="I10820" s="44">
        <v>53999.99</v>
      </c>
      <c r="J10820" s="68">
        <f t="shared" si="507"/>
        <v>0.38198908333333337</v>
      </c>
      <c r="K10820" s="43">
        <f t="shared" si="508"/>
        <v>0.44999991666666667</v>
      </c>
      <c r="L10820" s="41" t="str">
        <f t="shared" si="509"/>
        <v>AA</v>
      </c>
      <c r="M10820" s="41" t="s">
        <v>884</v>
      </c>
      <c r="N10820" s="41" t="s">
        <v>421</v>
      </c>
      <c r="O10820" s="41" t="s">
        <v>70</v>
      </c>
    </row>
    <row r="10821" spans="1:15">
      <c r="A10821" s="38">
        <v>41236</v>
      </c>
      <c r="B10821" s="38">
        <v>49391</v>
      </c>
      <c r="C10821" s="131">
        <v>268</v>
      </c>
      <c r="D10821" s="39">
        <v>9.4800000000000009E-2</v>
      </c>
      <c r="E10821" s="39">
        <v>8.5600000000000009E-2</v>
      </c>
      <c r="F10821" s="40">
        <v>143613.43</v>
      </c>
      <c r="G10821" s="40">
        <v>143613.43</v>
      </c>
      <c r="H10821" s="40">
        <v>63206.69</v>
      </c>
      <c r="I10821" s="40">
        <v>67500</v>
      </c>
      <c r="J10821" s="67">
        <f t="shared" si="507"/>
        <v>0.4401168470107566</v>
      </c>
      <c r="K10821" s="39">
        <f t="shared" si="508"/>
        <v>0.47001175307908183</v>
      </c>
      <c r="L10821" s="2" t="str">
        <f t="shared" si="509"/>
        <v>AA</v>
      </c>
      <c r="M10821" s="2" t="s">
        <v>534</v>
      </c>
      <c r="N10821" s="2" t="s">
        <v>430</v>
      </c>
      <c r="O10821" s="2" t="s">
        <v>70</v>
      </c>
    </row>
    <row r="10822" spans="1:15">
      <c r="A10822" s="42">
        <v>41235</v>
      </c>
      <c r="B10822" s="42">
        <v>50121</v>
      </c>
      <c r="C10822" s="130">
        <v>292</v>
      </c>
      <c r="D10822" s="43">
        <v>9.4800000000000009E-2</v>
      </c>
      <c r="E10822" s="43">
        <v>8.3699999999999997E-2</v>
      </c>
      <c r="F10822" s="44">
        <v>130000</v>
      </c>
      <c r="G10822" s="44">
        <v>130000</v>
      </c>
      <c r="H10822" s="44">
        <v>59702.34</v>
      </c>
      <c r="I10822" s="44">
        <v>64999.99</v>
      </c>
      <c r="J10822" s="68">
        <f t="shared" si="507"/>
        <v>0.45924876923076918</v>
      </c>
      <c r="K10822" s="43">
        <f t="shared" si="508"/>
        <v>0.49999992307692304</v>
      </c>
      <c r="L10822" s="41" t="str">
        <f t="shared" si="509"/>
        <v>AA</v>
      </c>
      <c r="M10822" s="41" t="s">
        <v>204</v>
      </c>
      <c r="N10822" s="41" t="s">
        <v>422</v>
      </c>
      <c r="O10822" s="41" t="s">
        <v>70</v>
      </c>
    </row>
    <row r="10823" spans="1:15">
      <c r="A10823" s="42">
        <v>41107</v>
      </c>
      <c r="B10823" s="42">
        <v>50512</v>
      </c>
      <c r="C10823" s="130">
        <v>309</v>
      </c>
      <c r="D10823" s="43">
        <v>9.4800000000000009E-2</v>
      </c>
      <c r="E10823" s="43">
        <v>8.7400000000000005E-2</v>
      </c>
      <c r="F10823" s="44">
        <v>79944.160000000003</v>
      </c>
      <c r="G10823" s="44">
        <v>79944.160000000003</v>
      </c>
      <c r="H10823" s="44">
        <v>37473.68</v>
      </c>
      <c r="I10823" s="44">
        <v>40000</v>
      </c>
      <c r="J10823" s="68">
        <f t="shared" si="507"/>
        <v>0.46874818623399128</v>
      </c>
      <c r="K10823" s="43">
        <f t="shared" si="508"/>
        <v>0.50034924377215295</v>
      </c>
      <c r="L10823" s="41" t="str">
        <f t="shared" si="509"/>
        <v>AA</v>
      </c>
      <c r="M10823" s="41" t="s">
        <v>1376</v>
      </c>
      <c r="N10823" s="41" t="s">
        <v>421</v>
      </c>
      <c r="O10823" s="41" t="s">
        <v>70</v>
      </c>
    </row>
    <row r="10824" spans="1:15">
      <c r="A10824" s="42">
        <v>41250</v>
      </c>
      <c r="B10824" s="42">
        <v>54033</v>
      </c>
      <c r="C10824" s="130">
        <v>420</v>
      </c>
      <c r="D10824" s="43">
        <v>9.4800000000000009E-2</v>
      </c>
      <c r="E10824" s="43">
        <v>8.7400000000000005E-2</v>
      </c>
      <c r="F10824" s="44">
        <v>89800</v>
      </c>
      <c r="G10824" s="44">
        <v>89800</v>
      </c>
      <c r="H10824" s="44">
        <v>42770.62</v>
      </c>
      <c r="I10824" s="44">
        <v>44999.99</v>
      </c>
      <c r="J10824" s="68">
        <f t="shared" si="507"/>
        <v>0.47628752783964368</v>
      </c>
      <c r="K10824" s="43">
        <f t="shared" si="508"/>
        <v>0.50111347438752785</v>
      </c>
      <c r="L10824" s="41" t="str">
        <f t="shared" si="509"/>
        <v>AA</v>
      </c>
      <c r="M10824" s="41" t="s">
        <v>517</v>
      </c>
      <c r="N10824" s="41" t="s">
        <v>417</v>
      </c>
      <c r="O10824" s="41" t="s">
        <v>70</v>
      </c>
    </row>
    <row r="10825" spans="1:15">
      <c r="A10825" s="42">
        <v>41115</v>
      </c>
      <c r="B10825" s="42">
        <v>44767</v>
      </c>
      <c r="C10825" s="130">
        <v>120</v>
      </c>
      <c r="D10825" s="43">
        <v>9.4800000000000009E-2</v>
      </c>
      <c r="E10825" s="43">
        <v>8.7400000000000005E-2</v>
      </c>
      <c r="F10825" s="44">
        <v>85000</v>
      </c>
      <c r="G10825" s="44">
        <v>85000</v>
      </c>
      <c r="H10825" s="44">
        <v>32318.6</v>
      </c>
      <c r="I10825" s="44">
        <v>42999.98</v>
      </c>
      <c r="J10825" s="68">
        <f t="shared" si="507"/>
        <v>0.38021882352941172</v>
      </c>
      <c r="K10825" s="43">
        <f t="shared" si="508"/>
        <v>0.50588211764705882</v>
      </c>
      <c r="L10825" s="41" t="str">
        <f t="shared" si="509"/>
        <v>AA</v>
      </c>
      <c r="M10825" s="41" t="s">
        <v>1099</v>
      </c>
      <c r="N10825" s="41" t="s">
        <v>416</v>
      </c>
      <c r="O10825" s="41" t="s">
        <v>70</v>
      </c>
    </row>
    <row r="10826" spans="1:15">
      <c r="A10826" s="42">
        <v>41124</v>
      </c>
      <c r="B10826" s="42">
        <v>53907</v>
      </c>
      <c r="C10826" s="130">
        <v>420</v>
      </c>
      <c r="D10826" s="43">
        <v>9.4800000000000009E-2</v>
      </c>
      <c r="E10826" s="43">
        <v>9.4800000000000009E-2</v>
      </c>
      <c r="F10826" s="44">
        <v>128482.55</v>
      </c>
      <c r="G10826" s="44">
        <v>128482.55</v>
      </c>
      <c r="H10826" s="44">
        <v>63922.94</v>
      </c>
      <c r="I10826" s="44">
        <v>66568</v>
      </c>
      <c r="J10826" s="68">
        <f t="shared" si="507"/>
        <v>0.49752234836559517</v>
      </c>
      <c r="K10826" s="43">
        <f t="shared" si="508"/>
        <v>0.51810926853491002</v>
      </c>
      <c r="L10826" s="41" t="str">
        <f t="shared" si="509"/>
        <v>AA</v>
      </c>
      <c r="M10826" s="41" t="s">
        <v>724</v>
      </c>
      <c r="N10826" s="41" t="s">
        <v>424</v>
      </c>
      <c r="O10826" s="41" t="s">
        <v>70</v>
      </c>
    </row>
    <row r="10827" spans="1:15">
      <c r="A10827" s="38">
        <v>41095</v>
      </c>
      <c r="B10827" s="38">
        <v>52052</v>
      </c>
      <c r="C10827" s="131">
        <v>360</v>
      </c>
      <c r="D10827" s="39">
        <v>9.4800000000000009E-2</v>
      </c>
      <c r="E10827" s="39">
        <v>8.7400000000000005E-2</v>
      </c>
      <c r="F10827" s="40">
        <v>75600</v>
      </c>
      <c r="G10827" s="40">
        <v>75600</v>
      </c>
      <c r="H10827" s="40">
        <v>37030.85</v>
      </c>
      <c r="I10827" s="40">
        <v>39999.99</v>
      </c>
      <c r="J10827" s="67">
        <f t="shared" si="507"/>
        <v>0.48982605820105818</v>
      </c>
      <c r="K10827" s="39">
        <f t="shared" si="508"/>
        <v>0.52910039682539678</v>
      </c>
      <c r="L10827" s="2" t="str">
        <f t="shared" si="509"/>
        <v>AA</v>
      </c>
      <c r="M10827" s="2" t="s">
        <v>1132</v>
      </c>
      <c r="N10827" s="2" t="s">
        <v>416</v>
      </c>
      <c r="O10827" s="2" t="s">
        <v>70</v>
      </c>
    </row>
    <row r="10828" spans="1:15">
      <c r="A10828" s="38">
        <v>41264</v>
      </c>
      <c r="B10828" s="38">
        <v>47351</v>
      </c>
      <c r="C10828" s="131">
        <v>200</v>
      </c>
      <c r="D10828" s="39">
        <v>9.4800000000000009E-2</v>
      </c>
      <c r="E10828" s="39">
        <v>8.5600000000000009E-2</v>
      </c>
      <c r="F10828" s="40">
        <v>196000</v>
      </c>
      <c r="G10828" s="40">
        <v>196000</v>
      </c>
      <c r="H10828" s="40">
        <v>94193.279999999999</v>
      </c>
      <c r="I10828" s="40">
        <v>106999.99</v>
      </c>
      <c r="J10828" s="67">
        <f t="shared" si="507"/>
        <v>0.48057795918367346</v>
      </c>
      <c r="K10828" s="39">
        <f t="shared" si="508"/>
        <v>0.54591831632653065</v>
      </c>
      <c r="L10828" s="2" t="str">
        <f t="shared" si="509"/>
        <v>AA</v>
      </c>
      <c r="M10828" s="2" t="s">
        <v>876</v>
      </c>
      <c r="N10828" s="2" t="s">
        <v>417</v>
      </c>
      <c r="O10828" s="2" t="s">
        <v>70</v>
      </c>
    </row>
    <row r="10829" spans="1:15">
      <c r="A10829" s="42">
        <v>41086</v>
      </c>
      <c r="B10829" s="42">
        <v>46564</v>
      </c>
      <c r="C10829" s="130">
        <v>180</v>
      </c>
      <c r="D10829" s="43">
        <v>9.4800000000000009E-2</v>
      </c>
      <c r="E10829" s="43">
        <v>8.7400000000000005E-2</v>
      </c>
      <c r="F10829" s="44">
        <v>82000</v>
      </c>
      <c r="G10829" s="44">
        <v>82000</v>
      </c>
      <c r="H10829" s="44">
        <v>37459.53</v>
      </c>
      <c r="I10829" s="44">
        <v>44999.98</v>
      </c>
      <c r="J10829" s="68">
        <f t="shared" si="507"/>
        <v>0.45682353658536584</v>
      </c>
      <c r="K10829" s="43">
        <f t="shared" si="508"/>
        <v>0.54878024390243907</v>
      </c>
      <c r="L10829" s="41" t="str">
        <f t="shared" si="509"/>
        <v>AA</v>
      </c>
      <c r="M10829" s="41" t="s">
        <v>1015</v>
      </c>
      <c r="N10829" s="41" t="s">
        <v>417</v>
      </c>
      <c r="O10829" s="41" t="s">
        <v>70</v>
      </c>
    </row>
    <row r="10830" spans="1:15">
      <c r="A10830" s="42">
        <v>41145</v>
      </c>
      <c r="B10830" s="42">
        <v>52102</v>
      </c>
      <c r="C10830" s="130">
        <v>360</v>
      </c>
      <c r="D10830" s="43">
        <v>9.4800000000000009E-2</v>
      </c>
      <c r="E10830" s="43">
        <v>8.7400000000000005E-2</v>
      </c>
      <c r="F10830" s="44">
        <v>130000</v>
      </c>
      <c r="G10830" s="44">
        <v>130000</v>
      </c>
      <c r="H10830" s="44">
        <v>66772.740000000005</v>
      </c>
      <c r="I10830" s="44">
        <v>71999.990000000005</v>
      </c>
      <c r="J10830" s="68">
        <f t="shared" si="507"/>
        <v>0.51363646153846154</v>
      </c>
      <c r="K10830" s="43">
        <f t="shared" si="508"/>
        <v>0.55384607692307697</v>
      </c>
      <c r="L10830" s="41" t="str">
        <f t="shared" si="509"/>
        <v>AA</v>
      </c>
      <c r="M10830" s="41" t="s">
        <v>1068</v>
      </c>
      <c r="N10830" s="41" t="s">
        <v>416</v>
      </c>
      <c r="O10830" s="41" t="s">
        <v>70</v>
      </c>
    </row>
    <row r="10831" spans="1:15">
      <c r="A10831" s="38">
        <v>41086</v>
      </c>
      <c r="B10831" s="38">
        <v>46564</v>
      </c>
      <c r="C10831" s="131">
        <v>180</v>
      </c>
      <c r="D10831" s="39">
        <v>9.4800000000000009E-2</v>
      </c>
      <c r="E10831" s="39">
        <v>8.7400000000000005E-2</v>
      </c>
      <c r="F10831" s="40">
        <v>100500</v>
      </c>
      <c r="G10831" s="40">
        <v>100500</v>
      </c>
      <c r="H10831" s="40">
        <v>46616.18</v>
      </c>
      <c r="I10831" s="40">
        <v>55999.95</v>
      </c>
      <c r="J10831" s="67">
        <f t="shared" si="507"/>
        <v>0.46384258706467663</v>
      </c>
      <c r="K10831" s="39">
        <f t="shared" si="508"/>
        <v>0.55721343283582092</v>
      </c>
      <c r="L10831" s="2" t="str">
        <f t="shared" si="509"/>
        <v>AA</v>
      </c>
      <c r="M10831" s="2" t="s">
        <v>588</v>
      </c>
      <c r="N10831" s="2" t="s">
        <v>417</v>
      </c>
      <c r="O10831" s="2" t="s">
        <v>70</v>
      </c>
    </row>
    <row r="10832" spans="1:15">
      <c r="A10832" s="42">
        <v>41106</v>
      </c>
      <c r="B10832" s="42">
        <v>53282</v>
      </c>
      <c r="C10832" s="130">
        <v>400</v>
      </c>
      <c r="D10832" s="43">
        <v>9.4800000000000009E-2</v>
      </c>
      <c r="E10832" s="43">
        <v>8.7400000000000005E-2</v>
      </c>
      <c r="F10832" s="44">
        <v>100000</v>
      </c>
      <c r="G10832" s="44">
        <v>100000</v>
      </c>
      <c r="H10832" s="44">
        <v>52305.69</v>
      </c>
      <c r="I10832" s="44">
        <v>55999.99</v>
      </c>
      <c r="J10832" s="68">
        <f t="shared" si="507"/>
        <v>0.52305690000000005</v>
      </c>
      <c r="K10832" s="43">
        <f t="shared" si="508"/>
        <v>0.55999989999999999</v>
      </c>
      <c r="L10832" s="41" t="str">
        <f t="shared" si="509"/>
        <v>AA</v>
      </c>
      <c r="M10832" s="41" t="s">
        <v>466</v>
      </c>
      <c r="N10832" s="41" t="s">
        <v>421</v>
      </c>
      <c r="O10832" s="41" t="s">
        <v>70</v>
      </c>
    </row>
    <row r="10833" spans="1:15">
      <c r="A10833" s="38">
        <v>41250</v>
      </c>
      <c r="B10833" s="38">
        <v>44902</v>
      </c>
      <c r="C10833" s="131">
        <v>120</v>
      </c>
      <c r="D10833" s="39">
        <v>9.4800000000000009E-2</v>
      </c>
      <c r="E10833" s="39">
        <v>8.7400000000000005E-2</v>
      </c>
      <c r="F10833" s="40">
        <v>70500</v>
      </c>
      <c r="G10833" s="40">
        <v>70500</v>
      </c>
      <c r="H10833" s="40">
        <v>31760.2</v>
      </c>
      <c r="I10833" s="40">
        <v>39999.99</v>
      </c>
      <c r="J10833" s="67">
        <f t="shared" si="507"/>
        <v>0.45049929078014184</v>
      </c>
      <c r="K10833" s="39">
        <f t="shared" si="508"/>
        <v>0.56737574468085106</v>
      </c>
      <c r="L10833" s="2" t="str">
        <f t="shared" si="509"/>
        <v>AA</v>
      </c>
      <c r="M10833" s="2" t="s">
        <v>918</v>
      </c>
      <c r="N10833" s="2" t="s">
        <v>416</v>
      </c>
      <c r="O10833" s="2" t="s">
        <v>70</v>
      </c>
    </row>
    <row r="10834" spans="1:15">
      <c r="A10834" s="38">
        <v>41081</v>
      </c>
      <c r="B10834" s="38">
        <v>52038</v>
      </c>
      <c r="C10834" s="131">
        <v>360</v>
      </c>
      <c r="D10834" s="39">
        <v>9.4800000000000009E-2</v>
      </c>
      <c r="E10834" s="39">
        <v>8.7400000000000005E-2</v>
      </c>
      <c r="F10834" s="40">
        <v>70000</v>
      </c>
      <c r="G10834" s="40">
        <v>70000</v>
      </c>
      <c r="H10834" s="40">
        <v>36871.949999999997</v>
      </c>
      <c r="I10834" s="40">
        <v>39999.99</v>
      </c>
      <c r="J10834" s="67">
        <f t="shared" si="507"/>
        <v>0.52674214285714283</v>
      </c>
      <c r="K10834" s="39">
        <f t="shared" si="508"/>
        <v>0.5714284285714285</v>
      </c>
      <c r="L10834" s="2" t="str">
        <f t="shared" si="509"/>
        <v>AA</v>
      </c>
      <c r="M10834" s="2" t="s">
        <v>780</v>
      </c>
      <c r="N10834" s="2" t="s">
        <v>424</v>
      </c>
      <c r="O10834" s="2" t="s">
        <v>70</v>
      </c>
    </row>
    <row r="10835" spans="1:15">
      <c r="A10835" s="38">
        <v>41271</v>
      </c>
      <c r="B10835" s="38">
        <v>52259</v>
      </c>
      <c r="C10835" s="131">
        <v>361</v>
      </c>
      <c r="D10835" s="39">
        <v>9.4800000000000009E-2</v>
      </c>
      <c r="E10835" s="39">
        <v>8.7400000000000005E-2</v>
      </c>
      <c r="F10835" s="40">
        <v>165000</v>
      </c>
      <c r="G10835" s="40">
        <v>165000</v>
      </c>
      <c r="H10835" s="40">
        <v>89188.61</v>
      </c>
      <c r="I10835" s="40">
        <v>94999.99</v>
      </c>
      <c r="J10835" s="67">
        <f t="shared" si="507"/>
        <v>0.54053703030303035</v>
      </c>
      <c r="K10835" s="39">
        <f t="shared" si="508"/>
        <v>0.57575751515151519</v>
      </c>
      <c r="L10835" s="2" t="str">
        <f t="shared" si="509"/>
        <v>AA</v>
      </c>
      <c r="M10835" s="2" t="s">
        <v>495</v>
      </c>
      <c r="N10835" s="2" t="s">
        <v>424</v>
      </c>
      <c r="O10835" s="2" t="s">
        <v>70</v>
      </c>
    </row>
    <row r="10836" spans="1:15">
      <c r="A10836" s="38">
        <v>41110</v>
      </c>
      <c r="B10836" s="38">
        <v>44155</v>
      </c>
      <c r="C10836" s="131">
        <v>100</v>
      </c>
      <c r="D10836" s="39">
        <v>9.4800000000000009E-2</v>
      </c>
      <c r="E10836" s="39">
        <v>8.5600000000000009E-2</v>
      </c>
      <c r="F10836" s="40">
        <v>95000</v>
      </c>
      <c r="G10836" s="40">
        <v>95000</v>
      </c>
      <c r="H10836" s="40">
        <v>38975.97</v>
      </c>
      <c r="I10836" s="40">
        <v>54999.99</v>
      </c>
      <c r="J10836" s="67">
        <f t="shared" si="507"/>
        <v>0.41027336842105266</v>
      </c>
      <c r="K10836" s="39">
        <f t="shared" si="508"/>
        <v>0.57894726315789469</v>
      </c>
      <c r="L10836" s="2" t="str">
        <f t="shared" si="509"/>
        <v>AA</v>
      </c>
      <c r="M10836" s="2" t="s">
        <v>465</v>
      </c>
      <c r="N10836" s="2" t="s">
        <v>417</v>
      </c>
      <c r="O10836" s="2" t="s">
        <v>70</v>
      </c>
    </row>
    <row r="10837" spans="1:15">
      <c r="A10837" s="42">
        <v>41117</v>
      </c>
      <c r="B10837" s="42">
        <v>52074</v>
      </c>
      <c r="C10837" s="130">
        <v>360</v>
      </c>
      <c r="D10837" s="43">
        <v>9.4800000000000009E-2</v>
      </c>
      <c r="E10837" s="43">
        <v>8.5600000000000009E-2</v>
      </c>
      <c r="F10837" s="44">
        <v>136797</v>
      </c>
      <c r="G10837" s="44">
        <v>136797</v>
      </c>
      <c r="H10837" s="44">
        <v>35619.370000000003</v>
      </c>
      <c r="I10837" s="44">
        <v>80999.990000000005</v>
      </c>
      <c r="J10837" s="68">
        <f t="shared" si="507"/>
        <v>0.26038122181041984</v>
      </c>
      <c r="K10837" s="43">
        <f t="shared" si="508"/>
        <v>0.59211817510617926</v>
      </c>
      <c r="L10837" s="41" t="str">
        <f t="shared" si="509"/>
        <v>AA</v>
      </c>
      <c r="M10837" s="41" t="s">
        <v>636</v>
      </c>
      <c r="N10837" s="41" t="s">
        <v>417</v>
      </c>
      <c r="O10837" s="41" t="s">
        <v>70</v>
      </c>
    </row>
    <row r="10838" spans="1:15">
      <c r="A10838" s="42">
        <v>41254</v>
      </c>
      <c r="B10838" s="42">
        <v>54037</v>
      </c>
      <c r="C10838" s="130">
        <v>420</v>
      </c>
      <c r="D10838" s="43">
        <v>9.4800000000000009E-2</v>
      </c>
      <c r="E10838" s="43">
        <v>8.7400000000000005E-2</v>
      </c>
      <c r="F10838" s="44">
        <v>123956</v>
      </c>
      <c r="G10838" s="44">
        <v>123956</v>
      </c>
      <c r="H10838" s="44">
        <v>70290.929999999993</v>
      </c>
      <c r="I10838" s="44">
        <v>73999.990000000005</v>
      </c>
      <c r="J10838" s="68">
        <f t="shared" si="507"/>
        <v>0.56706355480977111</v>
      </c>
      <c r="K10838" s="43">
        <f t="shared" si="508"/>
        <v>0.59698594662622229</v>
      </c>
      <c r="L10838" s="41" t="str">
        <f t="shared" si="509"/>
        <v>AA</v>
      </c>
      <c r="M10838" s="41" t="s">
        <v>619</v>
      </c>
      <c r="N10838" s="41" t="s">
        <v>427</v>
      </c>
      <c r="O10838" s="41" t="s">
        <v>70</v>
      </c>
    </row>
    <row r="10839" spans="1:15">
      <c r="A10839" s="42">
        <v>41226</v>
      </c>
      <c r="B10839" s="42">
        <v>54009</v>
      </c>
      <c r="C10839" s="130">
        <v>420</v>
      </c>
      <c r="D10839" s="43">
        <v>9.4800000000000009E-2</v>
      </c>
      <c r="E10839" s="43">
        <v>8.7400000000000005E-2</v>
      </c>
      <c r="F10839" s="44">
        <v>127000</v>
      </c>
      <c r="G10839" s="44">
        <v>127000</v>
      </c>
      <c r="H10839" s="44">
        <v>72007.679999999993</v>
      </c>
      <c r="I10839" s="44">
        <v>75999.990000000005</v>
      </c>
      <c r="J10839" s="68">
        <f t="shared" si="507"/>
        <v>0.56698960629921258</v>
      </c>
      <c r="K10839" s="43">
        <f t="shared" si="508"/>
        <v>0.59842511811023624</v>
      </c>
      <c r="L10839" s="41" t="str">
        <f t="shared" si="509"/>
        <v>AA</v>
      </c>
      <c r="M10839" s="41" t="s">
        <v>723</v>
      </c>
      <c r="N10839" s="41" t="s">
        <v>416</v>
      </c>
      <c r="O10839" s="41" t="s">
        <v>70</v>
      </c>
    </row>
    <row r="10840" spans="1:15">
      <c r="A10840" s="42">
        <v>41264</v>
      </c>
      <c r="B10840" s="42">
        <v>50395</v>
      </c>
      <c r="C10840" s="130">
        <v>300</v>
      </c>
      <c r="D10840" s="43">
        <v>9.4800000000000009E-2</v>
      </c>
      <c r="E10840" s="43">
        <v>8.7400000000000005E-2</v>
      </c>
      <c r="F10840" s="44">
        <v>90000</v>
      </c>
      <c r="G10840" s="44">
        <v>90000</v>
      </c>
      <c r="H10840" s="44">
        <v>49899.43</v>
      </c>
      <c r="I10840" s="44">
        <v>53999.99</v>
      </c>
      <c r="J10840" s="68">
        <f t="shared" si="507"/>
        <v>0.55443811111111108</v>
      </c>
      <c r="K10840" s="43">
        <f t="shared" si="508"/>
        <v>0.59999988888888889</v>
      </c>
      <c r="L10840" s="41" t="str">
        <f t="shared" si="509"/>
        <v>AA</v>
      </c>
      <c r="M10840" s="41" t="s">
        <v>547</v>
      </c>
      <c r="N10840" s="41" t="s">
        <v>417</v>
      </c>
      <c r="O10840" s="41" t="s">
        <v>70</v>
      </c>
    </row>
    <row r="10841" spans="1:15">
      <c r="A10841" s="38">
        <v>41184</v>
      </c>
      <c r="B10841" s="38">
        <v>52141</v>
      </c>
      <c r="C10841" s="131">
        <v>360</v>
      </c>
      <c r="D10841" s="39">
        <v>9.4800000000000009E-2</v>
      </c>
      <c r="E10841" s="39">
        <v>8.3699999999999997E-2</v>
      </c>
      <c r="F10841" s="40">
        <v>100000</v>
      </c>
      <c r="G10841" s="40">
        <v>100000</v>
      </c>
      <c r="H10841" s="40">
        <v>56015.94</v>
      </c>
      <c r="I10841" s="40">
        <v>59999.99</v>
      </c>
      <c r="J10841" s="67">
        <f t="shared" si="507"/>
        <v>0.56015939999999997</v>
      </c>
      <c r="K10841" s="39">
        <f t="shared" si="508"/>
        <v>0.59999990000000003</v>
      </c>
      <c r="L10841" s="2" t="str">
        <f t="shared" si="509"/>
        <v>AA</v>
      </c>
      <c r="M10841" s="2" t="s">
        <v>842</v>
      </c>
      <c r="N10841" s="2" t="s">
        <v>439</v>
      </c>
      <c r="O10841" s="2" t="s">
        <v>70</v>
      </c>
    </row>
    <row r="10842" spans="1:15">
      <c r="A10842" s="38">
        <v>41121</v>
      </c>
      <c r="B10842" s="38">
        <v>52078</v>
      </c>
      <c r="C10842" s="131">
        <v>360</v>
      </c>
      <c r="D10842" s="39">
        <v>9.4800000000000009E-2</v>
      </c>
      <c r="E10842" s="39">
        <v>8.7400000000000005E-2</v>
      </c>
      <c r="F10842" s="40">
        <v>100000</v>
      </c>
      <c r="G10842" s="40">
        <v>100000</v>
      </c>
      <c r="H10842" s="40">
        <v>55429.32</v>
      </c>
      <c r="I10842" s="40">
        <v>59999.99</v>
      </c>
      <c r="J10842" s="67">
        <f t="shared" si="507"/>
        <v>0.55429320000000004</v>
      </c>
      <c r="K10842" s="39">
        <f t="shared" si="508"/>
        <v>0.59999990000000003</v>
      </c>
      <c r="L10842" s="2" t="str">
        <f t="shared" si="509"/>
        <v>AA</v>
      </c>
      <c r="M10842" s="2" t="s">
        <v>861</v>
      </c>
      <c r="N10842" s="2" t="s">
        <v>416</v>
      </c>
      <c r="O10842" s="2" t="s">
        <v>70</v>
      </c>
    </row>
    <row r="10843" spans="1:15">
      <c r="A10843" s="38">
        <v>41087</v>
      </c>
      <c r="B10843" s="38">
        <v>43523</v>
      </c>
      <c r="C10843" s="131">
        <v>80</v>
      </c>
      <c r="D10843" s="39">
        <v>9.4800000000000009E-2</v>
      </c>
      <c r="E10843" s="39">
        <v>8.5600000000000009E-2</v>
      </c>
      <c r="F10843" s="40">
        <v>140000</v>
      </c>
      <c r="G10843" s="40">
        <v>140000</v>
      </c>
      <c r="H10843" s="40">
        <v>51686.720000000001</v>
      </c>
      <c r="I10843" s="40">
        <v>84999.87</v>
      </c>
      <c r="J10843" s="67">
        <f t="shared" si="507"/>
        <v>0.36919085714285715</v>
      </c>
      <c r="K10843" s="39">
        <f t="shared" si="508"/>
        <v>0.60714192857142857</v>
      </c>
      <c r="L10843" s="2" t="str">
        <f t="shared" si="509"/>
        <v>AA</v>
      </c>
      <c r="M10843" s="2" t="s">
        <v>511</v>
      </c>
      <c r="N10843" s="2" t="s">
        <v>422</v>
      </c>
      <c r="O10843" s="2" t="s">
        <v>70</v>
      </c>
    </row>
    <row r="10844" spans="1:15">
      <c r="A10844" s="42">
        <v>41131</v>
      </c>
      <c r="B10844" s="42">
        <v>43291</v>
      </c>
      <c r="C10844" s="130">
        <v>71</v>
      </c>
      <c r="D10844" s="43">
        <v>9.4800000000000009E-2</v>
      </c>
      <c r="E10844" s="43">
        <v>8.7400000000000005E-2</v>
      </c>
      <c r="F10844" s="44">
        <v>95000</v>
      </c>
      <c r="G10844" s="44">
        <v>95000</v>
      </c>
      <c r="H10844" s="44">
        <v>30258.34</v>
      </c>
      <c r="I10844" s="44">
        <v>57709.34</v>
      </c>
      <c r="J10844" s="68">
        <f t="shared" si="507"/>
        <v>0.31850884210526315</v>
      </c>
      <c r="K10844" s="43">
        <f t="shared" si="508"/>
        <v>0.60746673684210528</v>
      </c>
      <c r="L10844" s="41" t="str">
        <f t="shared" si="509"/>
        <v>AA</v>
      </c>
      <c r="M10844" s="41" t="s">
        <v>752</v>
      </c>
      <c r="N10844" s="41" t="s">
        <v>418</v>
      </c>
      <c r="O10844" s="41" t="s">
        <v>70</v>
      </c>
    </row>
    <row r="10845" spans="1:15">
      <c r="A10845" s="38">
        <v>41099</v>
      </c>
      <c r="B10845" s="38">
        <v>48404</v>
      </c>
      <c r="C10845" s="131">
        <v>240</v>
      </c>
      <c r="D10845" s="39">
        <v>9.4800000000000009E-2</v>
      </c>
      <c r="E10845" s="39">
        <v>8.7400000000000005E-2</v>
      </c>
      <c r="F10845" s="40">
        <v>131500</v>
      </c>
      <c r="G10845" s="40">
        <v>131500</v>
      </c>
      <c r="H10845" s="40">
        <v>70455.56</v>
      </c>
      <c r="I10845" s="40">
        <v>79899.990000000005</v>
      </c>
      <c r="J10845" s="67">
        <f t="shared" si="507"/>
        <v>0.53578372623574144</v>
      </c>
      <c r="K10845" s="39">
        <f t="shared" si="508"/>
        <v>0.60760448669201528</v>
      </c>
      <c r="L10845" s="2" t="str">
        <f t="shared" si="509"/>
        <v>AA</v>
      </c>
      <c r="M10845" s="2" t="s">
        <v>923</v>
      </c>
      <c r="N10845" s="2" t="s">
        <v>418</v>
      </c>
      <c r="O10845" s="2" t="s">
        <v>70</v>
      </c>
    </row>
    <row r="10846" spans="1:15">
      <c r="A10846" s="42">
        <v>41134</v>
      </c>
      <c r="B10846" s="42">
        <v>52091</v>
      </c>
      <c r="C10846" s="130">
        <v>360</v>
      </c>
      <c r="D10846" s="43">
        <v>9.4800000000000009E-2</v>
      </c>
      <c r="E10846" s="43">
        <v>9.4800000000000009E-2</v>
      </c>
      <c r="F10846" s="44">
        <v>80000</v>
      </c>
      <c r="G10846" s="44">
        <v>80000</v>
      </c>
      <c r="H10846" s="44">
        <v>45131.31</v>
      </c>
      <c r="I10846" s="44">
        <v>48621.09</v>
      </c>
      <c r="J10846" s="68">
        <f t="shared" si="507"/>
        <v>0.56414137499999994</v>
      </c>
      <c r="K10846" s="43">
        <f t="shared" si="508"/>
        <v>0.60776362499999992</v>
      </c>
      <c r="L10846" s="41" t="str">
        <f t="shared" si="509"/>
        <v>AA</v>
      </c>
      <c r="M10846" s="41" t="s">
        <v>1490</v>
      </c>
      <c r="N10846" s="41" t="s">
        <v>421</v>
      </c>
      <c r="O10846" s="41" t="s">
        <v>70</v>
      </c>
    </row>
    <row r="10847" spans="1:15">
      <c r="A10847" s="42">
        <v>41179</v>
      </c>
      <c r="B10847" s="42">
        <v>53962</v>
      </c>
      <c r="C10847" s="130">
        <v>420</v>
      </c>
      <c r="D10847" s="43">
        <v>9.4800000000000009E-2</v>
      </c>
      <c r="E10847" s="43">
        <v>8.5600000000000009E-2</v>
      </c>
      <c r="F10847" s="44">
        <v>150000</v>
      </c>
      <c r="G10847" s="44">
        <v>150000</v>
      </c>
      <c r="H10847" s="44">
        <v>86886.07</v>
      </c>
      <c r="I10847" s="44">
        <v>91899.99</v>
      </c>
      <c r="J10847" s="68">
        <f t="shared" si="507"/>
        <v>0.57924046666666673</v>
      </c>
      <c r="K10847" s="43">
        <f t="shared" si="508"/>
        <v>0.61266660000000006</v>
      </c>
      <c r="L10847" s="41" t="str">
        <f t="shared" si="509"/>
        <v>AA</v>
      </c>
      <c r="M10847" s="41" t="s">
        <v>511</v>
      </c>
      <c r="N10847" s="41" t="s">
        <v>422</v>
      </c>
      <c r="O10847" s="41" t="s">
        <v>70</v>
      </c>
    </row>
    <row r="10848" spans="1:15">
      <c r="A10848" s="42">
        <v>41086</v>
      </c>
      <c r="B10848" s="42">
        <v>52043</v>
      </c>
      <c r="C10848" s="130">
        <v>360</v>
      </c>
      <c r="D10848" s="43">
        <v>9.4800000000000009E-2</v>
      </c>
      <c r="E10848" s="43">
        <v>8.7400000000000005E-2</v>
      </c>
      <c r="F10848" s="44">
        <v>65000</v>
      </c>
      <c r="G10848" s="44">
        <v>65000</v>
      </c>
      <c r="H10848" s="44">
        <v>36889.440000000002</v>
      </c>
      <c r="I10848" s="44">
        <v>39999.99</v>
      </c>
      <c r="J10848" s="68">
        <f t="shared" si="507"/>
        <v>0.56752984615384616</v>
      </c>
      <c r="K10848" s="43">
        <f t="shared" si="508"/>
        <v>0.61538446153846149</v>
      </c>
      <c r="L10848" s="41" t="str">
        <f t="shared" si="509"/>
        <v>AA</v>
      </c>
      <c r="M10848" s="41" t="s">
        <v>228</v>
      </c>
      <c r="N10848" s="41" t="s">
        <v>417</v>
      </c>
      <c r="O10848" s="41" t="s">
        <v>70</v>
      </c>
    </row>
    <row r="10849" spans="1:15">
      <c r="A10849" s="42">
        <v>41078</v>
      </c>
      <c r="B10849" s="42">
        <v>45644</v>
      </c>
      <c r="C10849" s="130">
        <v>150</v>
      </c>
      <c r="D10849" s="43">
        <v>9.4800000000000009E-2</v>
      </c>
      <c r="E10849" s="43">
        <v>8.5600000000000009E-2</v>
      </c>
      <c r="F10849" s="44">
        <v>146500</v>
      </c>
      <c r="G10849" s="44">
        <v>146500</v>
      </c>
      <c r="H10849" s="44">
        <v>73334.62</v>
      </c>
      <c r="I10849" s="44">
        <v>92029.98</v>
      </c>
      <c r="J10849" s="68">
        <f t="shared" si="507"/>
        <v>0.50057761092150166</v>
      </c>
      <c r="K10849" s="43">
        <f t="shared" si="508"/>
        <v>0.62819098976109211</v>
      </c>
      <c r="L10849" s="41" t="str">
        <f t="shared" si="509"/>
        <v>AA</v>
      </c>
      <c r="M10849" s="41" t="s">
        <v>956</v>
      </c>
      <c r="N10849" s="41" t="s">
        <v>418</v>
      </c>
      <c r="O10849" s="41" t="s">
        <v>70</v>
      </c>
    </row>
    <row r="10850" spans="1:15">
      <c r="A10850" s="42">
        <v>41081</v>
      </c>
      <c r="B10850" s="42">
        <v>44733</v>
      </c>
      <c r="C10850" s="130">
        <v>120</v>
      </c>
      <c r="D10850" s="43">
        <v>9.4800000000000009E-2</v>
      </c>
      <c r="E10850" s="43">
        <v>8.7400000000000005E-2</v>
      </c>
      <c r="F10850" s="44">
        <v>126000</v>
      </c>
      <c r="G10850" s="44">
        <v>126000</v>
      </c>
      <c r="H10850" s="44">
        <v>59380.87</v>
      </c>
      <c r="I10850" s="44">
        <v>79999.990000000005</v>
      </c>
      <c r="J10850" s="68">
        <f t="shared" si="507"/>
        <v>0.47127674603174607</v>
      </c>
      <c r="K10850" s="43">
        <f t="shared" si="508"/>
        <v>0.6349205555555556</v>
      </c>
      <c r="L10850" s="41" t="str">
        <f t="shared" si="509"/>
        <v>AA</v>
      </c>
      <c r="M10850" s="41" t="s">
        <v>588</v>
      </c>
      <c r="N10850" s="41" t="s">
        <v>417</v>
      </c>
      <c r="O10850" s="41" t="s">
        <v>70</v>
      </c>
    </row>
    <row r="10851" spans="1:15">
      <c r="A10851" s="38">
        <v>41173</v>
      </c>
      <c r="B10851" s="38">
        <v>52130</v>
      </c>
      <c r="C10851" s="131">
        <v>360</v>
      </c>
      <c r="D10851" s="39">
        <v>9.4800000000000009E-2</v>
      </c>
      <c r="E10851" s="39">
        <v>8.7400000000000005E-2</v>
      </c>
      <c r="F10851" s="40">
        <v>170000</v>
      </c>
      <c r="G10851" s="40">
        <v>170000</v>
      </c>
      <c r="H10851" s="40">
        <v>100500.53</v>
      </c>
      <c r="I10851" s="40">
        <v>108040.41</v>
      </c>
      <c r="J10851" s="67">
        <f t="shared" si="507"/>
        <v>0.59117958823529415</v>
      </c>
      <c r="K10851" s="39">
        <f t="shared" si="508"/>
        <v>0.63553182352941173</v>
      </c>
      <c r="L10851" s="2" t="str">
        <f t="shared" si="509"/>
        <v>AA</v>
      </c>
      <c r="M10851" s="2" t="s">
        <v>467</v>
      </c>
      <c r="N10851" s="2" t="s">
        <v>425</v>
      </c>
      <c r="O10851" s="2" t="s">
        <v>70</v>
      </c>
    </row>
    <row r="10852" spans="1:15">
      <c r="A10852" s="42">
        <v>41264</v>
      </c>
      <c r="B10852" s="42">
        <v>53379</v>
      </c>
      <c r="C10852" s="130">
        <v>398</v>
      </c>
      <c r="D10852" s="43">
        <v>9.4800000000000009E-2</v>
      </c>
      <c r="E10852" s="43">
        <v>8.7400000000000005E-2</v>
      </c>
      <c r="F10852" s="44">
        <v>66000</v>
      </c>
      <c r="G10852" s="44">
        <v>66000</v>
      </c>
      <c r="H10852" s="44">
        <v>39715.57</v>
      </c>
      <c r="I10852" s="44">
        <v>41999.99</v>
      </c>
      <c r="J10852" s="68">
        <f t="shared" si="507"/>
        <v>0.60175106060606065</v>
      </c>
      <c r="K10852" s="43">
        <f t="shared" si="508"/>
        <v>0.63636348484848482</v>
      </c>
      <c r="L10852" s="41" t="str">
        <f t="shared" si="509"/>
        <v>AA</v>
      </c>
      <c r="M10852" s="41" t="s">
        <v>588</v>
      </c>
      <c r="N10852" s="41" t="s">
        <v>417</v>
      </c>
      <c r="O10852" s="41" t="s">
        <v>70</v>
      </c>
    </row>
    <row r="10853" spans="1:15">
      <c r="A10853" s="42">
        <v>41131</v>
      </c>
      <c r="B10853" s="42">
        <v>52088</v>
      </c>
      <c r="C10853" s="130">
        <v>360</v>
      </c>
      <c r="D10853" s="43">
        <v>9.4800000000000009E-2</v>
      </c>
      <c r="E10853" s="43">
        <v>9.4800000000000009E-2</v>
      </c>
      <c r="F10853" s="44">
        <v>70000</v>
      </c>
      <c r="G10853" s="44">
        <v>70000</v>
      </c>
      <c r="H10853" s="44">
        <v>41735.19</v>
      </c>
      <c r="I10853" s="44">
        <v>44999.99</v>
      </c>
      <c r="J10853" s="68">
        <f t="shared" si="507"/>
        <v>0.596217</v>
      </c>
      <c r="K10853" s="43">
        <f t="shared" si="508"/>
        <v>0.64285700000000001</v>
      </c>
      <c r="L10853" s="41" t="str">
        <f t="shared" si="509"/>
        <v>AA</v>
      </c>
      <c r="M10853" s="41" t="s">
        <v>587</v>
      </c>
      <c r="N10853" s="41" t="s">
        <v>421</v>
      </c>
      <c r="O10853" s="41" t="s">
        <v>70</v>
      </c>
    </row>
    <row r="10854" spans="1:15">
      <c r="A10854" s="38">
        <v>41235</v>
      </c>
      <c r="B10854" s="38">
        <v>50366</v>
      </c>
      <c r="C10854" s="131">
        <v>300</v>
      </c>
      <c r="D10854" s="39">
        <v>9.4800000000000009E-2</v>
      </c>
      <c r="E10854" s="39">
        <v>8.7400000000000005E-2</v>
      </c>
      <c r="F10854" s="40">
        <v>140000</v>
      </c>
      <c r="G10854" s="40">
        <v>140000</v>
      </c>
      <c r="H10854" s="40">
        <v>82888.98</v>
      </c>
      <c r="I10854" s="40">
        <v>89999.99</v>
      </c>
      <c r="J10854" s="67">
        <f t="shared" si="507"/>
        <v>0.59206414285714282</v>
      </c>
      <c r="K10854" s="39">
        <f t="shared" si="508"/>
        <v>0.64285707142857151</v>
      </c>
      <c r="L10854" s="2" t="str">
        <f t="shared" si="509"/>
        <v>AA</v>
      </c>
      <c r="M10854" s="2" t="s">
        <v>554</v>
      </c>
      <c r="N10854" s="2" t="s">
        <v>417</v>
      </c>
      <c r="O10854" s="2" t="s">
        <v>70</v>
      </c>
    </row>
    <row r="10855" spans="1:15">
      <c r="A10855" s="38">
        <v>41176</v>
      </c>
      <c r="B10855" s="38">
        <v>48481</v>
      </c>
      <c r="C10855" s="131">
        <v>240</v>
      </c>
      <c r="D10855" s="39">
        <v>9.4800000000000009E-2</v>
      </c>
      <c r="E10855" s="39">
        <v>8.7400000000000005E-2</v>
      </c>
      <c r="F10855" s="40">
        <v>110000</v>
      </c>
      <c r="G10855" s="40">
        <v>110000</v>
      </c>
      <c r="H10855" s="40">
        <v>63708.65</v>
      </c>
      <c r="I10855" s="40">
        <v>71619.990000000005</v>
      </c>
      <c r="J10855" s="67">
        <f t="shared" si="507"/>
        <v>0.57916954545454546</v>
      </c>
      <c r="K10855" s="39">
        <f t="shared" si="508"/>
        <v>0.65109081818181824</v>
      </c>
      <c r="L10855" s="2" t="str">
        <f t="shared" si="509"/>
        <v>AA</v>
      </c>
      <c r="M10855" s="2" t="s">
        <v>752</v>
      </c>
      <c r="N10855" s="2" t="s">
        <v>418</v>
      </c>
      <c r="O10855" s="2" t="s">
        <v>70</v>
      </c>
    </row>
    <row r="10856" spans="1:15">
      <c r="A10856" s="42">
        <v>41246</v>
      </c>
      <c r="B10856" s="42">
        <v>53269</v>
      </c>
      <c r="C10856" s="130">
        <v>395</v>
      </c>
      <c r="D10856" s="43">
        <v>9.4800000000000009E-2</v>
      </c>
      <c r="E10856" s="43">
        <v>8.5600000000000009E-2</v>
      </c>
      <c r="F10856" s="44">
        <v>130000</v>
      </c>
      <c r="G10856" s="44">
        <v>130000</v>
      </c>
      <c r="H10856" s="44">
        <v>80499.75</v>
      </c>
      <c r="I10856" s="44">
        <v>85034.99</v>
      </c>
      <c r="J10856" s="68">
        <f t="shared" si="507"/>
        <v>0.6192288461538461</v>
      </c>
      <c r="K10856" s="43">
        <f t="shared" si="508"/>
        <v>0.65411530769230775</v>
      </c>
      <c r="L10856" s="41" t="str">
        <f t="shared" si="509"/>
        <v>AA</v>
      </c>
      <c r="M10856" s="41" t="s">
        <v>457</v>
      </c>
      <c r="N10856" s="41" t="s">
        <v>419</v>
      </c>
      <c r="O10856" s="41" t="s">
        <v>70</v>
      </c>
    </row>
    <row r="10857" spans="1:15">
      <c r="A10857" s="42">
        <v>41264</v>
      </c>
      <c r="B10857" s="42">
        <v>43606</v>
      </c>
      <c r="C10857" s="130">
        <v>77</v>
      </c>
      <c r="D10857" s="43">
        <v>9.4800000000000009E-2</v>
      </c>
      <c r="E10857" s="43">
        <v>8.7400000000000005E-2</v>
      </c>
      <c r="F10857" s="44">
        <v>152000</v>
      </c>
      <c r="G10857" s="44">
        <v>152000</v>
      </c>
      <c r="H10857" s="44">
        <v>55911.97</v>
      </c>
      <c r="I10857" s="44">
        <v>99999.99</v>
      </c>
      <c r="J10857" s="68">
        <f t="shared" si="507"/>
        <v>0.36784190789473686</v>
      </c>
      <c r="K10857" s="43">
        <f t="shared" si="508"/>
        <v>0.65789467105263166</v>
      </c>
      <c r="L10857" s="41" t="str">
        <f t="shared" si="509"/>
        <v>AA</v>
      </c>
      <c r="M10857" s="41" t="s">
        <v>1196</v>
      </c>
      <c r="N10857" s="41" t="s">
        <v>416</v>
      </c>
      <c r="O10857" s="41" t="s">
        <v>70</v>
      </c>
    </row>
    <row r="10858" spans="1:15">
      <c r="A10858" s="38">
        <v>41213</v>
      </c>
      <c r="B10858" s="38">
        <v>50283</v>
      </c>
      <c r="C10858" s="131">
        <v>298</v>
      </c>
      <c r="D10858" s="39">
        <v>9.4800000000000009E-2</v>
      </c>
      <c r="E10858" s="39">
        <v>8.3699999999999997E-2</v>
      </c>
      <c r="F10858" s="40">
        <v>182000</v>
      </c>
      <c r="G10858" s="40">
        <v>182000</v>
      </c>
      <c r="H10858" s="40">
        <v>110575.12</v>
      </c>
      <c r="I10858" s="40">
        <v>119999.99</v>
      </c>
      <c r="J10858" s="67">
        <f t="shared" si="507"/>
        <v>0.60755560439560441</v>
      </c>
      <c r="K10858" s="39">
        <f t="shared" si="508"/>
        <v>0.65934060439560438</v>
      </c>
      <c r="L10858" s="2" t="str">
        <f t="shared" si="509"/>
        <v>AA</v>
      </c>
      <c r="M10858" s="2" t="s">
        <v>549</v>
      </c>
      <c r="N10858" s="2" t="s">
        <v>427</v>
      </c>
      <c r="O10858" s="2" t="s">
        <v>70</v>
      </c>
    </row>
    <row r="10859" spans="1:15">
      <c r="A10859" s="42">
        <v>41171</v>
      </c>
      <c r="B10859" s="42">
        <v>46649</v>
      </c>
      <c r="C10859" s="130">
        <v>180</v>
      </c>
      <c r="D10859" s="43">
        <v>9.4800000000000009E-2</v>
      </c>
      <c r="E10859" s="43">
        <v>8.7400000000000005E-2</v>
      </c>
      <c r="F10859" s="44">
        <v>60060</v>
      </c>
      <c r="G10859" s="44">
        <v>60060</v>
      </c>
      <c r="H10859" s="44">
        <v>33950.21</v>
      </c>
      <c r="I10859" s="44">
        <v>39999.99</v>
      </c>
      <c r="J10859" s="68">
        <f t="shared" si="507"/>
        <v>0.56527156177156179</v>
      </c>
      <c r="K10859" s="43">
        <f t="shared" si="508"/>
        <v>0.66600049950049944</v>
      </c>
      <c r="L10859" s="41" t="str">
        <f t="shared" si="509"/>
        <v>AA</v>
      </c>
      <c r="M10859" s="41" t="s">
        <v>811</v>
      </c>
      <c r="N10859" s="41" t="s">
        <v>422</v>
      </c>
      <c r="O10859" s="41" t="s">
        <v>70</v>
      </c>
    </row>
    <row r="10860" spans="1:15">
      <c r="A10860" s="42">
        <v>41262</v>
      </c>
      <c r="B10860" s="42">
        <v>48567</v>
      </c>
      <c r="C10860" s="130">
        <v>240</v>
      </c>
      <c r="D10860" s="43">
        <v>9.4800000000000009E-2</v>
      </c>
      <c r="E10860" s="43">
        <v>8.7400000000000005E-2</v>
      </c>
      <c r="F10860" s="44">
        <v>120000</v>
      </c>
      <c r="G10860" s="44">
        <v>120000</v>
      </c>
      <c r="H10860" s="44">
        <v>72165.899999999994</v>
      </c>
      <c r="I10860" s="44">
        <v>79999.990000000005</v>
      </c>
      <c r="J10860" s="68">
        <f t="shared" si="507"/>
        <v>0.60138249999999993</v>
      </c>
      <c r="K10860" s="43">
        <f t="shared" si="508"/>
        <v>0.6666665833333334</v>
      </c>
      <c r="L10860" s="41" t="str">
        <f t="shared" si="509"/>
        <v>AA</v>
      </c>
      <c r="M10860" s="41" t="s">
        <v>550</v>
      </c>
      <c r="N10860" s="41" t="s">
        <v>421</v>
      </c>
      <c r="O10860" s="41" t="s">
        <v>70</v>
      </c>
    </row>
    <row r="10861" spans="1:15">
      <c r="A10861" s="38">
        <v>41157</v>
      </c>
      <c r="B10861" s="38">
        <v>46635</v>
      </c>
      <c r="C10861" s="131">
        <v>180</v>
      </c>
      <c r="D10861" s="39">
        <v>9.4800000000000009E-2</v>
      </c>
      <c r="E10861" s="39">
        <v>8.7400000000000005E-2</v>
      </c>
      <c r="F10861" s="40">
        <v>180000</v>
      </c>
      <c r="G10861" s="40">
        <v>180000</v>
      </c>
      <c r="H10861" s="40">
        <v>101993.79</v>
      </c>
      <c r="I10861" s="40">
        <v>119999.99</v>
      </c>
      <c r="J10861" s="67">
        <f t="shared" si="507"/>
        <v>0.5666321666666666</v>
      </c>
      <c r="K10861" s="39">
        <f t="shared" si="508"/>
        <v>0.66666661111111114</v>
      </c>
      <c r="L10861" s="2" t="str">
        <f t="shared" si="509"/>
        <v>AA</v>
      </c>
      <c r="M10861" s="2" t="s">
        <v>964</v>
      </c>
      <c r="N10861" s="2" t="s">
        <v>417</v>
      </c>
      <c r="O10861" s="2" t="s">
        <v>70</v>
      </c>
    </row>
    <row r="10862" spans="1:15">
      <c r="A10862" s="38">
        <v>41185</v>
      </c>
      <c r="B10862" s="38">
        <v>53968</v>
      </c>
      <c r="C10862" s="131">
        <v>420</v>
      </c>
      <c r="D10862" s="39">
        <v>9.4800000000000009E-2</v>
      </c>
      <c r="E10862" s="39">
        <v>8.7400000000000005E-2</v>
      </c>
      <c r="F10862" s="40">
        <v>180000</v>
      </c>
      <c r="G10862" s="40">
        <v>180000</v>
      </c>
      <c r="H10862" s="40">
        <v>108682.3</v>
      </c>
      <c r="I10862" s="40">
        <v>119999.99</v>
      </c>
      <c r="J10862" s="67">
        <f t="shared" si="507"/>
        <v>0.60379055555555561</v>
      </c>
      <c r="K10862" s="39">
        <f t="shared" si="508"/>
        <v>0.66666661111111114</v>
      </c>
      <c r="L10862" s="2" t="str">
        <f t="shared" si="509"/>
        <v>AA</v>
      </c>
      <c r="M10862" s="2" t="s">
        <v>934</v>
      </c>
      <c r="N10862" s="2" t="s">
        <v>416</v>
      </c>
      <c r="O10862" s="2" t="s">
        <v>70</v>
      </c>
    </row>
    <row r="10863" spans="1:15">
      <c r="A10863" s="42">
        <v>41227</v>
      </c>
      <c r="B10863" s="42">
        <v>46401</v>
      </c>
      <c r="C10863" s="130">
        <v>170</v>
      </c>
      <c r="D10863" s="43">
        <v>9.4800000000000009E-2</v>
      </c>
      <c r="E10863" s="43">
        <v>8.7400000000000005E-2</v>
      </c>
      <c r="F10863" s="44">
        <v>62000</v>
      </c>
      <c r="G10863" s="44">
        <v>62000</v>
      </c>
      <c r="H10863" s="44">
        <v>35255.43</v>
      </c>
      <c r="I10863" s="44">
        <v>41399.99</v>
      </c>
      <c r="J10863" s="68">
        <f t="shared" si="507"/>
        <v>0.56863596774193548</v>
      </c>
      <c r="K10863" s="43">
        <f t="shared" si="508"/>
        <v>0.66774177419354841</v>
      </c>
      <c r="L10863" s="41" t="str">
        <f t="shared" si="509"/>
        <v>AA</v>
      </c>
      <c r="M10863" s="41" t="s">
        <v>624</v>
      </c>
      <c r="N10863" s="41" t="s">
        <v>424</v>
      </c>
      <c r="O10863" s="41" t="s">
        <v>70</v>
      </c>
    </row>
    <row r="10864" spans="1:15">
      <c r="A10864" s="42">
        <v>41214</v>
      </c>
      <c r="B10864" s="42">
        <v>53997</v>
      </c>
      <c r="C10864" s="130">
        <v>420</v>
      </c>
      <c r="D10864" s="43">
        <v>9.4800000000000009E-2</v>
      </c>
      <c r="E10864" s="43">
        <v>8.7400000000000005E-2</v>
      </c>
      <c r="F10864" s="44">
        <v>121000</v>
      </c>
      <c r="G10864" s="44">
        <v>121000</v>
      </c>
      <c r="H10864" s="44">
        <v>78311.600000000006</v>
      </c>
      <c r="I10864" s="44">
        <v>82737.350000000006</v>
      </c>
      <c r="J10864" s="68">
        <f t="shared" si="507"/>
        <v>0.64720330578512397</v>
      </c>
      <c r="K10864" s="43">
        <f t="shared" si="508"/>
        <v>0.68377975206611574</v>
      </c>
      <c r="L10864" s="41" t="str">
        <f t="shared" si="509"/>
        <v>AA</v>
      </c>
      <c r="M10864" s="41" t="s">
        <v>564</v>
      </c>
      <c r="N10864" s="41" t="s">
        <v>417</v>
      </c>
      <c r="O10864" s="41" t="s">
        <v>70</v>
      </c>
    </row>
    <row r="10865" spans="1:15">
      <c r="A10865" s="38">
        <v>41145</v>
      </c>
      <c r="B10865" s="38">
        <v>46623</v>
      </c>
      <c r="C10865" s="131">
        <v>180</v>
      </c>
      <c r="D10865" s="39">
        <v>9.4800000000000009E-2</v>
      </c>
      <c r="E10865" s="39">
        <v>8.3699999999999997E-2</v>
      </c>
      <c r="F10865" s="40">
        <v>190000</v>
      </c>
      <c r="G10865" s="40">
        <v>190000</v>
      </c>
      <c r="H10865" s="40">
        <v>109589.64</v>
      </c>
      <c r="I10865" s="40">
        <v>129999.99</v>
      </c>
      <c r="J10865" s="67">
        <f t="shared" si="507"/>
        <v>0.57678757894736843</v>
      </c>
      <c r="K10865" s="39">
        <f t="shared" si="508"/>
        <v>0.68421047368421051</v>
      </c>
      <c r="L10865" s="2" t="str">
        <f t="shared" si="509"/>
        <v>AA</v>
      </c>
      <c r="M10865" s="2" t="s">
        <v>482</v>
      </c>
      <c r="N10865" s="2" t="s">
        <v>422</v>
      </c>
      <c r="O10865" s="2" t="s">
        <v>70</v>
      </c>
    </row>
    <row r="10866" spans="1:15">
      <c r="A10866" s="38">
        <v>41110</v>
      </c>
      <c r="B10866" s="38">
        <v>52067</v>
      </c>
      <c r="C10866" s="131">
        <v>360</v>
      </c>
      <c r="D10866" s="39">
        <v>9.4800000000000009E-2</v>
      </c>
      <c r="E10866" s="39">
        <v>8.5600000000000009E-2</v>
      </c>
      <c r="F10866" s="40">
        <v>126834</v>
      </c>
      <c r="G10866" s="40">
        <v>126834</v>
      </c>
      <c r="H10866" s="40">
        <v>80369.3</v>
      </c>
      <c r="I10866" s="40">
        <v>86885.45</v>
      </c>
      <c r="J10866" s="67">
        <f t="shared" si="507"/>
        <v>0.63365737893624741</v>
      </c>
      <c r="K10866" s="39">
        <f t="shared" si="508"/>
        <v>0.68503279877635337</v>
      </c>
      <c r="L10866" s="2" t="str">
        <f t="shared" si="509"/>
        <v>AA</v>
      </c>
      <c r="M10866" s="2" t="s">
        <v>453</v>
      </c>
      <c r="N10866" s="2" t="s">
        <v>418</v>
      </c>
      <c r="O10866" s="2" t="s">
        <v>70</v>
      </c>
    </row>
    <row r="10867" spans="1:15">
      <c r="A10867" s="42">
        <v>41177</v>
      </c>
      <c r="B10867" s="42">
        <v>53960</v>
      </c>
      <c r="C10867" s="130">
        <v>420</v>
      </c>
      <c r="D10867" s="43">
        <v>9.4800000000000009E-2</v>
      </c>
      <c r="E10867" s="43">
        <v>8.5600000000000009E-2</v>
      </c>
      <c r="F10867" s="44">
        <v>105000</v>
      </c>
      <c r="G10867" s="44">
        <v>105000</v>
      </c>
      <c r="H10867" s="44">
        <v>67874.84</v>
      </c>
      <c r="I10867" s="44">
        <v>71999.990000000005</v>
      </c>
      <c r="J10867" s="68">
        <f t="shared" si="507"/>
        <v>0.64642704761904757</v>
      </c>
      <c r="K10867" s="43">
        <f t="shared" si="508"/>
        <v>0.68571419047619053</v>
      </c>
      <c r="L10867" s="41" t="str">
        <f t="shared" si="509"/>
        <v>AA</v>
      </c>
      <c r="M10867" s="41" t="s">
        <v>567</v>
      </c>
      <c r="N10867" s="41" t="s">
        <v>417</v>
      </c>
      <c r="O10867" s="41" t="s">
        <v>70</v>
      </c>
    </row>
    <row r="10868" spans="1:15">
      <c r="A10868" s="38">
        <v>41106</v>
      </c>
      <c r="B10868" s="38">
        <v>52063</v>
      </c>
      <c r="C10868" s="131">
        <v>360</v>
      </c>
      <c r="D10868" s="39">
        <v>9.4800000000000009E-2</v>
      </c>
      <c r="E10868" s="39">
        <v>8.5600000000000009E-2</v>
      </c>
      <c r="F10868" s="40">
        <v>72000</v>
      </c>
      <c r="G10868" s="40">
        <v>72000</v>
      </c>
      <c r="H10868" s="40">
        <v>46081.31</v>
      </c>
      <c r="I10868" s="40">
        <v>49799.94</v>
      </c>
      <c r="J10868" s="67">
        <f t="shared" si="507"/>
        <v>0.64001819444444441</v>
      </c>
      <c r="K10868" s="39">
        <f t="shared" si="508"/>
        <v>0.69166583333333331</v>
      </c>
      <c r="L10868" s="2" t="str">
        <f t="shared" si="509"/>
        <v>AA</v>
      </c>
      <c r="M10868" s="2" t="s">
        <v>735</v>
      </c>
      <c r="N10868" s="2" t="s">
        <v>421</v>
      </c>
      <c r="O10868" s="2" t="s">
        <v>70</v>
      </c>
    </row>
    <row r="10869" spans="1:15">
      <c r="A10869" s="42">
        <v>41262</v>
      </c>
      <c r="B10869" s="42">
        <v>44611</v>
      </c>
      <c r="C10869" s="130">
        <v>110</v>
      </c>
      <c r="D10869" s="43">
        <v>9.4800000000000009E-2</v>
      </c>
      <c r="E10869" s="43">
        <v>8.5600000000000009E-2</v>
      </c>
      <c r="F10869" s="44">
        <v>65000</v>
      </c>
      <c r="G10869" s="44">
        <v>65000</v>
      </c>
      <c r="H10869" s="44">
        <v>34776.82</v>
      </c>
      <c r="I10869" s="44">
        <v>44999.99</v>
      </c>
      <c r="J10869" s="68">
        <f t="shared" si="507"/>
        <v>0.53502799999999995</v>
      </c>
      <c r="K10869" s="43">
        <f t="shared" si="508"/>
        <v>0.69230753846153847</v>
      </c>
      <c r="L10869" s="41" t="str">
        <f t="shared" si="509"/>
        <v>AA</v>
      </c>
      <c r="M10869" s="41" t="s">
        <v>650</v>
      </c>
      <c r="N10869" s="41" t="s">
        <v>438</v>
      </c>
      <c r="O10869" s="41" t="s">
        <v>70</v>
      </c>
    </row>
    <row r="10870" spans="1:15">
      <c r="A10870" s="42">
        <v>41169</v>
      </c>
      <c r="B10870" s="42">
        <v>53952</v>
      </c>
      <c r="C10870" s="130">
        <v>420</v>
      </c>
      <c r="D10870" s="43">
        <v>9.4800000000000009E-2</v>
      </c>
      <c r="E10870" s="43">
        <v>8.5600000000000009E-2</v>
      </c>
      <c r="F10870" s="44">
        <v>65000</v>
      </c>
      <c r="G10870" s="44">
        <v>65000</v>
      </c>
      <c r="H10870" s="44">
        <v>42400.35</v>
      </c>
      <c r="I10870" s="44">
        <v>44999.99</v>
      </c>
      <c r="J10870" s="68">
        <f t="shared" si="507"/>
        <v>0.65231307692307694</v>
      </c>
      <c r="K10870" s="43">
        <f t="shared" si="508"/>
        <v>0.69230753846153847</v>
      </c>
      <c r="L10870" s="41" t="str">
        <f t="shared" si="509"/>
        <v>A</v>
      </c>
      <c r="M10870" s="41" t="s">
        <v>694</v>
      </c>
      <c r="N10870" s="41" t="s">
        <v>416</v>
      </c>
      <c r="O10870" s="41" t="s">
        <v>70</v>
      </c>
    </row>
    <row r="10871" spans="1:15">
      <c r="A10871" s="42">
        <v>41179</v>
      </c>
      <c r="B10871" s="42">
        <v>47145</v>
      </c>
      <c r="C10871" s="130">
        <v>196</v>
      </c>
      <c r="D10871" s="43">
        <v>9.4800000000000009E-2</v>
      </c>
      <c r="E10871" s="43">
        <v>8.3699999999999997E-2</v>
      </c>
      <c r="F10871" s="44">
        <v>75000</v>
      </c>
      <c r="G10871" s="44">
        <v>75000</v>
      </c>
      <c r="H10871" s="44">
        <v>44856.76</v>
      </c>
      <c r="I10871" s="44">
        <v>51988.42</v>
      </c>
      <c r="J10871" s="68">
        <f t="shared" si="507"/>
        <v>0.59809013333333338</v>
      </c>
      <c r="K10871" s="43">
        <f t="shared" si="508"/>
        <v>0.69317893333333336</v>
      </c>
      <c r="L10871" s="41" t="str">
        <f t="shared" si="509"/>
        <v>AA</v>
      </c>
      <c r="M10871" s="41" t="s">
        <v>403</v>
      </c>
      <c r="N10871" s="41" t="s">
        <v>439</v>
      </c>
      <c r="O10871" s="41" t="s">
        <v>70</v>
      </c>
    </row>
    <row r="10872" spans="1:15">
      <c r="A10872" s="42">
        <v>41080</v>
      </c>
      <c r="B10872" s="42">
        <v>52037</v>
      </c>
      <c r="C10872" s="130">
        <v>360</v>
      </c>
      <c r="D10872" s="43">
        <v>9.4800000000000009E-2</v>
      </c>
      <c r="E10872" s="43">
        <v>8.7400000000000005E-2</v>
      </c>
      <c r="F10872" s="44">
        <v>129799.8</v>
      </c>
      <c r="G10872" s="44">
        <v>129799.8</v>
      </c>
      <c r="H10872" s="44">
        <v>83007.87</v>
      </c>
      <c r="I10872" s="44">
        <v>89999.99</v>
      </c>
      <c r="J10872" s="68">
        <f t="shared" si="507"/>
        <v>0.63950691757614408</v>
      </c>
      <c r="K10872" s="43">
        <f t="shared" si="508"/>
        <v>0.69337541352143839</v>
      </c>
      <c r="L10872" s="41" t="str">
        <f t="shared" si="509"/>
        <v>AA</v>
      </c>
      <c r="M10872" s="41" t="s">
        <v>1270</v>
      </c>
      <c r="N10872" s="41" t="s">
        <v>422</v>
      </c>
      <c r="O10872" s="41" t="s">
        <v>70</v>
      </c>
    </row>
    <row r="10873" spans="1:15">
      <c r="A10873" s="42">
        <v>41144</v>
      </c>
      <c r="B10873" s="42">
        <v>43944</v>
      </c>
      <c r="C10873" s="130">
        <v>92</v>
      </c>
      <c r="D10873" s="43">
        <v>9.4800000000000009E-2</v>
      </c>
      <c r="E10873" s="43">
        <v>8.7400000000000005E-2</v>
      </c>
      <c r="F10873" s="44">
        <v>110700</v>
      </c>
      <c r="G10873" s="44">
        <v>110700</v>
      </c>
      <c r="H10873" s="44">
        <v>52634.44</v>
      </c>
      <c r="I10873" s="44">
        <v>77135.31</v>
      </c>
      <c r="J10873" s="68">
        <f t="shared" si="507"/>
        <v>0.47546919602529358</v>
      </c>
      <c r="K10873" s="43">
        <f t="shared" si="508"/>
        <v>0.69679593495934955</v>
      </c>
      <c r="L10873" s="41" t="str">
        <f t="shared" si="509"/>
        <v>AA</v>
      </c>
      <c r="M10873" s="41" t="s">
        <v>908</v>
      </c>
      <c r="N10873" s="41" t="s">
        <v>416</v>
      </c>
      <c r="O10873" s="41" t="s">
        <v>70</v>
      </c>
    </row>
    <row r="10874" spans="1:15">
      <c r="A10874" s="42">
        <v>41257</v>
      </c>
      <c r="B10874" s="42">
        <v>52214</v>
      </c>
      <c r="C10874" s="130">
        <v>360</v>
      </c>
      <c r="D10874" s="43">
        <v>9.4800000000000009E-2</v>
      </c>
      <c r="E10874" s="43">
        <v>8.7400000000000005E-2</v>
      </c>
      <c r="F10874" s="44">
        <v>71000</v>
      </c>
      <c r="G10874" s="44">
        <v>71000</v>
      </c>
      <c r="H10874" s="44">
        <v>46484.29</v>
      </c>
      <c r="I10874" s="44">
        <v>49499.99</v>
      </c>
      <c r="J10874" s="68">
        <f t="shared" si="507"/>
        <v>0.65470830985915496</v>
      </c>
      <c r="K10874" s="43">
        <f t="shared" si="508"/>
        <v>0.69718295774647887</v>
      </c>
      <c r="L10874" s="41" t="str">
        <f t="shared" si="509"/>
        <v>A</v>
      </c>
      <c r="M10874" s="41" t="s">
        <v>392</v>
      </c>
      <c r="N10874" s="41" t="s">
        <v>417</v>
      </c>
      <c r="O10874" s="41" t="s">
        <v>70</v>
      </c>
    </row>
    <row r="10875" spans="1:15">
      <c r="A10875" s="38">
        <v>41218</v>
      </c>
      <c r="B10875" s="38">
        <v>48523</v>
      </c>
      <c r="C10875" s="131">
        <v>240</v>
      </c>
      <c r="D10875" s="39">
        <v>9.4800000000000009E-2</v>
      </c>
      <c r="E10875" s="39">
        <v>8.7400000000000005E-2</v>
      </c>
      <c r="F10875" s="40">
        <v>83000</v>
      </c>
      <c r="G10875" s="40">
        <v>83000</v>
      </c>
      <c r="H10875" s="40">
        <v>52149.51</v>
      </c>
      <c r="I10875" s="40">
        <v>57999.99</v>
      </c>
      <c r="J10875" s="67">
        <f t="shared" si="507"/>
        <v>0.62830734939759036</v>
      </c>
      <c r="K10875" s="39">
        <f t="shared" si="508"/>
        <v>0.69879506024096383</v>
      </c>
      <c r="L10875" s="2" t="str">
        <f t="shared" si="509"/>
        <v>AA</v>
      </c>
      <c r="M10875" s="2" t="s">
        <v>463</v>
      </c>
      <c r="N10875" s="2" t="s">
        <v>422</v>
      </c>
      <c r="O10875" s="2" t="s">
        <v>70</v>
      </c>
    </row>
    <row r="10876" spans="1:15">
      <c r="A10876" s="42">
        <v>41117</v>
      </c>
      <c r="B10876" s="42">
        <v>46595</v>
      </c>
      <c r="C10876" s="130">
        <v>180</v>
      </c>
      <c r="D10876" s="43">
        <v>9.4800000000000009E-2</v>
      </c>
      <c r="E10876" s="43">
        <v>8.7400000000000005E-2</v>
      </c>
      <c r="F10876" s="44">
        <v>100000</v>
      </c>
      <c r="G10876" s="44">
        <v>100000</v>
      </c>
      <c r="H10876" s="44">
        <v>58681.27</v>
      </c>
      <c r="I10876" s="44">
        <v>69999.990000000005</v>
      </c>
      <c r="J10876" s="68">
        <f t="shared" si="507"/>
        <v>0.58681269999999996</v>
      </c>
      <c r="K10876" s="43">
        <f t="shared" si="508"/>
        <v>0.69999990000000001</v>
      </c>
      <c r="L10876" s="41" t="str">
        <f t="shared" si="509"/>
        <v>AA</v>
      </c>
      <c r="M10876" s="41" t="s">
        <v>532</v>
      </c>
      <c r="N10876" s="41" t="s">
        <v>417</v>
      </c>
      <c r="O10876" s="41" t="s">
        <v>70</v>
      </c>
    </row>
    <row r="10877" spans="1:15">
      <c r="A10877" s="42">
        <v>41185</v>
      </c>
      <c r="B10877" s="42">
        <v>53968</v>
      </c>
      <c r="C10877" s="130">
        <v>420</v>
      </c>
      <c r="D10877" s="43">
        <v>9.4800000000000009E-2</v>
      </c>
      <c r="E10877" s="43">
        <v>8.7400000000000005E-2</v>
      </c>
      <c r="F10877" s="44">
        <v>187000</v>
      </c>
      <c r="G10877" s="44">
        <v>187000</v>
      </c>
      <c r="H10877" s="44">
        <v>123804.81</v>
      </c>
      <c r="I10877" s="44">
        <v>130899.99</v>
      </c>
      <c r="J10877" s="68">
        <f t="shared" si="507"/>
        <v>0.66205780748663101</v>
      </c>
      <c r="K10877" s="43">
        <f t="shared" si="508"/>
        <v>0.69999994652406416</v>
      </c>
      <c r="L10877" s="41" t="str">
        <f t="shared" si="509"/>
        <v>A</v>
      </c>
      <c r="M10877" s="41" t="s">
        <v>1068</v>
      </c>
      <c r="N10877" s="41" t="s">
        <v>416</v>
      </c>
      <c r="O10877" s="41" t="s">
        <v>70</v>
      </c>
    </row>
    <row r="10878" spans="1:15">
      <c r="A10878" s="38">
        <v>41106</v>
      </c>
      <c r="B10878" s="38">
        <v>44758</v>
      </c>
      <c r="C10878" s="131">
        <v>120</v>
      </c>
      <c r="D10878" s="39">
        <v>9.4800000000000009E-2</v>
      </c>
      <c r="E10878" s="39">
        <v>9.4800000000000009E-2</v>
      </c>
      <c r="F10878" s="40">
        <v>64000</v>
      </c>
      <c r="G10878" s="40">
        <v>64000</v>
      </c>
      <c r="H10878" s="40">
        <v>33808.730000000003</v>
      </c>
      <c r="I10878" s="40">
        <v>44999.99</v>
      </c>
      <c r="J10878" s="67">
        <f t="shared" si="507"/>
        <v>0.52826140625000007</v>
      </c>
      <c r="K10878" s="39">
        <f t="shared" si="508"/>
        <v>0.70312484374999995</v>
      </c>
      <c r="L10878" s="2" t="str">
        <f t="shared" si="509"/>
        <v>AA</v>
      </c>
      <c r="M10878" s="2" t="s">
        <v>523</v>
      </c>
      <c r="N10878" s="2" t="s">
        <v>423</v>
      </c>
      <c r="O10878" s="2" t="s">
        <v>70</v>
      </c>
    </row>
    <row r="10879" spans="1:15">
      <c r="A10879" s="38">
        <v>41270</v>
      </c>
      <c r="B10879" s="38">
        <v>49030</v>
      </c>
      <c r="C10879" s="131">
        <v>255</v>
      </c>
      <c r="D10879" s="39">
        <v>9.4800000000000009E-2</v>
      </c>
      <c r="E10879" s="39">
        <v>8.7400000000000005E-2</v>
      </c>
      <c r="F10879" s="40">
        <v>128000</v>
      </c>
      <c r="G10879" s="40">
        <v>128000</v>
      </c>
      <c r="H10879" s="40">
        <v>81841.81</v>
      </c>
      <c r="I10879" s="40">
        <v>89999.99</v>
      </c>
      <c r="J10879" s="67">
        <f t="shared" si="507"/>
        <v>0.63938914062499996</v>
      </c>
      <c r="K10879" s="39">
        <f t="shared" si="508"/>
        <v>0.70312492187500009</v>
      </c>
      <c r="L10879" s="2" t="str">
        <f t="shared" si="509"/>
        <v>AA</v>
      </c>
      <c r="M10879" s="2" t="s">
        <v>1587</v>
      </c>
      <c r="N10879" s="2" t="s">
        <v>416</v>
      </c>
      <c r="O10879" s="2" t="s">
        <v>70</v>
      </c>
    </row>
    <row r="10880" spans="1:15">
      <c r="A10880" s="38">
        <v>41197</v>
      </c>
      <c r="B10880" s="38">
        <v>44880</v>
      </c>
      <c r="C10880" s="131">
        <v>121</v>
      </c>
      <c r="D10880" s="39">
        <v>9.4800000000000009E-2</v>
      </c>
      <c r="E10880" s="39">
        <v>8.3699999999999997E-2</v>
      </c>
      <c r="F10880" s="40">
        <v>150000</v>
      </c>
      <c r="G10880" s="40">
        <v>150000</v>
      </c>
      <c r="H10880" s="40">
        <v>66043.66</v>
      </c>
      <c r="I10880" s="40">
        <v>105999.99</v>
      </c>
      <c r="J10880" s="67">
        <f t="shared" si="507"/>
        <v>0.44029106666666668</v>
      </c>
      <c r="K10880" s="39">
        <f t="shared" si="508"/>
        <v>0.70666660000000003</v>
      </c>
      <c r="L10880" s="2" t="str">
        <f t="shared" si="509"/>
        <v>AA</v>
      </c>
      <c r="M10880" s="2" t="s">
        <v>1534</v>
      </c>
      <c r="N10880" s="2" t="s">
        <v>417</v>
      </c>
      <c r="O10880" s="2" t="s">
        <v>70</v>
      </c>
    </row>
    <row r="10881" spans="1:15">
      <c r="A10881" s="38">
        <v>41187</v>
      </c>
      <c r="B10881" s="38">
        <v>53970</v>
      </c>
      <c r="C10881" s="131">
        <v>420</v>
      </c>
      <c r="D10881" s="39">
        <v>9.4800000000000009E-2</v>
      </c>
      <c r="E10881" s="39">
        <v>8.7400000000000005E-2</v>
      </c>
      <c r="F10881" s="40">
        <v>86000</v>
      </c>
      <c r="G10881" s="40">
        <v>86000</v>
      </c>
      <c r="H10881" s="40">
        <v>57672.63</v>
      </c>
      <c r="I10881" s="40">
        <v>60999.99</v>
      </c>
      <c r="J10881" s="67">
        <f t="shared" si="507"/>
        <v>0.67061197674418604</v>
      </c>
      <c r="K10881" s="39">
        <f t="shared" si="508"/>
        <v>0.70930220930232557</v>
      </c>
      <c r="L10881" s="2" t="str">
        <f t="shared" si="509"/>
        <v>A</v>
      </c>
      <c r="M10881" s="2" t="s">
        <v>454</v>
      </c>
      <c r="N10881" s="2" t="s">
        <v>416</v>
      </c>
      <c r="O10881" s="2" t="s">
        <v>70</v>
      </c>
    </row>
    <row r="10882" spans="1:15">
      <c r="A10882" s="42">
        <v>41136</v>
      </c>
      <c r="B10882" s="42">
        <v>53919</v>
      </c>
      <c r="C10882" s="130">
        <v>420</v>
      </c>
      <c r="D10882" s="43">
        <v>9.4800000000000009E-2</v>
      </c>
      <c r="E10882" s="43">
        <v>8.5600000000000009E-2</v>
      </c>
      <c r="F10882" s="44">
        <v>140000</v>
      </c>
      <c r="G10882" s="44">
        <v>140000</v>
      </c>
      <c r="H10882" s="44">
        <v>94024.2</v>
      </c>
      <c r="I10882" s="44">
        <v>99999.89</v>
      </c>
      <c r="J10882" s="68">
        <f t="shared" si="507"/>
        <v>0.67160142857142857</v>
      </c>
      <c r="K10882" s="43">
        <f t="shared" si="508"/>
        <v>0.71428492857142856</v>
      </c>
      <c r="L10882" s="41" t="str">
        <f t="shared" si="509"/>
        <v>A</v>
      </c>
      <c r="M10882" s="41" t="s">
        <v>728</v>
      </c>
      <c r="N10882" s="41" t="s">
        <v>417</v>
      </c>
      <c r="O10882" s="41" t="s">
        <v>70</v>
      </c>
    </row>
    <row r="10883" spans="1:15">
      <c r="A10883" s="38">
        <v>41107</v>
      </c>
      <c r="B10883" s="38">
        <v>52064</v>
      </c>
      <c r="C10883" s="131">
        <v>360</v>
      </c>
      <c r="D10883" s="39">
        <v>9.4800000000000009E-2</v>
      </c>
      <c r="E10883" s="39">
        <v>8.7400000000000005E-2</v>
      </c>
      <c r="F10883" s="40">
        <v>77000</v>
      </c>
      <c r="G10883" s="40">
        <v>77000</v>
      </c>
      <c r="H10883" s="40">
        <v>50875.58</v>
      </c>
      <c r="I10883" s="40">
        <v>54999.95</v>
      </c>
      <c r="J10883" s="67">
        <f t="shared" ref="J10883:J10946" si="510">H10883/G10883</f>
        <v>0.66072181818181819</v>
      </c>
      <c r="K10883" s="39">
        <f t="shared" ref="K10883:K10946" si="511">I10883/G10883</f>
        <v>0.71428506493506494</v>
      </c>
      <c r="L10883" s="2" t="str">
        <f t="shared" ref="L10883:L10946" si="512">IF(J10883&lt;=65%,"AA",IF(J10883&lt;=75%,"A",IF(J10883&lt;=85%,"B","C")))</f>
        <v>A</v>
      </c>
      <c r="M10883" s="2" t="s">
        <v>463</v>
      </c>
      <c r="N10883" s="2" t="s">
        <v>422</v>
      </c>
      <c r="O10883" s="2" t="s">
        <v>70</v>
      </c>
    </row>
    <row r="10884" spans="1:15">
      <c r="A10884" s="38">
        <v>41220</v>
      </c>
      <c r="B10884" s="38">
        <v>54003</v>
      </c>
      <c r="C10884" s="131">
        <v>420</v>
      </c>
      <c r="D10884" s="39">
        <v>9.4800000000000009E-2</v>
      </c>
      <c r="E10884" s="39">
        <v>8.7400000000000005E-2</v>
      </c>
      <c r="F10884" s="40">
        <v>56000</v>
      </c>
      <c r="G10884" s="40">
        <v>56000</v>
      </c>
      <c r="H10884" s="40">
        <v>37921.78</v>
      </c>
      <c r="I10884" s="40">
        <v>39999.99</v>
      </c>
      <c r="J10884" s="67">
        <f t="shared" si="510"/>
        <v>0.67717464285714279</v>
      </c>
      <c r="K10884" s="39">
        <f t="shared" si="511"/>
        <v>0.71428553571428566</v>
      </c>
      <c r="L10884" s="2" t="str">
        <f t="shared" si="512"/>
        <v>A</v>
      </c>
      <c r="M10884" s="2" t="s">
        <v>269</v>
      </c>
      <c r="N10884" s="2" t="s">
        <v>416</v>
      </c>
      <c r="O10884" s="2" t="s">
        <v>70</v>
      </c>
    </row>
    <row r="10885" spans="1:15">
      <c r="A10885" s="38">
        <v>41218</v>
      </c>
      <c r="B10885" s="38">
        <v>46696</v>
      </c>
      <c r="C10885" s="131">
        <v>180</v>
      </c>
      <c r="D10885" s="39">
        <v>9.4800000000000009E-2</v>
      </c>
      <c r="E10885" s="39">
        <v>8.7400000000000005E-2</v>
      </c>
      <c r="F10885" s="40">
        <v>167000</v>
      </c>
      <c r="G10885" s="40">
        <v>167000</v>
      </c>
      <c r="H10885" s="40">
        <v>103300.77</v>
      </c>
      <c r="I10885" s="40">
        <v>119999.99</v>
      </c>
      <c r="J10885" s="67">
        <f t="shared" si="510"/>
        <v>0.61856748502994019</v>
      </c>
      <c r="K10885" s="39">
        <f t="shared" si="511"/>
        <v>0.71856281437125746</v>
      </c>
      <c r="L10885" s="2" t="str">
        <f t="shared" si="512"/>
        <v>AA</v>
      </c>
      <c r="M10885" s="2" t="s">
        <v>463</v>
      </c>
      <c r="N10885" s="2" t="s">
        <v>422</v>
      </c>
      <c r="O10885" s="2" t="s">
        <v>70</v>
      </c>
    </row>
    <row r="10886" spans="1:15">
      <c r="A10886" s="38">
        <v>41204</v>
      </c>
      <c r="B10886" s="38">
        <v>53987</v>
      </c>
      <c r="C10886" s="131">
        <v>420</v>
      </c>
      <c r="D10886" s="39">
        <v>9.4800000000000009E-2</v>
      </c>
      <c r="E10886" s="39">
        <v>8.5600000000000009E-2</v>
      </c>
      <c r="F10886" s="40">
        <v>110000</v>
      </c>
      <c r="G10886" s="40">
        <v>110000</v>
      </c>
      <c r="H10886" s="40">
        <v>74809.03</v>
      </c>
      <c r="I10886" s="40">
        <v>79199.990000000005</v>
      </c>
      <c r="J10886" s="67">
        <f t="shared" si="510"/>
        <v>0.68008209090909089</v>
      </c>
      <c r="K10886" s="39">
        <f t="shared" si="511"/>
        <v>0.71999990909090916</v>
      </c>
      <c r="L10886" s="2" t="str">
        <f t="shared" si="512"/>
        <v>A</v>
      </c>
      <c r="M10886" s="2" t="s">
        <v>481</v>
      </c>
      <c r="N10886" s="2" t="s">
        <v>417</v>
      </c>
      <c r="O10886" s="2" t="s">
        <v>70</v>
      </c>
    </row>
    <row r="10887" spans="1:15">
      <c r="A10887" s="38">
        <v>41087</v>
      </c>
      <c r="B10887" s="38">
        <v>44739</v>
      </c>
      <c r="C10887" s="131">
        <v>120</v>
      </c>
      <c r="D10887" s="39">
        <v>9.4800000000000009E-2</v>
      </c>
      <c r="E10887" s="39">
        <v>8.7400000000000005E-2</v>
      </c>
      <c r="F10887" s="40">
        <v>88000</v>
      </c>
      <c r="G10887" s="40">
        <v>88000</v>
      </c>
      <c r="H10887" s="40">
        <v>47152.89</v>
      </c>
      <c r="I10887" s="40">
        <v>63476.04</v>
      </c>
      <c r="J10887" s="67">
        <f t="shared" si="510"/>
        <v>0.53582829545454547</v>
      </c>
      <c r="K10887" s="39">
        <f t="shared" si="511"/>
        <v>0.72131863636363636</v>
      </c>
      <c r="L10887" s="2" t="str">
        <f t="shared" si="512"/>
        <v>AA</v>
      </c>
      <c r="M10887" s="2" t="s">
        <v>982</v>
      </c>
      <c r="N10887" s="2" t="s">
        <v>421</v>
      </c>
      <c r="O10887" s="2" t="s">
        <v>70</v>
      </c>
    </row>
    <row r="10888" spans="1:15">
      <c r="A10888" s="38">
        <v>41187</v>
      </c>
      <c r="B10888" s="38">
        <v>48492</v>
      </c>
      <c r="C10888" s="131">
        <v>240</v>
      </c>
      <c r="D10888" s="39">
        <v>9.4800000000000009E-2</v>
      </c>
      <c r="E10888" s="39">
        <v>8.3699999999999997E-2</v>
      </c>
      <c r="F10888" s="40">
        <v>117710</v>
      </c>
      <c r="G10888" s="40">
        <v>117710</v>
      </c>
      <c r="H10888" s="40">
        <v>76067.429999999993</v>
      </c>
      <c r="I10888" s="40">
        <v>84999.99</v>
      </c>
      <c r="J10888" s="67">
        <f t="shared" si="510"/>
        <v>0.64622742332851923</v>
      </c>
      <c r="K10888" s="39">
        <f t="shared" si="511"/>
        <v>0.72211358423243566</v>
      </c>
      <c r="L10888" s="2" t="str">
        <f t="shared" si="512"/>
        <v>AA</v>
      </c>
      <c r="M10888" s="2" t="s">
        <v>1029</v>
      </c>
      <c r="N10888" s="2" t="s">
        <v>417</v>
      </c>
      <c r="O10888" s="2" t="s">
        <v>70</v>
      </c>
    </row>
    <row r="10889" spans="1:15">
      <c r="A10889" s="42">
        <v>41281</v>
      </c>
      <c r="B10889" s="42">
        <v>46759</v>
      </c>
      <c r="C10889" s="130">
        <v>180</v>
      </c>
      <c r="D10889" s="43">
        <v>9.4800000000000009E-2</v>
      </c>
      <c r="E10889" s="43">
        <v>8.7400000000000005E-2</v>
      </c>
      <c r="F10889" s="44">
        <v>62000</v>
      </c>
      <c r="G10889" s="44">
        <v>62000</v>
      </c>
      <c r="H10889" s="44">
        <v>39271.24</v>
      </c>
      <c r="I10889" s="44">
        <v>44999.71</v>
      </c>
      <c r="J10889" s="68">
        <f t="shared" si="510"/>
        <v>0.63340709677419349</v>
      </c>
      <c r="K10889" s="43">
        <f t="shared" si="511"/>
        <v>0.72580177419354841</v>
      </c>
      <c r="L10889" s="41" t="str">
        <f t="shared" si="512"/>
        <v>AA</v>
      </c>
      <c r="M10889" s="41" t="s">
        <v>523</v>
      </c>
      <c r="N10889" s="41" t="s">
        <v>423</v>
      </c>
      <c r="O10889" s="41" t="s">
        <v>70</v>
      </c>
    </row>
    <row r="10890" spans="1:15">
      <c r="A10890" s="42">
        <v>41249</v>
      </c>
      <c r="B10890" s="42">
        <v>46727</v>
      </c>
      <c r="C10890" s="130">
        <v>180</v>
      </c>
      <c r="D10890" s="43">
        <v>9.4800000000000009E-2</v>
      </c>
      <c r="E10890" s="43">
        <v>8.5600000000000009E-2</v>
      </c>
      <c r="F10890" s="44">
        <v>55000</v>
      </c>
      <c r="G10890" s="44">
        <v>55000</v>
      </c>
      <c r="H10890" s="44">
        <v>34640.15</v>
      </c>
      <c r="I10890" s="44">
        <v>39999.99</v>
      </c>
      <c r="J10890" s="68">
        <f t="shared" si="510"/>
        <v>0.62982090909090915</v>
      </c>
      <c r="K10890" s="43">
        <f t="shared" si="511"/>
        <v>0.72727254545454545</v>
      </c>
      <c r="L10890" s="41" t="str">
        <f t="shared" si="512"/>
        <v>AA</v>
      </c>
      <c r="M10890" s="41" t="s">
        <v>865</v>
      </c>
      <c r="N10890" s="41" t="s">
        <v>416</v>
      </c>
      <c r="O10890" s="41" t="s">
        <v>70</v>
      </c>
    </row>
    <row r="10891" spans="1:15">
      <c r="A10891" s="42">
        <v>41143</v>
      </c>
      <c r="B10891" s="42">
        <v>53926</v>
      </c>
      <c r="C10891" s="130">
        <v>420</v>
      </c>
      <c r="D10891" s="43">
        <v>9.4800000000000009E-2</v>
      </c>
      <c r="E10891" s="43">
        <v>8.7400000000000005E-2</v>
      </c>
      <c r="F10891" s="44">
        <v>55000</v>
      </c>
      <c r="G10891" s="44">
        <v>55000</v>
      </c>
      <c r="H10891" s="44">
        <v>37589.46</v>
      </c>
      <c r="I10891" s="44">
        <v>39999.99</v>
      </c>
      <c r="J10891" s="68">
        <f t="shared" si="510"/>
        <v>0.6834447272727272</v>
      </c>
      <c r="K10891" s="43">
        <f t="shared" si="511"/>
        <v>0.72727254545454545</v>
      </c>
      <c r="L10891" s="41" t="str">
        <f t="shared" si="512"/>
        <v>A</v>
      </c>
      <c r="M10891" s="41" t="s">
        <v>336</v>
      </c>
      <c r="N10891" s="41" t="s">
        <v>416</v>
      </c>
      <c r="O10891" s="41" t="s">
        <v>70</v>
      </c>
    </row>
    <row r="10892" spans="1:15">
      <c r="A10892" s="38">
        <v>41144</v>
      </c>
      <c r="B10892" s="38">
        <v>44796</v>
      </c>
      <c r="C10892" s="131">
        <v>120</v>
      </c>
      <c r="D10892" s="39">
        <v>9.4800000000000009E-2</v>
      </c>
      <c r="E10892" s="39">
        <v>8.5600000000000009E-2</v>
      </c>
      <c r="F10892" s="40">
        <v>110000</v>
      </c>
      <c r="G10892" s="40">
        <v>110000</v>
      </c>
      <c r="H10892" s="40">
        <v>60737.47</v>
      </c>
      <c r="I10892" s="40">
        <v>79999.990000000005</v>
      </c>
      <c r="J10892" s="67">
        <f t="shared" si="510"/>
        <v>0.55215881818181822</v>
      </c>
      <c r="K10892" s="39">
        <f t="shared" si="511"/>
        <v>0.72727263636363637</v>
      </c>
      <c r="L10892" s="2" t="str">
        <f t="shared" si="512"/>
        <v>AA</v>
      </c>
      <c r="M10892" s="2" t="s">
        <v>509</v>
      </c>
      <c r="N10892" s="2" t="s">
        <v>430</v>
      </c>
      <c r="O10892" s="2" t="s">
        <v>70</v>
      </c>
    </row>
    <row r="10893" spans="1:15">
      <c r="A10893" s="42">
        <v>41176</v>
      </c>
      <c r="B10893" s="42">
        <v>53167</v>
      </c>
      <c r="C10893" s="130">
        <v>394</v>
      </c>
      <c r="D10893" s="43">
        <v>9.4800000000000009E-2</v>
      </c>
      <c r="E10893" s="43">
        <v>8.3699999999999997E-2</v>
      </c>
      <c r="F10893" s="44">
        <v>68000</v>
      </c>
      <c r="G10893" s="44">
        <v>68000</v>
      </c>
      <c r="H10893" s="44">
        <v>46664.83</v>
      </c>
      <c r="I10893" s="44">
        <v>49638.11</v>
      </c>
      <c r="J10893" s="68">
        <f t="shared" si="510"/>
        <v>0.68624750000000001</v>
      </c>
      <c r="K10893" s="43">
        <f t="shared" si="511"/>
        <v>0.7299722058823529</v>
      </c>
      <c r="L10893" s="41" t="str">
        <f t="shared" si="512"/>
        <v>A</v>
      </c>
      <c r="M10893" s="41" t="s">
        <v>1522</v>
      </c>
      <c r="N10893" s="41" t="s">
        <v>439</v>
      </c>
      <c r="O10893" s="41" t="s">
        <v>70</v>
      </c>
    </row>
    <row r="10894" spans="1:15">
      <c r="A10894" s="38">
        <v>41129</v>
      </c>
      <c r="B10894" s="38">
        <v>48434</v>
      </c>
      <c r="C10894" s="131">
        <v>240</v>
      </c>
      <c r="D10894" s="39">
        <v>9.4800000000000009E-2</v>
      </c>
      <c r="E10894" s="39">
        <v>8.7400000000000005E-2</v>
      </c>
      <c r="F10894" s="40">
        <v>145000</v>
      </c>
      <c r="G10894" s="40">
        <v>145000</v>
      </c>
      <c r="H10894" s="40">
        <v>93879.6</v>
      </c>
      <c r="I10894" s="40">
        <v>105999.92</v>
      </c>
      <c r="J10894" s="67">
        <f t="shared" si="510"/>
        <v>0.64744551724137933</v>
      </c>
      <c r="K10894" s="39">
        <f t="shared" si="511"/>
        <v>0.73103393103448278</v>
      </c>
      <c r="L10894" s="2" t="str">
        <f t="shared" si="512"/>
        <v>AA</v>
      </c>
      <c r="M10894" s="2" t="s">
        <v>752</v>
      </c>
      <c r="N10894" s="2" t="s">
        <v>418</v>
      </c>
      <c r="O10894" s="2" t="s">
        <v>70</v>
      </c>
    </row>
    <row r="10895" spans="1:15">
      <c r="A10895" s="42">
        <v>41206</v>
      </c>
      <c r="B10895" s="42">
        <v>53989</v>
      </c>
      <c r="C10895" s="130">
        <v>420</v>
      </c>
      <c r="D10895" s="43">
        <v>9.4800000000000009E-2</v>
      </c>
      <c r="E10895" s="43">
        <v>8.7400000000000005E-2</v>
      </c>
      <c r="F10895" s="44">
        <v>75000</v>
      </c>
      <c r="G10895" s="44">
        <v>75000</v>
      </c>
      <c r="H10895" s="44">
        <v>51933.21</v>
      </c>
      <c r="I10895" s="44">
        <v>54999.99</v>
      </c>
      <c r="J10895" s="68">
        <f t="shared" si="510"/>
        <v>0.69244280000000002</v>
      </c>
      <c r="K10895" s="43">
        <f t="shared" si="511"/>
        <v>0.73333320000000002</v>
      </c>
      <c r="L10895" s="41" t="str">
        <f t="shared" si="512"/>
        <v>A</v>
      </c>
      <c r="M10895" s="41" t="s">
        <v>710</v>
      </c>
      <c r="N10895" s="41" t="s">
        <v>421</v>
      </c>
      <c r="O10895" s="41" t="s">
        <v>70</v>
      </c>
    </row>
    <row r="10896" spans="1:15">
      <c r="A10896" s="42">
        <v>41278</v>
      </c>
      <c r="B10896" s="42">
        <v>45842</v>
      </c>
      <c r="C10896" s="130">
        <v>150</v>
      </c>
      <c r="D10896" s="43">
        <v>9.4800000000000009E-2</v>
      </c>
      <c r="E10896" s="43">
        <v>8.7400000000000005E-2</v>
      </c>
      <c r="F10896" s="44">
        <v>81000</v>
      </c>
      <c r="G10896" s="44">
        <v>81000</v>
      </c>
      <c r="H10896" s="44">
        <v>40335.08</v>
      </c>
      <c r="I10896" s="44">
        <v>59499.99</v>
      </c>
      <c r="J10896" s="68">
        <f t="shared" si="510"/>
        <v>0.49796395061728399</v>
      </c>
      <c r="K10896" s="43">
        <f t="shared" si="511"/>
        <v>0.73456777777777771</v>
      </c>
      <c r="L10896" s="41" t="str">
        <f t="shared" si="512"/>
        <v>AA</v>
      </c>
      <c r="M10896" s="41" t="s">
        <v>618</v>
      </c>
      <c r="N10896" s="41" t="s">
        <v>422</v>
      </c>
      <c r="O10896" s="41" t="s">
        <v>70</v>
      </c>
    </row>
    <row r="10897" spans="1:15">
      <c r="A10897" s="42">
        <v>41236</v>
      </c>
      <c r="B10897" s="42">
        <v>54019</v>
      </c>
      <c r="C10897" s="130">
        <v>420</v>
      </c>
      <c r="D10897" s="43">
        <v>9.4800000000000009E-2</v>
      </c>
      <c r="E10897" s="43">
        <v>8.3699999999999997E-2</v>
      </c>
      <c r="F10897" s="44">
        <v>88000</v>
      </c>
      <c r="G10897" s="44">
        <v>88000</v>
      </c>
      <c r="H10897" s="44">
        <v>39608.04</v>
      </c>
      <c r="I10897" s="44">
        <v>64786.99</v>
      </c>
      <c r="J10897" s="68">
        <f t="shared" si="510"/>
        <v>0.45009136363636365</v>
      </c>
      <c r="K10897" s="43">
        <f t="shared" si="511"/>
        <v>0.73621579545454541</v>
      </c>
      <c r="L10897" s="41" t="str">
        <f t="shared" si="512"/>
        <v>AA</v>
      </c>
      <c r="M10897" s="41" t="s">
        <v>713</v>
      </c>
      <c r="N10897" s="41" t="s">
        <v>418</v>
      </c>
      <c r="O10897" s="41" t="s">
        <v>70</v>
      </c>
    </row>
    <row r="10898" spans="1:15">
      <c r="A10898" s="42">
        <v>41095</v>
      </c>
      <c r="B10898" s="42">
        <v>48400</v>
      </c>
      <c r="C10898" s="130">
        <v>240</v>
      </c>
      <c r="D10898" s="43">
        <v>9.4800000000000009E-2</v>
      </c>
      <c r="E10898" s="43">
        <v>8.5600000000000009E-2</v>
      </c>
      <c r="F10898" s="44">
        <v>100000</v>
      </c>
      <c r="G10898" s="44">
        <v>100000</v>
      </c>
      <c r="H10898" s="44">
        <v>65080.71</v>
      </c>
      <c r="I10898" s="44">
        <v>73839.899999999994</v>
      </c>
      <c r="J10898" s="68">
        <f t="shared" si="510"/>
        <v>0.65080709999999997</v>
      </c>
      <c r="K10898" s="43">
        <f t="shared" si="511"/>
        <v>0.73839899999999992</v>
      </c>
      <c r="L10898" s="41" t="str">
        <f t="shared" si="512"/>
        <v>A</v>
      </c>
      <c r="M10898" s="41" t="s">
        <v>453</v>
      </c>
      <c r="N10898" s="41" t="s">
        <v>418</v>
      </c>
      <c r="O10898" s="41" t="s">
        <v>70</v>
      </c>
    </row>
    <row r="10899" spans="1:15">
      <c r="A10899" s="38">
        <v>41089</v>
      </c>
      <c r="B10899" s="38">
        <v>52046</v>
      </c>
      <c r="C10899" s="131">
        <v>360</v>
      </c>
      <c r="D10899" s="39">
        <v>9.4800000000000009E-2</v>
      </c>
      <c r="E10899" s="39">
        <v>8.5600000000000009E-2</v>
      </c>
      <c r="F10899" s="40">
        <v>85000</v>
      </c>
      <c r="G10899" s="40">
        <v>85000</v>
      </c>
      <c r="H10899" s="40">
        <v>58271.79</v>
      </c>
      <c r="I10899" s="40">
        <v>62999.99</v>
      </c>
      <c r="J10899" s="67">
        <f t="shared" si="510"/>
        <v>0.68555047058823526</v>
      </c>
      <c r="K10899" s="39">
        <f t="shared" si="511"/>
        <v>0.74117635294117645</v>
      </c>
      <c r="L10899" s="2" t="str">
        <f t="shared" si="512"/>
        <v>A</v>
      </c>
      <c r="M10899" s="2" t="s">
        <v>1592</v>
      </c>
      <c r="N10899" s="2" t="s">
        <v>421</v>
      </c>
      <c r="O10899" s="2" t="s">
        <v>70</v>
      </c>
    </row>
    <row r="10900" spans="1:15">
      <c r="A10900" s="38">
        <v>41075</v>
      </c>
      <c r="B10900" s="38">
        <v>46553</v>
      </c>
      <c r="C10900" s="131">
        <v>180</v>
      </c>
      <c r="D10900" s="39">
        <v>9.4800000000000009E-2</v>
      </c>
      <c r="E10900" s="39">
        <v>8.7400000000000005E-2</v>
      </c>
      <c r="F10900" s="40">
        <v>65300</v>
      </c>
      <c r="G10900" s="40">
        <v>65300</v>
      </c>
      <c r="H10900" s="40">
        <v>40471.82</v>
      </c>
      <c r="I10900" s="40">
        <v>48599.99</v>
      </c>
      <c r="J10900" s="67">
        <f t="shared" si="510"/>
        <v>0.61978284839203679</v>
      </c>
      <c r="K10900" s="39">
        <f t="shared" si="511"/>
        <v>0.74425712098009189</v>
      </c>
      <c r="L10900" s="2" t="str">
        <f t="shared" si="512"/>
        <v>AA</v>
      </c>
      <c r="M10900" s="2" t="s">
        <v>1456</v>
      </c>
      <c r="N10900" s="2" t="s">
        <v>424</v>
      </c>
      <c r="O10900" s="2" t="s">
        <v>70</v>
      </c>
    </row>
    <row r="10901" spans="1:15">
      <c r="A10901" s="42">
        <v>41075</v>
      </c>
      <c r="B10901" s="42">
        <v>52032</v>
      </c>
      <c r="C10901" s="130">
        <v>360</v>
      </c>
      <c r="D10901" s="43">
        <v>9.4800000000000009E-2</v>
      </c>
      <c r="E10901" s="43">
        <v>8.5600000000000009E-2</v>
      </c>
      <c r="F10901" s="44">
        <v>55000</v>
      </c>
      <c r="G10901" s="44">
        <v>55000</v>
      </c>
      <c r="H10901" s="44">
        <v>37826.300000000003</v>
      </c>
      <c r="I10901" s="44">
        <v>40999.99</v>
      </c>
      <c r="J10901" s="68">
        <f t="shared" si="510"/>
        <v>0.68775090909090919</v>
      </c>
      <c r="K10901" s="43">
        <f t="shared" si="511"/>
        <v>0.74545436363636364</v>
      </c>
      <c r="L10901" s="41" t="str">
        <f t="shared" si="512"/>
        <v>A</v>
      </c>
      <c r="M10901" s="41" t="s">
        <v>461</v>
      </c>
      <c r="N10901" s="41" t="s">
        <v>416</v>
      </c>
      <c r="O10901" s="41" t="s">
        <v>70</v>
      </c>
    </row>
    <row r="10902" spans="1:15">
      <c r="A10902" s="42">
        <v>41207</v>
      </c>
      <c r="B10902" s="42">
        <v>53990</v>
      </c>
      <c r="C10902" s="130">
        <v>420</v>
      </c>
      <c r="D10902" s="43">
        <v>9.4800000000000009E-2</v>
      </c>
      <c r="E10902" s="43">
        <v>8.5600000000000009E-2</v>
      </c>
      <c r="F10902" s="44">
        <v>84700</v>
      </c>
      <c r="G10902" s="44">
        <v>84700</v>
      </c>
      <c r="H10902" s="44">
        <v>59730.92</v>
      </c>
      <c r="I10902" s="44">
        <v>63199.99</v>
      </c>
      <c r="J10902" s="68">
        <f t="shared" si="510"/>
        <v>0.70520566706021248</v>
      </c>
      <c r="K10902" s="43">
        <f t="shared" si="511"/>
        <v>0.7461628099173554</v>
      </c>
      <c r="L10902" s="41" t="str">
        <f t="shared" si="512"/>
        <v>A</v>
      </c>
      <c r="M10902" s="41" t="s">
        <v>482</v>
      </c>
      <c r="N10902" s="41" t="s">
        <v>422</v>
      </c>
      <c r="O10902" s="41" t="s">
        <v>70</v>
      </c>
    </row>
    <row r="10903" spans="1:15">
      <c r="A10903" s="38">
        <v>41257</v>
      </c>
      <c r="B10903" s="38">
        <v>46735</v>
      </c>
      <c r="C10903" s="131">
        <v>180</v>
      </c>
      <c r="D10903" s="39">
        <v>9.4800000000000009E-2</v>
      </c>
      <c r="E10903" s="39">
        <v>8.5600000000000009E-2</v>
      </c>
      <c r="F10903" s="40">
        <v>160000</v>
      </c>
      <c r="G10903" s="40">
        <v>160000</v>
      </c>
      <c r="H10903" s="40">
        <v>103501.6</v>
      </c>
      <c r="I10903" s="40">
        <v>119499.99</v>
      </c>
      <c r="J10903" s="67">
        <f t="shared" si="510"/>
        <v>0.64688500000000004</v>
      </c>
      <c r="K10903" s="39">
        <f t="shared" si="511"/>
        <v>0.7468749375</v>
      </c>
      <c r="L10903" s="2" t="str">
        <f t="shared" si="512"/>
        <v>AA</v>
      </c>
      <c r="M10903" s="2" t="s">
        <v>813</v>
      </c>
      <c r="N10903" s="2" t="s">
        <v>417</v>
      </c>
      <c r="O10903" s="2" t="s">
        <v>70</v>
      </c>
    </row>
    <row r="10904" spans="1:15">
      <c r="A10904" s="38">
        <v>41116</v>
      </c>
      <c r="B10904" s="38">
        <v>48421</v>
      </c>
      <c r="C10904" s="131">
        <v>240</v>
      </c>
      <c r="D10904" s="39">
        <v>9.4800000000000009E-2</v>
      </c>
      <c r="E10904" s="39">
        <v>8.5600000000000009E-2</v>
      </c>
      <c r="F10904" s="40">
        <v>100000</v>
      </c>
      <c r="G10904" s="40">
        <v>100000</v>
      </c>
      <c r="H10904" s="40">
        <v>38926.54</v>
      </c>
      <c r="I10904" s="40">
        <v>74999.960000000006</v>
      </c>
      <c r="J10904" s="67">
        <f t="shared" si="510"/>
        <v>0.38926539999999998</v>
      </c>
      <c r="K10904" s="39">
        <f t="shared" si="511"/>
        <v>0.7499996000000001</v>
      </c>
      <c r="L10904" s="2" t="str">
        <f t="shared" si="512"/>
        <v>AA</v>
      </c>
      <c r="M10904" s="2" t="s">
        <v>152</v>
      </c>
      <c r="N10904" s="2" t="s">
        <v>417</v>
      </c>
      <c r="O10904" s="2" t="s">
        <v>70</v>
      </c>
    </row>
    <row r="10905" spans="1:15">
      <c r="A10905" s="42">
        <v>41165</v>
      </c>
      <c r="B10905" s="42">
        <v>48470</v>
      </c>
      <c r="C10905" s="130">
        <v>240</v>
      </c>
      <c r="D10905" s="43">
        <v>9.4800000000000009E-2</v>
      </c>
      <c r="E10905" s="43">
        <v>8.7400000000000005E-2</v>
      </c>
      <c r="F10905" s="44">
        <v>56000</v>
      </c>
      <c r="G10905" s="44">
        <v>56000</v>
      </c>
      <c r="H10905" s="44">
        <v>37392.93</v>
      </c>
      <c r="I10905" s="44">
        <v>41999.99</v>
      </c>
      <c r="J10905" s="68">
        <f t="shared" si="510"/>
        <v>0.66773089285714282</v>
      </c>
      <c r="K10905" s="43">
        <f t="shared" si="511"/>
        <v>0.74999982142857136</v>
      </c>
      <c r="L10905" s="41" t="str">
        <f t="shared" si="512"/>
        <v>A</v>
      </c>
      <c r="M10905" s="41" t="s">
        <v>746</v>
      </c>
      <c r="N10905" s="41" t="s">
        <v>417</v>
      </c>
      <c r="O10905" s="41" t="s">
        <v>70</v>
      </c>
    </row>
    <row r="10906" spans="1:15">
      <c r="A10906" s="42">
        <v>41239</v>
      </c>
      <c r="B10906" s="42">
        <v>44891</v>
      </c>
      <c r="C10906" s="130">
        <v>120</v>
      </c>
      <c r="D10906" s="43">
        <v>9.4800000000000009E-2</v>
      </c>
      <c r="E10906" s="43">
        <v>8.7400000000000005E-2</v>
      </c>
      <c r="F10906" s="44">
        <v>80000</v>
      </c>
      <c r="G10906" s="44">
        <v>80000</v>
      </c>
      <c r="H10906" s="44">
        <v>47077.94</v>
      </c>
      <c r="I10906" s="44">
        <v>59999.99</v>
      </c>
      <c r="J10906" s="68">
        <f t="shared" si="510"/>
        <v>0.58847424999999998</v>
      </c>
      <c r="K10906" s="43">
        <f t="shared" si="511"/>
        <v>0.74999987499999998</v>
      </c>
      <c r="L10906" s="41" t="str">
        <f t="shared" si="512"/>
        <v>AA</v>
      </c>
      <c r="M10906" s="41" t="s">
        <v>470</v>
      </c>
      <c r="N10906" s="41" t="s">
        <v>424</v>
      </c>
      <c r="O10906" s="41" t="s">
        <v>70</v>
      </c>
    </row>
    <row r="10907" spans="1:15">
      <c r="A10907" s="42">
        <v>41240</v>
      </c>
      <c r="B10907" s="42">
        <v>52197</v>
      </c>
      <c r="C10907" s="130">
        <v>360</v>
      </c>
      <c r="D10907" s="43">
        <v>9.4800000000000009E-2</v>
      </c>
      <c r="E10907" s="43">
        <v>8.7400000000000005E-2</v>
      </c>
      <c r="F10907" s="44">
        <v>80000</v>
      </c>
      <c r="G10907" s="44">
        <v>80000</v>
      </c>
      <c r="H10907" s="44">
        <v>56194.23</v>
      </c>
      <c r="I10907" s="44">
        <v>59999.99</v>
      </c>
      <c r="J10907" s="68">
        <f t="shared" si="510"/>
        <v>0.70242787500000003</v>
      </c>
      <c r="K10907" s="43">
        <f t="shared" si="511"/>
        <v>0.74999987499999998</v>
      </c>
      <c r="L10907" s="41" t="str">
        <f t="shared" si="512"/>
        <v>A</v>
      </c>
      <c r="M10907" s="41" t="s">
        <v>980</v>
      </c>
      <c r="N10907" s="41" t="s">
        <v>416</v>
      </c>
      <c r="O10907" s="41" t="s">
        <v>70</v>
      </c>
    </row>
    <row r="10908" spans="1:15">
      <c r="A10908" s="42">
        <v>41218</v>
      </c>
      <c r="B10908" s="42">
        <v>47304</v>
      </c>
      <c r="C10908" s="130">
        <v>200</v>
      </c>
      <c r="D10908" s="43">
        <v>9.4800000000000009E-2</v>
      </c>
      <c r="E10908" s="43">
        <v>9.4800000000000009E-2</v>
      </c>
      <c r="F10908" s="44">
        <v>100000</v>
      </c>
      <c r="G10908" s="44">
        <v>100000</v>
      </c>
      <c r="H10908" s="44">
        <v>65729.02</v>
      </c>
      <c r="I10908" s="44">
        <v>74999.990000000005</v>
      </c>
      <c r="J10908" s="68">
        <f t="shared" si="510"/>
        <v>0.65729020000000005</v>
      </c>
      <c r="K10908" s="43">
        <f t="shared" si="511"/>
        <v>0.74999990000000005</v>
      </c>
      <c r="L10908" s="41" t="str">
        <f t="shared" si="512"/>
        <v>A</v>
      </c>
      <c r="M10908" s="41" t="s">
        <v>1226</v>
      </c>
      <c r="N10908" s="41" t="s">
        <v>422</v>
      </c>
      <c r="O10908" s="41" t="s">
        <v>70</v>
      </c>
    </row>
    <row r="10909" spans="1:15">
      <c r="A10909" s="38">
        <v>41260</v>
      </c>
      <c r="B10909" s="38">
        <v>52217</v>
      </c>
      <c r="C10909" s="131">
        <v>360</v>
      </c>
      <c r="D10909" s="39">
        <v>9.4800000000000009E-2</v>
      </c>
      <c r="E10909" s="39">
        <v>8.5600000000000009E-2</v>
      </c>
      <c r="F10909" s="40">
        <v>114500</v>
      </c>
      <c r="G10909" s="40">
        <v>114500</v>
      </c>
      <c r="H10909" s="40">
        <v>80758.42</v>
      </c>
      <c r="I10909" s="40">
        <v>85999.99</v>
      </c>
      <c r="J10909" s="67">
        <f t="shared" si="510"/>
        <v>0.70531371179039304</v>
      </c>
      <c r="K10909" s="39">
        <f t="shared" si="511"/>
        <v>0.75109161572052408</v>
      </c>
      <c r="L10909" s="2" t="str">
        <f t="shared" si="512"/>
        <v>A</v>
      </c>
      <c r="M10909" s="2" t="s">
        <v>482</v>
      </c>
      <c r="N10909" s="2" t="s">
        <v>422</v>
      </c>
      <c r="O10909" s="2" t="s">
        <v>70</v>
      </c>
    </row>
    <row r="10910" spans="1:15">
      <c r="A10910" s="38">
        <v>41178</v>
      </c>
      <c r="B10910" s="38">
        <v>48483</v>
      </c>
      <c r="C10910" s="131">
        <v>240</v>
      </c>
      <c r="D10910" s="39">
        <v>9.4800000000000009E-2</v>
      </c>
      <c r="E10910" s="39">
        <v>8.7400000000000005E-2</v>
      </c>
      <c r="F10910" s="40">
        <v>106000</v>
      </c>
      <c r="G10910" s="40">
        <v>106000</v>
      </c>
      <c r="H10910" s="40">
        <v>71490.67</v>
      </c>
      <c r="I10910" s="40">
        <v>79999.990000000005</v>
      </c>
      <c r="J10910" s="67">
        <f t="shared" si="510"/>
        <v>0.67444028301886794</v>
      </c>
      <c r="K10910" s="39">
        <f t="shared" si="511"/>
        <v>0.75471688679245286</v>
      </c>
      <c r="L10910" s="2" t="str">
        <f t="shared" si="512"/>
        <v>A</v>
      </c>
      <c r="M10910" s="2" t="s">
        <v>740</v>
      </c>
      <c r="N10910" s="2" t="s">
        <v>417</v>
      </c>
      <c r="O10910" s="2" t="s">
        <v>70</v>
      </c>
    </row>
    <row r="10911" spans="1:15">
      <c r="A10911" s="42">
        <v>41148</v>
      </c>
      <c r="B10911" s="42">
        <v>52378</v>
      </c>
      <c r="C10911" s="130">
        <v>369</v>
      </c>
      <c r="D10911" s="43">
        <v>9.4800000000000009E-2</v>
      </c>
      <c r="E10911" s="43">
        <v>8.7400000000000005E-2</v>
      </c>
      <c r="F10911" s="44">
        <v>79000</v>
      </c>
      <c r="G10911" s="44">
        <v>79000</v>
      </c>
      <c r="H10911" s="44">
        <v>55675.199999999997</v>
      </c>
      <c r="I10911" s="44">
        <v>59853.67</v>
      </c>
      <c r="J10911" s="68">
        <f t="shared" si="510"/>
        <v>0.70474936708860758</v>
      </c>
      <c r="K10911" s="43">
        <f t="shared" si="511"/>
        <v>0.75764139240506323</v>
      </c>
      <c r="L10911" s="41" t="str">
        <f t="shared" si="512"/>
        <v>A</v>
      </c>
      <c r="M10911" s="41" t="s">
        <v>196</v>
      </c>
      <c r="N10911" s="41" t="s">
        <v>422</v>
      </c>
      <c r="O10911" s="41" t="s">
        <v>70</v>
      </c>
    </row>
    <row r="10912" spans="1:15">
      <c r="A10912" s="42">
        <v>41127</v>
      </c>
      <c r="B10912" s="42">
        <v>48432</v>
      </c>
      <c r="C10912" s="130">
        <v>240</v>
      </c>
      <c r="D10912" s="43">
        <v>9.4800000000000009E-2</v>
      </c>
      <c r="E10912" s="43">
        <v>8.7400000000000005E-2</v>
      </c>
      <c r="F10912" s="44">
        <v>110000</v>
      </c>
      <c r="G10912" s="44">
        <v>110000</v>
      </c>
      <c r="H10912" s="44">
        <v>75295.87</v>
      </c>
      <c r="I10912" s="44">
        <v>84999.96</v>
      </c>
      <c r="J10912" s="68">
        <f t="shared" si="510"/>
        <v>0.68450790909090908</v>
      </c>
      <c r="K10912" s="43">
        <f t="shared" si="511"/>
        <v>0.77272690909090913</v>
      </c>
      <c r="L10912" s="41" t="str">
        <f t="shared" si="512"/>
        <v>A</v>
      </c>
      <c r="M10912" s="41" t="s">
        <v>588</v>
      </c>
      <c r="N10912" s="41" t="s">
        <v>417</v>
      </c>
      <c r="O10912" s="41" t="s">
        <v>70</v>
      </c>
    </row>
    <row r="10913" spans="1:15">
      <c r="A10913" s="42">
        <v>41180</v>
      </c>
      <c r="B10913" s="42">
        <v>44832</v>
      </c>
      <c r="C10913" s="130">
        <v>120</v>
      </c>
      <c r="D10913" s="43">
        <v>9.4800000000000009E-2</v>
      </c>
      <c r="E10913" s="43">
        <v>8.5600000000000009E-2</v>
      </c>
      <c r="F10913" s="44">
        <v>93500</v>
      </c>
      <c r="G10913" s="44">
        <v>93500</v>
      </c>
      <c r="H10913" s="44">
        <v>49026.04</v>
      </c>
      <c r="I10913" s="44">
        <v>72499.990000000005</v>
      </c>
      <c r="J10913" s="68">
        <f t="shared" si="510"/>
        <v>0.52434267379679145</v>
      </c>
      <c r="K10913" s="43">
        <f t="shared" si="511"/>
        <v>0.77540096256684499</v>
      </c>
      <c r="L10913" s="41" t="str">
        <f t="shared" si="512"/>
        <v>AA</v>
      </c>
      <c r="M10913" s="41" t="s">
        <v>971</v>
      </c>
      <c r="N10913" s="41" t="s">
        <v>437</v>
      </c>
      <c r="O10913" s="41" t="s">
        <v>70</v>
      </c>
    </row>
    <row r="10914" spans="1:15">
      <c r="A10914" s="38">
        <v>41129</v>
      </c>
      <c r="B10914" s="38">
        <v>52543</v>
      </c>
      <c r="C10914" s="131">
        <v>375</v>
      </c>
      <c r="D10914" s="39">
        <v>9.4800000000000009E-2</v>
      </c>
      <c r="E10914" s="39">
        <v>8.7400000000000005E-2</v>
      </c>
      <c r="F10914" s="40">
        <v>80600</v>
      </c>
      <c r="G10914" s="40">
        <v>80600</v>
      </c>
      <c r="H10914" s="40">
        <v>47901.02</v>
      </c>
      <c r="I10914" s="40">
        <v>62999.99</v>
      </c>
      <c r="J10914" s="67">
        <f t="shared" si="510"/>
        <v>0.59430545905707188</v>
      </c>
      <c r="K10914" s="39">
        <f t="shared" si="511"/>
        <v>0.78163759305210911</v>
      </c>
      <c r="L10914" s="2" t="str">
        <f t="shared" si="512"/>
        <v>AA</v>
      </c>
      <c r="M10914" s="2" t="s">
        <v>802</v>
      </c>
      <c r="N10914" s="2" t="s">
        <v>416</v>
      </c>
      <c r="O10914" s="2" t="s">
        <v>70</v>
      </c>
    </row>
    <row r="10915" spans="1:15">
      <c r="A10915" s="38">
        <v>41108</v>
      </c>
      <c r="B10915" s="38">
        <v>48413</v>
      </c>
      <c r="C10915" s="131">
        <v>240</v>
      </c>
      <c r="D10915" s="39">
        <v>9.4800000000000009E-2</v>
      </c>
      <c r="E10915" s="39">
        <v>8.7400000000000005E-2</v>
      </c>
      <c r="F10915" s="40">
        <v>185000</v>
      </c>
      <c r="G10915" s="40">
        <v>185000</v>
      </c>
      <c r="H10915" s="40">
        <v>127849.04</v>
      </c>
      <c r="I10915" s="40">
        <v>144999.99</v>
      </c>
      <c r="J10915" s="67">
        <f t="shared" si="510"/>
        <v>0.69107589189189189</v>
      </c>
      <c r="K10915" s="39">
        <f t="shared" si="511"/>
        <v>0.78378372972972965</v>
      </c>
      <c r="L10915" s="2" t="str">
        <f t="shared" si="512"/>
        <v>A</v>
      </c>
      <c r="M10915" s="2" t="s">
        <v>889</v>
      </c>
      <c r="N10915" s="2" t="s">
        <v>416</v>
      </c>
      <c r="O10915" s="2" t="s">
        <v>70</v>
      </c>
    </row>
    <row r="10916" spans="1:15">
      <c r="A10916" s="42">
        <v>41185</v>
      </c>
      <c r="B10916" s="42">
        <v>45568</v>
      </c>
      <c r="C10916" s="130">
        <v>144</v>
      </c>
      <c r="D10916" s="43">
        <v>9.4800000000000009E-2</v>
      </c>
      <c r="E10916" s="43">
        <v>8.7400000000000005E-2</v>
      </c>
      <c r="F10916" s="44">
        <v>127000</v>
      </c>
      <c r="G10916" s="44">
        <v>127000</v>
      </c>
      <c r="H10916" s="44">
        <v>81526.820000000007</v>
      </c>
      <c r="I10916" s="44">
        <v>99999.99</v>
      </c>
      <c r="J10916" s="68">
        <f t="shared" si="510"/>
        <v>0.64194346456692919</v>
      </c>
      <c r="K10916" s="43">
        <f t="shared" si="511"/>
        <v>0.78740149606299215</v>
      </c>
      <c r="L10916" s="41" t="str">
        <f t="shared" si="512"/>
        <v>AA</v>
      </c>
      <c r="M10916" s="41" t="s">
        <v>684</v>
      </c>
      <c r="N10916" s="41" t="s">
        <v>419</v>
      </c>
      <c r="O10916" s="41" t="s">
        <v>70</v>
      </c>
    </row>
    <row r="10917" spans="1:15">
      <c r="A10917" s="38">
        <v>41233</v>
      </c>
      <c r="B10917" s="38">
        <v>44885</v>
      </c>
      <c r="C10917" s="131">
        <v>120</v>
      </c>
      <c r="D10917" s="39">
        <v>9.4800000000000009E-2</v>
      </c>
      <c r="E10917" s="39">
        <v>8.7400000000000005E-2</v>
      </c>
      <c r="F10917" s="40">
        <v>145000</v>
      </c>
      <c r="G10917" s="40">
        <v>145000</v>
      </c>
      <c r="H10917" s="40">
        <v>90244.22</v>
      </c>
      <c r="I10917" s="40">
        <v>114999.99</v>
      </c>
      <c r="J10917" s="67">
        <f t="shared" si="510"/>
        <v>0.6223739310344828</v>
      </c>
      <c r="K10917" s="39">
        <f t="shared" si="511"/>
        <v>0.79310337931034491</v>
      </c>
      <c r="L10917" s="2" t="str">
        <f t="shared" si="512"/>
        <v>AA</v>
      </c>
      <c r="M10917" s="2" t="s">
        <v>765</v>
      </c>
      <c r="N10917" s="2" t="s">
        <v>417</v>
      </c>
      <c r="O10917" s="2" t="s">
        <v>70</v>
      </c>
    </row>
    <row r="10918" spans="1:15">
      <c r="A10918" s="42">
        <v>41192</v>
      </c>
      <c r="B10918" s="42">
        <v>46670</v>
      </c>
      <c r="C10918" s="130">
        <v>180</v>
      </c>
      <c r="D10918" s="43">
        <v>9.4800000000000009E-2</v>
      </c>
      <c r="E10918" s="43">
        <v>8.3699999999999997E-2</v>
      </c>
      <c r="F10918" s="44">
        <v>159000</v>
      </c>
      <c r="G10918" s="44">
        <v>159000</v>
      </c>
      <c r="H10918" s="44">
        <v>111089.78</v>
      </c>
      <c r="I10918" s="44">
        <v>129999.99</v>
      </c>
      <c r="J10918" s="68">
        <f t="shared" si="510"/>
        <v>0.69867786163522017</v>
      </c>
      <c r="K10918" s="43">
        <f t="shared" si="511"/>
        <v>0.81761000000000006</v>
      </c>
      <c r="L10918" s="41" t="str">
        <f t="shared" si="512"/>
        <v>A</v>
      </c>
      <c r="M10918" s="41" t="s">
        <v>601</v>
      </c>
      <c r="N10918" s="41" t="s">
        <v>435</v>
      </c>
      <c r="O10918" s="41" t="s">
        <v>70</v>
      </c>
    </row>
    <row r="10919" spans="1:15">
      <c r="A10919" s="38">
        <v>41199</v>
      </c>
      <c r="B10919" s="38">
        <v>46982</v>
      </c>
      <c r="C10919" s="131">
        <v>190</v>
      </c>
      <c r="D10919" s="39">
        <v>9.4800000000000009E-2</v>
      </c>
      <c r="E10919" s="39">
        <v>8.7400000000000005E-2</v>
      </c>
      <c r="F10919" s="40">
        <v>120000</v>
      </c>
      <c r="G10919" s="40">
        <v>120000</v>
      </c>
      <c r="H10919" s="40">
        <v>50304.35</v>
      </c>
      <c r="I10919" s="40">
        <v>99499.99</v>
      </c>
      <c r="J10919" s="67">
        <f t="shared" si="510"/>
        <v>0.41920291666666665</v>
      </c>
      <c r="K10919" s="39">
        <f t="shared" si="511"/>
        <v>0.82916658333333337</v>
      </c>
      <c r="L10919" s="2" t="str">
        <f t="shared" si="512"/>
        <v>AA</v>
      </c>
      <c r="M10919" s="2" t="s">
        <v>675</v>
      </c>
      <c r="N10919" s="2" t="s">
        <v>421</v>
      </c>
      <c r="O10919" s="2" t="s">
        <v>70</v>
      </c>
    </row>
    <row r="10920" spans="1:15">
      <c r="A10920" s="38">
        <v>41103</v>
      </c>
      <c r="B10920" s="38">
        <v>44755</v>
      </c>
      <c r="C10920" s="131">
        <v>120</v>
      </c>
      <c r="D10920" s="39">
        <v>9.4800000000000009E-2</v>
      </c>
      <c r="E10920" s="39">
        <v>8.7400000000000005E-2</v>
      </c>
      <c r="F10920" s="40">
        <v>48000</v>
      </c>
      <c r="G10920" s="40">
        <v>48000</v>
      </c>
      <c r="H10920" s="40">
        <v>30053.87</v>
      </c>
      <c r="I10920" s="40">
        <v>39999.99</v>
      </c>
      <c r="J10920" s="67">
        <f t="shared" si="510"/>
        <v>0.62612229166666666</v>
      </c>
      <c r="K10920" s="39">
        <f t="shared" si="511"/>
        <v>0.83333312500000001</v>
      </c>
      <c r="L10920" s="2" t="str">
        <f t="shared" si="512"/>
        <v>AA</v>
      </c>
      <c r="M10920" s="2" t="s">
        <v>1039</v>
      </c>
      <c r="N10920" s="2" t="s">
        <v>422</v>
      </c>
      <c r="O10920" s="2" t="s">
        <v>70</v>
      </c>
    </row>
    <row r="10921" spans="1:15">
      <c r="A10921" s="42">
        <v>41124</v>
      </c>
      <c r="B10921" s="42">
        <v>42950</v>
      </c>
      <c r="C10921" s="130">
        <v>60</v>
      </c>
      <c r="D10921" s="43">
        <v>9.4800000000000009E-2</v>
      </c>
      <c r="E10921" s="43">
        <v>9.4800000000000009E-2</v>
      </c>
      <c r="F10921" s="44">
        <v>71500</v>
      </c>
      <c r="G10921" s="44">
        <v>71500</v>
      </c>
      <c r="H10921" s="44">
        <v>30519.26</v>
      </c>
      <c r="I10921" s="44">
        <v>59999.99</v>
      </c>
      <c r="J10921" s="68">
        <f t="shared" si="510"/>
        <v>0.42684279720279716</v>
      </c>
      <c r="K10921" s="43">
        <f t="shared" si="511"/>
        <v>0.83916069930069925</v>
      </c>
      <c r="L10921" s="41" t="str">
        <f t="shared" si="512"/>
        <v>AA</v>
      </c>
      <c r="M10921" s="41" t="s">
        <v>1068</v>
      </c>
      <c r="N10921" s="41" t="s">
        <v>416</v>
      </c>
      <c r="O10921" s="41" t="s">
        <v>70</v>
      </c>
    </row>
    <row r="10922" spans="1:15">
      <c r="A10922" s="42">
        <v>41253</v>
      </c>
      <c r="B10922" s="42">
        <v>44175</v>
      </c>
      <c r="C10922" s="130">
        <v>96</v>
      </c>
      <c r="D10922" s="43">
        <v>9.4800000000000009E-2</v>
      </c>
      <c r="E10922" s="43">
        <v>8.7400000000000005E-2</v>
      </c>
      <c r="F10922" s="44">
        <v>54000</v>
      </c>
      <c r="G10922" s="44">
        <v>54000</v>
      </c>
      <c r="H10922" s="44">
        <v>33531.599999999999</v>
      </c>
      <c r="I10922" s="44">
        <v>45424.01</v>
      </c>
      <c r="J10922" s="68">
        <f t="shared" si="510"/>
        <v>0.62095555555555548</v>
      </c>
      <c r="K10922" s="43">
        <f t="shared" si="511"/>
        <v>0.84118537037037044</v>
      </c>
      <c r="L10922" s="41" t="str">
        <f t="shared" si="512"/>
        <v>AA</v>
      </c>
      <c r="M10922" s="41" t="s">
        <v>650</v>
      </c>
      <c r="N10922" s="41" t="s">
        <v>438</v>
      </c>
      <c r="O10922" s="41" t="s">
        <v>70</v>
      </c>
    </row>
    <row r="10923" spans="1:15">
      <c r="A10923" s="42">
        <v>41250</v>
      </c>
      <c r="B10923" s="42">
        <v>44902</v>
      </c>
      <c r="C10923" s="130">
        <v>120</v>
      </c>
      <c r="D10923" s="43">
        <v>9.4800000000000009E-2</v>
      </c>
      <c r="E10923" s="43">
        <v>8.7400000000000005E-2</v>
      </c>
      <c r="F10923" s="44">
        <v>51100</v>
      </c>
      <c r="G10923" s="44">
        <v>51100</v>
      </c>
      <c r="H10923" s="44">
        <v>34301.050000000003</v>
      </c>
      <c r="I10923" s="44">
        <v>43199.99</v>
      </c>
      <c r="J10923" s="68">
        <f t="shared" si="510"/>
        <v>0.67125342465753435</v>
      </c>
      <c r="K10923" s="43">
        <f t="shared" si="511"/>
        <v>0.8454009784735812</v>
      </c>
      <c r="L10923" s="41" t="str">
        <f t="shared" si="512"/>
        <v>A</v>
      </c>
      <c r="M10923" s="41" t="s">
        <v>538</v>
      </c>
      <c r="N10923" s="41" t="s">
        <v>417</v>
      </c>
      <c r="O10923" s="41" t="s">
        <v>70</v>
      </c>
    </row>
    <row r="10924" spans="1:15">
      <c r="A10924" s="42">
        <v>41110</v>
      </c>
      <c r="B10924" s="42">
        <v>43910</v>
      </c>
      <c r="C10924" s="130">
        <v>92</v>
      </c>
      <c r="D10924" s="43">
        <v>9.4800000000000009E-2</v>
      </c>
      <c r="E10924" s="43">
        <v>8.5600000000000009E-2</v>
      </c>
      <c r="F10924" s="44">
        <v>88700</v>
      </c>
      <c r="G10924" s="44">
        <v>88700</v>
      </c>
      <c r="H10924" s="44">
        <v>50368.18</v>
      </c>
      <c r="I10924" s="44">
        <v>74999.789999999994</v>
      </c>
      <c r="J10924" s="68">
        <f t="shared" si="510"/>
        <v>0.56784870349492678</v>
      </c>
      <c r="K10924" s="43">
        <f t="shared" si="511"/>
        <v>0.84554441939120628</v>
      </c>
      <c r="L10924" s="41" t="str">
        <f t="shared" si="512"/>
        <v>AA</v>
      </c>
      <c r="M10924" s="41" t="s">
        <v>1349</v>
      </c>
      <c r="N10924" s="41" t="s">
        <v>417</v>
      </c>
      <c r="O10924" s="41" t="s">
        <v>70</v>
      </c>
    </row>
    <row r="10925" spans="1:15">
      <c r="A10925" s="38">
        <v>41173</v>
      </c>
      <c r="B10925" s="38">
        <v>44825</v>
      </c>
      <c r="C10925" s="131">
        <v>120</v>
      </c>
      <c r="D10925" s="39">
        <v>9.4800000000000009E-2</v>
      </c>
      <c r="E10925" s="39">
        <v>9.4800000000000009E-2</v>
      </c>
      <c r="F10925" s="40">
        <v>104000</v>
      </c>
      <c r="G10925" s="40">
        <v>104000</v>
      </c>
      <c r="H10925" s="40">
        <v>67694.039999999994</v>
      </c>
      <c r="I10925" s="40">
        <v>88199.99</v>
      </c>
      <c r="J10925" s="67">
        <f t="shared" si="510"/>
        <v>0.65090423076923076</v>
      </c>
      <c r="K10925" s="39">
        <f t="shared" si="511"/>
        <v>0.84807682692307695</v>
      </c>
      <c r="L10925" s="2" t="str">
        <f t="shared" si="512"/>
        <v>A</v>
      </c>
      <c r="M10925" s="2" t="s">
        <v>594</v>
      </c>
      <c r="N10925" s="2" t="s">
        <v>419</v>
      </c>
      <c r="O10925" s="2" t="s">
        <v>70</v>
      </c>
    </row>
    <row r="10926" spans="1:15">
      <c r="A10926" s="38">
        <v>41253</v>
      </c>
      <c r="B10926" s="38">
        <v>44905</v>
      </c>
      <c r="C10926" s="131">
        <v>120</v>
      </c>
      <c r="D10926" s="39">
        <v>9.4800000000000009E-2</v>
      </c>
      <c r="E10926" s="39">
        <v>8.3699999999999997E-2</v>
      </c>
      <c r="F10926" s="40">
        <v>64500</v>
      </c>
      <c r="G10926" s="40">
        <v>64500</v>
      </c>
      <c r="H10926" s="40">
        <v>43608.24</v>
      </c>
      <c r="I10926" s="40">
        <v>54999.99</v>
      </c>
      <c r="J10926" s="67">
        <f t="shared" si="510"/>
        <v>0.67609674418604648</v>
      </c>
      <c r="K10926" s="39">
        <f t="shared" si="511"/>
        <v>0.85271302325581388</v>
      </c>
      <c r="L10926" s="2" t="str">
        <f t="shared" si="512"/>
        <v>A</v>
      </c>
      <c r="M10926" s="2" t="s">
        <v>372</v>
      </c>
      <c r="N10926" s="2" t="s">
        <v>418</v>
      </c>
      <c r="O10926" s="2" t="s">
        <v>70</v>
      </c>
    </row>
    <row r="10927" spans="1:15">
      <c r="A10927" s="38">
        <v>41075</v>
      </c>
      <c r="B10927" s="38">
        <v>44727</v>
      </c>
      <c r="C10927" s="131">
        <v>120</v>
      </c>
      <c r="D10927" s="39">
        <v>9.4800000000000009E-2</v>
      </c>
      <c r="E10927" s="39">
        <v>8.5600000000000009E-2</v>
      </c>
      <c r="F10927" s="40">
        <v>47250</v>
      </c>
      <c r="G10927" s="40">
        <v>47250</v>
      </c>
      <c r="H10927" s="40">
        <v>30087.919999999998</v>
      </c>
      <c r="I10927" s="40">
        <v>40499.99</v>
      </c>
      <c r="J10927" s="67">
        <f t="shared" si="510"/>
        <v>0.6367813756613756</v>
      </c>
      <c r="K10927" s="39">
        <f t="shared" si="511"/>
        <v>0.85714264550264541</v>
      </c>
      <c r="L10927" s="2" t="str">
        <f t="shared" si="512"/>
        <v>AA</v>
      </c>
      <c r="M10927" s="2" t="s">
        <v>1279</v>
      </c>
      <c r="N10927" s="2" t="s">
        <v>417</v>
      </c>
      <c r="O10927" s="2" t="s">
        <v>70</v>
      </c>
    </row>
    <row r="10928" spans="1:15">
      <c r="A10928" s="42">
        <v>41079</v>
      </c>
      <c r="B10928" s="42">
        <v>44731</v>
      </c>
      <c r="C10928" s="130">
        <v>120</v>
      </c>
      <c r="D10928" s="43">
        <v>9.4800000000000009E-2</v>
      </c>
      <c r="E10928" s="43">
        <v>8.7400000000000005E-2</v>
      </c>
      <c r="F10928" s="44">
        <v>52000</v>
      </c>
      <c r="G10928" s="44">
        <v>52000</v>
      </c>
      <c r="H10928" s="44">
        <v>33401.269999999997</v>
      </c>
      <c r="I10928" s="44">
        <v>44999.99</v>
      </c>
      <c r="J10928" s="68">
        <f t="shared" si="510"/>
        <v>0.64233211538461532</v>
      </c>
      <c r="K10928" s="43">
        <f t="shared" si="511"/>
        <v>0.86538442307692309</v>
      </c>
      <c r="L10928" s="41" t="str">
        <f t="shared" si="512"/>
        <v>AA</v>
      </c>
      <c r="M10928" s="41" t="s">
        <v>780</v>
      </c>
      <c r="N10928" s="41" t="s">
        <v>424</v>
      </c>
      <c r="O10928" s="41" t="s">
        <v>70</v>
      </c>
    </row>
    <row r="10929" spans="1:15">
      <c r="A10929" s="42">
        <v>41220</v>
      </c>
      <c r="B10929" s="42">
        <v>45480</v>
      </c>
      <c r="C10929" s="130">
        <v>140</v>
      </c>
      <c r="D10929" s="43">
        <v>9.4800000000000009E-2</v>
      </c>
      <c r="E10929" s="43">
        <v>8.7400000000000005E-2</v>
      </c>
      <c r="F10929" s="44">
        <v>56000</v>
      </c>
      <c r="G10929" s="44">
        <v>56000</v>
      </c>
      <c r="H10929" s="44">
        <v>39675.15</v>
      </c>
      <c r="I10929" s="44">
        <v>48499.99</v>
      </c>
      <c r="J10929" s="68">
        <f t="shared" si="510"/>
        <v>0.7084848214285715</v>
      </c>
      <c r="K10929" s="43">
        <f t="shared" si="511"/>
        <v>0.86607124999999996</v>
      </c>
      <c r="L10929" s="41" t="str">
        <f t="shared" si="512"/>
        <v>A</v>
      </c>
      <c r="M10929" s="41" t="s">
        <v>599</v>
      </c>
      <c r="N10929" s="41" t="s">
        <v>421</v>
      </c>
      <c r="O10929" s="41" t="s">
        <v>70</v>
      </c>
    </row>
    <row r="10930" spans="1:15">
      <c r="A10930" s="38">
        <v>41130</v>
      </c>
      <c r="B10930" s="38">
        <v>44478</v>
      </c>
      <c r="C10930" s="131">
        <v>110</v>
      </c>
      <c r="D10930" s="39">
        <v>9.4800000000000009E-2</v>
      </c>
      <c r="E10930" s="39">
        <v>8.5600000000000009E-2</v>
      </c>
      <c r="F10930" s="40">
        <v>189000</v>
      </c>
      <c r="G10930" s="40">
        <v>189000</v>
      </c>
      <c r="H10930" s="40">
        <v>121531.07</v>
      </c>
      <c r="I10930" s="40">
        <v>164999.82</v>
      </c>
      <c r="J10930" s="67">
        <f t="shared" si="510"/>
        <v>0.64302153439153442</v>
      </c>
      <c r="K10930" s="39">
        <f t="shared" si="511"/>
        <v>0.8730149206349207</v>
      </c>
      <c r="L10930" s="2" t="str">
        <f t="shared" si="512"/>
        <v>AA</v>
      </c>
      <c r="M10930" s="2" t="s">
        <v>511</v>
      </c>
      <c r="N10930" s="2" t="s">
        <v>422</v>
      </c>
      <c r="O10930" s="2" t="s">
        <v>70</v>
      </c>
    </row>
    <row r="10931" spans="1:15">
      <c r="A10931" s="38">
        <v>41257</v>
      </c>
      <c r="B10931" s="38">
        <v>44909</v>
      </c>
      <c r="C10931" s="131">
        <v>120</v>
      </c>
      <c r="D10931" s="39">
        <v>9.4800000000000009E-2</v>
      </c>
      <c r="E10931" s="39">
        <v>8.7400000000000005E-2</v>
      </c>
      <c r="F10931" s="40">
        <v>80000</v>
      </c>
      <c r="G10931" s="40">
        <v>80000</v>
      </c>
      <c r="H10931" s="40">
        <v>55521.61</v>
      </c>
      <c r="I10931" s="40">
        <v>69999.990000000005</v>
      </c>
      <c r="J10931" s="67">
        <f t="shared" si="510"/>
        <v>0.69402012499999999</v>
      </c>
      <c r="K10931" s="39">
        <f t="shared" si="511"/>
        <v>0.87499987500000009</v>
      </c>
      <c r="L10931" s="2" t="str">
        <f t="shared" si="512"/>
        <v>A</v>
      </c>
      <c r="M10931" s="2" t="s">
        <v>567</v>
      </c>
      <c r="N10931" s="2" t="s">
        <v>417</v>
      </c>
      <c r="O10931" s="2" t="s">
        <v>70</v>
      </c>
    </row>
    <row r="10932" spans="1:15">
      <c r="A10932" s="42">
        <v>41183</v>
      </c>
      <c r="B10932" s="42">
        <v>46905</v>
      </c>
      <c r="C10932" s="130">
        <v>188</v>
      </c>
      <c r="D10932" s="43">
        <v>9.4800000000000009E-2</v>
      </c>
      <c r="E10932" s="43">
        <v>8.7400000000000005E-2</v>
      </c>
      <c r="F10932" s="44">
        <v>120000</v>
      </c>
      <c r="G10932" s="44">
        <v>120000</v>
      </c>
      <c r="H10932" s="44">
        <v>77071.27</v>
      </c>
      <c r="I10932" s="44">
        <v>105699.99</v>
      </c>
      <c r="J10932" s="68">
        <f t="shared" si="510"/>
        <v>0.64226058333333336</v>
      </c>
      <c r="K10932" s="43">
        <f t="shared" si="511"/>
        <v>0.88083325000000001</v>
      </c>
      <c r="L10932" s="41" t="str">
        <f t="shared" si="512"/>
        <v>AA</v>
      </c>
      <c r="M10932" s="41" t="s">
        <v>627</v>
      </c>
      <c r="N10932" s="41" t="s">
        <v>421</v>
      </c>
      <c r="O10932" s="41" t="s">
        <v>70</v>
      </c>
    </row>
    <row r="10933" spans="1:15">
      <c r="A10933" s="38">
        <v>41086</v>
      </c>
      <c r="B10933" s="38">
        <v>44738</v>
      </c>
      <c r="C10933" s="131">
        <v>120</v>
      </c>
      <c r="D10933" s="39">
        <v>9.4800000000000009E-2</v>
      </c>
      <c r="E10933" s="39">
        <v>8.7400000000000005E-2</v>
      </c>
      <c r="F10933" s="40">
        <v>117000</v>
      </c>
      <c r="G10933" s="40">
        <v>117000</v>
      </c>
      <c r="H10933" s="40">
        <v>76861.72</v>
      </c>
      <c r="I10933" s="40">
        <v>103499.94</v>
      </c>
      <c r="J10933" s="67">
        <f t="shared" si="510"/>
        <v>0.65693777777777784</v>
      </c>
      <c r="K10933" s="39">
        <f t="shared" si="511"/>
        <v>0.88461487179487186</v>
      </c>
      <c r="L10933" s="2" t="str">
        <f t="shared" si="512"/>
        <v>A</v>
      </c>
      <c r="M10933" s="2" t="s">
        <v>679</v>
      </c>
      <c r="N10933" s="2" t="s">
        <v>424</v>
      </c>
      <c r="O10933" s="2" t="s">
        <v>70</v>
      </c>
    </row>
    <row r="10934" spans="1:15">
      <c r="A10934" s="38">
        <v>41254</v>
      </c>
      <c r="B10934" s="38">
        <v>44906</v>
      </c>
      <c r="C10934" s="131">
        <v>120</v>
      </c>
      <c r="D10934" s="39">
        <v>9.4800000000000009E-2</v>
      </c>
      <c r="E10934" s="39">
        <v>8.7400000000000005E-2</v>
      </c>
      <c r="F10934" s="40">
        <v>130000</v>
      </c>
      <c r="G10934" s="40">
        <v>130000</v>
      </c>
      <c r="H10934" s="40">
        <v>91256.77</v>
      </c>
      <c r="I10934" s="40">
        <v>114999.99</v>
      </c>
      <c r="J10934" s="67">
        <f t="shared" si="510"/>
        <v>0.70197515384615383</v>
      </c>
      <c r="K10934" s="39">
        <f t="shared" si="511"/>
        <v>0.88461530769230778</v>
      </c>
      <c r="L10934" s="2" t="str">
        <f t="shared" si="512"/>
        <v>A</v>
      </c>
      <c r="M10934" s="2" t="s">
        <v>1075</v>
      </c>
      <c r="N10934" s="2" t="s">
        <v>421</v>
      </c>
      <c r="O10934" s="2" t="s">
        <v>70</v>
      </c>
    </row>
    <row r="10935" spans="1:15">
      <c r="A10935" s="42">
        <v>41255</v>
      </c>
      <c r="B10935" s="42">
        <v>44907</v>
      </c>
      <c r="C10935" s="130">
        <v>120</v>
      </c>
      <c r="D10935" s="43">
        <v>9.4800000000000009E-2</v>
      </c>
      <c r="E10935" s="43">
        <v>9.4800000000000009E-2</v>
      </c>
      <c r="F10935" s="44">
        <v>64000</v>
      </c>
      <c r="G10935" s="44">
        <v>64000</v>
      </c>
      <c r="H10935" s="44">
        <v>44961.7</v>
      </c>
      <c r="I10935" s="44">
        <v>56699.99</v>
      </c>
      <c r="J10935" s="68">
        <f t="shared" si="510"/>
        <v>0.70252656250000001</v>
      </c>
      <c r="K10935" s="43">
        <f t="shared" si="511"/>
        <v>0.88593734374999999</v>
      </c>
      <c r="L10935" s="41" t="str">
        <f t="shared" si="512"/>
        <v>A</v>
      </c>
      <c r="M10935" s="41" t="s">
        <v>1078</v>
      </c>
      <c r="N10935" s="41" t="s">
        <v>417</v>
      </c>
      <c r="O10935" s="41" t="s">
        <v>70</v>
      </c>
    </row>
    <row r="10936" spans="1:15">
      <c r="A10936" s="42">
        <v>41199</v>
      </c>
      <c r="B10936" s="42">
        <v>44851</v>
      </c>
      <c r="C10936" s="130">
        <v>120</v>
      </c>
      <c r="D10936" s="43">
        <v>9.4800000000000009E-2</v>
      </c>
      <c r="E10936" s="43">
        <v>8.7400000000000005E-2</v>
      </c>
      <c r="F10936" s="44">
        <v>90000</v>
      </c>
      <c r="G10936" s="44">
        <v>90000</v>
      </c>
      <c r="H10936" s="44">
        <v>62102.89</v>
      </c>
      <c r="I10936" s="44">
        <v>79999.990000000005</v>
      </c>
      <c r="J10936" s="68">
        <f t="shared" si="510"/>
        <v>0.69003211111111107</v>
      </c>
      <c r="K10936" s="43">
        <f t="shared" si="511"/>
        <v>0.88888877777777786</v>
      </c>
      <c r="L10936" s="41" t="str">
        <f t="shared" si="512"/>
        <v>A</v>
      </c>
      <c r="M10936" s="41" t="s">
        <v>774</v>
      </c>
      <c r="N10936" s="41" t="s">
        <v>421</v>
      </c>
      <c r="O10936" s="41" t="s">
        <v>70</v>
      </c>
    </row>
    <row r="10937" spans="1:15">
      <c r="A10937" s="38">
        <v>41247</v>
      </c>
      <c r="B10937" s="38">
        <v>44899</v>
      </c>
      <c r="C10937" s="131">
        <v>120</v>
      </c>
      <c r="D10937" s="39">
        <v>9.4800000000000009E-2</v>
      </c>
      <c r="E10937" s="39">
        <v>8.7400000000000005E-2</v>
      </c>
      <c r="F10937" s="40">
        <v>50436</v>
      </c>
      <c r="G10937" s="40">
        <v>50436</v>
      </c>
      <c r="H10937" s="40">
        <v>35713.040000000001</v>
      </c>
      <c r="I10937" s="40">
        <v>44999.99</v>
      </c>
      <c r="J10937" s="67">
        <f t="shared" si="510"/>
        <v>0.70808628757236891</v>
      </c>
      <c r="K10937" s="39">
        <f t="shared" si="511"/>
        <v>0.89221964469823134</v>
      </c>
      <c r="L10937" s="2" t="str">
        <f t="shared" si="512"/>
        <v>A</v>
      </c>
      <c r="M10937" s="2" t="s">
        <v>541</v>
      </c>
      <c r="N10937" s="2" t="s">
        <v>422</v>
      </c>
      <c r="O10937" s="2" t="s">
        <v>70</v>
      </c>
    </row>
    <row r="10938" spans="1:15">
      <c r="A10938" s="42">
        <v>41143</v>
      </c>
      <c r="B10938" s="42">
        <v>46621</v>
      </c>
      <c r="C10938" s="130">
        <v>180</v>
      </c>
      <c r="D10938" s="43">
        <v>9.4800000000000009E-2</v>
      </c>
      <c r="E10938" s="43">
        <v>8.5600000000000009E-2</v>
      </c>
      <c r="F10938" s="44">
        <v>142000</v>
      </c>
      <c r="G10938" s="44">
        <v>142000</v>
      </c>
      <c r="H10938" s="44">
        <v>42072.52</v>
      </c>
      <c r="I10938" s="44">
        <v>126999.99</v>
      </c>
      <c r="J10938" s="68">
        <f t="shared" si="510"/>
        <v>0.29628535211267604</v>
      </c>
      <c r="K10938" s="43">
        <f t="shared" si="511"/>
        <v>0.89436612676056337</v>
      </c>
      <c r="L10938" s="41" t="str">
        <f t="shared" si="512"/>
        <v>AA</v>
      </c>
      <c r="M10938" s="41" t="s">
        <v>625</v>
      </c>
      <c r="N10938" s="41" t="s">
        <v>419</v>
      </c>
      <c r="O10938" s="41" t="s">
        <v>70</v>
      </c>
    </row>
    <row r="10939" spans="1:15">
      <c r="A10939" s="42">
        <v>41075</v>
      </c>
      <c r="B10939" s="42">
        <v>44727</v>
      </c>
      <c r="C10939" s="130">
        <v>120</v>
      </c>
      <c r="D10939" s="43">
        <v>9.4800000000000009E-2</v>
      </c>
      <c r="E10939" s="43">
        <v>8.5600000000000009E-2</v>
      </c>
      <c r="F10939" s="44">
        <v>49000</v>
      </c>
      <c r="G10939" s="44">
        <v>49000</v>
      </c>
      <c r="H10939" s="44">
        <v>32617.24</v>
      </c>
      <c r="I10939" s="44">
        <v>43904.69</v>
      </c>
      <c r="J10939" s="68">
        <f t="shared" si="510"/>
        <v>0.66565795918367354</v>
      </c>
      <c r="K10939" s="43">
        <f t="shared" si="511"/>
        <v>0.89601408163265306</v>
      </c>
      <c r="L10939" s="41" t="str">
        <f t="shared" si="512"/>
        <v>A</v>
      </c>
      <c r="M10939" s="41" t="s">
        <v>1415</v>
      </c>
      <c r="N10939" s="41" t="s">
        <v>416</v>
      </c>
      <c r="O10939" s="41" t="s">
        <v>70</v>
      </c>
    </row>
    <row r="10940" spans="1:15">
      <c r="A10940" s="38">
        <v>41233</v>
      </c>
      <c r="B10940" s="38">
        <v>46711</v>
      </c>
      <c r="C10940" s="131">
        <v>180</v>
      </c>
      <c r="D10940" s="39">
        <v>9.4800000000000009E-2</v>
      </c>
      <c r="E10940" s="39">
        <v>8.5600000000000009E-2</v>
      </c>
      <c r="F10940" s="40">
        <v>69400</v>
      </c>
      <c r="G10940" s="40">
        <v>69400</v>
      </c>
      <c r="H10940" s="40">
        <v>43924.6</v>
      </c>
      <c r="I10940" s="40">
        <v>62299.99</v>
      </c>
      <c r="J10940" s="67">
        <f t="shared" si="510"/>
        <v>0.63291930835734866</v>
      </c>
      <c r="K10940" s="39">
        <f t="shared" si="511"/>
        <v>0.89769438040345817</v>
      </c>
      <c r="L10940" s="2" t="str">
        <f t="shared" si="512"/>
        <v>AA</v>
      </c>
      <c r="M10940" s="2" t="s">
        <v>740</v>
      </c>
      <c r="N10940" s="2" t="s">
        <v>417</v>
      </c>
      <c r="O10940" s="2" t="s">
        <v>70</v>
      </c>
    </row>
    <row r="10941" spans="1:15">
      <c r="A10941" s="38">
        <v>41211</v>
      </c>
      <c r="B10941" s="38">
        <v>44863</v>
      </c>
      <c r="C10941" s="131">
        <v>120</v>
      </c>
      <c r="D10941" s="39">
        <v>9.4800000000000009E-2</v>
      </c>
      <c r="E10941" s="39">
        <v>8.7400000000000005E-2</v>
      </c>
      <c r="F10941" s="40">
        <v>60000</v>
      </c>
      <c r="G10941" s="40">
        <v>60000</v>
      </c>
      <c r="H10941" s="40">
        <v>42280.07</v>
      </c>
      <c r="I10941" s="40">
        <v>53882.25</v>
      </c>
      <c r="J10941" s="67">
        <f t="shared" si="510"/>
        <v>0.70466783333333338</v>
      </c>
      <c r="K10941" s="39">
        <f t="shared" si="511"/>
        <v>0.89803750000000004</v>
      </c>
      <c r="L10941" s="2" t="str">
        <f t="shared" si="512"/>
        <v>A</v>
      </c>
      <c r="M10941" s="2" t="s">
        <v>567</v>
      </c>
      <c r="N10941" s="2" t="s">
        <v>417</v>
      </c>
      <c r="O10941" s="2" t="s">
        <v>70</v>
      </c>
    </row>
    <row r="10942" spans="1:15">
      <c r="A10942" s="42">
        <v>41256</v>
      </c>
      <c r="B10942" s="42">
        <v>47009</v>
      </c>
      <c r="C10942" s="130">
        <v>189</v>
      </c>
      <c r="D10942" s="43">
        <v>9.4800000000000009E-2</v>
      </c>
      <c r="E10942" s="43">
        <v>8.3699999999999997E-2</v>
      </c>
      <c r="F10942" s="44">
        <v>57300</v>
      </c>
      <c r="G10942" s="44">
        <v>57300</v>
      </c>
      <c r="H10942" s="44">
        <v>36196.720000000001</v>
      </c>
      <c r="I10942" s="44">
        <v>51569.8</v>
      </c>
      <c r="J10942" s="68">
        <f t="shared" si="510"/>
        <v>0.63170541012216408</v>
      </c>
      <c r="K10942" s="43">
        <f t="shared" si="511"/>
        <v>0.89999650959860389</v>
      </c>
      <c r="L10942" s="41" t="str">
        <f t="shared" si="512"/>
        <v>AA</v>
      </c>
      <c r="M10942" s="41" t="s">
        <v>549</v>
      </c>
      <c r="N10942" s="41" t="s">
        <v>427</v>
      </c>
      <c r="O10942" s="41" t="s">
        <v>70</v>
      </c>
    </row>
    <row r="10943" spans="1:15">
      <c r="A10943" s="42">
        <v>41173</v>
      </c>
      <c r="B10943" s="42">
        <v>44825</v>
      </c>
      <c r="C10943" s="130">
        <v>120</v>
      </c>
      <c r="D10943" s="43">
        <v>9.4800000000000009E-2</v>
      </c>
      <c r="E10943" s="43">
        <v>8.5600000000000009E-2</v>
      </c>
      <c r="F10943" s="44">
        <v>120000</v>
      </c>
      <c r="G10943" s="44">
        <v>120000</v>
      </c>
      <c r="H10943" s="44">
        <v>82890.33</v>
      </c>
      <c r="I10943" s="44">
        <v>107999.67999999999</v>
      </c>
      <c r="J10943" s="68">
        <f t="shared" si="510"/>
        <v>0.69075275000000003</v>
      </c>
      <c r="K10943" s="43">
        <f t="shared" si="511"/>
        <v>0.89999733333333332</v>
      </c>
      <c r="L10943" s="41" t="str">
        <f t="shared" si="512"/>
        <v>A</v>
      </c>
      <c r="M10943" s="41" t="s">
        <v>746</v>
      </c>
      <c r="N10943" s="41" t="s">
        <v>417</v>
      </c>
      <c r="O10943" s="41" t="s">
        <v>70</v>
      </c>
    </row>
    <row r="10944" spans="1:15">
      <c r="A10944" s="42">
        <v>41124</v>
      </c>
      <c r="B10944" s="42">
        <v>44776</v>
      </c>
      <c r="C10944" s="130">
        <v>120</v>
      </c>
      <c r="D10944" s="43">
        <v>9.4800000000000009E-2</v>
      </c>
      <c r="E10944" s="43">
        <v>8.7400000000000005E-2</v>
      </c>
      <c r="F10944" s="44">
        <v>50000</v>
      </c>
      <c r="G10944" s="44">
        <v>50000</v>
      </c>
      <c r="H10944" s="44">
        <v>34217.199999999997</v>
      </c>
      <c r="I10944" s="44">
        <v>44999.99</v>
      </c>
      <c r="J10944" s="68">
        <f t="shared" si="510"/>
        <v>0.68434399999999995</v>
      </c>
      <c r="K10944" s="43">
        <f t="shared" si="511"/>
        <v>0.89999979999999991</v>
      </c>
      <c r="L10944" s="41" t="str">
        <f t="shared" si="512"/>
        <v>A</v>
      </c>
      <c r="M10944" s="41" t="s">
        <v>1098</v>
      </c>
      <c r="N10944" s="41" t="s">
        <v>419</v>
      </c>
      <c r="O10944" s="41" t="s">
        <v>70</v>
      </c>
    </row>
    <row r="10945" spans="1:15">
      <c r="A10945" s="38">
        <v>41093</v>
      </c>
      <c r="B10945" s="38">
        <v>44745</v>
      </c>
      <c r="C10945" s="131">
        <v>120</v>
      </c>
      <c r="D10945" s="39">
        <v>9.4800000000000009E-2</v>
      </c>
      <c r="E10945" s="39">
        <v>8.7400000000000005E-2</v>
      </c>
      <c r="F10945" s="40">
        <v>50000</v>
      </c>
      <c r="G10945" s="40">
        <v>50000</v>
      </c>
      <c r="H10945" s="40">
        <v>33840.550000000003</v>
      </c>
      <c r="I10945" s="40">
        <v>44999.99</v>
      </c>
      <c r="J10945" s="67">
        <f t="shared" si="510"/>
        <v>0.67681100000000005</v>
      </c>
      <c r="K10945" s="39">
        <f t="shared" si="511"/>
        <v>0.89999979999999991</v>
      </c>
      <c r="L10945" s="2" t="str">
        <f t="shared" si="512"/>
        <v>A</v>
      </c>
      <c r="M10945" s="2" t="s">
        <v>776</v>
      </c>
      <c r="N10945" s="2" t="s">
        <v>422</v>
      </c>
      <c r="O10945" s="2" t="s">
        <v>70</v>
      </c>
    </row>
    <row r="10946" spans="1:15">
      <c r="A10946" s="38">
        <v>41218</v>
      </c>
      <c r="B10946" s="38">
        <v>44870</v>
      </c>
      <c r="C10946" s="131">
        <v>120</v>
      </c>
      <c r="D10946" s="39">
        <v>9.4800000000000009E-2</v>
      </c>
      <c r="E10946" s="39">
        <v>8.7400000000000005E-2</v>
      </c>
      <c r="F10946" s="40">
        <v>57000</v>
      </c>
      <c r="G10946" s="40">
        <v>57000</v>
      </c>
      <c r="H10946" s="40">
        <v>40291.71</v>
      </c>
      <c r="I10946" s="40">
        <v>51299.99</v>
      </c>
      <c r="J10946" s="67">
        <f t="shared" si="510"/>
        <v>0.70687210526315791</v>
      </c>
      <c r="K10946" s="39">
        <f t="shared" si="511"/>
        <v>0.89999982456140348</v>
      </c>
      <c r="L10946" s="2" t="str">
        <f t="shared" si="512"/>
        <v>A</v>
      </c>
      <c r="M10946" s="2" t="s">
        <v>1523</v>
      </c>
      <c r="N10946" s="2" t="s">
        <v>417</v>
      </c>
      <c r="O10946" s="2" t="s">
        <v>70</v>
      </c>
    </row>
    <row r="10947" spans="1:15">
      <c r="A10947" s="38">
        <v>41086</v>
      </c>
      <c r="B10947" s="38">
        <v>44738</v>
      </c>
      <c r="C10947" s="131">
        <v>120</v>
      </c>
      <c r="D10947" s="39">
        <v>9.4800000000000009E-2</v>
      </c>
      <c r="E10947" s="39">
        <v>8.5600000000000009E-2</v>
      </c>
      <c r="F10947" s="40">
        <v>60000</v>
      </c>
      <c r="G10947" s="40">
        <v>60000</v>
      </c>
      <c r="H10947" s="40">
        <v>40101.79</v>
      </c>
      <c r="I10947" s="40">
        <v>53999.99</v>
      </c>
      <c r="J10947" s="67">
        <f t="shared" ref="J10947:J11010" si="513">H10947/G10947</f>
        <v>0.66836316666666673</v>
      </c>
      <c r="K10947" s="39">
        <f t="shared" ref="K10947:K11010" si="514">I10947/G10947</f>
        <v>0.89999983333333333</v>
      </c>
      <c r="L10947" s="2" t="str">
        <f t="shared" ref="L10947:L11010" si="515">IF(J10947&lt;=65%,"AA",IF(J10947&lt;=75%,"A",IF(J10947&lt;=85%,"B","C")))</f>
        <v>A</v>
      </c>
      <c r="M10947" s="2" t="s">
        <v>622</v>
      </c>
      <c r="N10947" s="2" t="s">
        <v>421</v>
      </c>
      <c r="O10947" s="2" t="s">
        <v>70</v>
      </c>
    </row>
    <row r="10948" spans="1:15">
      <c r="A10948" s="42">
        <v>41236</v>
      </c>
      <c r="B10948" s="42">
        <v>54019</v>
      </c>
      <c r="C10948" s="130">
        <v>420</v>
      </c>
      <c r="D10948" s="43">
        <v>9.4800000000000009E-2</v>
      </c>
      <c r="E10948" s="43">
        <v>8.7400000000000005E-2</v>
      </c>
      <c r="F10948" s="44">
        <v>60000</v>
      </c>
      <c r="G10948" s="44">
        <v>60000</v>
      </c>
      <c r="H10948" s="44">
        <v>31326.9</v>
      </c>
      <c r="I10948" s="44">
        <v>53999.99</v>
      </c>
      <c r="J10948" s="68">
        <f t="shared" si="513"/>
        <v>0.522115</v>
      </c>
      <c r="K10948" s="43">
        <f t="shared" si="514"/>
        <v>0.89999983333333333</v>
      </c>
      <c r="L10948" s="41" t="str">
        <f t="shared" si="515"/>
        <v>AA</v>
      </c>
      <c r="M10948" s="41" t="s">
        <v>1602</v>
      </c>
      <c r="N10948" s="41" t="s">
        <v>419</v>
      </c>
      <c r="O10948" s="41" t="s">
        <v>70</v>
      </c>
    </row>
    <row r="10949" spans="1:15">
      <c r="A10949" s="42">
        <v>41235</v>
      </c>
      <c r="B10949" s="42">
        <v>44249</v>
      </c>
      <c r="C10949" s="130">
        <v>99</v>
      </c>
      <c r="D10949" s="43">
        <v>9.4800000000000009E-2</v>
      </c>
      <c r="E10949" s="43">
        <v>8.5600000000000009E-2</v>
      </c>
      <c r="F10949" s="44">
        <v>65000</v>
      </c>
      <c r="G10949" s="44">
        <v>65000</v>
      </c>
      <c r="H10949" s="44">
        <v>35400.959999999999</v>
      </c>
      <c r="I10949" s="44">
        <v>58499.99</v>
      </c>
      <c r="J10949" s="68">
        <f t="shared" si="513"/>
        <v>0.54463015384615387</v>
      </c>
      <c r="K10949" s="43">
        <f t="shared" si="514"/>
        <v>0.89999984615384609</v>
      </c>
      <c r="L10949" s="41" t="str">
        <f t="shared" si="515"/>
        <v>AA</v>
      </c>
      <c r="M10949" s="41" t="s">
        <v>1012</v>
      </c>
      <c r="N10949" s="41" t="s">
        <v>422</v>
      </c>
      <c r="O10949" s="41" t="s">
        <v>70</v>
      </c>
    </row>
    <row r="10950" spans="1:15">
      <c r="A10950" s="38">
        <v>41082</v>
      </c>
      <c r="B10950" s="38">
        <v>43273</v>
      </c>
      <c r="C10950" s="131">
        <v>72</v>
      </c>
      <c r="D10950" s="39">
        <v>9.4800000000000009E-2</v>
      </c>
      <c r="E10950" s="39">
        <v>8.5600000000000009E-2</v>
      </c>
      <c r="F10950" s="40">
        <v>66000</v>
      </c>
      <c r="G10950" s="40">
        <v>66000</v>
      </c>
      <c r="H10950" s="40">
        <v>33437.42</v>
      </c>
      <c r="I10950" s="40">
        <v>59399.99</v>
      </c>
      <c r="J10950" s="67">
        <f t="shared" si="513"/>
        <v>0.50662757575757578</v>
      </c>
      <c r="K10950" s="39">
        <f t="shared" si="514"/>
        <v>0.89999984848484849</v>
      </c>
      <c r="L10950" s="2" t="str">
        <f t="shared" si="515"/>
        <v>AA</v>
      </c>
      <c r="M10950" s="2" t="s">
        <v>463</v>
      </c>
      <c r="N10950" s="2" t="s">
        <v>422</v>
      </c>
      <c r="O10950" s="2" t="s">
        <v>70</v>
      </c>
    </row>
    <row r="10951" spans="1:15">
      <c r="A10951" s="38">
        <v>41089</v>
      </c>
      <c r="B10951" s="38">
        <v>44741</v>
      </c>
      <c r="C10951" s="131">
        <v>120</v>
      </c>
      <c r="D10951" s="39">
        <v>9.4800000000000009E-2</v>
      </c>
      <c r="E10951" s="39">
        <v>8.7400000000000005E-2</v>
      </c>
      <c r="F10951" s="40">
        <v>80000</v>
      </c>
      <c r="G10951" s="40">
        <v>80000</v>
      </c>
      <c r="H10951" s="40">
        <v>51101.55</v>
      </c>
      <c r="I10951" s="40">
        <v>71999.990000000005</v>
      </c>
      <c r="J10951" s="67">
        <f t="shared" si="513"/>
        <v>0.63876937500000008</v>
      </c>
      <c r="K10951" s="39">
        <f t="shared" si="514"/>
        <v>0.89999987500000012</v>
      </c>
      <c r="L10951" s="2" t="str">
        <f t="shared" si="515"/>
        <v>AA</v>
      </c>
      <c r="M10951" s="2" t="s">
        <v>950</v>
      </c>
      <c r="N10951" s="2" t="s">
        <v>421</v>
      </c>
      <c r="O10951" s="2" t="s">
        <v>70</v>
      </c>
    </row>
    <row r="10952" spans="1:15">
      <c r="A10952" s="42">
        <v>41201</v>
      </c>
      <c r="B10952" s="42">
        <v>44853</v>
      </c>
      <c r="C10952" s="130">
        <v>120</v>
      </c>
      <c r="D10952" s="43">
        <v>9.4800000000000009E-2</v>
      </c>
      <c r="E10952" s="43">
        <v>9.4800000000000009E-2</v>
      </c>
      <c r="F10952" s="44">
        <v>90000</v>
      </c>
      <c r="G10952" s="44">
        <v>90000</v>
      </c>
      <c r="H10952" s="44">
        <v>62843.41</v>
      </c>
      <c r="I10952" s="44">
        <v>80999.990000000005</v>
      </c>
      <c r="J10952" s="68">
        <f t="shared" si="513"/>
        <v>0.69826011111111119</v>
      </c>
      <c r="K10952" s="43">
        <f t="shared" si="514"/>
        <v>0.89999988888888893</v>
      </c>
      <c r="L10952" s="41" t="str">
        <f t="shared" si="515"/>
        <v>A</v>
      </c>
      <c r="M10952" s="41" t="s">
        <v>1595</v>
      </c>
      <c r="N10952" s="41" t="s">
        <v>437</v>
      </c>
      <c r="O10952" s="41" t="s">
        <v>70</v>
      </c>
    </row>
    <row r="10953" spans="1:15">
      <c r="A10953" s="42">
        <v>41208</v>
      </c>
      <c r="B10953" s="42">
        <v>44860</v>
      </c>
      <c r="C10953" s="130">
        <v>120</v>
      </c>
      <c r="D10953" s="43">
        <v>9.4800000000000009E-2</v>
      </c>
      <c r="E10953" s="43">
        <v>8.7400000000000005E-2</v>
      </c>
      <c r="F10953" s="44">
        <v>100000</v>
      </c>
      <c r="G10953" s="44">
        <v>100000</v>
      </c>
      <c r="H10953" s="44">
        <v>69855.81</v>
      </c>
      <c r="I10953" s="44">
        <v>89999.99</v>
      </c>
      <c r="J10953" s="68">
        <f t="shared" si="513"/>
        <v>0.69855809999999996</v>
      </c>
      <c r="K10953" s="43">
        <f t="shared" si="514"/>
        <v>0.89999990000000007</v>
      </c>
      <c r="L10953" s="41" t="str">
        <f t="shared" si="515"/>
        <v>A</v>
      </c>
      <c r="M10953" s="41" t="s">
        <v>709</v>
      </c>
      <c r="N10953" s="41" t="s">
        <v>419</v>
      </c>
      <c r="O10953" s="41" t="s">
        <v>70</v>
      </c>
    </row>
    <row r="10954" spans="1:15">
      <c r="A10954" s="42">
        <v>41208</v>
      </c>
      <c r="B10954" s="42">
        <v>48513</v>
      </c>
      <c r="C10954" s="130">
        <v>240</v>
      </c>
      <c r="D10954" s="43">
        <v>9.4800000000000009E-2</v>
      </c>
      <c r="E10954" s="43">
        <v>8.7400000000000005E-2</v>
      </c>
      <c r="F10954" s="44">
        <v>100000</v>
      </c>
      <c r="G10954" s="44">
        <v>100000</v>
      </c>
      <c r="H10954" s="44">
        <v>30777.95</v>
      </c>
      <c r="I10954" s="44">
        <v>89999.99</v>
      </c>
      <c r="J10954" s="68">
        <f t="shared" si="513"/>
        <v>0.30777949999999998</v>
      </c>
      <c r="K10954" s="43">
        <f t="shared" si="514"/>
        <v>0.89999990000000007</v>
      </c>
      <c r="L10954" s="41" t="str">
        <f t="shared" si="515"/>
        <v>AA</v>
      </c>
      <c r="M10954" s="41" t="s">
        <v>979</v>
      </c>
      <c r="N10954" s="41" t="s">
        <v>416</v>
      </c>
      <c r="O10954" s="41" t="s">
        <v>70</v>
      </c>
    </row>
    <row r="10955" spans="1:15">
      <c r="A10955" s="42">
        <v>41261</v>
      </c>
      <c r="B10955" s="42">
        <v>52218</v>
      </c>
      <c r="C10955" s="130">
        <v>360</v>
      </c>
      <c r="D10955" s="43">
        <v>9.4800000000000009E-2</v>
      </c>
      <c r="E10955" s="43">
        <v>8.3699999999999997E-2</v>
      </c>
      <c r="F10955" s="44">
        <v>118000</v>
      </c>
      <c r="G10955" s="44">
        <v>118000</v>
      </c>
      <c r="H10955" s="44">
        <v>72263.27</v>
      </c>
      <c r="I10955" s="44">
        <v>106199.99</v>
      </c>
      <c r="J10955" s="68">
        <f t="shared" si="513"/>
        <v>0.61240059322033902</v>
      </c>
      <c r="K10955" s="43">
        <f t="shared" si="514"/>
        <v>0.89999991525423728</v>
      </c>
      <c r="L10955" s="41" t="str">
        <f t="shared" si="515"/>
        <v>AA</v>
      </c>
      <c r="M10955" s="41" t="s">
        <v>589</v>
      </c>
      <c r="N10955" s="41" t="s">
        <v>438</v>
      </c>
      <c r="O10955" s="41" t="s">
        <v>70</v>
      </c>
    </row>
    <row r="10956" spans="1:15">
      <c r="A10956" s="38">
        <v>41150</v>
      </c>
      <c r="B10956" s="38">
        <v>43310</v>
      </c>
      <c r="C10956" s="131">
        <v>71</v>
      </c>
      <c r="D10956" s="39">
        <v>9.4800000000000009E-2</v>
      </c>
      <c r="E10956" s="39">
        <v>8.7400000000000005E-2</v>
      </c>
      <c r="F10956" s="40">
        <v>130000</v>
      </c>
      <c r="G10956" s="40">
        <v>130000</v>
      </c>
      <c r="H10956" s="40">
        <v>68475.42</v>
      </c>
      <c r="I10956" s="40">
        <v>116999.99</v>
      </c>
      <c r="J10956" s="67">
        <f t="shared" si="513"/>
        <v>0.52673400000000004</v>
      </c>
      <c r="K10956" s="39">
        <f t="shared" si="514"/>
        <v>0.89999992307692311</v>
      </c>
      <c r="L10956" s="2" t="str">
        <f t="shared" si="515"/>
        <v>AA</v>
      </c>
      <c r="M10956" s="2" t="s">
        <v>1302</v>
      </c>
      <c r="N10956" s="2" t="s">
        <v>417</v>
      </c>
      <c r="O10956" s="2" t="s">
        <v>70</v>
      </c>
    </row>
    <row r="10957" spans="1:15">
      <c r="A10957" s="38">
        <v>41193</v>
      </c>
      <c r="B10957" s="38">
        <v>44845</v>
      </c>
      <c r="C10957" s="131">
        <v>120</v>
      </c>
      <c r="D10957" s="39">
        <v>9.4800000000000009E-2</v>
      </c>
      <c r="E10957" s="39">
        <v>8.3699999999999997E-2</v>
      </c>
      <c r="F10957" s="40">
        <v>147000</v>
      </c>
      <c r="G10957" s="40">
        <v>147000</v>
      </c>
      <c r="H10957" s="40">
        <v>102748.65</v>
      </c>
      <c r="I10957" s="40">
        <v>132299.99</v>
      </c>
      <c r="J10957" s="67">
        <f t="shared" si="513"/>
        <v>0.69897040816326528</v>
      </c>
      <c r="K10957" s="39">
        <f t="shared" si="514"/>
        <v>0.89999993197278905</v>
      </c>
      <c r="L10957" s="2" t="str">
        <f t="shared" si="515"/>
        <v>A</v>
      </c>
      <c r="M10957" s="2" t="s">
        <v>481</v>
      </c>
      <c r="N10957" s="2" t="s">
        <v>417</v>
      </c>
      <c r="O10957" s="2" t="s">
        <v>70</v>
      </c>
    </row>
    <row r="10958" spans="1:15">
      <c r="A10958" s="42">
        <v>41144</v>
      </c>
      <c r="B10958" s="42">
        <v>43944</v>
      </c>
      <c r="C10958" s="130">
        <v>92</v>
      </c>
      <c r="D10958" s="43">
        <v>9.4800000000000009E-2</v>
      </c>
      <c r="E10958" s="43">
        <v>8.7400000000000005E-2</v>
      </c>
      <c r="F10958" s="44">
        <v>164000</v>
      </c>
      <c r="G10958" s="44">
        <v>164000</v>
      </c>
      <c r="H10958" s="44">
        <v>100717</v>
      </c>
      <c r="I10958" s="44">
        <v>147599.99</v>
      </c>
      <c r="J10958" s="68">
        <f t="shared" si="513"/>
        <v>0.61412804878048777</v>
      </c>
      <c r="K10958" s="43">
        <f t="shared" si="514"/>
        <v>0.89999993902439024</v>
      </c>
      <c r="L10958" s="41" t="str">
        <f t="shared" si="515"/>
        <v>AA</v>
      </c>
      <c r="M10958" s="41" t="s">
        <v>908</v>
      </c>
      <c r="N10958" s="41" t="s">
        <v>416</v>
      </c>
      <c r="O10958" s="41" t="s">
        <v>70</v>
      </c>
    </row>
    <row r="10959" spans="1:15">
      <c r="A10959" s="38">
        <v>41214</v>
      </c>
      <c r="B10959" s="38">
        <v>44866</v>
      </c>
      <c r="C10959" s="131">
        <v>120</v>
      </c>
      <c r="D10959" s="39">
        <v>9.4800000000000009E-2</v>
      </c>
      <c r="E10959" s="39">
        <v>8.3699999999999997E-2</v>
      </c>
      <c r="F10959" s="40">
        <v>180000</v>
      </c>
      <c r="G10959" s="40">
        <v>180000</v>
      </c>
      <c r="H10959" s="40">
        <v>127048.69</v>
      </c>
      <c r="I10959" s="40">
        <v>161999.99</v>
      </c>
      <c r="J10959" s="67">
        <f t="shared" si="513"/>
        <v>0.70582605555555555</v>
      </c>
      <c r="K10959" s="39">
        <f t="shared" si="514"/>
        <v>0.89999994444444442</v>
      </c>
      <c r="L10959" s="2" t="str">
        <f t="shared" si="515"/>
        <v>A</v>
      </c>
      <c r="M10959" s="2" t="s">
        <v>466</v>
      </c>
      <c r="N10959" s="2" t="s">
        <v>421</v>
      </c>
      <c r="O10959" s="2" t="s">
        <v>70</v>
      </c>
    </row>
    <row r="10960" spans="1:15">
      <c r="A10960" s="42">
        <v>41082</v>
      </c>
      <c r="B10960" s="42">
        <v>53745</v>
      </c>
      <c r="C10960" s="130">
        <v>416</v>
      </c>
      <c r="D10960" s="43">
        <v>9.4800000000000009E-2</v>
      </c>
      <c r="E10960" s="43">
        <v>8.3699999999999997E-2</v>
      </c>
      <c r="F10960" s="44">
        <v>90000</v>
      </c>
      <c r="G10960" s="44">
        <v>90000</v>
      </c>
      <c r="H10960" s="133">
        <v>84029.28</v>
      </c>
      <c r="I10960" s="44">
        <v>89999.96</v>
      </c>
      <c r="J10960" s="68">
        <f t="shared" si="513"/>
        <v>0.93365866666666664</v>
      </c>
      <c r="K10960" s="128">
        <f t="shared" si="514"/>
        <v>0.99999955555555564</v>
      </c>
      <c r="L10960" s="41" t="str">
        <f t="shared" si="515"/>
        <v>C</v>
      </c>
      <c r="M10960" s="41" t="s">
        <v>1197</v>
      </c>
      <c r="N10960" s="41" t="s">
        <v>416</v>
      </c>
      <c r="O10960" s="41" t="s">
        <v>70</v>
      </c>
    </row>
    <row r="10961" spans="1:15">
      <c r="A10961" s="42">
        <v>38897</v>
      </c>
      <c r="B10961" s="42">
        <v>44376</v>
      </c>
      <c r="C10961" s="130">
        <v>180</v>
      </c>
      <c r="D10961" s="43">
        <v>9.5600000000000004E-2</v>
      </c>
      <c r="E10961" s="43">
        <v>9.5600000000000004E-2</v>
      </c>
      <c r="F10961" s="44">
        <v>110000</v>
      </c>
      <c r="G10961" s="44">
        <v>110000</v>
      </c>
      <c r="H10961" s="44">
        <v>29985.45</v>
      </c>
      <c r="I10961" s="44">
        <v>64999.99</v>
      </c>
      <c r="J10961" s="68">
        <f t="shared" si="513"/>
        <v>0.27259500000000003</v>
      </c>
      <c r="K10961" s="43">
        <f t="shared" si="514"/>
        <v>0.59090900000000002</v>
      </c>
      <c r="L10961" s="41" t="str">
        <f t="shared" si="515"/>
        <v>AA</v>
      </c>
      <c r="M10961" s="41" t="s">
        <v>564</v>
      </c>
      <c r="N10961" s="41" t="s">
        <v>417</v>
      </c>
      <c r="O10961" s="41" t="s">
        <v>70</v>
      </c>
    </row>
    <row r="10962" spans="1:15">
      <c r="A10962" s="42">
        <v>38707</v>
      </c>
      <c r="B10962" s="42">
        <v>46012</v>
      </c>
      <c r="C10962" s="130">
        <v>240</v>
      </c>
      <c r="D10962" s="43">
        <v>9.5600000000000004E-2</v>
      </c>
      <c r="E10962" s="43">
        <v>9.5600000000000004E-2</v>
      </c>
      <c r="F10962" s="44">
        <v>130000</v>
      </c>
      <c r="G10962" s="44">
        <v>130000</v>
      </c>
      <c r="H10962" s="44">
        <v>57482.01</v>
      </c>
      <c r="I10962" s="44">
        <v>95999.99</v>
      </c>
      <c r="J10962" s="68">
        <f t="shared" si="513"/>
        <v>0.44216930769230772</v>
      </c>
      <c r="K10962" s="43">
        <f t="shared" si="514"/>
        <v>0.73846146153846159</v>
      </c>
      <c r="L10962" s="41" t="str">
        <f t="shared" si="515"/>
        <v>AA</v>
      </c>
      <c r="M10962" s="41" t="s">
        <v>458</v>
      </c>
      <c r="N10962" s="41" t="s">
        <v>423</v>
      </c>
      <c r="O10962" s="41" t="s">
        <v>70</v>
      </c>
    </row>
    <row r="10963" spans="1:15">
      <c r="A10963" s="42">
        <v>38700</v>
      </c>
      <c r="B10963" s="42">
        <v>44909</v>
      </c>
      <c r="C10963" s="130">
        <v>204</v>
      </c>
      <c r="D10963" s="43">
        <v>9.5600000000000004E-2</v>
      </c>
      <c r="E10963" s="43">
        <v>9.5600000000000004E-2</v>
      </c>
      <c r="F10963" s="44">
        <v>79945.98</v>
      </c>
      <c r="G10963" s="44">
        <v>79945.98</v>
      </c>
      <c r="H10963" s="44">
        <v>33824.11</v>
      </c>
      <c r="I10963" s="44">
        <v>61445.98</v>
      </c>
      <c r="J10963" s="68">
        <f t="shared" si="513"/>
        <v>0.4230870645403309</v>
      </c>
      <c r="K10963" s="43">
        <f t="shared" si="514"/>
        <v>0.76859374292491012</v>
      </c>
      <c r="L10963" s="41" t="str">
        <f t="shared" si="515"/>
        <v>AA</v>
      </c>
      <c r="M10963" s="41" t="s">
        <v>1323</v>
      </c>
      <c r="N10963" s="41" t="s">
        <v>435</v>
      </c>
      <c r="O10963" s="41" t="s">
        <v>70</v>
      </c>
    </row>
    <row r="10964" spans="1:15">
      <c r="A10964" s="38">
        <v>38744</v>
      </c>
      <c r="B10964" s="38">
        <v>46049</v>
      </c>
      <c r="C10964" s="131">
        <v>240</v>
      </c>
      <c r="D10964" s="39">
        <v>9.5600000000000004E-2</v>
      </c>
      <c r="E10964" s="39">
        <v>9.5600000000000004E-2</v>
      </c>
      <c r="F10964" s="40">
        <v>117733</v>
      </c>
      <c r="G10964" s="40">
        <v>117733</v>
      </c>
      <c r="H10964" s="40">
        <v>55108.6</v>
      </c>
      <c r="I10964" s="40">
        <v>91999.99</v>
      </c>
      <c r="J10964" s="67">
        <f t="shared" si="513"/>
        <v>0.46808116670771999</v>
      </c>
      <c r="K10964" s="39">
        <f t="shared" si="514"/>
        <v>0.78142908105628839</v>
      </c>
      <c r="L10964" s="2" t="str">
        <f t="shared" si="515"/>
        <v>AA</v>
      </c>
      <c r="M10964" s="2" t="s">
        <v>703</v>
      </c>
      <c r="N10964" s="2" t="s">
        <v>437</v>
      </c>
      <c r="O10964" s="2" t="s">
        <v>70</v>
      </c>
    </row>
    <row r="10965" spans="1:15">
      <c r="A10965" s="38">
        <v>38874</v>
      </c>
      <c r="B10965" s="38">
        <v>46179</v>
      </c>
      <c r="C10965" s="131">
        <v>240</v>
      </c>
      <c r="D10965" s="39">
        <v>9.5600000000000004E-2</v>
      </c>
      <c r="E10965" s="39">
        <v>9.5600000000000004E-2</v>
      </c>
      <c r="F10965" s="40">
        <v>102000</v>
      </c>
      <c r="G10965" s="40">
        <v>102000</v>
      </c>
      <c r="H10965" s="40">
        <v>50785.919999999998</v>
      </c>
      <c r="I10965" s="40">
        <v>79999.990000000005</v>
      </c>
      <c r="J10965" s="67">
        <f t="shared" si="513"/>
        <v>0.49790117647058824</v>
      </c>
      <c r="K10965" s="39">
        <f t="shared" si="514"/>
        <v>0.78431362745098043</v>
      </c>
      <c r="L10965" s="2" t="str">
        <f t="shared" si="515"/>
        <v>AA</v>
      </c>
      <c r="M10965" s="2" t="s">
        <v>451</v>
      </c>
      <c r="N10965" s="2" t="s">
        <v>419</v>
      </c>
      <c r="O10965" s="2" t="s">
        <v>70</v>
      </c>
    </row>
    <row r="10966" spans="1:15">
      <c r="A10966" s="42">
        <v>38699</v>
      </c>
      <c r="B10966" s="42">
        <v>44178</v>
      </c>
      <c r="C10966" s="130">
        <v>180</v>
      </c>
      <c r="D10966" s="43">
        <v>9.5600000000000004E-2</v>
      </c>
      <c r="E10966" s="43">
        <v>9.5600000000000004E-2</v>
      </c>
      <c r="F10966" s="44">
        <v>109857.2</v>
      </c>
      <c r="G10966" s="44">
        <v>109857.2</v>
      </c>
      <c r="H10966" s="44">
        <v>33065.79</v>
      </c>
      <c r="I10966" s="44">
        <v>87199.99</v>
      </c>
      <c r="J10966" s="68">
        <f t="shared" si="513"/>
        <v>0.30098882913454922</v>
      </c>
      <c r="K10966" s="43">
        <f t="shared" si="514"/>
        <v>0.79375762353309576</v>
      </c>
      <c r="L10966" s="41" t="str">
        <f t="shared" si="515"/>
        <v>AA</v>
      </c>
      <c r="M10966" s="41" t="s">
        <v>528</v>
      </c>
      <c r="N10966" s="41" t="s">
        <v>426</v>
      </c>
      <c r="O10966" s="41" t="s">
        <v>70</v>
      </c>
    </row>
    <row r="10967" spans="1:15">
      <c r="A10967" s="38">
        <v>38911</v>
      </c>
      <c r="B10967" s="38">
        <v>46216</v>
      </c>
      <c r="C10967" s="131">
        <v>240</v>
      </c>
      <c r="D10967" s="39">
        <v>9.5600000000000004E-2</v>
      </c>
      <c r="E10967" s="39">
        <v>9.5600000000000004E-2</v>
      </c>
      <c r="F10967" s="40">
        <v>130000</v>
      </c>
      <c r="G10967" s="40">
        <v>130000</v>
      </c>
      <c r="H10967" s="40">
        <v>66537.710000000006</v>
      </c>
      <c r="I10967" s="40">
        <v>103999.99</v>
      </c>
      <c r="J10967" s="67">
        <f t="shared" si="513"/>
        <v>0.51182853846153853</v>
      </c>
      <c r="K10967" s="39">
        <f t="shared" si="514"/>
        <v>0.79999992307692314</v>
      </c>
      <c r="L10967" s="2" t="str">
        <f t="shared" si="515"/>
        <v>AA</v>
      </c>
      <c r="M10967" s="2" t="s">
        <v>464</v>
      </c>
      <c r="N10967" s="2" t="s">
        <v>424</v>
      </c>
      <c r="O10967" s="2" t="s">
        <v>70</v>
      </c>
    </row>
    <row r="10968" spans="1:15">
      <c r="A10968" s="38">
        <v>40991</v>
      </c>
      <c r="B10968" s="38">
        <v>51614</v>
      </c>
      <c r="C10968" s="131">
        <v>349</v>
      </c>
      <c r="D10968" s="39">
        <v>9.5700000000000007E-2</v>
      </c>
      <c r="E10968" s="39">
        <v>9.5700000000000007E-2</v>
      </c>
      <c r="F10968" s="40">
        <v>195000</v>
      </c>
      <c r="G10968" s="40">
        <v>195000</v>
      </c>
      <c r="H10968" s="40">
        <v>31897.94</v>
      </c>
      <c r="I10968" s="40">
        <v>34999.99</v>
      </c>
      <c r="J10968" s="67">
        <f t="shared" si="513"/>
        <v>0.16357917948717948</v>
      </c>
      <c r="K10968" s="39">
        <f t="shared" si="514"/>
        <v>0.17948712820512819</v>
      </c>
      <c r="L10968" s="2" t="str">
        <f t="shared" si="515"/>
        <v>AA</v>
      </c>
      <c r="M10968" s="2" t="s">
        <v>457</v>
      </c>
      <c r="N10968" s="2" t="s">
        <v>419</v>
      </c>
      <c r="O10968" s="2" t="s">
        <v>70</v>
      </c>
    </row>
    <row r="10969" spans="1:15">
      <c r="A10969" s="42">
        <v>41009</v>
      </c>
      <c r="B10969" s="42">
        <v>49044</v>
      </c>
      <c r="C10969" s="130">
        <v>264</v>
      </c>
      <c r="D10969" s="43">
        <v>9.5700000000000007E-2</v>
      </c>
      <c r="E10969" s="43">
        <v>8.5600000000000009E-2</v>
      </c>
      <c r="F10969" s="44">
        <v>175000</v>
      </c>
      <c r="G10969" s="44">
        <v>175000</v>
      </c>
      <c r="H10969" s="44">
        <v>30870.93</v>
      </c>
      <c r="I10969" s="44">
        <v>34999.99</v>
      </c>
      <c r="J10969" s="68">
        <f t="shared" si="513"/>
        <v>0.17640531428571429</v>
      </c>
      <c r="K10969" s="43">
        <f t="shared" si="514"/>
        <v>0.19999994285714284</v>
      </c>
      <c r="L10969" s="41" t="str">
        <f t="shared" si="515"/>
        <v>AA</v>
      </c>
      <c r="M10969" s="41" t="s">
        <v>475</v>
      </c>
      <c r="N10969" s="41" t="s">
        <v>427</v>
      </c>
      <c r="O10969" s="41" t="s">
        <v>70</v>
      </c>
    </row>
    <row r="10970" spans="1:15">
      <c r="A10970" s="42">
        <v>40968</v>
      </c>
      <c r="B10970" s="42">
        <v>49855</v>
      </c>
      <c r="C10970" s="130">
        <v>292</v>
      </c>
      <c r="D10970" s="43">
        <v>9.5700000000000007E-2</v>
      </c>
      <c r="E10970" s="43">
        <v>8.5600000000000009E-2</v>
      </c>
      <c r="F10970" s="44">
        <v>181000</v>
      </c>
      <c r="G10970" s="44">
        <v>181000</v>
      </c>
      <c r="H10970" s="44">
        <v>34323.99</v>
      </c>
      <c r="I10970" s="44">
        <v>38430.550000000003</v>
      </c>
      <c r="J10970" s="68">
        <f t="shared" si="513"/>
        <v>0.18963530386740329</v>
      </c>
      <c r="K10970" s="43">
        <f t="shared" si="514"/>
        <v>0.21232348066298345</v>
      </c>
      <c r="L10970" s="41" t="str">
        <f t="shared" si="515"/>
        <v>AA</v>
      </c>
      <c r="M10970" s="41" t="s">
        <v>735</v>
      </c>
      <c r="N10970" s="41" t="s">
        <v>421</v>
      </c>
      <c r="O10970" s="41" t="s">
        <v>70</v>
      </c>
    </row>
    <row r="10971" spans="1:15">
      <c r="A10971" s="42">
        <v>40963</v>
      </c>
      <c r="B10971" s="42">
        <v>44616</v>
      </c>
      <c r="C10971" s="130">
        <v>120</v>
      </c>
      <c r="D10971" s="43">
        <v>9.5700000000000007E-2</v>
      </c>
      <c r="E10971" s="43">
        <v>9.5700000000000007E-2</v>
      </c>
      <c r="F10971" s="44">
        <v>193000</v>
      </c>
      <c r="G10971" s="44">
        <v>193000</v>
      </c>
      <c r="H10971" s="44">
        <v>35489.449999999997</v>
      </c>
      <c r="I10971" s="44">
        <v>49999.99</v>
      </c>
      <c r="J10971" s="68">
        <f t="shared" si="513"/>
        <v>0.18388316062176163</v>
      </c>
      <c r="K10971" s="43">
        <f t="shared" si="514"/>
        <v>0.25906730569948183</v>
      </c>
      <c r="L10971" s="41" t="str">
        <f t="shared" si="515"/>
        <v>AA</v>
      </c>
      <c r="M10971" s="41" t="s">
        <v>455</v>
      </c>
      <c r="N10971" s="41" t="s">
        <v>421</v>
      </c>
      <c r="O10971" s="41" t="s">
        <v>70</v>
      </c>
    </row>
    <row r="10972" spans="1:15">
      <c r="A10972" s="38">
        <v>40988</v>
      </c>
      <c r="B10972" s="38">
        <v>51945</v>
      </c>
      <c r="C10972" s="131">
        <v>360</v>
      </c>
      <c r="D10972" s="39">
        <v>9.5700000000000007E-2</v>
      </c>
      <c r="E10972" s="39">
        <v>8.5600000000000009E-2</v>
      </c>
      <c r="F10972" s="40">
        <v>200000</v>
      </c>
      <c r="G10972" s="40">
        <v>200000</v>
      </c>
      <c r="H10972" s="40">
        <v>47574.17</v>
      </c>
      <c r="I10972" s="40">
        <v>51999.99</v>
      </c>
      <c r="J10972" s="67">
        <f t="shared" si="513"/>
        <v>0.23787084999999999</v>
      </c>
      <c r="K10972" s="39">
        <f t="shared" si="514"/>
        <v>0.25999994999999998</v>
      </c>
      <c r="L10972" s="2" t="str">
        <f t="shared" si="515"/>
        <v>AA</v>
      </c>
      <c r="M10972" s="2" t="s">
        <v>570</v>
      </c>
      <c r="N10972" s="2" t="s">
        <v>422</v>
      </c>
      <c r="O10972" s="2" t="s">
        <v>70</v>
      </c>
    </row>
    <row r="10973" spans="1:15">
      <c r="A10973" s="38">
        <v>40863</v>
      </c>
      <c r="B10973" s="38">
        <v>51821</v>
      </c>
      <c r="C10973" s="131">
        <v>360</v>
      </c>
      <c r="D10973" s="39">
        <v>9.5700000000000007E-2</v>
      </c>
      <c r="E10973" s="39">
        <v>8.5600000000000009E-2</v>
      </c>
      <c r="F10973" s="40">
        <v>150000</v>
      </c>
      <c r="G10973" s="40">
        <v>150000</v>
      </c>
      <c r="H10973" s="40">
        <v>36899.800000000003</v>
      </c>
      <c r="I10973" s="40">
        <v>40000</v>
      </c>
      <c r="J10973" s="67">
        <f t="shared" si="513"/>
        <v>0.2459986666666667</v>
      </c>
      <c r="K10973" s="39">
        <f t="shared" si="514"/>
        <v>0.26666666666666666</v>
      </c>
      <c r="L10973" s="2" t="str">
        <f t="shared" si="515"/>
        <v>AA</v>
      </c>
      <c r="M10973" s="2" t="s">
        <v>947</v>
      </c>
      <c r="N10973" s="2" t="s">
        <v>421</v>
      </c>
      <c r="O10973" s="2" t="s">
        <v>70</v>
      </c>
    </row>
    <row r="10974" spans="1:15">
      <c r="A10974" s="42">
        <v>41023</v>
      </c>
      <c r="B10974" s="42">
        <v>45893</v>
      </c>
      <c r="C10974" s="130">
        <v>160</v>
      </c>
      <c r="D10974" s="43">
        <v>9.5700000000000007E-2</v>
      </c>
      <c r="E10974" s="43">
        <v>8.5600000000000009E-2</v>
      </c>
      <c r="F10974" s="44">
        <v>146660</v>
      </c>
      <c r="G10974" s="44">
        <v>146660</v>
      </c>
      <c r="H10974" s="44">
        <v>31921.16</v>
      </c>
      <c r="I10974" s="44">
        <v>39999.99</v>
      </c>
      <c r="J10974" s="68">
        <f t="shared" si="513"/>
        <v>0.21765416609845903</v>
      </c>
      <c r="K10974" s="43">
        <f t="shared" si="514"/>
        <v>0.27273960180008183</v>
      </c>
      <c r="L10974" s="41" t="str">
        <f t="shared" si="515"/>
        <v>AA</v>
      </c>
      <c r="M10974" s="41" t="s">
        <v>531</v>
      </c>
      <c r="N10974" s="41" t="s">
        <v>423</v>
      </c>
      <c r="O10974" s="41" t="s">
        <v>70</v>
      </c>
    </row>
    <row r="10975" spans="1:15">
      <c r="A10975" s="42">
        <v>40913</v>
      </c>
      <c r="B10975" s="42">
        <v>44566</v>
      </c>
      <c r="C10975" s="130">
        <v>120</v>
      </c>
      <c r="D10975" s="43">
        <v>9.5700000000000007E-2</v>
      </c>
      <c r="E10975" s="43">
        <v>8.5600000000000009E-2</v>
      </c>
      <c r="F10975" s="44">
        <v>182819.83</v>
      </c>
      <c r="G10975" s="44">
        <v>182819.83</v>
      </c>
      <c r="H10975" s="44">
        <v>43072.22</v>
      </c>
      <c r="I10975" s="44">
        <v>49999.71</v>
      </c>
      <c r="J10975" s="68">
        <f t="shared" si="513"/>
        <v>0.23559927826210103</v>
      </c>
      <c r="K10975" s="43">
        <f t="shared" si="514"/>
        <v>0.27349172133022986</v>
      </c>
      <c r="L10975" s="41" t="str">
        <f t="shared" si="515"/>
        <v>AA</v>
      </c>
      <c r="M10975" s="41" t="s">
        <v>495</v>
      </c>
      <c r="N10975" s="41" t="s">
        <v>424</v>
      </c>
      <c r="O10975" s="41" t="s">
        <v>70</v>
      </c>
    </row>
    <row r="10976" spans="1:15">
      <c r="A10976" s="42">
        <v>40897</v>
      </c>
      <c r="B10976" s="42">
        <v>51855</v>
      </c>
      <c r="C10976" s="130">
        <v>360</v>
      </c>
      <c r="D10976" s="43">
        <v>9.5700000000000007E-2</v>
      </c>
      <c r="E10976" s="43">
        <v>8.5600000000000009E-2</v>
      </c>
      <c r="F10976" s="44">
        <v>180000</v>
      </c>
      <c r="G10976" s="44">
        <v>180000</v>
      </c>
      <c r="H10976" s="44">
        <v>45396.38</v>
      </c>
      <c r="I10976" s="44">
        <v>49999.99</v>
      </c>
      <c r="J10976" s="68">
        <f t="shared" si="513"/>
        <v>0.25220211111111107</v>
      </c>
      <c r="K10976" s="43">
        <f t="shared" si="514"/>
        <v>0.27777772222222219</v>
      </c>
      <c r="L10976" s="41" t="str">
        <f t="shared" si="515"/>
        <v>AA</v>
      </c>
      <c r="M10976" s="41" t="s">
        <v>461</v>
      </c>
      <c r="N10976" s="41" t="s">
        <v>416</v>
      </c>
      <c r="O10976" s="41" t="s">
        <v>70</v>
      </c>
    </row>
    <row r="10977" spans="1:15">
      <c r="A10977" s="38">
        <v>40956</v>
      </c>
      <c r="B10977" s="38">
        <v>50088</v>
      </c>
      <c r="C10977" s="131">
        <v>300</v>
      </c>
      <c r="D10977" s="39">
        <v>9.5700000000000007E-2</v>
      </c>
      <c r="E10977" s="39">
        <v>8.5600000000000009E-2</v>
      </c>
      <c r="F10977" s="40">
        <v>168000</v>
      </c>
      <c r="G10977" s="40">
        <v>168000</v>
      </c>
      <c r="H10977" s="40">
        <v>31619.96</v>
      </c>
      <c r="I10977" s="40">
        <v>47216.37</v>
      </c>
      <c r="J10977" s="67">
        <f t="shared" si="513"/>
        <v>0.18821404761904761</v>
      </c>
      <c r="K10977" s="39">
        <f t="shared" si="514"/>
        <v>0.28104982142857143</v>
      </c>
      <c r="L10977" s="2" t="str">
        <f t="shared" si="515"/>
        <v>AA</v>
      </c>
      <c r="M10977" s="2" t="s">
        <v>716</v>
      </c>
      <c r="N10977" s="2" t="s">
        <v>417</v>
      </c>
      <c r="O10977" s="2" t="s">
        <v>70</v>
      </c>
    </row>
    <row r="10978" spans="1:15">
      <c r="A10978" s="38">
        <v>41019</v>
      </c>
      <c r="B10978" s="38">
        <v>51976</v>
      </c>
      <c r="C10978" s="131">
        <v>360</v>
      </c>
      <c r="D10978" s="39">
        <v>9.5700000000000007E-2</v>
      </c>
      <c r="E10978" s="39">
        <v>8.5600000000000009E-2</v>
      </c>
      <c r="F10978" s="40">
        <v>190000</v>
      </c>
      <c r="G10978" s="40">
        <v>190000</v>
      </c>
      <c r="H10978" s="40">
        <v>49364.37</v>
      </c>
      <c r="I10978" s="40">
        <v>53841.03</v>
      </c>
      <c r="J10978" s="67">
        <f t="shared" si="513"/>
        <v>0.25981247368421057</v>
      </c>
      <c r="K10978" s="39">
        <f t="shared" si="514"/>
        <v>0.28337384210526317</v>
      </c>
      <c r="L10978" s="2" t="str">
        <f t="shared" si="515"/>
        <v>AA</v>
      </c>
      <c r="M10978" s="2" t="s">
        <v>944</v>
      </c>
      <c r="N10978" s="2" t="s">
        <v>421</v>
      </c>
      <c r="O10978" s="2" t="s">
        <v>70</v>
      </c>
    </row>
    <row r="10979" spans="1:15">
      <c r="A10979" s="38">
        <v>40885</v>
      </c>
      <c r="B10979" s="38">
        <v>46912</v>
      </c>
      <c r="C10979" s="131">
        <v>198</v>
      </c>
      <c r="D10979" s="39">
        <v>9.5700000000000007E-2</v>
      </c>
      <c r="E10979" s="39">
        <v>8.5600000000000009E-2</v>
      </c>
      <c r="F10979" s="40">
        <v>193500</v>
      </c>
      <c r="G10979" s="40">
        <v>193500</v>
      </c>
      <c r="H10979" s="40">
        <v>45134.14</v>
      </c>
      <c r="I10979" s="40">
        <v>54999.99</v>
      </c>
      <c r="J10979" s="67">
        <f t="shared" si="513"/>
        <v>0.23325136950904393</v>
      </c>
      <c r="K10979" s="39">
        <f t="shared" si="514"/>
        <v>0.28423767441860465</v>
      </c>
      <c r="L10979" s="2" t="str">
        <f t="shared" si="515"/>
        <v>AA</v>
      </c>
      <c r="M10979" s="2" t="s">
        <v>495</v>
      </c>
      <c r="N10979" s="2" t="s">
        <v>424</v>
      </c>
      <c r="O10979" s="2" t="s">
        <v>70</v>
      </c>
    </row>
    <row r="10980" spans="1:15">
      <c r="A10980" s="38">
        <v>41003</v>
      </c>
      <c r="B10980" s="38">
        <v>46481</v>
      </c>
      <c r="C10980" s="131">
        <v>180</v>
      </c>
      <c r="D10980" s="39">
        <v>9.5700000000000007E-2</v>
      </c>
      <c r="E10980" s="39">
        <v>8.5600000000000009E-2</v>
      </c>
      <c r="F10980" s="40">
        <v>171600</v>
      </c>
      <c r="G10980" s="40">
        <v>171600</v>
      </c>
      <c r="H10980" s="40">
        <v>41118.78</v>
      </c>
      <c r="I10980" s="40">
        <v>49999.99</v>
      </c>
      <c r="J10980" s="67">
        <f t="shared" si="513"/>
        <v>0.23961993006993007</v>
      </c>
      <c r="K10980" s="39">
        <f t="shared" si="514"/>
        <v>0.29137523310023311</v>
      </c>
      <c r="L10980" s="2" t="str">
        <f t="shared" si="515"/>
        <v>AA</v>
      </c>
      <c r="M10980" s="2" t="s">
        <v>696</v>
      </c>
      <c r="N10980" s="2" t="s">
        <v>424</v>
      </c>
      <c r="O10980" s="2" t="s">
        <v>70</v>
      </c>
    </row>
    <row r="10981" spans="1:15">
      <c r="A10981" s="42">
        <v>41015</v>
      </c>
      <c r="B10981" s="42">
        <v>46676</v>
      </c>
      <c r="C10981" s="130">
        <v>186</v>
      </c>
      <c r="D10981" s="43">
        <v>9.5700000000000007E-2</v>
      </c>
      <c r="E10981" s="43">
        <v>8.5600000000000009E-2</v>
      </c>
      <c r="F10981" s="44">
        <v>198512.31</v>
      </c>
      <c r="G10981" s="44">
        <v>198512.31</v>
      </c>
      <c r="H10981" s="44">
        <v>48024.83</v>
      </c>
      <c r="I10981" s="44">
        <v>57999.99</v>
      </c>
      <c r="J10981" s="68">
        <f t="shared" si="513"/>
        <v>0.24192368725143545</v>
      </c>
      <c r="K10981" s="43">
        <f t="shared" si="514"/>
        <v>0.29217326623220496</v>
      </c>
      <c r="L10981" s="41" t="str">
        <f t="shared" si="515"/>
        <v>AA</v>
      </c>
      <c r="M10981" s="41" t="s">
        <v>665</v>
      </c>
      <c r="N10981" s="41" t="s">
        <v>417</v>
      </c>
      <c r="O10981" s="41" t="s">
        <v>70</v>
      </c>
    </row>
    <row r="10982" spans="1:15">
      <c r="A10982" s="42">
        <v>41004</v>
      </c>
      <c r="B10982" s="42">
        <v>50135</v>
      </c>
      <c r="C10982" s="130">
        <v>300</v>
      </c>
      <c r="D10982" s="43">
        <v>9.5700000000000007E-2</v>
      </c>
      <c r="E10982" s="43">
        <v>8.5600000000000009E-2</v>
      </c>
      <c r="F10982" s="44">
        <v>170973</v>
      </c>
      <c r="G10982" s="44">
        <v>170973</v>
      </c>
      <c r="H10982" s="44">
        <v>46039.5</v>
      </c>
      <c r="I10982" s="44">
        <v>50003</v>
      </c>
      <c r="J10982" s="68">
        <f t="shared" si="513"/>
        <v>0.26927935989893143</v>
      </c>
      <c r="K10982" s="43">
        <f t="shared" si="514"/>
        <v>0.29246138279143491</v>
      </c>
      <c r="L10982" s="41" t="str">
        <f t="shared" si="515"/>
        <v>AA</v>
      </c>
      <c r="M10982" s="41" t="s">
        <v>114</v>
      </c>
      <c r="N10982" s="41" t="s">
        <v>421</v>
      </c>
      <c r="O10982" s="41" t="s">
        <v>70</v>
      </c>
    </row>
    <row r="10983" spans="1:15">
      <c r="A10983" s="38">
        <v>41024</v>
      </c>
      <c r="B10983" s="38">
        <v>51981</v>
      </c>
      <c r="C10983" s="131">
        <v>360</v>
      </c>
      <c r="D10983" s="39">
        <v>9.5700000000000007E-2</v>
      </c>
      <c r="E10983" s="39">
        <v>8.5600000000000009E-2</v>
      </c>
      <c r="F10983" s="40">
        <v>150000</v>
      </c>
      <c r="G10983" s="40">
        <v>150000</v>
      </c>
      <c r="H10983" s="40">
        <v>41300.400000000001</v>
      </c>
      <c r="I10983" s="40">
        <v>44999.99</v>
      </c>
      <c r="J10983" s="67">
        <f t="shared" si="513"/>
        <v>0.27533600000000003</v>
      </c>
      <c r="K10983" s="39">
        <f t="shared" si="514"/>
        <v>0.2999999333333333</v>
      </c>
      <c r="L10983" s="2" t="str">
        <f t="shared" si="515"/>
        <v>AA</v>
      </c>
      <c r="M10983" s="2" t="s">
        <v>857</v>
      </c>
      <c r="N10983" s="2" t="s">
        <v>416</v>
      </c>
      <c r="O10983" s="2" t="s">
        <v>70</v>
      </c>
    </row>
    <row r="10984" spans="1:15">
      <c r="A10984" s="38">
        <v>41029</v>
      </c>
      <c r="B10984" s="38">
        <v>44956</v>
      </c>
      <c r="C10984" s="131">
        <v>129</v>
      </c>
      <c r="D10984" s="39">
        <v>9.5700000000000007E-2</v>
      </c>
      <c r="E10984" s="39">
        <v>8.5600000000000009E-2</v>
      </c>
      <c r="F10984" s="40">
        <v>191310</v>
      </c>
      <c r="G10984" s="40">
        <v>191310</v>
      </c>
      <c r="H10984" s="40">
        <v>43649.72</v>
      </c>
      <c r="I10984" s="40">
        <v>58562.75</v>
      </c>
      <c r="J10984" s="67">
        <f t="shared" si="513"/>
        <v>0.2281622497517119</v>
      </c>
      <c r="K10984" s="39">
        <f t="shared" si="514"/>
        <v>0.30611442161936125</v>
      </c>
      <c r="L10984" s="2" t="str">
        <f t="shared" si="515"/>
        <v>AA</v>
      </c>
      <c r="M10984" s="2" t="s">
        <v>525</v>
      </c>
      <c r="N10984" s="2" t="s">
        <v>430</v>
      </c>
      <c r="O10984" s="2" t="s">
        <v>70</v>
      </c>
    </row>
    <row r="10985" spans="1:15">
      <c r="A10985" s="38">
        <v>40905</v>
      </c>
      <c r="B10985" s="38">
        <v>51863</v>
      </c>
      <c r="C10985" s="131">
        <v>360</v>
      </c>
      <c r="D10985" s="39">
        <v>9.5700000000000007E-2</v>
      </c>
      <c r="E10985" s="39">
        <v>8.5600000000000009E-2</v>
      </c>
      <c r="F10985" s="40">
        <v>195000</v>
      </c>
      <c r="G10985" s="40">
        <v>195000</v>
      </c>
      <c r="H10985" s="40">
        <v>55191.16</v>
      </c>
      <c r="I10985" s="40">
        <v>60761.67</v>
      </c>
      <c r="J10985" s="67">
        <f t="shared" si="513"/>
        <v>0.28303158974358977</v>
      </c>
      <c r="K10985" s="39">
        <f t="shared" si="514"/>
        <v>0.31159830769230767</v>
      </c>
      <c r="L10985" s="2" t="str">
        <f t="shared" si="515"/>
        <v>AA</v>
      </c>
      <c r="M10985" s="2" t="s">
        <v>559</v>
      </c>
      <c r="N10985" s="2" t="s">
        <v>417</v>
      </c>
      <c r="O10985" s="2" t="s">
        <v>70</v>
      </c>
    </row>
    <row r="10986" spans="1:15">
      <c r="A10986" s="38">
        <v>40927</v>
      </c>
      <c r="B10986" s="38">
        <v>49724</v>
      </c>
      <c r="C10986" s="131">
        <v>289</v>
      </c>
      <c r="D10986" s="39">
        <v>9.5700000000000007E-2</v>
      </c>
      <c r="E10986" s="39">
        <v>8.5600000000000009E-2</v>
      </c>
      <c r="F10986" s="40">
        <v>126000</v>
      </c>
      <c r="G10986" s="40">
        <v>126000</v>
      </c>
      <c r="H10986" s="40">
        <v>34757.4</v>
      </c>
      <c r="I10986" s="40">
        <v>39306.879999999997</v>
      </c>
      <c r="J10986" s="67">
        <f t="shared" si="513"/>
        <v>0.27585238095238096</v>
      </c>
      <c r="K10986" s="39">
        <f t="shared" si="514"/>
        <v>0.31195936507936506</v>
      </c>
      <c r="L10986" s="2" t="str">
        <f t="shared" si="515"/>
        <v>AA</v>
      </c>
      <c r="M10986" s="2" t="s">
        <v>466</v>
      </c>
      <c r="N10986" s="2" t="s">
        <v>421</v>
      </c>
      <c r="O10986" s="2" t="s">
        <v>70</v>
      </c>
    </row>
    <row r="10987" spans="1:15">
      <c r="A10987" s="38">
        <v>40966</v>
      </c>
      <c r="B10987" s="38">
        <v>43765</v>
      </c>
      <c r="C10987" s="131">
        <v>92</v>
      </c>
      <c r="D10987" s="39">
        <v>9.5700000000000007E-2</v>
      </c>
      <c r="E10987" s="39">
        <v>8.09E-2</v>
      </c>
      <c r="F10987" s="40">
        <v>175000</v>
      </c>
      <c r="G10987" s="40">
        <v>175000</v>
      </c>
      <c r="H10987" s="40">
        <v>34749.33</v>
      </c>
      <c r="I10987" s="40">
        <v>54999.99</v>
      </c>
      <c r="J10987" s="67">
        <f t="shared" si="513"/>
        <v>0.19856760000000001</v>
      </c>
      <c r="K10987" s="39">
        <f t="shared" si="514"/>
        <v>0.31428565714285711</v>
      </c>
      <c r="L10987" s="2" t="str">
        <f t="shared" si="515"/>
        <v>AA</v>
      </c>
      <c r="M10987" s="2" t="s">
        <v>619</v>
      </c>
      <c r="N10987" s="2" t="s">
        <v>427</v>
      </c>
      <c r="O10987" s="2" t="s">
        <v>70</v>
      </c>
    </row>
    <row r="10988" spans="1:15">
      <c r="A10988" s="42">
        <v>41001</v>
      </c>
      <c r="B10988" s="42">
        <v>51958</v>
      </c>
      <c r="C10988" s="130">
        <v>360</v>
      </c>
      <c r="D10988" s="43">
        <v>9.5700000000000007E-2</v>
      </c>
      <c r="E10988" s="43">
        <v>8.5600000000000009E-2</v>
      </c>
      <c r="F10988" s="44">
        <v>145000</v>
      </c>
      <c r="G10988" s="44">
        <v>145000</v>
      </c>
      <c r="H10988" s="44">
        <v>41702.79</v>
      </c>
      <c r="I10988" s="44">
        <v>45599.98</v>
      </c>
      <c r="J10988" s="68">
        <f t="shared" si="513"/>
        <v>0.2876054482758621</v>
      </c>
      <c r="K10988" s="43">
        <f t="shared" si="514"/>
        <v>0.31448262068965521</v>
      </c>
      <c r="L10988" s="41" t="str">
        <f t="shared" si="515"/>
        <v>AA</v>
      </c>
      <c r="M10988" s="41" t="s">
        <v>634</v>
      </c>
      <c r="N10988" s="41" t="s">
        <v>421</v>
      </c>
      <c r="O10988" s="41" t="s">
        <v>70</v>
      </c>
    </row>
    <row r="10989" spans="1:15">
      <c r="A10989" s="42">
        <v>41019</v>
      </c>
      <c r="B10989" s="42">
        <v>45950</v>
      </c>
      <c r="C10989" s="130">
        <v>162</v>
      </c>
      <c r="D10989" s="43">
        <v>9.5700000000000007E-2</v>
      </c>
      <c r="E10989" s="43">
        <v>9.5700000000000007E-2</v>
      </c>
      <c r="F10989" s="44">
        <v>200000</v>
      </c>
      <c r="G10989" s="44">
        <v>200000</v>
      </c>
      <c r="H10989" s="44">
        <v>44705.09</v>
      </c>
      <c r="I10989" s="44">
        <v>62900.59</v>
      </c>
      <c r="J10989" s="68">
        <f t="shared" si="513"/>
        <v>0.22352544999999999</v>
      </c>
      <c r="K10989" s="43">
        <f t="shared" si="514"/>
        <v>0.31450295</v>
      </c>
      <c r="L10989" s="41" t="str">
        <f t="shared" si="515"/>
        <v>AA</v>
      </c>
      <c r="M10989" s="41" t="s">
        <v>919</v>
      </c>
      <c r="N10989" s="41" t="s">
        <v>422</v>
      </c>
      <c r="O10989" s="41" t="s">
        <v>70</v>
      </c>
    </row>
    <row r="10990" spans="1:15">
      <c r="A10990" s="42">
        <v>40876</v>
      </c>
      <c r="B10990" s="42">
        <v>51834</v>
      </c>
      <c r="C10990" s="130">
        <v>360</v>
      </c>
      <c r="D10990" s="43">
        <v>9.5700000000000007E-2</v>
      </c>
      <c r="E10990" s="43">
        <v>8.5600000000000009E-2</v>
      </c>
      <c r="F10990" s="44">
        <v>145000</v>
      </c>
      <c r="G10990" s="44">
        <v>145000</v>
      </c>
      <c r="H10990" s="44">
        <v>41358.42</v>
      </c>
      <c r="I10990" s="44">
        <v>45622.89</v>
      </c>
      <c r="J10990" s="68">
        <f t="shared" si="513"/>
        <v>0.28523048275862067</v>
      </c>
      <c r="K10990" s="43">
        <f t="shared" si="514"/>
        <v>0.31464062068965515</v>
      </c>
      <c r="L10990" s="41" t="str">
        <f t="shared" si="515"/>
        <v>AA</v>
      </c>
      <c r="M10990" s="41" t="s">
        <v>466</v>
      </c>
      <c r="N10990" s="41" t="s">
        <v>421</v>
      </c>
      <c r="O10990" s="41" t="s">
        <v>70</v>
      </c>
    </row>
    <row r="10991" spans="1:15">
      <c r="A10991" s="38">
        <v>41032</v>
      </c>
      <c r="B10991" s="38">
        <v>45294</v>
      </c>
      <c r="C10991" s="131">
        <v>140</v>
      </c>
      <c r="D10991" s="39">
        <v>9.5700000000000007E-2</v>
      </c>
      <c r="E10991" s="39">
        <v>9.5700000000000007E-2</v>
      </c>
      <c r="F10991" s="40">
        <v>190000</v>
      </c>
      <c r="G10991" s="40">
        <v>190000</v>
      </c>
      <c r="H10991" s="40">
        <v>46518.74</v>
      </c>
      <c r="I10991" s="40">
        <v>59999.99</v>
      </c>
      <c r="J10991" s="67">
        <f t="shared" si="513"/>
        <v>0.24483547368421052</v>
      </c>
      <c r="K10991" s="39">
        <f t="shared" si="514"/>
        <v>0.31578942105263158</v>
      </c>
      <c r="L10991" s="2" t="str">
        <f t="shared" si="515"/>
        <v>AA</v>
      </c>
      <c r="M10991" s="2" t="s">
        <v>294</v>
      </c>
      <c r="N10991" s="2" t="s">
        <v>426</v>
      </c>
      <c r="O10991" s="2" t="s">
        <v>70</v>
      </c>
    </row>
    <row r="10992" spans="1:15">
      <c r="A10992" s="38">
        <v>40914</v>
      </c>
      <c r="B10992" s="38">
        <v>51872</v>
      </c>
      <c r="C10992" s="131">
        <v>360</v>
      </c>
      <c r="D10992" s="39">
        <v>9.5700000000000007E-2</v>
      </c>
      <c r="E10992" s="39">
        <v>8.5600000000000009E-2</v>
      </c>
      <c r="F10992" s="40">
        <v>149000</v>
      </c>
      <c r="G10992" s="40">
        <v>149000</v>
      </c>
      <c r="H10992" s="40">
        <v>42976.61</v>
      </c>
      <c r="I10992" s="40">
        <v>47199.99</v>
      </c>
      <c r="J10992" s="67">
        <f t="shared" si="513"/>
        <v>0.28843362416107382</v>
      </c>
      <c r="K10992" s="39">
        <f t="shared" si="514"/>
        <v>0.3167784563758389</v>
      </c>
      <c r="L10992" s="2" t="str">
        <f t="shared" si="515"/>
        <v>AA</v>
      </c>
      <c r="M10992" s="2" t="s">
        <v>542</v>
      </c>
      <c r="N10992" s="2" t="s">
        <v>417</v>
      </c>
      <c r="O10992" s="2" t="s">
        <v>70</v>
      </c>
    </row>
    <row r="10993" spans="1:15">
      <c r="A10993" s="42">
        <v>40884</v>
      </c>
      <c r="B10993" s="42">
        <v>48189</v>
      </c>
      <c r="C10993" s="130">
        <v>240</v>
      </c>
      <c r="D10993" s="43">
        <v>9.5700000000000007E-2</v>
      </c>
      <c r="E10993" s="43">
        <v>8.5600000000000009E-2</v>
      </c>
      <c r="F10993" s="44">
        <v>200000</v>
      </c>
      <c r="G10993" s="44">
        <v>200000</v>
      </c>
      <c r="H10993" s="44">
        <v>54618.93</v>
      </c>
      <c r="I10993" s="44">
        <v>63808.89</v>
      </c>
      <c r="J10993" s="68">
        <f t="shared" si="513"/>
        <v>0.27309464999999999</v>
      </c>
      <c r="K10993" s="43">
        <f t="shared" si="514"/>
        <v>0.31904444999999998</v>
      </c>
      <c r="L10993" s="41" t="str">
        <f t="shared" si="515"/>
        <v>AA</v>
      </c>
      <c r="M10993" s="41" t="s">
        <v>548</v>
      </c>
      <c r="N10993" s="41" t="s">
        <v>433</v>
      </c>
      <c r="O10993" s="41" t="s">
        <v>70</v>
      </c>
    </row>
    <row r="10994" spans="1:15">
      <c r="A10994" s="38">
        <v>40903</v>
      </c>
      <c r="B10994" s="38">
        <v>51861</v>
      </c>
      <c r="C10994" s="131">
        <v>360</v>
      </c>
      <c r="D10994" s="39">
        <v>9.5700000000000007E-2</v>
      </c>
      <c r="E10994" s="39">
        <v>8.5600000000000009E-2</v>
      </c>
      <c r="F10994" s="40">
        <v>122500</v>
      </c>
      <c r="G10994" s="40">
        <v>122500</v>
      </c>
      <c r="H10994" s="40">
        <v>35639.550000000003</v>
      </c>
      <c r="I10994" s="40">
        <v>39233.769999999997</v>
      </c>
      <c r="J10994" s="67">
        <f t="shared" si="513"/>
        <v>0.29093510204081635</v>
      </c>
      <c r="K10994" s="39">
        <f t="shared" si="514"/>
        <v>0.32027567346938773</v>
      </c>
      <c r="L10994" s="2" t="str">
        <f t="shared" si="515"/>
        <v>AA</v>
      </c>
      <c r="M10994" s="2" t="s">
        <v>454</v>
      </c>
      <c r="N10994" s="2" t="s">
        <v>416</v>
      </c>
      <c r="O10994" s="2" t="s">
        <v>70</v>
      </c>
    </row>
    <row r="10995" spans="1:15">
      <c r="A10995" s="42">
        <v>40947</v>
      </c>
      <c r="B10995" s="42">
        <v>49072</v>
      </c>
      <c r="C10995" s="130">
        <v>267</v>
      </c>
      <c r="D10995" s="43">
        <v>9.5700000000000007E-2</v>
      </c>
      <c r="E10995" s="43">
        <v>8.5600000000000009E-2</v>
      </c>
      <c r="F10995" s="44">
        <v>186000</v>
      </c>
      <c r="G10995" s="44">
        <v>186000</v>
      </c>
      <c r="H10995" s="44">
        <v>52797.36</v>
      </c>
      <c r="I10995" s="44">
        <v>60218.559999999998</v>
      </c>
      <c r="J10995" s="68">
        <f t="shared" si="513"/>
        <v>0.28385677419354838</v>
      </c>
      <c r="K10995" s="43">
        <f t="shared" si="514"/>
        <v>0.32375569892473116</v>
      </c>
      <c r="L10995" s="41" t="str">
        <f t="shared" si="515"/>
        <v>AA</v>
      </c>
      <c r="M10995" s="41" t="s">
        <v>457</v>
      </c>
      <c r="N10995" s="41" t="s">
        <v>419</v>
      </c>
      <c r="O10995" s="41" t="s">
        <v>70</v>
      </c>
    </row>
    <row r="10996" spans="1:15">
      <c r="A10996" s="42">
        <v>41019</v>
      </c>
      <c r="B10996" s="42">
        <v>51976</v>
      </c>
      <c r="C10996" s="130">
        <v>360</v>
      </c>
      <c r="D10996" s="43">
        <v>9.5700000000000007E-2</v>
      </c>
      <c r="E10996" s="43">
        <v>7.9100000000000004E-2</v>
      </c>
      <c r="F10996" s="44">
        <v>195000</v>
      </c>
      <c r="G10996" s="44">
        <v>195000</v>
      </c>
      <c r="H10996" s="44">
        <v>59169.19</v>
      </c>
      <c r="I10996" s="44">
        <v>64534.99</v>
      </c>
      <c r="J10996" s="68">
        <f t="shared" si="513"/>
        <v>0.30343174358974362</v>
      </c>
      <c r="K10996" s="43">
        <f t="shared" si="514"/>
        <v>0.33094866666666667</v>
      </c>
      <c r="L10996" s="41" t="str">
        <f t="shared" si="515"/>
        <v>AA</v>
      </c>
      <c r="M10996" s="41" t="s">
        <v>489</v>
      </c>
      <c r="N10996" s="41" t="s">
        <v>415</v>
      </c>
      <c r="O10996" s="41" t="s">
        <v>70</v>
      </c>
    </row>
    <row r="10997" spans="1:15">
      <c r="A10997" s="38">
        <v>41002</v>
      </c>
      <c r="B10997" s="38">
        <v>48307</v>
      </c>
      <c r="C10997" s="131">
        <v>240</v>
      </c>
      <c r="D10997" s="39">
        <v>9.5700000000000007E-2</v>
      </c>
      <c r="E10997" s="39">
        <v>8.5600000000000009E-2</v>
      </c>
      <c r="F10997" s="40">
        <v>160000</v>
      </c>
      <c r="G10997" s="40">
        <v>160000</v>
      </c>
      <c r="H10997" s="40">
        <v>46923.4</v>
      </c>
      <c r="I10997" s="40">
        <v>53999.99</v>
      </c>
      <c r="J10997" s="67">
        <f t="shared" si="513"/>
        <v>0.29327124999999998</v>
      </c>
      <c r="K10997" s="39">
        <f t="shared" si="514"/>
        <v>0.33749993750000001</v>
      </c>
      <c r="L10997" s="2" t="str">
        <f t="shared" si="515"/>
        <v>AA</v>
      </c>
      <c r="M10997" s="2" t="s">
        <v>467</v>
      </c>
      <c r="N10997" s="2" t="s">
        <v>425</v>
      </c>
      <c r="O10997" s="2" t="s">
        <v>70</v>
      </c>
    </row>
    <row r="10998" spans="1:15">
      <c r="A10998" s="38">
        <v>41012</v>
      </c>
      <c r="B10998" s="38">
        <v>46490</v>
      </c>
      <c r="C10998" s="131">
        <v>180</v>
      </c>
      <c r="D10998" s="39">
        <v>9.5700000000000007E-2</v>
      </c>
      <c r="E10998" s="39">
        <v>8.5600000000000009E-2</v>
      </c>
      <c r="F10998" s="40">
        <v>184063</v>
      </c>
      <c r="G10998" s="40">
        <v>184063</v>
      </c>
      <c r="H10998" s="40">
        <v>51597.64</v>
      </c>
      <c r="I10998" s="40">
        <v>62779.56</v>
      </c>
      <c r="J10998" s="67">
        <f t="shared" si="513"/>
        <v>0.28032597534539805</v>
      </c>
      <c r="K10998" s="39">
        <f t="shared" si="514"/>
        <v>0.34107647924895279</v>
      </c>
      <c r="L10998" s="2" t="str">
        <f t="shared" si="515"/>
        <v>AA</v>
      </c>
      <c r="M10998" s="2" t="s">
        <v>525</v>
      </c>
      <c r="N10998" s="2" t="s">
        <v>430</v>
      </c>
      <c r="O10998" s="2" t="s">
        <v>70</v>
      </c>
    </row>
    <row r="10999" spans="1:15">
      <c r="A10999" s="42">
        <v>41009</v>
      </c>
      <c r="B10999" s="42">
        <v>51966</v>
      </c>
      <c r="C10999" s="130">
        <v>360</v>
      </c>
      <c r="D10999" s="43">
        <v>9.5700000000000007E-2</v>
      </c>
      <c r="E10999" s="43">
        <v>8.5600000000000009E-2</v>
      </c>
      <c r="F10999" s="44">
        <v>149500</v>
      </c>
      <c r="G10999" s="44">
        <v>149500</v>
      </c>
      <c r="H10999" s="44">
        <v>49112.06</v>
      </c>
      <c r="I10999" s="44">
        <v>51246</v>
      </c>
      <c r="J10999" s="68">
        <f t="shared" si="513"/>
        <v>0.328508762541806</v>
      </c>
      <c r="K10999" s="43">
        <f t="shared" si="514"/>
        <v>0.34278260869565219</v>
      </c>
      <c r="L10999" s="41" t="str">
        <f t="shared" si="515"/>
        <v>AA</v>
      </c>
      <c r="M10999" s="41" t="s">
        <v>495</v>
      </c>
      <c r="N10999" s="41" t="s">
        <v>424</v>
      </c>
      <c r="O10999" s="41" t="s">
        <v>70</v>
      </c>
    </row>
    <row r="11000" spans="1:15">
      <c r="A11000" s="42">
        <v>40921</v>
      </c>
      <c r="B11000" s="42">
        <v>48226</v>
      </c>
      <c r="C11000" s="130">
        <v>240</v>
      </c>
      <c r="D11000" s="43">
        <v>9.5700000000000007E-2</v>
      </c>
      <c r="E11000" s="43">
        <v>8.5600000000000009E-2</v>
      </c>
      <c r="F11000" s="44">
        <v>175000</v>
      </c>
      <c r="G11000" s="44">
        <v>175000</v>
      </c>
      <c r="H11000" s="44">
        <v>51516.04</v>
      </c>
      <c r="I11000" s="44">
        <v>59999.99</v>
      </c>
      <c r="J11000" s="68">
        <f t="shared" si="513"/>
        <v>0.29437737142857145</v>
      </c>
      <c r="K11000" s="43">
        <f t="shared" si="514"/>
        <v>0.34285708571428569</v>
      </c>
      <c r="L11000" s="41" t="str">
        <f t="shared" si="515"/>
        <v>AA</v>
      </c>
      <c r="M11000" s="41" t="s">
        <v>980</v>
      </c>
      <c r="N11000" s="41" t="s">
        <v>416</v>
      </c>
      <c r="O11000" s="41" t="s">
        <v>70</v>
      </c>
    </row>
    <row r="11001" spans="1:15">
      <c r="A11001" s="42">
        <v>39365</v>
      </c>
      <c r="B11001" s="42">
        <v>46670</v>
      </c>
      <c r="C11001" s="130">
        <v>240</v>
      </c>
      <c r="D11001" s="43">
        <v>9.5700000000000007E-2</v>
      </c>
      <c r="E11001" s="43">
        <v>8.6500000000000007E-2</v>
      </c>
      <c r="F11001" s="44">
        <v>128000</v>
      </c>
      <c r="G11001" s="44">
        <v>128000</v>
      </c>
      <c r="H11001" s="44">
        <v>30821.1</v>
      </c>
      <c r="I11001" s="44">
        <v>44000.959999999999</v>
      </c>
      <c r="J11001" s="68">
        <f t="shared" si="513"/>
        <v>0.24078984374999998</v>
      </c>
      <c r="K11001" s="43">
        <f t="shared" si="514"/>
        <v>0.34375749999999999</v>
      </c>
      <c r="L11001" s="41" t="str">
        <f t="shared" si="515"/>
        <v>AA</v>
      </c>
      <c r="M11001" s="41" t="s">
        <v>649</v>
      </c>
      <c r="N11001" s="41" t="s">
        <v>417</v>
      </c>
      <c r="O11001" s="41" t="s">
        <v>70</v>
      </c>
    </row>
    <row r="11002" spans="1:15">
      <c r="A11002" s="38">
        <v>40918</v>
      </c>
      <c r="B11002" s="38">
        <v>51876</v>
      </c>
      <c r="C11002" s="131">
        <v>360</v>
      </c>
      <c r="D11002" s="39">
        <v>9.5700000000000007E-2</v>
      </c>
      <c r="E11002" s="39">
        <v>9.5700000000000007E-2</v>
      </c>
      <c r="F11002" s="40">
        <v>170000</v>
      </c>
      <c r="G11002" s="40">
        <v>170000</v>
      </c>
      <c r="H11002" s="40">
        <v>54596.01</v>
      </c>
      <c r="I11002" s="40">
        <v>59999.99</v>
      </c>
      <c r="J11002" s="67">
        <f t="shared" si="513"/>
        <v>0.32115300000000002</v>
      </c>
      <c r="K11002" s="39">
        <f t="shared" si="514"/>
        <v>0.35294111764705882</v>
      </c>
      <c r="L11002" s="2" t="str">
        <f t="shared" si="515"/>
        <v>AA</v>
      </c>
      <c r="M11002" s="2" t="s">
        <v>746</v>
      </c>
      <c r="N11002" s="2" t="s">
        <v>417</v>
      </c>
      <c r="O11002" s="2" t="s">
        <v>70</v>
      </c>
    </row>
    <row r="11003" spans="1:15">
      <c r="A11003" s="38">
        <v>40974</v>
      </c>
      <c r="B11003" s="38">
        <v>51931</v>
      </c>
      <c r="C11003" s="131">
        <v>360</v>
      </c>
      <c r="D11003" s="39">
        <v>9.5700000000000007E-2</v>
      </c>
      <c r="E11003" s="39">
        <v>8.5600000000000009E-2</v>
      </c>
      <c r="F11003" s="40">
        <v>148000</v>
      </c>
      <c r="G11003" s="40">
        <v>148000</v>
      </c>
      <c r="H11003" s="40">
        <v>48851.68</v>
      </c>
      <c r="I11003" s="40">
        <v>52312.54</v>
      </c>
      <c r="J11003" s="67">
        <f t="shared" si="513"/>
        <v>0.33007891891891894</v>
      </c>
      <c r="K11003" s="39">
        <f t="shared" si="514"/>
        <v>0.3534631081081081</v>
      </c>
      <c r="L11003" s="2" t="str">
        <f t="shared" si="515"/>
        <v>AA</v>
      </c>
      <c r="M11003" s="2" t="s">
        <v>1304</v>
      </c>
      <c r="N11003" s="2" t="s">
        <v>422</v>
      </c>
      <c r="O11003" s="2" t="s">
        <v>70</v>
      </c>
    </row>
    <row r="11004" spans="1:15">
      <c r="A11004" s="38">
        <v>40928</v>
      </c>
      <c r="B11004" s="38">
        <v>50060</v>
      </c>
      <c r="C11004" s="131">
        <v>300</v>
      </c>
      <c r="D11004" s="39">
        <v>9.5700000000000007E-2</v>
      </c>
      <c r="E11004" s="39">
        <v>8.5600000000000009E-2</v>
      </c>
      <c r="F11004" s="40">
        <v>164000</v>
      </c>
      <c r="G11004" s="40">
        <v>164000</v>
      </c>
      <c r="H11004" s="40">
        <v>51600.82</v>
      </c>
      <c r="I11004" s="40">
        <v>58020.66</v>
      </c>
      <c r="J11004" s="67">
        <f t="shared" si="513"/>
        <v>0.31463914634146339</v>
      </c>
      <c r="K11004" s="39">
        <f t="shared" si="514"/>
        <v>0.35378451219512197</v>
      </c>
      <c r="L11004" s="2" t="str">
        <f t="shared" si="515"/>
        <v>AA</v>
      </c>
      <c r="M11004" s="2" t="s">
        <v>531</v>
      </c>
      <c r="N11004" s="2" t="s">
        <v>423</v>
      </c>
      <c r="O11004" s="2" t="s">
        <v>70</v>
      </c>
    </row>
    <row r="11005" spans="1:15">
      <c r="A11005" s="38">
        <v>40987</v>
      </c>
      <c r="B11005" s="38">
        <v>51944</v>
      </c>
      <c r="C11005" s="131">
        <v>360</v>
      </c>
      <c r="D11005" s="39">
        <v>9.5700000000000007E-2</v>
      </c>
      <c r="E11005" s="39">
        <v>8.5600000000000009E-2</v>
      </c>
      <c r="F11005" s="40">
        <v>141000</v>
      </c>
      <c r="G11005" s="40">
        <v>141000</v>
      </c>
      <c r="H11005" s="40">
        <v>45717.55</v>
      </c>
      <c r="I11005" s="40">
        <v>49999.99</v>
      </c>
      <c r="J11005" s="67">
        <f t="shared" si="513"/>
        <v>0.32423794326241134</v>
      </c>
      <c r="K11005" s="39">
        <f t="shared" si="514"/>
        <v>0.35460985815602836</v>
      </c>
      <c r="L11005" s="2" t="str">
        <f t="shared" si="515"/>
        <v>AA</v>
      </c>
      <c r="M11005" s="2" t="s">
        <v>713</v>
      </c>
      <c r="N11005" s="2" t="s">
        <v>418</v>
      </c>
      <c r="O11005" s="2" t="s">
        <v>70</v>
      </c>
    </row>
    <row r="11006" spans="1:15">
      <c r="A11006" s="38">
        <v>40988</v>
      </c>
      <c r="B11006" s="38">
        <v>51945</v>
      </c>
      <c r="C11006" s="131">
        <v>360</v>
      </c>
      <c r="D11006" s="39">
        <v>9.5700000000000007E-2</v>
      </c>
      <c r="E11006" s="39">
        <v>8.5600000000000009E-2</v>
      </c>
      <c r="F11006" s="40">
        <v>195200</v>
      </c>
      <c r="G11006" s="40">
        <v>195200</v>
      </c>
      <c r="H11006" s="40">
        <v>64033.07</v>
      </c>
      <c r="I11006" s="40">
        <v>69989.990000000005</v>
      </c>
      <c r="J11006" s="67">
        <f t="shared" si="513"/>
        <v>0.32803826844262296</v>
      </c>
      <c r="K11006" s="39">
        <f t="shared" si="514"/>
        <v>0.35855527663934428</v>
      </c>
      <c r="L11006" s="2" t="str">
        <f t="shared" si="515"/>
        <v>AA</v>
      </c>
      <c r="M11006" s="2" t="s">
        <v>545</v>
      </c>
      <c r="N11006" s="2" t="s">
        <v>421</v>
      </c>
      <c r="O11006" s="2" t="s">
        <v>70</v>
      </c>
    </row>
    <row r="11007" spans="1:15">
      <c r="A11007" s="42">
        <v>41001</v>
      </c>
      <c r="B11007" s="42">
        <v>51746</v>
      </c>
      <c r="C11007" s="130">
        <v>353</v>
      </c>
      <c r="D11007" s="43">
        <v>9.5700000000000007E-2</v>
      </c>
      <c r="E11007" s="43">
        <v>8.5600000000000009E-2</v>
      </c>
      <c r="F11007" s="44">
        <v>134200</v>
      </c>
      <c r="G11007" s="44">
        <v>134200</v>
      </c>
      <c r="H11007" s="44">
        <v>44105.69</v>
      </c>
      <c r="I11007" s="44">
        <v>48130.5</v>
      </c>
      <c r="J11007" s="68">
        <f t="shared" si="513"/>
        <v>0.3286564083457526</v>
      </c>
      <c r="K11007" s="43">
        <f t="shared" si="514"/>
        <v>0.35864754098360657</v>
      </c>
      <c r="L11007" s="41" t="str">
        <f t="shared" si="515"/>
        <v>AA</v>
      </c>
      <c r="M11007" s="41" t="s">
        <v>531</v>
      </c>
      <c r="N11007" s="41" t="s">
        <v>423</v>
      </c>
      <c r="O11007" s="41" t="s">
        <v>70</v>
      </c>
    </row>
    <row r="11008" spans="1:15">
      <c r="A11008" s="38">
        <v>40865</v>
      </c>
      <c r="B11008" s="38">
        <v>43908</v>
      </c>
      <c r="C11008" s="131">
        <v>100</v>
      </c>
      <c r="D11008" s="39">
        <v>9.5700000000000007E-2</v>
      </c>
      <c r="E11008" s="39">
        <v>8.5600000000000009E-2</v>
      </c>
      <c r="F11008" s="40">
        <v>165400</v>
      </c>
      <c r="G11008" s="40">
        <v>165400</v>
      </c>
      <c r="H11008" s="40">
        <v>40139.14</v>
      </c>
      <c r="I11008" s="40">
        <v>60000</v>
      </c>
      <c r="J11008" s="67">
        <f t="shared" si="513"/>
        <v>0.24267920193470374</v>
      </c>
      <c r="K11008" s="39">
        <f t="shared" si="514"/>
        <v>0.36275695284159615</v>
      </c>
      <c r="L11008" s="2" t="str">
        <f t="shared" si="515"/>
        <v>AA</v>
      </c>
      <c r="M11008" s="2" t="s">
        <v>753</v>
      </c>
      <c r="N11008" s="2" t="s">
        <v>431</v>
      </c>
      <c r="O11008" s="2" t="s">
        <v>70</v>
      </c>
    </row>
    <row r="11009" spans="1:15">
      <c r="A11009" s="38">
        <v>40946</v>
      </c>
      <c r="B11009" s="38">
        <v>46453</v>
      </c>
      <c r="C11009" s="131">
        <v>181</v>
      </c>
      <c r="D11009" s="39">
        <v>9.5700000000000007E-2</v>
      </c>
      <c r="E11009" s="39">
        <v>9.5700000000000007E-2</v>
      </c>
      <c r="F11009" s="40">
        <v>190000</v>
      </c>
      <c r="G11009" s="40">
        <v>190000</v>
      </c>
      <c r="H11009" s="40">
        <v>56070.51</v>
      </c>
      <c r="I11009" s="40">
        <v>68949.990000000005</v>
      </c>
      <c r="J11009" s="67">
        <f t="shared" si="513"/>
        <v>0.29510794736842105</v>
      </c>
      <c r="K11009" s="39">
        <f t="shared" si="514"/>
        <v>0.36289468421052634</v>
      </c>
      <c r="L11009" s="2" t="str">
        <f t="shared" si="515"/>
        <v>AA</v>
      </c>
      <c r="M11009" s="2" t="s">
        <v>495</v>
      </c>
      <c r="N11009" s="2" t="s">
        <v>424</v>
      </c>
      <c r="O11009" s="2" t="s">
        <v>70</v>
      </c>
    </row>
    <row r="11010" spans="1:15">
      <c r="A11010" s="38">
        <v>40863</v>
      </c>
      <c r="B11010" s="38">
        <v>51821</v>
      </c>
      <c r="C11010" s="131">
        <v>360</v>
      </c>
      <c r="D11010" s="39">
        <v>9.5700000000000007E-2</v>
      </c>
      <c r="E11010" s="39">
        <v>9.5700000000000007E-2</v>
      </c>
      <c r="F11010" s="40">
        <v>195000</v>
      </c>
      <c r="G11010" s="40">
        <v>195000</v>
      </c>
      <c r="H11010" s="40">
        <v>36976.65</v>
      </c>
      <c r="I11010" s="40">
        <v>70999.990000000005</v>
      </c>
      <c r="J11010" s="67">
        <f t="shared" si="513"/>
        <v>0.18962384615384617</v>
      </c>
      <c r="K11010" s="39">
        <f t="shared" si="514"/>
        <v>0.36410251282051287</v>
      </c>
      <c r="L11010" s="2" t="str">
        <f t="shared" si="515"/>
        <v>AA</v>
      </c>
      <c r="M11010" s="2" t="s">
        <v>665</v>
      </c>
      <c r="N11010" s="2" t="s">
        <v>417</v>
      </c>
      <c r="O11010" s="2" t="s">
        <v>70</v>
      </c>
    </row>
    <row r="11011" spans="1:15">
      <c r="A11011" s="42">
        <v>40872</v>
      </c>
      <c r="B11011" s="42">
        <v>46351</v>
      </c>
      <c r="C11011" s="130">
        <v>180</v>
      </c>
      <c r="D11011" s="43">
        <v>9.5700000000000007E-2</v>
      </c>
      <c r="E11011" s="43">
        <v>8.5600000000000009E-2</v>
      </c>
      <c r="F11011" s="44">
        <v>170167.83</v>
      </c>
      <c r="G11011" s="44">
        <v>170167.83</v>
      </c>
      <c r="H11011" s="44">
        <v>56316.51</v>
      </c>
      <c r="I11011" s="44">
        <v>62163.83</v>
      </c>
      <c r="J11011" s="68">
        <f t="shared" ref="J11011:J11074" si="516">H11011/G11011</f>
        <v>0.33094686580888999</v>
      </c>
      <c r="K11011" s="43">
        <f t="shared" ref="K11011:K11074" si="517">I11011/G11011</f>
        <v>0.36530894235414535</v>
      </c>
      <c r="L11011" s="41" t="str">
        <f t="shared" ref="L11011:L11074" si="518">IF(J11011&lt;=65%,"AA",IF(J11011&lt;=75%,"A",IF(J11011&lt;=85%,"B","C")))</f>
        <v>AA</v>
      </c>
      <c r="M11011" s="41" t="s">
        <v>495</v>
      </c>
      <c r="N11011" s="41" t="s">
        <v>424</v>
      </c>
      <c r="O11011" s="41" t="s">
        <v>70</v>
      </c>
    </row>
    <row r="11012" spans="1:15">
      <c r="A11012" s="42">
        <v>40919</v>
      </c>
      <c r="B11012" s="42">
        <v>44450</v>
      </c>
      <c r="C11012" s="130">
        <v>116</v>
      </c>
      <c r="D11012" s="43">
        <v>9.5700000000000007E-2</v>
      </c>
      <c r="E11012" s="43">
        <v>8.5600000000000009E-2</v>
      </c>
      <c r="F11012" s="44">
        <v>184500</v>
      </c>
      <c r="G11012" s="44">
        <v>184500</v>
      </c>
      <c r="H11012" s="44">
        <v>41556.75</v>
      </c>
      <c r="I11012" s="44">
        <v>67899.08</v>
      </c>
      <c r="J11012" s="68">
        <f t="shared" si="516"/>
        <v>0.22523983739837397</v>
      </c>
      <c r="K11012" s="43">
        <f t="shared" si="517"/>
        <v>0.36801669376693769</v>
      </c>
      <c r="L11012" s="41" t="str">
        <f t="shared" si="518"/>
        <v>AA</v>
      </c>
      <c r="M11012" s="41" t="s">
        <v>531</v>
      </c>
      <c r="N11012" s="41" t="s">
        <v>423</v>
      </c>
      <c r="O11012" s="41" t="s">
        <v>70</v>
      </c>
    </row>
    <row r="11013" spans="1:15">
      <c r="A11013" s="42">
        <v>40933</v>
      </c>
      <c r="B11013" s="42">
        <v>51891</v>
      </c>
      <c r="C11013" s="130">
        <v>360</v>
      </c>
      <c r="D11013" s="43">
        <v>9.5700000000000007E-2</v>
      </c>
      <c r="E11013" s="43">
        <v>8.5600000000000009E-2</v>
      </c>
      <c r="F11013" s="44">
        <v>190000</v>
      </c>
      <c r="G11013" s="44">
        <v>190000</v>
      </c>
      <c r="H11013" s="44">
        <v>63923.79</v>
      </c>
      <c r="I11013" s="44">
        <v>69999.990000000005</v>
      </c>
      <c r="J11013" s="68">
        <f t="shared" si="516"/>
        <v>0.33644099999999999</v>
      </c>
      <c r="K11013" s="43">
        <f t="shared" si="517"/>
        <v>0.36842100000000005</v>
      </c>
      <c r="L11013" s="41" t="str">
        <f t="shared" si="518"/>
        <v>AA</v>
      </c>
      <c r="M11013" s="41" t="s">
        <v>736</v>
      </c>
      <c r="N11013" s="41" t="s">
        <v>417</v>
      </c>
      <c r="O11013" s="41" t="s">
        <v>70</v>
      </c>
    </row>
    <row r="11014" spans="1:15">
      <c r="A11014" s="38">
        <v>41017</v>
      </c>
      <c r="B11014" s="38">
        <v>51974</v>
      </c>
      <c r="C11014" s="131">
        <v>360</v>
      </c>
      <c r="D11014" s="39">
        <v>9.5700000000000007E-2</v>
      </c>
      <c r="E11014" s="39">
        <v>8.5600000000000009E-2</v>
      </c>
      <c r="F11014" s="40">
        <v>135000</v>
      </c>
      <c r="G11014" s="40">
        <v>135000</v>
      </c>
      <c r="H11014" s="40">
        <v>45860.97</v>
      </c>
      <c r="I11014" s="40">
        <v>49999.99</v>
      </c>
      <c r="J11014" s="67">
        <f t="shared" si="516"/>
        <v>0.3397108888888889</v>
      </c>
      <c r="K11014" s="39">
        <f t="shared" si="517"/>
        <v>0.37037029629629631</v>
      </c>
      <c r="L11014" s="2" t="str">
        <f t="shared" si="518"/>
        <v>AA</v>
      </c>
      <c r="M11014" s="2" t="s">
        <v>1561</v>
      </c>
      <c r="N11014" s="2" t="s">
        <v>428</v>
      </c>
      <c r="O11014" s="2" t="s">
        <v>70</v>
      </c>
    </row>
    <row r="11015" spans="1:15">
      <c r="A11015" s="42">
        <v>40926</v>
      </c>
      <c r="B11015" s="42">
        <v>50058</v>
      </c>
      <c r="C11015" s="130">
        <v>300</v>
      </c>
      <c r="D11015" s="43">
        <v>9.5700000000000007E-2</v>
      </c>
      <c r="E11015" s="43">
        <v>8.5600000000000009E-2</v>
      </c>
      <c r="F11015" s="44">
        <v>185200</v>
      </c>
      <c r="G11015" s="44">
        <v>185200</v>
      </c>
      <c r="H11015" s="44">
        <v>61404.160000000003</v>
      </c>
      <c r="I11015" s="44">
        <v>69002.17</v>
      </c>
      <c r="J11015" s="68">
        <f t="shared" si="516"/>
        <v>0.33155593952483803</v>
      </c>
      <c r="K11015" s="43">
        <f t="shared" si="517"/>
        <v>0.37258191144708425</v>
      </c>
      <c r="L11015" s="41" t="str">
        <f t="shared" si="518"/>
        <v>AA</v>
      </c>
      <c r="M11015" s="41" t="s">
        <v>531</v>
      </c>
      <c r="N11015" s="41" t="s">
        <v>423</v>
      </c>
      <c r="O11015" s="41" t="s">
        <v>70</v>
      </c>
    </row>
    <row r="11016" spans="1:15">
      <c r="A11016" s="38">
        <v>39329</v>
      </c>
      <c r="B11016" s="38">
        <v>46634</v>
      </c>
      <c r="C11016" s="131">
        <v>240</v>
      </c>
      <c r="D11016" s="39">
        <v>9.5700000000000007E-2</v>
      </c>
      <c r="E11016" s="39">
        <v>8.6500000000000007E-2</v>
      </c>
      <c r="F11016" s="40">
        <v>128000</v>
      </c>
      <c r="G11016" s="40">
        <v>128000</v>
      </c>
      <c r="H11016" s="40">
        <v>33074.400000000001</v>
      </c>
      <c r="I11016" s="40">
        <v>48000</v>
      </c>
      <c r="J11016" s="67">
        <f t="shared" si="516"/>
        <v>0.25839375000000003</v>
      </c>
      <c r="K11016" s="39">
        <f t="shared" si="517"/>
        <v>0.375</v>
      </c>
      <c r="L11016" s="2" t="str">
        <f t="shared" si="518"/>
        <v>AA</v>
      </c>
      <c r="M11016" s="2" t="s">
        <v>618</v>
      </c>
      <c r="N11016" s="2" t="s">
        <v>422</v>
      </c>
      <c r="O11016" s="2" t="s">
        <v>70</v>
      </c>
    </row>
    <row r="11017" spans="1:15">
      <c r="A11017" s="42">
        <v>40891</v>
      </c>
      <c r="B11017" s="42">
        <v>51849</v>
      </c>
      <c r="C11017" s="130">
        <v>360</v>
      </c>
      <c r="D11017" s="43">
        <v>9.5700000000000007E-2</v>
      </c>
      <c r="E11017" s="43">
        <v>8.5600000000000009E-2</v>
      </c>
      <c r="F11017" s="44">
        <v>133000</v>
      </c>
      <c r="G11017" s="44">
        <v>133000</v>
      </c>
      <c r="H11017" s="44">
        <v>45357.11</v>
      </c>
      <c r="I11017" s="44">
        <v>49929.99</v>
      </c>
      <c r="J11017" s="68">
        <f t="shared" si="516"/>
        <v>0.34103090225563909</v>
      </c>
      <c r="K11017" s="43">
        <f t="shared" si="517"/>
        <v>0.37541345864661652</v>
      </c>
      <c r="L11017" s="41" t="str">
        <f t="shared" si="518"/>
        <v>AA</v>
      </c>
      <c r="M11017" s="41" t="s">
        <v>702</v>
      </c>
      <c r="N11017" s="41" t="s">
        <v>417</v>
      </c>
      <c r="O11017" s="41" t="s">
        <v>70</v>
      </c>
    </row>
    <row r="11018" spans="1:15">
      <c r="A11018" s="38">
        <v>40911</v>
      </c>
      <c r="B11018" s="38">
        <v>50043</v>
      </c>
      <c r="C11018" s="131">
        <v>300</v>
      </c>
      <c r="D11018" s="39">
        <v>9.5700000000000007E-2</v>
      </c>
      <c r="E11018" s="39">
        <v>8.5600000000000009E-2</v>
      </c>
      <c r="F11018" s="40">
        <v>171340</v>
      </c>
      <c r="G11018" s="40">
        <v>171340</v>
      </c>
      <c r="H11018" s="40">
        <v>30241.53</v>
      </c>
      <c r="I11018" s="40">
        <v>64399.99</v>
      </c>
      <c r="J11018" s="67">
        <f t="shared" si="516"/>
        <v>0.1765001167269756</v>
      </c>
      <c r="K11018" s="39">
        <f t="shared" si="517"/>
        <v>0.37586080308159214</v>
      </c>
      <c r="L11018" s="2" t="str">
        <f t="shared" si="518"/>
        <v>AA</v>
      </c>
      <c r="M11018" s="2" t="s">
        <v>475</v>
      </c>
      <c r="N11018" s="2" t="s">
        <v>427</v>
      </c>
      <c r="O11018" s="2" t="s">
        <v>70</v>
      </c>
    </row>
    <row r="11019" spans="1:15">
      <c r="A11019" s="38">
        <v>40948</v>
      </c>
      <c r="B11019" s="38">
        <v>45513</v>
      </c>
      <c r="C11019" s="131">
        <v>150</v>
      </c>
      <c r="D11019" s="39">
        <v>9.5700000000000007E-2</v>
      </c>
      <c r="E11019" s="39">
        <v>8.5600000000000009E-2</v>
      </c>
      <c r="F11019" s="40">
        <v>145000</v>
      </c>
      <c r="G11019" s="40">
        <v>145000</v>
      </c>
      <c r="H11019" s="40">
        <v>42414.16</v>
      </c>
      <c r="I11019" s="40">
        <v>54999.99</v>
      </c>
      <c r="J11019" s="67">
        <f t="shared" si="516"/>
        <v>0.29251144827586212</v>
      </c>
      <c r="K11019" s="39">
        <f t="shared" si="517"/>
        <v>0.37931027586206895</v>
      </c>
      <c r="L11019" s="2" t="str">
        <f t="shared" si="518"/>
        <v>AA</v>
      </c>
      <c r="M11019" s="2" t="s">
        <v>572</v>
      </c>
      <c r="N11019" s="2" t="s">
        <v>417</v>
      </c>
      <c r="O11019" s="2" t="s">
        <v>70</v>
      </c>
    </row>
    <row r="11020" spans="1:15">
      <c r="A11020" s="42">
        <v>40878</v>
      </c>
      <c r="B11020" s="42">
        <v>51836</v>
      </c>
      <c r="C11020" s="130">
        <v>360</v>
      </c>
      <c r="D11020" s="43">
        <v>9.5700000000000007E-2</v>
      </c>
      <c r="E11020" s="43">
        <v>9.5700000000000007E-2</v>
      </c>
      <c r="F11020" s="44">
        <v>110000</v>
      </c>
      <c r="G11020" s="44">
        <v>110000</v>
      </c>
      <c r="H11020" s="44">
        <v>38146.410000000003</v>
      </c>
      <c r="I11020" s="44">
        <v>41999.99</v>
      </c>
      <c r="J11020" s="68">
        <f t="shared" si="516"/>
        <v>0.34678554545454549</v>
      </c>
      <c r="K11020" s="43">
        <f t="shared" si="517"/>
        <v>0.38181809090909091</v>
      </c>
      <c r="L11020" s="41" t="str">
        <f t="shared" si="518"/>
        <v>AA</v>
      </c>
      <c r="M11020" s="41" t="s">
        <v>961</v>
      </c>
      <c r="N11020" s="41" t="s">
        <v>417</v>
      </c>
      <c r="O11020" s="41" t="s">
        <v>70</v>
      </c>
    </row>
    <row r="11021" spans="1:15">
      <c r="A11021" s="38">
        <v>39031</v>
      </c>
      <c r="B11021" s="38">
        <v>46336</v>
      </c>
      <c r="C11021" s="131">
        <v>240</v>
      </c>
      <c r="D11021" s="39">
        <v>9.5700000000000007E-2</v>
      </c>
      <c r="E11021" s="39">
        <v>9.5700000000000007E-2</v>
      </c>
      <c r="F11021" s="40">
        <v>129998.32</v>
      </c>
      <c r="G11021" s="40">
        <v>129998.32</v>
      </c>
      <c r="H11021" s="40">
        <v>32500.16</v>
      </c>
      <c r="I11021" s="40">
        <v>49972.88</v>
      </c>
      <c r="J11021" s="67">
        <f t="shared" si="516"/>
        <v>0.25000446159611905</v>
      </c>
      <c r="K11021" s="39">
        <f t="shared" si="517"/>
        <v>0.38441173701321674</v>
      </c>
      <c r="L11021" s="2" t="str">
        <f t="shared" si="518"/>
        <v>AA</v>
      </c>
      <c r="M11021" s="2" t="s">
        <v>570</v>
      </c>
      <c r="N11021" s="2" t="s">
        <v>422</v>
      </c>
      <c r="O11021" s="2" t="s">
        <v>70</v>
      </c>
    </row>
    <row r="11022" spans="1:15">
      <c r="A11022" s="38">
        <v>40994</v>
      </c>
      <c r="B11022" s="38">
        <v>48299</v>
      </c>
      <c r="C11022" s="131">
        <v>240</v>
      </c>
      <c r="D11022" s="39">
        <v>9.5700000000000007E-2</v>
      </c>
      <c r="E11022" s="39">
        <v>8.5600000000000009E-2</v>
      </c>
      <c r="F11022" s="40">
        <v>144300</v>
      </c>
      <c r="G11022" s="40">
        <v>144300</v>
      </c>
      <c r="H11022" s="40">
        <v>38198.370000000003</v>
      </c>
      <c r="I11022" s="40">
        <v>55704.92</v>
      </c>
      <c r="J11022" s="67">
        <f t="shared" si="516"/>
        <v>0.26471496881496881</v>
      </c>
      <c r="K11022" s="39">
        <f t="shared" si="517"/>
        <v>0.38603548163548163</v>
      </c>
      <c r="L11022" s="2" t="str">
        <f t="shared" si="518"/>
        <v>AA</v>
      </c>
      <c r="M11022" s="2" t="s">
        <v>477</v>
      </c>
      <c r="N11022" s="2" t="s">
        <v>422</v>
      </c>
      <c r="O11022" s="2" t="s">
        <v>70</v>
      </c>
    </row>
    <row r="11023" spans="1:15">
      <c r="A11023" s="38">
        <v>40967</v>
      </c>
      <c r="B11023" s="38">
        <v>43766</v>
      </c>
      <c r="C11023" s="131">
        <v>92</v>
      </c>
      <c r="D11023" s="39">
        <v>9.5700000000000007E-2</v>
      </c>
      <c r="E11023" s="39">
        <v>7.9100000000000004E-2</v>
      </c>
      <c r="F11023" s="40">
        <v>155000</v>
      </c>
      <c r="G11023" s="40">
        <v>155000</v>
      </c>
      <c r="H11023" s="40">
        <v>37067.39</v>
      </c>
      <c r="I11023" s="40">
        <v>59999.99</v>
      </c>
      <c r="J11023" s="67">
        <f t="shared" si="516"/>
        <v>0.23914445161290321</v>
      </c>
      <c r="K11023" s="39">
        <f t="shared" si="517"/>
        <v>0.38709670967741933</v>
      </c>
      <c r="L11023" s="2" t="str">
        <f t="shared" si="518"/>
        <v>AA</v>
      </c>
      <c r="M11023" s="2" t="s">
        <v>700</v>
      </c>
      <c r="N11023" s="2" t="s">
        <v>421</v>
      </c>
      <c r="O11023" s="2" t="s">
        <v>70</v>
      </c>
    </row>
    <row r="11024" spans="1:15">
      <c r="A11024" s="38">
        <v>40931</v>
      </c>
      <c r="B11024" s="38">
        <v>46196</v>
      </c>
      <c r="C11024" s="131">
        <v>173</v>
      </c>
      <c r="D11024" s="39">
        <v>9.5700000000000007E-2</v>
      </c>
      <c r="E11024" s="39">
        <v>8.5600000000000009E-2</v>
      </c>
      <c r="F11024" s="40">
        <v>149000</v>
      </c>
      <c r="G11024" s="40">
        <v>149000</v>
      </c>
      <c r="H11024" s="40">
        <v>38755.31</v>
      </c>
      <c r="I11024" s="40">
        <v>57899.99</v>
      </c>
      <c r="J11024" s="67">
        <f t="shared" si="516"/>
        <v>0.26010275167785235</v>
      </c>
      <c r="K11024" s="39">
        <f t="shared" si="517"/>
        <v>0.38859053691275164</v>
      </c>
      <c r="L11024" s="2" t="str">
        <f t="shared" si="518"/>
        <v>AA</v>
      </c>
      <c r="M11024" s="2" t="s">
        <v>467</v>
      </c>
      <c r="N11024" s="2" t="s">
        <v>425</v>
      </c>
      <c r="O11024" s="2" t="s">
        <v>70</v>
      </c>
    </row>
    <row r="11025" spans="1:15">
      <c r="A11025" s="38">
        <v>40906</v>
      </c>
      <c r="B11025" s="38">
        <v>48363</v>
      </c>
      <c r="C11025" s="131">
        <v>245</v>
      </c>
      <c r="D11025" s="39">
        <v>9.5700000000000007E-2</v>
      </c>
      <c r="E11025" s="39">
        <v>8.5600000000000009E-2</v>
      </c>
      <c r="F11025" s="40">
        <v>180000</v>
      </c>
      <c r="G11025" s="40">
        <v>180000</v>
      </c>
      <c r="H11025" s="40">
        <v>60074.46</v>
      </c>
      <c r="I11025" s="40">
        <v>69999.990000000005</v>
      </c>
      <c r="J11025" s="67">
        <f t="shared" si="516"/>
        <v>0.33374700000000002</v>
      </c>
      <c r="K11025" s="39">
        <f t="shared" si="517"/>
        <v>0.38888883333333335</v>
      </c>
      <c r="L11025" s="2" t="str">
        <f t="shared" si="518"/>
        <v>AA</v>
      </c>
      <c r="M11025" s="2" t="s">
        <v>1099</v>
      </c>
      <c r="N11025" s="2" t="s">
        <v>416</v>
      </c>
      <c r="O11025" s="2" t="s">
        <v>70</v>
      </c>
    </row>
    <row r="11026" spans="1:15">
      <c r="A11026" s="38">
        <v>40962</v>
      </c>
      <c r="B11026" s="38">
        <v>46441</v>
      </c>
      <c r="C11026" s="131">
        <v>180</v>
      </c>
      <c r="D11026" s="39">
        <v>9.5700000000000007E-2</v>
      </c>
      <c r="E11026" s="39">
        <v>8.5600000000000009E-2</v>
      </c>
      <c r="F11026" s="40">
        <v>115000</v>
      </c>
      <c r="G11026" s="40">
        <v>115000</v>
      </c>
      <c r="H11026" s="40">
        <v>36333.879999999997</v>
      </c>
      <c r="I11026" s="40">
        <v>44799.99</v>
      </c>
      <c r="J11026" s="67">
        <f t="shared" si="516"/>
        <v>0.31594678260869563</v>
      </c>
      <c r="K11026" s="39">
        <f t="shared" si="517"/>
        <v>0.38956513043478258</v>
      </c>
      <c r="L11026" s="2" t="str">
        <f t="shared" si="518"/>
        <v>AA</v>
      </c>
      <c r="M11026" s="2" t="s">
        <v>625</v>
      </c>
      <c r="N11026" s="2" t="s">
        <v>419</v>
      </c>
      <c r="O11026" s="2" t="s">
        <v>70</v>
      </c>
    </row>
    <row r="11027" spans="1:15">
      <c r="A11027" s="42">
        <v>41023</v>
      </c>
      <c r="B11027" s="42">
        <v>51980</v>
      </c>
      <c r="C11027" s="130">
        <v>360</v>
      </c>
      <c r="D11027" s="43">
        <v>9.5700000000000007E-2</v>
      </c>
      <c r="E11027" s="43">
        <v>8.5600000000000009E-2</v>
      </c>
      <c r="F11027" s="44">
        <v>140000</v>
      </c>
      <c r="G11027" s="44">
        <v>140000</v>
      </c>
      <c r="H11027" s="44">
        <v>50408.63</v>
      </c>
      <c r="I11027" s="44">
        <v>54999.99</v>
      </c>
      <c r="J11027" s="68">
        <f t="shared" si="516"/>
        <v>0.36006164285714282</v>
      </c>
      <c r="K11027" s="43">
        <f t="shared" si="517"/>
        <v>0.3928570714285714</v>
      </c>
      <c r="L11027" s="41" t="str">
        <f t="shared" si="518"/>
        <v>AA</v>
      </c>
      <c r="M11027" s="41" t="s">
        <v>643</v>
      </c>
      <c r="N11027" s="41" t="s">
        <v>417</v>
      </c>
      <c r="O11027" s="41" t="s">
        <v>70</v>
      </c>
    </row>
    <row r="11028" spans="1:15">
      <c r="A11028" s="42">
        <v>40947</v>
      </c>
      <c r="B11028" s="42">
        <v>46426</v>
      </c>
      <c r="C11028" s="130">
        <v>180</v>
      </c>
      <c r="D11028" s="43">
        <v>9.5700000000000007E-2</v>
      </c>
      <c r="E11028" s="43">
        <v>8.5600000000000009E-2</v>
      </c>
      <c r="F11028" s="44">
        <v>165000</v>
      </c>
      <c r="G11028" s="44">
        <v>165000</v>
      </c>
      <c r="H11028" s="44">
        <v>52705.63</v>
      </c>
      <c r="I11028" s="44">
        <v>64999.99</v>
      </c>
      <c r="J11028" s="68">
        <f t="shared" si="516"/>
        <v>0.3194280606060606</v>
      </c>
      <c r="K11028" s="43">
        <f t="shared" si="517"/>
        <v>0.39393933333333331</v>
      </c>
      <c r="L11028" s="41" t="str">
        <f t="shared" si="518"/>
        <v>AA</v>
      </c>
      <c r="M11028" s="41" t="s">
        <v>948</v>
      </c>
      <c r="N11028" s="41" t="s">
        <v>419</v>
      </c>
      <c r="O11028" s="41" t="s">
        <v>70</v>
      </c>
    </row>
    <row r="11029" spans="1:15">
      <c r="A11029" s="42">
        <v>41019</v>
      </c>
      <c r="B11029" s="42">
        <v>51976</v>
      </c>
      <c r="C11029" s="130">
        <v>360</v>
      </c>
      <c r="D11029" s="43">
        <v>9.5700000000000007E-2</v>
      </c>
      <c r="E11029" s="43">
        <v>8.5600000000000009E-2</v>
      </c>
      <c r="F11029" s="44">
        <v>159887.03</v>
      </c>
      <c r="G11029" s="44">
        <v>159887.03</v>
      </c>
      <c r="H11029" s="44">
        <v>50652.03</v>
      </c>
      <c r="I11029" s="44">
        <v>62999.99</v>
      </c>
      <c r="J11029" s="68">
        <f t="shared" si="516"/>
        <v>0.31679886730024315</v>
      </c>
      <c r="K11029" s="43">
        <f t="shared" si="517"/>
        <v>0.39402814599783359</v>
      </c>
      <c r="L11029" s="41" t="str">
        <f t="shared" si="518"/>
        <v>AA</v>
      </c>
      <c r="M11029" s="41" t="s">
        <v>475</v>
      </c>
      <c r="N11029" s="41" t="s">
        <v>427</v>
      </c>
      <c r="O11029" s="41" t="s">
        <v>70</v>
      </c>
    </row>
    <row r="11030" spans="1:15">
      <c r="A11030" s="42">
        <v>40977</v>
      </c>
      <c r="B11030" s="42">
        <v>51934</v>
      </c>
      <c r="C11030" s="130">
        <v>360</v>
      </c>
      <c r="D11030" s="43">
        <v>9.5700000000000007E-2</v>
      </c>
      <c r="E11030" s="43">
        <v>8.5600000000000009E-2</v>
      </c>
      <c r="F11030" s="44">
        <v>154000</v>
      </c>
      <c r="G11030" s="44">
        <v>154000</v>
      </c>
      <c r="H11030" s="44">
        <v>57977.01</v>
      </c>
      <c r="I11030" s="44">
        <v>61000</v>
      </c>
      <c r="J11030" s="68">
        <f t="shared" si="516"/>
        <v>0.3764740909090909</v>
      </c>
      <c r="K11030" s="43">
        <f t="shared" si="517"/>
        <v>0.39610389610389612</v>
      </c>
      <c r="L11030" s="41" t="str">
        <f t="shared" si="518"/>
        <v>AA</v>
      </c>
      <c r="M11030" s="41" t="s">
        <v>564</v>
      </c>
      <c r="N11030" s="41" t="s">
        <v>417</v>
      </c>
      <c r="O11030" s="41" t="s">
        <v>70</v>
      </c>
    </row>
    <row r="11031" spans="1:15">
      <c r="A11031" s="42">
        <v>41002</v>
      </c>
      <c r="B11031" s="42">
        <v>51959</v>
      </c>
      <c r="C11031" s="130">
        <v>360</v>
      </c>
      <c r="D11031" s="43">
        <v>9.5700000000000007E-2</v>
      </c>
      <c r="E11031" s="43">
        <v>8.5600000000000009E-2</v>
      </c>
      <c r="F11031" s="44">
        <v>186300</v>
      </c>
      <c r="G11031" s="44">
        <v>186300</v>
      </c>
      <c r="H11031" s="44">
        <v>67959.88</v>
      </c>
      <c r="I11031" s="44">
        <v>73999.990000000005</v>
      </c>
      <c r="J11031" s="68">
        <f t="shared" si="516"/>
        <v>0.36478733225979604</v>
      </c>
      <c r="K11031" s="43">
        <f t="shared" si="517"/>
        <v>0.39720874932903921</v>
      </c>
      <c r="L11031" s="41" t="str">
        <f t="shared" si="518"/>
        <v>AA</v>
      </c>
      <c r="M11031" s="41" t="s">
        <v>531</v>
      </c>
      <c r="N11031" s="41" t="s">
        <v>423</v>
      </c>
      <c r="O11031" s="41" t="s">
        <v>70</v>
      </c>
    </row>
    <row r="11032" spans="1:15">
      <c r="A11032" s="38">
        <v>40966</v>
      </c>
      <c r="B11032" s="38">
        <v>51924</v>
      </c>
      <c r="C11032" s="131">
        <v>360</v>
      </c>
      <c r="D11032" s="39">
        <v>9.5700000000000007E-2</v>
      </c>
      <c r="E11032" s="39">
        <v>8.5600000000000009E-2</v>
      </c>
      <c r="F11032" s="40">
        <v>176000</v>
      </c>
      <c r="G11032" s="40">
        <v>176000</v>
      </c>
      <c r="H11032" s="40">
        <v>64096.09</v>
      </c>
      <c r="I11032" s="40">
        <v>70199.990000000005</v>
      </c>
      <c r="J11032" s="67">
        <f t="shared" si="516"/>
        <v>0.36418232954545454</v>
      </c>
      <c r="K11032" s="39">
        <f t="shared" si="517"/>
        <v>0.39886357954545459</v>
      </c>
      <c r="L11032" s="2" t="str">
        <f t="shared" si="518"/>
        <v>AA</v>
      </c>
      <c r="M11032" s="2" t="s">
        <v>511</v>
      </c>
      <c r="N11032" s="2" t="s">
        <v>422</v>
      </c>
      <c r="O11032" s="2" t="s">
        <v>70</v>
      </c>
    </row>
    <row r="11033" spans="1:15">
      <c r="A11033" s="42">
        <v>40900</v>
      </c>
      <c r="B11033" s="42">
        <v>48205</v>
      </c>
      <c r="C11033" s="130">
        <v>240</v>
      </c>
      <c r="D11033" s="43">
        <v>9.5700000000000007E-2</v>
      </c>
      <c r="E11033" s="43">
        <v>8.5600000000000009E-2</v>
      </c>
      <c r="F11033" s="44">
        <v>125000</v>
      </c>
      <c r="G11033" s="44">
        <v>125000</v>
      </c>
      <c r="H11033" s="44">
        <v>42717.99</v>
      </c>
      <c r="I11033" s="44">
        <v>49999.99</v>
      </c>
      <c r="J11033" s="68">
        <f t="shared" si="516"/>
        <v>0.34174391999999998</v>
      </c>
      <c r="K11033" s="43">
        <f t="shared" si="517"/>
        <v>0.39999992000000001</v>
      </c>
      <c r="L11033" s="41" t="str">
        <f t="shared" si="518"/>
        <v>AA</v>
      </c>
      <c r="M11033" s="41" t="s">
        <v>531</v>
      </c>
      <c r="N11033" s="41" t="s">
        <v>423</v>
      </c>
      <c r="O11033" s="41" t="s">
        <v>70</v>
      </c>
    </row>
    <row r="11034" spans="1:15">
      <c r="A11034" s="38">
        <v>41025</v>
      </c>
      <c r="B11034" s="38">
        <v>47843</v>
      </c>
      <c r="C11034" s="131">
        <v>224</v>
      </c>
      <c r="D11034" s="39">
        <v>9.5700000000000007E-2</v>
      </c>
      <c r="E11034" s="39">
        <v>8.5600000000000009E-2</v>
      </c>
      <c r="F11034" s="40">
        <v>125000</v>
      </c>
      <c r="G11034" s="40">
        <v>125000</v>
      </c>
      <c r="H11034" s="40">
        <v>48550.65</v>
      </c>
      <c r="I11034" s="40">
        <v>50000</v>
      </c>
      <c r="J11034" s="67">
        <f t="shared" si="516"/>
        <v>0.38840520000000001</v>
      </c>
      <c r="K11034" s="39">
        <f t="shared" si="517"/>
        <v>0.4</v>
      </c>
      <c r="L11034" s="2" t="str">
        <f t="shared" si="518"/>
        <v>AA</v>
      </c>
      <c r="M11034" s="2" t="s">
        <v>609</v>
      </c>
      <c r="N11034" s="2" t="s">
        <v>428</v>
      </c>
      <c r="O11034" s="2" t="s">
        <v>70</v>
      </c>
    </row>
    <row r="11035" spans="1:15">
      <c r="A11035" s="42">
        <v>40899</v>
      </c>
      <c r="B11035" s="42">
        <v>50031</v>
      </c>
      <c r="C11035" s="130">
        <v>300</v>
      </c>
      <c r="D11035" s="43">
        <v>9.5700000000000007E-2</v>
      </c>
      <c r="E11035" s="43">
        <v>8.5600000000000009E-2</v>
      </c>
      <c r="F11035" s="44">
        <v>160000</v>
      </c>
      <c r="G11035" s="44">
        <v>160000</v>
      </c>
      <c r="H11035" s="44">
        <v>41475.96</v>
      </c>
      <c r="I11035" s="44">
        <v>64249.99</v>
      </c>
      <c r="J11035" s="68">
        <f t="shared" si="516"/>
        <v>0.25922475</v>
      </c>
      <c r="K11035" s="43">
        <f t="shared" si="517"/>
        <v>0.40156243749999998</v>
      </c>
      <c r="L11035" s="41" t="str">
        <f t="shared" si="518"/>
        <v>AA</v>
      </c>
      <c r="M11035" s="41" t="s">
        <v>634</v>
      </c>
      <c r="N11035" s="41" t="s">
        <v>421</v>
      </c>
      <c r="O11035" s="41" t="s">
        <v>70</v>
      </c>
    </row>
    <row r="11036" spans="1:15">
      <c r="A11036" s="42">
        <v>41018</v>
      </c>
      <c r="B11036" s="42">
        <v>51975</v>
      </c>
      <c r="C11036" s="130">
        <v>360</v>
      </c>
      <c r="D11036" s="43">
        <v>9.5700000000000007E-2</v>
      </c>
      <c r="E11036" s="43">
        <v>7.9100000000000004E-2</v>
      </c>
      <c r="F11036" s="44">
        <v>160000</v>
      </c>
      <c r="G11036" s="44">
        <v>160000</v>
      </c>
      <c r="H11036" s="44">
        <v>59101.99</v>
      </c>
      <c r="I11036" s="44">
        <v>64499.99</v>
      </c>
      <c r="J11036" s="68">
        <f t="shared" si="516"/>
        <v>0.36938743749999997</v>
      </c>
      <c r="K11036" s="43">
        <f t="shared" si="517"/>
        <v>0.4031249375</v>
      </c>
      <c r="L11036" s="41" t="str">
        <f t="shared" si="518"/>
        <v>AA</v>
      </c>
      <c r="M11036" s="41" t="s">
        <v>717</v>
      </c>
      <c r="N11036" s="41" t="s">
        <v>423</v>
      </c>
      <c r="O11036" s="41" t="s">
        <v>70</v>
      </c>
    </row>
    <row r="11037" spans="1:15">
      <c r="A11037" s="42">
        <v>40935</v>
      </c>
      <c r="B11037" s="42">
        <v>50522</v>
      </c>
      <c r="C11037" s="130">
        <v>315</v>
      </c>
      <c r="D11037" s="43">
        <v>9.5700000000000007E-2</v>
      </c>
      <c r="E11037" s="43">
        <v>8.5600000000000009E-2</v>
      </c>
      <c r="F11037" s="44">
        <v>195000</v>
      </c>
      <c r="G11037" s="44">
        <v>195000</v>
      </c>
      <c r="H11037" s="44">
        <v>70570.850000000006</v>
      </c>
      <c r="I11037" s="44">
        <v>78809.259999999995</v>
      </c>
      <c r="J11037" s="68">
        <f t="shared" si="516"/>
        <v>0.36190179487179491</v>
      </c>
      <c r="K11037" s="43">
        <f t="shared" si="517"/>
        <v>0.40415005128205128</v>
      </c>
      <c r="L11037" s="41" t="str">
        <f t="shared" si="518"/>
        <v>AA</v>
      </c>
      <c r="M11037" s="41" t="s">
        <v>559</v>
      </c>
      <c r="N11037" s="41" t="s">
        <v>417</v>
      </c>
      <c r="O11037" s="41" t="s">
        <v>70</v>
      </c>
    </row>
    <row r="11038" spans="1:15">
      <c r="A11038" s="42">
        <v>40998</v>
      </c>
      <c r="B11038" s="42">
        <v>48303</v>
      </c>
      <c r="C11038" s="130">
        <v>240</v>
      </c>
      <c r="D11038" s="43">
        <v>9.5700000000000007E-2</v>
      </c>
      <c r="E11038" s="43">
        <v>8.5600000000000009E-2</v>
      </c>
      <c r="F11038" s="44">
        <v>100000</v>
      </c>
      <c r="G11038" s="44">
        <v>100000</v>
      </c>
      <c r="H11038" s="44">
        <v>35007.370000000003</v>
      </c>
      <c r="I11038" s="44">
        <v>40499.99</v>
      </c>
      <c r="J11038" s="68">
        <f t="shared" si="516"/>
        <v>0.35007370000000004</v>
      </c>
      <c r="K11038" s="43">
        <f t="shared" si="517"/>
        <v>0.40499989999999997</v>
      </c>
      <c r="L11038" s="41" t="str">
        <f t="shared" si="518"/>
        <v>AA</v>
      </c>
      <c r="M11038" s="41" t="s">
        <v>130</v>
      </c>
      <c r="N11038" s="41" t="s">
        <v>437</v>
      </c>
      <c r="O11038" s="41" t="s">
        <v>70</v>
      </c>
    </row>
    <row r="11039" spans="1:15">
      <c r="A11039" s="42">
        <v>40938</v>
      </c>
      <c r="B11039" s="42">
        <v>51896</v>
      </c>
      <c r="C11039" s="130">
        <v>360</v>
      </c>
      <c r="D11039" s="43">
        <v>9.5700000000000007E-2</v>
      </c>
      <c r="E11039" s="43">
        <v>8.5600000000000009E-2</v>
      </c>
      <c r="F11039" s="44">
        <v>197900</v>
      </c>
      <c r="G11039" s="44">
        <v>197900</v>
      </c>
      <c r="H11039" s="44">
        <v>78787.179999999993</v>
      </c>
      <c r="I11039" s="44">
        <v>80225.63</v>
      </c>
      <c r="J11039" s="68">
        <f t="shared" si="516"/>
        <v>0.39811611925214752</v>
      </c>
      <c r="K11039" s="43">
        <f t="shared" si="517"/>
        <v>0.40538468923698839</v>
      </c>
      <c r="L11039" s="41" t="str">
        <f t="shared" si="518"/>
        <v>AA</v>
      </c>
      <c r="M11039" s="41" t="s">
        <v>548</v>
      </c>
      <c r="N11039" s="41" t="s">
        <v>433</v>
      </c>
      <c r="O11039" s="41" t="s">
        <v>70</v>
      </c>
    </row>
    <row r="11040" spans="1:15">
      <c r="A11040" s="38">
        <v>40892</v>
      </c>
      <c r="B11040" s="38">
        <v>51606</v>
      </c>
      <c r="C11040" s="131">
        <v>352</v>
      </c>
      <c r="D11040" s="39">
        <v>9.5700000000000007E-2</v>
      </c>
      <c r="E11040" s="39">
        <v>8.5600000000000009E-2</v>
      </c>
      <c r="F11040" s="40">
        <v>148000</v>
      </c>
      <c r="G11040" s="40">
        <v>148000</v>
      </c>
      <c r="H11040" s="40">
        <v>54360.37</v>
      </c>
      <c r="I11040" s="40">
        <v>59999.99</v>
      </c>
      <c r="J11040" s="67">
        <f t="shared" si="516"/>
        <v>0.36729979729729734</v>
      </c>
      <c r="K11040" s="39">
        <f t="shared" si="517"/>
        <v>0.40540533783783783</v>
      </c>
      <c r="L11040" s="2" t="str">
        <f t="shared" si="518"/>
        <v>AA</v>
      </c>
      <c r="M11040" s="2" t="s">
        <v>531</v>
      </c>
      <c r="N11040" s="2" t="s">
        <v>423</v>
      </c>
      <c r="O11040" s="2" t="s">
        <v>70</v>
      </c>
    </row>
    <row r="11041" spans="1:15">
      <c r="A11041" s="42">
        <v>41004</v>
      </c>
      <c r="B11041" s="42">
        <v>51961</v>
      </c>
      <c r="C11041" s="130">
        <v>360</v>
      </c>
      <c r="D11041" s="43">
        <v>9.5700000000000007E-2</v>
      </c>
      <c r="E11041" s="43">
        <v>8.5600000000000009E-2</v>
      </c>
      <c r="F11041" s="44">
        <v>149390.5</v>
      </c>
      <c r="G11041" s="44">
        <v>149390.5</v>
      </c>
      <c r="H11041" s="44">
        <v>56491.29</v>
      </c>
      <c r="I11041" s="44">
        <v>60676.77</v>
      </c>
      <c r="J11041" s="68">
        <f t="shared" si="516"/>
        <v>0.37814512971038988</v>
      </c>
      <c r="K11041" s="43">
        <f t="shared" si="517"/>
        <v>0.40616217229341889</v>
      </c>
      <c r="L11041" s="41" t="str">
        <f t="shared" si="518"/>
        <v>AA</v>
      </c>
      <c r="M11041" s="41" t="s">
        <v>1047</v>
      </c>
      <c r="N11041" s="41" t="s">
        <v>422</v>
      </c>
      <c r="O11041" s="41" t="s">
        <v>70</v>
      </c>
    </row>
    <row r="11042" spans="1:15">
      <c r="A11042" s="38">
        <v>41003</v>
      </c>
      <c r="B11042" s="38">
        <v>51960</v>
      </c>
      <c r="C11042" s="131">
        <v>360</v>
      </c>
      <c r="D11042" s="39">
        <v>9.5700000000000007E-2</v>
      </c>
      <c r="E11042" s="39">
        <v>8.5600000000000009E-2</v>
      </c>
      <c r="F11042" s="40">
        <v>170000</v>
      </c>
      <c r="G11042" s="40">
        <v>170000</v>
      </c>
      <c r="H11042" s="40">
        <v>65046.97</v>
      </c>
      <c r="I11042" s="40">
        <v>69858.070000000007</v>
      </c>
      <c r="J11042" s="67">
        <f t="shared" si="516"/>
        <v>0.38262923529411763</v>
      </c>
      <c r="K11042" s="39">
        <f t="shared" si="517"/>
        <v>0.41092982352941182</v>
      </c>
      <c r="L11042" s="2" t="str">
        <f t="shared" si="518"/>
        <v>AA</v>
      </c>
      <c r="M11042" s="2" t="s">
        <v>1650</v>
      </c>
      <c r="N11042" s="2" t="s">
        <v>421</v>
      </c>
      <c r="O11042" s="2" t="s">
        <v>70</v>
      </c>
    </row>
    <row r="11043" spans="1:15">
      <c r="A11043" s="38">
        <v>41023</v>
      </c>
      <c r="B11043" s="38">
        <v>46501</v>
      </c>
      <c r="C11043" s="131">
        <v>180</v>
      </c>
      <c r="D11043" s="39">
        <v>9.5700000000000007E-2</v>
      </c>
      <c r="E11043" s="39">
        <v>8.5600000000000009E-2</v>
      </c>
      <c r="F11043" s="40">
        <v>194000</v>
      </c>
      <c r="G11043" s="40">
        <v>194000</v>
      </c>
      <c r="H11043" s="40">
        <v>65689.22</v>
      </c>
      <c r="I11043" s="40">
        <v>79999.990000000005</v>
      </c>
      <c r="J11043" s="67">
        <f t="shared" si="516"/>
        <v>0.33860422680412372</v>
      </c>
      <c r="K11043" s="39">
        <f t="shared" si="517"/>
        <v>0.41237108247422682</v>
      </c>
      <c r="L11043" s="2" t="str">
        <f t="shared" si="518"/>
        <v>AA</v>
      </c>
      <c r="M11043" s="2" t="s">
        <v>497</v>
      </c>
      <c r="N11043" s="2" t="s">
        <v>417</v>
      </c>
      <c r="O11043" s="2" t="s">
        <v>70</v>
      </c>
    </row>
    <row r="11044" spans="1:15">
      <c r="A11044" s="42">
        <v>40910</v>
      </c>
      <c r="B11044" s="42">
        <v>48215</v>
      </c>
      <c r="C11044" s="130">
        <v>240</v>
      </c>
      <c r="D11044" s="43">
        <v>9.5700000000000007E-2</v>
      </c>
      <c r="E11044" s="43">
        <v>8.5600000000000009E-2</v>
      </c>
      <c r="F11044" s="44">
        <v>90000</v>
      </c>
      <c r="G11044" s="44">
        <v>90000</v>
      </c>
      <c r="H11044" s="44">
        <v>31967.26</v>
      </c>
      <c r="I11044" s="44">
        <v>37177.64</v>
      </c>
      <c r="J11044" s="68">
        <f t="shared" si="516"/>
        <v>0.35519177777777777</v>
      </c>
      <c r="K11044" s="43">
        <f t="shared" si="517"/>
        <v>0.41308488888888889</v>
      </c>
      <c r="L11044" s="41" t="str">
        <f t="shared" si="518"/>
        <v>AA</v>
      </c>
      <c r="M11044" s="41" t="s">
        <v>555</v>
      </c>
      <c r="N11044" s="41" t="s">
        <v>434</v>
      </c>
      <c r="O11044" s="41" t="s">
        <v>70</v>
      </c>
    </row>
    <row r="11045" spans="1:15">
      <c r="A11045" s="42">
        <v>40956</v>
      </c>
      <c r="B11045" s="42">
        <v>47743</v>
      </c>
      <c r="C11045" s="130">
        <v>223</v>
      </c>
      <c r="D11045" s="43">
        <v>9.5700000000000007E-2</v>
      </c>
      <c r="E11045" s="43">
        <v>8.5600000000000009E-2</v>
      </c>
      <c r="F11045" s="44">
        <v>200000</v>
      </c>
      <c r="G11045" s="44">
        <v>200000</v>
      </c>
      <c r="H11045" s="44">
        <v>64059.78</v>
      </c>
      <c r="I11045" s="44">
        <v>83199.990000000005</v>
      </c>
      <c r="J11045" s="68">
        <f t="shared" si="516"/>
        <v>0.3202989</v>
      </c>
      <c r="K11045" s="43">
        <f t="shared" si="517"/>
        <v>0.41599995000000001</v>
      </c>
      <c r="L11045" s="41" t="str">
        <f t="shared" si="518"/>
        <v>AA</v>
      </c>
      <c r="M11045" s="41" t="s">
        <v>538</v>
      </c>
      <c r="N11045" s="41" t="s">
        <v>417</v>
      </c>
      <c r="O11045" s="41" t="s">
        <v>70</v>
      </c>
    </row>
    <row r="11046" spans="1:15">
      <c r="A11046" s="38">
        <v>41057</v>
      </c>
      <c r="B11046" s="38">
        <v>48362</v>
      </c>
      <c r="C11046" s="131">
        <v>240</v>
      </c>
      <c r="D11046" s="39">
        <v>9.5700000000000007E-2</v>
      </c>
      <c r="E11046" s="39">
        <v>8.8300000000000003E-2</v>
      </c>
      <c r="F11046" s="40">
        <v>96000</v>
      </c>
      <c r="G11046" s="40">
        <v>96000</v>
      </c>
      <c r="H11046" s="40">
        <v>34915.51</v>
      </c>
      <c r="I11046" s="40">
        <v>39999.99</v>
      </c>
      <c r="J11046" s="67">
        <f t="shared" si="516"/>
        <v>0.3637032291666667</v>
      </c>
      <c r="K11046" s="39">
        <f t="shared" si="517"/>
        <v>0.4166665625</v>
      </c>
      <c r="L11046" s="2" t="str">
        <f t="shared" si="518"/>
        <v>AA</v>
      </c>
      <c r="M11046" s="2" t="s">
        <v>567</v>
      </c>
      <c r="N11046" s="2" t="s">
        <v>417</v>
      </c>
      <c r="O11046" s="2" t="s">
        <v>70</v>
      </c>
    </row>
    <row r="11047" spans="1:15">
      <c r="A11047" s="42">
        <v>40919</v>
      </c>
      <c r="B11047" s="42">
        <v>51877</v>
      </c>
      <c r="C11047" s="130">
        <v>360</v>
      </c>
      <c r="D11047" s="43">
        <v>9.5700000000000007E-2</v>
      </c>
      <c r="E11047" s="43">
        <v>8.5600000000000009E-2</v>
      </c>
      <c r="F11047" s="44">
        <v>140000</v>
      </c>
      <c r="G11047" s="44">
        <v>140000</v>
      </c>
      <c r="H11047" s="44">
        <v>53572.04</v>
      </c>
      <c r="I11047" s="44">
        <v>58799.99</v>
      </c>
      <c r="J11047" s="68">
        <f t="shared" si="516"/>
        <v>0.38265742857142859</v>
      </c>
      <c r="K11047" s="43">
        <f t="shared" si="517"/>
        <v>0.41999992857142854</v>
      </c>
      <c r="L11047" s="41" t="str">
        <f t="shared" si="518"/>
        <v>AA</v>
      </c>
      <c r="M11047" s="41" t="s">
        <v>1299</v>
      </c>
      <c r="N11047" s="41" t="s">
        <v>416</v>
      </c>
      <c r="O11047" s="41" t="s">
        <v>70</v>
      </c>
    </row>
    <row r="11048" spans="1:15">
      <c r="A11048" s="38">
        <v>40864</v>
      </c>
      <c r="B11048" s="38">
        <v>44517</v>
      </c>
      <c r="C11048" s="131">
        <v>120</v>
      </c>
      <c r="D11048" s="39">
        <v>9.5700000000000007E-2</v>
      </c>
      <c r="E11048" s="39">
        <v>8.5600000000000009E-2</v>
      </c>
      <c r="F11048" s="40">
        <v>120000</v>
      </c>
      <c r="G11048" s="40">
        <v>120000</v>
      </c>
      <c r="H11048" s="40">
        <v>34673.51</v>
      </c>
      <c r="I11048" s="40">
        <v>50499.99</v>
      </c>
      <c r="J11048" s="67">
        <f t="shared" si="516"/>
        <v>0.28894591666666669</v>
      </c>
      <c r="K11048" s="39">
        <f t="shared" si="517"/>
        <v>0.42083324999999999</v>
      </c>
      <c r="L11048" s="2" t="str">
        <f t="shared" si="518"/>
        <v>AA</v>
      </c>
      <c r="M11048" s="2" t="s">
        <v>1246</v>
      </c>
      <c r="N11048" s="2" t="s">
        <v>421</v>
      </c>
      <c r="O11048" s="2" t="s">
        <v>70</v>
      </c>
    </row>
    <row r="11049" spans="1:15">
      <c r="A11049" s="42">
        <v>40864</v>
      </c>
      <c r="B11049" s="42">
        <v>44637</v>
      </c>
      <c r="C11049" s="130">
        <v>124</v>
      </c>
      <c r="D11049" s="43">
        <v>9.5700000000000007E-2</v>
      </c>
      <c r="E11049" s="43">
        <v>9.5700000000000007E-2</v>
      </c>
      <c r="F11049" s="44">
        <v>130000</v>
      </c>
      <c r="G11049" s="44">
        <v>130000</v>
      </c>
      <c r="H11049" s="44">
        <v>35328.379999999997</v>
      </c>
      <c r="I11049" s="44">
        <v>54999.99</v>
      </c>
      <c r="J11049" s="68">
        <f t="shared" si="516"/>
        <v>0.27175676923076919</v>
      </c>
      <c r="K11049" s="43">
        <f t="shared" si="517"/>
        <v>0.42307684615384616</v>
      </c>
      <c r="L11049" s="41" t="str">
        <f t="shared" si="518"/>
        <v>AA</v>
      </c>
      <c r="M11049" s="41" t="s">
        <v>904</v>
      </c>
      <c r="N11049" s="41" t="s">
        <v>435</v>
      </c>
      <c r="O11049" s="41" t="s">
        <v>70</v>
      </c>
    </row>
    <row r="11050" spans="1:15">
      <c r="A11050" s="38">
        <v>41016</v>
      </c>
      <c r="B11050" s="38">
        <v>51973</v>
      </c>
      <c r="C11050" s="131">
        <v>360</v>
      </c>
      <c r="D11050" s="39">
        <v>9.5700000000000007E-2</v>
      </c>
      <c r="E11050" s="39">
        <v>8.5600000000000009E-2</v>
      </c>
      <c r="F11050" s="40">
        <v>141010</v>
      </c>
      <c r="G11050" s="40">
        <v>141010</v>
      </c>
      <c r="H11050" s="40">
        <v>55020.25</v>
      </c>
      <c r="I11050" s="40">
        <v>59999.99</v>
      </c>
      <c r="J11050" s="67">
        <f t="shared" si="516"/>
        <v>0.39018686617970355</v>
      </c>
      <c r="K11050" s="39">
        <f t="shared" si="517"/>
        <v>0.42550166654847171</v>
      </c>
      <c r="L11050" s="2" t="str">
        <f t="shared" si="518"/>
        <v>AA</v>
      </c>
      <c r="M11050" s="2" t="s">
        <v>743</v>
      </c>
      <c r="N11050" s="2" t="s">
        <v>416</v>
      </c>
      <c r="O11050" s="2" t="s">
        <v>70</v>
      </c>
    </row>
    <row r="11051" spans="1:15">
      <c r="A11051" s="38">
        <v>40877</v>
      </c>
      <c r="B11051" s="38">
        <v>51835</v>
      </c>
      <c r="C11051" s="131">
        <v>360</v>
      </c>
      <c r="D11051" s="39">
        <v>9.5700000000000007E-2</v>
      </c>
      <c r="E11051" s="39">
        <v>8.5600000000000009E-2</v>
      </c>
      <c r="F11051" s="40">
        <v>117000</v>
      </c>
      <c r="G11051" s="40">
        <v>117000</v>
      </c>
      <c r="H11051" s="40">
        <v>45263.31</v>
      </c>
      <c r="I11051" s="40">
        <v>49999.99</v>
      </c>
      <c r="J11051" s="67">
        <f t="shared" si="516"/>
        <v>0.38686589743589744</v>
      </c>
      <c r="K11051" s="39">
        <f t="shared" si="517"/>
        <v>0.42735034188034188</v>
      </c>
      <c r="L11051" s="2" t="str">
        <f t="shared" si="518"/>
        <v>AA</v>
      </c>
      <c r="M11051" s="2" t="s">
        <v>632</v>
      </c>
      <c r="N11051" s="2" t="s">
        <v>424</v>
      </c>
      <c r="O11051" s="2" t="s">
        <v>70</v>
      </c>
    </row>
    <row r="11052" spans="1:15">
      <c r="A11052" s="38">
        <v>40897</v>
      </c>
      <c r="B11052" s="38">
        <v>51855</v>
      </c>
      <c r="C11052" s="131">
        <v>360</v>
      </c>
      <c r="D11052" s="39">
        <v>9.5700000000000007E-2</v>
      </c>
      <c r="E11052" s="39">
        <v>8.5600000000000009E-2</v>
      </c>
      <c r="F11052" s="40">
        <v>112000</v>
      </c>
      <c r="G11052" s="40">
        <v>112000</v>
      </c>
      <c r="H11052" s="40">
        <v>43537.32</v>
      </c>
      <c r="I11052" s="40">
        <v>47919.99</v>
      </c>
      <c r="J11052" s="67">
        <f t="shared" si="516"/>
        <v>0.38872607142857141</v>
      </c>
      <c r="K11052" s="39">
        <f t="shared" si="517"/>
        <v>0.42785705357142856</v>
      </c>
      <c r="L11052" s="2" t="str">
        <f t="shared" si="518"/>
        <v>AA</v>
      </c>
      <c r="M11052" s="2" t="s">
        <v>997</v>
      </c>
      <c r="N11052" s="2" t="s">
        <v>416</v>
      </c>
      <c r="O11052" s="2" t="s">
        <v>70</v>
      </c>
    </row>
    <row r="11053" spans="1:15">
      <c r="A11053" s="42">
        <v>38771</v>
      </c>
      <c r="B11053" s="42">
        <v>46076</v>
      </c>
      <c r="C11053" s="130">
        <v>240</v>
      </c>
      <c r="D11053" s="43">
        <v>9.5700000000000007E-2</v>
      </c>
      <c r="E11053" s="43">
        <v>9.5700000000000007E-2</v>
      </c>
      <c r="F11053" s="44">
        <v>128500</v>
      </c>
      <c r="G11053" s="44">
        <v>128500</v>
      </c>
      <c r="H11053" s="44">
        <v>33078.1</v>
      </c>
      <c r="I11053" s="44">
        <v>54999.99</v>
      </c>
      <c r="J11053" s="68">
        <f t="shared" si="516"/>
        <v>0.25741712062256811</v>
      </c>
      <c r="K11053" s="43">
        <f t="shared" si="517"/>
        <v>0.42801548638132292</v>
      </c>
      <c r="L11053" s="41" t="str">
        <f t="shared" si="518"/>
        <v>AA</v>
      </c>
      <c r="M11053" s="41" t="s">
        <v>806</v>
      </c>
      <c r="N11053" s="41" t="s">
        <v>419</v>
      </c>
      <c r="O11053" s="41" t="s">
        <v>70</v>
      </c>
    </row>
    <row r="11054" spans="1:15">
      <c r="A11054" s="42">
        <v>40928</v>
      </c>
      <c r="B11054" s="42">
        <v>46407</v>
      </c>
      <c r="C11054" s="130">
        <v>180</v>
      </c>
      <c r="D11054" s="43">
        <v>9.5700000000000007E-2</v>
      </c>
      <c r="E11054" s="43">
        <v>8.5600000000000009E-2</v>
      </c>
      <c r="F11054" s="44">
        <v>140000</v>
      </c>
      <c r="G11054" s="44">
        <v>140000</v>
      </c>
      <c r="H11054" s="44">
        <v>53283.82</v>
      </c>
      <c r="I11054" s="44">
        <v>59960.93</v>
      </c>
      <c r="J11054" s="68">
        <f t="shared" si="516"/>
        <v>0.38059871428571429</v>
      </c>
      <c r="K11054" s="43">
        <f t="shared" si="517"/>
        <v>0.42829235714285713</v>
      </c>
      <c r="L11054" s="41" t="str">
        <f t="shared" si="518"/>
        <v>AA</v>
      </c>
      <c r="M11054" s="41" t="s">
        <v>505</v>
      </c>
      <c r="N11054" s="41" t="s">
        <v>424</v>
      </c>
      <c r="O11054" s="41" t="s">
        <v>70</v>
      </c>
    </row>
    <row r="11055" spans="1:15">
      <c r="A11055" s="38">
        <v>40942</v>
      </c>
      <c r="B11055" s="38">
        <v>51900</v>
      </c>
      <c r="C11055" s="131">
        <v>360</v>
      </c>
      <c r="D11055" s="39">
        <v>9.5700000000000007E-2</v>
      </c>
      <c r="E11055" s="39">
        <v>8.5600000000000009E-2</v>
      </c>
      <c r="F11055" s="40">
        <v>111000</v>
      </c>
      <c r="G11055" s="40">
        <v>111000</v>
      </c>
      <c r="H11055" s="40">
        <v>33516.03</v>
      </c>
      <c r="I11055" s="40">
        <v>47549.99</v>
      </c>
      <c r="J11055" s="67">
        <f t="shared" si="516"/>
        <v>0.3019462162162162</v>
      </c>
      <c r="K11055" s="39">
        <f t="shared" si="517"/>
        <v>0.42837828828828828</v>
      </c>
      <c r="L11055" s="2" t="str">
        <f t="shared" si="518"/>
        <v>AA</v>
      </c>
      <c r="M11055" s="2" t="s">
        <v>1202</v>
      </c>
      <c r="N11055" s="2" t="s">
        <v>416</v>
      </c>
      <c r="O11055" s="2" t="s">
        <v>70</v>
      </c>
    </row>
    <row r="11056" spans="1:15">
      <c r="A11056" s="38">
        <v>40991</v>
      </c>
      <c r="B11056" s="38">
        <v>50122</v>
      </c>
      <c r="C11056" s="131">
        <v>300</v>
      </c>
      <c r="D11056" s="39">
        <v>9.5700000000000007E-2</v>
      </c>
      <c r="E11056" s="39">
        <v>8.5600000000000009E-2</v>
      </c>
      <c r="F11056" s="40">
        <v>163000</v>
      </c>
      <c r="G11056" s="40">
        <v>163000</v>
      </c>
      <c r="H11056" s="40">
        <v>62636.72</v>
      </c>
      <c r="I11056" s="40">
        <v>69999.990000000005</v>
      </c>
      <c r="J11056" s="67">
        <f t="shared" si="516"/>
        <v>0.38427435582822089</v>
      </c>
      <c r="K11056" s="39">
        <f t="shared" si="517"/>
        <v>0.429447791411043</v>
      </c>
      <c r="L11056" s="2" t="str">
        <f t="shared" si="518"/>
        <v>AA</v>
      </c>
      <c r="M11056" s="2" t="s">
        <v>531</v>
      </c>
      <c r="N11056" s="2" t="s">
        <v>423</v>
      </c>
      <c r="O11056" s="2" t="s">
        <v>70</v>
      </c>
    </row>
    <row r="11057" spans="1:15">
      <c r="A11057" s="38">
        <v>39422</v>
      </c>
      <c r="B11057" s="38">
        <v>46727</v>
      </c>
      <c r="C11057" s="131">
        <v>240</v>
      </c>
      <c r="D11057" s="39">
        <v>9.5700000000000007E-2</v>
      </c>
      <c r="E11057" s="39">
        <v>8.6500000000000007E-2</v>
      </c>
      <c r="F11057" s="40">
        <v>130000</v>
      </c>
      <c r="G11057" s="40">
        <v>130000</v>
      </c>
      <c r="H11057" s="40">
        <v>38147.67</v>
      </c>
      <c r="I11057" s="40">
        <v>55999.99</v>
      </c>
      <c r="J11057" s="67">
        <f t="shared" si="516"/>
        <v>0.29344361538461539</v>
      </c>
      <c r="K11057" s="39">
        <f t="shared" si="517"/>
        <v>0.43076915384615383</v>
      </c>
      <c r="L11057" s="2" t="str">
        <f t="shared" si="518"/>
        <v>AA</v>
      </c>
      <c r="M11057" s="2" t="s">
        <v>457</v>
      </c>
      <c r="N11057" s="2" t="s">
        <v>419</v>
      </c>
      <c r="O11057" s="2" t="s">
        <v>70</v>
      </c>
    </row>
    <row r="11058" spans="1:15">
      <c r="A11058" s="42">
        <v>40910</v>
      </c>
      <c r="B11058" s="42">
        <v>50042</v>
      </c>
      <c r="C11058" s="130">
        <v>300</v>
      </c>
      <c r="D11058" s="43">
        <v>9.5700000000000007E-2</v>
      </c>
      <c r="E11058" s="43">
        <v>8.5600000000000009E-2</v>
      </c>
      <c r="F11058" s="44">
        <v>124000</v>
      </c>
      <c r="G11058" s="44">
        <v>124000</v>
      </c>
      <c r="H11058" s="44">
        <v>47665.19</v>
      </c>
      <c r="I11058" s="44">
        <v>53489.99</v>
      </c>
      <c r="J11058" s="68">
        <f t="shared" si="516"/>
        <v>0.38439669354838713</v>
      </c>
      <c r="K11058" s="43">
        <f t="shared" si="517"/>
        <v>0.43137088709677418</v>
      </c>
      <c r="L11058" s="41" t="str">
        <f t="shared" si="518"/>
        <v>AA</v>
      </c>
      <c r="M11058" s="41" t="s">
        <v>625</v>
      </c>
      <c r="N11058" s="41" t="s">
        <v>419</v>
      </c>
      <c r="O11058" s="41" t="s">
        <v>70</v>
      </c>
    </row>
    <row r="11059" spans="1:15">
      <c r="A11059" s="42">
        <v>40997</v>
      </c>
      <c r="B11059" s="42">
        <v>46475</v>
      </c>
      <c r="C11059" s="130">
        <v>180</v>
      </c>
      <c r="D11059" s="43">
        <v>9.5700000000000007E-2</v>
      </c>
      <c r="E11059" s="43">
        <v>8.5600000000000009E-2</v>
      </c>
      <c r="F11059" s="44">
        <v>139000</v>
      </c>
      <c r="G11059" s="44">
        <v>139000</v>
      </c>
      <c r="H11059" s="44">
        <v>48982.2</v>
      </c>
      <c r="I11059" s="44">
        <v>59999.99</v>
      </c>
      <c r="J11059" s="68">
        <f t="shared" si="516"/>
        <v>0.35238992805755393</v>
      </c>
      <c r="K11059" s="43">
        <f t="shared" si="517"/>
        <v>0.43165460431654673</v>
      </c>
      <c r="L11059" s="41" t="str">
        <f t="shared" si="518"/>
        <v>AA</v>
      </c>
      <c r="M11059" s="41" t="s">
        <v>505</v>
      </c>
      <c r="N11059" s="41" t="s">
        <v>424</v>
      </c>
      <c r="O11059" s="41" t="s">
        <v>70</v>
      </c>
    </row>
    <row r="11060" spans="1:15">
      <c r="A11060" s="38">
        <v>41018</v>
      </c>
      <c r="B11060" s="38">
        <v>51975</v>
      </c>
      <c r="C11060" s="131">
        <v>360</v>
      </c>
      <c r="D11060" s="39">
        <v>9.5700000000000007E-2</v>
      </c>
      <c r="E11060" s="39">
        <v>8.09E-2</v>
      </c>
      <c r="F11060" s="40">
        <v>183978.45</v>
      </c>
      <c r="G11060" s="40">
        <v>183978.45</v>
      </c>
      <c r="H11060" s="40">
        <v>73304.740000000005</v>
      </c>
      <c r="I11060" s="40">
        <v>79999.990000000005</v>
      </c>
      <c r="J11060" s="67">
        <f t="shared" si="516"/>
        <v>0.39844199143975828</v>
      </c>
      <c r="K11060" s="39">
        <f t="shared" si="517"/>
        <v>0.43483348185616305</v>
      </c>
      <c r="L11060" s="2" t="str">
        <f t="shared" si="518"/>
        <v>AA</v>
      </c>
      <c r="M11060" s="2" t="s">
        <v>467</v>
      </c>
      <c r="N11060" s="2" t="s">
        <v>425</v>
      </c>
      <c r="O11060" s="2" t="s">
        <v>70</v>
      </c>
    </row>
    <row r="11061" spans="1:15">
      <c r="A11061" s="42">
        <v>40896</v>
      </c>
      <c r="B11061" s="42">
        <v>51854</v>
      </c>
      <c r="C11061" s="130">
        <v>360</v>
      </c>
      <c r="D11061" s="43">
        <v>9.5700000000000007E-2</v>
      </c>
      <c r="E11061" s="43">
        <v>8.5600000000000009E-2</v>
      </c>
      <c r="F11061" s="44">
        <v>187000</v>
      </c>
      <c r="G11061" s="44">
        <v>187000</v>
      </c>
      <c r="H11061" s="44">
        <v>74090.19</v>
      </c>
      <c r="I11061" s="44">
        <v>81599.58</v>
      </c>
      <c r="J11061" s="68">
        <f t="shared" si="516"/>
        <v>0.39620422459893051</v>
      </c>
      <c r="K11061" s="43">
        <f t="shared" si="517"/>
        <v>0.43636139037433158</v>
      </c>
      <c r="L11061" s="41" t="str">
        <f t="shared" si="518"/>
        <v>AA</v>
      </c>
      <c r="M11061" s="41" t="s">
        <v>564</v>
      </c>
      <c r="N11061" s="41" t="s">
        <v>417</v>
      </c>
      <c r="O11061" s="41" t="s">
        <v>70</v>
      </c>
    </row>
    <row r="11062" spans="1:15">
      <c r="A11062" s="38">
        <v>38870</v>
      </c>
      <c r="B11062" s="38">
        <v>46175</v>
      </c>
      <c r="C11062" s="131">
        <v>240</v>
      </c>
      <c r="D11062" s="39">
        <v>9.5700000000000007E-2</v>
      </c>
      <c r="E11062" s="39">
        <v>9.5700000000000007E-2</v>
      </c>
      <c r="F11062" s="40">
        <v>110000</v>
      </c>
      <c r="G11062" s="40">
        <v>110000</v>
      </c>
      <c r="H11062" s="40">
        <v>57954.19</v>
      </c>
      <c r="I11062" s="40">
        <v>47999.99</v>
      </c>
      <c r="J11062" s="67">
        <f t="shared" si="516"/>
        <v>0.52685627272727276</v>
      </c>
      <c r="K11062" s="39">
        <f t="shared" si="517"/>
        <v>0.43636354545454542</v>
      </c>
      <c r="L11062" s="2" t="str">
        <f t="shared" si="518"/>
        <v>AA</v>
      </c>
      <c r="M11062" s="2" t="s">
        <v>451</v>
      </c>
      <c r="N11062" s="2" t="s">
        <v>419</v>
      </c>
      <c r="O11062" s="2" t="s">
        <v>70</v>
      </c>
    </row>
    <row r="11063" spans="1:15">
      <c r="A11063" s="38">
        <v>40864</v>
      </c>
      <c r="B11063" s="38">
        <v>48900</v>
      </c>
      <c r="C11063" s="131">
        <v>264</v>
      </c>
      <c r="D11063" s="39">
        <v>9.5700000000000007E-2</v>
      </c>
      <c r="E11063" s="39">
        <v>8.5600000000000009E-2</v>
      </c>
      <c r="F11063" s="40">
        <v>160000</v>
      </c>
      <c r="G11063" s="40">
        <v>160000</v>
      </c>
      <c r="H11063" s="40">
        <v>51906.2</v>
      </c>
      <c r="I11063" s="40">
        <v>69999.990000000005</v>
      </c>
      <c r="J11063" s="67">
        <f t="shared" si="516"/>
        <v>0.32441375</v>
      </c>
      <c r="K11063" s="39">
        <f t="shared" si="517"/>
        <v>0.43749993750000005</v>
      </c>
      <c r="L11063" s="2" t="str">
        <f t="shared" si="518"/>
        <v>AA</v>
      </c>
      <c r="M11063" s="2" t="s">
        <v>569</v>
      </c>
      <c r="N11063" s="2" t="s">
        <v>426</v>
      </c>
      <c r="O11063" s="2" t="s">
        <v>70</v>
      </c>
    </row>
    <row r="11064" spans="1:15">
      <c r="A11064" s="42">
        <v>41026</v>
      </c>
      <c r="B11064" s="42">
        <v>50157</v>
      </c>
      <c r="C11064" s="130">
        <v>300</v>
      </c>
      <c r="D11064" s="43">
        <v>9.5700000000000007E-2</v>
      </c>
      <c r="E11064" s="43">
        <v>8.5600000000000009E-2</v>
      </c>
      <c r="F11064" s="44">
        <v>160000</v>
      </c>
      <c r="G11064" s="44">
        <v>160000</v>
      </c>
      <c r="H11064" s="44">
        <v>63880.22</v>
      </c>
      <c r="I11064" s="44">
        <v>70097.41</v>
      </c>
      <c r="J11064" s="68">
        <f t="shared" si="516"/>
        <v>0.39925137500000002</v>
      </c>
      <c r="K11064" s="43">
        <f t="shared" si="517"/>
        <v>0.4381088125</v>
      </c>
      <c r="L11064" s="41" t="str">
        <f t="shared" si="518"/>
        <v>AA</v>
      </c>
      <c r="M11064" s="41" t="s">
        <v>457</v>
      </c>
      <c r="N11064" s="41" t="s">
        <v>419</v>
      </c>
      <c r="O11064" s="41" t="s">
        <v>70</v>
      </c>
    </row>
    <row r="11065" spans="1:15">
      <c r="A11065" s="38">
        <v>40987</v>
      </c>
      <c r="B11065" s="38">
        <v>51944</v>
      </c>
      <c r="C11065" s="131">
        <v>360</v>
      </c>
      <c r="D11065" s="39">
        <v>9.5700000000000007E-2</v>
      </c>
      <c r="E11065" s="39">
        <v>8.5600000000000009E-2</v>
      </c>
      <c r="F11065" s="40">
        <v>155133.9</v>
      </c>
      <c r="G11065" s="40">
        <v>155133.9</v>
      </c>
      <c r="H11065" s="40">
        <v>62175.839999999997</v>
      </c>
      <c r="I11065" s="40">
        <v>67999.990000000005</v>
      </c>
      <c r="J11065" s="67">
        <f t="shared" si="516"/>
        <v>0.40078822230344235</v>
      </c>
      <c r="K11065" s="39">
        <f t="shared" si="517"/>
        <v>0.43833095151994506</v>
      </c>
      <c r="L11065" s="2" t="str">
        <f t="shared" si="518"/>
        <v>AA</v>
      </c>
      <c r="M11065" s="2" t="s">
        <v>448</v>
      </c>
      <c r="N11065" s="2" t="s">
        <v>417</v>
      </c>
      <c r="O11065" s="2" t="s">
        <v>70</v>
      </c>
    </row>
    <row r="11066" spans="1:15">
      <c r="A11066" s="42">
        <v>40931</v>
      </c>
      <c r="B11066" s="42">
        <v>48998</v>
      </c>
      <c r="C11066" s="130">
        <v>265</v>
      </c>
      <c r="D11066" s="43">
        <v>9.5700000000000007E-2</v>
      </c>
      <c r="E11066" s="43">
        <v>8.5600000000000009E-2</v>
      </c>
      <c r="F11066" s="44">
        <v>150000</v>
      </c>
      <c r="G11066" s="44">
        <v>150000</v>
      </c>
      <c r="H11066" s="44">
        <v>59047.71</v>
      </c>
      <c r="I11066" s="44">
        <v>65800</v>
      </c>
      <c r="J11066" s="68">
        <f t="shared" si="516"/>
        <v>0.39365139999999998</v>
      </c>
      <c r="K11066" s="43">
        <f t="shared" si="517"/>
        <v>0.43866666666666665</v>
      </c>
      <c r="L11066" s="41" t="str">
        <f t="shared" si="518"/>
        <v>AA</v>
      </c>
      <c r="M11066" s="41" t="s">
        <v>475</v>
      </c>
      <c r="N11066" s="41" t="s">
        <v>427</v>
      </c>
      <c r="O11066" s="41" t="s">
        <v>70</v>
      </c>
    </row>
    <row r="11067" spans="1:15">
      <c r="A11067" s="38">
        <v>40872</v>
      </c>
      <c r="B11067" s="38">
        <v>48177</v>
      </c>
      <c r="C11067" s="131">
        <v>240</v>
      </c>
      <c r="D11067" s="39">
        <v>9.5700000000000007E-2</v>
      </c>
      <c r="E11067" s="39">
        <v>8.5600000000000009E-2</v>
      </c>
      <c r="F11067" s="40">
        <v>158000</v>
      </c>
      <c r="G11067" s="40">
        <v>158000</v>
      </c>
      <c r="H11067" s="40">
        <v>59068.02</v>
      </c>
      <c r="I11067" s="40">
        <v>69329.990000000005</v>
      </c>
      <c r="J11067" s="67">
        <f t="shared" si="516"/>
        <v>0.37384822784810123</v>
      </c>
      <c r="K11067" s="39">
        <f t="shared" si="517"/>
        <v>0.43879740506329118</v>
      </c>
      <c r="L11067" s="2" t="str">
        <f t="shared" si="518"/>
        <v>AA</v>
      </c>
      <c r="M11067" s="2" t="s">
        <v>477</v>
      </c>
      <c r="N11067" s="2" t="s">
        <v>422</v>
      </c>
      <c r="O11067" s="2" t="s">
        <v>70</v>
      </c>
    </row>
    <row r="11068" spans="1:15">
      <c r="A11068" s="38">
        <v>40933</v>
      </c>
      <c r="B11068" s="38">
        <v>46412</v>
      </c>
      <c r="C11068" s="131">
        <v>180</v>
      </c>
      <c r="D11068" s="39">
        <v>9.5700000000000007E-2</v>
      </c>
      <c r="E11068" s="39">
        <v>8.5600000000000009E-2</v>
      </c>
      <c r="F11068" s="40">
        <v>200000</v>
      </c>
      <c r="G11068" s="40">
        <v>200000</v>
      </c>
      <c r="H11068" s="40">
        <v>71157.19</v>
      </c>
      <c r="I11068" s="40">
        <v>88193.08</v>
      </c>
      <c r="J11068" s="67">
        <f t="shared" si="516"/>
        <v>0.35578595000000002</v>
      </c>
      <c r="K11068" s="39">
        <f t="shared" si="517"/>
        <v>0.44096540000000001</v>
      </c>
      <c r="L11068" s="2" t="str">
        <f t="shared" si="518"/>
        <v>AA</v>
      </c>
      <c r="M11068" s="2" t="s">
        <v>633</v>
      </c>
      <c r="N11068" s="2" t="s">
        <v>422</v>
      </c>
      <c r="O11068" s="2" t="s">
        <v>70</v>
      </c>
    </row>
    <row r="11069" spans="1:15">
      <c r="A11069" s="38">
        <v>40924</v>
      </c>
      <c r="B11069" s="38">
        <v>48229</v>
      </c>
      <c r="C11069" s="131">
        <v>240</v>
      </c>
      <c r="D11069" s="39">
        <v>9.5700000000000007E-2</v>
      </c>
      <c r="E11069" s="39">
        <v>8.5600000000000009E-2</v>
      </c>
      <c r="F11069" s="40">
        <v>96000</v>
      </c>
      <c r="G11069" s="40">
        <v>96000</v>
      </c>
      <c r="H11069" s="40">
        <v>36375.68</v>
      </c>
      <c r="I11069" s="40">
        <v>42380.41</v>
      </c>
      <c r="J11069" s="67">
        <f t="shared" si="516"/>
        <v>0.37891333333333332</v>
      </c>
      <c r="K11069" s="39">
        <f t="shared" si="517"/>
        <v>0.44146260416666672</v>
      </c>
      <c r="L11069" s="2" t="str">
        <f t="shared" si="518"/>
        <v>AA</v>
      </c>
      <c r="M11069" s="2" t="s">
        <v>779</v>
      </c>
      <c r="N11069" s="2" t="s">
        <v>416</v>
      </c>
      <c r="O11069" s="2" t="s">
        <v>70</v>
      </c>
    </row>
    <row r="11070" spans="1:15">
      <c r="A11070" s="42">
        <v>40987</v>
      </c>
      <c r="B11070" s="42">
        <v>51489</v>
      </c>
      <c r="C11070" s="130">
        <v>345</v>
      </c>
      <c r="D11070" s="43">
        <v>9.5700000000000007E-2</v>
      </c>
      <c r="E11070" s="43">
        <v>8.5600000000000009E-2</v>
      </c>
      <c r="F11070" s="44">
        <v>113181</v>
      </c>
      <c r="G11070" s="44">
        <v>113181</v>
      </c>
      <c r="H11070" s="44">
        <v>46329.48</v>
      </c>
      <c r="I11070" s="44">
        <v>50000</v>
      </c>
      <c r="J11070" s="68">
        <f t="shared" si="516"/>
        <v>0.40933973016672415</v>
      </c>
      <c r="K11070" s="43">
        <f t="shared" si="517"/>
        <v>0.44177026179305712</v>
      </c>
      <c r="L11070" s="41" t="str">
        <f t="shared" si="518"/>
        <v>AA</v>
      </c>
      <c r="M11070" s="41" t="s">
        <v>1417</v>
      </c>
      <c r="N11070" s="41" t="s">
        <v>422</v>
      </c>
      <c r="O11070" s="41" t="s">
        <v>70</v>
      </c>
    </row>
    <row r="11071" spans="1:15">
      <c r="A11071" s="38">
        <v>40875</v>
      </c>
      <c r="B11071" s="38">
        <v>51833</v>
      </c>
      <c r="C11071" s="131">
        <v>360</v>
      </c>
      <c r="D11071" s="39">
        <v>9.5700000000000007E-2</v>
      </c>
      <c r="E11071" s="39">
        <v>8.5600000000000009E-2</v>
      </c>
      <c r="F11071" s="40">
        <v>177000</v>
      </c>
      <c r="G11071" s="40">
        <v>177000</v>
      </c>
      <c r="H11071" s="40">
        <v>76121.53</v>
      </c>
      <c r="I11071" s="40">
        <v>78220.75</v>
      </c>
      <c r="J11071" s="67">
        <f t="shared" si="516"/>
        <v>0.43006514124293782</v>
      </c>
      <c r="K11071" s="39">
        <f t="shared" si="517"/>
        <v>0.44192514124293786</v>
      </c>
      <c r="L11071" s="2" t="str">
        <f t="shared" si="518"/>
        <v>AA</v>
      </c>
      <c r="M11071" s="2" t="s">
        <v>651</v>
      </c>
      <c r="N11071" s="2" t="s">
        <v>417</v>
      </c>
      <c r="O11071" s="2" t="s">
        <v>70</v>
      </c>
    </row>
    <row r="11072" spans="1:15">
      <c r="A11072" s="38">
        <v>40921</v>
      </c>
      <c r="B11072" s="38">
        <v>51879</v>
      </c>
      <c r="C11072" s="131">
        <v>360</v>
      </c>
      <c r="D11072" s="39">
        <v>9.5700000000000007E-2</v>
      </c>
      <c r="E11072" s="39">
        <v>8.5600000000000009E-2</v>
      </c>
      <c r="F11072" s="40">
        <v>140000</v>
      </c>
      <c r="G11072" s="40">
        <v>140000</v>
      </c>
      <c r="H11072" s="40">
        <v>56459.040000000001</v>
      </c>
      <c r="I11072" s="40">
        <v>61999.99</v>
      </c>
      <c r="J11072" s="67">
        <f t="shared" si="516"/>
        <v>0.40327885714285716</v>
      </c>
      <c r="K11072" s="39">
        <f t="shared" si="517"/>
        <v>0.44285707142857139</v>
      </c>
      <c r="L11072" s="2" t="str">
        <f t="shared" si="518"/>
        <v>AA</v>
      </c>
      <c r="M11072" s="2" t="s">
        <v>518</v>
      </c>
      <c r="N11072" s="2" t="s">
        <v>416</v>
      </c>
      <c r="O11072" s="2" t="s">
        <v>70</v>
      </c>
    </row>
    <row r="11073" spans="1:15">
      <c r="A11073" s="38">
        <v>40991</v>
      </c>
      <c r="B11073" s="38">
        <v>44035</v>
      </c>
      <c r="C11073" s="131">
        <v>100</v>
      </c>
      <c r="D11073" s="39">
        <v>9.5700000000000007E-2</v>
      </c>
      <c r="E11073" s="39">
        <v>8.5600000000000009E-2</v>
      </c>
      <c r="F11073" s="40">
        <v>135000</v>
      </c>
      <c r="G11073" s="40">
        <v>135000</v>
      </c>
      <c r="H11073" s="40">
        <v>39536.160000000003</v>
      </c>
      <c r="I11073" s="40">
        <v>59999.99</v>
      </c>
      <c r="J11073" s="67">
        <f t="shared" si="516"/>
        <v>0.29286044444444448</v>
      </c>
      <c r="K11073" s="39">
        <f t="shared" si="517"/>
        <v>0.44444437037037038</v>
      </c>
      <c r="L11073" s="2" t="str">
        <f t="shared" si="518"/>
        <v>AA</v>
      </c>
      <c r="M11073" s="2" t="s">
        <v>489</v>
      </c>
      <c r="N11073" s="2" t="s">
        <v>415</v>
      </c>
      <c r="O11073" s="2" t="s">
        <v>70</v>
      </c>
    </row>
    <row r="11074" spans="1:15">
      <c r="A11074" s="38">
        <v>41011</v>
      </c>
      <c r="B11074" s="38">
        <v>46489</v>
      </c>
      <c r="C11074" s="131">
        <v>180</v>
      </c>
      <c r="D11074" s="39">
        <v>9.5700000000000007E-2</v>
      </c>
      <c r="E11074" s="39">
        <v>8.5600000000000009E-2</v>
      </c>
      <c r="F11074" s="40">
        <v>180000</v>
      </c>
      <c r="G11074" s="40">
        <v>180000</v>
      </c>
      <c r="H11074" s="40">
        <v>65698.19</v>
      </c>
      <c r="I11074" s="40">
        <v>79999.990000000005</v>
      </c>
      <c r="J11074" s="67">
        <f t="shared" si="516"/>
        <v>0.36498994444444444</v>
      </c>
      <c r="K11074" s="39">
        <f t="shared" si="517"/>
        <v>0.44444438888888893</v>
      </c>
      <c r="L11074" s="2" t="str">
        <f t="shared" si="518"/>
        <v>AA</v>
      </c>
      <c r="M11074" s="2" t="s">
        <v>457</v>
      </c>
      <c r="N11074" s="2" t="s">
        <v>419</v>
      </c>
      <c r="O11074" s="2" t="s">
        <v>70</v>
      </c>
    </row>
    <row r="11075" spans="1:15">
      <c r="A11075" s="42">
        <v>40913</v>
      </c>
      <c r="B11075" s="42">
        <v>47001</v>
      </c>
      <c r="C11075" s="130">
        <v>200</v>
      </c>
      <c r="D11075" s="43">
        <v>9.5700000000000007E-2</v>
      </c>
      <c r="E11075" s="43">
        <v>9.5700000000000007E-2</v>
      </c>
      <c r="F11075" s="44">
        <v>180000</v>
      </c>
      <c r="G11075" s="44">
        <v>180000</v>
      </c>
      <c r="H11075" s="44">
        <v>66230.62</v>
      </c>
      <c r="I11075" s="44">
        <v>79999.990000000005</v>
      </c>
      <c r="J11075" s="68">
        <f t="shared" ref="J11075:J11138" si="519">H11075/G11075</f>
        <v>0.36794788888888885</v>
      </c>
      <c r="K11075" s="43">
        <f t="shared" ref="K11075:K11138" si="520">I11075/G11075</f>
        <v>0.44444438888888893</v>
      </c>
      <c r="L11075" s="41" t="str">
        <f t="shared" ref="L11075:L11138" si="521">IF(J11075&lt;=65%,"AA",IF(J11075&lt;=75%,"A",IF(J11075&lt;=85%,"B","C")))</f>
        <v>AA</v>
      </c>
      <c r="M11075" s="41" t="s">
        <v>602</v>
      </c>
      <c r="N11075" s="41" t="s">
        <v>421</v>
      </c>
      <c r="O11075" s="41" t="s">
        <v>70</v>
      </c>
    </row>
    <row r="11076" spans="1:15">
      <c r="A11076" s="42">
        <v>40914</v>
      </c>
      <c r="B11076" s="42">
        <v>47944</v>
      </c>
      <c r="C11076" s="130">
        <v>231</v>
      </c>
      <c r="D11076" s="43">
        <v>9.5700000000000007E-2</v>
      </c>
      <c r="E11076" s="43">
        <v>8.5600000000000009E-2</v>
      </c>
      <c r="F11076" s="44">
        <v>186000</v>
      </c>
      <c r="G11076" s="44">
        <v>186000</v>
      </c>
      <c r="H11076" s="44">
        <v>70705.47</v>
      </c>
      <c r="I11076" s="44">
        <v>83050.27</v>
      </c>
      <c r="J11076" s="68">
        <f t="shared" si="519"/>
        <v>0.38013693548387095</v>
      </c>
      <c r="K11076" s="43">
        <f t="shared" si="520"/>
        <v>0.44650682795698926</v>
      </c>
      <c r="L11076" s="41" t="str">
        <f t="shared" si="521"/>
        <v>AA</v>
      </c>
      <c r="M11076" s="41" t="s">
        <v>496</v>
      </c>
      <c r="N11076" s="41" t="s">
        <v>417</v>
      </c>
      <c r="O11076" s="41" t="s">
        <v>70</v>
      </c>
    </row>
    <row r="11077" spans="1:15">
      <c r="A11077" s="38">
        <v>40896</v>
      </c>
      <c r="B11077" s="38">
        <v>51854</v>
      </c>
      <c r="C11077" s="131">
        <v>360</v>
      </c>
      <c r="D11077" s="39">
        <v>9.5700000000000007E-2</v>
      </c>
      <c r="E11077" s="39">
        <v>8.5600000000000009E-2</v>
      </c>
      <c r="F11077" s="40">
        <v>178000</v>
      </c>
      <c r="G11077" s="40">
        <v>178000</v>
      </c>
      <c r="H11077" s="40">
        <v>73317</v>
      </c>
      <c r="I11077" s="40">
        <v>80014.31</v>
      </c>
      <c r="J11077" s="67">
        <f t="shared" si="519"/>
        <v>0.41189325842696628</v>
      </c>
      <c r="K11077" s="39">
        <f t="shared" si="520"/>
        <v>0.44951859550561796</v>
      </c>
      <c r="L11077" s="2" t="str">
        <f t="shared" si="521"/>
        <v>AA</v>
      </c>
      <c r="M11077" s="2" t="s">
        <v>536</v>
      </c>
      <c r="N11077" s="2" t="s">
        <v>423</v>
      </c>
      <c r="O11077" s="2" t="s">
        <v>70</v>
      </c>
    </row>
    <row r="11078" spans="1:15">
      <c r="A11078" s="42">
        <v>40906</v>
      </c>
      <c r="B11078" s="42">
        <v>51711</v>
      </c>
      <c r="C11078" s="130">
        <v>355</v>
      </c>
      <c r="D11078" s="43">
        <v>9.5700000000000007E-2</v>
      </c>
      <c r="E11078" s="43">
        <v>8.5600000000000009E-2</v>
      </c>
      <c r="F11078" s="44">
        <v>140000</v>
      </c>
      <c r="G11078" s="44">
        <v>140000</v>
      </c>
      <c r="H11078" s="44">
        <v>58032.58</v>
      </c>
      <c r="I11078" s="44">
        <v>63000</v>
      </c>
      <c r="J11078" s="68">
        <f t="shared" si="519"/>
        <v>0.41451842857142857</v>
      </c>
      <c r="K11078" s="43">
        <f t="shared" si="520"/>
        <v>0.45</v>
      </c>
      <c r="L11078" s="41" t="str">
        <f t="shared" si="521"/>
        <v>AA</v>
      </c>
      <c r="M11078" s="41" t="s">
        <v>1291</v>
      </c>
      <c r="N11078" s="41" t="s">
        <v>435</v>
      </c>
      <c r="O11078" s="41" t="s">
        <v>70</v>
      </c>
    </row>
    <row r="11079" spans="1:15">
      <c r="A11079" s="38">
        <v>40938</v>
      </c>
      <c r="B11079" s="38">
        <v>48243</v>
      </c>
      <c r="C11079" s="131">
        <v>240</v>
      </c>
      <c r="D11079" s="39">
        <v>9.5700000000000007E-2</v>
      </c>
      <c r="E11079" s="39">
        <v>8.5600000000000009E-2</v>
      </c>
      <c r="F11079" s="40">
        <v>180000</v>
      </c>
      <c r="G11079" s="40">
        <v>180000</v>
      </c>
      <c r="H11079" s="40">
        <v>69488.34</v>
      </c>
      <c r="I11079" s="40">
        <v>81040.710000000006</v>
      </c>
      <c r="J11079" s="67">
        <f t="shared" si="519"/>
        <v>0.38604633333333332</v>
      </c>
      <c r="K11079" s="39">
        <f t="shared" si="520"/>
        <v>0.45022616666666671</v>
      </c>
      <c r="L11079" s="2" t="str">
        <f t="shared" si="521"/>
        <v>AA</v>
      </c>
      <c r="M11079" s="2" t="s">
        <v>1093</v>
      </c>
      <c r="N11079" s="2" t="s">
        <v>417</v>
      </c>
      <c r="O11079" s="2" t="s">
        <v>70</v>
      </c>
    </row>
    <row r="11080" spans="1:15">
      <c r="A11080" s="38">
        <v>40980</v>
      </c>
      <c r="B11080" s="38">
        <v>49686</v>
      </c>
      <c r="C11080" s="131">
        <v>286</v>
      </c>
      <c r="D11080" s="39">
        <v>9.5700000000000007E-2</v>
      </c>
      <c r="E11080" s="39">
        <v>8.5600000000000009E-2</v>
      </c>
      <c r="F11080" s="40">
        <v>155000</v>
      </c>
      <c r="G11080" s="40">
        <v>155000</v>
      </c>
      <c r="H11080" s="40">
        <v>62241.57</v>
      </c>
      <c r="I11080" s="40">
        <v>69999.990000000005</v>
      </c>
      <c r="J11080" s="67">
        <f t="shared" si="519"/>
        <v>0.40155851612903226</v>
      </c>
      <c r="K11080" s="39">
        <f t="shared" si="520"/>
        <v>0.45161283870967744</v>
      </c>
      <c r="L11080" s="2" t="str">
        <f t="shared" si="521"/>
        <v>AA</v>
      </c>
      <c r="M11080" s="2" t="s">
        <v>489</v>
      </c>
      <c r="N11080" s="2" t="s">
        <v>415</v>
      </c>
      <c r="O11080" s="2" t="s">
        <v>70</v>
      </c>
    </row>
    <row r="11081" spans="1:15">
      <c r="A11081" s="38">
        <v>40905</v>
      </c>
      <c r="B11081" s="38">
        <v>51863</v>
      </c>
      <c r="C11081" s="131">
        <v>360</v>
      </c>
      <c r="D11081" s="39">
        <v>9.5700000000000007E-2</v>
      </c>
      <c r="E11081" s="39">
        <v>8.5600000000000009E-2</v>
      </c>
      <c r="F11081" s="40">
        <v>195000</v>
      </c>
      <c r="G11081" s="40">
        <v>195000</v>
      </c>
      <c r="H11081" s="40">
        <v>80149.460000000006</v>
      </c>
      <c r="I11081" s="40">
        <v>88239.16</v>
      </c>
      <c r="J11081" s="67">
        <f t="shared" si="519"/>
        <v>0.41102287179487185</v>
      </c>
      <c r="K11081" s="39">
        <f t="shared" si="520"/>
        <v>0.45250851282051285</v>
      </c>
      <c r="L11081" s="2" t="str">
        <f t="shared" si="521"/>
        <v>AA</v>
      </c>
      <c r="M11081" s="2" t="s">
        <v>559</v>
      </c>
      <c r="N11081" s="2" t="s">
        <v>417</v>
      </c>
      <c r="O11081" s="2" t="s">
        <v>70</v>
      </c>
    </row>
    <row r="11082" spans="1:15">
      <c r="A11082" s="38">
        <v>40968</v>
      </c>
      <c r="B11082" s="38">
        <v>51925</v>
      </c>
      <c r="C11082" s="131">
        <v>360</v>
      </c>
      <c r="D11082" s="39">
        <v>9.5700000000000007E-2</v>
      </c>
      <c r="E11082" s="39">
        <v>8.5600000000000009E-2</v>
      </c>
      <c r="F11082" s="40">
        <v>164000</v>
      </c>
      <c r="G11082" s="40">
        <v>164000</v>
      </c>
      <c r="H11082" s="40">
        <v>69113.69</v>
      </c>
      <c r="I11082" s="40">
        <v>74248.160000000003</v>
      </c>
      <c r="J11082" s="67">
        <f t="shared" si="519"/>
        <v>0.42142493902439027</v>
      </c>
      <c r="K11082" s="39">
        <f t="shared" si="520"/>
        <v>0.45273268292682928</v>
      </c>
      <c r="L11082" s="2" t="str">
        <f t="shared" si="521"/>
        <v>AA</v>
      </c>
      <c r="M11082" s="2" t="s">
        <v>482</v>
      </c>
      <c r="N11082" s="2" t="s">
        <v>422</v>
      </c>
      <c r="O11082" s="2" t="s">
        <v>70</v>
      </c>
    </row>
    <row r="11083" spans="1:15">
      <c r="A11083" s="42">
        <v>40865</v>
      </c>
      <c r="B11083" s="42">
        <v>49082</v>
      </c>
      <c r="C11083" s="130">
        <v>270</v>
      </c>
      <c r="D11083" s="43">
        <v>9.5700000000000007E-2</v>
      </c>
      <c r="E11083" s="43">
        <v>8.5600000000000009E-2</v>
      </c>
      <c r="F11083" s="44">
        <v>165400</v>
      </c>
      <c r="G11083" s="44">
        <v>165400</v>
      </c>
      <c r="H11083" s="44">
        <v>66405.25</v>
      </c>
      <c r="I11083" s="44">
        <v>75000</v>
      </c>
      <c r="J11083" s="68">
        <f t="shared" si="519"/>
        <v>0.40148276904474001</v>
      </c>
      <c r="K11083" s="43">
        <f t="shared" si="520"/>
        <v>0.45344619105199518</v>
      </c>
      <c r="L11083" s="41" t="str">
        <f t="shared" si="521"/>
        <v>AA</v>
      </c>
      <c r="M11083" s="41" t="s">
        <v>753</v>
      </c>
      <c r="N11083" s="41" t="s">
        <v>431</v>
      </c>
      <c r="O11083" s="41" t="s">
        <v>70</v>
      </c>
    </row>
    <row r="11084" spans="1:15">
      <c r="A11084" s="42">
        <v>40994</v>
      </c>
      <c r="B11084" s="42">
        <v>51951</v>
      </c>
      <c r="C11084" s="130">
        <v>360</v>
      </c>
      <c r="D11084" s="43">
        <v>9.5700000000000007E-2</v>
      </c>
      <c r="E11084" s="43">
        <v>8.5600000000000009E-2</v>
      </c>
      <c r="F11084" s="44">
        <v>130000</v>
      </c>
      <c r="G11084" s="44">
        <v>130000</v>
      </c>
      <c r="H11084" s="44">
        <v>53966.94</v>
      </c>
      <c r="I11084" s="44">
        <v>58994.5</v>
      </c>
      <c r="J11084" s="68">
        <f t="shared" si="519"/>
        <v>0.41513030769230769</v>
      </c>
      <c r="K11084" s="43">
        <f t="shared" si="520"/>
        <v>0.45380384615384617</v>
      </c>
      <c r="L11084" s="41" t="str">
        <f t="shared" si="521"/>
        <v>AA</v>
      </c>
      <c r="M11084" s="41" t="s">
        <v>504</v>
      </c>
      <c r="N11084" s="41" t="s">
        <v>417</v>
      </c>
      <c r="O11084" s="41" t="s">
        <v>70</v>
      </c>
    </row>
    <row r="11085" spans="1:15">
      <c r="A11085" s="38">
        <v>38937</v>
      </c>
      <c r="B11085" s="38">
        <v>46242</v>
      </c>
      <c r="C11085" s="131">
        <v>240</v>
      </c>
      <c r="D11085" s="39">
        <v>9.5700000000000007E-2</v>
      </c>
      <c r="E11085" s="39">
        <v>9.5700000000000007E-2</v>
      </c>
      <c r="F11085" s="40">
        <v>117000</v>
      </c>
      <c r="G11085" s="40">
        <v>117000</v>
      </c>
      <c r="H11085" s="40">
        <v>33087.47</v>
      </c>
      <c r="I11085" s="40">
        <v>53119.99</v>
      </c>
      <c r="J11085" s="67">
        <f t="shared" si="519"/>
        <v>0.28279888888888888</v>
      </c>
      <c r="K11085" s="39">
        <f t="shared" si="520"/>
        <v>0.45401700854700855</v>
      </c>
      <c r="L11085" s="2" t="str">
        <f t="shared" si="521"/>
        <v>AA</v>
      </c>
      <c r="M11085" s="2" t="s">
        <v>495</v>
      </c>
      <c r="N11085" s="2" t="s">
        <v>424</v>
      </c>
      <c r="O11085" s="2" t="s">
        <v>70</v>
      </c>
    </row>
    <row r="11086" spans="1:15">
      <c r="A11086" s="38">
        <v>40906</v>
      </c>
      <c r="B11086" s="38">
        <v>50159</v>
      </c>
      <c r="C11086" s="131">
        <v>304</v>
      </c>
      <c r="D11086" s="39">
        <v>9.5700000000000007E-2</v>
      </c>
      <c r="E11086" s="39">
        <v>8.5600000000000009E-2</v>
      </c>
      <c r="F11086" s="40">
        <v>93740</v>
      </c>
      <c r="G11086" s="40">
        <v>93740</v>
      </c>
      <c r="H11086" s="40">
        <v>37858.71</v>
      </c>
      <c r="I11086" s="40">
        <v>42599.99</v>
      </c>
      <c r="J11086" s="67">
        <f t="shared" si="519"/>
        <v>0.40386931939406867</v>
      </c>
      <c r="K11086" s="39">
        <f t="shared" si="520"/>
        <v>0.45444836782590142</v>
      </c>
      <c r="L11086" s="2" t="str">
        <f t="shared" si="521"/>
        <v>AA</v>
      </c>
      <c r="M11086" s="2" t="s">
        <v>1006</v>
      </c>
      <c r="N11086" s="2" t="s">
        <v>424</v>
      </c>
      <c r="O11086" s="2" t="s">
        <v>70</v>
      </c>
    </row>
    <row r="11087" spans="1:15">
      <c r="A11087" s="42">
        <v>40932</v>
      </c>
      <c r="B11087" s="42">
        <v>51128</v>
      </c>
      <c r="C11087" s="130">
        <v>335</v>
      </c>
      <c r="D11087" s="43">
        <v>9.5700000000000007E-2</v>
      </c>
      <c r="E11087" s="43">
        <v>8.5600000000000009E-2</v>
      </c>
      <c r="F11087" s="44">
        <v>174000</v>
      </c>
      <c r="G11087" s="44">
        <v>174000</v>
      </c>
      <c r="H11087" s="44">
        <v>71725.09</v>
      </c>
      <c r="I11087" s="44">
        <v>79499.990000000005</v>
      </c>
      <c r="J11087" s="68">
        <f t="shared" si="519"/>
        <v>0.41221316091954019</v>
      </c>
      <c r="K11087" s="43">
        <f t="shared" si="520"/>
        <v>0.4568964942528736</v>
      </c>
      <c r="L11087" s="41" t="str">
        <f t="shared" si="521"/>
        <v>AA</v>
      </c>
      <c r="M11087" s="41" t="s">
        <v>474</v>
      </c>
      <c r="N11087" s="41" t="s">
        <v>417</v>
      </c>
      <c r="O11087" s="41" t="s">
        <v>70</v>
      </c>
    </row>
    <row r="11088" spans="1:15">
      <c r="A11088" s="38">
        <v>41065</v>
      </c>
      <c r="B11088" s="38">
        <v>52022</v>
      </c>
      <c r="C11088" s="131">
        <v>360</v>
      </c>
      <c r="D11088" s="39">
        <v>9.5700000000000007E-2</v>
      </c>
      <c r="E11088" s="39">
        <v>8.8300000000000003E-2</v>
      </c>
      <c r="F11088" s="40">
        <v>186000</v>
      </c>
      <c r="G11088" s="40">
        <v>186000</v>
      </c>
      <c r="H11088" s="40">
        <v>78451.509999999995</v>
      </c>
      <c r="I11088" s="40">
        <v>84999.99</v>
      </c>
      <c r="J11088" s="67">
        <f t="shared" si="519"/>
        <v>0.42178231182795695</v>
      </c>
      <c r="K11088" s="39">
        <f t="shared" si="520"/>
        <v>0.45698919354838713</v>
      </c>
      <c r="L11088" s="2" t="str">
        <f t="shared" si="521"/>
        <v>AA</v>
      </c>
      <c r="M11088" s="2" t="s">
        <v>523</v>
      </c>
      <c r="N11088" s="2" t="s">
        <v>423</v>
      </c>
      <c r="O11088" s="2" t="s">
        <v>70</v>
      </c>
    </row>
    <row r="11089" spans="1:15">
      <c r="A11089" s="42">
        <v>40879</v>
      </c>
      <c r="B11089" s="42">
        <v>51837</v>
      </c>
      <c r="C11089" s="130">
        <v>360</v>
      </c>
      <c r="D11089" s="43">
        <v>9.5700000000000007E-2</v>
      </c>
      <c r="E11089" s="43">
        <v>8.5600000000000009E-2</v>
      </c>
      <c r="F11089" s="44">
        <v>120000</v>
      </c>
      <c r="G11089" s="44">
        <v>120000</v>
      </c>
      <c r="H11089" s="44">
        <v>50031.58</v>
      </c>
      <c r="I11089" s="44">
        <v>54999.99</v>
      </c>
      <c r="J11089" s="68">
        <f t="shared" si="519"/>
        <v>0.41692983333333333</v>
      </c>
      <c r="K11089" s="43">
        <f t="shared" si="520"/>
        <v>0.45833324999999997</v>
      </c>
      <c r="L11089" s="41" t="str">
        <f t="shared" si="521"/>
        <v>AA</v>
      </c>
      <c r="M11089" s="41" t="s">
        <v>601</v>
      </c>
      <c r="N11089" s="41" t="s">
        <v>435</v>
      </c>
      <c r="O11089" s="41" t="s">
        <v>70</v>
      </c>
    </row>
    <row r="11090" spans="1:15">
      <c r="A11090" s="42">
        <v>39346</v>
      </c>
      <c r="B11090" s="42">
        <v>50304</v>
      </c>
      <c r="C11090" s="130">
        <v>360</v>
      </c>
      <c r="D11090" s="43">
        <v>9.5700000000000007E-2</v>
      </c>
      <c r="E11090" s="43">
        <v>9.5700000000000007E-2</v>
      </c>
      <c r="F11090" s="44">
        <v>85000</v>
      </c>
      <c r="G11090" s="44">
        <v>85000</v>
      </c>
      <c r="H11090" s="44">
        <v>31558.19</v>
      </c>
      <c r="I11090" s="44">
        <v>39000</v>
      </c>
      <c r="J11090" s="68">
        <f t="shared" si="519"/>
        <v>0.37127282352941177</v>
      </c>
      <c r="K11090" s="43">
        <f t="shared" si="520"/>
        <v>0.45882352941176469</v>
      </c>
      <c r="L11090" s="41" t="str">
        <f t="shared" si="521"/>
        <v>AA</v>
      </c>
      <c r="M11090" s="41" t="s">
        <v>587</v>
      </c>
      <c r="N11090" s="41" t="s">
        <v>421</v>
      </c>
      <c r="O11090" s="41" t="s">
        <v>70</v>
      </c>
    </row>
    <row r="11091" spans="1:15">
      <c r="A11091" s="42">
        <v>41016</v>
      </c>
      <c r="B11091" s="42">
        <v>51973</v>
      </c>
      <c r="C11091" s="130">
        <v>360</v>
      </c>
      <c r="D11091" s="43">
        <v>9.5700000000000007E-2</v>
      </c>
      <c r="E11091" s="43">
        <v>8.5600000000000009E-2</v>
      </c>
      <c r="F11091" s="44">
        <v>195000</v>
      </c>
      <c r="G11091" s="44">
        <v>195000</v>
      </c>
      <c r="H11091" s="44">
        <v>84427.83</v>
      </c>
      <c r="I11091" s="44">
        <v>89917.69</v>
      </c>
      <c r="J11091" s="68">
        <f t="shared" si="519"/>
        <v>0.43296323076923077</v>
      </c>
      <c r="K11091" s="43">
        <f t="shared" si="520"/>
        <v>0.46111635897435899</v>
      </c>
      <c r="L11091" s="41" t="str">
        <f t="shared" si="521"/>
        <v>AA</v>
      </c>
      <c r="M11091" s="41" t="s">
        <v>553</v>
      </c>
      <c r="N11091" s="41" t="s">
        <v>416</v>
      </c>
      <c r="O11091" s="41" t="s">
        <v>70</v>
      </c>
    </row>
    <row r="11092" spans="1:15">
      <c r="A11092" s="38">
        <v>40996</v>
      </c>
      <c r="B11092" s="38">
        <v>51953</v>
      </c>
      <c r="C11092" s="131">
        <v>360</v>
      </c>
      <c r="D11092" s="39">
        <v>9.5700000000000007E-2</v>
      </c>
      <c r="E11092" s="39">
        <v>8.5600000000000009E-2</v>
      </c>
      <c r="F11092" s="40">
        <v>173000</v>
      </c>
      <c r="G11092" s="40">
        <v>173000</v>
      </c>
      <c r="H11092" s="40">
        <v>73168.350000000006</v>
      </c>
      <c r="I11092" s="40">
        <v>79999.990000000005</v>
      </c>
      <c r="J11092" s="67">
        <f t="shared" si="519"/>
        <v>0.42293843930635844</v>
      </c>
      <c r="K11092" s="39">
        <f t="shared" si="520"/>
        <v>0.4624276878612717</v>
      </c>
      <c r="L11092" s="2" t="str">
        <f t="shared" si="521"/>
        <v>AA</v>
      </c>
      <c r="M11092" s="2" t="s">
        <v>457</v>
      </c>
      <c r="N11092" s="2" t="s">
        <v>419</v>
      </c>
      <c r="O11092" s="2" t="s">
        <v>70</v>
      </c>
    </row>
    <row r="11093" spans="1:15">
      <c r="A11093" s="38">
        <v>40897</v>
      </c>
      <c r="B11093" s="38">
        <v>51855</v>
      </c>
      <c r="C11093" s="131">
        <v>360</v>
      </c>
      <c r="D11093" s="39">
        <v>9.5700000000000007E-2</v>
      </c>
      <c r="E11093" s="39">
        <v>8.5600000000000009E-2</v>
      </c>
      <c r="F11093" s="40">
        <v>107000</v>
      </c>
      <c r="G11093" s="40">
        <v>107000</v>
      </c>
      <c r="H11093" s="40">
        <v>45383.3</v>
      </c>
      <c r="I11093" s="40">
        <v>49500</v>
      </c>
      <c r="J11093" s="67">
        <f t="shared" si="519"/>
        <v>0.42414299065420563</v>
      </c>
      <c r="K11093" s="39">
        <f t="shared" si="520"/>
        <v>0.46261682242990654</v>
      </c>
      <c r="L11093" s="2" t="str">
        <f t="shared" si="521"/>
        <v>AA</v>
      </c>
      <c r="M11093" s="2" t="s">
        <v>503</v>
      </c>
      <c r="N11093" s="2" t="s">
        <v>416</v>
      </c>
      <c r="O11093" s="2" t="s">
        <v>70</v>
      </c>
    </row>
    <row r="11094" spans="1:15">
      <c r="A11094" s="42">
        <v>40968</v>
      </c>
      <c r="B11094" s="42">
        <v>51925</v>
      </c>
      <c r="C11094" s="130">
        <v>360</v>
      </c>
      <c r="D11094" s="43">
        <v>9.5700000000000007E-2</v>
      </c>
      <c r="E11094" s="43">
        <v>9.5700000000000007E-2</v>
      </c>
      <c r="F11094" s="44">
        <v>108000</v>
      </c>
      <c r="G11094" s="44">
        <v>108000</v>
      </c>
      <c r="H11094" s="44">
        <v>49328.93</v>
      </c>
      <c r="I11094" s="44">
        <v>50000</v>
      </c>
      <c r="J11094" s="68">
        <f t="shared" si="519"/>
        <v>0.45674935185185184</v>
      </c>
      <c r="K11094" s="43">
        <f t="shared" si="520"/>
        <v>0.46296296296296297</v>
      </c>
      <c r="L11094" s="41" t="str">
        <f t="shared" si="521"/>
        <v>AA</v>
      </c>
      <c r="M11094" s="41" t="s">
        <v>790</v>
      </c>
      <c r="N11094" s="41" t="s">
        <v>416</v>
      </c>
      <c r="O11094" s="41" t="s">
        <v>70</v>
      </c>
    </row>
    <row r="11095" spans="1:15">
      <c r="A11095" s="38">
        <v>40962</v>
      </c>
      <c r="B11095" s="38">
        <v>51920</v>
      </c>
      <c r="C11095" s="131">
        <v>360</v>
      </c>
      <c r="D11095" s="39">
        <v>9.5700000000000007E-2</v>
      </c>
      <c r="E11095" s="39">
        <v>8.5600000000000009E-2</v>
      </c>
      <c r="F11095" s="40">
        <v>195000</v>
      </c>
      <c r="G11095" s="40">
        <v>195000</v>
      </c>
      <c r="H11095" s="40">
        <v>82348.05</v>
      </c>
      <c r="I11095" s="40">
        <v>90278.15</v>
      </c>
      <c r="J11095" s="67">
        <f t="shared" si="519"/>
        <v>0.42229769230769232</v>
      </c>
      <c r="K11095" s="39">
        <f t="shared" si="520"/>
        <v>0.46296487179487178</v>
      </c>
      <c r="L11095" s="2" t="str">
        <f t="shared" si="521"/>
        <v>AA</v>
      </c>
      <c r="M11095" s="2" t="s">
        <v>594</v>
      </c>
      <c r="N11095" s="2" t="s">
        <v>419</v>
      </c>
      <c r="O11095" s="2" t="s">
        <v>70</v>
      </c>
    </row>
    <row r="11096" spans="1:15">
      <c r="A11096" s="38">
        <v>40956</v>
      </c>
      <c r="B11096" s="38">
        <v>50088</v>
      </c>
      <c r="C11096" s="131">
        <v>300</v>
      </c>
      <c r="D11096" s="39">
        <v>9.5700000000000007E-2</v>
      </c>
      <c r="E11096" s="39">
        <v>8.5600000000000009E-2</v>
      </c>
      <c r="F11096" s="40">
        <v>140040.87</v>
      </c>
      <c r="G11096" s="40">
        <v>140040.87</v>
      </c>
      <c r="H11096" s="40">
        <v>57980.02</v>
      </c>
      <c r="I11096" s="40">
        <v>64999.98</v>
      </c>
      <c r="J11096" s="67">
        <f t="shared" si="519"/>
        <v>0.41402213510955765</v>
      </c>
      <c r="K11096" s="39">
        <f t="shared" si="520"/>
        <v>0.46415007276090192</v>
      </c>
      <c r="L11096" s="2" t="str">
        <f t="shared" si="521"/>
        <v>AA</v>
      </c>
      <c r="M11096" s="2" t="s">
        <v>773</v>
      </c>
      <c r="N11096" s="2" t="s">
        <v>431</v>
      </c>
      <c r="O11096" s="2" t="s">
        <v>70</v>
      </c>
    </row>
    <row r="11097" spans="1:15">
      <c r="A11097" s="38">
        <v>38943</v>
      </c>
      <c r="B11097" s="38">
        <v>46248</v>
      </c>
      <c r="C11097" s="131">
        <v>240</v>
      </c>
      <c r="D11097" s="39">
        <v>9.5700000000000007E-2</v>
      </c>
      <c r="E11097" s="39">
        <v>9.5700000000000007E-2</v>
      </c>
      <c r="F11097" s="40">
        <v>120281.1</v>
      </c>
      <c r="G11097" s="40">
        <v>120281.1</v>
      </c>
      <c r="H11097" s="40">
        <v>37228.51</v>
      </c>
      <c r="I11097" s="40">
        <v>56000</v>
      </c>
      <c r="J11097" s="67">
        <f t="shared" si="519"/>
        <v>0.30951255018452606</v>
      </c>
      <c r="K11097" s="39">
        <f t="shared" si="520"/>
        <v>0.46557605475839509</v>
      </c>
      <c r="L11097" s="2" t="str">
        <f t="shared" si="521"/>
        <v>AA</v>
      </c>
      <c r="M11097" s="2" t="s">
        <v>746</v>
      </c>
      <c r="N11097" s="2" t="s">
        <v>417</v>
      </c>
      <c r="O11097" s="2" t="s">
        <v>70</v>
      </c>
    </row>
    <row r="11098" spans="1:15">
      <c r="A11098" s="42">
        <v>41012</v>
      </c>
      <c r="B11098" s="42">
        <v>51969</v>
      </c>
      <c r="C11098" s="130">
        <v>360</v>
      </c>
      <c r="D11098" s="43">
        <v>9.5700000000000007E-2</v>
      </c>
      <c r="E11098" s="43">
        <v>8.5600000000000009E-2</v>
      </c>
      <c r="F11098" s="44">
        <v>150000</v>
      </c>
      <c r="G11098" s="44">
        <v>150000</v>
      </c>
      <c r="H11098" s="44">
        <v>64216.480000000003</v>
      </c>
      <c r="I11098" s="44">
        <v>69999.990000000005</v>
      </c>
      <c r="J11098" s="68">
        <f t="shared" si="519"/>
        <v>0.42810986666666667</v>
      </c>
      <c r="K11098" s="43">
        <f t="shared" si="520"/>
        <v>0.46666660000000004</v>
      </c>
      <c r="L11098" s="41" t="str">
        <f t="shared" si="521"/>
        <v>AA</v>
      </c>
      <c r="M11098" s="41" t="s">
        <v>1105</v>
      </c>
      <c r="N11098" s="41" t="s">
        <v>417</v>
      </c>
      <c r="O11098" s="41" t="s">
        <v>70</v>
      </c>
    </row>
    <row r="11099" spans="1:15">
      <c r="A11099" s="42">
        <v>41018</v>
      </c>
      <c r="B11099" s="42">
        <v>51975</v>
      </c>
      <c r="C11099" s="130">
        <v>360</v>
      </c>
      <c r="D11099" s="43">
        <v>9.5700000000000007E-2</v>
      </c>
      <c r="E11099" s="43">
        <v>8.5600000000000009E-2</v>
      </c>
      <c r="F11099" s="44">
        <v>150000</v>
      </c>
      <c r="G11099" s="44">
        <v>150000</v>
      </c>
      <c r="H11099" s="44">
        <v>64141.7</v>
      </c>
      <c r="I11099" s="44">
        <v>69999.990000000005</v>
      </c>
      <c r="J11099" s="68">
        <f t="shared" si="519"/>
        <v>0.42761133333333329</v>
      </c>
      <c r="K11099" s="43">
        <f t="shared" si="520"/>
        <v>0.46666660000000004</v>
      </c>
      <c r="L11099" s="41" t="str">
        <f t="shared" si="521"/>
        <v>AA</v>
      </c>
      <c r="M11099" s="41" t="s">
        <v>516</v>
      </c>
      <c r="N11099" s="41" t="s">
        <v>416</v>
      </c>
      <c r="O11099" s="41" t="s">
        <v>70</v>
      </c>
    </row>
    <row r="11100" spans="1:15">
      <c r="A11100" s="42">
        <v>40991</v>
      </c>
      <c r="B11100" s="42">
        <v>51948</v>
      </c>
      <c r="C11100" s="130">
        <v>360</v>
      </c>
      <c r="D11100" s="43">
        <v>9.5700000000000007E-2</v>
      </c>
      <c r="E11100" s="43">
        <v>8.5600000000000009E-2</v>
      </c>
      <c r="F11100" s="44">
        <v>128257</v>
      </c>
      <c r="G11100" s="44">
        <v>128257</v>
      </c>
      <c r="H11100" s="44">
        <v>54867.85</v>
      </c>
      <c r="I11100" s="44">
        <v>59999.99</v>
      </c>
      <c r="J11100" s="68">
        <f t="shared" si="519"/>
        <v>0.42779614368026697</v>
      </c>
      <c r="K11100" s="43">
        <f t="shared" si="520"/>
        <v>0.46781064581270415</v>
      </c>
      <c r="L11100" s="41" t="str">
        <f t="shared" si="521"/>
        <v>AA</v>
      </c>
      <c r="M11100" s="41" t="s">
        <v>1432</v>
      </c>
      <c r="N11100" s="41" t="s">
        <v>424</v>
      </c>
      <c r="O11100" s="41" t="s">
        <v>70</v>
      </c>
    </row>
    <row r="11101" spans="1:15">
      <c r="A11101" s="38">
        <v>40963</v>
      </c>
      <c r="B11101" s="38">
        <v>45528</v>
      </c>
      <c r="C11101" s="131">
        <v>150</v>
      </c>
      <c r="D11101" s="39">
        <v>9.5700000000000007E-2</v>
      </c>
      <c r="E11101" s="39">
        <v>9.5700000000000007E-2</v>
      </c>
      <c r="F11101" s="40">
        <v>149500</v>
      </c>
      <c r="G11101" s="40">
        <v>149500</v>
      </c>
      <c r="H11101" s="40">
        <v>61395.19</v>
      </c>
      <c r="I11101" s="40">
        <v>70000</v>
      </c>
      <c r="J11101" s="67">
        <f t="shared" si="519"/>
        <v>0.41067016722408028</v>
      </c>
      <c r="K11101" s="39">
        <f t="shared" si="520"/>
        <v>0.4682274247491639</v>
      </c>
      <c r="L11101" s="2" t="str">
        <f t="shared" si="521"/>
        <v>AA</v>
      </c>
      <c r="M11101" s="2" t="s">
        <v>495</v>
      </c>
      <c r="N11101" s="2" t="s">
        <v>424</v>
      </c>
      <c r="O11101" s="2" t="s">
        <v>70</v>
      </c>
    </row>
    <row r="11102" spans="1:15">
      <c r="A11102" s="38">
        <v>40989</v>
      </c>
      <c r="B11102" s="38">
        <v>51946</v>
      </c>
      <c r="C11102" s="131">
        <v>360</v>
      </c>
      <c r="D11102" s="39">
        <v>9.5700000000000007E-2</v>
      </c>
      <c r="E11102" s="39">
        <v>8.5600000000000009E-2</v>
      </c>
      <c r="F11102" s="40">
        <v>180000</v>
      </c>
      <c r="G11102" s="40">
        <v>180000</v>
      </c>
      <c r="H11102" s="40">
        <v>77106.399999999994</v>
      </c>
      <c r="I11102" s="40">
        <v>84299.99</v>
      </c>
      <c r="J11102" s="67">
        <f t="shared" si="519"/>
        <v>0.42836888888888885</v>
      </c>
      <c r="K11102" s="39">
        <f t="shared" si="520"/>
        <v>0.46833327777777783</v>
      </c>
      <c r="L11102" s="2" t="str">
        <f t="shared" si="521"/>
        <v>AA</v>
      </c>
      <c r="M11102" s="2" t="s">
        <v>634</v>
      </c>
      <c r="N11102" s="2" t="s">
        <v>421</v>
      </c>
      <c r="O11102" s="2" t="s">
        <v>70</v>
      </c>
    </row>
    <row r="11103" spans="1:15">
      <c r="A11103" s="42">
        <v>41025</v>
      </c>
      <c r="B11103" s="42">
        <v>51982</v>
      </c>
      <c r="C11103" s="130">
        <v>360</v>
      </c>
      <c r="D11103" s="43">
        <v>9.5700000000000007E-2</v>
      </c>
      <c r="E11103" s="43">
        <v>8.5600000000000009E-2</v>
      </c>
      <c r="F11103" s="44">
        <v>85000</v>
      </c>
      <c r="G11103" s="44">
        <v>85000</v>
      </c>
      <c r="H11103" s="44">
        <v>36669.83</v>
      </c>
      <c r="I11103" s="44">
        <v>39999.99</v>
      </c>
      <c r="J11103" s="68">
        <f t="shared" si="519"/>
        <v>0.43140976470588238</v>
      </c>
      <c r="K11103" s="43">
        <f t="shared" si="520"/>
        <v>0.47058811764705882</v>
      </c>
      <c r="L11103" s="41" t="str">
        <f t="shared" si="521"/>
        <v>AA</v>
      </c>
      <c r="M11103" s="41" t="s">
        <v>939</v>
      </c>
      <c r="N11103" s="41" t="s">
        <v>417</v>
      </c>
      <c r="O11103" s="41" t="s">
        <v>70</v>
      </c>
    </row>
    <row r="11104" spans="1:15">
      <c r="A11104" s="42">
        <v>40994</v>
      </c>
      <c r="B11104" s="42">
        <v>51951</v>
      </c>
      <c r="C11104" s="130">
        <v>360</v>
      </c>
      <c r="D11104" s="43">
        <v>9.5700000000000007E-2</v>
      </c>
      <c r="E11104" s="43">
        <v>8.5600000000000009E-2</v>
      </c>
      <c r="F11104" s="44">
        <v>170000</v>
      </c>
      <c r="G11104" s="44">
        <v>170000</v>
      </c>
      <c r="H11104" s="44">
        <v>73182.17</v>
      </c>
      <c r="I11104" s="44">
        <v>79999.990000000005</v>
      </c>
      <c r="J11104" s="68">
        <f t="shared" si="519"/>
        <v>0.43048335294117646</v>
      </c>
      <c r="K11104" s="43">
        <f t="shared" si="520"/>
        <v>0.47058817647058826</v>
      </c>
      <c r="L11104" s="41" t="str">
        <f t="shared" si="521"/>
        <v>AA</v>
      </c>
      <c r="M11104" s="41" t="s">
        <v>564</v>
      </c>
      <c r="N11104" s="41" t="s">
        <v>417</v>
      </c>
      <c r="O11104" s="41" t="s">
        <v>70</v>
      </c>
    </row>
    <row r="11105" spans="1:15">
      <c r="A11105" s="42">
        <v>40977</v>
      </c>
      <c r="B11105" s="42">
        <v>51934</v>
      </c>
      <c r="C11105" s="130">
        <v>360</v>
      </c>
      <c r="D11105" s="43">
        <v>9.5700000000000007E-2</v>
      </c>
      <c r="E11105" s="43">
        <v>8.5600000000000009E-2</v>
      </c>
      <c r="F11105" s="44">
        <v>188282.2</v>
      </c>
      <c r="G11105" s="44">
        <v>188282.2</v>
      </c>
      <c r="H11105" s="44">
        <v>81173.17</v>
      </c>
      <c r="I11105" s="44">
        <v>88673.53</v>
      </c>
      <c r="J11105" s="68">
        <f t="shared" si="519"/>
        <v>0.43112503465542679</v>
      </c>
      <c r="K11105" s="43">
        <f t="shared" si="520"/>
        <v>0.47096077058797908</v>
      </c>
      <c r="L11105" s="41" t="str">
        <f t="shared" si="521"/>
        <v>AA</v>
      </c>
      <c r="M11105" s="41" t="s">
        <v>453</v>
      </c>
      <c r="N11105" s="41" t="s">
        <v>418</v>
      </c>
      <c r="O11105" s="41" t="s">
        <v>70</v>
      </c>
    </row>
    <row r="11106" spans="1:15">
      <c r="A11106" s="42">
        <v>40940</v>
      </c>
      <c r="B11106" s="42">
        <v>51898</v>
      </c>
      <c r="C11106" s="130">
        <v>360</v>
      </c>
      <c r="D11106" s="43">
        <v>9.5700000000000007E-2</v>
      </c>
      <c r="E11106" s="43">
        <v>8.5600000000000009E-2</v>
      </c>
      <c r="F11106" s="44">
        <v>190000</v>
      </c>
      <c r="G11106" s="44">
        <v>190000</v>
      </c>
      <c r="H11106" s="44">
        <v>81918.350000000006</v>
      </c>
      <c r="I11106" s="44">
        <v>89790.92</v>
      </c>
      <c r="J11106" s="68">
        <f t="shared" si="519"/>
        <v>0.43114921052631583</v>
      </c>
      <c r="K11106" s="43">
        <f t="shared" si="520"/>
        <v>0.47258378947368418</v>
      </c>
      <c r="L11106" s="41" t="str">
        <f t="shared" si="521"/>
        <v>AA</v>
      </c>
      <c r="M11106" s="41" t="s">
        <v>602</v>
      </c>
      <c r="N11106" s="41" t="s">
        <v>421</v>
      </c>
      <c r="O11106" s="41" t="s">
        <v>70</v>
      </c>
    </row>
    <row r="11107" spans="1:15">
      <c r="A11107" s="38">
        <v>40912</v>
      </c>
      <c r="B11107" s="38">
        <v>44351</v>
      </c>
      <c r="C11107" s="131">
        <v>113</v>
      </c>
      <c r="D11107" s="39">
        <v>9.5700000000000007E-2</v>
      </c>
      <c r="E11107" s="39">
        <v>8.5600000000000009E-2</v>
      </c>
      <c r="F11107" s="40">
        <v>190000</v>
      </c>
      <c r="G11107" s="40">
        <v>190000</v>
      </c>
      <c r="H11107" s="40">
        <v>55685.1</v>
      </c>
      <c r="I11107" s="40">
        <v>89999.99</v>
      </c>
      <c r="J11107" s="67">
        <f t="shared" si="519"/>
        <v>0.2930794736842105</v>
      </c>
      <c r="K11107" s="39">
        <f t="shared" si="520"/>
        <v>0.47368415789473689</v>
      </c>
      <c r="L11107" s="2" t="str">
        <f t="shared" si="521"/>
        <v>AA</v>
      </c>
      <c r="M11107" s="2" t="s">
        <v>1468</v>
      </c>
      <c r="N11107" s="2" t="s">
        <v>421</v>
      </c>
      <c r="O11107" s="2" t="s">
        <v>70</v>
      </c>
    </row>
    <row r="11108" spans="1:15">
      <c r="A11108" s="38">
        <v>41019</v>
      </c>
      <c r="B11108" s="38">
        <v>48233</v>
      </c>
      <c r="C11108" s="131">
        <v>237</v>
      </c>
      <c r="D11108" s="39">
        <v>9.5700000000000007E-2</v>
      </c>
      <c r="E11108" s="39">
        <v>8.5600000000000009E-2</v>
      </c>
      <c r="F11108" s="40">
        <v>190000</v>
      </c>
      <c r="G11108" s="40">
        <v>190000</v>
      </c>
      <c r="H11108" s="40">
        <v>78058.91</v>
      </c>
      <c r="I11108" s="40">
        <v>89999.99</v>
      </c>
      <c r="J11108" s="67">
        <f t="shared" si="519"/>
        <v>0.41083636842105264</v>
      </c>
      <c r="K11108" s="39">
        <f t="shared" si="520"/>
        <v>0.47368415789473689</v>
      </c>
      <c r="L11108" s="2" t="str">
        <f t="shared" si="521"/>
        <v>AA</v>
      </c>
      <c r="M11108" s="2" t="s">
        <v>564</v>
      </c>
      <c r="N11108" s="2" t="s">
        <v>417</v>
      </c>
      <c r="O11108" s="2" t="s">
        <v>70</v>
      </c>
    </row>
    <row r="11109" spans="1:15">
      <c r="A11109" s="38">
        <v>40966</v>
      </c>
      <c r="B11109" s="38">
        <v>43247</v>
      </c>
      <c r="C11109" s="131">
        <v>75</v>
      </c>
      <c r="D11109" s="39">
        <v>9.5700000000000007E-2</v>
      </c>
      <c r="E11109" s="39">
        <v>7.9100000000000004E-2</v>
      </c>
      <c r="F11109" s="40">
        <v>195000</v>
      </c>
      <c r="G11109" s="40">
        <v>195000</v>
      </c>
      <c r="H11109" s="40">
        <v>48941.67</v>
      </c>
      <c r="I11109" s="40">
        <v>92789.16</v>
      </c>
      <c r="J11109" s="67">
        <f t="shared" si="519"/>
        <v>0.25098292307692305</v>
      </c>
      <c r="K11109" s="39">
        <f t="shared" si="520"/>
        <v>0.47584184615384617</v>
      </c>
      <c r="L11109" s="2" t="str">
        <f t="shared" si="521"/>
        <v>AA</v>
      </c>
      <c r="M11109" s="2" t="s">
        <v>467</v>
      </c>
      <c r="N11109" s="2" t="s">
        <v>425</v>
      </c>
      <c r="O11109" s="2" t="s">
        <v>70</v>
      </c>
    </row>
    <row r="11110" spans="1:15">
      <c r="A11110" s="42">
        <v>40889</v>
      </c>
      <c r="B11110" s="42">
        <v>46368</v>
      </c>
      <c r="C11110" s="130">
        <v>180</v>
      </c>
      <c r="D11110" s="43">
        <v>9.5700000000000007E-2</v>
      </c>
      <c r="E11110" s="43">
        <v>8.5600000000000009E-2</v>
      </c>
      <c r="F11110" s="44">
        <v>168000</v>
      </c>
      <c r="G11110" s="44">
        <v>168000</v>
      </c>
      <c r="H11110" s="44">
        <v>64103.95</v>
      </c>
      <c r="I11110" s="44">
        <v>79999.990000000005</v>
      </c>
      <c r="J11110" s="68">
        <f t="shared" si="519"/>
        <v>0.38157113095238093</v>
      </c>
      <c r="K11110" s="43">
        <f t="shared" si="520"/>
        <v>0.47619041666666667</v>
      </c>
      <c r="L11110" s="41" t="str">
        <f t="shared" si="521"/>
        <v>AA</v>
      </c>
      <c r="M11110" s="41" t="s">
        <v>472</v>
      </c>
      <c r="N11110" s="41" t="s">
        <v>426</v>
      </c>
      <c r="O11110" s="41" t="s">
        <v>70</v>
      </c>
    </row>
    <row r="11111" spans="1:15">
      <c r="A11111" s="42">
        <v>40927</v>
      </c>
      <c r="B11111" s="42">
        <v>51885</v>
      </c>
      <c r="C11111" s="130">
        <v>360</v>
      </c>
      <c r="D11111" s="43">
        <v>9.5700000000000007E-2</v>
      </c>
      <c r="E11111" s="43">
        <v>8.5600000000000009E-2</v>
      </c>
      <c r="F11111" s="44">
        <v>154000</v>
      </c>
      <c r="G11111" s="44">
        <v>154000</v>
      </c>
      <c r="H11111" s="44">
        <v>66823.929999999993</v>
      </c>
      <c r="I11111" s="44">
        <v>73449.320000000007</v>
      </c>
      <c r="J11111" s="68">
        <f t="shared" si="519"/>
        <v>0.43392162337662332</v>
      </c>
      <c r="K11111" s="43">
        <f t="shared" si="520"/>
        <v>0.4769436363636364</v>
      </c>
      <c r="L11111" s="41" t="str">
        <f t="shared" si="521"/>
        <v>AA</v>
      </c>
      <c r="M11111" s="41" t="s">
        <v>538</v>
      </c>
      <c r="N11111" s="41" t="s">
        <v>417</v>
      </c>
      <c r="O11111" s="41" t="s">
        <v>70</v>
      </c>
    </row>
    <row r="11112" spans="1:15">
      <c r="A11112" s="42">
        <v>40997</v>
      </c>
      <c r="B11112" s="42">
        <v>51954</v>
      </c>
      <c r="C11112" s="130">
        <v>360</v>
      </c>
      <c r="D11112" s="43">
        <v>9.5700000000000007E-2</v>
      </c>
      <c r="E11112" s="43">
        <v>8.5600000000000009E-2</v>
      </c>
      <c r="F11112" s="44">
        <v>150868</v>
      </c>
      <c r="G11112" s="44">
        <v>150868</v>
      </c>
      <c r="H11112" s="44">
        <v>65855.72</v>
      </c>
      <c r="I11112" s="44">
        <v>71999.990000000005</v>
      </c>
      <c r="J11112" s="68">
        <f t="shared" si="519"/>
        <v>0.43651218283532628</v>
      </c>
      <c r="K11112" s="43">
        <f t="shared" si="520"/>
        <v>0.47723831428798691</v>
      </c>
      <c r="L11112" s="41" t="str">
        <f t="shared" si="521"/>
        <v>AA</v>
      </c>
      <c r="M11112" s="41" t="s">
        <v>825</v>
      </c>
      <c r="N11112" s="41" t="s">
        <v>416</v>
      </c>
      <c r="O11112" s="41" t="s">
        <v>70</v>
      </c>
    </row>
    <row r="11113" spans="1:15">
      <c r="A11113" s="38">
        <v>40914</v>
      </c>
      <c r="B11113" s="38">
        <v>44567</v>
      </c>
      <c r="C11113" s="131">
        <v>120</v>
      </c>
      <c r="D11113" s="39">
        <v>9.5700000000000007E-2</v>
      </c>
      <c r="E11113" s="39">
        <v>8.5600000000000009E-2</v>
      </c>
      <c r="F11113" s="40">
        <v>178000</v>
      </c>
      <c r="G11113" s="40">
        <v>178000</v>
      </c>
      <c r="H11113" s="40">
        <v>59703.95</v>
      </c>
      <c r="I11113" s="40">
        <v>84999.99</v>
      </c>
      <c r="J11113" s="67">
        <f t="shared" si="519"/>
        <v>0.33541544943820223</v>
      </c>
      <c r="K11113" s="39">
        <f t="shared" si="520"/>
        <v>0.47752803370786517</v>
      </c>
      <c r="L11113" s="2" t="str">
        <f t="shared" si="521"/>
        <v>AA</v>
      </c>
      <c r="M11113" s="2" t="s">
        <v>467</v>
      </c>
      <c r="N11113" s="2" t="s">
        <v>425</v>
      </c>
      <c r="O11113" s="2" t="s">
        <v>70</v>
      </c>
    </row>
    <row r="11114" spans="1:15">
      <c r="A11114" s="38">
        <v>38918</v>
      </c>
      <c r="B11114" s="38">
        <v>46223</v>
      </c>
      <c r="C11114" s="131">
        <v>240</v>
      </c>
      <c r="D11114" s="39">
        <v>9.5700000000000007E-2</v>
      </c>
      <c r="E11114" s="39">
        <v>9.5700000000000007E-2</v>
      </c>
      <c r="F11114" s="40">
        <v>104396.3</v>
      </c>
      <c r="G11114" s="40">
        <v>104396.3</v>
      </c>
      <c r="H11114" s="40">
        <v>31568.13</v>
      </c>
      <c r="I11114" s="40">
        <v>49999.99</v>
      </c>
      <c r="J11114" s="67">
        <f t="shared" si="519"/>
        <v>0.30238744093420933</v>
      </c>
      <c r="K11114" s="39">
        <f t="shared" si="520"/>
        <v>0.47894408135154209</v>
      </c>
      <c r="L11114" s="2" t="str">
        <f t="shared" si="521"/>
        <v>AA</v>
      </c>
      <c r="M11114" s="2" t="s">
        <v>495</v>
      </c>
      <c r="N11114" s="2" t="s">
        <v>424</v>
      </c>
      <c r="O11114" s="2" t="s">
        <v>70</v>
      </c>
    </row>
    <row r="11115" spans="1:15">
      <c r="A11115" s="38">
        <v>41012</v>
      </c>
      <c r="B11115" s="38">
        <v>51969</v>
      </c>
      <c r="C11115" s="131">
        <v>360</v>
      </c>
      <c r="D11115" s="39">
        <v>9.5700000000000007E-2</v>
      </c>
      <c r="E11115" s="39">
        <v>8.5600000000000009E-2</v>
      </c>
      <c r="F11115" s="40">
        <v>198310</v>
      </c>
      <c r="G11115" s="40">
        <v>198310</v>
      </c>
      <c r="H11115" s="40">
        <v>74582.86</v>
      </c>
      <c r="I11115" s="40">
        <v>95195.49</v>
      </c>
      <c r="J11115" s="67">
        <f t="shared" si="519"/>
        <v>0.37609227976400583</v>
      </c>
      <c r="K11115" s="39">
        <f t="shared" si="520"/>
        <v>0.48003373506126773</v>
      </c>
      <c r="L11115" s="2" t="str">
        <f t="shared" si="521"/>
        <v>AA</v>
      </c>
      <c r="M11115" s="2" t="s">
        <v>525</v>
      </c>
      <c r="N11115" s="2" t="s">
        <v>430</v>
      </c>
      <c r="O11115" s="2" t="s">
        <v>70</v>
      </c>
    </row>
    <row r="11116" spans="1:15">
      <c r="A11116" s="38">
        <v>40897</v>
      </c>
      <c r="B11116" s="38">
        <v>48202</v>
      </c>
      <c r="C11116" s="131">
        <v>240</v>
      </c>
      <c r="D11116" s="39">
        <v>9.5700000000000007E-2</v>
      </c>
      <c r="E11116" s="39">
        <v>8.5600000000000009E-2</v>
      </c>
      <c r="F11116" s="40">
        <v>200000</v>
      </c>
      <c r="G11116" s="40">
        <v>200000</v>
      </c>
      <c r="H11116" s="40">
        <v>62299.49</v>
      </c>
      <c r="I11116" s="40">
        <v>96382.7</v>
      </c>
      <c r="J11116" s="67">
        <f t="shared" si="519"/>
        <v>0.31149745000000001</v>
      </c>
      <c r="K11116" s="39">
        <f t="shared" si="520"/>
        <v>0.48191349999999999</v>
      </c>
      <c r="L11116" s="2" t="str">
        <f t="shared" si="521"/>
        <v>AA</v>
      </c>
      <c r="M11116" s="2" t="s">
        <v>564</v>
      </c>
      <c r="N11116" s="2" t="s">
        <v>417</v>
      </c>
      <c r="O11116" s="2" t="s">
        <v>70</v>
      </c>
    </row>
    <row r="11117" spans="1:15">
      <c r="A11117" s="38">
        <v>40941</v>
      </c>
      <c r="B11117" s="38">
        <v>51899</v>
      </c>
      <c r="C11117" s="131">
        <v>360</v>
      </c>
      <c r="D11117" s="39">
        <v>9.5700000000000007E-2</v>
      </c>
      <c r="E11117" s="39">
        <v>8.5600000000000009E-2</v>
      </c>
      <c r="F11117" s="40">
        <v>128000</v>
      </c>
      <c r="G11117" s="40">
        <v>128000</v>
      </c>
      <c r="H11117" s="40">
        <v>57054.22</v>
      </c>
      <c r="I11117" s="40">
        <v>61690</v>
      </c>
      <c r="J11117" s="67">
        <f t="shared" si="519"/>
        <v>0.44573609375000001</v>
      </c>
      <c r="K11117" s="39">
        <f t="shared" si="520"/>
        <v>0.48195312499999998</v>
      </c>
      <c r="L11117" s="2" t="str">
        <f t="shared" si="521"/>
        <v>AA</v>
      </c>
      <c r="M11117" s="2" t="s">
        <v>482</v>
      </c>
      <c r="N11117" s="2" t="s">
        <v>422</v>
      </c>
      <c r="O11117" s="2" t="s">
        <v>70</v>
      </c>
    </row>
    <row r="11118" spans="1:15">
      <c r="A11118" s="38">
        <v>40942</v>
      </c>
      <c r="B11118" s="38">
        <v>51900</v>
      </c>
      <c r="C11118" s="131">
        <v>360</v>
      </c>
      <c r="D11118" s="39">
        <v>9.5700000000000007E-2</v>
      </c>
      <c r="E11118" s="39">
        <v>8.5600000000000009E-2</v>
      </c>
      <c r="F11118" s="40">
        <v>147000</v>
      </c>
      <c r="G11118" s="40">
        <v>147000</v>
      </c>
      <c r="H11118" s="40">
        <v>65800.77</v>
      </c>
      <c r="I11118" s="40">
        <v>71045.34</v>
      </c>
      <c r="J11118" s="67">
        <f t="shared" si="519"/>
        <v>0.44762428571428575</v>
      </c>
      <c r="K11118" s="39">
        <f t="shared" si="520"/>
        <v>0.4833016326530612</v>
      </c>
      <c r="L11118" s="2" t="str">
        <f t="shared" si="521"/>
        <v>AA</v>
      </c>
      <c r="M11118" s="2" t="s">
        <v>381</v>
      </c>
      <c r="N11118" s="2" t="s">
        <v>422</v>
      </c>
      <c r="O11118" s="2" t="s">
        <v>70</v>
      </c>
    </row>
    <row r="11119" spans="1:15">
      <c r="A11119" s="42">
        <v>40976</v>
      </c>
      <c r="B11119" s="42">
        <v>51933</v>
      </c>
      <c r="C11119" s="130">
        <v>360</v>
      </c>
      <c r="D11119" s="43">
        <v>9.5700000000000007E-2</v>
      </c>
      <c r="E11119" s="43">
        <v>9.5700000000000007E-2</v>
      </c>
      <c r="F11119" s="44">
        <v>123705.52</v>
      </c>
      <c r="G11119" s="44">
        <v>123705.52</v>
      </c>
      <c r="H11119" s="44">
        <v>56675.27</v>
      </c>
      <c r="I11119" s="44">
        <v>59997.17</v>
      </c>
      <c r="J11119" s="68">
        <f t="shared" si="519"/>
        <v>0.45814665343955546</v>
      </c>
      <c r="K11119" s="43">
        <f t="shared" si="520"/>
        <v>0.48499994179726175</v>
      </c>
      <c r="L11119" s="41" t="str">
        <f t="shared" si="521"/>
        <v>AA</v>
      </c>
      <c r="M11119" s="41" t="s">
        <v>1479</v>
      </c>
      <c r="N11119" s="41" t="s">
        <v>419</v>
      </c>
      <c r="O11119" s="41" t="s">
        <v>70</v>
      </c>
    </row>
    <row r="11120" spans="1:15">
      <c r="A11120" s="38">
        <v>40988</v>
      </c>
      <c r="B11120" s="38">
        <v>51945</v>
      </c>
      <c r="C11120" s="131">
        <v>360</v>
      </c>
      <c r="D11120" s="39">
        <v>9.5700000000000007E-2</v>
      </c>
      <c r="E11120" s="39">
        <v>8.5600000000000009E-2</v>
      </c>
      <c r="F11120" s="40">
        <v>123000</v>
      </c>
      <c r="G11120" s="40">
        <v>123000</v>
      </c>
      <c r="H11120" s="40">
        <v>56088.17</v>
      </c>
      <c r="I11120" s="40">
        <v>59726.83</v>
      </c>
      <c r="J11120" s="67">
        <f t="shared" si="519"/>
        <v>0.45600138211382113</v>
      </c>
      <c r="K11120" s="39">
        <f t="shared" si="520"/>
        <v>0.48558398373983741</v>
      </c>
      <c r="L11120" s="2" t="str">
        <f t="shared" si="521"/>
        <v>AA</v>
      </c>
      <c r="M11120" s="2" t="s">
        <v>1420</v>
      </c>
      <c r="N11120" s="2" t="s">
        <v>424</v>
      </c>
      <c r="O11120" s="2" t="s">
        <v>70</v>
      </c>
    </row>
    <row r="11121" spans="1:15">
      <c r="A11121" s="38">
        <v>40945</v>
      </c>
      <c r="B11121" s="38">
        <v>51903</v>
      </c>
      <c r="C11121" s="131">
        <v>360</v>
      </c>
      <c r="D11121" s="39">
        <v>9.5700000000000007E-2</v>
      </c>
      <c r="E11121" s="39">
        <v>8.5600000000000009E-2</v>
      </c>
      <c r="F11121" s="40">
        <v>144000</v>
      </c>
      <c r="G11121" s="40">
        <v>144000</v>
      </c>
      <c r="H11121" s="40">
        <v>45638.06</v>
      </c>
      <c r="I11121" s="40">
        <v>70000</v>
      </c>
      <c r="J11121" s="67">
        <f t="shared" si="519"/>
        <v>0.31693097222222222</v>
      </c>
      <c r="K11121" s="39">
        <f t="shared" si="520"/>
        <v>0.4861111111111111</v>
      </c>
      <c r="L11121" s="2" t="str">
        <f t="shared" si="521"/>
        <v>AA</v>
      </c>
      <c r="M11121" s="2" t="s">
        <v>1455</v>
      </c>
      <c r="N11121" s="2" t="s">
        <v>427</v>
      </c>
      <c r="O11121" s="2" t="s">
        <v>70</v>
      </c>
    </row>
    <row r="11122" spans="1:15">
      <c r="A11122" s="38">
        <v>40991</v>
      </c>
      <c r="B11122" s="38">
        <v>48661</v>
      </c>
      <c r="C11122" s="131">
        <v>252</v>
      </c>
      <c r="D11122" s="39">
        <v>9.5700000000000007E-2</v>
      </c>
      <c r="E11122" s="39">
        <v>8.5600000000000009E-2</v>
      </c>
      <c r="F11122" s="40">
        <v>198310</v>
      </c>
      <c r="G11122" s="40">
        <v>198310</v>
      </c>
      <c r="H11122" s="40">
        <v>84718.86</v>
      </c>
      <c r="I11122" s="40">
        <v>97115.99</v>
      </c>
      <c r="J11122" s="67">
        <f t="shared" si="519"/>
        <v>0.42720417528112553</v>
      </c>
      <c r="K11122" s="39">
        <f t="shared" si="520"/>
        <v>0.48971806767182696</v>
      </c>
      <c r="L11122" s="2" t="str">
        <f t="shared" si="521"/>
        <v>AA</v>
      </c>
      <c r="M11122" s="2" t="s">
        <v>525</v>
      </c>
      <c r="N11122" s="2" t="s">
        <v>430</v>
      </c>
      <c r="O11122" s="2" t="s">
        <v>70</v>
      </c>
    </row>
    <row r="11123" spans="1:15">
      <c r="A11123" s="42">
        <v>40905</v>
      </c>
      <c r="B11123" s="42">
        <v>51863</v>
      </c>
      <c r="C11123" s="130">
        <v>360</v>
      </c>
      <c r="D11123" s="43">
        <v>9.5700000000000007E-2</v>
      </c>
      <c r="E11123" s="43">
        <v>8.5600000000000009E-2</v>
      </c>
      <c r="F11123" s="44">
        <v>190870.38</v>
      </c>
      <c r="G11123" s="44">
        <v>190870.38</v>
      </c>
      <c r="H11123" s="44">
        <v>90386.67</v>
      </c>
      <c r="I11123" s="44">
        <v>93533.13</v>
      </c>
      <c r="J11123" s="68">
        <f t="shared" si="519"/>
        <v>0.4735500081259334</v>
      </c>
      <c r="K11123" s="43">
        <f t="shared" si="520"/>
        <v>0.49003480791519355</v>
      </c>
      <c r="L11123" s="41" t="str">
        <f t="shared" si="521"/>
        <v>AA</v>
      </c>
      <c r="M11123" s="41" t="s">
        <v>509</v>
      </c>
      <c r="N11123" s="41" t="s">
        <v>430</v>
      </c>
      <c r="O11123" s="41" t="s">
        <v>70</v>
      </c>
    </row>
    <row r="11124" spans="1:15">
      <c r="A11124" s="38">
        <v>40892</v>
      </c>
      <c r="B11124" s="38">
        <v>48197</v>
      </c>
      <c r="C11124" s="131">
        <v>240</v>
      </c>
      <c r="D11124" s="39">
        <v>9.5700000000000007E-2</v>
      </c>
      <c r="E11124" s="39">
        <v>8.5600000000000009E-2</v>
      </c>
      <c r="F11124" s="40">
        <v>173000</v>
      </c>
      <c r="G11124" s="40">
        <v>173000</v>
      </c>
      <c r="H11124" s="40">
        <v>72565.539999999994</v>
      </c>
      <c r="I11124" s="40">
        <v>84875.83</v>
      </c>
      <c r="J11124" s="67">
        <f t="shared" si="519"/>
        <v>0.41945398843930631</v>
      </c>
      <c r="K11124" s="39">
        <f t="shared" si="520"/>
        <v>0.49061173410404624</v>
      </c>
      <c r="L11124" s="2" t="str">
        <f t="shared" si="521"/>
        <v>AA</v>
      </c>
      <c r="M11124" s="2" t="s">
        <v>679</v>
      </c>
      <c r="N11124" s="2" t="s">
        <v>424</v>
      </c>
      <c r="O11124" s="2" t="s">
        <v>70</v>
      </c>
    </row>
    <row r="11125" spans="1:15">
      <c r="A11125" s="42">
        <v>41022</v>
      </c>
      <c r="B11125" s="42">
        <v>46349</v>
      </c>
      <c r="C11125" s="130">
        <v>175</v>
      </c>
      <c r="D11125" s="43">
        <v>9.5700000000000007E-2</v>
      </c>
      <c r="E11125" s="43">
        <v>8.5600000000000009E-2</v>
      </c>
      <c r="F11125" s="44">
        <v>191000</v>
      </c>
      <c r="G11125" s="44">
        <v>191000</v>
      </c>
      <c r="H11125" s="44">
        <v>69511.25</v>
      </c>
      <c r="I11125" s="44">
        <v>93762</v>
      </c>
      <c r="J11125" s="68">
        <f t="shared" si="519"/>
        <v>0.36393324607329841</v>
      </c>
      <c r="K11125" s="43">
        <f t="shared" si="520"/>
        <v>0.49090052356020941</v>
      </c>
      <c r="L11125" s="41" t="str">
        <f t="shared" si="521"/>
        <v>AA</v>
      </c>
      <c r="M11125" s="41" t="s">
        <v>564</v>
      </c>
      <c r="N11125" s="41" t="s">
        <v>417</v>
      </c>
      <c r="O11125" s="41" t="s">
        <v>70</v>
      </c>
    </row>
    <row r="11126" spans="1:15">
      <c r="A11126" s="38">
        <v>40893</v>
      </c>
      <c r="B11126" s="38">
        <v>51851</v>
      </c>
      <c r="C11126" s="131">
        <v>360</v>
      </c>
      <c r="D11126" s="39">
        <v>9.5700000000000007E-2</v>
      </c>
      <c r="E11126" s="39">
        <v>9.5700000000000007E-2</v>
      </c>
      <c r="F11126" s="40">
        <v>145000</v>
      </c>
      <c r="G11126" s="40">
        <v>145000</v>
      </c>
      <c r="H11126" s="40">
        <v>64671.72</v>
      </c>
      <c r="I11126" s="40">
        <v>71215.8</v>
      </c>
      <c r="J11126" s="67">
        <f t="shared" si="519"/>
        <v>0.44601186206896554</v>
      </c>
      <c r="K11126" s="39">
        <f t="shared" si="520"/>
        <v>0.49114344827586209</v>
      </c>
      <c r="L11126" s="2" t="str">
        <f t="shared" si="521"/>
        <v>AA</v>
      </c>
      <c r="M11126" s="2" t="s">
        <v>538</v>
      </c>
      <c r="N11126" s="2" t="s">
        <v>417</v>
      </c>
      <c r="O11126" s="2" t="s">
        <v>70</v>
      </c>
    </row>
    <row r="11127" spans="1:15">
      <c r="A11127" s="38">
        <v>41018</v>
      </c>
      <c r="B11127" s="38">
        <v>50667</v>
      </c>
      <c r="C11127" s="131">
        <v>317</v>
      </c>
      <c r="D11127" s="39">
        <v>9.5700000000000007E-2</v>
      </c>
      <c r="E11127" s="39">
        <v>8.5600000000000009E-2</v>
      </c>
      <c r="F11127" s="40">
        <v>180000</v>
      </c>
      <c r="G11127" s="40">
        <v>180000</v>
      </c>
      <c r="H11127" s="40">
        <v>79960.070000000007</v>
      </c>
      <c r="I11127" s="40">
        <v>88513.21</v>
      </c>
      <c r="J11127" s="67">
        <f t="shared" si="519"/>
        <v>0.44422261111111117</v>
      </c>
      <c r="K11127" s="39">
        <f t="shared" si="520"/>
        <v>0.49174005555555561</v>
      </c>
      <c r="L11127" s="2" t="str">
        <f t="shared" si="521"/>
        <v>AA</v>
      </c>
      <c r="M11127" s="2" t="s">
        <v>564</v>
      </c>
      <c r="N11127" s="2" t="s">
        <v>417</v>
      </c>
      <c r="O11127" s="2" t="s">
        <v>70</v>
      </c>
    </row>
    <row r="11128" spans="1:15">
      <c r="A11128" s="38">
        <v>40885</v>
      </c>
      <c r="B11128" s="38">
        <v>48495</v>
      </c>
      <c r="C11128" s="131">
        <v>250</v>
      </c>
      <c r="D11128" s="39">
        <v>9.5700000000000007E-2</v>
      </c>
      <c r="E11128" s="39">
        <v>8.5600000000000009E-2</v>
      </c>
      <c r="F11128" s="40">
        <v>122000</v>
      </c>
      <c r="G11128" s="40">
        <v>122000</v>
      </c>
      <c r="H11128" s="40">
        <v>51725.78</v>
      </c>
      <c r="I11128" s="40">
        <v>59999.99</v>
      </c>
      <c r="J11128" s="67">
        <f t="shared" si="519"/>
        <v>0.42398180327868851</v>
      </c>
      <c r="K11128" s="39">
        <f t="shared" si="520"/>
        <v>0.49180319672131145</v>
      </c>
      <c r="L11128" s="2" t="str">
        <f t="shared" si="521"/>
        <v>AA</v>
      </c>
      <c r="M11128" s="2" t="s">
        <v>885</v>
      </c>
      <c r="N11128" s="2" t="s">
        <v>424</v>
      </c>
      <c r="O11128" s="2" t="s">
        <v>70</v>
      </c>
    </row>
    <row r="11129" spans="1:15">
      <c r="A11129" s="38">
        <v>39168</v>
      </c>
      <c r="B11129" s="38">
        <v>46473</v>
      </c>
      <c r="C11129" s="131">
        <v>240</v>
      </c>
      <c r="D11129" s="39">
        <v>9.5700000000000007E-2</v>
      </c>
      <c r="E11129" s="39">
        <v>8.6500000000000007E-2</v>
      </c>
      <c r="F11129" s="40">
        <v>90700</v>
      </c>
      <c r="G11129" s="40">
        <v>90700</v>
      </c>
      <c r="H11129" s="40">
        <v>30018.71</v>
      </c>
      <c r="I11129" s="40">
        <v>44681.73</v>
      </c>
      <c r="J11129" s="67">
        <f t="shared" si="519"/>
        <v>0.33096703417861079</v>
      </c>
      <c r="K11129" s="39">
        <f t="shared" si="520"/>
        <v>0.49263208379272327</v>
      </c>
      <c r="L11129" s="2" t="str">
        <f t="shared" si="521"/>
        <v>AA</v>
      </c>
      <c r="M11129" s="2" t="s">
        <v>1038</v>
      </c>
      <c r="N11129" s="2" t="s">
        <v>427</v>
      </c>
      <c r="O11129" s="2" t="s">
        <v>70</v>
      </c>
    </row>
    <row r="11130" spans="1:15">
      <c r="A11130" s="42">
        <v>40877</v>
      </c>
      <c r="B11130" s="42">
        <v>51835</v>
      </c>
      <c r="C11130" s="130">
        <v>360</v>
      </c>
      <c r="D11130" s="43">
        <v>9.5700000000000007E-2</v>
      </c>
      <c r="E11130" s="43">
        <v>8.5600000000000009E-2</v>
      </c>
      <c r="F11130" s="44">
        <v>142000</v>
      </c>
      <c r="G11130" s="44">
        <v>142000</v>
      </c>
      <c r="H11130" s="44">
        <v>63368.639999999999</v>
      </c>
      <c r="I11130" s="44">
        <v>69999.990000000005</v>
      </c>
      <c r="J11130" s="68">
        <f t="shared" si="519"/>
        <v>0.44625802816901405</v>
      </c>
      <c r="K11130" s="43">
        <f t="shared" si="520"/>
        <v>0.49295767605633806</v>
      </c>
      <c r="L11130" s="41" t="str">
        <f t="shared" si="521"/>
        <v>AA</v>
      </c>
      <c r="M11130" s="41" t="s">
        <v>716</v>
      </c>
      <c r="N11130" s="41" t="s">
        <v>417</v>
      </c>
      <c r="O11130" s="41" t="s">
        <v>70</v>
      </c>
    </row>
    <row r="11131" spans="1:15">
      <c r="A11131" s="42">
        <v>40935</v>
      </c>
      <c r="B11131" s="42">
        <v>50067</v>
      </c>
      <c r="C11131" s="130">
        <v>300</v>
      </c>
      <c r="D11131" s="43">
        <v>9.5700000000000007E-2</v>
      </c>
      <c r="E11131" s="43">
        <v>9.5700000000000007E-2</v>
      </c>
      <c r="F11131" s="44">
        <v>104110</v>
      </c>
      <c r="G11131" s="44">
        <v>104110</v>
      </c>
      <c r="H11131" s="44">
        <v>45655.29</v>
      </c>
      <c r="I11131" s="44">
        <v>51325.72</v>
      </c>
      <c r="J11131" s="68">
        <f t="shared" si="519"/>
        <v>0.43852934396311594</v>
      </c>
      <c r="K11131" s="43">
        <f t="shared" si="520"/>
        <v>0.49299510133512631</v>
      </c>
      <c r="L11131" s="41" t="str">
        <f t="shared" si="521"/>
        <v>AA</v>
      </c>
      <c r="M11131" s="41" t="s">
        <v>523</v>
      </c>
      <c r="N11131" s="41" t="s">
        <v>423</v>
      </c>
      <c r="O11131" s="41" t="s">
        <v>70</v>
      </c>
    </row>
    <row r="11132" spans="1:15">
      <c r="A11132" s="38">
        <v>41012</v>
      </c>
      <c r="B11132" s="38">
        <v>51969</v>
      </c>
      <c r="C11132" s="131">
        <v>360</v>
      </c>
      <c r="D11132" s="39">
        <v>9.5700000000000007E-2</v>
      </c>
      <c r="E11132" s="39">
        <v>8.5600000000000009E-2</v>
      </c>
      <c r="F11132" s="40">
        <v>188500</v>
      </c>
      <c r="G11132" s="40">
        <v>188500</v>
      </c>
      <c r="H11132" s="40">
        <v>85640.33</v>
      </c>
      <c r="I11132" s="40">
        <v>93353.3</v>
      </c>
      <c r="J11132" s="67">
        <f t="shared" si="519"/>
        <v>0.4543253580901857</v>
      </c>
      <c r="K11132" s="39">
        <f t="shared" si="520"/>
        <v>0.49524297082228119</v>
      </c>
      <c r="L11132" s="2" t="str">
        <f t="shared" si="521"/>
        <v>AA</v>
      </c>
      <c r="M11132" s="2" t="s">
        <v>531</v>
      </c>
      <c r="N11132" s="2" t="s">
        <v>423</v>
      </c>
      <c r="O11132" s="2" t="s">
        <v>70</v>
      </c>
    </row>
    <row r="11133" spans="1:15">
      <c r="A11133" s="38">
        <v>40903</v>
      </c>
      <c r="B11133" s="38">
        <v>50247</v>
      </c>
      <c r="C11133" s="131">
        <v>307</v>
      </c>
      <c r="D11133" s="39">
        <v>9.5700000000000007E-2</v>
      </c>
      <c r="E11133" s="39">
        <v>8.5600000000000009E-2</v>
      </c>
      <c r="F11133" s="40">
        <v>189000</v>
      </c>
      <c r="G11133" s="40">
        <v>189000</v>
      </c>
      <c r="H11133" s="40">
        <v>81969.89</v>
      </c>
      <c r="I11133" s="40">
        <v>93694.03</v>
      </c>
      <c r="J11133" s="67">
        <f t="shared" si="519"/>
        <v>0.4337031216931217</v>
      </c>
      <c r="K11133" s="39">
        <f t="shared" si="520"/>
        <v>0.49573560846560843</v>
      </c>
      <c r="L11133" s="2" t="str">
        <f t="shared" si="521"/>
        <v>AA</v>
      </c>
      <c r="M11133" s="2" t="s">
        <v>633</v>
      </c>
      <c r="N11133" s="2" t="s">
        <v>422</v>
      </c>
      <c r="O11133" s="2" t="s">
        <v>70</v>
      </c>
    </row>
    <row r="11134" spans="1:15">
      <c r="A11134" s="42">
        <v>41025</v>
      </c>
      <c r="B11134" s="42">
        <v>48330</v>
      </c>
      <c r="C11134" s="130">
        <v>240</v>
      </c>
      <c r="D11134" s="43">
        <v>9.5700000000000007E-2</v>
      </c>
      <c r="E11134" s="43">
        <v>8.5600000000000009E-2</v>
      </c>
      <c r="F11134" s="44">
        <v>183000</v>
      </c>
      <c r="G11134" s="44">
        <v>183000</v>
      </c>
      <c r="H11134" s="44">
        <v>79081.63</v>
      </c>
      <c r="I11134" s="44">
        <v>90999.99</v>
      </c>
      <c r="J11134" s="68">
        <f t="shared" si="519"/>
        <v>0.43214005464480876</v>
      </c>
      <c r="K11134" s="43">
        <f t="shared" si="520"/>
        <v>0.49726770491803279</v>
      </c>
      <c r="L11134" s="41" t="str">
        <f t="shared" si="521"/>
        <v>AA</v>
      </c>
      <c r="M11134" s="41" t="s">
        <v>862</v>
      </c>
      <c r="N11134" s="41" t="s">
        <v>417</v>
      </c>
      <c r="O11134" s="41" t="s">
        <v>70</v>
      </c>
    </row>
    <row r="11135" spans="1:15">
      <c r="A11135" s="42">
        <v>40899</v>
      </c>
      <c r="B11135" s="42">
        <v>51857</v>
      </c>
      <c r="C11135" s="130">
        <v>360</v>
      </c>
      <c r="D11135" s="43">
        <v>9.5700000000000007E-2</v>
      </c>
      <c r="E11135" s="43">
        <v>9.5700000000000007E-2</v>
      </c>
      <c r="F11135" s="44">
        <v>179400</v>
      </c>
      <c r="G11135" s="44">
        <v>179400</v>
      </c>
      <c r="H11135" s="44">
        <v>81198.070000000007</v>
      </c>
      <c r="I11135" s="44">
        <v>89465.26</v>
      </c>
      <c r="J11135" s="68">
        <f t="shared" si="519"/>
        <v>0.45260908584169457</v>
      </c>
      <c r="K11135" s="43">
        <f t="shared" si="520"/>
        <v>0.49869152731326644</v>
      </c>
      <c r="L11135" s="41" t="str">
        <f t="shared" si="521"/>
        <v>AA</v>
      </c>
      <c r="M11135" s="41" t="s">
        <v>757</v>
      </c>
      <c r="N11135" s="41" t="s">
        <v>439</v>
      </c>
      <c r="O11135" s="41" t="s">
        <v>70</v>
      </c>
    </row>
    <row r="11136" spans="1:15">
      <c r="A11136" s="42">
        <v>40991</v>
      </c>
      <c r="B11136" s="42">
        <v>48296</v>
      </c>
      <c r="C11136" s="130">
        <v>240</v>
      </c>
      <c r="D11136" s="43">
        <v>9.5700000000000007E-2</v>
      </c>
      <c r="E11136" s="43">
        <v>8.5600000000000009E-2</v>
      </c>
      <c r="F11136" s="44">
        <v>80000</v>
      </c>
      <c r="G11136" s="44">
        <v>80000</v>
      </c>
      <c r="H11136" s="44">
        <v>34613.19</v>
      </c>
      <c r="I11136" s="44">
        <v>39999.99</v>
      </c>
      <c r="J11136" s="68">
        <f t="shared" si="519"/>
        <v>0.432664875</v>
      </c>
      <c r="K11136" s="43">
        <f t="shared" si="520"/>
        <v>0.49999987499999998</v>
      </c>
      <c r="L11136" s="41" t="str">
        <f t="shared" si="521"/>
        <v>AA</v>
      </c>
      <c r="M11136" s="41" t="s">
        <v>985</v>
      </c>
      <c r="N11136" s="41" t="s">
        <v>417</v>
      </c>
      <c r="O11136" s="41" t="s">
        <v>70</v>
      </c>
    </row>
    <row r="11137" spans="1:15">
      <c r="A11137" s="38">
        <v>38891</v>
      </c>
      <c r="B11137" s="38">
        <v>46196</v>
      </c>
      <c r="C11137" s="131">
        <v>240</v>
      </c>
      <c r="D11137" s="39">
        <v>9.5700000000000007E-2</v>
      </c>
      <c r="E11137" s="39">
        <v>9.5700000000000007E-2</v>
      </c>
      <c r="F11137" s="40">
        <v>110000</v>
      </c>
      <c r="G11137" s="40">
        <v>110000</v>
      </c>
      <c r="H11137" s="40">
        <v>33903.51</v>
      </c>
      <c r="I11137" s="40">
        <v>54999.99</v>
      </c>
      <c r="J11137" s="67">
        <f t="shared" si="519"/>
        <v>0.30821372727272728</v>
      </c>
      <c r="K11137" s="39">
        <f t="shared" si="520"/>
        <v>0.49999990909090908</v>
      </c>
      <c r="L11137" s="2" t="str">
        <f t="shared" si="521"/>
        <v>AA</v>
      </c>
      <c r="M11137" s="2" t="s">
        <v>564</v>
      </c>
      <c r="N11137" s="2" t="s">
        <v>417</v>
      </c>
      <c r="O11137" s="2" t="s">
        <v>70</v>
      </c>
    </row>
    <row r="11138" spans="1:15">
      <c r="A11138" s="42">
        <v>40968</v>
      </c>
      <c r="B11138" s="42">
        <v>50919</v>
      </c>
      <c r="C11138" s="130">
        <v>327</v>
      </c>
      <c r="D11138" s="43">
        <v>9.5700000000000007E-2</v>
      </c>
      <c r="E11138" s="43">
        <v>8.5600000000000009E-2</v>
      </c>
      <c r="F11138" s="44">
        <v>130000</v>
      </c>
      <c r="G11138" s="44">
        <v>130000</v>
      </c>
      <c r="H11138" s="44">
        <v>58657.17</v>
      </c>
      <c r="I11138" s="44">
        <v>64999.99</v>
      </c>
      <c r="J11138" s="68">
        <f t="shared" si="519"/>
        <v>0.45120899999999997</v>
      </c>
      <c r="K11138" s="43">
        <f t="shared" si="520"/>
        <v>0.49999992307692304</v>
      </c>
      <c r="L11138" s="41" t="str">
        <f t="shared" si="521"/>
        <v>AA</v>
      </c>
      <c r="M11138" s="41" t="s">
        <v>505</v>
      </c>
      <c r="N11138" s="41" t="s">
        <v>424</v>
      </c>
      <c r="O11138" s="41" t="s">
        <v>70</v>
      </c>
    </row>
    <row r="11139" spans="1:15">
      <c r="A11139" s="38">
        <v>40912</v>
      </c>
      <c r="B11139" s="38">
        <v>51870</v>
      </c>
      <c r="C11139" s="131">
        <v>360</v>
      </c>
      <c r="D11139" s="39">
        <v>9.5700000000000007E-2</v>
      </c>
      <c r="E11139" s="39">
        <v>9.5700000000000007E-2</v>
      </c>
      <c r="F11139" s="40">
        <v>160000</v>
      </c>
      <c r="G11139" s="40">
        <v>160000</v>
      </c>
      <c r="H11139" s="40">
        <v>72913.22</v>
      </c>
      <c r="I11139" s="40">
        <v>79999.990000000005</v>
      </c>
      <c r="J11139" s="67">
        <f t="shared" ref="J11139:J11202" si="522">H11139/G11139</f>
        <v>0.45570762500000001</v>
      </c>
      <c r="K11139" s="39">
        <f t="shared" ref="K11139:K11202" si="523">I11139/G11139</f>
        <v>0.49999993750000005</v>
      </c>
      <c r="L11139" s="2" t="str">
        <f t="shared" ref="L11139:L11202" si="524">IF(J11139&lt;=65%,"AA",IF(J11139&lt;=75%,"A",IF(J11139&lt;=85%,"B","C")))</f>
        <v>AA</v>
      </c>
      <c r="M11139" s="2" t="s">
        <v>461</v>
      </c>
      <c r="N11139" s="2" t="s">
        <v>416</v>
      </c>
      <c r="O11139" s="2" t="s">
        <v>70</v>
      </c>
    </row>
    <row r="11140" spans="1:15">
      <c r="A11140" s="38">
        <v>40969</v>
      </c>
      <c r="B11140" s="38">
        <v>46447</v>
      </c>
      <c r="C11140" s="131">
        <v>180</v>
      </c>
      <c r="D11140" s="39">
        <v>9.5700000000000007E-2</v>
      </c>
      <c r="E11140" s="39">
        <v>8.5600000000000009E-2</v>
      </c>
      <c r="F11140" s="40">
        <v>163500</v>
      </c>
      <c r="G11140" s="40">
        <v>163500</v>
      </c>
      <c r="H11140" s="40">
        <v>66773.22</v>
      </c>
      <c r="I11140" s="40">
        <v>81749.990000000005</v>
      </c>
      <c r="J11140" s="67">
        <f t="shared" si="522"/>
        <v>0.40839889908256882</v>
      </c>
      <c r="K11140" s="39">
        <f t="shared" si="523"/>
        <v>0.49999993883792054</v>
      </c>
      <c r="L11140" s="2" t="str">
        <f t="shared" si="524"/>
        <v>AA</v>
      </c>
      <c r="M11140" s="2" t="s">
        <v>505</v>
      </c>
      <c r="N11140" s="2" t="s">
        <v>424</v>
      </c>
      <c r="O11140" s="2" t="s">
        <v>70</v>
      </c>
    </row>
    <row r="11141" spans="1:15">
      <c r="A11141" s="42">
        <v>40875</v>
      </c>
      <c r="B11141" s="42">
        <v>51833</v>
      </c>
      <c r="C11141" s="130">
        <v>360</v>
      </c>
      <c r="D11141" s="43">
        <v>9.5700000000000007E-2</v>
      </c>
      <c r="E11141" s="43">
        <v>8.5600000000000009E-2</v>
      </c>
      <c r="F11141" s="44">
        <v>190000</v>
      </c>
      <c r="G11141" s="44">
        <v>190000</v>
      </c>
      <c r="H11141" s="44">
        <v>86121.4</v>
      </c>
      <c r="I11141" s="44">
        <v>94999.99</v>
      </c>
      <c r="J11141" s="68">
        <f t="shared" si="522"/>
        <v>0.45327052631578946</v>
      </c>
      <c r="K11141" s="43">
        <f t="shared" si="523"/>
        <v>0.49999994736842107</v>
      </c>
      <c r="L11141" s="41" t="str">
        <f t="shared" si="524"/>
        <v>AA</v>
      </c>
      <c r="M11141" s="41" t="s">
        <v>586</v>
      </c>
      <c r="N11141" s="41" t="s">
        <v>416</v>
      </c>
      <c r="O11141" s="41" t="s">
        <v>70</v>
      </c>
    </row>
    <row r="11142" spans="1:15">
      <c r="A11142" s="38">
        <v>40949</v>
      </c>
      <c r="B11142" s="38">
        <v>51907</v>
      </c>
      <c r="C11142" s="131">
        <v>360</v>
      </c>
      <c r="D11142" s="39">
        <v>9.5700000000000007E-2</v>
      </c>
      <c r="E11142" s="39">
        <v>9.5700000000000007E-2</v>
      </c>
      <c r="F11142" s="40">
        <v>125080</v>
      </c>
      <c r="G11142" s="40">
        <v>125080</v>
      </c>
      <c r="H11142" s="40">
        <v>57058.31</v>
      </c>
      <c r="I11142" s="40">
        <v>62599.99</v>
      </c>
      <c r="J11142" s="67">
        <f t="shared" si="522"/>
        <v>0.45617452830188676</v>
      </c>
      <c r="K11142" s="39">
        <f t="shared" si="523"/>
        <v>0.50047961304764954</v>
      </c>
      <c r="L11142" s="2" t="str">
        <f t="shared" si="524"/>
        <v>AA</v>
      </c>
      <c r="M11142" s="2" t="s">
        <v>1244</v>
      </c>
      <c r="N11142" s="2" t="s">
        <v>416</v>
      </c>
      <c r="O11142" s="2" t="s">
        <v>70</v>
      </c>
    </row>
    <row r="11143" spans="1:15">
      <c r="A11143" s="38">
        <v>40927</v>
      </c>
      <c r="B11143" s="38">
        <v>44884</v>
      </c>
      <c r="C11143" s="131">
        <v>130</v>
      </c>
      <c r="D11143" s="39">
        <v>9.5700000000000007E-2</v>
      </c>
      <c r="E11143" s="39">
        <v>8.5600000000000009E-2</v>
      </c>
      <c r="F11143" s="40">
        <v>104000</v>
      </c>
      <c r="G11143" s="40">
        <v>104000</v>
      </c>
      <c r="H11143" s="40">
        <v>30976.87</v>
      </c>
      <c r="I11143" s="40">
        <v>52059.68</v>
      </c>
      <c r="J11143" s="67">
        <f t="shared" si="522"/>
        <v>0.29785451923076922</v>
      </c>
      <c r="K11143" s="39">
        <f t="shared" si="523"/>
        <v>0.50057384615384615</v>
      </c>
      <c r="L11143" s="2" t="str">
        <f t="shared" si="524"/>
        <v>AA</v>
      </c>
      <c r="M11143" s="2" t="s">
        <v>523</v>
      </c>
      <c r="N11143" s="2" t="s">
        <v>423</v>
      </c>
      <c r="O11143" s="2" t="s">
        <v>70</v>
      </c>
    </row>
    <row r="11144" spans="1:15">
      <c r="A11144" s="38">
        <v>40914</v>
      </c>
      <c r="B11144" s="38">
        <v>51811</v>
      </c>
      <c r="C11144" s="131">
        <v>358</v>
      </c>
      <c r="D11144" s="39">
        <v>9.5700000000000007E-2</v>
      </c>
      <c r="E11144" s="39">
        <v>9.5700000000000007E-2</v>
      </c>
      <c r="F11144" s="40">
        <v>151800</v>
      </c>
      <c r="G11144" s="40">
        <v>151800</v>
      </c>
      <c r="H11144" s="40">
        <v>75315.12</v>
      </c>
      <c r="I11144" s="40">
        <v>76058.039999999994</v>
      </c>
      <c r="J11144" s="67">
        <f t="shared" si="522"/>
        <v>0.49614703557312251</v>
      </c>
      <c r="K11144" s="39">
        <f t="shared" si="523"/>
        <v>0.50104110671936752</v>
      </c>
      <c r="L11144" s="2" t="str">
        <f t="shared" si="524"/>
        <v>AA</v>
      </c>
      <c r="M11144" s="2" t="s">
        <v>493</v>
      </c>
      <c r="N11144" s="2" t="s">
        <v>427</v>
      </c>
      <c r="O11144" s="2" t="s">
        <v>70</v>
      </c>
    </row>
    <row r="11145" spans="1:15">
      <c r="A11145" s="38">
        <v>40977</v>
      </c>
      <c r="B11145" s="38">
        <v>51934</v>
      </c>
      <c r="C11145" s="131">
        <v>360</v>
      </c>
      <c r="D11145" s="39">
        <v>9.5700000000000007E-2</v>
      </c>
      <c r="E11145" s="39">
        <v>9.5700000000000007E-2</v>
      </c>
      <c r="F11145" s="40">
        <v>178998.64</v>
      </c>
      <c r="G11145" s="40">
        <v>178998.64</v>
      </c>
      <c r="H11145" s="40">
        <v>83752.490000000005</v>
      </c>
      <c r="I11145" s="40">
        <v>89982.61</v>
      </c>
      <c r="J11145" s="67">
        <f t="shared" si="522"/>
        <v>0.46789456053967782</v>
      </c>
      <c r="K11145" s="39">
        <f t="shared" si="523"/>
        <v>0.50269996464777611</v>
      </c>
      <c r="L11145" s="2" t="str">
        <f t="shared" si="524"/>
        <v>AA</v>
      </c>
      <c r="M11145" s="2" t="s">
        <v>738</v>
      </c>
      <c r="N11145" s="2" t="s">
        <v>422</v>
      </c>
      <c r="O11145" s="2" t="s">
        <v>70</v>
      </c>
    </row>
    <row r="11146" spans="1:15">
      <c r="A11146" s="38">
        <v>40949</v>
      </c>
      <c r="B11146" s="38">
        <v>51907</v>
      </c>
      <c r="C11146" s="131">
        <v>360</v>
      </c>
      <c r="D11146" s="39">
        <v>9.5700000000000007E-2</v>
      </c>
      <c r="E11146" s="39">
        <v>8.5600000000000009E-2</v>
      </c>
      <c r="F11146" s="40">
        <v>135000</v>
      </c>
      <c r="G11146" s="40">
        <v>135000</v>
      </c>
      <c r="H11146" s="40">
        <v>65605.850000000006</v>
      </c>
      <c r="I11146" s="40">
        <v>67900</v>
      </c>
      <c r="J11146" s="67">
        <f t="shared" si="522"/>
        <v>0.48596925925925932</v>
      </c>
      <c r="K11146" s="39">
        <f t="shared" si="523"/>
        <v>0.50296296296296295</v>
      </c>
      <c r="L11146" s="2" t="str">
        <f t="shared" si="524"/>
        <v>AA</v>
      </c>
      <c r="M11146" s="2" t="s">
        <v>601</v>
      </c>
      <c r="N11146" s="2" t="s">
        <v>435</v>
      </c>
      <c r="O11146" s="2" t="s">
        <v>70</v>
      </c>
    </row>
    <row r="11147" spans="1:15">
      <c r="A11147" s="38">
        <v>40975</v>
      </c>
      <c r="B11147" s="38">
        <v>46363</v>
      </c>
      <c r="C11147" s="131">
        <v>177</v>
      </c>
      <c r="D11147" s="39">
        <v>9.5700000000000007E-2</v>
      </c>
      <c r="E11147" s="39">
        <v>8.5600000000000009E-2</v>
      </c>
      <c r="F11147" s="40">
        <v>160000</v>
      </c>
      <c r="G11147" s="40">
        <v>160000</v>
      </c>
      <c r="H11147" s="40">
        <v>65557.97</v>
      </c>
      <c r="I11147" s="40">
        <v>80499.990000000005</v>
      </c>
      <c r="J11147" s="67">
        <f t="shared" si="522"/>
        <v>0.40973731250000001</v>
      </c>
      <c r="K11147" s="39">
        <f t="shared" si="523"/>
        <v>0.50312493749999998</v>
      </c>
      <c r="L11147" s="2" t="str">
        <f t="shared" si="524"/>
        <v>AA</v>
      </c>
      <c r="M11147" s="2" t="s">
        <v>466</v>
      </c>
      <c r="N11147" s="2" t="s">
        <v>421</v>
      </c>
      <c r="O11147" s="2" t="s">
        <v>70</v>
      </c>
    </row>
    <row r="11148" spans="1:15">
      <c r="A11148" s="42">
        <v>38994</v>
      </c>
      <c r="B11148" s="42">
        <v>46299</v>
      </c>
      <c r="C11148" s="130">
        <v>240</v>
      </c>
      <c r="D11148" s="43">
        <v>9.5700000000000007E-2</v>
      </c>
      <c r="E11148" s="43">
        <v>9.5700000000000007E-2</v>
      </c>
      <c r="F11148" s="44">
        <v>129171</v>
      </c>
      <c r="G11148" s="44">
        <v>129171</v>
      </c>
      <c r="H11148" s="44">
        <v>40904.769999999997</v>
      </c>
      <c r="I11148" s="44">
        <v>64999.99</v>
      </c>
      <c r="J11148" s="68">
        <f t="shared" si="522"/>
        <v>0.31667146650563976</v>
      </c>
      <c r="K11148" s="43">
        <f t="shared" si="523"/>
        <v>0.50320884718706205</v>
      </c>
      <c r="L11148" s="41" t="str">
        <f t="shared" si="524"/>
        <v>AA</v>
      </c>
      <c r="M11148" s="41" t="s">
        <v>739</v>
      </c>
      <c r="N11148" s="41" t="s">
        <v>422</v>
      </c>
      <c r="O11148" s="41" t="s">
        <v>70</v>
      </c>
    </row>
    <row r="11149" spans="1:15">
      <c r="A11149" s="42">
        <v>39129</v>
      </c>
      <c r="B11149" s="42">
        <v>46434</v>
      </c>
      <c r="C11149" s="130">
        <v>240</v>
      </c>
      <c r="D11149" s="43">
        <v>9.5700000000000007E-2</v>
      </c>
      <c r="E11149" s="43">
        <v>9.5700000000000007E-2</v>
      </c>
      <c r="F11149" s="44">
        <v>129000</v>
      </c>
      <c r="G11149" s="44">
        <v>129000</v>
      </c>
      <c r="H11149" s="44">
        <v>41826.400000000001</v>
      </c>
      <c r="I11149" s="44">
        <v>64999.99</v>
      </c>
      <c r="J11149" s="68">
        <f t="shared" si="522"/>
        <v>0.32423565891472872</v>
      </c>
      <c r="K11149" s="43">
        <f t="shared" si="523"/>
        <v>0.50387589147286815</v>
      </c>
      <c r="L11149" s="41" t="str">
        <f t="shared" si="524"/>
        <v>AA</v>
      </c>
      <c r="M11149" s="41" t="s">
        <v>586</v>
      </c>
      <c r="N11149" s="41" t="s">
        <v>416</v>
      </c>
      <c r="O11149" s="41" t="s">
        <v>70</v>
      </c>
    </row>
    <row r="11150" spans="1:15">
      <c r="A11150" s="38">
        <v>40947</v>
      </c>
      <c r="B11150" s="38">
        <v>48252</v>
      </c>
      <c r="C11150" s="131">
        <v>240</v>
      </c>
      <c r="D11150" s="39">
        <v>9.5700000000000007E-2</v>
      </c>
      <c r="E11150" s="39">
        <v>8.5600000000000009E-2</v>
      </c>
      <c r="F11150" s="40">
        <v>198000</v>
      </c>
      <c r="G11150" s="40">
        <v>198000</v>
      </c>
      <c r="H11150" s="40">
        <v>86142.16</v>
      </c>
      <c r="I11150" s="40">
        <v>99999.99</v>
      </c>
      <c r="J11150" s="67">
        <f t="shared" si="522"/>
        <v>0.43506141414141414</v>
      </c>
      <c r="K11150" s="39">
        <f t="shared" si="523"/>
        <v>0.50505045454545461</v>
      </c>
      <c r="L11150" s="2" t="str">
        <f t="shared" si="524"/>
        <v>AA</v>
      </c>
      <c r="M11150" s="2" t="s">
        <v>712</v>
      </c>
      <c r="N11150" s="2" t="s">
        <v>416</v>
      </c>
      <c r="O11150" s="2" t="s">
        <v>70</v>
      </c>
    </row>
    <row r="11151" spans="1:15">
      <c r="A11151" s="38">
        <v>41012</v>
      </c>
      <c r="B11151" s="38">
        <v>51969</v>
      </c>
      <c r="C11151" s="131">
        <v>360</v>
      </c>
      <c r="D11151" s="39">
        <v>9.5700000000000007E-2</v>
      </c>
      <c r="E11151" s="39">
        <v>8.5600000000000009E-2</v>
      </c>
      <c r="F11151" s="40">
        <v>191310</v>
      </c>
      <c r="G11151" s="40">
        <v>191310</v>
      </c>
      <c r="H11151" s="40">
        <v>89020.53</v>
      </c>
      <c r="I11151" s="40">
        <v>97037.759999999995</v>
      </c>
      <c r="J11151" s="67">
        <f t="shared" si="522"/>
        <v>0.46532084052062095</v>
      </c>
      <c r="K11151" s="39">
        <f t="shared" si="523"/>
        <v>0.50722785008624738</v>
      </c>
      <c r="L11151" s="2" t="str">
        <f t="shared" si="524"/>
        <v>AA</v>
      </c>
      <c r="M11151" s="2" t="s">
        <v>525</v>
      </c>
      <c r="N11151" s="2" t="s">
        <v>430</v>
      </c>
      <c r="O11151" s="2" t="s">
        <v>70</v>
      </c>
    </row>
    <row r="11152" spans="1:15">
      <c r="A11152" s="38">
        <v>40987</v>
      </c>
      <c r="B11152" s="38">
        <v>51944</v>
      </c>
      <c r="C11152" s="131">
        <v>360</v>
      </c>
      <c r="D11152" s="39">
        <v>9.5700000000000007E-2</v>
      </c>
      <c r="E11152" s="39">
        <v>8.5600000000000009E-2</v>
      </c>
      <c r="F11152" s="40">
        <v>146000</v>
      </c>
      <c r="G11152" s="40">
        <v>146000</v>
      </c>
      <c r="H11152" s="40">
        <v>69754.86</v>
      </c>
      <c r="I11152" s="40">
        <v>74100</v>
      </c>
      <c r="J11152" s="67">
        <f t="shared" si="522"/>
        <v>0.47777301369863012</v>
      </c>
      <c r="K11152" s="39">
        <f t="shared" si="523"/>
        <v>0.50753424657534252</v>
      </c>
      <c r="L11152" s="2" t="str">
        <f t="shared" si="524"/>
        <v>AA</v>
      </c>
      <c r="M11152" s="2" t="s">
        <v>1359</v>
      </c>
      <c r="N11152" s="2" t="s">
        <v>424</v>
      </c>
      <c r="O11152" s="2" t="s">
        <v>70</v>
      </c>
    </row>
    <row r="11153" spans="1:15">
      <c r="A11153" s="42">
        <v>41024</v>
      </c>
      <c r="B11153" s="42">
        <v>51981</v>
      </c>
      <c r="C11153" s="130">
        <v>360</v>
      </c>
      <c r="D11153" s="43">
        <v>9.5700000000000007E-2</v>
      </c>
      <c r="E11153" s="43">
        <v>8.5600000000000009E-2</v>
      </c>
      <c r="F11153" s="44">
        <v>190000</v>
      </c>
      <c r="G11153" s="44">
        <v>190000</v>
      </c>
      <c r="H11153" s="44">
        <v>48403.58</v>
      </c>
      <c r="I11153" s="44">
        <v>96999.99</v>
      </c>
      <c r="J11153" s="68">
        <f t="shared" si="522"/>
        <v>0.2547556842105263</v>
      </c>
      <c r="K11153" s="43">
        <f t="shared" si="523"/>
        <v>0.51052626315789473</v>
      </c>
      <c r="L11153" s="41" t="str">
        <f t="shared" si="524"/>
        <v>AA</v>
      </c>
      <c r="M11153" s="41" t="s">
        <v>1012</v>
      </c>
      <c r="N11153" s="41" t="s">
        <v>422</v>
      </c>
      <c r="O11153" s="41" t="s">
        <v>70</v>
      </c>
    </row>
    <row r="11154" spans="1:15">
      <c r="A11154" s="38">
        <v>41012</v>
      </c>
      <c r="B11154" s="38">
        <v>48317</v>
      </c>
      <c r="C11154" s="131">
        <v>240</v>
      </c>
      <c r="D11154" s="39">
        <v>9.5700000000000007E-2</v>
      </c>
      <c r="E11154" s="39">
        <v>8.5600000000000009E-2</v>
      </c>
      <c r="F11154" s="40">
        <v>188000</v>
      </c>
      <c r="G11154" s="40">
        <v>188000</v>
      </c>
      <c r="H11154" s="40">
        <v>69244.25</v>
      </c>
      <c r="I11154" s="40">
        <v>95999.99</v>
      </c>
      <c r="J11154" s="67">
        <f t="shared" si="522"/>
        <v>0.36832047872340423</v>
      </c>
      <c r="K11154" s="39">
        <f t="shared" si="523"/>
        <v>0.51063824468085106</v>
      </c>
      <c r="L11154" s="2" t="str">
        <f t="shared" si="524"/>
        <v>AA</v>
      </c>
      <c r="M11154" s="2" t="s">
        <v>564</v>
      </c>
      <c r="N11154" s="2" t="s">
        <v>417</v>
      </c>
      <c r="O11154" s="2" t="s">
        <v>70</v>
      </c>
    </row>
    <row r="11155" spans="1:15">
      <c r="A11155" s="42">
        <v>39309</v>
      </c>
      <c r="B11155" s="42">
        <v>45397</v>
      </c>
      <c r="C11155" s="130">
        <v>200</v>
      </c>
      <c r="D11155" s="43">
        <v>9.5700000000000007E-2</v>
      </c>
      <c r="E11155" s="43">
        <v>8.6500000000000007E-2</v>
      </c>
      <c r="F11155" s="44">
        <v>117495</v>
      </c>
      <c r="G11155" s="44">
        <v>117495</v>
      </c>
      <c r="H11155" s="44">
        <v>35149.99</v>
      </c>
      <c r="I11155" s="44">
        <v>59999.99</v>
      </c>
      <c r="J11155" s="68">
        <f t="shared" si="522"/>
        <v>0.29916158134388698</v>
      </c>
      <c r="K11155" s="43">
        <f t="shared" si="523"/>
        <v>0.5106599429762968</v>
      </c>
      <c r="L11155" s="41" t="str">
        <f t="shared" si="524"/>
        <v>AA</v>
      </c>
      <c r="M11155" s="41" t="s">
        <v>899</v>
      </c>
      <c r="N11155" s="41" t="s">
        <v>438</v>
      </c>
      <c r="O11155" s="41" t="s">
        <v>70</v>
      </c>
    </row>
    <row r="11156" spans="1:15">
      <c r="A11156" s="38">
        <v>40872</v>
      </c>
      <c r="B11156" s="38">
        <v>51830</v>
      </c>
      <c r="C11156" s="131">
        <v>360</v>
      </c>
      <c r="D11156" s="39">
        <v>9.5700000000000007E-2</v>
      </c>
      <c r="E11156" s="39">
        <v>8.5600000000000009E-2</v>
      </c>
      <c r="F11156" s="40">
        <v>100000</v>
      </c>
      <c r="G11156" s="40">
        <v>100000</v>
      </c>
      <c r="H11156" s="40">
        <v>46356.18</v>
      </c>
      <c r="I11156" s="40">
        <v>51113.19</v>
      </c>
      <c r="J11156" s="67">
        <f t="shared" si="522"/>
        <v>0.46356180000000002</v>
      </c>
      <c r="K11156" s="39">
        <f t="shared" si="523"/>
        <v>0.51113189999999997</v>
      </c>
      <c r="L11156" s="2" t="str">
        <f t="shared" si="524"/>
        <v>AA</v>
      </c>
      <c r="M11156" s="2" t="s">
        <v>629</v>
      </c>
      <c r="N11156" s="2" t="s">
        <v>417</v>
      </c>
      <c r="O11156" s="2" t="s">
        <v>70</v>
      </c>
    </row>
    <row r="11157" spans="1:15">
      <c r="A11157" s="38">
        <v>40900</v>
      </c>
      <c r="B11157" s="38">
        <v>42239</v>
      </c>
      <c r="C11157" s="131">
        <v>44</v>
      </c>
      <c r="D11157" s="39">
        <v>9.5700000000000007E-2</v>
      </c>
      <c r="E11157" s="39">
        <v>8.5600000000000009E-2</v>
      </c>
      <c r="F11157" s="40">
        <v>186000</v>
      </c>
      <c r="G11157" s="40">
        <v>186000</v>
      </c>
      <c r="H11157" s="40">
        <v>35772.959999999999</v>
      </c>
      <c r="I11157" s="40">
        <v>95158.52</v>
      </c>
      <c r="J11157" s="67">
        <f t="shared" si="522"/>
        <v>0.19232774193548385</v>
      </c>
      <c r="K11157" s="39">
        <f t="shared" si="523"/>
        <v>0.51160494623655917</v>
      </c>
      <c r="L11157" s="2" t="str">
        <f t="shared" si="524"/>
        <v>AA</v>
      </c>
      <c r="M11157" s="2" t="s">
        <v>785</v>
      </c>
      <c r="N11157" s="2" t="s">
        <v>423</v>
      </c>
      <c r="O11157" s="2" t="s">
        <v>70</v>
      </c>
    </row>
    <row r="11158" spans="1:15">
      <c r="A11158" s="38">
        <v>39442</v>
      </c>
      <c r="B11158" s="38">
        <v>44921</v>
      </c>
      <c r="C11158" s="131">
        <v>180</v>
      </c>
      <c r="D11158" s="39">
        <v>9.5700000000000007E-2</v>
      </c>
      <c r="E11158" s="39">
        <v>8.6500000000000007E-2</v>
      </c>
      <c r="F11158" s="40">
        <v>123000</v>
      </c>
      <c r="G11158" s="40">
        <v>123000</v>
      </c>
      <c r="H11158" s="40">
        <v>34940.65</v>
      </c>
      <c r="I11158" s="40">
        <v>62999.99</v>
      </c>
      <c r="J11158" s="67">
        <f t="shared" si="522"/>
        <v>0.28407032520325204</v>
      </c>
      <c r="K11158" s="39">
        <f t="shared" si="523"/>
        <v>0.51219504065040644</v>
      </c>
      <c r="L11158" s="2" t="str">
        <f t="shared" si="524"/>
        <v>AA</v>
      </c>
      <c r="M11158" s="2" t="s">
        <v>586</v>
      </c>
      <c r="N11158" s="2" t="s">
        <v>416</v>
      </c>
      <c r="O11158" s="2" t="s">
        <v>70</v>
      </c>
    </row>
    <row r="11159" spans="1:15">
      <c r="A11159" s="42">
        <v>40871</v>
      </c>
      <c r="B11159" s="42">
        <v>48572</v>
      </c>
      <c r="C11159" s="130">
        <v>253</v>
      </c>
      <c r="D11159" s="43">
        <v>9.5700000000000007E-2</v>
      </c>
      <c r="E11159" s="43">
        <v>9.5700000000000007E-2</v>
      </c>
      <c r="F11159" s="44">
        <v>91000</v>
      </c>
      <c r="G11159" s="44">
        <v>91000</v>
      </c>
      <c r="H11159" s="44">
        <v>43223.9</v>
      </c>
      <c r="I11159" s="44">
        <v>46649.99</v>
      </c>
      <c r="J11159" s="68">
        <f t="shared" si="522"/>
        <v>0.47498791208791208</v>
      </c>
      <c r="K11159" s="43">
        <f t="shared" si="523"/>
        <v>0.51263725274725269</v>
      </c>
      <c r="L11159" s="41" t="str">
        <f t="shared" si="524"/>
        <v>AA</v>
      </c>
      <c r="M11159" s="41" t="s">
        <v>887</v>
      </c>
      <c r="N11159" s="41" t="s">
        <v>432</v>
      </c>
      <c r="O11159" s="41" t="s">
        <v>70</v>
      </c>
    </row>
    <row r="11160" spans="1:15">
      <c r="A11160" s="38">
        <v>40955</v>
      </c>
      <c r="B11160" s="38">
        <v>50087</v>
      </c>
      <c r="C11160" s="131">
        <v>300</v>
      </c>
      <c r="D11160" s="39">
        <v>9.5700000000000007E-2</v>
      </c>
      <c r="E11160" s="39">
        <v>8.5600000000000009E-2</v>
      </c>
      <c r="F11160" s="40">
        <v>113000</v>
      </c>
      <c r="G11160" s="40">
        <v>113000</v>
      </c>
      <c r="H11160" s="40">
        <v>54736.57</v>
      </c>
      <c r="I11160" s="40">
        <v>57929.760000000002</v>
      </c>
      <c r="J11160" s="67">
        <f t="shared" si="522"/>
        <v>0.48439442477876105</v>
      </c>
      <c r="K11160" s="39">
        <f t="shared" si="523"/>
        <v>0.51265274336283184</v>
      </c>
      <c r="L11160" s="2" t="str">
        <f t="shared" si="524"/>
        <v>AA</v>
      </c>
      <c r="M11160" s="2" t="s">
        <v>548</v>
      </c>
      <c r="N11160" s="2" t="s">
        <v>433</v>
      </c>
      <c r="O11160" s="2" t="s">
        <v>70</v>
      </c>
    </row>
    <row r="11161" spans="1:15">
      <c r="A11161" s="38">
        <v>41023</v>
      </c>
      <c r="B11161" s="38">
        <v>51980</v>
      </c>
      <c r="C11161" s="131">
        <v>360</v>
      </c>
      <c r="D11161" s="39">
        <v>9.5700000000000007E-2</v>
      </c>
      <c r="E11161" s="39">
        <v>7.9100000000000004E-2</v>
      </c>
      <c r="F11161" s="40">
        <v>195000</v>
      </c>
      <c r="G11161" s="40">
        <v>195000</v>
      </c>
      <c r="H11161" s="40">
        <v>91651.96</v>
      </c>
      <c r="I11161" s="40">
        <v>99999.99</v>
      </c>
      <c r="J11161" s="67">
        <f t="shared" si="522"/>
        <v>0.47001005128205131</v>
      </c>
      <c r="K11161" s="39">
        <f t="shared" si="523"/>
        <v>0.51282046153846161</v>
      </c>
      <c r="L11161" s="2" t="str">
        <f t="shared" si="524"/>
        <v>AA</v>
      </c>
      <c r="M11161" s="2" t="s">
        <v>586</v>
      </c>
      <c r="N11161" s="2" t="s">
        <v>416</v>
      </c>
      <c r="O11161" s="2" t="s">
        <v>70</v>
      </c>
    </row>
    <row r="11162" spans="1:15">
      <c r="A11162" s="38">
        <v>40931</v>
      </c>
      <c r="B11162" s="38">
        <v>51889</v>
      </c>
      <c r="C11162" s="131">
        <v>360</v>
      </c>
      <c r="D11162" s="39">
        <v>9.5700000000000007E-2</v>
      </c>
      <c r="E11162" s="39">
        <v>8.5600000000000009E-2</v>
      </c>
      <c r="F11162" s="40">
        <v>155000</v>
      </c>
      <c r="G11162" s="40">
        <v>155000</v>
      </c>
      <c r="H11162" s="40">
        <v>72348.37</v>
      </c>
      <c r="I11162" s="40">
        <v>79499.990000000005</v>
      </c>
      <c r="J11162" s="67">
        <f t="shared" si="522"/>
        <v>0.46676367741935482</v>
      </c>
      <c r="K11162" s="39">
        <f t="shared" si="523"/>
        <v>0.51290316129032265</v>
      </c>
      <c r="L11162" s="2" t="str">
        <f t="shared" si="524"/>
        <v>AA</v>
      </c>
      <c r="M11162" s="2" t="s">
        <v>489</v>
      </c>
      <c r="N11162" s="2" t="s">
        <v>415</v>
      </c>
      <c r="O11162" s="2" t="s">
        <v>70</v>
      </c>
    </row>
    <row r="11163" spans="1:15">
      <c r="A11163" s="38">
        <v>41012</v>
      </c>
      <c r="B11163" s="38">
        <v>47009</v>
      </c>
      <c r="C11163" s="131">
        <v>197</v>
      </c>
      <c r="D11163" s="39">
        <v>9.5700000000000007E-2</v>
      </c>
      <c r="E11163" s="39">
        <v>8.5600000000000009E-2</v>
      </c>
      <c r="F11163" s="40">
        <v>186300</v>
      </c>
      <c r="G11163" s="40">
        <v>186300</v>
      </c>
      <c r="H11163" s="40">
        <v>73658.36</v>
      </c>
      <c r="I11163" s="40">
        <v>95589.119999999995</v>
      </c>
      <c r="J11163" s="67">
        <f t="shared" si="522"/>
        <v>0.39537498658078368</v>
      </c>
      <c r="K11163" s="39">
        <f t="shared" si="523"/>
        <v>0.5130924315619968</v>
      </c>
      <c r="L11163" s="2" t="str">
        <f t="shared" si="524"/>
        <v>AA</v>
      </c>
      <c r="M11163" s="2" t="s">
        <v>531</v>
      </c>
      <c r="N11163" s="2" t="s">
        <v>423</v>
      </c>
      <c r="O11163" s="2" t="s">
        <v>70</v>
      </c>
    </row>
    <row r="11164" spans="1:15">
      <c r="A11164" s="38">
        <v>40967</v>
      </c>
      <c r="B11164" s="38">
        <v>46446</v>
      </c>
      <c r="C11164" s="131">
        <v>180</v>
      </c>
      <c r="D11164" s="39">
        <v>9.5700000000000007E-2</v>
      </c>
      <c r="E11164" s="39">
        <v>8.5600000000000009E-2</v>
      </c>
      <c r="F11164" s="40">
        <v>150000</v>
      </c>
      <c r="G11164" s="40">
        <v>150000</v>
      </c>
      <c r="H11164" s="40">
        <v>62475.96</v>
      </c>
      <c r="I11164" s="40">
        <v>76999.990000000005</v>
      </c>
      <c r="J11164" s="67">
        <f t="shared" si="522"/>
        <v>0.4165064</v>
      </c>
      <c r="K11164" s="39">
        <f t="shared" si="523"/>
        <v>0.51333326666666668</v>
      </c>
      <c r="L11164" s="2" t="str">
        <f t="shared" si="524"/>
        <v>AA</v>
      </c>
      <c r="M11164" s="2" t="s">
        <v>555</v>
      </c>
      <c r="N11164" s="2" t="s">
        <v>434</v>
      </c>
      <c r="O11164" s="2" t="s">
        <v>70</v>
      </c>
    </row>
    <row r="11165" spans="1:15">
      <c r="A11165" s="42">
        <v>40977</v>
      </c>
      <c r="B11165" s="42">
        <v>51934</v>
      </c>
      <c r="C11165" s="130">
        <v>360</v>
      </c>
      <c r="D11165" s="43">
        <v>9.5700000000000007E-2</v>
      </c>
      <c r="E11165" s="43">
        <v>9.5700000000000007E-2</v>
      </c>
      <c r="F11165" s="44">
        <v>182900</v>
      </c>
      <c r="G11165" s="44">
        <v>182900</v>
      </c>
      <c r="H11165" s="44">
        <v>86049.05</v>
      </c>
      <c r="I11165" s="44">
        <v>93999.99</v>
      </c>
      <c r="J11165" s="68">
        <f t="shared" si="522"/>
        <v>0.47047047566976491</v>
      </c>
      <c r="K11165" s="43">
        <f t="shared" si="523"/>
        <v>0.51394199015855657</v>
      </c>
      <c r="L11165" s="41" t="str">
        <f t="shared" si="524"/>
        <v>AA</v>
      </c>
      <c r="M11165" s="41" t="s">
        <v>531</v>
      </c>
      <c r="N11165" s="41" t="s">
        <v>423</v>
      </c>
      <c r="O11165" s="41" t="s">
        <v>70</v>
      </c>
    </row>
    <row r="11166" spans="1:15">
      <c r="A11166" s="38">
        <v>40945</v>
      </c>
      <c r="B11166" s="38">
        <v>51903</v>
      </c>
      <c r="C11166" s="131">
        <v>360</v>
      </c>
      <c r="D11166" s="39">
        <v>9.5700000000000007E-2</v>
      </c>
      <c r="E11166" s="39">
        <v>8.5600000000000009E-2</v>
      </c>
      <c r="F11166" s="40">
        <v>120000</v>
      </c>
      <c r="G11166" s="40">
        <v>120000</v>
      </c>
      <c r="H11166" s="40">
        <v>56362.34</v>
      </c>
      <c r="I11166" s="40">
        <v>61746.7</v>
      </c>
      <c r="J11166" s="67">
        <f t="shared" si="522"/>
        <v>0.46968616666666663</v>
      </c>
      <c r="K11166" s="39">
        <f t="shared" si="523"/>
        <v>0.51455583333333332</v>
      </c>
      <c r="L11166" s="2" t="str">
        <f t="shared" si="524"/>
        <v>AA</v>
      </c>
      <c r="M11166" s="2" t="s">
        <v>772</v>
      </c>
      <c r="N11166" s="2" t="s">
        <v>417</v>
      </c>
      <c r="O11166" s="2" t="s">
        <v>70</v>
      </c>
    </row>
    <row r="11167" spans="1:15">
      <c r="A11167" s="38">
        <v>40974</v>
      </c>
      <c r="B11167" s="38">
        <v>48279</v>
      </c>
      <c r="C11167" s="131">
        <v>240</v>
      </c>
      <c r="D11167" s="39">
        <v>9.5700000000000007E-2</v>
      </c>
      <c r="E11167" s="39">
        <v>9.5700000000000007E-2</v>
      </c>
      <c r="F11167" s="40">
        <v>103000</v>
      </c>
      <c r="G11167" s="40">
        <v>103000</v>
      </c>
      <c r="H11167" s="40">
        <v>45910.879999999997</v>
      </c>
      <c r="I11167" s="40">
        <v>52999.99</v>
      </c>
      <c r="J11167" s="67">
        <f t="shared" si="522"/>
        <v>0.44573669902912622</v>
      </c>
      <c r="K11167" s="39">
        <f t="shared" si="523"/>
        <v>0.51456300970873781</v>
      </c>
      <c r="L11167" s="2" t="str">
        <f t="shared" si="524"/>
        <v>AA</v>
      </c>
      <c r="M11167" s="2" t="s">
        <v>635</v>
      </c>
      <c r="N11167" s="2" t="s">
        <v>427</v>
      </c>
      <c r="O11167" s="2" t="s">
        <v>70</v>
      </c>
    </row>
    <row r="11168" spans="1:15">
      <c r="A11168" s="38">
        <v>40994</v>
      </c>
      <c r="B11168" s="38">
        <v>47052</v>
      </c>
      <c r="C11168" s="131">
        <v>199</v>
      </c>
      <c r="D11168" s="39">
        <v>9.5700000000000007E-2</v>
      </c>
      <c r="E11168" s="39">
        <v>7.9100000000000004E-2</v>
      </c>
      <c r="F11168" s="40">
        <v>136000</v>
      </c>
      <c r="G11168" s="40">
        <v>136000</v>
      </c>
      <c r="H11168" s="40">
        <v>37532.76</v>
      </c>
      <c r="I11168" s="40">
        <v>69999.990000000005</v>
      </c>
      <c r="J11168" s="67">
        <f t="shared" si="522"/>
        <v>0.27597617647058825</v>
      </c>
      <c r="K11168" s="39">
        <f t="shared" si="523"/>
        <v>0.51470580882352945</v>
      </c>
      <c r="L11168" s="2" t="str">
        <f t="shared" si="524"/>
        <v>AA</v>
      </c>
      <c r="M11168" s="2" t="s">
        <v>802</v>
      </c>
      <c r="N11168" s="2" t="s">
        <v>416</v>
      </c>
      <c r="O11168" s="2" t="s">
        <v>70</v>
      </c>
    </row>
    <row r="11169" spans="1:15">
      <c r="A11169" s="38">
        <v>39044</v>
      </c>
      <c r="B11169" s="38">
        <v>44553</v>
      </c>
      <c r="C11169" s="131">
        <v>181</v>
      </c>
      <c r="D11169" s="39">
        <v>9.5700000000000007E-2</v>
      </c>
      <c r="E11169" s="39">
        <v>9.5700000000000007E-2</v>
      </c>
      <c r="F11169" s="40">
        <v>130000</v>
      </c>
      <c r="G11169" s="40">
        <v>130000</v>
      </c>
      <c r="H11169" s="40">
        <v>39916.51</v>
      </c>
      <c r="I11169" s="40">
        <v>67000</v>
      </c>
      <c r="J11169" s="67">
        <f t="shared" si="522"/>
        <v>0.30705007692307695</v>
      </c>
      <c r="K11169" s="39">
        <f t="shared" si="523"/>
        <v>0.51538461538461533</v>
      </c>
      <c r="L11169" s="2" t="str">
        <f t="shared" si="524"/>
        <v>AA</v>
      </c>
      <c r="M11169" s="2" t="s">
        <v>564</v>
      </c>
      <c r="N11169" s="2" t="s">
        <v>417</v>
      </c>
      <c r="O11169" s="2" t="s">
        <v>70</v>
      </c>
    </row>
    <row r="11170" spans="1:15">
      <c r="A11170" s="38">
        <v>40879</v>
      </c>
      <c r="B11170" s="38">
        <v>50011</v>
      </c>
      <c r="C11170" s="131">
        <v>300</v>
      </c>
      <c r="D11170" s="39">
        <v>9.5700000000000007E-2</v>
      </c>
      <c r="E11170" s="39">
        <v>8.5600000000000009E-2</v>
      </c>
      <c r="F11170" s="40">
        <v>155000</v>
      </c>
      <c r="G11170" s="40">
        <v>155000</v>
      </c>
      <c r="H11170" s="40">
        <v>71060.33</v>
      </c>
      <c r="I11170" s="40">
        <v>79999.990000000005</v>
      </c>
      <c r="J11170" s="67">
        <f t="shared" si="522"/>
        <v>0.45845374193548388</v>
      </c>
      <c r="K11170" s="39">
        <f t="shared" si="523"/>
        <v>0.51612896774193551</v>
      </c>
      <c r="L11170" s="2" t="str">
        <f t="shared" si="524"/>
        <v>AA</v>
      </c>
      <c r="M11170" s="2" t="s">
        <v>1022</v>
      </c>
      <c r="N11170" s="2" t="s">
        <v>416</v>
      </c>
      <c r="O11170" s="2" t="s">
        <v>70</v>
      </c>
    </row>
    <row r="11171" spans="1:15">
      <c r="A11171" s="38">
        <v>38695</v>
      </c>
      <c r="B11171" s="38">
        <v>46000</v>
      </c>
      <c r="C11171" s="131">
        <v>240</v>
      </c>
      <c r="D11171" s="39">
        <v>9.5700000000000007E-2</v>
      </c>
      <c r="E11171" s="39">
        <v>9.5700000000000007E-2</v>
      </c>
      <c r="F11171" s="40">
        <v>120000</v>
      </c>
      <c r="G11171" s="40">
        <v>120000</v>
      </c>
      <c r="H11171" s="40">
        <v>36695.94</v>
      </c>
      <c r="I11171" s="40">
        <v>61999.99</v>
      </c>
      <c r="J11171" s="67">
        <f t="shared" si="522"/>
        <v>0.3057995</v>
      </c>
      <c r="K11171" s="39">
        <f t="shared" si="523"/>
        <v>0.51666658333333326</v>
      </c>
      <c r="L11171" s="2" t="str">
        <f t="shared" si="524"/>
        <v>AA</v>
      </c>
      <c r="M11171" s="2" t="s">
        <v>489</v>
      </c>
      <c r="N11171" s="2" t="s">
        <v>415</v>
      </c>
      <c r="O11171" s="2" t="s">
        <v>70</v>
      </c>
    </row>
    <row r="11172" spans="1:15">
      <c r="A11172" s="42">
        <v>40906</v>
      </c>
      <c r="B11172" s="42">
        <v>50585</v>
      </c>
      <c r="C11172" s="130">
        <v>318</v>
      </c>
      <c r="D11172" s="43">
        <v>9.5700000000000007E-2</v>
      </c>
      <c r="E11172" s="43">
        <v>9.5700000000000007E-2</v>
      </c>
      <c r="F11172" s="44">
        <v>180000</v>
      </c>
      <c r="G11172" s="44">
        <v>180000</v>
      </c>
      <c r="H11172" s="44">
        <v>83265.22</v>
      </c>
      <c r="I11172" s="44">
        <v>93109.17</v>
      </c>
      <c r="J11172" s="68">
        <f t="shared" si="522"/>
        <v>0.46258455555555555</v>
      </c>
      <c r="K11172" s="43">
        <f t="shared" si="523"/>
        <v>0.51727316666666667</v>
      </c>
      <c r="L11172" s="41" t="str">
        <f t="shared" si="524"/>
        <v>AA</v>
      </c>
      <c r="M11172" s="41" t="s">
        <v>467</v>
      </c>
      <c r="N11172" s="41" t="s">
        <v>425</v>
      </c>
      <c r="O11172" s="41" t="s">
        <v>70</v>
      </c>
    </row>
    <row r="11173" spans="1:15">
      <c r="A11173" s="42">
        <v>40892</v>
      </c>
      <c r="B11173" s="42">
        <v>42689</v>
      </c>
      <c r="C11173" s="130">
        <v>59</v>
      </c>
      <c r="D11173" s="43">
        <v>9.5700000000000007E-2</v>
      </c>
      <c r="E11173" s="43">
        <v>8.5600000000000009E-2</v>
      </c>
      <c r="F11173" s="44">
        <v>156000</v>
      </c>
      <c r="G11173" s="44">
        <v>156000</v>
      </c>
      <c r="H11173" s="44">
        <v>31364.71</v>
      </c>
      <c r="I11173" s="44">
        <v>80697.58</v>
      </c>
      <c r="J11173" s="68">
        <f t="shared" si="522"/>
        <v>0.20105583333333332</v>
      </c>
      <c r="K11173" s="43">
        <f t="shared" si="523"/>
        <v>0.51729217948717954</v>
      </c>
      <c r="L11173" s="41" t="str">
        <f t="shared" si="524"/>
        <v>AA</v>
      </c>
      <c r="M11173" s="41" t="s">
        <v>665</v>
      </c>
      <c r="N11173" s="41" t="s">
        <v>417</v>
      </c>
      <c r="O11173" s="41" t="s">
        <v>70</v>
      </c>
    </row>
    <row r="11174" spans="1:15">
      <c r="A11174" s="38">
        <v>39064</v>
      </c>
      <c r="B11174" s="38">
        <v>46369</v>
      </c>
      <c r="C11174" s="131">
        <v>240</v>
      </c>
      <c r="D11174" s="39">
        <v>9.5700000000000007E-2</v>
      </c>
      <c r="E11174" s="39">
        <v>8.6500000000000007E-2</v>
      </c>
      <c r="F11174" s="40">
        <v>115975.49</v>
      </c>
      <c r="G11174" s="40">
        <v>115975.49</v>
      </c>
      <c r="H11174" s="40">
        <v>39261.589999999997</v>
      </c>
      <c r="I11174" s="40">
        <v>60000</v>
      </c>
      <c r="J11174" s="67">
        <f t="shared" si="522"/>
        <v>0.33853351255510966</v>
      </c>
      <c r="K11174" s="39">
        <f t="shared" si="523"/>
        <v>0.51735069194361671</v>
      </c>
      <c r="L11174" s="2" t="str">
        <f t="shared" si="524"/>
        <v>AA</v>
      </c>
      <c r="M11174" s="2" t="s">
        <v>1108</v>
      </c>
      <c r="N11174" s="2" t="s">
        <v>428</v>
      </c>
      <c r="O11174" s="2" t="s">
        <v>70</v>
      </c>
    </row>
    <row r="11175" spans="1:15">
      <c r="A11175" s="38">
        <v>41004</v>
      </c>
      <c r="B11175" s="38">
        <v>46482</v>
      </c>
      <c r="C11175" s="131">
        <v>180</v>
      </c>
      <c r="D11175" s="39">
        <v>9.5700000000000007E-2</v>
      </c>
      <c r="E11175" s="39">
        <v>8.5600000000000009E-2</v>
      </c>
      <c r="F11175" s="40">
        <v>154000</v>
      </c>
      <c r="G11175" s="40">
        <v>154000</v>
      </c>
      <c r="H11175" s="40">
        <v>65764.44</v>
      </c>
      <c r="I11175" s="40">
        <v>79999.990000000005</v>
      </c>
      <c r="J11175" s="67">
        <f t="shared" si="522"/>
        <v>0.42704181818181819</v>
      </c>
      <c r="K11175" s="39">
        <f t="shared" si="523"/>
        <v>0.51948045454545455</v>
      </c>
      <c r="L11175" s="2" t="str">
        <f t="shared" si="524"/>
        <v>AA</v>
      </c>
      <c r="M11175" s="2" t="s">
        <v>475</v>
      </c>
      <c r="N11175" s="2" t="s">
        <v>427</v>
      </c>
      <c r="O11175" s="2" t="s">
        <v>70</v>
      </c>
    </row>
    <row r="11176" spans="1:15">
      <c r="A11176" s="42">
        <v>40996</v>
      </c>
      <c r="B11176" s="42">
        <v>50127</v>
      </c>
      <c r="C11176" s="130">
        <v>300</v>
      </c>
      <c r="D11176" s="43">
        <v>9.5700000000000007E-2</v>
      </c>
      <c r="E11176" s="43">
        <v>8.5600000000000009E-2</v>
      </c>
      <c r="F11176" s="44">
        <v>130000</v>
      </c>
      <c r="G11176" s="44">
        <v>130000</v>
      </c>
      <c r="H11176" s="44">
        <v>50880.81</v>
      </c>
      <c r="I11176" s="44">
        <v>67780.37</v>
      </c>
      <c r="J11176" s="68">
        <f t="shared" si="522"/>
        <v>0.39139084615384612</v>
      </c>
      <c r="K11176" s="43">
        <f t="shared" si="523"/>
        <v>0.52138746153846149</v>
      </c>
      <c r="L11176" s="41" t="str">
        <f t="shared" si="524"/>
        <v>AA</v>
      </c>
      <c r="M11176" s="41" t="s">
        <v>105</v>
      </c>
      <c r="N11176" s="41" t="s">
        <v>424</v>
      </c>
      <c r="O11176" s="41" t="s">
        <v>70</v>
      </c>
    </row>
    <row r="11177" spans="1:15">
      <c r="A11177" s="38">
        <v>40872</v>
      </c>
      <c r="B11177" s="38">
        <v>48177</v>
      </c>
      <c r="C11177" s="131">
        <v>240</v>
      </c>
      <c r="D11177" s="39">
        <v>9.5700000000000007E-2</v>
      </c>
      <c r="E11177" s="39">
        <v>8.5600000000000009E-2</v>
      </c>
      <c r="F11177" s="40">
        <v>158000</v>
      </c>
      <c r="G11177" s="40">
        <v>158000</v>
      </c>
      <c r="H11177" s="40">
        <v>70422.22</v>
      </c>
      <c r="I11177" s="40">
        <v>82656.990000000005</v>
      </c>
      <c r="J11177" s="67">
        <f t="shared" si="522"/>
        <v>0.44571025316455698</v>
      </c>
      <c r="K11177" s="39">
        <f t="shared" si="523"/>
        <v>0.52314550632911394</v>
      </c>
      <c r="L11177" s="2" t="str">
        <f t="shared" si="524"/>
        <v>AA</v>
      </c>
      <c r="M11177" s="2" t="s">
        <v>477</v>
      </c>
      <c r="N11177" s="2" t="s">
        <v>422</v>
      </c>
      <c r="O11177" s="2" t="s">
        <v>70</v>
      </c>
    </row>
    <row r="11178" spans="1:15">
      <c r="A11178" s="38">
        <v>39419</v>
      </c>
      <c r="B11178" s="38">
        <v>48551</v>
      </c>
      <c r="C11178" s="131">
        <v>300</v>
      </c>
      <c r="D11178" s="39">
        <v>9.5700000000000007E-2</v>
      </c>
      <c r="E11178" s="39">
        <v>8.6500000000000007E-2</v>
      </c>
      <c r="F11178" s="40">
        <v>127000</v>
      </c>
      <c r="G11178" s="40">
        <v>127000</v>
      </c>
      <c r="H11178" s="40">
        <v>42319.9</v>
      </c>
      <c r="I11178" s="40">
        <v>66500</v>
      </c>
      <c r="J11178" s="67">
        <f t="shared" si="522"/>
        <v>0.33322755905511814</v>
      </c>
      <c r="K11178" s="39">
        <f t="shared" si="523"/>
        <v>0.52362204724409445</v>
      </c>
      <c r="L11178" s="2" t="str">
        <f t="shared" si="524"/>
        <v>AA</v>
      </c>
      <c r="M11178" s="2" t="s">
        <v>587</v>
      </c>
      <c r="N11178" s="2" t="s">
        <v>421</v>
      </c>
      <c r="O11178" s="2" t="s">
        <v>70</v>
      </c>
    </row>
    <row r="11179" spans="1:15">
      <c r="A11179" s="38">
        <v>39297</v>
      </c>
      <c r="B11179" s="38">
        <v>44776</v>
      </c>
      <c r="C11179" s="131">
        <v>180</v>
      </c>
      <c r="D11179" s="39">
        <v>9.5700000000000007E-2</v>
      </c>
      <c r="E11179" s="39">
        <v>8.6500000000000007E-2</v>
      </c>
      <c r="F11179" s="40">
        <v>113280</v>
      </c>
      <c r="G11179" s="40">
        <v>113280</v>
      </c>
      <c r="H11179" s="40">
        <v>31752.53</v>
      </c>
      <c r="I11179" s="40">
        <v>59447.99</v>
      </c>
      <c r="J11179" s="67">
        <f t="shared" si="522"/>
        <v>0.28030128884180788</v>
      </c>
      <c r="K11179" s="39">
        <f t="shared" si="523"/>
        <v>0.52478804731638418</v>
      </c>
      <c r="L11179" s="2" t="str">
        <f t="shared" si="524"/>
        <v>AA</v>
      </c>
      <c r="M11179" s="2" t="s">
        <v>505</v>
      </c>
      <c r="N11179" s="2" t="s">
        <v>424</v>
      </c>
      <c r="O11179" s="2" t="s">
        <v>70</v>
      </c>
    </row>
    <row r="11180" spans="1:15">
      <c r="A11180" s="38">
        <v>41031</v>
      </c>
      <c r="B11180" s="38">
        <v>44014</v>
      </c>
      <c r="C11180" s="131">
        <v>98</v>
      </c>
      <c r="D11180" s="39">
        <v>9.5700000000000007E-2</v>
      </c>
      <c r="E11180" s="39">
        <v>8.5600000000000009E-2</v>
      </c>
      <c r="F11180" s="40">
        <v>180000</v>
      </c>
      <c r="G11180" s="40">
        <v>180000</v>
      </c>
      <c r="H11180" s="40">
        <v>57234.12</v>
      </c>
      <c r="I11180" s="40">
        <v>94478.19</v>
      </c>
      <c r="J11180" s="67">
        <f t="shared" si="522"/>
        <v>0.31796733333333332</v>
      </c>
      <c r="K11180" s="39">
        <f t="shared" si="523"/>
        <v>0.52487883333333329</v>
      </c>
      <c r="L11180" s="2" t="str">
        <f t="shared" si="524"/>
        <v>AA</v>
      </c>
      <c r="M11180" s="2" t="s">
        <v>1099</v>
      </c>
      <c r="N11180" s="2" t="s">
        <v>416</v>
      </c>
      <c r="O11180" s="2" t="s">
        <v>70</v>
      </c>
    </row>
    <row r="11181" spans="1:15">
      <c r="A11181" s="42">
        <v>41001</v>
      </c>
      <c r="B11181" s="42">
        <v>51958</v>
      </c>
      <c r="C11181" s="130">
        <v>360</v>
      </c>
      <c r="D11181" s="43">
        <v>9.5700000000000007E-2</v>
      </c>
      <c r="E11181" s="43">
        <v>9.5700000000000007E-2</v>
      </c>
      <c r="F11181" s="44">
        <v>140000</v>
      </c>
      <c r="G11181" s="44">
        <v>140000</v>
      </c>
      <c r="H11181" s="44">
        <v>67523.789999999994</v>
      </c>
      <c r="I11181" s="44">
        <v>73649.990000000005</v>
      </c>
      <c r="J11181" s="68">
        <f t="shared" si="522"/>
        <v>0.48231278571428565</v>
      </c>
      <c r="K11181" s="43">
        <f t="shared" si="523"/>
        <v>0.52607135714285713</v>
      </c>
      <c r="L11181" s="41" t="str">
        <f t="shared" si="524"/>
        <v>AA</v>
      </c>
      <c r="M11181" s="41" t="s">
        <v>505</v>
      </c>
      <c r="N11181" s="41" t="s">
        <v>424</v>
      </c>
      <c r="O11181" s="41" t="s">
        <v>70</v>
      </c>
    </row>
    <row r="11182" spans="1:15">
      <c r="A11182" s="38">
        <v>41016</v>
      </c>
      <c r="B11182" s="38">
        <v>51914</v>
      </c>
      <c r="C11182" s="131">
        <v>358</v>
      </c>
      <c r="D11182" s="39">
        <v>9.5700000000000007E-2</v>
      </c>
      <c r="E11182" s="39">
        <v>8.5600000000000009E-2</v>
      </c>
      <c r="F11182" s="40">
        <v>158145.20000000001</v>
      </c>
      <c r="G11182" s="40">
        <v>158145.20000000001</v>
      </c>
      <c r="H11182" s="40">
        <v>76250.22</v>
      </c>
      <c r="I11182" s="40">
        <v>83199.990000000005</v>
      </c>
      <c r="J11182" s="67">
        <f t="shared" si="522"/>
        <v>0.48215323639288449</v>
      </c>
      <c r="K11182" s="39">
        <f t="shared" si="523"/>
        <v>0.52609873710994703</v>
      </c>
      <c r="L11182" s="2" t="str">
        <f t="shared" si="524"/>
        <v>AA</v>
      </c>
      <c r="M11182" s="2" t="s">
        <v>495</v>
      </c>
      <c r="N11182" s="2" t="s">
        <v>424</v>
      </c>
      <c r="O11182" s="2" t="s">
        <v>70</v>
      </c>
    </row>
    <row r="11183" spans="1:15">
      <c r="A11183" s="42">
        <v>39345</v>
      </c>
      <c r="B11183" s="42">
        <v>46650</v>
      </c>
      <c r="C11183" s="130">
        <v>240</v>
      </c>
      <c r="D11183" s="43">
        <v>9.5700000000000007E-2</v>
      </c>
      <c r="E11183" s="43">
        <v>9.5700000000000007E-2</v>
      </c>
      <c r="F11183" s="44">
        <v>95000</v>
      </c>
      <c r="G11183" s="44">
        <v>95000</v>
      </c>
      <c r="H11183" s="44">
        <v>34613.81</v>
      </c>
      <c r="I11183" s="44">
        <v>50000</v>
      </c>
      <c r="J11183" s="68">
        <f t="shared" si="522"/>
        <v>0.3643558947368421</v>
      </c>
      <c r="K11183" s="43">
        <f t="shared" si="523"/>
        <v>0.52631578947368418</v>
      </c>
      <c r="L11183" s="41" t="str">
        <f t="shared" si="524"/>
        <v>AA</v>
      </c>
      <c r="M11183" s="41" t="s">
        <v>952</v>
      </c>
      <c r="N11183" s="41" t="s">
        <v>428</v>
      </c>
      <c r="O11183" s="41" t="s">
        <v>70</v>
      </c>
    </row>
    <row r="11184" spans="1:15">
      <c r="A11184" s="38">
        <v>40954</v>
      </c>
      <c r="B11184" s="38">
        <v>51912</v>
      </c>
      <c r="C11184" s="131">
        <v>360</v>
      </c>
      <c r="D11184" s="39">
        <v>9.5700000000000007E-2</v>
      </c>
      <c r="E11184" s="39">
        <v>8.5600000000000009E-2</v>
      </c>
      <c r="F11184" s="40">
        <v>145000</v>
      </c>
      <c r="G11184" s="40">
        <v>145000</v>
      </c>
      <c r="H11184" s="40">
        <v>69632.23</v>
      </c>
      <c r="I11184" s="40">
        <v>76323.990000000005</v>
      </c>
      <c r="J11184" s="67">
        <f t="shared" si="522"/>
        <v>0.48022227586206895</v>
      </c>
      <c r="K11184" s="39">
        <f t="shared" si="523"/>
        <v>0.52637234482758621</v>
      </c>
      <c r="L11184" s="2" t="str">
        <f t="shared" si="524"/>
        <v>AA</v>
      </c>
      <c r="M11184" s="2" t="s">
        <v>616</v>
      </c>
      <c r="N11184" s="2" t="s">
        <v>424</v>
      </c>
      <c r="O11184" s="2" t="s">
        <v>70</v>
      </c>
    </row>
    <row r="11185" spans="1:15">
      <c r="A11185" s="42">
        <v>40905</v>
      </c>
      <c r="B11185" s="42">
        <v>44954</v>
      </c>
      <c r="C11185" s="130">
        <v>133</v>
      </c>
      <c r="D11185" s="43">
        <v>9.5700000000000007E-2</v>
      </c>
      <c r="E11185" s="43">
        <v>8.5600000000000009E-2</v>
      </c>
      <c r="F11185" s="44">
        <v>195000</v>
      </c>
      <c r="G11185" s="44">
        <v>195000</v>
      </c>
      <c r="H11185" s="44">
        <v>67370.83</v>
      </c>
      <c r="I11185" s="44">
        <v>102651.56</v>
      </c>
      <c r="J11185" s="68">
        <f t="shared" si="522"/>
        <v>0.34549143589743592</v>
      </c>
      <c r="K11185" s="43">
        <f t="shared" si="523"/>
        <v>0.52641825641025641</v>
      </c>
      <c r="L11185" s="41" t="str">
        <f t="shared" si="524"/>
        <v>AA</v>
      </c>
      <c r="M11185" s="41" t="s">
        <v>559</v>
      </c>
      <c r="N11185" s="41" t="s">
        <v>417</v>
      </c>
      <c r="O11185" s="41" t="s">
        <v>70</v>
      </c>
    </row>
    <row r="11186" spans="1:15">
      <c r="A11186" s="38">
        <v>40945</v>
      </c>
      <c r="B11186" s="38">
        <v>49466</v>
      </c>
      <c r="C11186" s="131">
        <v>280</v>
      </c>
      <c r="D11186" s="39">
        <v>9.5700000000000007E-2</v>
      </c>
      <c r="E11186" s="39">
        <v>8.5600000000000009E-2</v>
      </c>
      <c r="F11186" s="40">
        <v>187000</v>
      </c>
      <c r="G11186" s="40">
        <v>187000</v>
      </c>
      <c r="H11186" s="40">
        <v>95818.27</v>
      </c>
      <c r="I11186" s="40">
        <v>98500</v>
      </c>
      <c r="J11186" s="67">
        <f t="shared" si="522"/>
        <v>0.51239716577540106</v>
      </c>
      <c r="K11186" s="39">
        <f t="shared" si="523"/>
        <v>0.5267379679144385</v>
      </c>
      <c r="L11186" s="2" t="str">
        <f t="shared" si="524"/>
        <v>AA</v>
      </c>
      <c r="M11186" s="2" t="s">
        <v>497</v>
      </c>
      <c r="N11186" s="2" t="s">
        <v>417</v>
      </c>
      <c r="O11186" s="2" t="s">
        <v>70</v>
      </c>
    </row>
    <row r="11187" spans="1:15">
      <c r="A11187" s="42">
        <v>40912</v>
      </c>
      <c r="B11187" s="42">
        <v>50955</v>
      </c>
      <c r="C11187" s="130">
        <v>330</v>
      </c>
      <c r="D11187" s="43">
        <v>9.5700000000000007E-2</v>
      </c>
      <c r="E11187" s="43">
        <v>8.5600000000000009E-2</v>
      </c>
      <c r="F11187" s="44">
        <v>189803</v>
      </c>
      <c r="G11187" s="44">
        <v>189803</v>
      </c>
      <c r="H11187" s="44">
        <v>72669.58</v>
      </c>
      <c r="I11187" s="44">
        <v>99999.99</v>
      </c>
      <c r="J11187" s="68">
        <f t="shared" si="522"/>
        <v>0.38286844781167845</v>
      </c>
      <c r="K11187" s="43">
        <f t="shared" si="523"/>
        <v>0.5268620095572778</v>
      </c>
      <c r="L11187" s="41" t="str">
        <f t="shared" si="524"/>
        <v>AA</v>
      </c>
      <c r="M11187" s="41" t="s">
        <v>495</v>
      </c>
      <c r="N11187" s="41" t="s">
        <v>424</v>
      </c>
      <c r="O11187" s="41" t="s">
        <v>70</v>
      </c>
    </row>
    <row r="11188" spans="1:15">
      <c r="A11188" s="38">
        <v>40903</v>
      </c>
      <c r="B11188" s="38">
        <v>45164</v>
      </c>
      <c r="C11188" s="131">
        <v>140</v>
      </c>
      <c r="D11188" s="39">
        <v>9.5700000000000007E-2</v>
      </c>
      <c r="E11188" s="39">
        <v>8.5600000000000009E-2</v>
      </c>
      <c r="F11188" s="40">
        <v>156400</v>
      </c>
      <c r="G11188" s="40">
        <v>156400</v>
      </c>
      <c r="H11188" s="40">
        <v>58718.01</v>
      </c>
      <c r="I11188" s="40">
        <v>82509</v>
      </c>
      <c r="J11188" s="67">
        <f t="shared" si="522"/>
        <v>0.37543484654731457</v>
      </c>
      <c r="K11188" s="39">
        <f t="shared" si="523"/>
        <v>0.52755115089514071</v>
      </c>
      <c r="L11188" s="2" t="str">
        <f t="shared" si="524"/>
        <v>AA</v>
      </c>
      <c r="M11188" s="2" t="s">
        <v>739</v>
      </c>
      <c r="N11188" s="2" t="s">
        <v>422</v>
      </c>
      <c r="O11188" s="2" t="s">
        <v>70</v>
      </c>
    </row>
    <row r="11189" spans="1:15">
      <c r="A11189" s="42">
        <v>40924</v>
      </c>
      <c r="B11189" s="42">
        <v>51882</v>
      </c>
      <c r="C11189" s="130">
        <v>360</v>
      </c>
      <c r="D11189" s="43">
        <v>9.5700000000000007E-2</v>
      </c>
      <c r="E11189" s="43">
        <v>8.5600000000000009E-2</v>
      </c>
      <c r="F11189" s="44">
        <v>186000</v>
      </c>
      <c r="G11189" s="44">
        <v>186000</v>
      </c>
      <c r="H11189" s="44">
        <v>91560.7</v>
      </c>
      <c r="I11189" s="44">
        <v>98463.67</v>
      </c>
      <c r="J11189" s="68">
        <f t="shared" si="522"/>
        <v>0.49226182795698925</v>
      </c>
      <c r="K11189" s="43">
        <f t="shared" si="523"/>
        <v>0.52937456989247311</v>
      </c>
      <c r="L11189" s="41" t="str">
        <f t="shared" si="524"/>
        <v>AA</v>
      </c>
      <c r="M11189" s="41" t="s">
        <v>457</v>
      </c>
      <c r="N11189" s="41" t="s">
        <v>419</v>
      </c>
      <c r="O11189" s="41" t="s">
        <v>70</v>
      </c>
    </row>
    <row r="11190" spans="1:15">
      <c r="A11190" s="42">
        <v>41016</v>
      </c>
      <c r="B11190" s="42">
        <v>51973</v>
      </c>
      <c r="C11190" s="130">
        <v>360</v>
      </c>
      <c r="D11190" s="43">
        <v>9.5700000000000007E-2</v>
      </c>
      <c r="E11190" s="43">
        <v>8.5600000000000009E-2</v>
      </c>
      <c r="F11190" s="44">
        <v>191310</v>
      </c>
      <c r="G11190" s="44">
        <v>191310</v>
      </c>
      <c r="H11190" s="44">
        <v>92923.85</v>
      </c>
      <c r="I11190" s="44">
        <v>101334.44</v>
      </c>
      <c r="J11190" s="68">
        <f t="shared" si="522"/>
        <v>0.48572395588312167</v>
      </c>
      <c r="K11190" s="43">
        <f t="shared" si="523"/>
        <v>0.52968710469917935</v>
      </c>
      <c r="L11190" s="41" t="str">
        <f t="shared" si="524"/>
        <v>AA</v>
      </c>
      <c r="M11190" s="41" t="s">
        <v>525</v>
      </c>
      <c r="N11190" s="41" t="s">
        <v>430</v>
      </c>
      <c r="O11190" s="41" t="s">
        <v>70</v>
      </c>
    </row>
    <row r="11191" spans="1:15">
      <c r="A11191" s="42">
        <v>41002</v>
      </c>
      <c r="B11191" s="42">
        <v>51959</v>
      </c>
      <c r="C11191" s="130">
        <v>360</v>
      </c>
      <c r="D11191" s="43">
        <v>9.5700000000000007E-2</v>
      </c>
      <c r="E11191" s="43">
        <v>8.5600000000000009E-2</v>
      </c>
      <c r="F11191" s="44">
        <v>96000</v>
      </c>
      <c r="G11191" s="44">
        <v>96000</v>
      </c>
      <c r="H11191" s="44">
        <v>46756.07</v>
      </c>
      <c r="I11191" s="44">
        <v>50999.98</v>
      </c>
      <c r="J11191" s="68">
        <f t="shared" si="522"/>
        <v>0.48704239583333331</v>
      </c>
      <c r="K11191" s="43">
        <f t="shared" si="523"/>
        <v>0.53124979166666675</v>
      </c>
      <c r="L11191" s="41" t="str">
        <f t="shared" si="524"/>
        <v>AA</v>
      </c>
      <c r="M11191" s="41" t="s">
        <v>1419</v>
      </c>
      <c r="N11191" s="41" t="s">
        <v>417</v>
      </c>
      <c r="O11191" s="41" t="s">
        <v>70</v>
      </c>
    </row>
    <row r="11192" spans="1:15">
      <c r="A11192" s="42">
        <v>40940</v>
      </c>
      <c r="B11192" s="42">
        <v>46419</v>
      </c>
      <c r="C11192" s="130">
        <v>180</v>
      </c>
      <c r="D11192" s="43">
        <v>9.5700000000000007E-2</v>
      </c>
      <c r="E11192" s="43">
        <v>8.5600000000000009E-2</v>
      </c>
      <c r="F11192" s="44">
        <v>150000</v>
      </c>
      <c r="G11192" s="44">
        <v>150000</v>
      </c>
      <c r="H11192" s="44">
        <v>64985.69</v>
      </c>
      <c r="I11192" s="44">
        <v>79999.990000000005</v>
      </c>
      <c r="J11192" s="68">
        <f t="shared" si="522"/>
        <v>0.43323793333333332</v>
      </c>
      <c r="K11192" s="43">
        <f t="shared" si="523"/>
        <v>0.53333326666666669</v>
      </c>
      <c r="L11192" s="41" t="str">
        <f t="shared" si="524"/>
        <v>AA</v>
      </c>
      <c r="M11192" s="41" t="s">
        <v>461</v>
      </c>
      <c r="N11192" s="41" t="s">
        <v>416</v>
      </c>
      <c r="O11192" s="41" t="s">
        <v>70</v>
      </c>
    </row>
    <row r="11193" spans="1:15">
      <c r="A11193" s="42">
        <v>40990</v>
      </c>
      <c r="B11193" s="42">
        <v>46468</v>
      </c>
      <c r="C11193" s="130">
        <v>180</v>
      </c>
      <c r="D11193" s="43">
        <v>9.5700000000000007E-2</v>
      </c>
      <c r="E11193" s="43">
        <v>8.5600000000000009E-2</v>
      </c>
      <c r="F11193" s="44">
        <v>150000</v>
      </c>
      <c r="G11193" s="44">
        <v>150000</v>
      </c>
      <c r="H11193" s="44">
        <v>65279.77</v>
      </c>
      <c r="I11193" s="44">
        <v>79999.990000000005</v>
      </c>
      <c r="J11193" s="68">
        <f t="shared" si="522"/>
        <v>0.43519846666666667</v>
      </c>
      <c r="K11193" s="43">
        <f t="shared" si="523"/>
        <v>0.53333326666666669</v>
      </c>
      <c r="L11193" s="41" t="str">
        <f t="shared" si="524"/>
        <v>AA</v>
      </c>
      <c r="M11193" s="41" t="s">
        <v>506</v>
      </c>
      <c r="N11193" s="41" t="s">
        <v>417</v>
      </c>
      <c r="O11193" s="41" t="s">
        <v>70</v>
      </c>
    </row>
    <row r="11194" spans="1:15">
      <c r="A11194" s="42">
        <v>40935</v>
      </c>
      <c r="B11194" s="42">
        <v>49822</v>
      </c>
      <c r="C11194" s="130">
        <v>292</v>
      </c>
      <c r="D11194" s="43">
        <v>9.5700000000000007E-2</v>
      </c>
      <c r="E11194" s="43">
        <v>8.5600000000000009E-2</v>
      </c>
      <c r="F11194" s="44">
        <v>150000</v>
      </c>
      <c r="G11194" s="44">
        <v>150000</v>
      </c>
      <c r="H11194" s="44">
        <v>70887.95</v>
      </c>
      <c r="I11194" s="44">
        <v>79999.990000000005</v>
      </c>
      <c r="J11194" s="68">
        <f t="shared" si="522"/>
        <v>0.47258633333333333</v>
      </c>
      <c r="K11194" s="43">
        <f t="shared" si="523"/>
        <v>0.53333326666666669</v>
      </c>
      <c r="L11194" s="41" t="str">
        <f t="shared" si="524"/>
        <v>AA</v>
      </c>
      <c r="M11194" s="41" t="s">
        <v>564</v>
      </c>
      <c r="N11194" s="41" t="s">
        <v>417</v>
      </c>
      <c r="O11194" s="41" t="s">
        <v>70</v>
      </c>
    </row>
    <row r="11195" spans="1:15">
      <c r="A11195" s="42">
        <v>40906</v>
      </c>
      <c r="B11195" s="42">
        <v>51864</v>
      </c>
      <c r="C11195" s="130">
        <v>360</v>
      </c>
      <c r="D11195" s="43">
        <v>9.5700000000000007E-2</v>
      </c>
      <c r="E11195" s="43">
        <v>8.5600000000000009E-2</v>
      </c>
      <c r="F11195" s="44">
        <v>182016.6</v>
      </c>
      <c r="G11195" s="44">
        <v>182016.6</v>
      </c>
      <c r="H11195" s="44">
        <v>88185.26</v>
      </c>
      <c r="I11195" s="44">
        <v>97077.58</v>
      </c>
      <c r="J11195" s="68">
        <f t="shared" si="522"/>
        <v>0.48449020583836855</v>
      </c>
      <c r="K11195" s="43">
        <f t="shared" si="523"/>
        <v>0.53334465098238293</v>
      </c>
      <c r="L11195" s="41" t="str">
        <f t="shared" si="524"/>
        <v>AA</v>
      </c>
      <c r="M11195" s="41" t="s">
        <v>588</v>
      </c>
      <c r="N11195" s="41" t="s">
        <v>417</v>
      </c>
      <c r="O11195" s="41" t="s">
        <v>70</v>
      </c>
    </row>
    <row r="11196" spans="1:15">
      <c r="A11196" s="42">
        <v>40926</v>
      </c>
      <c r="B11196" s="42">
        <v>45461</v>
      </c>
      <c r="C11196" s="130">
        <v>149</v>
      </c>
      <c r="D11196" s="43">
        <v>9.5700000000000007E-2</v>
      </c>
      <c r="E11196" s="43">
        <v>8.5600000000000009E-2</v>
      </c>
      <c r="F11196" s="44">
        <v>186100</v>
      </c>
      <c r="G11196" s="44">
        <v>186100</v>
      </c>
      <c r="H11196" s="44">
        <v>60445.63</v>
      </c>
      <c r="I11196" s="44">
        <v>99744.99</v>
      </c>
      <c r="J11196" s="68">
        <f t="shared" si="522"/>
        <v>0.32480188070929605</v>
      </c>
      <c r="K11196" s="43">
        <f t="shared" si="523"/>
        <v>0.53597522837184308</v>
      </c>
      <c r="L11196" s="41" t="str">
        <f t="shared" si="524"/>
        <v>AA</v>
      </c>
      <c r="M11196" s="41" t="s">
        <v>531</v>
      </c>
      <c r="N11196" s="41" t="s">
        <v>423</v>
      </c>
      <c r="O11196" s="41" t="s">
        <v>70</v>
      </c>
    </row>
    <row r="11197" spans="1:15">
      <c r="A11197" s="38">
        <v>40905</v>
      </c>
      <c r="B11197" s="38">
        <v>51863</v>
      </c>
      <c r="C11197" s="131">
        <v>360</v>
      </c>
      <c r="D11197" s="39">
        <v>9.5700000000000007E-2</v>
      </c>
      <c r="E11197" s="39">
        <v>9.5700000000000007E-2</v>
      </c>
      <c r="F11197" s="40">
        <v>154800</v>
      </c>
      <c r="G11197" s="40">
        <v>154800</v>
      </c>
      <c r="H11197" s="40">
        <v>57149.05</v>
      </c>
      <c r="I11197" s="40">
        <v>83105.460000000006</v>
      </c>
      <c r="J11197" s="67">
        <f t="shared" si="522"/>
        <v>0.36917990956072355</v>
      </c>
      <c r="K11197" s="39">
        <f t="shared" si="523"/>
        <v>0.53685697674418609</v>
      </c>
      <c r="L11197" s="2" t="str">
        <f t="shared" si="524"/>
        <v>AA</v>
      </c>
      <c r="M11197" s="2" t="s">
        <v>472</v>
      </c>
      <c r="N11197" s="2" t="s">
        <v>426</v>
      </c>
      <c r="O11197" s="2" t="s">
        <v>70</v>
      </c>
    </row>
    <row r="11198" spans="1:15">
      <c r="A11198" s="42">
        <v>40920</v>
      </c>
      <c r="B11198" s="42">
        <v>50083</v>
      </c>
      <c r="C11198" s="130">
        <v>301</v>
      </c>
      <c r="D11198" s="43">
        <v>9.5700000000000007E-2</v>
      </c>
      <c r="E11198" s="43">
        <v>8.5600000000000009E-2</v>
      </c>
      <c r="F11198" s="44">
        <v>180000</v>
      </c>
      <c r="G11198" s="44">
        <v>180000</v>
      </c>
      <c r="H11198" s="44">
        <v>86270.01</v>
      </c>
      <c r="I11198" s="44">
        <v>96999.99</v>
      </c>
      <c r="J11198" s="68">
        <f t="shared" si="522"/>
        <v>0.47927783333333329</v>
      </c>
      <c r="K11198" s="43">
        <f t="shared" si="523"/>
        <v>0.53888883333333337</v>
      </c>
      <c r="L11198" s="41" t="str">
        <f t="shared" si="524"/>
        <v>AA</v>
      </c>
      <c r="M11198" s="41" t="s">
        <v>457</v>
      </c>
      <c r="N11198" s="41" t="s">
        <v>419</v>
      </c>
      <c r="O11198" s="41" t="s">
        <v>70</v>
      </c>
    </row>
    <row r="11199" spans="1:15">
      <c r="A11199" s="38">
        <v>40984</v>
      </c>
      <c r="B11199" s="38">
        <v>48168</v>
      </c>
      <c r="C11199" s="131">
        <v>236</v>
      </c>
      <c r="D11199" s="39">
        <v>9.5700000000000007E-2</v>
      </c>
      <c r="E11199" s="39">
        <v>7.9100000000000004E-2</v>
      </c>
      <c r="F11199" s="40">
        <v>150000</v>
      </c>
      <c r="G11199" s="40">
        <v>150000</v>
      </c>
      <c r="H11199" s="40">
        <v>64743.29</v>
      </c>
      <c r="I11199" s="40">
        <v>80858.62</v>
      </c>
      <c r="J11199" s="67">
        <f t="shared" si="522"/>
        <v>0.43162193333333332</v>
      </c>
      <c r="K11199" s="39">
        <f t="shared" si="523"/>
        <v>0.53905746666666665</v>
      </c>
      <c r="L11199" s="2" t="str">
        <f t="shared" si="524"/>
        <v>AA</v>
      </c>
      <c r="M11199" s="2" t="s">
        <v>847</v>
      </c>
      <c r="N11199" s="2" t="s">
        <v>424</v>
      </c>
      <c r="O11199" s="2" t="s">
        <v>70</v>
      </c>
    </row>
    <row r="11200" spans="1:15">
      <c r="A11200" s="38">
        <v>40977</v>
      </c>
      <c r="B11200" s="38">
        <v>50108</v>
      </c>
      <c r="C11200" s="131">
        <v>300</v>
      </c>
      <c r="D11200" s="39">
        <v>9.5700000000000007E-2</v>
      </c>
      <c r="E11200" s="39">
        <v>9.5700000000000007E-2</v>
      </c>
      <c r="F11200" s="40">
        <v>185000</v>
      </c>
      <c r="G11200" s="40">
        <v>185000</v>
      </c>
      <c r="H11200" s="40">
        <v>89574.57</v>
      </c>
      <c r="I11200" s="40">
        <v>99999.99</v>
      </c>
      <c r="J11200" s="67">
        <f t="shared" si="522"/>
        <v>0.4841868648648649</v>
      </c>
      <c r="K11200" s="39">
        <f t="shared" si="523"/>
        <v>0.54054048648648656</v>
      </c>
      <c r="L11200" s="2" t="str">
        <f t="shared" si="524"/>
        <v>AA</v>
      </c>
      <c r="M11200" s="2" t="s">
        <v>595</v>
      </c>
      <c r="N11200" s="2" t="s">
        <v>423</v>
      </c>
      <c r="O11200" s="2" t="s">
        <v>70</v>
      </c>
    </row>
    <row r="11201" spans="1:15">
      <c r="A11201" s="38">
        <v>40991</v>
      </c>
      <c r="B11201" s="38">
        <v>51948</v>
      </c>
      <c r="C11201" s="131">
        <v>360</v>
      </c>
      <c r="D11201" s="39">
        <v>9.5700000000000007E-2</v>
      </c>
      <c r="E11201" s="39">
        <v>8.5600000000000009E-2</v>
      </c>
      <c r="F11201" s="40">
        <v>185000</v>
      </c>
      <c r="G11201" s="40">
        <v>185000</v>
      </c>
      <c r="H11201" s="40">
        <v>91446.46</v>
      </c>
      <c r="I11201" s="40">
        <v>99999.99</v>
      </c>
      <c r="J11201" s="67">
        <f t="shared" si="522"/>
        <v>0.4943051891891892</v>
      </c>
      <c r="K11201" s="39">
        <f t="shared" si="523"/>
        <v>0.54054048648648656</v>
      </c>
      <c r="L11201" s="2" t="str">
        <f t="shared" si="524"/>
        <v>AA</v>
      </c>
      <c r="M11201" s="2" t="s">
        <v>564</v>
      </c>
      <c r="N11201" s="2" t="s">
        <v>417</v>
      </c>
      <c r="O11201" s="2" t="s">
        <v>70</v>
      </c>
    </row>
    <row r="11202" spans="1:15">
      <c r="A11202" s="42">
        <v>40975</v>
      </c>
      <c r="B11202" s="42">
        <v>51932</v>
      </c>
      <c r="C11202" s="130">
        <v>360</v>
      </c>
      <c r="D11202" s="43">
        <v>9.5700000000000007E-2</v>
      </c>
      <c r="E11202" s="43">
        <v>8.5600000000000009E-2</v>
      </c>
      <c r="F11202" s="44">
        <v>135000</v>
      </c>
      <c r="G11202" s="44">
        <v>135000</v>
      </c>
      <c r="H11202" s="44">
        <v>66960.41</v>
      </c>
      <c r="I11202" s="44">
        <v>73089.91</v>
      </c>
      <c r="J11202" s="68">
        <f t="shared" si="522"/>
        <v>0.49600303703703708</v>
      </c>
      <c r="K11202" s="43">
        <f t="shared" si="523"/>
        <v>0.5414067407407408</v>
      </c>
      <c r="L11202" s="41" t="str">
        <f t="shared" si="524"/>
        <v>AA</v>
      </c>
      <c r="M11202" s="41" t="s">
        <v>974</v>
      </c>
      <c r="N11202" s="41" t="s">
        <v>416</v>
      </c>
      <c r="O11202" s="41" t="s">
        <v>70</v>
      </c>
    </row>
    <row r="11203" spans="1:15">
      <c r="A11203" s="38">
        <v>40931</v>
      </c>
      <c r="B11203" s="38">
        <v>51889</v>
      </c>
      <c r="C11203" s="131">
        <v>360</v>
      </c>
      <c r="D11203" s="39">
        <v>9.5700000000000007E-2</v>
      </c>
      <c r="E11203" s="39">
        <v>8.5600000000000009E-2</v>
      </c>
      <c r="F11203" s="40">
        <v>154000</v>
      </c>
      <c r="G11203" s="40">
        <v>154000</v>
      </c>
      <c r="H11203" s="40">
        <v>77357.73</v>
      </c>
      <c r="I11203" s="40">
        <v>83400</v>
      </c>
      <c r="J11203" s="67">
        <f t="shared" ref="J11203:J11266" si="525">H11203/G11203</f>
        <v>0.50232292207792206</v>
      </c>
      <c r="K11203" s="39">
        <f t="shared" ref="K11203:K11266" si="526">I11203/G11203</f>
        <v>0.54155844155844157</v>
      </c>
      <c r="L11203" s="2" t="str">
        <f t="shared" ref="L11203:L11266" si="527">IF(J11203&lt;=65%,"AA",IF(J11203&lt;=75%,"A",IF(J11203&lt;=85%,"B","C")))</f>
        <v>AA</v>
      </c>
      <c r="M11203" s="2" t="s">
        <v>1259</v>
      </c>
      <c r="N11203" s="2" t="s">
        <v>422</v>
      </c>
      <c r="O11203" s="2" t="s">
        <v>70</v>
      </c>
    </row>
    <row r="11204" spans="1:15">
      <c r="A11204" s="38">
        <v>40939</v>
      </c>
      <c r="B11204" s="38">
        <v>51135</v>
      </c>
      <c r="C11204" s="131">
        <v>335</v>
      </c>
      <c r="D11204" s="39">
        <v>9.5700000000000007E-2</v>
      </c>
      <c r="E11204" s="39">
        <v>8.5600000000000009E-2</v>
      </c>
      <c r="F11204" s="40">
        <v>167000</v>
      </c>
      <c r="G11204" s="40">
        <v>167000</v>
      </c>
      <c r="H11204" s="40">
        <v>84917.88</v>
      </c>
      <c r="I11204" s="40">
        <v>90500</v>
      </c>
      <c r="J11204" s="67">
        <f t="shared" si="525"/>
        <v>0.50849029940119761</v>
      </c>
      <c r="K11204" s="39">
        <f t="shared" si="526"/>
        <v>0.54191616766467066</v>
      </c>
      <c r="L11204" s="2" t="str">
        <f t="shared" si="527"/>
        <v>AA</v>
      </c>
      <c r="M11204" s="2" t="s">
        <v>564</v>
      </c>
      <c r="N11204" s="2" t="s">
        <v>417</v>
      </c>
      <c r="O11204" s="2" t="s">
        <v>70</v>
      </c>
    </row>
    <row r="11205" spans="1:15">
      <c r="A11205" s="42">
        <v>41029</v>
      </c>
      <c r="B11205" s="42">
        <v>50160</v>
      </c>
      <c r="C11205" s="130">
        <v>300</v>
      </c>
      <c r="D11205" s="43">
        <v>9.5700000000000007E-2</v>
      </c>
      <c r="E11205" s="43">
        <v>8.5600000000000009E-2</v>
      </c>
      <c r="F11205" s="44">
        <v>120000</v>
      </c>
      <c r="G11205" s="44">
        <v>120000</v>
      </c>
      <c r="H11205" s="44">
        <v>38846.65</v>
      </c>
      <c r="I11205" s="44">
        <v>65091.72</v>
      </c>
      <c r="J11205" s="68">
        <f t="shared" si="525"/>
        <v>0.32372208333333335</v>
      </c>
      <c r="K11205" s="43">
        <f t="shared" si="526"/>
        <v>0.542431</v>
      </c>
      <c r="L11205" s="41" t="str">
        <f t="shared" si="527"/>
        <v>AA</v>
      </c>
      <c r="M11205" s="41" t="s">
        <v>554</v>
      </c>
      <c r="N11205" s="41" t="s">
        <v>417</v>
      </c>
      <c r="O11205" s="41" t="s">
        <v>70</v>
      </c>
    </row>
    <row r="11206" spans="1:15">
      <c r="A11206" s="42">
        <v>40988</v>
      </c>
      <c r="B11206" s="42">
        <v>51945</v>
      </c>
      <c r="C11206" s="130">
        <v>360</v>
      </c>
      <c r="D11206" s="43">
        <v>9.5700000000000007E-2</v>
      </c>
      <c r="E11206" s="43">
        <v>8.5600000000000009E-2</v>
      </c>
      <c r="F11206" s="44">
        <v>96000</v>
      </c>
      <c r="G11206" s="44">
        <v>96000</v>
      </c>
      <c r="H11206" s="44">
        <v>50056.92</v>
      </c>
      <c r="I11206" s="44">
        <v>52216.32</v>
      </c>
      <c r="J11206" s="68">
        <f t="shared" si="525"/>
        <v>0.52142624999999998</v>
      </c>
      <c r="K11206" s="43">
        <f t="shared" si="526"/>
        <v>0.54391999999999996</v>
      </c>
      <c r="L11206" s="41" t="str">
        <f t="shared" si="527"/>
        <v>AA</v>
      </c>
      <c r="M11206" s="41" t="s">
        <v>538</v>
      </c>
      <c r="N11206" s="41" t="s">
        <v>417</v>
      </c>
      <c r="O11206" s="41" t="s">
        <v>70</v>
      </c>
    </row>
    <row r="11207" spans="1:15">
      <c r="A11207" s="38">
        <v>40966</v>
      </c>
      <c r="B11207" s="38">
        <v>50098</v>
      </c>
      <c r="C11207" s="131">
        <v>300</v>
      </c>
      <c r="D11207" s="39">
        <v>9.5700000000000007E-2</v>
      </c>
      <c r="E11207" s="39">
        <v>8.5600000000000009E-2</v>
      </c>
      <c r="F11207" s="40">
        <v>165400</v>
      </c>
      <c r="G11207" s="40">
        <v>165400</v>
      </c>
      <c r="H11207" s="40">
        <v>80352.81</v>
      </c>
      <c r="I11207" s="40">
        <v>89999.99</v>
      </c>
      <c r="J11207" s="67">
        <f t="shared" si="525"/>
        <v>0.4858090084643289</v>
      </c>
      <c r="K11207" s="39">
        <f t="shared" si="526"/>
        <v>0.54413536880290214</v>
      </c>
      <c r="L11207" s="2" t="str">
        <f t="shared" si="527"/>
        <v>AA</v>
      </c>
      <c r="M11207" s="2" t="s">
        <v>531</v>
      </c>
      <c r="N11207" s="2" t="s">
        <v>423</v>
      </c>
      <c r="O11207" s="2" t="s">
        <v>70</v>
      </c>
    </row>
    <row r="11208" spans="1:15">
      <c r="A11208" s="38">
        <v>39458</v>
      </c>
      <c r="B11208" s="38">
        <v>50416</v>
      </c>
      <c r="C11208" s="131">
        <v>360</v>
      </c>
      <c r="D11208" s="39">
        <v>9.5700000000000007E-2</v>
      </c>
      <c r="E11208" s="39">
        <v>8.6500000000000007E-2</v>
      </c>
      <c r="F11208" s="40">
        <v>110000</v>
      </c>
      <c r="G11208" s="40">
        <v>110000</v>
      </c>
      <c r="H11208" s="40">
        <v>49794.42</v>
      </c>
      <c r="I11208" s="40">
        <v>60000</v>
      </c>
      <c r="J11208" s="67">
        <f t="shared" si="525"/>
        <v>0.45267654545454544</v>
      </c>
      <c r="K11208" s="39">
        <f t="shared" si="526"/>
        <v>0.54545454545454541</v>
      </c>
      <c r="L11208" s="2" t="str">
        <f t="shared" si="527"/>
        <v>AA</v>
      </c>
      <c r="M11208" s="2" t="s">
        <v>476</v>
      </c>
      <c r="N11208" s="2" t="s">
        <v>421</v>
      </c>
      <c r="O11208" s="2" t="s">
        <v>70</v>
      </c>
    </row>
    <row r="11209" spans="1:15">
      <c r="A11209" s="42">
        <v>40966</v>
      </c>
      <c r="B11209" s="42">
        <v>51924</v>
      </c>
      <c r="C11209" s="130">
        <v>360</v>
      </c>
      <c r="D11209" s="43">
        <v>9.5700000000000007E-2</v>
      </c>
      <c r="E11209" s="43">
        <v>8.5600000000000009E-2</v>
      </c>
      <c r="F11209" s="44">
        <v>100000</v>
      </c>
      <c r="G11209" s="44">
        <v>100000</v>
      </c>
      <c r="H11209" s="44">
        <v>49803.54</v>
      </c>
      <c r="I11209" s="44">
        <v>54546.239999999998</v>
      </c>
      <c r="J11209" s="68">
        <f t="shared" si="525"/>
        <v>0.49803540000000002</v>
      </c>
      <c r="K11209" s="43">
        <f t="shared" si="526"/>
        <v>0.54546240000000001</v>
      </c>
      <c r="L11209" s="41" t="str">
        <f t="shared" si="527"/>
        <v>AA</v>
      </c>
      <c r="M11209" s="41" t="s">
        <v>222</v>
      </c>
      <c r="N11209" s="41" t="s">
        <v>434</v>
      </c>
      <c r="O11209" s="41" t="s">
        <v>70</v>
      </c>
    </row>
    <row r="11210" spans="1:15">
      <c r="A11210" s="42">
        <v>40994</v>
      </c>
      <c r="B11210" s="42">
        <v>51951</v>
      </c>
      <c r="C11210" s="130">
        <v>360</v>
      </c>
      <c r="D11210" s="43">
        <v>9.5700000000000007E-2</v>
      </c>
      <c r="E11210" s="43">
        <v>8.5600000000000009E-2</v>
      </c>
      <c r="F11210" s="44">
        <v>95000</v>
      </c>
      <c r="G11210" s="44">
        <v>95000</v>
      </c>
      <c r="H11210" s="44">
        <v>48123.73</v>
      </c>
      <c r="I11210" s="44">
        <v>51873.57</v>
      </c>
      <c r="J11210" s="68">
        <f t="shared" si="525"/>
        <v>0.50656557894736842</v>
      </c>
      <c r="K11210" s="43">
        <f t="shared" si="526"/>
        <v>0.54603757894736837</v>
      </c>
      <c r="L11210" s="41" t="str">
        <f t="shared" si="527"/>
        <v>AA</v>
      </c>
      <c r="M11210" s="41" t="s">
        <v>513</v>
      </c>
      <c r="N11210" s="41" t="s">
        <v>431</v>
      </c>
      <c r="O11210" s="41" t="s">
        <v>70</v>
      </c>
    </row>
    <row r="11211" spans="1:15">
      <c r="A11211" s="42">
        <v>40869</v>
      </c>
      <c r="B11211" s="42">
        <v>47444</v>
      </c>
      <c r="C11211" s="130">
        <v>216</v>
      </c>
      <c r="D11211" s="43">
        <v>9.5700000000000007E-2</v>
      </c>
      <c r="E11211" s="43">
        <v>8.5600000000000009E-2</v>
      </c>
      <c r="F11211" s="44">
        <v>195000</v>
      </c>
      <c r="G11211" s="44">
        <v>195000</v>
      </c>
      <c r="H11211" s="44">
        <v>83397.149999999994</v>
      </c>
      <c r="I11211" s="44">
        <v>106878.29</v>
      </c>
      <c r="J11211" s="68">
        <f t="shared" si="525"/>
        <v>0.42767769230769226</v>
      </c>
      <c r="K11211" s="43">
        <f t="shared" si="526"/>
        <v>0.54809379487179488</v>
      </c>
      <c r="L11211" s="41" t="str">
        <f t="shared" si="527"/>
        <v>AA</v>
      </c>
      <c r="M11211" s="41" t="s">
        <v>1345</v>
      </c>
      <c r="N11211" s="41" t="s">
        <v>417</v>
      </c>
      <c r="O11211" s="41" t="s">
        <v>70</v>
      </c>
    </row>
    <row r="11212" spans="1:15">
      <c r="A11212" s="42">
        <v>38912</v>
      </c>
      <c r="B11212" s="42">
        <v>46217</v>
      </c>
      <c r="C11212" s="130">
        <v>240</v>
      </c>
      <c r="D11212" s="43">
        <v>9.5700000000000007E-2</v>
      </c>
      <c r="E11212" s="43">
        <v>9.5700000000000007E-2</v>
      </c>
      <c r="F11212" s="44">
        <v>128450</v>
      </c>
      <c r="G11212" s="44">
        <v>128450</v>
      </c>
      <c r="H11212" s="44">
        <v>44345.11</v>
      </c>
      <c r="I11212" s="44">
        <v>70413.62</v>
      </c>
      <c r="J11212" s="68">
        <f t="shared" si="525"/>
        <v>0.34523246399377189</v>
      </c>
      <c r="K11212" s="43">
        <f t="shared" si="526"/>
        <v>0.54817921370182943</v>
      </c>
      <c r="L11212" s="41" t="str">
        <f t="shared" si="527"/>
        <v>AA</v>
      </c>
      <c r="M11212" s="41" t="s">
        <v>1183</v>
      </c>
      <c r="N11212" s="41" t="s">
        <v>428</v>
      </c>
      <c r="O11212" s="41" t="s">
        <v>70</v>
      </c>
    </row>
    <row r="11213" spans="1:15">
      <c r="A11213" s="38">
        <v>40905</v>
      </c>
      <c r="B11213" s="38">
        <v>43644</v>
      </c>
      <c r="C11213" s="131">
        <v>90</v>
      </c>
      <c r="D11213" s="39">
        <v>9.5700000000000007E-2</v>
      </c>
      <c r="E11213" s="39">
        <v>8.5600000000000009E-2</v>
      </c>
      <c r="F11213" s="40">
        <v>195000</v>
      </c>
      <c r="G11213" s="40">
        <v>195000</v>
      </c>
      <c r="H11213" s="40">
        <v>62891.01</v>
      </c>
      <c r="I11213" s="40">
        <v>107058.98</v>
      </c>
      <c r="J11213" s="67">
        <f t="shared" si="525"/>
        <v>0.32251800000000003</v>
      </c>
      <c r="K11213" s="39">
        <f t="shared" si="526"/>
        <v>0.54902041025641024</v>
      </c>
      <c r="L11213" s="2" t="str">
        <f t="shared" si="527"/>
        <v>AA</v>
      </c>
      <c r="M11213" s="2" t="s">
        <v>559</v>
      </c>
      <c r="N11213" s="2" t="s">
        <v>417</v>
      </c>
      <c r="O11213" s="2" t="s">
        <v>70</v>
      </c>
    </row>
    <row r="11214" spans="1:15">
      <c r="A11214" s="42">
        <v>40928</v>
      </c>
      <c r="B11214" s="42">
        <v>51886</v>
      </c>
      <c r="C11214" s="130">
        <v>360</v>
      </c>
      <c r="D11214" s="43">
        <v>9.5700000000000007E-2</v>
      </c>
      <c r="E11214" s="43">
        <v>8.5600000000000009E-2</v>
      </c>
      <c r="F11214" s="44">
        <v>182000</v>
      </c>
      <c r="G11214" s="44">
        <v>182000</v>
      </c>
      <c r="H11214" s="44">
        <v>91015.32</v>
      </c>
      <c r="I11214" s="44">
        <v>99999.99</v>
      </c>
      <c r="J11214" s="68">
        <f t="shared" si="525"/>
        <v>0.50008417582417586</v>
      </c>
      <c r="K11214" s="43">
        <f t="shared" si="526"/>
        <v>0.54945049450549455</v>
      </c>
      <c r="L11214" s="41" t="str">
        <f t="shared" si="527"/>
        <v>AA</v>
      </c>
      <c r="M11214" s="41" t="s">
        <v>531</v>
      </c>
      <c r="N11214" s="41" t="s">
        <v>423</v>
      </c>
      <c r="O11214" s="41" t="s">
        <v>70</v>
      </c>
    </row>
    <row r="11215" spans="1:15">
      <c r="A11215" s="38">
        <v>40942</v>
      </c>
      <c r="B11215" s="38">
        <v>51900</v>
      </c>
      <c r="C11215" s="131">
        <v>360</v>
      </c>
      <c r="D11215" s="39">
        <v>9.5700000000000007E-2</v>
      </c>
      <c r="E11215" s="39">
        <v>9.5700000000000007E-2</v>
      </c>
      <c r="F11215" s="40">
        <v>190300</v>
      </c>
      <c r="G11215" s="40">
        <v>190300</v>
      </c>
      <c r="H11215" s="40">
        <v>100221.99</v>
      </c>
      <c r="I11215" s="40">
        <v>104715.15</v>
      </c>
      <c r="J11215" s="67">
        <f t="shared" si="525"/>
        <v>0.52665260115606938</v>
      </c>
      <c r="K11215" s="39">
        <f t="shared" si="526"/>
        <v>0.55026353126642136</v>
      </c>
      <c r="L11215" s="2" t="str">
        <f t="shared" si="527"/>
        <v>AA</v>
      </c>
      <c r="M11215" s="2" t="s">
        <v>467</v>
      </c>
      <c r="N11215" s="2" t="s">
        <v>425</v>
      </c>
      <c r="O11215" s="2" t="s">
        <v>70</v>
      </c>
    </row>
    <row r="11216" spans="1:15">
      <c r="A11216" s="42">
        <v>40948</v>
      </c>
      <c r="B11216" s="42">
        <v>51875</v>
      </c>
      <c r="C11216" s="130">
        <v>359</v>
      </c>
      <c r="D11216" s="43">
        <v>9.5700000000000007E-2</v>
      </c>
      <c r="E11216" s="43">
        <v>8.5600000000000009E-2</v>
      </c>
      <c r="F11216" s="44">
        <v>155975</v>
      </c>
      <c r="G11216" s="44">
        <v>155975</v>
      </c>
      <c r="H11216" s="44">
        <v>78348.91</v>
      </c>
      <c r="I11216" s="44">
        <v>85855.52</v>
      </c>
      <c r="J11216" s="68">
        <f t="shared" si="525"/>
        <v>0.50231710209969549</v>
      </c>
      <c r="K11216" s="43">
        <f t="shared" si="526"/>
        <v>0.55044410963295398</v>
      </c>
      <c r="L11216" s="41" t="str">
        <f t="shared" si="527"/>
        <v>AA</v>
      </c>
      <c r="M11216" s="41" t="s">
        <v>539</v>
      </c>
      <c r="N11216" s="41" t="s">
        <v>429</v>
      </c>
      <c r="O11216" s="41" t="s">
        <v>70</v>
      </c>
    </row>
    <row r="11217" spans="1:15">
      <c r="A11217" s="38">
        <v>41022</v>
      </c>
      <c r="B11217" s="38">
        <v>51979</v>
      </c>
      <c r="C11217" s="131">
        <v>360</v>
      </c>
      <c r="D11217" s="39">
        <v>9.5700000000000007E-2</v>
      </c>
      <c r="E11217" s="39">
        <v>8.5600000000000009E-2</v>
      </c>
      <c r="F11217" s="40">
        <v>135915</v>
      </c>
      <c r="G11217" s="40">
        <v>135915</v>
      </c>
      <c r="H11217" s="40">
        <v>68775.759999999995</v>
      </c>
      <c r="I11217" s="40">
        <v>74999.990000000005</v>
      </c>
      <c r="J11217" s="67">
        <f t="shared" si="525"/>
        <v>0.50602038038479924</v>
      </c>
      <c r="K11217" s="39">
        <f t="shared" si="526"/>
        <v>0.55181539933046397</v>
      </c>
      <c r="L11217" s="2" t="str">
        <f t="shared" si="527"/>
        <v>AA</v>
      </c>
      <c r="M11217" s="2" t="s">
        <v>1273</v>
      </c>
      <c r="N11217" s="2" t="s">
        <v>435</v>
      </c>
      <c r="O11217" s="2" t="s">
        <v>70</v>
      </c>
    </row>
    <row r="11218" spans="1:15">
      <c r="A11218" s="42">
        <v>40982</v>
      </c>
      <c r="B11218" s="42">
        <v>51939</v>
      </c>
      <c r="C11218" s="130">
        <v>360</v>
      </c>
      <c r="D11218" s="43">
        <v>9.5700000000000007E-2</v>
      </c>
      <c r="E11218" s="43">
        <v>8.5600000000000009E-2</v>
      </c>
      <c r="F11218" s="44">
        <v>99500</v>
      </c>
      <c r="G11218" s="44">
        <v>99500</v>
      </c>
      <c r="H11218" s="44">
        <v>50326.14</v>
      </c>
      <c r="I11218" s="44">
        <v>54999.99</v>
      </c>
      <c r="J11218" s="68">
        <f t="shared" si="525"/>
        <v>0.50579035175879394</v>
      </c>
      <c r="K11218" s="43">
        <f t="shared" si="526"/>
        <v>0.5527637185929648</v>
      </c>
      <c r="L11218" s="41" t="str">
        <f t="shared" si="527"/>
        <v>AA</v>
      </c>
      <c r="M11218" s="41" t="s">
        <v>958</v>
      </c>
      <c r="N11218" s="41" t="s">
        <v>416</v>
      </c>
      <c r="O11218" s="41" t="s">
        <v>70</v>
      </c>
    </row>
    <row r="11219" spans="1:15">
      <c r="A11219" s="38">
        <v>40863</v>
      </c>
      <c r="B11219" s="38">
        <v>49384</v>
      </c>
      <c r="C11219" s="131">
        <v>280</v>
      </c>
      <c r="D11219" s="39">
        <v>9.5700000000000007E-2</v>
      </c>
      <c r="E11219" s="39">
        <v>8.5600000000000009E-2</v>
      </c>
      <c r="F11219" s="40">
        <v>177200</v>
      </c>
      <c r="G11219" s="40">
        <v>177200</v>
      </c>
      <c r="H11219" s="40">
        <v>73099.710000000006</v>
      </c>
      <c r="I11219" s="40">
        <v>97999.99</v>
      </c>
      <c r="J11219" s="67">
        <f t="shared" si="525"/>
        <v>0.41252658013544019</v>
      </c>
      <c r="K11219" s="39">
        <f t="shared" si="526"/>
        <v>0.5530473476297969</v>
      </c>
      <c r="L11219" s="2" t="str">
        <f t="shared" si="527"/>
        <v>AA</v>
      </c>
      <c r="M11219" s="2" t="s">
        <v>634</v>
      </c>
      <c r="N11219" s="2" t="s">
        <v>421</v>
      </c>
      <c r="O11219" s="2" t="s">
        <v>70</v>
      </c>
    </row>
    <row r="11220" spans="1:15">
      <c r="A11220" s="38">
        <v>41002</v>
      </c>
      <c r="B11220" s="38">
        <v>51959</v>
      </c>
      <c r="C11220" s="131">
        <v>360</v>
      </c>
      <c r="D11220" s="39">
        <v>9.5700000000000007E-2</v>
      </c>
      <c r="E11220" s="39">
        <v>8.5600000000000009E-2</v>
      </c>
      <c r="F11220" s="40">
        <v>171000</v>
      </c>
      <c r="G11220" s="40">
        <v>171000</v>
      </c>
      <c r="H11220" s="40">
        <v>87016.16</v>
      </c>
      <c r="I11220" s="40">
        <v>94749.99</v>
      </c>
      <c r="J11220" s="67">
        <f t="shared" si="525"/>
        <v>0.50886643274853804</v>
      </c>
      <c r="K11220" s="39">
        <f t="shared" si="526"/>
        <v>0.55409350877192987</v>
      </c>
      <c r="L11220" s="2" t="str">
        <f t="shared" si="527"/>
        <v>AA</v>
      </c>
      <c r="M11220" s="2" t="s">
        <v>1331</v>
      </c>
      <c r="N11220" s="2" t="s">
        <v>424</v>
      </c>
      <c r="O11220" s="2" t="s">
        <v>70</v>
      </c>
    </row>
    <row r="11221" spans="1:15">
      <c r="A11221" s="38">
        <v>40913</v>
      </c>
      <c r="B11221" s="38">
        <v>51871</v>
      </c>
      <c r="C11221" s="131">
        <v>360</v>
      </c>
      <c r="D11221" s="39">
        <v>9.5700000000000007E-2</v>
      </c>
      <c r="E11221" s="39">
        <v>8.5600000000000009E-2</v>
      </c>
      <c r="F11221" s="40">
        <v>127854.6</v>
      </c>
      <c r="G11221" s="40">
        <v>127854.6</v>
      </c>
      <c r="H11221" s="40">
        <v>65388.28</v>
      </c>
      <c r="I11221" s="40">
        <v>70999.990000000005</v>
      </c>
      <c r="J11221" s="67">
        <f t="shared" si="525"/>
        <v>0.51142688647885959</v>
      </c>
      <c r="K11221" s="39">
        <f t="shared" si="526"/>
        <v>0.55531822867538594</v>
      </c>
      <c r="L11221" s="2" t="str">
        <f t="shared" si="527"/>
        <v>AA</v>
      </c>
      <c r="M11221" s="2" t="s">
        <v>1021</v>
      </c>
      <c r="N11221" s="2" t="s">
        <v>424</v>
      </c>
      <c r="O11221" s="2" t="s">
        <v>70</v>
      </c>
    </row>
    <row r="11222" spans="1:15">
      <c r="A11222" s="42">
        <v>40940</v>
      </c>
      <c r="B11222" s="42">
        <v>44440</v>
      </c>
      <c r="C11222" s="130">
        <v>115</v>
      </c>
      <c r="D11222" s="43">
        <v>9.5700000000000007E-2</v>
      </c>
      <c r="E11222" s="43">
        <v>9.5700000000000007E-2</v>
      </c>
      <c r="F11222" s="44">
        <v>108000</v>
      </c>
      <c r="G11222" s="44">
        <v>108000</v>
      </c>
      <c r="H11222" s="44">
        <v>32841.56</v>
      </c>
      <c r="I11222" s="44">
        <v>59999.99</v>
      </c>
      <c r="J11222" s="68">
        <f t="shared" si="525"/>
        <v>0.30408851851851848</v>
      </c>
      <c r="K11222" s="43">
        <f t="shared" si="526"/>
        <v>0.55555546296296299</v>
      </c>
      <c r="L11222" s="41" t="str">
        <f t="shared" si="527"/>
        <v>AA</v>
      </c>
      <c r="M11222" s="41" t="s">
        <v>601</v>
      </c>
      <c r="N11222" s="41" t="s">
        <v>435</v>
      </c>
      <c r="O11222" s="41" t="s">
        <v>70</v>
      </c>
    </row>
    <row r="11223" spans="1:15">
      <c r="A11223" s="38">
        <v>40962</v>
      </c>
      <c r="B11223" s="38">
        <v>50094</v>
      </c>
      <c r="C11223" s="131">
        <v>300</v>
      </c>
      <c r="D11223" s="39">
        <v>9.5700000000000007E-2</v>
      </c>
      <c r="E11223" s="39">
        <v>8.5600000000000009E-2</v>
      </c>
      <c r="F11223" s="40">
        <v>180000</v>
      </c>
      <c r="G11223" s="40">
        <v>180000</v>
      </c>
      <c r="H11223" s="40">
        <v>89193.22</v>
      </c>
      <c r="I11223" s="40">
        <v>99999.99</v>
      </c>
      <c r="J11223" s="67">
        <f t="shared" si="525"/>
        <v>0.49551788888888887</v>
      </c>
      <c r="K11223" s="39">
        <f t="shared" si="526"/>
        <v>0.55555549999999998</v>
      </c>
      <c r="L11223" s="2" t="str">
        <f t="shared" si="527"/>
        <v>AA</v>
      </c>
      <c r="M11223" s="2" t="s">
        <v>457</v>
      </c>
      <c r="N11223" s="2" t="s">
        <v>419</v>
      </c>
      <c r="O11223" s="2" t="s">
        <v>70</v>
      </c>
    </row>
    <row r="11224" spans="1:15">
      <c r="A11224" s="38">
        <v>40967</v>
      </c>
      <c r="B11224" s="38">
        <v>51925</v>
      </c>
      <c r="C11224" s="131">
        <v>360</v>
      </c>
      <c r="D11224" s="39">
        <v>9.5700000000000007E-2</v>
      </c>
      <c r="E11224" s="39">
        <v>8.5600000000000009E-2</v>
      </c>
      <c r="F11224" s="40">
        <v>180000</v>
      </c>
      <c r="G11224" s="40">
        <v>180000</v>
      </c>
      <c r="H11224" s="40">
        <v>91582.87</v>
      </c>
      <c r="I11224" s="40">
        <v>99999.99</v>
      </c>
      <c r="J11224" s="67">
        <f t="shared" si="525"/>
        <v>0.50879372222222219</v>
      </c>
      <c r="K11224" s="39">
        <f t="shared" si="526"/>
        <v>0.55555549999999998</v>
      </c>
      <c r="L11224" s="2" t="str">
        <f t="shared" si="527"/>
        <v>AA</v>
      </c>
      <c r="M11224" s="2" t="s">
        <v>851</v>
      </c>
      <c r="N11224" s="2" t="s">
        <v>422</v>
      </c>
      <c r="O11224" s="2" t="s">
        <v>70</v>
      </c>
    </row>
    <row r="11225" spans="1:15">
      <c r="A11225" s="42">
        <v>40989</v>
      </c>
      <c r="B11225" s="42">
        <v>51946</v>
      </c>
      <c r="C11225" s="130">
        <v>360</v>
      </c>
      <c r="D11225" s="43">
        <v>9.5700000000000007E-2</v>
      </c>
      <c r="E11225" s="43">
        <v>8.5600000000000009E-2</v>
      </c>
      <c r="F11225" s="44">
        <v>180000</v>
      </c>
      <c r="G11225" s="44">
        <v>180000</v>
      </c>
      <c r="H11225" s="44">
        <v>74437.97</v>
      </c>
      <c r="I11225" s="44">
        <v>99999.99</v>
      </c>
      <c r="J11225" s="68">
        <f t="shared" si="525"/>
        <v>0.4135442777777778</v>
      </c>
      <c r="K11225" s="43">
        <f t="shared" si="526"/>
        <v>0.55555549999999998</v>
      </c>
      <c r="L11225" s="41" t="str">
        <f t="shared" si="527"/>
        <v>AA</v>
      </c>
      <c r="M11225" s="41" t="s">
        <v>481</v>
      </c>
      <c r="N11225" s="41" t="s">
        <v>417</v>
      </c>
      <c r="O11225" s="41" t="s">
        <v>70</v>
      </c>
    </row>
    <row r="11226" spans="1:15">
      <c r="A11226" s="38">
        <v>40896</v>
      </c>
      <c r="B11226" s="38">
        <v>51854</v>
      </c>
      <c r="C11226" s="131">
        <v>360</v>
      </c>
      <c r="D11226" s="39">
        <v>9.5700000000000007E-2</v>
      </c>
      <c r="E11226" s="39">
        <v>8.5600000000000009E-2</v>
      </c>
      <c r="F11226" s="40">
        <v>150000</v>
      </c>
      <c r="G11226" s="40">
        <v>150000</v>
      </c>
      <c r="H11226" s="40">
        <v>77992.149999999994</v>
      </c>
      <c r="I11226" s="40">
        <v>83350</v>
      </c>
      <c r="J11226" s="67">
        <f t="shared" si="525"/>
        <v>0.51994766666666659</v>
      </c>
      <c r="K11226" s="39">
        <f t="shared" si="526"/>
        <v>0.55566666666666664</v>
      </c>
      <c r="L11226" s="2" t="str">
        <f t="shared" si="527"/>
        <v>AA</v>
      </c>
      <c r="M11226" s="2" t="s">
        <v>288</v>
      </c>
      <c r="N11226" s="2" t="s">
        <v>422</v>
      </c>
      <c r="O11226" s="2" t="s">
        <v>70</v>
      </c>
    </row>
    <row r="11227" spans="1:15">
      <c r="A11227" s="38">
        <v>40945</v>
      </c>
      <c r="B11227" s="38">
        <v>45175</v>
      </c>
      <c r="C11227" s="131">
        <v>139</v>
      </c>
      <c r="D11227" s="39">
        <v>9.5700000000000007E-2</v>
      </c>
      <c r="E11227" s="39">
        <v>8.5600000000000009E-2</v>
      </c>
      <c r="F11227" s="40">
        <v>187000</v>
      </c>
      <c r="G11227" s="40">
        <v>187000</v>
      </c>
      <c r="H11227" s="40">
        <v>70866.55</v>
      </c>
      <c r="I11227" s="40">
        <v>104150</v>
      </c>
      <c r="J11227" s="67">
        <f t="shared" si="525"/>
        <v>0.3789655080213904</v>
      </c>
      <c r="K11227" s="39">
        <f t="shared" si="526"/>
        <v>0.55695187165775406</v>
      </c>
      <c r="L11227" s="2" t="str">
        <f t="shared" si="527"/>
        <v>AA</v>
      </c>
      <c r="M11227" s="2" t="s">
        <v>497</v>
      </c>
      <c r="N11227" s="2" t="s">
        <v>417</v>
      </c>
      <c r="O11227" s="2" t="s">
        <v>70</v>
      </c>
    </row>
    <row r="11228" spans="1:15">
      <c r="A11228" s="42">
        <v>40917</v>
      </c>
      <c r="B11228" s="42">
        <v>51875</v>
      </c>
      <c r="C11228" s="130">
        <v>360</v>
      </c>
      <c r="D11228" s="43">
        <v>9.5700000000000007E-2</v>
      </c>
      <c r="E11228" s="43">
        <v>8.5600000000000009E-2</v>
      </c>
      <c r="F11228" s="44">
        <v>130000</v>
      </c>
      <c r="G11228" s="44">
        <v>130000</v>
      </c>
      <c r="H11228" s="44">
        <v>67028.28</v>
      </c>
      <c r="I11228" s="44">
        <v>72440.100000000006</v>
      </c>
      <c r="J11228" s="68">
        <f t="shared" si="525"/>
        <v>0.51560215384615382</v>
      </c>
      <c r="K11228" s="43">
        <f t="shared" si="526"/>
        <v>0.5572315384615385</v>
      </c>
      <c r="L11228" s="41" t="str">
        <f t="shared" si="527"/>
        <v>AA</v>
      </c>
      <c r="M11228" s="41" t="s">
        <v>539</v>
      </c>
      <c r="N11228" s="41" t="s">
        <v>429</v>
      </c>
      <c r="O11228" s="41" t="s">
        <v>70</v>
      </c>
    </row>
    <row r="11229" spans="1:15">
      <c r="A11229" s="38">
        <v>41019</v>
      </c>
      <c r="B11229" s="38">
        <v>50150</v>
      </c>
      <c r="C11229" s="131">
        <v>300</v>
      </c>
      <c r="D11229" s="39">
        <v>9.5700000000000007E-2</v>
      </c>
      <c r="E11229" s="39">
        <v>9.5700000000000007E-2</v>
      </c>
      <c r="F11229" s="40">
        <v>129300</v>
      </c>
      <c r="G11229" s="40">
        <v>129300</v>
      </c>
      <c r="H11229" s="40">
        <v>67583.34</v>
      </c>
      <c r="I11229" s="40">
        <v>72312.990000000005</v>
      </c>
      <c r="J11229" s="67">
        <f t="shared" si="525"/>
        <v>0.52268631090487239</v>
      </c>
      <c r="K11229" s="39">
        <f t="shared" si="526"/>
        <v>0.55926519721577728</v>
      </c>
      <c r="L11229" s="2" t="str">
        <f t="shared" si="527"/>
        <v>AA</v>
      </c>
      <c r="M11229" s="2" t="s">
        <v>746</v>
      </c>
      <c r="N11229" s="2" t="s">
        <v>417</v>
      </c>
      <c r="O11229" s="2" t="s">
        <v>70</v>
      </c>
    </row>
    <row r="11230" spans="1:15">
      <c r="A11230" s="42">
        <v>40919</v>
      </c>
      <c r="B11230" s="42">
        <v>44876</v>
      </c>
      <c r="C11230" s="130">
        <v>130</v>
      </c>
      <c r="D11230" s="43">
        <v>9.5700000000000007E-2</v>
      </c>
      <c r="E11230" s="43">
        <v>8.5600000000000009E-2</v>
      </c>
      <c r="F11230" s="44">
        <v>170167.83</v>
      </c>
      <c r="G11230" s="44">
        <v>170167.83</v>
      </c>
      <c r="H11230" s="44">
        <v>69824.149999999994</v>
      </c>
      <c r="I11230" s="44">
        <v>95197.53</v>
      </c>
      <c r="J11230" s="68">
        <f t="shared" si="525"/>
        <v>0.41032520659163368</v>
      </c>
      <c r="K11230" s="43">
        <f t="shared" si="526"/>
        <v>0.55943317840980877</v>
      </c>
      <c r="L11230" s="41" t="str">
        <f t="shared" si="527"/>
        <v>AA</v>
      </c>
      <c r="M11230" s="41" t="s">
        <v>495</v>
      </c>
      <c r="N11230" s="41" t="s">
        <v>424</v>
      </c>
      <c r="O11230" s="41" t="s">
        <v>70</v>
      </c>
    </row>
    <row r="11231" spans="1:15">
      <c r="A11231" s="42">
        <v>39274</v>
      </c>
      <c r="B11231" s="42">
        <v>44753</v>
      </c>
      <c r="C11231" s="130">
        <v>180</v>
      </c>
      <c r="D11231" s="43">
        <v>9.5700000000000007E-2</v>
      </c>
      <c r="E11231" s="43">
        <v>8.6500000000000007E-2</v>
      </c>
      <c r="F11231" s="44">
        <v>125000</v>
      </c>
      <c r="G11231" s="44">
        <v>125000</v>
      </c>
      <c r="H11231" s="44">
        <v>36994.589999999997</v>
      </c>
      <c r="I11231" s="44">
        <v>69999.990000000005</v>
      </c>
      <c r="J11231" s="68">
        <f t="shared" si="525"/>
        <v>0.29595671999999995</v>
      </c>
      <c r="K11231" s="43">
        <f t="shared" si="526"/>
        <v>0.5599999200000001</v>
      </c>
      <c r="L11231" s="41" t="str">
        <f t="shared" si="527"/>
        <v>AA</v>
      </c>
      <c r="M11231" s="41" t="s">
        <v>601</v>
      </c>
      <c r="N11231" s="41" t="s">
        <v>435</v>
      </c>
      <c r="O11231" s="41" t="s">
        <v>70</v>
      </c>
    </row>
    <row r="11232" spans="1:15">
      <c r="A11232" s="42">
        <v>41009</v>
      </c>
      <c r="B11232" s="42">
        <v>51966</v>
      </c>
      <c r="C11232" s="130">
        <v>360</v>
      </c>
      <c r="D11232" s="43">
        <v>9.5700000000000007E-2</v>
      </c>
      <c r="E11232" s="43">
        <v>8.5600000000000009E-2</v>
      </c>
      <c r="F11232" s="44">
        <v>170000</v>
      </c>
      <c r="G11232" s="44">
        <v>170000</v>
      </c>
      <c r="H11232" s="44">
        <v>87408.82</v>
      </c>
      <c r="I11232" s="44">
        <v>95348.479999999996</v>
      </c>
      <c r="J11232" s="68">
        <f t="shared" si="525"/>
        <v>0.51416952941176475</v>
      </c>
      <c r="K11232" s="43">
        <f t="shared" si="526"/>
        <v>0.56087341176470584</v>
      </c>
      <c r="L11232" s="41" t="str">
        <f t="shared" si="527"/>
        <v>AA</v>
      </c>
      <c r="M11232" s="41" t="s">
        <v>218</v>
      </c>
      <c r="N11232" s="41" t="s">
        <v>422</v>
      </c>
      <c r="O11232" s="41" t="s">
        <v>70</v>
      </c>
    </row>
    <row r="11233" spans="1:15">
      <c r="A11233" s="42">
        <v>40987</v>
      </c>
      <c r="B11233" s="42">
        <v>50118</v>
      </c>
      <c r="C11233" s="130">
        <v>300</v>
      </c>
      <c r="D11233" s="43">
        <v>9.5700000000000007E-2</v>
      </c>
      <c r="E11233" s="43">
        <v>8.5600000000000009E-2</v>
      </c>
      <c r="F11233" s="44">
        <v>177000</v>
      </c>
      <c r="G11233" s="44">
        <v>177000</v>
      </c>
      <c r="H11233" s="44">
        <v>95909.07</v>
      </c>
      <c r="I11233" s="44">
        <v>99291</v>
      </c>
      <c r="J11233" s="68">
        <f t="shared" si="525"/>
        <v>0.54185915254237293</v>
      </c>
      <c r="K11233" s="43">
        <f t="shared" si="526"/>
        <v>0.56096610169491523</v>
      </c>
      <c r="L11233" s="41" t="str">
        <f t="shared" si="527"/>
        <v>AA</v>
      </c>
      <c r="M11233" s="41" t="s">
        <v>651</v>
      </c>
      <c r="N11233" s="41" t="s">
        <v>417</v>
      </c>
      <c r="O11233" s="41" t="s">
        <v>70</v>
      </c>
    </row>
    <row r="11234" spans="1:15">
      <c r="A11234" s="42">
        <v>40905</v>
      </c>
      <c r="B11234" s="42">
        <v>51863</v>
      </c>
      <c r="C11234" s="130">
        <v>360</v>
      </c>
      <c r="D11234" s="43">
        <v>9.5700000000000007E-2</v>
      </c>
      <c r="E11234" s="43">
        <v>8.5600000000000009E-2</v>
      </c>
      <c r="F11234" s="44">
        <v>178000</v>
      </c>
      <c r="G11234" s="44">
        <v>178000</v>
      </c>
      <c r="H11234" s="44">
        <v>90832</v>
      </c>
      <c r="I11234" s="44">
        <v>99999.99</v>
      </c>
      <c r="J11234" s="68">
        <f t="shared" si="525"/>
        <v>0.51029213483146063</v>
      </c>
      <c r="K11234" s="43">
        <f t="shared" si="526"/>
        <v>0.56179769662921353</v>
      </c>
      <c r="L11234" s="41" t="str">
        <f t="shared" si="527"/>
        <v>AA</v>
      </c>
      <c r="M11234" s="41" t="s">
        <v>548</v>
      </c>
      <c r="N11234" s="41" t="s">
        <v>433</v>
      </c>
      <c r="O11234" s="41" t="s">
        <v>70</v>
      </c>
    </row>
    <row r="11235" spans="1:15">
      <c r="A11235" s="38">
        <v>40919</v>
      </c>
      <c r="B11235" s="38">
        <v>51571</v>
      </c>
      <c r="C11235" s="131">
        <v>350</v>
      </c>
      <c r="D11235" s="39">
        <v>9.5700000000000007E-2</v>
      </c>
      <c r="E11235" s="39">
        <v>8.5600000000000009E-2</v>
      </c>
      <c r="F11235" s="40">
        <v>142000</v>
      </c>
      <c r="G11235" s="40">
        <v>142000</v>
      </c>
      <c r="H11235" s="40">
        <v>72649.14</v>
      </c>
      <c r="I11235" s="40">
        <v>79999.990000000005</v>
      </c>
      <c r="J11235" s="67">
        <f t="shared" si="525"/>
        <v>0.511613661971831</v>
      </c>
      <c r="K11235" s="39">
        <f t="shared" si="526"/>
        <v>0.56338021126760562</v>
      </c>
      <c r="L11235" s="2" t="str">
        <f t="shared" si="527"/>
        <v>AA</v>
      </c>
      <c r="M11235" s="2" t="s">
        <v>1412</v>
      </c>
      <c r="N11235" s="2" t="s">
        <v>429</v>
      </c>
      <c r="O11235" s="2" t="s">
        <v>70</v>
      </c>
    </row>
    <row r="11236" spans="1:15">
      <c r="A11236" s="42">
        <v>40899</v>
      </c>
      <c r="B11236" s="42">
        <v>51857</v>
      </c>
      <c r="C11236" s="130">
        <v>360</v>
      </c>
      <c r="D11236" s="43">
        <v>9.5700000000000007E-2</v>
      </c>
      <c r="E11236" s="43">
        <v>8.5600000000000009E-2</v>
      </c>
      <c r="F11236" s="44">
        <v>195042.43</v>
      </c>
      <c r="G11236" s="44">
        <v>195042.43</v>
      </c>
      <c r="H11236" s="44">
        <v>99835.199999999997</v>
      </c>
      <c r="I11236" s="44">
        <v>109999.99</v>
      </c>
      <c r="J11236" s="68">
        <f t="shared" si="525"/>
        <v>0.51186400825707512</v>
      </c>
      <c r="K11236" s="43">
        <f t="shared" si="526"/>
        <v>0.56397979660118058</v>
      </c>
      <c r="L11236" s="41" t="str">
        <f t="shared" si="527"/>
        <v>AA</v>
      </c>
      <c r="M11236" s="41" t="s">
        <v>759</v>
      </c>
      <c r="N11236" s="41" t="s">
        <v>418</v>
      </c>
      <c r="O11236" s="41" t="s">
        <v>70</v>
      </c>
    </row>
    <row r="11237" spans="1:15">
      <c r="A11237" s="42">
        <v>40884</v>
      </c>
      <c r="B11237" s="42">
        <v>50016</v>
      </c>
      <c r="C11237" s="130">
        <v>300</v>
      </c>
      <c r="D11237" s="43">
        <v>9.5700000000000007E-2</v>
      </c>
      <c r="E11237" s="43">
        <v>8.5600000000000009E-2</v>
      </c>
      <c r="F11237" s="44">
        <v>137000</v>
      </c>
      <c r="G11237" s="44">
        <v>137000</v>
      </c>
      <c r="H11237" s="44">
        <v>68648.259999999995</v>
      </c>
      <c r="I11237" s="44">
        <v>77297.98</v>
      </c>
      <c r="J11237" s="68">
        <f t="shared" si="525"/>
        <v>0.50108218978102181</v>
      </c>
      <c r="K11237" s="43">
        <f t="shared" si="526"/>
        <v>0.56421883211678825</v>
      </c>
      <c r="L11237" s="41" t="str">
        <f t="shared" si="527"/>
        <v>AA</v>
      </c>
      <c r="M11237" s="41" t="s">
        <v>548</v>
      </c>
      <c r="N11237" s="41" t="s">
        <v>433</v>
      </c>
      <c r="O11237" s="41" t="s">
        <v>70</v>
      </c>
    </row>
    <row r="11238" spans="1:15">
      <c r="A11238" s="38">
        <v>39331</v>
      </c>
      <c r="B11238" s="38">
        <v>46636</v>
      </c>
      <c r="C11238" s="131">
        <v>240</v>
      </c>
      <c r="D11238" s="39">
        <v>9.5700000000000007E-2</v>
      </c>
      <c r="E11238" s="39">
        <v>8.6500000000000007E-2</v>
      </c>
      <c r="F11238" s="40">
        <v>81501.36</v>
      </c>
      <c r="G11238" s="40">
        <v>81501.36</v>
      </c>
      <c r="H11238" s="40">
        <v>31370.95</v>
      </c>
      <c r="I11238" s="40">
        <v>46064.1</v>
      </c>
      <c r="J11238" s="67">
        <f t="shared" si="525"/>
        <v>0.38491320881025792</v>
      </c>
      <c r="K11238" s="39">
        <f t="shared" si="526"/>
        <v>0.56519424951927177</v>
      </c>
      <c r="L11238" s="2" t="str">
        <f t="shared" si="527"/>
        <v>AA</v>
      </c>
      <c r="M11238" s="2" t="s">
        <v>448</v>
      </c>
      <c r="N11238" s="2" t="s">
        <v>417</v>
      </c>
      <c r="O11238" s="2" t="s">
        <v>70</v>
      </c>
    </row>
    <row r="11239" spans="1:15">
      <c r="A11239" s="38">
        <v>40935</v>
      </c>
      <c r="B11239" s="38">
        <v>51893</v>
      </c>
      <c r="C11239" s="131">
        <v>360</v>
      </c>
      <c r="D11239" s="39">
        <v>9.5700000000000007E-2</v>
      </c>
      <c r="E11239" s="39">
        <v>8.5600000000000009E-2</v>
      </c>
      <c r="F11239" s="40">
        <v>150000</v>
      </c>
      <c r="G11239" s="40">
        <v>150000</v>
      </c>
      <c r="H11239" s="40">
        <v>65322.64</v>
      </c>
      <c r="I11239" s="40">
        <v>84899.99</v>
      </c>
      <c r="J11239" s="67">
        <f t="shared" si="525"/>
        <v>0.43548426666666668</v>
      </c>
      <c r="K11239" s="39">
        <f t="shared" si="526"/>
        <v>0.56599993333333332</v>
      </c>
      <c r="L11239" s="2" t="str">
        <f t="shared" si="527"/>
        <v>AA</v>
      </c>
      <c r="M11239" s="2" t="s">
        <v>542</v>
      </c>
      <c r="N11239" s="2" t="s">
        <v>417</v>
      </c>
      <c r="O11239" s="2" t="s">
        <v>70</v>
      </c>
    </row>
    <row r="11240" spans="1:15">
      <c r="A11240" s="42">
        <v>40967</v>
      </c>
      <c r="B11240" s="42">
        <v>51925</v>
      </c>
      <c r="C11240" s="130">
        <v>360</v>
      </c>
      <c r="D11240" s="43">
        <v>9.5700000000000007E-2</v>
      </c>
      <c r="E11240" s="43">
        <v>8.5600000000000009E-2</v>
      </c>
      <c r="F11240" s="44">
        <v>150000</v>
      </c>
      <c r="G11240" s="44">
        <v>150000</v>
      </c>
      <c r="H11240" s="44">
        <v>77566.42</v>
      </c>
      <c r="I11240" s="44">
        <v>84999.99</v>
      </c>
      <c r="J11240" s="68">
        <f t="shared" si="525"/>
        <v>0.51710946666666668</v>
      </c>
      <c r="K11240" s="43">
        <f t="shared" si="526"/>
        <v>0.56666660000000002</v>
      </c>
      <c r="L11240" s="41" t="str">
        <f t="shared" si="527"/>
        <v>AA</v>
      </c>
      <c r="M11240" s="41" t="s">
        <v>467</v>
      </c>
      <c r="N11240" s="41" t="s">
        <v>425</v>
      </c>
      <c r="O11240" s="41" t="s">
        <v>70</v>
      </c>
    </row>
    <row r="11241" spans="1:15">
      <c r="A11241" s="42">
        <v>40924</v>
      </c>
      <c r="B11241" s="42">
        <v>49019</v>
      </c>
      <c r="C11241" s="130">
        <v>266</v>
      </c>
      <c r="D11241" s="43">
        <v>9.5700000000000007E-2</v>
      </c>
      <c r="E11241" s="43">
        <v>8.5600000000000009E-2</v>
      </c>
      <c r="F11241" s="44">
        <v>113000</v>
      </c>
      <c r="G11241" s="44">
        <v>113000</v>
      </c>
      <c r="H11241" s="44">
        <v>61461.53</v>
      </c>
      <c r="I11241" s="44">
        <v>64638.62</v>
      </c>
      <c r="J11241" s="68">
        <f t="shared" si="525"/>
        <v>0.5439073451327433</v>
      </c>
      <c r="K11241" s="43">
        <f t="shared" si="526"/>
        <v>0.57202318584070799</v>
      </c>
      <c r="L11241" s="41" t="str">
        <f t="shared" si="527"/>
        <v>AA</v>
      </c>
      <c r="M11241" s="41" t="s">
        <v>539</v>
      </c>
      <c r="N11241" s="41" t="s">
        <v>429</v>
      </c>
      <c r="O11241" s="41" t="s">
        <v>70</v>
      </c>
    </row>
    <row r="11242" spans="1:15">
      <c r="A11242" s="42">
        <v>40903</v>
      </c>
      <c r="B11242" s="42">
        <v>51861</v>
      </c>
      <c r="C11242" s="130">
        <v>360</v>
      </c>
      <c r="D11242" s="43">
        <v>9.5700000000000007E-2</v>
      </c>
      <c r="E11242" s="43">
        <v>8.5600000000000009E-2</v>
      </c>
      <c r="F11242" s="44">
        <v>145000</v>
      </c>
      <c r="G11242" s="44">
        <v>145000</v>
      </c>
      <c r="H11242" s="44">
        <v>75390.14</v>
      </c>
      <c r="I11242" s="44">
        <v>82999.990000000005</v>
      </c>
      <c r="J11242" s="68">
        <f t="shared" si="525"/>
        <v>0.51993199999999995</v>
      </c>
      <c r="K11242" s="43">
        <f t="shared" si="526"/>
        <v>0.57241372413793112</v>
      </c>
      <c r="L11242" s="41" t="str">
        <f t="shared" si="527"/>
        <v>AA</v>
      </c>
      <c r="M11242" s="41" t="s">
        <v>634</v>
      </c>
      <c r="N11242" s="41" t="s">
        <v>421</v>
      </c>
      <c r="O11242" s="41" t="s">
        <v>70</v>
      </c>
    </row>
    <row r="11243" spans="1:15">
      <c r="A11243" s="38">
        <v>40997</v>
      </c>
      <c r="B11243" s="38">
        <v>44284</v>
      </c>
      <c r="C11243" s="131">
        <v>108</v>
      </c>
      <c r="D11243" s="39">
        <v>9.5700000000000007E-2</v>
      </c>
      <c r="E11243" s="39">
        <v>8.5600000000000009E-2</v>
      </c>
      <c r="F11243" s="40">
        <v>171000</v>
      </c>
      <c r="G11243" s="40">
        <v>171000</v>
      </c>
      <c r="H11243" s="40">
        <v>57308.36</v>
      </c>
      <c r="I11243" s="40">
        <v>98241.3</v>
      </c>
      <c r="J11243" s="67">
        <f t="shared" si="525"/>
        <v>0.33513660818713453</v>
      </c>
      <c r="K11243" s="39">
        <f t="shared" si="526"/>
        <v>0.57451052631578947</v>
      </c>
      <c r="L11243" s="2" t="str">
        <f t="shared" si="527"/>
        <v>AA</v>
      </c>
      <c r="M11243" s="2" t="s">
        <v>538</v>
      </c>
      <c r="N11243" s="2" t="s">
        <v>417</v>
      </c>
      <c r="O11243" s="2" t="s">
        <v>70</v>
      </c>
    </row>
    <row r="11244" spans="1:15">
      <c r="A11244" s="42">
        <v>41015</v>
      </c>
      <c r="B11244" s="42">
        <v>51972</v>
      </c>
      <c r="C11244" s="130">
        <v>360</v>
      </c>
      <c r="D11244" s="43">
        <v>9.5700000000000007E-2</v>
      </c>
      <c r="E11244" s="43">
        <v>8.5600000000000009E-2</v>
      </c>
      <c r="F11244" s="44">
        <v>179150</v>
      </c>
      <c r="G11244" s="44">
        <v>179150</v>
      </c>
      <c r="H11244" s="44">
        <v>44226.35</v>
      </c>
      <c r="I11244" s="44">
        <v>102999.99</v>
      </c>
      <c r="J11244" s="68">
        <f t="shared" si="525"/>
        <v>0.24686770862405805</v>
      </c>
      <c r="K11244" s="43">
        <f t="shared" si="526"/>
        <v>0.57493714764164117</v>
      </c>
      <c r="L11244" s="41" t="str">
        <f t="shared" si="527"/>
        <v>AA</v>
      </c>
      <c r="M11244" s="41" t="s">
        <v>489</v>
      </c>
      <c r="N11244" s="41" t="s">
        <v>415</v>
      </c>
      <c r="O11244" s="41" t="s">
        <v>70</v>
      </c>
    </row>
    <row r="11245" spans="1:15">
      <c r="A11245" s="42">
        <v>40956</v>
      </c>
      <c r="B11245" s="42">
        <v>51914</v>
      </c>
      <c r="C11245" s="130">
        <v>360</v>
      </c>
      <c r="D11245" s="43">
        <v>9.5700000000000007E-2</v>
      </c>
      <c r="E11245" s="43">
        <v>8.5600000000000009E-2</v>
      </c>
      <c r="F11245" s="44">
        <v>145000</v>
      </c>
      <c r="G11245" s="44">
        <v>145000</v>
      </c>
      <c r="H11245" s="44">
        <v>76237.100000000006</v>
      </c>
      <c r="I11245" s="44">
        <v>83591.98</v>
      </c>
      <c r="J11245" s="68">
        <f t="shared" si="525"/>
        <v>0.52577310344827588</v>
      </c>
      <c r="K11245" s="43">
        <f t="shared" si="526"/>
        <v>0.57649641379310346</v>
      </c>
      <c r="L11245" s="41" t="str">
        <f t="shared" si="527"/>
        <v>AA</v>
      </c>
      <c r="M11245" s="41" t="s">
        <v>531</v>
      </c>
      <c r="N11245" s="41" t="s">
        <v>423</v>
      </c>
      <c r="O11245" s="41" t="s">
        <v>70</v>
      </c>
    </row>
    <row r="11246" spans="1:15">
      <c r="A11246" s="38">
        <v>39472</v>
      </c>
      <c r="B11246" s="38">
        <v>50430</v>
      </c>
      <c r="C11246" s="131">
        <v>360</v>
      </c>
      <c r="D11246" s="39">
        <v>9.5700000000000007E-2</v>
      </c>
      <c r="E11246" s="39">
        <v>8.6500000000000007E-2</v>
      </c>
      <c r="F11246" s="40">
        <v>95000</v>
      </c>
      <c r="G11246" s="40">
        <v>95000</v>
      </c>
      <c r="H11246" s="40">
        <v>44506.79</v>
      </c>
      <c r="I11246" s="40">
        <v>54999.99</v>
      </c>
      <c r="J11246" s="67">
        <f t="shared" si="525"/>
        <v>0.46849252631578947</v>
      </c>
      <c r="K11246" s="39">
        <f t="shared" si="526"/>
        <v>0.57894726315789469</v>
      </c>
      <c r="L11246" s="2" t="str">
        <f t="shared" si="527"/>
        <v>AA</v>
      </c>
      <c r="M11246" s="2" t="s">
        <v>586</v>
      </c>
      <c r="N11246" s="2" t="s">
        <v>416</v>
      </c>
      <c r="O11246" s="2" t="s">
        <v>70</v>
      </c>
    </row>
    <row r="11247" spans="1:15">
      <c r="A11247" s="42">
        <v>40998</v>
      </c>
      <c r="B11247" s="42">
        <v>51955</v>
      </c>
      <c r="C11247" s="130">
        <v>360</v>
      </c>
      <c r="D11247" s="43">
        <v>9.5700000000000007E-2</v>
      </c>
      <c r="E11247" s="43">
        <v>8.5600000000000009E-2</v>
      </c>
      <c r="F11247" s="44">
        <v>130000</v>
      </c>
      <c r="G11247" s="44">
        <v>130000</v>
      </c>
      <c r="H11247" s="44">
        <v>69629.149999999994</v>
      </c>
      <c r="I11247" s="44">
        <v>75326.58</v>
      </c>
      <c r="J11247" s="68">
        <f t="shared" si="525"/>
        <v>0.53560884615384607</v>
      </c>
      <c r="K11247" s="43">
        <f t="shared" si="526"/>
        <v>0.57943523076923076</v>
      </c>
      <c r="L11247" s="41" t="str">
        <f t="shared" si="527"/>
        <v>AA</v>
      </c>
      <c r="M11247" s="41" t="s">
        <v>539</v>
      </c>
      <c r="N11247" s="41" t="s">
        <v>429</v>
      </c>
      <c r="O11247" s="41" t="s">
        <v>70</v>
      </c>
    </row>
    <row r="11248" spans="1:15">
      <c r="A11248" s="42">
        <v>40966</v>
      </c>
      <c r="B11248" s="42">
        <v>50310</v>
      </c>
      <c r="C11248" s="130">
        <v>307</v>
      </c>
      <c r="D11248" s="43">
        <v>9.5700000000000007E-2</v>
      </c>
      <c r="E11248" s="43">
        <v>8.5600000000000009E-2</v>
      </c>
      <c r="F11248" s="44">
        <v>143000</v>
      </c>
      <c r="G11248" s="44">
        <v>143000</v>
      </c>
      <c r="H11248" s="44">
        <v>74332.89</v>
      </c>
      <c r="I11248" s="44">
        <v>82999.990000000005</v>
      </c>
      <c r="J11248" s="68">
        <f t="shared" si="525"/>
        <v>0.51981041958041962</v>
      </c>
      <c r="K11248" s="43">
        <f t="shared" si="526"/>
        <v>0.58041951048951057</v>
      </c>
      <c r="L11248" s="41" t="str">
        <f t="shared" si="527"/>
        <v>AA</v>
      </c>
      <c r="M11248" s="41" t="s">
        <v>700</v>
      </c>
      <c r="N11248" s="41" t="s">
        <v>421</v>
      </c>
      <c r="O11248" s="41" t="s">
        <v>70</v>
      </c>
    </row>
    <row r="11249" spans="1:15">
      <c r="A11249" s="42">
        <v>41058</v>
      </c>
      <c r="B11249" s="42">
        <v>46536</v>
      </c>
      <c r="C11249" s="130">
        <v>180</v>
      </c>
      <c r="D11249" s="43">
        <v>9.5700000000000007E-2</v>
      </c>
      <c r="E11249" s="43">
        <v>8.8300000000000003E-2</v>
      </c>
      <c r="F11249" s="44">
        <v>100000</v>
      </c>
      <c r="G11249" s="44">
        <v>100000</v>
      </c>
      <c r="H11249" s="44">
        <v>48114.63</v>
      </c>
      <c r="I11249" s="44">
        <v>58175.38</v>
      </c>
      <c r="J11249" s="68">
        <f t="shared" si="525"/>
        <v>0.48114629999999997</v>
      </c>
      <c r="K11249" s="43">
        <f t="shared" si="526"/>
        <v>0.58175379999999999</v>
      </c>
      <c r="L11249" s="41" t="str">
        <f t="shared" si="527"/>
        <v>AA</v>
      </c>
      <c r="M11249" s="41" t="s">
        <v>752</v>
      </c>
      <c r="N11249" s="41" t="s">
        <v>418</v>
      </c>
      <c r="O11249" s="41" t="s">
        <v>70</v>
      </c>
    </row>
    <row r="11250" spans="1:15">
      <c r="A11250" s="42">
        <v>41017</v>
      </c>
      <c r="B11250" s="42">
        <v>51974</v>
      </c>
      <c r="C11250" s="130">
        <v>360</v>
      </c>
      <c r="D11250" s="43">
        <v>9.5700000000000007E-2</v>
      </c>
      <c r="E11250" s="43">
        <v>8.5600000000000009E-2</v>
      </c>
      <c r="F11250" s="44">
        <v>145000</v>
      </c>
      <c r="G11250" s="44">
        <v>145000</v>
      </c>
      <c r="H11250" s="44">
        <v>78331.78</v>
      </c>
      <c r="I11250" s="44">
        <v>84407.76</v>
      </c>
      <c r="J11250" s="68">
        <f t="shared" si="525"/>
        <v>0.54021917241379314</v>
      </c>
      <c r="K11250" s="43">
        <f t="shared" si="526"/>
        <v>0.58212248275862066</v>
      </c>
      <c r="L11250" s="41" t="str">
        <f t="shared" si="527"/>
        <v>AA</v>
      </c>
      <c r="M11250" s="41" t="s">
        <v>775</v>
      </c>
      <c r="N11250" s="41" t="s">
        <v>416</v>
      </c>
      <c r="O11250" s="41" t="s">
        <v>70</v>
      </c>
    </row>
    <row r="11251" spans="1:15">
      <c r="A11251" s="42">
        <v>40968</v>
      </c>
      <c r="B11251" s="42">
        <v>48273</v>
      </c>
      <c r="C11251" s="130">
        <v>240</v>
      </c>
      <c r="D11251" s="43">
        <v>9.5700000000000007E-2</v>
      </c>
      <c r="E11251" s="43">
        <v>8.5600000000000009E-2</v>
      </c>
      <c r="F11251" s="44">
        <v>177000</v>
      </c>
      <c r="G11251" s="44">
        <v>177000</v>
      </c>
      <c r="H11251" s="44">
        <v>98553.06</v>
      </c>
      <c r="I11251" s="44">
        <v>103162</v>
      </c>
      <c r="J11251" s="68">
        <f t="shared" si="525"/>
        <v>0.55679694915254241</v>
      </c>
      <c r="K11251" s="43">
        <f t="shared" si="526"/>
        <v>0.58283615819209045</v>
      </c>
      <c r="L11251" s="41" t="str">
        <f t="shared" si="527"/>
        <v>AA</v>
      </c>
      <c r="M11251" s="41" t="s">
        <v>651</v>
      </c>
      <c r="N11251" s="41" t="s">
        <v>417</v>
      </c>
      <c r="O11251" s="41" t="s">
        <v>70</v>
      </c>
    </row>
    <row r="11252" spans="1:15">
      <c r="A11252" s="42">
        <v>40981</v>
      </c>
      <c r="B11252" s="42">
        <v>44633</v>
      </c>
      <c r="C11252" s="130">
        <v>120</v>
      </c>
      <c r="D11252" s="43">
        <v>9.5700000000000007E-2</v>
      </c>
      <c r="E11252" s="43">
        <v>7.9100000000000004E-2</v>
      </c>
      <c r="F11252" s="44">
        <v>120000</v>
      </c>
      <c r="G11252" s="44">
        <v>120000</v>
      </c>
      <c r="H11252" s="44">
        <v>50309.2</v>
      </c>
      <c r="I11252" s="44">
        <v>69999.990000000005</v>
      </c>
      <c r="J11252" s="68">
        <f t="shared" si="525"/>
        <v>0.4192433333333333</v>
      </c>
      <c r="K11252" s="43">
        <f t="shared" si="526"/>
        <v>0.58333325000000003</v>
      </c>
      <c r="L11252" s="41" t="str">
        <f t="shared" si="527"/>
        <v>AA</v>
      </c>
      <c r="M11252" s="41" t="s">
        <v>461</v>
      </c>
      <c r="N11252" s="41" t="s">
        <v>416</v>
      </c>
      <c r="O11252" s="41" t="s">
        <v>70</v>
      </c>
    </row>
    <row r="11253" spans="1:15">
      <c r="A11253" s="42">
        <v>40983</v>
      </c>
      <c r="B11253" s="42">
        <v>46492</v>
      </c>
      <c r="C11253" s="130">
        <v>181</v>
      </c>
      <c r="D11253" s="43">
        <v>9.5700000000000007E-2</v>
      </c>
      <c r="E11253" s="43">
        <v>8.5600000000000009E-2</v>
      </c>
      <c r="F11253" s="44">
        <v>120000</v>
      </c>
      <c r="G11253" s="44">
        <v>120000</v>
      </c>
      <c r="H11253" s="44">
        <v>51627.89</v>
      </c>
      <c r="I11253" s="44">
        <v>69999.990000000005</v>
      </c>
      <c r="J11253" s="68">
        <f t="shared" si="525"/>
        <v>0.43023241666666667</v>
      </c>
      <c r="K11253" s="43">
        <f t="shared" si="526"/>
        <v>0.58333325000000003</v>
      </c>
      <c r="L11253" s="41" t="str">
        <f t="shared" si="527"/>
        <v>AA</v>
      </c>
      <c r="M11253" s="41" t="s">
        <v>1218</v>
      </c>
      <c r="N11253" s="41" t="s">
        <v>421</v>
      </c>
      <c r="O11253" s="41" t="s">
        <v>70</v>
      </c>
    </row>
    <row r="11254" spans="1:15">
      <c r="A11254" s="42">
        <v>39069</v>
      </c>
      <c r="B11254" s="42">
        <v>46374</v>
      </c>
      <c r="C11254" s="130">
        <v>240</v>
      </c>
      <c r="D11254" s="43">
        <v>9.5700000000000007E-2</v>
      </c>
      <c r="E11254" s="43">
        <v>8.6500000000000007E-2</v>
      </c>
      <c r="F11254" s="44">
        <v>120000</v>
      </c>
      <c r="G11254" s="44">
        <v>120000</v>
      </c>
      <c r="H11254" s="44">
        <v>44582.71</v>
      </c>
      <c r="I11254" s="44">
        <v>69999.990000000005</v>
      </c>
      <c r="J11254" s="68">
        <f t="shared" si="525"/>
        <v>0.37152258333333332</v>
      </c>
      <c r="K11254" s="43">
        <f t="shared" si="526"/>
        <v>0.58333325000000003</v>
      </c>
      <c r="L11254" s="41" t="str">
        <f t="shared" si="527"/>
        <v>AA</v>
      </c>
      <c r="M11254" s="41" t="s">
        <v>511</v>
      </c>
      <c r="N11254" s="41" t="s">
        <v>422</v>
      </c>
      <c r="O11254" s="41" t="s">
        <v>70</v>
      </c>
    </row>
    <row r="11255" spans="1:15">
      <c r="A11255" s="38">
        <v>41045</v>
      </c>
      <c r="B11255" s="38">
        <v>52002</v>
      </c>
      <c r="C11255" s="131">
        <v>360</v>
      </c>
      <c r="D11255" s="39">
        <v>9.5700000000000007E-2</v>
      </c>
      <c r="E11255" s="39">
        <v>8.8300000000000003E-2</v>
      </c>
      <c r="F11255" s="40">
        <v>119900</v>
      </c>
      <c r="G11255" s="40">
        <v>119900</v>
      </c>
      <c r="H11255" s="40">
        <v>64396.89</v>
      </c>
      <c r="I11255" s="40">
        <v>69999.990000000005</v>
      </c>
      <c r="J11255" s="67">
        <f t="shared" si="525"/>
        <v>0.53708832360300252</v>
      </c>
      <c r="K11255" s="39">
        <f t="shared" si="526"/>
        <v>0.58381976647206013</v>
      </c>
      <c r="L11255" s="2" t="str">
        <f t="shared" si="527"/>
        <v>AA</v>
      </c>
      <c r="M11255" s="2" t="s">
        <v>919</v>
      </c>
      <c r="N11255" s="2" t="s">
        <v>422</v>
      </c>
      <c r="O11255" s="2" t="s">
        <v>70</v>
      </c>
    </row>
    <row r="11256" spans="1:15">
      <c r="A11256" s="38">
        <v>40952</v>
      </c>
      <c r="B11256" s="38">
        <v>51910</v>
      </c>
      <c r="C11256" s="131">
        <v>360</v>
      </c>
      <c r="D11256" s="39">
        <v>9.5700000000000007E-2</v>
      </c>
      <c r="E11256" s="39">
        <v>8.5600000000000009E-2</v>
      </c>
      <c r="F11256" s="40">
        <v>161700</v>
      </c>
      <c r="G11256" s="40">
        <v>161700</v>
      </c>
      <c r="H11256" s="40">
        <v>86170.16</v>
      </c>
      <c r="I11256" s="40">
        <v>94415.24</v>
      </c>
      <c r="J11256" s="67">
        <f t="shared" si="525"/>
        <v>0.53290142238713667</v>
      </c>
      <c r="K11256" s="39">
        <f t="shared" si="526"/>
        <v>0.58389140383426097</v>
      </c>
      <c r="L11256" s="2" t="str">
        <f t="shared" si="527"/>
        <v>AA</v>
      </c>
      <c r="M11256" s="2" t="s">
        <v>531</v>
      </c>
      <c r="N11256" s="2" t="s">
        <v>423</v>
      </c>
      <c r="O11256" s="2" t="s">
        <v>70</v>
      </c>
    </row>
    <row r="11257" spans="1:15">
      <c r="A11257" s="38">
        <v>40876</v>
      </c>
      <c r="B11257" s="38">
        <v>51834</v>
      </c>
      <c r="C11257" s="131">
        <v>360</v>
      </c>
      <c r="D11257" s="39">
        <v>9.5700000000000007E-2</v>
      </c>
      <c r="E11257" s="39">
        <v>8.5600000000000009E-2</v>
      </c>
      <c r="F11257" s="40">
        <v>171248</v>
      </c>
      <c r="G11257" s="40">
        <v>171248</v>
      </c>
      <c r="H11257" s="40">
        <v>90652.69</v>
      </c>
      <c r="I11257" s="40">
        <v>99999.99</v>
      </c>
      <c r="J11257" s="67">
        <f t="shared" si="525"/>
        <v>0.52936495608707845</v>
      </c>
      <c r="K11257" s="39">
        <f t="shared" si="526"/>
        <v>0.58394836728020183</v>
      </c>
      <c r="L11257" s="2" t="str">
        <f t="shared" si="527"/>
        <v>AA</v>
      </c>
      <c r="M11257" s="2" t="s">
        <v>448</v>
      </c>
      <c r="N11257" s="2" t="s">
        <v>417</v>
      </c>
      <c r="O11257" s="2" t="s">
        <v>70</v>
      </c>
    </row>
    <row r="11258" spans="1:15">
      <c r="A11258" s="38">
        <v>40945</v>
      </c>
      <c r="B11258" s="38">
        <v>51903</v>
      </c>
      <c r="C11258" s="131">
        <v>360</v>
      </c>
      <c r="D11258" s="39">
        <v>9.5700000000000007E-2</v>
      </c>
      <c r="E11258" s="39">
        <v>8.5600000000000009E-2</v>
      </c>
      <c r="F11258" s="40">
        <v>159000</v>
      </c>
      <c r="G11258" s="40">
        <v>159000</v>
      </c>
      <c r="H11258" s="40">
        <v>84787.6</v>
      </c>
      <c r="I11258" s="40">
        <v>92999.97</v>
      </c>
      <c r="J11258" s="67">
        <f t="shared" si="525"/>
        <v>0.53325534591194967</v>
      </c>
      <c r="K11258" s="39">
        <f t="shared" si="526"/>
        <v>0.58490547169811324</v>
      </c>
      <c r="L11258" s="2" t="str">
        <f t="shared" si="527"/>
        <v>AA</v>
      </c>
      <c r="M11258" s="2" t="s">
        <v>551</v>
      </c>
      <c r="N11258" s="2" t="s">
        <v>421</v>
      </c>
      <c r="O11258" s="2" t="s">
        <v>70</v>
      </c>
    </row>
    <row r="11259" spans="1:15">
      <c r="A11259" s="38">
        <v>40865</v>
      </c>
      <c r="B11259" s="38">
        <v>48383</v>
      </c>
      <c r="C11259" s="131">
        <v>247</v>
      </c>
      <c r="D11259" s="39">
        <v>9.5700000000000007E-2</v>
      </c>
      <c r="E11259" s="39">
        <v>8.5600000000000009E-2</v>
      </c>
      <c r="F11259" s="40">
        <v>200000</v>
      </c>
      <c r="G11259" s="40">
        <v>200000</v>
      </c>
      <c r="H11259" s="40">
        <v>96558.44</v>
      </c>
      <c r="I11259" s="40">
        <v>117000</v>
      </c>
      <c r="J11259" s="67">
        <f t="shared" si="525"/>
        <v>0.4827922</v>
      </c>
      <c r="K11259" s="39">
        <f t="shared" si="526"/>
        <v>0.58499999999999996</v>
      </c>
      <c r="L11259" s="2" t="str">
        <f t="shared" si="527"/>
        <v>AA</v>
      </c>
      <c r="M11259" s="2" t="s">
        <v>866</v>
      </c>
      <c r="N11259" s="2" t="s">
        <v>424</v>
      </c>
      <c r="O11259" s="2" t="s">
        <v>70</v>
      </c>
    </row>
    <row r="11260" spans="1:15">
      <c r="A11260" s="38">
        <v>38923</v>
      </c>
      <c r="B11260" s="38">
        <v>44402</v>
      </c>
      <c r="C11260" s="131">
        <v>180</v>
      </c>
      <c r="D11260" s="39">
        <v>9.5700000000000007E-2</v>
      </c>
      <c r="E11260" s="39">
        <v>9.5700000000000007E-2</v>
      </c>
      <c r="F11260" s="40">
        <v>128000</v>
      </c>
      <c r="G11260" s="40">
        <v>128000</v>
      </c>
      <c r="H11260" s="40">
        <v>34933.919999999998</v>
      </c>
      <c r="I11260" s="40">
        <v>74999.990000000005</v>
      </c>
      <c r="J11260" s="67">
        <f t="shared" si="525"/>
        <v>0.27292125</v>
      </c>
      <c r="K11260" s="39">
        <f t="shared" si="526"/>
        <v>0.58593742187500009</v>
      </c>
      <c r="L11260" s="2" t="str">
        <f t="shared" si="527"/>
        <v>AA</v>
      </c>
      <c r="M11260" s="2" t="s">
        <v>468</v>
      </c>
      <c r="N11260" s="2" t="s">
        <v>421</v>
      </c>
      <c r="O11260" s="2" t="s">
        <v>70</v>
      </c>
    </row>
    <row r="11261" spans="1:15">
      <c r="A11261" s="38">
        <v>40932</v>
      </c>
      <c r="B11261" s="38">
        <v>51890</v>
      </c>
      <c r="C11261" s="131">
        <v>360</v>
      </c>
      <c r="D11261" s="39">
        <v>9.5700000000000007E-2</v>
      </c>
      <c r="E11261" s="39">
        <v>8.5600000000000009E-2</v>
      </c>
      <c r="F11261" s="40">
        <v>131000</v>
      </c>
      <c r="G11261" s="40">
        <v>131000</v>
      </c>
      <c r="H11261" s="40">
        <v>69863.77</v>
      </c>
      <c r="I11261" s="40">
        <v>76776.34</v>
      </c>
      <c r="J11261" s="67">
        <f t="shared" si="525"/>
        <v>0.53331122137404585</v>
      </c>
      <c r="K11261" s="39">
        <f t="shared" si="526"/>
        <v>0.58607893129770994</v>
      </c>
      <c r="L11261" s="2" t="str">
        <f t="shared" si="527"/>
        <v>AA</v>
      </c>
      <c r="M11261" s="2" t="s">
        <v>1172</v>
      </c>
      <c r="N11261" s="2" t="s">
        <v>439</v>
      </c>
      <c r="O11261" s="2" t="s">
        <v>70</v>
      </c>
    </row>
    <row r="11262" spans="1:15">
      <c r="A11262" s="42">
        <v>39108</v>
      </c>
      <c r="B11262" s="42">
        <v>46229</v>
      </c>
      <c r="C11262" s="130">
        <v>234</v>
      </c>
      <c r="D11262" s="43">
        <v>9.5700000000000007E-2</v>
      </c>
      <c r="E11262" s="43">
        <v>8.6500000000000007E-2</v>
      </c>
      <c r="F11262" s="44">
        <v>87000</v>
      </c>
      <c r="G11262" s="44">
        <v>87000</v>
      </c>
      <c r="H11262" s="44">
        <v>33385.410000000003</v>
      </c>
      <c r="I11262" s="44">
        <v>51008.37</v>
      </c>
      <c r="J11262" s="68">
        <f t="shared" si="525"/>
        <v>0.38374034482758623</v>
      </c>
      <c r="K11262" s="43">
        <f t="shared" si="526"/>
        <v>0.58630310344827585</v>
      </c>
      <c r="L11262" s="41" t="str">
        <f t="shared" si="527"/>
        <v>AA</v>
      </c>
      <c r="M11262" s="41" t="s">
        <v>304</v>
      </c>
      <c r="N11262" s="41" t="s">
        <v>421</v>
      </c>
      <c r="O11262" s="41" t="s">
        <v>70</v>
      </c>
    </row>
    <row r="11263" spans="1:15">
      <c r="A11263" s="42">
        <v>41004</v>
      </c>
      <c r="B11263" s="42">
        <v>51961</v>
      </c>
      <c r="C11263" s="130">
        <v>360</v>
      </c>
      <c r="D11263" s="43">
        <v>9.5700000000000007E-2</v>
      </c>
      <c r="E11263" s="43">
        <v>8.5600000000000009E-2</v>
      </c>
      <c r="F11263" s="44">
        <v>160000</v>
      </c>
      <c r="G11263" s="44">
        <v>160000</v>
      </c>
      <c r="H11263" s="44">
        <v>86218.95</v>
      </c>
      <c r="I11263" s="44">
        <v>93964.34</v>
      </c>
      <c r="J11263" s="68">
        <f t="shared" si="525"/>
        <v>0.53886843750000002</v>
      </c>
      <c r="K11263" s="43">
        <f t="shared" si="526"/>
        <v>0.58727712499999996</v>
      </c>
      <c r="L11263" s="41" t="str">
        <f t="shared" si="527"/>
        <v>AA</v>
      </c>
      <c r="M11263" s="41" t="s">
        <v>496</v>
      </c>
      <c r="N11263" s="41" t="s">
        <v>417</v>
      </c>
      <c r="O11263" s="41" t="s">
        <v>70</v>
      </c>
    </row>
    <row r="11264" spans="1:15">
      <c r="A11264" s="42">
        <v>39141</v>
      </c>
      <c r="B11264" s="42">
        <v>46446</v>
      </c>
      <c r="C11264" s="130">
        <v>240</v>
      </c>
      <c r="D11264" s="43">
        <v>9.5700000000000007E-2</v>
      </c>
      <c r="E11264" s="43">
        <v>9.5700000000000007E-2</v>
      </c>
      <c r="F11264" s="44">
        <v>98000</v>
      </c>
      <c r="G11264" s="44">
        <v>98000</v>
      </c>
      <c r="H11264" s="44">
        <v>38293.300000000003</v>
      </c>
      <c r="I11264" s="44">
        <v>57600</v>
      </c>
      <c r="J11264" s="68">
        <f t="shared" si="525"/>
        <v>0.3907479591836735</v>
      </c>
      <c r="K11264" s="43">
        <f t="shared" si="526"/>
        <v>0.58775510204081638</v>
      </c>
      <c r="L11264" s="41" t="str">
        <f t="shared" si="527"/>
        <v>AA</v>
      </c>
      <c r="M11264" s="41" t="s">
        <v>1030</v>
      </c>
      <c r="N11264" s="41" t="s">
        <v>422</v>
      </c>
      <c r="O11264" s="41" t="s">
        <v>70</v>
      </c>
    </row>
    <row r="11265" spans="1:15">
      <c r="A11265" s="38">
        <v>41012</v>
      </c>
      <c r="B11265" s="38">
        <v>51969</v>
      </c>
      <c r="C11265" s="131">
        <v>360</v>
      </c>
      <c r="D11265" s="39">
        <v>9.5700000000000007E-2</v>
      </c>
      <c r="E11265" s="39">
        <v>8.5600000000000009E-2</v>
      </c>
      <c r="F11265" s="40">
        <v>126000</v>
      </c>
      <c r="G11265" s="40">
        <v>126000</v>
      </c>
      <c r="H11265" s="40">
        <v>67955.820000000007</v>
      </c>
      <c r="I11265" s="40">
        <v>74075.97</v>
      </c>
      <c r="J11265" s="67">
        <f t="shared" si="525"/>
        <v>0.53933190476190485</v>
      </c>
      <c r="K11265" s="39">
        <f t="shared" si="526"/>
        <v>0.58790452380952385</v>
      </c>
      <c r="L11265" s="2" t="str">
        <f t="shared" si="527"/>
        <v>AA</v>
      </c>
      <c r="M11265" s="2" t="s">
        <v>489</v>
      </c>
      <c r="N11265" s="2" t="s">
        <v>415</v>
      </c>
      <c r="O11265" s="2" t="s">
        <v>70</v>
      </c>
    </row>
    <row r="11266" spans="1:15">
      <c r="A11266" s="42">
        <v>40912</v>
      </c>
      <c r="B11266" s="42">
        <v>51870</v>
      </c>
      <c r="C11266" s="130">
        <v>360</v>
      </c>
      <c r="D11266" s="43">
        <v>9.5700000000000007E-2</v>
      </c>
      <c r="E11266" s="43">
        <v>8.5600000000000009E-2</v>
      </c>
      <c r="F11266" s="44">
        <v>125000</v>
      </c>
      <c r="G11266" s="44">
        <v>125000</v>
      </c>
      <c r="H11266" s="44">
        <v>68446.58</v>
      </c>
      <c r="I11266" s="44">
        <v>73508</v>
      </c>
      <c r="J11266" s="68">
        <f t="shared" si="525"/>
        <v>0.54757264000000005</v>
      </c>
      <c r="K11266" s="43">
        <f t="shared" si="526"/>
        <v>0.58806400000000003</v>
      </c>
      <c r="L11266" s="41" t="str">
        <f t="shared" si="527"/>
        <v>AA</v>
      </c>
      <c r="M11266" s="41" t="s">
        <v>187</v>
      </c>
      <c r="N11266" s="41" t="s">
        <v>416</v>
      </c>
      <c r="O11266" s="41" t="s">
        <v>70</v>
      </c>
    </row>
    <row r="11267" spans="1:15">
      <c r="A11267" s="38">
        <v>40961</v>
      </c>
      <c r="B11267" s="38">
        <v>45557</v>
      </c>
      <c r="C11267" s="131">
        <v>151</v>
      </c>
      <c r="D11267" s="39">
        <v>9.5700000000000007E-2</v>
      </c>
      <c r="E11267" s="39">
        <v>8.5600000000000009E-2</v>
      </c>
      <c r="F11267" s="40">
        <v>180000</v>
      </c>
      <c r="G11267" s="40">
        <v>180000</v>
      </c>
      <c r="H11267" s="40">
        <v>81753.009999999995</v>
      </c>
      <c r="I11267" s="40">
        <v>105879.31</v>
      </c>
      <c r="J11267" s="67">
        <f t="shared" ref="J11267:J11330" si="528">H11267/G11267</f>
        <v>0.45418338888888887</v>
      </c>
      <c r="K11267" s="39">
        <f t="shared" ref="K11267:K11330" si="529">I11267/G11267</f>
        <v>0.58821838888888889</v>
      </c>
      <c r="L11267" s="2" t="str">
        <f t="shared" ref="L11267:L11330" si="530">IF(J11267&lt;=65%,"AA",IF(J11267&lt;=75%,"A",IF(J11267&lt;=85%,"B","C")))</f>
        <v>AA</v>
      </c>
      <c r="M11267" s="2" t="s">
        <v>468</v>
      </c>
      <c r="N11267" s="2" t="s">
        <v>421</v>
      </c>
      <c r="O11267" s="2" t="s">
        <v>70</v>
      </c>
    </row>
    <row r="11268" spans="1:15">
      <c r="A11268" s="38">
        <v>40883</v>
      </c>
      <c r="B11268" s="38">
        <v>48188</v>
      </c>
      <c r="C11268" s="131">
        <v>240</v>
      </c>
      <c r="D11268" s="39">
        <v>9.5700000000000007E-2</v>
      </c>
      <c r="E11268" s="39">
        <v>8.5600000000000009E-2</v>
      </c>
      <c r="F11268" s="40">
        <v>85000</v>
      </c>
      <c r="G11268" s="40">
        <v>85000</v>
      </c>
      <c r="H11268" s="40">
        <v>42773.15</v>
      </c>
      <c r="I11268" s="40">
        <v>49999.99</v>
      </c>
      <c r="J11268" s="67">
        <f t="shared" si="528"/>
        <v>0.50321352941176467</v>
      </c>
      <c r="K11268" s="39">
        <f t="shared" si="529"/>
        <v>0.58823517647058821</v>
      </c>
      <c r="L11268" s="2" t="str">
        <f t="shared" si="530"/>
        <v>AA</v>
      </c>
      <c r="M11268" s="2" t="s">
        <v>475</v>
      </c>
      <c r="N11268" s="2" t="s">
        <v>427</v>
      </c>
      <c r="O11268" s="2" t="s">
        <v>70</v>
      </c>
    </row>
    <row r="11269" spans="1:15">
      <c r="A11269" s="38">
        <v>39142</v>
      </c>
      <c r="B11269" s="38">
        <v>46447</v>
      </c>
      <c r="C11269" s="131">
        <v>240</v>
      </c>
      <c r="D11269" s="39">
        <v>9.5700000000000007E-2</v>
      </c>
      <c r="E11269" s="39">
        <v>8.6500000000000007E-2</v>
      </c>
      <c r="F11269" s="40">
        <v>85000</v>
      </c>
      <c r="G11269" s="40">
        <v>85000</v>
      </c>
      <c r="H11269" s="40">
        <v>32403.85</v>
      </c>
      <c r="I11269" s="40">
        <v>49999.99</v>
      </c>
      <c r="J11269" s="67">
        <f t="shared" si="528"/>
        <v>0.38122176470588232</v>
      </c>
      <c r="K11269" s="39">
        <f t="shared" si="529"/>
        <v>0.58823517647058821</v>
      </c>
      <c r="L11269" s="2" t="str">
        <f t="shared" si="530"/>
        <v>AA</v>
      </c>
      <c r="M11269" s="2" t="s">
        <v>855</v>
      </c>
      <c r="N11269" s="2" t="s">
        <v>421</v>
      </c>
      <c r="O11269" s="2" t="s">
        <v>70</v>
      </c>
    </row>
    <row r="11270" spans="1:15">
      <c r="A11270" s="42">
        <v>40914</v>
      </c>
      <c r="B11270" s="42">
        <v>46362</v>
      </c>
      <c r="C11270" s="130">
        <v>179</v>
      </c>
      <c r="D11270" s="43">
        <v>9.5700000000000007E-2</v>
      </c>
      <c r="E11270" s="43">
        <v>8.5600000000000009E-2</v>
      </c>
      <c r="F11270" s="44">
        <v>170000</v>
      </c>
      <c r="G11270" s="44">
        <v>170000</v>
      </c>
      <c r="H11270" s="44">
        <v>80530.5</v>
      </c>
      <c r="I11270" s="44">
        <v>99999.99</v>
      </c>
      <c r="J11270" s="68">
        <f t="shared" si="528"/>
        <v>0.47370882352941174</v>
      </c>
      <c r="K11270" s="43">
        <f t="shared" si="529"/>
        <v>0.5882352352941177</v>
      </c>
      <c r="L11270" s="41" t="str">
        <f t="shared" si="530"/>
        <v>AA</v>
      </c>
      <c r="M11270" s="41" t="s">
        <v>1176</v>
      </c>
      <c r="N11270" s="41" t="s">
        <v>422</v>
      </c>
      <c r="O11270" s="41" t="s">
        <v>70</v>
      </c>
    </row>
    <row r="11271" spans="1:15">
      <c r="A11271" s="42">
        <v>40927</v>
      </c>
      <c r="B11271" s="42">
        <v>46406</v>
      </c>
      <c r="C11271" s="130">
        <v>180</v>
      </c>
      <c r="D11271" s="43">
        <v>9.5700000000000007E-2</v>
      </c>
      <c r="E11271" s="43">
        <v>8.5600000000000009E-2</v>
      </c>
      <c r="F11271" s="44">
        <v>170000</v>
      </c>
      <c r="G11271" s="44">
        <v>170000</v>
      </c>
      <c r="H11271" s="44">
        <v>80581.97</v>
      </c>
      <c r="I11271" s="44">
        <v>99999.99</v>
      </c>
      <c r="J11271" s="68">
        <f t="shared" si="528"/>
        <v>0.4740115882352941</v>
      </c>
      <c r="K11271" s="43">
        <f t="shared" si="529"/>
        <v>0.5882352352941177</v>
      </c>
      <c r="L11271" s="41" t="str">
        <f t="shared" si="530"/>
        <v>AA</v>
      </c>
      <c r="M11271" s="41" t="s">
        <v>482</v>
      </c>
      <c r="N11271" s="41" t="s">
        <v>422</v>
      </c>
      <c r="O11271" s="41" t="s">
        <v>70</v>
      </c>
    </row>
    <row r="11272" spans="1:15">
      <c r="A11272" s="42">
        <v>40982</v>
      </c>
      <c r="B11272" s="42">
        <v>46460</v>
      </c>
      <c r="C11272" s="130">
        <v>180</v>
      </c>
      <c r="D11272" s="43">
        <v>9.5700000000000007E-2</v>
      </c>
      <c r="E11272" s="43">
        <v>8.5600000000000009E-2</v>
      </c>
      <c r="F11272" s="44">
        <v>186703</v>
      </c>
      <c r="G11272" s="44">
        <v>186703</v>
      </c>
      <c r="H11272" s="44">
        <v>93422.82</v>
      </c>
      <c r="I11272" s="44">
        <v>110000</v>
      </c>
      <c r="J11272" s="68">
        <f t="shared" si="528"/>
        <v>0.5003819970755693</v>
      </c>
      <c r="K11272" s="43">
        <f t="shared" si="529"/>
        <v>0.58917103635185297</v>
      </c>
      <c r="L11272" s="41" t="str">
        <f t="shared" si="530"/>
        <v>AA</v>
      </c>
      <c r="M11272" s="41" t="s">
        <v>846</v>
      </c>
      <c r="N11272" s="41" t="s">
        <v>428</v>
      </c>
      <c r="O11272" s="41" t="s">
        <v>70</v>
      </c>
    </row>
    <row r="11273" spans="1:15">
      <c r="A11273" s="42">
        <v>40933</v>
      </c>
      <c r="B11273" s="42">
        <v>51891</v>
      </c>
      <c r="C11273" s="130">
        <v>360</v>
      </c>
      <c r="D11273" s="43">
        <v>9.5700000000000007E-2</v>
      </c>
      <c r="E11273" s="43">
        <v>8.5600000000000009E-2</v>
      </c>
      <c r="F11273" s="44">
        <v>195000</v>
      </c>
      <c r="G11273" s="44">
        <v>195000</v>
      </c>
      <c r="H11273" s="44">
        <v>104758.3</v>
      </c>
      <c r="I11273" s="44">
        <v>114999.99</v>
      </c>
      <c r="J11273" s="68">
        <f t="shared" si="528"/>
        <v>0.53722205128205125</v>
      </c>
      <c r="K11273" s="43">
        <f t="shared" si="529"/>
        <v>0.58974353846153849</v>
      </c>
      <c r="L11273" s="41" t="str">
        <f t="shared" si="530"/>
        <v>AA</v>
      </c>
      <c r="M11273" s="41" t="s">
        <v>495</v>
      </c>
      <c r="N11273" s="41" t="s">
        <v>424</v>
      </c>
      <c r="O11273" s="41" t="s">
        <v>70</v>
      </c>
    </row>
    <row r="11274" spans="1:15">
      <c r="A11274" s="38">
        <v>40896</v>
      </c>
      <c r="B11274" s="38">
        <v>50455</v>
      </c>
      <c r="C11274" s="131">
        <v>314</v>
      </c>
      <c r="D11274" s="39">
        <v>9.5700000000000007E-2</v>
      </c>
      <c r="E11274" s="39">
        <v>8.5600000000000009E-2</v>
      </c>
      <c r="F11274" s="40">
        <v>176000</v>
      </c>
      <c r="G11274" s="40">
        <v>176000</v>
      </c>
      <c r="H11274" s="40">
        <v>96809.76</v>
      </c>
      <c r="I11274" s="40">
        <v>103945.29</v>
      </c>
      <c r="J11274" s="67">
        <f t="shared" si="528"/>
        <v>0.55005545454545457</v>
      </c>
      <c r="K11274" s="39">
        <f t="shared" si="529"/>
        <v>0.59059823863636363</v>
      </c>
      <c r="L11274" s="2" t="str">
        <f t="shared" si="530"/>
        <v>AA</v>
      </c>
      <c r="M11274" s="2" t="s">
        <v>730</v>
      </c>
      <c r="N11274" s="2" t="s">
        <v>423</v>
      </c>
      <c r="O11274" s="2" t="s">
        <v>70</v>
      </c>
    </row>
    <row r="11275" spans="1:15">
      <c r="A11275" s="38">
        <v>40947</v>
      </c>
      <c r="B11275" s="38">
        <v>51905</v>
      </c>
      <c r="C11275" s="131">
        <v>360</v>
      </c>
      <c r="D11275" s="39">
        <v>9.5700000000000007E-2</v>
      </c>
      <c r="E11275" s="39">
        <v>8.5600000000000009E-2</v>
      </c>
      <c r="F11275" s="40">
        <v>181245.3</v>
      </c>
      <c r="G11275" s="40">
        <v>181245.3</v>
      </c>
      <c r="H11275" s="40">
        <v>97657.08</v>
      </c>
      <c r="I11275" s="40">
        <v>107081.77</v>
      </c>
      <c r="J11275" s="67">
        <f t="shared" si="528"/>
        <v>0.53881165470221848</v>
      </c>
      <c r="K11275" s="39">
        <f t="shared" si="529"/>
        <v>0.59081129276179856</v>
      </c>
      <c r="L11275" s="2" t="str">
        <f t="shared" si="530"/>
        <v>AA</v>
      </c>
      <c r="M11275" s="2" t="s">
        <v>520</v>
      </c>
      <c r="N11275" s="2" t="s">
        <v>429</v>
      </c>
      <c r="O11275" s="2" t="s">
        <v>70</v>
      </c>
    </row>
    <row r="11276" spans="1:15">
      <c r="A11276" s="38">
        <v>40938</v>
      </c>
      <c r="B11276" s="38">
        <v>51896</v>
      </c>
      <c r="C11276" s="131">
        <v>360</v>
      </c>
      <c r="D11276" s="39">
        <v>9.5700000000000007E-2</v>
      </c>
      <c r="E11276" s="39">
        <v>8.5600000000000009E-2</v>
      </c>
      <c r="F11276" s="40">
        <v>196000</v>
      </c>
      <c r="G11276" s="40">
        <v>196000</v>
      </c>
      <c r="H11276" s="40">
        <v>107923.15</v>
      </c>
      <c r="I11276" s="40">
        <v>115827.63</v>
      </c>
      <c r="J11276" s="67">
        <f t="shared" si="528"/>
        <v>0.55062831632653053</v>
      </c>
      <c r="K11276" s="39">
        <f t="shared" si="529"/>
        <v>0.59095729591836732</v>
      </c>
      <c r="L11276" s="2" t="str">
        <f t="shared" si="530"/>
        <v>AA</v>
      </c>
      <c r="M11276" s="2" t="s">
        <v>564</v>
      </c>
      <c r="N11276" s="2" t="s">
        <v>417</v>
      </c>
      <c r="O11276" s="2" t="s">
        <v>70</v>
      </c>
    </row>
    <row r="11277" spans="1:15">
      <c r="A11277" s="42">
        <v>40875</v>
      </c>
      <c r="B11277" s="42">
        <v>48180</v>
      </c>
      <c r="C11277" s="130">
        <v>240</v>
      </c>
      <c r="D11277" s="43">
        <v>9.5700000000000007E-2</v>
      </c>
      <c r="E11277" s="43">
        <v>8.5600000000000009E-2</v>
      </c>
      <c r="F11277" s="44">
        <v>180000</v>
      </c>
      <c r="G11277" s="44">
        <v>180000</v>
      </c>
      <c r="H11277" s="44">
        <v>94769.07</v>
      </c>
      <c r="I11277" s="44">
        <v>106400</v>
      </c>
      <c r="J11277" s="68">
        <f t="shared" si="528"/>
        <v>0.52649483333333336</v>
      </c>
      <c r="K11277" s="43">
        <f t="shared" si="529"/>
        <v>0.59111111111111114</v>
      </c>
      <c r="L11277" s="41" t="str">
        <f t="shared" si="530"/>
        <v>AA</v>
      </c>
      <c r="M11277" s="41" t="s">
        <v>463</v>
      </c>
      <c r="N11277" s="41" t="s">
        <v>422</v>
      </c>
      <c r="O11277" s="41" t="s">
        <v>70</v>
      </c>
    </row>
    <row r="11278" spans="1:15">
      <c r="A11278" s="42">
        <v>39475</v>
      </c>
      <c r="B11278" s="42">
        <v>46780</v>
      </c>
      <c r="C11278" s="130">
        <v>240</v>
      </c>
      <c r="D11278" s="43">
        <v>9.5700000000000007E-2</v>
      </c>
      <c r="E11278" s="43">
        <v>9.5700000000000007E-2</v>
      </c>
      <c r="F11278" s="44">
        <v>80000</v>
      </c>
      <c r="G11278" s="44">
        <v>80000</v>
      </c>
      <c r="H11278" s="44">
        <v>33123.65</v>
      </c>
      <c r="I11278" s="44">
        <v>47296.28</v>
      </c>
      <c r="J11278" s="68">
        <f t="shared" si="528"/>
        <v>0.41404562500000003</v>
      </c>
      <c r="K11278" s="43">
        <f t="shared" si="529"/>
        <v>0.59120349999999999</v>
      </c>
      <c r="L11278" s="41" t="str">
        <f t="shared" si="530"/>
        <v>AA</v>
      </c>
      <c r="M11278" s="41" t="s">
        <v>1215</v>
      </c>
      <c r="N11278" s="41" t="s">
        <v>421</v>
      </c>
      <c r="O11278" s="41" t="s">
        <v>70</v>
      </c>
    </row>
    <row r="11279" spans="1:15">
      <c r="A11279" s="38">
        <v>40893</v>
      </c>
      <c r="B11279" s="38">
        <v>51851</v>
      </c>
      <c r="C11279" s="131">
        <v>360</v>
      </c>
      <c r="D11279" s="39">
        <v>9.5700000000000007E-2</v>
      </c>
      <c r="E11279" s="39">
        <v>8.5600000000000009E-2</v>
      </c>
      <c r="F11279" s="40">
        <v>133555.4</v>
      </c>
      <c r="G11279" s="40">
        <v>133555.4</v>
      </c>
      <c r="H11279" s="40">
        <v>71759.42</v>
      </c>
      <c r="I11279" s="40">
        <v>79020.759999999995</v>
      </c>
      <c r="J11279" s="67">
        <f t="shared" si="528"/>
        <v>0.53730077555830769</v>
      </c>
      <c r="K11279" s="39">
        <f t="shared" si="529"/>
        <v>0.59167027316005194</v>
      </c>
      <c r="L11279" s="2" t="str">
        <f t="shared" si="530"/>
        <v>AA</v>
      </c>
      <c r="M11279" s="2" t="s">
        <v>915</v>
      </c>
      <c r="N11279" s="2" t="s">
        <v>424</v>
      </c>
      <c r="O11279" s="2" t="s">
        <v>70</v>
      </c>
    </row>
    <row r="11280" spans="1:15">
      <c r="A11280" s="38">
        <v>41050</v>
      </c>
      <c r="B11280" s="38">
        <v>50181</v>
      </c>
      <c r="C11280" s="131">
        <v>300</v>
      </c>
      <c r="D11280" s="39">
        <v>9.5700000000000007E-2</v>
      </c>
      <c r="E11280" s="39">
        <v>8.8300000000000003E-2</v>
      </c>
      <c r="F11280" s="40">
        <v>133000</v>
      </c>
      <c r="G11280" s="40">
        <v>133000</v>
      </c>
      <c r="H11280" s="40">
        <v>70902.509999999995</v>
      </c>
      <c r="I11280" s="40">
        <v>78699.990000000005</v>
      </c>
      <c r="J11280" s="67">
        <f t="shared" si="528"/>
        <v>0.53310157894736843</v>
      </c>
      <c r="K11280" s="39">
        <f t="shared" si="529"/>
        <v>0.59172924812030081</v>
      </c>
      <c r="L11280" s="2" t="str">
        <f t="shared" si="530"/>
        <v>AA</v>
      </c>
      <c r="M11280" s="2" t="s">
        <v>1534</v>
      </c>
      <c r="N11280" s="2" t="s">
        <v>417</v>
      </c>
      <c r="O11280" s="2" t="s">
        <v>70</v>
      </c>
    </row>
    <row r="11281" spans="1:15">
      <c r="A11281" s="38">
        <v>40984</v>
      </c>
      <c r="B11281" s="38">
        <v>51941</v>
      </c>
      <c r="C11281" s="131">
        <v>360</v>
      </c>
      <c r="D11281" s="39">
        <v>9.5700000000000007E-2</v>
      </c>
      <c r="E11281" s="39">
        <v>8.5600000000000009E-2</v>
      </c>
      <c r="F11281" s="40">
        <v>155000</v>
      </c>
      <c r="G11281" s="40">
        <v>155000</v>
      </c>
      <c r="H11281" s="40">
        <v>83947.54</v>
      </c>
      <c r="I11281" s="40">
        <v>91760.41</v>
      </c>
      <c r="J11281" s="67">
        <f t="shared" si="528"/>
        <v>0.54159703225806444</v>
      </c>
      <c r="K11281" s="39">
        <f t="shared" si="529"/>
        <v>0.59200264516129031</v>
      </c>
      <c r="L11281" s="2" t="str">
        <f t="shared" si="530"/>
        <v>AA</v>
      </c>
      <c r="M11281" s="2" t="s">
        <v>189</v>
      </c>
      <c r="N11281" s="2" t="s">
        <v>436</v>
      </c>
      <c r="O11281" s="2" t="s">
        <v>70</v>
      </c>
    </row>
    <row r="11282" spans="1:15">
      <c r="A11282" s="42">
        <v>39359</v>
      </c>
      <c r="B11282" s="42">
        <v>50317</v>
      </c>
      <c r="C11282" s="130">
        <v>360</v>
      </c>
      <c r="D11282" s="43">
        <v>9.5700000000000007E-2</v>
      </c>
      <c r="E11282" s="43">
        <v>8.6500000000000007E-2</v>
      </c>
      <c r="F11282" s="44">
        <v>130000</v>
      </c>
      <c r="G11282" s="44">
        <v>130000</v>
      </c>
      <c r="H11282" s="44">
        <v>61851.12</v>
      </c>
      <c r="I11282" s="44">
        <v>76999.990000000005</v>
      </c>
      <c r="J11282" s="68">
        <f t="shared" si="528"/>
        <v>0.47577784615384616</v>
      </c>
      <c r="K11282" s="43">
        <f t="shared" si="529"/>
        <v>0.5923076153846154</v>
      </c>
      <c r="L11282" s="41" t="str">
        <f t="shared" si="530"/>
        <v>AA</v>
      </c>
      <c r="M11282" s="41" t="s">
        <v>516</v>
      </c>
      <c r="N11282" s="41" t="s">
        <v>416</v>
      </c>
      <c r="O11282" s="41" t="s">
        <v>70</v>
      </c>
    </row>
    <row r="11283" spans="1:15">
      <c r="A11283" s="38">
        <v>40955</v>
      </c>
      <c r="B11283" s="38">
        <v>51913</v>
      </c>
      <c r="C11283" s="131">
        <v>360</v>
      </c>
      <c r="D11283" s="39">
        <v>9.5700000000000007E-2</v>
      </c>
      <c r="E11283" s="39">
        <v>8.5600000000000009E-2</v>
      </c>
      <c r="F11283" s="40">
        <v>146218.91</v>
      </c>
      <c r="G11283" s="40">
        <v>146218.91</v>
      </c>
      <c r="H11283" s="40">
        <v>80655.83</v>
      </c>
      <c r="I11283" s="40">
        <v>86653.43</v>
      </c>
      <c r="J11283" s="67">
        <f t="shared" si="528"/>
        <v>0.55161011663949622</v>
      </c>
      <c r="K11283" s="39">
        <f t="shared" si="529"/>
        <v>0.5926280670537073</v>
      </c>
      <c r="L11283" s="2" t="str">
        <f t="shared" si="530"/>
        <v>AA</v>
      </c>
      <c r="M11283" s="2" t="s">
        <v>968</v>
      </c>
      <c r="N11283" s="2" t="s">
        <v>422</v>
      </c>
      <c r="O11283" s="2" t="s">
        <v>70</v>
      </c>
    </row>
    <row r="11284" spans="1:15">
      <c r="A11284" s="42">
        <v>41036</v>
      </c>
      <c r="B11284" s="42">
        <v>44688</v>
      </c>
      <c r="C11284" s="130">
        <v>120</v>
      </c>
      <c r="D11284" s="43">
        <v>9.5700000000000007E-2</v>
      </c>
      <c r="E11284" s="43">
        <v>8.4600000000000009E-2</v>
      </c>
      <c r="F11284" s="44">
        <v>113000</v>
      </c>
      <c r="G11284" s="44">
        <v>113000</v>
      </c>
      <c r="H11284" s="44">
        <v>49273.440000000002</v>
      </c>
      <c r="I11284" s="44">
        <v>66999.990000000005</v>
      </c>
      <c r="J11284" s="68">
        <f t="shared" si="528"/>
        <v>0.43604814159292038</v>
      </c>
      <c r="K11284" s="43">
        <f t="shared" si="529"/>
        <v>0.59292026548672572</v>
      </c>
      <c r="L11284" s="41" t="str">
        <f t="shared" si="530"/>
        <v>AA</v>
      </c>
      <c r="M11284" s="41" t="s">
        <v>1651</v>
      </c>
      <c r="N11284" s="41" t="s">
        <v>440</v>
      </c>
      <c r="O11284" s="41" t="s">
        <v>70</v>
      </c>
    </row>
    <row r="11285" spans="1:15">
      <c r="A11285" s="38">
        <v>41023</v>
      </c>
      <c r="B11285" s="38">
        <v>51980</v>
      </c>
      <c r="C11285" s="131">
        <v>360</v>
      </c>
      <c r="D11285" s="39">
        <v>9.5700000000000007E-2</v>
      </c>
      <c r="E11285" s="39">
        <v>8.5600000000000009E-2</v>
      </c>
      <c r="F11285" s="40">
        <v>172000</v>
      </c>
      <c r="G11285" s="40">
        <v>172000</v>
      </c>
      <c r="H11285" s="40">
        <v>93909.19</v>
      </c>
      <c r="I11285" s="40">
        <v>101999.99</v>
      </c>
      <c r="J11285" s="67">
        <f t="shared" si="528"/>
        <v>0.54598366279069765</v>
      </c>
      <c r="K11285" s="39">
        <f t="shared" si="529"/>
        <v>0.59302319767441869</v>
      </c>
      <c r="L11285" s="2" t="str">
        <f t="shared" si="530"/>
        <v>AA</v>
      </c>
      <c r="M11285" s="2" t="s">
        <v>489</v>
      </c>
      <c r="N11285" s="2" t="s">
        <v>415</v>
      </c>
      <c r="O11285" s="2" t="s">
        <v>70</v>
      </c>
    </row>
    <row r="11286" spans="1:15">
      <c r="A11286" s="38">
        <v>40946</v>
      </c>
      <c r="B11286" s="38">
        <v>50078</v>
      </c>
      <c r="C11286" s="131">
        <v>300</v>
      </c>
      <c r="D11286" s="39">
        <v>9.5700000000000007E-2</v>
      </c>
      <c r="E11286" s="39">
        <v>7.9100000000000004E-2</v>
      </c>
      <c r="F11286" s="40">
        <v>166100</v>
      </c>
      <c r="G11286" s="40">
        <v>166100</v>
      </c>
      <c r="H11286" s="40">
        <v>87975.08</v>
      </c>
      <c r="I11286" s="40">
        <v>98506.95</v>
      </c>
      <c r="J11286" s="67">
        <f t="shared" si="528"/>
        <v>0.52965129440096326</v>
      </c>
      <c r="K11286" s="39">
        <f t="shared" si="529"/>
        <v>0.59305809753160743</v>
      </c>
      <c r="L11286" s="2" t="str">
        <f t="shared" si="530"/>
        <v>AA</v>
      </c>
      <c r="M11286" s="2" t="s">
        <v>531</v>
      </c>
      <c r="N11286" s="2" t="s">
        <v>423</v>
      </c>
      <c r="O11286" s="2" t="s">
        <v>70</v>
      </c>
    </row>
    <row r="11287" spans="1:15">
      <c r="A11287" s="42">
        <v>40911</v>
      </c>
      <c r="B11287" s="42">
        <v>49128</v>
      </c>
      <c r="C11287" s="130">
        <v>270</v>
      </c>
      <c r="D11287" s="43">
        <v>9.5700000000000007E-2</v>
      </c>
      <c r="E11287" s="43">
        <v>8.5600000000000009E-2</v>
      </c>
      <c r="F11287" s="44">
        <v>168600</v>
      </c>
      <c r="G11287" s="44">
        <v>168600</v>
      </c>
      <c r="H11287" s="44">
        <v>87722.46</v>
      </c>
      <c r="I11287" s="44">
        <v>99999.99</v>
      </c>
      <c r="J11287" s="68">
        <f t="shared" si="528"/>
        <v>0.52029928825622784</v>
      </c>
      <c r="K11287" s="43">
        <f t="shared" si="529"/>
        <v>0.59311975088967972</v>
      </c>
      <c r="L11287" s="41" t="str">
        <f t="shared" si="530"/>
        <v>AA</v>
      </c>
      <c r="M11287" s="41" t="s">
        <v>739</v>
      </c>
      <c r="N11287" s="41" t="s">
        <v>422</v>
      </c>
      <c r="O11287" s="41" t="s">
        <v>70</v>
      </c>
    </row>
    <row r="11288" spans="1:15">
      <c r="A11288" s="42">
        <v>40934</v>
      </c>
      <c r="B11288" s="42">
        <v>51892</v>
      </c>
      <c r="C11288" s="130">
        <v>360</v>
      </c>
      <c r="D11288" s="43">
        <v>9.5700000000000007E-2</v>
      </c>
      <c r="E11288" s="43">
        <v>8.5600000000000009E-2</v>
      </c>
      <c r="F11288" s="44">
        <v>168300</v>
      </c>
      <c r="G11288" s="44">
        <v>168300</v>
      </c>
      <c r="H11288" s="44">
        <v>90853.42</v>
      </c>
      <c r="I11288" s="44">
        <v>99837.99</v>
      </c>
      <c r="J11288" s="68">
        <f t="shared" si="528"/>
        <v>0.53983018419489004</v>
      </c>
      <c r="K11288" s="43">
        <f t="shared" si="529"/>
        <v>0.59321443850267386</v>
      </c>
      <c r="L11288" s="41" t="str">
        <f t="shared" si="530"/>
        <v>AA</v>
      </c>
      <c r="M11288" s="41" t="s">
        <v>489</v>
      </c>
      <c r="N11288" s="41" t="s">
        <v>415</v>
      </c>
      <c r="O11288" s="41" t="s">
        <v>70</v>
      </c>
    </row>
    <row r="11289" spans="1:15">
      <c r="A11289" s="42">
        <v>40961</v>
      </c>
      <c r="B11289" s="42">
        <v>51919</v>
      </c>
      <c r="C11289" s="130">
        <v>360</v>
      </c>
      <c r="D11289" s="43">
        <v>9.5700000000000007E-2</v>
      </c>
      <c r="E11289" s="43">
        <v>8.5600000000000009E-2</v>
      </c>
      <c r="F11289" s="44">
        <v>138000</v>
      </c>
      <c r="G11289" s="44">
        <v>138000</v>
      </c>
      <c r="H11289" s="44">
        <v>74702.94</v>
      </c>
      <c r="I11289" s="44">
        <v>81899.990000000005</v>
      </c>
      <c r="J11289" s="68">
        <f t="shared" si="528"/>
        <v>0.54132565217391304</v>
      </c>
      <c r="K11289" s="43">
        <f t="shared" si="529"/>
        <v>0.59347818840579714</v>
      </c>
      <c r="L11289" s="41" t="str">
        <f t="shared" si="530"/>
        <v>AA</v>
      </c>
      <c r="M11289" s="41" t="s">
        <v>1405</v>
      </c>
      <c r="N11289" s="41" t="s">
        <v>422</v>
      </c>
      <c r="O11289" s="41" t="s">
        <v>70</v>
      </c>
    </row>
    <row r="11290" spans="1:15">
      <c r="A11290" s="42">
        <v>40933</v>
      </c>
      <c r="B11290" s="42">
        <v>49120</v>
      </c>
      <c r="C11290" s="130">
        <v>269</v>
      </c>
      <c r="D11290" s="43">
        <v>9.5700000000000007E-2</v>
      </c>
      <c r="E11290" s="43">
        <v>8.5600000000000009E-2</v>
      </c>
      <c r="F11290" s="44">
        <v>101500</v>
      </c>
      <c r="G11290" s="44">
        <v>101500</v>
      </c>
      <c r="H11290" s="44">
        <v>54235.41</v>
      </c>
      <c r="I11290" s="44">
        <v>60276.39</v>
      </c>
      <c r="J11290" s="68">
        <f t="shared" si="528"/>
        <v>0.53433901477832513</v>
      </c>
      <c r="K11290" s="43">
        <f t="shared" si="529"/>
        <v>0.59385605911330053</v>
      </c>
      <c r="L11290" s="41" t="str">
        <f t="shared" si="530"/>
        <v>AA</v>
      </c>
      <c r="M11290" s="41" t="s">
        <v>587</v>
      </c>
      <c r="N11290" s="41" t="s">
        <v>424</v>
      </c>
      <c r="O11290" s="41" t="s">
        <v>70</v>
      </c>
    </row>
    <row r="11291" spans="1:15">
      <c r="A11291" s="38">
        <v>40928</v>
      </c>
      <c r="B11291" s="38">
        <v>51886</v>
      </c>
      <c r="C11291" s="131">
        <v>360</v>
      </c>
      <c r="D11291" s="39">
        <v>9.5700000000000007E-2</v>
      </c>
      <c r="E11291" s="39">
        <v>8.5600000000000009E-2</v>
      </c>
      <c r="F11291" s="40">
        <v>180000</v>
      </c>
      <c r="G11291" s="40">
        <v>180000</v>
      </c>
      <c r="H11291" s="40">
        <v>92606.13</v>
      </c>
      <c r="I11291" s="40">
        <v>107102.01</v>
      </c>
      <c r="J11291" s="67">
        <f t="shared" si="528"/>
        <v>0.51447850000000006</v>
      </c>
      <c r="K11291" s="39">
        <f t="shared" si="529"/>
        <v>0.59501116666666665</v>
      </c>
      <c r="L11291" s="2" t="str">
        <f t="shared" si="530"/>
        <v>AA</v>
      </c>
      <c r="M11291" s="2" t="s">
        <v>790</v>
      </c>
      <c r="N11291" s="2" t="s">
        <v>416</v>
      </c>
      <c r="O11291" s="2" t="s">
        <v>70</v>
      </c>
    </row>
    <row r="11292" spans="1:15">
      <c r="A11292" s="42">
        <v>40998</v>
      </c>
      <c r="B11292" s="42">
        <v>51955</v>
      </c>
      <c r="C11292" s="130">
        <v>360</v>
      </c>
      <c r="D11292" s="43">
        <v>9.5700000000000007E-2</v>
      </c>
      <c r="E11292" s="43">
        <v>8.5600000000000009E-2</v>
      </c>
      <c r="F11292" s="44">
        <v>127600</v>
      </c>
      <c r="G11292" s="44">
        <v>127600</v>
      </c>
      <c r="H11292" s="44">
        <v>75585.67</v>
      </c>
      <c r="I11292" s="44">
        <v>76055.31</v>
      </c>
      <c r="J11292" s="68">
        <f t="shared" si="528"/>
        <v>0.59236418495297805</v>
      </c>
      <c r="K11292" s="43">
        <f t="shared" si="529"/>
        <v>0.59604474921630091</v>
      </c>
      <c r="L11292" s="41" t="str">
        <f t="shared" si="530"/>
        <v>AA</v>
      </c>
      <c r="M11292" s="41" t="s">
        <v>564</v>
      </c>
      <c r="N11292" s="41" t="s">
        <v>417</v>
      </c>
      <c r="O11292" s="41" t="s">
        <v>70</v>
      </c>
    </row>
    <row r="11293" spans="1:15">
      <c r="A11293" s="42">
        <v>39010</v>
      </c>
      <c r="B11293" s="42">
        <v>46315</v>
      </c>
      <c r="C11293" s="130">
        <v>240</v>
      </c>
      <c r="D11293" s="43">
        <v>9.5700000000000007E-2</v>
      </c>
      <c r="E11293" s="43">
        <v>9.5700000000000007E-2</v>
      </c>
      <c r="F11293" s="44">
        <v>88409</v>
      </c>
      <c r="G11293" s="44">
        <v>88409</v>
      </c>
      <c r="H11293" s="44">
        <v>45734.97</v>
      </c>
      <c r="I11293" s="44">
        <v>52699.99</v>
      </c>
      <c r="J11293" s="68">
        <f t="shared" si="528"/>
        <v>0.51731124659254146</v>
      </c>
      <c r="K11293" s="43">
        <f t="shared" si="529"/>
        <v>0.59609304482575298</v>
      </c>
      <c r="L11293" s="41" t="str">
        <f t="shared" si="530"/>
        <v>AA</v>
      </c>
      <c r="M11293" s="41" t="s">
        <v>564</v>
      </c>
      <c r="N11293" s="41" t="s">
        <v>417</v>
      </c>
      <c r="O11293" s="41" t="s">
        <v>70</v>
      </c>
    </row>
    <row r="11294" spans="1:15">
      <c r="A11294" s="38">
        <v>39290</v>
      </c>
      <c r="B11294" s="38">
        <v>46595</v>
      </c>
      <c r="C11294" s="131">
        <v>240</v>
      </c>
      <c r="D11294" s="39">
        <v>9.5700000000000007E-2</v>
      </c>
      <c r="E11294" s="39">
        <v>9.5700000000000007E-2</v>
      </c>
      <c r="F11294" s="40">
        <v>109000</v>
      </c>
      <c r="G11294" s="40">
        <v>109000</v>
      </c>
      <c r="H11294" s="40">
        <v>43706.73</v>
      </c>
      <c r="I11294" s="40">
        <v>65000</v>
      </c>
      <c r="J11294" s="67">
        <f t="shared" si="528"/>
        <v>0.40097917431192664</v>
      </c>
      <c r="K11294" s="39">
        <f t="shared" si="529"/>
        <v>0.59633027522935778</v>
      </c>
      <c r="L11294" s="2" t="str">
        <f t="shared" si="530"/>
        <v>AA</v>
      </c>
      <c r="M11294" s="2" t="s">
        <v>531</v>
      </c>
      <c r="N11294" s="2" t="s">
        <v>423</v>
      </c>
      <c r="O11294" s="2" t="s">
        <v>70</v>
      </c>
    </row>
    <row r="11295" spans="1:15">
      <c r="A11295" s="38">
        <v>40928</v>
      </c>
      <c r="B11295" s="38">
        <v>50060</v>
      </c>
      <c r="C11295" s="131">
        <v>300</v>
      </c>
      <c r="D11295" s="39">
        <v>9.5700000000000007E-2</v>
      </c>
      <c r="E11295" s="39">
        <v>8.5600000000000009E-2</v>
      </c>
      <c r="F11295" s="40">
        <v>101000</v>
      </c>
      <c r="G11295" s="40">
        <v>101000</v>
      </c>
      <c r="H11295" s="40">
        <v>53716.81</v>
      </c>
      <c r="I11295" s="40">
        <v>60399.99</v>
      </c>
      <c r="J11295" s="67">
        <f t="shared" si="528"/>
        <v>0.53184960396039604</v>
      </c>
      <c r="K11295" s="39">
        <f t="shared" si="529"/>
        <v>0.59801970297029705</v>
      </c>
      <c r="L11295" s="2" t="str">
        <f t="shared" si="530"/>
        <v>AA</v>
      </c>
      <c r="M11295" s="2" t="s">
        <v>509</v>
      </c>
      <c r="N11295" s="2" t="s">
        <v>430</v>
      </c>
      <c r="O11295" s="2" t="s">
        <v>70</v>
      </c>
    </row>
    <row r="11296" spans="1:15">
      <c r="A11296" s="38">
        <v>40996</v>
      </c>
      <c r="B11296" s="38">
        <v>48301</v>
      </c>
      <c r="C11296" s="131">
        <v>240</v>
      </c>
      <c r="D11296" s="39">
        <v>9.5700000000000007E-2</v>
      </c>
      <c r="E11296" s="39">
        <v>8.5600000000000009E-2</v>
      </c>
      <c r="F11296" s="40">
        <v>153700</v>
      </c>
      <c r="G11296" s="40">
        <v>153700</v>
      </c>
      <c r="H11296" s="40">
        <v>80041.27</v>
      </c>
      <c r="I11296" s="40">
        <v>91934.87</v>
      </c>
      <c r="J11296" s="67">
        <f t="shared" si="528"/>
        <v>0.5207629798308393</v>
      </c>
      <c r="K11296" s="39">
        <f t="shared" si="529"/>
        <v>0.59814489264801562</v>
      </c>
      <c r="L11296" s="2" t="str">
        <f t="shared" si="530"/>
        <v>AA</v>
      </c>
      <c r="M11296" s="2" t="s">
        <v>739</v>
      </c>
      <c r="N11296" s="2" t="s">
        <v>422</v>
      </c>
      <c r="O11296" s="2" t="s">
        <v>70</v>
      </c>
    </row>
    <row r="11297" spans="1:15">
      <c r="A11297" s="38">
        <v>40891</v>
      </c>
      <c r="B11297" s="38">
        <v>51849</v>
      </c>
      <c r="C11297" s="131">
        <v>360</v>
      </c>
      <c r="D11297" s="39">
        <v>9.5700000000000007E-2</v>
      </c>
      <c r="E11297" s="39">
        <v>8.5600000000000009E-2</v>
      </c>
      <c r="F11297" s="40">
        <v>142000</v>
      </c>
      <c r="G11297" s="40">
        <v>142000</v>
      </c>
      <c r="H11297" s="40">
        <v>77202.179999999993</v>
      </c>
      <c r="I11297" s="40">
        <v>84985.84</v>
      </c>
      <c r="J11297" s="67">
        <f t="shared" si="528"/>
        <v>0.54367732394366197</v>
      </c>
      <c r="K11297" s="39">
        <f t="shared" si="529"/>
        <v>0.59849183098591552</v>
      </c>
      <c r="L11297" s="2" t="str">
        <f t="shared" si="530"/>
        <v>AA</v>
      </c>
      <c r="M11297" s="2" t="s">
        <v>1063</v>
      </c>
      <c r="N11297" s="2" t="s">
        <v>422</v>
      </c>
      <c r="O11297" s="2" t="s">
        <v>70</v>
      </c>
    </row>
    <row r="11298" spans="1:15">
      <c r="A11298" s="42">
        <v>41015</v>
      </c>
      <c r="B11298" s="42">
        <v>46493</v>
      </c>
      <c r="C11298" s="130">
        <v>180</v>
      </c>
      <c r="D11298" s="43">
        <v>9.5700000000000007E-2</v>
      </c>
      <c r="E11298" s="43">
        <v>7.9100000000000004E-2</v>
      </c>
      <c r="F11298" s="44">
        <v>145000</v>
      </c>
      <c r="G11298" s="44">
        <v>145000</v>
      </c>
      <c r="H11298" s="44">
        <v>71418.91</v>
      </c>
      <c r="I11298" s="44">
        <v>86899.99</v>
      </c>
      <c r="J11298" s="68">
        <f t="shared" si="528"/>
        <v>0.49254420689655176</v>
      </c>
      <c r="K11298" s="43">
        <f t="shared" si="529"/>
        <v>0.59931027586206898</v>
      </c>
      <c r="L11298" s="41" t="str">
        <f t="shared" si="530"/>
        <v>AA</v>
      </c>
      <c r="M11298" s="41" t="s">
        <v>527</v>
      </c>
      <c r="N11298" s="41" t="s">
        <v>419</v>
      </c>
      <c r="O11298" s="41" t="s">
        <v>70</v>
      </c>
    </row>
    <row r="11299" spans="1:15">
      <c r="A11299" s="42">
        <v>41018</v>
      </c>
      <c r="B11299" s="42">
        <v>51975</v>
      </c>
      <c r="C11299" s="130">
        <v>360</v>
      </c>
      <c r="D11299" s="43">
        <v>9.5700000000000007E-2</v>
      </c>
      <c r="E11299" s="43">
        <v>8.5600000000000009E-2</v>
      </c>
      <c r="F11299" s="44">
        <v>75000</v>
      </c>
      <c r="G11299" s="44">
        <v>75000</v>
      </c>
      <c r="H11299" s="44">
        <v>41234.160000000003</v>
      </c>
      <c r="I11299" s="44">
        <v>44999.99</v>
      </c>
      <c r="J11299" s="68">
        <f t="shared" si="528"/>
        <v>0.54978880000000008</v>
      </c>
      <c r="K11299" s="43">
        <f t="shared" si="529"/>
        <v>0.5999998666666666</v>
      </c>
      <c r="L11299" s="41" t="str">
        <f t="shared" si="530"/>
        <v>AA</v>
      </c>
      <c r="M11299" s="41" t="s">
        <v>466</v>
      </c>
      <c r="N11299" s="41" t="s">
        <v>421</v>
      </c>
      <c r="O11299" s="41" t="s">
        <v>70</v>
      </c>
    </row>
    <row r="11300" spans="1:15">
      <c r="A11300" s="38">
        <v>41040</v>
      </c>
      <c r="B11300" s="38">
        <v>51997</v>
      </c>
      <c r="C11300" s="131">
        <v>360</v>
      </c>
      <c r="D11300" s="39">
        <v>9.5700000000000007E-2</v>
      </c>
      <c r="E11300" s="39">
        <v>8.8300000000000003E-2</v>
      </c>
      <c r="F11300" s="40">
        <v>100000</v>
      </c>
      <c r="G11300" s="40">
        <v>100000</v>
      </c>
      <c r="H11300" s="40">
        <v>55224.66</v>
      </c>
      <c r="I11300" s="40">
        <v>59999.99</v>
      </c>
      <c r="J11300" s="67">
        <f t="shared" si="528"/>
        <v>0.55224660000000003</v>
      </c>
      <c r="K11300" s="39">
        <f t="shared" si="529"/>
        <v>0.59999990000000003</v>
      </c>
      <c r="L11300" s="2" t="str">
        <f t="shared" si="530"/>
        <v>AA</v>
      </c>
      <c r="M11300" s="2" t="s">
        <v>463</v>
      </c>
      <c r="N11300" s="2" t="s">
        <v>422</v>
      </c>
      <c r="O11300" s="2" t="s">
        <v>70</v>
      </c>
    </row>
    <row r="11301" spans="1:15">
      <c r="A11301" s="38">
        <v>40896</v>
      </c>
      <c r="B11301" s="38">
        <v>48932</v>
      </c>
      <c r="C11301" s="131">
        <v>264</v>
      </c>
      <c r="D11301" s="39">
        <v>9.5700000000000007E-2</v>
      </c>
      <c r="E11301" s="39">
        <v>8.5600000000000009E-2</v>
      </c>
      <c r="F11301" s="40">
        <v>200000</v>
      </c>
      <c r="G11301" s="40">
        <v>200000</v>
      </c>
      <c r="H11301" s="40">
        <v>104291.84</v>
      </c>
      <c r="I11301" s="40">
        <v>119999.99</v>
      </c>
      <c r="J11301" s="67">
        <f t="shared" si="528"/>
        <v>0.52145920000000001</v>
      </c>
      <c r="K11301" s="39">
        <f t="shared" si="529"/>
        <v>0.59999995000000006</v>
      </c>
      <c r="L11301" s="2" t="str">
        <f t="shared" si="530"/>
        <v>AA</v>
      </c>
      <c r="M11301" s="2" t="s">
        <v>1515</v>
      </c>
      <c r="N11301" s="2" t="s">
        <v>417</v>
      </c>
      <c r="O11301" s="2" t="s">
        <v>70</v>
      </c>
    </row>
    <row r="11302" spans="1:15">
      <c r="A11302" s="42">
        <v>41004</v>
      </c>
      <c r="B11302" s="42">
        <v>50135</v>
      </c>
      <c r="C11302" s="130">
        <v>300</v>
      </c>
      <c r="D11302" s="43">
        <v>9.5700000000000007E-2</v>
      </c>
      <c r="E11302" s="43">
        <v>8.5600000000000009E-2</v>
      </c>
      <c r="F11302" s="44">
        <v>200000</v>
      </c>
      <c r="G11302" s="44">
        <v>200000</v>
      </c>
      <c r="H11302" s="44">
        <v>107816.18</v>
      </c>
      <c r="I11302" s="44">
        <v>119999.99</v>
      </c>
      <c r="J11302" s="68">
        <f t="shared" si="528"/>
        <v>0.53908089999999997</v>
      </c>
      <c r="K11302" s="43">
        <f t="shared" si="529"/>
        <v>0.59999995000000006</v>
      </c>
      <c r="L11302" s="41" t="str">
        <f t="shared" si="530"/>
        <v>AA</v>
      </c>
      <c r="M11302" s="41" t="s">
        <v>632</v>
      </c>
      <c r="N11302" s="41" t="s">
        <v>424</v>
      </c>
      <c r="O11302" s="41" t="s">
        <v>70</v>
      </c>
    </row>
    <row r="11303" spans="1:15">
      <c r="A11303" s="38">
        <v>40898</v>
      </c>
      <c r="B11303" s="38">
        <v>51856</v>
      </c>
      <c r="C11303" s="131">
        <v>360</v>
      </c>
      <c r="D11303" s="39">
        <v>9.5700000000000007E-2</v>
      </c>
      <c r="E11303" s="39">
        <v>8.5600000000000009E-2</v>
      </c>
      <c r="F11303" s="40">
        <v>200000</v>
      </c>
      <c r="G11303" s="40">
        <v>200000</v>
      </c>
      <c r="H11303" s="40">
        <v>108946.63</v>
      </c>
      <c r="I11303" s="40">
        <v>119999.99</v>
      </c>
      <c r="J11303" s="67">
        <f t="shared" si="528"/>
        <v>0.54473315</v>
      </c>
      <c r="K11303" s="39">
        <f t="shared" si="529"/>
        <v>0.59999995000000006</v>
      </c>
      <c r="L11303" s="2" t="str">
        <f t="shared" si="530"/>
        <v>AA</v>
      </c>
      <c r="M11303" s="2" t="s">
        <v>564</v>
      </c>
      <c r="N11303" s="2" t="s">
        <v>417</v>
      </c>
      <c r="O11303" s="2" t="s">
        <v>70</v>
      </c>
    </row>
    <row r="11304" spans="1:15">
      <c r="A11304" s="38">
        <v>40926</v>
      </c>
      <c r="B11304" s="38">
        <v>50058</v>
      </c>
      <c r="C11304" s="131">
        <v>300</v>
      </c>
      <c r="D11304" s="39">
        <v>9.5700000000000007E-2</v>
      </c>
      <c r="E11304" s="39">
        <v>8.5600000000000009E-2</v>
      </c>
      <c r="F11304" s="40">
        <v>180000</v>
      </c>
      <c r="G11304" s="40">
        <v>180000</v>
      </c>
      <c r="H11304" s="40">
        <v>98409.34</v>
      </c>
      <c r="I11304" s="40">
        <v>108000</v>
      </c>
      <c r="J11304" s="67">
        <f t="shared" si="528"/>
        <v>0.54671855555555549</v>
      </c>
      <c r="K11304" s="39">
        <f t="shared" si="529"/>
        <v>0.6</v>
      </c>
      <c r="L11304" s="2" t="str">
        <f t="shared" si="530"/>
        <v>AA</v>
      </c>
      <c r="M11304" s="2" t="s">
        <v>1105</v>
      </c>
      <c r="N11304" s="2" t="s">
        <v>417</v>
      </c>
      <c r="O11304" s="2" t="s">
        <v>70</v>
      </c>
    </row>
    <row r="11305" spans="1:15">
      <c r="A11305" s="38">
        <v>40870</v>
      </c>
      <c r="B11305" s="38">
        <v>49636</v>
      </c>
      <c r="C11305" s="131">
        <v>288</v>
      </c>
      <c r="D11305" s="39">
        <v>9.5700000000000007E-2</v>
      </c>
      <c r="E11305" s="39">
        <v>8.5600000000000009E-2</v>
      </c>
      <c r="F11305" s="40">
        <v>66641.48</v>
      </c>
      <c r="G11305" s="40">
        <v>66641.48</v>
      </c>
      <c r="H11305" s="40">
        <v>35141.19</v>
      </c>
      <c r="I11305" s="40">
        <v>39999.99</v>
      </c>
      <c r="J11305" s="67">
        <f t="shared" si="528"/>
        <v>0.52731707038919307</v>
      </c>
      <c r="K11305" s="39">
        <f t="shared" si="529"/>
        <v>0.60022661561537949</v>
      </c>
      <c r="L11305" s="2" t="str">
        <f t="shared" si="530"/>
        <v>AA</v>
      </c>
      <c r="M11305" s="2" t="s">
        <v>724</v>
      </c>
      <c r="N11305" s="2" t="s">
        <v>424</v>
      </c>
      <c r="O11305" s="2" t="s">
        <v>70</v>
      </c>
    </row>
    <row r="11306" spans="1:15">
      <c r="A11306" s="38">
        <v>40931</v>
      </c>
      <c r="B11306" s="38">
        <v>46410</v>
      </c>
      <c r="C11306" s="131">
        <v>180</v>
      </c>
      <c r="D11306" s="39">
        <v>9.5700000000000007E-2</v>
      </c>
      <c r="E11306" s="39">
        <v>8.5600000000000009E-2</v>
      </c>
      <c r="F11306" s="40">
        <v>170000</v>
      </c>
      <c r="G11306" s="40">
        <v>170000</v>
      </c>
      <c r="H11306" s="40">
        <v>45805.43</v>
      </c>
      <c r="I11306" s="40">
        <v>102060.77</v>
      </c>
      <c r="J11306" s="67">
        <f t="shared" si="528"/>
        <v>0.26944370588235295</v>
      </c>
      <c r="K11306" s="39">
        <f t="shared" si="529"/>
        <v>0.6003574705882353</v>
      </c>
      <c r="L11306" s="2" t="str">
        <f t="shared" si="530"/>
        <v>AA</v>
      </c>
      <c r="M11306" s="2" t="s">
        <v>644</v>
      </c>
      <c r="N11306" s="2" t="s">
        <v>416</v>
      </c>
      <c r="O11306" s="2" t="s">
        <v>70</v>
      </c>
    </row>
    <row r="11307" spans="1:15">
      <c r="A11307" s="38">
        <v>40870</v>
      </c>
      <c r="B11307" s="38">
        <v>48083</v>
      </c>
      <c r="C11307" s="131">
        <v>237</v>
      </c>
      <c r="D11307" s="39">
        <v>9.5700000000000007E-2</v>
      </c>
      <c r="E11307" s="39">
        <v>8.5600000000000009E-2</v>
      </c>
      <c r="F11307" s="40">
        <v>198100</v>
      </c>
      <c r="G11307" s="40">
        <v>198100</v>
      </c>
      <c r="H11307" s="40">
        <v>96012.91</v>
      </c>
      <c r="I11307" s="40">
        <v>119043.81</v>
      </c>
      <c r="J11307" s="67">
        <f t="shared" si="528"/>
        <v>0.48466890459363959</v>
      </c>
      <c r="K11307" s="39">
        <f t="shared" si="529"/>
        <v>0.60092786471479054</v>
      </c>
      <c r="L11307" s="2" t="str">
        <f t="shared" si="530"/>
        <v>AA</v>
      </c>
      <c r="M11307" s="2" t="s">
        <v>531</v>
      </c>
      <c r="N11307" s="2" t="s">
        <v>423</v>
      </c>
      <c r="O11307" s="2" t="s">
        <v>70</v>
      </c>
    </row>
    <row r="11308" spans="1:15">
      <c r="A11308" s="38">
        <v>39353</v>
      </c>
      <c r="B11308" s="38">
        <v>44832</v>
      </c>
      <c r="C11308" s="131">
        <v>180</v>
      </c>
      <c r="D11308" s="39">
        <v>9.5700000000000007E-2</v>
      </c>
      <c r="E11308" s="39">
        <v>8.6500000000000007E-2</v>
      </c>
      <c r="F11308" s="40">
        <v>116400</v>
      </c>
      <c r="G11308" s="40">
        <v>116400</v>
      </c>
      <c r="H11308" s="40">
        <v>41121.550000000003</v>
      </c>
      <c r="I11308" s="40">
        <v>70000</v>
      </c>
      <c r="J11308" s="67">
        <f t="shared" si="528"/>
        <v>0.35327792096219934</v>
      </c>
      <c r="K11308" s="39">
        <f t="shared" si="529"/>
        <v>0.60137457044673537</v>
      </c>
      <c r="L11308" s="2" t="str">
        <f t="shared" si="530"/>
        <v>AA</v>
      </c>
      <c r="M11308" s="2" t="s">
        <v>549</v>
      </c>
      <c r="N11308" s="2" t="s">
        <v>427</v>
      </c>
      <c r="O11308" s="2" t="s">
        <v>70</v>
      </c>
    </row>
    <row r="11309" spans="1:15">
      <c r="A11309" s="38">
        <v>40879</v>
      </c>
      <c r="B11309" s="38">
        <v>50315</v>
      </c>
      <c r="C11309" s="131">
        <v>310</v>
      </c>
      <c r="D11309" s="39">
        <v>9.5700000000000007E-2</v>
      </c>
      <c r="E11309" s="39">
        <v>8.5600000000000009E-2</v>
      </c>
      <c r="F11309" s="40">
        <v>190000</v>
      </c>
      <c r="G11309" s="40">
        <v>190000</v>
      </c>
      <c r="H11309" s="40">
        <v>102179.43</v>
      </c>
      <c r="I11309" s="40">
        <v>114499.99</v>
      </c>
      <c r="J11309" s="67">
        <f t="shared" si="528"/>
        <v>0.53778647368421051</v>
      </c>
      <c r="K11309" s="39">
        <f t="shared" si="529"/>
        <v>0.60263152631578953</v>
      </c>
      <c r="L11309" s="2" t="str">
        <f t="shared" si="530"/>
        <v>AA</v>
      </c>
      <c r="M11309" s="2" t="s">
        <v>487</v>
      </c>
      <c r="N11309" s="2" t="s">
        <v>417</v>
      </c>
      <c r="O11309" s="2" t="s">
        <v>70</v>
      </c>
    </row>
    <row r="11310" spans="1:15">
      <c r="A11310" s="38">
        <v>40879</v>
      </c>
      <c r="B11310" s="38">
        <v>46358</v>
      </c>
      <c r="C11310" s="131">
        <v>180</v>
      </c>
      <c r="D11310" s="39">
        <v>9.5700000000000007E-2</v>
      </c>
      <c r="E11310" s="39">
        <v>8.5600000000000009E-2</v>
      </c>
      <c r="F11310" s="40">
        <v>190000</v>
      </c>
      <c r="G11310" s="40">
        <v>190000</v>
      </c>
      <c r="H11310" s="40">
        <v>91939.13</v>
      </c>
      <c r="I11310" s="40">
        <v>114550.99</v>
      </c>
      <c r="J11310" s="67">
        <f t="shared" si="528"/>
        <v>0.48389015789473688</v>
      </c>
      <c r="K11310" s="39">
        <f t="shared" si="529"/>
        <v>0.60289994736842112</v>
      </c>
      <c r="L11310" s="2" t="str">
        <f t="shared" si="530"/>
        <v>AA</v>
      </c>
      <c r="M11310" s="2" t="s">
        <v>522</v>
      </c>
      <c r="N11310" s="2" t="s">
        <v>419</v>
      </c>
      <c r="O11310" s="2" t="s">
        <v>70</v>
      </c>
    </row>
    <row r="11311" spans="1:15">
      <c r="A11311" s="38">
        <v>40968</v>
      </c>
      <c r="B11311" s="38">
        <v>50008</v>
      </c>
      <c r="C11311" s="131">
        <v>297</v>
      </c>
      <c r="D11311" s="39">
        <v>9.5700000000000007E-2</v>
      </c>
      <c r="E11311" s="39">
        <v>8.5600000000000009E-2</v>
      </c>
      <c r="F11311" s="40">
        <v>140000</v>
      </c>
      <c r="G11311" s="40">
        <v>140000</v>
      </c>
      <c r="H11311" s="40">
        <v>76870.33</v>
      </c>
      <c r="I11311" s="40">
        <v>84773.93</v>
      </c>
      <c r="J11311" s="67">
        <f t="shared" si="528"/>
        <v>0.54907378571428578</v>
      </c>
      <c r="K11311" s="39">
        <f t="shared" si="529"/>
        <v>0.60552807142857135</v>
      </c>
      <c r="L11311" s="2" t="str">
        <f t="shared" si="530"/>
        <v>AA</v>
      </c>
      <c r="M11311" s="2" t="s">
        <v>1458</v>
      </c>
      <c r="N11311" s="2" t="s">
        <v>435</v>
      </c>
      <c r="O11311" s="2" t="s">
        <v>70</v>
      </c>
    </row>
    <row r="11312" spans="1:15">
      <c r="A11312" s="38">
        <v>39010</v>
      </c>
      <c r="B11312" s="38">
        <v>46315</v>
      </c>
      <c r="C11312" s="131">
        <v>240</v>
      </c>
      <c r="D11312" s="39">
        <v>9.5700000000000007E-2</v>
      </c>
      <c r="E11312" s="39">
        <v>9.5700000000000007E-2</v>
      </c>
      <c r="F11312" s="40">
        <v>79000</v>
      </c>
      <c r="G11312" s="40">
        <v>79000</v>
      </c>
      <c r="H11312" s="40">
        <v>31058.79</v>
      </c>
      <c r="I11312" s="40">
        <v>47906</v>
      </c>
      <c r="J11312" s="67">
        <f t="shared" si="528"/>
        <v>0.3931492405063291</v>
      </c>
      <c r="K11312" s="39">
        <f t="shared" si="529"/>
        <v>0.60640506329113919</v>
      </c>
      <c r="L11312" s="2" t="str">
        <f t="shared" si="530"/>
        <v>AA</v>
      </c>
      <c r="M11312" s="2" t="s">
        <v>710</v>
      </c>
      <c r="N11312" s="2" t="s">
        <v>421</v>
      </c>
      <c r="O11312" s="2" t="s">
        <v>70</v>
      </c>
    </row>
    <row r="11313" spans="1:15">
      <c r="A11313" s="42">
        <v>40935</v>
      </c>
      <c r="B11313" s="42">
        <v>51893</v>
      </c>
      <c r="C11313" s="130">
        <v>360</v>
      </c>
      <c r="D11313" s="43">
        <v>9.5700000000000007E-2</v>
      </c>
      <c r="E11313" s="43">
        <v>9.5700000000000007E-2</v>
      </c>
      <c r="F11313" s="44">
        <v>190000</v>
      </c>
      <c r="G11313" s="44">
        <v>190000</v>
      </c>
      <c r="H11313" s="44">
        <v>105051.39</v>
      </c>
      <c r="I11313" s="44">
        <v>115399.99</v>
      </c>
      <c r="J11313" s="68">
        <f t="shared" si="528"/>
        <v>0.55290205263157899</v>
      </c>
      <c r="K11313" s="43">
        <f t="shared" si="529"/>
        <v>0.60736836842105268</v>
      </c>
      <c r="L11313" s="41" t="str">
        <f t="shared" si="530"/>
        <v>AA</v>
      </c>
      <c r="M11313" s="41" t="s">
        <v>522</v>
      </c>
      <c r="N11313" s="41" t="s">
        <v>419</v>
      </c>
      <c r="O11313" s="41" t="s">
        <v>70</v>
      </c>
    </row>
    <row r="11314" spans="1:15">
      <c r="A11314" s="42">
        <v>41017</v>
      </c>
      <c r="B11314" s="42">
        <v>51974</v>
      </c>
      <c r="C11314" s="130">
        <v>360</v>
      </c>
      <c r="D11314" s="43">
        <v>9.5700000000000007E-2</v>
      </c>
      <c r="E11314" s="43">
        <v>8.5600000000000009E-2</v>
      </c>
      <c r="F11314" s="44">
        <v>159500</v>
      </c>
      <c r="G11314" s="44">
        <v>159500</v>
      </c>
      <c r="H11314" s="44">
        <v>68995.509999999995</v>
      </c>
      <c r="I11314" s="44">
        <v>96899.99</v>
      </c>
      <c r="J11314" s="68">
        <f t="shared" si="528"/>
        <v>0.4325737304075235</v>
      </c>
      <c r="K11314" s="43">
        <f t="shared" si="529"/>
        <v>0.60752344827586213</v>
      </c>
      <c r="L11314" s="41" t="str">
        <f t="shared" si="530"/>
        <v>AA</v>
      </c>
      <c r="M11314" s="41" t="s">
        <v>634</v>
      </c>
      <c r="N11314" s="41" t="s">
        <v>421</v>
      </c>
      <c r="O11314" s="41" t="s">
        <v>70</v>
      </c>
    </row>
    <row r="11315" spans="1:15">
      <c r="A11315" s="42">
        <v>40905</v>
      </c>
      <c r="B11315" s="42">
        <v>50037</v>
      </c>
      <c r="C11315" s="130">
        <v>300</v>
      </c>
      <c r="D11315" s="43">
        <v>9.5700000000000007E-2</v>
      </c>
      <c r="E11315" s="43">
        <v>8.5600000000000009E-2</v>
      </c>
      <c r="F11315" s="44">
        <v>195000</v>
      </c>
      <c r="G11315" s="44">
        <v>195000</v>
      </c>
      <c r="H11315" s="44">
        <v>105595.44</v>
      </c>
      <c r="I11315" s="44">
        <v>118499.99</v>
      </c>
      <c r="J11315" s="68">
        <f t="shared" si="528"/>
        <v>0.54151507692307699</v>
      </c>
      <c r="K11315" s="43">
        <f t="shared" si="529"/>
        <v>0.60769225641025648</v>
      </c>
      <c r="L11315" s="41" t="str">
        <f t="shared" si="530"/>
        <v>AA</v>
      </c>
      <c r="M11315" s="41" t="s">
        <v>564</v>
      </c>
      <c r="N11315" s="41" t="s">
        <v>417</v>
      </c>
      <c r="O11315" s="41" t="s">
        <v>70</v>
      </c>
    </row>
    <row r="11316" spans="1:15">
      <c r="A11316" s="42">
        <v>40994</v>
      </c>
      <c r="B11316" s="42">
        <v>51951</v>
      </c>
      <c r="C11316" s="130">
        <v>360</v>
      </c>
      <c r="D11316" s="43">
        <v>9.5700000000000007E-2</v>
      </c>
      <c r="E11316" s="43">
        <v>8.5600000000000009E-2</v>
      </c>
      <c r="F11316" s="44">
        <v>127464</v>
      </c>
      <c r="G11316" s="44">
        <v>127464</v>
      </c>
      <c r="H11316" s="44">
        <v>70862.36</v>
      </c>
      <c r="I11316" s="44">
        <v>77463.990000000005</v>
      </c>
      <c r="J11316" s="68">
        <f t="shared" si="528"/>
        <v>0.55594018703320158</v>
      </c>
      <c r="K11316" s="43">
        <f t="shared" si="529"/>
        <v>0.60773230088495578</v>
      </c>
      <c r="L11316" s="41" t="str">
        <f t="shared" si="530"/>
        <v>AA</v>
      </c>
      <c r="M11316" s="41" t="s">
        <v>609</v>
      </c>
      <c r="N11316" s="41" t="s">
        <v>428</v>
      </c>
      <c r="O11316" s="41" t="s">
        <v>70</v>
      </c>
    </row>
    <row r="11317" spans="1:15">
      <c r="A11317" s="42">
        <v>40898</v>
      </c>
      <c r="B11317" s="42">
        <v>50850</v>
      </c>
      <c r="C11317" s="130">
        <v>327</v>
      </c>
      <c r="D11317" s="43">
        <v>9.5700000000000007E-2</v>
      </c>
      <c r="E11317" s="43">
        <v>9.5700000000000007E-2</v>
      </c>
      <c r="F11317" s="44">
        <v>124000</v>
      </c>
      <c r="G11317" s="44">
        <v>124000</v>
      </c>
      <c r="H11317" s="44">
        <v>70078.62</v>
      </c>
      <c r="I11317" s="44">
        <v>75500</v>
      </c>
      <c r="J11317" s="68">
        <f t="shared" si="528"/>
        <v>0.56515016129032258</v>
      </c>
      <c r="K11317" s="43">
        <f t="shared" si="529"/>
        <v>0.6088709677419355</v>
      </c>
      <c r="L11317" s="41" t="str">
        <f t="shared" si="530"/>
        <v>AA</v>
      </c>
      <c r="M11317" s="41" t="s">
        <v>807</v>
      </c>
      <c r="N11317" s="41" t="s">
        <v>417</v>
      </c>
      <c r="O11317" s="41" t="s">
        <v>70</v>
      </c>
    </row>
    <row r="11318" spans="1:15">
      <c r="A11318" s="42">
        <v>40900</v>
      </c>
      <c r="B11318" s="42">
        <v>51858</v>
      </c>
      <c r="C11318" s="130">
        <v>360</v>
      </c>
      <c r="D11318" s="43">
        <v>9.5700000000000007E-2</v>
      </c>
      <c r="E11318" s="43">
        <v>8.5600000000000009E-2</v>
      </c>
      <c r="F11318" s="44">
        <v>180000</v>
      </c>
      <c r="G11318" s="44">
        <v>180000</v>
      </c>
      <c r="H11318" s="44">
        <v>99631.38</v>
      </c>
      <c r="I11318" s="44">
        <v>109749.99</v>
      </c>
      <c r="J11318" s="68">
        <f t="shared" si="528"/>
        <v>0.55350766666666673</v>
      </c>
      <c r="K11318" s="43">
        <f t="shared" si="529"/>
        <v>0.60972216666666668</v>
      </c>
      <c r="L11318" s="41" t="str">
        <f t="shared" si="530"/>
        <v>AA</v>
      </c>
      <c r="M11318" s="41" t="s">
        <v>634</v>
      </c>
      <c r="N11318" s="41" t="s">
        <v>421</v>
      </c>
      <c r="O11318" s="41" t="s">
        <v>70</v>
      </c>
    </row>
    <row r="11319" spans="1:15">
      <c r="A11319" s="42">
        <v>40990</v>
      </c>
      <c r="B11319" s="42">
        <v>47079</v>
      </c>
      <c r="C11319" s="130">
        <v>200</v>
      </c>
      <c r="D11319" s="43">
        <v>9.5700000000000007E-2</v>
      </c>
      <c r="E11319" s="43">
        <v>8.5600000000000009E-2</v>
      </c>
      <c r="F11319" s="44">
        <v>160260</v>
      </c>
      <c r="G11319" s="44">
        <v>160260</v>
      </c>
      <c r="H11319" s="44">
        <v>81724.03</v>
      </c>
      <c r="I11319" s="44">
        <v>97796.99</v>
      </c>
      <c r="J11319" s="68">
        <f t="shared" si="528"/>
        <v>0.50994652439785348</v>
      </c>
      <c r="K11319" s="43">
        <f t="shared" si="529"/>
        <v>0.61023954823411963</v>
      </c>
      <c r="L11319" s="41" t="str">
        <f t="shared" si="530"/>
        <v>AA</v>
      </c>
      <c r="M11319" s="41" t="s">
        <v>531</v>
      </c>
      <c r="N11319" s="41" t="s">
        <v>423</v>
      </c>
      <c r="O11319" s="41" t="s">
        <v>70</v>
      </c>
    </row>
    <row r="11320" spans="1:15">
      <c r="A11320" s="38">
        <v>40928</v>
      </c>
      <c r="B11320" s="38">
        <v>49449</v>
      </c>
      <c r="C11320" s="131">
        <v>280</v>
      </c>
      <c r="D11320" s="39">
        <v>9.5700000000000007E-2</v>
      </c>
      <c r="E11320" s="39">
        <v>8.5600000000000009E-2</v>
      </c>
      <c r="F11320" s="40">
        <v>131000</v>
      </c>
      <c r="G11320" s="40">
        <v>131000</v>
      </c>
      <c r="H11320" s="40">
        <v>70434.960000000006</v>
      </c>
      <c r="I11320" s="40">
        <v>79999.990000000005</v>
      </c>
      <c r="J11320" s="67">
        <f t="shared" si="528"/>
        <v>0.53767145038167941</v>
      </c>
      <c r="K11320" s="39">
        <f t="shared" si="529"/>
        <v>0.61068694656488554</v>
      </c>
      <c r="L11320" s="2" t="str">
        <f t="shared" si="530"/>
        <v>AA</v>
      </c>
      <c r="M11320" s="2" t="s">
        <v>634</v>
      </c>
      <c r="N11320" s="2" t="s">
        <v>421</v>
      </c>
      <c r="O11320" s="2" t="s">
        <v>70</v>
      </c>
    </row>
    <row r="11321" spans="1:15">
      <c r="A11321" s="42">
        <v>40995</v>
      </c>
      <c r="B11321" s="42">
        <v>51952</v>
      </c>
      <c r="C11321" s="130">
        <v>360</v>
      </c>
      <c r="D11321" s="43">
        <v>9.5700000000000007E-2</v>
      </c>
      <c r="E11321" s="43">
        <v>7.9100000000000004E-2</v>
      </c>
      <c r="F11321" s="44">
        <v>185000</v>
      </c>
      <c r="G11321" s="44">
        <v>185000</v>
      </c>
      <c r="H11321" s="44">
        <v>103773.57</v>
      </c>
      <c r="I11321" s="44">
        <v>112999.99</v>
      </c>
      <c r="J11321" s="68">
        <f t="shared" si="528"/>
        <v>0.5609382162162162</v>
      </c>
      <c r="K11321" s="43">
        <f t="shared" si="529"/>
        <v>0.61081075675675678</v>
      </c>
      <c r="L11321" s="41" t="str">
        <f t="shared" si="530"/>
        <v>AA</v>
      </c>
      <c r="M11321" s="41" t="s">
        <v>602</v>
      </c>
      <c r="N11321" s="41" t="s">
        <v>421</v>
      </c>
      <c r="O11321" s="41" t="s">
        <v>70</v>
      </c>
    </row>
    <row r="11322" spans="1:15">
      <c r="A11322" s="38">
        <v>40973</v>
      </c>
      <c r="B11322" s="38">
        <v>46696</v>
      </c>
      <c r="C11322" s="131">
        <v>188</v>
      </c>
      <c r="D11322" s="39">
        <v>9.5700000000000007E-2</v>
      </c>
      <c r="E11322" s="39">
        <v>8.5600000000000009E-2</v>
      </c>
      <c r="F11322" s="40">
        <v>180000</v>
      </c>
      <c r="G11322" s="40">
        <v>180000</v>
      </c>
      <c r="H11322" s="40">
        <v>90845.46</v>
      </c>
      <c r="I11322" s="40">
        <v>109999.99</v>
      </c>
      <c r="J11322" s="67">
        <f t="shared" si="528"/>
        <v>0.50469700000000006</v>
      </c>
      <c r="K11322" s="39">
        <f t="shared" si="529"/>
        <v>0.61111105555555556</v>
      </c>
      <c r="L11322" s="2" t="str">
        <f t="shared" si="530"/>
        <v>AA</v>
      </c>
      <c r="M11322" s="2" t="s">
        <v>466</v>
      </c>
      <c r="N11322" s="2" t="s">
        <v>421</v>
      </c>
      <c r="O11322" s="2" t="s">
        <v>70</v>
      </c>
    </row>
    <row r="11323" spans="1:15">
      <c r="A11323" s="42">
        <v>41023</v>
      </c>
      <c r="B11323" s="42">
        <v>51980</v>
      </c>
      <c r="C11323" s="130">
        <v>360</v>
      </c>
      <c r="D11323" s="43">
        <v>9.5700000000000007E-2</v>
      </c>
      <c r="E11323" s="43">
        <v>8.5600000000000009E-2</v>
      </c>
      <c r="F11323" s="44">
        <v>121000</v>
      </c>
      <c r="G11323" s="44">
        <v>121000</v>
      </c>
      <c r="H11323" s="44">
        <v>67822.38</v>
      </c>
      <c r="I11323" s="44">
        <v>73999.990000000005</v>
      </c>
      <c r="J11323" s="68">
        <f t="shared" si="528"/>
        <v>0.56051553719008274</v>
      </c>
      <c r="K11323" s="43">
        <f t="shared" si="529"/>
        <v>0.61157016528925623</v>
      </c>
      <c r="L11323" s="41" t="str">
        <f t="shared" si="530"/>
        <v>AA</v>
      </c>
      <c r="M11323" s="41" t="s">
        <v>947</v>
      </c>
      <c r="N11323" s="41" t="s">
        <v>421</v>
      </c>
      <c r="O11323" s="41" t="s">
        <v>70</v>
      </c>
    </row>
    <row r="11324" spans="1:15">
      <c r="A11324" s="42">
        <v>40899</v>
      </c>
      <c r="B11324" s="42">
        <v>51888</v>
      </c>
      <c r="C11324" s="130">
        <v>361</v>
      </c>
      <c r="D11324" s="43">
        <v>9.5700000000000007E-2</v>
      </c>
      <c r="E11324" s="43">
        <v>8.5600000000000009E-2</v>
      </c>
      <c r="F11324" s="44">
        <v>190000</v>
      </c>
      <c r="G11324" s="44">
        <v>190000</v>
      </c>
      <c r="H11324" s="44">
        <v>90321.48</v>
      </c>
      <c r="I11324" s="44">
        <v>116299.99</v>
      </c>
      <c r="J11324" s="68">
        <f t="shared" si="528"/>
        <v>0.47537621052631579</v>
      </c>
      <c r="K11324" s="43">
        <f t="shared" si="529"/>
        <v>0.61210521052631583</v>
      </c>
      <c r="L11324" s="41" t="str">
        <f t="shared" si="530"/>
        <v>AA</v>
      </c>
      <c r="M11324" s="41" t="s">
        <v>453</v>
      </c>
      <c r="N11324" s="41" t="s">
        <v>418</v>
      </c>
      <c r="O11324" s="41" t="s">
        <v>70</v>
      </c>
    </row>
    <row r="11325" spans="1:15">
      <c r="A11325" s="38">
        <v>39078</v>
      </c>
      <c r="B11325" s="38">
        <v>46383</v>
      </c>
      <c r="C11325" s="131">
        <v>240</v>
      </c>
      <c r="D11325" s="39">
        <v>9.5700000000000007E-2</v>
      </c>
      <c r="E11325" s="39">
        <v>8.6500000000000007E-2</v>
      </c>
      <c r="F11325" s="40">
        <v>81537.22</v>
      </c>
      <c r="G11325" s="40">
        <v>81537.22</v>
      </c>
      <c r="H11325" s="40">
        <v>32524.02</v>
      </c>
      <c r="I11325" s="40">
        <v>49998.6</v>
      </c>
      <c r="J11325" s="67">
        <f t="shared" si="528"/>
        <v>0.3988855641632128</v>
      </c>
      <c r="K11325" s="39">
        <f t="shared" si="529"/>
        <v>0.61319971419187458</v>
      </c>
      <c r="L11325" s="2" t="str">
        <f t="shared" si="530"/>
        <v>AA</v>
      </c>
      <c r="M11325" s="2" t="s">
        <v>629</v>
      </c>
      <c r="N11325" s="2" t="s">
        <v>417</v>
      </c>
      <c r="O11325" s="2" t="s">
        <v>70</v>
      </c>
    </row>
    <row r="11326" spans="1:15">
      <c r="A11326" s="38">
        <v>40905</v>
      </c>
      <c r="B11326" s="38">
        <v>50037</v>
      </c>
      <c r="C11326" s="131">
        <v>300</v>
      </c>
      <c r="D11326" s="39">
        <v>9.5700000000000007E-2</v>
      </c>
      <c r="E11326" s="39">
        <v>8.5600000000000009E-2</v>
      </c>
      <c r="F11326" s="40">
        <v>195000</v>
      </c>
      <c r="G11326" s="40">
        <v>195000</v>
      </c>
      <c r="H11326" s="40">
        <v>106076.94</v>
      </c>
      <c r="I11326" s="40">
        <v>119599.49</v>
      </c>
      <c r="J11326" s="67">
        <f t="shared" si="528"/>
        <v>0.54398430769230766</v>
      </c>
      <c r="K11326" s="39">
        <f t="shared" si="529"/>
        <v>0.61333071794871796</v>
      </c>
      <c r="L11326" s="2" t="str">
        <f t="shared" si="530"/>
        <v>AA</v>
      </c>
      <c r="M11326" s="2" t="s">
        <v>564</v>
      </c>
      <c r="N11326" s="2" t="s">
        <v>417</v>
      </c>
      <c r="O11326" s="2" t="s">
        <v>70</v>
      </c>
    </row>
    <row r="11327" spans="1:15">
      <c r="A11327" s="38">
        <v>40974</v>
      </c>
      <c r="B11327" s="38">
        <v>51931</v>
      </c>
      <c r="C11327" s="131">
        <v>360</v>
      </c>
      <c r="D11327" s="39">
        <v>9.5700000000000007E-2</v>
      </c>
      <c r="E11327" s="39">
        <v>8.5600000000000009E-2</v>
      </c>
      <c r="F11327" s="40">
        <v>161300</v>
      </c>
      <c r="G11327" s="40">
        <v>161300</v>
      </c>
      <c r="H11327" s="40">
        <v>90626.32</v>
      </c>
      <c r="I11327" s="40">
        <v>98999.99</v>
      </c>
      <c r="J11327" s="67">
        <f t="shared" si="528"/>
        <v>0.56184947303161814</v>
      </c>
      <c r="K11327" s="39">
        <f t="shared" si="529"/>
        <v>0.61376311221326718</v>
      </c>
      <c r="L11327" s="2" t="str">
        <f t="shared" si="530"/>
        <v>AA</v>
      </c>
      <c r="M11327" s="2" t="s">
        <v>531</v>
      </c>
      <c r="N11327" s="2" t="s">
        <v>423</v>
      </c>
      <c r="O11327" s="2" t="s">
        <v>70</v>
      </c>
    </row>
    <row r="11328" spans="1:15">
      <c r="A11328" s="38">
        <v>41022</v>
      </c>
      <c r="B11328" s="38">
        <v>43913</v>
      </c>
      <c r="C11328" s="131">
        <v>95</v>
      </c>
      <c r="D11328" s="39">
        <v>9.5700000000000007E-2</v>
      </c>
      <c r="E11328" s="39">
        <v>8.5600000000000009E-2</v>
      </c>
      <c r="F11328" s="40">
        <v>198761</v>
      </c>
      <c r="G11328" s="40">
        <v>198761</v>
      </c>
      <c r="H11328" s="40">
        <v>63098.98</v>
      </c>
      <c r="I11328" s="40">
        <v>121999.99</v>
      </c>
      <c r="J11328" s="67">
        <f t="shared" si="528"/>
        <v>0.31746157445374096</v>
      </c>
      <c r="K11328" s="39">
        <f t="shared" si="529"/>
        <v>0.61380245621625973</v>
      </c>
      <c r="L11328" s="2" t="str">
        <f t="shared" si="530"/>
        <v>AA</v>
      </c>
      <c r="M11328" s="2" t="s">
        <v>564</v>
      </c>
      <c r="N11328" s="2" t="s">
        <v>417</v>
      </c>
      <c r="O11328" s="2" t="s">
        <v>70</v>
      </c>
    </row>
    <row r="11329" spans="1:15">
      <c r="A11329" s="38">
        <v>39456</v>
      </c>
      <c r="B11329" s="38">
        <v>46761</v>
      </c>
      <c r="C11329" s="131">
        <v>240</v>
      </c>
      <c r="D11329" s="39">
        <v>9.5700000000000007E-2</v>
      </c>
      <c r="E11329" s="39">
        <v>8.6500000000000007E-2</v>
      </c>
      <c r="F11329" s="40">
        <v>96000</v>
      </c>
      <c r="G11329" s="40">
        <v>96000</v>
      </c>
      <c r="H11329" s="40">
        <v>40395.57</v>
      </c>
      <c r="I11329" s="40">
        <v>58999.99</v>
      </c>
      <c r="J11329" s="67">
        <f t="shared" si="528"/>
        <v>0.42078718749999999</v>
      </c>
      <c r="K11329" s="39">
        <f t="shared" si="529"/>
        <v>0.61458322916666663</v>
      </c>
      <c r="L11329" s="2" t="str">
        <f t="shared" si="530"/>
        <v>AA</v>
      </c>
      <c r="M11329" s="2" t="s">
        <v>566</v>
      </c>
      <c r="N11329" s="2" t="s">
        <v>420</v>
      </c>
      <c r="O11329" s="2" t="s">
        <v>70</v>
      </c>
    </row>
    <row r="11330" spans="1:15">
      <c r="A11330" s="38">
        <v>39296</v>
      </c>
      <c r="B11330" s="38">
        <v>46601</v>
      </c>
      <c r="C11330" s="131">
        <v>240</v>
      </c>
      <c r="D11330" s="39">
        <v>9.5700000000000007E-2</v>
      </c>
      <c r="E11330" s="39">
        <v>8.6500000000000007E-2</v>
      </c>
      <c r="F11330" s="40">
        <v>130000</v>
      </c>
      <c r="G11330" s="40">
        <v>130000</v>
      </c>
      <c r="H11330" s="40">
        <v>53305.57</v>
      </c>
      <c r="I11330" s="40">
        <v>79999.990000000005</v>
      </c>
      <c r="J11330" s="67">
        <f t="shared" si="528"/>
        <v>0.41004284615384617</v>
      </c>
      <c r="K11330" s="39">
        <f t="shared" si="529"/>
        <v>0.61538453846153851</v>
      </c>
      <c r="L11330" s="2" t="str">
        <f t="shared" si="530"/>
        <v>AA</v>
      </c>
      <c r="M11330" s="2" t="s">
        <v>466</v>
      </c>
      <c r="N11330" s="2" t="s">
        <v>421</v>
      </c>
      <c r="O11330" s="2" t="s">
        <v>70</v>
      </c>
    </row>
    <row r="11331" spans="1:15">
      <c r="A11331" s="38">
        <v>40899</v>
      </c>
      <c r="B11331" s="38">
        <v>51857</v>
      </c>
      <c r="C11331" s="131">
        <v>360</v>
      </c>
      <c r="D11331" s="39">
        <v>9.5700000000000007E-2</v>
      </c>
      <c r="E11331" s="39">
        <v>8.5600000000000009E-2</v>
      </c>
      <c r="F11331" s="40">
        <v>130000</v>
      </c>
      <c r="G11331" s="40">
        <v>130000</v>
      </c>
      <c r="H11331" s="40">
        <v>72607.42</v>
      </c>
      <c r="I11331" s="40">
        <v>79999.990000000005</v>
      </c>
      <c r="J11331" s="67">
        <f t="shared" ref="J11331:J11394" si="531">H11331/G11331</f>
        <v>0.55851861538461534</v>
      </c>
      <c r="K11331" s="39">
        <f t="shared" ref="K11331:K11394" si="532">I11331/G11331</f>
        <v>0.61538453846153851</v>
      </c>
      <c r="L11331" s="2" t="str">
        <f t="shared" ref="L11331:L11394" si="533">IF(J11331&lt;=65%,"AA",IF(J11331&lt;=75%,"A",IF(J11331&lt;=85%,"B","C")))</f>
        <v>AA</v>
      </c>
      <c r="M11331" s="2" t="s">
        <v>554</v>
      </c>
      <c r="N11331" s="2" t="s">
        <v>417</v>
      </c>
      <c r="O11331" s="2" t="s">
        <v>70</v>
      </c>
    </row>
    <row r="11332" spans="1:15">
      <c r="A11332" s="42">
        <v>40996</v>
      </c>
      <c r="B11332" s="42">
        <v>42883</v>
      </c>
      <c r="C11332" s="130">
        <v>62</v>
      </c>
      <c r="D11332" s="43">
        <v>9.5700000000000007E-2</v>
      </c>
      <c r="E11332" s="43">
        <v>8.5600000000000009E-2</v>
      </c>
      <c r="F11332" s="44">
        <v>138000</v>
      </c>
      <c r="G11332" s="44">
        <v>138000</v>
      </c>
      <c r="H11332" s="44">
        <v>48610.9</v>
      </c>
      <c r="I11332" s="44">
        <v>85000</v>
      </c>
      <c r="J11332" s="68">
        <f t="shared" si="531"/>
        <v>0.35225289855072467</v>
      </c>
      <c r="K11332" s="43">
        <f t="shared" si="532"/>
        <v>0.61594202898550721</v>
      </c>
      <c r="L11332" s="41" t="str">
        <f t="shared" si="533"/>
        <v>AA</v>
      </c>
      <c r="M11332" s="41" t="s">
        <v>523</v>
      </c>
      <c r="N11332" s="41" t="s">
        <v>423</v>
      </c>
      <c r="O11332" s="41" t="s">
        <v>70</v>
      </c>
    </row>
    <row r="11333" spans="1:15">
      <c r="A11333" s="42">
        <v>39370</v>
      </c>
      <c r="B11333" s="42">
        <v>46675</v>
      </c>
      <c r="C11333" s="130">
        <v>240</v>
      </c>
      <c r="D11333" s="43">
        <v>9.5700000000000007E-2</v>
      </c>
      <c r="E11333" s="43">
        <v>9.5700000000000007E-2</v>
      </c>
      <c r="F11333" s="44">
        <v>121750</v>
      </c>
      <c r="G11333" s="44">
        <v>121750</v>
      </c>
      <c r="H11333" s="44">
        <v>51378.34</v>
      </c>
      <c r="I11333" s="44">
        <v>74999.990000000005</v>
      </c>
      <c r="J11333" s="68">
        <f t="shared" si="531"/>
        <v>0.42199868583162214</v>
      </c>
      <c r="K11333" s="43">
        <f t="shared" si="532"/>
        <v>0.61601634496919921</v>
      </c>
      <c r="L11333" s="41" t="str">
        <f t="shared" si="533"/>
        <v>AA</v>
      </c>
      <c r="M11333" s="41" t="s">
        <v>531</v>
      </c>
      <c r="N11333" s="41" t="s">
        <v>423</v>
      </c>
      <c r="O11333" s="41" t="s">
        <v>70</v>
      </c>
    </row>
    <row r="11334" spans="1:15">
      <c r="A11334" s="42">
        <v>40910</v>
      </c>
      <c r="B11334" s="42">
        <v>47210</v>
      </c>
      <c r="C11334" s="130">
        <v>207</v>
      </c>
      <c r="D11334" s="43">
        <v>9.5700000000000007E-2</v>
      </c>
      <c r="E11334" s="43">
        <v>8.5600000000000009E-2</v>
      </c>
      <c r="F11334" s="44">
        <v>178500</v>
      </c>
      <c r="G11334" s="44">
        <v>178500</v>
      </c>
      <c r="H11334" s="44">
        <v>84965.57</v>
      </c>
      <c r="I11334" s="44">
        <v>109999.99</v>
      </c>
      <c r="J11334" s="68">
        <f t="shared" si="531"/>
        <v>0.47599759103641459</v>
      </c>
      <c r="K11334" s="43">
        <f t="shared" si="532"/>
        <v>0.61624644257703087</v>
      </c>
      <c r="L11334" s="41" t="str">
        <f t="shared" si="533"/>
        <v>AA</v>
      </c>
      <c r="M11334" s="41" t="s">
        <v>634</v>
      </c>
      <c r="N11334" s="41" t="s">
        <v>421</v>
      </c>
      <c r="O11334" s="41" t="s">
        <v>70</v>
      </c>
    </row>
    <row r="11335" spans="1:15">
      <c r="A11335" s="42">
        <v>40931</v>
      </c>
      <c r="B11335" s="42">
        <v>46410</v>
      </c>
      <c r="C11335" s="130">
        <v>180</v>
      </c>
      <c r="D11335" s="43">
        <v>9.5700000000000007E-2</v>
      </c>
      <c r="E11335" s="43">
        <v>8.5600000000000009E-2</v>
      </c>
      <c r="F11335" s="44">
        <v>120000</v>
      </c>
      <c r="G11335" s="44">
        <v>120000</v>
      </c>
      <c r="H11335" s="44">
        <v>59645.93</v>
      </c>
      <c r="I11335" s="44">
        <v>73999.990000000005</v>
      </c>
      <c r="J11335" s="68">
        <f t="shared" si="531"/>
        <v>0.49704941666666669</v>
      </c>
      <c r="K11335" s="43">
        <f t="shared" si="532"/>
        <v>0.61666658333333335</v>
      </c>
      <c r="L11335" s="41" t="str">
        <f t="shared" si="533"/>
        <v>AA</v>
      </c>
      <c r="M11335" s="41" t="s">
        <v>912</v>
      </c>
      <c r="N11335" s="41" t="s">
        <v>419</v>
      </c>
      <c r="O11335" s="41" t="s">
        <v>70</v>
      </c>
    </row>
    <row r="11336" spans="1:15">
      <c r="A11336" s="38">
        <v>38817</v>
      </c>
      <c r="B11336" s="38">
        <v>46122</v>
      </c>
      <c r="C11336" s="131">
        <v>240</v>
      </c>
      <c r="D11336" s="39">
        <v>9.5700000000000007E-2</v>
      </c>
      <c r="E11336" s="39">
        <v>9.5700000000000007E-2</v>
      </c>
      <c r="F11336" s="40">
        <v>107000</v>
      </c>
      <c r="G11336" s="40">
        <v>107000</v>
      </c>
      <c r="H11336" s="40">
        <v>44501.5</v>
      </c>
      <c r="I11336" s="40">
        <v>65999.990000000005</v>
      </c>
      <c r="J11336" s="67">
        <f t="shared" si="531"/>
        <v>0.4159018691588785</v>
      </c>
      <c r="K11336" s="39">
        <f t="shared" si="532"/>
        <v>0.61682233644859819</v>
      </c>
      <c r="L11336" s="2" t="str">
        <f t="shared" si="533"/>
        <v>AA</v>
      </c>
      <c r="M11336" s="2" t="s">
        <v>466</v>
      </c>
      <c r="N11336" s="2" t="s">
        <v>421</v>
      </c>
      <c r="O11336" s="2" t="s">
        <v>70</v>
      </c>
    </row>
    <row r="11337" spans="1:15">
      <c r="A11337" s="42">
        <v>39468</v>
      </c>
      <c r="B11337" s="42">
        <v>44947</v>
      </c>
      <c r="C11337" s="130">
        <v>180</v>
      </c>
      <c r="D11337" s="43">
        <v>9.5700000000000007E-2</v>
      </c>
      <c r="E11337" s="43">
        <v>9.5700000000000007E-2</v>
      </c>
      <c r="F11337" s="44">
        <v>89147.54</v>
      </c>
      <c r="G11337" s="44">
        <v>89147.54</v>
      </c>
      <c r="H11337" s="44">
        <v>33043.94</v>
      </c>
      <c r="I11337" s="44">
        <v>55000</v>
      </c>
      <c r="J11337" s="68">
        <f t="shared" si="531"/>
        <v>0.37066575252665418</v>
      </c>
      <c r="K11337" s="43">
        <f t="shared" si="532"/>
        <v>0.61695476958758488</v>
      </c>
      <c r="L11337" s="41" t="str">
        <f t="shared" si="533"/>
        <v>AA</v>
      </c>
      <c r="M11337" s="41" t="s">
        <v>1208</v>
      </c>
      <c r="N11337" s="41" t="s">
        <v>424</v>
      </c>
      <c r="O11337" s="41" t="s">
        <v>70</v>
      </c>
    </row>
    <row r="11338" spans="1:15">
      <c r="A11338" s="42">
        <v>41003</v>
      </c>
      <c r="B11338" s="42">
        <v>51960</v>
      </c>
      <c r="C11338" s="130">
        <v>360</v>
      </c>
      <c r="D11338" s="43">
        <v>9.5700000000000007E-2</v>
      </c>
      <c r="E11338" s="43">
        <v>8.5600000000000009E-2</v>
      </c>
      <c r="F11338" s="44">
        <v>123000</v>
      </c>
      <c r="G11338" s="44">
        <v>123000</v>
      </c>
      <c r="H11338" s="44">
        <v>69752.55</v>
      </c>
      <c r="I11338" s="44">
        <v>75989.990000000005</v>
      </c>
      <c r="J11338" s="68">
        <f t="shared" si="531"/>
        <v>0.56709390243902447</v>
      </c>
      <c r="K11338" s="43">
        <f t="shared" si="532"/>
        <v>0.61780479674796751</v>
      </c>
      <c r="L11338" s="41" t="str">
        <f t="shared" si="533"/>
        <v>AA</v>
      </c>
      <c r="M11338" s="41" t="s">
        <v>699</v>
      </c>
      <c r="N11338" s="41" t="s">
        <v>421</v>
      </c>
      <c r="O11338" s="41" t="s">
        <v>70</v>
      </c>
    </row>
    <row r="11339" spans="1:15">
      <c r="A11339" s="42">
        <v>40928</v>
      </c>
      <c r="B11339" s="42">
        <v>48233</v>
      </c>
      <c r="C11339" s="130">
        <v>240</v>
      </c>
      <c r="D11339" s="43">
        <v>9.5700000000000007E-2</v>
      </c>
      <c r="E11339" s="43">
        <v>8.5600000000000009E-2</v>
      </c>
      <c r="F11339" s="44">
        <v>180000</v>
      </c>
      <c r="G11339" s="44">
        <v>180000</v>
      </c>
      <c r="H11339" s="44">
        <v>100399.26</v>
      </c>
      <c r="I11339" s="44">
        <v>111231.76</v>
      </c>
      <c r="J11339" s="68">
        <f t="shared" si="531"/>
        <v>0.55777366666666661</v>
      </c>
      <c r="K11339" s="43">
        <f t="shared" si="532"/>
        <v>0.61795422222222218</v>
      </c>
      <c r="L11339" s="41" t="str">
        <f t="shared" si="533"/>
        <v>AA</v>
      </c>
      <c r="M11339" s="41" t="s">
        <v>665</v>
      </c>
      <c r="N11339" s="41" t="s">
        <v>417</v>
      </c>
      <c r="O11339" s="41" t="s">
        <v>70</v>
      </c>
    </row>
    <row r="11340" spans="1:15">
      <c r="A11340" s="42">
        <v>39148</v>
      </c>
      <c r="B11340" s="42">
        <v>46453</v>
      </c>
      <c r="C11340" s="130">
        <v>240</v>
      </c>
      <c r="D11340" s="43">
        <v>9.5700000000000007E-2</v>
      </c>
      <c r="E11340" s="43">
        <v>8.6500000000000007E-2</v>
      </c>
      <c r="F11340" s="44">
        <v>114800</v>
      </c>
      <c r="G11340" s="44">
        <v>114800</v>
      </c>
      <c r="H11340" s="44">
        <v>46016.03</v>
      </c>
      <c r="I11340" s="44">
        <v>71053.679999999993</v>
      </c>
      <c r="J11340" s="68">
        <f t="shared" si="531"/>
        <v>0.40083649825783974</v>
      </c>
      <c r="K11340" s="43">
        <f t="shared" si="532"/>
        <v>0.61893449477351914</v>
      </c>
      <c r="L11340" s="41" t="str">
        <f t="shared" si="533"/>
        <v>AA</v>
      </c>
      <c r="M11340" s="41" t="s">
        <v>467</v>
      </c>
      <c r="N11340" s="41" t="s">
        <v>425</v>
      </c>
      <c r="O11340" s="41" t="s">
        <v>70</v>
      </c>
    </row>
    <row r="11341" spans="1:15">
      <c r="A11341" s="42">
        <v>39041</v>
      </c>
      <c r="B11341" s="42">
        <v>46346</v>
      </c>
      <c r="C11341" s="130">
        <v>240</v>
      </c>
      <c r="D11341" s="43">
        <v>9.5700000000000007E-2</v>
      </c>
      <c r="E11341" s="43">
        <v>9.5700000000000007E-2</v>
      </c>
      <c r="F11341" s="44">
        <v>96844</v>
      </c>
      <c r="G11341" s="44">
        <v>96844</v>
      </c>
      <c r="H11341" s="44">
        <v>38021.25</v>
      </c>
      <c r="I11341" s="44">
        <v>59999.99</v>
      </c>
      <c r="J11341" s="68">
        <f t="shared" si="531"/>
        <v>0.39260305233158482</v>
      </c>
      <c r="K11341" s="43">
        <f t="shared" si="532"/>
        <v>0.61955299244145223</v>
      </c>
      <c r="L11341" s="41" t="str">
        <f t="shared" si="533"/>
        <v>AA</v>
      </c>
      <c r="M11341" s="41" t="s">
        <v>509</v>
      </c>
      <c r="N11341" s="41" t="s">
        <v>430</v>
      </c>
      <c r="O11341" s="41" t="s">
        <v>70</v>
      </c>
    </row>
    <row r="11342" spans="1:15">
      <c r="A11342" s="38">
        <v>40918</v>
      </c>
      <c r="B11342" s="38">
        <v>47889</v>
      </c>
      <c r="C11342" s="131">
        <v>229</v>
      </c>
      <c r="D11342" s="39">
        <v>9.5700000000000007E-2</v>
      </c>
      <c r="E11342" s="39">
        <v>8.5600000000000009E-2</v>
      </c>
      <c r="F11342" s="40">
        <v>124000</v>
      </c>
      <c r="G11342" s="40">
        <v>124000</v>
      </c>
      <c r="H11342" s="40">
        <v>61144.52</v>
      </c>
      <c r="I11342" s="40">
        <v>76999.990000000005</v>
      </c>
      <c r="J11342" s="67">
        <f t="shared" si="531"/>
        <v>0.49310096774193546</v>
      </c>
      <c r="K11342" s="39">
        <f t="shared" si="532"/>
        <v>0.62096766129032266</v>
      </c>
      <c r="L11342" s="2" t="str">
        <f t="shared" si="533"/>
        <v>AA</v>
      </c>
      <c r="M11342" s="2" t="s">
        <v>244</v>
      </c>
      <c r="N11342" s="2" t="s">
        <v>422</v>
      </c>
      <c r="O11342" s="2" t="s">
        <v>70</v>
      </c>
    </row>
    <row r="11343" spans="1:15">
      <c r="A11343" s="38">
        <v>40913</v>
      </c>
      <c r="B11343" s="38">
        <v>44717</v>
      </c>
      <c r="C11343" s="131">
        <v>125</v>
      </c>
      <c r="D11343" s="39">
        <v>9.5700000000000007E-2</v>
      </c>
      <c r="E11343" s="39">
        <v>8.5600000000000009E-2</v>
      </c>
      <c r="F11343" s="40">
        <v>140000</v>
      </c>
      <c r="G11343" s="40">
        <v>140000</v>
      </c>
      <c r="H11343" s="40">
        <v>44380.24</v>
      </c>
      <c r="I11343" s="40">
        <v>86953.3</v>
      </c>
      <c r="J11343" s="67">
        <f t="shared" si="531"/>
        <v>0.31700171428571428</v>
      </c>
      <c r="K11343" s="39">
        <f t="shared" si="532"/>
        <v>0.62109500000000006</v>
      </c>
      <c r="L11343" s="2" t="str">
        <f t="shared" si="533"/>
        <v>AA</v>
      </c>
      <c r="M11343" s="2" t="s">
        <v>531</v>
      </c>
      <c r="N11343" s="2" t="s">
        <v>423</v>
      </c>
      <c r="O11343" s="2" t="s">
        <v>70</v>
      </c>
    </row>
    <row r="11344" spans="1:15">
      <c r="A11344" s="38">
        <v>39464</v>
      </c>
      <c r="B11344" s="38">
        <v>46769</v>
      </c>
      <c r="C11344" s="131">
        <v>240</v>
      </c>
      <c r="D11344" s="39">
        <v>9.5700000000000007E-2</v>
      </c>
      <c r="E11344" s="39">
        <v>8.6500000000000007E-2</v>
      </c>
      <c r="F11344" s="40">
        <v>72224.66</v>
      </c>
      <c r="G11344" s="40">
        <v>72224.66</v>
      </c>
      <c r="H11344" s="40">
        <v>30814.05</v>
      </c>
      <c r="I11344" s="40">
        <v>44999.99</v>
      </c>
      <c r="J11344" s="67">
        <f t="shared" si="531"/>
        <v>0.42664167612557813</v>
      </c>
      <c r="K11344" s="39">
        <f t="shared" si="532"/>
        <v>0.62305575408731584</v>
      </c>
      <c r="L11344" s="2" t="str">
        <f t="shared" si="533"/>
        <v>AA</v>
      </c>
      <c r="M11344" s="2" t="s">
        <v>633</v>
      </c>
      <c r="N11344" s="2" t="s">
        <v>422</v>
      </c>
      <c r="O11344" s="2" t="s">
        <v>70</v>
      </c>
    </row>
    <row r="11345" spans="1:15">
      <c r="A11345" s="38">
        <v>40877</v>
      </c>
      <c r="B11345" s="38">
        <v>51835</v>
      </c>
      <c r="C11345" s="131">
        <v>360</v>
      </c>
      <c r="D11345" s="39">
        <v>9.5700000000000007E-2</v>
      </c>
      <c r="E11345" s="39">
        <v>8.5600000000000009E-2</v>
      </c>
      <c r="F11345" s="40">
        <v>178000</v>
      </c>
      <c r="G11345" s="40">
        <v>178000</v>
      </c>
      <c r="H11345" s="40">
        <v>100595.11</v>
      </c>
      <c r="I11345" s="40">
        <v>111122.22</v>
      </c>
      <c r="J11345" s="67">
        <f t="shared" si="531"/>
        <v>0.56514106741573034</v>
      </c>
      <c r="K11345" s="39">
        <f t="shared" si="532"/>
        <v>0.62428213483146067</v>
      </c>
      <c r="L11345" s="2" t="str">
        <f t="shared" si="533"/>
        <v>AA</v>
      </c>
      <c r="M11345" s="2" t="s">
        <v>457</v>
      </c>
      <c r="N11345" s="2" t="s">
        <v>419</v>
      </c>
      <c r="O11345" s="2" t="s">
        <v>70</v>
      </c>
    </row>
    <row r="11346" spans="1:15">
      <c r="A11346" s="42">
        <v>40886</v>
      </c>
      <c r="B11346" s="42">
        <v>51844</v>
      </c>
      <c r="C11346" s="130">
        <v>360</v>
      </c>
      <c r="D11346" s="43">
        <v>9.5700000000000007E-2</v>
      </c>
      <c r="E11346" s="43">
        <v>8.5600000000000009E-2</v>
      </c>
      <c r="F11346" s="44">
        <v>160000</v>
      </c>
      <c r="G11346" s="44">
        <v>160000</v>
      </c>
      <c r="H11346" s="44">
        <v>93068.75</v>
      </c>
      <c r="I11346" s="44">
        <v>99992.97</v>
      </c>
      <c r="J11346" s="68">
        <f t="shared" si="531"/>
        <v>0.58167968749999999</v>
      </c>
      <c r="K11346" s="43">
        <f t="shared" si="532"/>
        <v>0.62495606250000002</v>
      </c>
      <c r="L11346" s="41" t="str">
        <f t="shared" si="533"/>
        <v>AA</v>
      </c>
      <c r="M11346" s="41" t="s">
        <v>677</v>
      </c>
      <c r="N11346" s="41" t="s">
        <v>421</v>
      </c>
      <c r="O11346" s="41" t="s">
        <v>70</v>
      </c>
    </row>
    <row r="11347" spans="1:15">
      <c r="A11347" s="42">
        <v>40885</v>
      </c>
      <c r="B11347" s="42">
        <v>43807</v>
      </c>
      <c r="C11347" s="130">
        <v>96</v>
      </c>
      <c r="D11347" s="43">
        <v>9.5700000000000007E-2</v>
      </c>
      <c r="E11347" s="43">
        <v>8.5600000000000009E-2</v>
      </c>
      <c r="F11347" s="44">
        <v>160000</v>
      </c>
      <c r="G11347" s="44">
        <v>160000</v>
      </c>
      <c r="H11347" s="44">
        <v>55554.37</v>
      </c>
      <c r="I11347" s="44">
        <v>99999.99</v>
      </c>
      <c r="J11347" s="68">
        <f t="shared" si="531"/>
        <v>0.34721481250000003</v>
      </c>
      <c r="K11347" s="43">
        <f t="shared" si="532"/>
        <v>0.62499993750000005</v>
      </c>
      <c r="L11347" s="41" t="str">
        <f t="shared" si="533"/>
        <v>AA</v>
      </c>
      <c r="M11347" s="41" t="s">
        <v>466</v>
      </c>
      <c r="N11347" s="41" t="s">
        <v>421</v>
      </c>
      <c r="O11347" s="41" t="s">
        <v>70</v>
      </c>
    </row>
    <row r="11348" spans="1:15">
      <c r="A11348" s="38">
        <v>40884</v>
      </c>
      <c r="B11348" s="38">
        <v>51842</v>
      </c>
      <c r="C11348" s="131">
        <v>360</v>
      </c>
      <c r="D11348" s="39">
        <v>9.5700000000000007E-2</v>
      </c>
      <c r="E11348" s="39">
        <v>8.5600000000000009E-2</v>
      </c>
      <c r="F11348" s="40">
        <v>160000</v>
      </c>
      <c r="G11348" s="40">
        <v>160000</v>
      </c>
      <c r="H11348" s="40">
        <v>92726.13</v>
      </c>
      <c r="I11348" s="40">
        <v>99999.99</v>
      </c>
      <c r="J11348" s="67">
        <f t="shared" si="531"/>
        <v>0.57953831249999999</v>
      </c>
      <c r="K11348" s="39">
        <f t="shared" si="532"/>
        <v>0.62499993750000005</v>
      </c>
      <c r="L11348" s="2" t="str">
        <f t="shared" si="533"/>
        <v>AA</v>
      </c>
      <c r="M11348" s="2" t="s">
        <v>677</v>
      </c>
      <c r="N11348" s="2" t="s">
        <v>421</v>
      </c>
      <c r="O11348" s="2" t="s">
        <v>70</v>
      </c>
    </row>
    <row r="11349" spans="1:15">
      <c r="A11349" s="42">
        <v>39342</v>
      </c>
      <c r="B11349" s="42">
        <v>46616</v>
      </c>
      <c r="C11349" s="130">
        <v>239</v>
      </c>
      <c r="D11349" s="43">
        <v>9.5700000000000007E-2</v>
      </c>
      <c r="E11349" s="43">
        <v>8.6500000000000007E-2</v>
      </c>
      <c r="F11349" s="44">
        <v>80000</v>
      </c>
      <c r="G11349" s="44">
        <v>80000</v>
      </c>
      <c r="H11349" s="44">
        <v>35590.04</v>
      </c>
      <c r="I11349" s="44">
        <v>50000</v>
      </c>
      <c r="J11349" s="68">
        <f t="shared" si="531"/>
        <v>0.44487550000000003</v>
      </c>
      <c r="K11349" s="43">
        <f t="shared" si="532"/>
        <v>0.625</v>
      </c>
      <c r="L11349" s="41" t="str">
        <f t="shared" si="533"/>
        <v>AA</v>
      </c>
      <c r="M11349" s="41" t="s">
        <v>546</v>
      </c>
      <c r="N11349" s="41" t="s">
        <v>416</v>
      </c>
      <c r="O11349" s="41" t="s">
        <v>70</v>
      </c>
    </row>
    <row r="11350" spans="1:15">
      <c r="A11350" s="42">
        <v>40973</v>
      </c>
      <c r="B11350" s="42">
        <v>48278</v>
      </c>
      <c r="C11350" s="130">
        <v>240</v>
      </c>
      <c r="D11350" s="43">
        <v>9.5700000000000007E-2</v>
      </c>
      <c r="E11350" s="43">
        <v>8.5600000000000009E-2</v>
      </c>
      <c r="F11350" s="44">
        <v>80000</v>
      </c>
      <c r="G11350" s="44">
        <v>80000</v>
      </c>
      <c r="H11350" s="44">
        <v>43678.73</v>
      </c>
      <c r="I11350" s="44">
        <v>50000</v>
      </c>
      <c r="J11350" s="68">
        <f t="shared" si="531"/>
        <v>0.54598412500000004</v>
      </c>
      <c r="K11350" s="43">
        <f t="shared" si="532"/>
        <v>0.625</v>
      </c>
      <c r="L11350" s="41" t="str">
        <f t="shared" si="533"/>
        <v>AA</v>
      </c>
      <c r="M11350" s="41" t="s">
        <v>366</v>
      </c>
      <c r="N11350" s="41" t="s">
        <v>417</v>
      </c>
      <c r="O11350" s="41" t="s">
        <v>70</v>
      </c>
    </row>
    <row r="11351" spans="1:15">
      <c r="A11351" s="42">
        <v>38789</v>
      </c>
      <c r="B11351" s="42">
        <v>46094</v>
      </c>
      <c r="C11351" s="130">
        <v>240</v>
      </c>
      <c r="D11351" s="43">
        <v>9.5700000000000007E-2</v>
      </c>
      <c r="E11351" s="43">
        <v>9.5700000000000007E-2</v>
      </c>
      <c r="F11351" s="44">
        <v>120000</v>
      </c>
      <c r="G11351" s="44">
        <v>120000</v>
      </c>
      <c r="H11351" s="44">
        <v>47502.07</v>
      </c>
      <c r="I11351" s="44">
        <v>75000</v>
      </c>
      <c r="J11351" s="68">
        <f t="shared" si="531"/>
        <v>0.39585058333333334</v>
      </c>
      <c r="K11351" s="43">
        <f t="shared" si="532"/>
        <v>0.625</v>
      </c>
      <c r="L11351" s="41" t="str">
        <f t="shared" si="533"/>
        <v>AA</v>
      </c>
      <c r="M11351" s="41" t="s">
        <v>1592</v>
      </c>
      <c r="N11351" s="41" t="s">
        <v>421</v>
      </c>
      <c r="O11351" s="41" t="s">
        <v>70</v>
      </c>
    </row>
    <row r="11352" spans="1:15">
      <c r="A11352" s="42">
        <v>39275</v>
      </c>
      <c r="B11352" s="42">
        <v>46580</v>
      </c>
      <c r="C11352" s="130">
        <v>240</v>
      </c>
      <c r="D11352" s="43">
        <v>9.5700000000000007E-2</v>
      </c>
      <c r="E11352" s="43">
        <v>8.6500000000000007E-2</v>
      </c>
      <c r="F11352" s="44">
        <v>75000</v>
      </c>
      <c r="G11352" s="44">
        <v>75000</v>
      </c>
      <c r="H11352" s="44">
        <v>31085.77</v>
      </c>
      <c r="I11352" s="44">
        <v>46999.99</v>
      </c>
      <c r="J11352" s="68">
        <f t="shared" si="531"/>
        <v>0.41447693333333335</v>
      </c>
      <c r="K11352" s="43">
        <f t="shared" si="532"/>
        <v>0.62666653333333333</v>
      </c>
      <c r="L11352" s="41" t="str">
        <f t="shared" si="533"/>
        <v>AA</v>
      </c>
      <c r="M11352" s="41" t="s">
        <v>1290</v>
      </c>
      <c r="N11352" s="41" t="s">
        <v>416</v>
      </c>
      <c r="O11352" s="41" t="s">
        <v>70</v>
      </c>
    </row>
    <row r="11353" spans="1:15">
      <c r="A11353" s="38">
        <v>39262</v>
      </c>
      <c r="B11353" s="38">
        <v>46567</v>
      </c>
      <c r="C11353" s="131">
        <v>240</v>
      </c>
      <c r="D11353" s="39">
        <v>9.5700000000000007E-2</v>
      </c>
      <c r="E11353" s="39">
        <v>8.6500000000000007E-2</v>
      </c>
      <c r="F11353" s="40">
        <v>102000</v>
      </c>
      <c r="G11353" s="40">
        <v>102000</v>
      </c>
      <c r="H11353" s="40">
        <v>42184.12</v>
      </c>
      <c r="I11353" s="40">
        <v>63999.99</v>
      </c>
      <c r="J11353" s="67">
        <f t="shared" si="531"/>
        <v>0.41356980392156867</v>
      </c>
      <c r="K11353" s="39">
        <f t="shared" si="532"/>
        <v>0.62745088235294111</v>
      </c>
      <c r="L11353" s="2" t="str">
        <f t="shared" si="533"/>
        <v>AA</v>
      </c>
      <c r="M11353" s="2" t="s">
        <v>665</v>
      </c>
      <c r="N11353" s="2" t="s">
        <v>417</v>
      </c>
      <c r="O11353" s="2" t="s">
        <v>70</v>
      </c>
    </row>
    <row r="11354" spans="1:15">
      <c r="A11354" s="42">
        <v>38894</v>
      </c>
      <c r="B11354" s="42">
        <v>44373</v>
      </c>
      <c r="C11354" s="130">
        <v>180</v>
      </c>
      <c r="D11354" s="43">
        <v>9.5700000000000007E-2</v>
      </c>
      <c r="E11354" s="43">
        <v>9.5700000000000007E-2</v>
      </c>
      <c r="F11354" s="44">
        <v>115000</v>
      </c>
      <c r="G11354" s="44">
        <v>115000</v>
      </c>
      <c r="H11354" s="44">
        <v>30073.38</v>
      </c>
      <c r="I11354" s="44">
        <v>72200</v>
      </c>
      <c r="J11354" s="68">
        <f t="shared" si="531"/>
        <v>0.26150765217391303</v>
      </c>
      <c r="K11354" s="43">
        <f t="shared" si="532"/>
        <v>0.62782608695652176</v>
      </c>
      <c r="L11354" s="41" t="str">
        <f t="shared" si="533"/>
        <v>AA</v>
      </c>
      <c r="M11354" s="41" t="s">
        <v>570</v>
      </c>
      <c r="N11354" s="41" t="s">
        <v>422</v>
      </c>
      <c r="O11354" s="41" t="s">
        <v>70</v>
      </c>
    </row>
    <row r="11355" spans="1:15">
      <c r="A11355" s="38">
        <v>40898</v>
      </c>
      <c r="B11355" s="38">
        <v>51856</v>
      </c>
      <c r="C11355" s="131">
        <v>360</v>
      </c>
      <c r="D11355" s="39">
        <v>9.5700000000000007E-2</v>
      </c>
      <c r="E11355" s="39">
        <v>8.5600000000000009E-2</v>
      </c>
      <c r="F11355" s="40">
        <v>75000</v>
      </c>
      <c r="G11355" s="40">
        <v>75000</v>
      </c>
      <c r="H11355" s="40">
        <v>32733.279999999999</v>
      </c>
      <c r="I11355" s="40">
        <v>47160.99</v>
      </c>
      <c r="J11355" s="67">
        <f t="shared" si="531"/>
        <v>0.43644373333333331</v>
      </c>
      <c r="K11355" s="39">
        <f t="shared" si="532"/>
        <v>0.62881319999999996</v>
      </c>
      <c r="L11355" s="2" t="str">
        <f t="shared" si="533"/>
        <v>AA</v>
      </c>
      <c r="M11355" s="2" t="s">
        <v>871</v>
      </c>
      <c r="N11355" s="2" t="s">
        <v>430</v>
      </c>
      <c r="O11355" s="2" t="s">
        <v>70</v>
      </c>
    </row>
    <row r="11356" spans="1:15">
      <c r="A11356" s="38">
        <v>40976</v>
      </c>
      <c r="B11356" s="38">
        <v>51933</v>
      </c>
      <c r="C11356" s="131">
        <v>360</v>
      </c>
      <c r="D11356" s="39">
        <v>9.5700000000000007E-2</v>
      </c>
      <c r="E11356" s="39">
        <v>8.5600000000000009E-2</v>
      </c>
      <c r="F11356" s="40">
        <v>110000</v>
      </c>
      <c r="G11356" s="40">
        <v>110000</v>
      </c>
      <c r="H11356" s="40">
        <v>63313.56</v>
      </c>
      <c r="I11356" s="40">
        <v>69209.990000000005</v>
      </c>
      <c r="J11356" s="67">
        <f t="shared" si="531"/>
        <v>0.57557781818181819</v>
      </c>
      <c r="K11356" s="39">
        <f t="shared" si="532"/>
        <v>0.62918172727272736</v>
      </c>
      <c r="L11356" s="2" t="str">
        <f t="shared" si="533"/>
        <v>AA</v>
      </c>
      <c r="M11356" s="2" t="s">
        <v>818</v>
      </c>
      <c r="N11356" s="2" t="s">
        <v>424</v>
      </c>
      <c r="O11356" s="2" t="s">
        <v>70</v>
      </c>
    </row>
    <row r="11357" spans="1:15">
      <c r="A11357" s="38">
        <v>39233</v>
      </c>
      <c r="B11357" s="38">
        <v>46538</v>
      </c>
      <c r="C11357" s="131">
        <v>240</v>
      </c>
      <c r="D11357" s="39">
        <v>9.5700000000000007E-2</v>
      </c>
      <c r="E11357" s="39">
        <v>8.6500000000000007E-2</v>
      </c>
      <c r="F11357" s="40">
        <v>85000</v>
      </c>
      <c r="G11357" s="40">
        <v>85000</v>
      </c>
      <c r="H11357" s="40">
        <v>35301.870000000003</v>
      </c>
      <c r="I11357" s="40">
        <v>53599.99</v>
      </c>
      <c r="J11357" s="67">
        <f t="shared" si="531"/>
        <v>0.41531611764705884</v>
      </c>
      <c r="K11357" s="39">
        <f t="shared" si="532"/>
        <v>0.6305881176470588</v>
      </c>
      <c r="L11357" s="2" t="str">
        <f t="shared" si="533"/>
        <v>AA</v>
      </c>
      <c r="M11357" s="2" t="s">
        <v>690</v>
      </c>
      <c r="N11357" s="2" t="s">
        <v>417</v>
      </c>
      <c r="O11357" s="2" t="s">
        <v>70</v>
      </c>
    </row>
    <row r="11358" spans="1:15">
      <c r="A11358" s="42">
        <v>38925</v>
      </c>
      <c r="B11358" s="42">
        <v>46230</v>
      </c>
      <c r="C11358" s="130">
        <v>240</v>
      </c>
      <c r="D11358" s="43">
        <v>9.5700000000000007E-2</v>
      </c>
      <c r="E11358" s="43">
        <v>9.5700000000000007E-2</v>
      </c>
      <c r="F11358" s="44">
        <v>130000</v>
      </c>
      <c r="G11358" s="44">
        <v>130000</v>
      </c>
      <c r="H11358" s="44">
        <v>52041.94</v>
      </c>
      <c r="I11358" s="44">
        <v>82090.399999999994</v>
      </c>
      <c r="J11358" s="68">
        <f t="shared" si="531"/>
        <v>0.40032261538461539</v>
      </c>
      <c r="K11358" s="43">
        <f t="shared" si="532"/>
        <v>0.63146461538461529</v>
      </c>
      <c r="L11358" s="41" t="str">
        <f t="shared" si="533"/>
        <v>AA</v>
      </c>
      <c r="M11358" s="41" t="s">
        <v>457</v>
      </c>
      <c r="N11358" s="41" t="s">
        <v>419</v>
      </c>
      <c r="O11358" s="41" t="s">
        <v>70</v>
      </c>
    </row>
    <row r="11359" spans="1:15">
      <c r="A11359" s="42">
        <v>40991</v>
      </c>
      <c r="B11359" s="42">
        <v>43457</v>
      </c>
      <c r="C11359" s="130">
        <v>81</v>
      </c>
      <c r="D11359" s="43">
        <v>9.5700000000000007E-2</v>
      </c>
      <c r="E11359" s="43">
        <v>8.5600000000000009E-2</v>
      </c>
      <c r="F11359" s="44">
        <v>190000</v>
      </c>
      <c r="G11359" s="44">
        <v>190000</v>
      </c>
      <c r="H11359" s="44">
        <v>58260.84</v>
      </c>
      <c r="I11359" s="44">
        <v>119999.99</v>
      </c>
      <c r="J11359" s="68">
        <f t="shared" si="531"/>
        <v>0.30663599999999996</v>
      </c>
      <c r="K11359" s="43">
        <f t="shared" si="532"/>
        <v>0.63157889473684214</v>
      </c>
      <c r="L11359" s="41" t="str">
        <f t="shared" si="533"/>
        <v>AA</v>
      </c>
      <c r="M11359" s="41" t="s">
        <v>586</v>
      </c>
      <c r="N11359" s="41" t="s">
        <v>416</v>
      </c>
      <c r="O11359" s="41" t="s">
        <v>70</v>
      </c>
    </row>
    <row r="11360" spans="1:15">
      <c r="A11360" s="42">
        <v>40904</v>
      </c>
      <c r="B11360" s="42">
        <v>51862</v>
      </c>
      <c r="C11360" s="130">
        <v>360</v>
      </c>
      <c r="D11360" s="43">
        <v>9.5700000000000007E-2</v>
      </c>
      <c r="E11360" s="43">
        <v>8.5600000000000009E-2</v>
      </c>
      <c r="F11360" s="44">
        <v>190000</v>
      </c>
      <c r="G11360" s="44">
        <v>190000</v>
      </c>
      <c r="H11360" s="44">
        <v>94049.41</v>
      </c>
      <c r="I11360" s="44">
        <v>120000</v>
      </c>
      <c r="J11360" s="68">
        <f t="shared" si="531"/>
        <v>0.49499689473684211</v>
      </c>
      <c r="K11360" s="43">
        <f t="shared" si="532"/>
        <v>0.63157894736842102</v>
      </c>
      <c r="L11360" s="41" t="str">
        <f t="shared" si="533"/>
        <v>AA</v>
      </c>
      <c r="M11360" s="41" t="s">
        <v>673</v>
      </c>
      <c r="N11360" s="41" t="s">
        <v>435</v>
      </c>
      <c r="O11360" s="41" t="s">
        <v>70</v>
      </c>
    </row>
    <row r="11361" spans="1:15">
      <c r="A11361" s="38">
        <v>40997</v>
      </c>
      <c r="B11361" s="38">
        <v>51954</v>
      </c>
      <c r="C11361" s="131">
        <v>360</v>
      </c>
      <c r="D11361" s="39">
        <v>9.5700000000000007E-2</v>
      </c>
      <c r="E11361" s="39">
        <v>8.5600000000000009E-2</v>
      </c>
      <c r="F11361" s="40">
        <v>134000</v>
      </c>
      <c r="G11361" s="40">
        <v>134000</v>
      </c>
      <c r="H11361" s="40">
        <v>59407.64</v>
      </c>
      <c r="I11361" s="40">
        <v>84839.82</v>
      </c>
      <c r="J11361" s="67">
        <f t="shared" si="531"/>
        <v>0.44334059701492534</v>
      </c>
      <c r="K11361" s="39">
        <f t="shared" si="532"/>
        <v>0.6331329850746269</v>
      </c>
      <c r="L11361" s="2" t="str">
        <f t="shared" si="533"/>
        <v>AA</v>
      </c>
      <c r="M11361" s="2" t="s">
        <v>531</v>
      </c>
      <c r="N11361" s="2" t="s">
        <v>423</v>
      </c>
      <c r="O11361" s="2" t="s">
        <v>70</v>
      </c>
    </row>
    <row r="11362" spans="1:15">
      <c r="A11362" s="42">
        <v>40872</v>
      </c>
      <c r="B11362" s="42">
        <v>51830</v>
      </c>
      <c r="C11362" s="130">
        <v>360</v>
      </c>
      <c r="D11362" s="43">
        <v>9.5700000000000007E-2</v>
      </c>
      <c r="E11362" s="43">
        <v>8.5600000000000009E-2</v>
      </c>
      <c r="F11362" s="44">
        <v>109600</v>
      </c>
      <c r="G11362" s="44">
        <v>109600</v>
      </c>
      <c r="H11362" s="44">
        <v>62941.18</v>
      </c>
      <c r="I11362" s="44">
        <v>69399.990000000005</v>
      </c>
      <c r="J11362" s="68">
        <f t="shared" si="531"/>
        <v>0.57428083941605834</v>
      </c>
      <c r="K11362" s="43">
        <f t="shared" si="532"/>
        <v>0.63321158759124097</v>
      </c>
      <c r="L11362" s="41" t="str">
        <f t="shared" si="533"/>
        <v>AA</v>
      </c>
      <c r="M11362" s="41" t="s">
        <v>554</v>
      </c>
      <c r="N11362" s="41" t="s">
        <v>417</v>
      </c>
      <c r="O11362" s="41" t="s">
        <v>70</v>
      </c>
    </row>
    <row r="11363" spans="1:15">
      <c r="A11363" s="38">
        <v>40956</v>
      </c>
      <c r="B11363" s="38">
        <v>46435</v>
      </c>
      <c r="C11363" s="131">
        <v>180</v>
      </c>
      <c r="D11363" s="39">
        <v>9.5700000000000007E-2</v>
      </c>
      <c r="E11363" s="39">
        <v>8.5600000000000009E-2</v>
      </c>
      <c r="F11363" s="40">
        <v>131400</v>
      </c>
      <c r="G11363" s="40">
        <v>131400</v>
      </c>
      <c r="H11363" s="40">
        <v>74498.009999999995</v>
      </c>
      <c r="I11363" s="40">
        <v>83306.98</v>
      </c>
      <c r="J11363" s="67">
        <f t="shared" si="531"/>
        <v>0.56695593607305927</v>
      </c>
      <c r="K11363" s="39">
        <f t="shared" si="532"/>
        <v>0.63399528158295282</v>
      </c>
      <c r="L11363" s="2" t="str">
        <f t="shared" si="533"/>
        <v>AA</v>
      </c>
      <c r="M11363" s="2" t="s">
        <v>649</v>
      </c>
      <c r="N11363" s="2" t="s">
        <v>417</v>
      </c>
      <c r="O11363" s="2" t="s">
        <v>70</v>
      </c>
    </row>
    <row r="11364" spans="1:15">
      <c r="A11364" s="42">
        <v>40933</v>
      </c>
      <c r="B11364" s="42">
        <v>45498</v>
      </c>
      <c r="C11364" s="130">
        <v>150</v>
      </c>
      <c r="D11364" s="43">
        <v>9.5700000000000007E-2</v>
      </c>
      <c r="E11364" s="43">
        <v>7.9100000000000004E-2</v>
      </c>
      <c r="F11364" s="44">
        <v>173500</v>
      </c>
      <c r="G11364" s="44">
        <v>173500</v>
      </c>
      <c r="H11364" s="44">
        <v>84170.44</v>
      </c>
      <c r="I11364" s="44">
        <v>109999.99</v>
      </c>
      <c r="J11364" s="68">
        <f t="shared" si="531"/>
        <v>0.48513221902017295</v>
      </c>
      <c r="K11364" s="43">
        <f t="shared" si="532"/>
        <v>0.63400570605187323</v>
      </c>
      <c r="L11364" s="41" t="str">
        <f t="shared" si="533"/>
        <v>AA</v>
      </c>
      <c r="M11364" s="41" t="s">
        <v>706</v>
      </c>
      <c r="N11364" s="41" t="s">
        <v>424</v>
      </c>
      <c r="O11364" s="41" t="s">
        <v>70</v>
      </c>
    </row>
    <row r="11365" spans="1:15">
      <c r="A11365" s="38">
        <v>40995</v>
      </c>
      <c r="B11365" s="38">
        <v>51952</v>
      </c>
      <c r="C11365" s="131">
        <v>360</v>
      </c>
      <c r="D11365" s="39">
        <v>9.5700000000000007E-2</v>
      </c>
      <c r="E11365" s="39">
        <v>8.5600000000000009E-2</v>
      </c>
      <c r="F11365" s="40">
        <v>190000</v>
      </c>
      <c r="G11365" s="40">
        <v>190000</v>
      </c>
      <c r="H11365" s="40">
        <v>110568.25</v>
      </c>
      <c r="I11365" s="40">
        <v>120519.99</v>
      </c>
      <c r="J11365" s="67">
        <f t="shared" si="531"/>
        <v>0.5819381578947368</v>
      </c>
      <c r="K11365" s="39">
        <f t="shared" si="532"/>
        <v>0.63431573684210529</v>
      </c>
      <c r="L11365" s="2" t="str">
        <f t="shared" si="533"/>
        <v>AA</v>
      </c>
      <c r="M11365" s="2" t="s">
        <v>857</v>
      </c>
      <c r="N11365" s="2" t="s">
        <v>416</v>
      </c>
      <c r="O11365" s="2" t="s">
        <v>70</v>
      </c>
    </row>
    <row r="11366" spans="1:15">
      <c r="A11366" s="38">
        <v>40893</v>
      </c>
      <c r="B11366" s="38">
        <v>45062</v>
      </c>
      <c r="C11366" s="131">
        <v>137</v>
      </c>
      <c r="D11366" s="39">
        <v>9.5700000000000007E-2</v>
      </c>
      <c r="E11366" s="39">
        <v>8.5600000000000009E-2</v>
      </c>
      <c r="F11366" s="40">
        <v>160800</v>
      </c>
      <c r="G11366" s="40">
        <v>160800</v>
      </c>
      <c r="H11366" s="40">
        <v>68924.78</v>
      </c>
      <c r="I11366" s="40">
        <v>102000</v>
      </c>
      <c r="J11366" s="67">
        <f t="shared" si="531"/>
        <v>0.42863669154228856</v>
      </c>
      <c r="K11366" s="39">
        <f t="shared" si="532"/>
        <v>0.63432835820895528</v>
      </c>
      <c r="L11366" s="2" t="str">
        <f t="shared" si="533"/>
        <v>AA</v>
      </c>
      <c r="M11366" s="2" t="s">
        <v>713</v>
      </c>
      <c r="N11366" s="2" t="s">
        <v>418</v>
      </c>
      <c r="O11366" s="2" t="s">
        <v>70</v>
      </c>
    </row>
    <row r="11367" spans="1:15">
      <c r="A11367" s="42">
        <v>41008</v>
      </c>
      <c r="B11367" s="42">
        <v>44660</v>
      </c>
      <c r="C11367" s="130">
        <v>120</v>
      </c>
      <c r="D11367" s="43">
        <v>9.5700000000000007E-2</v>
      </c>
      <c r="E11367" s="43">
        <v>8.5600000000000009E-2</v>
      </c>
      <c r="F11367" s="44">
        <v>122000</v>
      </c>
      <c r="G11367" s="44">
        <v>122000</v>
      </c>
      <c r="H11367" s="44">
        <v>56280.58</v>
      </c>
      <c r="I11367" s="44">
        <v>77436.05</v>
      </c>
      <c r="J11367" s="68">
        <f t="shared" si="531"/>
        <v>0.46131622950819673</v>
      </c>
      <c r="K11367" s="43">
        <f t="shared" si="532"/>
        <v>0.63472172131147542</v>
      </c>
      <c r="L11367" s="41" t="str">
        <f t="shared" si="533"/>
        <v>AA</v>
      </c>
      <c r="M11367" s="41" t="s">
        <v>567</v>
      </c>
      <c r="N11367" s="41" t="s">
        <v>417</v>
      </c>
      <c r="O11367" s="41" t="s">
        <v>70</v>
      </c>
    </row>
    <row r="11368" spans="1:15">
      <c r="A11368" s="38">
        <v>40876</v>
      </c>
      <c r="B11368" s="38">
        <v>46355</v>
      </c>
      <c r="C11368" s="131">
        <v>180</v>
      </c>
      <c r="D11368" s="39">
        <v>9.5700000000000007E-2</v>
      </c>
      <c r="E11368" s="39">
        <v>9.5700000000000007E-2</v>
      </c>
      <c r="F11368" s="40">
        <v>126000</v>
      </c>
      <c r="G11368" s="40">
        <v>126000</v>
      </c>
      <c r="H11368" s="40">
        <v>72453.039999999994</v>
      </c>
      <c r="I11368" s="40">
        <v>80000</v>
      </c>
      <c r="J11368" s="67">
        <f t="shared" si="531"/>
        <v>0.57502412698412697</v>
      </c>
      <c r="K11368" s="39">
        <f t="shared" si="532"/>
        <v>0.63492063492063489</v>
      </c>
      <c r="L11368" s="2" t="str">
        <f t="shared" si="533"/>
        <v>AA</v>
      </c>
      <c r="M11368" s="2" t="s">
        <v>467</v>
      </c>
      <c r="N11368" s="2" t="s">
        <v>425</v>
      </c>
      <c r="O11368" s="2" t="s">
        <v>70</v>
      </c>
    </row>
    <row r="11369" spans="1:15">
      <c r="A11369" s="38">
        <v>40863</v>
      </c>
      <c r="B11369" s="38">
        <v>51821</v>
      </c>
      <c r="C11369" s="131">
        <v>360</v>
      </c>
      <c r="D11369" s="39">
        <v>9.5700000000000007E-2</v>
      </c>
      <c r="E11369" s="39">
        <v>9.5700000000000007E-2</v>
      </c>
      <c r="F11369" s="40">
        <v>200000</v>
      </c>
      <c r="G11369" s="40">
        <v>200000</v>
      </c>
      <c r="H11369" s="40">
        <v>119000.66</v>
      </c>
      <c r="I11369" s="40">
        <v>127085</v>
      </c>
      <c r="J11369" s="67">
        <f t="shared" si="531"/>
        <v>0.59500330000000001</v>
      </c>
      <c r="K11369" s="39">
        <f t="shared" si="532"/>
        <v>0.63542500000000002</v>
      </c>
      <c r="L11369" s="2" t="str">
        <f t="shared" si="533"/>
        <v>AA</v>
      </c>
      <c r="M11369" s="2" t="s">
        <v>477</v>
      </c>
      <c r="N11369" s="2" t="s">
        <v>422</v>
      </c>
      <c r="O11369" s="2" t="s">
        <v>70</v>
      </c>
    </row>
    <row r="11370" spans="1:15">
      <c r="A11370" s="42">
        <v>40948</v>
      </c>
      <c r="B11370" s="42">
        <v>50718</v>
      </c>
      <c r="C11370" s="130">
        <v>321</v>
      </c>
      <c r="D11370" s="43">
        <v>9.5700000000000007E-2</v>
      </c>
      <c r="E11370" s="43">
        <v>8.5600000000000009E-2</v>
      </c>
      <c r="F11370" s="44">
        <v>182400</v>
      </c>
      <c r="G11370" s="44">
        <v>182400</v>
      </c>
      <c r="H11370" s="44">
        <v>104521.18</v>
      </c>
      <c r="I11370" s="44">
        <v>116063.21</v>
      </c>
      <c r="J11370" s="68">
        <f t="shared" si="531"/>
        <v>0.57303278508771927</v>
      </c>
      <c r="K11370" s="43">
        <f t="shared" si="532"/>
        <v>0.63631145833333336</v>
      </c>
      <c r="L11370" s="41" t="str">
        <f t="shared" si="533"/>
        <v>AA</v>
      </c>
      <c r="M11370" s="41" t="s">
        <v>937</v>
      </c>
      <c r="N11370" s="41" t="s">
        <v>429</v>
      </c>
      <c r="O11370" s="41" t="s">
        <v>70</v>
      </c>
    </row>
    <row r="11371" spans="1:15">
      <c r="A11371" s="38">
        <v>40877</v>
      </c>
      <c r="B11371" s="38">
        <v>51835</v>
      </c>
      <c r="C11371" s="131">
        <v>360</v>
      </c>
      <c r="D11371" s="39">
        <v>9.5700000000000007E-2</v>
      </c>
      <c r="E11371" s="39">
        <v>9.5700000000000007E-2</v>
      </c>
      <c r="F11371" s="40">
        <v>185662.23</v>
      </c>
      <c r="G11371" s="40">
        <v>185662.23</v>
      </c>
      <c r="H11371" s="40">
        <v>106959.9</v>
      </c>
      <c r="I11371" s="40">
        <v>118153.16</v>
      </c>
      <c r="J11371" s="67">
        <f t="shared" si="531"/>
        <v>0.57609940373979129</v>
      </c>
      <c r="K11371" s="39">
        <f t="shared" si="532"/>
        <v>0.63638770254994781</v>
      </c>
      <c r="L11371" s="2" t="str">
        <f t="shared" si="533"/>
        <v>AA</v>
      </c>
      <c r="M11371" s="2" t="s">
        <v>453</v>
      </c>
      <c r="N11371" s="2" t="s">
        <v>418</v>
      </c>
      <c r="O11371" s="2" t="s">
        <v>70</v>
      </c>
    </row>
    <row r="11372" spans="1:15">
      <c r="A11372" s="38">
        <v>41029</v>
      </c>
      <c r="B11372" s="38">
        <v>51986</v>
      </c>
      <c r="C11372" s="131">
        <v>360</v>
      </c>
      <c r="D11372" s="39">
        <v>9.5700000000000007E-2</v>
      </c>
      <c r="E11372" s="39">
        <v>9.5700000000000007E-2</v>
      </c>
      <c r="F11372" s="40">
        <v>100000</v>
      </c>
      <c r="G11372" s="40">
        <v>100000</v>
      </c>
      <c r="H11372" s="40">
        <v>58620.58</v>
      </c>
      <c r="I11372" s="40">
        <v>63699.99</v>
      </c>
      <c r="J11372" s="67">
        <f t="shared" si="531"/>
        <v>0.5862058</v>
      </c>
      <c r="K11372" s="39">
        <f t="shared" si="532"/>
        <v>0.63699989999999995</v>
      </c>
      <c r="L11372" s="2" t="str">
        <f t="shared" si="533"/>
        <v>AA</v>
      </c>
      <c r="M11372" s="2" t="s">
        <v>626</v>
      </c>
      <c r="N11372" s="2" t="s">
        <v>421</v>
      </c>
      <c r="O11372" s="2" t="s">
        <v>70</v>
      </c>
    </row>
    <row r="11373" spans="1:15">
      <c r="A11373" s="38">
        <v>40963</v>
      </c>
      <c r="B11373" s="38">
        <v>51921</v>
      </c>
      <c r="C11373" s="131">
        <v>360</v>
      </c>
      <c r="D11373" s="39">
        <v>9.5700000000000007E-2</v>
      </c>
      <c r="E11373" s="39">
        <v>8.5600000000000009E-2</v>
      </c>
      <c r="F11373" s="40">
        <v>150000</v>
      </c>
      <c r="G11373" s="40">
        <v>150000</v>
      </c>
      <c r="H11373" s="40">
        <v>87353.46</v>
      </c>
      <c r="I11373" s="40">
        <v>95779.99</v>
      </c>
      <c r="J11373" s="67">
        <f t="shared" si="531"/>
        <v>0.5823564</v>
      </c>
      <c r="K11373" s="39">
        <f t="shared" si="532"/>
        <v>0.63853326666666665</v>
      </c>
      <c r="L11373" s="2" t="str">
        <f t="shared" si="533"/>
        <v>AA</v>
      </c>
      <c r="M11373" s="2" t="s">
        <v>86</v>
      </c>
      <c r="N11373" s="2" t="s">
        <v>415</v>
      </c>
      <c r="O11373" s="2" t="s">
        <v>70</v>
      </c>
    </row>
    <row r="11374" spans="1:15">
      <c r="A11374" s="42">
        <v>40935</v>
      </c>
      <c r="B11374" s="42">
        <v>51893</v>
      </c>
      <c r="C11374" s="130">
        <v>360</v>
      </c>
      <c r="D11374" s="43">
        <v>9.5700000000000007E-2</v>
      </c>
      <c r="E11374" s="43">
        <v>8.5600000000000009E-2</v>
      </c>
      <c r="F11374" s="44">
        <v>184851</v>
      </c>
      <c r="G11374" s="44">
        <v>184851</v>
      </c>
      <c r="H11374" s="44">
        <v>107647.59</v>
      </c>
      <c r="I11374" s="44">
        <v>118252</v>
      </c>
      <c r="J11374" s="68">
        <f t="shared" si="531"/>
        <v>0.582347891004106</v>
      </c>
      <c r="K11374" s="43">
        <f t="shared" si="532"/>
        <v>0.63971523010424614</v>
      </c>
      <c r="L11374" s="41" t="str">
        <f t="shared" si="533"/>
        <v>AA</v>
      </c>
      <c r="M11374" s="41" t="s">
        <v>520</v>
      </c>
      <c r="N11374" s="41" t="s">
        <v>429</v>
      </c>
      <c r="O11374" s="41" t="s">
        <v>70</v>
      </c>
    </row>
    <row r="11375" spans="1:15">
      <c r="A11375" s="42">
        <v>40872</v>
      </c>
      <c r="B11375" s="42">
        <v>51830</v>
      </c>
      <c r="C11375" s="130">
        <v>360</v>
      </c>
      <c r="D11375" s="43">
        <v>9.5700000000000007E-2</v>
      </c>
      <c r="E11375" s="43">
        <v>8.5600000000000009E-2</v>
      </c>
      <c r="F11375" s="44">
        <v>175000</v>
      </c>
      <c r="G11375" s="44">
        <v>175000</v>
      </c>
      <c r="H11375" s="44">
        <v>107341.13</v>
      </c>
      <c r="I11375" s="44">
        <v>112005.6</v>
      </c>
      <c r="J11375" s="68">
        <f t="shared" si="531"/>
        <v>0.61337788571428575</v>
      </c>
      <c r="K11375" s="43">
        <f t="shared" si="532"/>
        <v>0.64003200000000005</v>
      </c>
      <c r="L11375" s="41" t="str">
        <f t="shared" si="533"/>
        <v>AA</v>
      </c>
      <c r="M11375" s="41" t="s">
        <v>482</v>
      </c>
      <c r="N11375" s="41" t="s">
        <v>422</v>
      </c>
      <c r="O11375" s="41" t="s">
        <v>70</v>
      </c>
    </row>
    <row r="11376" spans="1:15">
      <c r="A11376" s="42">
        <v>39253</v>
      </c>
      <c r="B11376" s="42">
        <v>46558</v>
      </c>
      <c r="C11376" s="130">
        <v>240</v>
      </c>
      <c r="D11376" s="43">
        <v>9.5700000000000007E-2</v>
      </c>
      <c r="E11376" s="43">
        <v>8.6500000000000007E-2</v>
      </c>
      <c r="F11376" s="44">
        <v>78000</v>
      </c>
      <c r="G11376" s="44">
        <v>78000</v>
      </c>
      <c r="H11376" s="44">
        <v>32919.54</v>
      </c>
      <c r="I11376" s="44">
        <v>49999.98</v>
      </c>
      <c r="J11376" s="68">
        <f t="shared" si="531"/>
        <v>0.4220453846153846</v>
      </c>
      <c r="K11376" s="43">
        <f t="shared" si="532"/>
        <v>0.64102538461538461</v>
      </c>
      <c r="L11376" s="41" t="str">
        <f t="shared" si="533"/>
        <v>AA</v>
      </c>
      <c r="M11376" s="41" t="s">
        <v>772</v>
      </c>
      <c r="N11376" s="41" t="s">
        <v>417</v>
      </c>
      <c r="O11376" s="41" t="s">
        <v>70</v>
      </c>
    </row>
    <row r="11377" spans="1:15">
      <c r="A11377" s="42">
        <v>40906</v>
      </c>
      <c r="B11377" s="42">
        <v>51864</v>
      </c>
      <c r="C11377" s="130">
        <v>360</v>
      </c>
      <c r="D11377" s="43">
        <v>9.5700000000000007E-2</v>
      </c>
      <c r="E11377" s="43">
        <v>9.5700000000000007E-2</v>
      </c>
      <c r="F11377" s="44">
        <v>106000</v>
      </c>
      <c r="G11377" s="44">
        <v>106000</v>
      </c>
      <c r="H11377" s="44">
        <v>61771.1</v>
      </c>
      <c r="I11377" s="44">
        <v>67999.990000000005</v>
      </c>
      <c r="J11377" s="68">
        <f t="shared" si="531"/>
        <v>0.58274622641509433</v>
      </c>
      <c r="K11377" s="43">
        <f t="shared" si="532"/>
        <v>0.64150933962264156</v>
      </c>
      <c r="L11377" s="41" t="str">
        <f t="shared" si="533"/>
        <v>AA</v>
      </c>
      <c r="M11377" s="41" t="s">
        <v>601</v>
      </c>
      <c r="N11377" s="41" t="s">
        <v>435</v>
      </c>
      <c r="O11377" s="41" t="s">
        <v>70</v>
      </c>
    </row>
    <row r="11378" spans="1:15">
      <c r="A11378" s="38">
        <v>40984</v>
      </c>
      <c r="B11378" s="38">
        <v>48289</v>
      </c>
      <c r="C11378" s="131">
        <v>240</v>
      </c>
      <c r="D11378" s="39">
        <v>9.5700000000000007E-2</v>
      </c>
      <c r="E11378" s="39">
        <v>8.5600000000000009E-2</v>
      </c>
      <c r="F11378" s="40">
        <v>97000</v>
      </c>
      <c r="G11378" s="40">
        <v>97000</v>
      </c>
      <c r="H11378" s="40">
        <v>53872.91</v>
      </c>
      <c r="I11378" s="40">
        <v>62229.99</v>
      </c>
      <c r="J11378" s="67">
        <f t="shared" si="531"/>
        <v>0.55539082474226809</v>
      </c>
      <c r="K11378" s="39">
        <f t="shared" si="532"/>
        <v>0.6415462886597938</v>
      </c>
      <c r="L11378" s="2" t="str">
        <f t="shared" si="533"/>
        <v>AA</v>
      </c>
      <c r="M11378" s="2" t="s">
        <v>1605</v>
      </c>
      <c r="N11378" s="2" t="s">
        <v>415</v>
      </c>
      <c r="O11378" s="2" t="s">
        <v>70</v>
      </c>
    </row>
    <row r="11379" spans="1:15">
      <c r="A11379" s="38">
        <v>40991</v>
      </c>
      <c r="B11379" s="38">
        <v>50122</v>
      </c>
      <c r="C11379" s="131">
        <v>300</v>
      </c>
      <c r="D11379" s="39">
        <v>9.5700000000000007E-2</v>
      </c>
      <c r="E11379" s="39">
        <v>8.5600000000000009E-2</v>
      </c>
      <c r="F11379" s="40">
        <v>124500</v>
      </c>
      <c r="G11379" s="40">
        <v>124500</v>
      </c>
      <c r="H11379" s="40">
        <v>71489.460000000006</v>
      </c>
      <c r="I11379" s="40">
        <v>79893.539999999994</v>
      </c>
      <c r="J11379" s="67">
        <f t="shared" si="531"/>
        <v>0.57421253012048201</v>
      </c>
      <c r="K11379" s="39">
        <f t="shared" si="532"/>
        <v>0.64171518072289147</v>
      </c>
      <c r="L11379" s="2" t="str">
        <f t="shared" si="533"/>
        <v>AA</v>
      </c>
      <c r="M11379" s="2" t="s">
        <v>880</v>
      </c>
      <c r="N11379" s="2" t="s">
        <v>424</v>
      </c>
      <c r="O11379" s="2" t="s">
        <v>70</v>
      </c>
    </row>
    <row r="11380" spans="1:15">
      <c r="A11380" s="42">
        <v>40990</v>
      </c>
      <c r="B11380" s="42">
        <v>51947</v>
      </c>
      <c r="C11380" s="130">
        <v>360</v>
      </c>
      <c r="D11380" s="43">
        <v>9.5700000000000007E-2</v>
      </c>
      <c r="E11380" s="43">
        <v>8.5600000000000009E-2</v>
      </c>
      <c r="F11380" s="44">
        <v>144865</v>
      </c>
      <c r="G11380" s="44">
        <v>144865</v>
      </c>
      <c r="H11380" s="44">
        <v>85025.86</v>
      </c>
      <c r="I11380" s="44">
        <v>92999.99</v>
      </c>
      <c r="J11380" s="68">
        <f t="shared" si="531"/>
        <v>0.58693169502640385</v>
      </c>
      <c r="K11380" s="43">
        <f t="shared" si="532"/>
        <v>0.64197694405135819</v>
      </c>
      <c r="L11380" s="41" t="str">
        <f t="shared" si="533"/>
        <v>AA</v>
      </c>
      <c r="M11380" s="41" t="s">
        <v>1012</v>
      </c>
      <c r="N11380" s="41" t="s">
        <v>427</v>
      </c>
      <c r="O11380" s="41" t="s">
        <v>70</v>
      </c>
    </row>
    <row r="11381" spans="1:15">
      <c r="A11381" s="38">
        <v>40935</v>
      </c>
      <c r="B11381" s="38">
        <v>47388</v>
      </c>
      <c r="C11381" s="131">
        <v>212</v>
      </c>
      <c r="D11381" s="39">
        <v>9.5700000000000007E-2</v>
      </c>
      <c r="E11381" s="39">
        <v>8.5600000000000009E-2</v>
      </c>
      <c r="F11381" s="40">
        <v>137000</v>
      </c>
      <c r="G11381" s="40">
        <v>137000</v>
      </c>
      <c r="H11381" s="40">
        <v>73754.710000000006</v>
      </c>
      <c r="I11381" s="40">
        <v>88043.92</v>
      </c>
      <c r="J11381" s="67">
        <f t="shared" si="531"/>
        <v>0.53835554744525549</v>
      </c>
      <c r="K11381" s="39">
        <f t="shared" si="532"/>
        <v>0.64265635036496349</v>
      </c>
      <c r="L11381" s="2" t="str">
        <f t="shared" si="533"/>
        <v>AA</v>
      </c>
      <c r="M11381" s="2" t="s">
        <v>548</v>
      </c>
      <c r="N11381" s="2" t="s">
        <v>433</v>
      </c>
      <c r="O11381" s="2" t="s">
        <v>70</v>
      </c>
    </row>
    <row r="11382" spans="1:15">
      <c r="A11382" s="42">
        <v>40871</v>
      </c>
      <c r="B11382" s="42">
        <v>51829</v>
      </c>
      <c r="C11382" s="130">
        <v>360</v>
      </c>
      <c r="D11382" s="43">
        <v>9.5700000000000007E-2</v>
      </c>
      <c r="E11382" s="43">
        <v>8.5600000000000009E-2</v>
      </c>
      <c r="F11382" s="44">
        <v>200000</v>
      </c>
      <c r="G11382" s="44">
        <v>200000</v>
      </c>
      <c r="H11382" s="44">
        <v>116654.91</v>
      </c>
      <c r="I11382" s="44">
        <v>128781.54</v>
      </c>
      <c r="J11382" s="68">
        <f t="shared" si="531"/>
        <v>0.58327455000000006</v>
      </c>
      <c r="K11382" s="43">
        <f t="shared" si="532"/>
        <v>0.64390769999999997</v>
      </c>
      <c r="L11382" s="41" t="str">
        <f t="shared" si="533"/>
        <v>AA</v>
      </c>
      <c r="M11382" s="41" t="s">
        <v>902</v>
      </c>
      <c r="N11382" s="41" t="s">
        <v>422</v>
      </c>
      <c r="O11382" s="41" t="s">
        <v>70</v>
      </c>
    </row>
    <row r="11383" spans="1:15">
      <c r="A11383" s="38">
        <v>40945</v>
      </c>
      <c r="B11383" s="38">
        <v>51903</v>
      </c>
      <c r="C11383" s="131">
        <v>360</v>
      </c>
      <c r="D11383" s="39">
        <v>9.5700000000000007E-2</v>
      </c>
      <c r="E11383" s="39">
        <v>8.5600000000000009E-2</v>
      </c>
      <c r="F11383" s="40">
        <v>165000</v>
      </c>
      <c r="G11383" s="40">
        <v>165000</v>
      </c>
      <c r="H11383" s="40">
        <v>97030.37</v>
      </c>
      <c r="I11383" s="40">
        <v>106299.99</v>
      </c>
      <c r="J11383" s="67">
        <f t="shared" si="531"/>
        <v>0.58806284848484847</v>
      </c>
      <c r="K11383" s="39">
        <f t="shared" si="532"/>
        <v>0.64424236363636367</v>
      </c>
      <c r="L11383" s="2" t="str">
        <f t="shared" si="533"/>
        <v>AA</v>
      </c>
      <c r="M11383" s="2" t="s">
        <v>453</v>
      </c>
      <c r="N11383" s="2" t="s">
        <v>418</v>
      </c>
      <c r="O11383" s="2" t="s">
        <v>70</v>
      </c>
    </row>
    <row r="11384" spans="1:15">
      <c r="A11384" s="42">
        <v>40977</v>
      </c>
      <c r="B11384" s="42">
        <v>51934</v>
      </c>
      <c r="C11384" s="130">
        <v>360</v>
      </c>
      <c r="D11384" s="43">
        <v>9.5700000000000007E-2</v>
      </c>
      <c r="E11384" s="43">
        <v>8.5600000000000009E-2</v>
      </c>
      <c r="F11384" s="44">
        <v>139493.35999999999</v>
      </c>
      <c r="G11384" s="44">
        <v>139493.35999999999</v>
      </c>
      <c r="H11384" s="44">
        <v>84021.72</v>
      </c>
      <c r="I11384" s="44">
        <v>90000</v>
      </c>
      <c r="J11384" s="68">
        <f t="shared" si="531"/>
        <v>0.60233490683714275</v>
      </c>
      <c r="K11384" s="43">
        <f t="shared" si="532"/>
        <v>0.64519200053679981</v>
      </c>
      <c r="L11384" s="41" t="str">
        <f t="shared" si="533"/>
        <v>AA</v>
      </c>
      <c r="M11384" s="41" t="s">
        <v>694</v>
      </c>
      <c r="N11384" s="41" t="s">
        <v>416</v>
      </c>
      <c r="O11384" s="41" t="s">
        <v>70</v>
      </c>
    </row>
    <row r="11385" spans="1:15">
      <c r="A11385" s="38">
        <v>40858</v>
      </c>
      <c r="B11385" s="38">
        <v>51816</v>
      </c>
      <c r="C11385" s="131">
        <v>360</v>
      </c>
      <c r="D11385" s="39">
        <v>9.5700000000000007E-2</v>
      </c>
      <c r="E11385" s="39">
        <v>8.5600000000000009E-2</v>
      </c>
      <c r="F11385" s="40">
        <v>150000</v>
      </c>
      <c r="G11385" s="40">
        <v>150000</v>
      </c>
      <c r="H11385" s="40">
        <v>87773.74</v>
      </c>
      <c r="I11385" s="40">
        <v>96799.99</v>
      </c>
      <c r="J11385" s="67">
        <f t="shared" si="531"/>
        <v>0.5851582666666667</v>
      </c>
      <c r="K11385" s="39">
        <f t="shared" si="532"/>
        <v>0.64533326666666668</v>
      </c>
      <c r="L11385" s="2" t="str">
        <f t="shared" si="533"/>
        <v>AA</v>
      </c>
      <c r="M11385" s="2" t="s">
        <v>656</v>
      </c>
      <c r="N11385" s="2" t="s">
        <v>416</v>
      </c>
      <c r="O11385" s="2" t="s">
        <v>70</v>
      </c>
    </row>
    <row r="11386" spans="1:15">
      <c r="A11386" s="38">
        <v>40919</v>
      </c>
      <c r="B11386" s="38">
        <v>51877</v>
      </c>
      <c r="C11386" s="131">
        <v>360</v>
      </c>
      <c r="D11386" s="39">
        <v>9.5700000000000007E-2</v>
      </c>
      <c r="E11386" s="39">
        <v>8.5600000000000009E-2</v>
      </c>
      <c r="F11386" s="40">
        <v>125000</v>
      </c>
      <c r="G11386" s="40">
        <v>125000</v>
      </c>
      <c r="H11386" s="40">
        <v>76260.88</v>
      </c>
      <c r="I11386" s="40">
        <v>80692.11</v>
      </c>
      <c r="J11386" s="67">
        <f t="shared" si="531"/>
        <v>0.61008704000000002</v>
      </c>
      <c r="K11386" s="39">
        <f t="shared" si="532"/>
        <v>0.64553687999999998</v>
      </c>
      <c r="L11386" s="2" t="str">
        <f t="shared" si="533"/>
        <v>AA</v>
      </c>
      <c r="M11386" s="2" t="s">
        <v>757</v>
      </c>
      <c r="N11386" s="2" t="s">
        <v>439</v>
      </c>
      <c r="O11386" s="2" t="s">
        <v>70</v>
      </c>
    </row>
    <row r="11387" spans="1:15">
      <c r="A11387" s="42">
        <v>40998</v>
      </c>
      <c r="B11387" s="42">
        <v>51955</v>
      </c>
      <c r="C11387" s="130">
        <v>360</v>
      </c>
      <c r="D11387" s="43">
        <v>9.5700000000000007E-2</v>
      </c>
      <c r="E11387" s="43">
        <v>8.5600000000000009E-2</v>
      </c>
      <c r="F11387" s="44">
        <v>150500</v>
      </c>
      <c r="G11387" s="44">
        <v>150500</v>
      </c>
      <c r="H11387" s="44">
        <v>90111.95</v>
      </c>
      <c r="I11387" s="44">
        <v>97190</v>
      </c>
      <c r="J11387" s="68">
        <f t="shared" si="531"/>
        <v>0.5987504983388704</v>
      </c>
      <c r="K11387" s="43">
        <f t="shared" si="532"/>
        <v>0.64578073089700994</v>
      </c>
      <c r="L11387" s="41" t="str">
        <f t="shared" si="533"/>
        <v>AA</v>
      </c>
      <c r="M11387" s="41" t="s">
        <v>710</v>
      </c>
      <c r="N11387" s="41" t="s">
        <v>421</v>
      </c>
      <c r="O11387" s="41" t="s">
        <v>70</v>
      </c>
    </row>
    <row r="11388" spans="1:15">
      <c r="A11388" s="42">
        <v>40935</v>
      </c>
      <c r="B11388" s="42">
        <v>51893</v>
      </c>
      <c r="C11388" s="130">
        <v>360</v>
      </c>
      <c r="D11388" s="43">
        <v>9.5700000000000007E-2</v>
      </c>
      <c r="E11388" s="43">
        <v>8.5600000000000009E-2</v>
      </c>
      <c r="F11388" s="44">
        <v>85000</v>
      </c>
      <c r="G11388" s="44">
        <v>85000</v>
      </c>
      <c r="H11388" s="44">
        <v>50059.66</v>
      </c>
      <c r="I11388" s="44">
        <v>54990.99</v>
      </c>
      <c r="J11388" s="68">
        <f t="shared" si="531"/>
        <v>0.5889371764705883</v>
      </c>
      <c r="K11388" s="43">
        <f t="shared" si="532"/>
        <v>0.64695282352941175</v>
      </c>
      <c r="L11388" s="41" t="str">
        <f t="shared" si="533"/>
        <v>AA</v>
      </c>
      <c r="M11388" s="41" t="s">
        <v>488</v>
      </c>
      <c r="N11388" s="41" t="s">
        <v>424</v>
      </c>
      <c r="O11388" s="41" t="s">
        <v>70</v>
      </c>
    </row>
    <row r="11389" spans="1:15">
      <c r="A11389" s="42">
        <v>40980</v>
      </c>
      <c r="B11389" s="42">
        <v>46458</v>
      </c>
      <c r="C11389" s="130">
        <v>180</v>
      </c>
      <c r="D11389" s="43">
        <v>9.5700000000000007E-2</v>
      </c>
      <c r="E11389" s="43">
        <v>8.5600000000000009E-2</v>
      </c>
      <c r="F11389" s="44">
        <v>170000</v>
      </c>
      <c r="G11389" s="44">
        <v>170000</v>
      </c>
      <c r="H11389" s="44">
        <v>89794.880000000005</v>
      </c>
      <c r="I11389" s="44">
        <v>109999.99</v>
      </c>
      <c r="J11389" s="68">
        <f t="shared" si="531"/>
        <v>0.52820517647058829</v>
      </c>
      <c r="K11389" s="43">
        <f t="shared" si="532"/>
        <v>0.64705876470588242</v>
      </c>
      <c r="L11389" s="41" t="str">
        <f t="shared" si="533"/>
        <v>AA</v>
      </c>
      <c r="M11389" s="41" t="s">
        <v>495</v>
      </c>
      <c r="N11389" s="41" t="s">
        <v>424</v>
      </c>
      <c r="O11389" s="41" t="s">
        <v>70</v>
      </c>
    </row>
    <row r="11390" spans="1:15">
      <c r="A11390" s="42">
        <v>40886</v>
      </c>
      <c r="B11390" s="42">
        <v>51844</v>
      </c>
      <c r="C11390" s="130">
        <v>360</v>
      </c>
      <c r="D11390" s="43">
        <v>9.5700000000000007E-2</v>
      </c>
      <c r="E11390" s="43">
        <v>8.5600000000000009E-2</v>
      </c>
      <c r="F11390" s="44">
        <v>170000</v>
      </c>
      <c r="G11390" s="44">
        <v>170000</v>
      </c>
      <c r="H11390" s="44">
        <v>99998.54</v>
      </c>
      <c r="I11390" s="44">
        <v>109999.99</v>
      </c>
      <c r="J11390" s="68">
        <f t="shared" si="531"/>
        <v>0.58822670588235293</v>
      </c>
      <c r="K11390" s="43">
        <f t="shared" si="532"/>
        <v>0.64705876470588242</v>
      </c>
      <c r="L11390" s="41" t="str">
        <f t="shared" si="533"/>
        <v>AA</v>
      </c>
      <c r="M11390" s="41" t="s">
        <v>713</v>
      </c>
      <c r="N11390" s="41" t="s">
        <v>418</v>
      </c>
      <c r="O11390" s="41" t="s">
        <v>70</v>
      </c>
    </row>
    <row r="11391" spans="1:15">
      <c r="A11391" s="42">
        <v>38819</v>
      </c>
      <c r="B11391" s="42">
        <v>46124</v>
      </c>
      <c r="C11391" s="130">
        <v>240</v>
      </c>
      <c r="D11391" s="43">
        <v>9.5700000000000007E-2</v>
      </c>
      <c r="E11391" s="43">
        <v>9.5700000000000007E-2</v>
      </c>
      <c r="F11391" s="44">
        <v>105000</v>
      </c>
      <c r="G11391" s="44">
        <v>105000</v>
      </c>
      <c r="H11391" s="44">
        <v>41431.03</v>
      </c>
      <c r="I11391" s="44">
        <v>67999.990000000005</v>
      </c>
      <c r="J11391" s="68">
        <f t="shared" si="531"/>
        <v>0.3945812380952381</v>
      </c>
      <c r="K11391" s="43">
        <f t="shared" si="532"/>
        <v>0.64761895238095246</v>
      </c>
      <c r="L11391" s="41" t="str">
        <f t="shared" si="533"/>
        <v>AA</v>
      </c>
      <c r="M11391" s="41" t="s">
        <v>457</v>
      </c>
      <c r="N11391" s="41" t="s">
        <v>419</v>
      </c>
      <c r="O11391" s="41" t="s">
        <v>70</v>
      </c>
    </row>
    <row r="11392" spans="1:15">
      <c r="A11392" s="42">
        <v>39266</v>
      </c>
      <c r="B11392" s="42">
        <v>44745</v>
      </c>
      <c r="C11392" s="130">
        <v>180</v>
      </c>
      <c r="D11392" s="43">
        <v>9.5700000000000007E-2</v>
      </c>
      <c r="E11392" s="43">
        <v>8.6500000000000007E-2</v>
      </c>
      <c r="F11392" s="44">
        <v>115800</v>
      </c>
      <c r="G11392" s="44">
        <v>115800</v>
      </c>
      <c r="H11392" s="44">
        <v>31967.14</v>
      </c>
      <c r="I11392" s="44">
        <v>74999.990000000005</v>
      </c>
      <c r="J11392" s="68">
        <f t="shared" si="531"/>
        <v>0.27605474956822107</v>
      </c>
      <c r="K11392" s="43">
        <f t="shared" si="532"/>
        <v>0.64766830742659764</v>
      </c>
      <c r="L11392" s="41" t="str">
        <f t="shared" si="533"/>
        <v>AA</v>
      </c>
      <c r="M11392" s="41" t="s">
        <v>475</v>
      </c>
      <c r="N11392" s="41" t="s">
        <v>427</v>
      </c>
      <c r="O11392" s="41" t="s">
        <v>70</v>
      </c>
    </row>
    <row r="11393" spans="1:15">
      <c r="A11393" s="38">
        <v>39478</v>
      </c>
      <c r="B11393" s="38">
        <v>46783</v>
      </c>
      <c r="C11393" s="131">
        <v>240</v>
      </c>
      <c r="D11393" s="39">
        <v>9.5700000000000007E-2</v>
      </c>
      <c r="E11393" s="39">
        <v>8.6500000000000007E-2</v>
      </c>
      <c r="F11393" s="40">
        <v>115000</v>
      </c>
      <c r="G11393" s="40">
        <v>115000</v>
      </c>
      <c r="H11393" s="40">
        <v>51323.78</v>
      </c>
      <c r="I11393" s="40">
        <v>74499.990000000005</v>
      </c>
      <c r="J11393" s="67">
        <f t="shared" si="531"/>
        <v>0.4462937391304348</v>
      </c>
      <c r="K11393" s="39">
        <f t="shared" si="532"/>
        <v>0.64782600000000001</v>
      </c>
      <c r="L11393" s="2" t="str">
        <f t="shared" si="533"/>
        <v>AA</v>
      </c>
      <c r="M11393" s="2" t="s">
        <v>454</v>
      </c>
      <c r="N11393" s="2" t="s">
        <v>416</v>
      </c>
      <c r="O11393" s="2" t="s">
        <v>70</v>
      </c>
    </row>
    <row r="11394" spans="1:15">
      <c r="A11394" s="38">
        <v>39272</v>
      </c>
      <c r="B11394" s="38">
        <v>46577</v>
      </c>
      <c r="C11394" s="131">
        <v>240</v>
      </c>
      <c r="D11394" s="39">
        <v>9.5700000000000007E-2</v>
      </c>
      <c r="E11394" s="39">
        <v>8.6500000000000007E-2</v>
      </c>
      <c r="F11394" s="40">
        <v>78907.45</v>
      </c>
      <c r="G11394" s="40">
        <v>78907.45</v>
      </c>
      <c r="H11394" s="40">
        <v>35025.15</v>
      </c>
      <c r="I11394" s="40">
        <v>51152</v>
      </c>
      <c r="J11394" s="67">
        <f t="shared" si="531"/>
        <v>0.44387633867271092</v>
      </c>
      <c r="K11394" s="39">
        <f t="shared" si="532"/>
        <v>0.64825311171505351</v>
      </c>
      <c r="L11394" s="2" t="str">
        <f t="shared" si="533"/>
        <v>AA</v>
      </c>
      <c r="M11394" s="2" t="s">
        <v>1158</v>
      </c>
      <c r="N11394" s="2" t="s">
        <v>421</v>
      </c>
      <c r="O11394" s="2" t="s">
        <v>70</v>
      </c>
    </row>
    <row r="11395" spans="1:15">
      <c r="A11395" s="42">
        <v>40933</v>
      </c>
      <c r="B11395" s="42">
        <v>51891</v>
      </c>
      <c r="C11395" s="130">
        <v>360</v>
      </c>
      <c r="D11395" s="43">
        <v>9.5700000000000007E-2</v>
      </c>
      <c r="E11395" s="43">
        <v>8.5600000000000009E-2</v>
      </c>
      <c r="F11395" s="44">
        <v>100000</v>
      </c>
      <c r="G11395" s="44">
        <v>100000</v>
      </c>
      <c r="H11395" s="44">
        <v>59137.42</v>
      </c>
      <c r="I11395" s="44">
        <v>64918.91</v>
      </c>
      <c r="J11395" s="68">
        <f t="shared" ref="J11395:J11458" si="534">H11395/G11395</f>
        <v>0.59137419999999996</v>
      </c>
      <c r="K11395" s="43">
        <f t="shared" ref="K11395:K11458" si="535">I11395/G11395</f>
        <v>0.64918910000000007</v>
      </c>
      <c r="L11395" s="41" t="str">
        <f t="shared" ref="L11395:L11458" si="536">IF(J11395&lt;=65%,"AA",IF(J11395&lt;=75%,"A",IF(J11395&lt;=85%,"B","C")))</f>
        <v>AA</v>
      </c>
      <c r="M11395" s="41" t="s">
        <v>1262</v>
      </c>
      <c r="N11395" s="41" t="s">
        <v>417</v>
      </c>
      <c r="O11395" s="41" t="s">
        <v>70</v>
      </c>
    </row>
    <row r="11396" spans="1:15">
      <c r="A11396" s="42">
        <v>40912</v>
      </c>
      <c r="B11396" s="42">
        <v>47000</v>
      </c>
      <c r="C11396" s="130">
        <v>200</v>
      </c>
      <c r="D11396" s="43">
        <v>9.5700000000000007E-2</v>
      </c>
      <c r="E11396" s="43">
        <v>8.5600000000000009E-2</v>
      </c>
      <c r="F11396" s="44">
        <v>170500</v>
      </c>
      <c r="G11396" s="44">
        <v>170500</v>
      </c>
      <c r="H11396" s="44">
        <v>91707.199999999997</v>
      </c>
      <c r="I11396" s="44">
        <v>110743.88</v>
      </c>
      <c r="J11396" s="68">
        <f t="shared" si="534"/>
        <v>0.53787214076246337</v>
      </c>
      <c r="K11396" s="43">
        <f t="shared" si="535"/>
        <v>0.64952422287390033</v>
      </c>
      <c r="L11396" s="41" t="str">
        <f t="shared" si="536"/>
        <v>AA</v>
      </c>
      <c r="M11396" s="41" t="s">
        <v>489</v>
      </c>
      <c r="N11396" s="41" t="s">
        <v>415</v>
      </c>
      <c r="O11396" s="41" t="s">
        <v>70</v>
      </c>
    </row>
    <row r="11397" spans="1:15">
      <c r="A11397" s="42">
        <v>41012</v>
      </c>
      <c r="B11397" s="42">
        <v>46520</v>
      </c>
      <c r="C11397" s="130">
        <v>181</v>
      </c>
      <c r="D11397" s="43">
        <v>9.5700000000000007E-2</v>
      </c>
      <c r="E11397" s="43">
        <v>8.5600000000000009E-2</v>
      </c>
      <c r="F11397" s="44">
        <v>100000</v>
      </c>
      <c r="G11397" s="44">
        <v>100000</v>
      </c>
      <c r="H11397" s="44">
        <v>50309.46</v>
      </c>
      <c r="I11397" s="44">
        <v>64999.99</v>
      </c>
      <c r="J11397" s="68">
        <f t="shared" si="534"/>
        <v>0.50309459999999995</v>
      </c>
      <c r="K11397" s="43">
        <f t="shared" si="535"/>
        <v>0.64999989999999996</v>
      </c>
      <c r="L11397" s="41" t="str">
        <f t="shared" si="536"/>
        <v>AA</v>
      </c>
      <c r="M11397" s="41" t="s">
        <v>648</v>
      </c>
      <c r="N11397" s="41" t="s">
        <v>417</v>
      </c>
      <c r="O11397" s="41" t="s">
        <v>70</v>
      </c>
    </row>
    <row r="11398" spans="1:15">
      <c r="A11398" s="42">
        <v>41004</v>
      </c>
      <c r="B11398" s="42">
        <v>51961</v>
      </c>
      <c r="C11398" s="130">
        <v>360</v>
      </c>
      <c r="D11398" s="43">
        <v>9.5700000000000007E-2</v>
      </c>
      <c r="E11398" s="43">
        <v>8.5600000000000009E-2</v>
      </c>
      <c r="F11398" s="44">
        <v>199816.63</v>
      </c>
      <c r="G11398" s="44">
        <v>199816.63</v>
      </c>
      <c r="H11398" s="44">
        <v>119137.14</v>
      </c>
      <c r="I11398" s="44">
        <v>129999.99</v>
      </c>
      <c r="J11398" s="68">
        <f t="shared" si="534"/>
        <v>0.59623235563526422</v>
      </c>
      <c r="K11398" s="43">
        <f t="shared" si="535"/>
        <v>0.65059644935459082</v>
      </c>
      <c r="L11398" s="41" t="str">
        <f t="shared" si="536"/>
        <v>AA</v>
      </c>
      <c r="M11398" s="41" t="s">
        <v>776</v>
      </c>
      <c r="N11398" s="41" t="s">
        <v>422</v>
      </c>
      <c r="O11398" s="41" t="s">
        <v>70</v>
      </c>
    </row>
    <row r="11399" spans="1:15">
      <c r="A11399" s="38">
        <v>40976</v>
      </c>
      <c r="B11399" s="38">
        <v>50107</v>
      </c>
      <c r="C11399" s="131">
        <v>300</v>
      </c>
      <c r="D11399" s="39">
        <v>9.5700000000000007E-2</v>
      </c>
      <c r="E11399" s="39">
        <v>8.5600000000000009E-2</v>
      </c>
      <c r="F11399" s="40">
        <v>145520</v>
      </c>
      <c r="G11399" s="40">
        <v>145520</v>
      </c>
      <c r="H11399" s="40">
        <v>69013.91</v>
      </c>
      <c r="I11399" s="40">
        <v>94714.03</v>
      </c>
      <c r="J11399" s="67">
        <f t="shared" si="534"/>
        <v>0.47425721550302369</v>
      </c>
      <c r="K11399" s="39">
        <f t="shared" si="535"/>
        <v>0.65086606652006596</v>
      </c>
      <c r="L11399" s="2" t="str">
        <f t="shared" si="536"/>
        <v>AA</v>
      </c>
      <c r="M11399" s="2" t="s">
        <v>753</v>
      </c>
      <c r="N11399" s="2" t="s">
        <v>431</v>
      </c>
      <c r="O11399" s="2" t="s">
        <v>70</v>
      </c>
    </row>
    <row r="11400" spans="1:15">
      <c r="A11400" s="38">
        <v>41029</v>
      </c>
      <c r="B11400" s="38">
        <v>48334</v>
      </c>
      <c r="C11400" s="131">
        <v>240</v>
      </c>
      <c r="D11400" s="39">
        <v>9.5700000000000007E-2</v>
      </c>
      <c r="E11400" s="39">
        <v>7.9100000000000004E-2</v>
      </c>
      <c r="F11400" s="40">
        <v>164700</v>
      </c>
      <c r="G11400" s="40">
        <v>164700</v>
      </c>
      <c r="H11400" s="40">
        <v>93160.58</v>
      </c>
      <c r="I11400" s="40">
        <v>107273.75</v>
      </c>
      <c r="J11400" s="67">
        <f t="shared" si="534"/>
        <v>0.56563800850030355</v>
      </c>
      <c r="K11400" s="39">
        <f t="shared" si="535"/>
        <v>0.65132817243472985</v>
      </c>
      <c r="L11400" s="2" t="str">
        <f t="shared" si="536"/>
        <v>AA</v>
      </c>
      <c r="M11400" s="2" t="s">
        <v>531</v>
      </c>
      <c r="N11400" s="2" t="s">
        <v>423</v>
      </c>
      <c r="O11400" s="2" t="s">
        <v>70</v>
      </c>
    </row>
    <row r="11401" spans="1:15">
      <c r="A11401" s="38">
        <v>40903</v>
      </c>
      <c r="B11401" s="38">
        <v>51861</v>
      </c>
      <c r="C11401" s="131">
        <v>360</v>
      </c>
      <c r="D11401" s="39">
        <v>9.5700000000000007E-2</v>
      </c>
      <c r="E11401" s="39">
        <v>8.5600000000000009E-2</v>
      </c>
      <c r="F11401" s="40">
        <v>107350</v>
      </c>
      <c r="G11401" s="40">
        <v>107350</v>
      </c>
      <c r="H11401" s="40">
        <v>63587.18</v>
      </c>
      <c r="I11401" s="40">
        <v>69999.990000000005</v>
      </c>
      <c r="J11401" s="67">
        <f t="shared" si="534"/>
        <v>0.59233516534699582</v>
      </c>
      <c r="K11401" s="39">
        <f t="shared" si="535"/>
        <v>0.65207256637168143</v>
      </c>
      <c r="L11401" s="2" t="str">
        <f t="shared" si="536"/>
        <v>AA</v>
      </c>
      <c r="M11401" s="2" t="s">
        <v>639</v>
      </c>
      <c r="N11401" s="2" t="s">
        <v>427</v>
      </c>
      <c r="O11401" s="2" t="s">
        <v>70</v>
      </c>
    </row>
    <row r="11402" spans="1:15">
      <c r="A11402" s="42">
        <v>39456</v>
      </c>
      <c r="B11402" s="42">
        <v>46761</v>
      </c>
      <c r="C11402" s="130">
        <v>240</v>
      </c>
      <c r="D11402" s="43">
        <v>9.5700000000000007E-2</v>
      </c>
      <c r="E11402" s="43">
        <v>8.6500000000000007E-2</v>
      </c>
      <c r="F11402" s="44">
        <v>99500</v>
      </c>
      <c r="G11402" s="44">
        <v>99500</v>
      </c>
      <c r="H11402" s="44">
        <v>46054.55</v>
      </c>
      <c r="I11402" s="44">
        <v>65000</v>
      </c>
      <c r="J11402" s="68">
        <f t="shared" si="534"/>
        <v>0.46285979899497492</v>
      </c>
      <c r="K11402" s="43">
        <f t="shared" si="535"/>
        <v>0.65326633165829151</v>
      </c>
      <c r="L11402" s="41" t="str">
        <f t="shared" si="536"/>
        <v>AA</v>
      </c>
      <c r="M11402" s="41" t="s">
        <v>602</v>
      </c>
      <c r="N11402" s="41" t="s">
        <v>421</v>
      </c>
      <c r="O11402" s="41" t="s">
        <v>70</v>
      </c>
    </row>
    <row r="11403" spans="1:15">
      <c r="A11403" s="38">
        <v>40947</v>
      </c>
      <c r="B11403" s="38">
        <v>48252</v>
      </c>
      <c r="C11403" s="131">
        <v>240</v>
      </c>
      <c r="D11403" s="39">
        <v>9.5700000000000007E-2</v>
      </c>
      <c r="E11403" s="39">
        <v>8.09E-2</v>
      </c>
      <c r="F11403" s="40">
        <v>123000</v>
      </c>
      <c r="G11403" s="40">
        <v>123000</v>
      </c>
      <c r="H11403" s="40">
        <v>69250.87</v>
      </c>
      <c r="I11403" s="40">
        <v>80391.429999999993</v>
      </c>
      <c r="J11403" s="67">
        <f t="shared" si="534"/>
        <v>0.56301520325203247</v>
      </c>
      <c r="K11403" s="39">
        <f t="shared" si="535"/>
        <v>0.65358886178861786</v>
      </c>
      <c r="L11403" s="2" t="str">
        <f t="shared" si="536"/>
        <v>AA</v>
      </c>
      <c r="M11403" s="2" t="s">
        <v>467</v>
      </c>
      <c r="N11403" s="2" t="s">
        <v>425</v>
      </c>
      <c r="O11403" s="2" t="s">
        <v>70</v>
      </c>
    </row>
    <row r="11404" spans="1:15">
      <c r="A11404" s="38">
        <v>38996</v>
      </c>
      <c r="B11404" s="38">
        <v>46301</v>
      </c>
      <c r="C11404" s="131">
        <v>240</v>
      </c>
      <c r="D11404" s="39">
        <v>9.5700000000000007E-2</v>
      </c>
      <c r="E11404" s="39">
        <v>9.5700000000000007E-2</v>
      </c>
      <c r="F11404" s="40">
        <v>130000</v>
      </c>
      <c r="G11404" s="40">
        <v>130000</v>
      </c>
      <c r="H11404" s="40">
        <v>54484.36</v>
      </c>
      <c r="I11404" s="40">
        <v>84999.99</v>
      </c>
      <c r="J11404" s="67">
        <f t="shared" si="534"/>
        <v>0.41911046153846154</v>
      </c>
      <c r="K11404" s="39">
        <f t="shared" si="535"/>
        <v>0.65384607692307695</v>
      </c>
      <c r="L11404" s="2" t="str">
        <f t="shared" si="536"/>
        <v>AA</v>
      </c>
      <c r="M11404" s="2" t="s">
        <v>461</v>
      </c>
      <c r="N11404" s="2" t="s">
        <v>416</v>
      </c>
      <c r="O11404" s="2" t="s">
        <v>70</v>
      </c>
    </row>
    <row r="11405" spans="1:15">
      <c r="A11405" s="42">
        <v>38835</v>
      </c>
      <c r="B11405" s="42">
        <v>46140</v>
      </c>
      <c r="C11405" s="130">
        <v>240</v>
      </c>
      <c r="D11405" s="43">
        <v>9.5700000000000007E-2</v>
      </c>
      <c r="E11405" s="43">
        <v>9.5700000000000007E-2</v>
      </c>
      <c r="F11405" s="44">
        <v>127699</v>
      </c>
      <c r="G11405" s="44">
        <v>127699</v>
      </c>
      <c r="H11405" s="44">
        <v>53672.15</v>
      </c>
      <c r="I11405" s="44">
        <v>83499.990000000005</v>
      </c>
      <c r="J11405" s="68">
        <f t="shared" si="534"/>
        <v>0.42030203838714481</v>
      </c>
      <c r="K11405" s="43">
        <f t="shared" si="535"/>
        <v>0.65388131465399102</v>
      </c>
      <c r="L11405" s="41" t="str">
        <f t="shared" si="536"/>
        <v>AA</v>
      </c>
      <c r="M11405" s="41" t="s">
        <v>495</v>
      </c>
      <c r="N11405" s="41" t="s">
        <v>424</v>
      </c>
      <c r="O11405" s="41" t="s">
        <v>70</v>
      </c>
    </row>
    <row r="11406" spans="1:15">
      <c r="A11406" s="42">
        <v>40875</v>
      </c>
      <c r="B11406" s="42">
        <v>44010</v>
      </c>
      <c r="C11406" s="130">
        <v>103</v>
      </c>
      <c r="D11406" s="43">
        <v>9.5700000000000007E-2</v>
      </c>
      <c r="E11406" s="43">
        <v>8.5600000000000009E-2</v>
      </c>
      <c r="F11406" s="44">
        <v>144000</v>
      </c>
      <c r="G11406" s="44">
        <v>144000</v>
      </c>
      <c r="H11406" s="44">
        <v>62378.45</v>
      </c>
      <c r="I11406" s="44">
        <v>94196.79</v>
      </c>
      <c r="J11406" s="68">
        <f t="shared" si="534"/>
        <v>0.43318368055555556</v>
      </c>
      <c r="K11406" s="43">
        <f t="shared" si="535"/>
        <v>0.654144375</v>
      </c>
      <c r="L11406" s="41" t="str">
        <f t="shared" si="536"/>
        <v>AA</v>
      </c>
      <c r="M11406" s="41" t="s">
        <v>821</v>
      </c>
      <c r="N11406" s="41" t="s">
        <v>417</v>
      </c>
      <c r="O11406" s="41" t="s">
        <v>70</v>
      </c>
    </row>
    <row r="11407" spans="1:15">
      <c r="A11407" s="42">
        <v>38751</v>
      </c>
      <c r="B11407" s="42">
        <v>46056</v>
      </c>
      <c r="C11407" s="130">
        <v>240</v>
      </c>
      <c r="D11407" s="43">
        <v>9.5700000000000007E-2</v>
      </c>
      <c r="E11407" s="43">
        <v>9.5700000000000007E-2</v>
      </c>
      <c r="F11407" s="44">
        <v>75000</v>
      </c>
      <c r="G11407" s="44">
        <v>75000</v>
      </c>
      <c r="H11407" s="44">
        <v>30703.31</v>
      </c>
      <c r="I11407" s="44">
        <v>49106.17</v>
      </c>
      <c r="J11407" s="68">
        <f t="shared" si="534"/>
        <v>0.40937746666666669</v>
      </c>
      <c r="K11407" s="43">
        <f t="shared" si="535"/>
        <v>0.65474893333333328</v>
      </c>
      <c r="L11407" s="41" t="str">
        <f t="shared" si="536"/>
        <v>AA</v>
      </c>
      <c r="M11407" s="41" t="s">
        <v>482</v>
      </c>
      <c r="N11407" s="41" t="s">
        <v>422</v>
      </c>
      <c r="O11407" s="41" t="s">
        <v>70</v>
      </c>
    </row>
    <row r="11408" spans="1:15">
      <c r="A11408" s="42">
        <v>40998</v>
      </c>
      <c r="B11408" s="42">
        <v>51955</v>
      </c>
      <c r="C11408" s="130">
        <v>360</v>
      </c>
      <c r="D11408" s="43">
        <v>9.5700000000000007E-2</v>
      </c>
      <c r="E11408" s="43">
        <v>8.5600000000000009E-2</v>
      </c>
      <c r="F11408" s="44">
        <v>180000</v>
      </c>
      <c r="G11408" s="44">
        <v>180000</v>
      </c>
      <c r="H11408" s="44">
        <v>107789.3</v>
      </c>
      <c r="I11408" s="44">
        <v>117999.99</v>
      </c>
      <c r="J11408" s="68">
        <f t="shared" si="534"/>
        <v>0.59882944444444441</v>
      </c>
      <c r="K11408" s="43">
        <f t="shared" si="535"/>
        <v>0.65555550000000007</v>
      </c>
      <c r="L11408" s="41" t="str">
        <f t="shared" si="536"/>
        <v>AA</v>
      </c>
      <c r="M11408" s="41" t="s">
        <v>588</v>
      </c>
      <c r="N11408" s="41" t="s">
        <v>417</v>
      </c>
      <c r="O11408" s="41" t="s">
        <v>70</v>
      </c>
    </row>
    <row r="11409" spans="1:15">
      <c r="A11409" s="38">
        <v>40875</v>
      </c>
      <c r="B11409" s="38">
        <v>44893</v>
      </c>
      <c r="C11409" s="131">
        <v>132</v>
      </c>
      <c r="D11409" s="39">
        <v>9.5700000000000007E-2</v>
      </c>
      <c r="E11409" s="39">
        <v>8.5600000000000009E-2</v>
      </c>
      <c r="F11409" s="40">
        <v>160000</v>
      </c>
      <c r="G11409" s="40">
        <v>160000</v>
      </c>
      <c r="H11409" s="40">
        <v>76072.87</v>
      </c>
      <c r="I11409" s="40">
        <v>104912.26</v>
      </c>
      <c r="J11409" s="67">
        <f t="shared" si="534"/>
        <v>0.47545543749999997</v>
      </c>
      <c r="K11409" s="39">
        <f t="shared" si="535"/>
        <v>0.65570162499999995</v>
      </c>
      <c r="L11409" s="2" t="str">
        <f t="shared" si="536"/>
        <v>AA</v>
      </c>
      <c r="M11409" s="2" t="s">
        <v>466</v>
      </c>
      <c r="N11409" s="2" t="s">
        <v>421</v>
      </c>
      <c r="O11409" s="2" t="s">
        <v>70</v>
      </c>
    </row>
    <row r="11410" spans="1:15">
      <c r="A11410" s="42">
        <v>41012</v>
      </c>
      <c r="B11410" s="42">
        <v>44117</v>
      </c>
      <c r="C11410" s="130">
        <v>102</v>
      </c>
      <c r="D11410" s="43">
        <v>9.5700000000000007E-2</v>
      </c>
      <c r="E11410" s="43">
        <v>8.5600000000000009E-2</v>
      </c>
      <c r="F11410" s="44">
        <v>183000</v>
      </c>
      <c r="G11410" s="44">
        <v>183000</v>
      </c>
      <c r="H11410" s="44">
        <v>77176.88</v>
      </c>
      <c r="I11410" s="44">
        <v>119999.99</v>
      </c>
      <c r="J11410" s="68">
        <f t="shared" si="534"/>
        <v>0.4217315846994536</v>
      </c>
      <c r="K11410" s="43">
        <f t="shared" si="535"/>
        <v>0.65573765027322406</v>
      </c>
      <c r="L11410" s="41" t="str">
        <f t="shared" si="536"/>
        <v>AA</v>
      </c>
      <c r="M11410" s="41" t="s">
        <v>622</v>
      </c>
      <c r="N11410" s="41" t="s">
        <v>421</v>
      </c>
      <c r="O11410" s="41" t="s">
        <v>70</v>
      </c>
    </row>
    <row r="11411" spans="1:15">
      <c r="A11411" s="42">
        <v>40913</v>
      </c>
      <c r="B11411" s="42">
        <v>51871</v>
      </c>
      <c r="C11411" s="130">
        <v>360</v>
      </c>
      <c r="D11411" s="43">
        <v>9.5700000000000007E-2</v>
      </c>
      <c r="E11411" s="43">
        <v>8.5600000000000009E-2</v>
      </c>
      <c r="F11411" s="44">
        <v>137200</v>
      </c>
      <c r="G11411" s="44">
        <v>137200</v>
      </c>
      <c r="H11411" s="44">
        <v>82005.42</v>
      </c>
      <c r="I11411" s="44">
        <v>89999.99</v>
      </c>
      <c r="J11411" s="68">
        <f t="shared" si="534"/>
        <v>0.59770714285714288</v>
      </c>
      <c r="K11411" s="43">
        <f t="shared" si="535"/>
        <v>0.65597660349854237</v>
      </c>
      <c r="L11411" s="41" t="str">
        <f t="shared" si="536"/>
        <v>AA</v>
      </c>
      <c r="M11411" s="41" t="s">
        <v>565</v>
      </c>
      <c r="N11411" s="41" t="s">
        <v>432</v>
      </c>
      <c r="O11411" s="41" t="s">
        <v>70</v>
      </c>
    </row>
    <row r="11412" spans="1:15">
      <c r="A11412" s="42">
        <v>40899</v>
      </c>
      <c r="B11412" s="42">
        <v>45252</v>
      </c>
      <c r="C11412" s="130">
        <v>143</v>
      </c>
      <c r="D11412" s="43">
        <v>9.5700000000000007E-2</v>
      </c>
      <c r="E11412" s="43">
        <v>8.5600000000000009E-2</v>
      </c>
      <c r="F11412" s="44">
        <v>160000</v>
      </c>
      <c r="G11412" s="44">
        <v>160000</v>
      </c>
      <c r="H11412" s="44">
        <v>63452.05</v>
      </c>
      <c r="I11412" s="44">
        <v>104999.99</v>
      </c>
      <c r="J11412" s="68">
        <f t="shared" si="534"/>
        <v>0.3965753125</v>
      </c>
      <c r="K11412" s="43">
        <f t="shared" si="535"/>
        <v>0.65624993750000005</v>
      </c>
      <c r="L11412" s="41" t="str">
        <f t="shared" si="536"/>
        <v>AA</v>
      </c>
      <c r="M11412" s="41" t="s">
        <v>449</v>
      </c>
      <c r="N11412" s="41" t="s">
        <v>418</v>
      </c>
      <c r="O11412" s="41" t="s">
        <v>70</v>
      </c>
    </row>
    <row r="11413" spans="1:15">
      <c r="A11413" s="38">
        <v>40977</v>
      </c>
      <c r="B11413" s="38">
        <v>42652</v>
      </c>
      <c r="C11413" s="131">
        <v>55</v>
      </c>
      <c r="D11413" s="39">
        <v>9.5700000000000007E-2</v>
      </c>
      <c r="E11413" s="39">
        <v>8.5600000000000009E-2</v>
      </c>
      <c r="F11413" s="40">
        <v>167500</v>
      </c>
      <c r="G11413" s="40">
        <v>167500</v>
      </c>
      <c r="H11413" s="40">
        <v>39546.83</v>
      </c>
      <c r="I11413" s="40">
        <v>109999.99</v>
      </c>
      <c r="J11413" s="67">
        <f t="shared" si="534"/>
        <v>0.23610047761194031</v>
      </c>
      <c r="K11413" s="39">
        <f t="shared" si="535"/>
        <v>0.65671635820895524</v>
      </c>
      <c r="L11413" s="2" t="str">
        <f t="shared" si="536"/>
        <v>AA</v>
      </c>
      <c r="M11413" s="2" t="s">
        <v>632</v>
      </c>
      <c r="N11413" s="2" t="s">
        <v>424</v>
      </c>
      <c r="O11413" s="2" t="s">
        <v>70</v>
      </c>
    </row>
    <row r="11414" spans="1:15">
      <c r="A11414" s="38">
        <v>41019</v>
      </c>
      <c r="B11414" s="38">
        <v>51976</v>
      </c>
      <c r="C11414" s="131">
        <v>360</v>
      </c>
      <c r="D11414" s="39">
        <v>9.5700000000000007E-2</v>
      </c>
      <c r="E11414" s="39">
        <v>9.5700000000000007E-2</v>
      </c>
      <c r="F11414" s="40">
        <v>129582.57</v>
      </c>
      <c r="G11414" s="40">
        <v>129582.57</v>
      </c>
      <c r="H11414" s="40">
        <v>80176.25</v>
      </c>
      <c r="I11414" s="40">
        <v>85124.31</v>
      </c>
      <c r="J11414" s="67">
        <f t="shared" si="534"/>
        <v>0.61872711738932173</v>
      </c>
      <c r="K11414" s="39">
        <f t="shared" si="535"/>
        <v>0.65691172817455301</v>
      </c>
      <c r="L11414" s="2" t="str">
        <f t="shared" si="536"/>
        <v>AA</v>
      </c>
      <c r="M11414" s="2" t="s">
        <v>330</v>
      </c>
      <c r="N11414" s="2" t="s">
        <v>424</v>
      </c>
      <c r="O11414" s="2" t="s">
        <v>70</v>
      </c>
    </row>
    <row r="11415" spans="1:15">
      <c r="A11415" s="38">
        <v>41018</v>
      </c>
      <c r="B11415" s="38">
        <v>48902</v>
      </c>
      <c r="C11415" s="131">
        <v>259</v>
      </c>
      <c r="D11415" s="39">
        <v>9.5700000000000007E-2</v>
      </c>
      <c r="E11415" s="39">
        <v>8.5600000000000009E-2</v>
      </c>
      <c r="F11415" s="40">
        <v>152200</v>
      </c>
      <c r="G11415" s="40">
        <v>152200</v>
      </c>
      <c r="H11415" s="40">
        <v>87910.82</v>
      </c>
      <c r="I11415" s="40">
        <v>99999.99</v>
      </c>
      <c r="J11415" s="67">
        <f t="shared" si="534"/>
        <v>0.57760065703022345</v>
      </c>
      <c r="K11415" s="39">
        <f t="shared" si="535"/>
        <v>0.6570301576872537</v>
      </c>
      <c r="L11415" s="2" t="str">
        <f t="shared" si="536"/>
        <v>AA</v>
      </c>
      <c r="M11415" s="2" t="s">
        <v>1612</v>
      </c>
      <c r="N11415" s="2" t="s">
        <v>426</v>
      </c>
      <c r="O11415" s="2" t="s">
        <v>70</v>
      </c>
    </row>
    <row r="11416" spans="1:15">
      <c r="A11416" s="38">
        <v>40956</v>
      </c>
      <c r="B11416" s="38">
        <v>51914</v>
      </c>
      <c r="C11416" s="131">
        <v>360</v>
      </c>
      <c r="D11416" s="39">
        <v>9.5700000000000007E-2</v>
      </c>
      <c r="E11416" s="39">
        <v>8.5600000000000009E-2</v>
      </c>
      <c r="F11416" s="40">
        <v>175000</v>
      </c>
      <c r="G11416" s="40">
        <v>175000</v>
      </c>
      <c r="H11416" s="40">
        <v>78391.59</v>
      </c>
      <c r="I11416" s="40">
        <v>114999.99</v>
      </c>
      <c r="J11416" s="67">
        <f t="shared" si="534"/>
        <v>0.44795194285714285</v>
      </c>
      <c r="K11416" s="39">
        <f t="shared" si="535"/>
        <v>0.65714280000000003</v>
      </c>
      <c r="L11416" s="2" t="str">
        <f t="shared" si="536"/>
        <v>AA</v>
      </c>
      <c r="M11416" s="2" t="s">
        <v>454</v>
      </c>
      <c r="N11416" s="2" t="s">
        <v>416</v>
      </c>
      <c r="O11416" s="2" t="s">
        <v>70</v>
      </c>
    </row>
    <row r="11417" spans="1:15">
      <c r="A11417" s="38">
        <v>40911</v>
      </c>
      <c r="B11417" s="38">
        <v>46786</v>
      </c>
      <c r="C11417" s="131">
        <v>193</v>
      </c>
      <c r="D11417" s="39">
        <v>9.5700000000000007E-2</v>
      </c>
      <c r="E11417" s="39">
        <v>8.5600000000000009E-2</v>
      </c>
      <c r="F11417" s="40">
        <v>132320.9</v>
      </c>
      <c r="G11417" s="40">
        <v>132320.9</v>
      </c>
      <c r="H11417" s="40">
        <v>71496.73</v>
      </c>
      <c r="I11417" s="40">
        <v>86999.99</v>
      </c>
      <c r="J11417" s="67">
        <f t="shared" si="534"/>
        <v>0.5403283230389152</v>
      </c>
      <c r="K11417" s="39">
        <f t="shared" si="535"/>
        <v>0.65749242938946162</v>
      </c>
      <c r="L11417" s="2" t="str">
        <f t="shared" si="536"/>
        <v>AA</v>
      </c>
      <c r="M11417" s="2" t="s">
        <v>475</v>
      </c>
      <c r="N11417" s="2" t="s">
        <v>427</v>
      </c>
      <c r="O11417" s="2" t="s">
        <v>70</v>
      </c>
    </row>
    <row r="11418" spans="1:15">
      <c r="A11418" s="42">
        <v>40939</v>
      </c>
      <c r="B11418" s="42">
        <v>51897</v>
      </c>
      <c r="C11418" s="130">
        <v>360</v>
      </c>
      <c r="D11418" s="43">
        <v>9.5700000000000007E-2</v>
      </c>
      <c r="E11418" s="43">
        <v>8.5600000000000009E-2</v>
      </c>
      <c r="F11418" s="44">
        <v>95800</v>
      </c>
      <c r="G11418" s="44">
        <v>95800</v>
      </c>
      <c r="H11418" s="44">
        <v>57270.85</v>
      </c>
      <c r="I11418" s="44">
        <v>62999.99</v>
      </c>
      <c r="J11418" s="68">
        <f t="shared" si="534"/>
        <v>0.59781680584551145</v>
      </c>
      <c r="K11418" s="43">
        <f t="shared" si="535"/>
        <v>0.65761993736951985</v>
      </c>
      <c r="L11418" s="41" t="str">
        <f t="shared" si="536"/>
        <v>AA</v>
      </c>
      <c r="M11418" s="41" t="s">
        <v>388</v>
      </c>
      <c r="N11418" s="41" t="s">
        <v>432</v>
      </c>
      <c r="O11418" s="41" t="s">
        <v>70</v>
      </c>
    </row>
    <row r="11419" spans="1:15">
      <c r="A11419" s="38">
        <v>39244</v>
      </c>
      <c r="B11419" s="38">
        <v>46549</v>
      </c>
      <c r="C11419" s="131">
        <v>240</v>
      </c>
      <c r="D11419" s="39">
        <v>9.5700000000000007E-2</v>
      </c>
      <c r="E11419" s="39">
        <v>8.6500000000000007E-2</v>
      </c>
      <c r="F11419" s="40">
        <v>114000</v>
      </c>
      <c r="G11419" s="40">
        <v>114000</v>
      </c>
      <c r="H11419" s="40">
        <v>49463.17</v>
      </c>
      <c r="I11419" s="40">
        <v>74999.990000000005</v>
      </c>
      <c r="J11419" s="67">
        <f t="shared" si="534"/>
        <v>0.43388745614035085</v>
      </c>
      <c r="K11419" s="39">
        <f t="shared" si="535"/>
        <v>0.65789464912280704</v>
      </c>
      <c r="L11419" s="2" t="str">
        <f t="shared" si="536"/>
        <v>AA</v>
      </c>
      <c r="M11419" s="2" t="s">
        <v>468</v>
      </c>
      <c r="N11419" s="2" t="s">
        <v>421</v>
      </c>
      <c r="O11419" s="2" t="s">
        <v>70</v>
      </c>
    </row>
    <row r="11420" spans="1:15">
      <c r="A11420" s="42">
        <v>38797</v>
      </c>
      <c r="B11420" s="42">
        <v>41385</v>
      </c>
      <c r="C11420" s="130">
        <v>85</v>
      </c>
      <c r="D11420" s="43">
        <v>9.5700000000000007E-2</v>
      </c>
      <c r="E11420" s="43">
        <v>9.5700000000000007E-2</v>
      </c>
      <c r="F11420" s="44">
        <v>129000</v>
      </c>
      <c r="G11420" s="44">
        <v>129000</v>
      </c>
      <c r="H11420" s="44">
        <v>31754.17</v>
      </c>
      <c r="I11420" s="44">
        <v>84874.35</v>
      </c>
      <c r="J11420" s="68">
        <f t="shared" si="534"/>
        <v>0.24615635658914728</v>
      </c>
      <c r="K11420" s="43">
        <f t="shared" si="535"/>
        <v>0.65794069767441865</v>
      </c>
      <c r="L11420" s="41" t="str">
        <f t="shared" si="536"/>
        <v>AA</v>
      </c>
      <c r="M11420" s="41" t="s">
        <v>716</v>
      </c>
      <c r="N11420" s="41" t="s">
        <v>417</v>
      </c>
      <c r="O11420" s="41" t="s">
        <v>70</v>
      </c>
    </row>
    <row r="11421" spans="1:15">
      <c r="A11421" s="42">
        <v>40891</v>
      </c>
      <c r="B11421" s="42">
        <v>51849</v>
      </c>
      <c r="C11421" s="130">
        <v>360</v>
      </c>
      <c r="D11421" s="43">
        <v>9.5700000000000007E-2</v>
      </c>
      <c r="E11421" s="43">
        <v>8.5600000000000009E-2</v>
      </c>
      <c r="F11421" s="44">
        <v>99928.24</v>
      </c>
      <c r="G11421" s="44">
        <v>99928.24</v>
      </c>
      <c r="H11421" s="44">
        <v>62529.85</v>
      </c>
      <c r="I11421" s="44">
        <v>65798.73</v>
      </c>
      <c r="J11421" s="68">
        <f t="shared" si="534"/>
        <v>0.62574753643214365</v>
      </c>
      <c r="K11421" s="43">
        <f t="shared" si="535"/>
        <v>0.65845981076020144</v>
      </c>
      <c r="L11421" s="41" t="str">
        <f t="shared" si="536"/>
        <v>AA</v>
      </c>
      <c r="M11421" s="41" t="s">
        <v>1589</v>
      </c>
      <c r="N11421" s="41" t="s">
        <v>417</v>
      </c>
      <c r="O11421" s="41" t="s">
        <v>70</v>
      </c>
    </row>
    <row r="11422" spans="1:15">
      <c r="A11422" s="42">
        <v>40904</v>
      </c>
      <c r="B11422" s="42">
        <v>51862</v>
      </c>
      <c r="C11422" s="130">
        <v>360</v>
      </c>
      <c r="D11422" s="43">
        <v>9.5700000000000007E-2</v>
      </c>
      <c r="E11422" s="43">
        <v>8.5600000000000009E-2</v>
      </c>
      <c r="F11422" s="44">
        <v>182000</v>
      </c>
      <c r="G11422" s="44">
        <v>182000</v>
      </c>
      <c r="H11422" s="44">
        <v>109287.93</v>
      </c>
      <c r="I11422" s="44">
        <v>119899.99</v>
      </c>
      <c r="J11422" s="68">
        <f t="shared" si="534"/>
        <v>0.60048313186813185</v>
      </c>
      <c r="K11422" s="43">
        <f t="shared" si="535"/>
        <v>0.65879115384615383</v>
      </c>
      <c r="L11422" s="41" t="str">
        <f t="shared" si="536"/>
        <v>AA</v>
      </c>
      <c r="M11422" s="41" t="s">
        <v>495</v>
      </c>
      <c r="N11422" s="41" t="s">
        <v>424</v>
      </c>
      <c r="O11422" s="41" t="s">
        <v>70</v>
      </c>
    </row>
    <row r="11423" spans="1:15">
      <c r="A11423" s="42">
        <v>39402</v>
      </c>
      <c r="B11423" s="42">
        <v>44881</v>
      </c>
      <c r="C11423" s="130">
        <v>180</v>
      </c>
      <c r="D11423" s="43">
        <v>9.5700000000000007E-2</v>
      </c>
      <c r="E11423" s="43">
        <v>8.6500000000000007E-2</v>
      </c>
      <c r="F11423" s="44">
        <v>100000</v>
      </c>
      <c r="G11423" s="44">
        <v>100000</v>
      </c>
      <c r="H11423" s="44">
        <v>40238.620000000003</v>
      </c>
      <c r="I11423" s="44">
        <v>65890</v>
      </c>
      <c r="J11423" s="68">
        <f t="shared" si="534"/>
        <v>0.40238620000000003</v>
      </c>
      <c r="K11423" s="43">
        <f t="shared" si="535"/>
        <v>0.65890000000000004</v>
      </c>
      <c r="L11423" s="41" t="str">
        <f t="shared" si="536"/>
        <v>AA</v>
      </c>
      <c r="M11423" s="41" t="s">
        <v>564</v>
      </c>
      <c r="N11423" s="41" t="s">
        <v>417</v>
      </c>
      <c r="O11423" s="41" t="s">
        <v>70</v>
      </c>
    </row>
    <row r="11424" spans="1:15">
      <c r="A11424" s="38">
        <v>40904</v>
      </c>
      <c r="B11424" s="38">
        <v>50036</v>
      </c>
      <c r="C11424" s="131">
        <v>300</v>
      </c>
      <c r="D11424" s="39">
        <v>9.5700000000000007E-2</v>
      </c>
      <c r="E11424" s="39">
        <v>8.5600000000000009E-2</v>
      </c>
      <c r="F11424" s="40">
        <v>186793.60000000001</v>
      </c>
      <c r="G11424" s="40">
        <v>186793.60000000001</v>
      </c>
      <c r="H11424" s="40">
        <v>50622.05</v>
      </c>
      <c r="I11424" s="40">
        <v>123157.85</v>
      </c>
      <c r="J11424" s="67">
        <f t="shared" si="534"/>
        <v>0.27100526998783686</v>
      </c>
      <c r="K11424" s="39">
        <f t="shared" si="535"/>
        <v>0.65932585484727524</v>
      </c>
      <c r="L11424" s="2" t="str">
        <f t="shared" si="536"/>
        <v>AA</v>
      </c>
      <c r="M11424" s="2" t="s">
        <v>609</v>
      </c>
      <c r="N11424" s="2" t="s">
        <v>428</v>
      </c>
      <c r="O11424" s="2" t="s">
        <v>70</v>
      </c>
    </row>
    <row r="11425" spans="1:15">
      <c r="A11425" s="38">
        <v>41029</v>
      </c>
      <c r="B11425" s="38">
        <v>46417</v>
      </c>
      <c r="C11425" s="131">
        <v>177</v>
      </c>
      <c r="D11425" s="39">
        <v>9.5700000000000007E-2</v>
      </c>
      <c r="E11425" s="39">
        <v>8.5600000000000009E-2</v>
      </c>
      <c r="F11425" s="40">
        <v>167600</v>
      </c>
      <c r="G11425" s="40">
        <v>167600</v>
      </c>
      <c r="H11425" s="40">
        <v>90358.94</v>
      </c>
      <c r="I11425" s="40">
        <v>110527.67999999999</v>
      </c>
      <c r="J11425" s="67">
        <f t="shared" si="534"/>
        <v>0.5391344868735084</v>
      </c>
      <c r="K11425" s="39">
        <f t="shared" si="535"/>
        <v>0.65947303102625299</v>
      </c>
      <c r="L11425" s="2" t="str">
        <f t="shared" si="536"/>
        <v>AA</v>
      </c>
      <c r="M11425" s="2" t="s">
        <v>531</v>
      </c>
      <c r="N11425" s="2" t="s">
        <v>423</v>
      </c>
      <c r="O11425" s="2" t="s">
        <v>70</v>
      </c>
    </row>
    <row r="11426" spans="1:15">
      <c r="A11426" s="38">
        <v>40982</v>
      </c>
      <c r="B11426" s="38">
        <v>48379</v>
      </c>
      <c r="C11426" s="131">
        <v>243</v>
      </c>
      <c r="D11426" s="39">
        <v>9.5700000000000007E-2</v>
      </c>
      <c r="E11426" s="39">
        <v>8.5600000000000009E-2</v>
      </c>
      <c r="F11426" s="40">
        <v>170000</v>
      </c>
      <c r="G11426" s="40">
        <v>170000</v>
      </c>
      <c r="H11426" s="40">
        <v>94416.61</v>
      </c>
      <c r="I11426" s="40">
        <v>112130.03</v>
      </c>
      <c r="J11426" s="67">
        <f t="shared" si="534"/>
        <v>0.55539182352941174</v>
      </c>
      <c r="K11426" s="39">
        <f t="shared" si="535"/>
        <v>0.65958841176470584</v>
      </c>
      <c r="L11426" s="2" t="str">
        <f t="shared" si="536"/>
        <v>AA</v>
      </c>
      <c r="M11426" s="2" t="s">
        <v>554</v>
      </c>
      <c r="N11426" s="2" t="s">
        <v>417</v>
      </c>
      <c r="O11426" s="2" t="s">
        <v>70</v>
      </c>
    </row>
    <row r="11427" spans="1:15">
      <c r="A11427" s="38">
        <v>40933</v>
      </c>
      <c r="B11427" s="38">
        <v>51891</v>
      </c>
      <c r="C11427" s="131">
        <v>360</v>
      </c>
      <c r="D11427" s="39">
        <v>9.5700000000000007E-2</v>
      </c>
      <c r="E11427" s="39">
        <v>8.5600000000000009E-2</v>
      </c>
      <c r="F11427" s="40">
        <v>150000</v>
      </c>
      <c r="G11427" s="40">
        <v>150000</v>
      </c>
      <c r="H11427" s="40">
        <v>91898.23</v>
      </c>
      <c r="I11427" s="40">
        <v>99000</v>
      </c>
      <c r="J11427" s="67">
        <f t="shared" si="534"/>
        <v>0.61265486666666669</v>
      </c>
      <c r="K11427" s="39">
        <f t="shared" si="535"/>
        <v>0.66</v>
      </c>
      <c r="L11427" s="2" t="str">
        <f t="shared" si="536"/>
        <v>AA</v>
      </c>
      <c r="M11427" s="2" t="s">
        <v>1445</v>
      </c>
      <c r="N11427" s="2" t="s">
        <v>417</v>
      </c>
      <c r="O11427" s="2" t="s">
        <v>70</v>
      </c>
    </row>
    <row r="11428" spans="1:15">
      <c r="A11428" s="38">
        <v>40940</v>
      </c>
      <c r="B11428" s="38">
        <v>48245</v>
      </c>
      <c r="C11428" s="131">
        <v>240</v>
      </c>
      <c r="D11428" s="39">
        <v>9.5700000000000007E-2</v>
      </c>
      <c r="E11428" s="39">
        <v>8.5600000000000009E-2</v>
      </c>
      <c r="F11428" s="40">
        <v>190000</v>
      </c>
      <c r="G11428" s="40">
        <v>190000</v>
      </c>
      <c r="H11428" s="40">
        <v>108094.7</v>
      </c>
      <c r="I11428" s="40">
        <v>125436.41</v>
      </c>
      <c r="J11428" s="67">
        <f t="shared" si="534"/>
        <v>0.56891947368421047</v>
      </c>
      <c r="K11428" s="39">
        <f t="shared" si="535"/>
        <v>0.66019163157894734</v>
      </c>
      <c r="L11428" s="2" t="str">
        <f t="shared" si="536"/>
        <v>AA</v>
      </c>
      <c r="M11428" s="2" t="s">
        <v>466</v>
      </c>
      <c r="N11428" s="2" t="s">
        <v>421</v>
      </c>
      <c r="O11428" s="2" t="s">
        <v>70</v>
      </c>
    </row>
    <row r="11429" spans="1:15">
      <c r="A11429" s="38">
        <v>40872</v>
      </c>
      <c r="B11429" s="38">
        <v>51830</v>
      </c>
      <c r="C11429" s="131">
        <v>360</v>
      </c>
      <c r="D11429" s="39">
        <v>9.5700000000000007E-2</v>
      </c>
      <c r="E11429" s="39">
        <v>8.5600000000000009E-2</v>
      </c>
      <c r="F11429" s="40">
        <v>99500</v>
      </c>
      <c r="G11429" s="40">
        <v>99500</v>
      </c>
      <c r="H11429" s="40">
        <v>59585.48</v>
      </c>
      <c r="I11429" s="40">
        <v>65699.990000000005</v>
      </c>
      <c r="J11429" s="67">
        <f t="shared" si="534"/>
        <v>0.59884904522613069</v>
      </c>
      <c r="K11429" s="39">
        <f t="shared" si="535"/>
        <v>0.66030140703517592</v>
      </c>
      <c r="L11429" s="2" t="str">
        <f t="shared" si="536"/>
        <v>AA</v>
      </c>
      <c r="M11429" s="2" t="s">
        <v>475</v>
      </c>
      <c r="N11429" s="2" t="s">
        <v>427</v>
      </c>
      <c r="O11429" s="2" t="s">
        <v>70</v>
      </c>
    </row>
    <row r="11430" spans="1:15">
      <c r="A11430" s="38">
        <v>40987</v>
      </c>
      <c r="B11430" s="38">
        <v>50820</v>
      </c>
      <c r="C11430" s="131">
        <v>323</v>
      </c>
      <c r="D11430" s="39">
        <v>9.5700000000000007E-2</v>
      </c>
      <c r="E11430" s="39">
        <v>8.5600000000000009E-2</v>
      </c>
      <c r="F11430" s="40">
        <v>106000</v>
      </c>
      <c r="G11430" s="40">
        <v>106000</v>
      </c>
      <c r="H11430" s="40">
        <v>63216.72</v>
      </c>
      <c r="I11430" s="40">
        <v>69999.990000000005</v>
      </c>
      <c r="J11430" s="67">
        <f t="shared" si="534"/>
        <v>0.59638415094339625</v>
      </c>
      <c r="K11430" s="39">
        <f t="shared" si="535"/>
        <v>0.66037726415094344</v>
      </c>
      <c r="L11430" s="2" t="str">
        <f t="shared" si="536"/>
        <v>AA</v>
      </c>
      <c r="M11430" s="2" t="s">
        <v>555</v>
      </c>
      <c r="N11430" s="2" t="s">
        <v>434</v>
      </c>
      <c r="O11430" s="2" t="s">
        <v>70</v>
      </c>
    </row>
    <row r="11431" spans="1:15">
      <c r="A11431" s="42">
        <v>40940</v>
      </c>
      <c r="B11431" s="42">
        <v>48245</v>
      </c>
      <c r="C11431" s="130">
        <v>240</v>
      </c>
      <c r="D11431" s="43">
        <v>9.5700000000000007E-2</v>
      </c>
      <c r="E11431" s="43">
        <v>8.5600000000000009E-2</v>
      </c>
      <c r="F11431" s="44">
        <v>140000</v>
      </c>
      <c r="G11431" s="44">
        <v>140000</v>
      </c>
      <c r="H11431" s="44">
        <v>83849.19</v>
      </c>
      <c r="I11431" s="44">
        <v>92519.83</v>
      </c>
      <c r="J11431" s="68">
        <f t="shared" si="534"/>
        <v>0.5989227857142857</v>
      </c>
      <c r="K11431" s="43">
        <f t="shared" si="535"/>
        <v>0.66085592857142861</v>
      </c>
      <c r="L11431" s="41" t="str">
        <f t="shared" si="536"/>
        <v>AA</v>
      </c>
      <c r="M11431" s="41" t="s">
        <v>322</v>
      </c>
      <c r="N11431" s="41" t="s">
        <v>421</v>
      </c>
      <c r="O11431" s="41" t="s">
        <v>70</v>
      </c>
    </row>
    <row r="11432" spans="1:15">
      <c r="A11432" s="38">
        <v>41008</v>
      </c>
      <c r="B11432" s="38">
        <v>42317</v>
      </c>
      <c r="C11432" s="131">
        <v>43</v>
      </c>
      <c r="D11432" s="39">
        <v>9.5700000000000007E-2</v>
      </c>
      <c r="E11432" s="39">
        <v>8.5600000000000009E-2</v>
      </c>
      <c r="F11432" s="40">
        <v>174000</v>
      </c>
      <c r="G11432" s="40">
        <v>174000</v>
      </c>
      <c r="H11432" s="40">
        <v>33162.35</v>
      </c>
      <c r="I11432" s="40">
        <v>115000</v>
      </c>
      <c r="J11432" s="67">
        <f t="shared" si="534"/>
        <v>0.19058821839080459</v>
      </c>
      <c r="K11432" s="39">
        <f t="shared" si="535"/>
        <v>0.66091954022988508</v>
      </c>
      <c r="L11432" s="2" t="str">
        <f t="shared" si="536"/>
        <v>AA</v>
      </c>
      <c r="M11432" s="2" t="s">
        <v>673</v>
      </c>
      <c r="N11432" s="2" t="s">
        <v>435</v>
      </c>
      <c r="O11432" s="2" t="s">
        <v>70</v>
      </c>
    </row>
    <row r="11433" spans="1:15">
      <c r="A11433" s="38">
        <v>40956</v>
      </c>
      <c r="B11433" s="38">
        <v>51914</v>
      </c>
      <c r="C11433" s="131">
        <v>360</v>
      </c>
      <c r="D11433" s="39">
        <v>9.5700000000000007E-2</v>
      </c>
      <c r="E11433" s="39">
        <v>9.5700000000000007E-2</v>
      </c>
      <c r="F11433" s="40">
        <v>121236.5</v>
      </c>
      <c r="G11433" s="40">
        <v>121236.5</v>
      </c>
      <c r="H11433" s="40">
        <v>73107.320000000007</v>
      </c>
      <c r="I11433" s="40">
        <v>80160.240000000005</v>
      </c>
      <c r="J11433" s="67">
        <f t="shared" si="534"/>
        <v>0.60301410878737016</v>
      </c>
      <c r="K11433" s="39">
        <f t="shared" si="535"/>
        <v>0.66118899836270439</v>
      </c>
      <c r="L11433" s="2" t="str">
        <f t="shared" si="536"/>
        <v>AA</v>
      </c>
      <c r="M11433" s="2" t="s">
        <v>1113</v>
      </c>
      <c r="N11433" s="2" t="s">
        <v>426</v>
      </c>
      <c r="O11433" s="2" t="s">
        <v>70</v>
      </c>
    </row>
    <row r="11434" spans="1:15">
      <c r="A11434" s="38">
        <v>41032</v>
      </c>
      <c r="B11434" s="38">
        <v>51989</v>
      </c>
      <c r="C11434" s="131">
        <v>360</v>
      </c>
      <c r="D11434" s="39">
        <v>9.5700000000000007E-2</v>
      </c>
      <c r="E11434" s="39">
        <v>8.5600000000000009E-2</v>
      </c>
      <c r="F11434" s="40">
        <v>165000</v>
      </c>
      <c r="G11434" s="40">
        <v>165000</v>
      </c>
      <c r="H11434" s="40">
        <v>100551.19</v>
      </c>
      <c r="I11434" s="40">
        <v>109170.07</v>
      </c>
      <c r="J11434" s="67">
        <f t="shared" si="534"/>
        <v>0.60940115151515151</v>
      </c>
      <c r="K11434" s="39">
        <f t="shared" si="535"/>
        <v>0.66163678787878788</v>
      </c>
      <c r="L11434" s="2" t="str">
        <f t="shared" si="536"/>
        <v>AA</v>
      </c>
      <c r="M11434" s="2" t="s">
        <v>586</v>
      </c>
      <c r="N11434" s="2" t="s">
        <v>416</v>
      </c>
      <c r="O11434" s="2" t="s">
        <v>70</v>
      </c>
    </row>
    <row r="11435" spans="1:15">
      <c r="A11435" s="42">
        <v>40872</v>
      </c>
      <c r="B11435" s="42">
        <v>48177</v>
      </c>
      <c r="C11435" s="130">
        <v>240</v>
      </c>
      <c r="D11435" s="43">
        <v>9.5700000000000007E-2</v>
      </c>
      <c r="E11435" s="43">
        <v>8.5600000000000009E-2</v>
      </c>
      <c r="F11435" s="44">
        <v>149500</v>
      </c>
      <c r="G11435" s="44">
        <v>149500</v>
      </c>
      <c r="H11435" s="44">
        <v>91906.96</v>
      </c>
      <c r="I11435" s="44">
        <v>99000</v>
      </c>
      <c r="J11435" s="68">
        <f t="shared" si="534"/>
        <v>0.61476227424749164</v>
      </c>
      <c r="K11435" s="43">
        <f t="shared" si="535"/>
        <v>0.66220735785953178</v>
      </c>
      <c r="L11435" s="41" t="str">
        <f t="shared" si="536"/>
        <v>AA</v>
      </c>
      <c r="M11435" s="41" t="s">
        <v>495</v>
      </c>
      <c r="N11435" s="41" t="s">
        <v>424</v>
      </c>
      <c r="O11435" s="41" t="s">
        <v>70</v>
      </c>
    </row>
    <row r="11436" spans="1:15">
      <c r="A11436" s="42">
        <v>40884</v>
      </c>
      <c r="B11436" s="42">
        <v>50532</v>
      </c>
      <c r="C11436" s="130">
        <v>317</v>
      </c>
      <c r="D11436" s="43">
        <v>9.5700000000000007E-2</v>
      </c>
      <c r="E11436" s="43">
        <v>8.5600000000000009E-2</v>
      </c>
      <c r="F11436" s="44">
        <v>83000</v>
      </c>
      <c r="G11436" s="44">
        <v>83000</v>
      </c>
      <c r="H11436" s="44">
        <v>49224.33</v>
      </c>
      <c r="I11436" s="44">
        <v>54999.99</v>
      </c>
      <c r="J11436" s="68">
        <f t="shared" si="534"/>
        <v>0.59306421686746991</v>
      </c>
      <c r="K11436" s="43">
        <f t="shared" si="535"/>
        <v>0.66265048192771081</v>
      </c>
      <c r="L11436" s="41" t="str">
        <f t="shared" si="536"/>
        <v>AA</v>
      </c>
      <c r="M11436" s="41" t="s">
        <v>888</v>
      </c>
      <c r="N11436" s="41" t="s">
        <v>416</v>
      </c>
      <c r="O11436" s="41" t="s">
        <v>70</v>
      </c>
    </row>
    <row r="11437" spans="1:15">
      <c r="A11437" s="38">
        <v>40935</v>
      </c>
      <c r="B11437" s="38">
        <v>51893</v>
      </c>
      <c r="C11437" s="131">
        <v>360</v>
      </c>
      <c r="D11437" s="39">
        <v>9.5700000000000007E-2</v>
      </c>
      <c r="E11437" s="39">
        <v>8.5600000000000009E-2</v>
      </c>
      <c r="F11437" s="40">
        <v>183064.49</v>
      </c>
      <c r="G11437" s="40">
        <v>183064.49</v>
      </c>
      <c r="H11437" s="40">
        <v>110786.37</v>
      </c>
      <c r="I11437" s="40">
        <v>121335.55</v>
      </c>
      <c r="J11437" s="67">
        <f t="shared" si="534"/>
        <v>0.60517673307368347</v>
      </c>
      <c r="K11437" s="39">
        <f t="shared" si="535"/>
        <v>0.66280221795062499</v>
      </c>
      <c r="L11437" s="2" t="str">
        <f t="shared" si="536"/>
        <v>AA</v>
      </c>
      <c r="M11437" s="2" t="s">
        <v>609</v>
      </c>
      <c r="N11437" s="2" t="s">
        <v>428</v>
      </c>
      <c r="O11437" s="2" t="s">
        <v>70</v>
      </c>
    </row>
    <row r="11438" spans="1:15">
      <c r="A11438" s="42">
        <v>40906</v>
      </c>
      <c r="B11438" s="42">
        <v>51864</v>
      </c>
      <c r="C11438" s="130">
        <v>360</v>
      </c>
      <c r="D11438" s="43">
        <v>9.5700000000000007E-2</v>
      </c>
      <c r="E11438" s="43">
        <v>8.5600000000000009E-2</v>
      </c>
      <c r="F11438" s="44">
        <v>197000</v>
      </c>
      <c r="G11438" s="44">
        <v>197000</v>
      </c>
      <c r="H11438" s="44">
        <v>129620.14</v>
      </c>
      <c r="I11438" s="44">
        <v>130895.23</v>
      </c>
      <c r="J11438" s="68">
        <f t="shared" si="534"/>
        <v>0.65797025380710661</v>
      </c>
      <c r="K11438" s="43">
        <f t="shared" si="535"/>
        <v>0.66444279187817257</v>
      </c>
      <c r="L11438" s="41" t="str">
        <f t="shared" si="536"/>
        <v>A</v>
      </c>
      <c r="M11438" s="41" t="s">
        <v>467</v>
      </c>
      <c r="N11438" s="41" t="s">
        <v>425</v>
      </c>
      <c r="O11438" s="41" t="s">
        <v>70</v>
      </c>
    </row>
    <row r="11439" spans="1:15">
      <c r="A11439" s="42">
        <v>40991</v>
      </c>
      <c r="B11439" s="42">
        <v>51948</v>
      </c>
      <c r="C11439" s="130">
        <v>360</v>
      </c>
      <c r="D11439" s="43">
        <v>9.5700000000000007E-2</v>
      </c>
      <c r="E11439" s="43">
        <v>8.5600000000000009E-2</v>
      </c>
      <c r="F11439" s="44">
        <v>132410</v>
      </c>
      <c r="G11439" s="44">
        <v>132410</v>
      </c>
      <c r="H11439" s="44">
        <v>80472.820000000007</v>
      </c>
      <c r="I11439" s="44">
        <v>87999.99</v>
      </c>
      <c r="J11439" s="68">
        <f t="shared" si="534"/>
        <v>0.60775485235254145</v>
      </c>
      <c r="K11439" s="43">
        <f t="shared" si="535"/>
        <v>0.66460229589910136</v>
      </c>
      <c r="L11439" s="41" t="str">
        <f t="shared" si="536"/>
        <v>AA</v>
      </c>
      <c r="M11439" s="41" t="s">
        <v>609</v>
      </c>
      <c r="N11439" s="41" t="s">
        <v>428</v>
      </c>
      <c r="O11439" s="41" t="s">
        <v>70</v>
      </c>
    </row>
    <row r="11440" spans="1:15">
      <c r="A11440" s="42">
        <v>38782</v>
      </c>
      <c r="B11440" s="42">
        <v>46087</v>
      </c>
      <c r="C11440" s="130">
        <v>240</v>
      </c>
      <c r="D11440" s="43">
        <v>9.5700000000000007E-2</v>
      </c>
      <c r="E11440" s="43">
        <v>9.5700000000000007E-2</v>
      </c>
      <c r="F11440" s="44">
        <v>90000</v>
      </c>
      <c r="G11440" s="44">
        <v>90000</v>
      </c>
      <c r="H11440" s="44">
        <v>37282.54</v>
      </c>
      <c r="I11440" s="44">
        <v>59815.05</v>
      </c>
      <c r="J11440" s="68">
        <f t="shared" si="534"/>
        <v>0.41425044444444448</v>
      </c>
      <c r="K11440" s="43">
        <f t="shared" si="535"/>
        <v>0.66461166666666671</v>
      </c>
      <c r="L11440" s="41" t="str">
        <f t="shared" si="536"/>
        <v>AA</v>
      </c>
      <c r="M11440" s="41" t="s">
        <v>1067</v>
      </c>
      <c r="N11440" s="41" t="s">
        <v>416</v>
      </c>
      <c r="O11440" s="41" t="s">
        <v>70</v>
      </c>
    </row>
    <row r="11441" spans="1:15">
      <c r="A11441" s="38">
        <v>40917</v>
      </c>
      <c r="B11441" s="38">
        <v>49318</v>
      </c>
      <c r="C11441" s="131">
        <v>276</v>
      </c>
      <c r="D11441" s="39">
        <v>9.5700000000000007E-2</v>
      </c>
      <c r="E11441" s="39">
        <v>8.5600000000000009E-2</v>
      </c>
      <c r="F11441" s="40">
        <v>180500</v>
      </c>
      <c r="G11441" s="40">
        <v>180500</v>
      </c>
      <c r="H11441" s="40">
        <v>105548.79</v>
      </c>
      <c r="I11441" s="40">
        <v>119999.99</v>
      </c>
      <c r="J11441" s="67">
        <f t="shared" si="534"/>
        <v>0.58475783933518</v>
      </c>
      <c r="K11441" s="39">
        <f t="shared" si="535"/>
        <v>0.66481988919667589</v>
      </c>
      <c r="L11441" s="2" t="str">
        <f t="shared" si="536"/>
        <v>AA</v>
      </c>
      <c r="M11441" s="2" t="s">
        <v>736</v>
      </c>
      <c r="N11441" s="2" t="s">
        <v>417</v>
      </c>
      <c r="O11441" s="2" t="s">
        <v>70</v>
      </c>
    </row>
    <row r="11442" spans="1:15">
      <c r="A11442" s="42">
        <v>40994</v>
      </c>
      <c r="B11442" s="42">
        <v>48147</v>
      </c>
      <c r="C11442" s="130">
        <v>235</v>
      </c>
      <c r="D11442" s="43">
        <v>9.5700000000000007E-2</v>
      </c>
      <c r="E11442" s="43">
        <v>9.5700000000000007E-2</v>
      </c>
      <c r="F11442" s="44">
        <v>195000</v>
      </c>
      <c r="G11442" s="44">
        <v>195000</v>
      </c>
      <c r="H11442" s="44">
        <v>100927.46</v>
      </c>
      <c r="I11442" s="44">
        <v>129806.62</v>
      </c>
      <c r="J11442" s="68">
        <f t="shared" si="534"/>
        <v>0.51757671794871796</v>
      </c>
      <c r="K11442" s="43">
        <f t="shared" si="535"/>
        <v>0.66567497435897438</v>
      </c>
      <c r="L11442" s="41" t="str">
        <f t="shared" si="536"/>
        <v>AA</v>
      </c>
      <c r="M11442" s="41" t="s">
        <v>854</v>
      </c>
      <c r="N11442" s="41" t="s">
        <v>417</v>
      </c>
      <c r="O11442" s="41" t="s">
        <v>70</v>
      </c>
    </row>
    <row r="11443" spans="1:15">
      <c r="A11443" s="42">
        <v>40900</v>
      </c>
      <c r="B11443" s="42">
        <v>46076</v>
      </c>
      <c r="C11443" s="130">
        <v>170</v>
      </c>
      <c r="D11443" s="43">
        <v>9.5700000000000007E-2</v>
      </c>
      <c r="E11443" s="43">
        <v>8.5600000000000009E-2</v>
      </c>
      <c r="F11443" s="44">
        <v>120000</v>
      </c>
      <c r="G11443" s="44">
        <v>120000</v>
      </c>
      <c r="H11443" s="44">
        <v>71825.740000000005</v>
      </c>
      <c r="I11443" s="44">
        <v>79900</v>
      </c>
      <c r="J11443" s="68">
        <f t="shared" si="534"/>
        <v>0.59854783333333339</v>
      </c>
      <c r="K11443" s="43">
        <f t="shared" si="535"/>
        <v>0.66583333333333339</v>
      </c>
      <c r="L11443" s="41" t="str">
        <f t="shared" si="536"/>
        <v>AA</v>
      </c>
      <c r="M11443" s="41" t="s">
        <v>703</v>
      </c>
      <c r="N11443" s="41" t="s">
        <v>437</v>
      </c>
      <c r="O11443" s="41" t="s">
        <v>70</v>
      </c>
    </row>
    <row r="11444" spans="1:15">
      <c r="A11444" s="42">
        <v>40997</v>
      </c>
      <c r="B11444" s="42">
        <v>51954</v>
      </c>
      <c r="C11444" s="130">
        <v>360</v>
      </c>
      <c r="D11444" s="43">
        <v>9.5700000000000007E-2</v>
      </c>
      <c r="E11444" s="43">
        <v>8.5600000000000009E-2</v>
      </c>
      <c r="F11444" s="44">
        <v>182000</v>
      </c>
      <c r="G11444" s="44">
        <v>182000</v>
      </c>
      <c r="H11444" s="44">
        <v>110948.23</v>
      </c>
      <c r="I11444" s="44">
        <v>121299.99</v>
      </c>
      <c r="J11444" s="68">
        <f t="shared" si="534"/>
        <v>0.60960565934065936</v>
      </c>
      <c r="K11444" s="43">
        <f t="shared" si="535"/>
        <v>0.66648346153846161</v>
      </c>
      <c r="L11444" s="41" t="str">
        <f t="shared" si="536"/>
        <v>AA</v>
      </c>
      <c r="M11444" s="41" t="s">
        <v>564</v>
      </c>
      <c r="N11444" s="41" t="s">
        <v>417</v>
      </c>
      <c r="O11444" s="41" t="s">
        <v>70</v>
      </c>
    </row>
    <row r="11445" spans="1:15">
      <c r="A11445" s="38">
        <v>40935</v>
      </c>
      <c r="B11445" s="38">
        <v>44588</v>
      </c>
      <c r="C11445" s="131">
        <v>120</v>
      </c>
      <c r="D11445" s="39">
        <v>9.5700000000000007E-2</v>
      </c>
      <c r="E11445" s="39">
        <v>8.5600000000000009E-2</v>
      </c>
      <c r="F11445" s="40">
        <v>186000</v>
      </c>
      <c r="G11445" s="40">
        <v>186000</v>
      </c>
      <c r="H11445" s="40">
        <v>87061.67</v>
      </c>
      <c r="I11445" s="40">
        <v>123973.98</v>
      </c>
      <c r="J11445" s="67">
        <f t="shared" si="534"/>
        <v>0.46807349462365588</v>
      </c>
      <c r="K11445" s="39">
        <f t="shared" si="535"/>
        <v>0.66652677419354833</v>
      </c>
      <c r="L11445" s="2" t="str">
        <f t="shared" si="536"/>
        <v>AA</v>
      </c>
      <c r="M11445" s="2" t="s">
        <v>457</v>
      </c>
      <c r="N11445" s="2" t="s">
        <v>419</v>
      </c>
      <c r="O11445" s="2" t="s">
        <v>70</v>
      </c>
    </row>
    <row r="11446" spans="1:15">
      <c r="A11446" s="38">
        <v>41052</v>
      </c>
      <c r="B11446" s="38">
        <v>46530</v>
      </c>
      <c r="C11446" s="131">
        <v>180</v>
      </c>
      <c r="D11446" s="39">
        <v>9.5700000000000007E-2</v>
      </c>
      <c r="E11446" s="39">
        <v>9.5700000000000007E-2</v>
      </c>
      <c r="F11446" s="40">
        <v>60000</v>
      </c>
      <c r="G11446" s="40">
        <v>60000</v>
      </c>
      <c r="H11446" s="40">
        <v>33080.400000000001</v>
      </c>
      <c r="I11446" s="40">
        <v>39999.99</v>
      </c>
      <c r="J11446" s="67">
        <f t="shared" si="534"/>
        <v>0.55134000000000005</v>
      </c>
      <c r="K11446" s="39">
        <f t="shared" si="535"/>
        <v>0.66666649999999994</v>
      </c>
      <c r="L11446" s="2" t="str">
        <f t="shared" si="536"/>
        <v>AA</v>
      </c>
      <c r="M11446" s="2" t="s">
        <v>752</v>
      </c>
      <c r="N11446" s="2" t="s">
        <v>418</v>
      </c>
      <c r="O11446" s="2" t="s">
        <v>70</v>
      </c>
    </row>
    <row r="11447" spans="1:15">
      <c r="A11447" s="42">
        <v>38945</v>
      </c>
      <c r="B11447" s="42">
        <v>46250</v>
      </c>
      <c r="C11447" s="130">
        <v>240</v>
      </c>
      <c r="D11447" s="43">
        <v>9.5700000000000007E-2</v>
      </c>
      <c r="E11447" s="43">
        <v>9.5700000000000007E-2</v>
      </c>
      <c r="F11447" s="44">
        <v>120000</v>
      </c>
      <c r="G11447" s="44">
        <v>120000</v>
      </c>
      <c r="H11447" s="44">
        <v>51421.98</v>
      </c>
      <c r="I11447" s="44">
        <v>79999.990000000005</v>
      </c>
      <c r="J11447" s="68">
        <f t="shared" si="534"/>
        <v>0.42851650000000002</v>
      </c>
      <c r="K11447" s="43">
        <f t="shared" si="535"/>
        <v>0.6666665833333334</v>
      </c>
      <c r="L11447" s="41" t="str">
        <f t="shared" si="536"/>
        <v>AA</v>
      </c>
      <c r="M11447" s="41" t="s">
        <v>531</v>
      </c>
      <c r="N11447" s="41" t="s">
        <v>423</v>
      </c>
      <c r="O11447" s="41" t="s">
        <v>70</v>
      </c>
    </row>
    <row r="11448" spans="1:15">
      <c r="A11448" s="42">
        <v>40997</v>
      </c>
      <c r="B11448" s="42">
        <v>44649</v>
      </c>
      <c r="C11448" s="130">
        <v>120</v>
      </c>
      <c r="D11448" s="43">
        <v>9.5700000000000007E-2</v>
      </c>
      <c r="E11448" s="43">
        <v>8.5600000000000009E-2</v>
      </c>
      <c r="F11448" s="44">
        <v>150000</v>
      </c>
      <c r="G11448" s="44">
        <v>150000</v>
      </c>
      <c r="H11448" s="44">
        <v>71806.92</v>
      </c>
      <c r="I11448" s="44">
        <v>99999.99</v>
      </c>
      <c r="J11448" s="68">
        <f t="shared" si="534"/>
        <v>0.47871279999999999</v>
      </c>
      <c r="K11448" s="43">
        <f t="shared" si="535"/>
        <v>0.6666666</v>
      </c>
      <c r="L11448" s="41" t="str">
        <f t="shared" si="536"/>
        <v>AA</v>
      </c>
      <c r="M11448" s="41" t="s">
        <v>649</v>
      </c>
      <c r="N11448" s="41" t="s">
        <v>417</v>
      </c>
      <c r="O11448" s="41" t="s">
        <v>70</v>
      </c>
    </row>
    <row r="11449" spans="1:15">
      <c r="A11449" s="42">
        <v>40983</v>
      </c>
      <c r="B11449" s="42">
        <v>51940</v>
      </c>
      <c r="C11449" s="130">
        <v>360</v>
      </c>
      <c r="D11449" s="43">
        <v>9.5700000000000007E-2</v>
      </c>
      <c r="E11449" s="43">
        <v>7.9100000000000004E-2</v>
      </c>
      <c r="F11449" s="44">
        <v>180000</v>
      </c>
      <c r="G11449" s="44">
        <v>180000</v>
      </c>
      <c r="H11449" s="44">
        <v>93334.71</v>
      </c>
      <c r="I11449" s="44">
        <v>119999.99</v>
      </c>
      <c r="J11449" s="68">
        <f t="shared" si="534"/>
        <v>0.51852616666666673</v>
      </c>
      <c r="K11449" s="43">
        <f t="shared" si="535"/>
        <v>0.66666661111111114</v>
      </c>
      <c r="L11449" s="41" t="str">
        <f t="shared" si="536"/>
        <v>AA</v>
      </c>
      <c r="M11449" s="41" t="s">
        <v>459</v>
      </c>
      <c r="N11449" s="41" t="s">
        <v>417</v>
      </c>
      <c r="O11449" s="41" t="s">
        <v>70</v>
      </c>
    </row>
    <row r="11450" spans="1:15">
      <c r="A11450" s="38">
        <v>39399</v>
      </c>
      <c r="B11450" s="38">
        <v>46673</v>
      </c>
      <c r="C11450" s="131">
        <v>239</v>
      </c>
      <c r="D11450" s="39">
        <v>9.5700000000000007E-2</v>
      </c>
      <c r="E11450" s="39">
        <v>8.6500000000000007E-2</v>
      </c>
      <c r="F11450" s="40">
        <v>66000</v>
      </c>
      <c r="G11450" s="40">
        <v>66000</v>
      </c>
      <c r="H11450" s="40">
        <v>30383.03</v>
      </c>
      <c r="I11450" s="40">
        <v>44000</v>
      </c>
      <c r="J11450" s="67">
        <f t="shared" si="534"/>
        <v>0.46034893939393939</v>
      </c>
      <c r="K11450" s="39">
        <f t="shared" si="535"/>
        <v>0.66666666666666663</v>
      </c>
      <c r="L11450" s="2" t="str">
        <f t="shared" si="536"/>
        <v>AA</v>
      </c>
      <c r="M11450" s="2" t="s">
        <v>776</v>
      </c>
      <c r="N11450" s="2" t="s">
        <v>422</v>
      </c>
      <c r="O11450" s="2" t="s">
        <v>70</v>
      </c>
    </row>
    <row r="11451" spans="1:15">
      <c r="A11451" s="38">
        <v>40926</v>
      </c>
      <c r="B11451" s="38">
        <v>47195</v>
      </c>
      <c r="C11451" s="131">
        <v>206</v>
      </c>
      <c r="D11451" s="39">
        <v>9.5700000000000007E-2</v>
      </c>
      <c r="E11451" s="39">
        <v>8.5600000000000009E-2</v>
      </c>
      <c r="F11451" s="40">
        <v>182000</v>
      </c>
      <c r="G11451" s="40">
        <v>182000</v>
      </c>
      <c r="H11451" s="40">
        <v>101197.61</v>
      </c>
      <c r="I11451" s="40">
        <v>121499.99</v>
      </c>
      <c r="J11451" s="67">
        <f t="shared" si="534"/>
        <v>0.55603082417582417</v>
      </c>
      <c r="K11451" s="39">
        <f t="shared" si="535"/>
        <v>0.6675823626373627</v>
      </c>
      <c r="L11451" s="2" t="str">
        <f t="shared" si="536"/>
        <v>AA</v>
      </c>
      <c r="M11451" s="2" t="s">
        <v>1349</v>
      </c>
      <c r="N11451" s="2" t="s">
        <v>417</v>
      </c>
      <c r="O11451" s="2" t="s">
        <v>70</v>
      </c>
    </row>
    <row r="11452" spans="1:15">
      <c r="A11452" s="38">
        <v>40892</v>
      </c>
      <c r="B11452" s="38">
        <v>51850</v>
      </c>
      <c r="C11452" s="131">
        <v>360</v>
      </c>
      <c r="D11452" s="39">
        <v>9.5700000000000007E-2</v>
      </c>
      <c r="E11452" s="39">
        <v>8.5600000000000009E-2</v>
      </c>
      <c r="F11452" s="40">
        <v>190000</v>
      </c>
      <c r="G11452" s="40">
        <v>190000</v>
      </c>
      <c r="H11452" s="40">
        <v>114675.89</v>
      </c>
      <c r="I11452" s="40">
        <v>126999.99</v>
      </c>
      <c r="J11452" s="67">
        <f t="shared" si="534"/>
        <v>0.60355731578947369</v>
      </c>
      <c r="K11452" s="39">
        <f t="shared" si="535"/>
        <v>0.66842100000000004</v>
      </c>
      <c r="L11452" s="2" t="str">
        <f t="shared" si="536"/>
        <v>AA</v>
      </c>
      <c r="M11452" s="2" t="s">
        <v>495</v>
      </c>
      <c r="N11452" s="2" t="s">
        <v>424</v>
      </c>
      <c r="O11452" s="2" t="s">
        <v>70</v>
      </c>
    </row>
    <row r="11453" spans="1:15">
      <c r="A11453" s="42">
        <v>40928</v>
      </c>
      <c r="B11453" s="42">
        <v>51886</v>
      </c>
      <c r="C11453" s="130">
        <v>360</v>
      </c>
      <c r="D11453" s="43">
        <v>9.5700000000000007E-2</v>
      </c>
      <c r="E11453" s="43">
        <v>8.5600000000000009E-2</v>
      </c>
      <c r="F11453" s="44">
        <v>136000</v>
      </c>
      <c r="G11453" s="44">
        <v>136000</v>
      </c>
      <c r="H11453" s="44">
        <v>84670.65</v>
      </c>
      <c r="I11453" s="44">
        <v>90981.13</v>
      </c>
      <c r="J11453" s="68">
        <f t="shared" si="534"/>
        <v>0.62257830882352938</v>
      </c>
      <c r="K11453" s="43">
        <f t="shared" si="535"/>
        <v>0.66897889705882352</v>
      </c>
      <c r="L11453" s="41" t="str">
        <f t="shared" si="536"/>
        <v>AA</v>
      </c>
      <c r="M11453" s="41" t="s">
        <v>827</v>
      </c>
      <c r="N11453" s="41" t="s">
        <v>417</v>
      </c>
      <c r="O11453" s="41" t="s">
        <v>70</v>
      </c>
    </row>
    <row r="11454" spans="1:15">
      <c r="A11454" s="42">
        <v>40945</v>
      </c>
      <c r="B11454" s="42">
        <v>48554</v>
      </c>
      <c r="C11454" s="130">
        <v>250</v>
      </c>
      <c r="D11454" s="43">
        <v>9.5700000000000007E-2</v>
      </c>
      <c r="E11454" s="43">
        <v>8.5600000000000009E-2</v>
      </c>
      <c r="F11454" s="44">
        <v>187000</v>
      </c>
      <c r="G11454" s="44">
        <v>187000</v>
      </c>
      <c r="H11454" s="44">
        <v>121307.71</v>
      </c>
      <c r="I11454" s="44">
        <v>125257.42</v>
      </c>
      <c r="J11454" s="68">
        <f t="shared" si="534"/>
        <v>0.6487043315508022</v>
      </c>
      <c r="K11454" s="43">
        <f t="shared" si="535"/>
        <v>0.66982577540106947</v>
      </c>
      <c r="L11454" s="41" t="str">
        <f t="shared" si="536"/>
        <v>AA</v>
      </c>
      <c r="M11454" s="41" t="s">
        <v>497</v>
      </c>
      <c r="N11454" s="41" t="s">
        <v>417</v>
      </c>
      <c r="O11454" s="41" t="s">
        <v>70</v>
      </c>
    </row>
    <row r="11455" spans="1:15">
      <c r="A11455" s="38">
        <v>38842</v>
      </c>
      <c r="B11455" s="38">
        <v>46147</v>
      </c>
      <c r="C11455" s="131">
        <v>240</v>
      </c>
      <c r="D11455" s="39">
        <v>9.5700000000000007E-2</v>
      </c>
      <c r="E11455" s="39">
        <v>9.5700000000000007E-2</v>
      </c>
      <c r="F11455" s="40">
        <v>100000</v>
      </c>
      <c r="G11455" s="40">
        <v>100000</v>
      </c>
      <c r="H11455" s="40">
        <v>43882.87</v>
      </c>
      <c r="I11455" s="40">
        <v>67037.2</v>
      </c>
      <c r="J11455" s="67">
        <f t="shared" si="534"/>
        <v>0.43882870000000002</v>
      </c>
      <c r="K11455" s="39">
        <f t="shared" si="535"/>
        <v>0.67037199999999997</v>
      </c>
      <c r="L11455" s="2" t="str">
        <f t="shared" si="536"/>
        <v>AA</v>
      </c>
      <c r="M11455" s="2" t="s">
        <v>564</v>
      </c>
      <c r="N11455" s="2" t="s">
        <v>417</v>
      </c>
      <c r="O11455" s="2" t="s">
        <v>70</v>
      </c>
    </row>
    <row r="11456" spans="1:15">
      <c r="A11456" s="38">
        <v>40996</v>
      </c>
      <c r="B11456" s="38">
        <v>47631</v>
      </c>
      <c r="C11456" s="131">
        <v>218</v>
      </c>
      <c r="D11456" s="39">
        <v>9.5700000000000007E-2</v>
      </c>
      <c r="E11456" s="39">
        <v>8.5600000000000009E-2</v>
      </c>
      <c r="F11456" s="40">
        <v>165500</v>
      </c>
      <c r="G11456" s="40">
        <v>165500</v>
      </c>
      <c r="H11456" s="40">
        <v>89276.67</v>
      </c>
      <c r="I11456" s="40">
        <v>110967</v>
      </c>
      <c r="J11456" s="67">
        <f t="shared" si="534"/>
        <v>0.53943607250755288</v>
      </c>
      <c r="K11456" s="39">
        <f t="shared" si="535"/>
        <v>0.67049546827794559</v>
      </c>
      <c r="L11456" s="2" t="str">
        <f t="shared" si="536"/>
        <v>AA</v>
      </c>
      <c r="M11456" s="2" t="s">
        <v>564</v>
      </c>
      <c r="N11456" s="2" t="s">
        <v>417</v>
      </c>
      <c r="O11456" s="2" t="s">
        <v>70</v>
      </c>
    </row>
    <row r="11457" spans="1:15">
      <c r="A11457" s="42">
        <v>41012</v>
      </c>
      <c r="B11457" s="42">
        <v>45273</v>
      </c>
      <c r="C11457" s="130">
        <v>140</v>
      </c>
      <c r="D11457" s="43">
        <v>9.5700000000000007E-2</v>
      </c>
      <c r="E11457" s="43">
        <v>8.5600000000000009E-2</v>
      </c>
      <c r="F11457" s="44">
        <v>142000</v>
      </c>
      <c r="G11457" s="44">
        <v>142000</v>
      </c>
      <c r="H11457" s="44">
        <v>73087.03</v>
      </c>
      <c r="I11457" s="44">
        <v>95250.5</v>
      </c>
      <c r="J11457" s="68">
        <f t="shared" si="534"/>
        <v>0.51469739436619721</v>
      </c>
      <c r="K11457" s="43">
        <f t="shared" si="535"/>
        <v>0.67077816901408449</v>
      </c>
      <c r="L11457" s="41" t="str">
        <f t="shared" si="536"/>
        <v>AA</v>
      </c>
      <c r="M11457" s="41" t="s">
        <v>903</v>
      </c>
      <c r="N11457" s="41" t="s">
        <v>419</v>
      </c>
      <c r="O11457" s="41" t="s">
        <v>70</v>
      </c>
    </row>
    <row r="11458" spans="1:15">
      <c r="A11458" s="38">
        <v>39339</v>
      </c>
      <c r="B11458" s="38">
        <v>46644</v>
      </c>
      <c r="C11458" s="131">
        <v>240</v>
      </c>
      <c r="D11458" s="39">
        <v>9.5700000000000007E-2</v>
      </c>
      <c r="E11458" s="39">
        <v>8.6500000000000007E-2</v>
      </c>
      <c r="F11458" s="40">
        <v>67500</v>
      </c>
      <c r="G11458" s="40">
        <v>67500</v>
      </c>
      <c r="H11458" s="40">
        <v>30356.37</v>
      </c>
      <c r="I11458" s="40">
        <v>45399.99</v>
      </c>
      <c r="J11458" s="67">
        <f t="shared" si="534"/>
        <v>0.44972400000000001</v>
      </c>
      <c r="K11458" s="39">
        <f t="shared" si="535"/>
        <v>0.67259244444444444</v>
      </c>
      <c r="L11458" s="2" t="str">
        <f t="shared" si="536"/>
        <v>AA</v>
      </c>
      <c r="M11458" s="2" t="s">
        <v>1063</v>
      </c>
      <c r="N11458" s="2" t="s">
        <v>422</v>
      </c>
      <c r="O11458" s="2" t="s">
        <v>70</v>
      </c>
    </row>
    <row r="11459" spans="1:15">
      <c r="A11459" s="38">
        <v>40875</v>
      </c>
      <c r="B11459" s="38">
        <v>46354</v>
      </c>
      <c r="C11459" s="131">
        <v>180</v>
      </c>
      <c r="D11459" s="39">
        <v>9.5700000000000007E-2</v>
      </c>
      <c r="E11459" s="39">
        <v>8.5600000000000009E-2</v>
      </c>
      <c r="F11459" s="40">
        <v>127000</v>
      </c>
      <c r="G11459" s="40">
        <v>127000</v>
      </c>
      <c r="H11459" s="40">
        <v>49945.49</v>
      </c>
      <c r="I11459" s="40">
        <v>85419.99</v>
      </c>
      <c r="J11459" s="67">
        <f t="shared" ref="J11459:J11522" si="537">H11459/G11459</f>
        <v>0.39327157480314962</v>
      </c>
      <c r="K11459" s="39">
        <f t="shared" ref="K11459:K11522" si="538">I11459/G11459</f>
        <v>0.67259834645669292</v>
      </c>
      <c r="L11459" s="2" t="str">
        <f t="shared" ref="L11459:L11522" si="539">IF(J11459&lt;=65%,"AA",IF(J11459&lt;=75%,"A",IF(J11459&lt;=85%,"B","C")))</f>
        <v>AA</v>
      </c>
      <c r="M11459" s="2" t="s">
        <v>528</v>
      </c>
      <c r="N11459" s="2" t="s">
        <v>426</v>
      </c>
      <c r="O11459" s="2" t="s">
        <v>70</v>
      </c>
    </row>
    <row r="11460" spans="1:15">
      <c r="A11460" s="42">
        <v>40995</v>
      </c>
      <c r="B11460" s="42">
        <v>48300</v>
      </c>
      <c r="C11460" s="130">
        <v>240</v>
      </c>
      <c r="D11460" s="43">
        <v>9.5700000000000007E-2</v>
      </c>
      <c r="E11460" s="43">
        <v>8.5600000000000009E-2</v>
      </c>
      <c r="F11460" s="44">
        <v>108000</v>
      </c>
      <c r="G11460" s="44">
        <v>108000</v>
      </c>
      <c r="H11460" s="44">
        <v>65983.100000000006</v>
      </c>
      <c r="I11460" s="44">
        <v>72736.97</v>
      </c>
      <c r="J11460" s="68">
        <f t="shared" si="537"/>
        <v>0.61095462962962965</v>
      </c>
      <c r="K11460" s="43">
        <f t="shared" si="538"/>
        <v>0.673490462962963</v>
      </c>
      <c r="L11460" s="41" t="str">
        <f t="shared" si="539"/>
        <v>AA</v>
      </c>
      <c r="M11460" s="41" t="s">
        <v>858</v>
      </c>
      <c r="N11460" s="41" t="s">
        <v>417</v>
      </c>
      <c r="O11460" s="41" t="s">
        <v>70</v>
      </c>
    </row>
    <row r="11461" spans="1:15">
      <c r="A11461" s="38">
        <v>39185</v>
      </c>
      <c r="B11461" s="38">
        <v>46490</v>
      </c>
      <c r="C11461" s="131">
        <v>240</v>
      </c>
      <c r="D11461" s="39">
        <v>9.5700000000000007E-2</v>
      </c>
      <c r="E11461" s="39">
        <v>8.6500000000000007E-2</v>
      </c>
      <c r="F11461" s="40">
        <v>69100</v>
      </c>
      <c r="G11461" s="40">
        <v>69100</v>
      </c>
      <c r="H11461" s="40">
        <v>31291.42</v>
      </c>
      <c r="I11461" s="40">
        <v>46539.87</v>
      </c>
      <c r="J11461" s="67">
        <f t="shared" si="537"/>
        <v>0.45284254703328508</v>
      </c>
      <c r="K11461" s="39">
        <f t="shared" si="538"/>
        <v>0.67351476121562959</v>
      </c>
      <c r="L11461" s="2" t="str">
        <f t="shared" si="539"/>
        <v>AA</v>
      </c>
      <c r="M11461" s="2" t="s">
        <v>675</v>
      </c>
      <c r="N11461" s="2" t="s">
        <v>421</v>
      </c>
      <c r="O11461" s="2" t="s">
        <v>70</v>
      </c>
    </row>
    <row r="11462" spans="1:15">
      <c r="A11462" s="38">
        <v>40899</v>
      </c>
      <c r="B11462" s="38">
        <v>45587</v>
      </c>
      <c r="C11462" s="131">
        <v>154</v>
      </c>
      <c r="D11462" s="39">
        <v>9.5700000000000007E-2</v>
      </c>
      <c r="E11462" s="39">
        <v>8.5600000000000009E-2</v>
      </c>
      <c r="F11462" s="40">
        <v>164000</v>
      </c>
      <c r="G11462" s="40">
        <v>164000</v>
      </c>
      <c r="H11462" s="40">
        <v>83670.759999999995</v>
      </c>
      <c r="I11462" s="40">
        <v>110527.8</v>
      </c>
      <c r="J11462" s="67">
        <f t="shared" si="537"/>
        <v>0.51018756097560969</v>
      </c>
      <c r="K11462" s="39">
        <f t="shared" si="538"/>
        <v>0.67395000000000005</v>
      </c>
      <c r="L11462" s="2" t="str">
        <f t="shared" si="539"/>
        <v>AA</v>
      </c>
      <c r="M11462" s="2" t="s">
        <v>457</v>
      </c>
      <c r="N11462" s="2" t="s">
        <v>419</v>
      </c>
      <c r="O11462" s="2" t="s">
        <v>70</v>
      </c>
    </row>
    <row r="11463" spans="1:15">
      <c r="A11463" s="42">
        <v>40969</v>
      </c>
      <c r="B11463" s="42">
        <v>49400</v>
      </c>
      <c r="C11463" s="130">
        <v>277</v>
      </c>
      <c r="D11463" s="43">
        <v>9.5700000000000007E-2</v>
      </c>
      <c r="E11463" s="43">
        <v>8.5600000000000009E-2</v>
      </c>
      <c r="F11463" s="44">
        <v>181000</v>
      </c>
      <c r="G11463" s="44">
        <v>181000</v>
      </c>
      <c r="H11463" s="44">
        <v>110064.96000000001</v>
      </c>
      <c r="I11463" s="44">
        <v>122000</v>
      </c>
      <c r="J11463" s="68">
        <f t="shared" si="537"/>
        <v>0.60809370165745857</v>
      </c>
      <c r="K11463" s="43">
        <f t="shared" si="538"/>
        <v>0.67403314917127077</v>
      </c>
      <c r="L11463" s="41" t="str">
        <f t="shared" si="539"/>
        <v>AA</v>
      </c>
      <c r="M11463" s="41" t="s">
        <v>466</v>
      </c>
      <c r="N11463" s="41" t="s">
        <v>421</v>
      </c>
      <c r="O11463" s="41" t="s">
        <v>70</v>
      </c>
    </row>
    <row r="11464" spans="1:15">
      <c r="A11464" s="38">
        <v>40996</v>
      </c>
      <c r="B11464" s="38">
        <v>50341</v>
      </c>
      <c r="C11464" s="131">
        <v>307</v>
      </c>
      <c r="D11464" s="39">
        <v>9.5700000000000007E-2</v>
      </c>
      <c r="E11464" s="39">
        <v>8.5600000000000009E-2</v>
      </c>
      <c r="F11464" s="40">
        <v>123000</v>
      </c>
      <c r="G11464" s="40">
        <v>123000</v>
      </c>
      <c r="H11464" s="40">
        <v>74503.87</v>
      </c>
      <c r="I11464" s="40">
        <v>82999.990000000005</v>
      </c>
      <c r="J11464" s="67">
        <f t="shared" si="537"/>
        <v>0.60572252032520324</v>
      </c>
      <c r="K11464" s="39">
        <f t="shared" si="538"/>
        <v>0.67479666666666671</v>
      </c>
      <c r="L11464" s="2" t="str">
        <f t="shared" si="539"/>
        <v>AA</v>
      </c>
      <c r="M11464" s="2" t="s">
        <v>1005</v>
      </c>
      <c r="N11464" s="2" t="s">
        <v>439</v>
      </c>
      <c r="O11464" s="2" t="s">
        <v>70</v>
      </c>
    </row>
    <row r="11465" spans="1:15">
      <c r="A11465" s="42">
        <v>41022</v>
      </c>
      <c r="B11465" s="42">
        <v>51979</v>
      </c>
      <c r="C11465" s="130">
        <v>360</v>
      </c>
      <c r="D11465" s="43">
        <v>9.5700000000000007E-2</v>
      </c>
      <c r="E11465" s="43">
        <v>8.5600000000000009E-2</v>
      </c>
      <c r="F11465" s="44">
        <v>197000</v>
      </c>
      <c r="G11465" s="44">
        <v>197000</v>
      </c>
      <c r="H11465" s="44">
        <v>124486.76</v>
      </c>
      <c r="I11465" s="44">
        <v>133000</v>
      </c>
      <c r="J11465" s="68">
        <f t="shared" si="537"/>
        <v>0.63191248730964467</v>
      </c>
      <c r="K11465" s="43">
        <f t="shared" si="538"/>
        <v>0.67512690355329952</v>
      </c>
      <c r="L11465" s="41" t="str">
        <f t="shared" si="539"/>
        <v>AA</v>
      </c>
      <c r="M11465" s="41" t="s">
        <v>1254</v>
      </c>
      <c r="N11465" s="41" t="s">
        <v>416</v>
      </c>
      <c r="O11465" s="41" t="s">
        <v>70</v>
      </c>
    </row>
    <row r="11466" spans="1:15">
      <c r="A11466" s="38">
        <v>39167</v>
      </c>
      <c r="B11466" s="38">
        <v>45133</v>
      </c>
      <c r="C11466" s="131">
        <v>196</v>
      </c>
      <c r="D11466" s="39">
        <v>9.5700000000000007E-2</v>
      </c>
      <c r="E11466" s="39">
        <v>9.5700000000000007E-2</v>
      </c>
      <c r="F11466" s="40">
        <v>105000</v>
      </c>
      <c r="G11466" s="40">
        <v>105000</v>
      </c>
      <c r="H11466" s="40">
        <v>40897.47</v>
      </c>
      <c r="I11466" s="40">
        <v>71100</v>
      </c>
      <c r="J11466" s="67">
        <f t="shared" si="537"/>
        <v>0.38949971428571428</v>
      </c>
      <c r="K11466" s="39">
        <f t="shared" si="538"/>
        <v>0.67714285714285716</v>
      </c>
      <c r="L11466" s="2" t="str">
        <f t="shared" si="539"/>
        <v>AA</v>
      </c>
      <c r="M11466" s="2" t="s">
        <v>841</v>
      </c>
      <c r="N11466" s="2" t="s">
        <v>422</v>
      </c>
      <c r="O11466" s="2" t="s">
        <v>70</v>
      </c>
    </row>
    <row r="11467" spans="1:15">
      <c r="A11467" s="38">
        <v>40968</v>
      </c>
      <c r="B11467" s="38">
        <v>51925</v>
      </c>
      <c r="C11467" s="131">
        <v>360</v>
      </c>
      <c r="D11467" s="39">
        <v>9.5700000000000007E-2</v>
      </c>
      <c r="E11467" s="39">
        <v>8.5600000000000009E-2</v>
      </c>
      <c r="F11467" s="40">
        <v>168500</v>
      </c>
      <c r="G11467" s="40">
        <v>168500</v>
      </c>
      <c r="H11467" s="40">
        <v>107908.09</v>
      </c>
      <c r="I11467" s="40">
        <v>114200</v>
      </c>
      <c r="J11467" s="67">
        <f t="shared" si="537"/>
        <v>0.64040409495548956</v>
      </c>
      <c r="K11467" s="39">
        <f t="shared" si="538"/>
        <v>0.67774480712166174</v>
      </c>
      <c r="L11467" s="2" t="str">
        <f t="shared" si="539"/>
        <v>AA</v>
      </c>
      <c r="M11467" s="2" t="s">
        <v>564</v>
      </c>
      <c r="N11467" s="2" t="s">
        <v>417</v>
      </c>
      <c r="O11467" s="2" t="s">
        <v>70</v>
      </c>
    </row>
    <row r="11468" spans="1:15">
      <c r="A11468" s="42">
        <v>40998</v>
      </c>
      <c r="B11468" s="42">
        <v>50129</v>
      </c>
      <c r="C11468" s="130">
        <v>300</v>
      </c>
      <c r="D11468" s="43">
        <v>9.5700000000000007E-2</v>
      </c>
      <c r="E11468" s="43">
        <v>8.5600000000000009E-2</v>
      </c>
      <c r="F11468" s="44">
        <v>180000</v>
      </c>
      <c r="G11468" s="44">
        <v>180000</v>
      </c>
      <c r="H11468" s="44">
        <v>109493.99</v>
      </c>
      <c r="I11468" s="44">
        <v>121999.99</v>
      </c>
      <c r="J11468" s="68">
        <f t="shared" si="537"/>
        <v>0.60829994444444446</v>
      </c>
      <c r="K11468" s="43">
        <f t="shared" si="538"/>
        <v>0.67777772222222221</v>
      </c>
      <c r="L11468" s="41" t="str">
        <f t="shared" si="539"/>
        <v>AA</v>
      </c>
      <c r="M11468" s="41" t="s">
        <v>862</v>
      </c>
      <c r="N11468" s="41" t="s">
        <v>417</v>
      </c>
      <c r="O11468" s="41" t="s">
        <v>70</v>
      </c>
    </row>
    <row r="11469" spans="1:15">
      <c r="A11469" s="38">
        <v>39031</v>
      </c>
      <c r="B11469" s="38">
        <v>44510</v>
      </c>
      <c r="C11469" s="131">
        <v>180</v>
      </c>
      <c r="D11469" s="39">
        <v>9.5700000000000007E-2</v>
      </c>
      <c r="E11469" s="39">
        <v>9.5700000000000007E-2</v>
      </c>
      <c r="F11469" s="40">
        <v>118000</v>
      </c>
      <c r="G11469" s="40">
        <v>118000</v>
      </c>
      <c r="H11469" s="40">
        <v>41754.910000000003</v>
      </c>
      <c r="I11469" s="40">
        <v>79999.990000000005</v>
      </c>
      <c r="J11469" s="67">
        <f t="shared" si="537"/>
        <v>0.35385516949152546</v>
      </c>
      <c r="K11469" s="39">
        <f t="shared" si="538"/>
        <v>0.67796601694915259</v>
      </c>
      <c r="L11469" s="2" t="str">
        <f t="shared" si="539"/>
        <v>AA</v>
      </c>
      <c r="M11469" s="2" t="s">
        <v>495</v>
      </c>
      <c r="N11469" s="2" t="s">
        <v>424</v>
      </c>
      <c r="O11469" s="2" t="s">
        <v>70</v>
      </c>
    </row>
    <row r="11470" spans="1:15">
      <c r="A11470" s="38">
        <v>40997</v>
      </c>
      <c r="B11470" s="38">
        <v>48302</v>
      </c>
      <c r="C11470" s="131">
        <v>240</v>
      </c>
      <c r="D11470" s="39">
        <v>9.5700000000000007E-2</v>
      </c>
      <c r="E11470" s="39">
        <v>7.9100000000000004E-2</v>
      </c>
      <c r="F11470" s="40">
        <v>147000</v>
      </c>
      <c r="G11470" s="40">
        <v>147000</v>
      </c>
      <c r="H11470" s="40">
        <v>89431.79</v>
      </c>
      <c r="I11470" s="40">
        <v>100000</v>
      </c>
      <c r="J11470" s="67">
        <f t="shared" si="537"/>
        <v>0.60837952380952376</v>
      </c>
      <c r="K11470" s="39">
        <f t="shared" si="538"/>
        <v>0.68027210884353739</v>
      </c>
      <c r="L11470" s="2" t="str">
        <f t="shared" si="539"/>
        <v>AA</v>
      </c>
      <c r="M11470" s="2" t="s">
        <v>475</v>
      </c>
      <c r="N11470" s="2" t="s">
        <v>427</v>
      </c>
      <c r="O11470" s="2" t="s">
        <v>70</v>
      </c>
    </row>
    <row r="11471" spans="1:15">
      <c r="A11471" s="42">
        <v>40949</v>
      </c>
      <c r="B11471" s="42">
        <v>51907</v>
      </c>
      <c r="C11471" s="130">
        <v>360</v>
      </c>
      <c r="D11471" s="43">
        <v>9.5700000000000007E-2</v>
      </c>
      <c r="E11471" s="43">
        <v>7.9100000000000004E-2</v>
      </c>
      <c r="F11471" s="44">
        <v>165500</v>
      </c>
      <c r="G11471" s="44">
        <v>165500</v>
      </c>
      <c r="H11471" s="44">
        <v>110515.17</v>
      </c>
      <c r="I11471" s="44">
        <v>112702.75</v>
      </c>
      <c r="J11471" s="68">
        <f t="shared" si="537"/>
        <v>0.66776537764350452</v>
      </c>
      <c r="K11471" s="43">
        <f t="shared" si="538"/>
        <v>0.68098338368580058</v>
      </c>
      <c r="L11471" s="41" t="str">
        <f t="shared" si="539"/>
        <v>A</v>
      </c>
      <c r="M11471" s="41" t="s">
        <v>509</v>
      </c>
      <c r="N11471" s="41" t="s">
        <v>430</v>
      </c>
      <c r="O11471" s="41" t="s">
        <v>70</v>
      </c>
    </row>
    <row r="11472" spans="1:15">
      <c r="A11472" s="38">
        <v>41029</v>
      </c>
      <c r="B11472" s="38">
        <v>51986</v>
      </c>
      <c r="C11472" s="131">
        <v>360</v>
      </c>
      <c r="D11472" s="39">
        <v>9.5700000000000007E-2</v>
      </c>
      <c r="E11472" s="39">
        <v>8.5600000000000009E-2</v>
      </c>
      <c r="F11472" s="40">
        <v>118000</v>
      </c>
      <c r="G11472" s="40">
        <v>118000</v>
      </c>
      <c r="H11472" s="40">
        <v>78585.23</v>
      </c>
      <c r="I11472" s="40">
        <v>80398.7</v>
      </c>
      <c r="J11472" s="67">
        <f t="shared" si="537"/>
        <v>0.66597652542372876</v>
      </c>
      <c r="K11472" s="39">
        <f t="shared" si="538"/>
        <v>0.68134491525423724</v>
      </c>
      <c r="L11472" s="2" t="str">
        <f t="shared" si="539"/>
        <v>A</v>
      </c>
      <c r="M11472" s="2" t="s">
        <v>714</v>
      </c>
      <c r="N11472" s="2" t="s">
        <v>416</v>
      </c>
      <c r="O11472" s="2" t="s">
        <v>70</v>
      </c>
    </row>
    <row r="11473" spans="1:15">
      <c r="A11473" s="42">
        <v>40904</v>
      </c>
      <c r="B11473" s="42">
        <v>48209</v>
      </c>
      <c r="C11473" s="130">
        <v>240</v>
      </c>
      <c r="D11473" s="43">
        <v>9.5700000000000007E-2</v>
      </c>
      <c r="E11473" s="43">
        <v>8.5600000000000009E-2</v>
      </c>
      <c r="F11473" s="44">
        <v>191000</v>
      </c>
      <c r="G11473" s="44">
        <v>191000</v>
      </c>
      <c r="H11473" s="44">
        <v>111313.01</v>
      </c>
      <c r="I11473" s="44">
        <v>130162.29</v>
      </c>
      <c r="J11473" s="68">
        <f t="shared" si="537"/>
        <v>0.58279062827225125</v>
      </c>
      <c r="K11473" s="43">
        <f t="shared" si="538"/>
        <v>0.68147795811518319</v>
      </c>
      <c r="L11473" s="41" t="str">
        <f t="shared" si="539"/>
        <v>AA</v>
      </c>
      <c r="M11473" s="41" t="s">
        <v>540</v>
      </c>
      <c r="N11473" s="41" t="s">
        <v>423</v>
      </c>
      <c r="O11473" s="41" t="s">
        <v>70</v>
      </c>
    </row>
    <row r="11474" spans="1:15">
      <c r="A11474" s="42">
        <v>40872</v>
      </c>
      <c r="B11474" s="42">
        <v>50004</v>
      </c>
      <c r="C11474" s="130">
        <v>300</v>
      </c>
      <c r="D11474" s="43">
        <v>9.5700000000000007E-2</v>
      </c>
      <c r="E11474" s="43">
        <v>8.5600000000000009E-2</v>
      </c>
      <c r="F11474" s="44">
        <v>110000</v>
      </c>
      <c r="G11474" s="44">
        <v>110000</v>
      </c>
      <c r="H11474" s="44">
        <v>36062.269999999997</v>
      </c>
      <c r="I11474" s="44">
        <v>74999.990000000005</v>
      </c>
      <c r="J11474" s="68">
        <f t="shared" si="537"/>
        <v>0.32783881818181815</v>
      </c>
      <c r="K11474" s="43">
        <f t="shared" si="538"/>
        <v>0.68181809090909096</v>
      </c>
      <c r="L11474" s="41" t="str">
        <f t="shared" si="539"/>
        <v>AA</v>
      </c>
      <c r="M11474" s="41" t="s">
        <v>474</v>
      </c>
      <c r="N11474" s="41" t="s">
        <v>417</v>
      </c>
      <c r="O11474" s="41" t="s">
        <v>70</v>
      </c>
    </row>
    <row r="11475" spans="1:15">
      <c r="A11475" s="42">
        <v>39422</v>
      </c>
      <c r="B11475" s="42">
        <v>45875</v>
      </c>
      <c r="C11475" s="130">
        <v>212</v>
      </c>
      <c r="D11475" s="43">
        <v>9.5700000000000007E-2</v>
      </c>
      <c r="E11475" s="43">
        <v>8.6500000000000007E-2</v>
      </c>
      <c r="F11475" s="44">
        <v>110000</v>
      </c>
      <c r="G11475" s="44">
        <v>110000</v>
      </c>
      <c r="H11475" s="44">
        <v>47494.7</v>
      </c>
      <c r="I11475" s="44">
        <v>75000</v>
      </c>
      <c r="J11475" s="68">
        <f t="shared" si="537"/>
        <v>0.43176999999999999</v>
      </c>
      <c r="K11475" s="43">
        <f t="shared" si="538"/>
        <v>0.68181818181818177</v>
      </c>
      <c r="L11475" s="41" t="str">
        <f t="shared" si="539"/>
        <v>AA</v>
      </c>
      <c r="M11475" s="41" t="s">
        <v>881</v>
      </c>
      <c r="N11475" s="41" t="s">
        <v>421</v>
      </c>
      <c r="O11475" s="41" t="s">
        <v>70</v>
      </c>
    </row>
    <row r="11476" spans="1:15">
      <c r="A11476" s="42">
        <v>40928</v>
      </c>
      <c r="B11476" s="42">
        <v>51886</v>
      </c>
      <c r="C11476" s="130">
        <v>360</v>
      </c>
      <c r="D11476" s="43">
        <v>9.5700000000000007E-2</v>
      </c>
      <c r="E11476" s="43">
        <v>8.5600000000000009E-2</v>
      </c>
      <c r="F11476" s="44">
        <v>145000</v>
      </c>
      <c r="G11476" s="44">
        <v>145000</v>
      </c>
      <c r="H11476" s="44">
        <v>92875.09</v>
      </c>
      <c r="I11476" s="44">
        <v>98900.96</v>
      </c>
      <c r="J11476" s="68">
        <f t="shared" si="537"/>
        <v>0.64051786206896544</v>
      </c>
      <c r="K11476" s="43">
        <f t="shared" si="538"/>
        <v>0.68207558620689657</v>
      </c>
      <c r="L11476" s="41" t="str">
        <f t="shared" si="539"/>
        <v>AA</v>
      </c>
      <c r="M11476" s="41" t="s">
        <v>592</v>
      </c>
      <c r="N11476" s="41" t="s">
        <v>428</v>
      </c>
      <c r="O11476" s="41" t="s">
        <v>70</v>
      </c>
    </row>
    <row r="11477" spans="1:15">
      <c r="A11477" s="38">
        <v>40914</v>
      </c>
      <c r="B11477" s="38">
        <v>51872</v>
      </c>
      <c r="C11477" s="131">
        <v>360</v>
      </c>
      <c r="D11477" s="39">
        <v>9.5700000000000007E-2</v>
      </c>
      <c r="E11477" s="39">
        <v>9.5700000000000007E-2</v>
      </c>
      <c r="F11477" s="40">
        <v>145000</v>
      </c>
      <c r="G11477" s="40">
        <v>145000</v>
      </c>
      <c r="H11477" s="40">
        <v>91587.82</v>
      </c>
      <c r="I11477" s="40">
        <v>99000</v>
      </c>
      <c r="J11477" s="67">
        <f t="shared" si="537"/>
        <v>0.63164013793103457</v>
      </c>
      <c r="K11477" s="39">
        <f t="shared" si="538"/>
        <v>0.6827586206896552</v>
      </c>
      <c r="L11477" s="2" t="str">
        <f t="shared" si="539"/>
        <v>AA</v>
      </c>
      <c r="M11477" s="2" t="s">
        <v>1085</v>
      </c>
      <c r="N11477" s="2" t="s">
        <v>435</v>
      </c>
      <c r="O11477" s="2" t="s">
        <v>70</v>
      </c>
    </row>
    <row r="11478" spans="1:15">
      <c r="A11478" s="42">
        <v>39423</v>
      </c>
      <c r="B11478" s="42">
        <v>46637</v>
      </c>
      <c r="C11478" s="130">
        <v>237</v>
      </c>
      <c r="D11478" s="43">
        <v>9.5700000000000007E-2</v>
      </c>
      <c r="E11478" s="43">
        <v>8.6500000000000007E-2</v>
      </c>
      <c r="F11478" s="44">
        <v>114300</v>
      </c>
      <c r="G11478" s="44">
        <v>114300</v>
      </c>
      <c r="H11478" s="44">
        <v>55397.8</v>
      </c>
      <c r="I11478" s="44">
        <v>78080</v>
      </c>
      <c r="J11478" s="68">
        <f t="shared" si="537"/>
        <v>0.48467016622922138</v>
      </c>
      <c r="K11478" s="43">
        <f t="shared" si="538"/>
        <v>0.68311461067366575</v>
      </c>
      <c r="L11478" s="41" t="str">
        <f t="shared" si="539"/>
        <v>AA</v>
      </c>
      <c r="M11478" s="41" t="s">
        <v>564</v>
      </c>
      <c r="N11478" s="41" t="s">
        <v>417</v>
      </c>
      <c r="O11478" s="41" t="s">
        <v>70</v>
      </c>
    </row>
    <row r="11479" spans="1:15">
      <c r="A11479" s="38">
        <v>39105</v>
      </c>
      <c r="B11479" s="38">
        <v>46410</v>
      </c>
      <c r="C11479" s="131">
        <v>240</v>
      </c>
      <c r="D11479" s="39">
        <v>9.5700000000000007E-2</v>
      </c>
      <c r="E11479" s="39">
        <v>8.6500000000000007E-2</v>
      </c>
      <c r="F11479" s="40">
        <v>95000</v>
      </c>
      <c r="G11479" s="40">
        <v>95000</v>
      </c>
      <c r="H11479" s="40">
        <v>37346.54</v>
      </c>
      <c r="I11479" s="40">
        <v>64900</v>
      </c>
      <c r="J11479" s="67">
        <f t="shared" si="537"/>
        <v>0.39312147368421052</v>
      </c>
      <c r="K11479" s="39">
        <f t="shared" si="538"/>
        <v>0.68315789473684208</v>
      </c>
      <c r="L11479" s="2" t="str">
        <f t="shared" si="539"/>
        <v>AA</v>
      </c>
      <c r="M11479" s="2" t="s">
        <v>477</v>
      </c>
      <c r="N11479" s="2" t="s">
        <v>422</v>
      </c>
      <c r="O11479" s="2" t="s">
        <v>70</v>
      </c>
    </row>
    <row r="11480" spans="1:15">
      <c r="A11480" s="38">
        <v>40934</v>
      </c>
      <c r="B11480" s="38">
        <v>51892</v>
      </c>
      <c r="C11480" s="131">
        <v>360</v>
      </c>
      <c r="D11480" s="39">
        <v>9.5700000000000007E-2</v>
      </c>
      <c r="E11480" s="39">
        <v>8.5600000000000009E-2</v>
      </c>
      <c r="F11480" s="40">
        <v>170000</v>
      </c>
      <c r="G11480" s="40">
        <v>170000</v>
      </c>
      <c r="H11480" s="40">
        <v>108522.95</v>
      </c>
      <c r="I11480" s="40">
        <v>116276.09</v>
      </c>
      <c r="J11480" s="67">
        <f t="shared" si="537"/>
        <v>0.63837029411764701</v>
      </c>
      <c r="K11480" s="39">
        <f t="shared" si="538"/>
        <v>0.68397699999999995</v>
      </c>
      <c r="L11480" s="2" t="str">
        <f t="shared" si="539"/>
        <v>AA</v>
      </c>
      <c r="M11480" s="2" t="s">
        <v>97</v>
      </c>
      <c r="N11480" s="2" t="s">
        <v>417</v>
      </c>
      <c r="O11480" s="2" t="s">
        <v>70</v>
      </c>
    </row>
    <row r="11481" spans="1:15">
      <c r="A11481" s="38">
        <v>40935</v>
      </c>
      <c r="B11481" s="38">
        <v>51893</v>
      </c>
      <c r="C11481" s="131">
        <v>360</v>
      </c>
      <c r="D11481" s="39">
        <v>9.5700000000000007E-2</v>
      </c>
      <c r="E11481" s="39">
        <v>8.5600000000000009E-2</v>
      </c>
      <c r="F11481" s="40">
        <v>184000</v>
      </c>
      <c r="G11481" s="40">
        <v>184000</v>
      </c>
      <c r="H11481" s="40">
        <v>66252.160000000003</v>
      </c>
      <c r="I11481" s="40">
        <v>125947.65</v>
      </c>
      <c r="J11481" s="67">
        <f t="shared" si="537"/>
        <v>0.36006608695652176</v>
      </c>
      <c r="K11481" s="39">
        <f t="shared" si="538"/>
        <v>0.68449809782608695</v>
      </c>
      <c r="L11481" s="2" t="str">
        <f t="shared" si="539"/>
        <v>AA</v>
      </c>
      <c r="M11481" s="2" t="s">
        <v>467</v>
      </c>
      <c r="N11481" s="2" t="s">
        <v>425</v>
      </c>
      <c r="O11481" s="2" t="s">
        <v>70</v>
      </c>
    </row>
    <row r="11482" spans="1:15">
      <c r="A11482" s="42">
        <v>40942</v>
      </c>
      <c r="B11482" s="42">
        <v>51900</v>
      </c>
      <c r="C11482" s="130">
        <v>360</v>
      </c>
      <c r="D11482" s="43">
        <v>9.5700000000000007E-2</v>
      </c>
      <c r="E11482" s="43">
        <v>8.5600000000000009E-2</v>
      </c>
      <c r="F11482" s="44">
        <v>150000</v>
      </c>
      <c r="G11482" s="44">
        <v>150000</v>
      </c>
      <c r="H11482" s="44">
        <v>93825.66</v>
      </c>
      <c r="I11482" s="44">
        <v>102699.53</v>
      </c>
      <c r="J11482" s="68">
        <f t="shared" si="537"/>
        <v>0.62550440000000007</v>
      </c>
      <c r="K11482" s="43">
        <f t="shared" si="538"/>
        <v>0.6846635333333333</v>
      </c>
      <c r="L11482" s="41" t="str">
        <f t="shared" si="539"/>
        <v>AA</v>
      </c>
      <c r="M11482" s="41" t="s">
        <v>675</v>
      </c>
      <c r="N11482" s="41" t="s">
        <v>421</v>
      </c>
      <c r="O11482" s="41" t="s">
        <v>70</v>
      </c>
    </row>
    <row r="11483" spans="1:15">
      <c r="A11483" s="38">
        <v>40871</v>
      </c>
      <c r="B11483" s="38">
        <v>49637</v>
      </c>
      <c r="C11483" s="131">
        <v>288</v>
      </c>
      <c r="D11483" s="39">
        <v>9.5700000000000007E-2</v>
      </c>
      <c r="E11483" s="39">
        <v>8.5600000000000009E-2</v>
      </c>
      <c r="F11483" s="40">
        <v>165000</v>
      </c>
      <c r="G11483" s="40">
        <v>165000</v>
      </c>
      <c r="H11483" s="40">
        <v>99257.919999999998</v>
      </c>
      <c r="I11483" s="40">
        <v>112999.99</v>
      </c>
      <c r="J11483" s="67">
        <f t="shared" si="537"/>
        <v>0.6015631515151515</v>
      </c>
      <c r="K11483" s="39">
        <f t="shared" si="538"/>
        <v>0.68484842424242431</v>
      </c>
      <c r="L11483" s="2" t="str">
        <f t="shared" si="539"/>
        <v>AA</v>
      </c>
      <c r="M11483" s="2" t="s">
        <v>449</v>
      </c>
      <c r="N11483" s="2" t="s">
        <v>418</v>
      </c>
      <c r="O11483" s="2" t="s">
        <v>70</v>
      </c>
    </row>
    <row r="11484" spans="1:15">
      <c r="A11484" s="38">
        <v>39120</v>
      </c>
      <c r="B11484" s="38">
        <v>46425</v>
      </c>
      <c r="C11484" s="131">
        <v>240</v>
      </c>
      <c r="D11484" s="39">
        <v>9.5700000000000007E-2</v>
      </c>
      <c r="E11484" s="39">
        <v>8.6500000000000007E-2</v>
      </c>
      <c r="F11484" s="40">
        <v>102196.5</v>
      </c>
      <c r="G11484" s="40">
        <v>102196.5</v>
      </c>
      <c r="H11484" s="40">
        <v>45046.63</v>
      </c>
      <c r="I11484" s="40">
        <v>69999.990000000005</v>
      </c>
      <c r="J11484" s="67">
        <f t="shared" si="537"/>
        <v>0.44078446913544006</v>
      </c>
      <c r="K11484" s="39">
        <f t="shared" si="538"/>
        <v>0.68495486636039404</v>
      </c>
      <c r="L11484" s="2" t="str">
        <f t="shared" si="539"/>
        <v>AA</v>
      </c>
      <c r="M11484" s="2" t="s">
        <v>703</v>
      </c>
      <c r="N11484" s="2" t="s">
        <v>437</v>
      </c>
      <c r="O11484" s="2" t="s">
        <v>70</v>
      </c>
    </row>
    <row r="11485" spans="1:15">
      <c r="A11485" s="38">
        <v>40872</v>
      </c>
      <c r="B11485" s="38">
        <v>46959</v>
      </c>
      <c r="C11485" s="131">
        <v>200</v>
      </c>
      <c r="D11485" s="39">
        <v>9.5700000000000007E-2</v>
      </c>
      <c r="E11485" s="39">
        <v>8.5600000000000009E-2</v>
      </c>
      <c r="F11485" s="40">
        <v>187500</v>
      </c>
      <c r="G11485" s="40">
        <v>187500</v>
      </c>
      <c r="H11485" s="40">
        <v>99136.65</v>
      </c>
      <c r="I11485" s="40">
        <v>128613.3</v>
      </c>
      <c r="J11485" s="67">
        <f t="shared" si="537"/>
        <v>0.5287288</v>
      </c>
      <c r="K11485" s="39">
        <f t="shared" si="538"/>
        <v>0.68593760000000004</v>
      </c>
      <c r="L11485" s="2" t="str">
        <f t="shared" si="539"/>
        <v>AA</v>
      </c>
      <c r="M11485" s="2" t="s">
        <v>482</v>
      </c>
      <c r="N11485" s="2" t="s">
        <v>422</v>
      </c>
      <c r="O11485" s="2" t="s">
        <v>70</v>
      </c>
    </row>
    <row r="11486" spans="1:15">
      <c r="A11486" s="42">
        <v>40883</v>
      </c>
      <c r="B11486" s="42">
        <v>44567</v>
      </c>
      <c r="C11486" s="130">
        <v>121</v>
      </c>
      <c r="D11486" s="43">
        <v>9.5700000000000007E-2</v>
      </c>
      <c r="E11486" s="43">
        <v>8.5600000000000009E-2</v>
      </c>
      <c r="F11486" s="44">
        <v>171000</v>
      </c>
      <c r="G11486" s="44">
        <v>171000</v>
      </c>
      <c r="H11486" s="44">
        <v>71854.78</v>
      </c>
      <c r="I11486" s="44">
        <v>117358.07</v>
      </c>
      <c r="J11486" s="68">
        <f t="shared" si="537"/>
        <v>0.42020339181286548</v>
      </c>
      <c r="K11486" s="43">
        <f t="shared" si="538"/>
        <v>0.6863045029239766</v>
      </c>
      <c r="L11486" s="41" t="str">
        <f t="shared" si="539"/>
        <v>AA</v>
      </c>
      <c r="M11486" s="41" t="s">
        <v>542</v>
      </c>
      <c r="N11486" s="41" t="s">
        <v>417</v>
      </c>
      <c r="O11486" s="41" t="s">
        <v>70</v>
      </c>
    </row>
    <row r="11487" spans="1:15">
      <c r="A11487" s="42">
        <v>40981</v>
      </c>
      <c r="B11487" s="42">
        <v>51938</v>
      </c>
      <c r="C11487" s="130">
        <v>360</v>
      </c>
      <c r="D11487" s="43">
        <v>9.5700000000000007E-2</v>
      </c>
      <c r="E11487" s="43">
        <v>8.5600000000000009E-2</v>
      </c>
      <c r="F11487" s="44">
        <v>118000</v>
      </c>
      <c r="G11487" s="44">
        <v>118000</v>
      </c>
      <c r="H11487" s="44">
        <v>74148.73</v>
      </c>
      <c r="I11487" s="44">
        <v>80999.990000000005</v>
      </c>
      <c r="J11487" s="68">
        <f t="shared" si="537"/>
        <v>0.62837906779661012</v>
      </c>
      <c r="K11487" s="43">
        <f t="shared" si="538"/>
        <v>0.68644059322033901</v>
      </c>
      <c r="L11487" s="41" t="str">
        <f t="shared" si="539"/>
        <v>AA</v>
      </c>
      <c r="M11487" s="41" t="s">
        <v>1080</v>
      </c>
      <c r="N11487" s="41" t="s">
        <v>428</v>
      </c>
      <c r="O11487" s="41" t="s">
        <v>70</v>
      </c>
    </row>
    <row r="11488" spans="1:15">
      <c r="A11488" s="42">
        <v>40935</v>
      </c>
      <c r="B11488" s="42">
        <v>51893</v>
      </c>
      <c r="C11488" s="130">
        <v>360</v>
      </c>
      <c r="D11488" s="43">
        <v>9.5700000000000007E-2</v>
      </c>
      <c r="E11488" s="43">
        <v>9.5700000000000007E-2</v>
      </c>
      <c r="F11488" s="44">
        <v>150000</v>
      </c>
      <c r="G11488" s="44">
        <v>150000</v>
      </c>
      <c r="H11488" s="44">
        <v>93781.56</v>
      </c>
      <c r="I11488" s="44">
        <v>103020.09</v>
      </c>
      <c r="J11488" s="68">
        <f t="shared" si="537"/>
        <v>0.62521039999999994</v>
      </c>
      <c r="K11488" s="43">
        <f t="shared" si="538"/>
        <v>0.68680059999999998</v>
      </c>
      <c r="L11488" s="41" t="str">
        <f t="shared" si="539"/>
        <v>AA</v>
      </c>
      <c r="M11488" s="41" t="s">
        <v>179</v>
      </c>
      <c r="N11488" s="41" t="s">
        <v>429</v>
      </c>
      <c r="O11488" s="41" t="s">
        <v>70</v>
      </c>
    </row>
    <row r="11489" spans="1:15">
      <c r="A11489" s="38">
        <v>40934</v>
      </c>
      <c r="B11489" s="38">
        <v>51892</v>
      </c>
      <c r="C11489" s="131">
        <v>360</v>
      </c>
      <c r="D11489" s="39">
        <v>9.5700000000000007E-2</v>
      </c>
      <c r="E11489" s="39">
        <v>8.5600000000000009E-2</v>
      </c>
      <c r="F11489" s="40">
        <v>131000</v>
      </c>
      <c r="G11489" s="40">
        <v>131000</v>
      </c>
      <c r="H11489" s="40">
        <v>81900.88</v>
      </c>
      <c r="I11489" s="40">
        <v>89999.99</v>
      </c>
      <c r="J11489" s="67">
        <f t="shared" si="537"/>
        <v>0.6251975572519084</v>
      </c>
      <c r="K11489" s="39">
        <f t="shared" si="538"/>
        <v>0.68702282442748097</v>
      </c>
      <c r="L11489" s="2" t="str">
        <f t="shared" si="539"/>
        <v>AA</v>
      </c>
      <c r="M11489" s="2" t="s">
        <v>475</v>
      </c>
      <c r="N11489" s="2" t="s">
        <v>427</v>
      </c>
      <c r="O11489" s="2" t="s">
        <v>70</v>
      </c>
    </row>
    <row r="11490" spans="1:15">
      <c r="A11490" s="42">
        <v>40893</v>
      </c>
      <c r="B11490" s="42">
        <v>51851</v>
      </c>
      <c r="C11490" s="130">
        <v>360</v>
      </c>
      <c r="D11490" s="43">
        <v>9.5700000000000007E-2</v>
      </c>
      <c r="E11490" s="43">
        <v>8.5600000000000009E-2</v>
      </c>
      <c r="F11490" s="44">
        <v>196452.96</v>
      </c>
      <c r="G11490" s="44">
        <v>196452.96</v>
      </c>
      <c r="H11490" s="44">
        <v>122600.1</v>
      </c>
      <c r="I11490" s="44">
        <v>135005.82999999999</v>
      </c>
      <c r="J11490" s="68">
        <f t="shared" si="537"/>
        <v>0.62406847929397458</v>
      </c>
      <c r="K11490" s="43">
        <f t="shared" si="538"/>
        <v>0.68721708239977652</v>
      </c>
      <c r="L11490" s="41" t="str">
        <f t="shared" si="539"/>
        <v>AA</v>
      </c>
      <c r="M11490" s="41" t="s">
        <v>453</v>
      </c>
      <c r="N11490" s="41" t="s">
        <v>418</v>
      </c>
      <c r="O11490" s="41" t="s">
        <v>70</v>
      </c>
    </row>
    <row r="11491" spans="1:15">
      <c r="A11491" s="42">
        <v>39206</v>
      </c>
      <c r="B11491" s="42">
        <v>46511</v>
      </c>
      <c r="C11491" s="130">
        <v>240</v>
      </c>
      <c r="D11491" s="43">
        <v>9.5700000000000007E-2</v>
      </c>
      <c r="E11491" s="43">
        <v>8.6500000000000007E-2</v>
      </c>
      <c r="F11491" s="44">
        <v>85109.27</v>
      </c>
      <c r="G11491" s="44">
        <v>85109.27</v>
      </c>
      <c r="H11491" s="44">
        <v>39664.370000000003</v>
      </c>
      <c r="I11491" s="44">
        <v>58509.27</v>
      </c>
      <c r="J11491" s="68">
        <f t="shared" si="537"/>
        <v>0.46604053823984154</v>
      </c>
      <c r="K11491" s="43">
        <f t="shared" si="538"/>
        <v>0.68746060211772464</v>
      </c>
      <c r="L11491" s="41" t="str">
        <f t="shared" si="539"/>
        <v>AA</v>
      </c>
      <c r="M11491" s="41" t="s">
        <v>601</v>
      </c>
      <c r="N11491" s="41" t="s">
        <v>435</v>
      </c>
      <c r="O11491" s="41" t="s">
        <v>70</v>
      </c>
    </row>
    <row r="11492" spans="1:15">
      <c r="A11492" s="42">
        <v>40893</v>
      </c>
      <c r="B11492" s="42">
        <v>51851</v>
      </c>
      <c r="C11492" s="130">
        <v>360</v>
      </c>
      <c r="D11492" s="43">
        <v>9.5700000000000007E-2</v>
      </c>
      <c r="E11492" s="43">
        <v>8.5600000000000009E-2</v>
      </c>
      <c r="F11492" s="44">
        <v>160000</v>
      </c>
      <c r="G11492" s="44">
        <v>160000</v>
      </c>
      <c r="H11492" s="44">
        <v>99892.02</v>
      </c>
      <c r="I11492" s="44">
        <v>109999.99</v>
      </c>
      <c r="J11492" s="68">
        <f t="shared" si="537"/>
        <v>0.62432512500000004</v>
      </c>
      <c r="K11492" s="43">
        <f t="shared" si="538"/>
        <v>0.68749993750000005</v>
      </c>
      <c r="L11492" s="41" t="str">
        <f t="shared" si="539"/>
        <v>AA</v>
      </c>
      <c r="M11492" s="41" t="s">
        <v>564</v>
      </c>
      <c r="N11492" s="41" t="s">
        <v>417</v>
      </c>
      <c r="O11492" s="41" t="s">
        <v>70</v>
      </c>
    </row>
    <row r="11493" spans="1:15">
      <c r="A11493" s="42">
        <v>40928</v>
      </c>
      <c r="B11493" s="42">
        <v>51886</v>
      </c>
      <c r="C11493" s="130">
        <v>360</v>
      </c>
      <c r="D11493" s="43">
        <v>9.5700000000000007E-2</v>
      </c>
      <c r="E11493" s="43">
        <v>8.5600000000000009E-2</v>
      </c>
      <c r="F11493" s="44">
        <v>155000</v>
      </c>
      <c r="G11493" s="44">
        <v>155000</v>
      </c>
      <c r="H11493" s="44">
        <v>98607.33</v>
      </c>
      <c r="I11493" s="44">
        <v>106577.04</v>
      </c>
      <c r="J11493" s="68">
        <f t="shared" si="537"/>
        <v>0.63617632258064516</v>
      </c>
      <c r="K11493" s="43">
        <f t="shared" si="538"/>
        <v>0.68759380645161283</v>
      </c>
      <c r="L11493" s="41" t="str">
        <f t="shared" si="539"/>
        <v>AA</v>
      </c>
      <c r="M11493" s="41" t="s">
        <v>599</v>
      </c>
      <c r="N11493" s="41" t="s">
        <v>421</v>
      </c>
      <c r="O11493" s="41" t="s">
        <v>70</v>
      </c>
    </row>
    <row r="11494" spans="1:15">
      <c r="A11494" s="42">
        <v>40938</v>
      </c>
      <c r="B11494" s="42">
        <v>51896</v>
      </c>
      <c r="C11494" s="130">
        <v>360</v>
      </c>
      <c r="D11494" s="43">
        <v>9.5700000000000007E-2</v>
      </c>
      <c r="E11494" s="43">
        <v>8.5600000000000009E-2</v>
      </c>
      <c r="F11494" s="44">
        <v>187000</v>
      </c>
      <c r="G11494" s="44">
        <v>187000</v>
      </c>
      <c r="H11494" s="44">
        <v>63086.67</v>
      </c>
      <c r="I11494" s="44">
        <v>128650.95</v>
      </c>
      <c r="J11494" s="68">
        <f t="shared" si="537"/>
        <v>0.337361871657754</v>
      </c>
      <c r="K11494" s="43">
        <f t="shared" si="538"/>
        <v>0.68797299465240636</v>
      </c>
      <c r="L11494" s="41" t="str">
        <f t="shared" si="539"/>
        <v>AA</v>
      </c>
      <c r="M11494" s="41" t="s">
        <v>467</v>
      </c>
      <c r="N11494" s="41" t="s">
        <v>425</v>
      </c>
      <c r="O11494" s="41" t="s">
        <v>70</v>
      </c>
    </row>
    <row r="11495" spans="1:15">
      <c r="A11495" s="38">
        <v>40904</v>
      </c>
      <c r="B11495" s="38">
        <v>51862</v>
      </c>
      <c r="C11495" s="131">
        <v>360</v>
      </c>
      <c r="D11495" s="39">
        <v>9.5700000000000007E-2</v>
      </c>
      <c r="E11495" s="39">
        <v>9.5700000000000007E-2</v>
      </c>
      <c r="F11495" s="40">
        <v>110000</v>
      </c>
      <c r="G11495" s="40">
        <v>110000</v>
      </c>
      <c r="H11495" s="40">
        <v>68964.539999999994</v>
      </c>
      <c r="I11495" s="40">
        <v>75719.69</v>
      </c>
      <c r="J11495" s="67">
        <f t="shared" si="537"/>
        <v>0.62695036363636358</v>
      </c>
      <c r="K11495" s="39">
        <f t="shared" si="538"/>
        <v>0.68836081818181816</v>
      </c>
      <c r="L11495" s="2" t="str">
        <f t="shared" si="539"/>
        <v>AA</v>
      </c>
      <c r="M11495" s="2" t="s">
        <v>548</v>
      </c>
      <c r="N11495" s="2" t="s">
        <v>433</v>
      </c>
      <c r="O11495" s="2" t="s">
        <v>70</v>
      </c>
    </row>
    <row r="11496" spans="1:15">
      <c r="A11496" s="38">
        <v>39107</v>
      </c>
      <c r="B11496" s="38">
        <v>46412</v>
      </c>
      <c r="C11496" s="131">
        <v>240</v>
      </c>
      <c r="D11496" s="39">
        <v>9.5700000000000007E-2</v>
      </c>
      <c r="E11496" s="39">
        <v>9.5700000000000007E-2</v>
      </c>
      <c r="F11496" s="40">
        <v>108900</v>
      </c>
      <c r="G11496" s="40">
        <v>108900</v>
      </c>
      <c r="H11496" s="40">
        <v>49321.81</v>
      </c>
      <c r="I11496" s="40">
        <v>75000</v>
      </c>
      <c r="J11496" s="67">
        <f t="shared" si="537"/>
        <v>0.45290918273645542</v>
      </c>
      <c r="K11496" s="39">
        <f t="shared" si="538"/>
        <v>0.68870523415977958</v>
      </c>
      <c r="L11496" s="2" t="str">
        <f t="shared" si="539"/>
        <v>AA</v>
      </c>
      <c r="M11496" s="2" t="s">
        <v>749</v>
      </c>
      <c r="N11496" s="2" t="s">
        <v>417</v>
      </c>
      <c r="O11496" s="2" t="s">
        <v>70</v>
      </c>
    </row>
    <row r="11497" spans="1:15">
      <c r="A11497" s="42">
        <v>41026</v>
      </c>
      <c r="B11497" s="42">
        <v>50157</v>
      </c>
      <c r="C11497" s="130">
        <v>300</v>
      </c>
      <c r="D11497" s="43">
        <v>9.5700000000000007E-2</v>
      </c>
      <c r="E11497" s="43">
        <v>8.5600000000000009E-2</v>
      </c>
      <c r="F11497" s="44">
        <v>159646.37</v>
      </c>
      <c r="G11497" s="44">
        <v>159646.37</v>
      </c>
      <c r="H11497" s="44">
        <v>102099.52</v>
      </c>
      <c r="I11497" s="44">
        <v>110000</v>
      </c>
      <c r="J11497" s="68">
        <f t="shared" si="537"/>
        <v>0.63953549335321569</v>
      </c>
      <c r="K11497" s="43">
        <f t="shared" si="538"/>
        <v>0.68902286973390003</v>
      </c>
      <c r="L11497" s="41" t="str">
        <f t="shared" si="539"/>
        <v>AA</v>
      </c>
      <c r="M11497" s="41" t="s">
        <v>250</v>
      </c>
      <c r="N11497" s="41" t="s">
        <v>417</v>
      </c>
      <c r="O11497" s="41" t="s">
        <v>70</v>
      </c>
    </row>
    <row r="11498" spans="1:15">
      <c r="A11498" s="42">
        <v>40924</v>
      </c>
      <c r="B11498" s="42">
        <v>51882</v>
      </c>
      <c r="C11498" s="130">
        <v>360</v>
      </c>
      <c r="D11498" s="43">
        <v>9.5700000000000007E-2</v>
      </c>
      <c r="E11498" s="43">
        <v>9.5700000000000007E-2</v>
      </c>
      <c r="F11498" s="44">
        <v>137000</v>
      </c>
      <c r="G11498" s="44">
        <v>137000</v>
      </c>
      <c r="H11498" s="44">
        <v>62284.52</v>
      </c>
      <c r="I11498" s="44">
        <v>94499.99</v>
      </c>
      <c r="J11498" s="68">
        <f t="shared" si="537"/>
        <v>0.45463153284671531</v>
      </c>
      <c r="K11498" s="43">
        <f t="shared" si="538"/>
        <v>0.68978094890510955</v>
      </c>
      <c r="L11498" s="41" t="str">
        <f t="shared" si="539"/>
        <v>AA</v>
      </c>
      <c r="M11498" s="41" t="s">
        <v>611</v>
      </c>
      <c r="N11498" s="41" t="s">
        <v>419</v>
      </c>
      <c r="O11498" s="41" t="s">
        <v>70</v>
      </c>
    </row>
    <row r="11499" spans="1:15">
      <c r="A11499" s="42">
        <v>39349</v>
      </c>
      <c r="B11499" s="42">
        <v>46654</v>
      </c>
      <c r="C11499" s="130">
        <v>240</v>
      </c>
      <c r="D11499" s="43">
        <v>9.5700000000000007E-2</v>
      </c>
      <c r="E11499" s="43">
        <v>8.6500000000000007E-2</v>
      </c>
      <c r="F11499" s="44">
        <v>87620</v>
      </c>
      <c r="G11499" s="44">
        <v>87620</v>
      </c>
      <c r="H11499" s="44">
        <v>42416.38</v>
      </c>
      <c r="I11499" s="44">
        <v>60488.08</v>
      </c>
      <c r="J11499" s="68">
        <f t="shared" si="537"/>
        <v>0.48409472723122571</v>
      </c>
      <c r="K11499" s="43">
        <f t="shared" si="538"/>
        <v>0.69034558320018258</v>
      </c>
      <c r="L11499" s="41" t="str">
        <f t="shared" si="539"/>
        <v>AA</v>
      </c>
      <c r="M11499" s="41" t="s">
        <v>1195</v>
      </c>
      <c r="N11499" s="41" t="s">
        <v>416</v>
      </c>
      <c r="O11499" s="41" t="s">
        <v>70</v>
      </c>
    </row>
    <row r="11500" spans="1:15">
      <c r="A11500" s="38">
        <v>40949</v>
      </c>
      <c r="B11500" s="38">
        <v>49439</v>
      </c>
      <c r="C11500" s="131">
        <v>279</v>
      </c>
      <c r="D11500" s="39">
        <v>9.5700000000000007E-2</v>
      </c>
      <c r="E11500" s="39">
        <v>8.5600000000000009E-2</v>
      </c>
      <c r="F11500" s="40">
        <v>123000</v>
      </c>
      <c r="G11500" s="40">
        <v>123000</v>
      </c>
      <c r="H11500" s="40">
        <v>74980.899999999994</v>
      </c>
      <c r="I11500" s="40">
        <v>84999.99</v>
      </c>
      <c r="J11500" s="67">
        <f t="shared" si="537"/>
        <v>0.60960081300813007</v>
      </c>
      <c r="K11500" s="39">
        <f t="shared" si="538"/>
        <v>0.6910568292682927</v>
      </c>
      <c r="L11500" s="2" t="str">
        <f t="shared" si="539"/>
        <v>AA</v>
      </c>
      <c r="M11500" s="2" t="s">
        <v>457</v>
      </c>
      <c r="N11500" s="2" t="s">
        <v>419</v>
      </c>
      <c r="O11500" s="2" t="s">
        <v>70</v>
      </c>
    </row>
    <row r="11501" spans="1:15">
      <c r="A11501" s="42">
        <v>39241</v>
      </c>
      <c r="B11501" s="42">
        <v>45268</v>
      </c>
      <c r="C11501" s="130">
        <v>198</v>
      </c>
      <c r="D11501" s="43">
        <v>9.5700000000000007E-2</v>
      </c>
      <c r="E11501" s="43">
        <v>8.6500000000000007E-2</v>
      </c>
      <c r="F11501" s="44">
        <v>102704.7</v>
      </c>
      <c r="G11501" s="44">
        <v>102704.7</v>
      </c>
      <c r="H11501" s="44">
        <v>40541.449999999997</v>
      </c>
      <c r="I11501" s="44">
        <v>70999.990000000005</v>
      </c>
      <c r="J11501" s="68">
        <f t="shared" si="537"/>
        <v>0.39473802075270165</v>
      </c>
      <c r="K11501" s="43">
        <f t="shared" si="538"/>
        <v>0.69130224809575425</v>
      </c>
      <c r="L11501" s="41" t="str">
        <f t="shared" si="539"/>
        <v>AA</v>
      </c>
      <c r="M11501" s="41" t="s">
        <v>887</v>
      </c>
      <c r="N11501" s="41" t="s">
        <v>432</v>
      </c>
      <c r="O11501" s="41" t="s">
        <v>70</v>
      </c>
    </row>
    <row r="11502" spans="1:15">
      <c r="A11502" s="42">
        <v>40967</v>
      </c>
      <c r="B11502" s="42">
        <v>44985</v>
      </c>
      <c r="C11502" s="130">
        <v>132</v>
      </c>
      <c r="D11502" s="43">
        <v>9.5700000000000007E-2</v>
      </c>
      <c r="E11502" s="43">
        <v>8.5600000000000009E-2</v>
      </c>
      <c r="F11502" s="44">
        <v>144977.24</v>
      </c>
      <c r="G11502" s="44">
        <v>144977.24</v>
      </c>
      <c r="H11502" s="44">
        <v>61798.16</v>
      </c>
      <c r="I11502" s="44">
        <v>100300</v>
      </c>
      <c r="J11502" s="68">
        <f t="shared" si="537"/>
        <v>0.42626111519297794</v>
      </c>
      <c r="K11502" s="43">
        <f t="shared" si="538"/>
        <v>0.69183273181362814</v>
      </c>
      <c r="L11502" s="41" t="str">
        <f t="shared" si="539"/>
        <v>AA</v>
      </c>
      <c r="M11502" s="41" t="s">
        <v>634</v>
      </c>
      <c r="N11502" s="41" t="s">
        <v>421</v>
      </c>
      <c r="O11502" s="41" t="s">
        <v>70</v>
      </c>
    </row>
    <row r="11503" spans="1:15">
      <c r="A11503" s="38">
        <v>41015</v>
      </c>
      <c r="B11503" s="38">
        <v>51972</v>
      </c>
      <c r="C11503" s="131">
        <v>360</v>
      </c>
      <c r="D11503" s="39">
        <v>9.5700000000000007E-2</v>
      </c>
      <c r="E11503" s="39">
        <v>8.5600000000000009E-2</v>
      </c>
      <c r="F11503" s="40">
        <v>130000</v>
      </c>
      <c r="G11503" s="40">
        <v>130000</v>
      </c>
      <c r="H11503" s="40">
        <v>64878.58</v>
      </c>
      <c r="I11503" s="40">
        <v>89999.99</v>
      </c>
      <c r="J11503" s="67">
        <f t="shared" si="537"/>
        <v>0.49906600000000001</v>
      </c>
      <c r="K11503" s="39">
        <f t="shared" si="538"/>
        <v>0.69230761538461538</v>
      </c>
      <c r="L11503" s="2" t="str">
        <f t="shared" si="539"/>
        <v>AA</v>
      </c>
      <c r="M11503" s="2" t="s">
        <v>775</v>
      </c>
      <c r="N11503" s="2" t="s">
        <v>416</v>
      </c>
      <c r="O11503" s="2" t="s">
        <v>70</v>
      </c>
    </row>
    <row r="11504" spans="1:15">
      <c r="A11504" s="38">
        <v>40967</v>
      </c>
      <c r="B11504" s="38">
        <v>50099</v>
      </c>
      <c r="C11504" s="131">
        <v>300</v>
      </c>
      <c r="D11504" s="39">
        <v>9.5700000000000007E-2</v>
      </c>
      <c r="E11504" s="39">
        <v>8.5600000000000009E-2</v>
      </c>
      <c r="F11504" s="40">
        <v>195000</v>
      </c>
      <c r="G11504" s="40">
        <v>195000</v>
      </c>
      <c r="H11504" s="40">
        <v>120511.6</v>
      </c>
      <c r="I11504" s="40">
        <v>135055.49</v>
      </c>
      <c r="J11504" s="67">
        <f t="shared" si="537"/>
        <v>0.6180082051282052</v>
      </c>
      <c r="K11504" s="39">
        <f t="shared" si="538"/>
        <v>0.69259225641025635</v>
      </c>
      <c r="L11504" s="2" t="str">
        <f t="shared" si="539"/>
        <v>AA</v>
      </c>
      <c r="M11504" s="2" t="s">
        <v>559</v>
      </c>
      <c r="N11504" s="2" t="s">
        <v>417</v>
      </c>
      <c r="O11504" s="2" t="s">
        <v>70</v>
      </c>
    </row>
    <row r="11505" spans="1:15">
      <c r="A11505" s="42">
        <v>40933</v>
      </c>
      <c r="B11505" s="42">
        <v>51891</v>
      </c>
      <c r="C11505" s="130">
        <v>360</v>
      </c>
      <c r="D11505" s="43">
        <v>9.5700000000000007E-2</v>
      </c>
      <c r="E11505" s="43">
        <v>9.5700000000000007E-2</v>
      </c>
      <c r="F11505" s="44">
        <v>114400</v>
      </c>
      <c r="G11505" s="44">
        <v>114400</v>
      </c>
      <c r="H11505" s="44">
        <v>76946.48</v>
      </c>
      <c r="I11505" s="44">
        <v>79239.62</v>
      </c>
      <c r="J11505" s="68">
        <f t="shared" si="537"/>
        <v>0.67260909090909082</v>
      </c>
      <c r="K11505" s="43">
        <f t="shared" si="538"/>
        <v>0.69265402097902096</v>
      </c>
      <c r="L11505" s="41" t="str">
        <f t="shared" si="539"/>
        <v>A</v>
      </c>
      <c r="M11505" s="41" t="s">
        <v>493</v>
      </c>
      <c r="N11505" s="41" t="s">
        <v>427</v>
      </c>
      <c r="O11505" s="41" t="s">
        <v>70</v>
      </c>
    </row>
    <row r="11506" spans="1:15">
      <c r="A11506" s="42">
        <v>41019</v>
      </c>
      <c r="B11506" s="42">
        <v>47623</v>
      </c>
      <c r="C11506" s="130">
        <v>217</v>
      </c>
      <c r="D11506" s="43">
        <v>9.5700000000000007E-2</v>
      </c>
      <c r="E11506" s="43">
        <v>7.9100000000000004E-2</v>
      </c>
      <c r="F11506" s="44">
        <v>194000</v>
      </c>
      <c r="G11506" s="44">
        <v>194000</v>
      </c>
      <c r="H11506" s="44">
        <v>114772.93</v>
      </c>
      <c r="I11506" s="44">
        <v>134401.18</v>
      </c>
      <c r="J11506" s="68">
        <f t="shared" si="537"/>
        <v>0.59161304123711334</v>
      </c>
      <c r="K11506" s="43">
        <f t="shared" si="538"/>
        <v>0.69278958762886589</v>
      </c>
      <c r="L11506" s="41" t="str">
        <f t="shared" si="539"/>
        <v>AA</v>
      </c>
      <c r="M11506" s="41" t="s">
        <v>531</v>
      </c>
      <c r="N11506" s="41" t="s">
        <v>423</v>
      </c>
      <c r="O11506" s="41" t="s">
        <v>70</v>
      </c>
    </row>
    <row r="11507" spans="1:15">
      <c r="A11507" s="38">
        <v>40935</v>
      </c>
      <c r="B11507" s="38">
        <v>51893</v>
      </c>
      <c r="C11507" s="131">
        <v>360</v>
      </c>
      <c r="D11507" s="39">
        <v>9.5700000000000007E-2</v>
      </c>
      <c r="E11507" s="39">
        <v>8.5600000000000009E-2</v>
      </c>
      <c r="F11507" s="40">
        <v>188400</v>
      </c>
      <c r="G11507" s="40">
        <v>188400</v>
      </c>
      <c r="H11507" s="40">
        <v>121364.14</v>
      </c>
      <c r="I11507" s="40">
        <v>130758.64</v>
      </c>
      <c r="J11507" s="67">
        <f t="shared" si="537"/>
        <v>0.64418333333333333</v>
      </c>
      <c r="K11507" s="39">
        <f t="shared" si="538"/>
        <v>0.69404798301486204</v>
      </c>
      <c r="L11507" s="2" t="str">
        <f t="shared" si="539"/>
        <v>AA</v>
      </c>
      <c r="M11507" s="2" t="s">
        <v>472</v>
      </c>
      <c r="N11507" s="2" t="s">
        <v>426</v>
      </c>
      <c r="O11507" s="2" t="s">
        <v>70</v>
      </c>
    </row>
    <row r="11508" spans="1:15">
      <c r="A11508" s="42">
        <v>41047</v>
      </c>
      <c r="B11508" s="42">
        <v>52004</v>
      </c>
      <c r="C11508" s="130">
        <v>360</v>
      </c>
      <c r="D11508" s="43">
        <v>9.5700000000000007E-2</v>
      </c>
      <c r="E11508" s="43">
        <v>8.8300000000000003E-2</v>
      </c>
      <c r="F11508" s="44">
        <v>72000</v>
      </c>
      <c r="G11508" s="44">
        <v>72000</v>
      </c>
      <c r="H11508" s="44">
        <v>45991.27</v>
      </c>
      <c r="I11508" s="44">
        <v>49999.99</v>
      </c>
      <c r="J11508" s="68">
        <f t="shared" si="537"/>
        <v>0.63876763888888888</v>
      </c>
      <c r="K11508" s="43">
        <f t="shared" si="538"/>
        <v>0.69444430555555547</v>
      </c>
      <c r="L11508" s="41" t="str">
        <f t="shared" si="539"/>
        <v>AA</v>
      </c>
      <c r="M11508" s="41" t="s">
        <v>496</v>
      </c>
      <c r="N11508" s="41" t="s">
        <v>417</v>
      </c>
      <c r="O11508" s="41" t="s">
        <v>70</v>
      </c>
    </row>
    <row r="11509" spans="1:15">
      <c r="A11509" s="38">
        <v>39105</v>
      </c>
      <c r="B11509" s="38">
        <v>45314</v>
      </c>
      <c r="C11509" s="131">
        <v>204</v>
      </c>
      <c r="D11509" s="39">
        <v>9.5700000000000007E-2</v>
      </c>
      <c r="E11509" s="39">
        <v>8.6500000000000007E-2</v>
      </c>
      <c r="F11509" s="40">
        <v>77000</v>
      </c>
      <c r="G11509" s="40">
        <v>77000</v>
      </c>
      <c r="H11509" s="40">
        <v>30157.29</v>
      </c>
      <c r="I11509" s="40">
        <v>53488.09</v>
      </c>
      <c r="J11509" s="67">
        <f t="shared" si="537"/>
        <v>0.39165311688311688</v>
      </c>
      <c r="K11509" s="39">
        <f t="shared" si="538"/>
        <v>0.69465051948051948</v>
      </c>
      <c r="L11509" s="2" t="str">
        <f t="shared" si="539"/>
        <v>AA</v>
      </c>
      <c r="M11509" s="2" t="s">
        <v>466</v>
      </c>
      <c r="N11509" s="2" t="s">
        <v>421</v>
      </c>
      <c r="O11509" s="2" t="s">
        <v>70</v>
      </c>
    </row>
    <row r="11510" spans="1:15">
      <c r="A11510" s="38">
        <v>38974</v>
      </c>
      <c r="B11510" s="38">
        <v>44453</v>
      </c>
      <c r="C11510" s="131">
        <v>180</v>
      </c>
      <c r="D11510" s="39">
        <v>9.5700000000000007E-2</v>
      </c>
      <c r="E11510" s="39">
        <v>9.5700000000000007E-2</v>
      </c>
      <c r="F11510" s="40">
        <v>129500</v>
      </c>
      <c r="G11510" s="40">
        <v>129500</v>
      </c>
      <c r="H11510" s="40">
        <v>47230.27</v>
      </c>
      <c r="I11510" s="40">
        <v>89999.99</v>
      </c>
      <c r="J11510" s="67">
        <f t="shared" si="537"/>
        <v>0.36471250965250962</v>
      </c>
      <c r="K11510" s="39">
        <f t="shared" si="538"/>
        <v>0.69498061776061781</v>
      </c>
      <c r="L11510" s="2" t="str">
        <f t="shared" si="539"/>
        <v>AA</v>
      </c>
      <c r="M11510" s="2" t="s">
        <v>941</v>
      </c>
      <c r="N11510" s="2" t="s">
        <v>421</v>
      </c>
      <c r="O11510" s="2" t="s">
        <v>70</v>
      </c>
    </row>
    <row r="11511" spans="1:15">
      <c r="A11511" s="42">
        <v>40919</v>
      </c>
      <c r="B11511" s="42">
        <v>45972</v>
      </c>
      <c r="C11511" s="130">
        <v>166</v>
      </c>
      <c r="D11511" s="43">
        <v>9.5700000000000007E-2</v>
      </c>
      <c r="E11511" s="43">
        <v>8.5600000000000009E-2</v>
      </c>
      <c r="F11511" s="44">
        <v>70000</v>
      </c>
      <c r="G11511" s="44">
        <v>70000</v>
      </c>
      <c r="H11511" s="44">
        <v>40099.35</v>
      </c>
      <c r="I11511" s="44">
        <v>48674.28</v>
      </c>
      <c r="J11511" s="68">
        <f t="shared" si="537"/>
        <v>0.57284785714285713</v>
      </c>
      <c r="K11511" s="43">
        <f t="shared" si="538"/>
        <v>0.69534685714285716</v>
      </c>
      <c r="L11511" s="41" t="str">
        <f t="shared" si="539"/>
        <v>AA</v>
      </c>
      <c r="M11511" s="41" t="s">
        <v>1337</v>
      </c>
      <c r="N11511" s="41" t="s">
        <v>424</v>
      </c>
      <c r="O11511" s="41" t="s">
        <v>70</v>
      </c>
    </row>
    <row r="11512" spans="1:15">
      <c r="A11512" s="42">
        <v>38911</v>
      </c>
      <c r="B11512" s="42">
        <v>46216</v>
      </c>
      <c r="C11512" s="130">
        <v>240</v>
      </c>
      <c r="D11512" s="43">
        <v>9.5700000000000007E-2</v>
      </c>
      <c r="E11512" s="43">
        <v>9.5700000000000007E-2</v>
      </c>
      <c r="F11512" s="44">
        <v>115000</v>
      </c>
      <c r="G11512" s="44">
        <v>115000</v>
      </c>
      <c r="H11512" s="44">
        <v>50478.54</v>
      </c>
      <c r="I11512" s="44">
        <v>79999.990000000005</v>
      </c>
      <c r="J11512" s="68">
        <f t="shared" si="537"/>
        <v>0.43894382608695653</v>
      </c>
      <c r="K11512" s="43">
        <f t="shared" si="538"/>
        <v>0.69565208695652181</v>
      </c>
      <c r="L11512" s="41" t="str">
        <f t="shared" si="539"/>
        <v>AA</v>
      </c>
      <c r="M11512" s="41" t="s">
        <v>586</v>
      </c>
      <c r="N11512" s="41" t="s">
        <v>416</v>
      </c>
      <c r="O11512" s="41" t="s">
        <v>70</v>
      </c>
    </row>
    <row r="11513" spans="1:15">
      <c r="A11513" s="42">
        <v>40920</v>
      </c>
      <c r="B11513" s="42">
        <v>51878</v>
      </c>
      <c r="C11513" s="130">
        <v>360</v>
      </c>
      <c r="D11513" s="43">
        <v>9.5700000000000007E-2</v>
      </c>
      <c r="E11513" s="43">
        <v>8.5600000000000009E-2</v>
      </c>
      <c r="F11513" s="44">
        <v>115000</v>
      </c>
      <c r="G11513" s="44">
        <v>115000</v>
      </c>
      <c r="H11513" s="44">
        <v>73766.179999999993</v>
      </c>
      <c r="I11513" s="44">
        <v>80000</v>
      </c>
      <c r="J11513" s="68">
        <f t="shared" si="537"/>
        <v>0.64144504347826081</v>
      </c>
      <c r="K11513" s="43">
        <f t="shared" si="538"/>
        <v>0.69565217391304346</v>
      </c>
      <c r="L11513" s="41" t="str">
        <f t="shared" si="539"/>
        <v>AA</v>
      </c>
      <c r="M11513" s="41" t="s">
        <v>1401</v>
      </c>
      <c r="N11513" s="41" t="s">
        <v>435</v>
      </c>
      <c r="O11513" s="41" t="s">
        <v>70</v>
      </c>
    </row>
    <row r="11514" spans="1:15">
      <c r="A11514" s="38">
        <v>40949</v>
      </c>
      <c r="B11514" s="38">
        <v>51907</v>
      </c>
      <c r="C11514" s="131">
        <v>360</v>
      </c>
      <c r="D11514" s="39">
        <v>9.5700000000000007E-2</v>
      </c>
      <c r="E11514" s="39">
        <v>8.5600000000000009E-2</v>
      </c>
      <c r="F11514" s="40">
        <v>194000</v>
      </c>
      <c r="G11514" s="40">
        <v>194000</v>
      </c>
      <c r="H11514" s="40">
        <v>123048.9</v>
      </c>
      <c r="I11514" s="40">
        <v>134999.99</v>
      </c>
      <c r="J11514" s="67">
        <f t="shared" si="537"/>
        <v>0.63427268041237106</v>
      </c>
      <c r="K11514" s="39">
        <f t="shared" si="538"/>
        <v>0.69587623711340196</v>
      </c>
      <c r="L11514" s="2" t="str">
        <f t="shared" si="539"/>
        <v>AA</v>
      </c>
      <c r="M11514" s="2" t="s">
        <v>1085</v>
      </c>
      <c r="N11514" s="2" t="s">
        <v>435</v>
      </c>
      <c r="O11514" s="2" t="s">
        <v>70</v>
      </c>
    </row>
    <row r="11515" spans="1:15">
      <c r="A11515" s="42">
        <v>40917</v>
      </c>
      <c r="B11515" s="42">
        <v>51875</v>
      </c>
      <c r="C11515" s="130">
        <v>360</v>
      </c>
      <c r="D11515" s="43">
        <v>9.5700000000000007E-2</v>
      </c>
      <c r="E11515" s="43">
        <v>8.5600000000000009E-2</v>
      </c>
      <c r="F11515" s="44">
        <v>158000</v>
      </c>
      <c r="G11515" s="44">
        <v>158000</v>
      </c>
      <c r="H11515" s="44">
        <v>100238.88</v>
      </c>
      <c r="I11515" s="44">
        <v>109999.99</v>
      </c>
      <c r="J11515" s="68">
        <f t="shared" si="537"/>
        <v>0.63442329113924056</v>
      </c>
      <c r="K11515" s="43">
        <f t="shared" si="538"/>
        <v>0.69620246835443045</v>
      </c>
      <c r="L11515" s="41" t="str">
        <f t="shared" si="539"/>
        <v>AA</v>
      </c>
      <c r="M11515" s="41" t="s">
        <v>713</v>
      </c>
      <c r="N11515" s="41" t="s">
        <v>418</v>
      </c>
      <c r="O11515" s="41" t="s">
        <v>70</v>
      </c>
    </row>
    <row r="11516" spans="1:15">
      <c r="A11516" s="38">
        <v>40869</v>
      </c>
      <c r="B11516" s="38">
        <v>51827</v>
      </c>
      <c r="C11516" s="131">
        <v>360</v>
      </c>
      <c r="D11516" s="39">
        <v>9.5700000000000007E-2</v>
      </c>
      <c r="E11516" s="39">
        <v>8.5600000000000009E-2</v>
      </c>
      <c r="F11516" s="40">
        <v>135000</v>
      </c>
      <c r="G11516" s="40">
        <v>135000</v>
      </c>
      <c r="H11516" s="40">
        <v>85131.86</v>
      </c>
      <c r="I11516" s="40">
        <v>93999.99</v>
      </c>
      <c r="J11516" s="67">
        <f t="shared" si="537"/>
        <v>0.63060637037037037</v>
      </c>
      <c r="K11516" s="39">
        <f t="shared" si="538"/>
        <v>0.69629622222222232</v>
      </c>
      <c r="L11516" s="2" t="str">
        <f t="shared" si="539"/>
        <v>AA</v>
      </c>
      <c r="M11516" s="2" t="s">
        <v>155</v>
      </c>
      <c r="N11516" s="2" t="s">
        <v>415</v>
      </c>
      <c r="O11516" s="2" t="s">
        <v>70</v>
      </c>
    </row>
    <row r="11517" spans="1:15">
      <c r="A11517" s="42">
        <v>40983</v>
      </c>
      <c r="B11517" s="42">
        <v>51940</v>
      </c>
      <c r="C11517" s="130">
        <v>360</v>
      </c>
      <c r="D11517" s="43">
        <v>9.5700000000000007E-2</v>
      </c>
      <c r="E11517" s="43">
        <v>8.5600000000000009E-2</v>
      </c>
      <c r="F11517" s="44">
        <v>165000</v>
      </c>
      <c r="G11517" s="44">
        <v>165000</v>
      </c>
      <c r="H11517" s="44">
        <v>105208.89</v>
      </c>
      <c r="I11517" s="44">
        <v>114999.99</v>
      </c>
      <c r="J11517" s="68">
        <f t="shared" si="537"/>
        <v>0.63762963636363634</v>
      </c>
      <c r="K11517" s="43">
        <f t="shared" si="538"/>
        <v>0.6969696363636364</v>
      </c>
      <c r="L11517" s="41" t="str">
        <f t="shared" si="539"/>
        <v>AA</v>
      </c>
      <c r="M11517" s="41" t="s">
        <v>564</v>
      </c>
      <c r="N11517" s="41" t="s">
        <v>417</v>
      </c>
      <c r="O11517" s="41" t="s">
        <v>70</v>
      </c>
    </row>
    <row r="11518" spans="1:15">
      <c r="A11518" s="42">
        <v>40956</v>
      </c>
      <c r="B11518" s="42">
        <v>41868</v>
      </c>
      <c r="C11518" s="130">
        <v>30</v>
      </c>
      <c r="D11518" s="43">
        <v>9.5700000000000007E-2</v>
      </c>
      <c r="E11518" s="43">
        <v>8.5600000000000009E-2</v>
      </c>
      <c r="F11518" s="44">
        <v>192500</v>
      </c>
      <c r="G11518" s="44">
        <v>192500</v>
      </c>
      <c r="H11518" s="44">
        <v>32886.58</v>
      </c>
      <c r="I11518" s="44">
        <v>134244.35</v>
      </c>
      <c r="J11518" s="68">
        <f t="shared" si="537"/>
        <v>0.17083937662337664</v>
      </c>
      <c r="K11518" s="43">
        <f t="shared" si="538"/>
        <v>0.69737324675324674</v>
      </c>
      <c r="L11518" s="41" t="str">
        <f t="shared" si="539"/>
        <v>AA</v>
      </c>
      <c r="M11518" s="41" t="s">
        <v>495</v>
      </c>
      <c r="N11518" s="41" t="s">
        <v>424</v>
      </c>
      <c r="O11518" s="41" t="s">
        <v>70</v>
      </c>
    </row>
    <row r="11519" spans="1:15">
      <c r="A11519" s="42">
        <v>40995</v>
      </c>
      <c r="B11519" s="42">
        <v>51952</v>
      </c>
      <c r="C11519" s="130">
        <v>360</v>
      </c>
      <c r="D11519" s="43">
        <v>9.5700000000000007E-2</v>
      </c>
      <c r="E11519" s="43">
        <v>8.5600000000000009E-2</v>
      </c>
      <c r="F11519" s="44">
        <v>137000</v>
      </c>
      <c r="G11519" s="44">
        <v>137000</v>
      </c>
      <c r="H11519" s="44">
        <v>87463.62</v>
      </c>
      <c r="I11519" s="44">
        <v>95578.99</v>
      </c>
      <c r="J11519" s="68">
        <f t="shared" si="537"/>
        <v>0.63842058394160583</v>
      </c>
      <c r="K11519" s="43">
        <f t="shared" si="538"/>
        <v>0.69765686131386861</v>
      </c>
      <c r="L11519" s="41" t="str">
        <f t="shared" si="539"/>
        <v>AA</v>
      </c>
      <c r="M11519" s="41" t="s">
        <v>535</v>
      </c>
      <c r="N11519" s="41" t="s">
        <v>417</v>
      </c>
      <c r="O11519" s="41" t="s">
        <v>70</v>
      </c>
    </row>
    <row r="11520" spans="1:15">
      <c r="A11520" s="42">
        <v>40956</v>
      </c>
      <c r="B11520" s="42">
        <v>44609</v>
      </c>
      <c r="C11520" s="130">
        <v>120</v>
      </c>
      <c r="D11520" s="43">
        <v>9.5700000000000007E-2</v>
      </c>
      <c r="E11520" s="43">
        <v>8.5600000000000009E-2</v>
      </c>
      <c r="F11520" s="44">
        <v>74500</v>
      </c>
      <c r="G11520" s="44">
        <v>74500</v>
      </c>
      <c r="H11520" s="44">
        <v>38616.160000000003</v>
      </c>
      <c r="I11520" s="44">
        <v>51998.09</v>
      </c>
      <c r="J11520" s="68">
        <f t="shared" si="537"/>
        <v>0.51833771812080542</v>
      </c>
      <c r="K11520" s="43">
        <f t="shared" si="538"/>
        <v>0.69796093959731542</v>
      </c>
      <c r="L11520" s="41" t="str">
        <f t="shared" si="539"/>
        <v>AA</v>
      </c>
      <c r="M11520" s="41" t="s">
        <v>531</v>
      </c>
      <c r="N11520" s="41" t="s">
        <v>423</v>
      </c>
      <c r="O11520" s="41" t="s">
        <v>70</v>
      </c>
    </row>
    <row r="11521" spans="1:15">
      <c r="A11521" s="42">
        <v>40967</v>
      </c>
      <c r="B11521" s="42">
        <v>51925</v>
      </c>
      <c r="C11521" s="130">
        <v>360</v>
      </c>
      <c r="D11521" s="43">
        <v>9.5700000000000007E-2</v>
      </c>
      <c r="E11521" s="43">
        <v>8.5600000000000009E-2</v>
      </c>
      <c r="F11521" s="44">
        <v>180000</v>
      </c>
      <c r="G11521" s="44">
        <v>180000</v>
      </c>
      <c r="H11521" s="44">
        <v>114847.98</v>
      </c>
      <c r="I11521" s="44">
        <v>125999.95</v>
      </c>
      <c r="J11521" s="68">
        <f t="shared" si="537"/>
        <v>0.63804433333333332</v>
      </c>
      <c r="K11521" s="43">
        <f t="shared" si="538"/>
        <v>0.69999972222222218</v>
      </c>
      <c r="L11521" s="41" t="str">
        <f t="shared" si="539"/>
        <v>AA</v>
      </c>
      <c r="M11521" s="41" t="s">
        <v>564</v>
      </c>
      <c r="N11521" s="41" t="s">
        <v>417</v>
      </c>
      <c r="O11521" s="41" t="s">
        <v>70</v>
      </c>
    </row>
    <row r="11522" spans="1:15">
      <c r="A11522" s="38">
        <v>40912</v>
      </c>
      <c r="B11522" s="38">
        <v>48217</v>
      </c>
      <c r="C11522" s="131">
        <v>240</v>
      </c>
      <c r="D11522" s="39">
        <v>9.5700000000000007E-2</v>
      </c>
      <c r="E11522" s="39">
        <v>8.5600000000000009E-2</v>
      </c>
      <c r="F11522" s="40">
        <v>100000</v>
      </c>
      <c r="G11522" s="40">
        <v>100000</v>
      </c>
      <c r="H11522" s="40">
        <v>60154.25</v>
      </c>
      <c r="I11522" s="40">
        <v>69999.990000000005</v>
      </c>
      <c r="J11522" s="67">
        <f t="shared" si="537"/>
        <v>0.60154249999999998</v>
      </c>
      <c r="K11522" s="39">
        <f t="shared" si="538"/>
        <v>0.69999990000000001</v>
      </c>
      <c r="L11522" s="2" t="str">
        <f t="shared" si="539"/>
        <v>AA</v>
      </c>
      <c r="M11522" s="2" t="s">
        <v>779</v>
      </c>
      <c r="N11522" s="2" t="s">
        <v>416</v>
      </c>
      <c r="O11522" s="2" t="s">
        <v>70</v>
      </c>
    </row>
    <row r="11523" spans="1:15">
      <c r="A11523" s="42">
        <v>38842</v>
      </c>
      <c r="B11523" s="42">
        <v>46147</v>
      </c>
      <c r="C11523" s="130">
        <v>240</v>
      </c>
      <c r="D11523" s="43">
        <v>9.5700000000000007E-2</v>
      </c>
      <c r="E11523" s="43">
        <v>9.5700000000000007E-2</v>
      </c>
      <c r="F11523" s="44">
        <v>100000</v>
      </c>
      <c r="G11523" s="44">
        <v>100000</v>
      </c>
      <c r="H11523" s="44">
        <v>49907.43</v>
      </c>
      <c r="I11523" s="44">
        <v>70000</v>
      </c>
      <c r="J11523" s="68">
        <f t="shared" ref="J11523:J11586" si="540">H11523/G11523</f>
        <v>0.49907430000000003</v>
      </c>
      <c r="K11523" s="43">
        <f t="shared" ref="K11523:K11586" si="541">I11523/G11523</f>
        <v>0.7</v>
      </c>
      <c r="L11523" s="41" t="str">
        <f t="shared" ref="L11523:L11586" si="542">IF(J11523&lt;=65%,"AA",IF(J11523&lt;=75%,"A",IF(J11523&lt;=85%,"B","C")))</f>
        <v>AA</v>
      </c>
      <c r="M11523" s="41" t="s">
        <v>564</v>
      </c>
      <c r="N11523" s="41" t="s">
        <v>417</v>
      </c>
      <c r="O11523" s="41" t="s">
        <v>70</v>
      </c>
    </row>
    <row r="11524" spans="1:15">
      <c r="A11524" s="38">
        <v>41019</v>
      </c>
      <c r="B11524" s="38">
        <v>51976</v>
      </c>
      <c r="C11524" s="131">
        <v>360</v>
      </c>
      <c r="D11524" s="39">
        <v>9.5700000000000007E-2</v>
      </c>
      <c r="E11524" s="39">
        <v>7.9100000000000004E-2</v>
      </c>
      <c r="F11524" s="40">
        <v>128000</v>
      </c>
      <c r="G11524" s="40">
        <v>128000</v>
      </c>
      <c r="H11524" s="40">
        <v>87646.25</v>
      </c>
      <c r="I11524" s="40">
        <v>89610</v>
      </c>
      <c r="J11524" s="67">
        <f t="shared" si="540"/>
        <v>0.68473632812499996</v>
      </c>
      <c r="K11524" s="39">
        <f t="shared" si="541"/>
        <v>0.700078125</v>
      </c>
      <c r="L11524" s="2" t="str">
        <f t="shared" si="542"/>
        <v>A</v>
      </c>
      <c r="M11524" s="2" t="s">
        <v>757</v>
      </c>
      <c r="N11524" s="2" t="s">
        <v>439</v>
      </c>
      <c r="O11524" s="2" t="s">
        <v>70</v>
      </c>
    </row>
    <row r="11525" spans="1:15">
      <c r="A11525" s="42">
        <v>39171</v>
      </c>
      <c r="B11525" s="42">
        <v>46476</v>
      </c>
      <c r="C11525" s="130">
        <v>240</v>
      </c>
      <c r="D11525" s="43">
        <v>9.5700000000000007E-2</v>
      </c>
      <c r="E11525" s="43">
        <v>8.6500000000000007E-2</v>
      </c>
      <c r="F11525" s="44">
        <v>118500</v>
      </c>
      <c r="G11525" s="44">
        <v>118500</v>
      </c>
      <c r="H11525" s="44">
        <v>44456.58</v>
      </c>
      <c r="I11525" s="44">
        <v>82999.990000000005</v>
      </c>
      <c r="J11525" s="68">
        <f t="shared" si="540"/>
        <v>0.37516101265822788</v>
      </c>
      <c r="K11525" s="43">
        <f t="shared" si="541"/>
        <v>0.70042185654008449</v>
      </c>
      <c r="L11525" s="41" t="str">
        <f t="shared" si="542"/>
        <v>AA</v>
      </c>
      <c r="M11525" s="41" t="s">
        <v>564</v>
      </c>
      <c r="N11525" s="41" t="s">
        <v>417</v>
      </c>
      <c r="O11525" s="41" t="s">
        <v>70</v>
      </c>
    </row>
    <row r="11526" spans="1:15">
      <c r="A11526" s="38">
        <v>38996</v>
      </c>
      <c r="B11526" s="38">
        <v>44475</v>
      </c>
      <c r="C11526" s="131">
        <v>180</v>
      </c>
      <c r="D11526" s="39">
        <v>9.5700000000000007E-2</v>
      </c>
      <c r="E11526" s="39">
        <v>9.5700000000000007E-2</v>
      </c>
      <c r="F11526" s="40">
        <v>94000</v>
      </c>
      <c r="G11526" s="40">
        <v>94000</v>
      </c>
      <c r="H11526" s="40">
        <v>31583.919999999998</v>
      </c>
      <c r="I11526" s="40">
        <v>65848</v>
      </c>
      <c r="J11526" s="67">
        <f t="shared" si="540"/>
        <v>0.33599914893617017</v>
      </c>
      <c r="K11526" s="39">
        <f t="shared" si="541"/>
        <v>0.7005106382978723</v>
      </c>
      <c r="L11526" s="2" t="str">
        <f t="shared" si="542"/>
        <v>AA</v>
      </c>
      <c r="M11526" s="2" t="s">
        <v>1133</v>
      </c>
      <c r="N11526" s="2" t="s">
        <v>417</v>
      </c>
      <c r="O11526" s="2" t="s">
        <v>70</v>
      </c>
    </row>
    <row r="11527" spans="1:15">
      <c r="A11527" s="38">
        <v>40952</v>
      </c>
      <c r="B11527" s="38">
        <v>47374</v>
      </c>
      <c r="C11527" s="131">
        <v>211</v>
      </c>
      <c r="D11527" s="39">
        <v>9.5700000000000007E-2</v>
      </c>
      <c r="E11527" s="39">
        <v>8.5600000000000009E-2</v>
      </c>
      <c r="F11527" s="40">
        <v>186300</v>
      </c>
      <c r="G11527" s="40">
        <v>186300</v>
      </c>
      <c r="H11527" s="40">
        <v>109863.41</v>
      </c>
      <c r="I11527" s="40">
        <v>130599.99</v>
      </c>
      <c r="J11527" s="67">
        <f t="shared" si="540"/>
        <v>0.58971234567901232</v>
      </c>
      <c r="K11527" s="39">
        <f t="shared" si="541"/>
        <v>0.70101980676328501</v>
      </c>
      <c r="L11527" s="2" t="str">
        <f t="shared" si="542"/>
        <v>AA</v>
      </c>
      <c r="M11527" s="2" t="s">
        <v>475</v>
      </c>
      <c r="N11527" s="2" t="s">
        <v>427</v>
      </c>
      <c r="O11527" s="2" t="s">
        <v>70</v>
      </c>
    </row>
    <row r="11528" spans="1:15">
      <c r="A11528" s="42">
        <v>40875</v>
      </c>
      <c r="B11528" s="42">
        <v>50007</v>
      </c>
      <c r="C11528" s="130">
        <v>300</v>
      </c>
      <c r="D11528" s="43">
        <v>9.5700000000000007E-2</v>
      </c>
      <c r="E11528" s="43">
        <v>9.5700000000000007E-2</v>
      </c>
      <c r="F11528" s="44">
        <v>150000</v>
      </c>
      <c r="G11528" s="44">
        <v>150000</v>
      </c>
      <c r="H11528" s="44">
        <v>93078.91</v>
      </c>
      <c r="I11528" s="44">
        <v>105225.18</v>
      </c>
      <c r="J11528" s="68">
        <f t="shared" si="540"/>
        <v>0.62052606666666665</v>
      </c>
      <c r="K11528" s="43">
        <f t="shared" si="541"/>
        <v>0.70150119999999994</v>
      </c>
      <c r="L11528" s="41" t="str">
        <f t="shared" si="542"/>
        <v>AA</v>
      </c>
      <c r="M11528" s="41" t="s">
        <v>520</v>
      </c>
      <c r="N11528" s="41" t="s">
        <v>429</v>
      </c>
      <c r="O11528" s="41" t="s">
        <v>70</v>
      </c>
    </row>
    <row r="11529" spans="1:15">
      <c r="A11529" s="42">
        <v>40872</v>
      </c>
      <c r="B11529" s="42">
        <v>48177</v>
      </c>
      <c r="C11529" s="130">
        <v>240</v>
      </c>
      <c r="D11529" s="43">
        <v>9.5700000000000007E-2</v>
      </c>
      <c r="E11529" s="43">
        <v>8.5600000000000009E-2</v>
      </c>
      <c r="F11529" s="44">
        <v>188000</v>
      </c>
      <c r="G11529" s="44">
        <v>188000</v>
      </c>
      <c r="H11529" s="44">
        <v>61325.919999999998</v>
      </c>
      <c r="I11529" s="44">
        <v>131917.26999999999</v>
      </c>
      <c r="J11529" s="68">
        <f t="shared" si="540"/>
        <v>0.32620170212765959</v>
      </c>
      <c r="K11529" s="43">
        <f t="shared" si="541"/>
        <v>0.70168760638297867</v>
      </c>
      <c r="L11529" s="41" t="str">
        <f t="shared" si="542"/>
        <v>AA</v>
      </c>
      <c r="M11529" s="41" t="s">
        <v>506</v>
      </c>
      <c r="N11529" s="41" t="s">
        <v>417</v>
      </c>
      <c r="O11529" s="41" t="s">
        <v>70</v>
      </c>
    </row>
    <row r="11530" spans="1:15">
      <c r="A11530" s="42">
        <v>40975</v>
      </c>
      <c r="B11530" s="42">
        <v>51932</v>
      </c>
      <c r="C11530" s="130">
        <v>360</v>
      </c>
      <c r="D11530" s="43">
        <v>9.5700000000000007E-2</v>
      </c>
      <c r="E11530" s="43">
        <v>7.9100000000000004E-2</v>
      </c>
      <c r="F11530" s="44">
        <v>123000</v>
      </c>
      <c r="G11530" s="44">
        <v>123000</v>
      </c>
      <c r="H11530" s="44">
        <v>79100.789999999994</v>
      </c>
      <c r="I11530" s="44">
        <v>86341.75</v>
      </c>
      <c r="J11530" s="68">
        <f t="shared" si="540"/>
        <v>0.6430958536585365</v>
      </c>
      <c r="K11530" s="43">
        <f t="shared" si="541"/>
        <v>0.70196544715447151</v>
      </c>
      <c r="L11530" s="41" t="str">
        <f t="shared" si="542"/>
        <v>AA</v>
      </c>
      <c r="M11530" s="41" t="s">
        <v>467</v>
      </c>
      <c r="N11530" s="41" t="s">
        <v>425</v>
      </c>
      <c r="O11530" s="41" t="s">
        <v>70</v>
      </c>
    </row>
    <row r="11531" spans="1:15">
      <c r="A11531" s="42">
        <v>39345</v>
      </c>
      <c r="B11531" s="42">
        <v>46650</v>
      </c>
      <c r="C11531" s="130">
        <v>240</v>
      </c>
      <c r="D11531" s="43">
        <v>9.5700000000000007E-2</v>
      </c>
      <c r="E11531" s="43">
        <v>8.6500000000000007E-2</v>
      </c>
      <c r="F11531" s="44">
        <v>83160</v>
      </c>
      <c r="G11531" s="44">
        <v>83160</v>
      </c>
      <c r="H11531" s="44">
        <v>39050.75</v>
      </c>
      <c r="I11531" s="44">
        <v>58399.99</v>
      </c>
      <c r="J11531" s="68">
        <f t="shared" si="540"/>
        <v>0.46958573833573836</v>
      </c>
      <c r="K11531" s="43">
        <f t="shared" si="541"/>
        <v>0.70226058201058195</v>
      </c>
      <c r="L11531" s="41" t="str">
        <f t="shared" si="542"/>
        <v>AA</v>
      </c>
      <c r="M11531" s="41" t="s">
        <v>475</v>
      </c>
      <c r="N11531" s="41" t="s">
        <v>427</v>
      </c>
      <c r="O11531" s="41" t="s">
        <v>70</v>
      </c>
    </row>
    <row r="11532" spans="1:15">
      <c r="A11532" s="42">
        <v>41025</v>
      </c>
      <c r="B11532" s="42">
        <v>50156</v>
      </c>
      <c r="C11532" s="130">
        <v>300</v>
      </c>
      <c r="D11532" s="43">
        <v>9.5700000000000007E-2</v>
      </c>
      <c r="E11532" s="43">
        <v>8.5600000000000009E-2</v>
      </c>
      <c r="F11532" s="44">
        <v>175000</v>
      </c>
      <c r="G11532" s="44">
        <v>175000</v>
      </c>
      <c r="H11532" s="44">
        <v>110411.94</v>
      </c>
      <c r="I11532" s="44">
        <v>122999.99</v>
      </c>
      <c r="J11532" s="68">
        <f t="shared" si="540"/>
        <v>0.63092537142857141</v>
      </c>
      <c r="K11532" s="43">
        <f t="shared" si="541"/>
        <v>0.70285708571428573</v>
      </c>
      <c r="L11532" s="41" t="str">
        <f t="shared" si="542"/>
        <v>AA</v>
      </c>
      <c r="M11532" s="41" t="s">
        <v>1096</v>
      </c>
      <c r="N11532" s="41" t="s">
        <v>428</v>
      </c>
      <c r="O11532" s="41" t="s">
        <v>70</v>
      </c>
    </row>
    <row r="11533" spans="1:15">
      <c r="A11533" s="42">
        <v>40998</v>
      </c>
      <c r="B11533" s="42">
        <v>51955</v>
      </c>
      <c r="C11533" s="130">
        <v>360</v>
      </c>
      <c r="D11533" s="43">
        <v>9.5700000000000007E-2</v>
      </c>
      <c r="E11533" s="43">
        <v>8.5600000000000009E-2</v>
      </c>
      <c r="F11533" s="44">
        <v>130000</v>
      </c>
      <c r="G11533" s="44">
        <v>130000</v>
      </c>
      <c r="H11533" s="44">
        <v>83491.13</v>
      </c>
      <c r="I11533" s="44">
        <v>91399.99</v>
      </c>
      <c r="J11533" s="68">
        <f t="shared" si="540"/>
        <v>0.64223946153846156</v>
      </c>
      <c r="K11533" s="43">
        <f t="shared" si="541"/>
        <v>0.70307684615384625</v>
      </c>
      <c r="L11533" s="41" t="str">
        <f t="shared" si="542"/>
        <v>AA</v>
      </c>
      <c r="M11533" s="41" t="s">
        <v>460</v>
      </c>
      <c r="N11533" s="41" t="s">
        <v>422</v>
      </c>
      <c r="O11533" s="41" t="s">
        <v>70</v>
      </c>
    </row>
    <row r="11534" spans="1:15">
      <c r="A11534" s="42">
        <v>39217</v>
      </c>
      <c r="B11534" s="42">
        <v>46522</v>
      </c>
      <c r="C11534" s="130">
        <v>240</v>
      </c>
      <c r="D11534" s="43">
        <v>9.5700000000000007E-2</v>
      </c>
      <c r="E11534" s="43">
        <v>8.6500000000000007E-2</v>
      </c>
      <c r="F11534" s="44">
        <v>91000</v>
      </c>
      <c r="G11534" s="44">
        <v>91000</v>
      </c>
      <c r="H11534" s="44">
        <v>41913.480000000003</v>
      </c>
      <c r="I11534" s="44">
        <v>63999.99</v>
      </c>
      <c r="J11534" s="68">
        <f t="shared" si="540"/>
        <v>0.46058769230769236</v>
      </c>
      <c r="K11534" s="43">
        <f t="shared" si="541"/>
        <v>0.70329659340659334</v>
      </c>
      <c r="L11534" s="41" t="str">
        <f t="shared" si="542"/>
        <v>AA</v>
      </c>
      <c r="M11534" s="41" t="s">
        <v>457</v>
      </c>
      <c r="N11534" s="41" t="s">
        <v>419</v>
      </c>
      <c r="O11534" s="41" t="s">
        <v>70</v>
      </c>
    </row>
    <row r="11535" spans="1:15">
      <c r="A11535" s="38">
        <v>40996</v>
      </c>
      <c r="B11535" s="38">
        <v>51953</v>
      </c>
      <c r="C11535" s="131">
        <v>360</v>
      </c>
      <c r="D11535" s="39">
        <v>9.5700000000000007E-2</v>
      </c>
      <c r="E11535" s="39">
        <v>8.5600000000000009E-2</v>
      </c>
      <c r="F11535" s="40">
        <v>160000</v>
      </c>
      <c r="G11535" s="40">
        <v>160000</v>
      </c>
      <c r="H11535" s="40">
        <v>105726.48</v>
      </c>
      <c r="I11535" s="40">
        <v>112639</v>
      </c>
      <c r="J11535" s="67">
        <f t="shared" si="540"/>
        <v>0.66079049999999995</v>
      </c>
      <c r="K11535" s="39">
        <f t="shared" si="541"/>
        <v>0.70399374999999997</v>
      </c>
      <c r="L11535" s="2" t="str">
        <f t="shared" si="542"/>
        <v>A</v>
      </c>
      <c r="M11535" s="2" t="s">
        <v>1453</v>
      </c>
      <c r="N11535" s="2" t="s">
        <v>422</v>
      </c>
      <c r="O11535" s="2" t="s">
        <v>70</v>
      </c>
    </row>
    <row r="11536" spans="1:15">
      <c r="A11536" s="38">
        <v>40893</v>
      </c>
      <c r="B11536" s="38">
        <v>51851</v>
      </c>
      <c r="C11536" s="131">
        <v>360</v>
      </c>
      <c r="D11536" s="39">
        <v>9.5700000000000007E-2</v>
      </c>
      <c r="E11536" s="39">
        <v>8.5600000000000009E-2</v>
      </c>
      <c r="F11536" s="40">
        <v>197000</v>
      </c>
      <c r="G11536" s="40">
        <v>197000</v>
      </c>
      <c r="H11536" s="40">
        <v>135294.87</v>
      </c>
      <c r="I11536" s="40">
        <v>138714</v>
      </c>
      <c r="J11536" s="67">
        <f t="shared" si="540"/>
        <v>0.68677598984771571</v>
      </c>
      <c r="K11536" s="39">
        <f t="shared" si="541"/>
        <v>0.70413197969543151</v>
      </c>
      <c r="L11536" s="2" t="str">
        <f t="shared" si="542"/>
        <v>A</v>
      </c>
      <c r="M11536" s="2" t="s">
        <v>563</v>
      </c>
      <c r="N11536" s="2" t="s">
        <v>436</v>
      </c>
      <c r="O11536" s="2" t="s">
        <v>70</v>
      </c>
    </row>
    <row r="11537" spans="1:15">
      <c r="A11537" s="42">
        <v>39371</v>
      </c>
      <c r="B11537" s="42">
        <v>46676</v>
      </c>
      <c r="C11537" s="130">
        <v>240</v>
      </c>
      <c r="D11537" s="43">
        <v>9.5700000000000007E-2</v>
      </c>
      <c r="E11537" s="43">
        <v>8.6500000000000007E-2</v>
      </c>
      <c r="F11537" s="44">
        <v>129000</v>
      </c>
      <c r="G11537" s="44">
        <v>129000</v>
      </c>
      <c r="H11537" s="44">
        <v>64494.64</v>
      </c>
      <c r="I11537" s="44">
        <v>90900</v>
      </c>
      <c r="J11537" s="68">
        <f t="shared" si="540"/>
        <v>0.4999584496124031</v>
      </c>
      <c r="K11537" s="43">
        <f t="shared" si="541"/>
        <v>0.70465116279069773</v>
      </c>
      <c r="L11537" s="41" t="str">
        <f t="shared" si="542"/>
        <v>AA</v>
      </c>
      <c r="M11537" s="41" t="s">
        <v>351</v>
      </c>
      <c r="N11537" s="41" t="s">
        <v>421</v>
      </c>
      <c r="O11537" s="41" t="s">
        <v>70</v>
      </c>
    </row>
    <row r="11538" spans="1:15">
      <c r="A11538" s="38">
        <v>39325</v>
      </c>
      <c r="B11538" s="38">
        <v>46630</v>
      </c>
      <c r="C11538" s="131">
        <v>240</v>
      </c>
      <c r="D11538" s="39">
        <v>9.5700000000000007E-2</v>
      </c>
      <c r="E11538" s="39">
        <v>8.6500000000000007E-2</v>
      </c>
      <c r="F11538" s="40">
        <v>87950</v>
      </c>
      <c r="G11538" s="40">
        <v>87950</v>
      </c>
      <c r="H11538" s="40">
        <v>41251.839999999997</v>
      </c>
      <c r="I11538" s="40">
        <v>61999.99</v>
      </c>
      <c r="J11538" s="67">
        <f t="shared" si="540"/>
        <v>0.4690374076179647</v>
      </c>
      <c r="K11538" s="39">
        <f t="shared" si="541"/>
        <v>0.70494587833996591</v>
      </c>
      <c r="L11538" s="2" t="str">
        <f t="shared" si="542"/>
        <v>AA</v>
      </c>
      <c r="M11538" s="2" t="s">
        <v>676</v>
      </c>
      <c r="N11538" s="2" t="s">
        <v>422</v>
      </c>
      <c r="O11538" s="2" t="s">
        <v>70</v>
      </c>
    </row>
    <row r="11539" spans="1:15">
      <c r="A11539" s="42">
        <v>40900</v>
      </c>
      <c r="B11539" s="42">
        <v>50032</v>
      </c>
      <c r="C11539" s="130">
        <v>300</v>
      </c>
      <c r="D11539" s="43">
        <v>9.5700000000000007E-2</v>
      </c>
      <c r="E11539" s="43">
        <v>8.5600000000000009E-2</v>
      </c>
      <c r="F11539" s="44">
        <v>141000</v>
      </c>
      <c r="G11539" s="44">
        <v>141000</v>
      </c>
      <c r="H11539" s="44">
        <v>97638.58</v>
      </c>
      <c r="I11539" s="44">
        <v>99459.18</v>
      </c>
      <c r="J11539" s="68">
        <f t="shared" si="540"/>
        <v>0.69247219858156028</v>
      </c>
      <c r="K11539" s="43">
        <f t="shared" si="541"/>
        <v>0.70538425531914883</v>
      </c>
      <c r="L11539" s="41" t="str">
        <f t="shared" si="542"/>
        <v>A</v>
      </c>
      <c r="M11539" s="41" t="s">
        <v>532</v>
      </c>
      <c r="N11539" s="41" t="s">
        <v>417</v>
      </c>
      <c r="O11539" s="41" t="s">
        <v>70</v>
      </c>
    </row>
    <row r="11540" spans="1:15">
      <c r="A11540" s="38">
        <v>40927</v>
      </c>
      <c r="B11540" s="38">
        <v>51885</v>
      </c>
      <c r="C11540" s="131">
        <v>360</v>
      </c>
      <c r="D11540" s="39">
        <v>9.5700000000000007E-2</v>
      </c>
      <c r="E11540" s="39">
        <v>8.5600000000000009E-2</v>
      </c>
      <c r="F11540" s="40">
        <v>170000</v>
      </c>
      <c r="G11540" s="40">
        <v>170000</v>
      </c>
      <c r="H11540" s="40">
        <v>109175.36</v>
      </c>
      <c r="I11540" s="40">
        <v>119999.99</v>
      </c>
      <c r="J11540" s="67">
        <f t="shared" si="540"/>
        <v>0.642208</v>
      </c>
      <c r="K11540" s="39">
        <f t="shared" si="541"/>
        <v>0.70588229411764714</v>
      </c>
      <c r="L11540" s="2" t="str">
        <f t="shared" si="542"/>
        <v>AA</v>
      </c>
      <c r="M11540" s="2" t="s">
        <v>1022</v>
      </c>
      <c r="N11540" s="2" t="s">
        <v>416</v>
      </c>
      <c r="O11540" s="2" t="s">
        <v>70</v>
      </c>
    </row>
    <row r="11541" spans="1:15">
      <c r="A11541" s="38">
        <v>41026</v>
      </c>
      <c r="B11541" s="38">
        <v>51983</v>
      </c>
      <c r="C11541" s="131">
        <v>360</v>
      </c>
      <c r="D11541" s="39">
        <v>9.5700000000000007E-2</v>
      </c>
      <c r="E11541" s="39">
        <v>8.5600000000000009E-2</v>
      </c>
      <c r="F11541" s="40">
        <v>125000</v>
      </c>
      <c r="G11541" s="40">
        <v>125000</v>
      </c>
      <c r="H11541" s="40">
        <v>85970.36</v>
      </c>
      <c r="I11541" s="40">
        <v>88237.14</v>
      </c>
      <c r="J11541" s="67">
        <f t="shared" si="540"/>
        <v>0.68776287999999997</v>
      </c>
      <c r="K11541" s="39">
        <f t="shared" si="541"/>
        <v>0.70589712000000004</v>
      </c>
      <c r="L11541" s="2" t="str">
        <f t="shared" si="542"/>
        <v>A</v>
      </c>
      <c r="M11541" s="2" t="s">
        <v>690</v>
      </c>
      <c r="N11541" s="2" t="s">
        <v>417</v>
      </c>
      <c r="O11541" s="2" t="s">
        <v>70</v>
      </c>
    </row>
    <row r="11542" spans="1:15">
      <c r="A11542" s="38">
        <v>40968</v>
      </c>
      <c r="B11542" s="38">
        <v>49185</v>
      </c>
      <c r="C11542" s="131">
        <v>270</v>
      </c>
      <c r="D11542" s="39">
        <v>9.5700000000000007E-2</v>
      </c>
      <c r="E11542" s="39">
        <v>8.5600000000000009E-2</v>
      </c>
      <c r="F11542" s="40">
        <v>139500</v>
      </c>
      <c r="G11542" s="40">
        <v>139500</v>
      </c>
      <c r="H11542" s="40">
        <v>86558.61</v>
      </c>
      <c r="I11542" s="40">
        <v>98484.92</v>
      </c>
      <c r="J11542" s="67">
        <f t="shared" si="540"/>
        <v>0.62049182795698921</v>
      </c>
      <c r="K11542" s="39">
        <f t="shared" si="541"/>
        <v>0.70598508960573481</v>
      </c>
      <c r="L11542" s="2" t="str">
        <f t="shared" si="542"/>
        <v>AA</v>
      </c>
      <c r="M11542" s="2" t="s">
        <v>554</v>
      </c>
      <c r="N11542" s="2" t="s">
        <v>417</v>
      </c>
      <c r="O11542" s="2" t="s">
        <v>70</v>
      </c>
    </row>
    <row r="11543" spans="1:15">
      <c r="A11543" s="42">
        <v>40877</v>
      </c>
      <c r="B11543" s="42">
        <v>48182</v>
      </c>
      <c r="C11543" s="130">
        <v>240</v>
      </c>
      <c r="D11543" s="43">
        <v>9.5700000000000007E-2</v>
      </c>
      <c r="E11543" s="43">
        <v>8.5600000000000009E-2</v>
      </c>
      <c r="F11543" s="44">
        <v>170000</v>
      </c>
      <c r="G11543" s="44">
        <v>170000</v>
      </c>
      <c r="H11543" s="44">
        <v>102132.45</v>
      </c>
      <c r="I11543" s="44">
        <v>120099.99</v>
      </c>
      <c r="J11543" s="68">
        <f t="shared" si="540"/>
        <v>0.60077911764705882</v>
      </c>
      <c r="K11543" s="43">
        <f t="shared" si="541"/>
        <v>0.70647052941176469</v>
      </c>
      <c r="L11543" s="41" t="str">
        <f t="shared" si="542"/>
        <v>AA</v>
      </c>
      <c r="M11543" s="41" t="s">
        <v>716</v>
      </c>
      <c r="N11543" s="41" t="s">
        <v>417</v>
      </c>
      <c r="O11543" s="41" t="s">
        <v>70</v>
      </c>
    </row>
    <row r="11544" spans="1:15">
      <c r="A11544" s="38">
        <v>40926</v>
      </c>
      <c r="B11544" s="38">
        <v>51884</v>
      </c>
      <c r="C11544" s="131">
        <v>360</v>
      </c>
      <c r="D11544" s="39">
        <v>9.5700000000000007E-2</v>
      </c>
      <c r="E11544" s="39">
        <v>8.5600000000000009E-2</v>
      </c>
      <c r="F11544" s="40">
        <v>146000</v>
      </c>
      <c r="G11544" s="40">
        <v>146000</v>
      </c>
      <c r="H11544" s="40">
        <v>93984.24</v>
      </c>
      <c r="I11544" s="40">
        <v>103199.99</v>
      </c>
      <c r="J11544" s="67">
        <f t="shared" si="540"/>
        <v>0.64372767123287677</v>
      </c>
      <c r="K11544" s="39">
        <f t="shared" si="541"/>
        <v>0.70684924657534254</v>
      </c>
      <c r="L11544" s="2" t="str">
        <f t="shared" si="542"/>
        <v>AA</v>
      </c>
      <c r="M11544" s="2" t="s">
        <v>475</v>
      </c>
      <c r="N11544" s="2" t="s">
        <v>427</v>
      </c>
      <c r="O11544" s="2" t="s">
        <v>70</v>
      </c>
    </row>
    <row r="11545" spans="1:15">
      <c r="A11545" s="42">
        <v>38791</v>
      </c>
      <c r="B11545" s="42">
        <v>46096</v>
      </c>
      <c r="C11545" s="130">
        <v>240</v>
      </c>
      <c r="D11545" s="43">
        <v>9.5700000000000007E-2</v>
      </c>
      <c r="E11545" s="43">
        <v>9.5700000000000007E-2</v>
      </c>
      <c r="F11545" s="44">
        <v>95000</v>
      </c>
      <c r="G11545" s="44">
        <v>95000</v>
      </c>
      <c r="H11545" s="44">
        <v>42358.49</v>
      </c>
      <c r="I11545" s="44">
        <v>67200</v>
      </c>
      <c r="J11545" s="68">
        <f t="shared" si="540"/>
        <v>0.44587884210526313</v>
      </c>
      <c r="K11545" s="43">
        <f t="shared" si="541"/>
        <v>0.70736842105263154</v>
      </c>
      <c r="L11545" s="41" t="str">
        <f t="shared" si="542"/>
        <v>AA</v>
      </c>
      <c r="M11545" s="41" t="s">
        <v>580</v>
      </c>
      <c r="N11545" s="41" t="s">
        <v>423</v>
      </c>
      <c r="O11545" s="41" t="s">
        <v>70</v>
      </c>
    </row>
    <row r="11546" spans="1:15">
      <c r="A11546" s="38">
        <v>40934</v>
      </c>
      <c r="B11546" s="38">
        <v>51892</v>
      </c>
      <c r="C11546" s="131">
        <v>360</v>
      </c>
      <c r="D11546" s="39">
        <v>9.5700000000000007E-2</v>
      </c>
      <c r="E11546" s="39">
        <v>8.5600000000000009E-2</v>
      </c>
      <c r="F11546" s="40">
        <v>120000</v>
      </c>
      <c r="G11546" s="40">
        <v>120000</v>
      </c>
      <c r="H11546" s="40">
        <v>61370.1</v>
      </c>
      <c r="I11546" s="40">
        <v>84999.99</v>
      </c>
      <c r="J11546" s="67">
        <f t="shared" si="540"/>
        <v>0.51141749999999997</v>
      </c>
      <c r="K11546" s="39">
        <f t="shared" si="541"/>
        <v>0.70833325000000003</v>
      </c>
      <c r="L11546" s="2" t="str">
        <f t="shared" si="542"/>
        <v>AA</v>
      </c>
      <c r="M11546" s="2" t="s">
        <v>633</v>
      </c>
      <c r="N11546" s="2" t="s">
        <v>422</v>
      </c>
      <c r="O11546" s="2" t="s">
        <v>70</v>
      </c>
    </row>
    <row r="11547" spans="1:15">
      <c r="A11547" s="42">
        <v>39366</v>
      </c>
      <c r="B11547" s="42">
        <v>44845</v>
      </c>
      <c r="C11547" s="130">
        <v>180</v>
      </c>
      <c r="D11547" s="43">
        <v>9.5700000000000007E-2</v>
      </c>
      <c r="E11547" s="43">
        <v>8.6500000000000007E-2</v>
      </c>
      <c r="F11547" s="44">
        <v>95950</v>
      </c>
      <c r="G11547" s="44">
        <v>95950</v>
      </c>
      <c r="H11547" s="44">
        <v>36937.06</v>
      </c>
      <c r="I11547" s="44">
        <v>67969.990000000005</v>
      </c>
      <c r="J11547" s="68">
        <f t="shared" si="540"/>
        <v>0.38496154247003644</v>
      </c>
      <c r="K11547" s="43">
        <f t="shared" si="541"/>
        <v>0.70838968212610742</v>
      </c>
      <c r="L11547" s="41" t="str">
        <f t="shared" si="542"/>
        <v>AA</v>
      </c>
      <c r="M11547" s="41" t="s">
        <v>595</v>
      </c>
      <c r="N11547" s="41" t="s">
        <v>423</v>
      </c>
      <c r="O11547" s="41" t="s">
        <v>70</v>
      </c>
    </row>
    <row r="11548" spans="1:15">
      <c r="A11548" s="38">
        <v>39272</v>
      </c>
      <c r="B11548" s="38">
        <v>44751</v>
      </c>
      <c r="C11548" s="131">
        <v>180</v>
      </c>
      <c r="D11548" s="39">
        <v>9.5700000000000007E-2</v>
      </c>
      <c r="E11548" s="39">
        <v>8.6500000000000007E-2</v>
      </c>
      <c r="F11548" s="40">
        <v>110000</v>
      </c>
      <c r="G11548" s="40">
        <v>110000</v>
      </c>
      <c r="H11548" s="40">
        <v>38692.04</v>
      </c>
      <c r="I11548" s="40">
        <v>78000</v>
      </c>
      <c r="J11548" s="67">
        <f t="shared" si="540"/>
        <v>0.35174581818181822</v>
      </c>
      <c r="K11548" s="39">
        <f t="shared" si="541"/>
        <v>0.70909090909090911</v>
      </c>
      <c r="L11548" s="2" t="str">
        <f t="shared" si="542"/>
        <v>AA</v>
      </c>
      <c r="M11548" s="2" t="s">
        <v>645</v>
      </c>
      <c r="N11548" s="2" t="s">
        <v>422</v>
      </c>
      <c r="O11548" s="2" t="s">
        <v>70</v>
      </c>
    </row>
    <row r="11549" spans="1:15">
      <c r="A11549" s="42">
        <v>40956</v>
      </c>
      <c r="B11549" s="42">
        <v>51914</v>
      </c>
      <c r="C11549" s="130">
        <v>360</v>
      </c>
      <c r="D11549" s="43">
        <v>9.5700000000000007E-2</v>
      </c>
      <c r="E11549" s="43">
        <v>8.5600000000000009E-2</v>
      </c>
      <c r="F11549" s="44">
        <v>138200</v>
      </c>
      <c r="G11549" s="44">
        <v>138200</v>
      </c>
      <c r="H11549" s="44">
        <v>89377.42</v>
      </c>
      <c r="I11549" s="44">
        <v>97999.99</v>
      </c>
      <c r="J11549" s="68">
        <f t="shared" si="540"/>
        <v>0.6467251808972504</v>
      </c>
      <c r="K11549" s="43">
        <f t="shared" si="541"/>
        <v>0.70911714905933432</v>
      </c>
      <c r="L11549" s="41" t="str">
        <f t="shared" si="542"/>
        <v>AA</v>
      </c>
      <c r="M11549" s="41" t="s">
        <v>1574</v>
      </c>
      <c r="N11549" s="41" t="s">
        <v>424</v>
      </c>
      <c r="O11549" s="41" t="s">
        <v>70</v>
      </c>
    </row>
    <row r="11550" spans="1:15">
      <c r="A11550" s="38">
        <v>40871</v>
      </c>
      <c r="B11550" s="38">
        <v>49606</v>
      </c>
      <c r="C11550" s="131">
        <v>287</v>
      </c>
      <c r="D11550" s="39">
        <v>9.5700000000000007E-2</v>
      </c>
      <c r="E11550" s="39">
        <v>9.5700000000000007E-2</v>
      </c>
      <c r="F11550" s="40">
        <v>140860</v>
      </c>
      <c r="G11550" s="40">
        <v>140860</v>
      </c>
      <c r="H11550" s="40">
        <v>87791</v>
      </c>
      <c r="I11550" s="40">
        <v>99999.99</v>
      </c>
      <c r="J11550" s="67">
        <f t="shared" si="540"/>
        <v>0.62325003549623736</v>
      </c>
      <c r="K11550" s="39">
        <f t="shared" si="541"/>
        <v>0.70992467698423967</v>
      </c>
      <c r="L11550" s="2" t="str">
        <f t="shared" si="542"/>
        <v>AA</v>
      </c>
      <c r="M11550" s="2" t="s">
        <v>472</v>
      </c>
      <c r="N11550" s="2" t="s">
        <v>426</v>
      </c>
      <c r="O11550" s="2" t="s">
        <v>70</v>
      </c>
    </row>
    <row r="11551" spans="1:15">
      <c r="A11551" s="38">
        <v>41053</v>
      </c>
      <c r="B11551" s="38">
        <v>52010</v>
      </c>
      <c r="C11551" s="131">
        <v>360</v>
      </c>
      <c r="D11551" s="39">
        <v>9.5700000000000007E-2</v>
      </c>
      <c r="E11551" s="39">
        <v>9.5700000000000007E-2</v>
      </c>
      <c r="F11551" s="40">
        <v>57000</v>
      </c>
      <c r="G11551" s="40">
        <v>57000</v>
      </c>
      <c r="H11551" s="40">
        <v>37226.25</v>
      </c>
      <c r="I11551" s="40">
        <v>40499.99</v>
      </c>
      <c r="J11551" s="67">
        <f t="shared" si="540"/>
        <v>0.65309210526315786</v>
      </c>
      <c r="K11551" s="39">
        <f t="shared" si="541"/>
        <v>0.71052614035087713</v>
      </c>
      <c r="L11551" s="2" t="str">
        <f t="shared" si="542"/>
        <v>A</v>
      </c>
      <c r="M11551" s="2" t="s">
        <v>605</v>
      </c>
      <c r="N11551" s="2" t="s">
        <v>427</v>
      </c>
      <c r="O11551" s="2" t="s">
        <v>70</v>
      </c>
    </row>
    <row r="11552" spans="1:15">
      <c r="A11552" s="42">
        <v>40935</v>
      </c>
      <c r="B11552" s="42">
        <v>43735</v>
      </c>
      <c r="C11552" s="130">
        <v>92</v>
      </c>
      <c r="D11552" s="43">
        <v>9.5700000000000007E-2</v>
      </c>
      <c r="E11552" s="43">
        <v>8.5600000000000009E-2</v>
      </c>
      <c r="F11552" s="44">
        <v>116800</v>
      </c>
      <c r="G11552" s="44">
        <v>116800</v>
      </c>
      <c r="H11552" s="44">
        <v>50401.95</v>
      </c>
      <c r="I11552" s="44">
        <v>82999.990000000005</v>
      </c>
      <c r="J11552" s="68">
        <f t="shared" si="540"/>
        <v>0.43152354452054792</v>
      </c>
      <c r="K11552" s="43">
        <f t="shared" si="541"/>
        <v>0.71061635273972612</v>
      </c>
      <c r="L11552" s="41" t="str">
        <f t="shared" si="542"/>
        <v>AA</v>
      </c>
      <c r="M11552" s="41" t="s">
        <v>477</v>
      </c>
      <c r="N11552" s="41" t="s">
        <v>422</v>
      </c>
      <c r="O11552" s="41" t="s">
        <v>70</v>
      </c>
    </row>
    <row r="11553" spans="1:15">
      <c r="A11553" s="38">
        <v>39071</v>
      </c>
      <c r="B11553" s="38">
        <v>46376</v>
      </c>
      <c r="C11553" s="131">
        <v>240</v>
      </c>
      <c r="D11553" s="39">
        <v>9.5700000000000007E-2</v>
      </c>
      <c r="E11553" s="39">
        <v>9.5700000000000007E-2</v>
      </c>
      <c r="F11553" s="40">
        <v>88605.43</v>
      </c>
      <c r="G11553" s="40">
        <v>88605.43</v>
      </c>
      <c r="H11553" s="40">
        <v>41390.85</v>
      </c>
      <c r="I11553" s="40">
        <v>63000</v>
      </c>
      <c r="J11553" s="67">
        <f t="shared" si="540"/>
        <v>0.46713672062761846</v>
      </c>
      <c r="K11553" s="39">
        <f t="shared" si="541"/>
        <v>0.71101737218588079</v>
      </c>
      <c r="L11553" s="2" t="str">
        <f t="shared" si="542"/>
        <v>AA</v>
      </c>
      <c r="M11553" s="2" t="s">
        <v>971</v>
      </c>
      <c r="N11553" s="2" t="s">
        <v>437</v>
      </c>
      <c r="O11553" s="2" t="s">
        <v>70</v>
      </c>
    </row>
    <row r="11554" spans="1:15">
      <c r="A11554" s="38">
        <v>41023</v>
      </c>
      <c r="B11554" s="38">
        <v>48328</v>
      </c>
      <c r="C11554" s="131">
        <v>240</v>
      </c>
      <c r="D11554" s="39">
        <v>9.5700000000000007E-2</v>
      </c>
      <c r="E11554" s="39">
        <v>8.5600000000000009E-2</v>
      </c>
      <c r="F11554" s="40">
        <v>180000</v>
      </c>
      <c r="G11554" s="40">
        <v>180000</v>
      </c>
      <c r="H11554" s="40">
        <v>113911.43</v>
      </c>
      <c r="I11554" s="40">
        <v>128052.33</v>
      </c>
      <c r="J11554" s="67">
        <f t="shared" si="540"/>
        <v>0.63284127777777777</v>
      </c>
      <c r="K11554" s="39">
        <f t="shared" si="541"/>
        <v>0.71140183333333329</v>
      </c>
      <c r="L11554" s="2" t="str">
        <f t="shared" si="542"/>
        <v>AA</v>
      </c>
      <c r="M11554" s="2" t="s">
        <v>539</v>
      </c>
      <c r="N11554" s="2" t="s">
        <v>429</v>
      </c>
      <c r="O11554" s="2" t="s">
        <v>70</v>
      </c>
    </row>
    <row r="11555" spans="1:15">
      <c r="A11555" s="38">
        <v>40912</v>
      </c>
      <c r="B11555" s="38">
        <v>48217</v>
      </c>
      <c r="C11555" s="131">
        <v>240</v>
      </c>
      <c r="D11555" s="39">
        <v>9.5700000000000007E-2</v>
      </c>
      <c r="E11555" s="39">
        <v>8.5600000000000009E-2</v>
      </c>
      <c r="F11555" s="40">
        <v>160000</v>
      </c>
      <c r="G11555" s="40">
        <v>160000</v>
      </c>
      <c r="H11555" s="40">
        <v>98096.78</v>
      </c>
      <c r="I11555" s="40">
        <v>113999.99</v>
      </c>
      <c r="J11555" s="67">
        <f t="shared" si="540"/>
        <v>0.61310487499999999</v>
      </c>
      <c r="K11555" s="39">
        <f t="shared" si="541"/>
        <v>0.71249993750000007</v>
      </c>
      <c r="L11555" s="2" t="str">
        <f t="shared" si="542"/>
        <v>AA</v>
      </c>
      <c r="M11555" s="2" t="s">
        <v>629</v>
      </c>
      <c r="N11555" s="2" t="s">
        <v>417</v>
      </c>
      <c r="O11555" s="2" t="s">
        <v>70</v>
      </c>
    </row>
    <row r="11556" spans="1:15">
      <c r="A11556" s="42">
        <v>40953</v>
      </c>
      <c r="B11556" s="42">
        <v>45336</v>
      </c>
      <c r="C11556" s="130">
        <v>144</v>
      </c>
      <c r="D11556" s="43">
        <v>9.5700000000000007E-2</v>
      </c>
      <c r="E11556" s="43">
        <v>8.5600000000000009E-2</v>
      </c>
      <c r="F11556" s="44">
        <v>125000</v>
      </c>
      <c r="G11556" s="44">
        <v>125000</v>
      </c>
      <c r="H11556" s="44">
        <v>75620.7</v>
      </c>
      <c r="I11556" s="44">
        <v>89100</v>
      </c>
      <c r="J11556" s="68">
        <f t="shared" si="540"/>
        <v>0.60496559999999999</v>
      </c>
      <c r="K11556" s="43">
        <f t="shared" si="541"/>
        <v>0.71279999999999999</v>
      </c>
      <c r="L11556" s="41" t="str">
        <f t="shared" si="542"/>
        <v>AA</v>
      </c>
      <c r="M11556" s="41" t="s">
        <v>532</v>
      </c>
      <c r="N11556" s="41" t="s">
        <v>417</v>
      </c>
      <c r="O11556" s="41" t="s">
        <v>70</v>
      </c>
    </row>
    <row r="11557" spans="1:15">
      <c r="A11557" s="42">
        <v>40932</v>
      </c>
      <c r="B11557" s="42">
        <v>51890</v>
      </c>
      <c r="C11557" s="130">
        <v>360</v>
      </c>
      <c r="D11557" s="43">
        <v>9.5700000000000007E-2</v>
      </c>
      <c r="E11557" s="43">
        <v>8.5600000000000009E-2</v>
      </c>
      <c r="F11557" s="44">
        <v>180000</v>
      </c>
      <c r="G11557" s="44">
        <v>180000</v>
      </c>
      <c r="H11557" s="44">
        <v>116853.04</v>
      </c>
      <c r="I11557" s="44">
        <v>128415.08</v>
      </c>
      <c r="J11557" s="68">
        <f t="shared" si="540"/>
        <v>0.64918355555555551</v>
      </c>
      <c r="K11557" s="43">
        <f t="shared" si="541"/>
        <v>0.71341711111111117</v>
      </c>
      <c r="L11557" s="41" t="str">
        <f t="shared" si="542"/>
        <v>AA</v>
      </c>
      <c r="M11557" s="41" t="s">
        <v>457</v>
      </c>
      <c r="N11557" s="41" t="s">
        <v>419</v>
      </c>
      <c r="O11557" s="41" t="s">
        <v>70</v>
      </c>
    </row>
    <row r="11558" spans="1:15">
      <c r="A11558" s="38">
        <v>40891</v>
      </c>
      <c r="B11558" s="38">
        <v>51849</v>
      </c>
      <c r="C11558" s="131">
        <v>360</v>
      </c>
      <c r="D11558" s="39">
        <v>9.5700000000000007E-2</v>
      </c>
      <c r="E11558" s="39">
        <v>8.5600000000000009E-2</v>
      </c>
      <c r="F11558" s="40">
        <v>106736.27</v>
      </c>
      <c r="G11558" s="40">
        <v>106736.27</v>
      </c>
      <c r="H11558" s="40">
        <v>70277.009999999995</v>
      </c>
      <c r="I11558" s="40">
        <v>76200</v>
      </c>
      <c r="J11558" s="67">
        <f t="shared" si="540"/>
        <v>0.65841733086606824</v>
      </c>
      <c r="K11558" s="39">
        <f t="shared" si="541"/>
        <v>0.71390915196867943</v>
      </c>
      <c r="L11558" s="2" t="str">
        <f t="shared" si="542"/>
        <v>A</v>
      </c>
      <c r="M11558" s="2" t="s">
        <v>465</v>
      </c>
      <c r="N11558" s="2" t="s">
        <v>417</v>
      </c>
      <c r="O11558" s="2" t="s">
        <v>70</v>
      </c>
    </row>
    <row r="11559" spans="1:15">
      <c r="A11559" s="42">
        <v>39280</v>
      </c>
      <c r="B11559" s="42">
        <v>46585</v>
      </c>
      <c r="C11559" s="130">
        <v>240</v>
      </c>
      <c r="D11559" s="43">
        <v>9.5700000000000007E-2</v>
      </c>
      <c r="E11559" s="43">
        <v>8.6500000000000007E-2</v>
      </c>
      <c r="F11559" s="44">
        <v>77000</v>
      </c>
      <c r="G11559" s="44">
        <v>77000</v>
      </c>
      <c r="H11559" s="44">
        <v>36406.82</v>
      </c>
      <c r="I11559" s="44">
        <v>54999.99</v>
      </c>
      <c r="J11559" s="68">
        <f t="shared" si="540"/>
        <v>0.47281584415584416</v>
      </c>
      <c r="K11559" s="43">
        <f t="shared" si="541"/>
        <v>0.71428558441558443</v>
      </c>
      <c r="L11559" s="41" t="str">
        <f t="shared" si="542"/>
        <v>AA</v>
      </c>
      <c r="M11559" s="41" t="s">
        <v>511</v>
      </c>
      <c r="N11559" s="41" t="s">
        <v>422</v>
      </c>
      <c r="O11559" s="41" t="s">
        <v>70</v>
      </c>
    </row>
    <row r="11560" spans="1:15">
      <c r="A11560" s="42">
        <v>38889</v>
      </c>
      <c r="B11560" s="42">
        <v>46194</v>
      </c>
      <c r="C11560" s="130">
        <v>240</v>
      </c>
      <c r="D11560" s="43">
        <v>9.5700000000000007E-2</v>
      </c>
      <c r="E11560" s="43">
        <v>9.5700000000000007E-2</v>
      </c>
      <c r="F11560" s="44">
        <v>98000</v>
      </c>
      <c r="G11560" s="44">
        <v>98000</v>
      </c>
      <c r="H11560" s="44">
        <v>38622.47</v>
      </c>
      <c r="I11560" s="44">
        <v>69999.990000000005</v>
      </c>
      <c r="J11560" s="68">
        <f t="shared" si="540"/>
        <v>0.39410683673469388</v>
      </c>
      <c r="K11560" s="43">
        <f t="shared" si="541"/>
        <v>0.71428561224489806</v>
      </c>
      <c r="L11560" s="41" t="str">
        <f t="shared" si="542"/>
        <v>AA</v>
      </c>
      <c r="M11560" s="41" t="s">
        <v>564</v>
      </c>
      <c r="N11560" s="41" t="s">
        <v>417</v>
      </c>
      <c r="O11560" s="41" t="s">
        <v>70</v>
      </c>
    </row>
    <row r="11561" spans="1:15">
      <c r="A11561" s="42">
        <v>40984</v>
      </c>
      <c r="B11561" s="42">
        <v>51941</v>
      </c>
      <c r="C11561" s="130">
        <v>360</v>
      </c>
      <c r="D11561" s="43">
        <v>9.5700000000000007E-2</v>
      </c>
      <c r="E11561" s="43">
        <v>8.5600000000000009E-2</v>
      </c>
      <c r="F11561" s="44">
        <v>119000</v>
      </c>
      <c r="G11561" s="44">
        <v>119000</v>
      </c>
      <c r="H11561" s="44">
        <v>77762.66</v>
      </c>
      <c r="I11561" s="44">
        <v>84999.99</v>
      </c>
      <c r="J11561" s="68">
        <f t="shared" si="540"/>
        <v>0.65346773109243705</v>
      </c>
      <c r="K11561" s="43">
        <f t="shared" si="541"/>
        <v>0.7142856302521009</v>
      </c>
      <c r="L11561" s="41" t="str">
        <f t="shared" si="542"/>
        <v>A</v>
      </c>
      <c r="M11561" s="41" t="s">
        <v>454</v>
      </c>
      <c r="N11561" s="41" t="s">
        <v>416</v>
      </c>
      <c r="O11561" s="41" t="s">
        <v>70</v>
      </c>
    </row>
    <row r="11562" spans="1:15">
      <c r="A11562" s="38">
        <v>40970</v>
      </c>
      <c r="B11562" s="38">
        <v>51319</v>
      </c>
      <c r="C11562" s="131">
        <v>340</v>
      </c>
      <c r="D11562" s="39">
        <v>9.5700000000000007E-2</v>
      </c>
      <c r="E11562" s="39">
        <v>9.5700000000000007E-2</v>
      </c>
      <c r="F11562" s="40">
        <v>160000</v>
      </c>
      <c r="G11562" s="40">
        <v>160000</v>
      </c>
      <c r="H11562" s="40">
        <v>104043.7</v>
      </c>
      <c r="I11562" s="40">
        <v>114302.43</v>
      </c>
      <c r="J11562" s="67">
        <f t="shared" si="540"/>
        <v>0.65027312500000001</v>
      </c>
      <c r="K11562" s="39">
        <f t="shared" si="541"/>
        <v>0.71439018749999994</v>
      </c>
      <c r="L11562" s="2" t="str">
        <f t="shared" si="542"/>
        <v>A</v>
      </c>
      <c r="M11562" s="2" t="s">
        <v>466</v>
      </c>
      <c r="N11562" s="2" t="s">
        <v>421</v>
      </c>
      <c r="O11562" s="2" t="s">
        <v>70</v>
      </c>
    </row>
    <row r="11563" spans="1:15">
      <c r="A11563" s="38">
        <v>41015</v>
      </c>
      <c r="B11563" s="38">
        <v>44667</v>
      </c>
      <c r="C11563" s="131">
        <v>120</v>
      </c>
      <c r="D11563" s="39">
        <v>9.5700000000000007E-2</v>
      </c>
      <c r="E11563" s="39">
        <v>7.9100000000000004E-2</v>
      </c>
      <c r="F11563" s="40">
        <v>139700</v>
      </c>
      <c r="G11563" s="40">
        <v>139700</v>
      </c>
      <c r="H11563" s="40">
        <v>72635.73</v>
      </c>
      <c r="I11563" s="40">
        <v>99999.99</v>
      </c>
      <c r="J11563" s="67">
        <f t="shared" si="540"/>
        <v>0.51994080171796708</v>
      </c>
      <c r="K11563" s="39">
        <f t="shared" si="541"/>
        <v>0.71581954187544738</v>
      </c>
      <c r="L11563" s="2" t="str">
        <f t="shared" si="542"/>
        <v>AA</v>
      </c>
      <c r="M11563" s="2" t="s">
        <v>475</v>
      </c>
      <c r="N11563" s="2" t="s">
        <v>427</v>
      </c>
      <c r="O11563" s="2" t="s">
        <v>70</v>
      </c>
    </row>
    <row r="11564" spans="1:15">
      <c r="A11564" s="38">
        <v>40996</v>
      </c>
      <c r="B11564" s="38">
        <v>47907</v>
      </c>
      <c r="C11564" s="131">
        <v>227</v>
      </c>
      <c r="D11564" s="39">
        <v>9.5700000000000007E-2</v>
      </c>
      <c r="E11564" s="39">
        <v>8.5600000000000009E-2</v>
      </c>
      <c r="F11564" s="40">
        <v>155200</v>
      </c>
      <c r="G11564" s="40">
        <v>155200</v>
      </c>
      <c r="H11564" s="40">
        <v>101091.69</v>
      </c>
      <c r="I11564" s="40">
        <v>111176.83</v>
      </c>
      <c r="J11564" s="67">
        <f t="shared" si="540"/>
        <v>0.65136398195876288</v>
      </c>
      <c r="K11564" s="39">
        <f t="shared" si="541"/>
        <v>0.71634555412371137</v>
      </c>
      <c r="L11564" s="2" t="str">
        <f t="shared" si="542"/>
        <v>A</v>
      </c>
      <c r="M11564" s="2" t="s">
        <v>586</v>
      </c>
      <c r="N11564" s="2" t="s">
        <v>416</v>
      </c>
      <c r="O11564" s="2" t="s">
        <v>70</v>
      </c>
    </row>
    <row r="11565" spans="1:15">
      <c r="A11565" s="38">
        <v>40897</v>
      </c>
      <c r="B11565" s="38">
        <v>51855</v>
      </c>
      <c r="C11565" s="131">
        <v>360</v>
      </c>
      <c r="D11565" s="39">
        <v>9.5700000000000007E-2</v>
      </c>
      <c r="E11565" s="39">
        <v>9.5700000000000007E-2</v>
      </c>
      <c r="F11565" s="40">
        <v>137080.37</v>
      </c>
      <c r="G11565" s="40">
        <v>137080.37</v>
      </c>
      <c r="H11565" s="40">
        <v>89275.520000000004</v>
      </c>
      <c r="I11565" s="40">
        <v>98262.52</v>
      </c>
      <c r="J11565" s="67">
        <f t="shared" si="540"/>
        <v>0.6512640723102805</v>
      </c>
      <c r="K11565" s="39">
        <f t="shared" si="541"/>
        <v>0.71682415213790285</v>
      </c>
      <c r="L11565" s="2" t="str">
        <f t="shared" si="542"/>
        <v>A</v>
      </c>
      <c r="M11565" s="2" t="s">
        <v>619</v>
      </c>
      <c r="N11565" s="2" t="s">
        <v>427</v>
      </c>
      <c r="O11565" s="2" t="s">
        <v>70</v>
      </c>
    </row>
    <row r="11566" spans="1:15">
      <c r="A11566" s="42">
        <v>41002</v>
      </c>
      <c r="B11566" s="42">
        <v>51959</v>
      </c>
      <c r="C11566" s="130">
        <v>360</v>
      </c>
      <c r="D11566" s="43">
        <v>9.5700000000000007E-2</v>
      </c>
      <c r="E11566" s="43">
        <v>8.09E-2</v>
      </c>
      <c r="F11566" s="44">
        <v>100000</v>
      </c>
      <c r="G11566" s="44">
        <v>100000</v>
      </c>
      <c r="H11566" s="44">
        <v>65858.429999999993</v>
      </c>
      <c r="I11566" s="44">
        <v>71711.67</v>
      </c>
      <c r="J11566" s="68">
        <f t="shared" si="540"/>
        <v>0.6585842999999999</v>
      </c>
      <c r="K11566" s="43">
        <f t="shared" si="541"/>
        <v>0.71711669999999994</v>
      </c>
      <c r="L11566" s="41" t="str">
        <f t="shared" si="542"/>
        <v>A</v>
      </c>
      <c r="M11566" s="41" t="s">
        <v>1493</v>
      </c>
      <c r="N11566" s="41" t="s">
        <v>427</v>
      </c>
      <c r="O11566" s="41" t="s">
        <v>70</v>
      </c>
    </row>
    <row r="11567" spans="1:15">
      <c r="A11567" s="42">
        <v>40931</v>
      </c>
      <c r="B11567" s="42">
        <v>43092</v>
      </c>
      <c r="C11567" s="130">
        <v>71</v>
      </c>
      <c r="D11567" s="43">
        <v>9.5700000000000007E-2</v>
      </c>
      <c r="E11567" s="43">
        <v>8.5600000000000009E-2</v>
      </c>
      <c r="F11567" s="44">
        <v>128300</v>
      </c>
      <c r="G11567" s="44">
        <v>128300</v>
      </c>
      <c r="H11567" s="44">
        <v>39415.89</v>
      </c>
      <c r="I11567" s="44">
        <v>92087.29</v>
      </c>
      <c r="J11567" s="68">
        <f t="shared" si="540"/>
        <v>0.30721660171473109</v>
      </c>
      <c r="K11567" s="43">
        <f t="shared" si="541"/>
        <v>0.71774972720187058</v>
      </c>
      <c r="L11567" s="41" t="str">
        <f t="shared" si="542"/>
        <v>AA</v>
      </c>
      <c r="M11567" s="41" t="s">
        <v>619</v>
      </c>
      <c r="N11567" s="41" t="s">
        <v>427</v>
      </c>
      <c r="O11567" s="41" t="s">
        <v>70</v>
      </c>
    </row>
    <row r="11568" spans="1:15">
      <c r="A11568" s="42">
        <v>40994</v>
      </c>
      <c r="B11568" s="42">
        <v>51951</v>
      </c>
      <c r="C11568" s="130">
        <v>360</v>
      </c>
      <c r="D11568" s="43">
        <v>9.5700000000000007E-2</v>
      </c>
      <c r="E11568" s="43">
        <v>7.9100000000000004E-2</v>
      </c>
      <c r="F11568" s="44">
        <v>174000</v>
      </c>
      <c r="G11568" s="44">
        <v>174000</v>
      </c>
      <c r="H11568" s="44">
        <v>114255.69</v>
      </c>
      <c r="I11568" s="44">
        <v>124899.99</v>
      </c>
      <c r="J11568" s="68">
        <f t="shared" si="540"/>
        <v>0.65664189655172411</v>
      </c>
      <c r="K11568" s="43">
        <f t="shared" si="541"/>
        <v>0.71781603448275866</v>
      </c>
      <c r="L11568" s="41" t="str">
        <f t="shared" si="542"/>
        <v>A</v>
      </c>
      <c r="M11568" s="41" t="s">
        <v>601</v>
      </c>
      <c r="N11568" s="41" t="s">
        <v>435</v>
      </c>
      <c r="O11568" s="41" t="s">
        <v>70</v>
      </c>
    </row>
    <row r="11569" spans="1:15">
      <c r="A11569" s="42">
        <v>40998</v>
      </c>
      <c r="B11569" s="42">
        <v>49217</v>
      </c>
      <c r="C11569" s="130">
        <v>270</v>
      </c>
      <c r="D11569" s="43">
        <v>9.5700000000000007E-2</v>
      </c>
      <c r="E11569" s="43">
        <v>8.5600000000000009E-2</v>
      </c>
      <c r="F11569" s="44">
        <v>195000</v>
      </c>
      <c r="G11569" s="44">
        <v>195000</v>
      </c>
      <c r="H11569" s="44">
        <v>124022.14</v>
      </c>
      <c r="I11569" s="44">
        <v>139999.99</v>
      </c>
      <c r="J11569" s="68">
        <f t="shared" si="540"/>
        <v>0.63601097435897436</v>
      </c>
      <c r="K11569" s="43">
        <f t="shared" si="541"/>
        <v>0.71794866666666657</v>
      </c>
      <c r="L11569" s="41" t="str">
        <f t="shared" si="542"/>
        <v>AA</v>
      </c>
      <c r="M11569" s="41" t="s">
        <v>594</v>
      </c>
      <c r="N11569" s="41" t="s">
        <v>419</v>
      </c>
      <c r="O11569" s="41" t="s">
        <v>70</v>
      </c>
    </row>
    <row r="11570" spans="1:15">
      <c r="A11570" s="42">
        <v>38951</v>
      </c>
      <c r="B11570" s="42">
        <v>46256</v>
      </c>
      <c r="C11570" s="130">
        <v>240</v>
      </c>
      <c r="D11570" s="43">
        <v>9.5700000000000007E-2</v>
      </c>
      <c r="E11570" s="43">
        <v>9.5700000000000007E-2</v>
      </c>
      <c r="F11570" s="44">
        <v>130000</v>
      </c>
      <c r="G11570" s="44">
        <v>130000</v>
      </c>
      <c r="H11570" s="44">
        <v>60660.45</v>
      </c>
      <c r="I11570" s="44">
        <v>93350.61</v>
      </c>
      <c r="J11570" s="68">
        <f t="shared" si="540"/>
        <v>0.46661884615384613</v>
      </c>
      <c r="K11570" s="43">
        <f t="shared" si="541"/>
        <v>0.71808161538461535</v>
      </c>
      <c r="L11570" s="41" t="str">
        <f t="shared" si="542"/>
        <v>AA</v>
      </c>
      <c r="M11570" s="41" t="s">
        <v>590</v>
      </c>
      <c r="N11570" s="41" t="s">
        <v>418</v>
      </c>
      <c r="O11570" s="41" t="s">
        <v>70</v>
      </c>
    </row>
    <row r="11571" spans="1:15">
      <c r="A11571" s="42">
        <v>40904</v>
      </c>
      <c r="B11571" s="42">
        <v>50036</v>
      </c>
      <c r="C11571" s="130">
        <v>300</v>
      </c>
      <c r="D11571" s="43">
        <v>9.5700000000000007E-2</v>
      </c>
      <c r="E11571" s="43">
        <v>9.5700000000000007E-2</v>
      </c>
      <c r="F11571" s="44">
        <v>129000</v>
      </c>
      <c r="G11571" s="44">
        <v>129000</v>
      </c>
      <c r="H11571" s="44">
        <v>86450.07</v>
      </c>
      <c r="I11571" s="44">
        <v>92667.5</v>
      </c>
      <c r="J11571" s="68">
        <f t="shared" si="540"/>
        <v>0.67015558139534892</v>
      </c>
      <c r="K11571" s="43">
        <f t="shared" si="541"/>
        <v>0.71835271317829452</v>
      </c>
      <c r="L11571" s="41" t="str">
        <f t="shared" si="542"/>
        <v>A</v>
      </c>
      <c r="M11571" s="41" t="s">
        <v>540</v>
      </c>
      <c r="N11571" s="41" t="s">
        <v>423</v>
      </c>
      <c r="O11571" s="41" t="s">
        <v>70</v>
      </c>
    </row>
    <row r="11572" spans="1:15">
      <c r="A11572" s="42">
        <v>39475</v>
      </c>
      <c r="B11572" s="42">
        <v>46780</v>
      </c>
      <c r="C11572" s="130">
        <v>240</v>
      </c>
      <c r="D11572" s="43">
        <v>9.5700000000000007E-2</v>
      </c>
      <c r="E11572" s="43">
        <v>9.5700000000000007E-2</v>
      </c>
      <c r="F11572" s="44">
        <v>121000</v>
      </c>
      <c r="G11572" s="44">
        <v>121000</v>
      </c>
      <c r="H11572" s="44">
        <v>60815.05</v>
      </c>
      <c r="I11572" s="44">
        <v>87000</v>
      </c>
      <c r="J11572" s="68">
        <f t="shared" si="540"/>
        <v>0.5026037190082645</v>
      </c>
      <c r="K11572" s="43">
        <f t="shared" si="541"/>
        <v>0.71900826446280997</v>
      </c>
      <c r="L11572" s="41" t="str">
        <f t="shared" si="542"/>
        <v>AA</v>
      </c>
      <c r="M11572" s="41" t="s">
        <v>595</v>
      </c>
      <c r="N11572" s="41" t="s">
        <v>423</v>
      </c>
      <c r="O11572" s="41" t="s">
        <v>70</v>
      </c>
    </row>
    <row r="11573" spans="1:15">
      <c r="A11573" s="42">
        <v>40966</v>
      </c>
      <c r="B11573" s="42">
        <v>51924</v>
      </c>
      <c r="C11573" s="130">
        <v>360</v>
      </c>
      <c r="D11573" s="43">
        <v>9.5700000000000007E-2</v>
      </c>
      <c r="E11573" s="43">
        <v>8.5600000000000009E-2</v>
      </c>
      <c r="F11573" s="44">
        <v>110000</v>
      </c>
      <c r="G11573" s="44">
        <v>110000</v>
      </c>
      <c r="H11573" s="44">
        <v>72313.490000000005</v>
      </c>
      <c r="I11573" s="44">
        <v>79199.990000000005</v>
      </c>
      <c r="J11573" s="68">
        <f t="shared" si="540"/>
        <v>0.65739536363636364</v>
      </c>
      <c r="K11573" s="43">
        <f t="shared" si="541"/>
        <v>0.71999990909090916</v>
      </c>
      <c r="L11573" s="41" t="str">
        <f t="shared" si="542"/>
        <v>A</v>
      </c>
      <c r="M11573" s="41" t="s">
        <v>854</v>
      </c>
      <c r="N11573" s="41" t="s">
        <v>417</v>
      </c>
      <c r="O11573" s="41" t="s">
        <v>70</v>
      </c>
    </row>
    <row r="11574" spans="1:15">
      <c r="A11574" s="42">
        <v>39125</v>
      </c>
      <c r="B11574" s="42">
        <v>46430</v>
      </c>
      <c r="C11574" s="130">
        <v>240</v>
      </c>
      <c r="D11574" s="43">
        <v>9.5700000000000007E-2</v>
      </c>
      <c r="E11574" s="43">
        <v>8.6500000000000007E-2</v>
      </c>
      <c r="F11574" s="44">
        <v>125000</v>
      </c>
      <c r="G11574" s="44">
        <v>125000</v>
      </c>
      <c r="H11574" s="44">
        <v>57910.14</v>
      </c>
      <c r="I11574" s="44">
        <v>89999.99</v>
      </c>
      <c r="J11574" s="68">
        <f t="shared" si="540"/>
        <v>0.46328111999999999</v>
      </c>
      <c r="K11574" s="43">
        <f t="shared" si="541"/>
        <v>0.71999992000000002</v>
      </c>
      <c r="L11574" s="41" t="str">
        <f t="shared" si="542"/>
        <v>AA</v>
      </c>
      <c r="M11574" s="41" t="s">
        <v>586</v>
      </c>
      <c r="N11574" s="41" t="s">
        <v>416</v>
      </c>
      <c r="O11574" s="41" t="s">
        <v>70</v>
      </c>
    </row>
    <row r="11575" spans="1:15">
      <c r="A11575" s="38">
        <v>40940</v>
      </c>
      <c r="B11575" s="38">
        <v>51898</v>
      </c>
      <c r="C11575" s="131">
        <v>360</v>
      </c>
      <c r="D11575" s="39">
        <v>9.5700000000000007E-2</v>
      </c>
      <c r="E11575" s="39">
        <v>8.5600000000000009E-2</v>
      </c>
      <c r="F11575" s="40">
        <v>125000</v>
      </c>
      <c r="G11575" s="40">
        <v>125000</v>
      </c>
      <c r="H11575" s="40">
        <v>82109.16</v>
      </c>
      <c r="I11575" s="40">
        <v>89999.99</v>
      </c>
      <c r="J11575" s="67">
        <f t="shared" si="540"/>
        <v>0.65687328</v>
      </c>
      <c r="K11575" s="39">
        <f t="shared" si="541"/>
        <v>0.71999992000000002</v>
      </c>
      <c r="L11575" s="2" t="str">
        <f t="shared" si="542"/>
        <v>A</v>
      </c>
      <c r="M11575" s="2" t="s">
        <v>982</v>
      </c>
      <c r="N11575" s="2" t="s">
        <v>421</v>
      </c>
      <c r="O11575" s="2" t="s">
        <v>70</v>
      </c>
    </row>
    <row r="11576" spans="1:15">
      <c r="A11576" s="42">
        <v>40998</v>
      </c>
      <c r="B11576" s="42">
        <v>48303</v>
      </c>
      <c r="C11576" s="130">
        <v>240</v>
      </c>
      <c r="D11576" s="43">
        <v>9.5700000000000007E-2</v>
      </c>
      <c r="E11576" s="43">
        <v>8.5600000000000009E-2</v>
      </c>
      <c r="F11576" s="44">
        <v>150000</v>
      </c>
      <c r="G11576" s="44">
        <v>150000</v>
      </c>
      <c r="H11576" s="44">
        <v>93352.68</v>
      </c>
      <c r="I11576" s="44">
        <v>107999.99</v>
      </c>
      <c r="J11576" s="68">
        <f t="shared" si="540"/>
        <v>0.62235119999999999</v>
      </c>
      <c r="K11576" s="43">
        <f t="shared" si="541"/>
        <v>0.71999993333333334</v>
      </c>
      <c r="L11576" s="41" t="str">
        <f t="shared" si="542"/>
        <v>AA</v>
      </c>
      <c r="M11576" s="41" t="s">
        <v>555</v>
      </c>
      <c r="N11576" s="41" t="s">
        <v>434</v>
      </c>
      <c r="O11576" s="41" t="s">
        <v>70</v>
      </c>
    </row>
    <row r="11577" spans="1:15">
      <c r="A11577" s="38">
        <v>40963</v>
      </c>
      <c r="B11577" s="38">
        <v>51921</v>
      </c>
      <c r="C11577" s="131">
        <v>360</v>
      </c>
      <c r="D11577" s="39">
        <v>9.5700000000000007E-2</v>
      </c>
      <c r="E11577" s="39">
        <v>8.5600000000000009E-2</v>
      </c>
      <c r="F11577" s="40">
        <v>79000</v>
      </c>
      <c r="G11577" s="40">
        <v>79000</v>
      </c>
      <c r="H11577" s="40">
        <v>51985.37</v>
      </c>
      <c r="I11577" s="40">
        <v>56999.99</v>
      </c>
      <c r="J11577" s="67">
        <f t="shared" si="540"/>
        <v>0.65804265822784813</v>
      </c>
      <c r="K11577" s="39">
        <f t="shared" si="541"/>
        <v>0.72151886075949367</v>
      </c>
      <c r="L11577" s="2" t="str">
        <f t="shared" si="542"/>
        <v>A</v>
      </c>
      <c r="M11577" s="2" t="s">
        <v>489</v>
      </c>
      <c r="N11577" s="2" t="s">
        <v>415</v>
      </c>
      <c r="O11577" s="2" t="s">
        <v>70</v>
      </c>
    </row>
    <row r="11578" spans="1:15">
      <c r="A11578" s="38">
        <v>40921</v>
      </c>
      <c r="B11578" s="38">
        <v>51879</v>
      </c>
      <c r="C11578" s="131">
        <v>360</v>
      </c>
      <c r="D11578" s="39">
        <v>9.5700000000000007E-2</v>
      </c>
      <c r="E11578" s="39">
        <v>8.5600000000000009E-2</v>
      </c>
      <c r="F11578" s="40">
        <v>90000</v>
      </c>
      <c r="G11578" s="40">
        <v>90000</v>
      </c>
      <c r="H11578" s="40">
        <v>59190.96</v>
      </c>
      <c r="I11578" s="40">
        <v>64999.99</v>
      </c>
      <c r="J11578" s="67">
        <f t="shared" si="540"/>
        <v>0.65767733333333334</v>
      </c>
      <c r="K11578" s="39">
        <f t="shared" si="541"/>
        <v>0.72222211111111112</v>
      </c>
      <c r="L11578" s="2" t="str">
        <f t="shared" si="542"/>
        <v>A</v>
      </c>
      <c r="M11578" s="2" t="s">
        <v>1044</v>
      </c>
      <c r="N11578" s="2" t="s">
        <v>417</v>
      </c>
      <c r="O11578" s="2" t="s">
        <v>70</v>
      </c>
    </row>
    <row r="11579" spans="1:15">
      <c r="A11579" s="38">
        <v>40996</v>
      </c>
      <c r="B11579" s="38">
        <v>51953</v>
      </c>
      <c r="C11579" s="131">
        <v>360</v>
      </c>
      <c r="D11579" s="39">
        <v>9.5700000000000007E-2</v>
      </c>
      <c r="E11579" s="39">
        <v>8.5600000000000009E-2</v>
      </c>
      <c r="F11579" s="40">
        <v>90000</v>
      </c>
      <c r="G11579" s="40">
        <v>90000</v>
      </c>
      <c r="H11579" s="40">
        <v>59449.27</v>
      </c>
      <c r="I11579" s="40">
        <v>64999.99</v>
      </c>
      <c r="J11579" s="67">
        <f t="shared" si="540"/>
        <v>0.66054744444444435</v>
      </c>
      <c r="K11579" s="39">
        <f t="shared" si="541"/>
        <v>0.72222211111111112</v>
      </c>
      <c r="L11579" s="2" t="str">
        <f t="shared" si="542"/>
        <v>A</v>
      </c>
      <c r="M11579" s="2" t="s">
        <v>867</v>
      </c>
      <c r="N11579" s="2" t="s">
        <v>424</v>
      </c>
      <c r="O11579" s="2" t="s">
        <v>70</v>
      </c>
    </row>
    <row r="11580" spans="1:15">
      <c r="A11580" s="38">
        <v>41003</v>
      </c>
      <c r="B11580" s="38">
        <v>43803</v>
      </c>
      <c r="C11580" s="131">
        <v>92</v>
      </c>
      <c r="D11580" s="39">
        <v>9.5700000000000007E-2</v>
      </c>
      <c r="E11580" s="39">
        <v>8.5600000000000009E-2</v>
      </c>
      <c r="F11580" s="40">
        <v>180000</v>
      </c>
      <c r="G11580" s="40">
        <v>180000</v>
      </c>
      <c r="H11580" s="40">
        <v>83144.7</v>
      </c>
      <c r="I11580" s="40">
        <v>129999.99</v>
      </c>
      <c r="J11580" s="67">
        <f t="shared" si="540"/>
        <v>0.46191499999999996</v>
      </c>
      <c r="K11580" s="39">
        <f t="shared" si="541"/>
        <v>0.72222216666666672</v>
      </c>
      <c r="L11580" s="2" t="str">
        <f t="shared" si="542"/>
        <v>AA</v>
      </c>
      <c r="M11580" s="2" t="s">
        <v>621</v>
      </c>
      <c r="N11580" s="2" t="s">
        <v>430</v>
      </c>
      <c r="O11580" s="2" t="s">
        <v>70</v>
      </c>
    </row>
    <row r="11581" spans="1:15">
      <c r="A11581" s="42">
        <v>40949</v>
      </c>
      <c r="B11581" s="42">
        <v>47889</v>
      </c>
      <c r="C11581" s="130">
        <v>228</v>
      </c>
      <c r="D11581" s="43">
        <v>9.5700000000000007E-2</v>
      </c>
      <c r="E11581" s="43">
        <v>8.5600000000000009E-2</v>
      </c>
      <c r="F11581" s="44">
        <v>180000</v>
      </c>
      <c r="G11581" s="44">
        <v>180000</v>
      </c>
      <c r="H11581" s="44">
        <v>117698.04</v>
      </c>
      <c r="I11581" s="44">
        <v>130000</v>
      </c>
      <c r="J11581" s="68">
        <f t="shared" si="540"/>
        <v>0.65387799999999996</v>
      </c>
      <c r="K11581" s="43">
        <f t="shared" si="541"/>
        <v>0.72222222222222221</v>
      </c>
      <c r="L11581" s="41" t="str">
        <f t="shared" si="542"/>
        <v>A</v>
      </c>
      <c r="M11581" s="41" t="s">
        <v>202</v>
      </c>
      <c r="N11581" s="41" t="s">
        <v>422</v>
      </c>
      <c r="O11581" s="41" t="s">
        <v>70</v>
      </c>
    </row>
    <row r="11582" spans="1:15">
      <c r="A11582" s="38">
        <v>40898</v>
      </c>
      <c r="B11582" s="38">
        <v>51856</v>
      </c>
      <c r="C11582" s="131">
        <v>360</v>
      </c>
      <c r="D11582" s="39">
        <v>9.5700000000000007E-2</v>
      </c>
      <c r="E11582" s="39">
        <v>8.5600000000000009E-2</v>
      </c>
      <c r="F11582" s="40">
        <v>135000</v>
      </c>
      <c r="G11582" s="40">
        <v>135000</v>
      </c>
      <c r="H11582" s="40">
        <v>90696.01</v>
      </c>
      <c r="I11582" s="40">
        <v>97500</v>
      </c>
      <c r="J11582" s="67">
        <f t="shared" si="540"/>
        <v>0.67182229629629631</v>
      </c>
      <c r="K11582" s="39">
        <f t="shared" si="541"/>
        <v>0.72222222222222221</v>
      </c>
      <c r="L11582" s="2" t="str">
        <f t="shared" si="542"/>
        <v>A</v>
      </c>
      <c r="M11582" s="2" t="s">
        <v>592</v>
      </c>
      <c r="N11582" s="2" t="s">
        <v>428</v>
      </c>
      <c r="O11582" s="2" t="s">
        <v>70</v>
      </c>
    </row>
    <row r="11583" spans="1:15">
      <c r="A11583" s="42">
        <v>40875</v>
      </c>
      <c r="B11583" s="42">
        <v>45744</v>
      </c>
      <c r="C11583" s="130">
        <v>160</v>
      </c>
      <c r="D11583" s="43">
        <v>9.5700000000000007E-2</v>
      </c>
      <c r="E11583" s="43">
        <v>8.5600000000000009E-2</v>
      </c>
      <c r="F11583" s="44">
        <v>157000</v>
      </c>
      <c r="G11583" s="44">
        <v>157000</v>
      </c>
      <c r="H11583" s="44">
        <v>84750</v>
      </c>
      <c r="I11583" s="44">
        <v>113395</v>
      </c>
      <c r="J11583" s="68">
        <f t="shared" si="540"/>
        <v>0.53980891719745228</v>
      </c>
      <c r="K11583" s="43">
        <f t="shared" si="541"/>
        <v>0.72226114649681528</v>
      </c>
      <c r="L11583" s="41" t="str">
        <f t="shared" si="542"/>
        <v>AA</v>
      </c>
      <c r="M11583" s="41" t="s">
        <v>532</v>
      </c>
      <c r="N11583" s="41" t="s">
        <v>417</v>
      </c>
      <c r="O11583" s="41" t="s">
        <v>70</v>
      </c>
    </row>
    <row r="11584" spans="1:15">
      <c r="A11584" s="42">
        <v>40982</v>
      </c>
      <c r="B11584" s="42">
        <v>51939</v>
      </c>
      <c r="C11584" s="130">
        <v>360</v>
      </c>
      <c r="D11584" s="43">
        <v>9.5700000000000007E-2</v>
      </c>
      <c r="E11584" s="43">
        <v>7.9100000000000004E-2</v>
      </c>
      <c r="F11584" s="44">
        <v>170000</v>
      </c>
      <c r="G11584" s="44">
        <v>170000</v>
      </c>
      <c r="H11584" s="44">
        <v>112423.82</v>
      </c>
      <c r="I11584" s="44">
        <v>122864.86</v>
      </c>
      <c r="J11584" s="68">
        <f t="shared" si="540"/>
        <v>0.66131658823529416</v>
      </c>
      <c r="K11584" s="43">
        <f t="shared" si="541"/>
        <v>0.72273447058823526</v>
      </c>
      <c r="L11584" s="41" t="str">
        <f t="shared" si="542"/>
        <v>A</v>
      </c>
      <c r="M11584" s="41" t="s">
        <v>684</v>
      </c>
      <c r="N11584" s="41" t="s">
        <v>419</v>
      </c>
      <c r="O11584" s="41" t="s">
        <v>70</v>
      </c>
    </row>
    <row r="11585" spans="1:15">
      <c r="A11585" s="38">
        <v>40963</v>
      </c>
      <c r="B11585" s="38">
        <v>48268</v>
      </c>
      <c r="C11585" s="131">
        <v>240</v>
      </c>
      <c r="D11585" s="39">
        <v>9.5700000000000007E-2</v>
      </c>
      <c r="E11585" s="39">
        <v>9.5700000000000007E-2</v>
      </c>
      <c r="F11585" s="40">
        <v>95000</v>
      </c>
      <c r="G11585" s="40">
        <v>95000</v>
      </c>
      <c r="H11585" s="40">
        <v>61959.03</v>
      </c>
      <c r="I11585" s="40">
        <v>68673.899999999994</v>
      </c>
      <c r="J11585" s="67">
        <f t="shared" si="540"/>
        <v>0.65220031578947368</v>
      </c>
      <c r="K11585" s="39">
        <f t="shared" si="541"/>
        <v>0.72288315789473678</v>
      </c>
      <c r="L11585" s="2" t="str">
        <f t="shared" si="542"/>
        <v>A</v>
      </c>
      <c r="M11585" s="2" t="s">
        <v>540</v>
      </c>
      <c r="N11585" s="2" t="s">
        <v>423</v>
      </c>
      <c r="O11585" s="2" t="s">
        <v>70</v>
      </c>
    </row>
    <row r="11586" spans="1:15">
      <c r="A11586" s="38">
        <v>40868</v>
      </c>
      <c r="B11586" s="38">
        <v>50000</v>
      </c>
      <c r="C11586" s="131">
        <v>300</v>
      </c>
      <c r="D11586" s="39">
        <v>9.5700000000000007E-2</v>
      </c>
      <c r="E11586" s="39">
        <v>8.5600000000000009E-2</v>
      </c>
      <c r="F11586" s="40">
        <v>177000</v>
      </c>
      <c r="G11586" s="40">
        <v>177000</v>
      </c>
      <c r="H11586" s="40">
        <v>113159.07</v>
      </c>
      <c r="I11586" s="40">
        <v>127999.99</v>
      </c>
      <c r="J11586" s="67">
        <f t="shared" si="540"/>
        <v>0.63931677966101697</v>
      </c>
      <c r="K11586" s="39">
        <f t="shared" si="541"/>
        <v>0.72316378531073444</v>
      </c>
      <c r="L11586" s="2" t="str">
        <f t="shared" si="542"/>
        <v>AA</v>
      </c>
      <c r="M11586" s="2" t="s">
        <v>532</v>
      </c>
      <c r="N11586" s="2" t="s">
        <v>417</v>
      </c>
      <c r="O11586" s="2" t="s">
        <v>70</v>
      </c>
    </row>
    <row r="11587" spans="1:15">
      <c r="A11587" s="38">
        <v>39296</v>
      </c>
      <c r="B11587" s="38">
        <v>46601</v>
      </c>
      <c r="C11587" s="131">
        <v>240</v>
      </c>
      <c r="D11587" s="39">
        <v>9.5700000000000007E-2</v>
      </c>
      <c r="E11587" s="39">
        <v>8.6500000000000007E-2</v>
      </c>
      <c r="F11587" s="40">
        <v>128500</v>
      </c>
      <c r="G11587" s="40">
        <v>128500</v>
      </c>
      <c r="H11587" s="40">
        <v>64346.92</v>
      </c>
      <c r="I11587" s="40">
        <v>93000</v>
      </c>
      <c r="J11587" s="67">
        <f t="shared" ref="J11587:J11650" si="543">H11587/G11587</f>
        <v>0.50075424124513612</v>
      </c>
      <c r="K11587" s="39">
        <f t="shared" ref="K11587:K11650" si="544">I11587/G11587</f>
        <v>0.72373540856031127</v>
      </c>
      <c r="L11587" s="2" t="str">
        <f t="shared" ref="L11587:L11650" si="545">IF(J11587&lt;=65%,"AA",IF(J11587&lt;=75%,"A",IF(J11587&lt;=85%,"B","C")))</f>
        <v>AA</v>
      </c>
      <c r="M11587" s="2" t="s">
        <v>794</v>
      </c>
      <c r="N11587" s="2" t="s">
        <v>421</v>
      </c>
      <c r="O11587" s="2" t="s">
        <v>70</v>
      </c>
    </row>
    <row r="11588" spans="1:15">
      <c r="A11588" s="38">
        <v>40980</v>
      </c>
      <c r="B11588" s="38">
        <v>45547</v>
      </c>
      <c r="C11588" s="131">
        <v>150</v>
      </c>
      <c r="D11588" s="39">
        <v>9.5700000000000007E-2</v>
      </c>
      <c r="E11588" s="39">
        <v>8.5600000000000009E-2</v>
      </c>
      <c r="F11588" s="40">
        <v>154800</v>
      </c>
      <c r="G11588" s="40">
        <v>154800</v>
      </c>
      <c r="H11588" s="40">
        <v>87060.03</v>
      </c>
      <c r="I11588" s="40">
        <v>112045.53</v>
      </c>
      <c r="J11588" s="67">
        <f t="shared" si="543"/>
        <v>0.56240329457364335</v>
      </c>
      <c r="K11588" s="39">
        <f t="shared" si="544"/>
        <v>0.72380833333333328</v>
      </c>
      <c r="L11588" s="2" t="str">
        <f t="shared" si="545"/>
        <v>AA</v>
      </c>
      <c r="M11588" s="2" t="s">
        <v>475</v>
      </c>
      <c r="N11588" s="2" t="s">
        <v>427</v>
      </c>
      <c r="O11588" s="2" t="s">
        <v>70</v>
      </c>
    </row>
    <row r="11589" spans="1:15">
      <c r="A11589" s="38">
        <v>40968</v>
      </c>
      <c r="B11589" s="38">
        <v>51925</v>
      </c>
      <c r="C11589" s="131">
        <v>360</v>
      </c>
      <c r="D11589" s="39">
        <v>9.5700000000000007E-2</v>
      </c>
      <c r="E11589" s="39">
        <v>9.5700000000000007E-2</v>
      </c>
      <c r="F11589" s="40">
        <v>180000</v>
      </c>
      <c r="G11589" s="40">
        <v>180000</v>
      </c>
      <c r="H11589" s="40">
        <v>122382.47</v>
      </c>
      <c r="I11589" s="40">
        <v>130293.68</v>
      </c>
      <c r="J11589" s="67">
        <f t="shared" si="543"/>
        <v>0.67990261111111117</v>
      </c>
      <c r="K11589" s="39">
        <f t="shared" si="544"/>
        <v>0.72385377777777771</v>
      </c>
      <c r="L11589" s="2" t="str">
        <f t="shared" si="545"/>
        <v>A</v>
      </c>
      <c r="M11589" s="2" t="s">
        <v>665</v>
      </c>
      <c r="N11589" s="2" t="s">
        <v>417</v>
      </c>
      <c r="O11589" s="2" t="s">
        <v>70</v>
      </c>
    </row>
    <row r="11590" spans="1:15">
      <c r="A11590" s="42">
        <v>41004</v>
      </c>
      <c r="B11590" s="42">
        <v>51961</v>
      </c>
      <c r="C11590" s="130">
        <v>360</v>
      </c>
      <c r="D11590" s="43">
        <v>9.5700000000000007E-2</v>
      </c>
      <c r="E11590" s="43">
        <v>8.5600000000000009E-2</v>
      </c>
      <c r="F11590" s="44">
        <v>170000</v>
      </c>
      <c r="G11590" s="44">
        <v>170000</v>
      </c>
      <c r="H11590" s="44">
        <v>112946.78</v>
      </c>
      <c r="I11590" s="44">
        <v>123093.24</v>
      </c>
      <c r="J11590" s="68">
        <f t="shared" si="543"/>
        <v>0.66439282352941176</v>
      </c>
      <c r="K11590" s="43">
        <f t="shared" si="544"/>
        <v>0.72407788235294124</v>
      </c>
      <c r="L11590" s="41" t="str">
        <f t="shared" si="545"/>
        <v>A</v>
      </c>
      <c r="M11590" s="41" t="s">
        <v>697</v>
      </c>
      <c r="N11590" s="41" t="s">
        <v>417</v>
      </c>
      <c r="O11590" s="41" t="s">
        <v>70</v>
      </c>
    </row>
    <row r="11591" spans="1:15">
      <c r="A11591" s="42">
        <v>40948</v>
      </c>
      <c r="B11591" s="42">
        <v>51753</v>
      </c>
      <c r="C11591" s="130">
        <v>355</v>
      </c>
      <c r="D11591" s="43">
        <v>9.5700000000000007E-2</v>
      </c>
      <c r="E11591" s="43">
        <v>8.5600000000000009E-2</v>
      </c>
      <c r="F11591" s="44">
        <v>172500</v>
      </c>
      <c r="G11591" s="44">
        <v>172500</v>
      </c>
      <c r="H11591" s="44">
        <v>114251.61</v>
      </c>
      <c r="I11591" s="44">
        <v>125000</v>
      </c>
      <c r="J11591" s="68">
        <f t="shared" si="543"/>
        <v>0.66232817391304344</v>
      </c>
      <c r="K11591" s="43">
        <f t="shared" si="544"/>
        <v>0.72463768115942029</v>
      </c>
      <c r="L11591" s="41" t="str">
        <f t="shared" si="545"/>
        <v>A</v>
      </c>
      <c r="M11591" s="41" t="s">
        <v>589</v>
      </c>
      <c r="N11591" s="41" t="s">
        <v>438</v>
      </c>
      <c r="O11591" s="41" t="s">
        <v>70</v>
      </c>
    </row>
    <row r="11592" spans="1:15">
      <c r="A11592" s="42">
        <v>40931</v>
      </c>
      <c r="B11592" s="42">
        <v>49666</v>
      </c>
      <c r="C11592" s="130">
        <v>287</v>
      </c>
      <c r="D11592" s="43">
        <v>9.5700000000000007E-2</v>
      </c>
      <c r="E11592" s="43">
        <v>8.5600000000000009E-2</v>
      </c>
      <c r="F11592" s="44">
        <v>182000</v>
      </c>
      <c r="G11592" s="44">
        <v>182000</v>
      </c>
      <c r="H11592" s="44">
        <v>117252.84</v>
      </c>
      <c r="I11592" s="44">
        <v>131999.96</v>
      </c>
      <c r="J11592" s="68">
        <f t="shared" si="543"/>
        <v>0.6442463736263736</v>
      </c>
      <c r="K11592" s="43">
        <f t="shared" si="544"/>
        <v>0.72527450549450545</v>
      </c>
      <c r="L11592" s="41" t="str">
        <f t="shared" si="545"/>
        <v>AA</v>
      </c>
      <c r="M11592" s="41" t="s">
        <v>461</v>
      </c>
      <c r="N11592" s="41" t="s">
        <v>416</v>
      </c>
      <c r="O11592" s="41" t="s">
        <v>70</v>
      </c>
    </row>
    <row r="11593" spans="1:15">
      <c r="A11593" s="42">
        <v>41009</v>
      </c>
      <c r="B11593" s="42">
        <v>51966</v>
      </c>
      <c r="C11593" s="130">
        <v>360</v>
      </c>
      <c r="D11593" s="43">
        <v>9.5700000000000007E-2</v>
      </c>
      <c r="E11593" s="43">
        <v>8.5600000000000009E-2</v>
      </c>
      <c r="F11593" s="44">
        <v>179000</v>
      </c>
      <c r="G11593" s="44">
        <v>179000</v>
      </c>
      <c r="H11593" s="44">
        <v>95597.51</v>
      </c>
      <c r="I11593" s="44">
        <v>129999.99</v>
      </c>
      <c r="J11593" s="68">
        <f t="shared" si="543"/>
        <v>0.53406430167597763</v>
      </c>
      <c r="K11593" s="43">
        <f t="shared" si="544"/>
        <v>0.7262569273743017</v>
      </c>
      <c r="L11593" s="41" t="str">
        <f t="shared" si="545"/>
        <v>AA</v>
      </c>
      <c r="M11593" s="41" t="s">
        <v>713</v>
      </c>
      <c r="N11593" s="41" t="s">
        <v>418</v>
      </c>
      <c r="O11593" s="41" t="s">
        <v>70</v>
      </c>
    </row>
    <row r="11594" spans="1:15">
      <c r="A11594" s="42">
        <v>40893</v>
      </c>
      <c r="B11594" s="42">
        <v>43601</v>
      </c>
      <c r="C11594" s="130">
        <v>89</v>
      </c>
      <c r="D11594" s="43">
        <v>9.5700000000000007E-2</v>
      </c>
      <c r="E11594" s="43">
        <v>8.5600000000000009E-2</v>
      </c>
      <c r="F11594" s="44">
        <v>191500</v>
      </c>
      <c r="G11594" s="44">
        <v>191500</v>
      </c>
      <c r="H11594" s="44">
        <v>76308.850000000006</v>
      </c>
      <c r="I11594" s="44">
        <v>139163.25</v>
      </c>
      <c r="J11594" s="68">
        <f t="shared" si="543"/>
        <v>0.39847963446475199</v>
      </c>
      <c r="K11594" s="43">
        <f t="shared" si="544"/>
        <v>0.72670104438642302</v>
      </c>
      <c r="L11594" s="41" t="str">
        <f t="shared" si="545"/>
        <v>AA</v>
      </c>
      <c r="M11594" s="41" t="s">
        <v>713</v>
      </c>
      <c r="N11594" s="41" t="s">
        <v>418</v>
      </c>
      <c r="O11594" s="41" t="s">
        <v>70</v>
      </c>
    </row>
    <row r="11595" spans="1:15">
      <c r="A11595" s="42">
        <v>40892</v>
      </c>
      <c r="B11595" s="42">
        <v>51850</v>
      </c>
      <c r="C11595" s="130">
        <v>360</v>
      </c>
      <c r="D11595" s="43">
        <v>9.5700000000000007E-2</v>
      </c>
      <c r="E11595" s="43">
        <v>8.5600000000000009E-2</v>
      </c>
      <c r="F11595" s="44">
        <v>110000</v>
      </c>
      <c r="G11595" s="44">
        <v>110000</v>
      </c>
      <c r="H11595" s="44">
        <v>72674.710000000006</v>
      </c>
      <c r="I11595" s="44">
        <v>79999.990000000005</v>
      </c>
      <c r="J11595" s="68">
        <f t="shared" si="543"/>
        <v>0.66067918181818186</v>
      </c>
      <c r="K11595" s="43">
        <f t="shared" si="544"/>
        <v>0.72727263636363637</v>
      </c>
      <c r="L11595" s="41" t="str">
        <f t="shared" si="545"/>
        <v>A</v>
      </c>
      <c r="M11595" s="41" t="s">
        <v>566</v>
      </c>
      <c r="N11595" s="41" t="s">
        <v>420</v>
      </c>
      <c r="O11595" s="41" t="s">
        <v>70</v>
      </c>
    </row>
    <row r="11596" spans="1:15">
      <c r="A11596" s="42">
        <v>40872</v>
      </c>
      <c r="B11596" s="42">
        <v>43490</v>
      </c>
      <c r="C11596" s="130">
        <v>86</v>
      </c>
      <c r="D11596" s="43">
        <v>9.5700000000000007E-2</v>
      </c>
      <c r="E11596" s="43">
        <v>8.5600000000000009E-2</v>
      </c>
      <c r="F11596" s="44">
        <v>175000</v>
      </c>
      <c r="G11596" s="44">
        <v>175000</v>
      </c>
      <c r="H11596" s="44">
        <v>65605.13</v>
      </c>
      <c r="I11596" s="44">
        <v>127277.4</v>
      </c>
      <c r="J11596" s="68">
        <f t="shared" si="543"/>
        <v>0.37488645714285718</v>
      </c>
      <c r="K11596" s="43">
        <f t="shared" si="544"/>
        <v>0.72729942857142849</v>
      </c>
      <c r="L11596" s="41" t="str">
        <f t="shared" si="545"/>
        <v>AA</v>
      </c>
      <c r="M11596" s="41" t="s">
        <v>482</v>
      </c>
      <c r="N11596" s="41" t="s">
        <v>422</v>
      </c>
      <c r="O11596" s="41" t="s">
        <v>70</v>
      </c>
    </row>
    <row r="11597" spans="1:15">
      <c r="A11597" s="42">
        <v>40918</v>
      </c>
      <c r="B11597" s="42">
        <v>51876</v>
      </c>
      <c r="C11597" s="130">
        <v>360</v>
      </c>
      <c r="D11597" s="43">
        <v>9.5700000000000007E-2</v>
      </c>
      <c r="E11597" s="43">
        <v>8.5600000000000009E-2</v>
      </c>
      <c r="F11597" s="44">
        <v>90000</v>
      </c>
      <c r="G11597" s="44">
        <v>90000</v>
      </c>
      <c r="H11597" s="44">
        <v>60428.27</v>
      </c>
      <c r="I11597" s="44">
        <v>65532.6</v>
      </c>
      <c r="J11597" s="68">
        <f t="shared" si="543"/>
        <v>0.67142522222222223</v>
      </c>
      <c r="K11597" s="43">
        <f t="shared" si="544"/>
        <v>0.72814000000000001</v>
      </c>
      <c r="L11597" s="41" t="str">
        <f t="shared" si="545"/>
        <v>A</v>
      </c>
      <c r="M11597" s="41" t="s">
        <v>1402</v>
      </c>
      <c r="N11597" s="41" t="s">
        <v>427</v>
      </c>
      <c r="O11597" s="41" t="s">
        <v>70</v>
      </c>
    </row>
    <row r="11598" spans="1:15">
      <c r="A11598" s="38">
        <v>38778</v>
      </c>
      <c r="B11598" s="38">
        <v>46083</v>
      </c>
      <c r="C11598" s="131">
        <v>240</v>
      </c>
      <c r="D11598" s="39">
        <v>9.5700000000000007E-2</v>
      </c>
      <c r="E11598" s="39">
        <v>9.5700000000000007E-2</v>
      </c>
      <c r="F11598" s="40">
        <v>76833.42</v>
      </c>
      <c r="G11598" s="40">
        <v>76833.42</v>
      </c>
      <c r="H11598" s="40">
        <v>34032.31</v>
      </c>
      <c r="I11598" s="40">
        <v>55999.99</v>
      </c>
      <c r="J11598" s="67">
        <f t="shared" si="543"/>
        <v>0.44293628996340395</v>
      </c>
      <c r="K11598" s="39">
        <f t="shared" si="544"/>
        <v>0.72884937309832099</v>
      </c>
      <c r="L11598" s="2" t="str">
        <f t="shared" si="545"/>
        <v>AA</v>
      </c>
      <c r="M11598" s="2" t="s">
        <v>495</v>
      </c>
      <c r="N11598" s="2" t="s">
        <v>424</v>
      </c>
      <c r="O11598" s="2" t="s">
        <v>70</v>
      </c>
    </row>
    <row r="11599" spans="1:15">
      <c r="A11599" s="38">
        <v>40996</v>
      </c>
      <c r="B11599" s="38">
        <v>46474</v>
      </c>
      <c r="C11599" s="131">
        <v>180</v>
      </c>
      <c r="D11599" s="39">
        <v>9.5700000000000007E-2</v>
      </c>
      <c r="E11599" s="39">
        <v>7.9100000000000004E-2</v>
      </c>
      <c r="F11599" s="40">
        <v>129650</v>
      </c>
      <c r="G11599" s="40">
        <v>129650</v>
      </c>
      <c r="H11599" s="40">
        <v>87551.72</v>
      </c>
      <c r="I11599" s="40">
        <v>94500</v>
      </c>
      <c r="J11599" s="67">
        <f t="shared" si="543"/>
        <v>0.67529286540686462</v>
      </c>
      <c r="K11599" s="39">
        <f t="shared" si="544"/>
        <v>0.72888546085615114</v>
      </c>
      <c r="L11599" s="2" t="str">
        <f t="shared" si="545"/>
        <v>A</v>
      </c>
      <c r="M11599" s="2" t="s">
        <v>609</v>
      </c>
      <c r="N11599" s="2" t="s">
        <v>428</v>
      </c>
      <c r="O11599" s="2" t="s">
        <v>70</v>
      </c>
    </row>
    <row r="11600" spans="1:15">
      <c r="A11600" s="38">
        <v>40921</v>
      </c>
      <c r="B11600" s="38">
        <v>51879</v>
      </c>
      <c r="C11600" s="131">
        <v>360</v>
      </c>
      <c r="D11600" s="39">
        <v>9.5700000000000007E-2</v>
      </c>
      <c r="E11600" s="39">
        <v>8.5600000000000009E-2</v>
      </c>
      <c r="F11600" s="40">
        <v>195000</v>
      </c>
      <c r="G11600" s="40">
        <v>195000</v>
      </c>
      <c r="H11600" s="40">
        <v>129516.29</v>
      </c>
      <c r="I11600" s="40">
        <v>142227.32999999999</v>
      </c>
      <c r="J11600" s="67">
        <f t="shared" si="543"/>
        <v>0.66418610256410249</v>
      </c>
      <c r="K11600" s="39">
        <f t="shared" si="544"/>
        <v>0.72937092307692297</v>
      </c>
      <c r="L11600" s="2" t="str">
        <f t="shared" si="545"/>
        <v>A</v>
      </c>
      <c r="M11600" s="2" t="s">
        <v>564</v>
      </c>
      <c r="N11600" s="2" t="s">
        <v>417</v>
      </c>
      <c r="O11600" s="2" t="s">
        <v>70</v>
      </c>
    </row>
    <row r="11601" spans="1:15">
      <c r="A11601" s="38">
        <v>40956</v>
      </c>
      <c r="B11601" s="38">
        <v>51914</v>
      </c>
      <c r="C11601" s="131">
        <v>360</v>
      </c>
      <c r="D11601" s="39">
        <v>9.5700000000000007E-2</v>
      </c>
      <c r="E11601" s="39">
        <v>9.5700000000000007E-2</v>
      </c>
      <c r="F11601" s="40">
        <v>170000</v>
      </c>
      <c r="G11601" s="40">
        <v>170000</v>
      </c>
      <c r="H11601" s="40">
        <v>113089.71</v>
      </c>
      <c r="I11601" s="40">
        <v>123999.99</v>
      </c>
      <c r="J11601" s="67">
        <f t="shared" si="543"/>
        <v>0.6652335882352941</v>
      </c>
      <c r="K11601" s="39">
        <f t="shared" si="544"/>
        <v>0.72941170588235293</v>
      </c>
      <c r="L11601" s="2" t="str">
        <f t="shared" si="545"/>
        <v>A</v>
      </c>
      <c r="M11601" s="2" t="s">
        <v>467</v>
      </c>
      <c r="N11601" s="2" t="s">
        <v>425</v>
      </c>
      <c r="O11601" s="2" t="s">
        <v>70</v>
      </c>
    </row>
    <row r="11602" spans="1:15">
      <c r="A11602" s="42">
        <v>41017</v>
      </c>
      <c r="B11602" s="42">
        <v>51974</v>
      </c>
      <c r="C11602" s="130">
        <v>360</v>
      </c>
      <c r="D11602" s="43">
        <v>9.5700000000000007E-2</v>
      </c>
      <c r="E11602" s="43">
        <v>8.5600000000000009E-2</v>
      </c>
      <c r="F11602" s="44">
        <v>185000</v>
      </c>
      <c r="G11602" s="44">
        <v>185000</v>
      </c>
      <c r="H11602" s="44">
        <v>123969.46</v>
      </c>
      <c r="I11602" s="44">
        <v>134999.99</v>
      </c>
      <c r="J11602" s="68">
        <f t="shared" si="543"/>
        <v>0.67010518918918927</v>
      </c>
      <c r="K11602" s="43">
        <f t="shared" si="544"/>
        <v>0.72972967567567559</v>
      </c>
      <c r="L11602" s="41" t="str">
        <f t="shared" si="545"/>
        <v>A</v>
      </c>
      <c r="M11602" s="41" t="s">
        <v>555</v>
      </c>
      <c r="N11602" s="41" t="s">
        <v>434</v>
      </c>
      <c r="O11602" s="41" t="s">
        <v>70</v>
      </c>
    </row>
    <row r="11603" spans="1:15">
      <c r="A11603" s="42">
        <v>40998</v>
      </c>
      <c r="B11603" s="42">
        <v>48303</v>
      </c>
      <c r="C11603" s="130">
        <v>240</v>
      </c>
      <c r="D11603" s="43">
        <v>9.5700000000000007E-2</v>
      </c>
      <c r="E11603" s="43">
        <v>9.5700000000000007E-2</v>
      </c>
      <c r="F11603" s="44">
        <v>127000</v>
      </c>
      <c r="G11603" s="44">
        <v>127000</v>
      </c>
      <c r="H11603" s="44">
        <v>82050.740000000005</v>
      </c>
      <c r="I11603" s="44">
        <v>92700.47</v>
      </c>
      <c r="J11603" s="68">
        <f t="shared" si="543"/>
        <v>0.64606881889763779</v>
      </c>
      <c r="K11603" s="43">
        <f t="shared" si="544"/>
        <v>0.72992496062992129</v>
      </c>
      <c r="L11603" s="41" t="str">
        <f t="shared" si="545"/>
        <v>AA</v>
      </c>
      <c r="M11603" s="41" t="s">
        <v>609</v>
      </c>
      <c r="N11603" s="41" t="s">
        <v>428</v>
      </c>
      <c r="O11603" s="41" t="s">
        <v>70</v>
      </c>
    </row>
    <row r="11604" spans="1:15">
      <c r="A11604" s="38">
        <v>39302</v>
      </c>
      <c r="B11604" s="38">
        <v>46607</v>
      </c>
      <c r="C11604" s="131">
        <v>240</v>
      </c>
      <c r="D11604" s="39">
        <v>9.5700000000000007E-2</v>
      </c>
      <c r="E11604" s="39">
        <v>8.6500000000000007E-2</v>
      </c>
      <c r="F11604" s="40">
        <v>94500</v>
      </c>
      <c r="G11604" s="40">
        <v>94500</v>
      </c>
      <c r="H11604" s="40">
        <v>45850.54</v>
      </c>
      <c r="I11604" s="40">
        <v>68999.990000000005</v>
      </c>
      <c r="J11604" s="67">
        <f t="shared" si="543"/>
        <v>0.48519089947089949</v>
      </c>
      <c r="K11604" s="39">
        <f t="shared" si="544"/>
        <v>0.73015862433862444</v>
      </c>
      <c r="L11604" s="2" t="str">
        <f t="shared" si="545"/>
        <v>AA</v>
      </c>
      <c r="M11604" s="2" t="s">
        <v>775</v>
      </c>
      <c r="N11604" s="2" t="s">
        <v>416</v>
      </c>
      <c r="O11604" s="2" t="s">
        <v>70</v>
      </c>
    </row>
    <row r="11605" spans="1:15">
      <c r="A11605" s="38">
        <v>39280</v>
      </c>
      <c r="B11605" s="38">
        <v>46585</v>
      </c>
      <c r="C11605" s="131">
        <v>240</v>
      </c>
      <c r="D11605" s="39">
        <v>9.5700000000000007E-2</v>
      </c>
      <c r="E11605" s="39">
        <v>8.6500000000000007E-2</v>
      </c>
      <c r="F11605" s="40">
        <v>73900</v>
      </c>
      <c r="G11605" s="40">
        <v>73900</v>
      </c>
      <c r="H11605" s="40">
        <v>35744.93</v>
      </c>
      <c r="I11605" s="40">
        <v>53999.99</v>
      </c>
      <c r="J11605" s="67">
        <f t="shared" si="543"/>
        <v>0.48369323410013532</v>
      </c>
      <c r="K11605" s="39">
        <f t="shared" si="544"/>
        <v>0.73071705006765897</v>
      </c>
      <c r="L11605" s="2" t="str">
        <f t="shared" si="545"/>
        <v>AA</v>
      </c>
      <c r="M11605" s="2" t="s">
        <v>619</v>
      </c>
      <c r="N11605" s="2" t="s">
        <v>427</v>
      </c>
      <c r="O11605" s="2" t="s">
        <v>70</v>
      </c>
    </row>
    <row r="11606" spans="1:15">
      <c r="A11606" s="42">
        <v>39303</v>
      </c>
      <c r="B11606" s="42">
        <v>46608</v>
      </c>
      <c r="C11606" s="130">
        <v>240</v>
      </c>
      <c r="D11606" s="43">
        <v>9.5700000000000007E-2</v>
      </c>
      <c r="E11606" s="43">
        <v>8.6500000000000007E-2</v>
      </c>
      <c r="F11606" s="44">
        <v>130000</v>
      </c>
      <c r="G11606" s="44">
        <v>130000</v>
      </c>
      <c r="H11606" s="44">
        <v>71765.399999999994</v>
      </c>
      <c r="I11606" s="44">
        <v>95000</v>
      </c>
      <c r="J11606" s="68">
        <f t="shared" si="543"/>
        <v>0.55204153846153836</v>
      </c>
      <c r="K11606" s="43">
        <f t="shared" si="544"/>
        <v>0.73076923076923073</v>
      </c>
      <c r="L11606" s="41" t="str">
        <f t="shared" si="545"/>
        <v>AA</v>
      </c>
      <c r="M11606" s="41" t="s">
        <v>588</v>
      </c>
      <c r="N11606" s="41" t="s">
        <v>417</v>
      </c>
      <c r="O11606" s="41" t="s">
        <v>70</v>
      </c>
    </row>
    <row r="11607" spans="1:15">
      <c r="A11607" s="38">
        <v>40998</v>
      </c>
      <c r="B11607" s="38">
        <v>51955</v>
      </c>
      <c r="C11607" s="131">
        <v>360</v>
      </c>
      <c r="D11607" s="39">
        <v>9.5700000000000007E-2</v>
      </c>
      <c r="E11607" s="39">
        <v>8.5600000000000009E-2</v>
      </c>
      <c r="F11607" s="40">
        <v>130000</v>
      </c>
      <c r="G11607" s="40">
        <v>130000</v>
      </c>
      <c r="H11607" s="40">
        <v>88801.62</v>
      </c>
      <c r="I11607" s="40">
        <v>95000</v>
      </c>
      <c r="J11607" s="67">
        <f t="shared" si="543"/>
        <v>0.6830893846153846</v>
      </c>
      <c r="K11607" s="39">
        <f t="shared" si="544"/>
        <v>0.73076923076923073</v>
      </c>
      <c r="L11607" s="2" t="str">
        <f t="shared" si="545"/>
        <v>A</v>
      </c>
      <c r="M11607" s="2" t="s">
        <v>619</v>
      </c>
      <c r="N11607" s="2" t="s">
        <v>427</v>
      </c>
      <c r="O11607" s="2" t="s">
        <v>70</v>
      </c>
    </row>
    <row r="11608" spans="1:15">
      <c r="A11608" s="42">
        <v>40935</v>
      </c>
      <c r="B11608" s="42">
        <v>51893</v>
      </c>
      <c r="C11608" s="130">
        <v>360</v>
      </c>
      <c r="D11608" s="43">
        <v>9.5700000000000007E-2</v>
      </c>
      <c r="E11608" s="43">
        <v>8.5600000000000009E-2</v>
      </c>
      <c r="F11608" s="44">
        <v>106700</v>
      </c>
      <c r="G11608" s="44">
        <v>106700</v>
      </c>
      <c r="H11608" s="44">
        <v>71005.27</v>
      </c>
      <c r="I11608" s="44">
        <v>77999.990000000005</v>
      </c>
      <c r="J11608" s="68">
        <f t="shared" si="543"/>
        <v>0.66546644798500476</v>
      </c>
      <c r="K11608" s="43">
        <f t="shared" si="544"/>
        <v>0.73102146204311158</v>
      </c>
      <c r="L11608" s="41" t="str">
        <f t="shared" si="545"/>
        <v>A</v>
      </c>
      <c r="M11608" s="41" t="s">
        <v>1035</v>
      </c>
      <c r="N11608" s="41" t="s">
        <v>420</v>
      </c>
      <c r="O11608" s="41" t="s">
        <v>70</v>
      </c>
    </row>
    <row r="11609" spans="1:15">
      <c r="A11609" s="42">
        <v>40898</v>
      </c>
      <c r="B11609" s="42">
        <v>46377</v>
      </c>
      <c r="C11609" s="130">
        <v>180</v>
      </c>
      <c r="D11609" s="43">
        <v>9.5700000000000007E-2</v>
      </c>
      <c r="E11609" s="43">
        <v>8.5600000000000009E-2</v>
      </c>
      <c r="F11609" s="44">
        <v>134000</v>
      </c>
      <c r="G11609" s="44">
        <v>134000</v>
      </c>
      <c r="H11609" s="44">
        <v>78496.13</v>
      </c>
      <c r="I11609" s="44">
        <v>97999.99</v>
      </c>
      <c r="J11609" s="68">
        <f t="shared" si="543"/>
        <v>0.58579201492537314</v>
      </c>
      <c r="K11609" s="43">
        <f t="shared" si="544"/>
        <v>0.73134320895522387</v>
      </c>
      <c r="L11609" s="41" t="str">
        <f t="shared" si="545"/>
        <v>AA</v>
      </c>
      <c r="M11609" s="41" t="s">
        <v>1239</v>
      </c>
      <c r="N11609" s="41" t="s">
        <v>424</v>
      </c>
      <c r="O11609" s="41" t="s">
        <v>70</v>
      </c>
    </row>
    <row r="11610" spans="1:15">
      <c r="A11610" s="38">
        <v>39297</v>
      </c>
      <c r="B11610" s="38">
        <v>44289</v>
      </c>
      <c r="C11610" s="131">
        <v>164</v>
      </c>
      <c r="D11610" s="39">
        <v>9.5700000000000007E-2</v>
      </c>
      <c r="E11610" s="39">
        <v>8.6500000000000007E-2</v>
      </c>
      <c r="F11610" s="40">
        <v>116184</v>
      </c>
      <c r="G11610" s="40">
        <v>116184</v>
      </c>
      <c r="H11610" s="40">
        <v>39744.51</v>
      </c>
      <c r="I11610" s="40">
        <v>85000</v>
      </c>
      <c r="J11610" s="67">
        <f t="shared" si="543"/>
        <v>0.34208247262962199</v>
      </c>
      <c r="K11610" s="39">
        <f t="shared" si="544"/>
        <v>0.73159815465124289</v>
      </c>
      <c r="L11610" s="2" t="str">
        <f t="shared" si="545"/>
        <v>AA</v>
      </c>
      <c r="M11610" s="2" t="s">
        <v>739</v>
      </c>
      <c r="N11610" s="2" t="s">
        <v>422</v>
      </c>
      <c r="O11610" s="2" t="s">
        <v>70</v>
      </c>
    </row>
    <row r="11611" spans="1:15">
      <c r="A11611" s="38">
        <v>40925</v>
      </c>
      <c r="B11611" s="38">
        <v>49477</v>
      </c>
      <c r="C11611" s="131">
        <v>281</v>
      </c>
      <c r="D11611" s="39">
        <v>9.5700000000000007E-2</v>
      </c>
      <c r="E11611" s="39">
        <v>8.5600000000000009E-2</v>
      </c>
      <c r="F11611" s="40">
        <v>183000</v>
      </c>
      <c r="G11611" s="40">
        <v>183000</v>
      </c>
      <c r="H11611" s="40">
        <v>39507.870000000003</v>
      </c>
      <c r="I11611" s="40">
        <v>133999.99</v>
      </c>
      <c r="J11611" s="67">
        <f t="shared" si="543"/>
        <v>0.21589000000000003</v>
      </c>
      <c r="K11611" s="39">
        <f t="shared" si="544"/>
        <v>0.73224038251366119</v>
      </c>
      <c r="L11611" s="2" t="str">
        <f t="shared" si="545"/>
        <v>AA</v>
      </c>
      <c r="M11611" s="2" t="s">
        <v>470</v>
      </c>
      <c r="N11611" s="2" t="s">
        <v>424</v>
      </c>
      <c r="O11611" s="2" t="s">
        <v>70</v>
      </c>
    </row>
    <row r="11612" spans="1:15">
      <c r="A11612" s="38">
        <v>40983</v>
      </c>
      <c r="B11612" s="38">
        <v>51940</v>
      </c>
      <c r="C11612" s="131">
        <v>360</v>
      </c>
      <c r="D11612" s="39">
        <v>9.5700000000000007E-2</v>
      </c>
      <c r="E11612" s="39">
        <v>8.5600000000000009E-2</v>
      </c>
      <c r="F11612" s="40">
        <v>149766</v>
      </c>
      <c r="G11612" s="40">
        <v>149766</v>
      </c>
      <c r="H11612" s="40">
        <v>46548.76</v>
      </c>
      <c r="I11612" s="40">
        <v>109708.99</v>
      </c>
      <c r="J11612" s="67">
        <f t="shared" si="543"/>
        <v>0.31080993015771269</v>
      </c>
      <c r="K11612" s="39">
        <f t="shared" si="544"/>
        <v>0.73253602286233199</v>
      </c>
      <c r="L11612" s="2" t="str">
        <f t="shared" si="545"/>
        <v>AA</v>
      </c>
      <c r="M11612" s="2" t="s">
        <v>687</v>
      </c>
      <c r="N11612" s="2" t="s">
        <v>417</v>
      </c>
      <c r="O11612" s="2" t="s">
        <v>70</v>
      </c>
    </row>
    <row r="11613" spans="1:15">
      <c r="A11613" s="38">
        <v>41009</v>
      </c>
      <c r="B11613" s="38">
        <v>48679</v>
      </c>
      <c r="C11613" s="131">
        <v>252</v>
      </c>
      <c r="D11613" s="39">
        <v>9.5700000000000007E-2</v>
      </c>
      <c r="E11613" s="39">
        <v>8.5600000000000009E-2</v>
      </c>
      <c r="F11613" s="40">
        <v>149800</v>
      </c>
      <c r="G11613" s="40">
        <v>149800</v>
      </c>
      <c r="H11613" s="40">
        <v>92756.75</v>
      </c>
      <c r="I11613" s="40">
        <v>109738</v>
      </c>
      <c r="J11613" s="67">
        <f t="shared" si="543"/>
        <v>0.61920393858477973</v>
      </c>
      <c r="K11613" s="39">
        <f t="shared" si="544"/>
        <v>0.73256341789052071</v>
      </c>
      <c r="L11613" s="2" t="str">
        <f t="shared" si="545"/>
        <v>AA</v>
      </c>
      <c r="M11613" s="2" t="s">
        <v>1394</v>
      </c>
      <c r="N11613" s="2" t="s">
        <v>421</v>
      </c>
      <c r="O11613" s="2" t="s">
        <v>70</v>
      </c>
    </row>
    <row r="11614" spans="1:15">
      <c r="A11614" s="38">
        <v>39261</v>
      </c>
      <c r="B11614" s="38">
        <v>46566</v>
      </c>
      <c r="C11614" s="131">
        <v>240</v>
      </c>
      <c r="D11614" s="39">
        <v>9.5700000000000007E-2</v>
      </c>
      <c r="E11614" s="39">
        <v>8.6500000000000007E-2</v>
      </c>
      <c r="F11614" s="40">
        <v>120000</v>
      </c>
      <c r="G11614" s="40">
        <v>120000</v>
      </c>
      <c r="H11614" s="40">
        <v>37517.300000000003</v>
      </c>
      <c r="I11614" s="40">
        <v>87946.48</v>
      </c>
      <c r="J11614" s="67">
        <f t="shared" si="543"/>
        <v>0.31264416666666667</v>
      </c>
      <c r="K11614" s="39">
        <f t="shared" si="544"/>
        <v>0.73288733333333334</v>
      </c>
      <c r="L11614" s="2" t="str">
        <f t="shared" si="545"/>
        <v>AA</v>
      </c>
      <c r="M11614" s="2" t="s">
        <v>703</v>
      </c>
      <c r="N11614" s="2" t="s">
        <v>437</v>
      </c>
      <c r="O11614" s="2" t="s">
        <v>70</v>
      </c>
    </row>
    <row r="11615" spans="1:15">
      <c r="A11615" s="42">
        <v>39310</v>
      </c>
      <c r="B11615" s="42">
        <v>46615</v>
      </c>
      <c r="C11615" s="130">
        <v>240</v>
      </c>
      <c r="D11615" s="43">
        <v>9.5700000000000007E-2</v>
      </c>
      <c r="E11615" s="43">
        <v>8.6500000000000007E-2</v>
      </c>
      <c r="F11615" s="44">
        <v>130000</v>
      </c>
      <c r="G11615" s="44">
        <v>130000</v>
      </c>
      <c r="H11615" s="44">
        <v>64359.57</v>
      </c>
      <c r="I11615" s="44">
        <v>95281.29</v>
      </c>
      <c r="J11615" s="68">
        <f t="shared" si="543"/>
        <v>0.49507361538461536</v>
      </c>
      <c r="K11615" s="43">
        <f t="shared" si="544"/>
        <v>0.73293299999999995</v>
      </c>
      <c r="L11615" s="41" t="str">
        <f t="shared" si="545"/>
        <v>AA</v>
      </c>
      <c r="M11615" s="41" t="s">
        <v>531</v>
      </c>
      <c r="N11615" s="41" t="s">
        <v>423</v>
      </c>
      <c r="O11615" s="41" t="s">
        <v>70</v>
      </c>
    </row>
    <row r="11616" spans="1:15">
      <c r="A11616" s="42">
        <v>40968</v>
      </c>
      <c r="B11616" s="42">
        <v>42184</v>
      </c>
      <c r="C11616" s="130">
        <v>40</v>
      </c>
      <c r="D11616" s="43">
        <v>9.5700000000000007E-2</v>
      </c>
      <c r="E11616" s="43">
        <v>8.5600000000000009E-2</v>
      </c>
      <c r="F11616" s="44">
        <v>150000</v>
      </c>
      <c r="G11616" s="44">
        <v>150000</v>
      </c>
      <c r="H11616" s="44">
        <v>33693.71</v>
      </c>
      <c r="I11616" s="44">
        <v>109999.99</v>
      </c>
      <c r="J11616" s="68">
        <f t="shared" si="543"/>
        <v>0.22462473333333333</v>
      </c>
      <c r="K11616" s="43">
        <f t="shared" si="544"/>
        <v>0.73333326666666665</v>
      </c>
      <c r="L11616" s="41" t="str">
        <f t="shared" si="545"/>
        <v>AA</v>
      </c>
      <c r="M11616" s="41" t="s">
        <v>790</v>
      </c>
      <c r="N11616" s="41" t="s">
        <v>416</v>
      </c>
      <c r="O11616" s="41" t="s">
        <v>70</v>
      </c>
    </row>
    <row r="11617" spans="1:15">
      <c r="A11617" s="42">
        <v>41029</v>
      </c>
      <c r="B11617" s="42">
        <v>46507</v>
      </c>
      <c r="C11617" s="130">
        <v>180</v>
      </c>
      <c r="D11617" s="43">
        <v>9.5700000000000007E-2</v>
      </c>
      <c r="E11617" s="43">
        <v>8.5600000000000009E-2</v>
      </c>
      <c r="F11617" s="44">
        <v>133000</v>
      </c>
      <c r="G11617" s="44">
        <v>133000</v>
      </c>
      <c r="H11617" s="44">
        <v>80157.070000000007</v>
      </c>
      <c r="I11617" s="44">
        <v>97662.63</v>
      </c>
      <c r="J11617" s="68">
        <f t="shared" si="543"/>
        <v>0.60268473684210533</v>
      </c>
      <c r="K11617" s="43">
        <f t="shared" si="544"/>
        <v>0.73430548872180457</v>
      </c>
      <c r="L11617" s="41" t="str">
        <f t="shared" si="545"/>
        <v>AA</v>
      </c>
      <c r="M11617" s="41" t="s">
        <v>554</v>
      </c>
      <c r="N11617" s="41" t="s">
        <v>417</v>
      </c>
      <c r="O11617" s="41" t="s">
        <v>70</v>
      </c>
    </row>
    <row r="11618" spans="1:15">
      <c r="A11618" s="38">
        <v>40919</v>
      </c>
      <c r="B11618" s="38">
        <v>47188</v>
      </c>
      <c r="C11618" s="131">
        <v>206</v>
      </c>
      <c r="D11618" s="39">
        <v>9.5700000000000007E-2</v>
      </c>
      <c r="E11618" s="39">
        <v>8.5600000000000009E-2</v>
      </c>
      <c r="F11618" s="40">
        <v>200000</v>
      </c>
      <c r="G11618" s="40">
        <v>200000</v>
      </c>
      <c r="H11618" s="40">
        <v>122488.83</v>
      </c>
      <c r="I11618" s="40">
        <v>146999.99</v>
      </c>
      <c r="J11618" s="67">
        <f t="shared" si="543"/>
        <v>0.61244414999999996</v>
      </c>
      <c r="K11618" s="39">
        <f t="shared" si="544"/>
        <v>0.73499994999999996</v>
      </c>
      <c r="L11618" s="2" t="str">
        <f t="shared" si="545"/>
        <v>AA</v>
      </c>
      <c r="M11618" s="2" t="s">
        <v>673</v>
      </c>
      <c r="N11618" s="2" t="s">
        <v>435</v>
      </c>
      <c r="O11618" s="2" t="s">
        <v>70</v>
      </c>
    </row>
    <row r="11619" spans="1:15">
      <c r="A11619" s="38">
        <v>41009</v>
      </c>
      <c r="B11619" s="38">
        <v>48923</v>
      </c>
      <c r="C11619" s="131">
        <v>260</v>
      </c>
      <c r="D11619" s="39">
        <v>9.5700000000000007E-2</v>
      </c>
      <c r="E11619" s="39">
        <v>8.5600000000000009E-2</v>
      </c>
      <c r="F11619" s="40">
        <v>170000</v>
      </c>
      <c r="G11619" s="40">
        <v>170000</v>
      </c>
      <c r="H11619" s="40">
        <v>110002.92</v>
      </c>
      <c r="I11619" s="40">
        <v>124999.99</v>
      </c>
      <c r="J11619" s="67">
        <f t="shared" si="543"/>
        <v>0.64707599999999998</v>
      </c>
      <c r="K11619" s="39">
        <f t="shared" si="544"/>
        <v>0.73529405882352949</v>
      </c>
      <c r="L11619" s="2" t="str">
        <f t="shared" si="545"/>
        <v>AA</v>
      </c>
      <c r="M11619" s="2" t="s">
        <v>625</v>
      </c>
      <c r="N11619" s="2" t="s">
        <v>419</v>
      </c>
      <c r="O11619" s="2" t="s">
        <v>70</v>
      </c>
    </row>
    <row r="11620" spans="1:15">
      <c r="A11620" s="42">
        <v>41008</v>
      </c>
      <c r="B11620" s="42">
        <v>51965</v>
      </c>
      <c r="C11620" s="130">
        <v>360</v>
      </c>
      <c r="D11620" s="43">
        <v>9.5700000000000007E-2</v>
      </c>
      <c r="E11620" s="43">
        <v>8.5600000000000009E-2</v>
      </c>
      <c r="F11620" s="44">
        <v>170000</v>
      </c>
      <c r="G11620" s="44">
        <v>170000</v>
      </c>
      <c r="H11620" s="44">
        <v>114730.9</v>
      </c>
      <c r="I11620" s="44">
        <v>124999.99</v>
      </c>
      <c r="J11620" s="68">
        <f t="shared" si="543"/>
        <v>0.67488764705882354</v>
      </c>
      <c r="K11620" s="43">
        <f t="shared" si="544"/>
        <v>0.73529405882352949</v>
      </c>
      <c r="L11620" s="41" t="str">
        <f t="shared" si="545"/>
        <v>A</v>
      </c>
      <c r="M11620" s="41" t="s">
        <v>1005</v>
      </c>
      <c r="N11620" s="41" t="s">
        <v>439</v>
      </c>
      <c r="O11620" s="41" t="s">
        <v>70</v>
      </c>
    </row>
    <row r="11621" spans="1:15">
      <c r="A11621" s="42">
        <v>38876</v>
      </c>
      <c r="B11621" s="42">
        <v>43108</v>
      </c>
      <c r="C11621" s="130">
        <v>139</v>
      </c>
      <c r="D11621" s="43">
        <v>9.5700000000000007E-2</v>
      </c>
      <c r="E11621" s="43">
        <v>9.5700000000000007E-2</v>
      </c>
      <c r="F11621" s="44">
        <v>129000</v>
      </c>
      <c r="G11621" s="44">
        <v>129000</v>
      </c>
      <c r="H11621" s="44">
        <v>58417.03</v>
      </c>
      <c r="I11621" s="44">
        <v>94999.99</v>
      </c>
      <c r="J11621" s="68">
        <f t="shared" si="543"/>
        <v>0.45284519379844962</v>
      </c>
      <c r="K11621" s="43">
        <f t="shared" si="544"/>
        <v>0.73643403100775195</v>
      </c>
      <c r="L11621" s="41" t="str">
        <f t="shared" si="545"/>
        <v>AA</v>
      </c>
      <c r="M11621" s="41" t="s">
        <v>468</v>
      </c>
      <c r="N11621" s="41" t="s">
        <v>421</v>
      </c>
      <c r="O11621" s="41" t="s">
        <v>70</v>
      </c>
    </row>
    <row r="11622" spans="1:15">
      <c r="A11622" s="38">
        <v>40983</v>
      </c>
      <c r="B11622" s="38">
        <v>51940</v>
      </c>
      <c r="C11622" s="131">
        <v>360</v>
      </c>
      <c r="D11622" s="39">
        <v>9.5700000000000007E-2</v>
      </c>
      <c r="E11622" s="39">
        <v>7.9100000000000004E-2</v>
      </c>
      <c r="F11622" s="40">
        <v>190000</v>
      </c>
      <c r="G11622" s="40">
        <v>190000</v>
      </c>
      <c r="H11622" s="40">
        <v>128080.52</v>
      </c>
      <c r="I11622" s="40">
        <v>139999.99</v>
      </c>
      <c r="J11622" s="67">
        <f t="shared" si="543"/>
        <v>0.67410800000000004</v>
      </c>
      <c r="K11622" s="39">
        <f t="shared" si="544"/>
        <v>0.73684205263157887</v>
      </c>
      <c r="L11622" s="2" t="str">
        <f t="shared" si="545"/>
        <v>A</v>
      </c>
      <c r="M11622" s="2" t="s">
        <v>851</v>
      </c>
      <c r="N11622" s="2" t="s">
        <v>422</v>
      </c>
      <c r="O11622" s="2" t="s">
        <v>70</v>
      </c>
    </row>
    <row r="11623" spans="1:15">
      <c r="A11623" s="42">
        <v>40911</v>
      </c>
      <c r="B11623" s="42">
        <v>51869</v>
      </c>
      <c r="C11623" s="130">
        <v>360</v>
      </c>
      <c r="D11623" s="43">
        <v>9.5700000000000007E-2</v>
      </c>
      <c r="E11623" s="43">
        <v>8.5600000000000009E-2</v>
      </c>
      <c r="F11623" s="44">
        <v>190000</v>
      </c>
      <c r="G11623" s="44">
        <v>190000</v>
      </c>
      <c r="H11623" s="44">
        <v>118150.3</v>
      </c>
      <c r="I11623" s="44">
        <v>139999.99</v>
      </c>
      <c r="J11623" s="68">
        <f t="shared" si="543"/>
        <v>0.62184368421052638</v>
      </c>
      <c r="K11623" s="43">
        <f t="shared" si="544"/>
        <v>0.73684205263157887</v>
      </c>
      <c r="L11623" s="41" t="str">
        <f t="shared" si="545"/>
        <v>AA</v>
      </c>
      <c r="M11623" s="41" t="s">
        <v>459</v>
      </c>
      <c r="N11623" s="41" t="s">
        <v>417</v>
      </c>
      <c r="O11623" s="41" t="s">
        <v>70</v>
      </c>
    </row>
    <row r="11624" spans="1:15">
      <c r="A11624" s="38">
        <v>40931</v>
      </c>
      <c r="B11624" s="38">
        <v>50974</v>
      </c>
      <c r="C11624" s="131">
        <v>330</v>
      </c>
      <c r="D11624" s="39">
        <v>9.5700000000000007E-2</v>
      </c>
      <c r="E11624" s="39">
        <v>8.5600000000000009E-2</v>
      </c>
      <c r="F11624" s="40">
        <v>183153.6</v>
      </c>
      <c r="G11624" s="40">
        <v>183153.6</v>
      </c>
      <c r="H11624" s="40">
        <v>121579.35</v>
      </c>
      <c r="I11624" s="40">
        <v>134999.99</v>
      </c>
      <c r="J11624" s="67">
        <f t="shared" si="543"/>
        <v>0.66381086694446634</v>
      </c>
      <c r="K11624" s="39">
        <f t="shared" si="544"/>
        <v>0.7370861943199587</v>
      </c>
      <c r="L11624" s="2" t="str">
        <f t="shared" si="545"/>
        <v>A</v>
      </c>
      <c r="M11624" s="2" t="s">
        <v>472</v>
      </c>
      <c r="N11624" s="2" t="s">
        <v>426</v>
      </c>
      <c r="O11624" s="2" t="s">
        <v>70</v>
      </c>
    </row>
    <row r="11625" spans="1:15">
      <c r="A11625" s="38">
        <v>40946</v>
      </c>
      <c r="B11625" s="38">
        <v>48555</v>
      </c>
      <c r="C11625" s="131">
        <v>250</v>
      </c>
      <c r="D11625" s="39">
        <v>9.5700000000000007E-2</v>
      </c>
      <c r="E11625" s="39">
        <v>8.5600000000000009E-2</v>
      </c>
      <c r="F11625" s="40">
        <v>144000</v>
      </c>
      <c r="G11625" s="40">
        <v>144000</v>
      </c>
      <c r="H11625" s="40">
        <v>92308.49</v>
      </c>
      <c r="I11625" s="40">
        <v>106249.99</v>
      </c>
      <c r="J11625" s="67">
        <f t="shared" si="543"/>
        <v>0.64103118055555564</v>
      </c>
      <c r="K11625" s="39">
        <f t="shared" si="544"/>
        <v>0.73784715277777779</v>
      </c>
      <c r="L11625" s="2" t="str">
        <f t="shared" si="545"/>
        <v>AA</v>
      </c>
      <c r="M11625" s="2" t="s">
        <v>514</v>
      </c>
      <c r="N11625" s="2" t="s">
        <v>424</v>
      </c>
      <c r="O11625" s="2" t="s">
        <v>70</v>
      </c>
    </row>
    <row r="11626" spans="1:15">
      <c r="A11626" s="42">
        <v>40890</v>
      </c>
      <c r="B11626" s="42">
        <v>51848</v>
      </c>
      <c r="C11626" s="130">
        <v>360</v>
      </c>
      <c r="D11626" s="43">
        <v>9.5700000000000007E-2</v>
      </c>
      <c r="E11626" s="43">
        <v>8.5600000000000009E-2</v>
      </c>
      <c r="F11626" s="44">
        <v>110000</v>
      </c>
      <c r="G11626" s="44">
        <v>110000</v>
      </c>
      <c r="H11626" s="44">
        <v>68655.509999999995</v>
      </c>
      <c r="I11626" s="44">
        <v>81199.990000000005</v>
      </c>
      <c r="J11626" s="68">
        <f t="shared" si="543"/>
        <v>0.62414099999999995</v>
      </c>
      <c r="K11626" s="43">
        <f t="shared" si="544"/>
        <v>0.73818172727272735</v>
      </c>
      <c r="L11626" s="41" t="str">
        <f t="shared" si="545"/>
        <v>AA</v>
      </c>
      <c r="M11626" s="41" t="s">
        <v>1174</v>
      </c>
      <c r="N11626" s="41" t="s">
        <v>427</v>
      </c>
      <c r="O11626" s="41" t="s">
        <v>70</v>
      </c>
    </row>
    <row r="11627" spans="1:15">
      <c r="A11627" s="38">
        <v>39463</v>
      </c>
      <c r="B11627" s="38">
        <v>46768</v>
      </c>
      <c r="C11627" s="131">
        <v>240</v>
      </c>
      <c r="D11627" s="39">
        <v>9.5700000000000007E-2</v>
      </c>
      <c r="E11627" s="39">
        <v>8.6500000000000007E-2</v>
      </c>
      <c r="F11627" s="40">
        <v>130000</v>
      </c>
      <c r="G11627" s="40">
        <v>130000</v>
      </c>
      <c r="H11627" s="40">
        <v>74510.47</v>
      </c>
      <c r="I11627" s="40">
        <v>96000</v>
      </c>
      <c r="J11627" s="67">
        <f t="shared" si="543"/>
        <v>0.57315746153846159</v>
      </c>
      <c r="K11627" s="39">
        <f t="shared" si="544"/>
        <v>0.7384615384615385</v>
      </c>
      <c r="L11627" s="2" t="str">
        <f t="shared" si="545"/>
        <v>AA</v>
      </c>
      <c r="M11627" s="2" t="s">
        <v>716</v>
      </c>
      <c r="N11627" s="2" t="s">
        <v>417</v>
      </c>
      <c r="O11627" s="2" t="s">
        <v>70</v>
      </c>
    </row>
    <row r="11628" spans="1:15">
      <c r="A11628" s="42">
        <v>40945</v>
      </c>
      <c r="B11628" s="42">
        <v>48250</v>
      </c>
      <c r="C11628" s="130">
        <v>240</v>
      </c>
      <c r="D11628" s="43">
        <v>9.5700000000000007E-2</v>
      </c>
      <c r="E11628" s="43">
        <v>8.5600000000000009E-2</v>
      </c>
      <c r="F11628" s="44">
        <v>73000</v>
      </c>
      <c r="G11628" s="44">
        <v>73000</v>
      </c>
      <c r="H11628" s="44">
        <v>47601.41</v>
      </c>
      <c r="I11628" s="44">
        <v>53992.93</v>
      </c>
      <c r="J11628" s="68">
        <f t="shared" si="543"/>
        <v>0.65207410958904111</v>
      </c>
      <c r="K11628" s="43">
        <f t="shared" si="544"/>
        <v>0.73962917808219175</v>
      </c>
      <c r="L11628" s="41" t="str">
        <f t="shared" si="545"/>
        <v>A</v>
      </c>
      <c r="M11628" s="41" t="s">
        <v>1115</v>
      </c>
      <c r="N11628" s="41" t="s">
        <v>421</v>
      </c>
      <c r="O11628" s="41" t="s">
        <v>70</v>
      </c>
    </row>
    <row r="11629" spans="1:15">
      <c r="A11629" s="42">
        <v>39412</v>
      </c>
      <c r="B11629" s="42">
        <v>44038</v>
      </c>
      <c r="C11629" s="130">
        <v>152</v>
      </c>
      <c r="D11629" s="43">
        <v>9.5700000000000007E-2</v>
      </c>
      <c r="E11629" s="43">
        <v>9.5700000000000007E-2</v>
      </c>
      <c r="F11629" s="44">
        <v>100000</v>
      </c>
      <c r="G11629" s="44">
        <v>100000</v>
      </c>
      <c r="H11629" s="44">
        <v>33657.199999999997</v>
      </c>
      <c r="I11629" s="44">
        <v>73999.990000000005</v>
      </c>
      <c r="J11629" s="68">
        <f t="shared" si="543"/>
        <v>0.33657199999999998</v>
      </c>
      <c r="K11629" s="43">
        <f t="shared" si="544"/>
        <v>0.73999990000000004</v>
      </c>
      <c r="L11629" s="41" t="str">
        <f t="shared" si="545"/>
        <v>AA</v>
      </c>
      <c r="M11629" s="41" t="s">
        <v>527</v>
      </c>
      <c r="N11629" s="41" t="s">
        <v>419</v>
      </c>
      <c r="O11629" s="41" t="s">
        <v>70</v>
      </c>
    </row>
    <row r="11630" spans="1:15">
      <c r="A11630" s="42">
        <v>40982</v>
      </c>
      <c r="B11630" s="42">
        <v>51939</v>
      </c>
      <c r="C11630" s="130">
        <v>360</v>
      </c>
      <c r="D11630" s="43">
        <v>9.5700000000000007E-2</v>
      </c>
      <c r="E11630" s="43">
        <v>8.5600000000000009E-2</v>
      </c>
      <c r="F11630" s="44">
        <v>150000</v>
      </c>
      <c r="G11630" s="44">
        <v>150000</v>
      </c>
      <c r="H11630" s="44">
        <v>101567.2</v>
      </c>
      <c r="I11630" s="44">
        <v>110999.99</v>
      </c>
      <c r="J11630" s="68">
        <f t="shared" si="543"/>
        <v>0.67711466666666664</v>
      </c>
      <c r="K11630" s="43">
        <f t="shared" si="544"/>
        <v>0.73999993333333336</v>
      </c>
      <c r="L11630" s="41" t="str">
        <f t="shared" si="545"/>
        <v>A</v>
      </c>
      <c r="M11630" s="41" t="s">
        <v>564</v>
      </c>
      <c r="N11630" s="41" t="s">
        <v>417</v>
      </c>
      <c r="O11630" s="41" t="s">
        <v>70</v>
      </c>
    </row>
    <row r="11631" spans="1:15">
      <c r="A11631" s="38">
        <v>41023</v>
      </c>
      <c r="B11631" s="38">
        <v>51980</v>
      </c>
      <c r="C11631" s="131">
        <v>360</v>
      </c>
      <c r="D11631" s="39">
        <v>9.5700000000000007E-2</v>
      </c>
      <c r="E11631" s="39">
        <v>8.5600000000000009E-2</v>
      </c>
      <c r="F11631" s="40">
        <v>178000</v>
      </c>
      <c r="G11631" s="40">
        <v>178000</v>
      </c>
      <c r="H11631" s="40">
        <v>120751.5</v>
      </c>
      <c r="I11631" s="40">
        <v>131750.26</v>
      </c>
      <c r="J11631" s="67">
        <f t="shared" si="543"/>
        <v>0.67837921348314612</v>
      </c>
      <c r="K11631" s="39">
        <f t="shared" si="544"/>
        <v>0.74017000000000011</v>
      </c>
      <c r="L11631" s="2" t="str">
        <f t="shared" si="545"/>
        <v>A</v>
      </c>
      <c r="M11631" s="2" t="s">
        <v>457</v>
      </c>
      <c r="N11631" s="2" t="s">
        <v>419</v>
      </c>
      <c r="O11631" s="2" t="s">
        <v>70</v>
      </c>
    </row>
    <row r="11632" spans="1:15">
      <c r="A11632" s="38">
        <v>40924</v>
      </c>
      <c r="B11632" s="38">
        <v>51882</v>
      </c>
      <c r="C11632" s="131">
        <v>360</v>
      </c>
      <c r="D11632" s="39">
        <v>9.5700000000000007E-2</v>
      </c>
      <c r="E11632" s="39">
        <v>8.5600000000000009E-2</v>
      </c>
      <c r="F11632" s="40">
        <v>97000</v>
      </c>
      <c r="G11632" s="40">
        <v>97000</v>
      </c>
      <c r="H11632" s="40">
        <v>65361.64</v>
      </c>
      <c r="I11632" s="40">
        <v>71799.990000000005</v>
      </c>
      <c r="J11632" s="67">
        <f t="shared" si="543"/>
        <v>0.67383134020618551</v>
      </c>
      <c r="K11632" s="39">
        <f t="shared" si="544"/>
        <v>0.74020608247422681</v>
      </c>
      <c r="L11632" s="2" t="str">
        <f t="shared" si="545"/>
        <v>A</v>
      </c>
      <c r="M11632" s="2" t="s">
        <v>1009</v>
      </c>
      <c r="N11632" s="2" t="s">
        <v>421</v>
      </c>
      <c r="O11632" s="2" t="s">
        <v>70</v>
      </c>
    </row>
    <row r="11633" spans="1:15">
      <c r="A11633" s="42">
        <v>40898</v>
      </c>
      <c r="B11633" s="42">
        <v>51856</v>
      </c>
      <c r="C11633" s="130">
        <v>360</v>
      </c>
      <c r="D11633" s="43">
        <v>9.5700000000000007E-2</v>
      </c>
      <c r="E11633" s="43">
        <v>8.5600000000000009E-2</v>
      </c>
      <c r="F11633" s="44">
        <v>145000</v>
      </c>
      <c r="G11633" s="44">
        <v>145000</v>
      </c>
      <c r="H11633" s="44">
        <v>97703.31</v>
      </c>
      <c r="I11633" s="44">
        <v>107615.94</v>
      </c>
      <c r="J11633" s="68">
        <f t="shared" si="543"/>
        <v>0.67381593103448278</v>
      </c>
      <c r="K11633" s="43">
        <f t="shared" si="544"/>
        <v>0.7421788965517242</v>
      </c>
      <c r="L11633" s="41" t="str">
        <f t="shared" si="545"/>
        <v>A</v>
      </c>
      <c r="M11633" s="41" t="s">
        <v>619</v>
      </c>
      <c r="N11633" s="41" t="s">
        <v>427</v>
      </c>
      <c r="O11633" s="41" t="s">
        <v>70</v>
      </c>
    </row>
    <row r="11634" spans="1:15">
      <c r="A11634" s="42">
        <v>40968</v>
      </c>
      <c r="B11634" s="42">
        <v>51925</v>
      </c>
      <c r="C11634" s="130">
        <v>360</v>
      </c>
      <c r="D11634" s="43">
        <v>9.5700000000000007E-2</v>
      </c>
      <c r="E11634" s="43">
        <v>8.5600000000000009E-2</v>
      </c>
      <c r="F11634" s="44">
        <v>190000</v>
      </c>
      <c r="G11634" s="44">
        <v>190000</v>
      </c>
      <c r="H11634" s="44">
        <v>133285.76999999999</v>
      </c>
      <c r="I11634" s="44">
        <v>141057.39000000001</v>
      </c>
      <c r="J11634" s="68">
        <f t="shared" si="543"/>
        <v>0.70150405263157889</v>
      </c>
      <c r="K11634" s="43">
        <f t="shared" si="544"/>
        <v>0.74240731578947372</v>
      </c>
      <c r="L11634" s="41" t="str">
        <f t="shared" si="545"/>
        <v>A</v>
      </c>
      <c r="M11634" s="41" t="s">
        <v>757</v>
      </c>
      <c r="N11634" s="41" t="s">
        <v>439</v>
      </c>
      <c r="O11634" s="41" t="s">
        <v>70</v>
      </c>
    </row>
    <row r="11635" spans="1:15">
      <c r="A11635" s="42">
        <v>40869</v>
      </c>
      <c r="B11635" s="42">
        <v>48174</v>
      </c>
      <c r="C11635" s="130">
        <v>240</v>
      </c>
      <c r="D11635" s="43">
        <v>9.5700000000000007E-2</v>
      </c>
      <c r="E11635" s="43">
        <v>8.5600000000000009E-2</v>
      </c>
      <c r="F11635" s="44">
        <v>165000</v>
      </c>
      <c r="G11635" s="44">
        <v>165000</v>
      </c>
      <c r="H11635" s="44">
        <v>104219.03</v>
      </c>
      <c r="I11635" s="44">
        <v>122499.99</v>
      </c>
      <c r="J11635" s="68">
        <f t="shared" si="543"/>
        <v>0.63163048484848483</v>
      </c>
      <c r="K11635" s="43">
        <f t="shared" si="544"/>
        <v>0.74242418181818182</v>
      </c>
      <c r="L11635" s="41" t="str">
        <f t="shared" si="545"/>
        <v>AA</v>
      </c>
      <c r="M11635" s="41" t="s">
        <v>1492</v>
      </c>
      <c r="N11635" s="41" t="s">
        <v>419</v>
      </c>
      <c r="O11635" s="41" t="s">
        <v>70</v>
      </c>
    </row>
    <row r="11636" spans="1:15">
      <c r="A11636" s="38">
        <v>41026</v>
      </c>
      <c r="B11636" s="38">
        <v>51983</v>
      </c>
      <c r="C11636" s="131">
        <v>360</v>
      </c>
      <c r="D11636" s="39">
        <v>9.5700000000000007E-2</v>
      </c>
      <c r="E11636" s="39">
        <v>8.5600000000000009E-2</v>
      </c>
      <c r="F11636" s="40">
        <v>190000</v>
      </c>
      <c r="G11636" s="40">
        <v>190000</v>
      </c>
      <c r="H11636" s="40">
        <v>129475.85</v>
      </c>
      <c r="I11636" s="40">
        <v>141173.95000000001</v>
      </c>
      <c r="J11636" s="67">
        <f t="shared" si="543"/>
        <v>0.68145184210526322</v>
      </c>
      <c r="K11636" s="39">
        <f t="shared" si="544"/>
        <v>0.74302078947368422</v>
      </c>
      <c r="L11636" s="2" t="str">
        <f t="shared" si="545"/>
        <v>A</v>
      </c>
      <c r="M11636" s="2" t="s">
        <v>791</v>
      </c>
      <c r="N11636" s="2" t="s">
        <v>416</v>
      </c>
      <c r="O11636" s="2" t="s">
        <v>70</v>
      </c>
    </row>
    <row r="11637" spans="1:15">
      <c r="A11637" s="42">
        <v>39465</v>
      </c>
      <c r="B11637" s="42">
        <v>46464</v>
      </c>
      <c r="C11637" s="130">
        <v>230</v>
      </c>
      <c r="D11637" s="43">
        <v>9.5700000000000007E-2</v>
      </c>
      <c r="E11637" s="43">
        <v>8.6500000000000007E-2</v>
      </c>
      <c r="F11637" s="44">
        <v>113000</v>
      </c>
      <c r="G11637" s="44">
        <v>113000</v>
      </c>
      <c r="H11637" s="44">
        <v>56115.29</v>
      </c>
      <c r="I11637" s="44">
        <v>83999.99</v>
      </c>
      <c r="J11637" s="68">
        <f t="shared" si="543"/>
        <v>0.49659548672566373</v>
      </c>
      <c r="K11637" s="43">
        <f t="shared" si="544"/>
        <v>0.74336274336283192</v>
      </c>
      <c r="L11637" s="41" t="str">
        <f t="shared" si="545"/>
        <v>AA</v>
      </c>
      <c r="M11637" s="41" t="s">
        <v>634</v>
      </c>
      <c r="N11637" s="41" t="s">
        <v>421</v>
      </c>
      <c r="O11637" s="41" t="s">
        <v>70</v>
      </c>
    </row>
    <row r="11638" spans="1:15">
      <c r="A11638" s="38">
        <v>41038</v>
      </c>
      <c r="B11638" s="38">
        <v>43229</v>
      </c>
      <c r="C11638" s="131">
        <v>72</v>
      </c>
      <c r="D11638" s="39">
        <v>9.5700000000000007E-2</v>
      </c>
      <c r="E11638" s="39">
        <v>8.8300000000000003E-2</v>
      </c>
      <c r="F11638" s="40">
        <v>117000</v>
      </c>
      <c r="G11638" s="40">
        <v>117000</v>
      </c>
      <c r="H11638" s="40">
        <v>47802.38</v>
      </c>
      <c r="I11638" s="40">
        <v>86999.99</v>
      </c>
      <c r="J11638" s="67">
        <f t="shared" si="543"/>
        <v>0.40856735042735043</v>
      </c>
      <c r="K11638" s="39">
        <f t="shared" si="544"/>
        <v>0.74358965811965816</v>
      </c>
      <c r="L11638" s="2" t="str">
        <f t="shared" si="545"/>
        <v>AA</v>
      </c>
      <c r="M11638" s="2" t="s">
        <v>632</v>
      </c>
      <c r="N11638" s="2" t="s">
        <v>424</v>
      </c>
      <c r="O11638" s="2" t="s">
        <v>70</v>
      </c>
    </row>
    <row r="11639" spans="1:15">
      <c r="A11639" s="38">
        <v>40949</v>
      </c>
      <c r="B11639" s="38">
        <v>48436</v>
      </c>
      <c r="C11639" s="131">
        <v>246</v>
      </c>
      <c r="D11639" s="39">
        <v>9.5700000000000007E-2</v>
      </c>
      <c r="E11639" s="39">
        <v>8.5600000000000009E-2</v>
      </c>
      <c r="F11639" s="40">
        <v>195000</v>
      </c>
      <c r="G11639" s="40">
        <v>195000</v>
      </c>
      <c r="H11639" s="40">
        <v>117512.27</v>
      </c>
      <c r="I11639" s="40">
        <v>144999.99</v>
      </c>
      <c r="J11639" s="67">
        <f t="shared" si="543"/>
        <v>0.60262702564102566</v>
      </c>
      <c r="K11639" s="39">
        <f t="shared" si="544"/>
        <v>0.74358969230769223</v>
      </c>
      <c r="L11639" s="2" t="str">
        <f t="shared" si="545"/>
        <v>AA</v>
      </c>
      <c r="M11639" s="2" t="s">
        <v>467</v>
      </c>
      <c r="N11639" s="2" t="s">
        <v>425</v>
      </c>
      <c r="O11639" s="2" t="s">
        <v>70</v>
      </c>
    </row>
    <row r="11640" spans="1:15">
      <c r="A11640" s="42">
        <v>40897</v>
      </c>
      <c r="B11640" s="42">
        <v>46832</v>
      </c>
      <c r="C11640" s="130">
        <v>195</v>
      </c>
      <c r="D11640" s="43">
        <v>9.5700000000000007E-2</v>
      </c>
      <c r="E11640" s="43">
        <v>8.5600000000000009E-2</v>
      </c>
      <c r="F11640" s="44">
        <v>170000</v>
      </c>
      <c r="G11640" s="44">
        <v>170000</v>
      </c>
      <c r="H11640" s="44">
        <v>102123.89</v>
      </c>
      <c r="I11640" s="44">
        <v>126523</v>
      </c>
      <c r="J11640" s="68">
        <f t="shared" si="543"/>
        <v>0.60072876470588232</v>
      </c>
      <c r="K11640" s="43">
        <f t="shared" si="544"/>
        <v>0.74425294117647056</v>
      </c>
      <c r="L11640" s="41" t="str">
        <f t="shared" si="545"/>
        <v>AA</v>
      </c>
      <c r="M11640" s="41" t="s">
        <v>564</v>
      </c>
      <c r="N11640" s="41" t="s">
        <v>417</v>
      </c>
      <c r="O11640" s="41" t="s">
        <v>70</v>
      </c>
    </row>
    <row r="11641" spans="1:15">
      <c r="A11641" s="38">
        <v>39402</v>
      </c>
      <c r="B11641" s="38">
        <v>41898</v>
      </c>
      <c r="C11641" s="131">
        <v>82</v>
      </c>
      <c r="D11641" s="39">
        <v>9.5700000000000007E-2</v>
      </c>
      <c r="E11641" s="39">
        <v>8.6500000000000007E-2</v>
      </c>
      <c r="F11641" s="40">
        <v>94000</v>
      </c>
      <c r="G11641" s="40">
        <v>94000</v>
      </c>
      <c r="H11641" s="40">
        <v>30443.83</v>
      </c>
      <c r="I11641" s="40">
        <v>69999.990000000005</v>
      </c>
      <c r="J11641" s="67">
        <f t="shared" si="543"/>
        <v>0.32387053191489362</v>
      </c>
      <c r="K11641" s="39">
        <f t="shared" si="544"/>
        <v>0.7446807446808511</v>
      </c>
      <c r="L11641" s="2" t="str">
        <f t="shared" si="545"/>
        <v>AA</v>
      </c>
      <c r="M11641" s="2" t="s">
        <v>468</v>
      </c>
      <c r="N11641" s="2" t="s">
        <v>421</v>
      </c>
      <c r="O11641" s="2" t="s">
        <v>70</v>
      </c>
    </row>
    <row r="11642" spans="1:15">
      <c r="A11642" s="38">
        <v>40940</v>
      </c>
      <c r="B11642" s="38">
        <v>46874</v>
      </c>
      <c r="C11642" s="131">
        <v>195</v>
      </c>
      <c r="D11642" s="39">
        <v>9.5700000000000007E-2</v>
      </c>
      <c r="E11642" s="39">
        <v>8.5600000000000009E-2</v>
      </c>
      <c r="F11642" s="40">
        <v>125000</v>
      </c>
      <c r="G11642" s="40">
        <v>125000</v>
      </c>
      <c r="H11642" s="40">
        <v>69378.63</v>
      </c>
      <c r="I11642" s="40">
        <v>93088.19</v>
      </c>
      <c r="J11642" s="67">
        <f t="shared" si="543"/>
        <v>0.55502904000000008</v>
      </c>
      <c r="K11642" s="39">
        <f t="shared" si="544"/>
        <v>0.74470552000000001</v>
      </c>
      <c r="L11642" s="2" t="str">
        <f t="shared" si="545"/>
        <v>AA</v>
      </c>
      <c r="M11642" s="2" t="s">
        <v>854</v>
      </c>
      <c r="N11642" s="2" t="s">
        <v>417</v>
      </c>
      <c r="O11642" s="2" t="s">
        <v>70</v>
      </c>
    </row>
    <row r="11643" spans="1:15">
      <c r="A11643" s="42">
        <v>40858</v>
      </c>
      <c r="B11643" s="42">
        <v>48163</v>
      </c>
      <c r="C11643" s="130">
        <v>240</v>
      </c>
      <c r="D11643" s="43">
        <v>9.5700000000000007E-2</v>
      </c>
      <c r="E11643" s="43">
        <v>8.5600000000000009E-2</v>
      </c>
      <c r="F11643" s="44">
        <v>200000</v>
      </c>
      <c r="G11643" s="44">
        <v>200000</v>
      </c>
      <c r="H11643" s="44">
        <v>126918.94</v>
      </c>
      <c r="I11643" s="44">
        <v>148999.99</v>
      </c>
      <c r="J11643" s="68">
        <f t="shared" si="543"/>
        <v>0.63459470000000007</v>
      </c>
      <c r="K11643" s="43">
        <f t="shared" si="544"/>
        <v>0.74499994999999997</v>
      </c>
      <c r="L11643" s="41" t="str">
        <f t="shared" si="545"/>
        <v>AA</v>
      </c>
      <c r="M11643" s="41" t="s">
        <v>586</v>
      </c>
      <c r="N11643" s="41" t="s">
        <v>416</v>
      </c>
      <c r="O11643" s="41" t="s">
        <v>70</v>
      </c>
    </row>
    <row r="11644" spans="1:15">
      <c r="A11644" s="38">
        <v>40980</v>
      </c>
      <c r="B11644" s="38">
        <v>51937</v>
      </c>
      <c r="C11644" s="131">
        <v>360</v>
      </c>
      <c r="D11644" s="39">
        <v>9.5700000000000007E-2</v>
      </c>
      <c r="E11644" s="39">
        <v>8.5600000000000009E-2</v>
      </c>
      <c r="F11644" s="40">
        <v>185000</v>
      </c>
      <c r="G11644" s="40">
        <v>185000</v>
      </c>
      <c r="H11644" s="40">
        <v>126091</v>
      </c>
      <c r="I11644" s="40">
        <v>137865.92000000001</v>
      </c>
      <c r="J11644" s="67">
        <f t="shared" si="543"/>
        <v>0.68157297297297292</v>
      </c>
      <c r="K11644" s="39">
        <f t="shared" si="544"/>
        <v>0.74522118918918923</v>
      </c>
      <c r="L11644" s="2" t="str">
        <f t="shared" si="545"/>
        <v>A</v>
      </c>
      <c r="M11644" s="2" t="s">
        <v>525</v>
      </c>
      <c r="N11644" s="2" t="s">
        <v>430</v>
      </c>
      <c r="O11644" s="2" t="s">
        <v>70</v>
      </c>
    </row>
    <row r="11645" spans="1:15">
      <c r="A11645" s="42">
        <v>40891</v>
      </c>
      <c r="B11645" s="42">
        <v>48196</v>
      </c>
      <c r="C11645" s="130">
        <v>240</v>
      </c>
      <c r="D11645" s="43">
        <v>9.5700000000000007E-2</v>
      </c>
      <c r="E11645" s="43">
        <v>8.5600000000000009E-2</v>
      </c>
      <c r="F11645" s="44">
        <v>156000</v>
      </c>
      <c r="G11645" s="44">
        <v>156000</v>
      </c>
      <c r="H11645" s="44">
        <v>99431.56</v>
      </c>
      <c r="I11645" s="44">
        <v>116303.34</v>
      </c>
      <c r="J11645" s="68">
        <f t="shared" si="543"/>
        <v>0.6373817948717948</v>
      </c>
      <c r="K11645" s="43">
        <f t="shared" si="544"/>
        <v>0.74553423076923075</v>
      </c>
      <c r="L11645" s="41" t="str">
        <f t="shared" si="545"/>
        <v>AA</v>
      </c>
      <c r="M11645" s="41" t="s">
        <v>645</v>
      </c>
      <c r="N11645" s="41" t="s">
        <v>422</v>
      </c>
      <c r="O11645" s="41" t="s">
        <v>70</v>
      </c>
    </row>
    <row r="11646" spans="1:15">
      <c r="A11646" s="38">
        <v>41040</v>
      </c>
      <c r="B11646" s="38">
        <v>44692</v>
      </c>
      <c r="C11646" s="131">
        <v>120</v>
      </c>
      <c r="D11646" s="39">
        <v>9.5700000000000007E-2</v>
      </c>
      <c r="E11646" s="39">
        <v>8.8300000000000003E-2</v>
      </c>
      <c r="F11646" s="40">
        <v>105000</v>
      </c>
      <c r="G11646" s="40">
        <v>105000</v>
      </c>
      <c r="H11646" s="40">
        <v>57552.93</v>
      </c>
      <c r="I11646" s="40">
        <v>78299.990000000005</v>
      </c>
      <c r="J11646" s="67">
        <f t="shared" si="543"/>
        <v>0.54812314285714281</v>
      </c>
      <c r="K11646" s="39">
        <f t="shared" si="544"/>
        <v>0.74571419047619047</v>
      </c>
      <c r="L11646" s="2" t="str">
        <f t="shared" si="545"/>
        <v>AA</v>
      </c>
      <c r="M11646" s="2" t="s">
        <v>463</v>
      </c>
      <c r="N11646" s="2" t="s">
        <v>422</v>
      </c>
      <c r="O11646" s="2" t="s">
        <v>70</v>
      </c>
    </row>
    <row r="11647" spans="1:15">
      <c r="A11647" s="42">
        <v>40934</v>
      </c>
      <c r="B11647" s="42">
        <v>51892</v>
      </c>
      <c r="C11647" s="130">
        <v>360</v>
      </c>
      <c r="D11647" s="43">
        <v>9.5700000000000007E-2</v>
      </c>
      <c r="E11647" s="43">
        <v>8.5600000000000009E-2</v>
      </c>
      <c r="F11647" s="44">
        <v>181000</v>
      </c>
      <c r="G11647" s="44">
        <v>181000</v>
      </c>
      <c r="H11647" s="44">
        <v>122851.2</v>
      </c>
      <c r="I11647" s="44">
        <v>134999.99</v>
      </c>
      <c r="J11647" s="68">
        <f t="shared" si="543"/>
        <v>0.67873591160220992</v>
      </c>
      <c r="K11647" s="43">
        <f t="shared" si="544"/>
        <v>0.74585629834254141</v>
      </c>
      <c r="L11647" s="41" t="str">
        <f t="shared" si="545"/>
        <v>A</v>
      </c>
      <c r="M11647" s="41" t="s">
        <v>651</v>
      </c>
      <c r="N11647" s="41" t="s">
        <v>417</v>
      </c>
      <c r="O11647" s="41" t="s">
        <v>70</v>
      </c>
    </row>
    <row r="11648" spans="1:15">
      <c r="A11648" s="38">
        <v>40875</v>
      </c>
      <c r="B11648" s="38">
        <v>51833</v>
      </c>
      <c r="C11648" s="131">
        <v>360</v>
      </c>
      <c r="D11648" s="39">
        <v>9.5700000000000007E-2</v>
      </c>
      <c r="E11648" s="39">
        <v>8.5600000000000009E-2</v>
      </c>
      <c r="F11648" s="40">
        <v>133600</v>
      </c>
      <c r="G11648" s="40">
        <v>133600</v>
      </c>
      <c r="H11648" s="40">
        <v>90626.89</v>
      </c>
      <c r="I11648" s="40">
        <v>99969.99</v>
      </c>
      <c r="J11648" s="67">
        <f t="shared" si="543"/>
        <v>0.67834498502994012</v>
      </c>
      <c r="K11648" s="39">
        <f t="shared" si="544"/>
        <v>0.74827836826347305</v>
      </c>
      <c r="L11648" s="2" t="str">
        <f t="shared" si="545"/>
        <v>A</v>
      </c>
      <c r="M11648" s="2" t="s">
        <v>619</v>
      </c>
      <c r="N11648" s="2" t="s">
        <v>427</v>
      </c>
      <c r="O11648" s="2" t="s">
        <v>70</v>
      </c>
    </row>
    <row r="11649" spans="1:15">
      <c r="A11649" s="38">
        <v>39405</v>
      </c>
      <c r="B11649" s="38">
        <v>44884</v>
      </c>
      <c r="C11649" s="131">
        <v>180</v>
      </c>
      <c r="D11649" s="39">
        <v>9.5700000000000007E-2</v>
      </c>
      <c r="E11649" s="39">
        <v>8.6500000000000007E-2</v>
      </c>
      <c r="F11649" s="40">
        <v>117000</v>
      </c>
      <c r="G11649" s="40">
        <v>117000</v>
      </c>
      <c r="H11649" s="40">
        <v>48098.41</v>
      </c>
      <c r="I11649" s="40">
        <v>87649.279999999999</v>
      </c>
      <c r="J11649" s="67">
        <f t="shared" si="543"/>
        <v>0.41109752136752142</v>
      </c>
      <c r="K11649" s="39">
        <f t="shared" si="544"/>
        <v>0.74913914529914527</v>
      </c>
      <c r="L11649" s="2" t="str">
        <f t="shared" si="545"/>
        <v>AA</v>
      </c>
      <c r="M11649" s="2" t="s">
        <v>526</v>
      </c>
      <c r="N11649" s="2" t="s">
        <v>428</v>
      </c>
      <c r="O11649" s="2" t="s">
        <v>70</v>
      </c>
    </row>
    <row r="11650" spans="1:15">
      <c r="A11650" s="38">
        <v>40956</v>
      </c>
      <c r="B11650" s="38">
        <v>48261</v>
      </c>
      <c r="C11650" s="131">
        <v>240</v>
      </c>
      <c r="D11650" s="39">
        <v>9.5700000000000007E-2</v>
      </c>
      <c r="E11650" s="39">
        <v>8.5600000000000009E-2</v>
      </c>
      <c r="F11650" s="40">
        <v>160000</v>
      </c>
      <c r="G11650" s="40">
        <v>160000</v>
      </c>
      <c r="H11650" s="40">
        <v>103288.74</v>
      </c>
      <c r="I11650" s="40">
        <v>119899.99</v>
      </c>
      <c r="J11650" s="67">
        <f t="shared" si="543"/>
        <v>0.64555462500000005</v>
      </c>
      <c r="K11650" s="39">
        <f t="shared" si="544"/>
        <v>0.74937493750000006</v>
      </c>
      <c r="L11650" s="2" t="str">
        <f t="shared" si="545"/>
        <v>AA</v>
      </c>
      <c r="M11650" s="2" t="s">
        <v>697</v>
      </c>
      <c r="N11650" s="2" t="s">
        <v>417</v>
      </c>
      <c r="O11650" s="2" t="s">
        <v>70</v>
      </c>
    </row>
    <row r="11651" spans="1:15">
      <c r="A11651" s="38">
        <v>40871</v>
      </c>
      <c r="B11651" s="38">
        <v>51829</v>
      </c>
      <c r="C11651" s="131">
        <v>360</v>
      </c>
      <c r="D11651" s="39">
        <v>9.5700000000000007E-2</v>
      </c>
      <c r="E11651" s="39">
        <v>8.5600000000000009E-2</v>
      </c>
      <c r="F11651" s="40">
        <v>80000</v>
      </c>
      <c r="G11651" s="40">
        <v>80000</v>
      </c>
      <c r="H11651" s="40">
        <v>54350.16</v>
      </c>
      <c r="I11651" s="40">
        <v>59999.99</v>
      </c>
      <c r="J11651" s="67">
        <f t="shared" ref="J11651:J11714" si="546">H11651/G11651</f>
        <v>0.67937700000000001</v>
      </c>
      <c r="K11651" s="39">
        <f t="shared" ref="K11651:K11714" si="547">I11651/G11651</f>
        <v>0.74999987499999998</v>
      </c>
      <c r="L11651" s="2" t="str">
        <f t="shared" ref="L11651:L11714" si="548">IF(J11651&lt;=65%,"AA",IF(J11651&lt;=75%,"A",IF(J11651&lt;=85%,"B","C")))</f>
        <v>A</v>
      </c>
      <c r="M11651" s="2" t="s">
        <v>601</v>
      </c>
      <c r="N11651" s="2" t="s">
        <v>435</v>
      </c>
      <c r="O11651" s="2" t="s">
        <v>70</v>
      </c>
    </row>
    <row r="11652" spans="1:15">
      <c r="A11652" s="38">
        <v>40984</v>
      </c>
      <c r="B11652" s="38">
        <v>49203</v>
      </c>
      <c r="C11652" s="131">
        <v>270</v>
      </c>
      <c r="D11652" s="39">
        <v>9.5700000000000007E-2</v>
      </c>
      <c r="E11652" s="39">
        <v>8.5600000000000009E-2</v>
      </c>
      <c r="F11652" s="40">
        <v>100000</v>
      </c>
      <c r="G11652" s="40">
        <v>100000</v>
      </c>
      <c r="H11652" s="40">
        <v>66156.75</v>
      </c>
      <c r="I11652" s="40">
        <v>74999.990000000005</v>
      </c>
      <c r="J11652" s="67">
        <f t="shared" si="546"/>
        <v>0.66156749999999998</v>
      </c>
      <c r="K11652" s="39">
        <f t="shared" si="547"/>
        <v>0.74999990000000005</v>
      </c>
      <c r="L11652" s="2" t="str">
        <f t="shared" si="548"/>
        <v>A</v>
      </c>
      <c r="M11652" s="2" t="s">
        <v>522</v>
      </c>
      <c r="N11652" s="2" t="s">
        <v>419</v>
      </c>
      <c r="O11652" s="2" t="s">
        <v>70</v>
      </c>
    </row>
    <row r="11653" spans="1:15">
      <c r="A11653" s="42">
        <v>40934</v>
      </c>
      <c r="B11653" s="42">
        <v>42334</v>
      </c>
      <c r="C11653" s="130">
        <v>46</v>
      </c>
      <c r="D11653" s="43">
        <v>9.5700000000000007E-2</v>
      </c>
      <c r="E11653" s="43">
        <v>8.5600000000000009E-2</v>
      </c>
      <c r="F11653" s="44">
        <v>160000</v>
      </c>
      <c r="G11653" s="44">
        <v>160000</v>
      </c>
      <c r="H11653" s="44">
        <v>37588.79</v>
      </c>
      <c r="I11653" s="44">
        <v>119999.99</v>
      </c>
      <c r="J11653" s="68">
        <f t="shared" si="546"/>
        <v>0.23492993750000002</v>
      </c>
      <c r="K11653" s="43">
        <f t="shared" si="547"/>
        <v>0.74999993750000005</v>
      </c>
      <c r="L11653" s="41" t="str">
        <f t="shared" si="548"/>
        <v>AA</v>
      </c>
      <c r="M11653" s="41" t="s">
        <v>586</v>
      </c>
      <c r="N11653" s="41" t="s">
        <v>416</v>
      </c>
      <c r="O11653" s="41" t="s">
        <v>70</v>
      </c>
    </row>
    <row r="11654" spans="1:15">
      <c r="A11654" s="38">
        <v>40872</v>
      </c>
      <c r="B11654" s="38">
        <v>51830</v>
      </c>
      <c r="C11654" s="131">
        <v>360</v>
      </c>
      <c r="D11654" s="39">
        <v>9.5700000000000007E-2</v>
      </c>
      <c r="E11654" s="39">
        <v>8.5600000000000009E-2</v>
      </c>
      <c r="F11654" s="40">
        <v>180000</v>
      </c>
      <c r="G11654" s="40">
        <v>180000</v>
      </c>
      <c r="H11654" s="40">
        <v>122435.78</v>
      </c>
      <c r="I11654" s="40">
        <v>134999.99</v>
      </c>
      <c r="J11654" s="67">
        <f t="shared" si="546"/>
        <v>0.68019877777777782</v>
      </c>
      <c r="K11654" s="39">
        <f t="shared" si="547"/>
        <v>0.7499999444444444</v>
      </c>
      <c r="L11654" s="2" t="str">
        <f t="shared" si="548"/>
        <v>A</v>
      </c>
      <c r="M11654" s="2" t="s">
        <v>566</v>
      </c>
      <c r="N11654" s="2" t="s">
        <v>420</v>
      </c>
      <c r="O11654" s="2" t="s">
        <v>70</v>
      </c>
    </row>
    <row r="11655" spans="1:15">
      <c r="A11655" s="38">
        <v>40861</v>
      </c>
      <c r="B11655" s="38">
        <v>51819</v>
      </c>
      <c r="C11655" s="131">
        <v>360</v>
      </c>
      <c r="D11655" s="39">
        <v>9.5700000000000007E-2</v>
      </c>
      <c r="E11655" s="39">
        <v>9.5700000000000007E-2</v>
      </c>
      <c r="F11655" s="40">
        <v>180000</v>
      </c>
      <c r="G11655" s="40">
        <v>180000</v>
      </c>
      <c r="H11655" s="40">
        <v>122356.3</v>
      </c>
      <c r="I11655" s="40">
        <v>134999.99</v>
      </c>
      <c r="J11655" s="67">
        <f t="shared" si="546"/>
        <v>0.67975722222222223</v>
      </c>
      <c r="K11655" s="39">
        <f t="shared" si="547"/>
        <v>0.7499999444444444</v>
      </c>
      <c r="L11655" s="2" t="str">
        <f t="shared" si="548"/>
        <v>A</v>
      </c>
      <c r="M11655" s="2" t="s">
        <v>555</v>
      </c>
      <c r="N11655" s="2" t="s">
        <v>434</v>
      </c>
      <c r="O11655" s="2" t="s">
        <v>70</v>
      </c>
    </row>
    <row r="11656" spans="1:15">
      <c r="A11656" s="42">
        <v>41019</v>
      </c>
      <c r="B11656" s="42">
        <v>46711</v>
      </c>
      <c r="C11656" s="130">
        <v>187</v>
      </c>
      <c r="D11656" s="43">
        <v>9.5700000000000007E-2</v>
      </c>
      <c r="E11656" s="43">
        <v>8.5600000000000009E-2</v>
      </c>
      <c r="F11656" s="44">
        <v>200000</v>
      </c>
      <c r="G11656" s="44">
        <v>200000</v>
      </c>
      <c r="H11656" s="44">
        <v>124283.36</v>
      </c>
      <c r="I11656" s="44">
        <v>149999.99</v>
      </c>
      <c r="J11656" s="68">
        <f t="shared" si="546"/>
        <v>0.62141679999999999</v>
      </c>
      <c r="K11656" s="43">
        <f t="shared" si="547"/>
        <v>0.74999994999999997</v>
      </c>
      <c r="L11656" s="41" t="str">
        <f t="shared" si="548"/>
        <v>AA</v>
      </c>
      <c r="M11656" s="41" t="s">
        <v>889</v>
      </c>
      <c r="N11656" s="41" t="s">
        <v>416</v>
      </c>
      <c r="O11656" s="41" t="s">
        <v>70</v>
      </c>
    </row>
    <row r="11657" spans="1:15">
      <c r="A11657" s="42">
        <v>40939</v>
      </c>
      <c r="B11657" s="42">
        <v>51897</v>
      </c>
      <c r="C11657" s="130">
        <v>360</v>
      </c>
      <c r="D11657" s="43">
        <v>9.5700000000000007E-2</v>
      </c>
      <c r="E11657" s="43">
        <v>8.5600000000000009E-2</v>
      </c>
      <c r="F11657" s="44">
        <v>200000</v>
      </c>
      <c r="G11657" s="44">
        <v>200000</v>
      </c>
      <c r="H11657" s="44">
        <v>92902.28</v>
      </c>
      <c r="I11657" s="44">
        <v>149999.99</v>
      </c>
      <c r="J11657" s="68">
        <f t="shared" si="546"/>
        <v>0.46451140000000002</v>
      </c>
      <c r="K11657" s="43">
        <f t="shared" si="547"/>
        <v>0.74999994999999997</v>
      </c>
      <c r="L11657" s="41" t="str">
        <f t="shared" si="548"/>
        <v>AA</v>
      </c>
      <c r="M11657" s="41" t="s">
        <v>495</v>
      </c>
      <c r="N11657" s="41" t="s">
        <v>424</v>
      </c>
      <c r="O11657" s="41" t="s">
        <v>70</v>
      </c>
    </row>
    <row r="11658" spans="1:15">
      <c r="A11658" s="38">
        <v>40989</v>
      </c>
      <c r="B11658" s="38">
        <v>51946</v>
      </c>
      <c r="C11658" s="131">
        <v>360</v>
      </c>
      <c r="D11658" s="39">
        <v>9.5700000000000007E-2</v>
      </c>
      <c r="E11658" s="39">
        <v>8.5600000000000009E-2</v>
      </c>
      <c r="F11658" s="40">
        <v>200000</v>
      </c>
      <c r="G11658" s="40">
        <v>200000</v>
      </c>
      <c r="H11658" s="40">
        <v>120846.14</v>
      </c>
      <c r="I11658" s="40">
        <v>149999.99</v>
      </c>
      <c r="J11658" s="67">
        <f t="shared" si="546"/>
        <v>0.60423070000000001</v>
      </c>
      <c r="K11658" s="39">
        <f t="shared" si="547"/>
        <v>0.74999994999999997</v>
      </c>
      <c r="L11658" s="2" t="str">
        <f t="shared" si="548"/>
        <v>AA</v>
      </c>
      <c r="M11658" s="2" t="s">
        <v>564</v>
      </c>
      <c r="N11658" s="2" t="s">
        <v>417</v>
      </c>
      <c r="O11658" s="2" t="s">
        <v>70</v>
      </c>
    </row>
    <row r="11659" spans="1:15">
      <c r="A11659" s="38">
        <v>39412</v>
      </c>
      <c r="B11659" s="38">
        <v>44891</v>
      </c>
      <c r="C11659" s="131">
        <v>180</v>
      </c>
      <c r="D11659" s="39">
        <v>9.5700000000000007E-2</v>
      </c>
      <c r="E11659" s="39">
        <v>9.5700000000000007E-2</v>
      </c>
      <c r="F11659" s="40">
        <v>113000</v>
      </c>
      <c r="G11659" s="40">
        <v>113000</v>
      </c>
      <c r="H11659" s="40">
        <v>31414.42</v>
      </c>
      <c r="I11659" s="40">
        <v>84768.31</v>
      </c>
      <c r="J11659" s="67">
        <f t="shared" si="546"/>
        <v>0.27800371681415925</v>
      </c>
      <c r="K11659" s="39">
        <f t="shared" si="547"/>
        <v>0.75016203539823012</v>
      </c>
      <c r="L11659" s="2" t="str">
        <f t="shared" si="548"/>
        <v>AA</v>
      </c>
      <c r="M11659" s="2" t="s">
        <v>564</v>
      </c>
      <c r="N11659" s="2" t="s">
        <v>417</v>
      </c>
      <c r="O11659" s="2" t="s">
        <v>70</v>
      </c>
    </row>
    <row r="11660" spans="1:15">
      <c r="A11660" s="38">
        <v>39261</v>
      </c>
      <c r="B11660" s="38">
        <v>44740</v>
      </c>
      <c r="C11660" s="131">
        <v>180</v>
      </c>
      <c r="D11660" s="39">
        <v>9.5700000000000007E-2</v>
      </c>
      <c r="E11660" s="39">
        <v>8.6500000000000007E-2</v>
      </c>
      <c r="F11660" s="40">
        <v>90000</v>
      </c>
      <c r="G11660" s="40">
        <v>90000</v>
      </c>
      <c r="H11660" s="40">
        <v>38189.019999999997</v>
      </c>
      <c r="I11660" s="40">
        <v>67530.83</v>
      </c>
      <c r="J11660" s="67">
        <f t="shared" si="546"/>
        <v>0.42432244444444439</v>
      </c>
      <c r="K11660" s="39">
        <f t="shared" si="547"/>
        <v>0.75034255555555562</v>
      </c>
      <c r="L11660" s="2" t="str">
        <f t="shared" si="548"/>
        <v>AA</v>
      </c>
      <c r="M11660" s="2" t="s">
        <v>501</v>
      </c>
      <c r="N11660" s="2" t="s">
        <v>421</v>
      </c>
      <c r="O11660" s="2" t="s">
        <v>70</v>
      </c>
    </row>
    <row r="11661" spans="1:15">
      <c r="A11661" s="42">
        <v>41061</v>
      </c>
      <c r="B11661" s="42">
        <v>50192</v>
      </c>
      <c r="C11661" s="130">
        <v>300</v>
      </c>
      <c r="D11661" s="43">
        <v>9.5700000000000007E-2</v>
      </c>
      <c r="E11661" s="43">
        <v>8.6500000000000007E-2</v>
      </c>
      <c r="F11661" s="44">
        <v>63500</v>
      </c>
      <c r="G11661" s="44">
        <v>63500</v>
      </c>
      <c r="H11661" s="44">
        <v>43076.94</v>
      </c>
      <c r="I11661" s="44">
        <v>47654.1</v>
      </c>
      <c r="J11661" s="68">
        <f t="shared" si="546"/>
        <v>0.67837700787401578</v>
      </c>
      <c r="K11661" s="43">
        <f t="shared" si="547"/>
        <v>0.75045826771653545</v>
      </c>
      <c r="L11661" s="41" t="str">
        <f t="shared" si="548"/>
        <v>A</v>
      </c>
      <c r="M11661" s="41" t="s">
        <v>633</v>
      </c>
      <c r="N11661" s="41" t="s">
        <v>422</v>
      </c>
      <c r="O11661" s="41" t="s">
        <v>70</v>
      </c>
    </row>
    <row r="11662" spans="1:15">
      <c r="A11662" s="38">
        <v>40917</v>
      </c>
      <c r="B11662" s="38">
        <v>51875</v>
      </c>
      <c r="C11662" s="131">
        <v>360</v>
      </c>
      <c r="D11662" s="39">
        <v>9.5700000000000007E-2</v>
      </c>
      <c r="E11662" s="39">
        <v>8.5600000000000009E-2</v>
      </c>
      <c r="F11662" s="40">
        <v>140000</v>
      </c>
      <c r="G11662" s="40">
        <v>140000</v>
      </c>
      <c r="H11662" s="40">
        <v>95828.31</v>
      </c>
      <c r="I11662" s="40">
        <v>105159.99</v>
      </c>
      <c r="J11662" s="67">
        <f t="shared" si="546"/>
        <v>0.68448792857142859</v>
      </c>
      <c r="K11662" s="39">
        <f t="shared" si="547"/>
        <v>0.75114278571428572</v>
      </c>
      <c r="L11662" s="2" t="str">
        <f t="shared" si="548"/>
        <v>A</v>
      </c>
      <c r="M11662" s="2" t="s">
        <v>956</v>
      </c>
      <c r="N11662" s="2" t="s">
        <v>418</v>
      </c>
      <c r="O11662" s="2" t="s">
        <v>70</v>
      </c>
    </row>
    <row r="11663" spans="1:15">
      <c r="A11663" s="38">
        <v>40924</v>
      </c>
      <c r="B11663" s="38">
        <v>51882</v>
      </c>
      <c r="C11663" s="131">
        <v>360</v>
      </c>
      <c r="D11663" s="39">
        <v>9.5700000000000007E-2</v>
      </c>
      <c r="E11663" s="39">
        <v>8.5600000000000009E-2</v>
      </c>
      <c r="F11663" s="40">
        <v>96500</v>
      </c>
      <c r="G11663" s="40">
        <v>96500</v>
      </c>
      <c r="H11663" s="40">
        <v>65998.83</v>
      </c>
      <c r="I11663" s="40">
        <v>72499.990000000005</v>
      </c>
      <c r="J11663" s="67">
        <f t="shared" si="546"/>
        <v>0.68392569948186532</v>
      </c>
      <c r="K11663" s="39">
        <f t="shared" si="547"/>
        <v>0.75129523316062186</v>
      </c>
      <c r="L11663" s="2" t="str">
        <f t="shared" si="548"/>
        <v>A</v>
      </c>
      <c r="M11663" s="2" t="s">
        <v>973</v>
      </c>
      <c r="N11663" s="2" t="s">
        <v>437</v>
      </c>
      <c r="O11663" s="2" t="s">
        <v>70</v>
      </c>
    </row>
    <row r="11664" spans="1:15">
      <c r="A11664" s="38">
        <v>41004</v>
      </c>
      <c r="B11664" s="38">
        <v>51961</v>
      </c>
      <c r="C11664" s="131">
        <v>360</v>
      </c>
      <c r="D11664" s="39">
        <v>9.5700000000000007E-2</v>
      </c>
      <c r="E11664" s="39">
        <v>8.5600000000000009E-2</v>
      </c>
      <c r="F11664" s="40">
        <v>180000</v>
      </c>
      <c r="G11664" s="40">
        <v>180000</v>
      </c>
      <c r="H11664" s="40">
        <v>124096.01</v>
      </c>
      <c r="I11664" s="40">
        <v>135244.07</v>
      </c>
      <c r="J11664" s="67">
        <f t="shared" si="546"/>
        <v>0.68942227777777776</v>
      </c>
      <c r="K11664" s="39">
        <f t="shared" si="547"/>
        <v>0.75135594444444453</v>
      </c>
      <c r="L11664" s="2" t="str">
        <f t="shared" si="548"/>
        <v>A</v>
      </c>
      <c r="M11664" s="2" t="s">
        <v>555</v>
      </c>
      <c r="N11664" s="2" t="s">
        <v>434</v>
      </c>
      <c r="O11664" s="2" t="s">
        <v>70</v>
      </c>
    </row>
    <row r="11665" spans="1:15">
      <c r="A11665" s="42">
        <v>41012</v>
      </c>
      <c r="B11665" s="42">
        <v>51969</v>
      </c>
      <c r="C11665" s="130">
        <v>360</v>
      </c>
      <c r="D11665" s="43">
        <v>9.5700000000000007E-2</v>
      </c>
      <c r="E11665" s="43">
        <v>8.5600000000000009E-2</v>
      </c>
      <c r="F11665" s="44">
        <v>85000</v>
      </c>
      <c r="G11665" s="44">
        <v>85000</v>
      </c>
      <c r="H11665" s="44">
        <v>58619.78</v>
      </c>
      <c r="I11665" s="44">
        <v>63899.13</v>
      </c>
      <c r="J11665" s="68">
        <f t="shared" si="546"/>
        <v>0.6896444705882353</v>
      </c>
      <c r="K11665" s="43">
        <f t="shared" si="547"/>
        <v>0.7517544705882353</v>
      </c>
      <c r="L11665" s="41" t="str">
        <f t="shared" si="548"/>
        <v>A</v>
      </c>
      <c r="M11665" s="41" t="s">
        <v>1027</v>
      </c>
      <c r="N11665" s="41" t="s">
        <v>416</v>
      </c>
      <c r="O11665" s="41" t="s">
        <v>70</v>
      </c>
    </row>
    <row r="11666" spans="1:15">
      <c r="A11666" s="38">
        <v>38966</v>
      </c>
      <c r="B11666" s="38">
        <v>46028</v>
      </c>
      <c r="C11666" s="131">
        <v>232</v>
      </c>
      <c r="D11666" s="39">
        <v>9.5700000000000007E-2</v>
      </c>
      <c r="E11666" s="39">
        <v>9.5700000000000007E-2</v>
      </c>
      <c r="F11666" s="40">
        <v>73000</v>
      </c>
      <c r="G11666" s="40">
        <v>73000</v>
      </c>
      <c r="H11666" s="40">
        <v>35969.24</v>
      </c>
      <c r="I11666" s="40">
        <v>54900</v>
      </c>
      <c r="J11666" s="67">
        <f t="shared" si="546"/>
        <v>0.4927293150684931</v>
      </c>
      <c r="K11666" s="39">
        <f t="shared" si="547"/>
        <v>0.75205479452054791</v>
      </c>
      <c r="L11666" s="2" t="str">
        <f t="shared" si="548"/>
        <v>AA</v>
      </c>
      <c r="M11666" s="2" t="s">
        <v>457</v>
      </c>
      <c r="N11666" s="2" t="s">
        <v>419</v>
      </c>
      <c r="O11666" s="2" t="s">
        <v>70</v>
      </c>
    </row>
    <row r="11667" spans="1:15">
      <c r="A11667" s="42">
        <v>40949</v>
      </c>
      <c r="B11667" s="42">
        <v>51907</v>
      </c>
      <c r="C11667" s="130">
        <v>360</v>
      </c>
      <c r="D11667" s="43">
        <v>9.5700000000000007E-2</v>
      </c>
      <c r="E11667" s="43">
        <v>8.5600000000000009E-2</v>
      </c>
      <c r="F11667" s="44">
        <v>181000</v>
      </c>
      <c r="G11667" s="44">
        <v>181000</v>
      </c>
      <c r="H11667" s="44">
        <v>124110.87</v>
      </c>
      <c r="I11667" s="44">
        <v>136165.26999999999</v>
      </c>
      <c r="J11667" s="68">
        <f t="shared" si="546"/>
        <v>0.68569541436464088</v>
      </c>
      <c r="K11667" s="43">
        <f t="shared" si="547"/>
        <v>0.75229430939226516</v>
      </c>
      <c r="L11667" s="41" t="str">
        <f t="shared" si="548"/>
        <v>A</v>
      </c>
      <c r="M11667" s="41" t="s">
        <v>806</v>
      </c>
      <c r="N11667" s="41" t="s">
        <v>419</v>
      </c>
      <c r="O11667" s="41" t="s">
        <v>70</v>
      </c>
    </row>
    <row r="11668" spans="1:15">
      <c r="A11668" s="42">
        <v>40924</v>
      </c>
      <c r="B11668" s="42">
        <v>51882</v>
      </c>
      <c r="C11668" s="130">
        <v>360</v>
      </c>
      <c r="D11668" s="43">
        <v>9.5700000000000007E-2</v>
      </c>
      <c r="E11668" s="43">
        <v>8.5600000000000009E-2</v>
      </c>
      <c r="F11668" s="44">
        <v>145000</v>
      </c>
      <c r="G11668" s="44">
        <v>145000</v>
      </c>
      <c r="H11668" s="44">
        <v>99330.29</v>
      </c>
      <c r="I11668" s="44">
        <v>109114.72</v>
      </c>
      <c r="J11668" s="68">
        <f t="shared" si="546"/>
        <v>0.68503648275862061</v>
      </c>
      <c r="K11668" s="43">
        <f t="shared" si="547"/>
        <v>0.75251531034482755</v>
      </c>
      <c r="L11668" s="41" t="str">
        <f t="shared" si="548"/>
        <v>A</v>
      </c>
      <c r="M11668" s="41" t="s">
        <v>538</v>
      </c>
      <c r="N11668" s="41" t="s">
        <v>417</v>
      </c>
      <c r="O11668" s="41" t="s">
        <v>70</v>
      </c>
    </row>
    <row r="11669" spans="1:15">
      <c r="A11669" s="38">
        <v>40968</v>
      </c>
      <c r="B11669" s="38">
        <v>51925</v>
      </c>
      <c r="C11669" s="131">
        <v>360</v>
      </c>
      <c r="D11669" s="39">
        <v>9.5700000000000007E-2</v>
      </c>
      <c r="E11669" s="39">
        <v>8.5600000000000009E-2</v>
      </c>
      <c r="F11669" s="40">
        <v>134000</v>
      </c>
      <c r="G11669" s="40">
        <v>134000</v>
      </c>
      <c r="H11669" s="40">
        <v>92416.44</v>
      </c>
      <c r="I11669" s="40">
        <v>100999.99</v>
      </c>
      <c r="J11669" s="67">
        <f t="shared" si="546"/>
        <v>0.68967492537313435</v>
      </c>
      <c r="K11669" s="39">
        <f t="shared" si="547"/>
        <v>0.75373126865671647</v>
      </c>
      <c r="L11669" s="2" t="str">
        <f t="shared" si="548"/>
        <v>A</v>
      </c>
      <c r="M11669" s="2" t="s">
        <v>947</v>
      </c>
      <c r="N11669" s="2" t="s">
        <v>421</v>
      </c>
      <c r="O11669" s="2" t="s">
        <v>70</v>
      </c>
    </row>
    <row r="11670" spans="1:15">
      <c r="A11670" s="42">
        <v>38975</v>
      </c>
      <c r="B11670" s="42">
        <v>46280</v>
      </c>
      <c r="C11670" s="130">
        <v>240</v>
      </c>
      <c r="D11670" s="43">
        <v>9.5700000000000007E-2</v>
      </c>
      <c r="E11670" s="43">
        <v>9.5700000000000007E-2</v>
      </c>
      <c r="F11670" s="44">
        <v>87000</v>
      </c>
      <c r="G11670" s="44">
        <v>87000</v>
      </c>
      <c r="H11670" s="44">
        <v>41157.230000000003</v>
      </c>
      <c r="I11670" s="44">
        <v>65655.17</v>
      </c>
      <c r="J11670" s="68">
        <f t="shared" si="546"/>
        <v>0.47307160919540231</v>
      </c>
      <c r="K11670" s="43">
        <f t="shared" si="547"/>
        <v>0.75465712643678162</v>
      </c>
      <c r="L11670" s="41" t="str">
        <f t="shared" si="548"/>
        <v>AA</v>
      </c>
      <c r="M11670" s="41" t="s">
        <v>894</v>
      </c>
      <c r="N11670" s="41" t="s">
        <v>427</v>
      </c>
      <c r="O11670" s="41" t="s">
        <v>70</v>
      </c>
    </row>
    <row r="11671" spans="1:15">
      <c r="A11671" s="38">
        <v>38868</v>
      </c>
      <c r="B11671" s="38">
        <v>46173</v>
      </c>
      <c r="C11671" s="131">
        <v>240</v>
      </c>
      <c r="D11671" s="39">
        <v>9.5700000000000007E-2</v>
      </c>
      <c r="E11671" s="39">
        <v>9.5700000000000007E-2</v>
      </c>
      <c r="F11671" s="40">
        <v>130000</v>
      </c>
      <c r="G11671" s="40">
        <v>130000</v>
      </c>
      <c r="H11671" s="40">
        <v>60267.76</v>
      </c>
      <c r="I11671" s="40">
        <v>98199.99</v>
      </c>
      <c r="J11671" s="67">
        <f t="shared" si="546"/>
        <v>0.46359815384615388</v>
      </c>
      <c r="K11671" s="39">
        <f t="shared" si="547"/>
        <v>0.75538453846153852</v>
      </c>
      <c r="L11671" s="2" t="str">
        <f t="shared" si="548"/>
        <v>AA</v>
      </c>
      <c r="M11671" s="2" t="s">
        <v>564</v>
      </c>
      <c r="N11671" s="2" t="s">
        <v>417</v>
      </c>
      <c r="O11671" s="2" t="s">
        <v>70</v>
      </c>
    </row>
    <row r="11672" spans="1:15">
      <c r="A11672" s="42">
        <v>40976</v>
      </c>
      <c r="B11672" s="42">
        <v>49072</v>
      </c>
      <c r="C11672" s="130">
        <v>266</v>
      </c>
      <c r="D11672" s="43">
        <v>9.5700000000000007E-2</v>
      </c>
      <c r="E11672" s="43">
        <v>8.5600000000000009E-2</v>
      </c>
      <c r="F11672" s="44">
        <v>130000</v>
      </c>
      <c r="G11672" s="44">
        <v>130000</v>
      </c>
      <c r="H11672" s="44">
        <v>84567.4</v>
      </c>
      <c r="I11672" s="44">
        <v>98226.06</v>
      </c>
      <c r="J11672" s="68">
        <f t="shared" si="546"/>
        <v>0.65051846153846149</v>
      </c>
      <c r="K11672" s="43">
        <f t="shared" si="547"/>
        <v>0.75558507692307686</v>
      </c>
      <c r="L11672" s="41" t="str">
        <f t="shared" si="548"/>
        <v>A</v>
      </c>
      <c r="M11672" s="41" t="s">
        <v>738</v>
      </c>
      <c r="N11672" s="41" t="s">
        <v>422</v>
      </c>
      <c r="O11672" s="41" t="s">
        <v>70</v>
      </c>
    </row>
    <row r="11673" spans="1:15">
      <c r="A11673" s="38">
        <v>40914</v>
      </c>
      <c r="B11673" s="38">
        <v>48219</v>
      </c>
      <c r="C11673" s="131">
        <v>240</v>
      </c>
      <c r="D11673" s="39">
        <v>9.5700000000000007E-2</v>
      </c>
      <c r="E11673" s="39">
        <v>8.5600000000000009E-2</v>
      </c>
      <c r="F11673" s="40">
        <v>195500</v>
      </c>
      <c r="G11673" s="40">
        <v>195500</v>
      </c>
      <c r="H11673" s="40">
        <v>126960.01</v>
      </c>
      <c r="I11673" s="40">
        <v>147886.84</v>
      </c>
      <c r="J11673" s="67">
        <f t="shared" si="546"/>
        <v>0.64941181585677743</v>
      </c>
      <c r="K11673" s="39">
        <f t="shared" si="547"/>
        <v>0.75645442455242962</v>
      </c>
      <c r="L11673" s="2" t="str">
        <f t="shared" si="548"/>
        <v>AA</v>
      </c>
      <c r="M11673" s="2" t="s">
        <v>461</v>
      </c>
      <c r="N11673" s="2" t="s">
        <v>416</v>
      </c>
      <c r="O11673" s="2" t="s">
        <v>70</v>
      </c>
    </row>
    <row r="11674" spans="1:15">
      <c r="A11674" s="42">
        <v>40865</v>
      </c>
      <c r="B11674" s="42">
        <v>50423</v>
      </c>
      <c r="C11674" s="130">
        <v>314</v>
      </c>
      <c r="D11674" s="43">
        <v>9.5700000000000007E-2</v>
      </c>
      <c r="E11674" s="43">
        <v>8.5600000000000009E-2</v>
      </c>
      <c r="F11674" s="44">
        <v>165000</v>
      </c>
      <c r="G11674" s="44">
        <v>165000</v>
      </c>
      <c r="H11674" s="44">
        <v>111308.77</v>
      </c>
      <c r="I11674" s="44">
        <v>124999.99</v>
      </c>
      <c r="J11674" s="68">
        <f t="shared" si="546"/>
        <v>0.67459860606060607</v>
      </c>
      <c r="K11674" s="43">
        <f t="shared" si="547"/>
        <v>0.75757569696969695</v>
      </c>
      <c r="L11674" s="41" t="str">
        <f t="shared" si="548"/>
        <v>A</v>
      </c>
      <c r="M11674" s="41" t="s">
        <v>697</v>
      </c>
      <c r="N11674" s="41" t="s">
        <v>417</v>
      </c>
      <c r="O11674" s="41" t="s">
        <v>70</v>
      </c>
    </row>
    <row r="11675" spans="1:15">
      <c r="A11675" s="42">
        <v>40949</v>
      </c>
      <c r="B11675" s="42">
        <v>44995</v>
      </c>
      <c r="C11675" s="130">
        <v>133</v>
      </c>
      <c r="D11675" s="43">
        <v>9.5700000000000007E-2</v>
      </c>
      <c r="E11675" s="43">
        <v>9.5700000000000007E-2</v>
      </c>
      <c r="F11675" s="44">
        <v>151000</v>
      </c>
      <c r="G11675" s="44">
        <v>151000</v>
      </c>
      <c r="H11675" s="44">
        <v>70337.62</v>
      </c>
      <c r="I11675" s="44">
        <v>114499.99</v>
      </c>
      <c r="J11675" s="68">
        <f t="shared" si="546"/>
        <v>0.4658120529801324</v>
      </c>
      <c r="K11675" s="43">
        <f t="shared" si="547"/>
        <v>0.75827807947019876</v>
      </c>
      <c r="L11675" s="41" t="str">
        <f t="shared" si="548"/>
        <v>AA</v>
      </c>
      <c r="M11675" s="41" t="s">
        <v>589</v>
      </c>
      <c r="N11675" s="41" t="s">
        <v>438</v>
      </c>
      <c r="O11675" s="41" t="s">
        <v>70</v>
      </c>
    </row>
    <row r="11676" spans="1:15">
      <c r="A11676" s="38">
        <v>39142</v>
      </c>
      <c r="B11676" s="38">
        <v>46447</v>
      </c>
      <c r="C11676" s="131">
        <v>240</v>
      </c>
      <c r="D11676" s="39">
        <v>9.5700000000000007E-2</v>
      </c>
      <c r="E11676" s="39">
        <v>9.5700000000000007E-2</v>
      </c>
      <c r="F11676" s="40">
        <v>83000</v>
      </c>
      <c r="G11676" s="40">
        <v>83000</v>
      </c>
      <c r="H11676" s="40">
        <v>40840.94</v>
      </c>
      <c r="I11676" s="40">
        <v>62999.99</v>
      </c>
      <c r="J11676" s="67">
        <f t="shared" si="546"/>
        <v>0.4920595180722892</v>
      </c>
      <c r="K11676" s="39">
        <f t="shared" si="547"/>
        <v>0.75903602409638549</v>
      </c>
      <c r="L11676" s="2" t="str">
        <f t="shared" si="548"/>
        <v>AA</v>
      </c>
      <c r="M11676" s="2" t="s">
        <v>586</v>
      </c>
      <c r="N11676" s="2" t="s">
        <v>416</v>
      </c>
      <c r="O11676" s="2" t="s">
        <v>70</v>
      </c>
    </row>
    <row r="11677" spans="1:15">
      <c r="A11677" s="42">
        <v>40984</v>
      </c>
      <c r="B11677" s="42">
        <v>48564</v>
      </c>
      <c r="C11677" s="130">
        <v>249</v>
      </c>
      <c r="D11677" s="43">
        <v>9.5700000000000007E-2</v>
      </c>
      <c r="E11677" s="43">
        <v>8.5600000000000009E-2</v>
      </c>
      <c r="F11677" s="44">
        <v>133000</v>
      </c>
      <c r="G11677" s="44">
        <v>133000</v>
      </c>
      <c r="H11677" s="44">
        <v>79881.84</v>
      </c>
      <c r="I11677" s="44">
        <v>100999.99</v>
      </c>
      <c r="J11677" s="68">
        <f t="shared" si="546"/>
        <v>0.60061533834586467</v>
      </c>
      <c r="K11677" s="43">
        <f t="shared" si="547"/>
        <v>0.75939842105263167</v>
      </c>
      <c r="L11677" s="41" t="str">
        <f t="shared" si="548"/>
        <v>AA</v>
      </c>
      <c r="M11677" s="41" t="s">
        <v>716</v>
      </c>
      <c r="N11677" s="41" t="s">
        <v>417</v>
      </c>
      <c r="O11677" s="41" t="s">
        <v>70</v>
      </c>
    </row>
    <row r="11678" spans="1:15">
      <c r="A11678" s="38">
        <v>38895</v>
      </c>
      <c r="B11678" s="38">
        <v>46200</v>
      </c>
      <c r="C11678" s="131">
        <v>240</v>
      </c>
      <c r="D11678" s="39">
        <v>9.5700000000000007E-2</v>
      </c>
      <c r="E11678" s="39">
        <v>9.5700000000000007E-2</v>
      </c>
      <c r="F11678" s="40">
        <v>124931.2</v>
      </c>
      <c r="G11678" s="40">
        <v>124931.2</v>
      </c>
      <c r="H11678" s="40">
        <v>64260.91</v>
      </c>
      <c r="I11678" s="40">
        <v>94999.99</v>
      </c>
      <c r="J11678" s="67">
        <f t="shared" si="546"/>
        <v>0.51437038946236013</v>
      </c>
      <c r="K11678" s="39">
        <f t="shared" si="547"/>
        <v>0.7604184543172563</v>
      </c>
      <c r="L11678" s="2" t="str">
        <f t="shared" si="548"/>
        <v>AA</v>
      </c>
      <c r="M11678" s="2" t="s">
        <v>463</v>
      </c>
      <c r="N11678" s="2" t="s">
        <v>422</v>
      </c>
      <c r="O11678" s="2" t="s">
        <v>70</v>
      </c>
    </row>
    <row r="11679" spans="1:15">
      <c r="A11679" s="38">
        <v>38978</v>
      </c>
      <c r="B11679" s="38">
        <v>45187</v>
      </c>
      <c r="C11679" s="131">
        <v>204</v>
      </c>
      <c r="D11679" s="39">
        <v>9.5700000000000007E-2</v>
      </c>
      <c r="E11679" s="39">
        <v>9.5700000000000007E-2</v>
      </c>
      <c r="F11679" s="40">
        <v>73500</v>
      </c>
      <c r="G11679" s="40">
        <v>73500</v>
      </c>
      <c r="H11679" s="40">
        <v>30908.57</v>
      </c>
      <c r="I11679" s="40">
        <v>55999.99</v>
      </c>
      <c r="J11679" s="67">
        <f t="shared" si="546"/>
        <v>0.4205247619047619</v>
      </c>
      <c r="K11679" s="39">
        <f t="shared" si="547"/>
        <v>0.76190462585034013</v>
      </c>
      <c r="L11679" s="2" t="str">
        <f t="shared" si="548"/>
        <v>AA</v>
      </c>
      <c r="M11679" s="2" t="s">
        <v>757</v>
      </c>
      <c r="N11679" s="2" t="s">
        <v>439</v>
      </c>
      <c r="O11679" s="2" t="s">
        <v>70</v>
      </c>
    </row>
    <row r="11680" spans="1:15">
      <c r="A11680" s="42">
        <v>38908</v>
      </c>
      <c r="B11680" s="42">
        <v>44387</v>
      </c>
      <c r="C11680" s="130">
        <v>180</v>
      </c>
      <c r="D11680" s="43">
        <v>9.5700000000000007E-2</v>
      </c>
      <c r="E11680" s="43">
        <v>9.5700000000000007E-2</v>
      </c>
      <c r="F11680" s="44">
        <v>84000</v>
      </c>
      <c r="G11680" s="44">
        <v>84000</v>
      </c>
      <c r="H11680" s="44">
        <v>32085.46</v>
      </c>
      <c r="I11680" s="44">
        <v>64000</v>
      </c>
      <c r="J11680" s="68">
        <f t="shared" si="546"/>
        <v>0.3819697619047619</v>
      </c>
      <c r="K11680" s="43">
        <f t="shared" si="547"/>
        <v>0.76190476190476186</v>
      </c>
      <c r="L11680" s="41" t="str">
        <f t="shared" si="548"/>
        <v>AA</v>
      </c>
      <c r="M11680" s="41" t="s">
        <v>532</v>
      </c>
      <c r="N11680" s="41" t="s">
        <v>417</v>
      </c>
      <c r="O11680" s="41" t="s">
        <v>70</v>
      </c>
    </row>
    <row r="11681" spans="1:15">
      <c r="A11681" s="38">
        <v>41040</v>
      </c>
      <c r="B11681" s="38">
        <v>51997</v>
      </c>
      <c r="C11681" s="131">
        <v>360</v>
      </c>
      <c r="D11681" s="39">
        <v>9.5700000000000007E-2</v>
      </c>
      <c r="E11681" s="39">
        <v>9.5700000000000007E-2</v>
      </c>
      <c r="F11681" s="40">
        <v>118000</v>
      </c>
      <c r="G11681" s="40">
        <v>118000</v>
      </c>
      <c r="H11681" s="40">
        <v>82836.990000000005</v>
      </c>
      <c r="I11681" s="40">
        <v>89999.99</v>
      </c>
      <c r="J11681" s="67">
        <f t="shared" si="546"/>
        <v>0.70200838983050851</v>
      </c>
      <c r="K11681" s="39">
        <f t="shared" si="547"/>
        <v>0.762711779661017</v>
      </c>
      <c r="L11681" s="2" t="str">
        <f t="shared" si="548"/>
        <v>A</v>
      </c>
      <c r="M11681" s="2" t="s">
        <v>564</v>
      </c>
      <c r="N11681" s="2" t="s">
        <v>417</v>
      </c>
      <c r="O11681" s="2" t="s">
        <v>70</v>
      </c>
    </row>
    <row r="11682" spans="1:15">
      <c r="A11682" s="42">
        <v>40886</v>
      </c>
      <c r="B11682" s="42">
        <v>51844</v>
      </c>
      <c r="C11682" s="130">
        <v>360</v>
      </c>
      <c r="D11682" s="43">
        <v>9.5700000000000007E-2</v>
      </c>
      <c r="E11682" s="43">
        <v>8.5600000000000009E-2</v>
      </c>
      <c r="F11682" s="44">
        <v>155000</v>
      </c>
      <c r="G11682" s="44">
        <v>155000</v>
      </c>
      <c r="H11682" s="44">
        <v>107491.72</v>
      </c>
      <c r="I11682" s="44">
        <v>118242.73</v>
      </c>
      <c r="J11682" s="68">
        <f t="shared" si="546"/>
        <v>0.69349496774193553</v>
      </c>
      <c r="K11682" s="43">
        <f t="shared" si="547"/>
        <v>0.76285632258064517</v>
      </c>
      <c r="L11682" s="41" t="str">
        <f t="shared" si="548"/>
        <v>A</v>
      </c>
      <c r="M11682" s="41" t="s">
        <v>467</v>
      </c>
      <c r="N11682" s="41" t="s">
        <v>425</v>
      </c>
      <c r="O11682" s="41" t="s">
        <v>70</v>
      </c>
    </row>
    <row r="11683" spans="1:15">
      <c r="A11683" s="38">
        <v>41012</v>
      </c>
      <c r="B11683" s="38">
        <v>44268</v>
      </c>
      <c r="C11683" s="131">
        <v>107</v>
      </c>
      <c r="D11683" s="39">
        <v>9.5700000000000007E-2</v>
      </c>
      <c r="E11683" s="39">
        <v>8.5600000000000009E-2</v>
      </c>
      <c r="F11683" s="40">
        <v>131000</v>
      </c>
      <c r="G11683" s="40">
        <v>131000</v>
      </c>
      <c r="H11683" s="40">
        <v>52794.34</v>
      </c>
      <c r="I11683" s="40">
        <v>99999.96</v>
      </c>
      <c r="J11683" s="67">
        <f t="shared" si="546"/>
        <v>0.40301022900763356</v>
      </c>
      <c r="K11683" s="39">
        <f t="shared" si="547"/>
        <v>0.76335847328244277</v>
      </c>
      <c r="L11683" s="2" t="str">
        <f t="shared" si="548"/>
        <v>AA</v>
      </c>
      <c r="M11683" s="2" t="s">
        <v>730</v>
      </c>
      <c r="N11683" s="2" t="s">
        <v>423</v>
      </c>
      <c r="O11683" s="2" t="s">
        <v>70</v>
      </c>
    </row>
    <row r="11684" spans="1:15">
      <c r="A11684" s="42">
        <v>41008</v>
      </c>
      <c r="B11684" s="42">
        <v>51965</v>
      </c>
      <c r="C11684" s="130">
        <v>360</v>
      </c>
      <c r="D11684" s="43">
        <v>9.5700000000000007E-2</v>
      </c>
      <c r="E11684" s="43">
        <v>8.5600000000000009E-2</v>
      </c>
      <c r="F11684" s="44">
        <v>110000</v>
      </c>
      <c r="G11684" s="44">
        <v>110000</v>
      </c>
      <c r="H11684" s="44">
        <v>77099.210000000006</v>
      </c>
      <c r="I11684" s="44">
        <v>83999.99</v>
      </c>
      <c r="J11684" s="68">
        <f t="shared" si="546"/>
        <v>0.7009019090909091</v>
      </c>
      <c r="K11684" s="43">
        <f t="shared" si="547"/>
        <v>0.76363627272727275</v>
      </c>
      <c r="L11684" s="41" t="str">
        <f t="shared" si="548"/>
        <v>A</v>
      </c>
      <c r="M11684" s="41" t="s">
        <v>1246</v>
      </c>
      <c r="N11684" s="41" t="s">
        <v>421</v>
      </c>
      <c r="O11684" s="41" t="s">
        <v>70</v>
      </c>
    </row>
    <row r="11685" spans="1:15">
      <c r="A11685" s="38">
        <v>40933</v>
      </c>
      <c r="B11685" s="38">
        <v>51891</v>
      </c>
      <c r="C11685" s="131">
        <v>360</v>
      </c>
      <c r="D11685" s="39">
        <v>9.5700000000000007E-2</v>
      </c>
      <c r="E11685" s="39">
        <v>8.5600000000000009E-2</v>
      </c>
      <c r="F11685" s="40">
        <v>165000</v>
      </c>
      <c r="G11685" s="40">
        <v>165000</v>
      </c>
      <c r="H11685" s="40">
        <v>115011.76</v>
      </c>
      <c r="I11685" s="40">
        <v>125999.99</v>
      </c>
      <c r="J11685" s="67">
        <f t="shared" si="546"/>
        <v>0.69704096969696971</v>
      </c>
      <c r="K11685" s="39">
        <f t="shared" si="547"/>
        <v>0.76363630303030305</v>
      </c>
      <c r="L11685" s="2" t="str">
        <f t="shared" si="548"/>
        <v>A</v>
      </c>
      <c r="M11685" s="2" t="s">
        <v>621</v>
      </c>
      <c r="N11685" s="2" t="s">
        <v>430</v>
      </c>
      <c r="O11685" s="2" t="s">
        <v>70</v>
      </c>
    </row>
    <row r="11686" spans="1:15">
      <c r="A11686" s="38">
        <v>39444</v>
      </c>
      <c r="B11686" s="38">
        <v>43128</v>
      </c>
      <c r="C11686" s="131">
        <v>121</v>
      </c>
      <c r="D11686" s="39">
        <v>9.5700000000000007E-2</v>
      </c>
      <c r="E11686" s="39">
        <v>8.6500000000000007E-2</v>
      </c>
      <c r="F11686" s="40">
        <v>127000</v>
      </c>
      <c r="G11686" s="40">
        <v>127000</v>
      </c>
      <c r="H11686" s="40">
        <v>51345.99</v>
      </c>
      <c r="I11686" s="40">
        <v>97000</v>
      </c>
      <c r="J11686" s="67">
        <f t="shared" si="546"/>
        <v>0.40429913385826771</v>
      </c>
      <c r="K11686" s="39">
        <f t="shared" si="547"/>
        <v>0.76377952755905509</v>
      </c>
      <c r="L11686" s="2" t="str">
        <f t="shared" si="548"/>
        <v>AA</v>
      </c>
      <c r="M11686" s="2" t="s">
        <v>703</v>
      </c>
      <c r="N11686" s="2" t="s">
        <v>437</v>
      </c>
      <c r="O11686" s="2" t="s">
        <v>70</v>
      </c>
    </row>
    <row r="11687" spans="1:15">
      <c r="A11687" s="38">
        <v>40920</v>
      </c>
      <c r="B11687" s="38">
        <v>51878</v>
      </c>
      <c r="C11687" s="131">
        <v>360</v>
      </c>
      <c r="D11687" s="39">
        <v>9.5700000000000007E-2</v>
      </c>
      <c r="E11687" s="39">
        <v>8.5600000000000009E-2</v>
      </c>
      <c r="F11687" s="40">
        <v>157100</v>
      </c>
      <c r="G11687" s="40">
        <v>157100</v>
      </c>
      <c r="H11687" s="40">
        <v>109171.18</v>
      </c>
      <c r="I11687" s="40">
        <v>119999.99</v>
      </c>
      <c r="J11687" s="67">
        <f t="shared" si="546"/>
        <v>0.69491521323997452</v>
      </c>
      <c r="K11687" s="39">
        <f t="shared" si="547"/>
        <v>0.7638446212603438</v>
      </c>
      <c r="L11687" s="2" t="str">
        <f t="shared" si="548"/>
        <v>A</v>
      </c>
      <c r="M11687" s="2" t="s">
        <v>475</v>
      </c>
      <c r="N11687" s="2" t="s">
        <v>427</v>
      </c>
      <c r="O11687" s="2" t="s">
        <v>70</v>
      </c>
    </row>
    <row r="11688" spans="1:15">
      <c r="A11688" s="42">
        <v>40980</v>
      </c>
      <c r="B11688" s="42">
        <v>51937</v>
      </c>
      <c r="C11688" s="130">
        <v>360</v>
      </c>
      <c r="D11688" s="43">
        <v>9.5700000000000007E-2</v>
      </c>
      <c r="E11688" s="43">
        <v>8.5600000000000009E-2</v>
      </c>
      <c r="F11688" s="44">
        <v>148300</v>
      </c>
      <c r="G11688" s="44">
        <v>148300</v>
      </c>
      <c r="H11688" s="44">
        <v>103668.97</v>
      </c>
      <c r="I11688" s="44">
        <v>113349.99</v>
      </c>
      <c r="J11688" s="68">
        <f t="shared" si="546"/>
        <v>0.69904902225219157</v>
      </c>
      <c r="K11688" s="43">
        <f t="shared" si="547"/>
        <v>0.76432899527983822</v>
      </c>
      <c r="L11688" s="41" t="str">
        <f t="shared" si="548"/>
        <v>A</v>
      </c>
      <c r="M11688" s="41" t="s">
        <v>482</v>
      </c>
      <c r="N11688" s="41" t="s">
        <v>422</v>
      </c>
      <c r="O11688" s="41" t="s">
        <v>70</v>
      </c>
    </row>
    <row r="11689" spans="1:15">
      <c r="A11689" s="42">
        <v>41017</v>
      </c>
      <c r="B11689" s="42">
        <v>45400</v>
      </c>
      <c r="C11689" s="130">
        <v>144</v>
      </c>
      <c r="D11689" s="43">
        <v>9.5700000000000007E-2</v>
      </c>
      <c r="E11689" s="43">
        <v>8.5600000000000009E-2</v>
      </c>
      <c r="F11689" s="44">
        <v>157000</v>
      </c>
      <c r="G11689" s="44">
        <v>157000</v>
      </c>
      <c r="H11689" s="44">
        <v>92878.73</v>
      </c>
      <c r="I11689" s="44">
        <v>119999.99</v>
      </c>
      <c r="J11689" s="68">
        <f t="shared" si="546"/>
        <v>0.59158426751592352</v>
      </c>
      <c r="K11689" s="43">
        <f t="shared" si="547"/>
        <v>0.76433114649681533</v>
      </c>
      <c r="L11689" s="41" t="str">
        <f t="shared" si="548"/>
        <v>AA</v>
      </c>
      <c r="M11689" s="41" t="s">
        <v>319</v>
      </c>
      <c r="N11689" s="41" t="s">
        <v>424</v>
      </c>
      <c r="O11689" s="41" t="s">
        <v>70</v>
      </c>
    </row>
    <row r="11690" spans="1:15">
      <c r="A11690" s="42">
        <v>40877</v>
      </c>
      <c r="B11690" s="42">
        <v>51835</v>
      </c>
      <c r="C11690" s="130">
        <v>360</v>
      </c>
      <c r="D11690" s="43">
        <v>9.5700000000000007E-2</v>
      </c>
      <c r="E11690" s="43">
        <v>8.5600000000000009E-2</v>
      </c>
      <c r="F11690" s="44">
        <v>150000</v>
      </c>
      <c r="G11690" s="44">
        <v>150000</v>
      </c>
      <c r="H11690" s="44">
        <v>103800.12</v>
      </c>
      <c r="I11690" s="44">
        <v>114662.64</v>
      </c>
      <c r="J11690" s="68">
        <f t="shared" si="546"/>
        <v>0.69200079999999997</v>
      </c>
      <c r="K11690" s="43">
        <f t="shared" si="547"/>
        <v>0.76441760000000003</v>
      </c>
      <c r="L11690" s="41" t="str">
        <f t="shared" si="548"/>
        <v>A</v>
      </c>
      <c r="M11690" s="41" t="s">
        <v>497</v>
      </c>
      <c r="N11690" s="41" t="s">
        <v>417</v>
      </c>
      <c r="O11690" s="41" t="s">
        <v>70</v>
      </c>
    </row>
    <row r="11691" spans="1:15">
      <c r="A11691" s="42">
        <v>40933</v>
      </c>
      <c r="B11691" s="42">
        <v>50065</v>
      </c>
      <c r="C11691" s="130">
        <v>300</v>
      </c>
      <c r="D11691" s="43">
        <v>9.5700000000000007E-2</v>
      </c>
      <c r="E11691" s="43">
        <v>8.5600000000000009E-2</v>
      </c>
      <c r="F11691" s="44">
        <v>163500</v>
      </c>
      <c r="G11691" s="44">
        <v>163500</v>
      </c>
      <c r="H11691" s="44">
        <v>111265.26</v>
      </c>
      <c r="I11691" s="44">
        <v>124999.99</v>
      </c>
      <c r="J11691" s="68">
        <f t="shared" si="546"/>
        <v>0.68052146788990819</v>
      </c>
      <c r="K11691" s="43">
        <f t="shared" si="547"/>
        <v>0.76452593272171254</v>
      </c>
      <c r="L11691" s="41" t="str">
        <f t="shared" si="548"/>
        <v>A</v>
      </c>
      <c r="M11691" s="41" t="s">
        <v>475</v>
      </c>
      <c r="N11691" s="41" t="s">
        <v>427</v>
      </c>
      <c r="O11691" s="41" t="s">
        <v>70</v>
      </c>
    </row>
    <row r="11692" spans="1:15">
      <c r="A11692" s="42">
        <v>41019</v>
      </c>
      <c r="B11692" s="42">
        <v>51976</v>
      </c>
      <c r="C11692" s="130">
        <v>360</v>
      </c>
      <c r="D11692" s="43">
        <v>9.5700000000000007E-2</v>
      </c>
      <c r="E11692" s="43">
        <v>8.5600000000000009E-2</v>
      </c>
      <c r="F11692" s="44">
        <v>170000</v>
      </c>
      <c r="G11692" s="44">
        <v>170000</v>
      </c>
      <c r="H11692" s="44">
        <v>110501.26</v>
      </c>
      <c r="I11692" s="44">
        <v>129999.99</v>
      </c>
      <c r="J11692" s="68">
        <f t="shared" si="546"/>
        <v>0.65000741176470589</v>
      </c>
      <c r="K11692" s="43">
        <f t="shared" si="547"/>
        <v>0.76470582352941174</v>
      </c>
      <c r="L11692" s="41" t="str">
        <f t="shared" si="548"/>
        <v>A</v>
      </c>
      <c r="M11692" s="41" t="s">
        <v>814</v>
      </c>
      <c r="N11692" s="41" t="s">
        <v>416</v>
      </c>
      <c r="O11692" s="41" t="s">
        <v>70</v>
      </c>
    </row>
    <row r="11693" spans="1:15">
      <c r="A11693" s="42">
        <v>40884</v>
      </c>
      <c r="B11693" s="42">
        <v>46333</v>
      </c>
      <c r="C11693" s="130">
        <v>179</v>
      </c>
      <c r="D11693" s="43">
        <v>9.5700000000000007E-2</v>
      </c>
      <c r="E11693" s="43">
        <v>8.5600000000000009E-2</v>
      </c>
      <c r="F11693" s="44">
        <v>200000</v>
      </c>
      <c r="G11693" s="44">
        <v>200000</v>
      </c>
      <c r="H11693" s="44">
        <v>109218.97</v>
      </c>
      <c r="I11693" s="44">
        <v>152941.4</v>
      </c>
      <c r="J11693" s="68">
        <f t="shared" si="546"/>
        <v>0.54609485000000002</v>
      </c>
      <c r="K11693" s="43">
        <f t="shared" si="547"/>
        <v>0.76470700000000003</v>
      </c>
      <c r="L11693" s="41" t="str">
        <f t="shared" si="548"/>
        <v>AA</v>
      </c>
      <c r="M11693" s="41" t="s">
        <v>684</v>
      </c>
      <c r="N11693" s="41" t="s">
        <v>419</v>
      </c>
      <c r="O11693" s="41" t="s">
        <v>70</v>
      </c>
    </row>
    <row r="11694" spans="1:15">
      <c r="A11694" s="38">
        <v>39394</v>
      </c>
      <c r="B11694" s="38">
        <v>46699</v>
      </c>
      <c r="C11694" s="131">
        <v>240</v>
      </c>
      <c r="D11694" s="39">
        <v>9.5700000000000007E-2</v>
      </c>
      <c r="E11694" s="39">
        <v>7.9000000000000001E-2</v>
      </c>
      <c r="F11694" s="40">
        <v>118000</v>
      </c>
      <c r="G11694" s="40">
        <v>118000</v>
      </c>
      <c r="H11694" s="40">
        <v>61096.959999999999</v>
      </c>
      <c r="I11694" s="40">
        <v>90249.97</v>
      </c>
      <c r="J11694" s="67">
        <f t="shared" si="546"/>
        <v>0.51777084745762714</v>
      </c>
      <c r="K11694" s="39">
        <f t="shared" si="547"/>
        <v>0.76483025423728812</v>
      </c>
      <c r="L11694" s="2" t="str">
        <f t="shared" si="548"/>
        <v>AA</v>
      </c>
      <c r="M11694" s="2" t="s">
        <v>457</v>
      </c>
      <c r="N11694" s="2" t="s">
        <v>419</v>
      </c>
      <c r="O11694" s="2" t="s">
        <v>70</v>
      </c>
    </row>
    <row r="11695" spans="1:15">
      <c r="A11695" s="38">
        <v>40872</v>
      </c>
      <c r="B11695" s="38">
        <v>51495</v>
      </c>
      <c r="C11695" s="131">
        <v>349</v>
      </c>
      <c r="D11695" s="39">
        <v>9.5700000000000007E-2</v>
      </c>
      <c r="E11695" s="39">
        <v>8.5600000000000009E-2</v>
      </c>
      <c r="F11695" s="40">
        <v>183000</v>
      </c>
      <c r="G11695" s="40">
        <v>183000</v>
      </c>
      <c r="H11695" s="40">
        <v>126485.42</v>
      </c>
      <c r="I11695" s="40">
        <v>139999.99</v>
      </c>
      <c r="J11695" s="67">
        <f t="shared" si="546"/>
        <v>0.69117715846994532</v>
      </c>
      <c r="K11695" s="39">
        <f t="shared" si="547"/>
        <v>0.76502726775956276</v>
      </c>
      <c r="L11695" s="2" t="str">
        <f t="shared" si="548"/>
        <v>A</v>
      </c>
      <c r="M11695" s="2" t="s">
        <v>609</v>
      </c>
      <c r="N11695" s="2" t="s">
        <v>428</v>
      </c>
      <c r="O11695" s="2" t="s">
        <v>70</v>
      </c>
    </row>
    <row r="11696" spans="1:15">
      <c r="A11696" s="42">
        <v>41002</v>
      </c>
      <c r="B11696" s="42">
        <v>46480</v>
      </c>
      <c r="C11696" s="130">
        <v>180</v>
      </c>
      <c r="D11696" s="43">
        <v>9.5700000000000007E-2</v>
      </c>
      <c r="E11696" s="43">
        <v>8.5600000000000009E-2</v>
      </c>
      <c r="F11696" s="44">
        <v>149141.39000000001</v>
      </c>
      <c r="G11696" s="44">
        <v>149141.39000000001</v>
      </c>
      <c r="H11696" s="44">
        <v>104724.91</v>
      </c>
      <c r="I11696" s="44">
        <v>114141.39</v>
      </c>
      <c r="J11696" s="68">
        <f t="shared" si="546"/>
        <v>0.7021854228393607</v>
      </c>
      <c r="K11696" s="43">
        <f t="shared" si="547"/>
        <v>0.76532336194533246</v>
      </c>
      <c r="L11696" s="41" t="str">
        <f t="shared" si="548"/>
        <v>A</v>
      </c>
      <c r="M11696" s="41" t="s">
        <v>195</v>
      </c>
      <c r="N11696" s="41" t="s">
        <v>424</v>
      </c>
      <c r="O11696" s="41" t="s">
        <v>70</v>
      </c>
    </row>
    <row r="11697" spans="1:15">
      <c r="A11697" s="42">
        <v>39017</v>
      </c>
      <c r="B11697" s="42">
        <v>46322</v>
      </c>
      <c r="C11697" s="130">
        <v>240</v>
      </c>
      <c r="D11697" s="43">
        <v>9.5700000000000007E-2</v>
      </c>
      <c r="E11697" s="43">
        <v>9.5700000000000007E-2</v>
      </c>
      <c r="F11697" s="44">
        <v>78294.8</v>
      </c>
      <c r="G11697" s="44">
        <v>78294.8</v>
      </c>
      <c r="H11697" s="44">
        <v>38079.83</v>
      </c>
      <c r="I11697" s="44">
        <v>59999.99</v>
      </c>
      <c r="J11697" s="68">
        <f t="shared" si="546"/>
        <v>0.48636473942075337</v>
      </c>
      <c r="K11697" s="43">
        <f t="shared" si="547"/>
        <v>0.76633429039987322</v>
      </c>
      <c r="L11697" s="41" t="str">
        <f t="shared" si="548"/>
        <v>AA</v>
      </c>
      <c r="M11697" s="41" t="s">
        <v>509</v>
      </c>
      <c r="N11697" s="41" t="s">
        <v>430</v>
      </c>
      <c r="O11697" s="41" t="s">
        <v>70</v>
      </c>
    </row>
    <row r="11698" spans="1:15">
      <c r="A11698" s="38">
        <v>38968</v>
      </c>
      <c r="B11698" s="38">
        <v>46273</v>
      </c>
      <c r="C11698" s="131">
        <v>240</v>
      </c>
      <c r="D11698" s="39">
        <v>9.5700000000000007E-2</v>
      </c>
      <c r="E11698" s="39">
        <v>9.5700000000000007E-2</v>
      </c>
      <c r="F11698" s="40">
        <v>88500</v>
      </c>
      <c r="G11698" s="40">
        <v>88500</v>
      </c>
      <c r="H11698" s="40">
        <v>48095.85</v>
      </c>
      <c r="I11698" s="40">
        <v>67999.990000000005</v>
      </c>
      <c r="J11698" s="67">
        <f t="shared" si="546"/>
        <v>0.54345593220338984</v>
      </c>
      <c r="K11698" s="39">
        <f t="shared" si="547"/>
        <v>0.76836146892655377</v>
      </c>
      <c r="L11698" s="2" t="str">
        <f t="shared" si="548"/>
        <v>AA</v>
      </c>
      <c r="M11698" s="2" t="s">
        <v>525</v>
      </c>
      <c r="N11698" s="2" t="s">
        <v>430</v>
      </c>
      <c r="O11698" s="2" t="s">
        <v>70</v>
      </c>
    </row>
    <row r="11699" spans="1:15">
      <c r="A11699" s="42">
        <v>39444</v>
      </c>
      <c r="B11699" s="42">
        <v>46749</v>
      </c>
      <c r="C11699" s="130">
        <v>240</v>
      </c>
      <c r="D11699" s="43">
        <v>9.5700000000000007E-2</v>
      </c>
      <c r="E11699" s="43">
        <v>8.6500000000000007E-2</v>
      </c>
      <c r="F11699" s="44">
        <v>76100</v>
      </c>
      <c r="G11699" s="44">
        <v>76100</v>
      </c>
      <c r="H11699" s="44">
        <v>34536.82</v>
      </c>
      <c r="I11699" s="44">
        <v>58500</v>
      </c>
      <c r="J11699" s="68">
        <f t="shared" si="546"/>
        <v>0.453834691195795</v>
      </c>
      <c r="K11699" s="43">
        <f t="shared" si="547"/>
        <v>0.76872536136662284</v>
      </c>
      <c r="L11699" s="41" t="str">
        <f t="shared" si="548"/>
        <v>AA</v>
      </c>
      <c r="M11699" s="41" t="s">
        <v>651</v>
      </c>
      <c r="N11699" s="41" t="s">
        <v>417</v>
      </c>
      <c r="O11699" s="41" t="s">
        <v>70</v>
      </c>
    </row>
    <row r="11700" spans="1:15">
      <c r="A11700" s="38">
        <v>40977</v>
      </c>
      <c r="B11700" s="38">
        <v>47035</v>
      </c>
      <c r="C11700" s="131">
        <v>199</v>
      </c>
      <c r="D11700" s="39">
        <v>9.5700000000000007E-2</v>
      </c>
      <c r="E11700" s="39">
        <v>8.5600000000000009E-2</v>
      </c>
      <c r="F11700" s="40">
        <v>155000</v>
      </c>
      <c r="G11700" s="40">
        <v>155000</v>
      </c>
      <c r="H11700" s="40">
        <v>90432.53</v>
      </c>
      <c r="I11700" s="40">
        <v>119163.82</v>
      </c>
      <c r="J11700" s="67">
        <f t="shared" si="546"/>
        <v>0.58343567741935487</v>
      </c>
      <c r="K11700" s="39">
        <f t="shared" si="547"/>
        <v>0.76879883870967747</v>
      </c>
      <c r="L11700" s="2" t="str">
        <f t="shared" si="548"/>
        <v>AA</v>
      </c>
      <c r="M11700" s="2" t="s">
        <v>759</v>
      </c>
      <c r="N11700" s="2" t="s">
        <v>418</v>
      </c>
      <c r="O11700" s="2" t="s">
        <v>70</v>
      </c>
    </row>
    <row r="11701" spans="1:15">
      <c r="A11701" s="42">
        <v>40931</v>
      </c>
      <c r="B11701" s="42">
        <v>50063</v>
      </c>
      <c r="C11701" s="130">
        <v>300</v>
      </c>
      <c r="D11701" s="43">
        <v>9.5700000000000007E-2</v>
      </c>
      <c r="E11701" s="43">
        <v>8.5600000000000009E-2</v>
      </c>
      <c r="F11701" s="44">
        <v>160000</v>
      </c>
      <c r="G11701" s="44">
        <v>160000</v>
      </c>
      <c r="H11701" s="44">
        <v>109434.15</v>
      </c>
      <c r="I11701" s="44">
        <v>123064.64</v>
      </c>
      <c r="J11701" s="68">
        <f t="shared" si="546"/>
        <v>0.68396343749999999</v>
      </c>
      <c r="K11701" s="43">
        <f t="shared" si="547"/>
        <v>0.769154</v>
      </c>
      <c r="L11701" s="41" t="str">
        <f t="shared" si="548"/>
        <v>A</v>
      </c>
      <c r="M11701" s="41" t="s">
        <v>487</v>
      </c>
      <c r="N11701" s="41" t="s">
        <v>417</v>
      </c>
      <c r="O11701" s="41" t="s">
        <v>70</v>
      </c>
    </row>
    <row r="11702" spans="1:15">
      <c r="A11702" s="42">
        <v>38939</v>
      </c>
      <c r="B11702" s="42">
        <v>46244</v>
      </c>
      <c r="C11702" s="130">
        <v>240</v>
      </c>
      <c r="D11702" s="43">
        <v>9.5700000000000007E-2</v>
      </c>
      <c r="E11702" s="43">
        <v>9.5700000000000007E-2</v>
      </c>
      <c r="F11702" s="44">
        <v>130000</v>
      </c>
      <c r="G11702" s="44">
        <v>130000</v>
      </c>
      <c r="H11702" s="44">
        <v>62387.83</v>
      </c>
      <c r="I11702" s="44">
        <v>99999.95</v>
      </c>
      <c r="J11702" s="68">
        <f t="shared" si="546"/>
        <v>0.47990638461538465</v>
      </c>
      <c r="K11702" s="43">
        <f t="shared" si="547"/>
        <v>0.76923038461538462</v>
      </c>
      <c r="L11702" s="41" t="str">
        <f t="shared" si="548"/>
        <v>AA</v>
      </c>
      <c r="M11702" s="41" t="s">
        <v>457</v>
      </c>
      <c r="N11702" s="41" t="s">
        <v>419</v>
      </c>
      <c r="O11702" s="41" t="s">
        <v>70</v>
      </c>
    </row>
    <row r="11703" spans="1:15">
      <c r="A11703" s="38">
        <v>40966</v>
      </c>
      <c r="B11703" s="38">
        <v>43461</v>
      </c>
      <c r="C11703" s="131">
        <v>82</v>
      </c>
      <c r="D11703" s="39">
        <v>9.5700000000000007E-2</v>
      </c>
      <c r="E11703" s="39">
        <v>7.9100000000000004E-2</v>
      </c>
      <c r="F11703" s="40">
        <v>195000</v>
      </c>
      <c r="G11703" s="40">
        <v>195000</v>
      </c>
      <c r="H11703" s="40">
        <v>71295.490000000005</v>
      </c>
      <c r="I11703" s="40">
        <v>149999.95000000001</v>
      </c>
      <c r="J11703" s="67">
        <f t="shared" si="546"/>
        <v>0.36561789743589745</v>
      </c>
      <c r="K11703" s="39">
        <f t="shared" si="547"/>
        <v>0.76923051282051291</v>
      </c>
      <c r="L11703" s="2" t="str">
        <f t="shared" si="548"/>
        <v>AA</v>
      </c>
      <c r="M11703" s="2" t="s">
        <v>802</v>
      </c>
      <c r="N11703" s="2" t="s">
        <v>416</v>
      </c>
      <c r="O11703" s="2" t="s">
        <v>70</v>
      </c>
    </row>
    <row r="11704" spans="1:15">
      <c r="A11704" s="42">
        <v>40886</v>
      </c>
      <c r="B11704" s="42">
        <v>51844</v>
      </c>
      <c r="C11704" s="130">
        <v>360</v>
      </c>
      <c r="D11704" s="43">
        <v>9.5700000000000007E-2</v>
      </c>
      <c r="E11704" s="43">
        <v>9.5700000000000007E-2</v>
      </c>
      <c r="F11704" s="44">
        <v>78000</v>
      </c>
      <c r="G11704" s="44">
        <v>78000</v>
      </c>
      <c r="H11704" s="44">
        <v>52356.47</v>
      </c>
      <c r="I11704" s="44">
        <v>59999.99</v>
      </c>
      <c r="J11704" s="68">
        <f t="shared" si="546"/>
        <v>0.67123679487179488</v>
      </c>
      <c r="K11704" s="43">
        <f t="shared" si="547"/>
        <v>0.76923064102564098</v>
      </c>
      <c r="L11704" s="41" t="str">
        <f t="shared" si="548"/>
        <v>A</v>
      </c>
      <c r="M11704" s="41" t="s">
        <v>653</v>
      </c>
      <c r="N11704" s="41" t="s">
        <v>424</v>
      </c>
      <c r="O11704" s="41" t="s">
        <v>70</v>
      </c>
    </row>
    <row r="11705" spans="1:15">
      <c r="A11705" s="42">
        <v>41018</v>
      </c>
      <c r="B11705" s="42">
        <v>51975</v>
      </c>
      <c r="C11705" s="130">
        <v>360</v>
      </c>
      <c r="D11705" s="43">
        <v>9.5700000000000007E-2</v>
      </c>
      <c r="E11705" s="43">
        <v>8.5600000000000009E-2</v>
      </c>
      <c r="F11705" s="44">
        <v>130000</v>
      </c>
      <c r="G11705" s="44">
        <v>130000</v>
      </c>
      <c r="H11705" s="44">
        <v>91630.97</v>
      </c>
      <c r="I11705" s="44">
        <v>99999.99</v>
      </c>
      <c r="J11705" s="68">
        <f t="shared" si="546"/>
        <v>0.70485361538461544</v>
      </c>
      <c r="K11705" s="43">
        <f t="shared" si="547"/>
        <v>0.76923069230769237</v>
      </c>
      <c r="L11705" s="41" t="str">
        <f t="shared" si="548"/>
        <v>A</v>
      </c>
      <c r="M11705" s="41" t="s">
        <v>481</v>
      </c>
      <c r="N11705" s="41" t="s">
        <v>417</v>
      </c>
      <c r="O11705" s="41" t="s">
        <v>70</v>
      </c>
    </row>
    <row r="11706" spans="1:15">
      <c r="A11706" s="38">
        <v>40872</v>
      </c>
      <c r="B11706" s="38">
        <v>48177</v>
      </c>
      <c r="C11706" s="131">
        <v>240</v>
      </c>
      <c r="D11706" s="39">
        <v>9.5700000000000007E-2</v>
      </c>
      <c r="E11706" s="39">
        <v>8.5600000000000009E-2</v>
      </c>
      <c r="F11706" s="40">
        <v>181000</v>
      </c>
      <c r="G11706" s="40">
        <v>181000</v>
      </c>
      <c r="H11706" s="40">
        <v>103976.61</v>
      </c>
      <c r="I11706" s="40">
        <v>139369.96</v>
      </c>
      <c r="J11706" s="67">
        <f t="shared" si="546"/>
        <v>0.574456408839779</v>
      </c>
      <c r="K11706" s="39">
        <f t="shared" si="547"/>
        <v>0.76999977900552485</v>
      </c>
      <c r="L11706" s="2" t="str">
        <f t="shared" si="548"/>
        <v>AA</v>
      </c>
      <c r="M11706" s="2" t="s">
        <v>467</v>
      </c>
      <c r="N11706" s="2" t="s">
        <v>425</v>
      </c>
      <c r="O11706" s="2" t="s">
        <v>70</v>
      </c>
    </row>
    <row r="11707" spans="1:15">
      <c r="A11707" s="38">
        <v>40991</v>
      </c>
      <c r="B11707" s="38">
        <v>51948</v>
      </c>
      <c r="C11707" s="131">
        <v>360</v>
      </c>
      <c r="D11707" s="39">
        <v>9.5700000000000007E-2</v>
      </c>
      <c r="E11707" s="39">
        <v>8.5600000000000009E-2</v>
      </c>
      <c r="F11707" s="40">
        <v>135000</v>
      </c>
      <c r="G11707" s="40">
        <v>135000</v>
      </c>
      <c r="H11707" s="40">
        <v>95104.15</v>
      </c>
      <c r="I11707" s="40">
        <v>103999.99</v>
      </c>
      <c r="J11707" s="67">
        <f t="shared" si="546"/>
        <v>0.70447518518518515</v>
      </c>
      <c r="K11707" s="39">
        <f t="shared" si="547"/>
        <v>0.77037029629629639</v>
      </c>
      <c r="L11707" s="2" t="str">
        <f t="shared" si="548"/>
        <v>A</v>
      </c>
      <c r="M11707" s="2" t="s">
        <v>857</v>
      </c>
      <c r="N11707" s="2" t="s">
        <v>416</v>
      </c>
      <c r="O11707" s="2" t="s">
        <v>70</v>
      </c>
    </row>
    <row r="11708" spans="1:15">
      <c r="A11708" s="38">
        <v>40899</v>
      </c>
      <c r="B11708" s="38">
        <v>51857</v>
      </c>
      <c r="C11708" s="131">
        <v>360</v>
      </c>
      <c r="D11708" s="39">
        <v>9.5700000000000007E-2</v>
      </c>
      <c r="E11708" s="39">
        <v>8.5600000000000009E-2</v>
      </c>
      <c r="F11708" s="40">
        <v>155000</v>
      </c>
      <c r="G11708" s="40">
        <v>155000</v>
      </c>
      <c r="H11708" s="40">
        <v>108422.7</v>
      </c>
      <c r="I11708" s="40">
        <v>119461.78</v>
      </c>
      <c r="J11708" s="67">
        <f t="shared" si="546"/>
        <v>0.69950129032258057</v>
      </c>
      <c r="K11708" s="39">
        <f t="shared" si="547"/>
        <v>0.77072116129032253</v>
      </c>
      <c r="L11708" s="2" t="str">
        <f t="shared" si="548"/>
        <v>A</v>
      </c>
      <c r="M11708" s="2" t="s">
        <v>903</v>
      </c>
      <c r="N11708" s="2" t="s">
        <v>419</v>
      </c>
      <c r="O11708" s="2" t="s">
        <v>70</v>
      </c>
    </row>
    <row r="11709" spans="1:15">
      <c r="A11709" s="38">
        <v>40891</v>
      </c>
      <c r="B11709" s="38">
        <v>50631</v>
      </c>
      <c r="C11709" s="131">
        <v>320</v>
      </c>
      <c r="D11709" s="39">
        <v>9.5700000000000007E-2</v>
      </c>
      <c r="E11709" s="39">
        <v>9.5700000000000007E-2</v>
      </c>
      <c r="F11709" s="40">
        <v>118000</v>
      </c>
      <c r="G11709" s="40">
        <v>118000</v>
      </c>
      <c r="H11709" s="40">
        <v>83183.100000000006</v>
      </c>
      <c r="I11709" s="40">
        <v>91000</v>
      </c>
      <c r="J11709" s="67">
        <f t="shared" si="546"/>
        <v>0.7049415254237289</v>
      </c>
      <c r="K11709" s="39">
        <f t="shared" si="547"/>
        <v>0.77118644067796616</v>
      </c>
      <c r="L11709" s="2" t="str">
        <f t="shared" si="548"/>
        <v>A</v>
      </c>
      <c r="M11709" s="2" t="s">
        <v>475</v>
      </c>
      <c r="N11709" s="2" t="s">
        <v>427</v>
      </c>
      <c r="O11709" s="2" t="s">
        <v>70</v>
      </c>
    </row>
    <row r="11710" spans="1:15">
      <c r="A11710" s="38">
        <v>40898</v>
      </c>
      <c r="B11710" s="38">
        <v>50030</v>
      </c>
      <c r="C11710" s="131">
        <v>300</v>
      </c>
      <c r="D11710" s="39">
        <v>9.5700000000000007E-2</v>
      </c>
      <c r="E11710" s="39">
        <v>8.5600000000000009E-2</v>
      </c>
      <c r="F11710" s="40">
        <v>81500</v>
      </c>
      <c r="G11710" s="40">
        <v>81500</v>
      </c>
      <c r="H11710" s="40">
        <v>55761.14</v>
      </c>
      <c r="I11710" s="40">
        <v>62899.62</v>
      </c>
      <c r="J11710" s="67">
        <f t="shared" si="546"/>
        <v>0.68418576687116561</v>
      </c>
      <c r="K11710" s="39">
        <f t="shared" si="547"/>
        <v>0.77177447852760739</v>
      </c>
      <c r="L11710" s="2" t="str">
        <f t="shared" si="548"/>
        <v>A</v>
      </c>
      <c r="M11710" s="2" t="s">
        <v>703</v>
      </c>
      <c r="N11710" s="2" t="s">
        <v>437</v>
      </c>
      <c r="O11710" s="2" t="s">
        <v>70</v>
      </c>
    </row>
    <row r="11711" spans="1:15">
      <c r="A11711" s="38">
        <v>39458</v>
      </c>
      <c r="B11711" s="38">
        <v>46763</v>
      </c>
      <c r="C11711" s="131">
        <v>240</v>
      </c>
      <c r="D11711" s="39">
        <v>9.5700000000000007E-2</v>
      </c>
      <c r="E11711" s="39">
        <v>8.6500000000000007E-2</v>
      </c>
      <c r="F11711" s="40">
        <v>129500</v>
      </c>
      <c r="G11711" s="40">
        <v>129500</v>
      </c>
      <c r="H11711" s="40">
        <v>68576.59</v>
      </c>
      <c r="I11711" s="40">
        <v>99999.99</v>
      </c>
      <c r="J11711" s="67">
        <f t="shared" si="546"/>
        <v>0.52954895752895748</v>
      </c>
      <c r="K11711" s="39">
        <f t="shared" si="547"/>
        <v>0.77220069498069499</v>
      </c>
      <c r="L11711" s="2" t="str">
        <f t="shared" si="548"/>
        <v>AA</v>
      </c>
      <c r="M11711" s="2" t="s">
        <v>851</v>
      </c>
      <c r="N11711" s="2" t="s">
        <v>422</v>
      </c>
      <c r="O11711" s="2" t="s">
        <v>70</v>
      </c>
    </row>
    <row r="11712" spans="1:15">
      <c r="A11712" s="38">
        <v>40947</v>
      </c>
      <c r="B11712" s="38">
        <v>51905</v>
      </c>
      <c r="C11712" s="131">
        <v>360</v>
      </c>
      <c r="D11712" s="39">
        <v>9.5700000000000007E-2</v>
      </c>
      <c r="E11712" s="39">
        <v>7.9100000000000004E-2</v>
      </c>
      <c r="F11712" s="40">
        <v>180000</v>
      </c>
      <c r="G11712" s="40">
        <v>180000</v>
      </c>
      <c r="H11712" s="40">
        <v>125901.07</v>
      </c>
      <c r="I11712" s="40">
        <v>138999.99</v>
      </c>
      <c r="J11712" s="67">
        <f t="shared" si="546"/>
        <v>0.69945038888888889</v>
      </c>
      <c r="K11712" s="39">
        <f t="shared" si="547"/>
        <v>0.77222216666666665</v>
      </c>
      <c r="L11712" s="2" t="str">
        <f t="shared" si="548"/>
        <v>A</v>
      </c>
      <c r="M11712" s="2" t="s">
        <v>586</v>
      </c>
      <c r="N11712" s="2" t="s">
        <v>416</v>
      </c>
      <c r="O11712" s="2" t="s">
        <v>70</v>
      </c>
    </row>
    <row r="11713" spans="1:15">
      <c r="A11713" s="38">
        <v>40905</v>
      </c>
      <c r="B11713" s="38">
        <v>51863</v>
      </c>
      <c r="C11713" s="131">
        <v>360</v>
      </c>
      <c r="D11713" s="39">
        <v>9.5700000000000007E-2</v>
      </c>
      <c r="E11713" s="39">
        <v>8.5600000000000009E-2</v>
      </c>
      <c r="F11713" s="40">
        <v>180000</v>
      </c>
      <c r="G11713" s="40">
        <v>180000</v>
      </c>
      <c r="H11713" s="40">
        <v>126463.88</v>
      </c>
      <c r="I11713" s="40">
        <v>139228.46</v>
      </c>
      <c r="J11713" s="67">
        <f t="shared" si="546"/>
        <v>0.7025771111111111</v>
      </c>
      <c r="K11713" s="39">
        <f t="shared" si="547"/>
        <v>0.7734914444444444</v>
      </c>
      <c r="L11713" s="2" t="str">
        <f t="shared" si="548"/>
        <v>A</v>
      </c>
      <c r="M11713" s="2" t="s">
        <v>548</v>
      </c>
      <c r="N11713" s="2" t="s">
        <v>433</v>
      </c>
      <c r="O11713" s="2" t="s">
        <v>70</v>
      </c>
    </row>
    <row r="11714" spans="1:15">
      <c r="A11714" s="38">
        <v>40994</v>
      </c>
      <c r="B11714" s="38">
        <v>51951</v>
      </c>
      <c r="C11714" s="131">
        <v>360</v>
      </c>
      <c r="D11714" s="39">
        <v>9.5700000000000007E-2</v>
      </c>
      <c r="E11714" s="39">
        <v>8.5600000000000009E-2</v>
      </c>
      <c r="F11714" s="40">
        <v>123000</v>
      </c>
      <c r="G11714" s="40">
        <v>123000</v>
      </c>
      <c r="H11714" s="40">
        <v>74377.08</v>
      </c>
      <c r="I11714" s="40">
        <v>95209.25</v>
      </c>
      <c r="J11714" s="67">
        <f t="shared" si="546"/>
        <v>0.60469170731707322</v>
      </c>
      <c r="K11714" s="39">
        <f t="shared" si="547"/>
        <v>0.77405894308943091</v>
      </c>
      <c r="L11714" s="2" t="str">
        <f t="shared" si="548"/>
        <v>AA</v>
      </c>
      <c r="M11714" s="2" t="s">
        <v>479</v>
      </c>
      <c r="N11714" s="2" t="s">
        <v>421</v>
      </c>
      <c r="O11714" s="2" t="s">
        <v>70</v>
      </c>
    </row>
    <row r="11715" spans="1:15">
      <c r="A11715" s="42">
        <v>40953</v>
      </c>
      <c r="B11715" s="42">
        <v>48258</v>
      </c>
      <c r="C11715" s="130">
        <v>240</v>
      </c>
      <c r="D11715" s="43">
        <v>9.5700000000000007E-2</v>
      </c>
      <c r="E11715" s="43">
        <v>8.5600000000000009E-2</v>
      </c>
      <c r="F11715" s="44">
        <v>75000</v>
      </c>
      <c r="G11715" s="44">
        <v>75000</v>
      </c>
      <c r="H11715" s="44">
        <v>50072.28</v>
      </c>
      <c r="I11715" s="44">
        <v>58100.99</v>
      </c>
      <c r="J11715" s="68">
        <f t="shared" ref="J11715:J11778" si="549">H11715/G11715</f>
        <v>0.66763039999999996</v>
      </c>
      <c r="K11715" s="43">
        <f t="shared" ref="K11715:K11778" si="550">I11715/G11715</f>
        <v>0.77467986666666666</v>
      </c>
      <c r="L11715" s="41" t="str">
        <f t="shared" ref="L11715:L11778" si="551">IF(J11715&lt;=65%,"AA",IF(J11715&lt;=75%,"A",IF(J11715&lt;=85%,"B","C")))</f>
        <v>A</v>
      </c>
      <c r="M11715" s="41" t="s">
        <v>994</v>
      </c>
      <c r="N11715" s="41" t="s">
        <v>430</v>
      </c>
      <c r="O11715" s="41" t="s">
        <v>70</v>
      </c>
    </row>
    <row r="11716" spans="1:15">
      <c r="A11716" s="42">
        <v>40975</v>
      </c>
      <c r="B11716" s="42">
        <v>51932</v>
      </c>
      <c r="C11716" s="130">
        <v>360</v>
      </c>
      <c r="D11716" s="43">
        <v>9.5700000000000007E-2</v>
      </c>
      <c r="E11716" s="43">
        <v>8.5600000000000009E-2</v>
      </c>
      <c r="F11716" s="44">
        <v>133558.89000000001</v>
      </c>
      <c r="G11716" s="44">
        <v>133558.89000000001</v>
      </c>
      <c r="H11716" s="44">
        <v>94820</v>
      </c>
      <c r="I11716" s="44">
        <v>103499.99</v>
      </c>
      <c r="J11716" s="68">
        <f t="shared" si="549"/>
        <v>0.70994899703044845</v>
      </c>
      <c r="K11716" s="43">
        <f t="shared" si="550"/>
        <v>0.77493898010083784</v>
      </c>
      <c r="L11716" s="41" t="str">
        <f t="shared" si="551"/>
        <v>A</v>
      </c>
      <c r="M11716" s="41" t="s">
        <v>569</v>
      </c>
      <c r="N11716" s="41" t="s">
        <v>426</v>
      </c>
      <c r="O11716" s="41" t="s">
        <v>70</v>
      </c>
    </row>
    <row r="11717" spans="1:15">
      <c r="A11717" s="42">
        <v>40975</v>
      </c>
      <c r="B11717" s="42">
        <v>51932</v>
      </c>
      <c r="C11717" s="130">
        <v>360</v>
      </c>
      <c r="D11717" s="43">
        <v>9.5700000000000007E-2</v>
      </c>
      <c r="E11717" s="43">
        <v>8.5600000000000009E-2</v>
      </c>
      <c r="F11717" s="44">
        <v>180000</v>
      </c>
      <c r="G11717" s="44">
        <v>180000</v>
      </c>
      <c r="H11717" s="44">
        <v>127800.88</v>
      </c>
      <c r="I11717" s="44">
        <v>139499.99</v>
      </c>
      <c r="J11717" s="68">
        <f t="shared" si="549"/>
        <v>0.71000488888888891</v>
      </c>
      <c r="K11717" s="43">
        <f t="shared" si="550"/>
        <v>0.77499994444444442</v>
      </c>
      <c r="L11717" s="41" t="str">
        <f t="shared" si="551"/>
        <v>A</v>
      </c>
      <c r="M11717" s="41" t="s">
        <v>520</v>
      </c>
      <c r="N11717" s="41" t="s">
        <v>429</v>
      </c>
      <c r="O11717" s="41" t="s">
        <v>70</v>
      </c>
    </row>
    <row r="11718" spans="1:15">
      <c r="A11718" s="38">
        <v>40875</v>
      </c>
      <c r="B11718" s="38">
        <v>51833</v>
      </c>
      <c r="C11718" s="131">
        <v>360</v>
      </c>
      <c r="D11718" s="39">
        <v>9.5700000000000007E-2</v>
      </c>
      <c r="E11718" s="39">
        <v>8.5600000000000009E-2</v>
      </c>
      <c r="F11718" s="40">
        <v>200000</v>
      </c>
      <c r="G11718" s="40">
        <v>200000</v>
      </c>
      <c r="H11718" s="40">
        <v>140523.23000000001</v>
      </c>
      <c r="I11718" s="40">
        <v>154999.99</v>
      </c>
      <c r="J11718" s="67">
        <f t="shared" si="549"/>
        <v>0.70261615000000011</v>
      </c>
      <c r="K11718" s="39">
        <f t="shared" si="550"/>
        <v>0.77499994999999999</v>
      </c>
      <c r="L11718" s="2" t="str">
        <f t="shared" si="551"/>
        <v>A</v>
      </c>
      <c r="M11718" s="2" t="s">
        <v>605</v>
      </c>
      <c r="N11718" s="2" t="s">
        <v>427</v>
      </c>
      <c r="O11718" s="2" t="s">
        <v>70</v>
      </c>
    </row>
    <row r="11719" spans="1:15">
      <c r="A11719" s="38">
        <v>41003</v>
      </c>
      <c r="B11719" s="38">
        <v>46481</v>
      </c>
      <c r="C11719" s="131">
        <v>180</v>
      </c>
      <c r="D11719" s="39">
        <v>9.5700000000000007E-2</v>
      </c>
      <c r="E11719" s="39">
        <v>7.9100000000000004E-2</v>
      </c>
      <c r="F11719" s="40">
        <v>136700</v>
      </c>
      <c r="G11719" s="40">
        <v>136700</v>
      </c>
      <c r="H11719" s="40">
        <v>90666.37</v>
      </c>
      <c r="I11719" s="40">
        <v>106000</v>
      </c>
      <c r="J11719" s="67">
        <f t="shared" si="549"/>
        <v>0.66325069495245059</v>
      </c>
      <c r="K11719" s="39">
        <f t="shared" si="550"/>
        <v>0.77542062911484999</v>
      </c>
      <c r="L11719" s="2" t="str">
        <f t="shared" si="551"/>
        <v>A</v>
      </c>
      <c r="M11719" s="2" t="s">
        <v>475</v>
      </c>
      <c r="N11719" s="2" t="s">
        <v>427</v>
      </c>
      <c r="O11719" s="2" t="s">
        <v>70</v>
      </c>
    </row>
    <row r="11720" spans="1:15">
      <c r="A11720" s="42">
        <v>40918</v>
      </c>
      <c r="B11720" s="42">
        <v>51114</v>
      </c>
      <c r="C11720" s="130">
        <v>335</v>
      </c>
      <c r="D11720" s="43">
        <v>9.5700000000000007E-2</v>
      </c>
      <c r="E11720" s="43">
        <v>8.5600000000000009E-2</v>
      </c>
      <c r="F11720" s="44">
        <v>174000</v>
      </c>
      <c r="G11720" s="44">
        <v>174000</v>
      </c>
      <c r="H11720" s="44">
        <v>121793.1</v>
      </c>
      <c r="I11720" s="44">
        <v>134999.99</v>
      </c>
      <c r="J11720" s="68">
        <f t="shared" si="549"/>
        <v>0.69996034482758629</v>
      </c>
      <c r="K11720" s="43">
        <f t="shared" si="550"/>
        <v>0.77586201149425282</v>
      </c>
      <c r="L11720" s="41" t="str">
        <f t="shared" si="551"/>
        <v>A</v>
      </c>
      <c r="M11720" s="41" t="s">
        <v>586</v>
      </c>
      <c r="N11720" s="41" t="s">
        <v>416</v>
      </c>
      <c r="O11720" s="41" t="s">
        <v>70</v>
      </c>
    </row>
    <row r="11721" spans="1:15">
      <c r="A11721" s="38">
        <v>38946</v>
      </c>
      <c r="B11721" s="38">
        <v>46251</v>
      </c>
      <c r="C11721" s="131">
        <v>240</v>
      </c>
      <c r="D11721" s="39">
        <v>9.5700000000000007E-2</v>
      </c>
      <c r="E11721" s="39">
        <v>9.5700000000000007E-2</v>
      </c>
      <c r="F11721" s="40">
        <v>72000</v>
      </c>
      <c r="G11721" s="40">
        <v>72000</v>
      </c>
      <c r="H11721" s="40">
        <v>36778.5</v>
      </c>
      <c r="I11721" s="40">
        <v>55888.18</v>
      </c>
      <c r="J11721" s="67">
        <f t="shared" si="549"/>
        <v>0.5108125</v>
      </c>
      <c r="K11721" s="39">
        <f t="shared" si="550"/>
        <v>0.77622472222222227</v>
      </c>
      <c r="L11721" s="2" t="str">
        <f t="shared" si="551"/>
        <v>AA</v>
      </c>
      <c r="M11721" s="2" t="s">
        <v>564</v>
      </c>
      <c r="N11721" s="2" t="s">
        <v>417</v>
      </c>
      <c r="O11721" s="2" t="s">
        <v>70</v>
      </c>
    </row>
    <row r="11722" spans="1:15">
      <c r="A11722" s="38">
        <v>40981</v>
      </c>
      <c r="B11722" s="38">
        <v>46825</v>
      </c>
      <c r="C11722" s="131">
        <v>192</v>
      </c>
      <c r="D11722" s="39">
        <v>9.5700000000000007E-2</v>
      </c>
      <c r="E11722" s="39">
        <v>8.5600000000000009E-2</v>
      </c>
      <c r="F11722" s="40">
        <v>135000</v>
      </c>
      <c r="G11722" s="40">
        <v>135000</v>
      </c>
      <c r="H11722" s="40">
        <v>87082.54</v>
      </c>
      <c r="I11722" s="40">
        <v>104999.99</v>
      </c>
      <c r="J11722" s="67">
        <f t="shared" si="549"/>
        <v>0.64505585185185177</v>
      </c>
      <c r="K11722" s="39">
        <f t="shared" si="550"/>
        <v>0.77777770370370369</v>
      </c>
      <c r="L11722" s="2" t="str">
        <f t="shared" si="551"/>
        <v>AA</v>
      </c>
      <c r="M11722" s="2" t="s">
        <v>697</v>
      </c>
      <c r="N11722" s="2" t="s">
        <v>417</v>
      </c>
      <c r="O11722" s="2" t="s">
        <v>70</v>
      </c>
    </row>
    <row r="11723" spans="1:15">
      <c r="A11723" s="42">
        <v>40878</v>
      </c>
      <c r="B11723" s="42">
        <v>48183</v>
      </c>
      <c r="C11723" s="130">
        <v>240</v>
      </c>
      <c r="D11723" s="43">
        <v>9.5700000000000007E-2</v>
      </c>
      <c r="E11723" s="43">
        <v>8.5600000000000009E-2</v>
      </c>
      <c r="F11723" s="44">
        <v>171000</v>
      </c>
      <c r="G11723" s="44">
        <v>171000</v>
      </c>
      <c r="H11723" s="44">
        <v>94714.08</v>
      </c>
      <c r="I11723" s="44">
        <v>132999.99</v>
      </c>
      <c r="J11723" s="68">
        <f t="shared" si="549"/>
        <v>0.55388350877192982</v>
      </c>
      <c r="K11723" s="43">
        <f t="shared" si="550"/>
        <v>0.77777771929824557</v>
      </c>
      <c r="L11723" s="41" t="str">
        <f t="shared" si="551"/>
        <v>AA</v>
      </c>
      <c r="M11723" s="41" t="s">
        <v>1210</v>
      </c>
      <c r="N11723" s="41" t="s">
        <v>419</v>
      </c>
      <c r="O11723" s="41" t="s">
        <v>70</v>
      </c>
    </row>
    <row r="11724" spans="1:15">
      <c r="A11724" s="38">
        <v>40934</v>
      </c>
      <c r="B11724" s="38">
        <v>49335</v>
      </c>
      <c r="C11724" s="131">
        <v>276</v>
      </c>
      <c r="D11724" s="39">
        <v>9.5700000000000007E-2</v>
      </c>
      <c r="E11724" s="39">
        <v>8.5600000000000009E-2</v>
      </c>
      <c r="F11724" s="40">
        <v>180000</v>
      </c>
      <c r="G11724" s="40">
        <v>180000</v>
      </c>
      <c r="H11724" s="40">
        <v>125100.2</v>
      </c>
      <c r="I11724" s="40">
        <v>139999.99</v>
      </c>
      <c r="J11724" s="67">
        <f t="shared" si="549"/>
        <v>0.69500111111111107</v>
      </c>
      <c r="K11724" s="39">
        <f t="shared" si="550"/>
        <v>0.77777772222222219</v>
      </c>
      <c r="L11724" s="2" t="str">
        <f t="shared" si="551"/>
        <v>A</v>
      </c>
      <c r="M11724" s="2" t="s">
        <v>472</v>
      </c>
      <c r="N11724" s="2" t="s">
        <v>426</v>
      </c>
      <c r="O11724" s="2" t="s">
        <v>70</v>
      </c>
    </row>
    <row r="11725" spans="1:15">
      <c r="A11725" s="38">
        <v>40905</v>
      </c>
      <c r="B11725" s="38">
        <v>51863</v>
      </c>
      <c r="C11725" s="131">
        <v>360</v>
      </c>
      <c r="D11725" s="39">
        <v>9.5700000000000007E-2</v>
      </c>
      <c r="E11725" s="39">
        <v>8.5600000000000009E-2</v>
      </c>
      <c r="F11725" s="40">
        <v>147500</v>
      </c>
      <c r="G11725" s="40">
        <v>147500</v>
      </c>
      <c r="H11725" s="40">
        <v>104484.92</v>
      </c>
      <c r="I11725" s="40">
        <v>114774.14</v>
      </c>
      <c r="J11725" s="67">
        <f t="shared" si="549"/>
        <v>0.70837233898305085</v>
      </c>
      <c r="K11725" s="39">
        <f t="shared" si="550"/>
        <v>0.7781297627118644</v>
      </c>
      <c r="L11725" s="2" t="str">
        <f t="shared" si="551"/>
        <v>A</v>
      </c>
      <c r="M11725" s="2" t="s">
        <v>691</v>
      </c>
      <c r="N11725" s="2" t="s">
        <v>417</v>
      </c>
      <c r="O11725" s="2" t="s">
        <v>70</v>
      </c>
    </row>
    <row r="11726" spans="1:15">
      <c r="A11726" s="42">
        <v>40918</v>
      </c>
      <c r="B11726" s="42">
        <v>51876</v>
      </c>
      <c r="C11726" s="130">
        <v>360</v>
      </c>
      <c r="D11726" s="43">
        <v>9.5700000000000007E-2</v>
      </c>
      <c r="E11726" s="43">
        <v>8.5600000000000009E-2</v>
      </c>
      <c r="F11726" s="44">
        <v>120701</v>
      </c>
      <c r="G11726" s="44">
        <v>120701</v>
      </c>
      <c r="H11726" s="44">
        <v>85533.61</v>
      </c>
      <c r="I11726" s="44">
        <v>93999.99</v>
      </c>
      <c r="J11726" s="68">
        <f t="shared" si="549"/>
        <v>0.70864044208415833</v>
      </c>
      <c r="K11726" s="43">
        <f t="shared" si="550"/>
        <v>0.77878385431769415</v>
      </c>
      <c r="L11726" s="41" t="str">
        <f t="shared" si="551"/>
        <v>A</v>
      </c>
      <c r="M11726" s="41" t="s">
        <v>232</v>
      </c>
      <c r="N11726" s="41" t="s">
        <v>417</v>
      </c>
      <c r="O11726" s="41" t="s">
        <v>70</v>
      </c>
    </row>
    <row r="11727" spans="1:15">
      <c r="A11727" s="42">
        <v>40898</v>
      </c>
      <c r="B11727" s="42">
        <v>51856</v>
      </c>
      <c r="C11727" s="130">
        <v>360</v>
      </c>
      <c r="D11727" s="43">
        <v>9.5700000000000007E-2</v>
      </c>
      <c r="E11727" s="43">
        <v>8.5600000000000009E-2</v>
      </c>
      <c r="F11727" s="44">
        <v>99588</v>
      </c>
      <c r="G11727" s="44">
        <v>99588</v>
      </c>
      <c r="H11727" s="44">
        <v>70443.13</v>
      </c>
      <c r="I11727" s="44">
        <v>77589.990000000005</v>
      </c>
      <c r="J11727" s="68">
        <f t="shared" si="549"/>
        <v>0.70734556372253687</v>
      </c>
      <c r="K11727" s="43">
        <f t="shared" si="550"/>
        <v>0.77910983250994104</v>
      </c>
      <c r="L11727" s="41" t="str">
        <f t="shared" si="551"/>
        <v>A</v>
      </c>
      <c r="M11727" s="41" t="s">
        <v>773</v>
      </c>
      <c r="N11727" s="41" t="s">
        <v>431</v>
      </c>
      <c r="O11727" s="41" t="s">
        <v>70</v>
      </c>
    </row>
    <row r="11728" spans="1:15">
      <c r="A11728" s="42">
        <v>40995</v>
      </c>
      <c r="B11728" s="42">
        <v>48300</v>
      </c>
      <c r="C11728" s="130">
        <v>240</v>
      </c>
      <c r="D11728" s="43">
        <v>9.5700000000000007E-2</v>
      </c>
      <c r="E11728" s="43">
        <v>8.5600000000000009E-2</v>
      </c>
      <c r="F11728" s="44">
        <v>165000</v>
      </c>
      <c r="G11728" s="44">
        <v>165000</v>
      </c>
      <c r="H11728" s="44">
        <v>111358.67</v>
      </c>
      <c r="I11728" s="44">
        <v>128599.99</v>
      </c>
      <c r="J11728" s="68">
        <f t="shared" si="549"/>
        <v>0.67490103030303028</v>
      </c>
      <c r="K11728" s="43">
        <f t="shared" si="550"/>
        <v>0.7793938787878788</v>
      </c>
      <c r="L11728" s="41" t="str">
        <f t="shared" si="551"/>
        <v>A</v>
      </c>
      <c r="M11728" s="41" t="s">
        <v>588</v>
      </c>
      <c r="N11728" s="41" t="s">
        <v>417</v>
      </c>
      <c r="O11728" s="41" t="s">
        <v>70</v>
      </c>
    </row>
    <row r="11729" spans="1:15">
      <c r="A11729" s="38">
        <v>40928</v>
      </c>
      <c r="B11729" s="38">
        <v>46741</v>
      </c>
      <c r="C11729" s="131">
        <v>191</v>
      </c>
      <c r="D11729" s="39">
        <v>9.5700000000000007E-2</v>
      </c>
      <c r="E11729" s="39">
        <v>8.5600000000000009E-2</v>
      </c>
      <c r="F11729" s="40">
        <v>147000</v>
      </c>
      <c r="G11729" s="40">
        <v>147000</v>
      </c>
      <c r="H11729" s="40">
        <v>85175.95</v>
      </c>
      <c r="I11729" s="40">
        <v>114599.99</v>
      </c>
      <c r="J11729" s="67">
        <f t="shared" si="549"/>
        <v>0.57942823129251697</v>
      </c>
      <c r="K11729" s="39">
        <f t="shared" si="550"/>
        <v>0.77959176870748303</v>
      </c>
      <c r="L11729" s="2" t="str">
        <f t="shared" si="551"/>
        <v>AA</v>
      </c>
      <c r="M11729" s="2" t="s">
        <v>594</v>
      </c>
      <c r="N11729" s="2" t="s">
        <v>419</v>
      </c>
      <c r="O11729" s="2" t="s">
        <v>70</v>
      </c>
    </row>
    <row r="11730" spans="1:15">
      <c r="A11730" s="38">
        <v>38936</v>
      </c>
      <c r="B11730" s="38">
        <v>46241</v>
      </c>
      <c r="C11730" s="131">
        <v>240</v>
      </c>
      <c r="D11730" s="39">
        <v>9.5700000000000007E-2</v>
      </c>
      <c r="E11730" s="39">
        <v>9.5700000000000007E-2</v>
      </c>
      <c r="F11730" s="40">
        <v>91170.65</v>
      </c>
      <c r="G11730" s="40">
        <v>91170.65</v>
      </c>
      <c r="H11730" s="40">
        <v>30456.959999999999</v>
      </c>
      <c r="I11730" s="40">
        <v>71099.990000000005</v>
      </c>
      <c r="J11730" s="67">
        <f t="shared" si="549"/>
        <v>0.33406540372367644</v>
      </c>
      <c r="K11730" s="39">
        <f t="shared" si="550"/>
        <v>0.77985612694436213</v>
      </c>
      <c r="L11730" s="2" t="str">
        <f t="shared" si="551"/>
        <v>AA</v>
      </c>
      <c r="M11730" s="2" t="s">
        <v>531</v>
      </c>
      <c r="N11730" s="2" t="s">
        <v>423</v>
      </c>
      <c r="O11730" s="2" t="s">
        <v>70</v>
      </c>
    </row>
    <row r="11731" spans="1:15">
      <c r="A11731" s="38">
        <v>40913</v>
      </c>
      <c r="B11731" s="38">
        <v>48431</v>
      </c>
      <c r="C11731" s="131">
        <v>247</v>
      </c>
      <c r="D11731" s="39">
        <v>9.5700000000000007E-2</v>
      </c>
      <c r="E11731" s="39">
        <v>8.5600000000000009E-2</v>
      </c>
      <c r="F11731" s="40">
        <v>114664</v>
      </c>
      <c r="G11731" s="40">
        <v>114664</v>
      </c>
      <c r="H11731" s="40">
        <v>74058.47</v>
      </c>
      <c r="I11731" s="40">
        <v>89438</v>
      </c>
      <c r="J11731" s="67">
        <f t="shared" si="549"/>
        <v>0.64587377032024007</v>
      </c>
      <c r="K11731" s="39">
        <f t="shared" si="550"/>
        <v>0.78000069769064395</v>
      </c>
      <c r="L11731" s="2" t="str">
        <f t="shared" si="551"/>
        <v>AA</v>
      </c>
      <c r="M11731" s="2" t="s">
        <v>1020</v>
      </c>
      <c r="N11731" s="2" t="s">
        <v>421</v>
      </c>
      <c r="O11731" s="2" t="s">
        <v>70</v>
      </c>
    </row>
    <row r="11732" spans="1:15">
      <c r="A11732" s="42">
        <v>41018</v>
      </c>
      <c r="B11732" s="42">
        <v>50149</v>
      </c>
      <c r="C11732" s="130">
        <v>300</v>
      </c>
      <c r="D11732" s="43">
        <v>9.5700000000000007E-2</v>
      </c>
      <c r="E11732" s="43">
        <v>8.5600000000000009E-2</v>
      </c>
      <c r="F11732" s="44">
        <v>182000</v>
      </c>
      <c r="G11732" s="44">
        <v>182000</v>
      </c>
      <c r="H11732" s="44">
        <v>127406.54</v>
      </c>
      <c r="I11732" s="44">
        <v>141999.99</v>
      </c>
      <c r="J11732" s="68">
        <f t="shared" si="549"/>
        <v>0.70003593406593401</v>
      </c>
      <c r="K11732" s="43">
        <f t="shared" si="550"/>
        <v>0.78021972527472527</v>
      </c>
      <c r="L11732" s="41" t="str">
        <f t="shared" si="551"/>
        <v>A</v>
      </c>
      <c r="M11732" s="41" t="s">
        <v>564</v>
      </c>
      <c r="N11732" s="41" t="s">
        <v>417</v>
      </c>
      <c r="O11732" s="41" t="s">
        <v>70</v>
      </c>
    </row>
    <row r="11733" spans="1:15">
      <c r="A11733" s="42">
        <v>38897</v>
      </c>
      <c r="B11733" s="42">
        <v>46202</v>
      </c>
      <c r="C11733" s="130">
        <v>240</v>
      </c>
      <c r="D11733" s="43">
        <v>9.5700000000000007E-2</v>
      </c>
      <c r="E11733" s="43">
        <v>9.5700000000000007E-2</v>
      </c>
      <c r="F11733" s="44">
        <v>128056</v>
      </c>
      <c r="G11733" s="44">
        <v>128056</v>
      </c>
      <c r="H11733" s="44">
        <v>61822.73</v>
      </c>
      <c r="I11733" s="44">
        <v>99999.99</v>
      </c>
      <c r="J11733" s="68">
        <f t="shared" si="549"/>
        <v>0.48277886237271195</v>
      </c>
      <c r="K11733" s="43">
        <f t="shared" si="550"/>
        <v>0.78090827450490419</v>
      </c>
      <c r="L11733" s="41" t="str">
        <f t="shared" si="551"/>
        <v>AA</v>
      </c>
      <c r="M11733" s="41" t="s">
        <v>531</v>
      </c>
      <c r="N11733" s="41" t="s">
        <v>423</v>
      </c>
      <c r="O11733" s="41" t="s">
        <v>70</v>
      </c>
    </row>
    <row r="11734" spans="1:15">
      <c r="A11734" s="38">
        <v>39303</v>
      </c>
      <c r="B11734" s="38">
        <v>41434</v>
      </c>
      <c r="C11734" s="131">
        <v>70</v>
      </c>
      <c r="D11734" s="39">
        <v>9.5700000000000007E-2</v>
      </c>
      <c r="E11734" s="39">
        <v>8.6500000000000007E-2</v>
      </c>
      <c r="F11734" s="40">
        <v>128000</v>
      </c>
      <c r="G11734" s="40">
        <v>128000</v>
      </c>
      <c r="H11734" s="40">
        <v>35294.18</v>
      </c>
      <c r="I11734" s="40">
        <v>99999.99</v>
      </c>
      <c r="J11734" s="67">
        <f t="shared" si="549"/>
        <v>0.27573578124999998</v>
      </c>
      <c r="K11734" s="39">
        <f t="shared" si="550"/>
        <v>0.78124992187500009</v>
      </c>
      <c r="L11734" s="2" t="str">
        <f t="shared" si="551"/>
        <v>AA</v>
      </c>
      <c r="M11734" s="2" t="s">
        <v>564</v>
      </c>
      <c r="N11734" s="2" t="s">
        <v>417</v>
      </c>
      <c r="O11734" s="2" t="s">
        <v>70</v>
      </c>
    </row>
    <row r="11735" spans="1:15">
      <c r="A11735" s="38">
        <v>40954</v>
      </c>
      <c r="B11735" s="38">
        <v>43753</v>
      </c>
      <c r="C11735" s="131">
        <v>92</v>
      </c>
      <c r="D11735" s="39">
        <v>9.5700000000000007E-2</v>
      </c>
      <c r="E11735" s="39">
        <v>8.5600000000000009E-2</v>
      </c>
      <c r="F11735" s="40">
        <v>115000</v>
      </c>
      <c r="G11735" s="40">
        <v>115000</v>
      </c>
      <c r="H11735" s="40">
        <v>55582.96</v>
      </c>
      <c r="I11735" s="40">
        <v>89999.99</v>
      </c>
      <c r="J11735" s="67">
        <f t="shared" si="549"/>
        <v>0.48333008695652174</v>
      </c>
      <c r="K11735" s="39">
        <f t="shared" si="550"/>
        <v>0.78260860869565219</v>
      </c>
      <c r="L11735" s="2" t="str">
        <f t="shared" si="551"/>
        <v>AA</v>
      </c>
      <c r="M11735" s="2" t="s">
        <v>509</v>
      </c>
      <c r="N11735" s="2" t="s">
        <v>430</v>
      </c>
      <c r="O11735" s="2" t="s">
        <v>70</v>
      </c>
    </row>
    <row r="11736" spans="1:15">
      <c r="A11736" s="42">
        <v>40863</v>
      </c>
      <c r="B11736" s="42">
        <v>51821</v>
      </c>
      <c r="C11736" s="130">
        <v>360</v>
      </c>
      <c r="D11736" s="43">
        <v>9.5700000000000007E-2</v>
      </c>
      <c r="E11736" s="43">
        <v>8.5600000000000009E-2</v>
      </c>
      <c r="F11736" s="44">
        <v>115000</v>
      </c>
      <c r="G11736" s="44">
        <v>115000</v>
      </c>
      <c r="H11736" s="44">
        <v>81558.37</v>
      </c>
      <c r="I11736" s="44">
        <v>89999.99</v>
      </c>
      <c r="J11736" s="68">
        <f t="shared" si="549"/>
        <v>0.70920321739130432</v>
      </c>
      <c r="K11736" s="43">
        <f t="shared" si="550"/>
        <v>0.78260860869565219</v>
      </c>
      <c r="L11736" s="41" t="str">
        <f t="shared" si="551"/>
        <v>A</v>
      </c>
      <c r="M11736" s="41" t="s">
        <v>757</v>
      </c>
      <c r="N11736" s="41" t="s">
        <v>439</v>
      </c>
      <c r="O11736" s="41" t="s">
        <v>70</v>
      </c>
    </row>
    <row r="11737" spans="1:15">
      <c r="A11737" s="42">
        <v>40928</v>
      </c>
      <c r="B11737" s="42">
        <v>47623</v>
      </c>
      <c r="C11737" s="130">
        <v>220</v>
      </c>
      <c r="D11737" s="43">
        <v>9.5700000000000007E-2</v>
      </c>
      <c r="E11737" s="43">
        <v>8.5600000000000009E-2</v>
      </c>
      <c r="F11737" s="44">
        <v>131826.32999999999</v>
      </c>
      <c r="G11737" s="44">
        <v>131826.32999999999</v>
      </c>
      <c r="H11737" s="44">
        <v>80385.440000000002</v>
      </c>
      <c r="I11737" s="44">
        <v>103199.99</v>
      </c>
      <c r="J11737" s="68">
        <f t="shared" si="549"/>
        <v>0.60978288631717203</v>
      </c>
      <c r="K11737" s="43">
        <f t="shared" si="550"/>
        <v>0.78284808505250825</v>
      </c>
      <c r="L11737" s="41" t="str">
        <f t="shared" si="551"/>
        <v>AA</v>
      </c>
      <c r="M11737" s="41" t="s">
        <v>475</v>
      </c>
      <c r="N11737" s="41" t="s">
        <v>427</v>
      </c>
      <c r="O11737" s="41" t="s">
        <v>70</v>
      </c>
    </row>
    <row r="11738" spans="1:15">
      <c r="A11738" s="38">
        <v>40876</v>
      </c>
      <c r="B11738" s="38">
        <v>48789</v>
      </c>
      <c r="C11738" s="131">
        <v>260</v>
      </c>
      <c r="D11738" s="39">
        <v>9.5700000000000007E-2</v>
      </c>
      <c r="E11738" s="39">
        <v>8.5600000000000009E-2</v>
      </c>
      <c r="F11738" s="40">
        <v>170000</v>
      </c>
      <c r="G11738" s="40">
        <v>170000</v>
      </c>
      <c r="H11738" s="40">
        <v>110580.28</v>
      </c>
      <c r="I11738" s="40">
        <v>133184.74</v>
      </c>
      <c r="J11738" s="67">
        <f t="shared" si="549"/>
        <v>0.65047223529411768</v>
      </c>
      <c r="K11738" s="39">
        <f t="shared" si="550"/>
        <v>0.78343964705882352</v>
      </c>
      <c r="L11738" s="2" t="str">
        <f t="shared" si="551"/>
        <v>A</v>
      </c>
      <c r="M11738" s="2" t="s">
        <v>564</v>
      </c>
      <c r="N11738" s="2" t="s">
        <v>417</v>
      </c>
      <c r="O11738" s="2" t="s">
        <v>70</v>
      </c>
    </row>
    <row r="11739" spans="1:15">
      <c r="A11739" s="38">
        <v>40899</v>
      </c>
      <c r="B11739" s="38">
        <v>50031</v>
      </c>
      <c r="C11739" s="131">
        <v>300</v>
      </c>
      <c r="D11739" s="39">
        <v>9.5700000000000007E-2</v>
      </c>
      <c r="E11739" s="39">
        <v>8.5600000000000009E-2</v>
      </c>
      <c r="F11739" s="40">
        <v>127000</v>
      </c>
      <c r="G11739" s="40">
        <v>127000</v>
      </c>
      <c r="H11739" s="40">
        <v>88664.51</v>
      </c>
      <c r="I11739" s="40">
        <v>99499.99</v>
      </c>
      <c r="J11739" s="67">
        <f t="shared" si="549"/>
        <v>0.69814574803149598</v>
      </c>
      <c r="K11739" s="39">
        <f t="shared" si="550"/>
        <v>0.7834644881889764</v>
      </c>
      <c r="L11739" s="2" t="str">
        <f t="shared" si="551"/>
        <v>A</v>
      </c>
      <c r="M11739" s="2" t="s">
        <v>905</v>
      </c>
      <c r="N11739" s="2" t="s">
        <v>427</v>
      </c>
      <c r="O11739" s="2" t="s">
        <v>70</v>
      </c>
    </row>
    <row r="11740" spans="1:15">
      <c r="A11740" s="38">
        <v>39057</v>
      </c>
      <c r="B11740" s="38">
        <v>44536</v>
      </c>
      <c r="C11740" s="131">
        <v>180</v>
      </c>
      <c r="D11740" s="39">
        <v>9.5700000000000007E-2</v>
      </c>
      <c r="E11740" s="39">
        <v>9.5700000000000007E-2</v>
      </c>
      <c r="F11740" s="40">
        <v>114700</v>
      </c>
      <c r="G11740" s="40">
        <v>114700</v>
      </c>
      <c r="H11740" s="40">
        <v>47948.31</v>
      </c>
      <c r="I11740" s="40">
        <v>90000</v>
      </c>
      <c r="J11740" s="67">
        <f t="shared" si="549"/>
        <v>0.41803234524847427</v>
      </c>
      <c r="K11740" s="39">
        <f t="shared" si="550"/>
        <v>0.78465562336530081</v>
      </c>
      <c r="L11740" s="2" t="str">
        <f t="shared" si="551"/>
        <v>AA</v>
      </c>
      <c r="M11740" s="2" t="s">
        <v>769</v>
      </c>
      <c r="N11740" s="2" t="s">
        <v>440</v>
      </c>
      <c r="O11740" s="2" t="s">
        <v>70</v>
      </c>
    </row>
    <row r="11741" spans="1:15">
      <c r="A11741" s="42">
        <v>40970</v>
      </c>
      <c r="B11741" s="42">
        <v>48275</v>
      </c>
      <c r="C11741" s="130">
        <v>240</v>
      </c>
      <c r="D11741" s="43">
        <v>9.5700000000000007E-2</v>
      </c>
      <c r="E11741" s="43">
        <v>8.5600000000000009E-2</v>
      </c>
      <c r="F11741" s="44">
        <v>135000</v>
      </c>
      <c r="G11741" s="44">
        <v>135000</v>
      </c>
      <c r="H11741" s="44">
        <v>91884.4</v>
      </c>
      <c r="I11741" s="44">
        <v>105999.99</v>
      </c>
      <c r="J11741" s="68">
        <f t="shared" si="549"/>
        <v>0.68062518518518511</v>
      </c>
      <c r="K11741" s="43">
        <f t="shared" si="550"/>
        <v>0.78518511111111111</v>
      </c>
      <c r="L11741" s="41" t="str">
        <f t="shared" si="551"/>
        <v>A</v>
      </c>
      <c r="M11741" s="41" t="s">
        <v>555</v>
      </c>
      <c r="N11741" s="41" t="s">
        <v>434</v>
      </c>
      <c r="O11741" s="41" t="s">
        <v>70</v>
      </c>
    </row>
    <row r="11742" spans="1:15">
      <c r="A11742" s="38">
        <v>40998</v>
      </c>
      <c r="B11742" s="38">
        <v>43676</v>
      </c>
      <c r="C11742" s="131">
        <v>88</v>
      </c>
      <c r="D11742" s="39">
        <v>9.5700000000000007E-2</v>
      </c>
      <c r="E11742" s="39">
        <v>8.5600000000000009E-2</v>
      </c>
      <c r="F11742" s="40">
        <v>163000</v>
      </c>
      <c r="G11742" s="40">
        <v>163000</v>
      </c>
      <c r="H11742" s="40">
        <v>54478.36</v>
      </c>
      <c r="I11742" s="40">
        <v>127999.99</v>
      </c>
      <c r="J11742" s="67">
        <f t="shared" si="549"/>
        <v>0.33422306748466257</v>
      </c>
      <c r="K11742" s="39">
        <f t="shared" si="550"/>
        <v>0.78527601226993871</v>
      </c>
      <c r="L11742" s="2" t="str">
        <f t="shared" si="551"/>
        <v>AA</v>
      </c>
      <c r="M11742" s="2" t="s">
        <v>665</v>
      </c>
      <c r="N11742" s="2" t="s">
        <v>417</v>
      </c>
      <c r="O11742" s="2" t="s">
        <v>70</v>
      </c>
    </row>
    <row r="11743" spans="1:15">
      <c r="A11743" s="38">
        <v>41017</v>
      </c>
      <c r="B11743" s="38">
        <v>51974</v>
      </c>
      <c r="C11743" s="131">
        <v>360</v>
      </c>
      <c r="D11743" s="39">
        <v>9.5700000000000007E-2</v>
      </c>
      <c r="E11743" s="39">
        <v>8.5600000000000009E-2</v>
      </c>
      <c r="F11743" s="40">
        <v>99800</v>
      </c>
      <c r="G11743" s="40">
        <v>99800</v>
      </c>
      <c r="H11743" s="40">
        <v>54408.53</v>
      </c>
      <c r="I11743" s="40">
        <v>78391.3</v>
      </c>
      <c r="J11743" s="67">
        <f t="shared" si="549"/>
        <v>0.54517565130260515</v>
      </c>
      <c r="K11743" s="39">
        <f t="shared" si="550"/>
        <v>0.78548396793587172</v>
      </c>
      <c r="L11743" s="2" t="str">
        <f t="shared" si="551"/>
        <v>AA</v>
      </c>
      <c r="M11743" s="2" t="s">
        <v>775</v>
      </c>
      <c r="N11743" s="2" t="s">
        <v>416</v>
      </c>
      <c r="O11743" s="2" t="s">
        <v>70</v>
      </c>
    </row>
    <row r="11744" spans="1:15">
      <c r="A11744" s="38">
        <v>39391</v>
      </c>
      <c r="B11744" s="38">
        <v>46696</v>
      </c>
      <c r="C11744" s="131">
        <v>240</v>
      </c>
      <c r="D11744" s="39">
        <v>9.5700000000000007E-2</v>
      </c>
      <c r="E11744" s="39">
        <v>8.6500000000000007E-2</v>
      </c>
      <c r="F11744" s="40">
        <v>61100</v>
      </c>
      <c r="G11744" s="40">
        <v>61100</v>
      </c>
      <c r="H11744" s="40">
        <v>32533.35</v>
      </c>
      <c r="I11744" s="40">
        <v>47999.99</v>
      </c>
      <c r="J11744" s="67">
        <f t="shared" si="549"/>
        <v>0.53246072013093282</v>
      </c>
      <c r="K11744" s="39">
        <f t="shared" si="550"/>
        <v>0.78559721767594104</v>
      </c>
      <c r="L11744" s="2" t="str">
        <f t="shared" si="551"/>
        <v>AA</v>
      </c>
      <c r="M11744" s="2" t="s">
        <v>472</v>
      </c>
      <c r="N11744" s="2" t="s">
        <v>426</v>
      </c>
      <c r="O11744" s="2" t="s">
        <v>70</v>
      </c>
    </row>
    <row r="11745" spans="1:15">
      <c r="A11745" s="42">
        <v>40949</v>
      </c>
      <c r="B11745" s="42">
        <v>48254</v>
      </c>
      <c r="C11745" s="130">
        <v>240</v>
      </c>
      <c r="D11745" s="43">
        <v>9.5700000000000007E-2</v>
      </c>
      <c r="E11745" s="43">
        <v>8.5600000000000009E-2</v>
      </c>
      <c r="F11745" s="44">
        <v>182000</v>
      </c>
      <c r="G11745" s="44">
        <v>182000</v>
      </c>
      <c r="H11745" s="44">
        <v>123095.42</v>
      </c>
      <c r="I11745" s="44">
        <v>142979.07</v>
      </c>
      <c r="J11745" s="68">
        <f t="shared" si="549"/>
        <v>0.67634846153846151</v>
      </c>
      <c r="K11745" s="43">
        <f t="shared" si="550"/>
        <v>0.78559928571428572</v>
      </c>
      <c r="L11745" s="41" t="str">
        <f t="shared" si="551"/>
        <v>A</v>
      </c>
      <c r="M11745" s="41" t="s">
        <v>531</v>
      </c>
      <c r="N11745" s="41" t="s">
        <v>423</v>
      </c>
      <c r="O11745" s="41" t="s">
        <v>70</v>
      </c>
    </row>
    <row r="11746" spans="1:15">
      <c r="A11746" s="38">
        <v>39118</v>
      </c>
      <c r="B11746" s="38">
        <v>46423</v>
      </c>
      <c r="C11746" s="131">
        <v>240</v>
      </c>
      <c r="D11746" s="39">
        <v>9.5700000000000007E-2</v>
      </c>
      <c r="E11746" s="39">
        <v>8.6500000000000007E-2</v>
      </c>
      <c r="F11746" s="40">
        <v>89570</v>
      </c>
      <c r="G11746" s="40">
        <v>89570</v>
      </c>
      <c r="H11746" s="40">
        <v>45398.5</v>
      </c>
      <c r="I11746" s="40">
        <v>70399.990000000005</v>
      </c>
      <c r="J11746" s="67">
        <f t="shared" si="549"/>
        <v>0.5068493915373451</v>
      </c>
      <c r="K11746" s="39">
        <f t="shared" si="550"/>
        <v>0.78597733616166132</v>
      </c>
      <c r="L11746" s="2" t="str">
        <f t="shared" si="551"/>
        <v>AA</v>
      </c>
      <c r="M11746" s="2" t="s">
        <v>457</v>
      </c>
      <c r="N11746" s="2" t="s">
        <v>419</v>
      </c>
      <c r="O11746" s="2" t="s">
        <v>70</v>
      </c>
    </row>
    <row r="11747" spans="1:15">
      <c r="A11747" s="42">
        <v>39057</v>
      </c>
      <c r="B11747" s="42">
        <v>44536</v>
      </c>
      <c r="C11747" s="130">
        <v>180</v>
      </c>
      <c r="D11747" s="43">
        <v>9.5700000000000007E-2</v>
      </c>
      <c r="E11747" s="43">
        <v>8.6500000000000007E-2</v>
      </c>
      <c r="F11747" s="44">
        <v>117000</v>
      </c>
      <c r="G11747" s="44">
        <v>117000</v>
      </c>
      <c r="H11747" s="44">
        <v>45216.29</v>
      </c>
      <c r="I11747" s="44">
        <v>91999.99</v>
      </c>
      <c r="J11747" s="68">
        <f t="shared" si="549"/>
        <v>0.38646401709401712</v>
      </c>
      <c r="K11747" s="43">
        <f t="shared" si="550"/>
        <v>0.78632470085470085</v>
      </c>
      <c r="L11747" s="41" t="str">
        <f t="shared" si="551"/>
        <v>AA</v>
      </c>
      <c r="M11747" s="41" t="s">
        <v>601</v>
      </c>
      <c r="N11747" s="41" t="s">
        <v>435</v>
      </c>
      <c r="O11747" s="41" t="s">
        <v>70</v>
      </c>
    </row>
    <row r="11748" spans="1:15">
      <c r="A11748" s="38">
        <v>40870</v>
      </c>
      <c r="B11748" s="38">
        <v>48783</v>
      </c>
      <c r="C11748" s="131">
        <v>260</v>
      </c>
      <c r="D11748" s="39">
        <v>9.5700000000000007E-2</v>
      </c>
      <c r="E11748" s="39">
        <v>9.5700000000000007E-2</v>
      </c>
      <c r="F11748" s="40">
        <v>150000</v>
      </c>
      <c r="G11748" s="40">
        <v>150000</v>
      </c>
      <c r="H11748" s="40">
        <v>101921.69</v>
      </c>
      <c r="I11748" s="40">
        <v>117999.99</v>
      </c>
      <c r="J11748" s="67">
        <f t="shared" si="549"/>
        <v>0.67947793333333339</v>
      </c>
      <c r="K11748" s="39">
        <f t="shared" si="550"/>
        <v>0.78666659999999999</v>
      </c>
      <c r="L11748" s="2" t="str">
        <f t="shared" si="551"/>
        <v>A</v>
      </c>
      <c r="M11748" s="2" t="s">
        <v>1251</v>
      </c>
      <c r="N11748" s="2" t="s">
        <v>420</v>
      </c>
      <c r="O11748" s="2" t="s">
        <v>70</v>
      </c>
    </row>
    <row r="11749" spans="1:15">
      <c r="A11749" s="38">
        <v>40893</v>
      </c>
      <c r="B11749" s="38">
        <v>50025</v>
      </c>
      <c r="C11749" s="131">
        <v>300</v>
      </c>
      <c r="D11749" s="39">
        <v>9.5700000000000007E-2</v>
      </c>
      <c r="E11749" s="39">
        <v>8.5600000000000009E-2</v>
      </c>
      <c r="F11749" s="40">
        <v>170000</v>
      </c>
      <c r="G11749" s="40">
        <v>170000</v>
      </c>
      <c r="H11749" s="40">
        <v>118643.96</v>
      </c>
      <c r="I11749" s="40">
        <v>133799.99</v>
      </c>
      <c r="J11749" s="67">
        <f t="shared" si="549"/>
        <v>0.69790564705882352</v>
      </c>
      <c r="K11749" s="39">
        <f t="shared" si="550"/>
        <v>0.78705876470588232</v>
      </c>
      <c r="L11749" s="2" t="str">
        <f t="shared" si="551"/>
        <v>A</v>
      </c>
      <c r="M11749" s="2" t="s">
        <v>1393</v>
      </c>
      <c r="N11749" s="2" t="s">
        <v>417</v>
      </c>
      <c r="O11749" s="2" t="s">
        <v>70</v>
      </c>
    </row>
    <row r="11750" spans="1:15">
      <c r="A11750" s="42">
        <v>40904</v>
      </c>
      <c r="B11750" s="42">
        <v>50006</v>
      </c>
      <c r="C11750" s="130">
        <v>299</v>
      </c>
      <c r="D11750" s="43">
        <v>9.5700000000000007E-2</v>
      </c>
      <c r="E11750" s="43">
        <v>8.5600000000000009E-2</v>
      </c>
      <c r="F11750" s="44">
        <v>188000</v>
      </c>
      <c r="G11750" s="44">
        <v>188000</v>
      </c>
      <c r="H11750" s="44">
        <v>131252.99</v>
      </c>
      <c r="I11750" s="44">
        <v>147999.99</v>
      </c>
      <c r="J11750" s="68">
        <f t="shared" si="549"/>
        <v>0.69815420212765955</v>
      </c>
      <c r="K11750" s="43">
        <f t="shared" si="550"/>
        <v>0.78723398936170208</v>
      </c>
      <c r="L11750" s="41" t="str">
        <f t="shared" si="551"/>
        <v>A</v>
      </c>
      <c r="M11750" s="41" t="s">
        <v>466</v>
      </c>
      <c r="N11750" s="41" t="s">
        <v>421</v>
      </c>
      <c r="O11750" s="41" t="s">
        <v>70</v>
      </c>
    </row>
    <row r="11751" spans="1:15">
      <c r="A11751" s="38">
        <v>40926</v>
      </c>
      <c r="B11751" s="38">
        <v>49936</v>
      </c>
      <c r="C11751" s="131">
        <v>296</v>
      </c>
      <c r="D11751" s="39">
        <v>9.5700000000000007E-2</v>
      </c>
      <c r="E11751" s="39">
        <v>8.5600000000000009E-2</v>
      </c>
      <c r="F11751" s="40">
        <v>80000</v>
      </c>
      <c r="G11751" s="40">
        <v>80000</v>
      </c>
      <c r="H11751" s="40">
        <v>55956.61</v>
      </c>
      <c r="I11751" s="40">
        <v>62999.99</v>
      </c>
      <c r="J11751" s="67">
        <f t="shared" si="549"/>
        <v>0.69945762499999997</v>
      </c>
      <c r="K11751" s="39">
        <f t="shared" si="550"/>
        <v>0.78749987499999996</v>
      </c>
      <c r="L11751" s="2" t="str">
        <f t="shared" si="551"/>
        <v>A</v>
      </c>
      <c r="M11751" s="2" t="s">
        <v>619</v>
      </c>
      <c r="N11751" s="2" t="s">
        <v>427</v>
      </c>
      <c r="O11751" s="2" t="s">
        <v>70</v>
      </c>
    </row>
    <row r="11752" spans="1:15">
      <c r="A11752" s="42">
        <v>41019</v>
      </c>
      <c r="B11752" s="42">
        <v>48324</v>
      </c>
      <c r="C11752" s="130">
        <v>240</v>
      </c>
      <c r="D11752" s="43">
        <v>9.5700000000000007E-2</v>
      </c>
      <c r="E11752" s="43">
        <v>8.5600000000000009E-2</v>
      </c>
      <c r="F11752" s="44">
        <v>165000</v>
      </c>
      <c r="G11752" s="44">
        <v>165000</v>
      </c>
      <c r="H11752" s="44">
        <v>112987.17</v>
      </c>
      <c r="I11752" s="44">
        <v>129999.99</v>
      </c>
      <c r="J11752" s="68">
        <f t="shared" si="549"/>
        <v>0.68477072727272725</v>
      </c>
      <c r="K11752" s="43">
        <f t="shared" si="550"/>
        <v>0.78787872727272734</v>
      </c>
      <c r="L11752" s="41" t="str">
        <f t="shared" si="551"/>
        <v>A</v>
      </c>
      <c r="M11752" s="41" t="s">
        <v>457</v>
      </c>
      <c r="N11752" s="41" t="s">
        <v>419</v>
      </c>
      <c r="O11752" s="41" t="s">
        <v>70</v>
      </c>
    </row>
    <row r="11753" spans="1:15">
      <c r="A11753" s="42">
        <v>39309</v>
      </c>
      <c r="B11753" s="42">
        <v>45580</v>
      </c>
      <c r="C11753" s="130">
        <v>206</v>
      </c>
      <c r="D11753" s="43">
        <v>9.5700000000000007E-2</v>
      </c>
      <c r="E11753" s="43">
        <v>8.6500000000000007E-2</v>
      </c>
      <c r="F11753" s="44">
        <v>85000</v>
      </c>
      <c r="G11753" s="44">
        <v>85000</v>
      </c>
      <c r="H11753" s="44">
        <v>40182.379999999997</v>
      </c>
      <c r="I11753" s="44">
        <v>66999.990000000005</v>
      </c>
      <c r="J11753" s="68">
        <f t="shared" si="549"/>
        <v>0.47273388235294117</v>
      </c>
      <c r="K11753" s="43">
        <f t="shared" si="550"/>
        <v>0.78823517647058827</v>
      </c>
      <c r="L11753" s="41" t="str">
        <f t="shared" si="551"/>
        <v>AA</v>
      </c>
      <c r="M11753" s="41" t="s">
        <v>1018</v>
      </c>
      <c r="N11753" s="41" t="s">
        <v>421</v>
      </c>
      <c r="O11753" s="41" t="s">
        <v>70</v>
      </c>
    </row>
    <row r="11754" spans="1:15">
      <c r="A11754" s="42">
        <v>39140</v>
      </c>
      <c r="B11754" s="42">
        <v>46445</v>
      </c>
      <c r="C11754" s="130">
        <v>240</v>
      </c>
      <c r="D11754" s="43">
        <v>9.5700000000000007E-2</v>
      </c>
      <c r="E11754" s="43">
        <v>8.6500000000000007E-2</v>
      </c>
      <c r="F11754" s="44">
        <v>76100</v>
      </c>
      <c r="G11754" s="44">
        <v>76100</v>
      </c>
      <c r="H11754" s="44">
        <v>38641.980000000003</v>
      </c>
      <c r="I11754" s="44">
        <v>59999.99</v>
      </c>
      <c r="J11754" s="68">
        <f t="shared" si="549"/>
        <v>0.50777897503285152</v>
      </c>
      <c r="K11754" s="43">
        <f t="shared" si="550"/>
        <v>0.7884361366622864</v>
      </c>
      <c r="L11754" s="41" t="str">
        <f t="shared" si="551"/>
        <v>AA</v>
      </c>
      <c r="M11754" s="41" t="s">
        <v>457</v>
      </c>
      <c r="N11754" s="41" t="s">
        <v>419</v>
      </c>
      <c r="O11754" s="41" t="s">
        <v>70</v>
      </c>
    </row>
    <row r="11755" spans="1:15">
      <c r="A11755" s="42">
        <v>39225</v>
      </c>
      <c r="B11755" s="42">
        <v>46530</v>
      </c>
      <c r="C11755" s="130">
        <v>240</v>
      </c>
      <c r="D11755" s="43">
        <v>9.5700000000000007E-2</v>
      </c>
      <c r="E11755" s="43">
        <v>8.6500000000000007E-2</v>
      </c>
      <c r="F11755" s="44">
        <v>76000</v>
      </c>
      <c r="G11755" s="44">
        <v>76000</v>
      </c>
      <c r="H11755" s="44">
        <v>39268.44</v>
      </c>
      <c r="I11755" s="44">
        <v>59999.99</v>
      </c>
      <c r="J11755" s="68">
        <f t="shared" si="549"/>
        <v>0.51668999999999998</v>
      </c>
      <c r="K11755" s="43">
        <f t="shared" si="550"/>
        <v>0.78947355263157892</v>
      </c>
      <c r="L11755" s="41" t="str">
        <f t="shared" si="551"/>
        <v>AA</v>
      </c>
      <c r="M11755" s="41" t="s">
        <v>566</v>
      </c>
      <c r="N11755" s="41" t="s">
        <v>420</v>
      </c>
      <c r="O11755" s="41" t="s">
        <v>70</v>
      </c>
    </row>
    <row r="11756" spans="1:15">
      <c r="A11756" s="42">
        <v>41050</v>
      </c>
      <c r="B11756" s="42">
        <v>46528</v>
      </c>
      <c r="C11756" s="130">
        <v>180</v>
      </c>
      <c r="D11756" s="43">
        <v>9.5700000000000007E-2</v>
      </c>
      <c r="E11756" s="43">
        <v>8.8300000000000003E-2</v>
      </c>
      <c r="F11756" s="44">
        <v>190000</v>
      </c>
      <c r="G11756" s="44">
        <v>190000</v>
      </c>
      <c r="H11756" s="44">
        <v>124026.6</v>
      </c>
      <c r="I11756" s="44">
        <v>149999.99</v>
      </c>
      <c r="J11756" s="68">
        <f t="shared" si="549"/>
        <v>0.65277157894736848</v>
      </c>
      <c r="K11756" s="43">
        <f t="shared" si="550"/>
        <v>0.78947363157894734</v>
      </c>
      <c r="L11756" s="41" t="str">
        <f t="shared" si="551"/>
        <v>A</v>
      </c>
      <c r="M11756" s="41" t="s">
        <v>652</v>
      </c>
      <c r="N11756" s="41" t="s">
        <v>417</v>
      </c>
      <c r="O11756" s="41" t="s">
        <v>70</v>
      </c>
    </row>
    <row r="11757" spans="1:15">
      <c r="A11757" s="42">
        <v>39199</v>
      </c>
      <c r="B11757" s="42">
        <v>46504</v>
      </c>
      <c r="C11757" s="130">
        <v>240</v>
      </c>
      <c r="D11757" s="43">
        <v>9.5700000000000007E-2</v>
      </c>
      <c r="E11757" s="43">
        <v>8.6500000000000007E-2</v>
      </c>
      <c r="F11757" s="44">
        <v>79000</v>
      </c>
      <c r="G11757" s="44">
        <v>79000</v>
      </c>
      <c r="H11757" s="44">
        <v>43774.13</v>
      </c>
      <c r="I11757" s="44">
        <v>62400</v>
      </c>
      <c r="J11757" s="68">
        <f t="shared" si="549"/>
        <v>0.55410291139240508</v>
      </c>
      <c r="K11757" s="43">
        <f t="shared" si="550"/>
        <v>0.78987341772151898</v>
      </c>
      <c r="L11757" s="41" t="str">
        <f t="shared" si="551"/>
        <v>AA</v>
      </c>
      <c r="M11757" s="41" t="s">
        <v>468</v>
      </c>
      <c r="N11757" s="41" t="s">
        <v>421</v>
      </c>
      <c r="O11757" s="41" t="s">
        <v>70</v>
      </c>
    </row>
    <row r="11758" spans="1:15">
      <c r="A11758" s="38">
        <v>39381</v>
      </c>
      <c r="B11758" s="38">
        <v>46686</v>
      </c>
      <c r="C11758" s="131">
        <v>240</v>
      </c>
      <c r="D11758" s="39">
        <v>9.5700000000000007E-2</v>
      </c>
      <c r="E11758" s="39">
        <v>9.5700000000000007E-2</v>
      </c>
      <c r="F11758" s="40">
        <v>80000</v>
      </c>
      <c r="G11758" s="40">
        <v>80000</v>
      </c>
      <c r="H11758" s="40">
        <v>46488.34</v>
      </c>
      <c r="I11758" s="40">
        <v>63200</v>
      </c>
      <c r="J11758" s="67">
        <f t="shared" si="549"/>
        <v>0.58110424999999999</v>
      </c>
      <c r="K11758" s="39">
        <f t="shared" si="550"/>
        <v>0.79</v>
      </c>
      <c r="L11758" s="2" t="str">
        <f t="shared" si="551"/>
        <v>AA</v>
      </c>
      <c r="M11758" s="2" t="s">
        <v>520</v>
      </c>
      <c r="N11758" s="2" t="s">
        <v>429</v>
      </c>
      <c r="O11758" s="2" t="s">
        <v>70</v>
      </c>
    </row>
    <row r="11759" spans="1:15">
      <c r="A11759" s="42">
        <v>40924</v>
      </c>
      <c r="B11759" s="42">
        <v>48198</v>
      </c>
      <c r="C11759" s="130">
        <v>239</v>
      </c>
      <c r="D11759" s="43">
        <v>9.5700000000000007E-2</v>
      </c>
      <c r="E11759" s="43">
        <v>8.5600000000000009E-2</v>
      </c>
      <c r="F11759" s="44">
        <v>121500</v>
      </c>
      <c r="G11759" s="44">
        <v>121500</v>
      </c>
      <c r="H11759" s="44">
        <v>82335.27</v>
      </c>
      <c r="I11759" s="44">
        <v>95999.99</v>
      </c>
      <c r="J11759" s="68">
        <f t="shared" si="549"/>
        <v>0.67765654320987656</v>
      </c>
      <c r="K11759" s="43">
        <f t="shared" si="550"/>
        <v>0.79012337448559677</v>
      </c>
      <c r="L11759" s="41" t="str">
        <f t="shared" si="551"/>
        <v>A</v>
      </c>
      <c r="M11759" s="41" t="s">
        <v>558</v>
      </c>
      <c r="N11759" s="41" t="s">
        <v>424</v>
      </c>
      <c r="O11759" s="41" t="s">
        <v>70</v>
      </c>
    </row>
    <row r="11760" spans="1:15">
      <c r="A11760" s="42">
        <v>40974</v>
      </c>
      <c r="B11760" s="42">
        <v>46910</v>
      </c>
      <c r="C11760" s="130">
        <v>195</v>
      </c>
      <c r="D11760" s="43">
        <v>9.5700000000000007E-2</v>
      </c>
      <c r="E11760" s="43">
        <v>9.5700000000000007E-2</v>
      </c>
      <c r="F11760" s="44">
        <v>162000</v>
      </c>
      <c r="G11760" s="44">
        <v>162000</v>
      </c>
      <c r="H11760" s="44">
        <v>98872.95</v>
      </c>
      <c r="I11760" s="44">
        <v>127999.99</v>
      </c>
      <c r="J11760" s="68">
        <f t="shared" si="549"/>
        <v>0.61032685185185187</v>
      </c>
      <c r="K11760" s="43">
        <f t="shared" si="550"/>
        <v>0.79012339506172846</v>
      </c>
      <c r="L11760" s="41" t="str">
        <f t="shared" si="551"/>
        <v>AA</v>
      </c>
      <c r="M11760" s="41" t="s">
        <v>757</v>
      </c>
      <c r="N11760" s="41" t="s">
        <v>439</v>
      </c>
      <c r="O11760" s="41" t="s">
        <v>70</v>
      </c>
    </row>
    <row r="11761" spans="1:15">
      <c r="A11761" s="42">
        <v>40996</v>
      </c>
      <c r="B11761" s="42">
        <v>50127</v>
      </c>
      <c r="C11761" s="130">
        <v>300</v>
      </c>
      <c r="D11761" s="43">
        <v>9.5700000000000007E-2</v>
      </c>
      <c r="E11761" s="43">
        <v>8.5600000000000009E-2</v>
      </c>
      <c r="F11761" s="44">
        <v>130000</v>
      </c>
      <c r="G11761" s="44">
        <v>130000</v>
      </c>
      <c r="H11761" s="44">
        <v>66416.37</v>
      </c>
      <c r="I11761" s="44">
        <v>102797.19</v>
      </c>
      <c r="J11761" s="68">
        <f t="shared" si="549"/>
        <v>0.5108951538461538</v>
      </c>
      <c r="K11761" s="43">
        <f t="shared" si="550"/>
        <v>0.79074761538461535</v>
      </c>
      <c r="L11761" s="41" t="str">
        <f t="shared" si="551"/>
        <v>AA</v>
      </c>
      <c r="M11761" s="41" t="s">
        <v>643</v>
      </c>
      <c r="N11761" s="41" t="s">
        <v>417</v>
      </c>
      <c r="O11761" s="41" t="s">
        <v>70</v>
      </c>
    </row>
    <row r="11762" spans="1:15">
      <c r="A11762" s="38">
        <v>41037</v>
      </c>
      <c r="B11762" s="38">
        <v>48342</v>
      </c>
      <c r="C11762" s="131">
        <v>240</v>
      </c>
      <c r="D11762" s="39">
        <v>9.5700000000000007E-2</v>
      </c>
      <c r="E11762" s="39">
        <v>8.8300000000000003E-2</v>
      </c>
      <c r="F11762" s="40">
        <v>120000</v>
      </c>
      <c r="G11762" s="40">
        <v>120000</v>
      </c>
      <c r="H11762" s="40">
        <v>82974.429999999993</v>
      </c>
      <c r="I11762" s="40">
        <v>94999.99</v>
      </c>
      <c r="J11762" s="67">
        <f t="shared" si="549"/>
        <v>0.69145358333333329</v>
      </c>
      <c r="K11762" s="39">
        <f t="shared" si="550"/>
        <v>0.7916665833333334</v>
      </c>
      <c r="L11762" s="2" t="str">
        <f t="shared" si="551"/>
        <v>A</v>
      </c>
      <c r="M11762" s="2" t="s">
        <v>246</v>
      </c>
      <c r="N11762" s="2" t="s">
        <v>417</v>
      </c>
      <c r="O11762" s="2" t="s">
        <v>70</v>
      </c>
    </row>
    <row r="11763" spans="1:15">
      <c r="A11763" s="38">
        <v>38804</v>
      </c>
      <c r="B11763" s="38">
        <v>46109</v>
      </c>
      <c r="C11763" s="131">
        <v>240</v>
      </c>
      <c r="D11763" s="39">
        <v>9.5700000000000007E-2</v>
      </c>
      <c r="E11763" s="39">
        <v>9.5700000000000007E-2</v>
      </c>
      <c r="F11763" s="40">
        <v>120000</v>
      </c>
      <c r="G11763" s="40">
        <v>120000</v>
      </c>
      <c r="H11763" s="40">
        <v>81504.08</v>
      </c>
      <c r="I11763" s="40">
        <v>94999.99</v>
      </c>
      <c r="J11763" s="67">
        <f t="shared" si="549"/>
        <v>0.67920066666666667</v>
      </c>
      <c r="K11763" s="39">
        <f t="shared" si="550"/>
        <v>0.7916665833333334</v>
      </c>
      <c r="L11763" s="2" t="str">
        <f t="shared" si="551"/>
        <v>A</v>
      </c>
      <c r="M11763" s="2" t="s">
        <v>564</v>
      </c>
      <c r="N11763" s="2" t="s">
        <v>417</v>
      </c>
      <c r="O11763" s="2" t="s">
        <v>70</v>
      </c>
    </row>
    <row r="11764" spans="1:15">
      <c r="A11764" s="38">
        <v>39167</v>
      </c>
      <c r="B11764" s="38">
        <v>46472</v>
      </c>
      <c r="C11764" s="131">
        <v>240</v>
      </c>
      <c r="D11764" s="39">
        <v>9.5700000000000007E-2</v>
      </c>
      <c r="E11764" s="39">
        <v>9.5700000000000007E-2</v>
      </c>
      <c r="F11764" s="40">
        <v>130000</v>
      </c>
      <c r="G11764" s="40">
        <v>130000</v>
      </c>
      <c r="H11764" s="40">
        <v>70084.460000000006</v>
      </c>
      <c r="I11764" s="40">
        <v>103000</v>
      </c>
      <c r="J11764" s="67">
        <f t="shared" si="549"/>
        <v>0.53911123076923084</v>
      </c>
      <c r="K11764" s="39">
        <f t="shared" si="550"/>
        <v>0.79230769230769227</v>
      </c>
      <c r="L11764" s="2" t="str">
        <f t="shared" si="551"/>
        <v>AA</v>
      </c>
      <c r="M11764" s="2" t="s">
        <v>670</v>
      </c>
      <c r="N11764" s="2" t="s">
        <v>416</v>
      </c>
      <c r="O11764" s="2" t="s">
        <v>70</v>
      </c>
    </row>
    <row r="11765" spans="1:15">
      <c r="A11765" s="42">
        <v>39366</v>
      </c>
      <c r="B11765" s="42">
        <v>46671</v>
      </c>
      <c r="C11765" s="130">
        <v>240</v>
      </c>
      <c r="D11765" s="43">
        <v>9.5700000000000007E-2</v>
      </c>
      <c r="E11765" s="43">
        <v>8.6500000000000007E-2</v>
      </c>
      <c r="F11765" s="44">
        <v>111000</v>
      </c>
      <c r="G11765" s="44">
        <v>111000</v>
      </c>
      <c r="H11765" s="44">
        <v>39130.79</v>
      </c>
      <c r="I11765" s="44">
        <v>87999.99</v>
      </c>
      <c r="J11765" s="68">
        <f t="shared" si="549"/>
        <v>0.35252963963963962</v>
      </c>
      <c r="K11765" s="43">
        <f t="shared" si="550"/>
        <v>0.79279270270270275</v>
      </c>
      <c r="L11765" s="41" t="str">
        <f t="shared" si="551"/>
        <v>AA</v>
      </c>
      <c r="M11765" s="41" t="s">
        <v>1018</v>
      </c>
      <c r="N11765" s="41" t="s">
        <v>421</v>
      </c>
      <c r="O11765" s="41" t="s">
        <v>70</v>
      </c>
    </row>
    <row r="11766" spans="1:15">
      <c r="A11766" s="42">
        <v>39126</v>
      </c>
      <c r="B11766" s="42">
        <v>46431</v>
      </c>
      <c r="C11766" s="130">
        <v>240</v>
      </c>
      <c r="D11766" s="43">
        <v>9.5700000000000007E-2</v>
      </c>
      <c r="E11766" s="43">
        <v>8.6500000000000007E-2</v>
      </c>
      <c r="F11766" s="44">
        <v>79946</v>
      </c>
      <c r="G11766" s="44">
        <v>79946</v>
      </c>
      <c r="H11766" s="44">
        <v>35282.67</v>
      </c>
      <c r="I11766" s="44">
        <v>63429.99</v>
      </c>
      <c r="J11766" s="68">
        <f t="shared" si="549"/>
        <v>0.44133127360968649</v>
      </c>
      <c r="K11766" s="43">
        <f t="shared" si="550"/>
        <v>0.79341042703825082</v>
      </c>
      <c r="L11766" s="41" t="str">
        <f t="shared" si="551"/>
        <v>AA</v>
      </c>
      <c r="M11766" s="41" t="s">
        <v>566</v>
      </c>
      <c r="N11766" s="41" t="s">
        <v>420</v>
      </c>
      <c r="O11766" s="41" t="s">
        <v>70</v>
      </c>
    </row>
    <row r="11767" spans="1:15">
      <c r="A11767" s="42">
        <v>39351</v>
      </c>
      <c r="B11767" s="42">
        <v>42608</v>
      </c>
      <c r="C11767" s="130">
        <v>107</v>
      </c>
      <c r="D11767" s="43">
        <v>9.5700000000000007E-2</v>
      </c>
      <c r="E11767" s="43">
        <v>8.6500000000000007E-2</v>
      </c>
      <c r="F11767" s="44">
        <v>129000</v>
      </c>
      <c r="G11767" s="44">
        <v>129000</v>
      </c>
      <c r="H11767" s="44">
        <v>44064.83</v>
      </c>
      <c r="I11767" s="44">
        <v>102399.99</v>
      </c>
      <c r="J11767" s="68">
        <f t="shared" si="549"/>
        <v>0.34158782945736438</v>
      </c>
      <c r="K11767" s="43">
        <f t="shared" si="550"/>
        <v>0.79379837209302329</v>
      </c>
      <c r="L11767" s="41" t="str">
        <f t="shared" si="551"/>
        <v>AA</v>
      </c>
      <c r="M11767" s="41" t="s">
        <v>449</v>
      </c>
      <c r="N11767" s="41" t="s">
        <v>418</v>
      </c>
      <c r="O11767" s="41" t="s">
        <v>70</v>
      </c>
    </row>
    <row r="11768" spans="1:15">
      <c r="A11768" s="42">
        <v>41024</v>
      </c>
      <c r="B11768" s="42">
        <v>45560</v>
      </c>
      <c r="C11768" s="130">
        <v>149</v>
      </c>
      <c r="D11768" s="43">
        <v>9.5700000000000007E-2</v>
      </c>
      <c r="E11768" s="43">
        <v>8.5600000000000009E-2</v>
      </c>
      <c r="F11768" s="44">
        <v>170000</v>
      </c>
      <c r="G11768" s="44">
        <v>170000</v>
      </c>
      <c r="H11768" s="44">
        <v>85468.85</v>
      </c>
      <c r="I11768" s="44">
        <v>134999.99</v>
      </c>
      <c r="J11768" s="68">
        <f t="shared" si="549"/>
        <v>0.50275794117647066</v>
      </c>
      <c r="K11768" s="43">
        <f t="shared" si="550"/>
        <v>0.7941175882352941</v>
      </c>
      <c r="L11768" s="41" t="str">
        <f t="shared" si="551"/>
        <v>AA</v>
      </c>
      <c r="M11768" s="41" t="s">
        <v>922</v>
      </c>
      <c r="N11768" s="41" t="s">
        <v>417</v>
      </c>
      <c r="O11768" s="41" t="s">
        <v>70</v>
      </c>
    </row>
    <row r="11769" spans="1:15">
      <c r="A11769" s="38">
        <v>40991</v>
      </c>
      <c r="B11769" s="38">
        <v>51948</v>
      </c>
      <c r="C11769" s="131">
        <v>360</v>
      </c>
      <c r="D11769" s="39">
        <v>9.5700000000000007E-2</v>
      </c>
      <c r="E11769" s="39">
        <v>8.5600000000000009E-2</v>
      </c>
      <c r="F11769" s="40">
        <v>175000</v>
      </c>
      <c r="G11769" s="40">
        <v>175000</v>
      </c>
      <c r="H11769" s="40">
        <v>67311.86</v>
      </c>
      <c r="I11769" s="40">
        <v>138999.99</v>
      </c>
      <c r="J11769" s="67">
        <f t="shared" si="549"/>
        <v>0.38463920000000001</v>
      </c>
      <c r="K11769" s="39">
        <f t="shared" si="550"/>
        <v>0.79428565714285704</v>
      </c>
      <c r="L11769" s="2" t="str">
        <f t="shared" si="551"/>
        <v>AA</v>
      </c>
      <c r="M11769" s="2" t="s">
        <v>1196</v>
      </c>
      <c r="N11769" s="2" t="s">
        <v>416</v>
      </c>
      <c r="O11769" s="2" t="s">
        <v>70</v>
      </c>
    </row>
    <row r="11770" spans="1:15">
      <c r="A11770" s="42">
        <v>38896</v>
      </c>
      <c r="B11770" s="42">
        <v>46201</v>
      </c>
      <c r="C11770" s="130">
        <v>240</v>
      </c>
      <c r="D11770" s="43">
        <v>9.5700000000000007E-2</v>
      </c>
      <c r="E11770" s="43">
        <v>9.5700000000000007E-2</v>
      </c>
      <c r="F11770" s="44">
        <v>70500</v>
      </c>
      <c r="G11770" s="44">
        <v>70500</v>
      </c>
      <c r="H11770" s="44">
        <v>46012.78</v>
      </c>
      <c r="I11770" s="44">
        <v>56000</v>
      </c>
      <c r="J11770" s="68">
        <f t="shared" si="549"/>
        <v>0.65266354609929078</v>
      </c>
      <c r="K11770" s="43">
        <f t="shared" si="550"/>
        <v>0.79432624113475181</v>
      </c>
      <c r="L11770" s="41" t="str">
        <f t="shared" si="551"/>
        <v>A</v>
      </c>
      <c r="M11770" s="41" t="s">
        <v>564</v>
      </c>
      <c r="N11770" s="41" t="s">
        <v>417</v>
      </c>
      <c r="O11770" s="41" t="s">
        <v>70</v>
      </c>
    </row>
    <row r="11771" spans="1:15">
      <c r="A11771" s="38">
        <v>38979</v>
      </c>
      <c r="B11771" s="38">
        <v>43543</v>
      </c>
      <c r="C11771" s="131">
        <v>150</v>
      </c>
      <c r="D11771" s="39">
        <v>9.5700000000000007E-2</v>
      </c>
      <c r="E11771" s="39">
        <v>9.5700000000000007E-2</v>
      </c>
      <c r="F11771" s="40">
        <v>107000</v>
      </c>
      <c r="G11771" s="40">
        <v>107000</v>
      </c>
      <c r="H11771" s="40">
        <v>30129.360000000001</v>
      </c>
      <c r="I11771" s="40">
        <v>84999.99</v>
      </c>
      <c r="J11771" s="67">
        <f t="shared" si="549"/>
        <v>0.28158280373831779</v>
      </c>
      <c r="K11771" s="39">
        <f t="shared" si="550"/>
        <v>0.79439242990654213</v>
      </c>
      <c r="L11771" s="2" t="str">
        <f t="shared" si="551"/>
        <v>AA</v>
      </c>
      <c r="M11771" s="2" t="s">
        <v>601</v>
      </c>
      <c r="N11771" s="2" t="s">
        <v>435</v>
      </c>
      <c r="O11771" s="2" t="s">
        <v>70</v>
      </c>
    </row>
    <row r="11772" spans="1:15">
      <c r="A11772" s="42">
        <v>41023</v>
      </c>
      <c r="B11772" s="42">
        <v>43305</v>
      </c>
      <c r="C11772" s="130">
        <v>75</v>
      </c>
      <c r="D11772" s="43">
        <v>9.5700000000000007E-2</v>
      </c>
      <c r="E11772" s="43">
        <v>8.5600000000000009E-2</v>
      </c>
      <c r="F11772" s="44">
        <v>182000</v>
      </c>
      <c r="G11772" s="44">
        <v>182000</v>
      </c>
      <c r="H11772" s="44">
        <v>64655.11</v>
      </c>
      <c r="I11772" s="44">
        <v>144802.93</v>
      </c>
      <c r="J11772" s="68">
        <f t="shared" si="549"/>
        <v>0.35524785714285717</v>
      </c>
      <c r="K11772" s="43">
        <f t="shared" si="550"/>
        <v>0.79562049450549444</v>
      </c>
      <c r="L11772" s="41" t="str">
        <f t="shared" si="551"/>
        <v>AA</v>
      </c>
      <c r="M11772" s="41" t="s">
        <v>746</v>
      </c>
      <c r="N11772" s="41" t="s">
        <v>417</v>
      </c>
      <c r="O11772" s="41" t="s">
        <v>70</v>
      </c>
    </row>
    <row r="11773" spans="1:15">
      <c r="A11773" s="42">
        <v>38972</v>
      </c>
      <c r="B11773" s="42">
        <v>44451</v>
      </c>
      <c r="C11773" s="130">
        <v>180</v>
      </c>
      <c r="D11773" s="43">
        <v>9.5700000000000007E-2</v>
      </c>
      <c r="E11773" s="43">
        <v>9.5700000000000007E-2</v>
      </c>
      <c r="F11773" s="44">
        <v>125680</v>
      </c>
      <c r="G11773" s="44">
        <v>125680</v>
      </c>
      <c r="H11773" s="44">
        <v>32083.62</v>
      </c>
      <c r="I11773" s="44">
        <v>99999.99</v>
      </c>
      <c r="J11773" s="68">
        <f t="shared" si="549"/>
        <v>0.25528023551877782</v>
      </c>
      <c r="K11773" s="43">
        <f t="shared" si="550"/>
        <v>0.79567146721833226</v>
      </c>
      <c r="L11773" s="41" t="str">
        <f t="shared" si="551"/>
        <v>AA</v>
      </c>
      <c r="M11773" s="41" t="s">
        <v>689</v>
      </c>
      <c r="N11773" s="41" t="s">
        <v>424</v>
      </c>
      <c r="O11773" s="41" t="s">
        <v>70</v>
      </c>
    </row>
    <row r="11774" spans="1:15">
      <c r="A11774" s="42">
        <v>39014</v>
      </c>
      <c r="B11774" s="42">
        <v>46319</v>
      </c>
      <c r="C11774" s="130">
        <v>240</v>
      </c>
      <c r="D11774" s="43">
        <v>9.5700000000000007E-2</v>
      </c>
      <c r="E11774" s="43">
        <v>9.5700000000000007E-2</v>
      </c>
      <c r="F11774" s="44">
        <v>70327.8</v>
      </c>
      <c r="G11774" s="44">
        <v>70327.8</v>
      </c>
      <c r="H11774" s="44">
        <v>35236.83</v>
      </c>
      <c r="I11774" s="44">
        <v>55999.99</v>
      </c>
      <c r="J11774" s="68">
        <f t="shared" si="549"/>
        <v>0.50103700101524573</v>
      </c>
      <c r="K11774" s="43">
        <f t="shared" si="550"/>
        <v>0.79627103364530094</v>
      </c>
      <c r="L11774" s="41" t="str">
        <f t="shared" si="551"/>
        <v>AA</v>
      </c>
      <c r="M11774" s="41" t="s">
        <v>93</v>
      </c>
      <c r="N11774" s="41" t="s">
        <v>418</v>
      </c>
      <c r="O11774" s="41" t="s">
        <v>70</v>
      </c>
    </row>
    <row r="11775" spans="1:15">
      <c r="A11775" s="38">
        <v>41003</v>
      </c>
      <c r="B11775" s="38">
        <v>51960</v>
      </c>
      <c r="C11775" s="131">
        <v>360</v>
      </c>
      <c r="D11775" s="39">
        <v>9.5700000000000007E-2</v>
      </c>
      <c r="E11775" s="39">
        <v>8.5600000000000009E-2</v>
      </c>
      <c r="F11775" s="40">
        <v>151780.89000000001</v>
      </c>
      <c r="G11775" s="40">
        <v>151780.89000000001</v>
      </c>
      <c r="H11775" s="40">
        <v>85679.53</v>
      </c>
      <c r="I11775" s="40">
        <v>120865.88</v>
      </c>
      <c r="J11775" s="67">
        <f t="shared" si="549"/>
        <v>0.56449484516792592</v>
      </c>
      <c r="K11775" s="39">
        <f t="shared" si="550"/>
        <v>0.796318166272447</v>
      </c>
      <c r="L11775" s="2" t="str">
        <f t="shared" si="551"/>
        <v>AA</v>
      </c>
      <c r="M11775" s="2" t="s">
        <v>619</v>
      </c>
      <c r="N11775" s="2" t="s">
        <v>427</v>
      </c>
      <c r="O11775" s="2" t="s">
        <v>70</v>
      </c>
    </row>
    <row r="11776" spans="1:15">
      <c r="A11776" s="42">
        <v>39118</v>
      </c>
      <c r="B11776" s="42">
        <v>46423</v>
      </c>
      <c r="C11776" s="130">
        <v>240</v>
      </c>
      <c r="D11776" s="43">
        <v>9.5700000000000007E-2</v>
      </c>
      <c r="E11776" s="43">
        <v>9.5700000000000007E-2</v>
      </c>
      <c r="F11776" s="44">
        <v>66300</v>
      </c>
      <c r="G11776" s="44">
        <v>66300</v>
      </c>
      <c r="H11776" s="44">
        <v>35846.1</v>
      </c>
      <c r="I11776" s="44">
        <v>52799.99</v>
      </c>
      <c r="J11776" s="68">
        <f t="shared" si="549"/>
        <v>0.54066515837104068</v>
      </c>
      <c r="K11776" s="43">
        <f t="shared" si="550"/>
        <v>0.79637993966817489</v>
      </c>
      <c r="L11776" s="41" t="str">
        <f t="shared" si="551"/>
        <v>AA</v>
      </c>
      <c r="M11776" s="41" t="s">
        <v>144</v>
      </c>
      <c r="N11776" s="41" t="s">
        <v>424</v>
      </c>
      <c r="O11776" s="41" t="s">
        <v>70</v>
      </c>
    </row>
    <row r="11777" spans="1:15">
      <c r="A11777" s="38">
        <v>40900</v>
      </c>
      <c r="B11777" s="38">
        <v>48205</v>
      </c>
      <c r="C11777" s="131">
        <v>240</v>
      </c>
      <c r="D11777" s="39">
        <v>9.5700000000000007E-2</v>
      </c>
      <c r="E11777" s="39">
        <v>9.5700000000000007E-2</v>
      </c>
      <c r="F11777" s="40">
        <v>160000</v>
      </c>
      <c r="G11777" s="40">
        <v>160000</v>
      </c>
      <c r="H11777" s="40">
        <v>108930.83</v>
      </c>
      <c r="I11777" s="40">
        <v>127499.99</v>
      </c>
      <c r="J11777" s="67">
        <f t="shared" si="549"/>
        <v>0.68081768750000005</v>
      </c>
      <c r="K11777" s="39">
        <f t="shared" si="550"/>
        <v>0.79687493750000005</v>
      </c>
      <c r="L11777" s="2" t="str">
        <f t="shared" si="551"/>
        <v>A</v>
      </c>
      <c r="M11777" s="2" t="s">
        <v>959</v>
      </c>
      <c r="N11777" s="2" t="s">
        <v>416</v>
      </c>
      <c r="O11777" s="2" t="s">
        <v>70</v>
      </c>
    </row>
    <row r="11778" spans="1:15">
      <c r="A11778" s="38">
        <v>39157</v>
      </c>
      <c r="B11778" s="38">
        <v>46462</v>
      </c>
      <c r="C11778" s="131">
        <v>240</v>
      </c>
      <c r="D11778" s="39">
        <v>9.5700000000000007E-2</v>
      </c>
      <c r="E11778" s="39">
        <v>9.5700000000000007E-2</v>
      </c>
      <c r="F11778" s="40">
        <v>64000</v>
      </c>
      <c r="G11778" s="40">
        <v>64000</v>
      </c>
      <c r="H11778" s="40">
        <v>34082.15</v>
      </c>
      <c r="I11778" s="40">
        <v>51000</v>
      </c>
      <c r="J11778" s="67">
        <f t="shared" si="549"/>
        <v>0.53253359374999998</v>
      </c>
      <c r="K11778" s="39">
        <f t="shared" si="550"/>
        <v>0.796875</v>
      </c>
      <c r="L11778" s="2" t="str">
        <f t="shared" si="551"/>
        <v>AA</v>
      </c>
      <c r="M11778" s="2" t="s">
        <v>1426</v>
      </c>
      <c r="N11778" s="2" t="s">
        <v>416</v>
      </c>
      <c r="O11778" s="2" t="s">
        <v>70</v>
      </c>
    </row>
    <row r="11779" spans="1:15">
      <c r="A11779" s="38">
        <v>38832</v>
      </c>
      <c r="B11779" s="38">
        <v>45041</v>
      </c>
      <c r="C11779" s="131">
        <v>204</v>
      </c>
      <c r="D11779" s="39">
        <v>9.5700000000000007E-2</v>
      </c>
      <c r="E11779" s="39">
        <v>9.5700000000000007E-2</v>
      </c>
      <c r="F11779" s="40">
        <v>129184</v>
      </c>
      <c r="G11779" s="40">
        <v>129184</v>
      </c>
      <c r="H11779" s="40">
        <v>56682.74</v>
      </c>
      <c r="I11779" s="40">
        <v>102999.99</v>
      </c>
      <c r="J11779" s="67">
        <f t="shared" ref="J11779:J11842" si="552">H11779/G11779</f>
        <v>0.43877523532325985</v>
      </c>
      <c r="K11779" s="39">
        <f t="shared" ref="K11779:K11842" si="553">I11779/G11779</f>
        <v>0.79731228325489234</v>
      </c>
      <c r="L11779" s="2" t="str">
        <f t="shared" ref="L11779:L11842" si="554">IF(J11779&lt;=65%,"AA",IF(J11779&lt;=75%,"A",IF(J11779&lt;=85%,"B","C")))</f>
        <v>AA</v>
      </c>
      <c r="M11779" s="2" t="s">
        <v>566</v>
      </c>
      <c r="N11779" s="2" t="s">
        <v>420</v>
      </c>
      <c r="O11779" s="2" t="s">
        <v>70</v>
      </c>
    </row>
    <row r="11780" spans="1:15">
      <c r="A11780" s="38">
        <v>40935</v>
      </c>
      <c r="B11780" s="38">
        <v>47479</v>
      </c>
      <c r="C11780" s="131">
        <v>215</v>
      </c>
      <c r="D11780" s="39">
        <v>9.5700000000000007E-2</v>
      </c>
      <c r="E11780" s="39">
        <v>8.5600000000000009E-2</v>
      </c>
      <c r="F11780" s="40">
        <v>123400</v>
      </c>
      <c r="G11780" s="40">
        <v>123400</v>
      </c>
      <c r="H11780" s="40">
        <v>42141.97</v>
      </c>
      <c r="I11780" s="40">
        <v>98399.99</v>
      </c>
      <c r="J11780" s="67">
        <f t="shared" si="552"/>
        <v>0.34150705024311184</v>
      </c>
      <c r="K11780" s="39">
        <f t="shared" si="553"/>
        <v>0.79740672609400332</v>
      </c>
      <c r="L11780" s="2" t="str">
        <f t="shared" si="554"/>
        <v>AA</v>
      </c>
      <c r="M11780" s="2" t="s">
        <v>633</v>
      </c>
      <c r="N11780" s="2" t="s">
        <v>422</v>
      </c>
      <c r="O11780" s="2" t="s">
        <v>70</v>
      </c>
    </row>
    <row r="11781" spans="1:15">
      <c r="A11781" s="38">
        <v>39307</v>
      </c>
      <c r="B11781" s="38">
        <v>46612</v>
      </c>
      <c r="C11781" s="131">
        <v>240</v>
      </c>
      <c r="D11781" s="39">
        <v>9.5700000000000007E-2</v>
      </c>
      <c r="E11781" s="39">
        <v>9.5700000000000007E-2</v>
      </c>
      <c r="F11781" s="40">
        <v>100320</v>
      </c>
      <c r="G11781" s="40">
        <v>100320</v>
      </c>
      <c r="H11781" s="40">
        <v>53204.43</v>
      </c>
      <c r="I11781" s="40">
        <v>79999.990000000005</v>
      </c>
      <c r="J11781" s="67">
        <f t="shared" si="552"/>
        <v>0.53034718899521527</v>
      </c>
      <c r="K11781" s="39">
        <f t="shared" si="553"/>
        <v>0.79744806618819786</v>
      </c>
      <c r="L11781" s="2" t="str">
        <f t="shared" si="554"/>
        <v>AA</v>
      </c>
      <c r="M11781" s="2" t="s">
        <v>1151</v>
      </c>
      <c r="N11781" s="2" t="s">
        <v>418</v>
      </c>
      <c r="O11781" s="2" t="s">
        <v>70</v>
      </c>
    </row>
    <row r="11782" spans="1:15">
      <c r="A11782" s="42">
        <v>39030</v>
      </c>
      <c r="B11782" s="42">
        <v>41738</v>
      </c>
      <c r="C11782" s="130">
        <v>89</v>
      </c>
      <c r="D11782" s="43">
        <v>9.5700000000000007E-2</v>
      </c>
      <c r="E11782" s="43">
        <v>9.5700000000000007E-2</v>
      </c>
      <c r="F11782" s="44">
        <v>121590</v>
      </c>
      <c r="G11782" s="44">
        <v>121590</v>
      </c>
      <c r="H11782" s="44">
        <v>31213.43</v>
      </c>
      <c r="I11782" s="44">
        <v>96999.99</v>
      </c>
      <c r="J11782" s="68">
        <f t="shared" si="552"/>
        <v>0.25671050250842997</v>
      </c>
      <c r="K11782" s="43">
        <f t="shared" si="553"/>
        <v>0.79776289168517156</v>
      </c>
      <c r="L11782" s="41" t="str">
        <f t="shared" si="554"/>
        <v>AA</v>
      </c>
      <c r="M11782" s="41" t="s">
        <v>713</v>
      </c>
      <c r="N11782" s="41" t="s">
        <v>418</v>
      </c>
      <c r="O11782" s="41" t="s">
        <v>70</v>
      </c>
    </row>
    <row r="11783" spans="1:15">
      <c r="A11783" s="42">
        <v>40918</v>
      </c>
      <c r="B11783" s="42">
        <v>49531</v>
      </c>
      <c r="C11783" s="130">
        <v>283</v>
      </c>
      <c r="D11783" s="43">
        <v>9.5700000000000007E-2</v>
      </c>
      <c r="E11783" s="43">
        <v>8.5600000000000009E-2</v>
      </c>
      <c r="F11783" s="44">
        <v>165000</v>
      </c>
      <c r="G11783" s="44">
        <v>165000</v>
      </c>
      <c r="H11783" s="44">
        <v>116111.48</v>
      </c>
      <c r="I11783" s="44">
        <v>131699.99</v>
      </c>
      <c r="J11783" s="68">
        <f t="shared" si="552"/>
        <v>0.70370593939393933</v>
      </c>
      <c r="K11783" s="43">
        <f t="shared" si="553"/>
        <v>0.79818175757575749</v>
      </c>
      <c r="L11783" s="41" t="str">
        <f t="shared" si="554"/>
        <v>A</v>
      </c>
      <c r="M11783" s="41" t="s">
        <v>1608</v>
      </c>
      <c r="N11783" s="41" t="s">
        <v>437</v>
      </c>
      <c r="O11783" s="41" t="s">
        <v>70</v>
      </c>
    </row>
    <row r="11784" spans="1:15">
      <c r="A11784" s="42">
        <v>38807</v>
      </c>
      <c r="B11784" s="42">
        <v>46112</v>
      </c>
      <c r="C11784" s="130">
        <v>240</v>
      </c>
      <c r="D11784" s="43">
        <v>9.5700000000000007E-2</v>
      </c>
      <c r="E11784" s="43">
        <v>9.5700000000000007E-2</v>
      </c>
      <c r="F11784" s="44">
        <v>117000</v>
      </c>
      <c r="G11784" s="44">
        <v>117000</v>
      </c>
      <c r="H11784" s="44">
        <v>61204.19</v>
      </c>
      <c r="I11784" s="44">
        <v>93399.99</v>
      </c>
      <c r="J11784" s="68">
        <f t="shared" si="552"/>
        <v>0.52311273504273503</v>
      </c>
      <c r="K11784" s="43">
        <f t="shared" si="553"/>
        <v>0.79829051282051289</v>
      </c>
      <c r="L11784" s="41" t="str">
        <f t="shared" si="554"/>
        <v>AA</v>
      </c>
      <c r="M11784" s="41" t="s">
        <v>457</v>
      </c>
      <c r="N11784" s="41" t="s">
        <v>419</v>
      </c>
      <c r="O11784" s="41" t="s">
        <v>70</v>
      </c>
    </row>
    <row r="11785" spans="1:15">
      <c r="A11785" s="38">
        <v>40927</v>
      </c>
      <c r="B11785" s="38">
        <v>48537</v>
      </c>
      <c r="C11785" s="131">
        <v>250</v>
      </c>
      <c r="D11785" s="39">
        <v>9.5700000000000007E-2</v>
      </c>
      <c r="E11785" s="39">
        <v>8.5600000000000009E-2</v>
      </c>
      <c r="F11785" s="40">
        <v>103000</v>
      </c>
      <c r="G11785" s="40">
        <v>103000</v>
      </c>
      <c r="H11785" s="40">
        <v>71095.839999999997</v>
      </c>
      <c r="I11785" s="40">
        <v>82282.14</v>
      </c>
      <c r="J11785" s="67">
        <f t="shared" si="552"/>
        <v>0.6902508737864077</v>
      </c>
      <c r="K11785" s="39">
        <f t="shared" si="553"/>
        <v>0.79885572815533978</v>
      </c>
      <c r="L11785" s="2" t="str">
        <f t="shared" si="554"/>
        <v>A</v>
      </c>
      <c r="M11785" s="2" t="s">
        <v>548</v>
      </c>
      <c r="N11785" s="2" t="s">
        <v>433</v>
      </c>
      <c r="O11785" s="2" t="s">
        <v>70</v>
      </c>
    </row>
    <row r="11786" spans="1:15">
      <c r="A11786" s="38">
        <v>40980</v>
      </c>
      <c r="B11786" s="38">
        <v>50111</v>
      </c>
      <c r="C11786" s="131">
        <v>300</v>
      </c>
      <c r="D11786" s="39">
        <v>9.5700000000000007E-2</v>
      </c>
      <c r="E11786" s="39">
        <v>8.5600000000000009E-2</v>
      </c>
      <c r="F11786" s="40">
        <v>172570</v>
      </c>
      <c r="G11786" s="40">
        <v>172570</v>
      </c>
      <c r="H11786" s="40">
        <v>103894.59</v>
      </c>
      <c r="I11786" s="40">
        <v>137933.76999999999</v>
      </c>
      <c r="J11786" s="67">
        <f t="shared" si="552"/>
        <v>0.60204317088717618</v>
      </c>
      <c r="K11786" s="39">
        <f t="shared" si="553"/>
        <v>0.79929170771281211</v>
      </c>
      <c r="L11786" s="2" t="str">
        <f t="shared" si="554"/>
        <v>AA</v>
      </c>
      <c r="M11786" s="2" t="s">
        <v>757</v>
      </c>
      <c r="N11786" s="2" t="s">
        <v>439</v>
      </c>
      <c r="O11786" s="2" t="s">
        <v>70</v>
      </c>
    </row>
    <row r="11787" spans="1:15">
      <c r="A11787" s="42">
        <v>39255</v>
      </c>
      <c r="B11787" s="42">
        <v>46560</v>
      </c>
      <c r="C11787" s="130">
        <v>240</v>
      </c>
      <c r="D11787" s="43">
        <v>9.5700000000000007E-2</v>
      </c>
      <c r="E11787" s="43">
        <v>8.6500000000000007E-2</v>
      </c>
      <c r="F11787" s="44">
        <v>87075</v>
      </c>
      <c r="G11787" s="44">
        <v>87075</v>
      </c>
      <c r="H11787" s="44">
        <v>45756.02</v>
      </c>
      <c r="I11787" s="44">
        <v>69599.990000000005</v>
      </c>
      <c r="J11787" s="68">
        <f t="shared" si="552"/>
        <v>0.52547826586276192</v>
      </c>
      <c r="K11787" s="43">
        <f t="shared" si="553"/>
        <v>0.79931082400229692</v>
      </c>
      <c r="L11787" s="41" t="str">
        <f t="shared" si="554"/>
        <v>AA</v>
      </c>
      <c r="M11787" s="41" t="s">
        <v>472</v>
      </c>
      <c r="N11787" s="41" t="s">
        <v>426</v>
      </c>
      <c r="O11787" s="41" t="s">
        <v>70</v>
      </c>
    </row>
    <row r="11788" spans="1:15">
      <c r="A11788" s="38">
        <v>39234</v>
      </c>
      <c r="B11788" s="38">
        <v>46539</v>
      </c>
      <c r="C11788" s="131">
        <v>240</v>
      </c>
      <c r="D11788" s="39">
        <v>9.5700000000000007E-2</v>
      </c>
      <c r="E11788" s="39">
        <v>8.6500000000000007E-2</v>
      </c>
      <c r="F11788" s="40">
        <v>122411.6</v>
      </c>
      <c r="G11788" s="40">
        <v>122411.6</v>
      </c>
      <c r="H11788" s="40">
        <v>64436.88</v>
      </c>
      <c r="I11788" s="40">
        <v>97899.99</v>
      </c>
      <c r="J11788" s="67">
        <f t="shared" si="552"/>
        <v>0.52639521091138419</v>
      </c>
      <c r="K11788" s="39">
        <f t="shared" si="553"/>
        <v>0.79976072529074038</v>
      </c>
      <c r="L11788" s="2" t="str">
        <f t="shared" si="554"/>
        <v>AA</v>
      </c>
      <c r="M11788" s="2" t="s">
        <v>639</v>
      </c>
      <c r="N11788" s="2" t="s">
        <v>427</v>
      </c>
      <c r="O11788" s="2" t="s">
        <v>70</v>
      </c>
    </row>
    <row r="11789" spans="1:15">
      <c r="A11789" s="42">
        <v>39423</v>
      </c>
      <c r="B11789" s="42">
        <v>46728</v>
      </c>
      <c r="C11789" s="130">
        <v>240</v>
      </c>
      <c r="D11789" s="43">
        <v>9.5700000000000007E-2</v>
      </c>
      <c r="E11789" s="43">
        <v>8.6500000000000007E-2</v>
      </c>
      <c r="F11789" s="44">
        <v>80000</v>
      </c>
      <c r="G11789" s="44">
        <v>80000</v>
      </c>
      <c r="H11789" s="44">
        <v>45256.18</v>
      </c>
      <c r="I11789" s="44">
        <v>63992</v>
      </c>
      <c r="J11789" s="68">
        <f t="shared" si="552"/>
        <v>0.56570224999999996</v>
      </c>
      <c r="K11789" s="43">
        <f t="shared" si="553"/>
        <v>0.79990000000000006</v>
      </c>
      <c r="L11789" s="41" t="str">
        <f t="shared" si="554"/>
        <v>AA</v>
      </c>
      <c r="M11789" s="41" t="s">
        <v>947</v>
      </c>
      <c r="N11789" s="41" t="s">
        <v>421</v>
      </c>
      <c r="O11789" s="41" t="s">
        <v>70</v>
      </c>
    </row>
    <row r="11790" spans="1:15">
      <c r="A11790" s="38">
        <v>39287</v>
      </c>
      <c r="B11790" s="38">
        <v>46592</v>
      </c>
      <c r="C11790" s="131">
        <v>240</v>
      </c>
      <c r="D11790" s="39">
        <v>9.5700000000000007E-2</v>
      </c>
      <c r="E11790" s="39">
        <v>8.6500000000000007E-2</v>
      </c>
      <c r="F11790" s="40">
        <v>62289.72</v>
      </c>
      <c r="G11790" s="40">
        <v>62289.72</v>
      </c>
      <c r="H11790" s="40">
        <v>32925.480000000003</v>
      </c>
      <c r="I11790" s="40">
        <v>49830.99</v>
      </c>
      <c r="J11790" s="67">
        <f t="shared" si="552"/>
        <v>0.52858609735282169</v>
      </c>
      <c r="K11790" s="39">
        <f t="shared" si="553"/>
        <v>0.79998738154546201</v>
      </c>
      <c r="L11790" s="2" t="str">
        <f t="shared" si="554"/>
        <v>AA</v>
      </c>
      <c r="M11790" s="2" t="s">
        <v>495</v>
      </c>
      <c r="N11790" s="2" t="s">
        <v>424</v>
      </c>
      <c r="O11790" s="2" t="s">
        <v>70</v>
      </c>
    </row>
    <row r="11791" spans="1:15">
      <c r="A11791" s="38">
        <v>39086</v>
      </c>
      <c r="B11791" s="38">
        <v>44565</v>
      </c>
      <c r="C11791" s="131">
        <v>180</v>
      </c>
      <c r="D11791" s="39">
        <v>9.5700000000000007E-2</v>
      </c>
      <c r="E11791" s="39">
        <v>9.5700000000000007E-2</v>
      </c>
      <c r="F11791" s="40">
        <v>101251.46</v>
      </c>
      <c r="G11791" s="40">
        <v>101251.46</v>
      </c>
      <c r="H11791" s="40">
        <v>43855.01</v>
      </c>
      <c r="I11791" s="40">
        <v>81000</v>
      </c>
      <c r="J11791" s="67">
        <f t="shared" si="552"/>
        <v>0.43312965561187955</v>
      </c>
      <c r="K11791" s="39">
        <f t="shared" si="553"/>
        <v>0.79998846436387183</v>
      </c>
      <c r="L11791" s="2" t="str">
        <f t="shared" si="554"/>
        <v>AA</v>
      </c>
      <c r="M11791" s="2" t="s">
        <v>117</v>
      </c>
      <c r="N11791" s="2" t="s">
        <v>421</v>
      </c>
      <c r="O11791" s="2" t="s">
        <v>70</v>
      </c>
    </row>
    <row r="11792" spans="1:15">
      <c r="A11792" s="42">
        <v>39052</v>
      </c>
      <c r="B11792" s="42">
        <v>46357</v>
      </c>
      <c r="C11792" s="130">
        <v>240</v>
      </c>
      <c r="D11792" s="43">
        <v>9.5700000000000007E-2</v>
      </c>
      <c r="E11792" s="43">
        <v>8.6500000000000007E-2</v>
      </c>
      <c r="F11792" s="44">
        <v>107762.61</v>
      </c>
      <c r="G11792" s="44">
        <v>107762.61</v>
      </c>
      <c r="H11792" s="44">
        <v>57034.93</v>
      </c>
      <c r="I11792" s="44">
        <v>86209.61</v>
      </c>
      <c r="J11792" s="68">
        <f t="shared" si="552"/>
        <v>0.52926455660270288</v>
      </c>
      <c r="K11792" s="43">
        <f t="shared" si="553"/>
        <v>0.79999556432421226</v>
      </c>
      <c r="L11792" s="41" t="str">
        <f t="shared" si="554"/>
        <v>AA</v>
      </c>
      <c r="M11792" s="41" t="s">
        <v>1231</v>
      </c>
      <c r="N11792" s="41" t="s">
        <v>424</v>
      </c>
      <c r="O11792" s="41" t="s">
        <v>70</v>
      </c>
    </row>
    <row r="11793" spans="1:15">
      <c r="A11793" s="42">
        <v>39163</v>
      </c>
      <c r="B11793" s="42">
        <v>46468</v>
      </c>
      <c r="C11793" s="130">
        <v>240</v>
      </c>
      <c r="D11793" s="43">
        <v>9.5700000000000007E-2</v>
      </c>
      <c r="E11793" s="43">
        <v>8.6500000000000007E-2</v>
      </c>
      <c r="F11793" s="44">
        <v>79882.8</v>
      </c>
      <c r="G11793" s="44">
        <v>79882.8</v>
      </c>
      <c r="H11793" s="44">
        <v>41341.379999999997</v>
      </c>
      <c r="I11793" s="44">
        <v>63905.99</v>
      </c>
      <c r="J11793" s="68">
        <f t="shared" si="552"/>
        <v>0.51752542474725471</v>
      </c>
      <c r="K11793" s="43">
        <f t="shared" si="553"/>
        <v>0.7999968704151581</v>
      </c>
      <c r="L11793" s="41" t="str">
        <f t="shared" si="554"/>
        <v>AA</v>
      </c>
      <c r="M11793" s="41" t="s">
        <v>509</v>
      </c>
      <c r="N11793" s="41" t="s">
        <v>430</v>
      </c>
      <c r="O11793" s="41" t="s">
        <v>70</v>
      </c>
    </row>
    <row r="11794" spans="1:15">
      <c r="A11794" s="42">
        <v>39216</v>
      </c>
      <c r="B11794" s="42">
        <v>46521</v>
      </c>
      <c r="C11794" s="130">
        <v>240</v>
      </c>
      <c r="D11794" s="43">
        <v>9.5700000000000007E-2</v>
      </c>
      <c r="E11794" s="43">
        <v>9.5700000000000007E-2</v>
      </c>
      <c r="F11794" s="44">
        <v>92219.09</v>
      </c>
      <c r="G11794" s="44">
        <v>92219.09</v>
      </c>
      <c r="H11794" s="44">
        <v>50308.62</v>
      </c>
      <c r="I11794" s="44">
        <v>73775.199999999997</v>
      </c>
      <c r="J11794" s="68">
        <f t="shared" si="552"/>
        <v>0.54553368505371291</v>
      </c>
      <c r="K11794" s="43">
        <f t="shared" si="553"/>
        <v>0.79999921925059114</v>
      </c>
      <c r="L11794" s="41" t="str">
        <f t="shared" si="554"/>
        <v>AA</v>
      </c>
      <c r="M11794" s="41" t="s">
        <v>907</v>
      </c>
      <c r="N11794" s="41" t="s">
        <v>422</v>
      </c>
      <c r="O11794" s="41" t="s">
        <v>70</v>
      </c>
    </row>
    <row r="11795" spans="1:15">
      <c r="A11795" s="38">
        <v>38833</v>
      </c>
      <c r="B11795" s="38">
        <v>46138</v>
      </c>
      <c r="C11795" s="131">
        <v>240</v>
      </c>
      <c r="D11795" s="39">
        <v>9.5700000000000007E-2</v>
      </c>
      <c r="E11795" s="39">
        <v>9.5700000000000007E-2</v>
      </c>
      <c r="F11795" s="40">
        <v>80921.31</v>
      </c>
      <c r="G11795" s="40">
        <v>80921.31</v>
      </c>
      <c r="H11795" s="40">
        <v>44713.31</v>
      </c>
      <c r="I11795" s="40">
        <v>64737</v>
      </c>
      <c r="J11795" s="67">
        <f t="shared" si="552"/>
        <v>0.5525529678152763</v>
      </c>
      <c r="K11795" s="39">
        <f t="shared" si="553"/>
        <v>0.79999940683115489</v>
      </c>
      <c r="L11795" s="2" t="str">
        <f t="shared" si="554"/>
        <v>AA</v>
      </c>
      <c r="M11795" s="2" t="s">
        <v>1121</v>
      </c>
      <c r="N11795" s="2" t="s">
        <v>424</v>
      </c>
      <c r="O11795" s="2" t="s">
        <v>70</v>
      </c>
    </row>
    <row r="11796" spans="1:15">
      <c r="A11796" s="42">
        <v>39465</v>
      </c>
      <c r="B11796" s="42">
        <v>44944</v>
      </c>
      <c r="C11796" s="130">
        <v>180</v>
      </c>
      <c r="D11796" s="43">
        <v>9.5700000000000007E-2</v>
      </c>
      <c r="E11796" s="43">
        <v>8.6500000000000007E-2</v>
      </c>
      <c r="F11796" s="44">
        <v>90000</v>
      </c>
      <c r="G11796" s="44">
        <v>90000</v>
      </c>
      <c r="H11796" s="44">
        <v>40318.49</v>
      </c>
      <c r="I11796" s="44">
        <v>71999.97</v>
      </c>
      <c r="J11796" s="68">
        <f t="shared" si="552"/>
        <v>0.4479832222222222</v>
      </c>
      <c r="K11796" s="43">
        <f t="shared" si="553"/>
        <v>0.79999966666666666</v>
      </c>
      <c r="L11796" s="41" t="str">
        <f t="shared" si="554"/>
        <v>AA</v>
      </c>
      <c r="M11796" s="41" t="s">
        <v>769</v>
      </c>
      <c r="N11796" s="41" t="s">
        <v>440</v>
      </c>
      <c r="O11796" s="41" t="s">
        <v>70</v>
      </c>
    </row>
    <row r="11797" spans="1:15">
      <c r="A11797" s="38">
        <v>39169</v>
      </c>
      <c r="B11797" s="38">
        <v>46474</v>
      </c>
      <c r="C11797" s="131">
        <v>240</v>
      </c>
      <c r="D11797" s="39">
        <v>9.5700000000000007E-2</v>
      </c>
      <c r="E11797" s="39">
        <v>8.6500000000000007E-2</v>
      </c>
      <c r="F11797" s="40">
        <v>65000</v>
      </c>
      <c r="G11797" s="40">
        <v>65000</v>
      </c>
      <c r="H11797" s="40">
        <v>33989.14</v>
      </c>
      <c r="I11797" s="40">
        <v>51999.99</v>
      </c>
      <c r="J11797" s="67">
        <f t="shared" si="552"/>
        <v>0.52290984615384617</v>
      </c>
      <c r="K11797" s="39">
        <f t="shared" si="553"/>
        <v>0.79999984615384612</v>
      </c>
      <c r="L11797" s="2" t="str">
        <f t="shared" si="554"/>
        <v>AA</v>
      </c>
      <c r="M11797" s="2" t="s">
        <v>1567</v>
      </c>
      <c r="N11797" s="2" t="s">
        <v>416</v>
      </c>
      <c r="O11797" s="2" t="s">
        <v>70</v>
      </c>
    </row>
    <row r="11798" spans="1:15">
      <c r="A11798" s="42">
        <v>39342</v>
      </c>
      <c r="B11798" s="42">
        <v>46647</v>
      </c>
      <c r="C11798" s="130">
        <v>240</v>
      </c>
      <c r="D11798" s="43">
        <v>9.5700000000000007E-2</v>
      </c>
      <c r="E11798" s="43">
        <v>8.6500000000000007E-2</v>
      </c>
      <c r="F11798" s="44">
        <v>65000</v>
      </c>
      <c r="G11798" s="44">
        <v>65000</v>
      </c>
      <c r="H11798" s="44">
        <v>34799.410000000003</v>
      </c>
      <c r="I11798" s="44">
        <v>51999.99</v>
      </c>
      <c r="J11798" s="68">
        <f t="shared" si="552"/>
        <v>0.53537553846153851</v>
      </c>
      <c r="K11798" s="43">
        <f t="shared" si="553"/>
        <v>0.79999984615384612</v>
      </c>
      <c r="L11798" s="41" t="str">
        <f t="shared" si="554"/>
        <v>AA</v>
      </c>
      <c r="M11798" s="41" t="s">
        <v>538</v>
      </c>
      <c r="N11798" s="41" t="s">
        <v>417</v>
      </c>
      <c r="O11798" s="41" t="s">
        <v>70</v>
      </c>
    </row>
    <row r="11799" spans="1:15">
      <c r="A11799" s="42">
        <v>38896</v>
      </c>
      <c r="B11799" s="42">
        <v>46201</v>
      </c>
      <c r="C11799" s="130">
        <v>240</v>
      </c>
      <c r="D11799" s="43">
        <v>9.5700000000000007E-2</v>
      </c>
      <c r="E11799" s="43">
        <v>9.5700000000000007E-2</v>
      </c>
      <c r="F11799" s="44">
        <v>65000</v>
      </c>
      <c r="G11799" s="44">
        <v>65000</v>
      </c>
      <c r="H11799" s="44">
        <v>32350.54</v>
      </c>
      <c r="I11799" s="44">
        <v>51999.99</v>
      </c>
      <c r="J11799" s="68">
        <f t="shared" si="552"/>
        <v>0.49770061538461541</v>
      </c>
      <c r="K11799" s="43">
        <f t="shared" si="553"/>
        <v>0.79999984615384612</v>
      </c>
      <c r="L11799" s="41" t="str">
        <f t="shared" si="554"/>
        <v>AA</v>
      </c>
      <c r="M11799" s="41" t="s">
        <v>467</v>
      </c>
      <c r="N11799" s="41" t="s">
        <v>425</v>
      </c>
      <c r="O11799" s="41" t="s">
        <v>70</v>
      </c>
    </row>
    <row r="11800" spans="1:15">
      <c r="A11800" s="38">
        <v>39378</v>
      </c>
      <c r="B11800" s="38">
        <v>46683</v>
      </c>
      <c r="C11800" s="131">
        <v>240</v>
      </c>
      <c r="D11800" s="39">
        <v>9.5700000000000007E-2</v>
      </c>
      <c r="E11800" s="39">
        <v>8.6500000000000007E-2</v>
      </c>
      <c r="F11800" s="40">
        <v>66000</v>
      </c>
      <c r="G11800" s="40">
        <v>66000</v>
      </c>
      <c r="H11800" s="40">
        <v>35513.26</v>
      </c>
      <c r="I11800" s="40">
        <v>52799.99</v>
      </c>
      <c r="J11800" s="67">
        <f t="shared" si="552"/>
        <v>0.53807969696969704</v>
      </c>
      <c r="K11800" s="39">
        <f t="shared" si="553"/>
        <v>0.79999984848484851</v>
      </c>
      <c r="L11800" s="2" t="str">
        <f t="shared" si="554"/>
        <v>AA</v>
      </c>
      <c r="M11800" s="2" t="s">
        <v>457</v>
      </c>
      <c r="N11800" s="2" t="s">
        <v>419</v>
      </c>
      <c r="O11800" s="2" t="s">
        <v>70</v>
      </c>
    </row>
    <row r="11801" spans="1:15">
      <c r="A11801" s="42">
        <v>39157</v>
      </c>
      <c r="B11801" s="42">
        <v>46462</v>
      </c>
      <c r="C11801" s="130">
        <v>240</v>
      </c>
      <c r="D11801" s="43">
        <v>9.5700000000000007E-2</v>
      </c>
      <c r="E11801" s="43">
        <v>9.5700000000000007E-2</v>
      </c>
      <c r="F11801" s="44">
        <v>66800</v>
      </c>
      <c r="G11801" s="44">
        <v>66800</v>
      </c>
      <c r="H11801" s="44">
        <v>34607.01</v>
      </c>
      <c r="I11801" s="44">
        <v>53439.99</v>
      </c>
      <c r="J11801" s="68">
        <f t="shared" si="552"/>
        <v>0.51806901197604793</v>
      </c>
      <c r="K11801" s="43">
        <f t="shared" si="553"/>
        <v>0.79999985029940113</v>
      </c>
      <c r="L11801" s="41" t="str">
        <f t="shared" si="554"/>
        <v>AA</v>
      </c>
      <c r="M11801" s="41" t="s">
        <v>467</v>
      </c>
      <c r="N11801" s="41" t="s">
        <v>425</v>
      </c>
      <c r="O11801" s="41" t="s">
        <v>70</v>
      </c>
    </row>
    <row r="11802" spans="1:15">
      <c r="A11802" s="42">
        <v>39357</v>
      </c>
      <c r="B11802" s="42">
        <v>44836</v>
      </c>
      <c r="C11802" s="130">
        <v>180</v>
      </c>
      <c r="D11802" s="43">
        <v>9.5700000000000007E-2</v>
      </c>
      <c r="E11802" s="43">
        <v>8.6500000000000007E-2</v>
      </c>
      <c r="F11802" s="44">
        <v>70000</v>
      </c>
      <c r="G11802" s="44">
        <v>70000</v>
      </c>
      <c r="H11802" s="44">
        <v>30475.49</v>
      </c>
      <c r="I11802" s="44">
        <v>55999.99</v>
      </c>
      <c r="J11802" s="68">
        <f t="shared" si="552"/>
        <v>0.43536414285714287</v>
      </c>
      <c r="K11802" s="43">
        <f t="shared" si="553"/>
        <v>0.79999985714285715</v>
      </c>
      <c r="L11802" s="41" t="str">
        <f t="shared" si="554"/>
        <v>AA</v>
      </c>
      <c r="M11802" s="41" t="s">
        <v>1219</v>
      </c>
      <c r="N11802" s="41" t="s">
        <v>416</v>
      </c>
      <c r="O11802" s="41" t="s">
        <v>70</v>
      </c>
    </row>
    <row r="11803" spans="1:15">
      <c r="A11803" s="42">
        <v>38961</v>
      </c>
      <c r="B11803" s="42">
        <v>46266</v>
      </c>
      <c r="C11803" s="130">
        <v>240</v>
      </c>
      <c r="D11803" s="43">
        <v>9.5700000000000007E-2</v>
      </c>
      <c r="E11803" s="43">
        <v>9.5700000000000007E-2</v>
      </c>
      <c r="F11803" s="44">
        <v>70000</v>
      </c>
      <c r="G11803" s="44">
        <v>70000</v>
      </c>
      <c r="H11803" s="44">
        <v>31091.200000000001</v>
      </c>
      <c r="I11803" s="44">
        <v>55999.99</v>
      </c>
      <c r="J11803" s="68">
        <f t="shared" si="552"/>
        <v>0.44416</v>
      </c>
      <c r="K11803" s="43">
        <f t="shared" si="553"/>
        <v>0.79999985714285715</v>
      </c>
      <c r="L11803" s="41" t="str">
        <f t="shared" si="554"/>
        <v>AA</v>
      </c>
      <c r="M11803" s="41" t="s">
        <v>515</v>
      </c>
      <c r="N11803" s="41" t="s">
        <v>416</v>
      </c>
      <c r="O11803" s="41" t="s">
        <v>70</v>
      </c>
    </row>
    <row r="11804" spans="1:15">
      <c r="A11804" s="38">
        <v>39093</v>
      </c>
      <c r="B11804" s="38">
        <v>45941</v>
      </c>
      <c r="C11804" s="131">
        <v>225</v>
      </c>
      <c r="D11804" s="39">
        <v>9.5700000000000007E-2</v>
      </c>
      <c r="E11804" s="39">
        <v>9.5700000000000007E-2</v>
      </c>
      <c r="F11804" s="40">
        <v>73000</v>
      </c>
      <c r="G11804" s="40">
        <v>73000</v>
      </c>
      <c r="H11804" s="40">
        <v>39908.15</v>
      </c>
      <c r="I11804" s="40">
        <v>58399.99</v>
      </c>
      <c r="J11804" s="67">
        <f t="shared" si="552"/>
        <v>0.54668698630136991</v>
      </c>
      <c r="K11804" s="39">
        <f t="shared" si="553"/>
        <v>0.79999986301369863</v>
      </c>
      <c r="L11804" s="2" t="str">
        <f t="shared" si="554"/>
        <v>AA</v>
      </c>
      <c r="M11804" s="2" t="s">
        <v>522</v>
      </c>
      <c r="N11804" s="2" t="s">
        <v>419</v>
      </c>
      <c r="O11804" s="2" t="s">
        <v>70</v>
      </c>
    </row>
    <row r="11805" spans="1:15">
      <c r="A11805" s="42">
        <v>39419</v>
      </c>
      <c r="B11805" s="42">
        <v>46724</v>
      </c>
      <c r="C11805" s="130">
        <v>240</v>
      </c>
      <c r="D11805" s="43">
        <v>9.5700000000000007E-2</v>
      </c>
      <c r="E11805" s="43">
        <v>8.6500000000000007E-2</v>
      </c>
      <c r="F11805" s="44">
        <v>78000</v>
      </c>
      <c r="G11805" s="44">
        <v>78000</v>
      </c>
      <c r="H11805" s="44">
        <v>42602.29</v>
      </c>
      <c r="I11805" s="44">
        <v>62399.99</v>
      </c>
      <c r="J11805" s="68">
        <f t="shared" si="552"/>
        <v>0.54618320512820517</v>
      </c>
      <c r="K11805" s="43">
        <f t="shared" si="553"/>
        <v>0.79999987179487175</v>
      </c>
      <c r="L11805" s="41" t="str">
        <f t="shared" si="554"/>
        <v>AA</v>
      </c>
      <c r="M11805" s="41" t="s">
        <v>531</v>
      </c>
      <c r="N11805" s="41" t="s">
        <v>423</v>
      </c>
      <c r="O11805" s="41" t="s">
        <v>70</v>
      </c>
    </row>
    <row r="11806" spans="1:15">
      <c r="A11806" s="38">
        <v>38770</v>
      </c>
      <c r="B11806" s="38">
        <v>46075</v>
      </c>
      <c r="C11806" s="131">
        <v>240</v>
      </c>
      <c r="D11806" s="39">
        <v>9.5700000000000007E-2</v>
      </c>
      <c r="E11806" s="39">
        <v>9.5700000000000007E-2</v>
      </c>
      <c r="F11806" s="40">
        <v>78000</v>
      </c>
      <c r="G11806" s="40">
        <v>78000</v>
      </c>
      <c r="H11806" s="40">
        <v>37407.440000000002</v>
      </c>
      <c r="I11806" s="40">
        <v>62399.99</v>
      </c>
      <c r="J11806" s="67">
        <f t="shared" si="552"/>
        <v>0.47958256410256411</v>
      </c>
      <c r="K11806" s="39">
        <f t="shared" si="553"/>
        <v>0.79999987179487175</v>
      </c>
      <c r="L11806" s="2" t="str">
        <f t="shared" si="554"/>
        <v>AA</v>
      </c>
      <c r="M11806" s="2" t="s">
        <v>565</v>
      </c>
      <c r="N11806" s="2" t="s">
        <v>432</v>
      </c>
      <c r="O11806" s="2" t="s">
        <v>70</v>
      </c>
    </row>
    <row r="11807" spans="1:15">
      <c r="A11807" s="38">
        <v>39092</v>
      </c>
      <c r="B11807" s="38">
        <v>46397</v>
      </c>
      <c r="C11807" s="131">
        <v>240</v>
      </c>
      <c r="D11807" s="39">
        <v>9.5700000000000007E-2</v>
      </c>
      <c r="E11807" s="39">
        <v>9.5700000000000007E-2</v>
      </c>
      <c r="F11807" s="40">
        <v>78000</v>
      </c>
      <c r="G11807" s="40">
        <v>78000</v>
      </c>
      <c r="H11807" s="40">
        <v>43098.59</v>
      </c>
      <c r="I11807" s="40">
        <v>62399.99</v>
      </c>
      <c r="J11807" s="67">
        <f t="shared" si="552"/>
        <v>0.55254602564102562</v>
      </c>
      <c r="K11807" s="39">
        <f t="shared" si="553"/>
        <v>0.79999987179487175</v>
      </c>
      <c r="L11807" s="2" t="str">
        <f t="shared" si="554"/>
        <v>AA</v>
      </c>
      <c r="M11807" s="2" t="s">
        <v>554</v>
      </c>
      <c r="N11807" s="2" t="s">
        <v>417</v>
      </c>
      <c r="O11807" s="2" t="s">
        <v>70</v>
      </c>
    </row>
    <row r="11808" spans="1:15">
      <c r="A11808" s="38">
        <v>39247</v>
      </c>
      <c r="B11808" s="38">
        <v>46552</v>
      </c>
      <c r="C11808" s="131">
        <v>240</v>
      </c>
      <c r="D11808" s="39">
        <v>9.5700000000000007E-2</v>
      </c>
      <c r="E11808" s="39">
        <v>8.6500000000000007E-2</v>
      </c>
      <c r="F11808" s="40">
        <v>83000</v>
      </c>
      <c r="G11808" s="40">
        <v>83000</v>
      </c>
      <c r="H11808" s="40">
        <v>43685.29</v>
      </c>
      <c r="I11808" s="40">
        <v>66399.990000000005</v>
      </c>
      <c r="J11808" s="67">
        <f t="shared" si="552"/>
        <v>0.52632879518072295</v>
      </c>
      <c r="K11808" s="39">
        <f t="shared" si="553"/>
        <v>0.79999987951807239</v>
      </c>
      <c r="L11808" s="2" t="str">
        <f t="shared" si="554"/>
        <v>AA</v>
      </c>
      <c r="M11808" s="2" t="s">
        <v>675</v>
      </c>
      <c r="N11808" s="2" t="s">
        <v>421</v>
      </c>
      <c r="O11808" s="2" t="s">
        <v>70</v>
      </c>
    </row>
    <row r="11809" spans="1:15">
      <c r="A11809" s="42">
        <v>39028</v>
      </c>
      <c r="B11809" s="42">
        <v>44507</v>
      </c>
      <c r="C11809" s="130">
        <v>180</v>
      </c>
      <c r="D11809" s="43">
        <v>9.5700000000000007E-2</v>
      </c>
      <c r="E11809" s="43">
        <v>9.5700000000000007E-2</v>
      </c>
      <c r="F11809" s="44">
        <v>89500</v>
      </c>
      <c r="G11809" s="44">
        <v>89500</v>
      </c>
      <c r="H11809" s="44">
        <v>37737.79</v>
      </c>
      <c r="I11809" s="44">
        <v>71599.990000000005</v>
      </c>
      <c r="J11809" s="68">
        <f t="shared" si="552"/>
        <v>0.42165128491620113</v>
      </c>
      <c r="K11809" s="43">
        <f t="shared" si="553"/>
        <v>0.79999988826815649</v>
      </c>
      <c r="L11809" s="41" t="str">
        <f t="shared" si="554"/>
        <v>AA</v>
      </c>
      <c r="M11809" s="41" t="s">
        <v>532</v>
      </c>
      <c r="N11809" s="41" t="s">
        <v>417</v>
      </c>
      <c r="O11809" s="41" t="s">
        <v>70</v>
      </c>
    </row>
    <row r="11810" spans="1:15">
      <c r="A11810" s="42">
        <v>39374</v>
      </c>
      <c r="B11810" s="42">
        <v>44853</v>
      </c>
      <c r="C11810" s="130">
        <v>180</v>
      </c>
      <c r="D11810" s="43">
        <v>9.5700000000000007E-2</v>
      </c>
      <c r="E11810" s="43">
        <v>8.6500000000000007E-2</v>
      </c>
      <c r="F11810" s="44">
        <v>90000</v>
      </c>
      <c r="G11810" s="44">
        <v>90000</v>
      </c>
      <c r="H11810" s="44">
        <v>39147.68</v>
      </c>
      <c r="I11810" s="44">
        <v>71999.990000000005</v>
      </c>
      <c r="J11810" s="68">
        <f t="shared" si="552"/>
        <v>0.43497422222222221</v>
      </c>
      <c r="K11810" s="43">
        <f t="shared" si="553"/>
        <v>0.79999988888888895</v>
      </c>
      <c r="L11810" s="41" t="str">
        <f t="shared" si="554"/>
        <v>AA</v>
      </c>
      <c r="M11810" s="41" t="s">
        <v>602</v>
      </c>
      <c r="N11810" s="41" t="s">
        <v>421</v>
      </c>
      <c r="O11810" s="41" t="s">
        <v>70</v>
      </c>
    </row>
    <row r="11811" spans="1:15">
      <c r="A11811" s="42">
        <v>40919</v>
      </c>
      <c r="B11811" s="42">
        <v>48224</v>
      </c>
      <c r="C11811" s="130">
        <v>240</v>
      </c>
      <c r="D11811" s="43">
        <v>9.5700000000000007E-2</v>
      </c>
      <c r="E11811" s="43">
        <v>8.5600000000000009E-2</v>
      </c>
      <c r="F11811" s="44">
        <v>90000</v>
      </c>
      <c r="G11811" s="44">
        <v>90000</v>
      </c>
      <c r="H11811" s="44">
        <v>61850.52</v>
      </c>
      <c r="I11811" s="44">
        <v>71999.990000000005</v>
      </c>
      <c r="J11811" s="68">
        <f t="shared" si="552"/>
        <v>0.68722799999999995</v>
      </c>
      <c r="K11811" s="43">
        <f t="shared" si="553"/>
        <v>0.79999988888888895</v>
      </c>
      <c r="L11811" s="41" t="str">
        <f t="shared" si="554"/>
        <v>A</v>
      </c>
      <c r="M11811" s="41" t="s">
        <v>932</v>
      </c>
      <c r="N11811" s="41" t="s">
        <v>416</v>
      </c>
      <c r="O11811" s="41" t="s">
        <v>70</v>
      </c>
    </row>
    <row r="11812" spans="1:15">
      <c r="A11812" s="38">
        <v>39234</v>
      </c>
      <c r="B11812" s="38">
        <v>46539</v>
      </c>
      <c r="C11812" s="131">
        <v>240</v>
      </c>
      <c r="D11812" s="39">
        <v>9.5700000000000007E-2</v>
      </c>
      <c r="E11812" s="39">
        <v>9.5700000000000007E-2</v>
      </c>
      <c r="F11812" s="40">
        <v>90000</v>
      </c>
      <c r="G11812" s="40">
        <v>90000</v>
      </c>
      <c r="H11812" s="40">
        <v>49720.31</v>
      </c>
      <c r="I11812" s="40">
        <v>71999.990000000005</v>
      </c>
      <c r="J11812" s="67">
        <f t="shared" si="552"/>
        <v>0.55244788888888885</v>
      </c>
      <c r="K11812" s="39">
        <f t="shared" si="553"/>
        <v>0.79999988888888895</v>
      </c>
      <c r="L11812" s="2" t="str">
        <f t="shared" si="554"/>
        <v>AA</v>
      </c>
      <c r="M11812" s="2" t="s">
        <v>467</v>
      </c>
      <c r="N11812" s="2" t="s">
        <v>425</v>
      </c>
      <c r="O11812" s="2" t="s">
        <v>70</v>
      </c>
    </row>
    <row r="11813" spans="1:15">
      <c r="A11813" s="42">
        <v>39065</v>
      </c>
      <c r="B11813" s="42">
        <v>46370</v>
      </c>
      <c r="C11813" s="130">
        <v>240</v>
      </c>
      <c r="D11813" s="43">
        <v>9.5700000000000007E-2</v>
      </c>
      <c r="E11813" s="43">
        <v>9.5700000000000007E-2</v>
      </c>
      <c r="F11813" s="44">
        <v>95000</v>
      </c>
      <c r="G11813" s="44">
        <v>95000</v>
      </c>
      <c r="H11813" s="44">
        <v>48397.7</v>
      </c>
      <c r="I11813" s="44">
        <v>75999.990000000005</v>
      </c>
      <c r="J11813" s="68">
        <f t="shared" si="552"/>
        <v>0.50944947368421045</v>
      </c>
      <c r="K11813" s="43">
        <f t="shared" si="553"/>
        <v>0.79999989473684219</v>
      </c>
      <c r="L11813" s="41" t="str">
        <f t="shared" si="554"/>
        <v>AA</v>
      </c>
      <c r="M11813" s="41" t="s">
        <v>564</v>
      </c>
      <c r="N11813" s="41" t="s">
        <v>417</v>
      </c>
      <c r="O11813" s="41" t="s">
        <v>70</v>
      </c>
    </row>
    <row r="11814" spans="1:15">
      <c r="A11814" s="38">
        <v>39168</v>
      </c>
      <c r="B11814" s="38">
        <v>45531</v>
      </c>
      <c r="C11814" s="131">
        <v>209</v>
      </c>
      <c r="D11814" s="39">
        <v>9.5700000000000007E-2</v>
      </c>
      <c r="E11814" s="39">
        <v>8.6500000000000007E-2</v>
      </c>
      <c r="F11814" s="40">
        <v>98000</v>
      </c>
      <c r="G11814" s="40">
        <v>98000</v>
      </c>
      <c r="H11814" s="40">
        <v>45866.48</v>
      </c>
      <c r="I11814" s="40">
        <v>78399.990000000005</v>
      </c>
      <c r="J11814" s="67">
        <f t="shared" si="552"/>
        <v>0.46802530612244903</v>
      </c>
      <c r="K11814" s="39">
        <f t="shared" si="553"/>
        <v>0.79999989795918369</v>
      </c>
      <c r="L11814" s="2" t="str">
        <f t="shared" si="554"/>
        <v>AA</v>
      </c>
      <c r="M11814" s="2" t="s">
        <v>601</v>
      </c>
      <c r="N11814" s="2" t="s">
        <v>435</v>
      </c>
      <c r="O11814" s="2" t="s">
        <v>70</v>
      </c>
    </row>
    <row r="11815" spans="1:15">
      <c r="A11815" s="42">
        <v>38930</v>
      </c>
      <c r="B11815" s="42">
        <v>44409</v>
      </c>
      <c r="C11815" s="130">
        <v>180</v>
      </c>
      <c r="D11815" s="43">
        <v>9.5700000000000007E-2</v>
      </c>
      <c r="E11815" s="43">
        <v>9.5700000000000007E-2</v>
      </c>
      <c r="F11815" s="44">
        <v>100000</v>
      </c>
      <c r="G11815" s="44">
        <v>100000</v>
      </c>
      <c r="H11815" s="44">
        <v>32714.76</v>
      </c>
      <c r="I11815" s="44">
        <v>79999.990000000005</v>
      </c>
      <c r="J11815" s="68">
        <f t="shared" si="552"/>
        <v>0.32714759999999998</v>
      </c>
      <c r="K11815" s="43">
        <f t="shared" si="553"/>
        <v>0.7999999000000001</v>
      </c>
      <c r="L11815" s="41" t="str">
        <f t="shared" si="554"/>
        <v>AA</v>
      </c>
      <c r="M11815" s="41" t="s">
        <v>497</v>
      </c>
      <c r="N11815" s="41" t="s">
        <v>417</v>
      </c>
      <c r="O11815" s="41" t="s">
        <v>70</v>
      </c>
    </row>
    <row r="11816" spans="1:15">
      <c r="A11816" s="42">
        <v>39043</v>
      </c>
      <c r="B11816" s="42">
        <v>46348</v>
      </c>
      <c r="C11816" s="130">
        <v>240</v>
      </c>
      <c r="D11816" s="43">
        <v>9.5700000000000007E-2</v>
      </c>
      <c r="E11816" s="43">
        <v>8.6500000000000007E-2</v>
      </c>
      <c r="F11816" s="44">
        <v>100000</v>
      </c>
      <c r="G11816" s="44">
        <v>100000</v>
      </c>
      <c r="H11816" s="44">
        <v>50657.52</v>
      </c>
      <c r="I11816" s="44">
        <v>79999.990000000005</v>
      </c>
      <c r="J11816" s="68">
        <f t="shared" si="552"/>
        <v>0.5065752</v>
      </c>
      <c r="K11816" s="43">
        <f t="shared" si="553"/>
        <v>0.7999999000000001</v>
      </c>
      <c r="L11816" s="41" t="str">
        <f t="shared" si="554"/>
        <v>AA</v>
      </c>
      <c r="M11816" s="41" t="s">
        <v>785</v>
      </c>
      <c r="N11816" s="41" t="s">
        <v>423</v>
      </c>
      <c r="O11816" s="41" t="s">
        <v>70</v>
      </c>
    </row>
    <row r="11817" spans="1:15">
      <c r="A11817" s="42">
        <v>40940</v>
      </c>
      <c r="B11817" s="42">
        <v>42826</v>
      </c>
      <c r="C11817" s="130">
        <v>62</v>
      </c>
      <c r="D11817" s="43">
        <v>9.5700000000000007E-2</v>
      </c>
      <c r="E11817" s="43">
        <v>8.5600000000000009E-2</v>
      </c>
      <c r="F11817" s="44">
        <v>110000</v>
      </c>
      <c r="G11817" s="44">
        <v>110000</v>
      </c>
      <c r="H11817" s="44">
        <v>31702.03</v>
      </c>
      <c r="I11817" s="44">
        <v>87999.99</v>
      </c>
      <c r="J11817" s="68">
        <f t="shared" si="552"/>
        <v>0.28820027272727272</v>
      </c>
      <c r="K11817" s="43">
        <f t="shared" si="553"/>
        <v>0.79999990909090912</v>
      </c>
      <c r="L11817" s="41" t="str">
        <f t="shared" si="554"/>
        <v>AA</v>
      </c>
      <c r="M11817" s="41" t="s">
        <v>232</v>
      </c>
      <c r="N11817" s="41" t="s">
        <v>417</v>
      </c>
      <c r="O11817" s="41" t="s">
        <v>70</v>
      </c>
    </row>
    <row r="11818" spans="1:15">
      <c r="A11818" s="42">
        <v>39042</v>
      </c>
      <c r="B11818" s="42">
        <v>46347</v>
      </c>
      <c r="C11818" s="130">
        <v>240</v>
      </c>
      <c r="D11818" s="43">
        <v>9.5700000000000007E-2</v>
      </c>
      <c r="E11818" s="43">
        <v>9.5700000000000007E-2</v>
      </c>
      <c r="F11818" s="44">
        <v>110000</v>
      </c>
      <c r="G11818" s="44">
        <v>110000</v>
      </c>
      <c r="H11818" s="44">
        <v>46040.28</v>
      </c>
      <c r="I11818" s="44">
        <v>87999.99</v>
      </c>
      <c r="J11818" s="68">
        <f t="shared" si="552"/>
        <v>0.41854799999999998</v>
      </c>
      <c r="K11818" s="43">
        <f t="shared" si="553"/>
        <v>0.79999990909090912</v>
      </c>
      <c r="L11818" s="41" t="str">
        <f t="shared" si="554"/>
        <v>AA</v>
      </c>
      <c r="M11818" s="41" t="s">
        <v>531</v>
      </c>
      <c r="N11818" s="41" t="s">
        <v>423</v>
      </c>
      <c r="O11818" s="41" t="s">
        <v>70</v>
      </c>
    </row>
    <row r="11819" spans="1:15">
      <c r="A11819" s="38">
        <v>39386</v>
      </c>
      <c r="B11819" s="38">
        <v>46691</v>
      </c>
      <c r="C11819" s="131">
        <v>240</v>
      </c>
      <c r="D11819" s="39">
        <v>9.5700000000000007E-2</v>
      </c>
      <c r="E11819" s="39">
        <v>8.6500000000000007E-2</v>
      </c>
      <c r="F11819" s="40">
        <v>115000</v>
      </c>
      <c r="G11819" s="40">
        <v>115000</v>
      </c>
      <c r="H11819" s="40">
        <v>35704.230000000003</v>
      </c>
      <c r="I11819" s="40">
        <v>91999.99</v>
      </c>
      <c r="J11819" s="67">
        <f t="shared" si="552"/>
        <v>0.31047156521739133</v>
      </c>
      <c r="K11819" s="39">
        <f t="shared" si="553"/>
        <v>0.79999991304347828</v>
      </c>
      <c r="L11819" s="2" t="str">
        <f t="shared" si="554"/>
        <v>AA</v>
      </c>
      <c r="M11819" s="2" t="s">
        <v>632</v>
      </c>
      <c r="N11819" s="2" t="s">
        <v>424</v>
      </c>
      <c r="O11819" s="2" t="s">
        <v>70</v>
      </c>
    </row>
    <row r="11820" spans="1:15">
      <c r="A11820" s="38">
        <v>39423</v>
      </c>
      <c r="B11820" s="38">
        <v>46728</v>
      </c>
      <c r="C11820" s="131">
        <v>240</v>
      </c>
      <c r="D11820" s="39">
        <v>9.5700000000000007E-2</v>
      </c>
      <c r="E11820" s="39">
        <v>8.6500000000000007E-2</v>
      </c>
      <c r="F11820" s="40">
        <v>120000</v>
      </c>
      <c r="G11820" s="40">
        <v>120000</v>
      </c>
      <c r="H11820" s="40">
        <v>65298.34</v>
      </c>
      <c r="I11820" s="40">
        <v>95999.99</v>
      </c>
      <c r="J11820" s="67">
        <f t="shared" si="552"/>
        <v>0.54415283333333331</v>
      </c>
      <c r="K11820" s="39">
        <f t="shared" si="553"/>
        <v>0.7999999166666667</v>
      </c>
      <c r="L11820" s="2" t="str">
        <f t="shared" si="554"/>
        <v>AA</v>
      </c>
      <c r="M11820" s="2" t="s">
        <v>489</v>
      </c>
      <c r="N11820" s="2" t="s">
        <v>415</v>
      </c>
      <c r="O11820" s="2" t="s">
        <v>70</v>
      </c>
    </row>
    <row r="11821" spans="1:15">
      <c r="A11821" s="42">
        <v>38832</v>
      </c>
      <c r="B11821" s="42">
        <v>46137</v>
      </c>
      <c r="C11821" s="130">
        <v>240</v>
      </c>
      <c r="D11821" s="43">
        <v>9.5700000000000007E-2</v>
      </c>
      <c r="E11821" s="43">
        <v>9.5700000000000007E-2</v>
      </c>
      <c r="F11821" s="44">
        <v>120000</v>
      </c>
      <c r="G11821" s="44">
        <v>120000</v>
      </c>
      <c r="H11821" s="44">
        <v>64278.14</v>
      </c>
      <c r="I11821" s="44">
        <v>95999.99</v>
      </c>
      <c r="J11821" s="68">
        <f t="shared" si="552"/>
        <v>0.53565116666666668</v>
      </c>
      <c r="K11821" s="43">
        <f t="shared" si="553"/>
        <v>0.7999999166666667</v>
      </c>
      <c r="L11821" s="41" t="str">
        <f t="shared" si="554"/>
        <v>AA</v>
      </c>
      <c r="M11821" s="41" t="s">
        <v>564</v>
      </c>
      <c r="N11821" s="41" t="s">
        <v>417</v>
      </c>
      <c r="O11821" s="41" t="s">
        <v>70</v>
      </c>
    </row>
    <row r="11822" spans="1:15">
      <c r="A11822" s="38">
        <v>39294</v>
      </c>
      <c r="B11822" s="38">
        <v>43281</v>
      </c>
      <c r="C11822" s="131">
        <v>131</v>
      </c>
      <c r="D11822" s="39">
        <v>9.5700000000000007E-2</v>
      </c>
      <c r="E11822" s="39">
        <v>8.6500000000000007E-2</v>
      </c>
      <c r="F11822" s="40">
        <v>125000</v>
      </c>
      <c r="G11822" s="40">
        <v>125000</v>
      </c>
      <c r="H11822" s="40">
        <v>32652.86</v>
      </c>
      <c r="I11822" s="40">
        <v>99999.99</v>
      </c>
      <c r="J11822" s="67">
        <f t="shared" si="552"/>
        <v>0.26122287999999999</v>
      </c>
      <c r="K11822" s="39">
        <f t="shared" si="553"/>
        <v>0.79999992000000009</v>
      </c>
      <c r="L11822" s="2" t="str">
        <f t="shared" si="554"/>
        <v>AA</v>
      </c>
      <c r="M11822" s="2" t="s">
        <v>586</v>
      </c>
      <c r="N11822" s="2" t="s">
        <v>416</v>
      </c>
      <c r="O11822" s="2" t="s">
        <v>70</v>
      </c>
    </row>
    <row r="11823" spans="1:15">
      <c r="A11823" s="42">
        <v>38938</v>
      </c>
      <c r="B11823" s="42">
        <v>46243</v>
      </c>
      <c r="C11823" s="130">
        <v>240</v>
      </c>
      <c r="D11823" s="43">
        <v>9.5700000000000007E-2</v>
      </c>
      <c r="E11823" s="43">
        <v>9.5700000000000007E-2</v>
      </c>
      <c r="F11823" s="44">
        <v>125000</v>
      </c>
      <c r="G11823" s="44">
        <v>125000</v>
      </c>
      <c r="H11823" s="44">
        <v>62355.71</v>
      </c>
      <c r="I11823" s="44">
        <v>99999.99</v>
      </c>
      <c r="J11823" s="68">
        <f t="shared" si="552"/>
        <v>0.49884568000000001</v>
      </c>
      <c r="K11823" s="43">
        <f t="shared" si="553"/>
        <v>0.79999992000000009</v>
      </c>
      <c r="L11823" s="41" t="str">
        <f t="shared" si="554"/>
        <v>AA</v>
      </c>
      <c r="M11823" s="41" t="s">
        <v>467</v>
      </c>
      <c r="N11823" s="41" t="s">
        <v>425</v>
      </c>
      <c r="O11823" s="41" t="s">
        <v>70</v>
      </c>
    </row>
    <row r="11824" spans="1:15">
      <c r="A11824" s="38">
        <v>39430</v>
      </c>
      <c r="B11824" s="38">
        <v>46735</v>
      </c>
      <c r="C11824" s="131">
        <v>240</v>
      </c>
      <c r="D11824" s="39">
        <v>9.5700000000000007E-2</v>
      </c>
      <c r="E11824" s="39">
        <v>8.6500000000000007E-2</v>
      </c>
      <c r="F11824" s="40">
        <v>128000</v>
      </c>
      <c r="G11824" s="40">
        <v>128000</v>
      </c>
      <c r="H11824" s="40">
        <v>69677.009999999995</v>
      </c>
      <c r="I11824" s="40">
        <v>102399.99</v>
      </c>
      <c r="J11824" s="67">
        <f t="shared" si="552"/>
        <v>0.54435164062499997</v>
      </c>
      <c r="K11824" s="39">
        <f t="shared" si="553"/>
        <v>0.79999992187500002</v>
      </c>
      <c r="L11824" s="2" t="str">
        <f t="shared" si="554"/>
        <v>AA</v>
      </c>
      <c r="M11824" s="2" t="s">
        <v>261</v>
      </c>
      <c r="N11824" s="2" t="s">
        <v>419</v>
      </c>
      <c r="O11824" s="2" t="s">
        <v>70</v>
      </c>
    </row>
    <row r="11825" spans="1:15">
      <c r="A11825" s="38">
        <v>39405</v>
      </c>
      <c r="B11825" s="38">
        <v>41992</v>
      </c>
      <c r="C11825" s="131">
        <v>85</v>
      </c>
      <c r="D11825" s="39">
        <v>9.5700000000000007E-2</v>
      </c>
      <c r="E11825" s="39">
        <v>8.6500000000000007E-2</v>
      </c>
      <c r="F11825" s="40">
        <v>129000</v>
      </c>
      <c r="G11825" s="40">
        <v>129000</v>
      </c>
      <c r="H11825" s="40">
        <v>34437.129999999997</v>
      </c>
      <c r="I11825" s="40">
        <v>103199.99</v>
      </c>
      <c r="J11825" s="67">
        <f t="shared" si="552"/>
        <v>0.26695449612403099</v>
      </c>
      <c r="K11825" s="39">
        <f t="shared" si="553"/>
        <v>0.79999992248062024</v>
      </c>
      <c r="L11825" s="2" t="str">
        <f t="shared" si="554"/>
        <v>AA</v>
      </c>
      <c r="M11825" s="2" t="s">
        <v>974</v>
      </c>
      <c r="N11825" s="2" t="s">
        <v>416</v>
      </c>
      <c r="O11825" s="2" t="s">
        <v>70</v>
      </c>
    </row>
    <row r="11826" spans="1:15">
      <c r="A11826" s="42">
        <v>39219</v>
      </c>
      <c r="B11826" s="42">
        <v>44698</v>
      </c>
      <c r="C11826" s="130">
        <v>180</v>
      </c>
      <c r="D11826" s="43">
        <v>9.5700000000000007E-2</v>
      </c>
      <c r="E11826" s="43">
        <v>8.6500000000000007E-2</v>
      </c>
      <c r="F11826" s="44">
        <v>130000</v>
      </c>
      <c r="G11826" s="44">
        <v>130000</v>
      </c>
      <c r="H11826" s="44">
        <v>53788.36</v>
      </c>
      <c r="I11826" s="44">
        <v>103999.99</v>
      </c>
      <c r="J11826" s="68">
        <f t="shared" si="552"/>
        <v>0.41375661538461539</v>
      </c>
      <c r="K11826" s="43">
        <f t="shared" si="553"/>
        <v>0.79999992307692314</v>
      </c>
      <c r="L11826" s="41" t="str">
        <f t="shared" si="554"/>
        <v>AA</v>
      </c>
      <c r="M11826" s="41" t="s">
        <v>489</v>
      </c>
      <c r="N11826" s="41" t="s">
        <v>415</v>
      </c>
      <c r="O11826" s="41" t="s">
        <v>70</v>
      </c>
    </row>
    <row r="11827" spans="1:15">
      <c r="A11827" s="42">
        <v>39015</v>
      </c>
      <c r="B11827" s="42">
        <v>44494</v>
      </c>
      <c r="C11827" s="130">
        <v>180</v>
      </c>
      <c r="D11827" s="43">
        <v>9.5700000000000007E-2</v>
      </c>
      <c r="E11827" s="43">
        <v>9.5700000000000007E-2</v>
      </c>
      <c r="F11827" s="44">
        <v>130000</v>
      </c>
      <c r="G11827" s="44">
        <v>130000</v>
      </c>
      <c r="H11827" s="44">
        <v>50628.49</v>
      </c>
      <c r="I11827" s="44">
        <v>103999.99</v>
      </c>
      <c r="J11827" s="68">
        <f t="shared" si="552"/>
        <v>0.38944992307692305</v>
      </c>
      <c r="K11827" s="43">
        <f t="shared" si="553"/>
        <v>0.79999992307692314</v>
      </c>
      <c r="L11827" s="41" t="str">
        <f t="shared" si="554"/>
        <v>AA</v>
      </c>
      <c r="M11827" s="41" t="s">
        <v>564</v>
      </c>
      <c r="N11827" s="41" t="s">
        <v>417</v>
      </c>
      <c r="O11827" s="41" t="s">
        <v>70</v>
      </c>
    </row>
    <row r="11828" spans="1:15">
      <c r="A11828" s="38">
        <v>38958</v>
      </c>
      <c r="B11828" s="38">
        <v>44437</v>
      </c>
      <c r="C11828" s="131">
        <v>180</v>
      </c>
      <c r="D11828" s="39">
        <v>9.5700000000000007E-2</v>
      </c>
      <c r="E11828" s="39">
        <v>9.5700000000000007E-2</v>
      </c>
      <c r="F11828" s="40">
        <v>130000</v>
      </c>
      <c r="G11828" s="40">
        <v>130000</v>
      </c>
      <c r="H11828" s="40">
        <v>49022.28</v>
      </c>
      <c r="I11828" s="40">
        <v>103999.99</v>
      </c>
      <c r="J11828" s="67">
        <f t="shared" si="552"/>
        <v>0.37709446153846155</v>
      </c>
      <c r="K11828" s="39">
        <f t="shared" si="553"/>
        <v>0.79999992307692314</v>
      </c>
      <c r="L11828" s="2" t="str">
        <f t="shared" si="554"/>
        <v>AA</v>
      </c>
      <c r="M11828" s="2" t="s">
        <v>462</v>
      </c>
      <c r="N11828" s="2" t="s">
        <v>419</v>
      </c>
      <c r="O11828" s="2" t="s">
        <v>70</v>
      </c>
    </row>
    <row r="11829" spans="1:15">
      <c r="A11829" s="42">
        <v>39434</v>
      </c>
      <c r="B11829" s="42">
        <v>46739</v>
      </c>
      <c r="C11829" s="130">
        <v>240</v>
      </c>
      <c r="D11829" s="43">
        <v>9.5700000000000007E-2</v>
      </c>
      <c r="E11829" s="43">
        <v>8.6500000000000007E-2</v>
      </c>
      <c r="F11829" s="44">
        <v>130000</v>
      </c>
      <c r="G11829" s="44">
        <v>130000</v>
      </c>
      <c r="H11829" s="44">
        <v>70768.570000000007</v>
      </c>
      <c r="I11829" s="44">
        <v>103999.99</v>
      </c>
      <c r="J11829" s="68">
        <f t="shared" si="552"/>
        <v>0.54437361538461548</v>
      </c>
      <c r="K11829" s="43">
        <f t="shared" si="553"/>
        <v>0.79999992307692314</v>
      </c>
      <c r="L11829" s="41" t="str">
        <f t="shared" si="554"/>
        <v>AA</v>
      </c>
      <c r="M11829" s="41" t="s">
        <v>457</v>
      </c>
      <c r="N11829" s="41" t="s">
        <v>419</v>
      </c>
      <c r="O11829" s="41" t="s">
        <v>70</v>
      </c>
    </row>
    <row r="11830" spans="1:15">
      <c r="A11830" s="42">
        <v>39344</v>
      </c>
      <c r="B11830" s="42">
        <v>46649</v>
      </c>
      <c r="C11830" s="130">
        <v>240</v>
      </c>
      <c r="D11830" s="43">
        <v>9.5700000000000007E-2</v>
      </c>
      <c r="E11830" s="43">
        <v>8.6500000000000007E-2</v>
      </c>
      <c r="F11830" s="44">
        <v>130000</v>
      </c>
      <c r="G11830" s="44">
        <v>130000</v>
      </c>
      <c r="H11830" s="44">
        <v>69608.33</v>
      </c>
      <c r="I11830" s="44">
        <v>103999.99</v>
      </c>
      <c r="J11830" s="68">
        <f t="shared" si="552"/>
        <v>0.53544869230769232</v>
      </c>
      <c r="K11830" s="43">
        <f t="shared" si="553"/>
        <v>0.79999992307692314</v>
      </c>
      <c r="L11830" s="41" t="str">
        <f t="shared" si="554"/>
        <v>AA</v>
      </c>
      <c r="M11830" s="41" t="s">
        <v>489</v>
      </c>
      <c r="N11830" s="41" t="s">
        <v>415</v>
      </c>
      <c r="O11830" s="41" t="s">
        <v>70</v>
      </c>
    </row>
    <row r="11831" spans="1:15">
      <c r="A11831" s="42">
        <v>40949</v>
      </c>
      <c r="B11831" s="42">
        <v>47279</v>
      </c>
      <c r="C11831" s="130">
        <v>208</v>
      </c>
      <c r="D11831" s="43">
        <v>9.5700000000000007E-2</v>
      </c>
      <c r="E11831" s="43">
        <v>9.5700000000000007E-2</v>
      </c>
      <c r="F11831" s="44">
        <v>150000</v>
      </c>
      <c r="G11831" s="44">
        <v>150000</v>
      </c>
      <c r="H11831" s="44">
        <v>86341.08</v>
      </c>
      <c r="I11831" s="44">
        <v>119999.99</v>
      </c>
      <c r="J11831" s="68">
        <f t="shared" si="552"/>
        <v>0.57560719999999999</v>
      </c>
      <c r="K11831" s="43">
        <f t="shared" si="553"/>
        <v>0.79999993333333341</v>
      </c>
      <c r="L11831" s="41" t="str">
        <f t="shared" si="554"/>
        <v>AA</v>
      </c>
      <c r="M11831" s="41" t="s">
        <v>675</v>
      </c>
      <c r="N11831" s="41" t="s">
        <v>421</v>
      </c>
      <c r="O11831" s="41" t="s">
        <v>70</v>
      </c>
    </row>
    <row r="11832" spans="1:15">
      <c r="A11832" s="42">
        <v>40949</v>
      </c>
      <c r="B11832" s="42">
        <v>48254</v>
      </c>
      <c r="C11832" s="130">
        <v>240</v>
      </c>
      <c r="D11832" s="43">
        <v>9.5700000000000007E-2</v>
      </c>
      <c r="E11832" s="43">
        <v>7.9100000000000004E-2</v>
      </c>
      <c r="F11832" s="44">
        <v>175000</v>
      </c>
      <c r="G11832" s="44">
        <v>175000</v>
      </c>
      <c r="H11832" s="44">
        <v>120530.64</v>
      </c>
      <c r="I11832" s="44">
        <v>139999.99</v>
      </c>
      <c r="J11832" s="68">
        <f t="shared" si="552"/>
        <v>0.68874651428571432</v>
      </c>
      <c r="K11832" s="43">
        <f t="shared" si="553"/>
        <v>0.79999994285714282</v>
      </c>
      <c r="L11832" s="41" t="str">
        <f t="shared" si="554"/>
        <v>A</v>
      </c>
      <c r="M11832" s="41" t="s">
        <v>555</v>
      </c>
      <c r="N11832" s="41" t="s">
        <v>434</v>
      </c>
      <c r="O11832" s="41" t="s">
        <v>70</v>
      </c>
    </row>
    <row r="11833" spans="1:15">
      <c r="A11833" s="38">
        <v>39387</v>
      </c>
      <c r="B11833" s="38">
        <v>42736</v>
      </c>
      <c r="C11833" s="131">
        <v>110</v>
      </c>
      <c r="D11833" s="39">
        <v>9.5700000000000007E-2</v>
      </c>
      <c r="E11833" s="39">
        <v>8.6500000000000007E-2</v>
      </c>
      <c r="F11833" s="40">
        <v>125000</v>
      </c>
      <c r="G11833" s="40">
        <v>125000</v>
      </c>
      <c r="H11833" s="40">
        <v>40717.06</v>
      </c>
      <c r="I11833" s="40">
        <v>100000</v>
      </c>
      <c r="J11833" s="67">
        <f t="shared" si="552"/>
        <v>0.32573647999999999</v>
      </c>
      <c r="K11833" s="39">
        <f t="shared" si="553"/>
        <v>0.8</v>
      </c>
      <c r="L11833" s="2" t="str">
        <f t="shared" si="554"/>
        <v>AA</v>
      </c>
      <c r="M11833" s="2" t="s">
        <v>703</v>
      </c>
      <c r="N11833" s="2" t="s">
        <v>437</v>
      </c>
      <c r="O11833" s="2" t="s">
        <v>70</v>
      </c>
    </row>
    <row r="11834" spans="1:15">
      <c r="A11834" s="38">
        <v>39246</v>
      </c>
      <c r="B11834" s="38">
        <v>44725</v>
      </c>
      <c r="C11834" s="131">
        <v>180</v>
      </c>
      <c r="D11834" s="39">
        <v>9.5700000000000007E-2</v>
      </c>
      <c r="E11834" s="39">
        <v>8.6500000000000007E-2</v>
      </c>
      <c r="F11834" s="40">
        <v>130000</v>
      </c>
      <c r="G11834" s="40">
        <v>130000</v>
      </c>
      <c r="H11834" s="40">
        <v>64915.81</v>
      </c>
      <c r="I11834" s="40">
        <v>104000</v>
      </c>
      <c r="J11834" s="67">
        <f t="shared" si="552"/>
        <v>0.49935238461538461</v>
      </c>
      <c r="K11834" s="39">
        <f t="shared" si="553"/>
        <v>0.8</v>
      </c>
      <c r="L11834" s="2" t="str">
        <f t="shared" si="554"/>
        <v>AA</v>
      </c>
      <c r="M11834" s="2" t="s">
        <v>757</v>
      </c>
      <c r="N11834" s="2" t="s">
        <v>439</v>
      </c>
      <c r="O11834" s="2" t="s">
        <v>70</v>
      </c>
    </row>
    <row r="11835" spans="1:15">
      <c r="A11835" s="38">
        <v>39122</v>
      </c>
      <c r="B11835" s="38">
        <v>44601</v>
      </c>
      <c r="C11835" s="131">
        <v>180</v>
      </c>
      <c r="D11835" s="39">
        <v>9.5700000000000007E-2</v>
      </c>
      <c r="E11835" s="39">
        <v>8.6500000000000007E-2</v>
      </c>
      <c r="F11835" s="40">
        <v>130000</v>
      </c>
      <c r="G11835" s="40">
        <v>130000</v>
      </c>
      <c r="H11835" s="40">
        <v>61579.97</v>
      </c>
      <c r="I11835" s="40">
        <v>104000</v>
      </c>
      <c r="J11835" s="67">
        <f t="shared" si="552"/>
        <v>0.47369207692307691</v>
      </c>
      <c r="K11835" s="39">
        <f t="shared" si="553"/>
        <v>0.8</v>
      </c>
      <c r="L11835" s="2" t="str">
        <f t="shared" si="554"/>
        <v>AA</v>
      </c>
      <c r="M11835" s="2" t="s">
        <v>643</v>
      </c>
      <c r="N11835" s="2" t="s">
        <v>417</v>
      </c>
      <c r="O11835" s="2" t="s">
        <v>70</v>
      </c>
    </row>
    <row r="11836" spans="1:15">
      <c r="A11836" s="42">
        <v>39204</v>
      </c>
      <c r="B11836" s="42">
        <v>44683</v>
      </c>
      <c r="C11836" s="130">
        <v>180</v>
      </c>
      <c r="D11836" s="43">
        <v>9.5700000000000007E-2</v>
      </c>
      <c r="E11836" s="43">
        <v>8.6500000000000007E-2</v>
      </c>
      <c r="F11836" s="44">
        <v>130000</v>
      </c>
      <c r="G11836" s="44">
        <v>130000</v>
      </c>
      <c r="H11836" s="44">
        <v>65101.87</v>
      </c>
      <c r="I11836" s="44">
        <v>104000</v>
      </c>
      <c r="J11836" s="68">
        <f t="shared" si="552"/>
        <v>0.50078361538461535</v>
      </c>
      <c r="K11836" s="43">
        <f t="shared" si="553"/>
        <v>0.8</v>
      </c>
      <c r="L11836" s="41" t="str">
        <f t="shared" si="554"/>
        <v>AA</v>
      </c>
      <c r="M11836" s="41" t="s">
        <v>757</v>
      </c>
      <c r="N11836" s="41" t="s">
        <v>439</v>
      </c>
      <c r="O11836" s="41" t="s">
        <v>70</v>
      </c>
    </row>
    <row r="11837" spans="1:15">
      <c r="A11837" s="42">
        <v>39219</v>
      </c>
      <c r="B11837" s="42">
        <v>45429</v>
      </c>
      <c r="C11837" s="130">
        <v>204</v>
      </c>
      <c r="D11837" s="43">
        <v>9.5700000000000007E-2</v>
      </c>
      <c r="E11837" s="43">
        <v>8.6500000000000007E-2</v>
      </c>
      <c r="F11837" s="44">
        <v>100000</v>
      </c>
      <c r="G11837" s="44">
        <v>100000</v>
      </c>
      <c r="H11837" s="44">
        <v>54226.080000000002</v>
      </c>
      <c r="I11837" s="44">
        <v>80000</v>
      </c>
      <c r="J11837" s="68">
        <f t="shared" si="552"/>
        <v>0.54226079999999999</v>
      </c>
      <c r="K11837" s="43">
        <f t="shared" si="553"/>
        <v>0.8</v>
      </c>
      <c r="L11837" s="41" t="str">
        <f t="shared" si="554"/>
        <v>AA</v>
      </c>
      <c r="M11837" s="41" t="s">
        <v>467</v>
      </c>
      <c r="N11837" s="41" t="s">
        <v>425</v>
      </c>
      <c r="O11837" s="41" t="s">
        <v>70</v>
      </c>
    </row>
    <row r="11838" spans="1:15">
      <c r="A11838" s="42">
        <v>39174</v>
      </c>
      <c r="B11838" s="42">
        <v>45779</v>
      </c>
      <c r="C11838" s="130">
        <v>217</v>
      </c>
      <c r="D11838" s="43">
        <v>9.5700000000000007E-2</v>
      </c>
      <c r="E11838" s="43">
        <v>9.5700000000000007E-2</v>
      </c>
      <c r="F11838" s="44">
        <v>70000</v>
      </c>
      <c r="G11838" s="44">
        <v>70000</v>
      </c>
      <c r="H11838" s="44">
        <v>35169.86</v>
      </c>
      <c r="I11838" s="44">
        <v>56000</v>
      </c>
      <c r="J11838" s="68">
        <f t="shared" si="552"/>
        <v>0.50242657142857139</v>
      </c>
      <c r="K11838" s="43">
        <f t="shared" si="553"/>
        <v>0.8</v>
      </c>
      <c r="L11838" s="41" t="str">
        <f t="shared" si="554"/>
        <v>AA</v>
      </c>
      <c r="M11838" s="41" t="s">
        <v>117</v>
      </c>
      <c r="N11838" s="41" t="s">
        <v>421</v>
      </c>
      <c r="O11838" s="41" t="s">
        <v>70</v>
      </c>
    </row>
    <row r="11839" spans="1:15">
      <c r="A11839" s="38">
        <v>38957</v>
      </c>
      <c r="B11839" s="38">
        <v>45685</v>
      </c>
      <c r="C11839" s="131">
        <v>221</v>
      </c>
      <c r="D11839" s="39">
        <v>9.5700000000000007E-2</v>
      </c>
      <c r="E11839" s="39">
        <v>9.5700000000000007E-2</v>
      </c>
      <c r="F11839" s="40">
        <v>112200</v>
      </c>
      <c r="G11839" s="40">
        <v>112200</v>
      </c>
      <c r="H11839" s="40">
        <v>60296.06</v>
      </c>
      <c r="I11839" s="40">
        <v>89760</v>
      </c>
      <c r="J11839" s="67">
        <f t="shared" si="552"/>
        <v>0.5373980392156863</v>
      </c>
      <c r="K11839" s="39">
        <f t="shared" si="553"/>
        <v>0.8</v>
      </c>
      <c r="L11839" s="2" t="str">
        <f t="shared" si="554"/>
        <v>AA</v>
      </c>
      <c r="M11839" s="2" t="s">
        <v>564</v>
      </c>
      <c r="N11839" s="2" t="s">
        <v>417</v>
      </c>
      <c r="O11839" s="2" t="s">
        <v>70</v>
      </c>
    </row>
    <row r="11840" spans="1:15">
      <c r="A11840" s="38">
        <v>39443</v>
      </c>
      <c r="B11840" s="38">
        <v>46748</v>
      </c>
      <c r="C11840" s="131">
        <v>240</v>
      </c>
      <c r="D11840" s="39">
        <v>9.5700000000000007E-2</v>
      </c>
      <c r="E11840" s="39">
        <v>8.6500000000000007E-2</v>
      </c>
      <c r="F11840" s="40">
        <v>91000</v>
      </c>
      <c r="G11840" s="40">
        <v>91000</v>
      </c>
      <c r="H11840" s="40">
        <v>54433.36</v>
      </c>
      <c r="I11840" s="40">
        <v>72800</v>
      </c>
      <c r="J11840" s="67">
        <f t="shared" si="552"/>
        <v>0.59816879120879118</v>
      </c>
      <c r="K11840" s="39">
        <f t="shared" si="553"/>
        <v>0.8</v>
      </c>
      <c r="L11840" s="2" t="str">
        <f t="shared" si="554"/>
        <v>AA</v>
      </c>
      <c r="M11840" s="2" t="s">
        <v>564</v>
      </c>
      <c r="N11840" s="2" t="s">
        <v>417</v>
      </c>
      <c r="O11840" s="2" t="s">
        <v>70</v>
      </c>
    </row>
    <row r="11841" spans="1:15">
      <c r="A11841" s="38">
        <v>39349</v>
      </c>
      <c r="B11841" s="38">
        <v>46654</v>
      </c>
      <c r="C11841" s="131">
        <v>240</v>
      </c>
      <c r="D11841" s="39">
        <v>9.5700000000000007E-2</v>
      </c>
      <c r="E11841" s="39">
        <v>8.6500000000000007E-2</v>
      </c>
      <c r="F11841" s="40">
        <v>63000</v>
      </c>
      <c r="G11841" s="40">
        <v>63000</v>
      </c>
      <c r="H11841" s="40">
        <v>39307.97</v>
      </c>
      <c r="I11841" s="40">
        <v>50400</v>
      </c>
      <c r="J11841" s="67">
        <f t="shared" si="552"/>
        <v>0.62393603174603174</v>
      </c>
      <c r="K11841" s="39">
        <f t="shared" si="553"/>
        <v>0.8</v>
      </c>
      <c r="L11841" s="2" t="str">
        <f t="shared" si="554"/>
        <v>AA</v>
      </c>
      <c r="M11841" s="2" t="s">
        <v>951</v>
      </c>
      <c r="N11841" s="2" t="s">
        <v>441</v>
      </c>
      <c r="O11841" s="2" t="s">
        <v>70</v>
      </c>
    </row>
    <row r="11842" spans="1:15">
      <c r="A11842" s="38">
        <v>39100</v>
      </c>
      <c r="B11842" s="38">
        <v>46405</v>
      </c>
      <c r="C11842" s="131">
        <v>240</v>
      </c>
      <c r="D11842" s="39">
        <v>9.5700000000000007E-2</v>
      </c>
      <c r="E11842" s="39">
        <v>8.6500000000000007E-2</v>
      </c>
      <c r="F11842" s="40">
        <v>78800</v>
      </c>
      <c r="G11842" s="40">
        <v>78800</v>
      </c>
      <c r="H11842" s="40">
        <v>43137.7</v>
      </c>
      <c r="I11842" s="40">
        <v>63040</v>
      </c>
      <c r="J11842" s="67">
        <f t="shared" si="552"/>
        <v>0.54743274111675122</v>
      </c>
      <c r="K11842" s="39">
        <f t="shared" si="553"/>
        <v>0.8</v>
      </c>
      <c r="L11842" s="2" t="str">
        <f t="shared" si="554"/>
        <v>AA</v>
      </c>
      <c r="M11842" s="2" t="s">
        <v>564</v>
      </c>
      <c r="N11842" s="2" t="s">
        <v>417</v>
      </c>
      <c r="O11842" s="2" t="s">
        <v>70</v>
      </c>
    </row>
    <row r="11843" spans="1:15">
      <c r="A11843" s="42">
        <v>39322</v>
      </c>
      <c r="B11843" s="42">
        <v>46627</v>
      </c>
      <c r="C11843" s="130">
        <v>240</v>
      </c>
      <c r="D11843" s="43">
        <v>9.5700000000000007E-2</v>
      </c>
      <c r="E11843" s="43">
        <v>8.6500000000000007E-2</v>
      </c>
      <c r="F11843" s="44">
        <v>80000</v>
      </c>
      <c r="G11843" s="44">
        <v>80000</v>
      </c>
      <c r="H11843" s="44">
        <v>48323.89</v>
      </c>
      <c r="I11843" s="44">
        <v>64000</v>
      </c>
      <c r="J11843" s="68">
        <f t="shared" ref="J11843:J11906" si="555">H11843/G11843</f>
        <v>0.60404862500000001</v>
      </c>
      <c r="K11843" s="43">
        <f t="shared" ref="K11843:K11906" si="556">I11843/G11843</f>
        <v>0.8</v>
      </c>
      <c r="L11843" s="41" t="str">
        <f t="shared" ref="L11843:L11906" si="557">IF(J11843&lt;=65%,"AA",IF(J11843&lt;=75%,"A",IF(J11843&lt;=85%,"B","C")))</f>
        <v>AA</v>
      </c>
      <c r="M11843" s="41" t="s">
        <v>564</v>
      </c>
      <c r="N11843" s="41" t="s">
        <v>417</v>
      </c>
      <c r="O11843" s="41" t="s">
        <v>70</v>
      </c>
    </row>
    <row r="11844" spans="1:15">
      <c r="A11844" s="38">
        <v>39475</v>
      </c>
      <c r="B11844" s="38">
        <v>46780</v>
      </c>
      <c r="C11844" s="131">
        <v>240</v>
      </c>
      <c r="D11844" s="39">
        <v>9.5700000000000007E-2</v>
      </c>
      <c r="E11844" s="39">
        <v>8.6500000000000007E-2</v>
      </c>
      <c r="F11844" s="40">
        <v>121000</v>
      </c>
      <c r="G11844" s="40">
        <v>121000</v>
      </c>
      <c r="H11844" s="40">
        <v>67756.639999999999</v>
      </c>
      <c r="I11844" s="40">
        <v>96800</v>
      </c>
      <c r="J11844" s="67">
        <f t="shared" si="555"/>
        <v>0.55997223140495866</v>
      </c>
      <c r="K11844" s="39">
        <f t="shared" si="556"/>
        <v>0.8</v>
      </c>
      <c r="L11844" s="2" t="str">
        <f t="shared" si="557"/>
        <v>AA</v>
      </c>
      <c r="M11844" s="2" t="s">
        <v>595</v>
      </c>
      <c r="N11844" s="2" t="s">
        <v>423</v>
      </c>
      <c r="O11844" s="2" t="s">
        <v>70</v>
      </c>
    </row>
    <row r="11845" spans="1:15">
      <c r="A11845" s="38">
        <v>39219</v>
      </c>
      <c r="B11845" s="38">
        <v>46524</v>
      </c>
      <c r="C11845" s="131">
        <v>240</v>
      </c>
      <c r="D11845" s="39">
        <v>9.5700000000000007E-2</v>
      </c>
      <c r="E11845" s="39">
        <v>8.6500000000000007E-2</v>
      </c>
      <c r="F11845" s="40">
        <v>100000</v>
      </c>
      <c r="G11845" s="40">
        <v>100000</v>
      </c>
      <c r="H11845" s="40">
        <v>58593.63</v>
      </c>
      <c r="I11845" s="40">
        <v>80000</v>
      </c>
      <c r="J11845" s="67">
        <f t="shared" si="555"/>
        <v>0.58593629999999997</v>
      </c>
      <c r="K11845" s="39">
        <f t="shared" si="556"/>
        <v>0.8</v>
      </c>
      <c r="L11845" s="2" t="str">
        <f t="shared" si="557"/>
        <v>AA</v>
      </c>
      <c r="M11845" s="2" t="s">
        <v>467</v>
      </c>
      <c r="N11845" s="2" t="s">
        <v>425</v>
      </c>
      <c r="O11845" s="2" t="s">
        <v>70</v>
      </c>
    </row>
    <row r="11846" spans="1:15">
      <c r="A11846" s="38">
        <v>39318</v>
      </c>
      <c r="B11846" s="38">
        <v>46623</v>
      </c>
      <c r="C11846" s="131">
        <v>240</v>
      </c>
      <c r="D11846" s="39">
        <v>9.5700000000000007E-2</v>
      </c>
      <c r="E11846" s="39">
        <v>8.6500000000000007E-2</v>
      </c>
      <c r="F11846" s="40">
        <v>80000</v>
      </c>
      <c r="G11846" s="40">
        <v>80000</v>
      </c>
      <c r="H11846" s="40">
        <v>45912.82</v>
      </c>
      <c r="I11846" s="40">
        <v>64000</v>
      </c>
      <c r="J11846" s="67">
        <f t="shared" si="555"/>
        <v>0.57391024999999996</v>
      </c>
      <c r="K11846" s="39">
        <f t="shared" si="556"/>
        <v>0.8</v>
      </c>
      <c r="L11846" s="2" t="str">
        <f t="shared" si="557"/>
        <v>AA</v>
      </c>
      <c r="M11846" s="2" t="s">
        <v>475</v>
      </c>
      <c r="N11846" s="2" t="s">
        <v>427</v>
      </c>
      <c r="O11846" s="2" t="s">
        <v>70</v>
      </c>
    </row>
    <row r="11847" spans="1:15">
      <c r="A11847" s="38">
        <v>39148</v>
      </c>
      <c r="B11847" s="38">
        <v>46453</v>
      </c>
      <c r="C11847" s="131">
        <v>240</v>
      </c>
      <c r="D11847" s="39">
        <v>9.5700000000000007E-2</v>
      </c>
      <c r="E11847" s="39">
        <v>8.6500000000000007E-2</v>
      </c>
      <c r="F11847" s="40">
        <v>118133.6</v>
      </c>
      <c r="G11847" s="40">
        <v>118133.6</v>
      </c>
      <c r="H11847" s="40">
        <v>65705.87</v>
      </c>
      <c r="I11847" s="40">
        <v>94506.880000000005</v>
      </c>
      <c r="J11847" s="67">
        <f t="shared" si="555"/>
        <v>0.55619967562149963</v>
      </c>
      <c r="K11847" s="39">
        <f t="shared" si="556"/>
        <v>0.8</v>
      </c>
      <c r="L11847" s="2" t="str">
        <f t="shared" si="557"/>
        <v>AA</v>
      </c>
      <c r="M11847" s="2" t="s">
        <v>566</v>
      </c>
      <c r="N11847" s="2" t="s">
        <v>420</v>
      </c>
      <c r="O11847" s="2" t="s">
        <v>70</v>
      </c>
    </row>
    <row r="11848" spans="1:15">
      <c r="A11848" s="38">
        <v>38887</v>
      </c>
      <c r="B11848" s="38">
        <v>46192</v>
      </c>
      <c r="C11848" s="131">
        <v>240</v>
      </c>
      <c r="D11848" s="39">
        <v>9.5700000000000007E-2</v>
      </c>
      <c r="E11848" s="39">
        <v>9.5700000000000007E-2</v>
      </c>
      <c r="F11848" s="40">
        <v>68800</v>
      </c>
      <c r="G11848" s="40">
        <v>68800</v>
      </c>
      <c r="H11848" s="40">
        <v>36814.43</v>
      </c>
      <c r="I11848" s="40">
        <v>55040</v>
      </c>
      <c r="J11848" s="67">
        <f t="shared" si="555"/>
        <v>0.53509345930232555</v>
      </c>
      <c r="K11848" s="39">
        <f t="shared" si="556"/>
        <v>0.8</v>
      </c>
      <c r="L11848" s="2" t="str">
        <f t="shared" si="557"/>
        <v>AA</v>
      </c>
      <c r="M11848" s="2" t="s">
        <v>564</v>
      </c>
      <c r="N11848" s="2" t="s">
        <v>417</v>
      </c>
      <c r="O11848" s="2" t="s">
        <v>70</v>
      </c>
    </row>
    <row r="11849" spans="1:15">
      <c r="A11849" s="42">
        <v>39027</v>
      </c>
      <c r="B11849" s="42">
        <v>46332</v>
      </c>
      <c r="C11849" s="130">
        <v>240</v>
      </c>
      <c r="D11849" s="43">
        <v>9.5700000000000007E-2</v>
      </c>
      <c r="E11849" s="43">
        <v>9.5700000000000007E-2</v>
      </c>
      <c r="F11849" s="44">
        <v>76000</v>
      </c>
      <c r="G11849" s="44">
        <v>76000</v>
      </c>
      <c r="H11849" s="44">
        <v>39975.14</v>
      </c>
      <c r="I11849" s="44">
        <v>60800</v>
      </c>
      <c r="J11849" s="68">
        <f t="shared" si="555"/>
        <v>0.52598868421052636</v>
      </c>
      <c r="K11849" s="43">
        <f t="shared" si="556"/>
        <v>0.8</v>
      </c>
      <c r="L11849" s="41" t="str">
        <f t="shared" si="557"/>
        <v>AA</v>
      </c>
      <c r="M11849" s="41" t="s">
        <v>564</v>
      </c>
      <c r="N11849" s="41" t="s">
        <v>417</v>
      </c>
      <c r="O11849" s="41" t="s">
        <v>70</v>
      </c>
    </row>
    <row r="11850" spans="1:15">
      <c r="A11850" s="42">
        <v>38896</v>
      </c>
      <c r="B11850" s="42">
        <v>46201</v>
      </c>
      <c r="C11850" s="130">
        <v>240</v>
      </c>
      <c r="D11850" s="43">
        <v>9.5700000000000007E-2</v>
      </c>
      <c r="E11850" s="43">
        <v>9.5700000000000007E-2</v>
      </c>
      <c r="F11850" s="44">
        <v>76000</v>
      </c>
      <c r="G11850" s="44">
        <v>76000</v>
      </c>
      <c r="H11850" s="44">
        <v>37509.32</v>
      </c>
      <c r="I11850" s="44">
        <v>60800</v>
      </c>
      <c r="J11850" s="68">
        <f t="shared" si="555"/>
        <v>0.4935436842105263</v>
      </c>
      <c r="K11850" s="43">
        <f t="shared" si="556"/>
        <v>0.8</v>
      </c>
      <c r="L11850" s="41" t="str">
        <f t="shared" si="557"/>
        <v>AA</v>
      </c>
      <c r="M11850" s="41" t="s">
        <v>591</v>
      </c>
      <c r="N11850" s="41" t="s">
        <v>417</v>
      </c>
      <c r="O11850" s="41" t="s">
        <v>70</v>
      </c>
    </row>
    <row r="11851" spans="1:15">
      <c r="A11851" s="42">
        <v>39458</v>
      </c>
      <c r="B11851" s="42">
        <v>46763</v>
      </c>
      <c r="C11851" s="130">
        <v>240</v>
      </c>
      <c r="D11851" s="43">
        <v>9.5700000000000007E-2</v>
      </c>
      <c r="E11851" s="43">
        <v>9.5700000000000007E-2</v>
      </c>
      <c r="F11851" s="44">
        <v>55000</v>
      </c>
      <c r="G11851" s="44">
        <v>55000</v>
      </c>
      <c r="H11851" s="44">
        <v>32278.84</v>
      </c>
      <c r="I11851" s="44">
        <v>44000</v>
      </c>
      <c r="J11851" s="68">
        <f t="shared" si="555"/>
        <v>0.58688799999999997</v>
      </c>
      <c r="K11851" s="43">
        <f t="shared" si="556"/>
        <v>0.8</v>
      </c>
      <c r="L11851" s="41" t="str">
        <f t="shared" si="557"/>
        <v>AA</v>
      </c>
      <c r="M11851" s="41" t="s">
        <v>703</v>
      </c>
      <c r="N11851" s="41" t="s">
        <v>437</v>
      </c>
      <c r="O11851" s="41" t="s">
        <v>70</v>
      </c>
    </row>
    <row r="11852" spans="1:15">
      <c r="A11852" s="42">
        <v>39108</v>
      </c>
      <c r="B11852" s="42">
        <v>46413</v>
      </c>
      <c r="C11852" s="130">
        <v>240</v>
      </c>
      <c r="D11852" s="43">
        <v>9.5700000000000007E-2</v>
      </c>
      <c r="E11852" s="43">
        <v>9.5700000000000007E-2</v>
      </c>
      <c r="F11852" s="44">
        <v>125000</v>
      </c>
      <c r="G11852" s="44">
        <v>125000</v>
      </c>
      <c r="H11852" s="44">
        <v>71240.66</v>
      </c>
      <c r="I11852" s="44">
        <v>100000</v>
      </c>
      <c r="J11852" s="68">
        <f t="shared" si="555"/>
        <v>0.56992527999999998</v>
      </c>
      <c r="K11852" s="43">
        <f t="shared" si="556"/>
        <v>0.8</v>
      </c>
      <c r="L11852" s="41" t="str">
        <f t="shared" si="557"/>
        <v>AA</v>
      </c>
      <c r="M11852" s="41" t="s">
        <v>457</v>
      </c>
      <c r="N11852" s="41" t="s">
        <v>419</v>
      </c>
      <c r="O11852" s="41" t="s">
        <v>70</v>
      </c>
    </row>
    <row r="11853" spans="1:15">
      <c r="A11853" s="38">
        <v>38966</v>
      </c>
      <c r="B11853" s="38">
        <v>46271</v>
      </c>
      <c r="C11853" s="131">
        <v>240</v>
      </c>
      <c r="D11853" s="39">
        <v>9.5700000000000007E-2</v>
      </c>
      <c r="E11853" s="39">
        <v>9.5700000000000007E-2</v>
      </c>
      <c r="F11853" s="40">
        <v>103000</v>
      </c>
      <c r="G11853" s="40">
        <v>103000</v>
      </c>
      <c r="H11853" s="40">
        <v>61144.63</v>
      </c>
      <c r="I11853" s="40">
        <v>82400</v>
      </c>
      <c r="J11853" s="67">
        <f t="shared" si="555"/>
        <v>0.59363718446601943</v>
      </c>
      <c r="K11853" s="39">
        <f t="shared" si="556"/>
        <v>0.8</v>
      </c>
      <c r="L11853" s="2" t="str">
        <f t="shared" si="557"/>
        <v>AA</v>
      </c>
      <c r="M11853" s="2" t="s">
        <v>497</v>
      </c>
      <c r="N11853" s="2" t="s">
        <v>417</v>
      </c>
      <c r="O11853" s="2" t="s">
        <v>70</v>
      </c>
    </row>
    <row r="11854" spans="1:15">
      <c r="A11854" s="38">
        <v>40917</v>
      </c>
      <c r="B11854" s="38">
        <v>44570</v>
      </c>
      <c r="C11854" s="131">
        <v>120</v>
      </c>
      <c r="D11854" s="39">
        <v>9.5700000000000007E-2</v>
      </c>
      <c r="E11854" s="39">
        <v>8.5600000000000009E-2</v>
      </c>
      <c r="F11854" s="40">
        <v>185000</v>
      </c>
      <c r="G11854" s="40">
        <v>185000</v>
      </c>
      <c r="H11854" s="40">
        <v>104184.16</v>
      </c>
      <c r="I11854" s="40">
        <v>148200.63</v>
      </c>
      <c r="J11854" s="67">
        <f t="shared" si="555"/>
        <v>0.56315762162162164</v>
      </c>
      <c r="K11854" s="39">
        <f t="shared" si="556"/>
        <v>0.80108448648648656</v>
      </c>
      <c r="L11854" s="2" t="str">
        <f t="shared" si="557"/>
        <v>AA</v>
      </c>
      <c r="M11854" s="2" t="s">
        <v>475</v>
      </c>
      <c r="N11854" s="2" t="s">
        <v>427</v>
      </c>
      <c r="O11854" s="2" t="s">
        <v>70</v>
      </c>
    </row>
    <row r="11855" spans="1:15">
      <c r="A11855" s="42">
        <v>41019</v>
      </c>
      <c r="B11855" s="42">
        <v>46497</v>
      </c>
      <c r="C11855" s="130">
        <v>180</v>
      </c>
      <c r="D11855" s="43">
        <v>9.5700000000000007E-2</v>
      </c>
      <c r="E11855" s="43">
        <v>8.5600000000000009E-2</v>
      </c>
      <c r="F11855" s="44">
        <v>121000</v>
      </c>
      <c r="G11855" s="44">
        <v>121000</v>
      </c>
      <c r="H11855" s="44">
        <v>79841.11</v>
      </c>
      <c r="I11855" s="44">
        <v>97199.99</v>
      </c>
      <c r="J11855" s="68">
        <f t="shared" si="555"/>
        <v>0.65984388429752061</v>
      </c>
      <c r="K11855" s="43">
        <f t="shared" si="556"/>
        <v>0.80330570247933886</v>
      </c>
      <c r="L11855" s="41" t="str">
        <f t="shared" si="557"/>
        <v>A</v>
      </c>
      <c r="M11855" s="41" t="s">
        <v>558</v>
      </c>
      <c r="N11855" s="41" t="s">
        <v>424</v>
      </c>
      <c r="O11855" s="41" t="s">
        <v>70</v>
      </c>
    </row>
    <row r="11856" spans="1:15">
      <c r="A11856" s="38">
        <v>41025</v>
      </c>
      <c r="B11856" s="38">
        <v>48330</v>
      </c>
      <c r="C11856" s="131">
        <v>240</v>
      </c>
      <c r="D11856" s="39">
        <v>9.5700000000000007E-2</v>
      </c>
      <c r="E11856" s="39">
        <v>8.5600000000000009E-2</v>
      </c>
      <c r="F11856" s="40">
        <v>174000</v>
      </c>
      <c r="G11856" s="40">
        <v>174000</v>
      </c>
      <c r="H11856" s="40">
        <v>121663.9</v>
      </c>
      <c r="I11856" s="40">
        <v>139999.99</v>
      </c>
      <c r="J11856" s="67">
        <f t="shared" si="555"/>
        <v>0.69921781609195399</v>
      </c>
      <c r="K11856" s="39">
        <f t="shared" si="556"/>
        <v>0.80459764367816089</v>
      </c>
      <c r="L11856" s="2" t="str">
        <f t="shared" si="557"/>
        <v>A</v>
      </c>
      <c r="M11856" s="2" t="s">
        <v>564</v>
      </c>
      <c r="N11856" s="2" t="s">
        <v>417</v>
      </c>
      <c r="O11856" s="2" t="s">
        <v>70</v>
      </c>
    </row>
    <row r="11857" spans="1:15">
      <c r="A11857" s="38">
        <v>40968</v>
      </c>
      <c r="B11857" s="38">
        <v>42519</v>
      </c>
      <c r="C11857" s="131">
        <v>51</v>
      </c>
      <c r="D11857" s="39">
        <v>9.5700000000000007E-2</v>
      </c>
      <c r="E11857" s="39">
        <v>9.5700000000000007E-2</v>
      </c>
      <c r="F11857" s="40">
        <v>198500</v>
      </c>
      <c r="G11857" s="40">
        <v>198500</v>
      </c>
      <c r="H11857" s="40">
        <v>49874.57</v>
      </c>
      <c r="I11857" s="40">
        <v>159999.99</v>
      </c>
      <c r="J11857" s="67">
        <f t="shared" si="555"/>
        <v>0.2512572795969773</v>
      </c>
      <c r="K11857" s="39">
        <f t="shared" si="556"/>
        <v>0.80604528967254407</v>
      </c>
      <c r="L11857" s="2" t="str">
        <f t="shared" si="557"/>
        <v>AA</v>
      </c>
      <c r="M11857" s="2" t="s">
        <v>701</v>
      </c>
      <c r="N11857" s="2" t="s">
        <v>417</v>
      </c>
      <c r="O11857" s="2" t="s">
        <v>70</v>
      </c>
    </row>
    <row r="11858" spans="1:15">
      <c r="A11858" s="38">
        <v>40996</v>
      </c>
      <c r="B11858" s="38">
        <v>48301</v>
      </c>
      <c r="C11858" s="131">
        <v>240</v>
      </c>
      <c r="D11858" s="39">
        <v>9.5700000000000007E-2</v>
      </c>
      <c r="E11858" s="39">
        <v>8.09E-2</v>
      </c>
      <c r="F11858" s="40">
        <v>140000</v>
      </c>
      <c r="G11858" s="40">
        <v>140000</v>
      </c>
      <c r="H11858" s="40">
        <v>98309.64</v>
      </c>
      <c r="I11858" s="40">
        <v>113014.15</v>
      </c>
      <c r="J11858" s="67">
        <f t="shared" si="555"/>
        <v>0.70221171428571427</v>
      </c>
      <c r="K11858" s="39">
        <f t="shared" si="556"/>
        <v>0.80724392857142857</v>
      </c>
      <c r="L11858" s="2" t="str">
        <f t="shared" si="557"/>
        <v>A</v>
      </c>
      <c r="M11858" s="2" t="s">
        <v>467</v>
      </c>
      <c r="N11858" s="2" t="s">
        <v>425</v>
      </c>
      <c r="O11858" s="2" t="s">
        <v>70</v>
      </c>
    </row>
    <row r="11859" spans="1:15">
      <c r="A11859" s="38">
        <v>40917</v>
      </c>
      <c r="B11859" s="38">
        <v>43078</v>
      </c>
      <c r="C11859" s="131">
        <v>71</v>
      </c>
      <c r="D11859" s="39">
        <v>9.5700000000000007E-2</v>
      </c>
      <c r="E11859" s="39">
        <v>8.5600000000000009E-2</v>
      </c>
      <c r="F11859" s="40">
        <v>130000</v>
      </c>
      <c r="G11859" s="40">
        <v>130000</v>
      </c>
      <c r="H11859" s="40">
        <v>36562.76</v>
      </c>
      <c r="I11859" s="40">
        <v>104999.99</v>
      </c>
      <c r="J11859" s="67">
        <f t="shared" si="555"/>
        <v>0.281252</v>
      </c>
      <c r="K11859" s="39">
        <f t="shared" si="556"/>
        <v>0.8076922307692308</v>
      </c>
      <c r="L11859" s="2" t="str">
        <f t="shared" si="557"/>
        <v>AA</v>
      </c>
      <c r="M11859" s="2" t="s">
        <v>602</v>
      </c>
      <c r="N11859" s="2" t="s">
        <v>421</v>
      </c>
      <c r="O11859" s="2" t="s">
        <v>70</v>
      </c>
    </row>
    <row r="11860" spans="1:15">
      <c r="A11860" s="38">
        <v>40879</v>
      </c>
      <c r="B11860" s="38">
        <v>48184</v>
      </c>
      <c r="C11860" s="131">
        <v>240</v>
      </c>
      <c r="D11860" s="39">
        <v>9.5700000000000007E-2</v>
      </c>
      <c r="E11860" s="39">
        <v>8.5600000000000009E-2</v>
      </c>
      <c r="F11860" s="40">
        <v>153000</v>
      </c>
      <c r="G11860" s="40">
        <v>153000</v>
      </c>
      <c r="H11860" s="40">
        <v>105904.19</v>
      </c>
      <c r="I11860" s="40">
        <v>123699.99</v>
      </c>
      <c r="J11860" s="67">
        <f t="shared" si="555"/>
        <v>0.69218424836601311</v>
      </c>
      <c r="K11860" s="39">
        <f t="shared" si="556"/>
        <v>0.80849666666666675</v>
      </c>
      <c r="L11860" s="2" t="str">
        <f t="shared" si="557"/>
        <v>A</v>
      </c>
      <c r="M11860" s="2" t="s">
        <v>697</v>
      </c>
      <c r="N11860" s="2" t="s">
        <v>417</v>
      </c>
      <c r="O11860" s="2" t="s">
        <v>70</v>
      </c>
    </row>
    <row r="11861" spans="1:15">
      <c r="A11861" s="42">
        <v>40995</v>
      </c>
      <c r="B11861" s="42">
        <v>51952</v>
      </c>
      <c r="C11861" s="130">
        <v>360</v>
      </c>
      <c r="D11861" s="43">
        <v>9.5700000000000007E-2</v>
      </c>
      <c r="E11861" s="43">
        <v>7.9100000000000004E-2</v>
      </c>
      <c r="F11861" s="44">
        <v>160866.5</v>
      </c>
      <c r="G11861" s="44">
        <v>160866.5</v>
      </c>
      <c r="H11861" s="44">
        <v>99880.3</v>
      </c>
      <c r="I11861" s="44">
        <v>130205.71</v>
      </c>
      <c r="J11861" s="68">
        <f t="shared" si="555"/>
        <v>0.62088937100017716</v>
      </c>
      <c r="K11861" s="43">
        <f t="shared" si="556"/>
        <v>0.80940226834051843</v>
      </c>
      <c r="L11861" s="41" t="str">
        <f t="shared" si="557"/>
        <v>AA</v>
      </c>
      <c r="M11861" s="41" t="s">
        <v>495</v>
      </c>
      <c r="N11861" s="41" t="s">
        <v>424</v>
      </c>
      <c r="O11861" s="41" t="s">
        <v>70</v>
      </c>
    </row>
    <row r="11862" spans="1:15">
      <c r="A11862" s="42">
        <v>41053</v>
      </c>
      <c r="B11862" s="42">
        <v>48358</v>
      </c>
      <c r="C11862" s="130">
        <v>240</v>
      </c>
      <c r="D11862" s="43">
        <v>9.5700000000000007E-2</v>
      </c>
      <c r="E11862" s="43">
        <v>8.6500000000000007E-2</v>
      </c>
      <c r="F11862" s="44">
        <v>50000</v>
      </c>
      <c r="G11862" s="44">
        <v>50000</v>
      </c>
      <c r="H11862" s="44">
        <v>35351.449999999997</v>
      </c>
      <c r="I11862" s="44">
        <v>40499.99</v>
      </c>
      <c r="J11862" s="68">
        <f t="shared" si="555"/>
        <v>0.70702899999999991</v>
      </c>
      <c r="K11862" s="43">
        <f t="shared" si="556"/>
        <v>0.80999979999999994</v>
      </c>
      <c r="L11862" s="41" t="str">
        <f t="shared" si="557"/>
        <v>A</v>
      </c>
      <c r="M11862" s="41" t="s">
        <v>752</v>
      </c>
      <c r="N11862" s="41" t="s">
        <v>418</v>
      </c>
      <c r="O11862" s="41" t="s">
        <v>70</v>
      </c>
    </row>
    <row r="11863" spans="1:15">
      <c r="A11863" s="38">
        <v>40927</v>
      </c>
      <c r="B11863" s="38">
        <v>50059</v>
      </c>
      <c r="C11863" s="131">
        <v>300</v>
      </c>
      <c r="D11863" s="39">
        <v>9.5700000000000007E-2</v>
      </c>
      <c r="E11863" s="39">
        <v>8.5600000000000009E-2</v>
      </c>
      <c r="F11863" s="40">
        <v>119000</v>
      </c>
      <c r="G11863" s="40">
        <v>119000</v>
      </c>
      <c r="H11863" s="40">
        <v>65924.94</v>
      </c>
      <c r="I11863" s="40">
        <v>96499.99</v>
      </c>
      <c r="J11863" s="67">
        <f t="shared" si="555"/>
        <v>0.55399109243697486</v>
      </c>
      <c r="K11863" s="39">
        <f t="shared" si="556"/>
        <v>0.81092428571428576</v>
      </c>
      <c r="L11863" s="2" t="str">
        <f t="shared" si="557"/>
        <v>AA</v>
      </c>
      <c r="M11863" s="2" t="s">
        <v>466</v>
      </c>
      <c r="N11863" s="2" t="s">
        <v>421</v>
      </c>
      <c r="O11863" s="2" t="s">
        <v>70</v>
      </c>
    </row>
    <row r="11864" spans="1:15">
      <c r="A11864" s="42">
        <v>40947</v>
      </c>
      <c r="B11864" s="42">
        <v>48252</v>
      </c>
      <c r="C11864" s="130">
        <v>240</v>
      </c>
      <c r="D11864" s="43">
        <v>9.5700000000000007E-2</v>
      </c>
      <c r="E11864" s="43">
        <v>8.5600000000000009E-2</v>
      </c>
      <c r="F11864" s="44">
        <v>160000</v>
      </c>
      <c r="G11864" s="44">
        <v>160000</v>
      </c>
      <c r="H11864" s="44">
        <v>111984.67</v>
      </c>
      <c r="I11864" s="44">
        <v>129999.99</v>
      </c>
      <c r="J11864" s="68">
        <f t="shared" si="555"/>
        <v>0.69990418749999994</v>
      </c>
      <c r="K11864" s="43">
        <f t="shared" si="556"/>
        <v>0.81249993750000005</v>
      </c>
      <c r="L11864" s="41" t="str">
        <f t="shared" si="557"/>
        <v>A</v>
      </c>
      <c r="M11864" s="41" t="s">
        <v>841</v>
      </c>
      <c r="N11864" s="41" t="s">
        <v>422</v>
      </c>
      <c r="O11864" s="41" t="s">
        <v>70</v>
      </c>
    </row>
    <row r="11865" spans="1:15">
      <c r="A11865" s="42">
        <v>40914</v>
      </c>
      <c r="B11865" s="42">
        <v>45449</v>
      </c>
      <c r="C11865" s="130">
        <v>149</v>
      </c>
      <c r="D11865" s="43">
        <v>9.5700000000000007E-2</v>
      </c>
      <c r="E11865" s="43">
        <v>8.5600000000000009E-2</v>
      </c>
      <c r="F11865" s="44">
        <v>195100</v>
      </c>
      <c r="G11865" s="44">
        <v>195100</v>
      </c>
      <c r="H11865" s="44">
        <v>107718.27</v>
      </c>
      <c r="I11865" s="44">
        <v>158619.98000000001</v>
      </c>
      <c r="J11865" s="68">
        <f t="shared" si="555"/>
        <v>0.55211824705279344</v>
      </c>
      <c r="K11865" s="43">
        <f t="shared" si="556"/>
        <v>0.81301886212198882</v>
      </c>
      <c r="L11865" s="41" t="str">
        <f t="shared" si="557"/>
        <v>AA</v>
      </c>
      <c r="M11865" s="41" t="s">
        <v>495</v>
      </c>
      <c r="N11865" s="41" t="s">
        <v>424</v>
      </c>
      <c r="O11865" s="41" t="s">
        <v>70</v>
      </c>
    </row>
    <row r="11866" spans="1:15">
      <c r="A11866" s="42">
        <v>40893</v>
      </c>
      <c r="B11866" s="42">
        <v>42902</v>
      </c>
      <c r="C11866" s="130">
        <v>66</v>
      </c>
      <c r="D11866" s="43">
        <v>9.5700000000000007E-2</v>
      </c>
      <c r="E11866" s="43">
        <v>8.5600000000000009E-2</v>
      </c>
      <c r="F11866" s="44">
        <v>184000</v>
      </c>
      <c r="G11866" s="44">
        <v>184000</v>
      </c>
      <c r="H11866" s="44">
        <v>65291.57</v>
      </c>
      <c r="I11866" s="44">
        <v>149999.99</v>
      </c>
      <c r="J11866" s="68">
        <f t="shared" si="555"/>
        <v>0.35484548913043479</v>
      </c>
      <c r="K11866" s="43">
        <f t="shared" si="556"/>
        <v>0.81521733695652165</v>
      </c>
      <c r="L11866" s="41" t="str">
        <f t="shared" si="557"/>
        <v>AA</v>
      </c>
      <c r="M11866" s="41" t="s">
        <v>564</v>
      </c>
      <c r="N11866" s="41" t="s">
        <v>417</v>
      </c>
      <c r="O11866" s="41" t="s">
        <v>70</v>
      </c>
    </row>
    <row r="11867" spans="1:15">
      <c r="A11867" s="38">
        <v>40988</v>
      </c>
      <c r="B11867" s="38">
        <v>51945</v>
      </c>
      <c r="C11867" s="131">
        <v>360</v>
      </c>
      <c r="D11867" s="39">
        <v>9.5700000000000007E-2</v>
      </c>
      <c r="E11867" s="39">
        <v>8.5600000000000009E-2</v>
      </c>
      <c r="F11867" s="40">
        <v>157000</v>
      </c>
      <c r="G11867" s="40">
        <v>157000</v>
      </c>
      <c r="H11867" s="40">
        <v>105839.82</v>
      </c>
      <c r="I11867" s="40">
        <v>127999.99</v>
      </c>
      <c r="J11867" s="67">
        <f t="shared" si="555"/>
        <v>0.67413898089171975</v>
      </c>
      <c r="K11867" s="39">
        <f t="shared" si="556"/>
        <v>0.81528656050955417</v>
      </c>
      <c r="L11867" s="2" t="str">
        <f t="shared" si="557"/>
        <v>A</v>
      </c>
      <c r="M11867" s="2" t="s">
        <v>790</v>
      </c>
      <c r="N11867" s="2" t="s">
        <v>416</v>
      </c>
      <c r="O11867" s="2" t="s">
        <v>70</v>
      </c>
    </row>
    <row r="11868" spans="1:15">
      <c r="A11868" s="42">
        <v>40935</v>
      </c>
      <c r="B11868" s="42">
        <v>42821</v>
      </c>
      <c r="C11868" s="130">
        <v>62</v>
      </c>
      <c r="D11868" s="43">
        <v>9.5700000000000007E-2</v>
      </c>
      <c r="E11868" s="43">
        <v>8.5600000000000009E-2</v>
      </c>
      <c r="F11868" s="44">
        <v>160000</v>
      </c>
      <c r="G11868" s="44">
        <v>160000</v>
      </c>
      <c r="H11868" s="44">
        <v>48079.7</v>
      </c>
      <c r="I11868" s="44">
        <v>130500</v>
      </c>
      <c r="J11868" s="68">
        <f t="shared" si="555"/>
        <v>0.300498125</v>
      </c>
      <c r="K11868" s="43">
        <f t="shared" si="556"/>
        <v>0.81562500000000004</v>
      </c>
      <c r="L11868" s="41" t="str">
        <f t="shared" si="557"/>
        <v>AA</v>
      </c>
      <c r="M11868" s="41" t="s">
        <v>941</v>
      </c>
      <c r="N11868" s="41" t="s">
        <v>421</v>
      </c>
      <c r="O11868" s="41" t="s">
        <v>70</v>
      </c>
    </row>
    <row r="11869" spans="1:15">
      <c r="A11869" s="42">
        <v>40995</v>
      </c>
      <c r="B11869" s="42">
        <v>48300</v>
      </c>
      <c r="C11869" s="130">
        <v>240</v>
      </c>
      <c r="D11869" s="43">
        <v>9.5700000000000007E-2</v>
      </c>
      <c r="E11869" s="43">
        <v>8.5600000000000009E-2</v>
      </c>
      <c r="F11869" s="44">
        <v>170000</v>
      </c>
      <c r="G11869" s="44">
        <v>170000</v>
      </c>
      <c r="H11869" s="44">
        <v>120250.35</v>
      </c>
      <c r="I11869" s="44">
        <v>138868.18</v>
      </c>
      <c r="J11869" s="68">
        <f t="shared" si="555"/>
        <v>0.70735500000000007</v>
      </c>
      <c r="K11869" s="43">
        <f t="shared" si="556"/>
        <v>0.81687164705882354</v>
      </c>
      <c r="L11869" s="41" t="str">
        <f t="shared" si="557"/>
        <v>A</v>
      </c>
      <c r="M11869" s="41" t="s">
        <v>588</v>
      </c>
      <c r="N11869" s="41" t="s">
        <v>417</v>
      </c>
      <c r="O11869" s="41" t="s">
        <v>70</v>
      </c>
    </row>
    <row r="11870" spans="1:15">
      <c r="A11870" s="38">
        <v>40967</v>
      </c>
      <c r="B11870" s="38">
        <v>51925</v>
      </c>
      <c r="C11870" s="131">
        <v>360</v>
      </c>
      <c r="D11870" s="39">
        <v>9.5700000000000007E-2</v>
      </c>
      <c r="E11870" s="39">
        <v>8.5600000000000009E-2</v>
      </c>
      <c r="F11870" s="40">
        <v>170000</v>
      </c>
      <c r="G11870" s="40">
        <v>170000</v>
      </c>
      <c r="H11870" s="40">
        <v>113380.45</v>
      </c>
      <c r="I11870" s="40">
        <v>138976.28</v>
      </c>
      <c r="J11870" s="67">
        <f t="shared" si="555"/>
        <v>0.66694382352941173</v>
      </c>
      <c r="K11870" s="39">
        <f t="shared" si="556"/>
        <v>0.81750752941176474</v>
      </c>
      <c r="L11870" s="2" t="str">
        <f t="shared" si="557"/>
        <v>A</v>
      </c>
      <c r="M11870" s="2" t="s">
        <v>476</v>
      </c>
      <c r="N11870" s="2" t="s">
        <v>421</v>
      </c>
      <c r="O11870" s="2" t="s">
        <v>70</v>
      </c>
    </row>
    <row r="11871" spans="1:15">
      <c r="A11871" s="38">
        <v>40935</v>
      </c>
      <c r="B11871" s="38">
        <v>51893</v>
      </c>
      <c r="C11871" s="131">
        <v>360</v>
      </c>
      <c r="D11871" s="39">
        <v>9.5700000000000007E-2</v>
      </c>
      <c r="E11871" s="39">
        <v>9.5700000000000007E-2</v>
      </c>
      <c r="F11871" s="40">
        <v>145000</v>
      </c>
      <c r="G11871" s="40">
        <v>145000</v>
      </c>
      <c r="H11871" s="40">
        <v>93387.32</v>
      </c>
      <c r="I11871" s="40">
        <v>118703.08</v>
      </c>
      <c r="J11871" s="67">
        <f t="shared" si="555"/>
        <v>0.64405048275862076</v>
      </c>
      <c r="K11871" s="39">
        <f t="shared" si="556"/>
        <v>0.81864193103448279</v>
      </c>
      <c r="L11871" s="2" t="str">
        <f t="shared" si="557"/>
        <v>AA</v>
      </c>
      <c r="M11871" s="2" t="s">
        <v>457</v>
      </c>
      <c r="N11871" s="2" t="s">
        <v>419</v>
      </c>
      <c r="O11871" s="2" t="s">
        <v>70</v>
      </c>
    </row>
    <row r="11872" spans="1:15">
      <c r="A11872" s="42">
        <v>40891</v>
      </c>
      <c r="B11872" s="42">
        <v>46279</v>
      </c>
      <c r="C11872" s="130">
        <v>177</v>
      </c>
      <c r="D11872" s="43">
        <v>9.5700000000000007E-2</v>
      </c>
      <c r="E11872" s="43">
        <v>8.5600000000000009E-2</v>
      </c>
      <c r="F11872" s="44">
        <v>148000</v>
      </c>
      <c r="G11872" s="44">
        <v>148000</v>
      </c>
      <c r="H11872" s="44">
        <v>85493.54</v>
      </c>
      <c r="I11872" s="44">
        <v>121431.09</v>
      </c>
      <c r="J11872" s="68">
        <f t="shared" si="555"/>
        <v>0.57765905405405404</v>
      </c>
      <c r="K11872" s="43">
        <f t="shared" si="556"/>
        <v>0.8204803378378378</v>
      </c>
      <c r="L11872" s="41" t="str">
        <f t="shared" si="557"/>
        <v>AA</v>
      </c>
      <c r="M11872" s="41" t="s">
        <v>724</v>
      </c>
      <c r="N11872" s="41" t="s">
        <v>424</v>
      </c>
      <c r="O11872" s="41" t="s">
        <v>70</v>
      </c>
    </row>
    <row r="11873" spans="1:15">
      <c r="A11873" s="38">
        <v>40997</v>
      </c>
      <c r="B11873" s="38">
        <v>43007</v>
      </c>
      <c r="C11873" s="131">
        <v>66</v>
      </c>
      <c r="D11873" s="39">
        <v>9.5700000000000007E-2</v>
      </c>
      <c r="E11873" s="39">
        <v>8.5600000000000009E-2</v>
      </c>
      <c r="F11873" s="40">
        <v>117700</v>
      </c>
      <c r="G11873" s="40">
        <v>117700</v>
      </c>
      <c r="H11873" s="40">
        <v>37515.29</v>
      </c>
      <c r="I11873" s="40">
        <v>96610.5</v>
      </c>
      <c r="J11873" s="67">
        <f t="shared" si="555"/>
        <v>0.31873653355989806</v>
      </c>
      <c r="K11873" s="39">
        <f t="shared" si="556"/>
        <v>0.82081988105352588</v>
      </c>
      <c r="L11873" s="2" t="str">
        <f t="shared" si="557"/>
        <v>AA</v>
      </c>
      <c r="M11873" s="2" t="s">
        <v>1310</v>
      </c>
      <c r="N11873" s="2" t="s">
        <v>417</v>
      </c>
      <c r="O11873" s="2" t="s">
        <v>70</v>
      </c>
    </row>
    <row r="11874" spans="1:15">
      <c r="A11874" s="38">
        <v>40940</v>
      </c>
      <c r="B11874" s="38">
        <v>47969</v>
      </c>
      <c r="C11874" s="131">
        <v>231</v>
      </c>
      <c r="D11874" s="39">
        <v>9.5700000000000007E-2</v>
      </c>
      <c r="E11874" s="39">
        <v>8.5600000000000009E-2</v>
      </c>
      <c r="F11874" s="40">
        <v>85000</v>
      </c>
      <c r="G11874" s="40">
        <v>85000</v>
      </c>
      <c r="H11874" s="40">
        <v>56547.6</v>
      </c>
      <c r="I11874" s="40">
        <v>69999.990000000005</v>
      </c>
      <c r="J11874" s="67">
        <f t="shared" si="555"/>
        <v>0.66526588235294115</v>
      </c>
      <c r="K11874" s="39">
        <f t="shared" si="556"/>
        <v>0.82352929411764708</v>
      </c>
      <c r="L11874" s="2" t="str">
        <f t="shared" si="557"/>
        <v>A</v>
      </c>
      <c r="M11874" s="2" t="s">
        <v>585</v>
      </c>
      <c r="N11874" s="2" t="s">
        <v>423</v>
      </c>
      <c r="O11874" s="2" t="s">
        <v>70</v>
      </c>
    </row>
    <row r="11875" spans="1:15">
      <c r="A11875" s="38">
        <v>40904</v>
      </c>
      <c r="B11875" s="38">
        <v>50036</v>
      </c>
      <c r="C11875" s="131">
        <v>300</v>
      </c>
      <c r="D11875" s="39">
        <v>9.5700000000000007E-2</v>
      </c>
      <c r="E11875" s="39">
        <v>9.5700000000000007E-2</v>
      </c>
      <c r="F11875" s="40">
        <v>120000.2</v>
      </c>
      <c r="G11875" s="40">
        <v>120000.2</v>
      </c>
      <c r="H11875" s="40">
        <v>61044.13</v>
      </c>
      <c r="I11875" s="40">
        <v>98919.99</v>
      </c>
      <c r="J11875" s="67">
        <f t="shared" si="555"/>
        <v>0.50870023549960752</v>
      </c>
      <c r="K11875" s="39">
        <f t="shared" si="556"/>
        <v>0.82433187611353986</v>
      </c>
      <c r="L11875" s="2" t="str">
        <f t="shared" si="557"/>
        <v>AA</v>
      </c>
      <c r="M11875" s="2" t="s">
        <v>937</v>
      </c>
      <c r="N11875" s="2" t="s">
        <v>429</v>
      </c>
      <c r="O11875" s="2" t="s">
        <v>70</v>
      </c>
    </row>
    <row r="11876" spans="1:15">
      <c r="A11876" s="42">
        <v>40918</v>
      </c>
      <c r="B11876" s="42">
        <v>51876</v>
      </c>
      <c r="C11876" s="130">
        <v>360</v>
      </c>
      <c r="D11876" s="43">
        <v>9.5700000000000007E-2</v>
      </c>
      <c r="E11876" s="43">
        <v>8.5600000000000009E-2</v>
      </c>
      <c r="F11876" s="44">
        <v>200000</v>
      </c>
      <c r="G11876" s="44">
        <v>200000</v>
      </c>
      <c r="H11876" s="44">
        <v>135366.92000000001</v>
      </c>
      <c r="I11876" s="44">
        <v>164999.99</v>
      </c>
      <c r="J11876" s="68">
        <f t="shared" si="555"/>
        <v>0.67683460000000006</v>
      </c>
      <c r="K11876" s="43">
        <f t="shared" si="556"/>
        <v>0.82499994999999993</v>
      </c>
      <c r="L11876" s="41" t="str">
        <f t="shared" si="557"/>
        <v>A</v>
      </c>
      <c r="M11876" s="41" t="s">
        <v>665</v>
      </c>
      <c r="N11876" s="41" t="s">
        <v>417</v>
      </c>
      <c r="O11876" s="41" t="s">
        <v>70</v>
      </c>
    </row>
    <row r="11877" spans="1:15">
      <c r="A11877" s="42">
        <v>41001</v>
      </c>
      <c r="B11877" s="42">
        <v>51958</v>
      </c>
      <c r="C11877" s="130">
        <v>360</v>
      </c>
      <c r="D11877" s="43">
        <v>9.5700000000000007E-2</v>
      </c>
      <c r="E11877" s="43">
        <v>8.5600000000000009E-2</v>
      </c>
      <c r="F11877" s="44">
        <v>105000</v>
      </c>
      <c r="G11877" s="44">
        <v>105000</v>
      </c>
      <c r="H11877" s="44">
        <v>67128.84</v>
      </c>
      <c r="I11877" s="44">
        <v>86999.99</v>
      </c>
      <c r="J11877" s="68">
        <f t="shared" si="555"/>
        <v>0.63932228571428573</v>
      </c>
      <c r="K11877" s="43">
        <f t="shared" si="556"/>
        <v>0.82857133333333344</v>
      </c>
      <c r="L11877" s="41" t="str">
        <f t="shared" si="557"/>
        <v>AA</v>
      </c>
      <c r="M11877" s="41" t="s">
        <v>1164</v>
      </c>
      <c r="N11877" s="41" t="s">
        <v>417</v>
      </c>
      <c r="O11877" s="41" t="s">
        <v>70</v>
      </c>
    </row>
    <row r="11878" spans="1:15">
      <c r="A11878" s="38">
        <v>41047</v>
      </c>
      <c r="B11878" s="38">
        <v>45430</v>
      </c>
      <c r="C11878" s="131">
        <v>144</v>
      </c>
      <c r="D11878" s="39">
        <v>9.5700000000000007E-2</v>
      </c>
      <c r="E11878" s="39">
        <v>8.6500000000000007E-2</v>
      </c>
      <c r="F11878" s="40">
        <v>61900</v>
      </c>
      <c r="G11878" s="40">
        <v>61900</v>
      </c>
      <c r="H11878" s="40">
        <v>40065.93</v>
      </c>
      <c r="I11878" s="40">
        <v>51309.99</v>
      </c>
      <c r="J11878" s="67">
        <f t="shared" si="555"/>
        <v>0.64726865912762521</v>
      </c>
      <c r="K11878" s="39">
        <f t="shared" si="556"/>
        <v>0.82891744749596119</v>
      </c>
      <c r="L11878" s="2" t="str">
        <f t="shared" si="557"/>
        <v>AA</v>
      </c>
      <c r="M11878" s="2" t="s">
        <v>747</v>
      </c>
      <c r="N11878" s="2" t="s">
        <v>417</v>
      </c>
      <c r="O11878" s="2" t="s">
        <v>70</v>
      </c>
    </row>
    <row r="11879" spans="1:15">
      <c r="A11879" s="42">
        <v>40981</v>
      </c>
      <c r="B11879" s="42">
        <v>51938</v>
      </c>
      <c r="C11879" s="130">
        <v>360</v>
      </c>
      <c r="D11879" s="43">
        <v>9.5700000000000007E-2</v>
      </c>
      <c r="E11879" s="43">
        <v>8.5600000000000009E-2</v>
      </c>
      <c r="F11879" s="44">
        <v>125000</v>
      </c>
      <c r="G11879" s="44">
        <v>125000</v>
      </c>
      <c r="H11879" s="44">
        <v>88291.81</v>
      </c>
      <c r="I11879" s="44">
        <v>103680</v>
      </c>
      <c r="J11879" s="68">
        <f t="shared" si="555"/>
        <v>0.70633447999999999</v>
      </c>
      <c r="K11879" s="43">
        <f t="shared" si="556"/>
        <v>0.82943999999999996</v>
      </c>
      <c r="L11879" s="41" t="str">
        <f t="shared" si="557"/>
        <v>A</v>
      </c>
      <c r="M11879" s="41" t="s">
        <v>822</v>
      </c>
      <c r="N11879" s="41" t="s">
        <v>421</v>
      </c>
      <c r="O11879" s="41" t="s">
        <v>70</v>
      </c>
    </row>
    <row r="11880" spans="1:15">
      <c r="A11880" s="42">
        <v>40921</v>
      </c>
      <c r="B11880" s="42">
        <v>45729</v>
      </c>
      <c r="C11880" s="130">
        <v>158</v>
      </c>
      <c r="D11880" s="43">
        <v>9.5700000000000007E-2</v>
      </c>
      <c r="E11880" s="43">
        <v>8.5600000000000009E-2</v>
      </c>
      <c r="F11880" s="44">
        <v>150000</v>
      </c>
      <c r="G11880" s="44">
        <v>150000</v>
      </c>
      <c r="H11880" s="44">
        <v>86619.53</v>
      </c>
      <c r="I11880" s="44">
        <v>124563.85</v>
      </c>
      <c r="J11880" s="68">
        <f t="shared" si="555"/>
        <v>0.57746353333333333</v>
      </c>
      <c r="K11880" s="43">
        <f t="shared" si="556"/>
        <v>0.83042566666666673</v>
      </c>
      <c r="L11880" s="41" t="str">
        <f t="shared" si="557"/>
        <v>AA</v>
      </c>
      <c r="M11880" s="41" t="s">
        <v>665</v>
      </c>
      <c r="N11880" s="41" t="s">
        <v>417</v>
      </c>
      <c r="O11880" s="41" t="s">
        <v>70</v>
      </c>
    </row>
    <row r="11881" spans="1:15">
      <c r="A11881" s="38">
        <v>40920</v>
      </c>
      <c r="B11881" s="38">
        <v>48225</v>
      </c>
      <c r="C11881" s="131">
        <v>240</v>
      </c>
      <c r="D11881" s="39">
        <v>9.5700000000000007E-2</v>
      </c>
      <c r="E11881" s="39">
        <v>8.5600000000000009E-2</v>
      </c>
      <c r="F11881" s="40">
        <v>190000</v>
      </c>
      <c r="G11881" s="40">
        <v>190000</v>
      </c>
      <c r="H11881" s="40">
        <v>41339.11</v>
      </c>
      <c r="I11881" s="40">
        <v>157999.99</v>
      </c>
      <c r="J11881" s="67">
        <f t="shared" si="555"/>
        <v>0.21757426315789474</v>
      </c>
      <c r="K11881" s="39">
        <f t="shared" si="556"/>
        <v>0.8315788947368421</v>
      </c>
      <c r="L11881" s="2" t="str">
        <f t="shared" si="557"/>
        <v>AA</v>
      </c>
      <c r="M11881" s="2" t="s">
        <v>470</v>
      </c>
      <c r="N11881" s="2" t="s">
        <v>424</v>
      </c>
      <c r="O11881" s="2" t="s">
        <v>70</v>
      </c>
    </row>
    <row r="11882" spans="1:15">
      <c r="A11882" s="38">
        <v>40975</v>
      </c>
      <c r="B11882" s="38">
        <v>46453</v>
      </c>
      <c r="C11882" s="131">
        <v>180</v>
      </c>
      <c r="D11882" s="39">
        <v>9.5700000000000007E-2</v>
      </c>
      <c r="E11882" s="39">
        <v>8.5600000000000009E-2</v>
      </c>
      <c r="F11882" s="40">
        <v>120000</v>
      </c>
      <c r="G11882" s="40">
        <v>120000</v>
      </c>
      <c r="H11882" s="40">
        <v>81771.990000000005</v>
      </c>
      <c r="I11882" s="40">
        <v>99999.99</v>
      </c>
      <c r="J11882" s="67">
        <f t="shared" si="555"/>
        <v>0.68143324999999999</v>
      </c>
      <c r="K11882" s="39">
        <f t="shared" si="556"/>
        <v>0.83333325000000003</v>
      </c>
      <c r="L11882" s="2" t="str">
        <f t="shared" si="557"/>
        <v>A</v>
      </c>
      <c r="M11882" s="2" t="s">
        <v>566</v>
      </c>
      <c r="N11882" s="2" t="s">
        <v>420</v>
      </c>
      <c r="O11882" s="2" t="s">
        <v>70</v>
      </c>
    </row>
    <row r="11883" spans="1:15">
      <c r="A11883" s="42">
        <v>40975</v>
      </c>
      <c r="B11883" s="42">
        <v>42589</v>
      </c>
      <c r="C11883" s="130">
        <v>53</v>
      </c>
      <c r="D11883" s="43">
        <v>9.5700000000000007E-2</v>
      </c>
      <c r="E11883" s="43">
        <v>8.5600000000000009E-2</v>
      </c>
      <c r="F11883" s="44">
        <v>180000</v>
      </c>
      <c r="G11883" s="44">
        <v>180000</v>
      </c>
      <c r="H11883" s="44">
        <v>40468.160000000003</v>
      </c>
      <c r="I11883" s="44">
        <v>149999.99</v>
      </c>
      <c r="J11883" s="68">
        <f t="shared" si="555"/>
        <v>0.22482311111111114</v>
      </c>
      <c r="K11883" s="43">
        <f t="shared" si="556"/>
        <v>0.83333327777777777</v>
      </c>
      <c r="L11883" s="41" t="str">
        <f t="shared" si="557"/>
        <v>AA</v>
      </c>
      <c r="M11883" s="41" t="s">
        <v>505</v>
      </c>
      <c r="N11883" s="41" t="s">
        <v>424</v>
      </c>
      <c r="O11883" s="41" t="s">
        <v>70</v>
      </c>
    </row>
    <row r="11884" spans="1:15">
      <c r="A11884" s="38">
        <v>40889</v>
      </c>
      <c r="B11884" s="38">
        <v>51847</v>
      </c>
      <c r="C11884" s="131">
        <v>360</v>
      </c>
      <c r="D11884" s="39">
        <v>9.5700000000000007E-2</v>
      </c>
      <c r="E11884" s="39">
        <v>8.5600000000000009E-2</v>
      </c>
      <c r="F11884" s="40">
        <v>186000</v>
      </c>
      <c r="G11884" s="40">
        <v>186000</v>
      </c>
      <c r="H11884" s="40">
        <v>126729.36</v>
      </c>
      <c r="I11884" s="40">
        <v>154999.99</v>
      </c>
      <c r="J11884" s="67">
        <f t="shared" si="555"/>
        <v>0.68134064516129034</v>
      </c>
      <c r="K11884" s="39">
        <f t="shared" si="556"/>
        <v>0.83333327956989245</v>
      </c>
      <c r="L11884" s="2" t="str">
        <f t="shared" si="557"/>
        <v>A</v>
      </c>
      <c r="M11884" s="2" t="s">
        <v>497</v>
      </c>
      <c r="N11884" s="2" t="s">
        <v>417</v>
      </c>
      <c r="O11884" s="2" t="s">
        <v>70</v>
      </c>
    </row>
    <row r="11885" spans="1:15">
      <c r="A11885" s="38">
        <v>40921</v>
      </c>
      <c r="B11885" s="38">
        <v>51879</v>
      </c>
      <c r="C11885" s="131">
        <v>360</v>
      </c>
      <c r="D11885" s="39">
        <v>9.5700000000000007E-2</v>
      </c>
      <c r="E11885" s="39">
        <v>8.5600000000000009E-2</v>
      </c>
      <c r="F11885" s="40">
        <v>170000</v>
      </c>
      <c r="G11885" s="40">
        <v>170000</v>
      </c>
      <c r="H11885" s="40">
        <v>115727.99</v>
      </c>
      <c r="I11885" s="40">
        <v>142999.99</v>
      </c>
      <c r="J11885" s="67">
        <f t="shared" si="555"/>
        <v>0.68075288235294118</v>
      </c>
      <c r="K11885" s="39">
        <f t="shared" si="556"/>
        <v>0.84117641176470581</v>
      </c>
      <c r="L11885" s="2" t="str">
        <f t="shared" si="557"/>
        <v>A</v>
      </c>
      <c r="M11885" s="2" t="s">
        <v>454</v>
      </c>
      <c r="N11885" s="2" t="s">
        <v>416</v>
      </c>
      <c r="O11885" s="2" t="s">
        <v>70</v>
      </c>
    </row>
    <row r="11886" spans="1:15">
      <c r="A11886" s="42">
        <v>40976</v>
      </c>
      <c r="B11886" s="42">
        <v>48281</v>
      </c>
      <c r="C11886" s="130">
        <v>240</v>
      </c>
      <c r="D11886" s="43">
        <v>9.5700000000000007E-2</v>
      </c>
      <c r="E11886" s="43">
        <v>8.5600000000000009E-2</v>
      </c>
      <c r="F11886" s="44">
        <v>140000</v>
      </c>
      <c r="G11886" s="44">
        <v>140000</v>
      </c>
      <c r="H11886" s="44">
        <v>49942.35</v>
      </c>
      <c r="I11886" s="44">
        <v>117820.07</v>
      </c>
      <c r="J11886" s="68">
        <f t="shared" si="555"/>
        <v>0.35673107142857141</v>
      </c>
      <c r="K11886" s="43">
        <f t="shared" si="556"/>
        <v>0.8415719285714286</v>
      </c>
      <c r="L11886" s="41" t="str">
        <f t="shared" si="557"/>
        <v>AA</v>
      </c>
      <c r="M11886" s="41" t="s">
        <v>466</v>
      </c>
      <c r="N11886" s="41" t="s">
        <v>421</v>
      </c>
      <c r="O11886" s="41" t="s">
        <v>70</v>
      </c>
    </row>
    <row r="11887" spans="1:15">
      <c r="A11887" s="42">
        <v>40970</v>
      </c>
      <c r="B11887" s="42">
        <v>48520</v>
      </c>
      <c r="C11887" s="130">
        <v>248</v>
      </c>
      <c r="D11887" s="43">
        <v>9.5700000000000007E-2</v>
      </c>
      <c r="E11887" s="43">
        <v>8.5600000000000009E-2</v>
      </c>
      <c r="F11887" s="44">
        <v>190000</v>
      </c>
      <c r="G11887" s="44">
        <v>190000</v>
      </c>
      <c r="H11887" s="44">
        <v>134168.35</v>
      </c>
      <c r="I11887" s="44">
        <v>159999.99</v>
      </c>
      <c r="J11887" s="68">
        <f t="shared" si="555"/>
        <v>0.70614921052631585</v>
      </c>
      <c r="K11887" s="43">
        <f t="shared" si="556"/>
        <v>0.84210521052631571</v>
      </c>
      <c r="L11887" s="41" t="str">
        <f t="shared" si="557"/>
        <v>A</v>
      </c>
      <c r="M11887" s="41" t="s">
        <v>511</v>
      </c>
      <c r="N11887" s="41" t="s">
        <v>422</v>
      </c>
      <c r="O11887" s="41" t="s">
        <v>70</v>
      </c>
    </row>
    <row r="11888" spans="1:15">
      <c r="A11888" s="38">
        <v>40926</v>
      </c>
      <c r="B11888" s="38">
        <v>46436</v>
      </c>
      <c r="C11888" s="131">
        <v>181</v>
      </c>
      <c r="D11888" s="39">
        <v>9.5700000000000007E-2</v>
      </c>
      <c r="E11888" s="39">
        <v>8.5600000000000009E-2</v>
      </c>
      <c r="F11888" s="40">
        <v>127000</v>
      </c>
      <c r="G11888" s="40">
        <v>127000</v>
      </c>
      <c r="H11888" s="40">
        <v>87138.31</v>
      </c>
      <c r="I11888" s="40">
        <v>107873.59</v>
      </c>
      <c r="J11888" s="67">
        <f t="shared" si="555"/>
        <v>0.68612842519685036</v>
      </c>
      <c r="K11888" s="39">
        <f t="shared" si="556"/>
        <v>0.84939834645669288</v>
      </c>
      <c r="L11888" s="2" t="str">
        <f t="shared" si="557"/>
        <v>A</v>
      </c>
      <c r="M11888" s="2" t="s">
        <v>531</v>
      </c>
      <c r="N11888" s="2" t="s">
        <v>423</v>
      </c>
      <c r="O11888" s="2" t="s">
        <v>70</v>
      </c>
    </row>
    <row r="11889" spans="1:15">
      <c r="A11889" s="42">
        <v>40927</v>
      </c>
      <c r="B11889" s="42">
        <v>51885</v>
      </c>
      <c r="C11889" s="130">
        <v>360</v>
      </c>
      <c r="D11889" s="43">
        <v>9.5700000000000007E-2</v>
      </c>
      <c r="E11889" s="43">
        <v>8.5600000000000009E-2</v>
      </c>
      <c r="F11889" s="44">
        <v>160000</v>
      </c>
      <c r="G11889" s="44">
        <v>160000</v>
      </c>
      <c r="H11889" s="44">
        <v>110797.19</v>
      </c>
      <c r="I11889" s="44">
        <v>135999.99</v>
      </c>
      <c r="J11889" s="68">
        <f t="shared" si="555"/>
        <v>0.69248243750000005</v>
      </c>
      <c r="K11889" s="43">
        <f t="shared" si="556"/>
        <v>0.84999993749999991</v>
      </c>
      <c r="L11889" s="41" t="str">
        <f t="shared" si="557"/>
        <v>A</v>
      </c>
      <c r="M11889" s="41" t="s">
        <v>629</v>
      </c>
      <c r="N11889" s="41" t="s">
        <v>417</v>
      </c>
      <c r="O11889" s="41" t="s">
        <v>70</v>
      </c>
    </row>
    <row r="11890" spans="1:15">
      <c r="A11890" s="42">
        <v>40896</v>
      </c>
      <c r="B11890" s="42">
        <v>46831</v>
      </c>
      <c r="C11890" s="130">
        <v>195</v>
      </c>
      <c r="D11890" s="43">
        <v>9.5700000000000007E-2</v>
      </c>
      <c r="E11890" s="43">
        <v>8.5600000000000009E-2</v>
      </c>
      <c r="F11890" s="44">
        <v>200000</v>
      </c>
      <c r="G11890" s="44">
        <v>200000</v>
      </c>
      <c r="H11890" s="44">
        <v>129521.44</v>
      </c>
      <c r="I11890" s="44">
        <v>170000</v>
      </c>
      <c r="J11890" s="68">
        <f t="shared" si="555"/>
        <v>0.64760720000000005</v>
      </c>
      <c r="K11890" s="43">
        <f t="shared" si="556"/>
        <v>0.85</v>
      </c>
      <c r="L11890" s="41" t="str">
        <f t="shared" si="557"/>
        <v>AA</v>
      </c>
      <c r="M11890" s="41" t="s">
        <v>584</v>
      </c>
      <c r="N11890" s="41" t="s">
        <v>417</v>
      </c>
      <c r="O11890" s="41" t="s">
        <v>70</v>
      </c>
    </row>
    <row r="11891" spans="1:15">
      <c r="A11891" s="42">
        <v>40967</v>
      </c>
      <c r="B11891" s="42">
        <v>44620</v>
      </c>
      <c r="C11891" s="130">
        <v>120</v>
      </c>
      <c r="D11891" s="43">
        <v>9.5700000000000007E-2</v>
      </c>
      <c r="E11891" s="43">
        <v>8.5600000000000009E-2</v>
      </c>
      <c r="F11891" s="44">
        <v>176000</v>
      </c>
      <c r="G11891" s="44">
        <v>176000</v>
      </c>
      <c r="H11891" s="44">
        <v>106528.3</v>
      </c>
      <c r="I11891" s="44">
        <v>149999.99</v>
      </c>
      <c r="J11891" s="68">
        <f t="shared" si="555"/>
        <v>0.60527443181818186</v>
      </c>
      <c r="K11891" s="43">
        <f t="shared" si="556"/>
        <v>0.85227267045454536</v>
      </c>
      <c r="L11891" s="41" t="str">
        <f t="shared" si="557"/>
        <v>AA</v>
      </c>
      <c r="M11891" s="41" t="s">
        <v>467</v>
      </c>
      <c r="N11891" s="41" t="s">
        <v>425</v>
      </c>
      <c r="O11891" s="41" t="s">
        <v>70</v>
      </c>
    </row>
    <row r="11892" spans="1:15">
      <c r="A11892" s="42">
        <v>40884</v>
      </c>
      <c r="B11892" s="42">
        <v>51842</v>
      </c>
      <c r="C11892" s="130">
        <v>360</v>
      </c>
      <c r="D11892" s="43">
        <v>9.5700000000000007E-2</v>
      </c>
      <c r="E11892" s="43">
        <v>8.5600000000000009E-2</v>
      </c>
      <c r="F11892" s="44">
        <v>95000</v>
      </c>
      <c r="G11892" s="44">
        <v>95000</v>
      </c>
      <c r="H11892" s="44">
        <v>65464.99</v>
      </c>
      <c r="I11892" s="44">
        <v>80999.990000000005</v>
      </c>
      <c r="J11892" s="68">
        <f t="shared" si="555"/>
        <v>0.68910515789473681</v>
      </c>
      <c r="K11892" s="43">
        <f t="shared" si="556"/>
        <v>0.85263147368421055</v>
      </c>
      <c r="L11892" s="41" t="str">
        <f t="shared" si="557"/>
        <v>A</v>
      </c>
      <c r="M11892" s="41" t="s">
        <v>1012</v>
      </c>
      <c r="N11892" s="41" t="s">
        <v>422</v>
      </c>
      <c r="O11892" s="41" t="s">
        <v>70</v>
      </c>
    </row>
    <row r="11893" spans="1:15">
      <c r="A11893" s="42">
        <v>40897</v>
      </c>
      <c r="B11893" s="42">
        <v>46376</v>
      </c>
      <c r="C11893" s="130">
        <v>180</v>
      </c>
      <c r="D11893" s="43">
        <v>9.5700000000000007E-2</v>
      </c>
      <c r="E11893" s="43">
        <v>8.5600000000000009E-2</v>
      </c>
      <c r="F11893" s="44">
        <v>68500</v>
      </c>
      <c r="G11893" s="44">
        <v>68500</v>
      </c>
      <c r="H11893" s="44">
        <v>46891.8</v>
      </c>
      <c r="I11893" s="44">
        <v>58499.99</v>
      </c>
      <c r="J11893" s="68">
        <f t="shared" si="555"/>
        <v>0.68455182481751831</v>
      </c>
      <c r="K11893" s="43">
        <f t="shared" si="556"/>
        <v>0.85401445255474451</v>
      </c>
      <c r="L11893" s="41" t="str">
        <f t="shared" si="557"/>
        <v>A</v>
      </c>
      <c r="M11893" s="41" t="s">
        <v>681</v>
      </c>
      <c r="N11893" s="41" t="s">
        <v>434</v>
      </c>
      <c r="O11893" s="41" t="s">
        <v>70</v>
      </c>
    </row>
    <row r="11894" spans="1:15">
      <c r="A11894" s="42">
        <v>41026</v>
      </c>
      <c r="B11894" s="42">
        <v>45715</v>
      </c>
      <c r="C11894" s="130">
        <v>154</v>
      </c>
      <c r="D11894" s="43">
        <v>9.5700000000000007E-2</v>
      </c>
      <c r="E11894" s="43">
        <v>8.5600000000000009E-2</v>
      </c>
      <c r="F11894" s="44">
        <v>160300</v>
      </c>
      <c r="G11894" s="44">
        <v>160300</v>
      </c>
      <c r="H11894" s="44">
        <v>51791.07</v>
      </c>
      <c r="I11894" s="44">
        <v>137826.9</v>
      </c>
      <c r="J11894" s="68">
        <f t="shared" si="555"/>
        <v>0.32308839675608236</v>
      </c>
      <c r="K11894" s="43">
        <f t="shared" si="556"/>
        <v>0.85980598877105419</v>
      </c>
      <c r="L11894" s="41" t="str">
        <f t="shared" si="557"/>
        <v>AA</v>
      </c>
      <c r="M11894" s="41" t="s">
        <v>531</v>
      </c>
      <c r="N11894" s="41" t="s">
        <v>423</v>
      </c>
      <c r="O11894" s="41" t="s">
        <v>70</v>
      </c>
    </row>
    <row r="11895" spans="1:15">
      <c r="A11895" s="42">
        <v>41023</v>
      </c>
      <c r="B11895" s="42">
        <v>46501</v>
      </c>
      <c r="C11895" s="130">
        <v>180</v>
      </c>
      <c r="D11895" s="43">
        <v>9.5700000000000007E-2</v>
      </c>
      <c r="E11895" s="43">
        <v>8.5600000000000009E-2</v>
      </c>
      <c r="F11895" s="44">
        <v>151100</v>
      </c>
      <c r="G11895" s="44">
        <v>151100</v>
      </c>
      <c r="H11895" s="44">
        <v>106744.84</v>
      </c>
      <c r="I11895" s="44">
        <v>129999.99</v>
      </c>
      <c r="J11895" s="68">
        <f t="shared" si="555"/>
        <v>0.70645162144275309</v>
      </c>
      <c r="K11895" s="43">
        <f t="shared" si="556"/>
        <v>0.86035731303772345</v>
      </c>
      <c r="L11895" s="41" t="str">
        <f t="shared" si="557"/>
        <v>A</v>
      </c>
      <c r="M11895" s="41" t="s">
        <v>540</v>
      </c>
      <c r="N11895" s="41" t="s">
        <v>423</v>
      </c>
      <c r="O11895" s="41" t="s">
        <v>70</v>
      </c>
    </row>
    <row r="11896" spans="1:15">
      <c r="A11896" s="38">
        <v>40954</v>
      </c>
      <c r="B11896" s="38">
        <v>50086</v>
      </c>
      <c r="C11896" s="131">
        <v>300</v>
      </c>
      <c r="D11896" s="39">
        <v>9.5700000000000007E-2</v>
      </c>
      <c r="E11896" s="39">
        <v>8.5600000000000009E-2</v>
      </c>
      <c r="F11896" s="40">
        <v>167000</v>
      </c>
      <c r="G11896" s="40">
        <v>167000</v>
      </c>
      <c r="H11896" s="40">
        <v>86691.88</v>
      </c>
      <c r="I11896" s="40">
        <v>143899.99</v>
      </c>
      <c r="J11896" s="67">
        <f t="shared" si="555"/>
        <v>0.51911305389221563</v>
      </c>
      <c r="K11896" s="39">
        <f t="shared" si="556"/>
        <v>0.86167658682634729</v>
      </c>
      <c r="L11896" s="2" t="str">
        <f t="shared" si="557"/>
        <v>AA</v>
      </c>
      <c r="M11896" s="2" t="s">
        <v>665</v>
      </c>
      <c r="N11896" s="2" t="s">
        <v>417</v>
      </c>
      <c r="O11896" s="2" t="s">
        <v>70</v>
      </c>
    </row>
    <row r="11897" spans="1:15">
      <c r="A11897" s="42">
        <v>40998</v>
      </c>
      <c r="B11897" s="42">
        <v>44650</v>
      </c>
      <c r="C11897" s="130">
        <v>120</v>
      </c>
      <c r="D11897" s="43">
        <v>9.5700000000000007E-2</v>
      </c>
      <c r="E11897" s="43">
        <v>8.5600000000000009E-2</v>
      </c>
      <c r="F11897" s="44">
        <v>95000</v>
      </c>
      <c r="G11897" s="44">
        <v>95000</v>
      </c>
      <c r="H11897" s="44">
        <v>37362.04</v>
      </c>
      <c r="I11897" s="44">
        <v>82000</v>
      </c>
      <c r="J11897" s="68">
        <f t="shared" si="555"/>
        <v>0.39328463157894739</v>
      </c>
      <c r="K11897" s="43">
        <f t="shared" si="556"/>
        <v>0.86315789473684212</v>
      </c>
      <c r="L11897" s="41" t="str">
        <f t="shared" si="557"/>
        <v>AA</v>
      </c>
      <c r="M11897" s="41" t="s">
        <v>572</v>
      </c>
      <c r="N11897" s="41" t="s">
        <v>417</v>
      </c>
      <c r="O11897" s="41" t="s">
        <v>70</v>
      </c>
    </row>
    <row r="11898" spans="1:15">
      <c r="A11898" s="42">
        <v>41046</v>
      </c>
      <c r="B11898" s="42">
        <v>46159</v>
      </c>
      <c r="C11898" s="130">
        <v>168</v>
      </c>
      <c r="D11898" s="43">
        <v>9.5700000000000007E-2</v>
      </c>
      <c r="E11898" s="43">
        <v>8.8300000000000003E-2</v>
      </c>
      <c r="F11898" s="44">
        <v>46200</v>
      </c>
      <c r="G11898" s="44">
        <v>46200</v>
      </c>
      <c r="H11898" s="44">
        <v>32546.22</v>
      </c>
      <c r="I11898" s="44">
        <v>39999.99</v>
      </c>
      <c r="J11898" s="68">
        <f t="shared" si="555"/>
        <v>0.7044636363636364</v>
      </c>
      <c r="K11898" s="43">
        <f t="shared" si="556"/>
        <v>0.86580064935064927</v>
      </c>
      <c r="L11898" s="41" t="str">
        <f t="shared" si="557"/>
        <v>A</v>
      </c>
      <c r="M11898" s="41" t="s">
        <v>297</v>
      </c>
      <c r="N11898" s="41" t="s">
        <v>417</v>
      </c>
      <c r="O11898" s="41" t="s">
        <v>70</v>
      </c>
    </row>
    <row r="11899" spans="1:15">
      <c r="A11899" s="42">
        <v>40956</v>
      </c>
      <c r="B11899" s="42">
        <v>51914</v>
      </c>
      <c r="C11899" s="130">
        <v>360</v>
      </c>
      <c r="D11899" s="43">
        <v>9.5700000000000007E-2</v>
      </c>
      <c r="E11899" s="43">
        <v>8.5600000000000009E-2</v>
      </c>
      <c r="F11899" s="44">
        <v>150000</v>
      </c>
      <c r="G11899" s="44">
        <v>150000</v>
      </c>
      <c r="H11899" s="44">
        <v>97101.54</v>
      </c>
      <c r="I11899" s="44">
        <v>129999.99</v>
      </c>
      <c r="J11899" s="68">
        <f t="shared" si="555"/>
        <v>0.64734359999999991</v>
      </c>
      <c r="K11899" s="43">
        <f t="shared" si="556"/>
        <v>0.86666660000000006</v>
      </c>
      <c r="L11899" s="41" t="str">
        <f t="shared" si="557"/>
        <v>AA</v>
      </c>
      <c r="M11899" s="41" t="s">
        <v>675</v>
      </c>
      <c r="N11899" s="41" t="s">
        <v>421</v>
      </c>
      <c r="O11899" s="41" t="s">
        <v>70</v>
      </c>
    </row>
    <row r="11900" spans="1:15">
      <c r="A11900" s="42">
        <v>40876</v>
      </c>
      <c r="B11900" s="42">
        <v>50919</v>
      </c>
      <c r="C11900" s="130">
        <v>330</v>
      </c>
      <c r="D11900" s="43">
        <v>9.5700000000000007E-2</v>
      </c>
      <c r="E11900" s="43">
        <v>8.5600000000000009E-2</v>
      </c>
      <c r="F11900" s="44">
        <v>190000</v>
      </c>
      <c r="G11900" s="44">
        <v>190000</v>
      </c>
      <c r="H11900" s="44">
        <v>74411.509999999995</v>
      </c>
      <c r="I11900" s="44">
        <v>165107.4</v>
      </c>
      <c r="J11900" s="68">
        <f t="shared" si="555"/>
        <v>0.39163952631578947</v>
      </c>
      <c r="K11900" s="43">
        <f t="shared" si="556"/>
        <v>0.86898631578947361</v>
      </c>
      <c r="L11900" s="41" t="str">
        <f t="shared" si="557"/>
        <v>AA</v>
      </c>
      <c r="M11900" s="41" t="s">
        <v>665</v>
      </c>
      <c r="N11900" s="41" t="s">
        <v>417</v>
      </c>
      <c r="O11900" s="41" t="s">
        <v>70</v>
      </c>
    </row>
    <row r="11901" spans="1:15">
      <c r="A11901" s="42">
        <v>40984</v>
      </c>
      <c r="B11901" s="42">
        <v>51941</v>
      </c>
      <c r="C11901" s="130">
        <v>360</v>
      </c>
      <c r="D11901" s="43">
        <v>9.5700000000000007E-2</v>
      </c>
      <c r="E11901" s="43">
        <v>9.5700000000000007E-2</v>
      </c>
      <c r="F11901" s="44">
        <v>145000</v>
      </c>
      <c r="G11901" s="44">
        <v>145000</v>
      </c>
      <c r="H11901" s="44">
        <v>74090.63</v>
      </c>
      <c r="I11901" s="44">
        <v>126013.15</v>
      </c>
      <c r="J11901" s="68">
        <f t="shared" si="555"/>
        <v>0.51096986206896555</v>
      </c>
      <c r="K11901" s="43">
        <f t="shared" si="556"/>
        <v>0.86905620689655172</v>
      </c>
      <c r="L11901" s="41" t="str">
        <f t="shared" si="557"/>
        <v>AA</v>
      </c>
      <c r="M11901" s="41" t="s">
        <v>457</v>
      </c>
      <c r="N11901" s="41" t="s">
        <v>419</v>
      </c>
      <c r="O11901" s="41" t="s">
        <v>70</v>
      </c>
    </row>
    <row r="11902" spans="1:15">
      <c r="A11902" s="42">
        <v>40962</v>
      </c>
      <c r="B11902" s="42">
        <v>47596</v>
      </c>
      <c r="C11902" s="130">
        <v>218</v>
      </c>
      <c r="D11902" s="43">
        <v>9.5700000000000007E-2</v>
      </c>
      <c r="E11902" s="43">
        <v>7.9100000000000004E-2</v>
      </c>
      <c r="F11902" s="44">
        <v>133000</v>
      </c>
      <c r="G11902" s="44">
        <v>133000</v>
      </c>
      <c r="H11902" s="44">
        <v>72004.53</v>
      </c>
      <c r="I11902" s="44">
        <v>115679.14</v>
      </c>
      <c r="J11902" s="68">
        <f t="shared" si="555"/>
        <v>0.54138744360902258</v>
      </c>
      <c r="K11902" s="43">
        <f t="shared" si="556"/>
        <v>0.86976796992481198</v>
      </c>
      <c r="L11902" s="41" t="str">
        <f t="shared" si="557"/>
        <v>AA</v>
      </c>
      <c r="M11902" s="41" t="s">
        <v>466</v>
      </c>
      <c r="N11902" s="41" t="s">
        <v>421</v>
      </c>
      <c r="O11902" s="41" t="s">
        <v>70</v>
      </c>
    </row>
    <row r="11903" spans="1:15">
      <c r="A11903" s="42">
        <v>40994</v>
      </c>
      <c r="B11903" s="42">
        <v>45834</v>
      </c>
      <c r="C11903" s="130">
        <v>159</v>
      </c>
      <c r="D11903" s="43">
        <v>9.5700000000000007E-2</v>
      </c>
      <c r="E11903" s="43">
        <v>7.9100000000000004E-2</v>
      </c>
      <c r="F11903" s="44">
        <v>120000</v>
      </c>
      <c r="G11903" s="44">
        <v>120000</v>
      </c>
      <c r="H11903" s="44">
        <v>59481.73</v>
      </c>
      <c r="I11903" s="44">
        <v>104899.99</v>
      </c>
      <c r="J11903" s="68">
        <f t="shared" si="555"/>
        <v>0.49568108333333338</v>
      </c>
      <c r="K11903" s="43">
        <f t="shared" si="556"/>
        <v>0.87416658333333341</v>
      </c>
      <c r="L11903" s="41" t="str">
        <f t="shared" si="557"/>
        <v>AA</v>
      </c>
      <c r="M11903" s="41" t="s">
        <v>980</v>
      </c>
      <c r="N11903" s="41" t="s">
        <v>416</v>
      </c>
      <c r="O11903" s="41" t="s">
        <v>70</v>
      </c>
    </row>
    <row r="11904" spans="1:15">
      <c r="A11904" s="38">
        <v>40921</v>
      </c>
      <c r="B11904" s="38">
        <v>47009</v>
      </c>
      <c r="C11904" s="131">
        <v>200</v>
      </c>
      <c r="D11904" s="39">
        <v>9.5700000000000007E-2</v>
      </c>
      <c r="E11904" s="39">
        <v>8.5600000000000009E-2</v>
      </c>
      <c r="F11904" s="40">
        <v>148825.70000000001</v>
      </c>
      <c r="G11904" s="40">
        <v>148825.70000000001</v>
      </c>
      <c r="H11904" s="40">
        <v>97414.58</v>
      </c>
      <c r="I11904" s="40">
        <v>130499.99</v>
      </c>
      <c r="J11904" s="67">
        <f t="shared" si="555"/>
        <v>0.65455482487231709</v>
      </c>
      <c r="K11904" s="39">
        <f t="shared" si="556"/>
        <v>0.87686461410898786</v>
      </c>
      <c r="L11904" s="2" t="str">
        <f t="shared" si="557"/>
        <v>A</v>
      </c>
      <c r="M11904" s="2" t="s">
        <v>1415</v>
      </c>
      <c r="N11904" s="2" t="s">
        <v>416</v>
      </c>
      <c r="O11904" s="2" t="s">
        <v>70</v>
      </c>
    </row>
    <row r="11905" spans="1:15">
      <c r="A11905" s="38">
        <v>41017</v>
      </c>
      <c r="B11905" s="38">
        <v>51974</v>
      </c>
      <c r="C11905" s="131">
        <v>360</v>
      </c>
      <c r="D11905" s="39">
        <v>9.5700000000000007E-2</v>
      </c>
      <c r="E11905" s="39">
        <v>8.5600000000000009E-2</v>
      </c>
      <c r="F11905" s="40">
        <v>140000</v>
      </c>
      <c r="G11905" s="40">
        <v>140000</v>
      </c>
      <c r="H11905" s="40">
        <v>93418.65</v>
      </c>
      <c r="I11905" s="40">
        <v>122999.99</v>
      </c>
      <c r="J11905" s="67">
        <f t="shared" si="555"/>
        <v>0.66727607142857137</v>
      </c>
      <c r="K11905" s="39">
        <f t="shared" si="556"/>
        <v>0.87857135714285717</v>
      </c>
      <c r="L11905" s="2" t="str">
        <f t="shared" si="557"/>
        <v>A</v>
      </c>
      <c r="M11905" s="2" t="s">
        <v>586</v>
      </c>
      <c r="N11905" s="2" t="s">
        <v>416</v>
      </c>
      <c r="O11905" s="2" t="s">
        <v>70</v>
      </c>
    </row>
    <row r="11906" spans="1:15">
      <c r="A11906" s="42">
        <v>40893</v>
      </c>
      <c r="B11906" s="42">
        <v>43359</v>
      </c>
      <c r="C11906" s="130">
        <v>81</v>
      </c>
      <c r="D11906" s="43">
        <v>9.5700000000000007E-2</v>
      </c>
      <c r="E11906" s="43">
        <v>8.5600000000000009E-2</v>
      </c>
      <c r="F11906" s="44">
        <v>105000</v>
      </c>
      <c r="G11906" s="44">
        <v>105000</v>
      </c>
      <c r="H11906" s="44">
        <v>35029.49</v>
      </c>
      <c r="I11906" s="44">
        <v>92499.99</v>
      </c>
      <c r="J11906" s="68">
        <f t="shared" si="555"/>
        <v>0.33361419047619045</v>
      </c>
      <c r="K11906" s="43">
        <f t="shared" si="556"/>
        <v>0.88095228571428574</v>
      </c>
      <c r="L11906" s="41" t="str">
        <f t="shared" si="557"/>
        <v>AA</v>
      </c>
      <c r="M11906" s="41" t="s">
        <v>779</v>
      </c>
      <c r="N11906" s="41" t="s">
        <v>416</v>
      </c>
      <c r="O11906" s="41" t="s">
        <v>70</v>
      </c>
    </row>
    <row r="11907" spans="1:15">
      <c r="A11907" s="38">
        <v>41026</v>
      </c>
      <c r="B11907" s="38">
        <v>51983</v>
      </c>
      <c r="C11907" s="131">
        <v>360</v>
      </c>
      <c r="D11907" s="39">
        <v>9.5700000000000007E-2</v>
      </c>
      <c r="E11907" s="39">
        <v>8.5600000000000009E-2</v>
      </c>
      <c r="F11907" s="40">
        <v>170000</v>
      </c>
      <c r="G11907" s="40">
        <v>170000</v>
      </c>
      <c r="H11907" s="40">
        <v>113828.77</v>
      </c>
      <c r="I11907" s="40">
        <v>149999.99</v>
      </c>
      <c r="J11907" s="67">
        <f t="shared" ref="J11907:J11970" si="558">H11907/G11907</f>
        <v>0.66958099999999998</v>
      </c>
      <c r="K11907" s="39">
        <f t="shared" ref="K11907:K11970" si="559">I11907/G11907</f>
        <v>0.88235288235294107</v>
      </c>
      <c r="L11907" s="2" t="str">
        <f t="shared" ref="L11907:L11970" si="560">IF(J11907&lt;=65%,"AA",IF(J11907&lt;=75%,"A",IF(J11907&lt;=85%,"B","C")))</f>
        <v>A</v>
      </c>
      <c r="M11907" s="2" t="s">
        <v>643</v>
      </c>
      <c r="N11907" s="2" t="s">
        <v>417</v>
      </c>
      <c r="O11907" s="2" t="s">
        <v>70</v>
      </c>
    </row>
    <row r="11908" spans="1:15">
      <c r="A11908" s="38">
        <v>40952</v>
      </c>
      <c r="B11908" s="38">
        <v>46247</v>
      </c>
      <c r="C11908" s="131">
        <v>174</v>
      </c>
      <c r="D11908" s="39">
        <v>9.5700000000000007E-2</v>
      </c>
      <c r="E11908" s="39">
        <v>8.5600000000000009E-2</v>
      </c>
      <c r="F11908" s="40">
        <v>150000</v>
      </c>
      <c r="G11908" s="40">
        <v>150000</v>
      </c>
      <c r="H11908" s="40">
        <v>99308.1</v>
      </c>
      <c r="I11908" s="40">
        <v>132739.85999999999</v>
      </c>
      <c r="J11908" s="67">
        <f t="shared" si="558"/>
        <v>0.66205400000000003</v>
      </c>
      <c r="K11908" s="39">
        <f t="shared" si="559"/>
        <v>0.88493239999999995</v>
      </c>
      <c r="L11908" s="2" t="str">
        <f t="shared" si="560"/>
        <v>A</v>
      </c>
      <c r="M11908" s="2" t="s">
        <v>564</v>
      </c>
      <c r="N11908" s="2" t="s">
        <v>417</v>
      </c>
      <c r="O11908" s="2" t="s">
        <v>70</v>
      </c>
    </row>
    <row r="11909" spans="1:15">
      <c r="A11909" s="42">
        <v>41052</v>
      </c>
      <c r="B11909" s="42">
        <v>44704</v>
      </c>
      <c r="C11909" s="130">
        <v>120</v>
      </c>
      <c r="D11909" s="43">
        <v>9.5700000000000007E-2</v>
      </c>
      <c r="E11909" s="43">
        <v>8.8300000000000003E-2</v>
      </c>
      <c r="F11909" s="44">
        <v>48100</v>
      </c>
      <c r="G11909" s="44">
        <v>48100</v>
      </c>
      <c r="H11909" s="44">
        <v>31317.82</v>
      </c>
      <c r="I11909" s="44">
        <v>42645.11</v>
      </c>
      <c r="J11909" s="68">
        <f t="shared" si="558"/>
        <v>0.6510981288981289</v>
      </c>
      <c r="K11909" s="43">
        <f t="shared" si="559"/>
        <v>0.88659272349272356</v>
      </c>
      <c r="L11909" s="41" t="str">
        <f t="shared" si="560"/>
        <v>A</v>
      </c>
      <c r="M11909" s="41" t="s">
        <v>538</v>
      </c>
      <c r="N11909" s="41" t="s">
        <v>417</v>
      </c>
      <c r="O11909" s="41" t="s">
        <v>70</v>
      </c>
    </row>
    <row r="11910" spans="1:15">
      <c r="A11910" s="38">
        <v>40885</v>
      </c>
      <c r="B11910" s="38">
        <v>45877</v>
      </c>
      <c r="C11910" s="131">
        <v>164</v>
      </c>
      <c r="D11910" s="39">
        <v>9.5700000000000007E-2</v>
      </c>
      <c r="E11910" s="39">
        <v>8.5600000000000009E-2</v>
      </c>
      <c r="F11910" s="40">
        <v>130000</v>
      </c>
      <c r="G11910" s="40">
        <v>130000</v>
      </c>
      <c r="H11910" s="40">
        <v>86578.87</v>
      </c>
      <c r="I11910" s="40">
        <v>115352.2</v>
      </c>
      <c r="J11910" s="67">
        <f t="shared" si="558"/>
        <v>0.66599130769230763</v>
      </c>
      <c r="K11910" s="39">
        <f t="shared" si="559"/>
        <v>0.88732461538461538</v>
      </c>
      <c r="L11910" s="2" t="str">
        <f t="shared" si="560"/>
        <v>A</v>
      </c>
      <c r="M11910" s="2" t="s">
        <v>564</v>
      </c>
      <c r="N11910" s="2" t="s">
        <v>417</v>
      </c>
      <c r="O11910" s="2" t="s">
        <v>70</v>
      </c>
    </row>
    <row r="11911" spans="1:15">
      <c r="A11911" s="42">
        <v>41023</v>
      </c>
      <c r="B11911" s="42">
        <v>51980</v>
      </c>
      <c r="C11911" s="130">
        <v>360</v>
      </c>
      <c r="D11911" s="43">
        <v>9.5700000000000007E-2</v>
      </c>
      <c r="E11911" s="43">
        <v>8.5600000000000009E-2</v>
      </c>
      <c r="F11911" s="44">
        <v>172000</v>
      </c>
      <c r="G11911" s="44">
        <v>172000</v>
      </c>
      <c r="H11911" s="44">
        <v>119570.05</v>
      </c>
      <c r="I11911" s="44">
        <v>152653.01999999999</v>
      </c>
      <c r="J11911" s="68">
        <f t="shared" si="558"/>
        <v>0.69517470930232561</v>
      </c>
      <c r="K11911" s="43">
        <f t="shared" si="559"/>
        <v>0.88751755813953481</v>
      </c>
      <c r="L11911" s="41" t="str">
        <f t="shared" si="560"/>
        <v>A</v>
      </c>
      <c r="M11911" s="41" t="s">
        <v>471</v>
      </c>
      <c r="N11911" s="41" t="s">
        <v>424</v>
      </c>
      <c r="O11911" s="41" t="s">
        <v>70</v>
      </c>
    </row>
    <row r="11912" spans="1:15">
      <c r="A11912" s="42">
        <v>40925</v>
      </c>
      <c r="B11912" s="42">
        <v>46008</v>
      </c>
      <c r="C11912" s="130">
        <v>167</v>
      </c>
      <c r="D11912" s="43">
        <v>9.5700000000000007E-2</v>
      </c>
      <c r="E11912" s="43">
        <v>8.5600000000000009E-2</v>
      </c>
      <c r="F11912" s="44">
        <v>151800</v>
      </c>
      <c r="G11912" s="44">
        <v>151800</v>
      </c>
      <c r="H11912" s="44">
        <v>96672.47</v>
      </c>
      <c r="I11912" s="44">
        <v>134999.99</v>
      </c>
      <c r="J11912" s="68">
        <f t="shared" si="558"/>
        <v>0.6368410408432148</v>
      </c>
      <c r="K11912" s="43">
        <f t="shared" si="559"/>
        <v>0.88932799736495383</v>
      </c>
      <c r="L11912" s="41" t="str">
        <f t="shared" si="560"/>
        <v>AA</v>
      </c>
      <c r="M11912" s="41" t="s">
        <v>531</v>
      </c>
      <c r="N11912" s="41" t="s">
        <v>423</v>
      </c>
      <c r="O11912" s="41" t="s">
        <v>70</v>
      </c>
    </row>
    <row r="11913" spans="1:15">
      <c r="A11913" s="38">
        <v>40926</v>
      </c>
      <c r="B11913" s="38">
        <v>44579</v>
      </c>
      <c r="C11913" s="131">
        <v>120</v>
      </c>
      <c r="D11913" s="39">
        <v>9.5700000000000007E-2</v>
      </c>
      <c r="E11913" s="39">
        <v>8.5600000000000009E-2</v>
      </c>
      <c r="F11913" s="40">
        <v>200000</v>
      </c>
      <c r="G11913" s="40">
        <v>200000</v>
      </c>
      <c r="H11913" s="40">
        <v>125053.27</v>
      </c>
      <c r="I11913" s="40">
        <v>177999.99</v>
      </c>
      <c r="J11913" s="67">
        <f t="shared" si="558"/>
        <v>0.62526634999999997</v>
      </c>
      <c r="K11913" s="39">
        <f t="shared" si="559"/>
        <v>0.88999994999999998</v>
      </c>
      <c r="L11913" s="2" t="str">
        <f t="shared" si="560"/>
        <v>AA</v>
      </c>
      <c r="M11913" s="2" t="s">
        <v>564</v>
      </c>
      <c r="N11913" s="2" t="s">
        <v>417</v>
      </c>
      <c r="O11913" s="2" t="s">
        <v>70</v>
      </c>
    </row>
    <row r="11914" spans="1:15">
      <c r="A11914" s="38">
        <v>40998</v>
      </c>
      <c r="B11914" s="38">
        <v>44650</v>
      </c>
      <c r="C11914" s="131">
        <v>120</v>
      </c>
      <c r="D11914" s="39">
        <v>9.5700000000000007E-2</v>
      </c>
      <c r="E11914" s="39">
        <v>8.5600000000000009E-2</v>
      </c>
      <c r="F11914" s="40">
        <v>75000</v>
      </c>
      <c r="G11914" s="40">
        <v>75000</v>
      </c>
      <c r="H11914" s="40">
        <v>47886.66</v>
      </c>
      <c r="I11914" s="40">
        <v>66778.990000000005</v>
      </c>
      <c r="J11914" s="67">
        <f t="shared" si="558"/>
        <v>0.63848880000000008</v>
      </c>
      <c r="K11914" s="39">
        <f t="shared" si="559"/>
        <v>0.8903865333333334</v>
      </c>
      <c r="L11914" s="2" t="str">
        <f t="shared" si="560"/>
        <v>AA</v>
      </c>
      <c r="M11914" s="2" t="s">
        <v>625</v>
      </c>
      <c r="N11914" s="2" t="s">
        <v>419</v>
      </c>
      <c r="O11914" s="2" t="s">
        <v>70</v>
      </c>
    </row>
    <row r="11915" spans="1:15">
      <c r="A11915" s="42">
        <v>40967</v>
      </c>
      <c r="B11915" s="42">
        <v>51925</v>
      </c>
      <c r="C11915" s="130">
        <v>360</v>
      </c>
      <c r="D11915" s="43">
        <v>9.5700000000000007E-2</v>
      </c>
      <c r="E11915" s="43">
        <v>8.5600000000000009E-2</v>
      </c>
      <c r="F11915" s="44">
        <v>162500</v>
      </c>
      <c r="G11915" s="44">
        <v>162500</v>
      </c>
      <c r="H11915" s="44">
        <v>111412.27</v>
      </c>
      <c r="I11915" s="44">
        <v>145000</v>
      </c>
      <c r="J11915" s="68">
        <f t="shared" si="558"/>
        <v>0.68561396923076923</v>
      </c>
      <c r="K11915" s="43">
        <f t="shared" si="559"/>
        <v>0.89230769230769236</v>
      </c>
      <c r="L11915" s="41" t="str">
        <f t="shared" si="560"/>
        <v>A</v>
      </c>
      <c r="M11915" s="41" t="s">
        <v>457</v>
      </c>
      <c r="N11915" s="41" t="s">
        <v>419</v>
      </c>
      <c r="O11915" s="41" t="s">
        <v>70</v>
      </c>
    </row>
    <row r="11916" spans="1:15">
      <c r="A11916" s="42">
        <v>40868</v>
      </c>
      <c r="B11916" s="42">
        <v>44186</v>
      </c>
      <c r="C11916" s="130">
        <v>109</v>
      </c>
      <c r="D11916" s="43">
        <v>9.5700000000000007E-2</v>
      </c>
      <c r="E11916" s="43">
        <v>8.5600000000000009E-2</v>
      </c>
      <c r="F11916" s="44">
        <v>86000</v>
      </c>
      <c r="G11916" s="44">
        <v>86000</v>
      </c>
      <c r="H11916" s="44">
        <v>43741.71</v>
      </c>
      <c r="I11916" s="44">
        <v>76999.990000000005</v>
      </c>
      <c r="J11916" s="68">
        <f t="shared" si="558"/>
        <v>0.50862453488372095</v>
      </c>
      <c r="K11916" s="43">
        <f t="shared" si="559"/>
        <v>0.89534872093023266</v>
      </c>
      <c r="L11916" s="41" t="str">
        <f t="shared" si="560"/>
        <v>AA</v>
      </c>
      <c r="M11916" s="41" t="s">
        <v>1491</v>
      </c>
      <c r="N11916" s="41" t="s">
        <v>424</v>
      </c>
      <c r="O11916" s="41" t="s">
        <v>70</v>
      </c>
    </row>
    <row r="11917" spans="1:15">
      <c r="A11917" s="42">
        <v>40933</v>
      </c>
      <c r="B11917" s="42">
        <v>50185</v>
      </c>
      <c r="C11917" s="130">
        <v>304</v>
      </c>
      <c r="D11917" s="43">
        <v>9.5700000000000007E-2</v>
      </c>
      <c r="E11917" s="43">
        <v>8.5600000000000009E-2</v>
      </c>
      <c r="F11917" s="44">
        <v>182000</v>
      </c>
      <c r="G11917" s="44">
        <v>182000</v>
      </c>
      <c r="H11917" s="44">
        <v>94534.28</v>
      </c>
      <c r="I11917" s="44">
        <v>162999.99</v>
      </c>
      <c r="J11917" s="68">
        <f t="shared" si="558"/>
        <v>0.5194191208791209</v>
      </c>
      <c r="K11917" s="43">
        <f t="shared" si="559"/>
        <v>0.89560434065934058</v>
      </c>
      <c r="L11917" s="41" t="str">
        <f t="shared" si="560"/>
        <v>AA</v>
      </c>
      <c r="M11917" s="41" t="s">
        <v>951</v>
      </c>
      <c r="N11917" s="41" t="s">
        <v>441</v>
      </c>
      <c r="O11917" s="41" t="s">
        <v>70</v>
      </c>
    </row>
    <row r="11918" spans="1:15">
      <c r="A11918" s="38">
        <v>40912</v>
      </c>
      <c r="B11918" s="38">
        <v>51686</v>
      </c>
      <c r="C11918" s="131">
        <v>354</v>
      </c>
      <c r="D11918" s="39">
        <v>9.5700000000000007E-2</v>
      </c>
      <c r="E11918" s="39">
        <v>8.5600000000000009E-2</v>
      </c>
      <c r="F11918" s="40">
        <v>155000</v>
      </c>
      <c r="G11918" s="40">
        <v>155000</v>
      </c>
      <c r="H11918" s="40">
        <v>64579.42</v>
      </c>
      <c r="I11918" s="40">
        <v>138999.99</v>
      </c>
      <c r="J11918" s="67">
        <f t="shared" si="558"/>
        <v>0.41664141935483867</v>
      </c>
      <c r="K11918" s="39">
        <f t="shared" si="559"/>
        <v>0.89677412903225795</v>
      </c>
      <c r="L11918" s="2" t="str">
        <f t="shared" si="560"/>
        <v>AA</v>
      </c>
      <c r="M11918" s="2" t="s">
        <v>701</v>
      </c>
      <c r="N11918" s="2" t="s">
        <v>417</v>
      </c>
      <c r="O11918" s="2" t="s">
        <v>70</v>
      </c>
    </row>
    <row r="11919" spans="1:15">
      <c r="A11919" s="42">
        <v>40939</v>
      </c>
      <c r="B11919" s="42">
        <v>51897</v>
      </c>
      <c r="C11919" s="130">
        <v>360</v>
      </c>
      <c r="D11919" s="43">
        <v>9.5700000000000007E-2</v>
      </c>
      <c r="E11919" s="43">
        <v>8.5600000000000009E-2</v>
      </c>
      <c r="F11919" s="44">
        <v>194000</v>
      </c>
      <c r="G11919" s="44">
        <v>194000</v>
      </c>
      <c r="H11919" s="44">
        <v>94280.13</v>
      </c>
      <c r="I11919" s="44">
        <v>173999.99</v>
      </c>
      <c r="J11919" s="68">
        <f t="shared" si="558"/>
        <v>0.48598005154639179</v>
      </c>
      <c r="K11919" s="43">
        <f t="shared" si="559"/>
        <v>0.89690716494845357</v>
      </c>
      <c r="L11919" s="41" t="str">
        <f t="shared" si="560"/>
        <v>AA</v>
      </c>
      <c r="M11919" s="41" t="s">
        <v>564</v>
      </c>
      <c r="N11919" s="41" t="s">
        <v>417</v>
      </c>
      <c r="O11919" s="41" t="s">
        <v>70</v>
      </c>
    </row>
    <row r="11920" spans="1:15">
      <c r="A11920" s="42">
        <v>40925</v>
      </c>
      <c r="B11920" s="42">
        <v>51883</v>
      </c>
      <c r="C11920" s="130">
        <v>360</v>
      </c>
      <c r="D11920" s="43">
        <v>9.5700000000000007E-2</v>
      </c>
      <c r="E11920" s="43">
        <v>8.5600000000000009E-2</v>
      </c>
      <c r="F11920" s="44">
        <v>142884</v>
      </c>
      <c r="G11920" s="44">
        <v>142884</v>
      </c>
      <c r="H11920" s="44">
        <v>93726.35</v>
      </c>
      <c r="I11920" s="44">
        <v>128384</v>
      </c>
      <c r="J11920" s="68">
        <f t="shared" si="558"/>
        <v>0.65596112930769024</v>
      </c>
      <c r="K11920" s="43">
        <f t="shared" si="559"/>
        <v>0.89851907841325829</v>
      </c>
      <c r="L11920" s="41" t="str">
        <f t="shared" si="560"/>
        <v>A</v>
      </c>
      <c r="M11920" s="41" t="s">
        <v>475</v>
      </c>
      <c r="N11920" s="41" t="s">
        <v>427</v>
      </c>
      <c r="O11920" s="41" t="s">
        <v>70</v>
      </c>
    </row>
    <row r="11921" spans="1:15">
      <c r="A11921" s="38">
        <v>40900</v>
      </c>
      <c r="B11921" s="38">
        <v>44097</v>
      </c>
      <c r="C11921" s="131">
        <v>105</v>
      </c>
      <c r="D11921" s="39">
        <v>9.5700000000000007E-2</v>
      </c>
      <c r="E11921" s="39">
        <v>8.5600000000000009E-2</v>
      </c>
      <c r="F11921" s="40">
        <v>156300</v>
      </c>
      <c r="G11921" s="40">
        <v>156300</v>
      </c>
      <c r="H11921" s="40">
        <v>83247.44</v>
      </c>
      <c r="I11921" s="40">
        <v>140629.37</v>
      </c>
      <c r="J11921" s="67">
        <f t="shared" si="558"/>
        <v>0.53261317978246958</v>
      </c>
      <c r="K11921" s="39">
        <f t="shared" si="559"/>
        <v>0.89974005118362121</v>
      </c>
      <c r="L11921" s="2" t="str">
        <f t="shared" si="560"/>
        <v>AA</v>
      </c>
      <c r="M11921" s="2" t="s">
        <v>586</v>
      </c>
      <c r="N11921" s="2" t="s">
        <v>416</v>
      </c>
      <c r="O11921" s="2" t="s">
        <v>70</v>
      </c>
    </row>
    <row r="11922" spans="1:15">
      <c r="A11922" s="38">
        <v>40926</v>
      </c>
      <c r="B11922" s="38">
        <v>51884</v>
      </c>
      <c r="C11922" s="131">
        <v>360</v>
      </c>
      <c r="D11922" s="39">
        <v>9.5700000000000007E-2</v>
      </c>
      <c r="E11922" s="39">
        <v>8.5600000000000009E-2</v>
      </c>
      <c r="F11922" s="40">
        <v>105959.73</v>
      </c>
      <c r="G11922" s="40">
        <v>105959.73</v>
      </c>
      <c r="H11922" s="40">
        <v>45561.41</v>
      </c>
      <c r="I11922" s="40">
        <v>95362.99</v>
      </c>
      <c r="J11922" s="67">
        <f t="shared" si="558"/>
        <v>0.429987977508059</v>
      </c>
      <c r="K11922" s="39">
        <f t="shared" si="559"/>
        <v>0.89999276140095874</v>
      </c>
      <c r="L11922" s="2" t="str">
        <f t="shared" si="560"/>
        <v>AA</v>
      </c>
      <c r="M11922" s="2" t="s">
        <v>1374</v>
      </c>
      <c r="N11922" s="2" t="s">
        <v>432</v>
      </c>
      <c r="O11922" s="2" t="s">
        <v>70</v>
      </c>
    </row>
    <row r="11923" spans="1:15">
      <c r="A11923" s="42">
        <v>40983</v>
      </c>
      <c r="B11923" s="42">
        <v>45488</v>
      </c>
      <c r="C11923" s="130">
        <v>148</v>
      </c>
      <c r="D11923" s="43">
        <v>9.5700000000000007E-2</v>
      </c>
      <c r="E11923" s="43">
        <v>8.09E-2</v>
      </c>
      <c r="F11923" s="44">
        <v>140000</v>
      </c>
      <c r="G11923" s="44">
        <v>140000</v>
      </c>
      <c r="H11923" s="44">
        <v>90438.41</v>
      </c>
      <c r="I11923" s="44">
        <v>125999.95</v>
      </c>
      <c r="J11923" s="68">
        <f t="shared" si="558"/>
        <v>0.64598864285714286</v>
      </c>
      <c r="K11923" s="43">
        <f t="shared" si="559"/>
        <v>0.89999964285714285</v>
      </c>
      <c r="L11923" s="41" t="str">
        <f t="shared" si="560"/>
        <v>AA</v>
      </c>
      <c r="M11923" s="41" t="s">
        <v>493</v>
      </c>
      <c r="N11923" s="41" t="s">
        <v>427</v>
      </c>
      <c r="O11923" s="41" t="s">
        <v>70</v>
      </c>
    </row>
    <row r="11924" spans="1:15">
      <c r="A11924" s="38">
        <v>40931</v>
      </c>
      <c r="B11924" s="38">
        <v>44584</v>
      </c>
      <c r="C11924" s="131">
        <v>120</v>
      </c>
      <c r="D11924" s="39">
        <v>9.5700000000000007E-2</v>
      </c>
      <c r="E11924" s="39">
        <v>8.5600000000000009E-2</v>
      </c>
      <c r="F11924" s="40">
        <v>60000</v>
      </c>
      <c r="G11924" s="40">
        <v>60000</v>
      </c>
      <c r="H11924" s="40">
        <v>37907.769999999997</v>
      </c>
      <c r="I11924" s="40">
        <v>53999.99</v>
      </c>
      <c r="J11924" s="67">
        <f t="shared" si="558"/>
        <v>0.6317961666666666</v>
      </c>
      <c r="K11924" s="39">
        <f t="shared" si="559"/>
        <v>0.89999983333333333</v>
      </c>
      <c r="L11924" s="2" t="str">
        <f t="shared" si="560"/>
        <v>AA</v>
      </c>
      <c r="M11924" s="2" t="s">
        <v>170</v>
      </c>
      <c r="N11924" s="2" t="s">
        <v>421</v>
      </c>
      <c r="O11924" s="2" t="s">
        <v>70</v>
      </c>
    </row>
    <row r="11925" spans="1:15">
      <c r="A11925" s="38">
        <v>41012</v>
      </c>
      <c r="B11925" s="38">
        <v>44817</v>
      </c>
      <c r="C11925" s="131">
        <v>125</v>
      </c>
      <c r="D11925" s="39">
        <v>9.5700000000000007E-2</v>
      </c>
      <c r="E11925" s="39">
        <v>8.5600000000000009E-2</v>
      </c>
      <c r="F11925" s="40">
        <v>80000</v>
      </c>
      <c r="G11925" s="40">
        <v>80000</v>
      </c>
      <c r="H11925" s="40">
        <v>53124.81</v>
      </c>
      <c r="I11925" s="40">
        <v>71999.990000000005</v>
      </c>
      <c r="J11925" s="67">
        <f t="shared" si="558"/>
        <v>0.664060125</v>
      </c>
      <c r="K11925" s="39">
        <f t="shared" si="559"/>
        <v>0.89999987500000012</v>
      </c>
      <c r="L11925" s="2" t="str">
        <f t="shared" si="560"/>
        <v>A</v>
      </c>
      <c r="M11925" s="2" t="s">
        <v>774</v>
      </c>
      <c r="N11925" s="2" t="s">
        <v>421</v>
      </c>
      <c r="O11925" s="2" t="s">
        <v>70</v>
      </c>
    </row>
    <row r="11926" spans="1:15">
      <c r="A11926" s="38">
        <v>41057</v>
      </c>
      <c r="B11926" s="38">
        <v>45440</v>
      </c>
      <c r="C11926" s="131">
        <v>144</v>
      </c>
      <c r="D11926" s="39">
        <v>9.5700000000000007E-2</v>
      </c>
      <c r="E11926" s="39">
        <v>8.8300000000000003E-2</v>
      </c>
      <c r="F11926" s="40">
        <v>80000</v>
      </c>
      <c r="G11926" s="40">
        <v>80000</v>
      </c>
      <c r="H11926" s="40">
        <v>49796.27</v>
      </c>
      <c r="I11926" s="40">
        <v>71999.990000000005</v>
      </c>
      <c r="J11926" s="67">
        <f t="shared" si="558"/>
        <v>0.62245337499999998</v>
      </c>
      <c r="K11926" s="39">
        <f t="shared" si="559"/>
        <v>0.89999987500000012</v>
      </c>
      <c r="L11926" s="2" t="str">
        <f t="shared" si="560"/>
        <v>AA</v>
      </c>
      <c r="M11926" s="2" t="s">
        <v>682</v>
      </c>
      <c r="N11926" s="2" t="s">
        <v>417</v>
      </c>
      <c r="O11926" s="2" t="s">
        <v>70</v>
      </c>
    </row>
    <row r="11927" spans="1:15">
      <c r="A11927" s="42">
        <v>40927</v>
      </c>
      <c r="B11927" s="42">
        <v>51885</v>
      </c>
      <c r="C11927" s="130">
        <v>360</v>
      </c>
      <c r="D11927" s="43">
        <v>9.5700000000000007E-2</v>
      </c>
      <c r="E11927" s="43">
        <v>8.5600000000000009E-2</v>
      </c>
      <c r="F11927" s="44">
        <v>81778.5</v>
      </c>
      <c r="G11927" s="44">
        <v>81778.5</v>
      </c>
      <c r="H11927" s="44">
        <v>53095</v>
      </c>
      <c r="I11927" s="44">
        <v>73600.639999999999</v>
      </c>
      <c r="J11927" s="68">
        <f t="shared" si="558"/>
        <v>0.64925377697071973</v>
      </c>
      <c r="K11927" s="43">
        <f t="shared" si="559"/>
        <v>0.89999987771847123</v>
      </c>
      <c r="L11927" s="41" t="str">
        <f t="shared" si="560"/>
        <v>AA</v>
      </c>
      <c r="M11927" s="41" t="s">
        <v>580</v>
      </c>
      <c r="N11927" s="41" t="s">
        <v>423</v>
      </c>
      <c r="O11927" s="41" t="s">
        <v>70</v>
      </c>
    </row>
    <row r="11928" spans="1:15">
      <c r="A11928" s="38">
        <v>40875</v>
      </c>
      <c r="B11928" s="38">
        <v>46170</v>
      </c>
      <c r="C11928" s="131">
        <v>174</v>
      </c>
      <c r="D11928" s="39">
        <v>9.5700000000000007E-2</v>
      </c>
      <c r="E11928" s="39">
        <v>8.5600000000000009E-2</v>
      </c>
      <c r="F11928" s="40">
        <v>85000</v>
      </c>
      <c r="G11928" s="40">
        <v>85000</v>
      </c>
      <c r="H11928" s="40">
        <v>51270.33</v>
      </c>
      <c r="I11928" s="40">
        <v>76499.990000000005</v>
      </c>
      <c r="J11928" s="67">
        <f t="shared" si="558"/>
        <v>0.60318035294117645</v>
      </c>
      <c r="K11928" s="39">
        <f t="shared" si="559"/>
        <v>0.89999988235294126</v>
      </c>
      <c r="L11928" s="2" t="str">
        <f t="shared" si="560"/>
        <v>AA</v>
      </c>
      <c r="M11928" s="2" t="s">
        <v>851</v>
      </c>
      <c r="N11928" s="2" t="s">
        <v>422</v>
      </c>
      <c r="O11928" s="2" t="s">
        <v>70</v>
      </c>
    </row>
    <row r="11929" spans="1:15">
      <c r="A11929" s="42">
        <v>40984</v>
      </c>
      <c r="B11929" s="42">
        <v>48289</v>
      </c>
      <c r="C11929" s="130">
        <v>240</v>
      </c>
      <c r="D11929" s="43">
        <v>9.5700000000000007E-2</v>
      </c>
      <c r="E11929" s="43">
        <v>8.09E-2</v>
      </c>
      <c r="F11929" s="44">
        <v>90000</v>
      </c>
      <c r="G11929" s="44">
        <v>90000</v>
      </c>
      <c r="H11929" s="44">
        <v>59515.43</v>
      </c>
      <c r="I11929" s="44">
        <v>80999.990000000005</v>
      </c>
      <c r="J11929" s="68">
        <f t="shared" si="558"/>
        <v>0.6612825555555556</v>
      </c>
      <c r="K11929" s="43">
        <f t="shared" si="559"/>
        <v>0.89999988888888893</v>
      </c>
      <c r="L11929" s="41" t="str">
        <f t="shared" si="560"/>
        <v>A</v>
      </c>
      <c r="M11929" s="41" t="s">
        <v>281</v>
      </c>
      <c r="N11929" s="41" t="s">
        <v>418</v>
      </c>
      <c r="O11929" s="41" t="s">
        <v>70</v>
      </c>
    </row>
    <row r="11930" spans="1:15">
      <c r="A11930" s="42">
        <v>40956</v>
      </c>
      <c r="B11930" s="42">
        <v>47255</v>
      </c>
      <c r="C11930" s="130">
        <v>207</v>
      </c>
      <c r="D11930" s="43">
        <v>9.5700000000000007E-2</v>
      </c>
      <c r="E11930" s="43">
        <v>8.5600000000000009E-2</v>
      </c>
      <c r="F11930" s="44">
        <v>100000</v>
      </c>
      <c r="G11930" s="44">
        <v>100000</v>
      </c>
      <c r="H11930" s="44">
        <v>67232.69</v>
      </c>
      <c r="I11930" s="44">
        <v>89999.99</v>
      </c>
      <c r="J11930" s="68">
        <f t="shared" si="558"/>
        <v>0.67232690000000006</v>
      </c>
      <c r="K11930" s="43">
        <f t="shared" si="559"/>
        <v>0.89999990000000007</v>
      </c>
      <c r="L11930" s="41" t="str">
        <f t="shared" si="560"/>
        <v>A</v>
      </c>
      <c r="M11930" s="41" t="s">
        <v>594</v>
      </c>
      <c r="N11930" s="41" t="s">
        <v>419</v>
      </c>
      <c r="O11930" s="41" t="s">
        <v>70</v>
      </c>
    </row>
    <row r="11931" spans="1:15">
      <c r="A11931" s="42">
        <v>41023</v>
      </c>
      <c r="B11931" s="42">
        <v>43124</v>
      </c>
      <c r="C11931" s="130">
        <v>69</v>
      </c>
      <c r="D11931" s="43">
        <v>9.5700000000000007E-2</v>
      </c>
      <c r="E11931" s="43">
        <v>8.5600000000000009E-2</v>
      </c>
      <c r="F11931" s="44">
        <v>107000</v>
      </c>
      <c r="G11931" s="44">
        <v>107000</v>
      </c>
      <c r="H11931" s="44">
        <v>43302.06</v>
      </c>
      <c r="I11931" s="44">
        <v>96299.99</v>
      </c>
      <c r="J11931" s="68">
        <f t="shared" si="558"/>
        <v>0.40469214953271027</v>
      </c>
      <c r="K11931" s="43">
        <f t="shared" si="559"/>
        <v>0.89999990654205608</v>
      </c>
      <c r="L11931" s="41" t="str">
        <f t="shared" si="560"/>
        <v>AA</v>
      </c>
      <c r="M11931" s="41" t="s">
        <v>622</v>
      </c>
      <c r="N11931" s="41" t="s">
        <v>421</v>
      </c>
      <c r="O11931" s="41" t="s">
        <v>70</v>
      </c>
    </row>
    <row r="11932" spans="1:15">
      <c r="A11932" s="42">
        <v>40864</v>
      </c>
      <c r="B11932" s="42">
        <v>45460</v>
      </c>
      <c r="C11932" s="130">
        <v>151</v>
      </c>
      <c r="D11932" s="43">
        <v>9.5700000000000007E-2</v>
      </c>
      <c r="E11932" s="43">
        <v>9.5700000000000007E-2</v>
      </c>
      <c r="F11932" s="44">
        <v>107500</v>
      </c>
      <c r="G11932" s="44">
        <v>107500</v>
      </c>
      <c r="H11932" s="44">
        <v>65954.87</v>
      </c>
      <c r="I11932" s="44">
        <v>96749.99</v>
      </c>
      <c r="J11932" s="68">
        <f t="shared" si="558"/>
        <v>0.61353367441860462</v>
      </c>
      <c r="K11932" s="43">
        <f t="shared" si="559"/>
        <v>0.89999990697674426</v>
      </c>
      <c r="L11932" s="41" t="str">
        <f t="shared" si="560"/>
        <v>AA</v>
      </c>
      <c r="M11932" s="41" t="s">
        <v>1409</v>
      </c>
      <c r="N11932" s="41" t="s">
        <v>422</v>
      </c>
      <c r="O11932" s="41" t="s">
        <v>70</v>
      </c>
    </row>
    <row r="11933" spans="1:15">
      <c r="A11933" s="42">
        <v>40990</v>
      </c>
      <c r="B11933" s="42">
        <v>47505</v>
      </c>
      <c r="C11933" s="130">
        <v>214</v>
      </c>
      <c r="D11933" s="43">
        <v>9.5700000000000007E-2</v>
      </c>
      <c r="E11933" s="43">
        <v>8.5600000000000009E-2</v>
      </c>
      <c r="F11933" s="44">
        <v>110000</v>
      </c>
      <c r="G11933" s="44">
        <v>110000</v>
      </c>
      <c r="H11933" s="44">
        <v>75518.95</v>
      </c>
      <c r="I11933" s="44">
        <v>98999.99</v>
      </c>
      <c r="J11933" s="68">
        <f t="shared" si="558"/>
        <v>0.68653590909090911</v>
      </c>
      <c r="K11933" s="43">
        <f t="shared" si="559"/>
        <v>0.8999999090909091</v>
      </c>
      <c r="L11933" s="41" t="str">
        <f t="shared" si="560"/>
        <v>A</v>
      </c>
      <c r="M11933" s="41" t="s">
        <v>597</v>
      </c>
      <c r="N11933" s="41" t="s">
        <v>421</v>
      </c>
      <c r="O11933" s="41" t="s">
        <v>70</v>
      </c>
    </row>
    <row r="11934" spans="1:15">
      <c r="A11934" s="38">
        <v>41064</v>
      </c>
      <c r="B11934" s="38">
        <v>52021</v>
      </c>
      <c r="C11934" s="131">
        <v>360</v>
      </c>
      <c r="D11934" s="39">
        <v>9.5700000000000007E-2</v>
      </c>
      <c r="E11934" s="39">
        <v>8.8300000000000003E-2</v>
      </c>
      <c r="F11934" s="40">
        <v>110000</v>
      </c>
      <c r="G11934" s="40">
        <v>110000</v>
      </c>
      <c r="H11934" s="40">
        <v>57503.94</v>
      </c>
      <c r="I11934" s="40">
        <v>98999.99</v>
      </c>
      <c r="J11934" s="67">
        <f t="shared" si="558"/>
        <v>0.5227630909090909</v>
      </c>
      <c r="K11934" s="39">
        <f t="shared" si="559"/>
        <v>0.8999999090909091</v>
      </c>
      <c r="L11934" s="2" t="str">
        <f t="shared" si="560"/>
        <v>AA</v>
      </c>
      <c r="M11934" s="2" t="s">
        <v>790</v>
      </c>
      <c r="N11934" s="2" t="s">
        <v>416</v>
      </c>
      <c r="O11934" s="2" t="s">
        <v>70</v>
      </c>
    </row>
    <row r="11935" spans="1:15">
      <c r="A11935" s="38">
        <v>40977</v>
      </c>
      <c r="B11935" s="38">
        <v>45574</v>
      </c>
      <c r="C11935" s="131">
        <v>151</v>
      </c>
      <c r="D11935" s="39">
        <v>9.5700000000000007E-2</v>
      </c>
      <c r="E11935" s="39">
        <v>8.5600000000000009E-2</v>
      </c>
      <c r="F11935" s="40">
        <v>115000</v>
      </c>
      <c r="G11935" s="40">
        <v>115000</v>
      </c>
      <c r="H11935" s="40">
        <v>80655.95</v>
      </c>
      <c r="I11935" s="40">
        <v>103499.99</v>
      </c>
      <c r="J11935" s="67">
        <f t="shared" si="558"/>
        <v>0.70135608695652174</v>
      </c>
      <c r="K11935" s="39">
        <f t="shared" si="559"/>
        <v>0.89999991304347826</v>
      </c>
      <c r="L11935" s="2" t="str">
        <f t="shared" si="560"/>
        <v>A</v>
      </c>
      <c r="M11935" s="2" t="s">
        <v>466</v>
      </c>
      <c r="N11935" s="2" t="s">
        <v>421</v>
      </c>
      <c r="O11935" s="2" t="s">
        <v>70</v>
      </c>
    </row>
    <row r="11936" spans="1:15">
      <c r="A11936" s="38">
        <v>40935</v>
      </c>
      <c r="B11936" s="38">
        <v>43096</v>
      </c>
      <c r="C11936" s="131">
        <v>71</v>
      </c>
      <c r="D11936" s="39">
        <v>9.5700000000000007E-2</v>
      </c>
      <c r="E11936" s="39">
        <v>8.5600000000000009E-2</v>
      </c>
      <c r="F11936" s="40">
        <v>120000</v>
      </c>
      <c r="G11936" s="40">
        <v>120000</v>
      </c>
      <c r="H11936" s="40">
        <v>47363.64</v>
      </c>
      <c r="I11936" s="40">
        <v>107999.99</v>
      </c>
      <c r="J11936" s="67">
        <f t="shared" si="558"/>
        <v>0.39469700000000002</v>
      </c>
      <c r="K11936" s="39">
        <f t="shared" si="559"/>
        <v>0.89999991666666668</v>
      </c>
      <c r="L11936" s="2" t="str">
        <f t="shared" si="560"/>
        <v>AA</v>
      </c>
      <c r="M11936" s="2" t="s">
        <v>693</v>
      </c>
      <c r="N11936" s="2" t="s">
        <v>419</v>
      </c>
      <c r="O11936" s="2" t="s">
        <v>70</v>
      </c>
    </row>
    <row r="11937" spans="1:15">
      <c r="A11937" s="38">
        <v>41064</v>
      </c>
      <c r="B11937" s="38">
        <v>44078</v>
      </c>
      <c r="C11937" s="131">
        <v>99</v>
      </c>
      <c r="D11937" s="39">
        <v>9.5700000000000007E-2</v>
      </c>
      <c r="E11937" s="39">
        <v>8.8300000000000003E-2</v>
      </c>
      <c r="F11937" s="40">
        <v>130000</v>
      </c>
      <c r="G11937" s="40">
        <v>130000</v>
      </c>
      <c r="H11937" s="40">
        <v>60391.61</v>
      </c>
      <c r="I11937" s="40">
        <v>116999.99</v>
      </c>
      <c r="J11937" s="67">
        <f t="shared" si="558"/>
        <v>0.46455084615384618</v>
      </c>
      <c r="K11937" s="39">
        <f t="shared" si="559"/>
        <v>0.89999992307692311</v>
      </c>
      <c r="L11937" s="2" t="str">
        <f t="shared" si="560"/>
        <v>AA</v>
      </c>
      <c r="M11937" s="2" t="s">
        <v>568</v>
      </c>
      <c r="N11937" s="2" t="s">
        <v>417</v>
      </c>
      <c r="O11937" s="2" t="s">
        <v>70</v>
      </c>
    </row>
    <row r="11938" spans="1:15">
      <c r="A11938" s="42">
        <v>40967</v>
      </c>
      <c r="B11938" s="42">
        <v>44528</v>
      </c>
      <c r="C11938" s="130">
        <v>117</v>
      </c>
      <c r="D11938" s="43">
        <v>9.5700000000000007E-2</v>
      </c>
      <c r="E11938" s="43">
        <v>8.5600000000000009E-2</v>
      </c>
      <c r="F11938" s="44">
        <v>130000</v>
      </c>
      <c r="G11938" s="44">
        <v>130000</v>
      </c>
      <c r="H11938" s="44">
        <v>71624.75</v>
      </c>
      <c r="I11938" s="44">
        <v>116999.99</v>
      </c>
      <c r="J11938" s="68">
        <f t="shared" si="558"/>
        <v>0.55095961538461535</v>
      </c>
      <c r="K11938" s="43">
        <f t="shared" si="559"/>
        <v>0.89999992307692311</v>
      </c>
      <c r="L11938" s="41" t="str">
        <f t="shared" si="560"/>
        <v>AA</v>
      </c>
      <c r="M11938" s="41" t="s">
        <v>695</v>
      </c>
      <c r="N11938" s="41" t="s">
        <v>416</v>
      </c>
      <c r="O11938" s="41" t="s">
        <v>70</v>
      </c>
    </row>
    <row r="11939" spans="1:15">
      <c r="A11939" s="42">
        <v>40900</v>
      </c>
      <c r="B11939" s="42">
        <v>45283</v>
      </c>
      <c r="C11939" s="130">
        <v>144</v>
      </c>
      <c r="D11939" s="43">
        <v>9.5700000000000007E-2</v>
      </c>
      <c r="E11939" s="43">
        <v>9.5700000000000007E-2</v>
      </c>
      <c r="F11939" s="44">
        <v>130000</v>
      </c>
      <c r="G11939" s="44">
        <v>130000</v>
      </c>
      <c r="H11939" s="44">
        <v>87452.73</v>
      </c>
      <c r="I11939" s="44">
        <v>116999.99</v>
      </c>
      <c r="J11939" s="68">
        <f t="shared" si="558"/>
        <v>0.67271330769230764</v>
      </c>
      <c r="K11939" s="43">
        <f t="shared" si="559"/>
        <v>0.89999992307692311</v>
      </c>
      <c r="L11939" s="41" t="str">
        <f t="shared" si="560"/>
        <v>A</v>
      </c>
      <c r="M11939" s="41" t="s">
        <v>826</v>
      </c>
      <c r="N11939" s="41" t="s">
        <v>416</v>
      </c>
      <c r="O11939" s="41" t="s">
        <v>70</v>
      </c>
    </row>
    <row r="11940" spans="1:15">
      <c r="A11940" s="38">
        <v>40962</v>
      </c>
      <c r="B11940" s="38">
        <v>51920</v>
      </c>
      <c r="C11940" s="131">
        <v>360</v>
      </c>
      <c r="D11940" s="39">
        <v>9.5700000000000007E-2</v>
      </c>
      <c r="E11940" s="39">
        <v>9.5700000000000007E-2</v>
      </c>
      <c r="F11940" s="40">
        <v>130000</v>
      </c>
      <c r="G11940" s="40">
        <v>130000</v>
      </c>
      <c r="H11940" s="40">
        <v>78259.460000000006</v>
      </c>
      <c r="I11940" s="40">
        <v>116999.99</v>
      </c>
      <c r="J11940" s="67">
        <f t="shared" si="558"/>
        <v>0.60199584615384616</v>
      </c>
      <c r="K11940" s="39">
        <f t="shared" si="559"/>
        <v>0.89999992307692311</v>
      </c>
      <c r="L11940" s="2" t="str">
        <f t="shared" si="560"/>
        <v>AA</v>
      </c>
      <c r="M11940" s="2" t="s">
        <v>179</v>
      </c>
      <c r="N11940" s="2" t="s">
        <v>429</v>
      </c>
      <c r="O11940" s="2" t="s">
        <v>70</v>
      </c>
    </row>
    <row r="11941" spans="1:15">
      <c r="A11941" s="38">
        <v>40858</v>
      </c>
      <c r="B11941" s="38">
        <v>51816</v>
      </c>
      <c r="C11941" s="131">
        <v>360</v>
      </c>
      <c r="D11941" s="39">
        <v>9.5700000000000007E-2</v>
      </c>
      <c r="E11941" s="39">
        <v>8.5600000000000009E-2</v>
      </c>
      <c r="F11941" s="40">
        <v>130321</v>
      </c>
      <c r="G11941" s="40">
        <v>130321</v>
      </c>
      <c r="H11941" s="40">
        <v>86597.85</v>
      </c>
      <c r="I11941" s="40">
        <v>117288.89</v>
      </c>
      <c r="J11941" s="67">
        <f t="shared" si="558"/>
        <v>0.66449651245770069</v>
      </c>
      <c r="K11941" s="39">
        <f t="shared" si="559"/>
        <v>0.899999923266396</v>
      </c>
      <c r="L11941" s="2" t="str">
        <f t="shared" si="560"/>
        <v>A</v>
      </c>
      <c r="M11941" s="2" t="s">
        <v>555</v>
      </c>
      <c r="N11941" s="2" t="s">
        <v>434</v>
      </c>
      <c r="O11941" s="2" t="s">
        <v>70</v>
      </c>
    </row>
    <row r="11942" spans="1:15">
      <c r="A11942" s="38">
        <v>40900</v>
      </c>
      <c r="B11942" s="38">
        <v>51858</v>
      </c>
      <c r="C11942" s="131">
        <v>360</v>
      </c>
      <c r="D11942" s="39">
        <v>9.5700000000000007E-2</v>
      </c>
      <c r="E11942" s="39">
        <v>8.5600000000000009E-2</v>
      </c>
      <c r="F11942" s="40">
        <v>145093</v>
      </c>
      <c r="G11942" s="40">
        <v>145093</v>
      </c>
      <c r="H11942" s="40">
        <v>96809.78</v>
      </c>
      <c r="I11942" s="40">
        <v>130583.69</v>
      </c>
      <c r="J11942" s="67">
        <f t="shared" si="558"/>
        <v>0.66722571040642897</v>
      </c>
      <c r="K11942" s="39">
        <f t="shared" si="559"/>
        <v>0.89999993107868748</v>
      </c>
      <c r="L11942" s="2" t="str">
        <f t="shared" si="560"/>
        <v>A</v>
      </c>
      <c r="M11942" s="2" t="s">
        <v>472</v>
      </c>
      <c r="N11942" s="2" t="s">
        <v>426</v>
      </c>
      <c r="O11942" s="2" t="s">
        <v>70</v>
      </c>
    </row>
    <row r="11943" spans="1:15">
      <c r="A11943" s="38">
        <v>40875</v>
      </c>
      <c r="B11943" s="38">
        <v>42702</v>
      </c>
      <c r="C11943" s="131">
        <v>60</v>
      </c>
      <c r="D11943" s="39">
        <v>9.5700000000000007E-2</v>
      </c>
      <c r="E11943" s="39">
        <v>9.5700000000000007E-2</v>
      </c>
      <c r="F11943" s="40">
        <v>150000</v>
      </c>
      <c r="G11943" s="40">
        <v>150000</v>
      </c>
      <c r="H11943" s="40">
        <v>48175.08</v>
      </c>
      <c r="I11943" s="40">
        <v>134999.99</v>
      </c>
      <c r="J11943" s="67">
        <f t="shared" si="558"/>
        <v>0.32116719999999999</v>
      </c>
      <c r="K11943" s="39">
        <f t="shared" si="559"/>
        <v>0.89999993333333328</v>
      </c>
      <c r="L11943" s="2" t="str">
        <f t="shared" si="560"/>
        <v>AA</v>
      </c>
      <c r="M11943" s="2" t="s">
        <v>149</v>
      </c>
      <c r="N11943" s="2" t="s">
        <v>416</v>
      </c>
      <c r="O11943" s="2" t="s">
        <v>70</v>
      </c>
    </row>
    <row r="11944" spans="1:15">
      <c r="A11944" s="38">
        <v>40861</v>
      </c>
      <c r="B11944" s="38">
        <v>51819</v>
      </c>
      <c r="C11944" s="131">
        <v>360</v>
      </c>
      <c r="D11944" s="39">
        <v>9.5700000000000007E-2</v>
      </c>
      <c r="E11944" s="39">
        <v>8.5600000000000009E-2</v>
      </c>
      <c r="F11944" s="40">
        <v>170000</v>
      </c>
      <c r="G11944" s="40">
        <v>170000</v>
      </c>
      <c r="H11944" s="40">
        <v>108550.79</v>
      </c>
      <c r="I11944" s="40">
        <v>152999.99</v>
      </c>
      <c r="J11944" s="67">
        <f t="shared" si="558"/>
        <v>0.63853405882352943</v>
      </c>
      <c r="K11944" s="39">
        <f t="shared" si="559"/>
        <v>0.89999994117647053</v>
      </c>
      <c r="L11944" s="2" t="str">
        <f t="shared" si="560"/>
        <v>AA</v>
      </c>
      <c r="M11944" s="2" t="s">
        <v>1017</v>
      </c>
      <c r="N11944" s="2" t="s">
        <v>421</v>
      </c>
      <c r="O11944" s="2" t="s">
        <v>70</v>
      </c>
    </row>
    <row r="11945" spans="1:15">
      <c r="A11945" s="42">
        <v>41003</v>
      </c>
      <c r="B11945" s="42">
        <v>51960</v>
      </c>
      <c r="C11945" s="130">
        <v>360</v>
      </c>
      <c r="D11945" s="43">
        <v>9.5700000000000007E-2</v>
      </c>
      <c r="E11945" s="43">
        <v>9.5700000000000007E-2</v>
      </c>
      <c r="F11945" s="44">
        <v>170000</v>
      </c>
      <c r="G11945" s="44">
        <v>170000</v>
      </c>
      <c r="H11945" s="44">
        <v>109902.09</v>
      </c>
      <c r="I11945" s="44">
        <v>152999.99</v>
      </c>
      <c r="J11945" s="68">
        <f t="shared" si="558"/>
        <v>0.64648288235294116</v>
      </c>
      <c r="K11945" s="43">
        <f t="shared" si="559"/>
        <v>0.89999994117647053</v>
      </c>
      <c r="L11945" s="41" t="str">
        <f t="shared" si="560"/>
        <v>AA</v>
      </c>
      <c r="M11945" s="41" t="s">
        <v>457</v>
      </c>
      <c r="N11945" s="41" t="s">
        <v>419</v>
      </c>
      <c r="O11945" s="41" t="s">
        <v>70</v>
      </c>
    </row>
    <row r="11946" spans="1:15">
      <c r="A11946" s="42">
        <v>40980</v>
      </c>
      <c r="B11946" s="42">
        <v>51937</v>
      </c>
      <c r="C11946" s="130">
        <v>360</v>
      </c>
      <c r="D11946" s="43">
        <v>9.5700000000000007E-2</v>
      </c>
      <c r="E11946" s="43">
        <v>8.5600000000000009E-2</v>
      </c>
      <c r="F11946" s="44">
        <v>187000</v>
      </c>
      <c r="G11946" s="44">
        <v>187000</v>
      </c>
      <c r="H11946" s="44">
        <v>36840.15</v>
      </c>
      <c r="I11946" s="44">
        <v>168299.99</v>
      </c>
      <c r="J11946" s="68">
        <f t="shared" si="558"/>
        <v>0.19700614973262032</v>
      </c>
      <c r="K11946" s="43">
        <f t="shared" si="559"/>
        <v>0.89999994652406412</v>
      </c>
      <c r="L11946" s="41" t="str">
        <f t="shared" si="560"/>
        <v>AA</v>
      </c>
      <c r="M11946" s="41" t="s">
        <v>713</v>
      </c>
      <c r="N11946" s="41" t="s">
        <v>418</v>
      </c>
      <c r="O11946" s="41" t="s">
        <v>70</v>
      </c>
    </row>
    <row r="11947" spans="1:15">
      <c r="A11947" s="42">
        <v>41008</v>
      </c>
      <c r="B11947" s="42">
        <v>49196</v>
      </c>
      <c r="C11947" s="130">
        <v>269</v>
      </c>
      <c r="D11947" s="43">
        <v>9.5700000000000007E-2</v>
      </c>
      <c r="E11947" s="43">
        <v>8.5600000000000009E-2</v>
      </c>
      <c r="F11947" s="44">
        <v>190000</v>
      </c>
      <c r="G11947" s="44">
        <v>190000</v>
      </c>
      <c r="H11947" s="44">
        <v>104843.45</v>
      </c>
      <c r="I11947" s="44">
        <v>170999.99</v>
      </c>
      <c r="J11947" s="68">
        <f t="shared" si="558"/>
        <v>0.5518076315789473</v>
      </c>
      <c r="K11947" s="43">
        <f t="shared" si="559"/>
        <v>0.89999994736842104</v>
      </c>
      <c r="L11947" s="41" t="str">
        <f t="shared" si="560"/>
        <v>AA</v>
      </c>
      <c r="M11947" s="41" t="s">
        <v>1613</v>
      </c>
      <c r="N11947" s="41" t="s">
        <v>421</v>
      </c>
      <c r="O11947" s="41" t="s">
        <v>70</v>
      </c>
    </row>
    <row r="11948" spans="1:15">
      <c r="A11948" s="38">
        <v>40920</v>
      </c>
      <c r="B11948" s="38">
        <v>51878</v>
      </c>
      <c r="C11948" s="131">
        <v>360</v>
      </c>
      <c r="D11948" s="39">
        <v>9.5700000000000007E-2</v>
      </c>
      <c r="E11948" s="39">
        <v>8.5600000000000009E-2</v>
      </c>
      <c r="F11948" s="40">
        <v>190000</v>
      </c>
      <c r="G11948" s="40">
        <v>190000</v>
      </c>
      <c r="H11948" s="40">
        <v>104180.4</v>
      </c>
      <c r="I11948" s="40">
        <v>170999.99</v>
      </c>
      <c r="J11948" s="67">
        <f t="shared" si="558"/>
        <v>0.54831789473684212</v>
      </c>
      <c r="K11948" s="39">
        <f t="shared" si="559"/>
        <v>0.89999994736842104</v>
      </c>
      <c r="L11948" s="2" t="str">
        <f t="shared" si="560"/>
        <v>AA</v>
      </c>
      <c r="M11948" s="2" t="s">
        <v>548</v>
      </c>
      <c r="N11948" s="2" t="s">
        <v>433</v>
      </c>
      <c r="O11948" s="2" t="s">
        <v>70</v>
      </c>
    </row>
    <row r="11949" spans="1:15">
      <c r="A11949" s="38">
        <v>40954</v>
      </c>
      <c r="B11949" s="38">
        <v>45672</v>
      </c>
      <c r="C11949" s="131">
        <v>155</v>
      </c>
      <c r="D11949" s="39">
        <v>9.5700000000000007E-2</v>
      </c>
      <c r="E11949" s="39">
        <v>8.5600000000000009E-2</v>
      </c>
      <c r="F11949" s="40">
        <v>192000</v>
      </c>
      <c r="G11949" s="40">
        <v>192000</v>
      </c>
      <c r="H11949" s="40">
        <v>112144.94</v>
      </c>
      <c r="I11949" s="40">
        <v>172799.99</v>
      </c>
      <c r="J11949" s="67">
        <f t="shared" si="558"/>
        <v>0.58408822916666669</v>
      </c>
      <c r="K11949" s="39">
        <f t="shared" si="559"/>
        <v>0.8999999479166666</v>
      </c>
      <c r="L11949" s="2" t="str">
        <f t="shared" si="560"/>
        <v>AA</v>
      </c>
      <c r="M11949" s="2" t="s">
        <v>461</v>
      </c>
      <c r="N11949" s="2" t="s">
        <v>416</v>
      </c>
      <c r="O11949" s="2" t="s">
        <v>70</v>
      </c>
    </row>
    <row r="11950" spans="1:15">
      <c r="A11950" s="38">
        <v>41024</v>
      </c>
      <c r="B11950" s="38">
        <v>42760</v>
      </c>
      <c r="C11950" s="131">
        <v>57</v>
      </c>
      <c r="D11950" s="39">
        <v>9.5700000000000007E-2</v>
      </c>
      <c r="E11950" s="39">
        <v>8.5600000000000009E-2</v>
      </c>
      <c r="F11950" s="40">
        <v>91600</v>
      </c>
      <c r="G11950" s="40">
        <v>91600</v>
      </c>
      <c r="H11950" s="40">
        <v>33817.370000000003</v>
      </c>
      <c r="I11950" s="40">
        <v>82440</v>
      </c>
      <c r="J11950" s="67">
        <f t="shared" si="558"/>
        <v>0.36918526200873364</v>
      </c>
      <c r="K11950" s="39">
        <f t="shared" si="559"/>
        <v>0.9</v>
      </c>
      <c r="L11950" s="2" t="str">
        <f t="shared" si="560"/>
        <v>AA</v>
      </c>
      <c r="M11950" s="2" t="s">
        <v>565</v>
      </c>
      <c r="N11950" s="2" t="s">
        <v>432</v>
      </c>
      <c r="O11950" s="2" t="s">
        <v>70</v>
      </c>
    </row>
    <row r="11951" spans="1:15">
      <c r="A11951" s="38">
        <v>41017</v>
      </c>
      <c r="B11951" s="38">
        <v>46709</v>
      </c>
      <c r="C11951" s="131">
        <v>187</v>
      </c>
      <c r="D11951" s="39">
        <v>9.5700000000000007E-2</v>
      </c>
      <c r="E11951" s="39">
        <v>7.9100000000000004E-2</v>
      </c>
      <c r="F11951" s="40">
        <v>170000</v>
      </c>
      <c r="G11951" s="40">
        <v>170000</v>
      </c>
      <c r="H11951" s="133">
        <v>117904.24</v>
      </c>
      <c r="I11951" s="40">
        <v>154999.99</v>
      </c>
      <c r="J11951" s="67">
        <f t="shared" si="558"/>
        <v>0.69355435294117651</v>
      </c>
      <c r="K11951" s="127">
        <f t="shared" si="559"/>
        <v>0.91176464705882343</v>
      </c>
      <c r="L11951" s="2" t="str">
        <f t="shared" si="560"/>
        <v>A</v>
      </c>
      <c r="M11951" s="2" t="s">
        <v>1079</v>
      </c>
      <c r="N11951" s="2" t="s">
        <v>421</v>
      </c>
      <c r="O11951" s="2" t="s">
        <v>70</v>
      </c>
    </row>
    <row r="11952" spans="1:15">
      <c r="A11952" s="38">
        <v>40998</v>
      </c>
      <c r="B11952" s="38">
        <v>51955</v>
      </c>
      <c r="C11952" s="131">
        <v>360</v>
      </c>
      <c r="D11952" s="39">
        <v>9.5700000000000007E-2</v>
      </c>
      <c r="E11952" s="39">
        <v>7.9100000000000004E-2</v>
      </c>
      <c r="F11952" s="40">
        <v>100000</v>
      </c>
      <c r="G11952" s="40">
        <v>100000</v>
      </c>
      <c r="H11952" s="133">
        <v>34680.720000000001</v>
      </c>
      <c r="I11952" s="40">
        <v>94999.99</v>
      </c>
      <c r="J11952" s="67">
        <f t="shared" si="558"/>
        <v>0.34680720000000004</v>
      </c>
      <c r="K11952" s="127">
        <f t="shared" si="559"/>
        <v>0.94999990000000001</v>
      </c>
      <c r="L11952" s="2" t="str">
        <f t="shared" si="560"/>
        <v>AA</v>
      </c>
      <c r="M11952" s="2" t="s">
        <v>1219</v>
      </c>
      <c r="N11952" s="2" t="s">
        <v>416</v>
      </c>
      <c r="O11952" s="2" t="s">
        <v>70</v>
      </c>
    </row>
    <row r="11953" spans="1:15">
      <c r="A11953" s="42">
        <v>40954</v>
      </c>
      <c r="B11953" s="42">
        <v>45092</v>
      </c>
      <c r="C11953" s="130">
        <v>136</v>
      </c>
      <c r="D11953" s="43">
        <v>9.5700000000000007E-2</v>
      </c>
      <c r="E11953" s="43">
        <v>7.9100000000000004E-2</v>
      </c>
      <c r="F11953" s="44">
        <v>120000</v>
      </c>
      <c r="G11953" s="44">
        <v>120000</v>
      </c>
      <c r="H11953" s="133">
        <v>81264.59</v>
      </c>
      <c r="I11953" s="44">
        <v>120000</v>
      </c>
      <c r="J11953" s="68">
        <f t="shared" si="558"/>
        <v>0.6772049166666666</v>
      </c>
      <c r="K11953" s="128">
        <f t="shared" si="559"/>
        <v>1</v>
      </c>
      <c r="L11953" s="41" t="str">
        <f t="shared" si="560"/>
        <v>A</v>
      </c>
      <c r="M11953" s="41" t="s">
        <v>555</v>
      </c>
      <c r="N11953" s="41" t="s">
        <v>434</v>
      </c>
      <c r="O11953" s="41" t="s">
        <v>70</v>
      </c>
    </row>
    <row r="11954" spans="1:15">
      <c r="A11954" s="42">
        <v>40819</v>
      </c>
      <c r="B11954" s="42">
        <v>49312</v>
      </c>
      <c r="C11954" s="130">
        <v>279</v>
      </c>
      <c r="D11954" s="43">
        <v>0.1003</v>
      </c>
      <c r="E11954" s="43">
        <v>0.1003</v>
      </c>
      <c r="F11954" s="44">
        <v>200000</v>
      </c>
      <c r="G11954" s="44">
        <v>200000</v>
      </c>
      <c r="H11954" s="44">
        <v>30561.45</v>
      </c>
      <c r="I11954" s="44">
        <v>34999.99</v>
      </c>
      <c r="J11954" s="68">
        <f t="shared" si="558"/>
        <v>0.15280725000000001</v>
      </c>
      <c r="K11954" s="43">
        <f t="shared" si="559"/>
        <v>0.17499994999999999</v>
      </c>
      <c r="L11954" s="41" t="str">
        <f t="shared" si="560"/>
        <v>AA</v>
      </c>
      <c r="M11954" s="41" t="s">
        <v>703</v>
      </c>
      <c r="N11954" s="41" t="s">
        <v>437</v>
      </c>
      <c r="O11954" s="41" t="s">
        <v>70</v>
      </c>
    </row>
    <row r="11955" spans="1:15">
      <c r="A11955" s="38">
        <v>40613</v>
      </c>
      <c r="B11955" s="38">
        <v>47918</v>
      </c>
      <c r="C11955" s="131">
        <v>240</v>
      </c>
      <c r="D11955" s="39">
        <v>0.1003</v>
      </c>
      <c r="E11955" s="39">
        <v>9.11E-2</v>
      </c>
      <c r="F11955" s="40">
        <v>192900</v>
      </c>
      <c r="G11955" s="40">
        <v>192900</v>
      </c>
      <c r="H11955" s="40">
        <v>31669.95</v>
      </c>
      <c r="I11955" s="40">
        <v>37469.39</v>
      </c>
      <c r="J11955" s="67">
        <f t="shared" si="558"/>
        <v>0.16417807153965785</v>
      </c>
      <c r="K11955" s="39">
        <f t="shared" si="559"/>
        <v>0.19424256091238984</v>
      </c>
      <c r="L11955" s="2" t="str">
        <f t="shared" si="560"/>
        <v>AA</v>
      </c>
      <c r="M11955" s="2" t="s">
        <v>495</v>
      </c>
      <c r="N11955" s="2" t="s">
        <v>424</v>
      </c>
      <c r="O11955" s="2" t="s">
        <v>70</v>
      </c>
    </row>
    <row r="11956" spans="1:15">
      <c r="A11956" s="38">
        <v>40316</v>
      </c>
      <c r="B11956" s="38">
        <v>50209</v>
      </c>
      <c r="C11956" s="131">
        <v>325</v>
      </c>
      <c r="D11956" s="39">
        <v>0.1003</v>
      </c>
      <c r="E11956" s="39">
        <v>9.11E-2</v>
      </c>
      <c r="F11956" s="40">
        <v>200000</v>
      </c>
      <c r="G11956" s="40">
        <v>200000</v>
      </c>
      <c r="H11956" s="40">
        <v>34096.14</v>
      </c>
      <c r="I11956" s="40">
        <v>39999.99</v>
      </c>
      <c r="J11956" s="67">
        <f t="shared" si="558"/>
        <v>0.17048069999999999</v>
      </c>
      <c r="K11956" s="39">
        <f t="shared" si="559"/>
        <v>0.19999994999999998</v>
      </c>
      <c r="L11956" s="2" t="str">
        <f t="shared" si="560"/>
        <v>AA</v>
      </c>
      <c r="M11956" s="2" t="s">
        <v>665</v>
      </c>
      <c r="N11956" s="2" t="s">
        <v>417</v>
      </c>
      <c r="O11956" s="2" t="s">
        <v>70</v>
      </c>
    </row>
    <row r="11957" spans="1:15">
      <c r="A11957" s="42">
        <v>40478</v>
      </c>
      <c r="B11957" s="42">
        <v>51436</v>
      </c>
      <c r="C11957" s="130">
        <v>360</v>
      </c>
      <c r="D11957" s="43">
        <v>0.1003</v>
      </c>
      <c r="E11957" s="43">
        <v>9.11E-2</v>
      </c>
      <c r="F11957" s="44">
        <v>190000</v>
      </c>
      <c r="G11957" s="44">
        <v>190000</v>
      </c>
      <c r="H11957" s="44">
        <v>35373.879999999997</v>
      </c>
      <c r="I11957" s="44">
        <v>39999.99</v>
      </c>
      <c r="J11957" s="68">
        <f t="shared" si="558"/>
        <v>0.18617831578947366</v>
      </c>
      <c r="K11957" s="43">
        <f t="shared" si="559"/>
        <v>0.21052626315789472</v>
      </c>
      <c r="L11957" s="41" t="str">
        <f t="shared" si="560"/>
        <v>AA</v>
      </c>
      <c r="M11957" s="41" t="s">
        <v>457</v>
      </c>
      <c r="N11957" s="41" t="s">
        <v>419</v>
      </c>
      <c r="O11957" s="41" t="s">
        <v>70</v>
      </c>
    </row>
    <row r="11958" spans="1:15">
      <c r="A11958" s="42">
        <v>40634</v>
      </c>
      <c r="B11958" s="42">
        <v>51592</v>
      </c>
      <c r="C11958" s="130">
        <v>360</v>
      </c>
      <c r="D11958" s="43">
        <v>0.1003</v>
      </c>
      <c r="E11958" s="43">
        <v>9.11E-2</v>
      </c>
      <c r="F11958" s="44">
        <v>190000</v>
      </c>
      <c r="G11958" s="44">
        <v>190000</v>
      </c>
      <c r="H11958" s="44">
        <v>36849.89</v>
      </c>
      <c r="I11958" s="44">
        <v>40900</v>
      </c>
      <c r="J11958" s="68">
        <f t="shared" si="558"/>
        <v>0.19394678947368421</v>
      </c>
      <c r="K11958" s="43">
        <f t="shared" si="559"/>
        <v>0.21526315789473685</v>
      </c>
      <c r="L11958" s="41" t="str">
        <f t="shared" si="560"/>
        <v>AA</v>
      </c>
      <c r="M11958" s="41" t="s">
        <v>890</v>
      </c>
      <c r="N11958" s="41" t="s">
        <v>417</v>
      </c>
      <c r="O11958" s="41" t="s">
        <v>70</v>
      </c>
    </row>
    <row r="11959" spans="1:15">
      <c r="A11959" s="42">
        <v>40591</v>
      </c>
      <c r="B11959" s="42">
        <v>47896</v>
      </c>
      <c r="C11959" s="130">
        <v>240</v>
      </c>
      <c r="D11959" s="43">
        <v>0.1003</v>
      </c>
      <c r="E11959" s="43">
        <v>9.11E-2</v>
      </c>
      <c r="F11959" s="44">
        <v>173500</v>
      </c>
      <c r="G11959" s="44">
        <v>173500</v>
      </c>
      <c r="H11959" s="44">
        <v>32852.22</v>
      </c>
      <c r="I11959" s="44">
        <v>39999.99</v>
      </c>
      <c r="J11959" s="68">
        <f t="shared" si="558"/>
        <v>0.18934997118155619</v>
      </c>
      <c r="K11959" s="43">
        <f t="shared" si="559"/>
        <v>0.23054749279538903</v>
      </c>
      <c r="L11959" s="41" t="str">
        <f t="shared" si="560"/>
        <v>AA</v>
      </c>
      <c r="M11959" s="41" t="s">
        <v>762</v>
      </c>
      <c r="N11959" s="41" t="s">
        <v>417</v>
      </c>
      <c r="O11959" s="41" t="s">
        <v>70</v>
      </c>
    </row>
    <row r="11960" spans="1:15">
      <c r="A11960" s="38">
        <v>39952</v>
      </c>
      <c r="B11960" s="38">
        <v>50909</v>
      </c>
      <c r="C11960" s="131">
        <v>360</v>
      </c>
      <c r="D11960" s="39">
        <v>0.1003</v>
      </c>
      <c r="E11960" s="39">
        <v>9.11E-2</v>
      </c>
      <c r="F11960" s="40">
        <v>165000</v>
      </c>
      <c r="G11960" s="40">
        <v>165000</v>
      </c>
      <c r="H11960" s="40">
        <v>33484.01</v>
      </c>
      <c r="I11960" s="40">
        <v>39214.35</v>
      </c>
      <c r="J11960" s="67">
        <f t="shared" si="558"/>
        <v>0.20293339393939394</v>
      </c>
      <c r="K11960" s="39">
        <f t="shared" si="559"/>
        <v>0.23766272727272728</v>
      </c>
      <c r="L11960" s="2" t="str">
        <f t="shared" si="560"/>
        <v>AA</v>
      </c>
      <c r="M11960" s="2" t="s">
        <v>582</v>
      </c>
      <c r="N11960" s="2" t="s">
        <v>422</v>
      </c>
      <c r="O11960" s="2" t="s">
        <v>70</v>
      </c>
    </row>
    <row r="11961" spans="1:15">
      <c r="A11961" s="38">
        <v>40753</v>
      </c>
      <c r="B11961" s="38">
        <v>48058</v>
      </c>
      <c r="C11961" s="131">
        <v>240</v>
      </c>
      <c r="D11961" s="39">
        <v>0.1003</v>
      </c>
      <c r="E11961" s="39">
        <v>9.11E-2</v>
      </c>
      <c r="F11961" s="40">
        <v>168000</v>
      </c>
      <c r="G11961" s="40">
        <v>168000</v>
      </c>
      <c r="H11961" s="40">
        <v>33545.54</v>
      </c>
      <c r="I11961" s="40">
        <v>39999.99</v>
      </c>
      <c r="J11961" s="67">
        <f t="shared" si="558"/>
        <v>0.19967583333333333</v>
      </c>
      <c r="K11961" s="39">
        <f t="shared" si="559"/>
        <v>0.23809517857142856</v>
      </c>
      <c r="L11961" s="2" t="str">
        <f t="shared" si="560"/>
        <v>AA</v>
      </c>
      <c r="M11961" s="2" t="s">
        <v>622</v>
      </c>
      <c r="N11961" s="2" t="s">
        <v>421</v>
      </c>
      <c r="O11961" s="2" t="s">
        <v>70</v>
      </c>
    </row>
    <row r="11962" spans="1:15">
      <c r="A11962" s="38">
        <v>40809</v>
      </c>
      <c r="B11962" s="38">
        <v>46288</v>
      </c>
      <c r="C11962" s="131">
        <v>180</v>
      </c>
      <c r="D11962" s="39">
        <v>0.1003</v>
      </c>
      <c r="E11962" s="39">
        <v>9.11E-2</v>
      </c>
      <c r="F11962" s="40">
        <v>184000</v>
      </c>
      <c r="G11962" s="40">
        <v>184000</v>
      </c>
      <c r="H11962" s="40">
        <v>34633.269999999997</v>
      </c>
      <c r="I11962" s="40">
        <v>44055.31</v>
      </c>
      <c r="J11962" s="67">
        <f t="shared" si="558"/>
        <v>0.18822429347826086</v>
      </c>
      <c r="K11962" s="39">
        <f t="shared" si="559"/>
        <v>0.23943103260869564</v>
      </c>
      <c r="L11962" s="2" t="str">
        <f t="shared" si="560"/>
        <v>AA</v>
      </c>
      <c r="M11962" s="2" t="s">
        <v>713</v>
      </c>
      <c r="N11962" s="2" t="s">
        <v>418</v>
      </c>
      <c r="O11962" s="2" t="s">
        <v>70</v>
      </c>
    </row>
    <row r="11963" spans="1:15">
      <c r="A11963" s="38">
        <v>40480</v>
      </c>
      <c r="B11963" s="38">
        <v>51438</v>
      </c>
      <c r="C11963" s="131">
        <v>360</v>
      </c>
      <c r="D11963" s="39">
        <v>0.1003</v>
      </c>
      <c r="E11963" s="39">
        <v>9.11E-2</v>
      </c>
      <c r="F11963" s="40">
        <v>175000</v>
      </c>
      <c r="G11963" s="40">
        <v>175000</v>
      </c>
      <c r="H11963" s="40">
        <v>37656.89</v>
      </c>
      <c r="I11963" s="40">
        <v>42682.239999999998</v>
      </c>
      <c r="J11963" s="67">
        <f t="shared" si="558"/>
        <v>0.21518222857142857</v>
      </c>
      <c r="K11963" s="39">
        <f t="shared" si="559"/>
        <v>0.24389851428571427</v>
      </c>
      <c r="L11963" s="2" t="str">
        <f t="shared" si="560"/>
        <v>AA</v>
      </c>
      <c r="M11963" s="2" t="s">
        <v>555</v>
      </c>
      <c r="N11963" s="2" t="s">
        <v>434</v>
      </c>
      <c r="O11963" s="2" t="s">
        <v>70</v>
      </c>
    </row>
    <row r="11964" spans="1:15">
      <c r="A11964" s="42">
        <v>40613</v>
      </c>
      <c r="B11964" s="42">
        <v>47918</v>
      </c>
      <c r="C11964" s="130">
        <v>240</v>
      </c>
      <c r="D11964" s="43">
        <v>0.1003</v>
      </c>
      <c r="E11964" s="43">
        <v>9.11E-2</v>
      </c>
      <c r="F11964" s="44">
        <v>161860</v>
      </c>
      <c r="G11964" s="44">
        <v>161860</v>
      </c>
      <c r="H11964" s="44">
        <v>33081.81</v>
      </c>
      <c r="I11964" s="44">
        <v>39999.99</v>
      </c>
      <c r="J11964" s="68">
        <f t="shared" si="558"/>
        <v>0.20438533300383047</v>
      </c>
      <c r="K11964" s="43">
        <f t="shared" si="559"/>
        <v>0.2471270851353021</v>
      </c>
      <c r="L11964" s="41" t="str">
        <f t="shared" si="560"/>
        <v>AA</v>
      </c>
      <c r="M11964" s="41" t="s">
        <v>495</v>
      </c>
      <c r="N11964" s="41" t="s">
        <v>424</v>
      </c>
      <c r="O11964" s="41" t="s">
        <v>70</v>
      </c>
    </row>
    <row r="11965" spans="1:15">
      <c r="A11965" s="42">
        <v>40744</v>
      </c>
      <c r="B11965" s="42">
        <v>49876</v>
      </c>
      <c r="C11965" s="130">
        <v>300</v>
      </c>
      <c r="D11965" s="43">
        <v>0.1003</v>
      </c>
      <c r="E11965" s="43">
        <v>0.1003</v>
      </c>
      <c r="F11965" s="44">
        <v>160000</v>
      </c>
      <c r="G11965" s="44">
        <v>160000</v>
      </c>
      <c r="H11965" s="44">
        <v>35009.589999999997</v>
      </c>
      <c r="I11965" s="44">
        <v>39999.99</v>
      </c>
      <c r="J11965" s="68">
        <f t="shared" si="558"/>
        <v>0.21880993749999997</v>
      </c>
      <c r="K11965" s="43">
        <f t="shared" si="559"/>
        <v>0.24999993749999999</v>
      </c>
      <c r="L11965" s="41" t="str">
        <f t="shared" si="560"/>
        <v>AA</v>
      </c>
      <c r="M11965" s="41" t="s">
        <v>586</v>
      </c>
      <c r="N11965" s="41" t="s">
        <v>416</v>
      </c>
      <c r="O11965" s="41" t="s">
        <v>70</v>
      </c>
    </row>
    <row r="11966" spans="1:15">
      <c r="A11966" s="38">
        <v>40561</v>
      </c>
      <c r="B11966" s="38">
        <v>46040</v>
      </c>
      <c r="C11966" s="131">
        <v>180</v>
      </c>
      <c r="D11966" s="39">
        <v>0.1003</v>
      </c>
      <c r="E11966" s="39">
        <v>9.11E-2</v>
      </c>
      <c r="F11966" s="40">
        <v>167000</v>
      </c>
      <c r="G11966" s="40">
        <v>167000</v>
      </c>
      <c r="H11966" s="40">
        <v>31442.04</v>
      </c>
      <c r="I11966" s="40">
        <v>41999.98</v>
      </c>
      <c r="J11966" s="67">
        <f t="shared" si="558"/>
        <v>0.18827568862275448</v>
      </c>
      <c r="K11966" s="39">
        <f t="shared" si="559"/>
        <v>0.2514968862275449</v>
      </c>
      <c r="L11966" s="2" t="str">
        <f t="shared" si="560"/>
        <v>AA</v>
      </c>
      <c r="M11966" s="2" t="s">
        <v>489</v>
      </c>
      <c r="N11966" s="2" t="s">
        <v>415</v>
      </c>
      <c r="O11966" s="2" t="s">
        <v>70</v>
      </c>
    </row>
    <row r="11967" spans="1:15">
      <c r="A11967" s="42">
        <v>39923</v>
      </c>
      <c r="B11967" s="42">
        <v>50880</v>
      </c>
      <c r="C11967" s="130">
        <v>360</v>
      </c>
      <c r="D11967" s="43">
        <v>0.1003</v>
      </c>
      <c r="E11967" s="43">
        <v>9.11E-2</v>
      </c>
      <c r="F11967" s="44">
        <v>198000</v>
      </c>
      <c r="G11967" s="44">
        <v>198000</v>
      </c>
      <c r="H11967" s="44">
        <v>42859.22</v>
      </c>
      <c r="I11967" s="44">
        <v>50206</v>
      </c>
      <c r="J11967" s="68">
        <f t="shared" si="558"/>
        <v>0.21646070707070708</v>
      </c>
      <c r="K11967" s="43">
        <f t="shared" si="559"/>
        <v>0.25356565656565655</v>
      </c>
      <c r="L11967" s="41" t="str">
        <f t="shared" si="560"/>
        <v>AA</v>
      </c>
      <c r="M11967" s="41" t="s">
        <v>1534</v>
      </c>
      <c r="N11967" s="41" t="s">
        <v>417</v>
      </c>
      <c r="O11967" s="41" t="s">
        <v>70</v>
      </c>
    </row>
    <row r="11968" spans="1:15">
      <c r="A11968" s="42">
        <v>39728</v>
      </c>
      <c r="B11968" s="42">
        <v>50685</v>
      </c>
      <c r="C11968" s="130">
        <v>360</v>
      </c>
      <c r="D11968" s="43">
        <v>0.1003</v>
      </c>
      <c r="E11968" s="43">
        <v>9.11E-2</v>
      </c>
      <c r="F11968" s="44">
        <v>156000</v>
      </c>
      <c r="G11968" s="44">
        <v>156000</v>
      </c>
      <c r="H11968" s="44">
        <v>33071.03</v>
      </c>
      <c r="I11968" s="44">
        <v>39999.99</v>
      </c>
      <c r="J11968" s="68">
        <f t="shared" si="558"/>
        <v>0.21199378205128205</v>
      </c>
      <c r="K11968" s="43">
        <f t="shared" si="559"/>
        <v>0.2564101923076923</v>
      </c>
      <c r="L11968" s="41" t="str">
        <f t="shared" si="560"/>
        <v>AA</v>
      </c>
      <c r="M11968" s="41" t="s">
        <v>466</v>
      </c>
      <c r="N11968" s="41" t="s">
        <v>421</v>
      </c>
      <c r="O11968" s="41" t="s">
        <v>70</v>
      </c>
    </row>
    <row r="11969" spans="1:15">
      <c r="A11969" s="38">
        <v>40857</v>
      </c>
      <c r="B11969" s="38">
        <v>46091</v>
      </c>
      <c r="C11969" s="131">
        <v>172</v>
      </c>
      <c r="D11969" s="39">
        <v>0.1003</v>
      </c>
      <c r="E11969" s="39">
        <v>9.11E-2</v>
      </c>
      <c r="F11969" s="40">
        <v>156000</v>
      </c>
      <c r="G11969" s="40">
        <v>156000</v>
      </c>
      <c r="H11969" s="40">
        <v>33905.97</v>
      </c>
      <c r="I11969" s="40">
        <v>40300</v>
      </c>
      <c r="J11969" s="67">
        <f t="shared" si="558"/>
        <v>0.21734596153846156</v>
      </c>
      <c r="K11969" s="39">
        <f t="shared" si="559"/>
        <v>0.25833333333333336</v>
      </c>
      <c r="L11969" s="2" t="str">
        <f t="shared" si="560"/>
        <v>AA</v>
      </c>
      <c r="M11969" s="2" t="s">
        <v>973</v>
      </c>
      <c r="N11969" s="2" t="s">
        <v>437</v>
      </c>
      <c r="O11969" s="2" t="s">
        <v>70</v>
      </c>
    </row>
    <row r="11970" spans="1:15">
      <c r="A11970" s="38">
        <v>40756</v>
      </c>
      <c r="B11970" s="38">
        <v>51714</v>
      </c>
      <c r="C11970" s="131">
        <v>360</v>
      </c>
      <c r="D11970" s="39">
        <v>0.1003</v>
      </c>
      <c r="E11970" s="39">
        <v>9.11E-2</v>
      </c>
      <c r="F11970" s="40">
        <v>174000</v>
      </c>
      <c r="G11970" s="40">
        <v>174000</v>
      </c>
      <c r="H11970" s="40">
        <v>40538.620000000003</v>
      </c>
      <c r="I11970" s="40">
        <v>44999.99</v>
      </c>
      <c r="J11970" s="67">
        <f t="shared" si="558"/>
        <v>0.23298057471264369</v>
      </c>
      <c r="K11970" s="39">
        <f t="shared" si="559"/>
        <v>0.25862063218390802</v>
      </c>
      <c r="L11970" s="2" t="str">
        <f t="shared" si="560"/>
        <v>AA</v>
      </c>
      <c r="M11970" s="2" t="s">
        <v>495</v>
      </c>
      <c r="N11970" s="2" t="s">
        <v>424</v>
      </c>
      <c r="O11970" s="2" t="s">
        <v>70</v>
      </c>
    </row>
    <row r="11971" spans="1:15">
      <c r="A11971" s="38">
        <v>40025</v>
      </c>
      <c r="B11971" s="38">
        <v>47330</v>
      </c>
      <c r="C11971" s="131">
        <v>240</v>
      </c>
      <c r="D11971" s="39">
        <v>0.1003</v>
      </c>
      <c r="E11971" s="39">
        <v>9.11E-2</v>
      </c>
      <c r="F11971" s="40">
        <v>192000</v>
      </c>
      <c r="G11971" s="40">
        <v>192000</v>
      </c>
      <c r="H11971" s="40">
        <v>37342.589999999997</v>
      </c>
      <c r="I11971" s="40">
        <v>49999.99</v>
      </c>
      <c r="J11971" s="67">
        <f t="shared" ref="J11971:J12034" si="561">H11971/G11971</f>
        <v>0.19449265624999998</v>
      </c>
      <c r="K11971" s="39">
        <f t="shared" ref="K11971:K12034" si="562">I11971/G11971</f>
        <v>0.26041661458333332</v>
      </c>
      <c r="L11971" s="2" t="str">
        <f t="shared" ref="L11971:L12034" si="563">IF(J11971&lt;=65%,"AA",IF(J11971&lt;=75%,"A",IF(J11971&lt;=85%,"B","C")))</f>
        <v>AA</v>
      </c>
      <c r="M11971" s="2" t="s">
        <v>586</v>
      </c>
      <c r="N11971" s="2" t="s">
        <v>416</v>
      </c>
      <c r="O11971" s="2" t="s">
        <v>70</v>
      </c>
    </row>
    <row r="11972" spans="1:15">
      <c r="A11972" s="38">
        <v>40728</v>
      </c>
      <c r="B11972" s="38">
        <v>51686</v>
      </c>
      <c r="C11972" s="131">
        <v>360</v>
      </c>
      <c r="D11972" s="39">
        <v>0.1003</v>
      </c>
      <c r="E11972" s="39">
        <v>9.11E-2</v>
      </c>
      <c r="F11972" s="40">
        <v>181000</v>
      </c>
      <c r="G11972" s="40">
        <v>181000</v>
      </c>
      <c r="H11972" s="40">
        <v>32283.74</v>
      </c>
      <c r="I11972" s="40">
        <v>47216.49</v>
      </c>
      <c r="J11972" s="67">
        <f t="shared" si="561"/>
        <v>0.17836320441988951</v>
      </c>
      <c r="K11972" s="39">
        <f t="shared" si="562"/>
        <v>0.26086458563535908</v>
      </c>
      <c r="L11972" s="2" t="str">
        <f t="shared" si="563"/>
        <v>AA</v>
      </c>
      <c r="M11972" s="2" t="s">
        <v>461</v>
      </c>
      <c r="N11972" s="2" t="s">
        <v>416</v>
      </c>
      <c r="O11972" s="2" t="s">
        <v>70</v>
      </c>
    </row>
    <row r="11973" spans="1:15">
      <c r="A11973" s="42">
        <v>40540</v>
      </c>
      <c r="B11973" s="42">
        <v>47845</v>
      </c>
      <c r="C11973" s="130">
        <v>240</v>
      </c>
      <c r="D11973" s="43">
        <v>0.1003</v>
      </c>
      <c r="E11973" s="43">
        <v>9.11E-2</v>
      </c>
      <c r="F11973" s="44">
        <v>175000</v>
      </c>
      <c r="G11973" s="44">
        <v>175000</v>
      </c>
      <c r="H11973" s="44">
        <v>37485.17</v>
      </c>
      <c r="I11973" s="44">
        <v>45999.99</v>
      </c>
      <c r="J11973" s="68">
        <f t="shared" si="561"/>
        <v>0.21420097142857142</v>
      </c>
      <c r="K11973" s="43">
        <f t="shared" si="562"/>
        <v>0.26285708571428568</v>
      </c>
      <c r="L11973" s="41" t="str">
        <f t="shared" si="563"/>
        <v>AA</v>
      </c>
      <c r="M11973" s="41" t="s">
        <v>643</v>
      </c>
      <c r="N11973" s="41" t="s">
        <v>417</v>
      </c>
      <c r="O11973" s="41" t="s">
        <v>70</v>
      </c>
    </row>
    <row r="11974" spans="1:15">
      <c r="A11974" s="42">
        <v>40658</v>
      </c>
      <c r="B11974" s="42">
        <v>47993</v>
      </c>
      <c r="C11974" s="130">
        <v>241</v>
      </c>
      <c r="D11974" s="43">
        <v>0.1003</v>
      </c>
      <c r="E11974" s="43">
        <v>9.5700000000000007E-2</v>
      </c>
      <c r="F11974" s="44">
        <v>189000</v>
      </c>
      <c r="G11974" s="44">
        <v>189000</v>
      </c>
      <c r="H11974" s="44">
        <v>41538.82</v>
      </c>
      <c r="I11974" s="44">
        <v>49999.99</v>
      </c>
      <c r="J11974" s="68">
        <f t="shared" si="561"/>
        <v>0.2197821164021164</v>
      </c>
      <c r="K11974" s="43">
        <f t="shared" si="562"/>
        <v>0.26455021164021164</v>
      </c>
      <c r="L11974" s="41" t="str">
        <f t="shared" si="563"/>
        <v>AA</v>
      </c>
      <c r="M11974" s="41" t="s">
        <v>753</v>
      </c>
      <c r="N11974" s="41" t="s">
        <v>431</v>
      </c>
      <c r="O11974" s="41" t="s">
        <v>70</v>
      </c>
    </row>
    <row r="11975" spans="1:15">
      <c r="A11975" s="42">
        <v>40416</v>
      </c>
      <c r="B11975" s="42">
        <v>51374</v>
      </c>
      <c r="C11975" s="130">
        <v>360</v>
      </c>
      <c r="D11975" s="43">
        <v>0.1003</v>
      </c>
      <c r="E11975" s="43">
        <v>9.11E-2</v>
      </c>
      <c r="F11975" s="44">
        <v>190000</v>
      </c>
      <c r="G11975" s="44">
        <v>190000</v>
      </c>
      <c r="H11975" s="44">
        <v>44845.8</v>
      </c>
      <c r="I11975" s="44">
        <v>50507.24</v>
      </c>
      <c r="J11975" s="68">
        <f t="shared" si="561"/>
        <v>0.2360305263157895</v>
      </c>
      <c r="K11975" s="43">
        <f t="shared" si="562"/>
        <v>0.26582757894736841</v>
      </c>
      <c r="L11975" s="41" t="str">
        <f t="shared" si="563"/>
        <v>AA</v>
      </c>
      <c r="M11975" s="41" t="s">
        <v>362</v>
      </c>
      <c r="N11975" s="41" t="s">
        <v>424</v>
      </c>
      <c r="O11975" s="41" t="s">
        <v>70</v>
      </c>
    </row>
    <row r="11976" spans="1:15">
      <c r="A11976" s="42">
        <v>39912</v>
      </c>
      <c r="B11976" s="42">
        <v>47217</v>
      </c>
      <c r="C11976" s="130">
        <v>240</v>
      </c>
      <c r="D11976" s="43">
        <v>0.1003</v>
      </c>
      <c r="E11976" s="43">
        <v>9.11E-2</v>
      </c>
      <c r="F11976" s="44">
        <v>188000</v>
      </c>
      <c r="G11976" s="44">
        <v>188000</v>
      </c>
      <c r="H11976" s="44">
        <v>36791.839999999997</v>
      </c>
      <c r="I11976" s="44">
        <v>49999.99</v>
      </c>
      <c r="J11976" s="68">
        <f t="shared" si="561"/>
        <v>0.19570127659574466</v>
      </c>
      <c r="K11976" s="43">
        <f t="shared" si="562"/>
        <v>0.26595739361702125</v>
      </c>
      <c r="L11976" s="41" t="str">
        <f t="shared" si="563"/>
        <v>AA</v>
      </c>
      <c r="M11976" s="41" t="s">
        <v>475</v>
      </c>
      <c r="N11976" s="41" t="s">
        <v>427</v>
      </c>
      <c r="O11976" s="41" t="s">
        <v>70</v>
      </c>
    </row>
    <row r="11977" spans="1:15">
      <c r="A11977" s="42">
        <v>40473</v>
      </c>
      <c r="B11977" s="42">
        <v>51431</v>
      </c>
      <c r="C11977" s="130">
        <v>360</v>
      </c>
      <c r="D11977" s="43">
        <v>0.1003</v>
      </c>
      <c r="E11977" s="43">
        <v>9.11E-2</v>
      </c>
      <c r="F11977" s="44">
        <v>196000</v>
      </c>
      <c r="G11977" s="44">
        <v>196000</v>
      </c>
      <c r="H11977" s="44">
        <v>30520.54</v>
      </c>
      <c r="I11977" s="44">
        <v>52499.99</v>
      </c>
      <c r="J11977" s="68">
        <f t="shared" si="561"/>
        <v>0.15571704081632654</v>
      </c>
      <c r="K11977" s="43">
        <f t="shared" si="562"/>
        <v>0.26785709183673467</v>
      </c>
      <c r="L11977" s="41" t="str">
        <f t="shared" si="563"/>
        <v>AA</v>
      </c>
      <c r="M11977" s="41" t="s">
        <v>495</v>
      </c>
      <c r="N11977" s="41" t="s">
        <v>424</v>
      </c>
      <c r="O11977" s="41" t="s">
        <v>70</v>
      </c>
    </row>
    <row r="11978" spans="1:15">
      <c r="A11978" s="42">
        <v>39965</v>
      </c>
      <c r="B11978" s="42">
        <v>50922</v>
      </c>
      <c r="C11978" s="130">
        <v>360</v>
      </c>
      <c r="D11978" s="43">
        <v>0.1003</v>
      </c>
      <c r="E11978" s="43">
        <v>9.11E-2</v>
      </c>
      <c r="F11978" s="44">
        <v>185000</v>
      </c>
      <c r="G11978" s="44">
        <v>185000</v>
      </c>
      <c r="H11978" s="44">
        <v>42281.26</v>
      </c>
      <c r="I11978" s="44">
        <v>49571.55</v>
      </c>
      <c r="J11978" s="68">
        <f t="shared" si="561"/>
        <v>0.22854735135135137</v>
      </c>
      <c r="K11978" s="43">
        <f t="shared" si="562"/>
        <v>0.26795432432432437</v>
      </c>
      <c r="L11978" s="41" t="str">
        <f t="shared" si="563"/>
        <v>AA</v>
      </c>
      <c r="M11978" s="41" t="s">
        <v>584</v>
      </c>
      <c r="N11978" s="41" t="s">
        <v>417</v>
      </c>
      <c r="O11978" s="41" t="s">
        <v>70</v>
      </c>
    </row>
    <row r="11979" spans="1:15">
      <c r="A11979" s="42">
        <v>40808</v>
      </c>
      <c r="B11979" s="42">
        <v>46287</v>
      </c>
      <c r="C11979" s="130">
        <v>180</v>
      </c>
      <c r="D11979" s="43">
        <v>0.1003</v>
      </c>
      <c r="E11979" s="43">
        <v>9.11E-2</v>
      </c>
      <c r="F11979" s="44">
        <v>185000</v>
      </c>
      <c r="G11979" s="44">
        <v>185000</v>
      </c>
      <c r="H11979" s="44">
        <v>39953.870000000003</v>
      </c>
      <c r="I11979" s="44">
        <v>49900</v>
      </c>
      <c r="J11979" s="68">
        <f t="shared" si="561"/>
        <v>0.21596686486486488</v>
      </c>
      <c r="K11979" s="43">
        <f t="shared" si="562"/>
        <v>0.26972972972972975</v>
      </c>
      <c r="L11979" s="41" t="str">
        <f t="shared" si="563"/>
        <v>AA</v>
      </c>
      <c r="M11979" s="41" t="s">
        <v>1466</v>
      </c>
      <c r="N11979" s="41" t="s">
        <v>435</v>
      </c>
      <c r="O11979" s="41" t="s">
        <v>70</v>
      </c>
    </row>
    <row r="11980" spans="1:15">
      <c r="A11980" s="38">
        <v>39772</v>
      </c>
      <c r="B11980" s="38">
        <v>45250</v>
      </c>
      <c r="C11980" s="131">
        <v>180</v>
      </c>
      <c r="D11980" s="39">
        <v>0.1003</v>
      </c>
      <c r="E11980" s="39">
        <v>9.11E-2</v>
      </c>
      <c r="F11980" s="40">
        <v>185000</v>
      </c>
      <c r="G11980" s="40">
        <v>185000</v>
      </c>
      <c r="H11980" s="40">
        <v>30506.83</v>
      </c>
      <c r="I11980" s="40">
        <v>49999.99</v>
      </c>
      <c r="J11980" s="67">
        <f t="shared" si="561"/>
        <v>0.16490178378378378</v>
      </c>
      <c r="K11980" s="39">
        <f t="shared" si="562"/>
        <v>0.27027021621621622</v>
      </c>
      <c r="L11980" s="2" t="str">
        <f t="shared" si="563"/>
        <v>AA</v>
      </c>
      <c r="M11980" s="2" t="s">
        <v>1279</v>
      </c>
      <c r="N11980" s="2" t="s">
        <v>417</v>
      </c>
      <c r="O11980" s="2" t="s">
        <v>70</v>
      </c>
    </row>
    <row r="11981" spans="1:15">
      <c r="A11981" s="38">
        <v>39666</v>
      </c>
      <c r="B11981" s="38">
        <v>46971</v>
      </c>
      <c r="C11981" s="131">
        <v>240</v>
      </c>
      <c r="D11981" s="39">
        <v>0.1003</v>
      </c>
      <c r="E11981" s="39">
        <v>9.11E-2</v>
      </c>
      <c r="F11981" s="40">
        <v>162000</v>
      </c>
      <c r="G11981" s="40">
        <v>162000</v>
      </c>
      <c r="H11981" s="40">
        <v>31182.15</v>
      </c>
      <c r="I11981" s="40">
        <v>43848.29</v>
      </c>
      <c r="J11981" s="67">
        <f t="shared" si="561"/>
        <v>0.19248240740740741</v>
      </c>
      <c r="K11981" s="39">
        <f t="shared" si="562"/>
        <v>0.27066845679012347</v>
      </c>
      <c r="L11981" s="2" t="str">
        <f t="shared" si="563"/>
        <v>AA</v>
      </c>
      <c r="M11981" s="2" t="s">
        <v>713</v>
      </c>
      <c r="N11981" s="2" t="s">
        <v>418</v>
      </c>
      <c r="O11981" s="2" t="s">
        <v>70</v>
      </c>
    </row>
    <row r="11982" spans="1:15">
      <c r="A11982" s="38">
        <v>40857</v>
      </c>
      <c r="B11982" s="38">
        <v>51815</v>
      </c>
      <c r="C11982" s="131">
        <v>360</v>
      </c>
      <c r="D11982" s="39">
        <v>0.1003</v>
      </c>
      <c r="E11982" s="39">
        <v>9.11E-2</v>
      </c>
      <c r="F11982" s="40">
        <v>163000</v>
      </c>
      <c r="G11982" s="40">
        <v>163000</v>
      </c>
      <c r="H11982" s="40">
        <v>40713.5</v>
      </c>
      <c r="I11982" s="40">
        <v>44955.59</v>
      </c>
      <c r="J11982" s="67">
        <f t="shared" si="561"/>
        <v>0.24977607361963189</v>
      </c>
      <c r="K11982" s="39">
        <f t="shared" si="562"/>
        <v>0.27580116564417173</v>
      </c>
      <c r="L11982" s="2" t="str">
        <f t="shared" si="563"/>
        <v>AA</v>
      </c>
      <c r="M11982" s="2" t="s">
        <v>495</v>
      </c>
      <c r="N11982" s="2" t="s">
        <v>424</v>
      </c>
      <c r="O11982" s="2" t="s">
        <v>70</v>
      </c>
    </row>
    <row r="11983" spans="1:15">
      <c r="A11983" s="38">
        <v>40787</v>
      </c>
      <c r="B11983" s="38">
        <v>46143</v>
      </c>
      <c r="C11983" s="131">
        <v>176</v>
      </c>
      <c r="D11983" s="39">
        <v>0.1003</v>
      </c>
      <c r="E11983" s="39">
        <v>9.11E-2</v>
      </c>
      <c r="F11983" s="40">
        <v>170000</v>
      </c>
      <c r="G11983" s="40">
        <v>170000</v>
      </c>
      <c r="H11983" s="40">
        <v>31428.45</v>
      </c>
      <c r="I11983" s="40">
        <v>46999.99</v>
      </c>
      <c r="J11983" s="67">
        <f t="shared" si="561"/>
        <v>0.18487323529411764</v>
      </c>
      <c r="K11983" s="39">
        <f t="shared" si="562"/>
        <v>0.2764705294117647</v>
      </c>
      <c r="L11983" s="2" t="str">
        <f t="shared" si="563"/>
        <v>AA</v>
      </c>
      <c r="M11983" s="2" t="s">
        <v>569</v>
      </c>
      <c r="N11983" s="2" t="s">
        <v>426</v>
      </c>
      <c r="O11983" s="2" t="s">
        <v>70</v>
      </c>
    </row>
    <row r="11984" spans="1:15">
      <c r="A11984" s="38">
        <v>39624</v>
      </c>
      <c r="B11984" s="38">
        <v>45102</v>
      </c>
      <c r="C11984" s="131">
        <v>180</v>
      </c>
      <c r="D11984" s="39">
        <v>0.1003</v>
      </c>
      <c r="E11984" s="39">
        <v>9.5700000000000007E-2</v>
      </c>
      <c r="F11984" s="40">
        <v>180000</v>
      </c>
      <c r="G11984" s="40">
        <v>180000</v>
      </c>
      <c r="H11984" s="40">
        <v>33400.43</v>
      </c>
      <c r="I11984" s="40">
        <v>50000</v>
      </c>
      <c r="J11984" s="67">
        <f t="shared" si="561"/>
        <v>0.18555794444444446</v>
      </c>
      <c r="K11984" s="39">
        <f t="shared" si="562"/>
        <v>0.27777777777777779</v>
      </c>
      <c r="L11984" s="2" t="str">
        <f t="shared" si="563"/>
        <v>AA</v>
      </c>
      <c r="M11984" s="2" t="s">
        <v>476</v>
      </c>
      <c r="N11984" s="2" t="s">
        <v>421</v>
      </c>
      <c r="O11984" s="2" t="s">
        <v>70</v>
      </c>
    </row>
    <row r="11985" spans="1:15">
      <c r="A11985" s="38">
        <v>40829</v>
      </c>
      <c r="B11985" s="38">
        <v>51787</v>
      </c>
      <c r="C11985" s="131">
        <v>360</v>
      </c>
      <c r="D11985" s="39">
        <v>0.1003</v>
      </c>
      <c r="E11985" s="39">
        <v>9.11E-2</v>
      </c>
      <c r="F11985" s="40">
        <v>176000</v>
      </c>
      <c r="G11985" s="40">
        <v>176000</v>
      </c>
      <c r="H11985" s="40">
        <v>44497.19</v>
      </c>
      <c r="I11985" s="40">
        <v>49177.82</v>
      </c>
      <c r="J11985" s="67">
        <f t="shared" si="561"/>
        <v>0.2528249431818182</v>
      </c>
      <c r="K11985" s="39">
        <f t="shared" si="562"/>
        <v>0.2794194318181818</v>
      </c>
      <c r="L11985" s="2" t="str">
        <f t="shared" si="563"/>
        <v>AA</v>
      </c>
      <c r="M11985" s="2" t="s">
        <v>449</v>
      </c>
      <c r="N11985" s="2" t="s">
        <v>418</v>
      </c>
      <c r="O11985" s="2" t="s">
        <v>70</v>
      </c>
    </row>
    <row r="11986" spans="1:15">
      <c r="A11986" s="42">
        <v>40683</v>
      </c>
      <c r="B11986" s="42">
        <v>51641</v>
      </c>
      <c r="C11986" s="130">
        <v>360</v>
      </c>
      <c r="D11986" s="43">
        <v>0.1003</v>
      </c>
      <c r="E11986" s="43">
        <v>9.11E-2</v>
      </c>
      <c r="F11986" s="44">
        <v>178000</v>
      </c>
      <c r="G11986" s="44">
        <v>178000</v>
      </c>
      <c r="H11986" s="44">
        <v>44823.56</v>
      </c>
      <c r="I11986" s="44">
        <v>49999.99</v>
      </c>
      <c r="J11986" s="68">
        <f t="shared" si="561"/>
        <v>0.25181775280898877</v>
      </c>
      <c r="K11986" s="43">
        <f t="shared" si="562"/>
        <v>0.28089882022471907</v>
      </c>
      <c r="L11986" s="41" t="str">
        <f t="shared" si="563"/>
        <v>AA</v>
      </c>
      <c r="M11986" s="41" t="s">
        <v>475</v>
      </c>
      <c r="N11986" s="41" t="s">
        <v>427</v>
      </c>
      <c r="O11986" s="41" t="s">
        <v>70</v>
      </c>
    </row>
    <row r="11987" spans="1:15">
      <c r="A11987" s="42">
        <v>40396</v>
      </c>
      <c r="B11987" s="42">
        <v>45875</v>
      </c>
      <c r="C11987" s="130">
        <v>180</v>
      </c>
      <c r="D11987" s="43">
        <v>0.1003</v>
      </c>
      <c r="E11987" s="43">
        <v>9.11E-2</v>
      </c>
      <c r="F11987" s="44">
        <v>177287.4</v>
      </c>
      <c r="G11987" s="44">
        <v>177287.4</v>
      </c>
      <c r="H11987" s="44">
        <v>36144.879999999997</v>
      </c>
      <c r="I11987" s="44">
        <v>49999.99</v>
      </c>
      <c r="J11987" s="68">
        <f t="shared" si="561"/>
        <v>0.20387732010283866</v>
      </c>
      <c r="K11987" s="43">
        <f t="shared" si="562"/>
        <v>0.28202788241014309</v>
      </c>
      <c r="L11987" s="41" t="str">
        <f t="shared" si="563"/>
        <v>AA</v>
      </c>
      <c r="M11987" s="41" t="s">
        <v>470</v>
      </c>
      <c r="N11987" s="41" t="s">
        <v>424</v>
      </c>
      <c r="O11987" s="41" t="s">
        <v>70</v>
      </c>
    </row>
    <row r="11988" spans="1:15">
      <c r="A11988" s="42">
        <v>40589</v>
      </c>
      <c r="B11988" s="42">
        <v>46068</v>
      </c>
      <c r="C11988" s="130">
        <v>180</v>
      </c>
      <c r="D11988" s="43">
        <v>0.1003</v>
      </c>
      <c r="E11988" s="43">
        <v>9.11E-2</v>
      </c>
      <c r="F11988" s="44">
        <v>190000</v>
      </c>
      <c r="G11988" s="44">
        <v>190000</v>
      </c>
      <c r="H11988" s="44">
        <v>43951.73</v>
      </c>
      <c r="I11988" s="44">
        <v>54184.19</v>
      </c>
      <c r="J11988" s="68">
        <f t="shared" si="561"/>
        <v>0.23132489473684212</v>
      </c>
      <c r="K11988" s="43">
        <f t="shared" si="562"/>
        <v>0.28517994736842106</v>
      </c>
      <c r="L11988" s="41" t="str">
        <f t="shared" si="563"/>
        <v>AA</v>
      </c>
      <c r="M11988" s="41" t="s">
        <v>643</v>
      </c>
      <c r="N11988" s="41" t="s">
        <v>417</v>
      </c>
      <c r="O11988" s="41" t="s">
        <v>70</v>
      </c>
    </row>
    <row r="11989" spans="1:15">
      <c r="A11989" s="42">
        <v>40214</v>
      </c>
      <c r="B11989" s="42">
        <v>51171</v>
      </c>
      <c r="C11989" s="130">
        <v>360</v>
      </c>
      <c r="D11989" s="43">
        <v>0.1003</v>
      </c>
      <c r="E11989" s="43">
        <v>9.11E-2</v>
      </c>
      <c r="F11989" s="44">
        <v>175000</v>
      </c>
      <c r="G11989" s="44">
        <v>175000</v>
      </c>
      <c r="H11989" s="44">
        <v>43121.61</v>
      </c>
      <c r="I11989" s="44">
        <v>49999.99</v>
      </c>
      <c r="J11989" s="68">
        <f t="shared" si="561"/>
        <v>0.24640919999999999</v>
      </c>
      <c r="K11989" s="43">
        <f t="shared" si="562"/>
        <v>0.28571422857142859</v>
      </c>
      <c r="L11989" s="41" t="str">
        <f t="shared" si="563"/>
        <v>AA</v>
      </c>
      <c r="M11989" s="41" t="s">
        <v>457</v>
      </c>
      <c r="N11989" s="41" t="s">
        <v>419</v>
      </c>
      <c r="O11989" s="41" t="s">
        <v>70</v>
      </c>
    </row>
    <row r="11990" spans="1:15">
      <c r="A11990" s="42">
        <v>40288</v>
      </c>
      <c r="B11990" s="42">
        <v>49360</v>
      </c>
      <c r="C11990" s="130">
        <v>298</v>
      </c>
      <c r="D11990" s="43">
        <v>0.1003</v>
      </c>
      <c r="E11990" s="43">
        <v>9.11E-2</v>
      </c>
      <c r="F11990" s="44">
        <v>175545</v>
      </c>
      <c r="G11990" s="44">
        <v>175545</v>
      </c>
      <c r="H11990" s="44">
        <v>42343.839999999997</v>
      </c>
      <c r="I11990" s="44">
        <v>50797.79</v>
      </c>
      <c r="J11990" s="68">
        <f t="shared" si="561"/>
        <v>0.24121359195647837</v>
      </c>
      <c r="K11990" s="43">
        <f t="shared" si="562"/>
        <v>0.28937189894329091</v>
      </c>
      <c r="L11990" s="41" t="str">
        <f t="shared" si="563"/>
        <v>AA</v>
      </c>
      <c r="M11990" s="41" t="s">
        <v>564</v>
      </c>
      <c r="N11990" s="41" t="s">
        <v>417</v>
      </c>
      <c r="O11990" s="41" t="s">
        <v>70</v>
      </c>
    </row>
    <row r="11991" spans="1:15">
      <c r="A11991" s="42">
        <v>39730</v>
      </c>
      <c r="B11991" s="42">
        <v>45208</v>
      </c>
      <c r="C11991" s="130">
        <v>180</v>
      </c>
      <c r="D11991" s="43">
        <v>0.1003</v>
      </c>
      <c r="E11991" s="43">
        <v>9.11E-2</v>
      </c>
      <c r="F11991" s="44">
        <v>190000</v>
      </c>
      <c r="G11991" s="44">
        <v>190000</v>
      </c>
      <c r="H11991" s="44">
        <v>33348.370000000003</v>
      </c>
      <c r="I11991" s="44">
        <v>54999.99</v>
      </c>
      <c r="J11991" s="68">
        <f t="shared" si="561"/>
        <v>0.17551773684210528</v>
      </c>
      <c r="K11991" s="43">
        <f t="shared" si="562"/>
        <v>0.28947363157894734</v>
      </c>
      <c r="L11991" s="41" t="str">
        <f t="shared" si="563"/>
        <v>AA</v>
      </c>
      <c r="M11991" s="41" t="s">
        <v>449</v>
      </c>
      <c r="N11991" s="41" t="s">
        <v>418</v>
      </c>
      <c r="O11991" s="41" t="s">
        <v>70</v>
      </c>
    </row>
    <row r="11992" spans="1:15">
      <c r="A11992" s="42">
        <v>40721</v>
      </c>
      <c r="B11992" s="42">
        <v>49853</v>
      </c>
      <c r="C11992" s="130">
        <v>300</v>
      </c>
      <c r="D11992" s="43">
        <v>0.1003</v>
      </c>
      <c r="E11992" s="43">
        <v>9.11E-2</v>
      </c>
      <c r="F11992" s="44">
        <v>185000</v>
      </c>
      <c r="G11992" s="44">
        <v>185000</v>
      </c>
      <c r="H11992" s="44">
        <v>53387.46</v>
      </c>
      <c r="I11992" s="44">
        <v>53673.33</v>
      </c>
      <c r="J11992" s="68">
        <f t="shared" si="561"/>
        <v>0.28858086486486484</v>
      </c>
      <c r="K11992" s="43">
        <f t="shared" si="562"/>
        <v>0.29012610810810813</v>
      </c>
      <c r="L11992" s="41" t="str">
        <f t="shared" si="563"/>
        <v>AA</v>
      </c>
      <c r="M11992" s="41" t="s">
        <v>645</v>
      </c>
      <c r="N11992" s="41" t="s">
        <v>422</v>
      </c>
      <c r="O11992" s="41" t="s">
        <v>70</v>
      </c>
    </row>
    <row r="11993" spans="1:15">
      <c r="A11993" s="38">
        <v>39871</v>
      </c>
      <c r="B11993" s="38">
        <v>50828</v>
      </c>
      <c r="C11993" s="131">
        <v>360</v>
      </c>
      <c r="D11993" s="39">
        <v>0.1003</v>
      </c>
      <c r="E11993" s="39">
        <v>9.11E-2</v>
      </c>
      <c r="F11993" s="40">
        <v>165000</v>
      </c>
      <c r="G11993" s="40">
        <v>165000</v>
      </c>
      <c r="H11993" s="40">
        <v>40372.93</v>
      </c>
      <c r="I11993" s="40">
        <v>48000</v>
      </c>
      <c r="J11993" s="67">
        <f t="shared" si="561"/>
        <v>0.24468442424242423</v>
      </c>
      <c r="K11993" s="39">
        <f t="shared" si="562"/>
        <v>0.29090909090909089</v>
      </c>
      <c r="L11993" s="2" t="str">
        <f t="shared" si="563"/>
        <v>AA</v>
      </c>
      <c r="M11993" s="2" t="s">
        <v>1547</v>
      </c>
      <c r="N11993" s="2" t="s">
        <v>422</v>
      </c>
      <c r="O11993" s="2" t="s">
        <v>70</v>
      </c>
    </row>
    <row r="11994" spans="1:15">
      <c r="A11994" s="42">
        <v>40361</v>
      </c>
      <c r="B11994" s="42">
        <v>51319</v>
      </c>
      <c r="C11994" s="130">
        <v>360</v>
      </c>
      <c r="D11994" s="43">
        <v>0.1003</v>
      </c>
      <c r="E11994" s="43">
        <v>9.11E-2</v>
      </c>
      <c r="F11994" s="44">
        <v>162340</v>
      </c>
      <c r="G11994" s="44">
        <v>162340</v>
      </c>
      <c r="H11994" s="44">
        <v>42475.5</v>
      </c>
      <c r="I11994" s="44">
        <v>47566.57</v>
      </c>
      <c r="J11994" s="68">
        <f t="shared" si="561"/>
        <v>0.26164531230750276</v>
      </c>
      <c r="K11994" s="43">
        <f t="shared" si="562"/>
        <v>0.29300585191573242</v>
      </c>
      <c r="L11994" s="41" t="str">
        <f t="shared" si="563"/>
        <v>AA</v>
      </c>
      <c r="M11994" s="41" t="s">
        <v>1408</v>
      </c>
      <c r="N11994" s="41" t="s">
        <v>424</v>
      </c>
      <c r="O11994" s="41" t="s">
        <v>70</v>
      </c>
    </row>
    <row r="11995" spans="1:15">
      <c r="A11995" s="42">
        <v>40381</v>
      </c>
      <c r="B11995" s="42">
        <v>51339</v>
      </c>
      <c r="C11995" s="130">
        <v>360</v>
      </c>
      <c r="D11995" s="43">
        <v>0.1003</v>
      </c>
      <c r="E11995" s="43">
        <v>0.1003</v>
      </c>
      <c r="F11995" s="44">
        <v>170000</v>
      </c>
      <c r="G11995" s="44">
        <v>170000</v>
      </c>
      <c r="H11995" s="44">
        <v>43698.66</v>
      </c>
      <c r="I11995" s="44">
        <v>49999.99</v>
      </c>
      <c r="J11995" s="68">
        <f t="shared" si="561"/>
        <v>0.25705094117647059</v>
      </c>
      <c r="K11995" s="43">
        <f t="shared" si="562"/>
        <v>0.2941175882352941</v>
      </c>
      <c r="L11995" s="41" t="str">
        <f t="shared" si="563"/>
        <v>AA</v>
      </c>
      <c r="M11995" s="41" t="s">
        <v>564</v>
      </c>
      <c r="N11995" s="41" t="s">
        <v>417</v>
      </c>
      <c r="O11995" s="41" t="s">
        <v>70</v>
      </c>
    </row>
    <row r="11996" spans="1:15">
      <c r="A11996" s="42">
        <v>40779</v>
      </c>
      <c r="B11996" s="42">
        <v>49911</v>
      </c>
      <c r="C11996" s="130">
        <v>300</v>
      </c>
      <c r="D11996" s="43">
        <v>0.1003</v>
      </c>
      <c r="E11996" s="43">
        <v>9.11E-2</v>
      </c>
      <c r="F11996" s="44">
        <v>169576</v>
      </c>
      <c r="G11996" s="44">
        <v>169576</v>
      </c>
      <c r="H11996" s="44">
        <v>43843.82</v>
      </c>
      <c r="I11996" s="44">
        <v>49999.99</v>
      </c>
      <c r="J11996" s="68">
        <f t="shared" si="561"/>
        <v>0.25854967684106239</v>
      </c>
      <c r="K11996" s="43">
        <f t="shared" si="562"/>
        <v>0.29485298627164219</v>
      </c>
      <c r="L11996" s="41" t="str">
        <f t="shared" si="563"/>
        <v>AA</v>
      </c>
      <c r="M11996" s="41" t="s">
        <v>475</v>
      </c>
      <c r="N11996" s="41" t="s">
        <v>427</v>
      </c>
      <c r="O11996" s="41" t="s">
        <v>70</v>
      </c>
    </row>
    <row r="11997" spans="1:15">
      <c r="A11997" s="42">
        <v>40561</v>
      </c>
      <c r="B11997" s="42">
        <v>51519</v>
      </c>
      <c r="C11997" s="130">
        <v>360</v>
      </c>
      <c r="D11997" s="43">
        <v>0.1003</v>
      </c>
      <c r="E11997" s="43">
        <v>9.11E-2</v>
      </c>
      <c r="F11997" s="44">
        <v>165000</v>
      </c>
      <c r="G11997" s="44">
        <v>165000</v>
      </c>
      <c r="H11997" s="44">
        <v>43522.11</v>
      </c>
      <c r="I11997" s="44">
        <v>48999.98</v>
      </c>
      <c r="J11997" s="68">
        <f t="shared" si="561"/>
        <v>0.26377036363636364</v>
      </c>
      <c r="K11997" s="43">
        <f t="shared" si="562"/>
        <v>0.29696957575757577</v>
      </c>
      <c r="L11997" s="41" t="str">
        <f t="shared" si="563"/>
        <v>AA</v>
      </c>
      <c r="M11997" s="41" t="s">
        <v>489</v>
      </c>
      <c r="N11997" s="41" t="s">
        <v>415</v>
      </c>
      <c r="O11997" s="41" t="s">
        <v>70</v>
      </c>
    </row>
    <row r="11998" spans="1:15">
      <c r="A11998" s="38">
        <v>39671</v>
      </c>
      <c r="B11998" s="38">
        <v>50628</v>
      </c>
      <c r="C11998" s="131">
        <v>360</v>
      </c>
      <c r="D11998" s="39">
        <v>0.1003</v>
      </c>
      <c r="E11998" s="39">
        <v>9.11E-2</v>
      </c>
      <c r="F11998" s="40">
        <v>151000</v>
      </c>
      <c r="G11998" s="40">
        <v>151000</v>
      </c>
      <c r="H11998" s="40">
        <v>37158.94</v>
      </c>
      <c r="I11998" s="40">
        <v>44999.99</v>
      </c>
      <c r="J11998" s="67">
        <f t="shared" si="561"/>
        <v>0.24608569536423844</v>
      </c>
      <c r="K11998" s="39">
        <f t="shared" si="562"/>
        <v>0.29801317880794703</v>
      </c>
      <c r="L11998" s="2" t="str">
        <f t="shared" si="563"/>
        <v>AA</v>
      </c>
      <c r="M11998" s="2" t="s">
        <v>531</v>
      </c>
      <c r="N11998" s="2" t="s">
        <v>423</v>
      </c>
      <c r="O11998" s="2" t="s">
        <v>70</v>
      </c>
    </row>
    <row r="11999" spans="1:15">
      <c r="A11999" s="38">
        <v>40387</v>
      </c>
      <c r="B11999" s="38">
        <v>45866</v>
      </c>
      <c r="C11999" s="131">
        <v>180</v>
      </c>
      <c r="D11999" s="39">
        <v>0.1003</v>
      </c>
      <c r="E11999" s="39">
        <v>9.11E-2</v>
      </c>
      <c r="F11999" s="40">
        <v>165000</v>
      </c>
      <c r="G11999" s="40">
        <v>165000</v>
      </c>
      <c r="H11999" s="40">
        <v>35864.879999999997</v>
      </c>
      <c r="I11999" s="40">
        <v>49999.99</v>
      </c>
      <c r="J11999" s="67">
        <f t="shared" si="561"/>
        <v>0.21736290909090908</v>
      </c>
      <c r="K11999" s="39">
        <f t="shared" si="562"/>
        <v>0.30303024242424242</v>
      </c>
      <c r="L11999" s="2" t="str">
        <f t="shared" si="563"/>
        <v>AA</v>
      </c>
      <c r="M11999" s="2" t="s">
        <v>611</v>
      </c>
      <c r="N11999" s="2" t="s">
        <v>419</v>
      </c>
      <c r="O11999" s="2" t="s">
        <v>70</v>
      </c>
    </row>
    <row r="12000" spans="1:15">
      <c r="A12000" s="42">
        <v>40469</v>
      </c>
      <c r="B12000" s="42">
        <v>45948</v>
      </c>
      <c r="C12000" s="130">
        <v>180</v>
      </c>
      <c r="D12000" s="43">
        <v>0.1003</v>
      </c>
      <c r="E12000" s="43">
        <v>9.11E-2</v>
      </c>
      <c r="F12000" s="44">
        <v>165000</v>
      </c>
      <c r="G12000" s="44">
        <v>165000</v>
      </c>
      <c r="H12000" s="44">
        <v>36638.94</v>
      </c>
      <c r="I12000" s="44">
        <v>49999.99</v>
      </c>
      <c r="J12000" s="68">
        <f t="shared" si="561"/>
        <v>0.22205418181818184</v>
      </c>
      <c r="K12000" s="43">
        <f t="shared" si="562"/>
        <v>0.30303024242424242</v>
      </c>
      <c r="L12000" s="41" t="str">
        <f t="shared" si="563"/>
        <v>AA</v>
      </c>
      <c r="M12000" s="41" t="s">
        <v>454</v>
      </c>
      <c r="N12000" s="41" t="s">
        <v>416</v>
      </c>
      <c r="O12000" s="41" t="s">
        <v>70</v>
      </c>
    </row>
    <row r="12001" spans="1:15">
      <c r="A12001" s="38">
        <v>40168</v>
      </c>
      <c r="B12001" s="38">
        <v>45951</v>
      </c>
      <c r="C12001" s="131">
        <v>190</v>
      </c>
      <c r="D12001" s="39">
        <v>0.1003</v>
      </c>
      <c r="E12001" s="39">
        <v>9.11E-2</v>
      </c>
      <c r="F12001" s="40">
        <v>165000</v>
      </c>
      <c r="G12001" s="40">
        <v>165000</v>
      </c>
      <c r="H12001" s="40">
        <v>34883.07</v>
      </c>
      <c r="I12001" s="40">
        <v>49999.99</v>
      </c>
      <c r="J12001" s="67">
        <f t="shared" si="561"/>
        <v>0.21141254545454546</v>
      </c>
      <c r="K12001" s="39">
        <f t="shared" si="562"/>
        <v>0.30303024242424242</v>
      </c>
      <c r="L12001" s="2" t="str">
        <f t="shared" si="563"/>
        <v>AA</v>
      </c>
      <c r="M12001" s="2" t="s">
        <v>511</v>
      </c>
      <c r="N12001" s="2" t="s">
        <v>422</v>
      </c>
      <c r="O12001" s="2" t="s">
        <v>70</v>
      </c>
    </row>
    <row r="12002" spans="1:15">
      <c r="A12002" s="42">
        <v>39861</v>
      </c>
      <c r="B12002" s="42">
        <v>50818</v>
      </c>
      <c r="C12002" s="130">
        <v>360</v>
      </c>
      <c r="D12002" s="43">
        <v>0.1003</v>
      </c>
      <c r="E12002" s="43">
        <v>9.11E-2</v>
      </c>
      <c r="F12002" s="44">
        <v>170000</v>
      </c>
      <c r="G12002" s="44">
        <v>170000</v>
      </c>
      <c r="H12002" s="44">
        <v>39928.910000000003</v>
      </c>
      <c r="I12002" s="44">
        <v>51878.38</v>
      </c>
      <c r="J12002" s="68">
        <f t="shared" si="561"/>
        <v>0.23487594117647062</v>
      </c>
      <c r="K12002" s="43">
        <f t="shared" si="562"/>
        <v>0.30516694117647059</v>
      </c>
      <c r="L12002" s="41" t="str">
        <f t="shared" si="563"/>
        <v>AA</v>
      </c>
      <c r="M12002" s="41" t="s">
        <v>538</v>
      </c>
      <c r="N12002" s="41" t="s">
        <v>417</v>
      </c>
      <c r="O12002" s="41" t="s">
        <v>70</v>
      </c>
    </row>
    <row r="12003" spans="1:15">
      <c r="A12003" s="42">
        <v>40822</v>
      </c>
      <c r="B12003" s="42">
        <v>48127</v>
      </c>
      <c r="C12003" s="130">
        <v>240</v>
      </c>
      <c r="D12003" s="43">
        <v>0.1003</v>
      </c>
      <c r="E12003" s="43">
        <v>9.11E-2</v>
      </c>
      <c r="F12003" s="44">
        <v>180000</v>
      </c>
      <c r="G12003" s="44">
        <v>180000</v>
      </c>
      <c r="H12003" s="44">
        <v>46656.32</v>
      </c>
      <c r="I12003" s="44">
        <v>54999.99</v>
      </c>
      <c r="J12003" s="68">
        <f t="shared" si="561"/>
        <v>0.25920177777777775</v>
      </c>
      <c r="K12003" s="43">
        <f t="shared" si="562"/>
        <v>0.30555549999999998</v>
      </c>
      <c r="L12003" s="41" t="str">
        <f t="shared" si="563"/>
        <v>AA</v>
      </c>
      <c r="M12003" s="41" t="s">
        <v>531</v>
      </c>
      <c r="N12003" s="41" t="s">
        <v>423</v>
      </c>
      <c r="O12003" s="41" t="s">
        <v>70</v>
      </c>
    </row>
    <row r="12004" spans="1:15">
      <c r="A12004" s="38">
        <v>39955</v>
      </c>
      <c r="B12004" s="38">
        <v>49086</v>
      </c>
      <c r="C12004" s="131">
        <v>300</v>
      </c>
      <c r="D12004" s="39">
        <v>0.1003</v>
      </c>
      <c r="E12004" s="39">
        <v>9.11E-2</v>
      </c>
      <c r="F12004" s="40">
        <v>170000</v>
      </c>
      <c r="G12004" s="40">
        <v>170000</v>
      </c>
      <c r="H12004" s="40">
        <v>31464.41</v>
      </c>
      <c r="I12004" s="40">
        <v>52000</v>
      </c>
      <c r="J12004" s="67">
        <f t="shared" si="561"/>
        <v>0.18508476470588237</v>
      </c>
      <c r="K12004" s="39">
        <f t="shared" si="562"/>
        <v>0.30588235294117649</v>
      </c>
      <c r="L12004" s="2" t="str">
        <f t="shared" si="563"/>
        <v>AA</v>
      </c>
      <c r="M12004" s="2" t="s">
        <v>675</v>
      </c>
      <c r="N12004" s="2" t="s">
        <v>421</v>
      </c>
      <c r="O12004" s="2" t="s">
        <v>70</v>
      </c>
    </row>
    <row r="12005" spans="1:15">
      <c r="A12005" s="38">
        <v>40528</v>
      </c>
      <c r="B12005" s="38">
        <v>45185</v>
      </c>
      <c r="C12005" s="131">
        <v>153</v>
      </c>
      <c r="D12005" s="39">
        <v>0.1003</v>
      </c>
      <c r="E12005" s="39">
        <v>9.11E-2</v>
      </c>
      <c r="F12005" s="40">
        <v>195000</v>
      </c>
      <c r="G12005" s="40">
        <v>195000</v>
      </c>
      <c r="H12005" s="40">
        <v>40931.22</v>
      </c>
      <c r="I12005" s="40">
        <v>59999.99</v>
      </c>
      <c r="J12005" s="67">
        <f t="shared" si="561"/>
        <v>0.20990369230769232</v>
      </c>
      <c r="K12005" s="39">
        <f t="shared" si="562"/>
        <v>0.30769225641025638</v>
      </c>
      <c r="L12005" s="2" t="str">
        <f t="shared" si="563"/>
        <v>AA</v>
      </c>
      <c r="M12005" s="2" t="s">
        <v>532</v>
      </c>
      <c r="N12005" s="2" t="s">
        <v>417</v>
      </c>
      <c r="O12005" s="2" t="s">
        <v>70</v>
      </c>
    </row>
    <row r="12006" spans="1:15">
      <c r="A12006" s="42">
        <v>40854</v>
      </c>
      <c r="B12006" s="42">
        <v>51812</v>
      </c>
      <c r="C12006" s="130">
        <v>360</v>
      </c>
      <c r="D12006" s="43">
        <v>0.1003</v>
      </c>
      <c r="E12006" s="43">
        <v>9.11E-2</v>
      </c>
      <c r="F12006" s="44">
        <v>200000</v>
      </c>
      <c r="G12006" s="44">
        <v>200000</v>
      </c>
      <c r="H12006" s="44">
        <v>55904.87</v>
      </c>
      <c r="I12006" s="44">
        <v>61599.99</v>
      </c>
      <c r="J12006" s="68">
        <f t="shared" si="561"/>
        <v>0.27952435000000003</v>
      </c>
      <c r="K12006" s="43">
        <f t="shared" si="562"/>
        <v>0.30799994999999997</v>
      </c>
      <c r="L12006" s="41" t="str">
        <f t="shared" si="563"/>
        <v>AA</v>
      </c>
      <c r="M12006" s="41" t="s">
        <v>564</v>
      </c>
      <c r="N12006" s="41" t="s">
        <v>417</v>
      </c>
      <c r="O12006" s="41" t="s">
        <v>70</v>
      </c>
    </row>
    <row r="12007" spans="1:15">
      <c r="A12007" s="38">
        <v>40130</v>
      </c>
      <c r="B12007" s="38">
        <v>50903</v>
      </c>
      <c r="C12007" s="131">
        <v>354</v>
      </c>
      <c r="D12007" s="39">
        <v>0.1003</v>
      </c>
      <c r="E12007" s="39">
        <v>9.11E-2</v>
      </c>
      <c r="F12007" s="40">
        <v>162000</v>
      </c>
      <c r="G12007" s="40">
        <v>162000</v>
      </c>
      <c r="H12007" s="40">
        <v>42565.760000000002</v>
      </c>
      <c r="I12007" s="40">
        <v>49999.99</v>
      </c>
      <c r="J12007" s="67">
        <f t="shared" si="561"/>
        <v>0.2627516049382716</v>
      </c>
      <c r="K12007" s="39">
        <f t="shared" si="562"/>
        <v>0.3086419135802469</v>
      </c>
      <c r="L12007" s="2" t="str">
        <f t="shared" si="563"/>
        <v>AA</v>
      </c>
      <c r="M12007" s="2" t="s">
        <v>497</v>
      </c>
      <c r="N12007" s="2" t="s">
        <v>417</v>
      </c>
      <c r="O12007" s="2" t="s">
        <v>70</v>
      </c>
    </row>
    <row r="12008" spans="1:15">
      <c r="A12008" s="38">
        <v>39905</v>
      </c>
      <c r="B12008" s="38">
        <v>47210</v>
      </c>
      <c r="C12008" s="131">
        <v>240</v>
      </c>
      <c r="D12008" s="39">
        <v>0.1003</v>
      </c>
      <c r="E12008" s="39">
        <v>9.11E-2</v>
      </c>
      <c r="F12008" s="40">
        <v>145000</v>
      </c>
      <c r="G12008" s="40">
        <v>145000</v>
      </c>
      <c r="H12008" s="40">
        <v>33158.19</v>
      </c>
      <c r="I12008" s="40">
        <v>44999.99</v>
      </c>
      <c r="J12008" s="67">
        <f t="shared" si="561"/>
        <v>0.22867717241379312</v>
      </c>
      <c r="K12008" s="39">
        <f t="shared" si="562"/>
        <v>0.31034475862068966</v>
      </c>
      <c r="L12008" s="2" t="str">
        <f t="shared" si="563"/>
        <v>AA</v>
      </c>
      <c r="M12008" s="2" t="s">
        <v>457</v>
      </c>
      <c r="N12008" s="2" t="s">
        <v>419</v>
      </c>
      <c r="O12008" s="2" t="s">
        <v>70</v>
      </c>
    </row>
    <row r="12009" spans="1:15">
      <c r="A12009" s="38">
        <v>40721</v>
      </c>
      <c r="B12009" s="38">
        <v>48026</v>
      </c>
      <c r="C12009" s="131">
        <v>240</v>
      </c>
      <c r="D12009" s="39">
        <v>0.1003</v>
      </c>
      <c r="E12009" s="39">
        <v>9.11E-2</v>
      </c>
      <c r="F12009" s="40">
        <v>200000</v>
      </c>
      <c r="G12009" s="40">
        <v>200000</v>
      </c>
      <c r="H12009" s="40">
        <v>52219.91</v>
      </c>
      <c r="I12009" s="40">
        <v>62449.99</v>
      </c>
      <c r="J12009" s="67">
        <f t="shared" si="561"/>
        <v>0.26109955000000001</v>
      </c>
      <c r="K12009" s="39">
        <f t="shared" si="562"/>
        <v>0.31224995</v>
      </c>
      <c r="L12009" s="2" t="str">
        <f t="shared" si="563"/>
        <v>AA</v>
      </c>
      <c r="M12009" s="2" t="s">
        <v>457</v>
      </c>
      <c r="N12009" s="2" t="s">
        <v>419</v>
      </c>
      <c r="O12009" s="2" t="s">
        <v>70</v>
      </c>
    </row>
    <row r="12010" spans="1:15">
      <c r="A12010" s="42">
        <v>39675</v>
      </c>
      <c r="B12010" s="42">
        <v>44545</v>
      </c>
      <c r="C12010" s="130">
        <v>160</v>
      </c>
      <c r="D12010" s="43">
        <v>0.1003</v>
      </c>
      <c r="E12010" s="43">
        <v>9.11E-2</v>
      </c>
      <c r="F12010" s="44">
        <v>192000</v>
      </c>
      <c r="G12010" s="44">
        <v>192000</v>
      </c>
      <c r="H12010" s="44">
        <v>39808.550000000003</v>
      </c>
      <c r="I12010" s="44">
        <v>60000</v>
      </c>
      <c r="J12010" s="68">
        <f t="shared" si="561"/>
        <v>0.20733619791666669</v>
      </c>
      <c r="K12010" s="43">
        <f t="shared" si="562"/>
        <v>0.3125</v>
      </c>
      <c r="L12010" s="41" t="str">
        <f t="shared" si="563"/>
        <v>AA</v>
      </c>
      <c r="M12010" s="41" t="s">
        <v>1650</v>
      </c>
      <c r="N12010" s="41" t="s">
        <v>421</v>
      </c>
      <c r="O12010" s="41" t="s">
        <v>70</v>
      </c>
    </row>
    <row r="12011" spans="1:15">
      <c r="A12011" s="38">
        <v>40784</v>
      </c>
      <c r="B12011" s="38">
        <v>51742</v>
      </c>
      <c r="C12011" s="131">
        <v>360</v>
      </c>
      <c r="D12011" s="39">
        <v>0.1003</v>
      </c>
      <c r="E12011" s="39">
        <v>9.11E-2</v>
      </c>
      <c r="F12011" s="40">
        <v>178000</v>
      </c>
      <c r="G12011" s="40">
        <v>178000</v>
      </c>
      <c r="H12011" s="40">
        <v>50454.65</v>
      </c>
      <c r="I12011" s="40">
        <v>55999.99</v>
      </c>
      <c r="J12011" s="67">
        <f t="shared" si="561"/>
        <v>0.28345308988764045</v>
      </c>
      <c r="K12011" s="39">
        <f t="shared" si="562"/>
        <v>0.31460668539325842</v>
      </c>
      <c r="L12011" s="2" t="str">
        <f t="shared" si="563"/>
        <v>AA</v>
      </c>
      <c r="M12011" s="2" t="s">
        <v>570</v>
      </c>
      <c r="N12011" s="2" t="s">
        <v>422</v>
      </c>
      <c r="O12011" s="2" t="s">
        <v>70</v>
      </c>
    </row>
    <row r="12012" spans="1:15">
      <c r="A12012" s="42">
        <v>40795</v>
      </c>
      <c r="B12012" s="42">
        <v>48100</v>
      </c>
      <c r="C12012" s="130">
        <v>240</v>
      </c>
      <c r="D12012" s="43">
        <v>0.1003</v>
      </c>
      <c r="E12012" s="43">
        <v>0.1003</v>
      </c>
      <c r="F12012" s="44">
        <v>156167.79999999999</v>
      </c>
      <c r="G12012" s="44">
        <v>156167.79999999999</v>
      </c>
      <c r="H12012" s="44">
        <v>41597.449999999997</v>
      </c>
      <c r="I12012" s="44">
        <v>49211.31</v>
      </c>
      <c r="J12012" s="68">
        <f t="shared" si="561"/>
        <v>0.2663638086724664</v>
      </c>
      <c r="K12012" s="43">
        <f t="shared" si="562"/>
        <v>0.31511816136232951</v>
      </c>
      <c r="L12012" s="41" t="str">
        <f t="shared" si="563"/>
        <v>AA</v>
      </c>
      <c r="M12012" s="41" t="s">
        <v>520</v>
      </c>
      <c r="N12012" s="41" t="s">
        <v>429</v>
      </c>
      <c r="O12012" s="41" t="s">
        <v>70</v>
      </c>
    </row>
    <row r="12013" spans="1:15">
      <c r="A12013" s="42">
        <v>40287</v>
      </c>
      <c r="B12013" s="42">
        <v>47898</v>
      </c>
      <c r="C12013" s="130">
        <v>250</v>
      </c>
      <c r="D12013" s="43">
        <v>0.1003</v>
      </c>
      <c r="E12013" s="43">
        <v>9.11E-2</v>
      </c>
      <c r="F12013" s="44">
        <v>168000</v>
      </c>
      <c r="G12013" s="44">
        <v>168000</v>
      </c>
      <c r="H12013" s="44">
        <v>36962.379999999997</v>
      </c>
      <c r="I12013" s="44">
        <v>53016.76</v>
      </c>
      <c r="J12013" s="68">
        <f t="shared" si="561"/>
        <v>0.22001416666666665</v>
      </c>
      <c r="K12013" s="43">
        <f t="shared" si="562"/>
        <v>0.31557595238095237</v>
      </c>
      <c r="L12013" s="41" t="str">
        <f t="shared" si="563"/>
        <v>AA</v>
      </c>
      <c r="M12013" s="41" t="s">
        <v>779</v>
      </c>
      <c r="N12013" s="41" t="s">
        <v>416</v>
      </c>
      <c r="O12013" s="41" t="s">
        <v>70</v>
      </c>
    </row>
    <row r="12014" spans="1:15">
      <c r="A12014" s="42">
        <v>40518</v>
      </c>
      <c r="B12014" s="42">
        <v>44657</v>
      </c>
      <c r="C12014" s="130">
        <v>136</v>
      </c>
      <c r="D12014" s="43">
        <v>0.1003</v>
      </c>
      <c r="E12014" s="43">
        <v>9.11E-2</v>
      </c>
      <c r="F12014" s="44">
        <v>181746.48</v>
      </c>
      <c r="G12014" s="44">
        <v>181746.48</v>
      </c>
      <c r="H12014" s="44">
        <v>33480.33</v>
      </c>
      <c r="I12014" s="44">
        <v>57753.39</v>
      </c>
      <c r="J12014" s="68">
        <f t="shared" si="561"/>
        <v>0.18421446181516143</v>
      </c>
      <c r="K12014" s="43">
        <f t="shared" si="562"/>
        <v>0.31776896036721042</v>
      </c>
      <c r="L12014" s="41" t="str">
        <f t="shared" si="563"/>
        <v>AA</v>
      </c>
      <c r="M12014" s="41" t="s">
        <v>481</v>
      </c>
      <c r="N12014" s="41" t="s">
        <v>417</v>
      </c>
      <c r="O12014" s="41" t="s">
        <v>70</v>
      </c>
    </row>
    <row r="12015" spans="1:15">
      <c r="A12015" s="42">
        <v>40427</v>
      </c>
      <c r="B12015" s="42">
        <v>44567</v>
      </c>
      <c r="C12015" s="130">
        <v>136</v>
      </c>
      <c r="D12015" s="43">
        <v>0.1003</v>
      </c>
      <c r="E12015" s="43">
        <v>9.11E-2</v>
      </c>
      <c r="F12015" s="44">
        <v>180000</v>
      </c>
      <c r="G12015" s="44">
        <v>180000</v>
      </c>
      <c r="H12015" s="44">
        <v>34087.15</v>
      </c>
      <c r="I12015" s="44">
        <v>57500</v>
      </c>
      <c r="J12015" s="68">
        <f t="shared" si="561"/>
        <v>0.18937305555555556</v>
      </c>
      <c r="K12015" s="43">
        <f t="shared" si="562"/>
        <v>0.31944444444444442</v>
      </c>
      <c r="L12015" s="41" t="str">
        <f t="shared" si="563"/>
        <v>AA</v>
      </c>
      <c r="M12015" s="41" t="s">
        <v>711</v>
      </c>
      <c r="N12015" s="41" t="s">
        <v>421</v>
      </c>
      <c r="O12015" s="41" t="s">
        <v>70</v>
      </c>
    </row>
    <row r="12016" spans="1:15">
      <c r="A12016" s="38">
        <v>40053</v>
      </c>
      <c r="B12016" s="38">
        <v>48272</v>
      </c>
      <c r="C12016" s="131">
        <v>270</v>
      </c>
      <c r="D12016" s="39">
        <v>0.1003</v>
      </c>
      <c r="E12016" s="39">
        <v>9.11E-2</v>
      </c>
      <c r="F12016" s="40">
        <v>187372.26</v>
      </c>
      <c r="G12016" s="40">
        <v>187372.26</v>
      </c>
      <c r="H12016" s="40">
        <v>49323.9</v>
      </c>
      <c r="I12016" s="40">
        <v>60000</v>
      </c>
      <c r="J12016" s="67">
        <f t="shared" si="561"/>
        <v>0.26324014024274456</v>
      </c>
      <c r="K12016" s="39">
        <f t="shared" si="562"/>
        <v>0.32021815822683675</v>
      </c>
      <c r="L12016" s="2" t="str">
        <f t="shared" si="563"/>
        <v>AA</v>
      </c>
      <c r="M12016" s="2" t="s">
        <v>724</v>
      </c>
      <c r="N12016" s="2" t="s">
        <v>424</v>
      </c>
      <c r="O12016" s="2" t="s">
        <v>70</v>
      </c>
    </row>
    <row r="12017" spans="1:15">
      <c r="A12017" s="38">
        <v>39847</v>
      </c>
      <c r="B12017" s="38">
        <v>47152</v>
      </c>
      <c r="C12017" s="131">
        <v>240</v>
      </c>
      <c r="D12017" s="39">
        <v>0.1003</v>
      </c>
      <c r="E12017" s="39">
        <v>9.11E-2</v>
      </c>
      <c r="F12017" s="40">
        <v>181075.8</v>
      </c>
      <c r="G12017" s="40">
        <v>181075.8</v>
      </c>
      <c r="H12017" s="40">
        <v>42374.81</v>
      </c>
      <c r="I12017" s="40">
        <v>57999.99</v>
      </c>
      <c r="J12017" s="67">
        <f t="shared" si="561"/>
        <v>0.2340169696889369</v>
      </c>
      <c r="K12017" s="39">
        <f t="shared" si="562"/>
        <v>0.32030779375267154</v>
      </c>
      <c r="L12017" s="2" t="str">
        <f t="shared" si="563"/>
        <v>AA</v>
      </c>
      <c r="M12017" s="2" t="s">
        <v>753</v>
      </c>
      <c r="N12017" s="2" t="s">
        <v>431</v>
      </c>
      <c r="O12017" s="2" t="s">
        <v>70</v>
      </c>
    </row>
    <row r="12018" spans="1:15">
      <c r="A12018" s="42">
        <v>39723</v>
      </c>
      <c r="B12018" s="42">
        <v>50680</v>
      </c>
      <c r="C12018" s="130">
        <v>360</v>
      </c>
      <c r="D12018" s="43">
        <v>0.1003</v>
      </c>
      <c r="E12018" s="43">
        <v>9.11E-2</v>
      </c>
      <c r="F12018" s="44">
        <v>156000</v>
      </c>
      <c r="G12018" s="44">
        <v>156000</v>
      </c>
      <c r="H12018" s="44">
        <v>41407.79</v>
      </c>
      <c r="I12018" s="44">
        <v>49999.99</v>
      </c>
      <c r="J12018" s="68">
        <f t="shared" si="561"/>
        <v>0.26543455128205129</v>
      </c>
      <c r="K12018" s="43">
        <f t="shared" si="562"/>
        <v>0.32051275641025639</v>
      </c>
      <c r="L12018" s="41" t="str">
        <f t="shared" si="563"/>
        <v>AA</v>
      </c>
      <c r="M12018" s="41" t="s">
        <v>457</v>
      </c>
      <c r="N12018" s="41" t="s">
        <v>419</v>
      </c>
      <c r="O12018" s="41" t="s">
        <v>70</v>
      </c>
    </row>
    <row r="12019" spans="1:15">
      <c r="A12019" s="38">
        <v>40339</v>
      </c>
      <c r="B12019" s="38">
        <v>51297</v>
      </c>
      <c r="C12019" s="131">
        <v>360</v>
      </c>
      <c r="D12019" s="39">
        <v>0.1003</v>
      </c>
      <c r="E12019" s="39">
        <v>9.5700000000000007E-2</v>
      </c>
      <c r="F12019" s="40">
        <v>187000</v>
      </c>
      <c r="G12019" s="40">
        <v>187000</v>
      </c>
      <c r="H12019" s="40">
        <v>52327.72</v>
      </c>
      <c r="I12019" s="40">
        <v>59999.99</v>
      </c>
      <c r="J12019" s="67">
        <f t="shared" si="561"/>
        <v>0.27982737967914439</v>
      </c>
      <c r="K12019" s="39">
        <f t="shared" si="562"/>
        <v>0.32085556149732619</v>
      </c>
      <c r="L12019" s="2" t="str">
        <f t="shared" si="563"/>
        <v>AA</v>
      </c>
      <c r="M12019" s="2" t="s">
        <v>565</v>
      </c>
      <c r="N12019" s="2" t="s">
        <v>432</v>
      </c>
      <c r="O12019" s="2" t="s">
        <v>70</v>
      </c>
    </row>
    <row r="12020" spans="1:15">
      <c r="A12020" s="42">
        <v>40393</v>
      </c>
      <c r="B12020" s="42">
        <v>51351</v>
      </c>
      <c r="C12020" s="130">
        <v>360</v>
      </c>
      <c r="D12020" s="43">
        <v>0.1003</v>
      </c>
      <c r="E12020" s="43">
        <v>9.11E-2</v>
      </c>
      <c r="F12020" s="44">
        <v>199426.32</v>
      </c>
      <c r="G12020" s="44">
        <v>199426.32</v>
      </c>
      <c r="H12020" s="44">
        <v>57340.11</v>
      </c>
      <c r="I12020" s="44">
        <v>64000</v>
      </c>
      <c r="J12020" s="68">
        <f t="shared" si="561"/>
        <v>0.2875252875347647</v>
      </c>
      <c r="K12020" s="43">
        <f t="shared" si="562"/>
        <v>0.32092052844378816</v>
      </c>
      <c r="L12020" s="41" t="str">
        <f t="shared" si="563"/>
        <v>AA</v>
      </c>
      <c r="M12020" s="41" t="s">
        <v>629</v>
      </c>
      <c r="N12020" s="41" t="s">
        <v>417</v>
      </c>
      <c r="O12020" s="41" t="s">
        <v>70</v>
      </c>
    </row>
    <row r="12021" spans="1:15">
      <c r="A12021" s="38">
        <v>39856</v>
      </c>
      <c r="B12021" s="38">
        <v>47161</v>
      </c>
      <c r="C12021" s="131">
        <v>240</v>
      </c>
      <c r="D12021" s="39">
        <v>0.1003</v>
      </c>
      <c r="E12021" s="39">
        <v>9.11E-2</v>
      </c>
      <c r="F12021" s="40">
        <v>155000</v>
      </c>
      <c r="G12021" s="40">
        <v>155000</v>
      </c>
      <c r="H12021" s="40">
        <v>36393.1</v>
      </c>
      <c r="I12021" s="40">
        <v>49999.99</v>
      </c>
      <c r="J12021" s="67">
        <f t="shared" si="561"/>
        <v>0.2347941935483871</v>
      </c>
      <c r="K12021" s="39">
        <f t="shared" si="562"/>
        <v>0.32258058064516126</v>
      </c>
      <c r="L12021" s="2" t="str">
        <f t="shared" si="563"/>
        <v>AA</v>
      </c>
      <c r="M12021" s="2" t="s">
        <v>489</v>
      </c>
      <c r="N12021" s="2" t="s">
        <v>415</v>
      </c>
      <c r="O12021" s="2" t="s">
        <v>70</v>
      </c>
    </row>
    <row r="12022" spans="1:15">
      <c r="A12022" s="42">
        <v>40024</v>
      </c>
      <c r="B12022" s="42">
        <v>45503</v>
      </c>
      <c r="C12022" s="130">
        <v>180</v>
      </c>
      <c r="D12022" s="43">
        <v>0.1003</v>
      </c>
      <c r="E12022" s="43">
        <v>9.11E-2</v>
      </c>
      <c r="F12022" s="44">
        <v>185000</v>
      </c>
      <c r="G12022" s="44">
        <v>185000</v>
      </c>
      <c r="H12022" s="44">
        <v>39416.230000000003</v>
      </c>
      <c r="I12022" s="44">
        <v>59999.99</v>
      </c>
      <c r="J12022" s="68">
        <f t="shared" si="561"/>
        <v>0.21306070270270272</v>
      </c>
      <c r="K12022" s="43">
        <f t="shared" si="562"/>
        <v>0.32432427027027028</v>
      </c>
      <c r="L12022" s="41" t="str">
        <f t="shared" si="563"/>
        <v>AA</v>
      </c>
      <c r="M12022" s="41" t="s">
        <v>461</v>
      </c>
      <c r="N12022" s="41" t="s">
        <v>416</v>
      </c>
      <c r="O12022" s="41" t="s">
        <v>70</v>
      </c>
    </row>
    <row r="12023" spans="1:15">
      <c r="A12023" s="38">
        <v>40204</v>
      </c>
      <c r="B12023" s="38">
        <v>45683</v>
      </c>
      <c r="C12023" s="131">
        <v>180</v>
      </c>
      <c r="D12023" s="39">
        <v>0.1003</v>
      </c>
      <c r="E12023" s="39">
        <v>9.11E-2</v>
      </c>
      <c r="F12023" s="40">
        <v>185000</v>
      </c>
      <c r="G12023" s="40">
        <v>185000</v>
      </c>
      <c r="H12023" s="40">
        <v>32731.06</v>
      </c>
      <c r="I12023" s="40">
        <v>59999.99</v>
      </c>
      <c r="J12023" s="67">
        <f t="shared" si="561"/>
        <v>0.17692464864864865</v>
      </c>
      <c r="K12023" s="39">
        <f t="shared" si="562"/>
        <v>0.32432427027027028</v>
      </c>
      <c r="L12023" s="2" t="str">
        <f t="shared" si="563"/>
        <v>AA</v>
      </c>
      <c r="M12023" s="2" t="s">
        <v>489</v>
      </c>
      <c r="N12023" s="2" t="s">
        <v>415</v>
      </c>
      <c r="O12023" s="2" t="s">
        <v>70</v>
      </c>
    </row>
    <row r="12024" spans="1:15">
      <c r="A12024" s="42">
        <v>40716</v>
      </c>
      <c r="B12024" s="42">
        <v>46499</v>
      </c>
      <c r="C12024" s="130">
        <v>190</v>
      </c>
      <c r="D12024" s="43">
        <v>0.1003</v>
      </c>
      <c r="E12024" s="43">
        <v>9.11E-2</v>
      </c>
      <c r="F12024" s="44">
        <v>167000</v>
      </c>
      <c r="G12024" s="44">
        <v>167000</v>
      </c>
      <c r="H12024" s="44">
        <v>37802.910000000003</v>
      </c>
      <c r="I12024" s="44">
        <v>54346.17</v>
      </c>
      <c r="J12024" s="68">
        <f t="shared" si="561"/>
        <v>0.22636473053892217</v>
      </c>
      <c r="K12024" s="43">
        <f t="shared" si="562"/>
        <v>0.32542616766467064</v>
      </c>
      <c r="L12024" s="41" t="str">
        <f t="shared" si="563"/>
        <v>AA</v>
      </c>
      <c r="M12024" s="41" t="s">
        <v>495</v>
      </c>
      <c r="N12024" s="41" t="s">
        <v>424</v>
      </c>
      <c r="O12024" s="41" t="s">
        <v>70</v>
      </c>
    </row>
    <row r="12025" spans="1:15">
      <c r="A12025" s="38">
        <v>40206</v>
      </c>
      <c r="B12025" s="38">
        <v>51163</v>
      </c>
      <c r="C12025" s="131">
        <v>360</v>
      </c>
      <c r="D12025" s="39">
        <v>0.1003</v>
      </c>
      <c r="E12025" s="39">
        <v>9.11E-2</v>
      </c>
      <c r="F12025" s="40">
        <v>172700</v>
      </c>
      <c r="G12025" s="40">
        <v>172700</v>
      </c>
      <c r="H12025" s="40">
        <v>48341.32</v>
      </c>
      <c r="I12025" s="40">
        <v>56262.05</v>
      </c>
      <c r="J12025" s="67">
        <f t="shared" si="561"/>
        <v>0.279914997104806</v>
      </c>
      <c r="K12025" s="39">
        <f t="shared" si="562"/>
        <v>0.32577909669947891</v>
      </c>
      <c r="L12025" s="2" t="str">
        <f t="shared" si="563"/>
        <v>AA</v>
      </c>
      <c r="M12025" s="2" t="s">
        <v>531</v>
      </c>
      <c r="N12025" s="2" t="s">
        <v>423</v>
      </c>
      <c r="O12025" s="2" t="s">
        <v>70</v>
      </c>
    </row>
    <row r="12026" spans="1:15">
      <c r="A12026" s="38">
        <v>40420</v>
      </c>
      <c r="B12026" s="38">
        <v>51378</v>
      </c>
      <c r="C12026" s="131">
        <v>360</v>
      </c>
      <c r="D12026" s="39">
        <v>0.1003</v>
      </c>
      <c r="E12026" s="39">
        <v>9.11E-2</v>
      </c>
      <c r="F12026" s="40">
        <v>191000</v>
      </c>
      <c r="G12026" s="40">
        <v>191000</v>
      </c>
      <c r="H12026" s="40">
        <v>55187.34</v>
      </c>
      <c r="I12026" s="40">
        <v>62999.99</v>
      </c>
      <c r="J12026" s="67">
        <f t="shared" si="561"/>
        <v>0.28893895287958116</v>
      </c>
      <c r="K12026" s="39">
        <f t="shared" si="562"/>
        <v>0.32984287958115183</v>
      </c>
      <c r="L12026" s="2" t="str">
        <f t="shared" si="563"/>
        <v>AA</v>
      </c>
      <c r="M12026" s="2" t="s">
        <v>453</v>
      </c>
      <c r="N12026" s="2" t="s">
        <v>418</v>
      </c>
      <c r="O12026" s="2" t="s">
        <v>70</v>
      </c>
    </row>
    <row r="12027" spans="1:15">
      <c r="A12027" s="38">
        <v>39862</v>
      </c>
      <c r="B12027" s="38">
        <v>47167</v>
      </c>
      <c r="C12027" s="131">
        <v>240</v>
      </c>
      <c r="D12027" s="39">
        <v>0.1003</v>
      </c>
      <c r="E12027" s="39">
        <v>9.11E-2</v>
      </c>
      <c r="F12027" s="40">
        <v>179500</v>
      </c>
      <c r="G12027" s="40">
        <v>179500</v>
      </c>
      <c r="H12027" s="40">
        <v>43175.01</v>
      </c>
      <c r="I12027" s="40">
        <v>59385.89</v>
      </c>
      <c r="J12027" s="67">
        <f t="shared" si="561"/>
        <v>0.24052930362116992</v>
      </c>
      <c r="K12027" s="39">
        <f t="shared" si="562"/>
        <v>0.33084061281337046</v>
      </c>
      <c r="L12027" s="2" t="str">
        <f t="shared" si="563"/>
        <v>AA</v>
      </c>
      <c r="M12027" s="2" t="s">
        <v>467</v>
      </c>
      <c r="N12027" s="2" t="s">
        <v>425</v>
      </c>
      <c r="O12027" s="2" t="s">
        <v>70</v>
      </c>
    </row>
    <row r="12028" spans="1:15">
      <c r="A12028" s="38">
        <v>40687</v>
      </c>
      <c r="B12028" s="38">
        <v>44371</v>
      </c>
      <c r="C12028" s="131">
        <v>121</v>
      </c>
      <c r="D12028" s="39">
        <v>0.1003</v>
      </c>
      <c r="E12028" s="39">
        <v>9.11E-2</v>
      </c>
      <c r="F12028" s="40">
        <v>190000</v>
      </c>
      <c r="G12028" s="40">
        <v>190000</v>
      </c>
      <c r="H12028" s="40">
        <v>39174.01</v>
      </c>
      <c r="I12028" s="40">
        <v>63209.68</v>
      </c>
      <c r="J12028" s="67">
        <f t="shared" si="561"/>
        <v>0.206179</v>
      </c>
      <c r="K12028" s="39">
        <f t="shared" si="562"/>
        <v>0.33268252631578948</v>
      </c>
      <c r="L12028" s="2" t="str">
        <f t="shared" si="563"/>
        <v>AA</v>
      </c>
      <c r="M12028" s="2" t="s">
        <v>495</v>
      </c>
      <c r="N12028" s="2" t="s">
        <v>424</v>
      </c>
      <c r="O12028" s="2" t="s">
        <v>70</v>
      </c>
    </row>
    <row r="12029" spans="1:15">
      <c r="A12029" s="38">
        <v>40476</v>
      </c>
      <c r="B12029" s="38">
        <v>47781</v>
      </c>
      <c r="C12029" s="131">
        <v>240</v>
      </c>
      <c r="D12029" s="39">
        <v>0.1003</v>
      </c>
      <c r="E12029" s="39">
        <v>9.5700000000000007E-2</v>
      </c>
      <c r="F12029" s="40">
        <v>165000</v>
      </c>
      <c r="G12029" s="40">
        <v>165000</v>
      </c>
      <c r="H12029" s="40">
        <v>44428.53</v>
      </c>
      <c r="I12029" s="40">
        <v>54999.99</v>
      </c>
      <c r="J12029" s="67">
        <f t="shared" si="561"/>
        <v>0.26926381818181816</v>
      </c>
      <c r="K12029" s="39">
        <f t="shared" si="562"/>
        <v>0.3333332727272727</v>
      </c>
      <c r="L12029" s="2" t="str">
        <f t="shared" si="563"/>
        <v>AA</v>
      </c>
      <c r="M12029" s="2" t="s">
        <v>531</v>
      </c>
      <c r="N12029" s="2" t="s">
        <v>423</v>
      </c>
      <c r="O12029" s="2" t="s">
        <v>70</v>
      </c>
    </row>
    <row r="12030" spans="1:15">
      <c r="A12030" s="38">
        <v>40053</v>
      </c>
      <c r="B12030" s="38">
        <v>43705</v>
      </c>
      <c r="C12030" s="131">
        <v>120</v>
      </c>
      <c r="D12030" s="39">
        <v>0.1003</v>
      </c>
      <c r="E12030" s="39">
        <v>9.11E-2</v>
      </c>
      <c r="F12030" s="40">
        <v>180000</v>
      </c>
      <c r="G12030" s="40">
        <v>180000</v>
      </c>
      <c r="H12030" s="40">
        <v>32114.34</v>
      </c>
      <c r="I12030" s="40">
        <v>60000</v>
      </c>
      <c r="J12030" s="67">
        <f t="shared" si="561"/>
        <v>0.17841299999999999</v>
      </c>
      <c r="K12030" s="39">
        <f t="shared" si="562"/>
        <v>0.33333333333333331</v>
      </c>
      <c r="L12030" s="2" t="str">
        <f t="shared" si="563"/>
        <v>AA</v>
      </c>
      <c r="M12030" s="2" t="s">
        <v>1124</v>
      </c>
      <c r="N12030" s="2" t="s">
        <v>417</v>
      </c>
      <c r="O12030" s="2" t="s">
        <v>70</v>
      </c>
    </row>
    <row r="12031" spans="1:15">
      <c r="A12031" s="38">
        <v>40053</v>
      </c>
      <c r="B12031" s="38">
        <v>47358</v>
      </c>
      <c r="C12031" s="131">
        <v>240</v>
      </c>
      <c r="D12031" s="39">
        <v>0.1003</v>
      </c>
      <c r="E12031" s="39">
        <v>9.11E-2</v>
      </c>
      <c r="F12031" s="40">
        <v>181374.1</v>
      </c>
      <c r="G12031" s="40">
        <v>181374.1</v>
      </c>
      <c r="H12031" s="40">
        <v>47331.41</v>
      </c>
      <c r="I12031" s="40">
        <v>60665.97</v>
      </c>
      <c r="J12031" s="67">
        <f t="shared" si="561"/>
        <v>0.26096013708682775</v>
      </c>
      <c r="K12031" s="39">
        <f t="shared" si="562"/>
        <v>0.33447978515124266</v>
      </c>
      <c r="L12031" s="2" t="str">
        <f t="shared" si="563"/>
        <v>AA</v>
      </c>
      <c r="M12031" s="2" t="s">
        <v>1232</v>
      </c>
      <c r="N12031" s="2" t="s">
        <v>417</v>
      </c>
      <c r="O12031" s="2" t="s">
        <v>70</v>
      </c>
    </row>
    <row r="12032" spans="1:15">
      <c r="A12032" s="38">
        <v>40074</v>
      </c>
      <c r="B12032" s="38">
        <v>51031</v>
      </c>
      <c r="C12032" s="131">
        <v>360</v>
      </c>
      <c r="D12032" s="39">
        <v>0.1003</v>
      </c>
      <c r="E12032" s="39">
        <v>9.11E-2</v>
      </c>
      <c r="F12032" s="40">
        <v>200000</v>
      </c>
      <c r="G12032" s="40">
        <v>200000</v>
      </c>
      <c r="H12032" s="40">
        <v>41347.519999999997</v>
      </c>
      <c r="I12032" s="40">
        <v>67899.990000000005</v>
      </c>
      <c r="J12032" s="67">
        <f t="shared" si="561"/>
        <v>0.20673759999999999</v>
      </c>
      <c r="K12032" s="39">
        <f t="shared" si="562"/>
        <v>0.33949995000000005</v>
      </c>
      <c r="L12032" s="2" t="str">
        <f t="shared" si="563"/>
        <v>AA</v>
      </c>
      <c r="M12032" s="2" t="s">
        <v>564</v>
      </c>
      <c r="N12032" s="2" t="s">
        <v>417</v>
      </c>
      <c r="O12032" s="2" t="s">
        <v>70</v>
      </c>
    </row>
    <row r="12033" spans="1:15">
      <c r="A12033" s="42">
        <v>39784</v>
      </c>
      <c r="B12033" s="42">
        <v>47089</v>
      </c>
      <c r="C12033" s="130">
        <v>240</v>
      </c>
      <c r="D12033" s="43">
        <v>0.1003</v>
      </c>
      <c r="E12033" s="43">
        <v>9.5700000000000007E-2</v>
      </c>
      <c r="F12033" s="44">
        <v>135000</v>
      </c>
      <c r="G12033" s="44">
        <v>135000</v>
      </c>
      <c r="H12033" s="44">
        <v>33289.980000000003</v>
      </c>
      <c r="I12033" s="44">
        <v>45999.99</v>
      </c>
      <c r="J12033" s="68">
        <f t="shared" si="561"/>
        <v>0.24659244444444448</v>
      </c>
      <c r="K12033" s="43">
        <f t="shared" si="562"/>
        <v>0.34074066666666664</v>
      </c>
      <c r="L12033" s="41" t="str">
        <f t="shared" si="563"/>
        <v>AA</v>
      </c>
      <c r="M12033" s="41" t="s">
        <v>457</v>
      </c>
      <c r="N12033" s="41" t="s">
        <v>419</v>
      </c>
      <c r="O12033" s="41" t="s">
        <v>70</v>
      </c>
    </row>
    <row r="12034" spans="1:15">
      <c r="A12034" s="38">
        <v>40730</v>
      </c>
      <c r="B12034" s="38">
        <v>51688</v>
      </c>
      <c r="C12034" s="131">
        <v>360</v>
      </c>
      <c r="D12034" s="39">
        <v>0.1003</v>
      </c>
      <c r="E12034" s="39">
        <v>9.11E-2</v>
      </c>
      <c r="F12034" s="40">
        <v>200000</v>
      </c>
      <c r="G12034" s="40">
        <v>200000</v>
      </c>
      <c r="H12034" s="40">
        <v>61375.99</v>
      </c>
      <c r="I12034" s="40">
        <v>68162.05</v>
      </c>
      <c r="J12034" s="67">
        <f t="shared" si="561"/>
        <v>0.30687995000000001</v>
      </c>
      <c r="K12034" s="39">
        <f t="shared" si="562"/>
        <v>0.34081025000000004</v>
      </c>
      <c r="L12034" s="2" t="str">
        <f t="shared" si="563"/>
        <v>AA</v>
      </c>
      <c r="M12034" s="2" t="s">
        <v>657</v>
      </c>
      <c r="N12034" s="2" t="s">
        <v>419</v>
      </c>
      <c r="O12034" s="2" t="s">
        <v>70</v>
      </c>
    </row>
    <row r="12035" spans="1:15">
      <c r="A12035" s="42">
        <v>40228</v>
      </c>
      <c r="B12035" s="42">
        <v>49359</v>
      </c>
      <c r="C12035" s="130">
        <v>300</v>
      </c>
      <c r="D12035" s="43">
        <v>0.1003</v>
      </c>
      <c r="E12035" s="43">
        <v>9.11E-2</v>
      </c>
      <c r="F12035" s="44">
        <v>175970.8</v>
      </c>
      <c r="G12035" s="44">
        <v>175970.8</v>
      </c>
      <c r="H12035" s="44">
        <v>49638.559999999998</v>
      </c>
      <c r="I12035" s="44">
        <v>59999.99</v>
      </c>
      <c r="J12035" s="68">
        <f t="shared" ref="J12035:J12098" si="564">H12035/G12035</f>
        <v>0.28208407303939065</v>
      </c>
      <c r="K12035" s="43">
        <f t="shared" ref="K12035:K12098" si="565">I12035/G12035</f>
        <v>0.34096560338419785</v>
      </c>
      <c r="L12035" s="41" t="str">
        <f t="shared" ref="L12035:L12098" si="566">IF(J12035&lt;=65%,"AA",IF(J12035&lt;=75%,"A",IF(J12035&lt;=85%,"B","C")))</f>
        <v>AA</v>
      </c>
      <c r="M12035" s="41" t="s">
        <v>609</v>
      </c>
      <c r="N12035" s="41" t="s">
        <v>428</v>
      </c>
      <c r="O12035" s="41" t="s">
        <v>70</v>
      </c>
    </row>
    <row r="12036" spans="1:15">
      <c r="A12036" s="38">
        <v>40802</v>
      </c>
      <c r="B12036" s="38">
        <v>46434</v>
      </c>
      <c r="C12036" s="131">
        <v>185</v>
      </c>
      <c r="D12036" s="39">
        <v>0.1003</v>
      </c>
      <c r="E12036" s="39">
        <v>9.11E-2</v>
      </c>
      <c r="F12036" s="40">
        <v>190500</v>
      </c>
      <c r="G12036" s="40">
        <v>190500</v>
      </c>
      <c r="H12036" s="40">
        <v>49844.01</v>
      </c>
      <c r="I12036" s="40">
        <v>64999.99</v>
      </c>
      <c r="J12036" s="67">
        <f t="shared" si="564"/>
        <v>0.26164834645669294</v>
      </c>
      <c r="K12036" s="39">
        <f t="shared" si="565"/>
        <v>0.34120729658792648</v>
      </c>
      <c r="L12036" s="2" t="str">
        <f t="shared" si="566"/>
        <v>AA</v>
      </c>
      <c r="M12036" s="2" t="s">
        <v>634</v>
      </c>
      <c r="N12036" s="2" t="s">
        <v>421</v>
      </c>
      <c r="O12036" s="2" t="s">
        <v>70</v>
      </c>
    </row>
    <row r="12037" spans="1:15">
      <c r="A12037" s="42">
        <v>40392</v>
      </c>
      <c r="B12037" s="42">
        <v>51350</v>
      </c>
      <c r="C12037" s="130">
        <v>360</v>
      </c>
      <c r="D12037" s="43">
        <v>0.1003</v>
      </c>
      <c r="E12037" s="43">
        <v>9.11E-2</v>
      </c>
      <c r="F12037" s="44">
        <v>164000</v>
      </c>
      <c r="G12037" s="44">
        <v>164000</v>
      </c>
      <c r="H12037" s="44">
        <v>49155.25</v>
      </c>
      <c r="I12037" s="44">
        <v>55999.99</v>
      </c>
      <c r="J12037" s="68">
        <f t="shared" si="564"/>
        <v>0.29972713414634145</v>
      </c>
      <c r="K12037" s="43">
        <f t="shared" si="565"/>
        <v>0.34146335365853658</v>
      </c>
      <c r="L12037" s="41" t="str">
        <f t="shared" si="566"/>
        <v>AA</v>
      </c>
      <c r="M12037" s="41" t="s">
        <v>566</v>
      </c>
      <c r="N12037" s="41" t="s">
        <v>420</v>
      </c>
      <c r="O12037" s="41" t="s">
        <v>70</v>
      </c>
    </row>
    <row r="12038" spans="1:15">
      <c r="A12038" s="42">
        <v>40819</v>
      </c>
      <c r="B12038" s="42">
        <v>48124</v>
      </c>
      <c r="C12038" s="130">
        <v>240</v>
      </c>
      <c r="D12038" s="43">
        <v>0.1003</v>
      </c>
      <c r="E12038" s="43">
        <v>9.11E-2</v>
      </c>
      <c r="F12038" s="44">
        <v>190000</v>
      </c>
      <c r="G12038" s="44">
        <v>190000</v>
      </c>
      <c r="H12038" s="44">
        <v>55217.9</v>
      </c>
      <c r="I12038" s="44">
        <v>64999.99</v>
      </c>
      <c r="J12038" s="68">
        <f t="shared" si="564"/>
        <v>0.2906205263157895</v>
      </c>
      <c r="K12038" s="43">
        <f t="shared" si="565"/>
        <v>0.34210521052631576</v>
      </c>
      <c r="L12038" s="41" t="str">
        <f t="shared" si="566"/>
        <v>AA</v>
      </c>
      <c r="M12038" s="41" t="s">
        <v>454</v>
      </c>
      <c r="N12038" s="41" t="s">
        <v>416</v>
      </c>
      <c r="O12038" s="41" t="s">
        <v>70</v>
      </c>
    </row>
    <row r="12039" spans="1:15">
      <c r="A12039" s="42">
        <v>40515</v>
      </c>
      <c r="B12039" s="42">
        <v>51473</v>
      </c>
      <c r="C12039" s="130">
        <v>360</v>
      </c>
      <c r="D12039" s="43">
        <v>0.1003</v>
      </c>
      <c r="E12039" s="43">
        <v>9.11E-2</v>
      </c>
      <c r="F12039" s="44">
        <v>175200</v>
      </c>
      <c r="G12039" s="44">
        <v>175200</v>
      </c>
      <c r="H12039" s="44">
        <v>40985.440000000002</v>
      </c>
      <c r="I12039" s="44">
        <v>59999.99</v>
      </c>
      <c r="J12039" s="68">
        <f t="shared" si="564"/>
        <v>0.23393515981735161</v>
      </c>
      <c r="K12039" s="43">
        <f t="shared" si="565"/>
        <v>0.34246569634703194</v>
      </c>
      <c r="L12039" s="41" t="str">
        <f t="shared" si="566"/>
        <v>AA</v>
      </c>
      <c r="M12039" s="41" t="s">
        <v>542</v>
      </c>
      <c r="N12039" s="41" t="s">
        <v>417</v>
      </c>
      <c r="O12039" s="41" t="s">
        <v>70</v>
      </c>
    </row>
    <row r="12040" spans="1:15">
      <c r="A12040" s="38">
        <v>40364</v>
      </c>
      <c r="B12040" s="38">
        <v>51322</v>
      </c>
      <c r="C12040" s="131">
        <v>360</v>
      </c>
      <c r="D12040" s="39">
        <v>0.1003</v>
      </c>
      <c r="E12040" s="39">
        <v>9.11E-2</v>
      </c>
      <c r="F12040" s="40">
        <v>155000</v>
      </c>
      <c r="G12040" s="40">
        <v>155000</v>
      </c>
      <c r="H12040" s="40">
        <v>46594.17</v>
      </c>
      <c r="I12040" s="40">
        <v>53248.54</v>
      </c>
      <c r="J12040" s="67">
        <f t="shared" si="564"/>
        <v>0.30060754838709675</v>
      </c>
      <c r="K12040" s="39">
        <f t="shared" si="565"/>
        <v>0.34353896774193549</v>
      </c>
      <c r="L12040" s="2" t="str">
        <f t="shared" si="566"/>
        <v>AA</v>
      </c>
      <c r="M12040" s="2" t="s">
        <v>467</v>
      </c>
      <c r="N12040" s="2" t="s">
        <v>425</v>
      </c>
      <c r="O12040" s="2" t="s">
        <v>70</v>
      </c>
    </row>
    <row r="12041" spans="1:15">
      <c r="A12041" s="38">
        <v>40309</v>
      </c>
      <c r="B12041" s="38">
        <v>51267</v>
      </c>
      <c r="C12041" s="131">
        <v>360</v>
      </c>
      <c r="D12041" s="39">
        <v>0.1003</v>
      </c>
      <c r="E12041" s="39">
        <v>9.11E-2</v>
      </c>
      <c r="F12041" s="40">
        <v>165000</v>
      </c>
      <c r="G12041" s="40">
        <v>165000</v>
      </c>
      <c r="H12041" s="40">
        <v>50141.38</v>
      </c>
      <c r="I12041" s="40">
        <v>57499.99</v>
      </c>
      <c r="J12041" s="67">
        <f t="shared" si="564"/>
        <v>0.3038871515151515</v>
      </c>
      <c r="K12041" s="39">
        <f t="shared" si="565"/>
        <v>0.34848478787878789</v>
      </c>
      <c r="L12041" s="2" t="str">
        <f t="shared" si="566"/>
        <v>AA</v>
      </c>
      <c r="M12041" s="2" t="s">
        <v>759</v>
      </c>
      <c r="N12041" s="2" t="s">
        <v>418</v>
      </c>
      <c r="O12041" s="2" t="s">
        <v>70</v>
      </c>
    </row>
    <row r="12042" spans="1:15">
      <c r="A12042" s="38">
        <v>39897</v>
      </c>
      <c r="B12042" s="38">
        <v>50854</v>
      </c>
      <c r="C12042" s="131">
        <v>360</v>
      </c>
      <c r="D12042" s="39">
        <v>0.1003</v>
      </c>
      <c r="E12042" s="39">
        <v>9.5700000000000007E-2</v>
      </c>
      <c r="F12042" s="40">
        <v>172000</v>
      </c>
      <c r="G12042" s="40">
        <v>172000</v>
      </c>
      <c r="H12042" s="40">
        <v>50053.82</v>
      </c>
      <c r="I12042" s="40">
        <v>59999.99</v>
      </c>
      <c r="J12042" s="67">
        <f t="shared" si="564"/>
        <v>0.29101058139534886</v>
      </c>
      <c r="K12042" s="39">
        <f t="shared" si="565"/>
        <v>0.34883715116279068</v>
      </c>
      <c r="L12042" s="2" t="str">
        <f t="shared" si="566"/>
        <v>AA</v>
      </c>
      <c r="M12042" s="2" t="s">
        <v>586</v>
      </c>
      <c r="N12042" s="2" t="s">
        <v>416</v>
      </c>
      <c r="O12042" s="2" t="s">
        <v>70</v>
      </c>
    </row>
    <row r="12043" spans="1:15">
      <c r="A12043" s="38">
        <v>40724</v>
      </c>
      <c r="B12043" s="38">
        <v>51682</v>
      </c>
      <c r="C12043" s="131">
        <v>360</v>
      </c>
      <c r="D12043" s="39">
        <v>0.1003</v>
      </c>
      <c r="E12043" s="39">
        <v>9.11E-2</v>
      </c>
      <c r="F12043" s="40">
        <v>200000</v>
      </c>
      <c r="G12043" s="40">
        <v>200000</v>
      </c>
      <c r="H12043" s="40">
        <v>62659.02</v>
      </c>
      <c r="I12043" s="40">
        <v>69899.990000000005</v>
      </c>
      <c r="J12043" s="67">
        <f t="shared" si="564"/>
        <v>0.31329509999999999</v>
      </c>
      <c r="K12043" s="39">
        <f t="shared" si="565"/>
        <v>0.34949995</v>
      </c>
      <c r="L12043" s="2" t="str">
        <f t="shared" si="566"/>
        <v>AA</v>
      </c>
      <c r="M12043" s="2" t="s">
        <v>466</v>
      </c>
      <c r="N12043" s="2" t="s">
        <v>421</v>
      </c>
      <c r="O12043" s="2" t="s">
        <v>70</v>
      </c>
    </row>
    <row r="12044" spans="1:15">
      <c r="A12044" s="38">
        <v>40010</v>
      </c>
      <c r="B12044" s="38">
        <v>47315</v>
      </c>
      <c r="C12044" s="131">
        <v>240</v>
      </c>
      <c r="D12044" s="39">
        <v>0.1003</v>
      </c>
      <c r="E12044" s="39">
        <v>9.5700000000000007E-2</v>
      </c>
      <c r="F12044" s="40">
        <v>190000</v>
      </c>
      <c r="G12044" s="40">
        <v>190000</v>
      </c>
      <c r="H12044" s="40">
        <v>51855.31</v>
      </c>
      <c r="I12044" s="40">
        <v>66418.66</v>
      </c>
      <c r="J12044" s="67">
        <f t="shared" si="564"/>
        <v>0.27292268421052629</v>
      </c>
      <c r="K12044" s="39">
        <f t="shared" si="565"/>
        <v>0.34957189473684214</v>
      </c>
      <c r="L12044" s="2" t="str">
        <f t="shared" si="566"/>
        <v>AA</v>
      </c>
      <c r="M12044" s="2" t="s">
        <v>1418</v>
      </c>
      <c r="N12044" s="2" t="s">
        <v>417</v>
      </c>
      <c r="O12044" s="2" t="s">
        <v>70</v>
      </c>
    </row>
    <row r="12045" spans="1:15">
      <c r="A12045" s="38">
        <v>40483</v>
      </c>
      <c r="B12045" s="38">
        <v>45566</v>
      </c>
      <c r="C12045" s="131">
        <v>167</v>
      </c>
      <c r="D12045" s="39">
        <v>0.1003</v>
      </c>
      <c r="E12045" s="39">
        <v>9.11E-2</v>
      </c>
      <c r="F12045" s="40">
        <v>200000</v>
      </c>
      <c r="G12045" s="40">
        <v>200000</v>
      </c>
      <c r="H12045" s="40">
        <v>49666.48</v>
      </c>
      <c r="I12045" s="40">
        <v>69915.89</v>
      </c>
      <c r="J12045" s="67">
        <f t="shared" si="564"/>
        <v>0.24833240000000001</v>
      </c>
      <c r="K12045" s="39">
        <f t="shared" si="565"/>
        <v>0.34957945000000001</v>
      </c>
      <c r="L12045" s="2" t="str">
        <f t="shared" si="566"/>
        <v>AA</v>
      </c>
      <c r="M12045" s="2" t="s">
        <v>586</v>
      </c>
      <c r="N12045" s="2" t="s">
        <v>416</v>
      </c>
      <c r="O12045" s="2" t="s">
        <v>70</v>
      </c>
    </row>
    <row r="12046" spans="1:15">
      <c r="A12046" s="42">
        <v>39926</v>
      </c>
      <c r="B12046" s="42">
        <v>47231</v>
      </c>
      <c r="C12046" s="130">
        <v>240</v>
      </c>
      <c r="D12046" s="43">
        <v>0.1003</v>
      </c>
      <c r="E12046" s="43">
        <v>9.11E-2</v>
      </c>
      <c r="F12046" s="44">
        <v>200000</v>
      </c>
      <c r="G12046" s="44">
        <v>200000</v>
      </c>
      <c r="H12046" s="44">
        <v>51472.91</v>
      </c>
      <c r="I12046" s="44">
        <v>69999.990000000005</v>
      </c>
      <c r="J12046" s="68">
        <f t="shared" si="564"/>
        <v>0.25736455000000003</v>
      </c>
      <c r="K12046" s="43">
        <f t="shared" si="565"/>
        <v>0.34999995</v>
      </c>
      <c r="L12046" s="41" t="str">
        <f t="shared" si="566"/>
        <v>AA</v>
      </c>
      <c r="M12046" s="41" t="s">
        <v>515</v>
      </c>
      <c r="N12046" s="41" t="s">
        <v>416</v>
      </c>
      <c r="O12046" s="41" t="s">
        <v>70</v>
      </c>
    </row>
    <row r="12047" spans="1:15">
      <c r="A12047" s="42">
        <v>40625</v>
      </c>
      <c r="B12047" s="42">
        <v>51583</v>
      </c>
      <c r="C12047" s="130">
        <v>360</v>
      </c>
      <c r="D12047" s="43">
        <v>0.1003</v>
      </c>
      <c r="E12047" s="43">
        <v>9.11E-2</v>
      </c>
      <c r="F12047" s="44">
        <v>200000</v>
      </c>
      <c r="G12047" s="44">
        <v>200000</v>
      </c>
      <c r="H12047" s="44">
        <v>62453.91</v>
      </c>
      <c r="I12047" s="44">
        <v>69999.990000000005</v>
      </c>
      <c r="J12047" s="68">
        <f t="shared" si="564"/>
        <v>0.31226955000000001</v>
      </c>
      <c r="K12047" s="43">
        <f t="shared" si="565"/>
        <v>0.34999995</v>
      </c>
      <c r="L12047" s="41" t="str">
        <f t="shared" si="566"/>
        <v>AA</v>
      </c>
      <c r="M12047" s="41" t="s">
        <v>868</v>
      </c>
      <c r="N12047" s="41" t="s">
        <v>416</v>
      </c>
      <c r="O12047" s="41" t="s">
        <v>70</v>
      </c>
    </row>
    <row r="12048" spans="1:15">
      <c r="A12048" s="42">
        <v>40372</v>
      </c>
      <c r="B12048" s="42">
        <v>45851</v>
      </c>
      <c r="C12048" s="130">
        <v>180</v>
      </c>
      <c r="D12048" s="43">
        <v>0.1003</v>
      </c>
      <c r="E12048" s="43">
        <v>0.1003</v>
      </c>
      <c r="F12048" s="44">
        <v>200000</v>
      </c>
      <c r="G12048" s="44">
        <v>200000</v>
      </c>
      <c r="H12048" s="44">
        <v>32387.14</v>
      </c>
      <c r="I12048" s="44">
        <v>70170.95</v>
      </c>
      <c r="J12048" s="68">
        <f t="shared" si="564"/>
        <v>0.16193569999999999</v>
      </c>
      <c r="K12048" s="43">
        <f t="shared" si="565"/>
        <v>0.35085474999999999</v>
      </c>
      <c r="L12048" s="41" t="str">
        <f t="shared" si="566"/>
        <v>AA</v>
      </c>
      <c r="M12048" s="41" t="s">
        <v>482</v>
      </c>
      <c r="N12048" s="41" t="s">
        <v>422</v>
      </c>
      <c r="O12048" s="41" t="s">
        <v>70</v>
      </c>
    </row>
    <row r="12049" spans="1:15">
      <c r="A12049" s="38">
        <v>40809</v>
      </c>
      <c r="B12049" s="38">
        <v>44584</v>
      </c>
      <c r="C12049" s="131">
        <v>124</v>
      </c>
      <c r="D12049" s="39">
        <v>0.1003</v>
      </c>
      <c r="E12049" s="39">
        <v>9.11E-2</v>
      </c>
      <c r="F12049" s="40">
        <v>185000</v>
      </c>
      <c r="G12049" s="40">
        <v>185000</v>
      </c>
      <c r="H12049" s="40">
        <v>40059.83</v>
      </c>
      <c r="I12049" s="40">
        <v>64999.99</v>
      </c>
      <c r="J12049" s="67">
        <f t="shared" si="564"/>
        <v>0.21653962162162163</v>
      </c>
      <c r="K12049" s="39">
        <f t="shared" si="565"/>
        <v>0.3513512972972973</v>
      </c>
      <c r="L12049" s="2" t="str">
        <f t="shared" si="566"/>
        <v>AA</v>
      </c>
      <c r="M12049" s="2" t="s">
        <v>586</v>
      </c>
      <c r="N12049" s="2" t="s">
        <v>416</v>
      </c>
      <c r="O12049" s="2" t="s">
        <v>70</v>
      </c>
    </row>
    <row r="12050" spans="1:15">
      <c r="A12050" s="38">
        <v>40626</v>
      </c>
      <c r="B12050" s="38">
        <v>51584</v>
      </c>
      <c r="C12050" s="131">
        <v>360</v>
      </c>
      <c r="D12050" s="39">
        <v>0.1003</v>
      </c>
      <c r="E12050" s="39">
        <v>9.11E-2</v>
      </c>
      <c r="F12050" s="40">
        <v>185000</v>
      </c>
      <c r="G12050" s="40">
        <v>185000</v>
      </c>
      <c r="H12050" s="40">
        <v>57958.62</v>
      </c>
      <c r="I12050" s="40">
        <v>64999.99</v>
      </c>
      <c r="J12050" s="67">
        <f t="shared" si="564"/>
        <v>0.31328983783783787</v>
      </c>
      <c r="K12050" s="39">
        <f t="shared" si="565"/>
        <v>0.3513512972972973</v>
      </c>
      <c r="L12050" s="2" t="str">
        <f t="shared" si="566"/>
        <v>AA</v>
      </c>
      <c r="M12050" s="2" t="s">
        <v>516</v>
      </c>
      <c r="N12050" s="2" t="s">
        <v>416</v>
      </c>
      <c r="O12050" s="2" t="s">
        <v>70</v>
      </c>
    </row>
    <row r="12051" spans="1:15">
      <c r="A12051" s="38">
        <v>40672</v>
      </c>
      <c r="B12051" s="38">
        <v>44295</v>
      </c>
      <c r="C12051" s="131">
        <v>119</v>
      </c>
      <c r="D12051" s="39">
        <v>0.1003</v>
      </c>
      <c r="E12051" s="39">
        <v>9.11E-2</v>
      </c>
      <c r="F12051" s="40">
        <v>174000</v>
      </c>
      <c r="G12051" s="40">
        <v>174000</v>
      </c>
      <c r="H12051" s="40">
        <v>35910.58</v>
      </c>
      <c r="I12051" s="40">
        <v>61145.09</v>
      </c>
      <c r="J12051" s="67">
        <f t="shared" si="564"/>
        <v>0.20638264367816092</v>
      </c>
      <c r="K12051" s="39">
        <f t="shared" si="565"/>
        <v>0.35140856321839076</v>
      </c>
      <c r="L12051" s="2" t="str">
        <f t="shared" si="566"/>
        <v>AA</v>
      </c>
      <c r="M12051" s="2" t="s">
        <v>695</v>
      </c>
      <c r="N12051" s="2" t="s">
        <v>416</v>
      </c>
      <c r="O12051" s="2" t="s">
        <v>70</v>
      </c>
    </row>
    <row r="12052" spans="1:15">
      <c r="A12052" s="42">
        <v>40535</v>
      </c>
      <c r="B12052" s="42">
        <v>51493</v>
      </c>
      <c r="C12052" s="130">
        <v>360</v>
      </c>
      <c r="D12052" s="43">
        <v>0.1003</v>
      </c>
      <c r="E12052" s="43">
        <v>9.11E-2</v>
      </c>
      <c r="F12052" s="44">
        <v>198500</v>
      </c>
      <c r="G12052" s="44">
        <v>198500</v>
      </c>
      <c r="H12052" s="44">
        <v>61986.06</v>
      </c>
      <c r="I12052" s="44">
        <v>69999.990000000005</v>
      </c>
      <c r="J12052" s="68">
        <f t="shared" si="564"/>
        <v>0.3122723425692695</v>
      </c>
      <c r="K12052" s="43">
        <f t="shared" si="565"/>
        <v>0.35264478589420656</v>
      </c>
      <c r="L12052" s="41" t="str">
        <f t="shared" si="566"/>
        <v>AA</v>
      </c>
      <c r="M12052" s="41" t="s">
        <v>611</v>
      </c>
      <c r="N12052" s="41" t="s">
        <v>419</v>
      </c>
      <c r="O12052" s="41" t="s">
        <v>70</v>
      </c>
    </row>
    <row r="12053" spans="1:15">
      <c r="A12053" s="38">
        <v>40835</v>
      </c>
      <c r="B12053" s="38">
        <v>51793</v>
      </c>
      <c r="C12053" s="131">
        <v>360</v>
      </c>
      <c r="D12053" s="39">
        <v>0.1003</v>
      </c>
      <c r="E12053" s="39">
        <v>9.11E-2</v>
      </c>
      <c r="F12053" s="40">
        <v>186569</v>
      </c>
      <c r="G12053" s="40">
        <v>186569</v>
      </c>
      <c r="H12053" s="40">
        <v>59459.26</v>
      </c>
      <c r="I12053" s="40">
        <v>65812.39</v>
      </c>
      <c r="J12053" s="67">
        <f t="shared" si="564"/>
        <v>0.31869849760678354</v>
      </c>
      <c r="K12053" s="39">
        <f t="shared" si="565"/>
        <v>0.35275093933075696</v>
      </c>
      <c r="L12053" s="2" t="str">
        <f t="shared" si="566"/>
        <v>AA</v>
      </c>
      <c r="M12053" s="2" t="s">
        <v>659</v>
      </c>
      <c r="N12053" s="2" t="s">
        <v>416</v>
      </c>
      <c r="O12053" s="2" t="s">
        <v>70</v>
      </c>
    </row>
    <row r="12054" spans="1:15">
      <c r="A12054" s="42">
        <v>40143</v>
      </c>
      <c r="B12054" s="42">
        <v>45622</v>
      </c>
      <c r="C12054" s="130">
        <v>180</v>
      </c>
      <c r="D12054" s="43">
        <v>0.1003</v>
      </c>
      <c r="E12054" s="43">
        <v>9.11E-2</v>
      </c>
      <c r="F12054" s="44">
        <v>170000</v>
      </c>
      <c r="G12054" s="44">
        <v>170000</v>
      </c>
      <c r="H12054" s="44">
        <v>40392.57</v>
      </c>
      <c r="I12054" s="44">
        <v>59999.99</v>
      </c>
      <c r="J12054" s="68">
        <f t="shared" si="564"/>
        <v>0.23760335294117646</v>
      </c>
      <c r="K12054" s="43">
        <f t="shared" si="565"/>
        <v>0.35294111764705882</v>
      </c>
      <c r="L12054" s="41" t="str">
        <f t="shared" si="566"/>
        <v>AA</v>
      </c>
      <c r="M12054" s="41" t="s">
        <v>834</v>
      </c>
      <c r="N12054" s="41" t="s">
        <v>421</v>
      </c>
      <c r="O12054" s="41" t="s">
        <v>70</v>
      </c>
    </row>
    <row r="12055" spans="1:15">
      <c r="A12055" s="38">
        <v>40450</v>
      </c>
      <c r="B12055" s="38">
        <v>45929</v>
      </c>
      <c r="C12055" s="131">
        <v>180</v>
      </c>
      <c r="D12055" s="39">
        <v>0.1003</v>
      </c>
      <c r="E12055" s="39">
        <v>9.11E-2</v>
      </c>
      <c r="F12055" s="40">
        <v>170000</v>
      </c>
      <c r="G12055" s="40">
        <v>170000</v>
      </c>
      <c r="H12055" s="40">
        <v>43720.47</v>
      </c>
      <c r="I12055" s="40">
        <v>59999.99</v>
      </c>
      <c r="J12055" s="67">
        <f t="shared" si="564"/>
        <v>0.25717923529411768</v>
      </c>
      <c r="K12055" s="39">
        <f t="shared" si="565"/>
        <v>0.35294111764705882</v>
      </c>
      <c r="L12055" s="2" t="str">
        <f t="shared" si="566"/>
        <v>AA</v>
      </c>
      <c r="M12055" s="2" t="s">
        <v>690</v>
      </c>
      <c r="N12055" s="2" t="s">
        <v>417</v>
      </c>
      <c r="O12055" s="2" t="s">
        <v>70</v>
      </c>
    </row>
    <row r="12056" spans="1:15">
      <c r="A12056" s="38">
        <v>39728</v>
      </c>
      <c r="B12056" s="38">
        <v>48251</v>
      </c>
      <c r="C12056" s="131">
        <v>280</v>
      </c>
      <c r="D12056" s="39">
        <v>0.1003</v>
      </c>
      <c r="E12056" s="39">
        <v>9.11E-2</v>
      </c>
      <c r="F12056" s="40">
        <v>155000</v>
      </c>
      <c r="G12056" s="40">
        <v>155000</v>
      </c>
      <c r="H12056" s="40">
        <v>42008.36</v>
      </c>
      <c r="I12056" s="40">
        <v>54999.99</v>
      </c>
      <c r="J12056" s="67">
        <f t="shared" si="564"/>
        <v>0.27102167741935485</v>
      </c>
      <c r="K12056" s="39">
        <f t="shared" si="565"/>
        <v>0.35483864516129032</v>
      </c>
      <c r="L12056" s="2" t="str">
        <f t="shared" si="566"/>
        <v>AA</v>
      </c>
      <c r="M12056" s="2" t="s">
        <v>713</v>
      </c>
      <c r="N12056" s="2" t="s">
        <v>418</v>
      </c>
      <c r="O12056" s="2" t="s">
        <v>70</v>
      </c>
    </row>
    <row r="12057" spans="1:15">
      <c r="A12057" s="42">
        <v>40560</v>
      </c>
      <c r="B12057" s="42">
        <v>51518</v>
      </c>
      <c r="C12057" s="130">
        <v>360</v>
      </c>
      <c r="D12057" s="43">
        <v>0.1003</v>
      </c>
      <c r="E12057" s="43">
        <v>9.11E-2</v>
      </c>
      <c r="F12057" s="44">
        <v>185800</v>
      </c>
      <c r="G12057" s="44">
        <v>185800</v>
      </c>
      <c r="H12057" s="44">
        <v>58604.36</v>
      </c>
      <c r="I12057" s="44">
        <v>65999.990000000005</v>
      </c>
      <c r="J12057" s="68">
        <f t="shared" si="564"/>
        <v>0.31541636167922499</v>
      </c>
      <c r="K12057" s="43">
        <f t="shared" si="565"/>
        <v>0.35522061356297097</v>
      </c>
      <c r="L12057" s="41" t="str">
        <f t="shared" si="566"/>
        <v>AA</v>
      </c>
      <c r="M12057" s="41" t="s">
        <v>531</v>
      </c>
      <c r="N12057" s="41" t="s">
        <v>423</v>
      </c>
      <c r="O12057" s="41" t="s">
        <v>70</v>
      </c>
    </row>
    <row r="12058" spans="1:15">
      <c r="A12058" s="42">
        <v>39715</v>
      </c>
      <c r="B12058" s="42">
        <v>43701</v>
      </c>
      <c r="C12058" s="130">
        <v>131</v>
      </c>
      <c r="D12058" s="43">
        <v>0.1003</v>
      </c>
      <c r="E12058" s="43">
        <v>9.5700000000000007E-2</v>
      </c>
      <c r="F12058" s="44">
        <v>197000</v>
      </c>
      <c r="G12058" s="44">
        <v>197000</v>
      </c>
      <c r="H12058" s="44">
        <v>30283.78</v>
      </c>
      <c r="I12058" s="44">
        <v>69999.990000000005</v>
      </c>
      <c r="J12058" s="68">
        <f t="shared" si="564"/>
        <v>0.15372477157360406</v>
      </c>
      <c r="K12058" s="43">
        <f t="shared" si="565"/>
        <v>0.3553298984771574</v>
      </c>
      <c r="L12058" s="41" t="str">
        <f t="shared" si="566"/>
        <v>AA</v>
      </c>
      <c r="M12058" s="41" t="s">
        <v>540</v>
      </c>
      <c r="N12058" s="41" t="s">
        <v>423</v>
      </c>
      <c r="O12058" s="41" t="s">
        <v>70</v>
      </c>
    </row>
    <row r="12059" spans="1:15">
      <c r="A12059" s="38">
        <v>40844</v>
      </c>
      <c r="B12059" s="38">
        <v>51802</v>
      </c>
      <c r="C12059" s="131">
        <v>360</v>
      </c>
      <c r="D12059" s="39">
        <v>0.1003</v>
      </c>
      <c r="E12059" s="39">
        <v>0.1003</v>
      </c>
      <c r="F12059" s="40">
        <v>186000</v>
      </c>
      <c r="G12059" s="40">
        <v>186000</v>
      </c>
      <c r="H12059" s="40">
        <v>60142.27</v>
      </c>
      <c r="I12059" s="40">
        <v>66506.81</v>
      </c>
      <c r="J12059" s="67">
        <f t="shared" si="564"/>
        <v>0.3233455376344086</v>
      </c>
      <c r="K12059" s="39">
        <f t="shared" si="565"/>
        <v>0.35756349462365589</v>
      </c>
      <c r="L12059" s="2" t="str">
        <f t="shared" si="566"/>
        <v>AA</v>
      </c>
      <c r="M12059" s="2" t="s">
        <v>457</v>
      </c>
      <c r="N12059" s="2" t="s">
        <v>419</v>
      </c>
      <c r="O12059" s="2" t="s">
        <v>70</v>
      </c>
    </row>
    <row r="12060" spans="1:15">
      <c r="A12060" s="38">
        <v>40752</v>
      </c>
      <c r="B12060" s="38">
        <v>49276</v>
      </c>
      <c r="C12060" s="131">
        <v>280</v>
      </c>
      <c r="D12060" s="39">
        <v>0.1003</v>
      </c>
      <c r="E12060" s="39">
        <v>0.1003</v>
      </c>
      <c r="F12060" s="40">
        <v>175000</v>
      </c>
      <c r="G12060" s="40">
        <v>175000</v>
      </c>
      <c r="H12060" s="40">
        <v>56061.37</v>
      </c>
      <c r="I12060" s="40">
        <v>62800</v>
      </c>
      <c r="J12060" s="67">
        <f t="shared" si="564"/>
        <v>0.32035068571428571</v>
      </c>
      <c r="K12060" s="39">
        <f t="shared" si="565"/>
        <v>0.35885714285714287</v>
      </c>
      <c r="L12060" s="2" t="str">
        <f t="shared" si="566"/>
        <v>AA</v>
      </c>
      <c r="M12060" s="2" t="s">
        <v>715</v>
      </c>
      <c r="N12060" s="2" t="s">
        <v>416</v>
      </c>
      <c r="O12060" s="2" t="s">
        <v>70</v>
      </c>
    </row>
    <row r="12061" spans="1:15">
      <c r="A12061" s="38">
        <v>40457</v>
      </c>
      <c r="B12061" s="38">
        <v>47762</v>
      </c>
      <c r="C12061" s="131">
        <v>240</v>
      </c>
      <c r="D12061" s="39">
        <v>0.1003</v>
      </c>
      <c r="E12061" s="39">
        <v>9.11E-2</v>
      </c>
      <c r="F12061" s="40">
        <v>195000</v>
      </c>
      <c r="G12061" s="40">
        <v>195000</v>
      </c>
      <c r="H12061" s="40">
        <v>38589.81</v>
      </c>
      <c r="I12061" s="40">
        <v>69999.990000000005</v>
      </c>
      <c r="J12061" s="67">
        <f t="shared" si="564"/>
        <v>0.19789646153846152</v>
      </c>
      <c r="K12061" s="39">
        <f t="shared" si="565"/>
        <v>0.3589743076923077</v>
      </c>
      <c r="L12061" s="2" t="str">
        <f t="shared" si="566"/>
        <v>AA</v>
      </c>
      <c r="M12061" s="2" t="s">
        <v>457</v>
      </c>
      <c r="N12061" s="2" t="s">
        <v>419</v>
      </c>
      <c r="O12061" s="2" t="s">
        <v>70</v>
      </c>
    </row>
    <row r="12062" spans="1:15">
      <c r="A12062" s="38">
        <v>40750</v>
      </c>
      <c r="B12062" s="38">
        <v>46869</v>
      </c>
      <c r="C12062" s="131">
        <v>201</v>
      </c>
      <c r="D12062" s="39">
        <v>0.1003</v>
      </c>
      <c r="E12062" s="39">
        <v>9.11E-2</v>
      </c>
      <c r="F12062" s="40">
        <v>190000</v>
      </c>
      <c r="G12062" s="40">
        <v>190000</v>
      </c>
      <c r="H12062" s="40">
        <v>49440.4</v>
      </c>
      <c r="I12062" s="40">
        <v>68399.990000000005</v>
      </c>
      <c r="J12062" s="67">
        <f t="shared" si="564"/>
        <v>0.26021263157894736</v>
      </c>
      <c r="K12062" s="39">
        <f t="shared" si="565"/>
        <v>0.35999994736842106</v>
      </c>
      <c r="L12062" s="2" t="str">
        <f t="shared" si="566"/>
        <v>AA</v>
      </c>
      <c r="M12062" s="2" t="s">
        <v>511</v>
      </c>
      <c r="N12062" s="2" t="s">
        <v>422</v>
      </c>
      <c r="O12062" s="2" t="s">
        <v>70</v>
      </c>
    </row>
    <row r="12063" spans="1:15">
      <c r="A12063" s="38">
        <v>40351</v>
      </c>
      <c r="B12063" s="38">
        <v>51309</v>
      </c>
      <c r="C12063" s="131">
        <v>360</v>
      </c>
      <c r="D12063" s="39">
        <v>0.1003</v>
      </c>
      <c r="E12063" s="39">
        <v>9.11E-2</v>
      </c>
      <c r="F12063" s="40">
        <v>184079.62</v>
      </c>
      <c r="G12063" s="40">
        <v>184079.62</v>
      </c>
      <c r="H12063" s="40">
        <v>58632.33</v>
      </c>
      <c r="I12063" s="40">
        <v>66450.899999999994</v>
      </c>
      <c r="J12063" s="67">
        <f t="shared" si="564"/>
        <v>0.31851613991815064</v>
      </c>
      <c r="K12063" s="39">
        <f t="shared" si="565"/>
        <v>0.36098998900584428</v>
      </c>
      <c r="L12063" s="2" t="str">
        <f t="shared" si="566"/>
        <v>AA</v>
      </c>
      <c r="M12063" s="2" t="s">
        <v>482</v>
      </c>
      <c r="N12063" s="2" t="s">
        <v>422</v>
      </c>
      <c r="O12063" s="2" t="s">
        <v>70</v>
      </c>
    </row>
    <row r="12064" spans="1:15">
      <c r="A12064" s="38">
        <v>40038</v>
      </c>
      <c r="B12064" s="38">
        <v>50995</v>
      </c>
      <c r="C12064" s="131">
        <v>360</v>
      </c>
      <c r="D12064" s="39">
        <v>0.1003</v>
      </c>
      <c r="E12064" s="39">
        <v>9.11E-2</v>
      </c>
      <c r="F12064" s="40">
        <v>180000</v>
      </c>
      <c r="G12064" s="40">
        <v>180000</v>
      </c>
      <c r="H12064" s="40">
        <v>55010.39</v>
      </c>
      <c r="I12064" s="40">
        <v>64999.99</v>
      </c>
      <c r="J12064" s="67">
        <f t="shared" si="564"/>
        <v>0.30561327777777775</v>
      </c>
      <c r="K12064" s="39">
        <f t="shared" si="565"/>
        <v>0.36111105555555556</v>
      </c>
      <c r="L12064" s="2" t="str">
        <f t="shared" si="566"/>
        <v>AA</v>
      </c>
      <c r="M12064" s="2" t="s">
        <v>511</v>
      </c>
      <c r="N12064" s="2" t="s">
        <v>422</v>
      </c>
      <c r="O12064" s="2" t="s">
        <v>70</v>
      </c>
    </row>
    <row r="12065" spans="1:15">
      <c r="A12065" s="38">
        <v>40345</v>
      </c>
      <c r="B12065" s="38">
        <v>49476</v>
      </c>
      <c r="C12065" s="131">
        <v>300</v>
      </c>
      <c r="D12065" s="39">
        <v>0.1003</v>
      </c>
      <c r="E12065" s="39">
        <v>9.11E-2</v>
      </c>
      <c r="F12065" s="40">
        <v>165800</v>
      </c>
      <c r="G12065" s="40">
        <v>165800</v>
      </c>
      <c r="H12065" s="40">
        <v>50450.6</v>
      </c>
      <c r="I12065" s="40">
        <v>59999.99</v>
      </c>
      <c r="J12065" s="67">
        <f t="shared" si="564"/>
        <v>0.30428588661037392</v>
      </c>
      <c r="K12065" s="39">
        <f t="shared" si="565"/>
        <v>0.36188172496984317</v>
      </c>
      <c r="L12065" s="2" t="str">
        <f t="shared" si="566"/>
        <v>AA</v>
      </c>
      <c r="M12065" s="2" t="s">
        <v>619</v>
      </c>
      <c r="N12065" s="2" t="s">
        <v>427</v>
      </c>
      <c r="O12065" s="2" t="s">
        <v>70</v>
      </c>
    </row>
    <row r="12066" spans="1:15">
      <c r="A12066" s="42">
        <v>40051</v>
      </c>
      <c r="B12066" s="42">
        <v>47356</v>
      </c>
      <c r="C12066" s="130">
        <v>240</v>
      </c>
      <c r="D12066" s="43">
        <v>0.1003</v>
      </c>
      <c r="E12066" s="43">
        <v>9.11E-2</v>
      </c>
      <c r="F12066" s="44">
        <v>167000</v>
      </c>
      <c r="G12066" s="44">
        <v>167000</v>
      </c>
      <c r="H12066" s="44">
        <v>47794.720000000001</v>
      </c>
      <c r="I12066" s="44">
        <v>60902.35</v>
      </c>
      <c r="J12066" s="68">
        <f t="shared" si="564"/>
        <v>0.28619592814371259</v>
      </c>
      <c r="K12066" s="43">
        <f t="shared" si="565"/>
        <v>0.36468473053892214</v>
      </c>
      <c r="L12066" s="41" t="str">
        <f t="shared" si="566"/>
        <v>AA</v>
      </c>
      <c r="M12066" s="41" t="s">
        <v>634</v>
      </c>
      <c r="N12066" s="41" t="s">
        <v>421</v>
      </c>
      <c r="O12066" s="41" t="s">
        <v>70</v>
      </c>
    </row>
    <row r="12067" spans="1:15">
      <c r="A12067" s="42">
        <v>40296</v>
      </c>
      <c r="B12067" s="42">
        <v>51254</v>
      </c>
      <c r="C12067" s="130">
        <v>360</v>
      </c>
      <c r="D12067" s="43">
        <v>0.1003</v>
      </c>
      <c r="E12067" s="43">
        <v>9.11E-2</v>
      </c>
      <c r="F12067" s="44">
        <v>170000</v>
      </c>
      <c r="G12067" s="44">
        <v>170000</v>
      </c>
      <c r="H12067" s="44">
        <v>43436.46</v>
      </c>
      <c r="I12067" s="44">
        <v>62148.160000000003</v>
      </c>
      <c r="J12067" s="68">
        <f t="shared" si="564"/>
        <v>0.2555085882352941</v>
      </c>
      <c r="K12067" s="43">
        <f t="shared" si="565"/>
        <v>0.36557741176470593</v>
      </c>
      <c r="L12067" s="41" t="str">
        <f t="shared" si="566"/>
        <v>AA</v>
      </c>
      <c r="M12067" s="41" t="s">
        <v>552</v>
      </c>
      <c r="N12067" s="41" t="s">
        <v>416</v>
      </c>
      <c r="O12067" s="41" t="s">
        <v>70</v>
      </c>
    </row>
    <row r="12068" spans="1:15">
      <c r="A12068" s="38">
        <v>40546</v>
      </c>
      <c r="B12068" s="38">
        <v>47851</v>
      </c>
      <c r="C12068" s="131">
        <v>240</v>
      </c>
      <c r="D12068" s="39">
        <v>0.1003</v>
      </c>
      <c r="E12068" s="39">
        <v>9.11E-2</v>
      </c>
      <c r="F12068" s="40">
        <v>185000</v>
      </c>
      <c r="G12068" s="40">
        <v>185000</v>
      </c>
      <c r="H12068" s="40">
        <v>57511.44</v>
      </c>
      <c r="I12068" s="40">
        <v>67703.789999999994</v>
      </c>
      <c r="J12068" s="67">
        <f t="shared" si="564"/>
        <v>0.31087264864864866</v>
      </c>
      <c r="K12068" s="39">
        <f t="shared" si="565"/>
        <v>0.36596643243243238</v>
      </c>
      <c r="L12068" s="2" t="str">
        <f t="shared" si="566"/>
        <v>AA</v>
      </c>
      <c r="M12068" s="2" t="s">
        <v>1484</v>
      </c>
      <c r="N12068" s="2" t="s">
        <v>416</v>
      </c>
      <c r="O12068" s="2" t="s">
        <v>70</v>
      </c>
    </row>
    <row r="12069" spans="1:15">
      <c r="A12069" s="42">
        <v>40046</v>
      </c>
      <c r="B12069" s="42">
        <v>47351</v>
      </c>
      <c r="C12069" s="130">
        <v>240</v>
      </c>
      <c r="D12069" s="43">
        <v>0.1003</v>
      </c>
      <c r="E12069" s="43">
        <v>0.1003</v>
      </c>
      <c r="F12069" s="44">
        <v>180000</v>
      </c>
      <c r="G12069" s="44">
        <v>180000</v>
      </c>
      <c r="H12069" s="44">
        <v>49525.5</v>
      </c>
      <c r="I12069" s="44">
        <v>65923.009999999995</v>
      </c>
      <c r="J12069" s="68">
        <f t="shared" si="564"/>
        <v>0.27514166666666667</v>
      </c>
      <c r="K12069" s="43">
        <f t="shared" si="565"/>
        <v>0.36623894444444444</v>
      </c>
      <c r="L12069" s="41" t="str">
        <f t="shared" si="566"/>
        <v>AA</v>
      </c>
      <c r="M12069" s="41" t="s">
        <v>457</v>
      </c>
      <c r="N12069" s="41" t="s">
        <v>419</v>
      </c>
      <c r="O12069" s="41" t="s">
        <v>70</v>
      </c>
    </row>
    <row r="12070" spans="1:15">
      <c r="A12070" s="42">
        <v>40028</v>
      </c>
      <c r="B12070" s="42">
        <v>42738</v>
      </c>
      <c r="C12070" s="130">
        <v>89</v>
      </c>
      <c r="D12070" s="43">
        <v>0.1003</v>
      </c>
      <c r="E12070" s="43">
        <v>9.11E-2</v>
      </c>
      <c r="F12070" s="44">
        <v>193600</v>
      </c>
      <c r="G12070" s="44">
        <v>193600</v>
      </c>
      <c r="H12070" s="44">
        <v>34786.57</v>
      </c>
      <c r="I12070" s="44">
        <v>71000</v>
      </c>
      <c r="J12070" s="68">
        <f t="shared" si="564"/>
        <v>0.17968269628099173</v>
      </c>
      <c r="K12070" s="43">
        <f t="shared" si="565"/>
        <v>0.36673553719008267</v>
      </c>
      <c r="L12070" s="41" t="str">
        <f t="shared" si="566"/>
        <v>AA</v>
      </c>
      <c r="M12070" s="41" t="s">
        <v>284</v>
      </c>
      <c r="N12070" s="41" t="s">
        <v>417</v>
      </c>
      <c r="O12070" s="41" t="s">
        <v>70</v>
      </c>
    </row>
    <row r="12071" spans="1:15">
      <c r="A12071" s="42">
        <v>39772</v>
      </c>
      <c r="B12071" s="42">
        <v>47077</v>
      </c>
      <c r="C12071" s="130">
        <v>240</v>
      </c>
      <c r="D12071" s="43">
        <v>0.1003</v>
      </c>
      <c r="E12071" s="43">
        <v>9.11E-2</v>
      </c>
      <c r="F12071" s="44">
        <v>160000</v>
      </c>
      <c r="G12071" s="44">
        <v>160000</v>
      </c>
      <c r="H12071" s="44">
        <v>42408.62</v>
      </c>
      <c r="I12071" s="44">
        <v>59010.5</v>
      </c>
      <c r="J12071" s="68">
        <f t="shared" si="564"/>
        <v>0.26505387499999999</v>
      </c>
      <c r="K12071" s="43">
        <f t="shared" si="565"/>
        <v>0.36881562499999998</v>
      </c>
      <c r="L12071" s="41" t="str">
        <f t="shared" si="566"/>
        <v>AA</v>
      </c>
      <c r="M12071" s="41" t="s">
        <v>586</v>
      </c>
      <c r="N12071" s="41" t="s">
        <v>416</v>
      </c>
      <c r="O12071" s="41" t="s">
        <v>70</v>
      </c>
    </row>
    <row r="12072" spans="1:15">
      <c r="A12072" s="42">
        <v>40452</v>
      </c>
      <c r="B12072" s="42">
        <v>47331</v>
      </c>
      <c r="C12072" s="130">
        <v>226</v>
      </c>
      <c r="D12072" s="43">
        <v>0.1003</v>
      </c>
      <c r="E12072" s="43">
        <v>9.11E-2</v>
      </c>
      <c r="F12072" s="44">
        <v>178000</v>
      </c>
      <c r="G12072" s="44">
        <v>178000</v>
      </c>
      <c r="H12072" s="44">
        <v>58400.35</v>
      </c>
      <c r="I12072" s="44">
        <v>65888.63</v>
      </c>
      <c r="J12072" s="68">
        <f t="shared" si="564"/>
        <v>0.32809185393258428</v>
      </c>
      <c r="K12072" s="43">
        <f t="shared" si="565"/>
        <v>0.37016084269662924</v>
      </c>
      <c r="L12072" s="41" t="str">
        <f t="shared" si="566"/>
        <v>AA</v>
      </c>
      <c r="M12072" s="41" t="s">
        <v>482</v>
      </c>
      <c r="N12072" s="41" t="s">
        <v>422</v>
      </c>
      <c r="O12072" s="41" t="s">
        <v>70</v>
      </c>
    </row>
    <row r="12073" spans="1:15">
      <c r="A12073" s="38">
        <v>39493</v>
      </c>
      <c r="B12073" s="38">
        <v>46798</v>
      </c>
      <c r="C12073" s="131">
        <v>240</v>
      </c>
      <c r="D12073" s="39">
        <v>0.1003</v>
      </c>
      <c r="E12073" s="39">
        <v>0.1003</v>
      </c>
      <c r="F12073" s="40">
        <v>135000</v>
      </c>
      <c r="G12073" s="40">
        <v>135000</v>
      </c>
      <c r="H12073" s="40">
        <v>35302.42</v>
      </c>
      <c r="I12073" s="40">
        <v>50000</v>
      </c>
      <c r="J12073" s="67">
        <f t="shared" si="564"/>
        <v>0.2614994074074074</v>
      </c>
      <c r="K12073" s="39">
        <f t="shared" si="565"/>
        <v>0.37037037037037035</v>
      </c>
      <c r="L12073" s="2" t="str">
        <f t="shared" si="566"/>
        <v>AA</v>
      </c>
      <c r="M12073" s="2" t="s">
        <v>1106</v>
      </c>
      <c r="N12073" s="2" t="s">
        <v>429</v>
      </c>
      <c r="O12073" s="2" t="s">
        <v>70</v>
      </c>
    </row>
    <row r="12074" spans="1:15">
      <c r="A12074" s="42">
        <v>40619</v>
      </c>
      <c r="B12074" s="42">
        <v>51577</v>
      </c>
      <c r="C12074" s="130">
        <v>360</v>
      </c>
      <c r="D12074" s="43">
        <v>0.1003</v>
      </c>
      <c r="E12074" s="43">
        <v>9.11E-2</v>
      </c>
      <c r="F12074" s="44">
        <v>170000</v>
      </c>
      <c r="G12074" s="44">
        <v>170000</v>
      </c>
      <c r="H12074" s="44">
        <v>56394.58</v>
      </c>
      <c r="I12074" s="44">
        <v>63201.63</v>
      </c>
      <c r="J12074" s="68">
        <f t="shared" si="564"/>
        <v>0.3317328235294118</v>
      </c>
      <c r="K12074" s="43">
        <f t="shared" si="565"/>
        <v>0.37177429411764706</v>
      </c>
      <c r="L12074" s="41" t="str">
        <f t="shared" si="566"/>
        <v>AA</v>
      </c>
      <c r="M12074" s="41" t="s">
        <v>531</v>
      </c>
      <c r="N12074" s="41" t="s">
        <v>423</v>
      </c>
      <c r="O12074" s="41" t="s">
        <v>70</v>
      </c>
    </row>
    <row r="12075" spans="1:15">
      <c r="A12075" s="38">
        <v>39801</v>
      </c>
      <c r="B12075" s="38">
        <v>50758</v>
      </c>
      <c r="C12075" s="131">
        <v>360</v>
      </c>
      <c r="D12075" s="39">
        <v>0.1003</v>
      </c>
      <c r="E12075" s="39">
        <v>9.11E-2</v>
      </c>
      <c r="F12075" s="40">
        <v>187941</v>
      </c>
      <c r="G12075" s="40">
        <v>187941</v>
      </c>
      <c r="H12075" s="40">
        <v>58027.18</v>
      </c>
      <c r="I12075" s="40">
        <v>69999.990000000005</v>
      </c>
      <c r="J12075" s="67">
        <f t="shared" si="564"/>
        <v>0.30875210837443667</v>
      </c>
      <c r="K12075" s="39">
        <f t="shared" si="565"/>
        <v>0.37245726052324934</v>
      </c>
      <c r="L12075" s="2" t="str">
        <f t="shared" si="566"/>
        <v>AA</v>
      </c>
      <c r="M12075" s="2" t="s">
        <v>495</v>
      </c>
      <c r="N12075" s="2" t="s">
        <v>424</v>
      </c>
      <c r="O12075" s="2" t="s">
        <v>70</v>
      </c>
    </row>
    <row r="12076" spans="1:15">
      <c r="A12076" s="38">
        <v>39835</v>
      </c>
      <c r="B12076" s="38">
        <v>46865</v>
      </c>
      <c r="C12076" s="131">
        <v>231</v>
      </c>
      <c r="D12076" s="39">
        <v>0.1003</v>
      </c>
      <c r="E12076" s="39">
        <v>9.11E-2</v>
      </c>
      <c r="F12076" s="40">
        <v>147000</v>
      </c>
      <c r="G12076" s="40">
        <v>147000</v>
      </c>
      <c r="H12076" s="40">
        <v>39165.4</v>
      </c>
      <c r="I12076" s="40">
        <v>54999.99</v>
      </c>
      <c r="J12076" s="67">
        <f t="shared" si="564"/>
        <v>0.26643129251700681</v>
      </c>
      <c r="K12076" s="39">
        <f t="shared" si="565"/>
        <v>0.37414959183673469</v>
      </c>
      <c r="L12076" s="2" t="str">
        <f t="shared" si="566"/>
        <v>AA</v>
      </c>
      <c r="M12076" s="2" t="s">
        <v>538</v>
      </c>
      <c r="N12076" s="2" t="s">
        <v>417</v>
      </c>
      <c r="O12076" s="2" t="s">
        <v>70</v>
      </c>
    </row>
    <row r="12077" spans="1:15">
      <c r="A12077" s="38">
        <v>40752</v>
      </c>
      <c r="B12077" s="38">
        <v>51710</v>
      </c>
      <c r="C12077" s="131">
        <v>360</v>
      </c>
      <c r="D12077" s="39">
        <v>0.1003</v>
      </c>
      <c r="E12077" s="39">
        <v>9.11E-2</v>
      </c>
      <c r="F12077" s="40">
        <v>178000</v>
      </c>
      <c r="G12077" s="40">
        <v>178000</v>
      </c>
      <c r="H12077" s="40">
        <v>59881.919999999998</v>
      </c>
      <c r="I12077" s="40">
        <v>66599.990000000005</v>
      </c>
      <c r="J12077" s="67">
        <f t="shared" si="564"/>
        <v>0.3364152808988764</v>
      </c>
      <c r="K12077" s="39">
        <f t="shared" si="565"/>
        <v>0.37415724719101129</v>
      </c>
      <c r="L12077" s="2" t="str">
        <f t="shared" si="566"/>
        <v>AA</v>
      </c>
      <c r="M12077" s="2" t="s">
        <v>770</v>
      </c>
      <c r="N12077" s="2" t="s">
        <v>424</v>
      </c>
      <c r="O12077" s="2" t="s">
        <v>70</v>
      </c>
    </row>
    <row r="12078" spans="1:15">
      <c r="A12078" s="42">
        <v>40809</v>
      </c>
      <c r="B12078" s="42">
        <v>50487</v>
      </c>
      <c r="C12078" s="130">
        <v>318</v>
      </c>
      <c r="D12078" s="43">
        <v>0.1003</v>
      </c>
      <c r="E12078" s="43">
        <v>9.11E-2</v>
      </c>
      <c r="F12078" s="44">
        <v>160000</v>
      </c>
      <c r="G12078" s="44">
        <v>160000</v>
      </c>
      <c r="H12078" s="44">
        <v>53188.11</v>
      </c>
      <c r="I12078" s="44">
        <v>59999.99</v>
      </c>
      <c r="J12078" s="68">
        <f t="shared" si="564"/>
        <v>0.33242568750000001</v>
      </c>
      <c r="K12078" s="43">
        <f t="shared" si="565"/>
        <v>0.37499993749999999</v>
      </c>
      <c r="L12078" s="41" t="str">
        <f t="shared" si="566"/>
        <v>AA</v>
      </c>
      <c r="M12078" s="41" t="s">
        <v>495</v>
      </c>
      <c r="N12078" s="41" t="s">
        <v>424</v>
      </c>
      <c r="O12078" s="41" t="s">
        <v>70</v>
      </c>
    </row>
    <row r="12079" spans="1:15">
      <c r="A12079" s="42">
        <v>40847</v>
      </c>
      <c r="B12079" s="42">
        <v>51805</v>
      </c>
      <c r="C12079" s="130">
        <v>360</v>
      </c>
      <c r="D12079" s="43">
        <v>0.1003</v>
      </c>
      <c r="E12079" s="43">
        <v>9.11E-2</v>
      </c>
      <c r="F12079" s="44">
        <v>180000</v>
      </c>
      <c r="G12079" s="44">
        <v>180000</v>
      </c>
      <c r="H12079" s="44">
        <v>60956.6</v>
      </c>
      <c r="I12079" s="44">
        <v>67499.990000000005</v>
      </c>
      <c r="J12079" s="68">
        <f t="shared" si="564"/>
        <v>0.33864777777777777</v>
      </c>
      <c r="K12079" s="43">
        <f t="shared" si="565"/>
        <v>0.37499994444444446</v>
      </c>
      <c r="L12079" s="41" t="str">
        <f t="shared" si="566"/>
        <v>AA</v>
      </c>
      <c r="M12079" s="41" t="s">
        <v>841</v>
      </c>
      <c r="N12079" s="41" t="s">
        <v>422</v>
      </c>
      <c r="O12079" s="41" t="s">
        <v>70</v>
      </c>
    </row>
    <row r="12080" spans="1:15">
      <c r="A12080" s="38">
        <v>39695</v>
      </c>
      <c r="B12080" s="38">
        <v>46391</v>
      </c>
      <c r="C12080" s="131">
        <v>220</v>
      </c>
      <c r="D12080" s="39">
        <v>0.1003</v>
      </c>
      <c r="E12080" s="39">
        <v>9.11E-2</v>
      </c>
      <c r="F12080" s="40">
        <v>143200</v>
      </c>
      <c r="G12080" s="40">
        <v>143200</v>
      </c>
      <c r="H12080" s="40">
        <v>36950.32</v>
      </c>
      <c r="I12080" s="40">
        <v>53999.99</v>
      </c>
      <c r="J12080" s="67">
        <f t="shared" si="564"/>
        <v>0.25803296089385475</v>
      </c>
      <c r="K12080" s="39">
        <f t="shared" si="565"/>
        <v>0.37709490223463688</v>
      </c>
      <c r="L12080" s="2" t="str">
        <f t="shared" si="566"/>
        <v>AA</v>
      </c>
      <c r="M12080" s="2" t="s">
        <v>531</v>
      </c>
      <c r="N12080" s="2" t="s">
        <v>423</v>
      </c>
      <c r="O12080" s="2" t="s">
        <v>70</v>
      </c>
    </row>
    <row r="12081" spans="1:15">
      <c r="A12081" s="42">
        <v>40339</v>
      </c>
      <c r="B12081" s="42">
        <v>51297</v>
      </c>
      <c r="C12081" s="130">
        <v>360</v>
      </c>
      <c r="D12081" s="43">
        <v>0.1003</v>
      </c>
      <c r="E12081" s="43">
        <v>9.11E-2</v>
      </c>
      <c r="F12081" s="44">
        <v>172000</v>
      </c>
      <c r="G12081" s="44">
        <v>172000</v>
      </c>
      <c r="H12081" s="44">
        <v>56688.26</v>
      </c>
      <c r="I12081" s="44">
        <v>64999.99</v>
      </c>
      <c r="J12081" s="68">
        <f t="shared" si="564"/>
        <v>0.32958290697674419</v>
      </c>
      <c r="K12081" s="43">
        <f t="shared" si="565"/>
        <v>0.37790691860465114</v>
      </c>
      <c r="L12081" s="41" t="str">
        <f t="shared" si="566"/>
        <v>AA</v>
      </c>
      <c r="M12081" s="41" t="s">
        <v>489</v>
      </c>
      <c r="N12081" s="41" t="s">
        <v>415</v>
      </c>
      <c r="O12081" s="41" t="s">
        <v>70</v>
      </c>
    </row>
    <row r="12082" spans="1:15">
      <c r="A12082" s="38">
        <v>40441</v>
      </c>
      <c r="B12082" s="38">
        <v>51399</v>
      </c>
      <c r="C12082" s="131">
        <v>360</v>
      </c>
      <c r="D12082" s="39">
        <v>0.1003</v>
      </c>
      <c r="E12082" s="39">
        <v>9.11E-2</v>
      </c>
      <c r="F12082" s="40">
        <v>193000</v>
      </c>
      <c r="G12082" s="40">
        <v>193000</v>
      </c>
      <c r="H12082" s="40">
        <v>64202.95</v>
      </c>
      <c r="I12082" s="40">
        <v>72999.990000000005</v>
      </c>
      <c r="J12082" s="67">
        <f t="shared" si="564"/>
        <v>0.33265777202072538</v>
      </c>
      <c r="K12082" s="39">
        <f t="shared" si="565"/>
        <v>0.37823829015544042</v>
      </c>
      <c r="L12082" s="2" t="str">
        <f t="shared" si="566"/>
        <v>AA</v>
      </c>
      <c r="M12082" s="2" t="s">
        <v>564</v>
      </c>
      <c r="N12082" s="2" t="s">
        <v>417</v>
      </c>
      <c r="O12082" s="2" t="s">
        <v>70</v>
      </c>
    </row>
    <row r="12083" spans="1:15">
      <c r="A12083" s="42">
        <v>40276</v>
      </c>
      <c r="B12083" s="42">
        <v>47581</v>
      </c>
      <c r="C12083" s="130">
        <v>240</v>
      </c>
      <c r="D12083" s="43">
        <v>0.1003</v>
      </c>
      <c r="E12083" s="43">
        <v>9.5700000000000007E-2</v>
      </c>
      <c r="F12083" s="44">
        <v>185001</v>
      </c>
      <c r="G12083" s="44">
        <v>185001</v>
      </c>
      <c r="H12083" s="44">
        <v>54896.08</v>
      </c>
      <c r="I12083" s="44">
        <v>69999.990000000005</v>
      </c>
      <c r="J12083" s="68">
        <f t="shared" si="564"/>
        <v>0.29673396360019677</v>
      </c>
      <c r="K12083" s="43">
        <f t="shared" si="565"/>
        <v>0.37837627904714033</v>
      </c>
      <c r="L12083" s="41" t="str">
        <f t="shared" si="566"/>
        <v>AA</v>
      </c>
      <c r="M12083" s="41" t="s">
        <v>504</v>
      </c>
      <c r="N12083" s="41" t="s">
        <v>417</v>
      </c>
      <c r="O12083" s="41" t="s">
        <v>70</v>
      </c>
    </row>
    <row r="12084" spans="1:15">
      <c r="A12084" s="38">
        <v>40060</v>
      </c>
      <c r="B12084" s="38">
        <v>45539</v>
      </c>
      <c r="C12084" s="131">
        <v>180</v>
      </c>
      <c r="D12084" s="39">
        <v>0.1003</v>
      </c>
      <c r="E12084" s="39">
        <v>9.11E-2</v>
      </c>
      <c r="F12084" s="40">
        <v>200000</v>
      </c>
      <c r="G12084" s="40">
        <v>200000</v>
      </c>
      <c r="H12084" s="40">
        <v>50231.49</v>
      </c>
      <c r="I12084" s="40">
        <v>75799.990000000005</v>
      </c>
      <c r="J12084" s="67">
        <f t="shared" si="564"/>
        <v>0.25115745</v>
      </c>
      <c r="K12084" s="39">
        <f t="shared" si="565"/>
        <v>0.37899995000000003</v>
      </c>
      <c r="L12084" s="2" t="str">
        <f t="shared" si="566"/>
        <v>AA</v>
      </c>
      <c r="M12084" s="2" t="s">
        <v>489</v>
      </c>
      <c r="N12084" s="2" t="s">
        <v>415</v>
      </c>
      <c r="O12084" s="2" t="s">
        <v>70</v>
      </c>
    </row>
    <row r="12085" spans="1:15">
      <c r="A12085" s="38">
        <v>40051</v>
      </c>
      <c r="B12085" s="38">
        <v>46079</v>
      </c>
      <c r="C12085" s="131">
        <v>198</v>
      </c>
      <c r="D12085" s="39">
        <v>0.1003</v>
      </c>
      <c r="E12085" s="39">
        <v>9.11E-2</v>
      </c>
      <c r="F12085" s="40">
        <v>170000</v>
      </c>
      <c r="G12085" s="40">
        <v>170000</v>
      </c>
      <c r="H12085" s="40">
        <v>46979.31</v>
      </c>
      <c r="I12085" s="40">
        <v>64500</v>
      </c>
      <c r="J12085" s="67">
        <f t="shared" si="564"/>
        <v>0.27634888235294114</v>
      </c>
      <c r="K12085" s="39">
        <f t="shared" si="565"/>
        <v>0.37941176470588234</v>
      </c>
      <c r="L12085" s="2" t="str">
        <f t="shared" si="566"/>
        <v>AA</v>
      </c>
      <c r="M12085" s="2" t="s">
        <v>457</v>
      </c>
      <c r="N12085" s="2" t="s">
        <v>419</v>
      </c>
      <c r="O12085" s="2" t="s">
        <v>70</v>
      </c>
    </row>
    <row r="12086" spans="1:15">
      <c r="A12086" s="42">
        <v>40031</v>
      </c>
      <c r="B12086" s="42">
        <v>47336</v>
      </c>
      <c r="C12086" s="130">
        <v>240</v>
      </c>
      <c r="D12086" s="43">
        <v>0.1003</v>
      </c>
      <c r="E12086" s="43">
        <v>9.11E-2</v>
      </c>
      <c r="F12086" s="44">
        <v>165000</v>
      </c>
      <c r="G12086" s="44">
        <v>165000</v>
      </c>
      <c r="H12086" s="44">
        <v>47091.03</v>
      </c>
      <c r="I12086" s="44">
        <v>62644.43</v>
      </c>
      <c r="J12086" s="68">
        <f t="shared" si="564"/>
        <v>0.28540018181818183</v>
      </c>
      <c r="K12086" s="43">
        <f t="shared" si="565"/>
        <v>0.37966321212121212</v>
      </c>
      <c r="L12086" s="41" t="str">
        <f t="shared" si="566"/>
        <v>AA</v>
      </c>
      <c r="M12086" s="41" t="s">
        <v>564</v>
      </c>
      <c r="N12086" s="41" t="s">
        <v>417</v>
      </c>
      <c r="O12086" s="41" t="s">
        <v>70</v>
      </c>
    </row>
    <row r="12087" spans="1:15">
      <c r="A12087" s="38">
        <v>40529</v>
      </c>
      <c r="B12087" s="38">
        <v>45733</v>
      </c>
      <c r="C12087" s="131">
        <v>171</v>
      </c>
      <c r="D12087" s="39">
        <v>0.1003</v>
      </c>
      <c r="E12087" s="39">
        <v>9.11E-2</v>
      </c>
      <c r="F12087" s="40">
        <v>173900</v>
      </c>
      <c r="G12087" s="40">
        <v>173900</v>
      </c>
      <c r="H12087" s="40">
        <v>45404.51</v>
      </c>
      <c r="I12087" s="40">
        <v>66117.070000000007</v>
      </c>
      <c r="J12087" s="67">
        <f t="shared" si="564"/>
        <v>0.26109551466359976</v>
      </c>
      <c r="K12087" s="39">
        <f t="shared" si="565"/>
        <v>0.3802016676250719</v>
      </c>
      <c r="L12087" s="2" t="str">
        <f t="shared" si="566"/>
        <v>AA</v>
      </c>
      <c r="M12087" s="2" t="s">
        <v>811</v>
      </c>
      <c r="N12087" s="2" t="s">
        <v>422</v>
      </c>
      <c r="O12087" s="2" t="s">
        <v>70</v>
      </c>
    </row>
    <row r="12088" spans="1:15">
      <c r="A12088" s="38">
        <v>39717</v>
      </c>
      <c r="B12088" s="38">
        <v>47022</v>
      </c>
      <c r="C12088" s="131">
        <v>240</v>
      </c>
      <c r="D12088" s="39">
        <v>0.1003</v>
      </c>
      <c r="E12088" s="39">
        <v>9.11E-2</v>
      </c>
      <c r="F12088" s="40">
        <v>168270</v>
      </c>
      <c r="G12088" s="40">
        <v>168270</v>
      </c>
      <c r="H12088" s="40">
        <v>45610.46</v>
      </c>
      <c r="I12088" s="40">
        <v>63999.99</v>
      </c>
      <c r="J12088" s="67">
        <f t="shared" si="564"/>
        <v>0.27105520889047363</v>
      </c>
      <c r="K12088" s="39">
        <f t="shared" si="565"/>
        <v>0.38034105901230164</v>
      </c>
      <c r="L12088" s="2" t="str">
        <f t="shared" si="566"/>
        <v>AA</v>
      </c>
      <c r="M12088" s="2" t="s">
        <v>466</v>
      </c>
      <c r="N12088" s="2" t="s">
        <v>421</v>
      </c>
      <c r="O12088" s="2" t="s">
        <v>70</v>
      </c>
    </row>
    <row r="12089" spans="1:15">
      <c r="A12089" s="38">
        <v>40604</v>
      </c>
      <c r="B12089" s="38">
        <v>51289</v>
      </c>
      <c r="C12089" s="131">
        <v>351</v>
      </c>
      <c r="D12089" s="39">
        <v>0.1003</v>
      </c>
      <c r="E12089" s="39">
        <v>9.11E-2</v>
      </c>
      <c r="F12089" s="40">
        <v>164800</v>
      </c>
      <c r="G12089" s="40">
        <v>164800</v>
      </c>
      <c r="H12089" s="40">
        <v>55777.48</v>
      </c>
      <c r="I12089" s="40">
        <v>62699.99</v>
      </c>
      <c r="J12089" s="67">
        <f t="shared" si="564"/>
        <v>0.33845558252427188</v>
      </c>
      <c r="K12089" s="39">
        <f t="shared" si="565"/>
        <v>0.38046110436893205</v>
      </c>
      <c r="L12089" s="2" t="str">
        <f t="shared" si="566"/>
        <v>AA</v>
      </c>
      <c r="M12089" s="2" t="s">
        <v>457</v>
      </c>
      <c r="N12089" s="2" t="s">
        <v>419</v>
      </c>
      <c r="O12089" s="2" t="s">
        <v>70</v>
      </c>
    </row>
    <row r="12090" spans="1:15">
      <c r="A12090" s="42">
        <v>40641</v>
      </c>
      <c r="B12090" s="42">
        <v>45024</v>
      </c>
      <c r="C12090" s="130">
        <v>144</v>
      </c>
      <c r="D12090" s="43">
        <v>0.1003</v>
      </c>
      <c r="E12090" s="43">
        <v>9.11E-2</v>
      </c>
      <c r="F12090" s="44">
        <v>196900</v>
      </c>
      <c r="G12090" s="44">
        <v>196900</v>
      </c>
      <c r="H12090" s="44">
        <v>32874.86</v>
      </c>
      <c r="I12090" s="44">
        <v>74999.990000000005</v>
      </c>
      <c r="J12090" s="68">
        <f t="shared" si="564"/>
        <v>0.16696221432199085</v>
      </c>
      <c r="K12090" s="43">
        <f t="shared" si="565"/>
        <v>0.38090396140172678</v>
      </c>
      <c r="L12090" s="41" t="str">
        <f t="shared" si="566"/>
        <v>AA</v>
      </c>
      <c r="M12090" s="41" t="s">
        <v>540</v>
      </c>
      <c r="N12090" s="41" t="s">
        <v>423</v>
      </c>
      <c r="O12090" s="41" t="s">
        <v>70</v>
      </c>
    </row>
    <row r="12091" spans="1:15">
      <c r="A12091" s="38">
        <v>40312</v>
      </c>
      <c r="B12091" s="38">
        <v>47617</v>
      </c>
      <c r="C12091" s="131">
        <v>240</v>
      </c>
      <c r="D12091" s="39">
        <v>0.1003</v>
      </c>
      <c r="E12091" s="39">
        <v>9.5700000000000007E-2</v>
      </c>
      <c r="F12091" s="40">
        <v>157500</v>
      </c>
      <c r="G12091" s="40">
        <v>157500</v>
      </c>
      <c r="H12091" s="40">
        <v>47328.94</v>
      </c>
      <c r="I12091" s="40">
        <v>59999.99</v>
      </c>
      <c r="J12091" s="67">
        <f t="shared" si="564"/>
        <v>0.30050120634920635</v>
      </c>
      <c r="K12091" s="39">
        <f t="shared" si="565"/>
        <v>0.38095231746031744</v>
      </c>
      <c r="L12091" s="2" t="str">
        <f t="shared" si="566"/>
        <v>AA</v>
      </c>
      <c r="M12091" s="2" t="s">
        <v>466</v>
      </c>
      <c r="N12091" s="2" t="s">
        <v>421</v>
      </c>
      <c r="O12091" s="2" t="s">
        <v>70</v>
      </c>
    </row>
    <row r="12092" spans="1:15">
      <c r="A12092" s="42">
        <v>40359</v>
      </c>
      <c r="B12092" s="42">
        <v>42643</v>
      </c>
      <c r="C12092" s="130">
        <v>75</v>
      </c>
      <c r="D12092" s="43">
        <v>0.1003</v>
      </c>
      <c r="E12092" s="43">
        <v>9.11E-2</v>
      </c>
      <c r="F12092" s="44">
        <v>175000</v>
      </c>
      <c r="G12092" s="44">
        <v>175000</v>
      </c>
      <c r="H12092" s="44">
        <v>34627.339999999997</v>
      </c>
      <c r="I12092" s="44">
        <v>66684.72</v>
      </c>
      <c r="J12092" s="68">
        <f t="shared" si="564"/>
        <v>0.19787051428571426</v>
      </c>
      <c r="K12092" s="43">
        <f t="shared" si="565"/>
        <v>0.38105554285714288</v>
      </c>
      <c r="L12092" s="41" t="str">
        <f t="shared" si="566"/>
        <v>AA</v>
      </c>
      <c r="M12092" s="41" t="s">
        <v>457</v>
      </c>
      <c r="N12092" s="41" t="s">
        <v>419</v>
      </c>
      <c r="O12092" s="41" t="s">
        <v>70</v>
      </c>
    </row>
    <row r="12093" spans="1:15">
      <c r="A12093" s="42">
        <v>40781</v>
      </c>
      <c r="B12093" s="42">
        <v>49760</v>
      </c>
      <c r="C12093" s="130">
        <v>295</v>
      </c>
      <c r="D12093" s="43">
        <v>0.1003</v>
      </c>
      <c r="E12093" s="43">
        <v>9.11E-2</v>
      </c>
      <c r="F12093" s="44">
        <v>178202.59</v>
      </c>
      <c r="G12093" s="44">
        <v>178202.59</v>
      </c>
      <c r="H12093" s="44">
        <v>60908.03</v>
      </c>
      <c r="I12093" s="44">
        <v>68000</v>
      </c>
      <c r="J12093" s="68">
        <f t="shared" si="564"/>
        <v>0.34179093581075337</v>
      </c>
      <c r="K12093" s="43">
        <f t="shared" si="565"/>
        <v>0.38158816883637886</v>
      </c>
      <c r="L12093" s="41" t="str">
        <f t="shared" si="566"/>
        <v>AA</v>
      </c>
      <c r="M12093" s="41" t="s">
        <v>987</v>
      </c>
      <c r="N12093" s="41" t="s">
        <v>424</v>
      </c>
      <c r="O12093" s="41" t="s">
        <v>70</v>
      </c>
    </row>
    <row r="12094" spans="1:15">
      <c r="A12094" s="42">
        <v>40718</v>
      </c>
      <c r="B12094" s="42">
        <v>51676</v>
      </c>
      <c r="C12094" s="130">
        <v>360</v>
      </c>
      <c r="D12094" s="43">
        <v>0.1003</v>
      </c>
      <c r="E12094" s="43">
        <v>9.11E-2</v>
      </c>
      <c r="F12094" s="44">
        <v>200000</v>
      </c>
      <c r="G12094" s="44">
        <v>200000</v>
      </c>
      <c r="H12094" s="44">
        <v>69100.91</v>
      </c>
      <c r="I12094" s="44">
        <v>76999.990000000005</v>
      </c>
      <c r="J12094" s="68">
        <f t="shared" si="564"/>
        <v>0.34550455000000002</v>
      </c>
      <c r="K12094" s="43">
        <f t="shared" si="565"/>
        <v>0.38499995000000004</v>
      </c>
      <c r="L12094" s="41" t="str">
        <f t="shared" si="566"/>
        <v>AA</v>
      </c>
      <c r="M12094" s="41" t="s">
        <v>779</v>
      </c>
      <c r="N12094" s="41" t="s">
        <v>416</v>
      </c>
      <c r="O12094" s="41" t="s">
        <v>70</v>
      </c>
    </row>
    <row r="12095" spans="1:15">
      <c r="A12095" s="38">
        <v>40578</v>
      </c>
      <c r="B12095" s="38">
        <v>44231</v>
      </c>
      <c r="C12095" s="131">
        <v>120</v>
      </c>
      <c r="D12095" s="39">
        <v>0.1003</v>
      </c>
      <c r="E12095" s="39">
        <v>9.11E-2</v>
      </c>
      <c r="F12095" s="40">
        <v>180000</v>
      </c>
      <c r="G12095" s="40">
        <v>180000</v>
      </c>
      <c r="H12095" s="40">
        <v>58697.88</v>
      </c>
      <c r="I12095" s="40">
        <v>69522.17</v>
      </c>
      <c r="J12095" s="67">
        <f t="shared" si="564"/>
        <v>0.3260993333333333</v>
      </c>
      <c r="K12095" s="39">
        <f t="shared" si="565"/>
        <v>0.38623427777777775</v>
      </c>
      <c r="L12095" s="2" t="str">
        <f t="shared" si="566"/>
        <v>AA</v>
      </c>
      <c r="M12095" s="2" t="s">
        <v>539</v>
      </c>
      <c r="N12095" s="2" t="s">
        <v>429</v>
      </c>
      <c r="O12095" s="2" t="s">
        <v>70</v>
      </c>
    </row>
    <row r="12096" spans="1:15">
      <c r="A12096" s="42">
        <v>40396</v>
      </c>
      <c r="B12096" s="42">
        <v>51354</v>
      </c>
      <c r="C12096" s="130">
        <v>360</v>
      </c>
      <c r="D12096" s="43">
        <v>0.1003</v>
      </c>
      <c r="E12096" s="43">
        <v>0.1003</v>
      </c>
      <c r="F12096" s="44">
        <v>180000</v>
      </c>
      <c r="G12096" s="44">
        <v>180000</v>
      </c>
      <c r="H12096" s="44">
        <v>61404.87</v>
      </c>
      <c r="I12096" s="44">
        <v>69999.990000000005</v>
      </c>
      <c r="J12096" s="68">
        <f t="shared" si="564"/>
        <v>0.34113816666666669</v>
      </c>
      <c r="K12096" s="43">
        <f t="shared" si="565"/>
        <v>0.38888883333333335</v>
      </c>
      <c r="L12096" s="41" t="str">
        <f t="shared" si="566"/>
        <v>AA</v>
      </c>
      <c r="M12096" s="41" t="s">
        <v>769</v>
      </c>
      <c r="N12096" s="41" t="s">
        <v>440</v>
      </c>
      <c r="O12096" s="41" t="s">
        <v>70</v>
      </c>
    </row>
    <row r="12097" spans="1:15">
      <c r="A12097" s="38">
        <v>40704</v>
      </c>
      <c r="B12097" s="38">
        <v>49684</v>
      </c>
      <c r="C12097" s="131">
        <v>295</v>
      </c>
      <c r="D12097" s="39">
        <v>0.1003</v>
      </c>
      <c r="E12097" s="39">
        <v>0.1003</v>
      </c>
      <c r="F12097" s="40">
        <v>175349.7</v>
      </c>
      <c r="G12097" s="40">
        <v>175349.7</v>
      </c>
      <c r="H12097" s="40">
        <v>59395.41</v>
      </c>
      <c r="I12097" s="40">
        <v>68267.289999999994</v>
      </c>
      <c r="J12097" s="67">
        <f t="shared" si="564"/>
        <v>0.33872547258421315</v>
      </c>
      <c r="K12097" s="39">
        <f t="shared" si="565"/>
        <v>0.38932082575561855</v>
      </c>
      <c r="L12097" s="2" t="str">
        <f t="shared" si="566"/>
        <v>AA</v>
      </c>
      <c r="M12097" s="2" t="s">
        <v>973</v>
      </c>
      <c r="N12097" s="2" t="s">
        <v>437</v>
      </c>
      <c r="O12097" s="2" t="s">
        <v>70</v>
      </c>
    </row>
    <row r="12098" spans="1:15">
      <c r="A12098" s="38">
        <v>40242</v>
      </c>
      <c r="B12098" s="38">
        <v>43895</v>
      </c>
      <c r="C12098" s="131">
        <v>120</v>
      </c>
      <c r="D12098" s="39">
        <v>0.1003</v>
      </c>
      <c r="E12098" s="39">
        <v>9.11E-2</v>
      </c>
      <c r="F12098" s="40">
        <v>190000</v>
      </c>
      <c r="G12098" s="40">
        <v>190000</v>
      </c>
      <c r="H12098" s="40">
        <v>53225.35</v>
      </c>
      <c r="I12098" s="40">
        <v>74017.570000000007</v>
      </c>
      <c r="J12098" s="67">
        <f t="shared" si="564"/>
        <v>0.28013342105263156</v>
      </c>
      <c r="K12098" s="39">
        <f t="shared" si="565"/>
        <v>0.38956615789473686</v>
      </c>
      <c r="L12098" s="2" t="str">
        <f t="shared" si="566"/>
        <v>AA</v>
      </c>
      <c r="M12098" s="2" t="s">
        <v>538</v>
      </c>
      <c r="N12098" s="2" t="s">
        <v>417</v>
      </c>
      <c r="O12098" s="2" t="s">
        <v>70</v>
      </c>
    </row>
    <row r="12099" spans="1:15">
      <c r="A12099" s="42">
        <v>40603</v>
      </c>
      <c r="B12099" s="42">
        <v>51561</v>
      </c>
      <c r="C12099" s="130">
        <v>360</v>
      </c>
      <c r="D12099" s="43">
        <v>0.1003</v>
      </c>
      <c r="E12099" s="43">
        <v>0.1003</v>
      </c>
      <c r="F12099" s="44">
        <v>185630</v>
      </c>
      <c r="G12099" s="44">
        <v>185630</v>
      </c>
      <c r="H12099" s="44">
        <v>64611.96</v>
      </c>
      <c r="I12099" s="44">
        <v>72422.61</v>
      </c>
      <c r="J12099" s="68">
        <f t="shared" ref="J12099:J12162" si="567">H12099/G12099</f>
        <v>0.34806852340677691</v>
      </c>
      <c r="K12099" s="43">
        <f t="shared" ref="K12099:K12162" si="568">I12099/G12099</f>
        <v>0.39014496579216723</v>
      </c>
      <c r="L12099" s="41" t="str">
        <f t="shared" ref="L12099:L12162" si="569">IF(J12099&lt;=65%,"AA",IF(J12099&lt;=75%,"A",IF(J12099&lt;=85%,"B","C")))</f>
        <v>AA</v>
      </c>
      <c r="M12099" s="41" t="s">
        <v>525</v>
      </c>
      <c r="N12099" s="41" t="s">
        <v>430</v>
      </c>
      <c r="O12099" s="41" t="s">
        <v>70</v>
      </c>
    </row>
    <row r="12100" spans="1:15">
      <c r="A12100" s="38">
        <v>39897</v>
      </c>
      <c r="B12100" s="38">
        <v>49028</v>
      </c>
      <c r="C12100" s="131">
        <v>300</v>
      </c>
      <c r="D12100" s="39">
        <v>0.1003</v>
      </c>
      <c r="E12100" s="39">
        <v>9.11E-2</v>
      </c>
      <c r="F12100" s="40">
        <v>192000</v>
      </c>
      <c r="G12100" s="40">
        <v>192000</v>
      </c>
      <c r="H12100" s="40">
        <v>59503.76</v>
      </c>
      <c r="I12100" s="40">
        <v>74999.990000000005</v>
      </c>
      <c r="J12100" s="67">
        <f t="shared" si="567"/>
        <v>0.30991541666666667</v>
      </c>
      <c r="K12100" s="39">
        <f t="shared" si="568"/>
        <v>0.39062494791666669</v>
      </c>
      <c r="L12100" s="2" t="str">
        <f t="shared" si="569"/>
        <v>AA</v>
      </c>
      <c r="M12100" s="2" t="s">
        <v>601</v>
      </c>
      <c r="N12100" s="2" t="s">
        <v>435</v>
      </c>
      <c r="O12100" s="2" t="s">
        <v>70</v>
      </c>
    </row>
    <row r="12101" spans="1:15">
      <c r="A12101" s="42">
        <v>40534</v>
      </c>
      <c r="B12101" s="42">
        <v>51492</v>
      </c>
      <c r="C12101" s="130">
        <v>360</v>
      </c>
      <c r="D12101" s="43">
        <v>0.1003</v>
      </c>
      <c r="E12101" s="43">
        <v>9.11E-2</v>
      </c>
      <c r="F12101" s="44">
        <v>194600</v>
      </c>
      <c r="G12101" s="44">
        <v>194600</v>
      </c>
      <c r="H12101" s="44">
        <v>69810.48</v>
      </c>
      <c r="I12101" s="44">
        <v>76100</v>
      </c>
      <c r="J12101" s="68">
        <f t="shared" si="567"/>
        <v>0.35873833504624869</v>
      </c>
      <c r="K12101" s="43">
        <f t="shared" si="568"/>
        <v>0.39105858170606372</v>
      </c>
      <c r="L12101" s="41" t="str">
        <f t="shared" si="569"/>
        <v>AA</v>
      </c>
      <c r="M12101" s="41" t="s">
        <v>495</v>
      </c>
      <c r="N12101" s="41" t="s">
        <v>424</v>
      </c>
      <c r="O12101" s="41" t="s">
        <v>70</v>
      </c>
    </row>
    <row r="12102" spans="1:15">
      <c r="A12102" s="38">
        <v>40022</v>
      </c>
      <c r="B12102" s="38">
        <v>47662</v>
      </c>
      <c r="C12102" s="131">
        <v>251</v>
      </c>
      <c r="D12102" s="39">
        <v>0.1003</v>
      </c>
      <c r="E12102" s="39">
        <v>9.11E-2</v>
      </c>
      <c r="F12102" s="40">
        <v>153196</v>
      </c>
      <c r="G12102" s="40">
        <v>153196</v>
      </c>
      <c r="H12102" s="40">
        <v>45583.91</v>
      </c>
      <c r="I12102" s="40">
        <v>59999.99</v>
      </c>
      <c r="J12102" s="67">
        <f t="shared" si="567"/>
        <v>0.29755287344317088</v>
      </c>
      <c r="K12102" s="39">
        <f t="shared" si="568"/>
        <v>0.39165506932295879</v>
      </c>
      <c r="L12102" s="2" t="str">
        <f t="shared" si="569"/>
        <v>AA</v>
      </c>
      <c r="M12102" s="2" t="s">
        <v>525</v>
      </c>
      <c r="N12102" s="2" t="s">
        <v>430</v>
      </c>
      <c r="O12102" s="2" t="s">
        <v>70</v>
      </c>
    </row>
    <row r="12103" spans="1:15">
      <c r="A12103" s="42">
        <v>40074</v>
      </c>
      <c r="B12103" s="42">
        <v>43726</v>
      </c>
      <c r="C12103" s="130">
        <v>120</v>
      </c>
      <c r="D12103" s="43">
        <v>0.1003</v>
      </c>
      <c r="E12103" s="43">
        <v>9.11E-2</v>
      </c>
      <c r="F12103" s="44">
        <v>178461</v>
      </c>
      <c r="G12103" s="44">
        <v>178461</v>
      </c>
      <c r="H12103" s="44">
        <v>33253.53</v>
      </c>
      <c r="I12103" s="44">
        <v>69999.990000000005</v>
      </c>
      <c r="J12103" s="68">
        <f t="shared" si="567"/>
        <v>0.18633499756249264</v>
      </c>
      <c r="K12103" s="43">
        <f t="shared" si="568"/>
        <v>0.39224250676618422</v>
      </c>
      <c r="L12103" s="41" t="str">
        <f t="shared" si="569"/>
        <v>AA</v>
      </c>
      <c r="M12103" s="41" t="s">
        <v>697</v>
      </c>
      <c r="N12103" s="41" t="s">
        <v>417</v>
      </c>
      <c r="O12103" s="41" t="s">
        <v>70</v>
      </c>
    </row>
    <row r="12104" spans="1:15">
      <c r="A12104" s="42">
        <v>40253</v>
      </c>
      <c r="B12104" s="42">
        <v>51211</v>
      </c>
      <c r="C12104" s="130">
        <v>360</v>
      </c>
      <c r="D12104" s="43">
        <v>0.1003</v>
      </c>
      <c r="E12104" s="43">
        <v>9.11E-2</v>
      </c>
      <c r="F12104" s="44">
        <v>185000</v>
      </c>
      <c r="G12104" s="44">
        <v>185000</v>
      </c>
      <c r="H12104" s="44">
        <v>40230.910000000003</v>
      </c>
      <c r="I12104" s="44">
        <v>72644.56</v>
      </c>
      <c r="J12104" s="68">
        <f t="shared" si="567"/>
        <v>0.2174643783783784</v>
      </c>
      <c r="K12104" s="43">
        <f t="shared" si="568"/>
        <v>0.39267329729729727</v>
      </c>
      <c r="L12104" s="41" t="str">
        <f t="shared" si="569"/>
        <v>AA</v>
      </c>
      <c r="M12104" s="41" t="s">
        <v>649</v>
      </c>
      <c r="N12104" s="41" t="s">
        <v>417</v>
      </c>
      <c r="O12104" s="41" t="s">
        <v>70</v>
      </c>
    </row>
    <row r="12105" spans="1:15">
      <c r="A12105" s="38">
        <v>40567</v>
      </c>
      <c r="B12105" s="38">
        <v>49698</v>
      </c>
      <c r="C12105" s="131">
        <v>300</v>
      </c>
      <c r="D12105" s="39">
        <v>0.1003</v>
      </c>
      <c r="E12105" s="39">
        <v>9.11E-2</v>
      </c>
      <c r="F12105" s="40">
        <v>165000</v>
      </c>
      <c r="G12105" s="40">
        <v>165000</v>
      </c>
      <c r="H12105" s="40">
        <v>55860.68</v>
      </c>
      <c r="I12105" s="40">
        <v>64999.99</v>
      </c>
      <c r="J12105" s="67">
        <f t="shared" si="567"/>
        <v>0.33854957575757577</v>
      </c>
      <c r="K12105" s="39">
        <f t="shared" si="568"/>
        <v>0.39393933333333331</v>
      </c>
      <c r="L12105" s="2" t="str">
        <f t="shared" si="569"/>
        <v>AA</v>
      </c>
      <c r="M12105" s="2" t="s">
        <v>522</v>
      </c>
      <c r="N12105" s="2" t="s">
        <v>419</v>
      </c>
      <c r="O12105" s="2" t="s">
        <v>70</v>
      </c>
    </row>
    <row r="12106" spans="1:15">
      <c r="A12106" s="38">
        <v>40219</v>
      </c>
      <c r="B12106" s="38">
        <v>47524</v>
      </c>
      <c r="C12106" s="131">
        <v>240</v>
      </c>
      <c r="D12106" s="39">
        <v>0.1003</v>
      </c>
      <c r="E12106" s="39">
        <v>9.11E-2</v>
      </c>
      <c r="F12106" s="40">
        <v>197000</v>
      </c>
      <c r="G12106" s="40">
        <v>197000</v>
      </c>
      <c r="H12106" s="40">
        <v>58866.45</v>
      </c>
      <c r="I12106" s="40">
        <v>78106.17</v>
      </c>
      <c r="J12106" s="67">
        <f t="shared" si="567"/>
        <v>0.29881446700507613</v>
      </c>
      <c r="K12106" s="39">
        <f t="shared" si="568"/>
        <v>0.39647802030456852</v>
      </c>
      <c r="L12106" s="2" t="str">
        <f t="shared" si="569"/>
        <v>AA</v>
      </c>
      <c r="M12106" s="2" t="s">
        <v>467</v>
      </c>
      <c r="N12106" s="2" t="s">
        <v>425</v>
      </c>
      <c r="O12106" s="2" t="s">
        <v>70</v>
      </c>
    </row>
    <row r="12107" spans="1:15">
      <c r="A12107" s="38">
        <v>40646</v>
      </c>
      <c r="B12107" s="38">
        <v>51604</v>
      </c>
      <c r="C12107" s="131">
        <v>360</v>
      </c>
      <c r="D12107" s="39">
        <v>0.1003</v>
      </c>
      <c r="E12107" s="39">
        <v>9.11E-2</v>
      </c>
      <c r="F12107" s="40">
        <v>160000</v>
      </c>
      <c r="G12107" s="40">
        <v>160000</v>
      </c>
      <c r="H12107" s="40">
        <v>56936.18</v>
      </c>
      <c r="I12107" s="40">
        <v>63631.49</v>
      </c>
      <c r="J12107" s="67">
        <f t="shared" si="567"/>
        <v>0.35585112499999999</v>
      </c>
      <c r="K12107" s="39">
        <f t="shared" si="568"/>
        <v>0.3976968125</v>
      </c>
      <c r="L12107" s="2" t="str">
        <f t="shared" si="569"/>
        <v>AA</v>
      </c>
      <c r="M12107" s="2" t="s">
        <v>540</v>
      </c>
      <c r="N12107" s="2" t="s">
        <v>423</v>
      </c>
      <c r="O12107" s="2" t="s">
        <v>70</v>
      </c>
    </row>
    <row r="12108" spans="1:15">
      <c r="A12108" s="38">
        <v>40816</v>
      </c>
      <c r="B12108" s="38">
        <v>51774</v>
      </c>
      <c r="C12108" s="131">
        <v>360</v>
      </c>
      <c r="D12108" s="39">
        <v>0.1003</v>
      </c>
      <c r="E12108" s="39">
        <v>9.11E-2</v>
      </c>
      <c r="F12108" s="40">
        <v>199130.06</v>
      </c>
      <c r="G12108" s="40">
        <v>199130.06</v>
      </c>
      <c r="H12108" s="40">
        <v>74622.210000000006</v>
      </c>
      <c r="I12108" s="40">
        <v>79284.28</v>
      </c>
      <c r="J12108" s="67">
        <f t="shared" si="567"/>
        <v>0.37474106119387501</v>
      </c>
      <c r="K12108" s="39">
        <f t="shared" si="568"/>
        <v>0.3981532471792556</v>
      </c>
      <c r="L12108" s="2" t="str">
        <f t="shared" si="569"/>
        <v>AA</v>
      </c>
      <c r="M12108" s="2" t="s">
        <v>671</v>
      </c>
      <c r="N12108" s="2" t="s">
        <v>420</v>
      </c>
      <c r="O12108" s="2" t="s">
        <v>70</v>
      </c>
    </row>
    <row r="12109" spans="1:15">
      <c r="A12109" s="42">
        <v>40408</v>
      </c>
      <c r="B12109" s="42">
        <v>44395</v>
      </c>
      <c r="C12109" s="130">
        <v>131</v>
      </c>
      <c r="D12109" s="43">
        <v>0.1003</v>
      </c>
      <c r="E12109" s="43">
        <v>9.5700000000000007E-2</v>
      </c>
      <c r="F12109" s="44">
        <v>163000</v>
      </c>
      <c r="G12109" s="44">
        <v>163000</v>
      </c>
      <c r="H12109" s="44">
        <v>35202.379999999997</v>
      </c>
      <c r="I12109" s="44">
        <v>64999.99</v>
      </c>
      <c r="J12109" s="68">
        <f t="shared" si="567"/>
        <v>0.21596552147239262</v>
      </c>
      <c r="K12109" s="43">
        <f t="shared" si="568"/>
        <v>0.39877294478527608</v>
      </c>
      <c r="L12109" s="41" t="str">
        <f t="shared" si="569"/>
        <v>AA</v>
      </c>
      <c r="M12109" s="41" t="s">
        <v>704</v>
      </c>
      <c r="N12109" s="41" t="s">
        <v>416</v>
      </c>
      <c r="O12109" s="41" t="s">
        <v>70</v>
      </c>
    </row>
    <row r="12110" spans="1:15">
      <c r="A12110" s="38">
        <v>40784</v>
      </c>
      <c r="B12110" s="38">
        <v>46263</v>
      </c>
      <c r="C12110" s="131">
        <v>180</v>
      </c>
      <c r="D12110" s="39">
        <v>0.1003</v>
      </c>
      <c r="E12110" s="39">
        <v>9.11E-2</v>
      </c>
      <c r="F12110" s="40">
        <v>164665.1</v>
      </c>
      <c r="G12110" s="40">
        <v>164665.1</v>
      </c>
      <c r="H12110" s="40">
        <v>51494.44</v>
      </c>
      <c r="I12110" s="40">
        <v>65823.64</v>
      </c>
      <c r="J12110" s="67">
        <f t="shared" si="567"/>
        <v>0.31272224654768982</v>
      </c>
      <c r="K12110" s="39">
        <f t="shared" si="568"/>
        <v>0.39974250767163166</v>
      </c>
      <c r="L12110" s="2" t="str">
        <f t="shared" si="569"/>
        <v>AA</v>
      </c>
      <c r="M12110" s="2" t="s">
        <v>475</v>
      </c>
      <c r="N12110" s="2" t="s">
        <v>427</v>
      </c>
      <c r="O12110" s="2" t="s">
        <v>70</v>
      </c>
    </row>
    <row r="12111" spans="1:15">
      <c r="A12111" s="42">
        <v>40099</v>
      </c>
      <c r="B12111" s="42">
        <v>47404</v>
      </c>
      <c r="C12111" s="130">
        <v>240</v>
      </c>
      <c r="D12111" s="43">
        <v>0.1003</v>
      </c>
      <c r="E12111" s="43">
        <v>9.11E-2</v>
      </c>
      <c r="F12111" s="44">
        <v>200000</v>
      </c>
      <c r="G12111" s="44">
        <v>200000</v>
      </c>
      <c r="H12111" s="44">
        <v>53859.38</v>
      </c>
      <c r="I12111" s="44">
        <v>79980.539999999994</v>
      </c>
      <c r="J12111" s="68">
        <f t="shared" si="567"/>
        <v>0.26929690000000001</v>
      </c>
      <c r="K12111" s="43">
        <f t="shared" si="568"/>
        <v>0.39990269999999994</v>
      </c>
      <c r="L12111" s="41" t="str">
        <f t="shared" si="569"/>
        <v>AA</v>
      </c>
      <c r="M12111" s="41" t="s">
        <v>477</v>
      </c>
      <c r="N12111" s="41" t="s">
        <v>422</v>
      </c>
      <c r="O12111" s="41" t="s">
        <v>70</v>
      </c>
    </row>
    <row r="12112" spans="1:15">
      <c r="A12112" s="42">
        <v>39909</v>
      </c>
      <c r="B12112" s="42">
        <v>47214</v>
      </c>
      <c r="C12112" s="130">
        <v>240</v>
      </c>
      <c r="D12112" s="43">
        <v>0.1003</v>
      </c>
      <c r="E12112" s="43">
        <v>9.11E-2</v>
      </c>
      <c r="F12112" s="44">
        <v>180000</v>
      </c>
      <c r="G12112" s="44">
        <v>180000</v>
      </c>
      <c r="H12112" s="44">
        <v>53023.82</v>
      </c>
      <c r="I12112" s="44">
        <v>71999.990000000005</v>
      </c>
      <c r="J12112" s="68">
        <f t="shared" si="567"/>
        <v>0.2945767777777778</v>
      </c>
      <c r="K12112" s="43">
        <f t="shared" si="568"/>
        <v>0.39999994444444448</v>
      </c>
      <c r="L12112" s="41" t="str">
        <f t="shared" si="569"/>
        <v>AA</v>
      </c>
      <c r="M12112" s="41" t="s">
        <v>511</v>
      </c>
      <c r="N12112" s="41" t="s">
        <v>422</v>
      </c>
      <c r="O12112" s="41" t="s">
        <v>70</v>
      </c>
    </row>
    <row r="12113" spans="1:15">
      <c r="A12113" s="42">
        <v>40008</v>
      </c>
      <c r="B12113" s="42">
        <v>50965</v>
      </c>
      <c r="C12113" s="130">
        <v>360</v>
      </c>
      <c r="D12113" s="43">
        <v>0.1003</v>
      </c>
      <c r="E12113" s="43">
        <v>9.5700000000000007E-2</v>
      </c>
      <c r="F12113" s="44">
        <v>180000</v>
      </c>
      <c r="G12113" s="44">
        <v>180000</v>
      </c>
      <c r="H12113" s="44">
        <v>60726.239999999998</v>
      </c>
      <c r="I12113" s="44">
        <v>71999.990000000005</v>
      </c>
      <c r="J12113" s="68">
        <f t="shared" si="567"/>
        <v>0.337368</v>
      </c>
      <c r="K12113" s="43">
        <f t="shared" si="568"/>
        <v>0.39999994444444448</v>
      </c>
      <c r="L12113" s="41" t="str">
        <f t="shared" si="569"/>
        <v>AA</v>
      </c>
      <c r="M12113" s="41" t="s">
        <v>457</v>
      </c>
      <c r="N12113" s="41" t="s">
        <v>419</v>
      </c>
      <c r="O12113" s="41" t="s">
        <v>70</v>
      </c>
    </row>
    <row r="12114" spans="1:15">
      <c r="A12114" s="42">
        <v>40837</v>
      </c>
      <c r="B12114" s="42">
        <v>51795</v>
      </c>
      <c r="C12114" s="130">
        <v>360</v>
      </c>
      <c r="D12114" s="43">
        <v>0.1003</v>
      </c>
      <c r="E12114" s="43">
        <v>9.11E-2</v>
      </c>
      <c r="F12114" s="44">
        <v>200000</v>
      </c>
      <c r="G12114" s="44">
        <v>200000</v>
      </c>
      <c r="H12114" s="44">
        <v>72286.17</v>
      </c>
      <c r="I12114" s="44">
        <v>79999.990000000005</v>
      </c>
      <c r="J12114" s="68">
        <f t="shared" si="567"/>
        <v>0.36143084999999997</v>
      </c>
      <c r="K12114" s="43">
        <f t="shared" si="568"/>
        <v>0.39999995000000005</v>
      </c>
      <c r="L12114" s="41" t="str">
        <f t="shared" si="569"/>
        <v>AA</v>
      </c>
      <c r="M12114" s="41" t="s">
        <v>564</v>
      </c>
      <c r="N12114" s="41" t="s">
        <v>417</v>
      </c>
      <c r="O12114" s="41" t="s">
        <v>70</v>
      </c>
    </row>
    <row r="12115" spans="1:15">
      <c r="A12115" s="42">
        <v>39766</v>
      </c>
      <c r="B12115" s="42">
        <v>44026</v>
      </c>
      <c r="C12115" s="130">
        <v>140</v>
      </c>
      <c r="D12115" s="43">
        <v>0.1003</v>
      </c>
      <c r="E12115" s="43">
        <v>9.11E-2</v>
      </c>
      <c r="F12115" s="44">
        <v>200000</v>
      </c>
      <c r="G12115" s="44">
        <v>200000</v>
      </c>
      <c r="H12115" s="44">
        <v>37943.29</v>
      </c>
      <c r="I12115" s="44">
        <v>80000</v>
      </c>
      <c r="J12115" s="68">
        <f t="shared" si="567"/>
        <v>0.18971645000000001</v>
      </c>
      <c r="K12115" s="43">
        <f t="shared" si="568"/>
        <v>0.4</v>
      </c>
      <c r="L12115" s="41" t="str">
        <f t="shared" si="569"/>
        <v>AA</v>
      </c>
      <c r="M12115" s="41" t="s">
        <v>1146</v>
      </c>
      <c r="N12115" s="41" t="s">
        <v>422</v>
      </c>
      <c r="O12115" s="41" t="s">
        <v>70</v>
      </c>
    </row>
    <row r="12116" spans="1:15">
      <c r="A12116" s="42">
        <v>40809</v>
      </c>
      <c r="B12116" s="42">
        <v>43001</v>
      </c>
      <c r="C12116" s="130">
        <v>72</v>
      </c>
      <c r="D12116" s="43">
        <v>0.1003</v>
      </c>
      <c r="E12116" s="43">
        <v>9.11E-2</v>
      </c>
      <c r="F12116" s="44">
        <v>199827.61</v>
      </c>
      <c r="G12116" s="44">
        <v>199827.61</v>
      </c>
      <c r="H12116" s="44">
        <v>35126.980000000003</v>
      </c>
      <c r="I12116" s="44">
        <v>79999.990000000005</v>
      </c>
      <c r="J12116" s="68">
        <f t="shared" si="567"/>
        <v>0.17578641910394668</v>
      </c>
      <c r="K12116" s="43">
        <f t="shared" si="568"/>
        <v>0.40034502739636435</v>
      </c>
      <c r="L12116" s="41" t="str">
        <f t="shared" si="569"/>
        <v>AA</v>
      </c>
      <c r="M12116" s="41" t="s">
        <v>824</v>
      </c>
      <c r="N12116" s="41" t="s">
        <v>418</v>
      </c>
      <c r="O12116" s="41" t="s">
        <v>70</v>
      </c>
    </row>
    <row r="12117" spans="1:15">
      <c r="A12117" s="38">
        <v>40801</v>
      </c>
      <c r="B12117" s="38">
        <v>51759</v>
      </c>
      <c r="C12117" s="131">
        <v>360</v>
      </c>
      <c r="D12117" s="39">
        <v>0.1003</v>
      </c>
      <c r="E12117" s="39">
        <v>9.11E-2</v>
      </c>
      <c r="F12117" s="40">
        <v>195000</v>
      </c>
      <c r="G12117" s="40">
        <v>195000</v>
      </c>
      <c r="H12117" s="40">
        <v>72054.62</v>
      </c>
      <c r="I12117" s="40">
        <v>78100</v>
      </c>
      <c r="J12117" s="67">
        <f t="shared" si="567"/>
        <v>0.3695108717948718</v>
      </c>
      <c r="K12117" s="39">
        <f t="shared" si="568"/>
        <v>0.4005128205128205</v>
      </c>
      <c r="L12117" s="2" t="str">
        <f t="shared" si="569"/>
        <v>AA</v>
      </c>
      <c r="M12117" s="2" t="s">
        <v>1311</v>
      </c>
      <c r="N12117" s="2" t="s">
        <v>422</v>
      </c>
      <c r="O12117" s="2" t="s">
        <v>70</v>
      </c>
    </row>
    <row r="12118" spans="1:15">
      <c r="A12118" s="42">
        <v>40423</v>
      </c>
      <c r="B12118" s="42">
        <v>46024</v>
      </c>
      <c r="C12118" s="130">
        <v>184</v>
      </c>
      <c r="D12118" s="43">
        <v>0.1003</v>
      </c>
      <c r="E12118" s="43">
        <v>9.5700000000000007E-2</v>
      </c>
      <c r="F12118" s="44">
        <v>187000</v>
      </c>
      <c r="G12118" s="44">
        <v>187000</v>
      </c>
      <c r="H12118" s="44">
        <v>31347.42</v>
      </c>
      <c r="I12118" s="44">
        <v>74999.990000000005</v>
      </c>
      <c r="J12118" s="68">
        <f t="shared" si="567"/>
        <v>0.16763326203208556</v>
      </c>
      <c r="K12118" s="43">
        <f t="shared" si="568"/>
        <v>0.40106946524064174</v>
      </c>
      <c r="L12118" s="41" t="str">
        <f t="shared" si="569"/>
        <v>AA</v>
      </c>
      <c r="M12118" s="41" t="s">
        <v>795</v>
      </c>
      <c r="N12118" s="41" t="s">
        <v>424</v>
      </c>
      <c r="O12118" s="41" t="s">
        <v>70</v>
      </c>
    </row>
    <row r="12119" spans="1:15">
      <c r="A12119" s="42">
        <v>40802</v>
      </c>
      <c r="B12119" s="42">
        <v>51760</v>
      </c>
      <c r="C12119" s="130">
        <v>360</v>
      </c>
      <c r="D12119" s="43">
        <v>0.1003</v>
      </c>
      <c r="E12119" s="43">
        <v>9.11E-2</v>
      </c>
      <c r="F12119" s="44">
        <v>175568.8</v>
      </c>
      <c r="G12119" s="44">
        <v>175568.8</v>
      </c>
      <c r="H12119" s="44">
        <v>44341.51</v>
      </c>
      <c r="I12119" s="44">
        <v>70477.279999999999</v>
      </c>
      <c r="J12119" s="68">
        <f t="shared" si="567"/>
        <v>0.2525591676881086</v>
      </c>
      <c r="K12119" s="43">
        <f t="shared" si="568"/>
        <v>0.40142257622083199</v>
      </c>
      <c r="L12119" s="41" t="str">
        <f t="shared" si="569"/>
        <v>AA</v>
      </c>
      <c r="M12119" s="41" t="s">
        <v>713</v>
      </c>
      <c r="N12119" s="41" t="s">
        <v>418</v>
      </c>
      <c r="O12119" s="41" t="s">
        <v>70</v>
      </c>
    </row>
    <row r="12120" spans="1:15">
      <c r="A12120" s="42">
        <v>40807</v>
      </c>
      <c r="B12120" s="42">
        <v>48112</v>
      </c>
      <c r="C12120" s="130">
        <v>240</v>
      </c>
      <c r="D12120" s="43">
        <v>0.1003</v>
      </c>
      <c r="E12120" s="43">
        <v>9.11E-2</v>
      </c>
      <c r="F12120" s="44">
        <v>173100</v>
      </c>
      <c r="G12120" s="44">
        <v>173100</v>
      </c>
      <c r="H12120" s="44">
        <v>59084.43</v>
      </c>
      <c r="I12120" s="44">
        <v>69999.990000000005</v>
      </c>
      <c r="J12120" s="68">
        <f t="shared" si="567"/>
        <v>0.3413311958405546</v>
      </c>
      <c r="K12120" s="43">
        <f t="shared" si="568"/>
        <v>0.40439046793760836</v>
      </c>
      <c r="L12120" s="41" t="str">
        <f t="shared" si="569"/>
        <v>AA</v>
      </c>
      <c r="M12120" s="41" t="s">
        <v>565</v>
      </c>
      <c r="N12120" s="41" t="s">
        <v>432</v>
      </c>
      <c r="O12120" s="41" t="s">
        <v>70</v>
      </c>
    </row>
    <row r="12121" spans="1:15">
      <c r="A12121" s="42">
        <v>40585</v>
      </c>
      <c r="B12121" s="42">
        <v>51543</v>
      </c>
      <c r="C12121" s="130">
        <v>360</v>
      </c>
      <c r="D12121" s="43">
        <v>0.1003</v>
      </c>
      <c r="E12121" s="43">
        <v>9.11E-2</v>
      </c>
      <c r="F12121" s="44">
        <v>155000</v>
      </c>
      <c r="G12121" s="44">
        <v>155000</v>
      </c>
      <c r="H12121" s="44">
        <v>55906.22</v>
      </c>
      <c r="I12121" s="44">
        <v>62739.99</v>
      </c>
      <c r="J12121" s="68">
        <f t="shared" si="567"/>
        <v>0.36068529032258068</v>
      </c>
      <c r="K12121" s="43">
        <f t="shared" si="568"/>
        <v>0.40477412903225807</v>
      </c>
      <c r="L12121" s="41" t="str">
        <f t="shared" si="569"/>
        <v>AA</v>
      </c>
      <c r="M12121" s="41" t="s">
        <v>805</v>
      </c>
      <c r="N12121" s="41" t="s">
        <v>422</v>
      </c>
      <c r="O12121" s="41" t="s">
        <v>70</v>
      </c>
    </row>
    <row r="12122" spans="1:15">
      <c r="A12122" s="38">
        <v>40466</v>
      </c>
      <c r="B12122" s="38">
        <v>43784</v>
      </c>
      <c r="C12122" s="131">
        <v>109</v>
      </c>
      <c r="D12122" s="39">
        <v>0.1003</v>
      </c>
      <c r="E12122" s="39">
        <v>0.1003</v>
      </c>
      <c r="F12122" s="40">
        <v>185000</v>
      </c>
      <c r="G12122" s="40">
        <v>185000</v>
      </c>
      <c r="H12122" s="40">
        <v>35604.480000000003</v>
      </c>
      <c r="I12122" s="40">
        <v>74999.990000000005</v>
      </c>
      <c r="J12122" s="67">
        <f t="shared" si="567"/>
        <v>0.19245664864864867</v>
      </c>
      <c r="K12122" s="39">
        <f t="shared" si="568"/>
        <v>0.40540535135135136</v>
      </c>
      <c r="L12122" s="2" t="str">
        <f t="shared" si="569"/>
        <v>AA</v>
      </c>
      <c r="M12122" s="2" t="s">
        <v>454</v>
      </c>
      <c r="N12122" s="2" t="s">
        <v>416</v>
      </c>
      <c r="O12122" s="2" t="s">
        <v>70</v>
      </c>
    </row>
    <row r="12123" spans="1:15">
      <c r="A12123" s="38">
        <v>40785</v>
      </c>
      <c r="B12123" s="38">
        <v>43920</v>
      </c>
      <c r="C12123" s="131">
        <v>103</v>
      </c>
      <c r="D12123" s="39">
        <v>0.1003</v>
      </c>
      <c r="E12123" s="39">
        <v>9.11E-2</v>
      </c>
      <c r="F12123" s="40">
        <v>197000</v>
      </c>
      <c r="G12123" s="40">
        <v>197000</v>
      </c>
      <c r="H12123" s="40">
        <v>38130.89</v>
      </c>
      <c r="I12123" s="40">
        <v>80190.63</v>
      </c>
      <c r="J12123" s="67">
        <f t="shared" si="567"/>
        <v>0.19355781725888324</v>
      </c>
      <c r="K12123" s="39">
        <f t="shared" si="568"/>
        <v>0.40705903553299494</v>
      </c>
      <c r="L12123" s="2" t="str">
        <f t="shared" si="569"/>
        <v>AA</v>
      </c>
      <c r="M12123" s="2" t="s">
        <v>564</v>
      </c>
      <c r="N12123" s="2" t="s">
        <v>417</v>
      </c>
      <c r="O12123" s="2" t="s">
        <v>70</v>
      </c>
    </row>
    <row r="12124" spans="1:15">
      <c r="A12124" s="42">
        <v>40296</v>
      </c>
      <c r="B12124" s="42">
        <v>45775</v>
      </c>
      <c r="C12124" s="130">
        <v>180</v>
      </c>
      <c r="D12124" s="43">
        <v>0.1003</v>
      </c>
      <c r="E12124" s="43">
        <v>9.11E-2</v>
      </c>
      <c r="F12124" s="44">
        <v>159500</v>
      </c>
      <c r="G12124" s="44">
        <v>159500</v>
      </c>
      <c r="H12124" s="44">
        <v>46003.13</v>
      </c>
      <c r="I12124" s="44">
        <v>64999.99</v>
      </c>
      <c r="J12124" s="68">
        <f t="shared" si="567"/>
        <v>0.28842087774294667</v>
      </c>
      <c r="K12124" s="43">
        <f t="shared" si="568"/>
        <v>0.40752344827586207</v>
      </c>
      <c r="L12124" s="41" t="str">
        <f t="shared" si="569"/>
        <v>AA</v>
      </c>
      <c r="M12124" s="41" t="s">
        <v>565</v>
      </c>
      <c r="N12124" s="41" t="s">
        <v>432</v>
      </c>
      <c r="O12124" s="41" t="s">
        <v>70</v>
      </c>
    </row>
    <row r="12125" spans="1:15">
      <c r="A12125" s="38">
        <v>40571</v>
      </c>
      <c r="B12125" s="38">
        <v>46050</v>
      </c>
      <c r="C12125" s="131">
        <v>180</v>
      </c>
      <c r="D12125" s="39">
        <v>0.1003</v>
      </c>
      <c r="E12125" s="39">
        <v>9.11E-2</v>
      </c>
      <c r="F12125" s="40">
        <v>166000</v>
      </c>
      <c r="G12125" s="40">
        <v>166000</v>
      </c>
      <c r="H12125" s="40">
        <v>50843.59</v>
      </c>
      <c r="I12125" s="40">
        <v>67934.990000000005</v>
      </c>
      <c r="J12125" s="67">
        <f t="shared" si="567"/>
        <v>0.30628668674698795</v>
      </c>
      <c r="K12125" s="39">
        <f t="shared" si="568"/>
        <v>0.40924692771084342</v>
      </c>
      <c r="L12125" s="2" t="str">
        <f t="shared" si="569"/>
        <v>AA</v>
      </c>
      <c r="M12125" s="2" t="s">
        <v>509</v>
      </c>
      <c r="N12125" s="2" t="s">
        <v>430</v>
      </c>
      <c r="O12125" s="2" t="s">
        <v>70</v>
      </c>
    </row>
    <row r="12126" spans="1:15">
      <c r="A12126" s="38">
        <v>40176</v>
      </c>
      <c r="B12126" s="38">
        <v>51133</v>
      </c>
      <c r="C12126" s="131">
        <v>360</v>
      </c>
      <c r="D12126" s="39">
        <v>0.1003</v>
      </c>
      <c r="E12126" s="39">
        <v>9.11E-2</v>
      </c>
      <c r="F12126" s="40">
        <v>157400</v>
      </c>
      <c r="G12126" s="40">
        <v>157400</v>
      </c>
      <c r="H12126" s="40">
        <v>49427.48</v>
      </c>
      <c r="I12126" s="40">
        <v>64472.09</v>
      </c>
      <c r="J12126" s="67">
        <f t="shared" si="567"/>
        <v>0.31402465057179163</v>
      </c>
      <c r="K12126" s="39">
        <f t="shared" si="568"/>
        <v>0.40960667090216007</v>
      </c>
      <c r="L12126" s="2" t="str">
        <f t="shared" si="569"/>
        <v>AA</v>
      </c>
      <c r="M12126" s="2" t="s">
        <v>531</v>
      </c>
      <c r="N12126" s="2" t="s">
        <v>423</v>
      </c>
      <c r="O12126" s="2" t="s">
        <v>70</v>
      </c>
    </row>
    <row r="12127" spans="1:15">
      <c r="A12127" s="42">
        <v>40673</v>
      </c>
      <c r="B12127" s="42">
        <v>51631</v>
      </c>
      <c r="C12127" s="130">
        <v>360</v>
      </c>
      <c r="D12127" s="43">
        <v>0.1003</v>
      </c>
      <c r="E12127" s="43">
        <v>9.5700000000000007E-2</v>
      </c>
      <c r="F12127" s="44">
        <v>184000</v>
      </c>
      <c r="G12127" s="44">
        <v>184000</v>
      </c>
      <c r="H12127" s="44">
        <v>67668.759999999995</v>
      </c>
      <c r="I12127" s="44">
        <v>75399.990000000005</v>
      </c>
      <c r="J12127" s="68">
        <f t="shared" si="567"/>
        <v>0.36776499999999995</v>
      </c>
      <c r="K12127" s="43">
        <f t="shared" si="568"/>
        <v>0.40978255434782612</v>
      </c>
      <c r="L12127" s="41" t="str">
        <f t="shared" si="569"/>
        <v>AA</v>
      </c>
      <c r="M12127" s="41" t="s">
        <v>562</v>
      </c>
      <c r="N12127" s="41" t="s">
        <v>422</v>
      </c>
      <c r="O12127" s="41" t="s">
        <v>70</v>
      </c>
    </row>
    <row r="12128" spans="1:15">
      <c r="A12128" s="38">
        <v>40528</v>
      </c>
      <c r="B12128" s="38">
        <v>47833</v>
      </c>
      <c r="C12128" s="131">
        <v>240</v>
      </c>
      <c r="D12128" s="39">
        <v>0.1003</v>
      </c>
      <c r="E12128" s="39">
        <v>9.11E-2</v>
      </c>
      <c r="F12128" s="40">
        <v>195000</v>
      </c>
      <c r="G12128" s="40">
        <v>195000</v>
      </c>
      <c r="H12128" s="40">
        <v>65171.38</v>
      </c>
      <c r="I12128" s="40">
        <v>79999.990000000005</v>
      </c>
      <c r="J12128" s="67">
        <f t="shared" si="567"/>
        <v>0.3342122051282051</v>
      </c>
      <c r="K12128" s="39">
        <f t="shared" si="568"/>
        <v>0.41025635897435903</v>
      </c>
      <c r="L12128" s="2" t="str">
        <f t="shared" si="569"/>
        <v>AA</v>
      </c>
      <c r="M12128" s="2" t="s">
        <v>457</v>
      </c>
      <c r="N12128" s="2" t="s">
        <v>419</v>
      </c>
      <c r="O12128" s="2" t="s">
        <v>70</v>
      </c>
    </row>
    <row r="12129" spans="1:15">
      <c r="A12129" s="42">
        <v>40189</v>
      </c>
      <c r="B12129" s="42">
        <v>51146</v>
      </c>
      <c r="C12129" s="130">
        <v>360</v>
      </c>
      <c r="D12129" s="43">
        <v>0.1003</v>
      </c>
      <c r="E12129" s="43">
        <v>9.11E-2</v>
      </c>
      <c r="F12129" s="44">
        <v>195000</v>
      </c>
      <c r="G12129" s="44">
        <v>195000</v>
      </c>
      <c r="H12129" s="44">
        <v>68887.62</v>
      </c>
      <c r="I12129" s="44">
        <v>79999.990000000005</v>
      </c>
      <c r="J12129" s="68">
        <f t="shared" si="567"/>
        <v>0.35326984615384616</v>
      </c>
      <c r="K12129" s="43">
        <f t="shared" si="568"/>
        <v>0.41025635897435903</v>
      </c>
      <c r="L12129" s="41" t="str">
        <f t="shared" si="569"/>
        <v>AA</v>
      </c>
      <c r="M12129" s="41" t="s">
        <v>564</v>
      </c>
      <c r="N12129" s="41" t="s">
        <v>417</v>
      </c>
      <c r="O12129" s="41" t="s">
        <v>70</v>
      </c>
    </row>
    <row r="12130" spans="1:15">
      <c r="A12130" s="42">
        <v>40700</v>
      </c>
      <c r="B12130" s="42">
        <v>48005</v>
      </c>
      <c r="C12130" s="130">
        <v>240</v>
      </c>
      <c r="D12130" s="43">
        <v>0.1003</v>
      </c>
      <c r="E12130" s="43">
        <v>9.11E-2</v>
      </c>
      <c r="F12130" s="44">
        <v>160000</v>
      </c>
      <c r="G12130" s="44">
        <v>160000</v>
      </c>
      <c r="H12130" s="44">
        <v>50900.19</v>
      </c>
      <c r="I12130" s="44">
        <v>65831.88</v>
      </c>
      <c r="J12130" s="68">
        <f t="shared" si="567"/>
        <v>0.31812618749999999</v>
      </c>
      <c r="K12130" s="43">
        <f t="shared" si="568"/>
        <v>0.41144925000000004</v>
      </c>
      <c r="L12130" s="41" t="str">
        <f t="shared" si="569"/>
        <v>AA</v>
      </c>
      <c r="M12130" s="41" t="s">
        <v>86</v>
      </c>
      <c r="N12130" s="41" t="s">
        <v>415</v>
      </c>
      <c r="O12130" s="41" t="s">
        <v>70</v>
      </c>
    </row>
    <row r="12131" spans="1:15">
      <c r="A12131" s="38">
        <v>39675</v>
      </c>
      <c r="B12131" s="38">
        <v>43539</v>
      </c>
      <c r="C12131" s="131">
        <v>127</v>
      </c>
      <c r="D12131" s="39">
        <v>0.1003</v>
      </c>
      <c r="E12131" s="39">
        <v>9.11E-2</v>
      </c>
      <c r="F12131" s="40">
        <v>170000</v>
      </c>
      <c r="G12131" s="40">
        <v>170000</v>
      </c>
      <c r="H12131" s="40">
        <v>35936.699999999997</v>
      </c>
      <c r="I12131" s="40">
        <v>69999.990000000005</v>
      </c>
      <c r="J12131" s="67">
        <f t="shared" si="567"/>
        <v>0.21139235294117645</v>
      </c>
      <c r="K12131" s="39">
        <f t="shared" si="568"/>
        <v>0.41176464705882354</v>
      </c>
      <c r="L12131" s="2" t="str">
        <f t="shared" si="569"/>
        <v>AA</v>
      </c>
      <c r="M12131" s="2" t="s">
        <v>881</v>
      </c>
      <c r="N12131" s="2" t="s">
        <v>421</v>
      </c>
      <c r="O12131" s="2" t="s">
        <v>70</v>
      </c>
    </row>
    <row r="12132" spans="1:15">
      <c r="A12132" s="38">
        <v>40009</v>
      </c>
      <c r="B12132" s="38">
        <v>50966</v>
      </c>
      <c r="C12132" s="131">
        <v>360</v>
      </c>
      <c r="D12132" s="39">
        <v>0.1003</v>
      </c>
      <c r="E12132" s="39">
        <v>9.5700000000000007E-2</v>
      </c>
      <c r="F12132" s="40">
        <v>170000</v>
      </c>
      <c r="G12132" s="40">
        <v>170000</v>
      </c>
      <c r="H12132" s="40">
        <v>59022.31</v>
      </c>
      <c r="I12132" s="40">
        <v>69999.990000000005</v>
      </c>
      <c r="J12132" s="67">
        <f t="shared" si="567"/>
        <v>0.34719005882352938</v>
      </c>
      <c r="K12132" s="39">
        <f t="shared" si="568"/>
        <v>0.41176464705882354</v>
      </c>
      <c r="L12132" s="2" t="str">
        <f t="shared" si="569"/>
        <v>AA</v>
      </c>
      <c r="M12132" s="2" t="s">
        <v>588</v>
      </c>
      <c r="N12132" s="2" t="s">
        <v>417</v>
      </c>
      <c r="O12132" s="2" t="s">
        <v>70</v>
      </c>
    </row>
    <row r="12133" spans="1:15">
      <c r="A12133" s="42">
        <v>40358</v>
      </c>
      <c r="B12133" s="42">
        <v>51316</v>
      </c>
      <c r="C12133" s="130">
        <v>360</v>
      </c>
      <c r="D12133" s="43">
        <v>0.1003</v>
      </c>
      <c r="E12133" s="43">
        <v>9.11E-2</v>
      </c>
      <c r="F12133" s="44">
        <v>187500</v>
      </c>
      <c r="G12133" s="44">
        <v>187500</v>
      </c>
      <c r="H12133" s="44">
        <v>67707.34</v>
      </c>
      <c r="I12133" s="44">
        <v>77455.83</v>
      </c>
      <c r="J12133" s="68">
        <f t="shared" si="567"/>
        <v>0.3611058133333333</v>
      </c>
      <c r="K12133" s="43">
        <f t="shared" si="568"/>
        <v>0.41309776000000004</v>
      </c>
      <c r="L12133" s="41" t="str">
        <f t="shared" si="569"/>
        <v>AA</v>
      </c>
      <c r="M12133" s="41" t="s">
        <v>482</v>
      </c>
      <c r="N12133" s="41" t="s">
        <v>422</v>
      </c>
      <c r="O12133" s="41" t="s">
        <v>70</v>
      </c>
    </row>
    <row r="12134" spans="1:15">
      <c r="A12134" s="42">
        <v>40676</v>
      </c>
      <c r="B12134" s="42">
        <v>46155</v>
      </c>
      <c r="C12134" s="130">
        <v>180</v>
      </c>
      <c r="D12134" s="43">
        <v>0.1003</v>
      </c>
      <c r="E12134" s="43">
        <v>9.11E-2</v>
      </c>
      <c r="F12134" s="44">
        <v>192900</v>
      </c>
      <c r="G12134" s="44">
        <v>192900</v>
      </c>
      <c r="H12134" s="44">
        <v>62981.919999999998</v>
      </c>
      <c r="I12134" s="44">
        <v>80000</v>
      </c>
      <c r="J12134" s="68">
        <f t="shared" si="567"/>
        <v>0.32650036288232243</v>
      </c>
      <c r="K12134" s="43">
        <f t="shared" si="568"/>
        <v>0.41472265422498705</v>
      </c>
      <c r="L12134" s="41" t="str">
        <f t="shared" si="569"/>
        <v>AA</v>
      </c>
      <c r="M12134" s="41" t="s">
        <v>495</v>
      </c>
      <c r="N12134" s="41" t="s">
        <v>424</v>
      </c>
      <c r="O12134" s="41" t="s">
        <v>70</v>
      </c>
    </row>
    <row r="12135" spans="1:15">
      <c r="A12135" s="38">
        <v>40464</v>
      </c>
      <c r="B12135" s="38">
        <v>45943</v>
      </c>
      <c r="C12135" s="131">
        <v>180</v>
      </c>
      <c r="D12135" s="39">
        <v>0.1003</v>
      </c>
      <c r="E12135" s="39">
        <v>9.11E-2</v>
      </c>
      <c r="F12135" s="40">
        <v>200000</v>
      </c>
      <c r="G12135" s="40">
        <v>200000</v>
      </c>
      <c r="H12135" s="40">
        <v>49152.9</v>
      </c>
      <c r="I12135" s="40">
        <v>82999.990000000005</v>
      </c>
      <c r="J12135" s="67">
        <f t="shared" si="567"/>
        <v>0.2457645</v>
      </c>
      <c r="K12135" s="39">
        <f t="shared" si="568"/>
        <v>0.41499995000000001</v>
      </c>
      <c r="L12135" s="2" t="str">
        <f t="shared" si="569"/>
        <v>AA</v>
      </c>
      <c r="M12135" s="2" t="s">
        <v>477</v>
      </c>
      <c r="N12135" s="2" t="s">
        <v>422</v>
      </c>
      <c r="O12135" s="2" t="s">
        <v>70</v>
      </c>
    </row>
    <row r="12136" spans="1:15">
      <c r="A12136" s="42">
        <v>40710</v>
      </c>
      <c r="B12136" s="42">
        <v>48015</v>
      </c>
      <c r="C12136" s="130">
        <v>240</v>
      </c>
      <c r="D12136" s="43">
        <v>0.1003</v>
      </c>
      <c r="E12136" s="43">
        <v>9.11E-2</v>
      </c>
      <c r="F12136" s="44">
        <v>192500</v>
      </c>
      <c r="G12136" s="44">
        <v>192500</v>
      </c>
      <c r="H12136" s="44">
        <v>66835.13</v>
      </c>
      <c r="I12136" s="44">
        <v>79999.990000000005</v>
      </c>
      <c r="J12136" s="68">
        <f t="shared" si="567"/>
        <v>0.34719548051948057</v>
      </c>
      <c r="K12136" s="43">
        <f t="shared" si="568"/>
        <v>0.41558436363636364</v>
      </c>
      <c r="L12136" s="41" t="str">
        <f t="shared" si="569"/>
        <v>AA</v>
      </c>
      <c r="M12136" s="41" t="s">
        <v>611</v>
      </c>
      <c r="N12136" s="41" t="s">
        <v>419</v>
      </c>
      <c r="O12136" s="41" t="s">
        <v>70</v>
      </c>
    </row>
    <row r="12137" spans="1:15">
      <c r="A12137" s="42">
        <v>40064</v>
      </c>
      <c r="B12137" s="42">
        <v>47369</v>
      </c>
      <c r="C12137" s="130">
        <v>240</v>
      </c>
      <c r="D12137" s="43">
        <v>0.1003</v>
      </c>
      <c r="E12137" s="43">
        <v>0.1003</v>
      </c>
      <c r="F12137" s="44">
        <v>168385.9</v>
      </c>
      <c r="G12137" s="44">
        <v>168385.9</v>
      </c>
      <c r="H12137" s="44">
        <v>52807.12</v>
      </c>
      <c r="I12137" s="44">
        <v>69999.990000000005</v>
      </c>
      <c r="J12137" s="68">
        <f t="shared" si="567"/>
        <v>0.31360773081356574</v>
      </c>
      <c r="K12137" s="43">
        <f t="shared" si="568"/>
        <v>0.41571170745294</v>
      </c>
      <c r="L12137" s="41" t="str">
        <f t="shared" si="569"/>
        <v>AA</v>
      </c>
      <c r="M12137" s="41" t="s">
        <v>753</v>
      </c>
      <c r="N12137" s="41" t="s">
        <v>431</v>
      </c>
      <c r="O12137" s="41" t="s">
        <v>70</v>
      </c>
    </row>
    <row r="12138" spans="1:15">
      <c r="A12138" s="38">
        <v>40669</v>
      </c>
      <c r="B12138" s="38">
        <v>51627</v>
      </c>
      <c r="C12138" s="131">
        <v>360</v>
      </c>
      <c r="D12138" s="39">
        <v>0.1003</v>
      </c>
      <c r="E12138" s="39">
        <v>9.11E-2</v>
      </c>
      <c r="F12138" s="40">
        <v>153737</v>
      </c>
      <c r="G12138" s="40">
        <v>153737</v>
      </c>
      <c r="H12138" s="40">
        <v>34166.269999999997</v>
      </c>
      <c r="I12138" s="40">
        <v>63961.88</v>
      </c>
      <c r="J12138" s="67">
        <f t="shared" si="567"/>
        <v>0.22223843316833292</v>
      </c>
      <c r="K12138" s="39">
        <f t="shared" si="568"/>
        <v>0.41604740563429754</v>
      </c>
      <c r="L12138" s="2" t="str">
        <f t="shared" si="569"/>
        <v>AA</v>
      </c>
      <c r="M12138" s="2" t="s">
        <v>629</v>
      </c>
      <c r="N12138" s="2" t="s">
        <v>417</v>
      </c>
      <c r="O12138" s="2" t="s">
        <v>70</v>
      </c>
    </row>
    <row r="12139" spans="1:15">
      <c r="A12139" s="42">
        <v>40504</v>
      </c>
      <c r="B12139" s="42">
        <v>51462</v>
      </c>
      <c r="C12139" s="130">
        <v>360</v>
      </c>
      <c r="D12139" s="43">
        <v>0.1003</v>
      </c>
      <c r="E12139" s="43">
        <v>9.5700000000000007E-2</v>
      </c>
      <c r="F12139" s="44">
        <v>169500</v>
      </c>
      <c r="G12139" s="44">
        <v>169500</v>
      </c>
      <c r="H12139" s="44">
        <v>62383.54</v>
      </c>
      <c r="I12139" s="44">
        <v>70646.990000000005</v>
      </c>
      <c r="J12139" s="68">
        <f t="shared" si="567"/>
        <v>0.36804448377581123</v>
      </c>
      <c r="K12139" s="43">
        <f t="shared" si="568"/>
        <v>0.41679640117994105</v>
      </c>
      <c r="L12139" s="41" t="str">
        <f t="shared" si="569"/>
        <v>AA</v>
      </c>
      <c r="M12139" s="41" t="s">
        <v>600</v>
      </c>
      <c r="N12139" s="41" t="s">
        <v>416</v>
      </c>
      <c r="O12139" s="41" t="s">
        <v>70</v>
      </c>
    </row>
    <row r="12140" spans="1:15">
      <c r="A12140" s="42">
        <v>40184</v>
      </c>
      <c r="B12140" s="42">
        <v>44322</v>
      </c>
      <c r="C12140" s="130">
        <v>136</v>
      </c>
      <c r="D12140" s="43">
        <v>0.1003</v>
      </c>
      <c r="E12140" s="43">
        <v>9.11E-2</v>
      </c>
      <c r="F12140" s="44">
        <v>166015.88</v>
      </c>
      <c r="G12140" s="44">
        <v>166015.88</v>
      </c>
      <c r="H12140" s="44">
        <v>40444.31</v>
      </c>
      <c r="I12140" s="44">
        <v>69429.649999999994</v>
      </c>
      <c r="J12140" s="68">
        <f t="shared" si="567"/>
        <v>0.24361711662763824</v>
      </c>
      <c r="K12140" s="43">
        <f t="shared" si="568"/>
        <v>0.41821089645159243</v>
      </c>
      <c r="L12140" s="41" t="str">
        <f t="shared" si="569"/>
        <v>AA</v>
      </c>
      <c r="M12140" s="41" t="s">
        <v>482</v>
      </c>
      <c r="N12140" s="41" t="s">
        <v>422</v>
      </c>
      <c r="O12140" s="41" t="s">
        <v>70</v>
      </c>
    </row>
    <row r="12141" spans="1:15">
      <c r="A12141" s="42">
        <v>40053</v>
      </c>
      <c r="B12141" s="42">
        <v>51010</v>
      </c>
      <c r="C12141" s="130">
        <v>360</v>
      </c>
      <c r="D12141" s="43">
        <v>0.1003</v>
      </c>
      <c r="E12141" s="43">
        <v>9.11E-2</v>
      </c>
      <c r="F12141" s="44">
        <v>179000</v>
      </c>
      <c r="G12141" s="44">
        <v>179000</v>
      </c>
      <c r="H12141" s="44">
        <v>63628.54</v>
      </c>
      <c r="I12141" s="44">
        <v>74999.990000000005</v>
      </c>
      <c r="J12141" s="68">
        <f t="shared" si="567"/>
        <v>0.35546670391061452</v>
      </c>
      <c r="K12141" s="43">
        <f t="shared" si="568"/>
        <v>0.41899435754189945</v>
      </c>
      <c r="L12141" s="41" t="str">
        <f t="shared" si="569"/>
        <v>AA</v>
      </c>
      <c r="M12141" s="41" t="s">
        <v>564</v>
      </c>
      <c r="N12141" s="41" t="s">
        <v>417</v>
      </c>
      <c r="O12141" s="41" t="s">
        <v>70</v>
      </c>
    </row>
    <row r="12142" spans="1:15">
      <c r="A12142" s="38">
        <v>40343</v>
      </c>
      <c r="B12142" s="38">
        <v>51301</v>
      </c>
      <c r="C12142" s="131">
        <v>360</v>
      </c>
      <c r="D12142" s="39">
        <v>0.1003</v>
      </c>
      <c r="E12142" s="39">
        <v>9.11E-2</v>
      </c>
      <c r="F12142" s="40">
        <v>154627.66</v>
      </c>
      <c r="G12142" s="40">
        <v>154627.66</v>
      </c>
      <c r="H12142" s="40">
        <v>57237.99</v>
      </c>
      <c r="I12142" s="40">
        <v>64800</v>
      </c>
      <c r="J12142" s="67">
        <f t="shared" si="567"/>
        <v>0.370166566576769</v>
      </c>
      <c r="K12142" s="39">
        <f t="shared" si="568"/>
        <v>0.41907120627706579</v>
      </c>
      <c r="L12142" s="2" t="str">
        <f t="shared" si="569"/>
        <v>AA</v>
      </c>
      <c r="M12142" s="2" t="s">
        <v>1032</v>
      </c>
      <c r="N12142" s="2" t="s">
        <v>428</v>
      </c>
      <c r="O12142" s="2" t="s">
        <v>70</v>
      </c>
    </row>
    <row r="12143" spans="1:15">
      <c r="A12143" s="38">
        <v>40305</v>
      </c>
      <c r="B12143" s="38">
        <v>45784</v>
      </c>
      <c r="C12143" s="131">
        <v>180</v>
      </c>
      <c r="D12143" s="39">
        <v>0.1003</v>
      </c>
      <c r="E12143" s="39">
        <v>9.5700000000000007E-2</v>
      </c>
      <c r="F12143" s="40">
        <v>167000</v>
      </c>
      <c r="G12143" s="40">
        <v>167000</v>
      </c>
      <c r="H12143" s="40">
        <v>49526.39</v>
      </c>
      <c r="I12143" s="40">
        <v>69999.990000000005</v>
      </c>
      <c r="J12143" s="67">
        <f t="shared" si="567"/>
        <v>0.29656520958083832</v>
      </c>
      <c r="K12143" s="39">
        <f t="shared" si="568"/>
        <v>0.41916161676646707</v>
      </c>
      <c r="L12143" s="2" t="str">
        <f t="shared" si="569"/>
        <v>AA</v>
      </c>
      <c r="M12143" s="2" t="s">
        <v>480</v>
      </c>
      <c r="N12143" s="2" t="s">
        <v>419</v>
      </c>
      <c r="O12143" s="2" t="s">
        <v>70</v>
      </c>
    </row>
    <row r="12144" spans="1:15">
      <c r="A12144" s="38">
        <v>39624</v>
      </c>
      <c r="B12144" s="38">
        <v>50581</v>
      </c>
      <c r="C12144" s="131">
        <v>360</v>
      </c>
      <c r="D12144" s="39">
        <v>0.1003</v>
      </c>
      <c r="E12144" s="39">
        <v>9.11E-2</v>
      </c>
      <c r="F12144" s="40">
        <v>174000</v>
      </c>
      <c r="G12144" s="40">
        <v>174000</v>
      </c>
      <c r="H12144" s="40">
        <v>64182.36</v>
      </c>
      <c r="I12144" s="40">
        <v>73000</v>
      </c>
      <c r="J12144" s="67">
        <f t="shared" si="567"/>
        <v>0.36886413793103451</v>
      </c>
      <c r="K12144" s="39">
        <f t="shared" si="568"/>
        <v>0.41954022988505746</v>
      </c>
      <c r="L12144" s="2" t="str">
        <f t="shared" si="569"/>
        <v>AA</v>
      </c>
      <c r="M12144" s="2" t="s">
        <v>511</v>
      </c>
      <c r="N12144" s="2" t="s">
        <v>422</v>
      </c>
      <c r="O12144" s="2" t="s">
        <v>70</v>
      </c>
    </row>
    <row r="12145" spans="1:15">
      <c r="A12145" s="42">
        <v>40557</v>
      </c>
      <c r="B12145" s="42">
        <v>47862</v>
      </c>
      <c r="C12145" s="130">
        <v>240</v>
      </c>
      <c r="D12145" s="43">
        <v>0.1003</v>
      </c>
      <c r="E12145" s="43">
        <v>9.11E-2</v>
      </c>
      <c r="F12145" s="44">
        <v>166730</v>
      </c>
      <c r="G12145" s="44">
        <v>166730</v>
      </c>
      <c r="H12145" s="44">
        <v>57263.57</v>
      </c>
      <c r="I12145" s="44">
        <v>69999.990000000005</v>
      </c>
      <c r="J12145" s="68">
        <f t="shared" si="567"/>
        <v>0.34345090865471123</v>
      </c>
      <c r="K12145" s="43">
        <f t="shared" si="568"/>
        <v>0.41984040064775391</v>
      </c>
      <c r="L12145" s="41" t="str">
        <f t="shared" si="569"/>
        <v>AA</v>
      </c>
      <c r="M12145" s="41" t="s">
        <v>460</v>
      </c>
      <c r="N12145" s="41" t="s">
        <v>422</v>
      </c>
      <c r="O12145" s="41" t="s">
        <v>70</v>
      </c>
    </row>
    <row r="12146" spans="1:15">
      <c r="A12146" s="38">
        <v>40665</v>
      </c>
      <c r="B12146" s="38">
        <v>43161</v>
      </c>
      <c r="C12146" s="131">
        <v>82</v>
      </c>
      <c r="D12146" s="39">
        <v>0.1003</v>
      </c>
      <c r="E12146" s="39">
        <v>9.11E-2</v>
      </c>
      <c r="F12146" s="40">
        <v>158000</v>
      </c>
      <c r="G12146" s="40">
        <v>158000</v>
      </c>
      <c r="H12146" s="40">
        <v>36758.04</v>
      </c>
      <c r="I12146" s="40">
        <v>66422.67</v>
      </c>
      <c r="J12146" s="67">
        <f t="shared" si="567"/>
        <v>0.23264582278481014</v>
      </c>
      <c r="K12146" s="39">
        <f t="shared" si="568"/>
        <v>0.42039664556962025</v>
      </c>
      <c r="L12146" s="2" t="str">
        <f t="shared" si="569"/>
        <v>AA</v>
      </c>
      <c r="M12146" s="2" t="s">
        <v>936</v>
      </c>
      <c r="N12146" s="2" t="s">
        <v>421</v>
      </c>
      <c r="O12146" s="2" t="s">
        <v>70</v>
      </c>
    </row>
    <row r="12147" spans="1:15">
      <c r="A12147" s="38">
        <v>39948</v>
      </c>
      <c r="B12147" s="38">
        <v>45427</v>
      </c>
      <c r="C12147" s="131">
        <v>180</v>
      </c>
      <c r="D12147" s="39">
        <v>0.1003</v>
      </c>
      <c r="E12147" s="39">
        <v>9.11E-2</v>
      </c>
      <c r="F12147" s="40">
        <v>142500</v>
      </c>
      <c r="G12147" s="40">
        <v>142500</v>
      </c>
      <c r="H12147" s="40">
        <v>38417.79</v>
      </c>
      <c r="I12147" s="40">
        <v>59999.99</v>
      </c>
      <c r="J12147" s="67">
        <f t="shared" si="567"/>
        <v>0.26959852631578946</v>
      </c>
      <c r="K12147" s="39">
        <f t="shared" si="568"/>
        <v>0.42105256140350877</v>
      </c>
      <c r="L12147" s="2" t="str">
        <f t="shared" si="569"/>
        <v>AA</v>
      </c>
      <c r="M12147" s="2" t="s">
        <v>457</v>
      </c>
      <c r="N12147" s="2" t="s">
        <v>419</v>
      </c>
      <c r="O12147" s="2" t="s">
        <v>70</v>
      </c>
    </row>
    <row r="12148" spans="1:15">
      <c r="A12148" s="42">
        <v>40007</v>
      </c>
      <c r="B12148" s="42">
        <v>45486</v>
      </c>
      <c r="C12148" s="130">
        <v>180</v>
      </c>
      <c r="D12148" s="43">
        <v>0.1003</v>
      </c>
      <c r="E12148" s="43">
        <v>9.11E-2</v>
      </c>
      <c r="F12148" s="44">
        <v>190000</v>
      </c>
      <c r="G12148" s="44">
        <v>190000</v>
      </c>
      <c r="H12148" s="44">
        <v>52104.639999999999</v>
      </c>
      <c r="I12148" s="44">
        <v>79999.990000000005</v>
      </c>
      <c r="J12148" s="68">
        <f t="shared" si="567"/>
        <v>0.27423494736842102</v>
      </c>
      <c r="K12148" s="43">
        <f t="shared" si="568"/>
        <v>0.42105257894736847</v>
      </c>
      <c r="L12148" s="41" t="str">
        <f t="shared" si="569"/>
        <v>AA</v>
      </c>
      <c r="M12148" s="41" t="s">
        <v>665</v>
      </c>
      <c r="N12148" s="41" t="s">
        <v>417</v>
      </c>
      <c r="O12148" s="41" t="s">
        <v>70</v>
      </c>
    </row>
    <row r="12149" spans="1:15">
      <c r="A12149" s="42">
        <v>40022</v>
      </c>
      <c r="B12149" s="42">
        <v>50979</v>
      </c>
      <c r="C12149" s="130">
        <v>360</v>
      </c>
      <c r="D12149" s="43">
        <v>0.1003</v>
      </c>
      <c r="E12149" s="43">
        <v>9.11E-2</v>
      </c>
      <c r="F12149" s="44">
        <v>165000</v>
      </c>
      <c r="G12149" s="44">
        <v>165000</v>
      </c>
      <c r="H12149" s="44">
        <v>60862.35</v>
      </c>
      <c r="I12149" s="44">
        <v>69600</v>
      </c>
      <c r="J12149" s="68">
        <f t="shared" si="567"/>
        <v>0.36886272727272729</v>
      </c>
      <c r="K12149" s="43">
        <f t="shared" si="568"/>
        <v>0.42181818181818181</v>
      </c>
      <c r="L12149" s="41" t="str">
        <f t="shared" si="569"/>
        <v>AA</v>
      </c>
      <c r="M12149" s="41" t="s">
        <v>936</v>
      </c>
      <c r="N12149" s="41" t="s">
        <v>421</v>
      </c>
      <c r="O12149" s="41" t="s">
        <v>70</v>
      </c>
    </row>
    <row r="12150" spans="1:15">
      <c r="A12150" s="38">
        <v>40540</v>
      </c>
      <c r="B12150" s="38">
        <v>47845</v>
      </c>
      <c r="C12150" s="131">
        <v>240</v>
      </c>
      <c r="D12150" s="39">
        <v>0.1003</v>
      </c>
      <c r="E12150" s="39">
        <v>9.11E-2</v>
      </c>
      <c r="F12150" s="40">
        <v>158000</v>
      </c>
      <c r="G12150" s="40">
        <v>158000</v>
      </c>
      <c r="H12150" s="40">
        <v>54475.519999999997</v>
      </c>
      <c r="I12150" s="40">
        <v>66849.990000000005</v>
      </c>
      <c r="J12150" s="67">
        <f t="shared" si="567"/>
        <v>0.3447817721518987</v>
      </c>
      <c r="K12150" s="39">
        <f t="shared" si="568"/>
        <v>0.42310120253164563</v>
      </c>
      <c r="L12150" s="2" t="str">
        <f t="shared" si="569"/>
        <v>AA</v>
      </c>
      <c r="M12150" s="2" t="s">
        <v>753</v>
      </c>
      <c r="N12150" s="2" t="s">
        <v>431</v>
      </c>
      <c r="O12150" s="2" t="s">
        <v>70</v>
      </c>
    </row>
    <row r="12151" spans="1:15">
      <c r="A12151" s="38">
        <v>40786</v>
      </c>
      <c r="B12151" s="38">
        <v>48091</v>
      </c>
      <c r="C12151" s="131">
        <v>240</v>
      </c>
      <c r="D12151" s="39">
        <v>0.1003</v>
      </c>
      <c r="E12151" s="39">
        <v>9.11E-2</v>
      </c>
      <c r="F12151" s="40">
        <v>170000</v>
      </c>
      <c r="G12151" s="40">
        <v>170000</v>
      </c>
      <c r="H12151" s="40">
        <v>60653.17</v>
      </c>
      <c r="I12151" s="40">
        <v>72199.990000000005</v>
      </c>
      <c r="J12151" s="67">
        <f t="shared" si="567"/>
        <v>0.35678335294117647</v>
      </c>
      <c r="K12151" s="39">
        <f t="shared" si="568"/>
        <v>0.42470582352941177</v>
      </c>
      <c r="L12151" s="2" t="str">
        <f t="shared" si="569"/>
        <v>AA</v>
      </c>
      <c r="M12151" s="2" t="s">
        <v>825</v>
      </c>
      <c r="N12151" s="2" t="s">
        <v>416</v>
      </c>
      <c r="O12151" s="2" t="s">
        <v>70</v>
      </c>
    </row>
    <row r="12152" spans="1:15">
      <c r="A12152" s="42">
        <v>39981</v>
      </c>
      <c r="B12152" s="42">
        <v>43633</v>
      </c>
      <c r="C12152" s="130">
        <v>120</v>
      </c>
      <c r="D12152" s="43">
        <v>0.1003</v>
      </c>
      <c r="E12152" s="43">
        <v>9.5700000000000007E-2</v>
      </c>
      <c r="F12152" s="44">
        <v>188000</v>
      </c>
      <c r="G12152" s="44">
        <v>188000</v>
      </c>
      <c r="H12152" s="44">
        <v>36012.870000000003</v>
      </c>
      <c r="I12152" s="44">
        <v>79999.990000000005</v>
      </c>
      <c r="J12152" s="68">
        <f t="shared" si="567"/>
        <v>0.19155781914893619</v>
      </c>
      <c r="K12152" s="43">
        <f t="shared" si="568"/>
        <v>0.4255318617021277</v>
      </c>
      <c r="L12152" s="41" t="str">
        <f t="shared" si="569"/>
        <v>AA</v>
      </c>
      <c r="M12152" s="41" t="s">
        <v>785</v>
      </c>
      <c r="N12152" s="41" t="s">
        <v>423</v>
      </c>
      <c r="O12152" s="41" t="s">
        <v>70</v>
      </c>
    </row>
    <row r="12153" spans="1:15">
      <c r="A12153" s="38">
        <v>40574</v>
      </c>
      <c r="B12153" s="38">
        <v>47879</v>
      </c>
      <c r="C12153" s="131">
        <v>240</v>
      </c>
      <c r="D12153" s="39">
        <v>0.1003</v>
      </c>
      <c r="E12153" s="39">
        <v>9.11E-2</v>
      </c>
      <c r="F12153" s="40">
        <v>175000</v>
      </c>
      <c r="G12153" s="40">
        <v>175000</v>
      </c>
      <c r="H12153" s="40">
        <v>66812.460000000006</v>
      </c>
      <c r="I12153" s="40">
        <v>74477.100000000006</v>
      </c>
      <c r="J12153" s="67">
        <f t="shared" si="567"/>
        <v>0.38178548571428578</v>
      </c>
      <c r="K12153" s="39">
        <f t="shared" si="568"/>
        <v>0.42558342857142861</v>
      </c>
      <c r="L12153" s="2" t="str">
        <f t="shared" si="569"/>
        <v>AA</v>
      </c>
      <c r="M12153" s="2" t="s">
        <v>457</v>
      </c>
      <c r="N12153" s="2" t="s">
        <v>419</v>
      </c>
      <c r="O12153" s="2" t="s">
        <v>70</v>
      </c>
    </row>
    <row r="12154" spans="1:15">
      <c r="A12154" s="42">
        <v>40689</v>
      </c>
      <c r="B12154" s="42">
        <v>43856</v>
      </c>
      <c r="C12154" s="130">
        <v>104</v>
      </c>
      <c r="D12154" s="43">
        <v>0.1003</v>
      </c>
      <c r="E12154" s="43">
        <v>9.11E-2</v>
      </c>
      <c r="F12154" s="44">
        <v>199000</v>
      </c>
      <c r="G12154" s="44">
        <v>199000</v>
      </c>
      <c r="H12154" s="44">
        <v>50073.08</v>
      </c>
      <c r="I12154" s="44">
        <v>84717.49</v>
      </c>
      <c r="J12154" s="68">
        <f t="shared" si="567"/>
        <v>0.25162351758793972</v>
      </c>
      <c r="K12154" s="43">
        <f t="shared" si="568"/>
        <v>0.42571603015075382</v>
      </c>
      <c r="L12154" s="41" t="str">
        <f t="shared" si="569"/>
        <v>AA</v>
      </c>
      <c r="M12154" s="41" t="s">
        <v>1180</v>
      </c>
      <c r="N12154" s="41" t="s">
        <v>422</v>
      </c>
      <c r="O12154" s="41" t="s">
        <v>70</v>
      </c>
    </row>
    <row r="12155" spans="1:15">
      <c r="A12155" s="42">
        <v>40781</v>
      </c>
      <c r="B12155" s="42">
        <v>51739</v>
      </c>
      <c r="C12155" s="130">
        <v>360</v>
      </c>
      <c r="D12155" s="43">
        <v>0.1003</v>
      </c>
      <c r="E12155" s="43">
        <v>9.11E-2</v>
      </c>
      <c r="F12155" s="44">
        <v>166000</v>
      </c>
      <c r="G12155" s="44">
        <v>166000</v>
      </c>
      <c r="H12155" s="44">
        <v>56017.88</v>
      </c>
      <c r="I12155" s="44">
        <v>70887.72</v>
      </c>
      <c r="J12155" s="68">
        <f t="shared" si="567"/>
        <v>0.33745710843373494</v>
      </c>
      <c r="K12155" s="43">
        <f t="shared" si="568"/>
        <v>0.42703445783132532</v>
      </c>
      <c r="L12155" s="41" t="str">
        <f t="shared" si="569"/>
        <v>AA</v>
      </c>
      <c r="M12155" s="41" t="s">
        <v>1197</v>
      </c>
      <c r="N12155" s="41" t="s">
        <v>416</v>
      </c>
      <c r="O12155" s="41" t="s">
        <v>70</v>
      </c>
    </row>
    <row r="12156" spans="1:15">
      <c r="A12156" s="38">
        <v>40619</v>
      </c>
      <c r="B12156" s="38">
        <v>48535</v>
      </c>
      <c r="C12156" s="131">
        <v>260</v>
      </c>
      <c r="D12156" s="39">
        <v>0.1003</v>
      </c>
      <c r="E12156" s="39">
        <v>9.11E-2</v>
      </c>
      <c r="F12156" s="40">
        <v>176000</v>
      </c>
      <c r="G12156" s="40">
        <v>176000</v>
      </c>
      <c r="H12156" s="40">
        <v>63354.89</v>
      </c>
      <c r="I12156" s="40">
        <v>75337.990000000005</v>
      </c>
      <c r="J12156" s="67">
        <f t="shared" si="567"/>
        <v>0.35997096590909089</v>
      </c>
      <c r="K12156" s="39">
        <f t="shared" si="568"/>
        <v>0.42805676136363641</v>
      </c>
      <c r="L12156" s="2" t="str">
        <f t="shared" si="569"/>
        <v>AA</v>
      </c>
      <c r="M12156" s="2" t="s">
        <v>516</v>
      </c>
      <c r="N12156" s="2" t="s">
        <v>416</v>
      </c>
      <c r="O12156" s="2" t="s">
        <v>70</v>
      </c>
    </row>
    <row r="12157" spans="1:15">
      <c r="A12157" s="42">
        <v>40766</v>
      </c>
      <c r="B12157" s="42">
        <v>51724</v>
      </c>
      <c r="C12157" s="130">
        <v>360</v>
      </c>
      <c r="D12157" s="43">
        <v>0.1003</v>
      </c>
      <c r="E12157" s="43">
        <v>9.11E-2</v>
      </c>
      <c r="F12157" s="44">
        <v>195000</v>
      </c>
      <c r="G12157" s="44">
        <v>195000</v>
      </c>
      <c r="H12157" s="44">
        <v>75280.39</v>
      </c>
      <c r="I12157" s="44">
        <v>83479.990000000005</v>
      </c>
      <c r="J12157" s="68">
        <f t="shared" si="567"/>
        <v>0.38605328205128203</v>
      </c>
      <c r="K12157" s="43">
        <f t="shared" si="568"/>
        <v>0.42810251282051287</v>
      </c>
      <c r="L12157" s="41" t="str">
        <f t="shared" si="569"/>
        <v>AA</v>
      </c>
      <c r="M12157" s="41" t="s">
        <v>495</v>
      </c>
      <c r="N12157" s="41" t="s">
        <v>424</v>
      </c>
      <c r="O12157" s="41" t="s">
        <v>70</v>
      </c>
    </row>
    <row r="12158" spans="1:15">
      <c r="A12158" s="38">
        <v>39969</v>
      </c>
      <c r="B12158" s="38">
        <v>45448</v>
      </c>
      <c r="C12158" s="131">
        <v>180</v>
      </c>
      <c r="D12158" s="39">
        <v>0.1003</v>
      </c>
      <c r="E12158" s="39">
        <v>9.11E-2</v>
      </c>
      <c r="F12158" s="40">
        <v>158000</v>
      </c>
      <c r="G12158" s="40">
        <v>158000</v>
      </c>
      <c r="H12158" s="40">
        <v>43732.69</v>
      </c>
      <c r="I12158" s="40">
        <v>67666.649999999994</v>
      </c>
      <c r="J12158" s="67">
        <f t="shared" si="567"/>
        <v>0.27678917721518986</v>
      </c>
      <c r="K12158" s="39">
        <f t="shared" si="568"/>
        <v>0.42826993670886071</v>
      </c>
      <c r="L12158" s="2" t="str">
        <f t="shared" si="569"/>
        <v>AA</v>
      </c>
      <c r="M12158" s="2" t="s">
        <v>633</v>
      </c>
      <c r="N12158" s="2" t="s">
        <v>422</v>
      </c>
      <c r="O12158" s="2" t="s">
        <v>70</v>
      </c>
    </row>
    <row r="12159" spans="1:15">
      <c r="A12159" s="42">
        <v>39549</v>
      </c>
      <c r="B12159" s="42">
        <v>45027</v>
      </c>
      <c r="C12159" s="130">
        <v>180</v>
      </c>
      <c r="D12159" s="43">
        <v>0.1003</v>
      </c>
      <c r="E12159" s="43">
        <v>9.5700000000000007E-2</v>
      </c>
      <c r="F12159" s="44">
        <v>140000</v>
      </c>
      <c r="G12159" s="44">
        <v>140000</v>
      </c>
      <c r="H12159" s="44">
        <v>34642.339999999997</v>
      </c>
      <c r="I12159" s="44">
        <v>59999.99</v>
      </c>
      <c r="J12159" s="68">
        <f t="shared" si="567"/>
        <v>0.2474452857142857</v>
      </c>
      <c r="K12159" s="43">
        <f t="shared" si="568"/>
        <v>0.4285713571428571</v>
      </c>
      <c r="L12159" s="41" t="str">
        <f t="shared" si="569"/>
        <v>AA</v>
      </c>
      <c r="M12159" s="41" t="s">
        <v>511</v>
      </c>
      <c r="N12159" s="41" t="s">
        <v>422</v>
      </c>
      <c r="O12159" s="41" t="s">
        <v>70</v>
      </c>
    </row>
    <row r="12160" spans="1:15">
      <c r="A12160" s="38">
        <v>40842</v>
      </c>
      <c r="B12160" s="38">
        <v>51800</v>
      </c>
      <c r="C12160" s="131">
        <v>360</v>
      </c>
      <c r="D12160" s="39">
        <v>0.1003</v>
      </c>
      <c r="E12160" s="39">
        <v>9.11E-2</v>
      </c>
      <c r="F12160" s="40">
        <v>188000</v>
      </c>
      <c r="G12160" s="40">
        <v>188000</v>
      </c>
      <c r="H12160" s="40">
        <v>73133.100000000006</v>
      </c>
      <c r="I12160" s="40">
        <v>80949.990000000005</v>
      </c>
      <c r="J12160" s="67">
        <f t="shared" si="567"/>
        <v>0.38900585106382984</v>
      </c>
      <c r="K12160" s="39">
        <f t="shared" si="568"/>
        <v>0.43058505319148938</v>
      </c>
      <c r="L12160" s="2" t="str">
        <f t="shared" si="569"/>
        <v>AA</v>
      </c>
      <c r="M12160" s="2" t="s">
        <v>449</v>
      </c>
      <c r="N12160" s="2" t="s">
        <v>418</v>
      </c>
      <c r="O12160" s="2" t="s">
        <v>70</v>
      </c>
    </row>
    <row r="12161" spans="1:15">
      <c r="A12161" s="38">
        <v>40696</v>
      </c>
      <c r="B12161" s="38">
        <v>51654</v>
      </c>
      <c r="C12161" s="131">
        <v>360</v>
      </c>
      <c r="D12161" s="39">
        <v>0.1003</v>
      </c>
      <c r="E12161" s="39">
        <v>9.11E-2</v>
      </c>
      <c r="F12161" s="40">
        <v>162000</v>
      </c>
      <c r="G12161" s="40">
        <v>162000</v>
      </c>
      <c r="H12161" s="40">
        <v>63937.57</v>
      </c>
      <c r="I12161" s="40">
        <v>70000</v>
      </c>
      <c r="J12161" s="67">
        <f t="shared" si="567"/>
        <v>0.39467635802469136</v>
      </c>
      <c r="K12161" s="39">
        <f t="shared" si="568"/>
        <v>0.43209876543209874</v>
      </c>
      <c r="L12161" s="2" t="str">
        <f t="shared" si="569"/>
        <v>AA</v>
      </c>
      <c r="M12161" s="2" t="s">
        <v>567</v>
      </c>
      <c r="N12161" s="2" t="s">
        <v>417</v>
      </c>
      <c r="O12161" s="2" t="s">
        <v>70</v>
      </c>
    </row>
    <row r="12162" spans="1:15">
      <c r="A12162" s="38">
        <v>39769</v>
      </c>
      <c r="B12162" s="38">
        <v>49812</v>
      </c>
      <c r="C12162" s="131">
        <v>330</v>
      </c>
      <c r="D12162" s="39">
        <v>0.1003</v>
      </c>
      <c r="E12162" s="39">
        <v>9.11E-2</v>
      </c>
      <c r="F12162" s="40">
        <v>185000</v>
      </c>
      <c r="G12162" s="40">
        <v>185000</v>
      </c>
      <c r="H12162" s="40">
        <v>66248.05</v>
      </c>
      <c r="I12162" s="40">
        <v>79950</v>
      </c>
      <c r="J12162" s="67">
        <f t="shared" si="567"/>
        <v>0.35809756756756761</v>
      </c>
      <c r="K12162" s="39">
        <f t="shared" si="568"/>
        <v>0.43216216216216219</v>
      </c>
      <c r="L12162" s="2" t="str">
        <f t="shared" si="569"/>
        <v>AA</v>
      </c>
      <c r="M12162" s="2" t="s">
        <v>568</v>
      </c>
      <c r="N12162" s="2" t="s">
        <v>417</v>
      </c>
      <c r="O12162" s="2" t="s">
        <v>70</v>
      </c>
    </row>
    <row r="12163" spans="1:15">
      <c r="A12163" s="38">
        <v>40708</v>
      </c>
      <c r="B12163" s="38">
        <v>48866</v>
      </c>
      <c r="C12163" s="131">
        <v>268</v>
      </c>
      <c r="D12163" s="39">
        <v>0.1003</v>
      </c>
      <c r="E12163" s="39">
        <v>9.11E-2</v>
      </c>
      <c r="F12163" s="40">
        <v>196000</v>
      </c>
      <c r="G12163" s="40">
        <v>196000</v>
      </c>
      <c r="H12163" s="40">
        <v>72456.52</v>
      </c>
      <c r="I12163" s="40">
        <v>84734.99</v>
      </c>
      <c r="J12163" s="67">
        <f t="shared" ref="J12163:J12226" si="570">H12163/G12163</f>
        <v>0.36967612244897963</v>
      </c>
      <c r="K12163" s="39">
        <f t="shared" ref="K12163:K12226" si="571">I12163/G12163</f>
        <v>0.43232137755102046</v>
      </c>
      <c r="L12163" s="2" t="str">
        <f t="shared" ref="L12163:L12226" si="572">IF(J12163&lt;=65%,"AA",IF(J12163&lt;=75%,"A",IF(J12163&lt;=85%,"B","C")))</f>
        <v>AA</v>
      </c>
      <c r="M12163" s="2" t="s">
        <v>657</v>
      </c>
      <c r="N12163" s="2" t="s">
        <v>419</v>
      </c>
      <c r="O12163" s="2" t="s">
        <v>70</v>
      </c>
    </row>
    <row r="12164" spans="1:15">
      <c r="A12164" s="42">
        <v>39904</v>
      </c>
      <c r="B12164" s="42">
        <v>50861</v>
      </c>
      <c r="C12164" s="130">
        <v>360</v>
      </c>
      <c r="D12164" s="43">
        <v>0.1003</v>
      </c>
      <c r="E12164" s="43">
        <v>9.11E-2</v>
      </c>
      <c r="F12164" s="44">
        <v>150000</v>
      </c>
      <c r="G12164" s="44">
        <v>150000</v>
      </c>
      <c r="H12164" s="44">
        <v>54342.8</v>
      </c>
      <c r="I12164" s="44">
        <v>64999.99</v>
      </c>
      <c r="J12164" s="68">
        <f t="shared" si="570"/>
        <v>0.36228533333333335</v>
      </c>
      <c r="K12164" s="43">
        <f t="shared" si="571"/>
        <v>0.43333326666666666</v>
      </c>
      <c r="L12164" s="41" t="str">
        <f t="shared" si="572"/>
        <v>AA</v>
      </c>
      <c r="M12164" s="41" t="s">
        <v>586</v>
      </c>
      <c r="N12164" s="41" t="s">
        <v>416</v>
      </c>
      <c r="O12164" s="41" t="s">
        <v>70</v>
      </c>
    </row>
    <row r="12165" spans="1:15">
      <c r="A12165" s="42">
        <v>40774</v>
      </c>
      <c r="B12165" s="42">
        <v>51732</v>
      </c>
      <c r="C12165" s="130">
        <v>360</v>
      </c>
      <c r="D12165" s="43">
        <v>0.1003</v>
      </c>
      <c r="E12165" s="43">
        <v>9.11E-2</v>
      </c>
      <c r="F12165" s="44">
        <v>161500</v>
      </c>
      <c r="G12165" s="44">
        <v>161500</v>
      </c>
      <c r="H12165" s="44">
        <v>63987.24</v>
      </c>
      <c r="I12165" s="44">
        <v>70000</v>
      </c>
      <c r="J12165" s="68">
        <f t="shared" si="570"/>
        <v>0.3962058204334365</v>
      </c>
      <c r="K12165" s="43">
        <f t="shared" si="571"/>
        <v>0.43343653250773995</v>
      </c>
      <c r="L12165" s="41" t="str">
        <f t="shared" si="572"/>
        <v>AA</v>
      </c>
      <c r="M12165" s="41" t="s">
        <v>1469</v>
      </c>
      <c r="N12165" s="41" t="s">
        <v>422</v>
      </c>
      <c r="O12165" s="41" t="s">
        <v>70</v>
      </c>
    </row>
    <row r="12166" spans="1:15">
      <c r="A12166" s="38">
        <v>40021</v>
      </c>
      <c r="B12166" s="38">
        <v>47326</v>
      </c>
      <c r="C12166" s="131">
        <v>240</v>
      </c>
      <c r="D12166" s="39">
        <v>0.1003</v>
      </c>
      <c r="E12166" s="39">
        <v>9.11E-2</v>
      </c>
      <c r="F12166" s="40">
        <v>185000</v>
      </c>
      <c r="G12166" s="40">
        <v>185000</v>
      </c>
      <c r="H12166" s="40">
        <v>63536.47</v>
      </c>
      <c r="I12166" s="40">
        <v>80494.36</v>
      </c>
      <c r="J12166" s="67">
        <f t="shared" si="570"/>
        <v>0.34344037837837837</v>
      </c>
      <c r="K12166" s="39">
        <f t="shared" si="571"/>
        <v>0.43510464864864867</v>
      </c>
      <c r="L12166" s="2" t="str">
        <f t="shared" si="572"/>
        <v>AA</v>
      </c>
      <c r="M12166" s="2" t="s">
        <v>975</v>
      </c>
      <c r="N12166" s="2" t="s">
        <v>417</v>
      </c>
      <c r="O12166" s="2" t="s">
        <v>70</v>
      </c>
    </row>
    <row r="12167" spans="1:15">
      <c r="A12167" s="42">
        <v>39948</v>
      </c>
      <c r="B12167" s="42">
        <v>50905</v>
      </c>
      <c r="C12167" s="130">
        <v>360</v>
      </c>
      <c r="D12167" s="43">
        <v>0.1003</v>
      </c>
      <c r="E12167" s="43">
        <v>9.5700000000000007E-2</v>
      </c>
      <c r="F12167" s="44">
        <v>195000</v>
      </c>
      <c r="G12167" s="44">
        <v>195000</v>
      </c>
      <c r="H12167" s="44">
        <v>37007.49</v>
      </c>
      <c r="I12167" s="44">
        <v>84999.99</v>
      </c>
      <c r="J12167" s="68">
        <f t="shared" si="570"/>
        <v>0.18978199999999998</v>
      </c>
      <c r="K12167" s="43">
        <f t="shared" si="571"/>
        <v>0.43589738461538463</v>
      </c>
      <c r="L12167" s="41" t="str">
        <f t="shared" si="572"/>
        <v>AA</v>
      </c>
      <c r="M12167" s="41" t="s">
        <v>454</v>
      </c>
      <c r="N12167" s="41" t="s">
        <v>416</v>
      </c>
      <c r="O12167" s="41" t="s">
        <v>70</v>
      </c>
    </row>
    <row r="12168" spans="1:15">
      <c r="A12168" s="42">
        <v>39947</v>
      </c>
      <c r="B12168" s="42">
        <v>42504</v>
      </c>
      <c r="C12168" s="130">
        <v>84</v>
      </c>
      <c r="D12168" s="43">
        <v>0.1003</v>
      </c>
      <c r="E12168" s="43">
        <v>9.11E-2</v>
      </c>
      <c r="F12168" s="44">
        <v>194800</v>
      </c>
      <c r="G12168" s="44">
        <v>194800</v>
      </c>
      <c r="H12168" s="44">
        <v>35436.449999999997</v>
      </c>
      <c r="I12168" s="44">
        <v>84999.99</v>
      </c>
      <c r="J12168" s="68">
        <f t="shared" si="570"/>
        <v>0.18191196098562626</v>
      </c>
      <c r="K12168" s="43">
        <f t="shared" si="571"/>
        <v>0.43634491786447643</v>
      </c>
      <c r="L12168" s="41" t="str">
        <f t="shared" si="572"/>
        <v>AA</v>
      </c>
      <c r="M12168" s="41" t="s">
        <v>495</v>
      </c>
      <c r="N12168" s="41" t="s">
        <v>424</v>
      </c>
      <c r="O12168" s="41" t="s">
        <v>70</v>
      </c>
    </row>
    <row r="12169" spans="1:15">
      <c r="A12169" s="42">
        <v>39955</v>
      </c>
      <c r="B12169" s="42">
        <v>49086</v>
      </c>
      <c r="C12169" s="130">
        <v>300</v>
      </c>
      <c r="D12169" s="43">
        <v>0.1003</v>
      </c>
      <c r="E12169" s="43">
        <v>9.11E-2</v>
      </c>
      <c r="F12169" s="44">
        <v>150000</v>
      </c>
      <c r="G12169" s="44">
        <v>150000</v>
      </c>
      <c r="H12169" s="44">
        <v>52321.71</v>
      </c>
      <c r="I12169" s="44">
        <v>65499.99</v>
      </c>
      <c r="J12169" s="68">
        <f t="shared" si="570"/>
        <v>0.34881139999999999</v>
      </c>
      <c r="K12169" s="43">
        <f t="shared" si="571"/>
        <v>0.43666659999999996</v>
      </c>
      <c r="L12169" s="41" t="str">
        <f t="shared" si="572"/>
        <v>AA</v>
      </c>
      <c r="M12169" s="41" t="s">
        <v>482</v>
      </c>
      <c r="N12169" s="41" t="s">
        <v>422</v>
      </c>
      <c r="O12169" s="41" t="s">
        <v>70</v>
      </c>
    </row>
    <row r="12170" spans="1:15">
      <c r="A12170" s="38">
        <v>40800</v>
      </c>
      <c r="B12170" s="38">
        <v>51758</v>
      </c>
      <c r="C12170" s="131">
        <v>360</v>
      </c>
      <c r="D12170" s="39">
        <v>0.1003</v>
      </c>
      <c r="E12170" s="39">
        <v>9.11E-2</v>
      </c>
      <c r="F12170" s="40">
        <v>160296</v>
      </c>
      <c r="G12170" s="40">
        <v>160296</v>
      </c>
      <c r="H12170" s="40">
        <v>63175.03</v>
      </c>
      <c r="I12170" s="40">
        <v>69999.990000000005</v>
      </c>
      <c r="J12170" s="67">
        <f t="shared" si="570"/>
        <v>0.39411482507361378</v>
      </c>
      <c r="K12170" s="39">
        <f t="shared" si="571"/>
        <v>0.4366920571941908</v>
      </c>
      <c r="L12170" s="2" t="str">
        <f t="shared" si="572"/>
        <v>AA</v>
      </c>
      <c r="M12170" s="2" t="s">
        <v>509</v>
      </c>
      <c r="N12170" s="2" t="s">
        <v>430</v>
      </c>
      <c r="O12170" s="2" t="s">
        <v>70</v>
      </c>
    </row>
    <row r="12171" spans="1:15">
      <c r="A12171" s="38">
        <v>40585</v>
      </c>
      <c r="B12171" s="38">
        <v>51543</v>
      </c>
      <c r="C12171" s="131">
        <v>360</v>
      </c>
      <c r="D12171" s="39">
        <v>0.1003</v>
      </c>
      <c r="E12171" s="39">
        <v>9.11E-2</v>
      </c>
      <c r="F12171" s="40">
        <v>187000</v>
      </c>
      <c r="G12171" s="40">
        <v>187000</v>
      </c>
      <c r="H12171" s="40">
        <v>72794.48</v>
      </c>
      <c r="I12171" s="40">
        <v>81692.820000000007</v>
      </c>
      <c r="J12171" s="67">
        <f t="shared" si="570"/>
        <v>0.38927529411764705</v>
      </c>
      <c r="K12171" s="39">
        <f t="shared" si="571"/>
        <v>0.43686000000000003</v>
      </c>
      <c r="L12171" s="2" t="str">
        <f t="shared" si="572"/>
        <v>AA</v>
      </c>
      <c r="M12171" s="2" t="s">
        <v>467</v>
      </c>
      <c r="N12171" s="2" t="s">
        <v>425</v>
      </c>
      <c r="O12171" s="2" t="s">
        <v>70</v>
      </c>
    </row>
    <row r="12172" spans="1:15">
      <c r="A12172" s="42">
        <v>40731</v>
      </c>
      <c r="B12172" s="42">
        <v>46333</v>
      </c>
      <c r="C12172" s="130">
        <v>184</v>
      </c>
      <c r="D12172" s="43">
        <v>0.1003</v>
      </c>
      <c r="E12172" s="43">
        <v>9.11E-2</v>
      </c>
      <c r="F12172" s="44">
        <v>160000.6</v>
      </c>
      <c r="G12172" s="44">
        <v>160000.6</v>
      </c>
      <c r="H12172" s="44">
        <v>54901.26</v>
      </c>
      <c r="I12172" s="44">
        <v>69999.990000000005</v>
      </c>
      <c r="J12172" s="68">
        <f t="shared" si="570"/>
        <v>0.34313158825654405</v>
      </c>
      <c r="K12172" s="43">
        <f t="shared" si="571"/>
        <v>0.43749829688138669</v>
      </c>
      <c r="L12172" s="41" t="str">
        <f t="shared" si="572"/>
        <v>AA</v>
      </c>
      <c r="M12172" s="41" t="s">
        <v>724</v>
      </c>
      <c r="N12172" s="41" t="s">
        <v>424</v>
      </c>
      <c r="O12172" s="41" t="s">
        <v>70</v>
      </c>
    </row>
    <row r="12173" spans="1:15">
      <c r="A12173" s="42">
        <v>40528</v>
      </c>
      <c r="B12173" s="42">
        <v>44973</v>
      </c>
      <c r="C12173" s="130">
        <v>146</v>
      </c>
      <c r="D12173" s="43">
        <v>0.1003</v>
      </c>
      <c r="E12173" s="43">
        <v>9.11E-2</v>
      </c>
      <c r="F12173" s="44">
        <v>160000</v>
      </c>
      <c r="G12173" s="44">
        <v>160000</v>
      </c>
      <c r="H12173" s="44">
        <v>46230.12</v>
      </c>
      <c r="I12173" s="44">
        <v>69999.990000000005</v>
      </c>
      <c r="J12173" s="68">
        <f t="shared" si="570"/>
        <v>0.28893825000000001</v>
      </c>
      <c r="K12173" s="43">
        <f t="shared" si="571"/>
        <v>0.43749993750000005</v>
      </c>
      <c r="L12173" s="41" t="str">
        <f t="shared" si="572"/>
        <v>AA</v>
      </c>
      <c r="M12173" s="41" t="s">
        <v>564</v>
      </c>
      <c r="N12173" s="41" t="s">
        <v>417</v>
      </c>
      <c r="O12173" s="41" t="s">
        <v>70</v>
      </c>
    </row>
    <row r="12174" spans="1:15">
      <c r="A12174" s="42">
        <v>39960</v>
      </c>
      <c r="B12174" s="42">
        <v>45439</v>
      </c>
      <c r="C12174" s="130">
        <v>180</v>
      </c>
      <c r="D12174" s="43">
        <v>0.1003</v>
      </c>
      <c r="E12174" s="43">
        <v>9.11E-2</v>
      </c>
      <c r="F12174" s="44">
        <v>159316</v>
      </c>
      <c r="G12174" s="44">
        <v>159316</v>
      </c>
      <c r="H12174" s="44">
        <v>44677.45</v>
      </c>
      <c r="I12174" s="44">
        <v>69717.8</v>
      </c>
      <c r="J12174" s="68">
        <f t="shared" si="570"/>
        <v>0.28043291320394687</v>
      </c>
      <c r="K12174" s="43">
        <f t="shared" si="571"/>
        <v>0.43760702001054508</v>
      </c>
      <c r="L12174" s="41" t="str">
        <f t="shared" si="572"/>
        <v>AA</v>
      </c>
      <c r="M12174" s="41" t="s">
        <v>846</v>
      </c>
      <c r="N12174" s="41" t="s">
        <v>428</v>
      </c>
      <c r="O12174" s="41" t="s">
        <v>70</v>
      </c>
    </row>
    <row r="12175" spans="1:15">
      <c r="A12175" s="38">
        <v>40506</v>
      </c>
      <c r="B12175" s="38">
        <v>51159</v>
      </c>
      <c r="C12175" s="131">
        <v>350</v>
      </c>
      <c r="D12175" s="39">
        <v>0.1003</v>
      </c>
      <c r="E12175" s="39">
        <v>9.11E-2</v>
      </c>
      <c r="F12175" s="40">
        <v>194059.5</v>
      </c>
      <c r="G12175" s="40">
        <v>194059.5</v>
      </c>
      <c r="H12175" s="40">
        <v>74691.81</v>
      </c>
      <c r="I12175" s="40">
        <v>84999.99</v>
      </c>
      <c r="J12175" s="67">
        <f t="shared" si="570"/>
        <v>0.38489128334351064</v>
      </c>
      <c r="K12175" s="39">
        <f t="shared" si="571"/>
        <v>0.43800994025028411</v>
      </c>
      <c r="L12175" s="2" t="str">
        <f t="shared" si="572"/>
        <v>AA</v>
      </c>
      <c r="M12175" s="2" t="s">
        <v>703</v>
      </c>
      <c r="N12175" s="2" t="s">
        <v>437</v>
      </c>
      <c r="O12175" s="2" t="s">
        <v>70</v>
      </c>
    </row>
    <row r="12176" spans="1:15">
      <c r="A12176" s="42">
        <v>40595</v>
      </c>
      <c r="B12176" s="42">
        <v>51553</v>
      </c>
      <c r="C12176" s="130">
        <v>360</v>
      </c>
      <c r="D12176" s="43">
        <v>0.1003</v>
      </c>
      <c r="E12176" s="43">
        <v>9.11E-2</v>
      </c>
      <c r="F12176" s="44">
        <v>190000</v>
      </c>
      <c r="G12176" s="44">
        <v>190000</v>
      </c>
      <c r="H12176" s="44">
        <v>75177.429999999993</v>
      </c>
      <c r="I12176" s="44">
        <v>83513.899999999994</v>
      </c>
      <c r="J12176" s="68">
        <f t="shared" si="570"/>
        <v>0.39567068421052626</v>
      </c>
      <c r="K12176" s="43">
        <f t="shared" si="571"/>
        <v>0.43954684210526312</v>
      </c>
      <c r="L12176" s="41" t="str">
        <f t="shared" si="572"/>
        <v>AA</v>
      </c>
      <c r="M12176" s="41" t="s">
        <v>686</v>
      </c>
      <c r="N12176" s="41" t="s">
        <v>421</v>
      </c>
      <c r="O12176" s="41" t="s">
        <v>70</v>
      </c>
    </row>
    <row r="12177" spans="1:15">
      <c r="A12177" s="38">
        <v>40648</v>
      </c>
      <c r="B12177" s="38">
        <v>51606</v>
      </c>
      <c r="C12177" s="131">
        <v>360</v>
      </c>
      <c r="D12177" s="39">
        <v>0.1003</v>
      </c>
      <c r="E12177" s="39">
        <v>9.5700000000000007E-2</v>
      </c>
      <c r="F12177" s="40">
        <v>200000</v>
      </c>
      <c r="G12177" s="40">
        <v>200000</v>
      </c>
      <c r="H12177" s="40">
        <v>78633.27</v>
      </c>
      <c r="I12177" s="40">
        <v>87999.99</v>
      </c>
      <c r="J12177" s="67">
        <f t="shared" si="570"/>
        <v>0.39316635</v>
      </c>
      <c r="K12177" s="39">
        <f t="shared" si="571"/>
        <v>0.43999995000000003</v>
      </c>
      <c r="L12177" s="2" t="str">
        <f t="shared" si="572"/>
        <v>AA</v>
      </c>
      <c r="M12177" s="2" t="s">
        <v>564</v>
      </c>
      <c r="N12177" s="2" t="s">
        <v>417</v>
      </c>
      <c r="O12177" s="2" t="s">
        <v>70</v>
      </c>
    </row>
    <row r="12178" spans="1:15">
      <c r="A12178" s="42">
        <v>39953</v>
      </c>
      <c r="B12178" s="42">
        <v>46527</v>
      </c>
      <c r="C12178" s="130">
        <v>216</v>
      </c>
      <c r="D12178" s="43">
        <v>0.1003</v>
      </c>
      <c r="E12178" s="43">
        <v>9.11E-2</v>
      </c>
      <c r="F12178" s="44">
        <v>186000</v>
      </c>
      <c r="G12178" s="44">
        <v>186000</v>
      </c>
      <c r="H12178" s="44">
        <v>54663.75</v>
      </c>
      <c r="I12178" s="44">
        <v>81967.08</v>
      </c>
      <c r="J12178" s="68">
        <f t="shared" si="570"/>
        <v>0.29389112903225806</v>
      </c>
      <c r="K12178" s="43">
        <f t="shared" si="571"/>
        <v>0.44068322580645164</v>
      </c>
      <c r="L12178" s="41" t="str">
        <f t="shared" si="572"/>
        <v>AA</v>
      </c>
      <c r="M12178" s="41" t="s">
        <v>495</v>
      </c>
      <c r="N12178" s="41" t="s">
        <v>424</v>
      </c>
      <c r="O12178" s="41" t="s">
        <v>70</v>
      </c>
    </row>
    <row r="12179" spans="1:15">
      <c r="A12179" s="42">
        <v>40550</v>
      </c>
      <c r="B12179" s="42">
        <v>49681</v>
      </c>
      <c r="C12179" s="130">
        <v>300</v>
      </c>
      <c r="D12179" s="43">
        <v>0.1003</v>
      </c>
      <c r="E12179" s="43">
        <v>9.11E-2</v>
      </c>
      <c r="F12179" s="44">
        <v>152500</v>
      </c>
      <c r="G12179" s="44">
        <v>152500</v>
      </c>
      <c r="H12179" s="44">
        <v>58760.19</v>
      </c>
      <c r="I12179" s="44">
        <v>67454.259999999995</v>
      </c>
      <c r="J12179" s="68">
        <f t="shared" si="570"/>
        <v>0.38531272131147543</v>
      </c>
      <c r="K12179" s="43">
        <f t="shared" si="571"/>
        <v>0.44232301639344257</v>
      </c>
      <c r="L12179" s="41" t="str">
        <f t="shared" si="572"/>
        <v>AA</v>
      </c>
      <c r="M12179" s="41" t="s">
        <v>453</v>
      </c>
      <c r="N12179" s="41" t="s">
        <v>418</v>
      </c>
      <c r="O12179" s="41" t="s">
        <v>70</v>
      </c>
    </row>
    <row r="12180" spans="1:15">
      <c r="A12180" s="38">
        <v>40456</v>
      </c>
      <c r="B12180" s="38">
        <v>51414</v>
      </c>
      <c r="C12180" s="131">
        <v>360</v>
      </c>
      <c r="D12180" s="39">
        <v>0.1003</v>
      </c>
      <c r="E12180" s="39">
        <v>9.11E-2</v>
      </c>
      <c r="F12180" s="40">
        <v>178000</v>
      </c>
      <c r="G12180" s="40">
        <v>178000</v>
      </c>
      <c r="H12180" s="40">
        <v>53909.06</v>
      </c>
      <c r="I12180" s="40">
        <v>78751.75</v>
      </c>
      <c r="J12180" s="67">
        <f t="shared" si="570"/>
        <v>0.30285988764044941</v>
      </c>
      <c r="K12180" s="39">
        <f t="shared" si="571"/>
        <v>0.44242556179775283</v>
      </c>
      <c r="L12180" s="2" t="str">
        <f t="shared" si="572"/>
        <v>AA</v>
      </c>
      <c r="M12180" s="2" t="s">
        <v>1056</v>
      </c>
      <c r="N12180" s="2" t="s">
        <v>417</v>
      </c>
      <c r="O12180" s="2" t="s">
        <v>70</v>
      </c>
    </row>
    <row r="12181" spans="1:15">
      <c r="A12181" s="38">
        <v>40486</v>
      </c>
      <c r="B12181" s="38">
        <v>46787</v>
      </c>
      <c r="C12181" s="131">
        <v>207</v>
      </c>
      <c r="D12181" s="39">
        <v>0.1003</v>
      </c>
      <c r="E12181" s="39">
        <v>0.1003</v>
      </c>
      <c r="F12181" s="40">
        <v>185000</v>
      </c>
      <c r="G12181" s="40">
        <v>185000</v>
      </c>
      <c r="H12181" s="40">
        <v>58950.1</v>
      </c>
      <c r="I12181" s="40">
        <v>81999.990000000005</v>
      </c>
      <c r="J12181" s="67">
        <f t="shared" si="570"/>
        <v>0.31864918918918916</v>
      </c>
      <c r="K12181" s="39">
        <f t="shared" si="571"/>
        <v>0.4432431891891892</v>
      </c>
      <c r="L12181" s="2" t="str">
        <f t="shared" si="572"/>
        <v>AA</v>
      </c>
      <c r="M12181" s="2" t="s">
        <v>467</v>
      </c>
      <c r="N12181" s="2" t="s">
        <v>425</v>
      </c>
      <c r="O12181" s="2" t="s">
        <v>70</v>
      </c>
    </row>
    <row r="12182" spans="1:15">
      <c r="A12182" s="38">
        <v>40218</v>
      </c>
      <c r="B12182" s="38">
        <v>51175</v>
      </c>
      <c r="C12182" s="131">
        <v>360</v>
      </c>
      <c r="D12182" s="39">
        <v>0.1003</v>
      </c>
      <c r="E12182" s="39">
        <v>9.11E-2</v>
      </c>
      <c r="F12182" s="40">
        <v>185000</v>
      </c>
      <c r="G12182" s="40">
        <v>185000</v>
      </c>
      <c r="H12182" s="40">
        <v>70718.19</v>
      </c>
      <c r="I12182" s="40">
        <v>81999.990000000005</v>
      </c>
      <c r="J12182" s="67">
        <f t="shared" si="570"/>
        <v>0.38226048648648647</v>
      </c>
      <c r="K12182" s="39">
        <f t="shared" si="571"/>
        <v>0.4432431891891892</v>
      </c>
      <c r="L12182" s="2" t="str">
        <f t="shared" si="572"/>
        <v>AA</v>
      </c>
      <c r="M12182" s="2" t="s">
        <v>564</v>
      </c>
      <c r="N12182" s="2" t="s">
        <v>417</v>
      </c>
      <c r="O12182" s="2" t="s">
        <v>70</v>
      </c>
    </row>
    <row r="12183" spans="1:15">
      <c r="A12183" s="42">
        <v>40420</v>
      </c>
      <c r="B12183" s="42">
        <v>51378</v>
      </c>
      <c r="C12183" s="130">
        <v>360</v>
      </c>
      <c r="D12183" s="43">
        <v>0.1003</v>
      </c>
      <c r="E12183" s="43">
        <v>9.11E-2</v>
      </c>
      <c r="F12183" s="44">
        <v>195000</v>
      </c>
      <c r="G12183" s="44">
        <v>195000</v>
      </c>
      <c r="H12183" s="44">
        <v>75825.2</v>
      </c>
      <c r="I12183" s="44">
        <v>86559.81</v>
      </c>
      <c r="J12183" s="68">
        <f t="shared" si="570"/>
        <v>0.38884717948717945</v>
      </c>
      <c r="K12183" s="43">
        <f t="shared" si="571"/>
        <v>0.44389646153846152</v>
      </c>
      <c r="L12183" s="41" t="str">
        <f t="shared" si="572"/>
        <v>AA</v>
      </c>
      <c r="M12183" s="41" t="s">
        <v>564</v>
      </c>
      <c r="N12183" s="41" t="s">
        <v>417</v>
      </c>
      <c r="O12183" s="41" t="s">
        <v>70</v>
      </c>
    </row>
    <row r="12184" spans="1:15">
      <c r="A12184" s="38">
        <v>40722</v>
      </c>
      <c r="B12184" s="38">
        <v>44954</v>
      </c>
      <c r="C12184" s="131">
        <v>139</v>
      </c>
      <c r="D12184" s="39">
        <v>0.1003</v>
      </c>
      <c r="E12184" s="39">
        <v>9.11E-2</v>
      </c>
      <c r="F12184" s="40">
        <v>180000</v>
      </c>
      <c r="G12184" s="40">
        <v>180000</v>
      </c>
      <c r="H12184" s="40">
        <v>51149.51</v>
      </c>
      <c r="I12184" s="40">
        <v>79999.990000000005</v>
      </c>
      <c r="J12184" s="67">
        <f t="shared" si="570"/>
        <v>0.28416394444444448</v>
      </c>
      <c r="K12184" s="39">
        <f t="shared" si="571"/>
        <v>0.44444438888888893</v>
      </c>
      <c r="L12184" s="2" t="str">
        <f t="shared" si="572"/>
        <v>AA</v>
      </c>
      <c r="M12184" s="2" t="s">
        <v>1215</v>
      </c>
      <c r="N12184" s="2" t="s">
        <v>421</v>
      </c>
      <c r="O12184" s="2" t="s">
        <v>70</v>
      </c>
    </row>
    <row r="12185" spans="1:15">
      <c r="A12185" s="38">
        <v>40168</v>
      </c>
      <c r="B12185" s="38">
        <v>49299</v>
      </c>
      <c r="C12185" s="131">
        <v>300</v>
      </c>
      <c r="D12185" s="39">
        <v>0.1003</v>
      </c>
      <c r="E12185" s="39">
        <v>9.5700000000000007E-2</v>
      </c>
      <c r="F12185" s="40">
        <v>180000</v>
      </c>
      <c r="G12185" s="40">
        <v>180000</v>
      </c>
      <c r="H12185" s="40">
        <v>65690.509999999995</v>
      </c>
      <c r="I12185" s="40">
        <v>79999.990000000005</v>
      </c>
      <c r="J12185" s="67">
        <f t="shared" si="570"/>
        <v>0.36494727777777775</v>
      </c>
      <c r="K12185" s="39">
        <f t="shared" si="571"/>
        <v>0.44444438888888893</v>
      </c>
      <c r="L12185" s="2" t="str">
        <f t="shared" si="572"/>
        <v>AA</v>
      </c>
      <c r="M12185" s="2" t="s">
        <v>1419</v>
      </c>
      <c r="N12185" s="2" t="s">
        <v>417</v>
      </c>
      <c r="O12185" s="2" t="s">
        <v>70</v>
      </c>
    </row>
    <row r="12186" spans="1:15">
      <c r="A12186" s="38">
        <v>40512</v>
      </c>
      <c r="B12186" s="38">
        <v>50251</v>
      </c>
      <c r="C12186" s="131">
        <v>320</v>
      </c>
      <c r="D12186" s="39">
        <v>0.1003</v>
      </c>
      <c r="E12186" s="39">
        <v>9.11E-2</v>
      </c>
      <c r="F12186" s="40">
        <v>200000</v>
      </c>
      <c r="G12186" s="40">
        <v>200000</v>
      </c>
      <c r="H12186" s="40">
        <v>78355.61</v>
      </c>
      <c r="I12186" s="40">
        <v>88963.15</v>
      </c>
      <c r="J12186" s="67">
        <f t="shared" si="570"/>
        <v>0.39177804999999999</v>
      </c>
      <c r="K12186" s="39">
        <f t="shared" si="571"/>
        <v>0.44481574999999995</v>
      </c>
      <c r="L12186" s="2" t="str">
        <f t="shared" si="572"/>
        <v>AA</v>
      </c>
      <c r="M12186" s="2" t="s">
        <v>496</v>
      </c>
      <c r="N12186" s="2" t="s">
        <v>417</v>
      </c>
      <c r="O12186" s="2" t="s">
        <v>70</v>
      </c>
    </row>
    <row r="12187" spans="1:15">
      <c r="A12187" s="38">
        <v>40736</v>
      </c>
      <c r="B12187" s="38">
        <v>46215</v>
      </c>
      <c r="C12187" s="131">
        <v>180</v>
      </c>
      <c r="D12187" s="39">
        <v>0.1003</v>
      </c>
      <c r="E12187" s="39">
        <v>9.11E-2</v>
      </c>
      <c r="F12187" s="40">
        <v>168000</v>
      </c>
      <c r="G12187" s="40">
        <v>168000</v>
      </c>
      <c r="H12187" s="40">
        <v>58336.85</v>
      </c>
      <c r="I12187" s="40">
        <v>74999.990000000005</v>
      </c>
      <c r="J12187" s="67">
        <f t="shared" si="570"/>
        <v>0.34724315476190476</v>
      </c>
      <c r="K12187" s="39">
        <f t="shared" si="571"/>
        <v>0.44642851190476196</v>
      </c>
      <c r="L12187" s="2" t="str">
        <f t="shared" si="572"/>
        <v>AA</v>
      </c>
      <c r="M12187" s="2" t="s">
        <v>466</v>
      </c>
      <c r="N12187" s="2" t="s">
        <v>421</v>
      </c>
      <c r="O12187" s="2" t="s">
        <v>70</v>
      </c>
    </row>
    <row r="12188" spans="1:15">
      <c r="A12188" s="42">
        <v>40109</v>
      </c>
      <c r="B12188" s="42">
        <v>43761</v>
      </c>
      <c r="C12188" s="130">
        <v>120</v>
      </c>
      <c r="D12188" s="43">
        <v>0.1003</v>
      </c>
      <c r="E12188" s="43">
        <v>9.5700000000000007E-2</v>
      </c>
      <c r="F12188" s="44">
        <v>180000</v>
      </c>
      <c r="G12188" s="44">
        <v>180000</v>
      </c>
      <c r="H12188" s="44">
        <v>41658.44</v>
      </c>
      <c r="I12188" s="44">
        <v>80400</v>
      </c>
      <c r="J12188" s="68">
        <f t="shared" si="570"/>
        <v>0.2314357777777778</v>
      </c>
      <c r="K12188" s="43">
        <f t="shared" si="571"/>
        <v>0.44666666666666666</v>
      </c>
      <c r="L12188" s="41" t="str">
        <f t="shared" si="572"/>
        <v>AA</v>
      </c>
      <c r="M12188" s="41" t="s">
        <v>554</v>
      </c>
      <c r="N12188" s="41" t="s">
        <v>417</v>
      </c>
      <c r="O12188" s="41" t="s">
        <v>70</v>
      </c>
    </row>
    <row r="12189" spans="1:15">
      <c r="A12189" s="42">
        <v>40756</v>
      </c>
      <c r="B12189" s="42">
        <v>51714</v>
      </c>
      <c r="C12189" s="130">
        <v>360</v>
      </c>
      <c r="D12189" s="43">
        <v>0.1003</v>
      </c>
      <c r="E12189" s="43">
        <v>9.11E-2</v>
      </c>
      <c r="F12189" s="44">
        <v>166000</v>
      </c>
      <c r="G12189" s="44">
        <v>166000</v>
      </c>
      <c r="H12189" s="44">
        <v>66878.009999999995</v>
      </c>
      <c r="I12189" s="44">
        <v>74199.990000000005</v>
      </c>
      <c r="J12189" s="68">
        <f t="shared" si="570"/>
        <v>0.402879578313253</v>
      </c>
      <c r="K12189" s="43">
        <f t="shared" si="571"/>
        <v>0.44698789156626512</v>
      </c>
      <c r="L12189" s="41" t="str">
        <f t="shared" si="572"/>
        <v>AA</v>
      </c>
      <c r="M12189" s="41" t="s">
        <v>895</v>
      </c>
      <c r="N12189" s="41" t="s">
        <v>421</v>
      </c>
      <c r="O12189" s="41" t="s">
        <v>70</v>
      </c>
    </row>
    <row r="12190" spans="1:15">
      <c r="A12190" s="38">
        <v>40476</v>
      </c>
      <c r="B12190" s="38">
        <v>48635</v>
      </c>
      <c r="C12190" s="131">
        <v>268</v>
      </c>
      <c r="D12190" s="39">
        <v>0.1003</v>
      </c>
      <c r="E12190" s="39">
        <v>9.11E-2</v>
      </c>
      <c r="F12190" s="40">
        <v>190000</v>
      </c>
      <c r="G12190" s="40">
        <v>190000</v>
      </c>
      <c r="H12190" s="40">
        <v>59034.1</v>
      </c>
      <c r="I12190" s="40">
        <v>84999.99</v>
      </c>
      <c r="J12190" s="67">
        <f t="shared" si="570"/>
        <v>0.31070578947368421</v>
      </c>
      <c r="K12190" s="39">
        <f t="shared" si="571"/>
        <v>0.44736836842105265</v>
      </c>
      <c r="L12190" s="2" t="str">
        <f t="shared" si="572"/>
        <v>AA</v>
      </c>
      <c r="M12190" s="2" t="s">
        <v>564</v>
      </c>
      <c r="N12190" s="2" t="s">
        <v>417</v>
      </c>
      <c r="O12190" s="2" t="s">
        <v>70</v>
      </c>
    </row>
    <row r="12191" spans="1:15">
      <c r="A12191" s="42">
        <v>39885</v>
      </c>
      <c r="B12191" s="42">
        <v>50842</v>
      </c>
      <c r="C12191" s="130">
        <v>360</v>
      </c>
      <c r="D12191" s="43">
        <v>0.1003</v>
      </c>
      <c r="E12191" s="43">
        <v>9.11E-2</v>
      </c>
      <c r="F12191" s="44">
        <v>200000</v>
      </c>
      <c r="G12191" s="44">
        <v>200000</v>
      </c>
      <c r="H12191" s="44">
        <v>74750.820000000007</v>
      </c>
      <c r="I12191" s="44">
        <v>89599.99</v>
      </c>
      <c r="J12191" s="68">
        <f t="shared" si="570"/>
        <v>0.37375410000000003</v>
      </c>
      <c r="K12191" s="43">
        <f t="shared" si="571"/>
        <v>0.44799995000000004</v>
      </c>
      <c r="L12191" s="41" t="str">
        <f t="shared" si="572"/>
        <v>AA</v>
      </c>
      <c r="M12191" s="41" t="s">
        <v>851</v>
      </c>
      <c r="N12191" s="41" t="s">
        <v>422</v>
      </c>
      <c r="O12191" s="41" t="s">
        <v>70</v>
      </c>
    </row>
    <row r="12192" spans="1:15">
      <c r="A12192" s="42">
        <v>40760</v>
      </c>
      <c r="B12192" s="42">
        <v>51718</v>
      </c>
      <c r="C12192" s="130">
        <v>360</v>
      </c>
      <c r="D12192" s="43">
        <v>0.1003</v>
      </c>
      <c r="E12192" s="43">
        <v>9.11E-2</v>
      </c>
      <c r="F12192" s="44">
        <v>156000</v>
      </c>
      <c r="G12192" s="44">
        <v>156000</v>
      </c>
      <c r="H12192" s="44">
        <v>63138.35</v>
      </c>
      <c r="I12192" s="44">
        <v>69999.990000000005</v>
      </c>
      <c r="J12192" s="68">
        <f t="shared" si="570"/>
        <v>0.40473301282051283</v>
      </c>
      <c r="K12192" s="43">
        <f t="shared" si="571"/>
        <v>0.44871788461538464</v>
      </c>
      <c r="L12192" s="41" t="str">
        <f t="shared" si="572"/>
        <v>AA</v>
      </c>
      <c r="M12192" s="41" t="s">
        <v>1381</v>
      </c>
      <c r="N12192" s="41" t="s">
        <v>416</v>
      </c>
      <c r="O12192" s="41" t="s">
        <v>70</v>
      </c>
    </row>
    <row r="12193" spans="1:15">
      <c r="A12193" s="42">
        <v>40044</v>
      </c>
      <c r="B12193" s="42">
        <v>49206</v>
      </c>
      <c r="C12193" s="130">
        <v>301</v>
      </c>
      <c r="D12193" s="43">
        <v>0.1003</v>
      </c>
      <c r="E12193" s="43">
        <v>9.11E-2</v>
      </c>
      <c r="F12193" s="44">
        <v>160000</v>
      </c>
      <c r="G12193" s="44">
        <v>160000</v>
      </c>
      <c r="H12193" s="44">
        <v>36077.040000000001</v>
      </c>
      <c r="I12193" s="44">
        <v>71866.16</v>
      </c>
      <c r="J12193" s="68">
        <f t="shared" si="570"/>
        <v>0.2254815</v>
      </c>
      <c r="K12193" s="43">
        <f t="shared" si="571"/>
        <v>0.44916350000000005</v>
      </c>
      <c r="L12193" s="41" t="str">
        <f t="shared" si="572"/>
        <v>AA</v>
      </c>
      <c r="M12193" s="41" t="s">
        <v>511</v>
      </c>
      <c r="N12193" s="41" t="s">
        <v>422</v>
      </c>
      <c r="O12193" s="41" t="s">
        <v>70</v>
      </c>
    </row>
    <row r="12194" spans="1:15">
      <c r="A12194" s="38">
        <v>40396</v>
      </c>
      <c r="B12194" s="38">
        <v>51354</v>
      </c>
      <c r="C12194" s="131">
        <v>360</v>
      </c>
      <c r="D12194" s="39">
        <v>0.1003</v>
      </c>
      <c r="E12194" s="39">
        <v>0.1003</v>
      </c>
      <c r="F12194" s="40">
        <v>180000</v>
      </c>
      <c r="G12194" s="40">
        <v>180000</v>
      </c>
      <c r="H12194" s="40">
        <v>71054.47</v>
      </c>
      <c r="I12194" s="40">
        <v>80999.990000000005</v>
      </c>
      <c r="J12194" s="67">
        <f t="shared" si="570"/>
        <v>0.39474705555555556</v>
      </c>
      <c r="K12194" s="39">
        <f t="shared" si="571"/>
        <v>0.44999994444444447</v>
      </c>
      <c r="L12194" s="2" t="str">
        <f t="shared" si="572"/>
        <v>AA</v>
      </c>
      <c r="M12194" s="2" t="s">
        <v>958</v>
      </c>
      <c r="N12194" s="2" t="s">
        <v>416</v>
      </c>
      <c r="O12194" s="2" t="s">
        <v>70</v>
      </c>
    </row>
    <row r="12195" spans="1:15">
      <c r="A12195" s="38">
        <v>40049</v>
      </c>
      <c r="B12195" s="38">
        <v>43609</v>
      </c>
      <c r="C12195" s="131">
        <v>117</v>
      </c>
      <c r="D12195" s="39">
        <v>0.1003</v>
      </c>
      <c r="E12195" s="39">
        <v>9.11E-2</v>
      </c>
      <c r="F12195" s="40">
        <v>200000</v>
      </c>
      <c r="G12195" s="40">
        <v>200000</v>
      </c>
      <c r="H12195" s="40">
        <v>48078.879999999997</v>
      </c>
      <c r="I12195" s="40">
        <v>89999.99</v>
      </c>
      <c r="J12195" s="67">
        <f t="shared" si="570"/>
        <v>0.24039439999999998</v>
      </c>
      <c r="K12195" s="39">
        <f t="shared" si="571"/>
        <v>0.44999995000000004</v>
      </c>
      <c r="L12195" s="2" t="str">
        <f t="shared" si="572"/>
        <v>AA</v>
      </c>
      <c r="M12195" s="2" t="s">
        <v>511</v>
      </c>
      <c r="N12195" s="2" t="s">
        <v>422</v>
      </c>
      <c r="O12195" s="2" t="s">
        <v>70</v>
      </c>
    </row>
    <row r="12196" spans="1:15">
      <c r="A12196" s="38">
        <v>39841</v>
      </c>
      <c r="B12196" s="38">
        <v>43949</v>
      </c>
      <c r="C12196" s="131">
        <v>135</v>
      </c>
      <c r="D12196" s="39">
        <v>0.1003</v>
      </c>
      <c r="E12196" s="39">
        <v>9.11E-2</v>
      </c>
      <c r="F12196" s="40">
        <v>200000</v>
      </c>
      <c r="G12196" s="40">
        <v>200000</v>
      </c>
      <c r="H12196" s="40">
        <v>43115.68</v>
      </c>
      <c r="I12196" s="40">
        <v>89999.99</v>
      </c>
      <c r="J12196" s="67">
        <f t="shared" si="570"/>
        <v>0.2155784</v>
      </c>
      <c r="K12196" s="39">
        <f t="shared" si="571"/>
        <v>0.44999995000000004</v>
      </c>
      <c r="L12196" s="2" t="str">
        <f t="shared" si="572"/>
        <v>AA</v>
      </c>
      <c r="M12196" s="2" t="s">
        <v>531</v>
      </c>
      <c r="N12196" s="2" t="s">
        <v>423</v>
      </c>
      <c r="O12196" s="2" t="s">
        <v>70</v>
      </c>
    </row>
    <row r="12197" spans="1:15">
      <c r="A12197" s="42">
        <v>40746</v>
      </c>
      <c r="B12197" s="42">
        <v>48051</v>
      </c>
      <c r="C12197" s="130">
        <v>240</v>
      </c>
      <c r="D12197" s="43">
        <v>0.1003</v>
      </c>
      <c r="E12197" s="43">
        <v>9.11E-2</v>
      </c>
      <c r="F12197" s="44">
        <v>200000</v>
      </c>
      <c r="G12197" s="44">
        <v>200000</v>
      </c>
      <c r="H12197" s="44">
        <v>75393.14</v>
      </c>
      <c r="I12197" s="44">
        <v>89999.99</v>
      </c>
      <c r="J12197" s="68">
        <f t="shared" si="570"/>
        <v>0.37696570000000001</v>
      </c>
      <c r="K12197" s="43">
        <f t="shared" si="571"/>
        <v>0.44999995000000004</v>
      </c>
      <c r="L12197" s="41" t="str">
        <f t="shared" si="572"/>
        <v>AA</v>
      </c>
      <c r="M12197" s="41" t="s">
        <v>449</v>
      </c>
      <c r="N12197" s="41" t="s">
        <v>418</v>
      </c>
      <c r="O12197" s="41" t="s">
        <v>70</v>
      </c>
    </row>
    <row r="12198" spans="1:15">
      <c r="A12198" s="42">
        <v>40081</v>
      </c>
      <c r="B12198" s="42">
        <v>43702</v>
      </c>
      <c r="C12198" s="130">
        <v>119</v>
      </c>
      <c r="D12198" s="43">
        <v>0.1003</v>
      </c>
      <c r="E12198" s="43">
        <v>9.11E-2</v>
      </c>
      <c r="F12198" s="44">
        <v>200000</v>
      </c>
      <c r="G12198" s="44">
        <v>200000</v>
      </c>
      <c r="H12198" s="44">
        <v>54534.720000000001</v>
      </c>
      <c r="I12198" s="44">
        <v>90000</v>
      </c>
      <c r="J12198" s="68">
        <f t="shared" si="570"/>
        <v>0.27267360000000002</v>
      </c>
      <c r="K12198" s="43">
        <f t="shared" si="571"/>
        <v>0.45</v>
      </c>
      <c r="L12198" s="41" t="str">
        <f t="shared" si="572"/>
        <v>AA</v>
      </c>
      <c r="M12198" s="41" t="s">
        <v>103</v>
      </c>
      <c r="N12198" s="41" t="s">
        <v>416</v>
      </c>
      <c r="O12198" s="41" t="s">
        <v>70</v>
      </c>
    </row>
    <row r="12199" spans="1:15">
      <c r="A12199" s="38">
        <v>40738</v>
      </c>
      <c r="B12199" s="38">
        <v>46217</v>
      </c>
      <c r="C12199" s="131">
        <v>180</v>
      </c>
      <c r="D12199" s="39">
        <v>0.1003</v>
      </c>
      <c r="E12199" s="39">
        <v>9.11E-2</v>
      </c>
      <c r="F12199" s="40">
        <v>164000</v>
      </c>
      <c r="G12199" s="40">
        <v>164000</v>
      </c>
      <c r="H12199" s="40">
        <v>57488.52</v>
      </c>
      <c r="I12199" s="40">
        <v>73883.55</v>
      </c>
      <c r="J12199" s="67">
        <f t="shared" si="570"/>
        <v>0.35053975609756094</v>
      </c>
      <c r="K12199" s="39">
        <f t="shared" si="571"/>
        <v>0.45050945121951219</v>
      </c>
      <c r="L12199" s="2" t="str">
        <f t="shared" si="572"/>
        <v>AA</v>
      </c>
      <c r="M12199" s="2" t="s">
        <v>774</v>
      </c>
      <c r="N12199" s="2" t="s">
        <v>421</v>
      </c>
      <c r="O12199" s="2" t="s">
        <v>70</v>
      </c>
    </row>
    <row r="12200" spans="1:15">
      <c r="A12200" s="42">
        <v>40564</v>
      </c>
      <c r="B12200" s="42">
        <v>50334</v>
      </c>
      <c r="C12200" s="130">
        <v>321</v>
      </c>
      <c r="D12200" s="43">
        <v>0.1003</v>
      </c>
      <c r="E12200" s="43">
        <v>9.11E-2</v>
      </c>
      <c r="F12200" s="44">
        <v>168000</v>
      </c>
      <c r="G12200" s="44">
        <v>168000</v>
      </c>
      <c r="H12200" s="44">
        <v>65989.88</v>
      </c>
      <c r="I12200" s="44">
        <v>75789.429999999993</v>
      </c>
      <c r="J12200" s="68">
        <f t="shared" si="570"/>
        <v>0.39279690476190476</v>
      </c>
      <c r="K12200" s="43">
        <f t="shared" si="571"/>
        <v>0.45112755952380951</v>
      </c>
      <c r="L12200" s="41" t="str">
        <f t="shared" si="572"/>
        <v>AA</v>
      </c>
      <c r="M12200" s="41" t="s">
        <v>663</v>
      </c>
      <c r="N12200" s="41" t="s">
        <v>417</v>
      </c>
      <c r="O12200" s="41" t="s">
        <v>70</v>
      </c>
    </row>
    <row r="12201" spans="1:15">
      <c r="A12201" s="42">
        <v>40752</v>
      </c>
      <c r="B12201" s="42">
        <v>48057</v>
      </c>
      <c r="C12201" s="130">
        <v>240</v>
      </c>
      <c r="D12201" s="43">
        <v>0.1003</v>
      </c>
      <c r="E12201" s="43">
        <v>9.11E-2</v>
      </c>
      <c r="F12201" s="44">
        <v>177000</v>
      </c>
      <c r="G12201" s="44">
        <v>177000</v>
      </c>
      <c r="H12201" s="44">
        <v>46002.78</v>
      </c>
      <c r="I12201" s="44">
        <v>79999.990000000005</v>
      </c>
      <c r="J12201" s="68">
        <f t="shared" si="570"/>
        <v>0.25990271186440678</v>
      </c>
      <c r="K12201" s="43">
        <f t="shared" si="571"/>
        <v>0.4519773446327684</v>
      </c>
      <c r="L12201" s="41" t="str">
        <f t="shared" si="572"/>
        <v>AA</v>
      </c>
      <c r="M12201" s="41" t="s">
        <v>531</v>
      </c>
      <c r="N12201" s="41" t="s">
        <v>423</v>
      </c>
      <c r="O12201" s="41" t="s">
        <v>70</v>
      </c>
    </row>
    <row r="12202" spans="1:15">
      <c r="A12202" s="38">
        <v>40522</v>
      </c>
      <c r="B12202" s="38">
        <v>44175</v>
      </c>
      <c r="C12202" s="131">
        <v>120</v>
      </c>
      <c r="D12202" s="39">
        <v>0.1003</v>
      </c>
      <c r="E12202" s="39">
        <v>9.11E-2</v>
      </c>
      <c r="F12202" s="40">
        <v>187000</v>
      </c>
      <c r="G12202" s="40">
        <v>187000</v>
      </c>
      <c r="H12202" s="40">
        <v>50849.16</v>
      </c>
      <c r="I12202" s="40">
        <v>84657.33</v>
      </c>
      <c r="J12202" s="67">
        <f t="shared" si="570"/>
        <v>0.27192064171122998</v>
      </c>
      <c r="K12202" s="39">
        <f t="shared" si="571"/>
        <v>0.45271299465240644</v>
      </c>
      <c r="L12202" s="2" t="str">
        <f t="shared" si="572"/>
        <v>AA</v>
      </c>
      <c r="M12202" s="2" t="s">
        <v>467</v>
      </c>
      <c r="N12202" s="2" t="s">
        <v>425</v>
      </c>
      <c r="O12202" s="2" t="s">
        <v>70</v>
      </c>
    </row>
    <row r="12203" spans="1:15">
      <c r="A12203" s="38">
        <v>40389</v>
      </c>
      <c r="B12203" s="38">
        <v>47694</v>
      </c>
      <c r="C12203" s="131">
        <v>240</v>
      </c>
      <c r="D12203" s="39">
        <v>0.1003</v>
      </c>
      <c r="E12203" s="39">
        <v>9.11E-2</v>
      </c>
      <c r="F12203" s="40">
        <v>195000</v>
      </c>
      <c r="G12203" s="40">
        <v>195000</v>
      </c>
      <c r="H12203" s="40">
        <v>70312.429999999993</v>
      </c>
      <c r="I12203" s="40">
        <v>88419.61</v>
      </c>
      <c r="J12203" s="67">
        <f t="shared" si="570"/>
        <v>0.36057656410256406</v>
      </c>
      <c r="K12203" s="39">
        <f t="shared" si="571"/>
        <v>0.45343389743589746</v>
      </c>
      <c r="L12203" s="2" t="str">
        <f t="shared" si="572"/>
        <v>AA</v>
      </c>
      <c r="M12203" s="2" t="s">
        <v>564</v>
      </c>
      <c r="N12203" s="2" t="s">
        <v>417</v>
      </c>
      <c r="O12203" s="2" t="s">
        <v>70</v>
      </c>
    </row>
    <row r="12204" spans="1:15">
      <c r="A12204" s="42">
        <v>40562</v>
      </c>
      <c r="B12204" s="42">
        <v>45796</v>
      </c>
      <c r="C12204" s="130">
        <v>172</v>
      </c>
      <c r="D12204" s="43">
        <v>0.1003</v>
      </c>
      <c r="E12204" s="43">
        <v>9.11E-2</v>
      </c>
      <c r="F12204" s="44">
        <v>173900</v>
      </c>
      <c r="G12204" s="44">
        <v>173900</v>
      </c>
      <c r="H12204" s="44">
        <v>54300.18</v>
      </c>
      <c r="I12204" s="44">
        <v>78900</v>
      </c>
      <c r="J12204" s="68">
        <f t="shared" si="570"/>
        <v>0.31224945370902818</v>
      </c>
      <c r="K12204" s="43">
        <f t="shared" si="571"/>
        <v>0.45370902817711328</v>
      </c>
      <c r="L12204" s="41" t="str">
        <f t="shared" si="572"/>
        <v>AA</v>
      </c>
      <c r="M12204" s="41" t="s">
        <v>872</v>
      </c>
      <c r="N12204" s="41" t="s">
        <v>421</v>
      </c>
      <c r="O12204" s="41" t="s">
        <v>70</v>
      </c>
    </row>
    <row r="12205" spans="1:15">
      <c r="A12205" s="38">
        <v>40672</v>
      </c>
      <c r="B12205" s="38">
        <v>51630</v>
      </c>
      <c r="C12205" s="131">
        <v>360</v>
      </c>
      <c r="D12205" s="39">
        <v>0.1003</v>
      </c>
      <c r="E12205" s="39">
        <v>9.11E-2</v>
      </c>
      <c r="F12205" s="40">
        <v>191000</v>
      </c>
      <c r="G12205" s="40">
        <v>191000</v>
      </c>
      <c r="H12205" s="40">
        <v>77767.13</v>
      </c>
      <c r="I12205" s="40">
        <v>86699.99</v>
      </c>
      <c r="J12205" s="67">
        <f t="shared" si="570"/>
        <v>0.4071577486910995</v>
      </c>
      <c r="K12205" s="39">
        <f t="shared" si="571"/>
        <v>0.45392664921465969</v>
      </c>
      <c r="L12205" s="2" t="str">
        <f t="shared" si="572"/>
        <v>AA</v>
      </c>
      <c r="M12205" s="2" t="s">
        <v>461</v>
      </c>
      <c r="N12205" s="2" t="s">
        <v>416</v>
      </c>
      <c r="O12205" s="2" t="s">
        <v>70</v>
      </c>
    </row>
    <row r="12206" spans="1:15">
      <c r="A12206" s="38">
        <v>40081</v>
      </c>
      <c r="B12206" s="38">
        <v>44252</v>
      </c>
      <c r="C12206" s="131">
        <v>137</v>
      </c>
      <c r="D12206" s="39">
        <v>0.1003</v>
      </c>
      <c r="E12206" s="39">
        <v>9.11E-2</v>
      </c>
      <c r="F12206" s="40">
        <v>180000</v>
      </c>
      <c r="G12206" s="40">
        <v>180000</v>
      </c>
      <c r="H12206" s="40">
        <v>41576.93</v>
      </c>
      <c r="I12206" s="40">
        <v>81713.89</v>
      </c>
      <c r="J12206" s="67">
        <f t="shared" si="570"/>
        <v>0.23098294444444445</v>
      </c>
      <c r="K12206" s="39">
        <f t="shared" si="571"/>
        <v>0.45396605555555553</v>
      </c>
      <c r="L12206" s="2" t="str">
        <f t="shared" si="572"/>
        <v>AA</v>
      </c>
      <c r="M12206" s="2" t="s">
        <v>1012</v>
      </c>
      <c r="N12206" s="2" t="s">
        <v>422</v>
      </c>
      <c r="O12206" s="2" t="s">
        <v>70</v>
      </c>
    </row>
    <row r="12207" spans="1:15">
      <c r="A12207" s="42">
        <v>40659</v>
      </c>
      <c r="B12207" s="42">
        <v>51617</v>
      </c>
      <c r="C12207" s="130">
        <v>360</v>
      </c>
      <c r="D12207" s="43">
        <v>0.1003</v>
      </c>
      <c r="E12207" s="43">
        <v>9.11E-2</v>
      </c>
      <c r="F12207" s="44">
        <v>198000</v>
      </c>
      <c r="G12207" s="44">
        <v>198000</v>
      </c>
      <c r="H12207" s="44">
        <v>66482.460000000006</v>
      </c>
      <c r="I12207" s="44">
        <v>89999.99</v>
      </c>
      <c r="J12207" s="68">
        <f t="shared" si="570"/>
        <v>0.33577000000000001</v>
      </c>
      <c r="K12207" s="43">
        <f t="shared" si="571"/>
        <v>0.45454540404040406</v>
      </c>
      <c r="L12207" s="41" t="str">
        <f t="shared" si="572"/>
        <v>AA</v>
      </c>
      <c r="M12207" s="41" t="s">
        <v>797</v>
      </c>
      <c r="N12207" s="41" t="s">
        <v>416</v>
      </c>
      <c r="O12207" s="41" t="s">
        <v>70</v>
      </c>
    </row>
    <row r="12208" spans="1:15">
      <c r="A12208" s="38">
        <v>39681</v>
      </c>
      <c r="B12208" s="38">
        <v>43820</v>
      </c>
      <c r="C12208" s="131">
        <v>136</v>
      </c>
      <c r="D12208" s="39">
        <v>0.1003</v>
      </c>
      <c r="E12208" s="39">
        <v>9.11E-2</v>
      </c>
      <c r="F12208" s="40">
        <v>195000</v>
      </c>
      <c r="G12208" s="40">
        <v>195000</v>
      </c>
      <c r="H12208" s="40">
        <v>39914.94</v>
      </c>
      <c r="I12208" s="40">
        <v>88849.99</v>
      </c>
      <c r="J12208" s="67">
        <f t="shared" si="570"/>
        <v>0.20469200000000001</v>
      </c>
      <c r="K12208" s="39">
        <f t="shared" si="571"/>
        <v>0.45564097435897438</v>
      </c>
      <c r="L12208" s="2" t="str">
        <f t="shared" si="572"/>
        <v>AA</v>
      </c>
      <c r="M12208" s="2" t="s">
        <v>611</v>
      </c>
      <c r="N12208" s="2" t="s">
        <v>419</v>
      </c>
      <c r="O12208" s="2" t="s">
        <v>70</v>
      </c>
    </row>
    <row r="12209" spans="1:15">
      <c r="A12209" s="38">
        <v>40781</v>
      </c>
      <c r="B12209" s="38">
        <v>51739</v>
      </c>
      <c r="C12209" s="131">
        <v>360</v>
      </c>
      <c r="D12209" s="39">
        <v>0.1003</v>
      </c>
      <c r="E12209" s="39">
        <v>9.11E-2</v>
      </c>
      <c r="F12209" s="40">
        <v>200000</v>
      </c>
      <c r="G12209" s="40">
        <v>200000</v>
      </c>
      <c r="H12209" s="40">
        <v>83661.570000000007</v>
      </c>
      <c r="I12209" s="40">
        <v>91260</v>
      </c>
      <c r="J12209" s="67">
        <f t="shared" si="570"/>
        <v>0.41830785000000004</v>
      </c>
      <c r="K12209" s="39">
        <f t="shared" si="571"/>
        <v>0.45629999999999998</v>
      </c>
      <c r="L12209" s="2" t="str">
        <f t="shared" si="572"/>
        <v>AA</v>
      </c>
      <c r="M12209" s="2" t="s">
        <v>465</v>
      </c>
      <c r="N12209" s="2" t="s">
        <v>417</v>
      </c>
      <c r="O12209" s="2" t="s">
        <v>70</v>
      </c>
    </row>
    <row r="12210" spans="1:15">
      <c r="A12210" s="42">
        <v>39749</v>
      </c>
      <c r="B12210" s="42">
        <v>45836</v>
      </c>
      <c r="C12210" s="130">
        <v>200</v>
      </c>
      <c r="D12210" s="43">
        <v>0.1003</v>
      </c>
      <c r="E12210" s="43">
        <v>9.11E-2</v>
      </c>
      <c r="F12210" s="44">
        <v>171960</v>
      </c>
      <c r="G12210" s="44">
        <v>171960</v>
      </c>
      <c r="H12210" s="44">
        <v>51076.3</v>
      </c>
      <c r="I12210" s="44">
        <v>78599.990000000005</v>
      </c>
      <c r="J12210" s="68">
        <f t="shared" si="570"/>
        <v>0.29702430797859969</v>
      </c>
      <c r="K12210" s="43">
        <f t="shared" si="571"/>
        <v>0.45708298441498024</v>
      </c>
      <c r="L12210" s="41" t="str">
        <f t="shared" si="572"/>
        <v>AA</v>
      </c>
      <c r="M12210" s="41" t="s">
        <v>703</v>
      </c>
      <c r="N12210" s="41" t="s">
        <v>437</v>
      </c>
      <c r="O12210" s="41" t="s">
        <v>70</v>
      </c>
    </row>
    <row r="12211" spans="1:15">
      <c r="A12211" s="42">
        <v>40539</v>
      </c>
      <c r="B12211" s="42">
        <v>51497</v>
      </c>
      <c r="C12211" s="130">
        <v>360</v>
      </c>
      <c r="D12211" s="43">
        <v>0.1003</v>
      </c>
      <c r="E12211" s="43">
        <v>9.11E-2</v>
      </c>
      <c r="F12211" s="44">
        <v>165000</v>
      </c>
      <c r="G12211" s="44">
        <v>165000</v>
      </c>
      <c r="H12211" s="44">
        <v>59539.08</v>
      </c>
      <c r="I12211" s="44">
        <v>75499.990000000005</v>
      </c>
      <c r="J12211" s="68">
        <f t="shared" si="570"/>
        <v>0.3608429090909091</v>
      </c>
      <c r="K12211" s="43">
        <f t="shared" si="571"/>
        <v>0.45757569696969702</v>
      </c>
      <c r="L12211" s="41" t="str">
        <f t="shared" si="572"/>
        <v>AA</v>
      </c>
      <c r="M12211" s="41" t="s">
        <v>657</v>
      </c>
      <c r="N12211" s="41" t="s">
        <v>419</v>
      </c>
      <c r="O12211" s="41" t="s">
        <v>70</v>
      </c>
    </row>
    <row r="12212" spans="1:15">
      <c r="A12212" s="42">
        <v>40394</v>
      </c>
      <c r="B12212" s="42">
        <v>45873</v>
      </c>
      <c r="C12212" s="130">
        <v>180</v>
      </c>
      <c r="D12212" s="43">
        <v>0.1003</v>
      </c>
      <c r="E12212" s="43">
        <v>9.11E-2</v>
      </c>
      <c r="F12212" s="44">
        <v>174700</v>
      </c>
      <c r="G12212" s="44">
        <v>174700</v>
      </c>
      <c r="H12212" s="44">
        <v>57849.54</v>
      </c>
      <c r="I12212" s="44">
        <v>79999.990000000005</v>
      </c>
      <c r="J12212" s="68">
        <f t="shared" si="570"/>
        <v>0.33113646250715512</v>
      </c>
      <c r="K12212" s="43">
        <f t="shared" si="571"/>
        <v>0.45792781911848884</v>
      </c>
      <c r="L12212" s="41" t="str">
        <f t="shared" si="572"/>
        <v>AA</v>
      </c>
      <c r="M12212" s="41" t="s">
        <v>457</v>
      </c>
      <c r="N12212" s="41" t="s">
        <v>419</v>
      </c>
      <c r="O12212" s="41" t="s">
        <v>70</v>
      </c>
    </row>
    <row r="12213" spans="1:15">
      <c r="A12213" s="38">
        <v>39651</v>
      </c>
      <c r="B12213" s="38">
        <v>46956</v>
      </c>
      <c r="C12213" s="131">
        <v>240</v>
      </c>
      <c r="D12213" s="39">
        <v>0.1003</v>
      </c>
      <c r="E12213" s="39">
        <v>9.11E-2</v>
      </c>
      <c r="F12213" s="40">
        <v>170000</v>
      </c>
      <c r="G12213" s="40">
        <v>170000</v>
      </c>
      <c r="H12213" s="40">
        <v>55117.919999999998</v>
      </c>
      <c r="I12213" s="40">
        <v>77999.990000000005</v>
      </c>
      <c r="J12213" s="67">
        <f t="shared" si="570"/>
        <v>0.32422305882352942</v>
      </c>
      <c r="K12213" s="39">
        <f t="shared" si="571"/>
        <v>0.4588234705882353</v>
      </c>
      <c r="L12213" s="2" t="str">
        <f t="shared" si="572"/>
        <v>AA</v>
      </c>
      <c r="M12213" s="2" t="s">
        <v>739</v>
      </c>
      <c r="N12213" s="2" t="s">
        <v>422</v>
      </c>
      <c r="O12213" s="2" t="s">
        <v>70</v>
      </c>
    </row>
    <row r="12214" spans="1:15">
      <c r="A12214" s="42">
        <v>40387</v>
      </c>
      <c r="B12214" s="42">
        <v>47692</v>
      </c>
      <c r="C12214" s="130">
        <v>240</v>
      </c>
      <c r="D12214" s="43">
        <v>0.1003</v>
      </c>
      <c r="E12214" s="43">
        <v>9.11E-2</v>
      </c>
      <c r="F12214" s="44">
        <v>168000</v>
      </c>
      <c r="G12214" s="44">
        <v>168000</v>
      </c>
      <c r="H12214" s="44">
        <v>43509.23</v>
      </c>
      <c r="I12214" s="44">
        <v>77160</v>
      </c>
      <c r="J12214" s="68">
        <f t="shared" si="570"/>
        <v>0.25898351190476193</v>
      </c>
      <c r="K12214" s="43">
        <f t="shared" si="571"/>
        <v>0.4592857142857143</v>
      </c>
      <c r="L12214" s="41" t="str">
        <f t="shared" si="572"/>
        <v>AA</v>
      </c>
      <c r="M12214" s="41" t="s">
        <v>648</v>
      </c>
      <c r="N12214" s="41" t="s">
        <v>417</v>
      </c>
      <c r="O12214" s="41" t="s">
        <v>70</v>
      </c>
    </row>
    <row r="12215" spans="1:15">
      <c r="A12215" s="38">
        <v>40588</v>
      </c>
      <c r="B12215" s="38">
        <v>47893</v>
      </c>
      <c r="C12215" s="131">
        <v>240</v>
      </c>
      <c r="D12215" s="39">
        <v>0.1003</v>
      </c>
      <c r="E12215" s="39">
        <v>8.6099999999999996E-2</v>
      </c>
      <c r="F12215" s="40">
        <v>186301.28</v>
      </c>
      <c r="G12215" s="40">
        <v>186301.28</v>
      </c>
      <c r="H12215" s="40">
        <v>49517.79</v>
      </c>
      <c r="I12215" s="40">
        <v>85613.46</v>
      </c>
      <c r="J12215" s="67">
        <f t="shared" si="570"/>
        <v>0.26579414805953022</v>
      </c>
      <c r="K12215" s="39">
        <f t="shared" si="571"/>
        <v>0.45954305842665177</v>
      </c>
      <c r="L12215" s="2" t="str">
        <f t="shared" si="572"/>
        <v>AA</v>
      </c>
      <c r="M12215" s="2" t="s">
        <v>713</v>
      </c>
      <c r="N12215" s="2" t="s">
        <v>418</v>
      </c>
      <c r="O12215" s="2" t="s">
        <v>70</v>
      </c>
    </row>
    <row r="12216" spans="1:15">
      <c r="A12216" s="42">
        <v>40199</v>
      </c>
      <c r="B12216" s="42">
        <v>43851</v>
      </c>
      <c r="C12216" s="130">
        <v>120</v>
      </c>
      <c r="D12216" s="43">
        <v>0.1003</v>
      </c>
      <c r="E12216" s="43">
        <v>9.11E-2</v>
      </c>
      <c r="F12216" s="44">
        <v>200000</v>
      </c>
      <c r="G12216" s="44">
        <v>200000</v>
      </c>
      <c r="H12216" s="44">
        <v>51545.599999999999</v>
      </c>
      <c r="I12216" s="44">
        <v>92022.04</v>
      </c>
      <c r="J12216" s="68">
        <f t="shared" si="570"/>
        <v>0.25772800000000001</v>
      </c>
      <c r="K12216" s="43">
        <f t="shared" si="571"/>
        <v>0.46011019999999997</v>
      </c>
      <c r="L12216" s="41" t="str">
        <f t="shared" si="572"/>
        <v>AA</v>
      </c>
      <c r="M12216" s="41" t="s">
        <v>594</v>
      </c>
      <c r="N12216" s="41" t="s">
        <v>419</v>
      </c>
      <c r="O12216" s="41" t="s">
        <v>70</v>
      </c>
    </row>
    <row r="12217" spans="1:15">
      <c r="A12217" s="42">
        <v>40739</v>
      </c>
      <c r="B12217" s="42">
        <v>51697</v>
      </c>
      <c r="C12217" s="130">
        <v>360</v>
      </c>
      <c r="D12217" s="43">
        <v>0.1003</v>
      </c>
      <c r="E12217" s="43">
        <v>9.11E-2</v>
      </c>
      <c r="F12217" s="44">
        <v>175000</v>
      </c>
      <c r="G12217" s="44">
        <v>175000</v>
      </c>
      <c r="H12217" s="44">
        <v>72725.47</v>
      </c>
      <c r="I12217" s="44">
        <v>80799.990000000005</v>
      </c>
      <c r="J12217" s="68">
        <f t="shared" si="570"/>
        <v>0.41557411428571428</v>
      </c>
      <c r="K12217" s="43">
        <f t="shared" si="571"/>
        <v>0.46171422857142858</v>
      </c>
      <c r="L12217" s="41" t="str">
        <f t="shared" si="572"/>
        <v>AA</v>
      </c>
      <c r="M12217" s="41" t="s">
        <v>475</v>
      </c>
      <c r="N12217" s="41" t="s">
        <v>427</v>
      </c>
      <c r="O12217" s="41" t="s">
        <v>70</v>
      </c>
    </row>
    <row r="12218" spans="1:15">
      <c r="A12218" s="42">
        <v>40130</v>
      </c>
      <c r="B12218" s="42">
        <v>45609</v>
      </c>
      <c r="C12218" s="130">
        <v>180</v>
      </c>
      <c r="D12218" s="43">
        <v>0.1003</v>
      </c>
      <c r="E12218" s="43">
        <v>9.11E-2</v>
      </c>
      <c r="F12218" s="44">
        <v>165000</v>
      </c>
      <c r="G12218" s="44">
        <v>165000</v>
      </c>
      <c r="H12218" s="44">
        <v>36357.86</v>
      </c>
      <c r="I12218" s="44">
        <v>76224.990000000005</v>
      </c>
      <c r="J12218" s="68">
        <f t="shared" si="570"/>
        <v>0.22035066666666667</v>
      </c>
      <c r="K12218" s="43">
        <f t="shared" si="571"/>
        <v>0.46196963636363642</v>
      </c>
      <c r="L12218" s="41" t="str">
        <f t="shared" si="572"/>
        <v>AA</v>
      </c>
      <c r="M12218" s="41" t="s">
        <v>529</v>
      </c>
      <c r="N12218" s="41" t="s">
        <v>421</v>
      </c>
      <c r="O12218" s="41" t="s">
        <v>70</v>
      </c>
    </row>
    <row r="12219" spans="1:15">
      <c r="A12219" s="38">
        <v>40665</v>
      </c>
      <c r="B12219" s="38">
        <v>47059</v>
      </c>
      <c r="C12219" s="131">
        <v>210</v>
      </c>
      <c r="D12219" s="39">
        <v>0.1003</v>
      </c>
      <c r="E12219" s="39">
        <v>9.11E-2</v>
      </c>
      <c r="F12219" s="40">
        <v>180000</v>
      </c>
      <c r="G12219" s="40">
        <v>180000</v>
      </c>
      <c r="H12219" s="40">
        <v>71411.240000000005</v>
      </c>
      <c r="I12219" s="40">
        <v>83167.45</v>
      </c>
      <c r="J12219" s="67">
        <f t="shared" si="570"/>
        <v>0.39672911111111114</v>
      </c>
      <c r="K12219" s="39">
        <f t="shared" si="571"/>
        <v>0.46204138888888885</v>
      </c>
      <c r="L12219" s="2" t="str">
        <f t="shared" si="572"/>
        <v>AA</v>
      </c>
      <c r="M12219" s="2" t="s">
        <v>589</v>
      </c>
      <c r="N12219" s="2" t="s">
        <v>438</v>
      </c>
      <c r="O12219" s="2" t="s">
        <v>70</v>
      </c>
    </row>
    <row r="12220" spans="1:15">
      <c r="A12220" s="42">
        <v>40694</v>
      </c>
      <c r="B12220" s="42">
        <v>44347</v>
      </c>
      <c r="C12220" s="130">
        <v>120</v>
      </c>
      <c r="D12220" s="43">
        <v>0.1003</v>
      </c>
      <c r="E12220" s="43">
        <v>9.11E-2</v>
      </c>
      <c r="F12220" s="44">
        <v>162000</v>
      </c>
      <c r="G12220" s="44">
        <v>162000</v>
      </c>
      <c r="H12220" s="44">
        <v>47992.61</v>
      </c>
      <c r="I12220" s="44">
        <v>74999.990000000005</v>
      </c>
      <c r="J12220" s="68">
        <f t="shared" si="570"/>
        <v>0.2962506790123457</v>
      </c>
      <c r="K12220" s="43">
        <f t="shared" si="571"/>
        <v>0.46296290123456796</v>
      </c>
      <c r="L12220" s="41" t="str">
        <f t="shared" si="572"/>
        <v>AA</v>
      </c>
      <c r="M12220" s="41" t="s">
        <v>592</v>
      </c>
      <c r="N12220" s="41" t="s">
        <v>428</v>
      </c>
      <c r="O12220" s="41" t="s">
        <v>70</v>
      </c>
    </row>
    <row r="12221" spans="1:15">
      <c r="A12221" s="38">
        <v>39741</v>
      </c>
      <c r="B12221" s="38">
        <v>47046</v>
      </c>
      <c r="C12221" s="131">
        <v>240</v>
      </c>
      <c r="D12221" s="39">
        <v>0.1003</v>
      </c>
      <c r="E12221" s="39">
        <v>9.11E-2</v>
      </c>
      <c r="F12221" s="40">
        <v>150940.20000000001</v>
      </c>
      <c r="G12221" s="40">
        <v>150940.20000000001</v>
      </c>
      <c r="H12221" s="40">
        <v>50121.17</v>
      </c>
      <c r="I12221" s="40">
        <v>69999.990000000005</v>
      </c>
      <c r="J12221" s="67">
        <f t="shared" si="570"/>
        <v>0.33205978261589686</v>
      </c>
      <c r="K12221" s="39">
        <f t="shared" si="571"/>
        <v>0.46375975386278806</v>
      </c>
      <c r="L12221" s="2" t="str">
        <f t="shared" si="572"/>
        <v>AA</v>
      </c>
      <c r="M12221" s="2" t="s">
        <v>495</v>
      </c>
      <c r="N12221" s="2" t="s">
        <v>424</v>
      </c>
      <c r="O12221" s="2" t="s">
        <v>70</v>
      </c>
    </row>
    <row r="12222" spans="1:15">
      <c r="A12222" s="38">
        <v>39904</v>
      </c>
      <c r="B12222" s="38">
        <v>47818</v>
      </c>
      <c r="C12222" s="131">
        <v>260</v>
      </c>
      <c r="D12222" s="39">
        <v>0.1003</v>
      </c>
      <c r="E12222" s="39">
        <v>9.11E-2</v>
      </c>
      <c r="F12222" s="40">
        <v>140000</v>
      </c>
      <c r="G12222" s="40">
        <v>140000</v>
      </c>
      <c r="H12222" s="40">
        <v>49313.49</v>
      </c>
      <c r="I12222" s="40">
        <v>64999.99</v>
      </c>
      <c r="J12222" s="67">
        <f t="shared" si="570"/>
        <v>0.35223921428571425</v>
      </c>
      <c r="K12222" s="39">
        <f t="shared" si="571"/>
        <v>0.46428564285714286</v>
      </c>
      <c r="L12222" s="2" t="str">
        <f t="shared" si="572"/>
        <v>AA</v>
      </c>
      <c r="M12222" s="2" t="s">
        <v>665</v>
      </c>
      <c r="N12222" s="2" t="s">
        <v>417</v>
      </c>
      <c r="O12222" s="2" t="s">
        <v>70</v>
      </c>
    </row>
    <row r="12223" spans="1:15">
      <c r="A12223" s="42">
        <v>40514</v>
      </c>
      <c r="B12223" s="42">
        <v>42615</v>
      </c>
      <c r="C12223" s="130">
        <v>69</v>
      </c>
      <c r="D12223" s="43">
        <v>0.1003</v>
      </c>
      <c r="E12223" s="43">
        <v>9.11E-2</v>
      </c>
      <c r="F12223" s="44">
        <v>190000</v>
      </c>
      <c r="G12223" s="44">
        <v>190000</v>
      </c>
      <c r="H12223" s="44">
        <v>42112.95</v>
      </c>
      <c r="I12223" s="44">
        <v>88291.22</v>
      </c>
      <c r="J12223" s="68">
        <f t="shared" si="570"/>
        <v>0.22164710526315787</v>
      </c>
      <c r="K12223" s="43">
        <f t="shared" si="571"/>
        <v>0.46469063157894736</v>
      </c>
      <c r="L12223" s="41" t="str">
        <f t="shared" si="572"/>
        <v>AA</v>
      </c>
      <c r="M12223" s="41" t="s">
        <v>505</v>
      </c>
      <c r="N12223" s="41" t="s">
        <v>424</v>
      </c>
      <c r="O12223" s="41" t="s">
        <v>70</v>
      </c>
    </row>
    <row r="12224" spans="1:15">
      <c r="A12224" s="42">
        <v>40596</v>
      </c>
      <c r="B12224" s="42">
        <v>44249</v>
      </c>
      <c r="C12224" s="130">
        <v>120</v>
      </c>
      <c r="D12224" s="43">
        <v>0.1003</v>
      </c>
      <c r="E12224" s="43">
        <v>9.11E-2</v>
      </c>
      <c r="F12224" s="44">
        <v>172134</v>
      </c>
      <c r="G12224" s="44">
        <v>172134</v>
      </c>
      <c r="H12224" s="44">
        <v>49290.45</v>
      </c>
      <c r="I12224" s="44">
        <v>79999.990000000005</v>
      </c>
      <c r="J12224" s="68">
        <f t="shared" si="570"/>
        <v>0.2863492976402105</v>
      </c>
      <c r="K12224" s="43">
        <f t="shared" si="571"/>
        <v>0.4647541450265491</v>
      </c>
      <c r="L12224" s="41" t="str">
        <f t="shared" si="572"/>
        <v>AA</v>
      </c>
      <c r="M12224" s="41" t="s">
        <v>971</v>
      </c>
      <c r="N12224" s="41" t="s">
        <v>437</v>
      </c>
      <c r="O12224" s="41" t="s">
        <v>70</v>
      </c>
    </row>
    <row r="12225" spans="1:15">
      <c r="A12225" s="42">
        <v>40308</v>
      </c>
      <c r="B12225" s="42">
        <v>51266</v>
      </c>
      <c r="C12225" s="130">
        <v>360</v>
      </c>
      <c r="D12225" s="43">
        <v>0.1003</v>
      </c>
      <c r="E12225" s="43">
        <v>9.11E-2</v>
      </c>
      <c r="F12225" s="44">
        <v>187000</v>
      </c>
      <c r="G12225" s="44">
        <v>187000</v>
      </c>
      <c r="H12225" s="44">
        <v>33951.57</v>
      </c>
      <c r="I12225" s="44">
        <v>86999.99</v>
      </c>
      <c r="J12225" s="68">
        <f t="shared" si="570"/>
        <v>0.18155919786096256</v>
      </c>
      <c r="K12225" s="43">
        <f t="shared" si="571"/>
        <v>0.46524058823529413</v>
      </c>
      <c r="L12225" s="41" t="str">
        <f t="shared" si="572"/>
        <v>AA</v>
      </c>
      <c r="M12225" s="41" t="s">
        <v>1127</v>
      </c>
      <c r="N12225" s="41" t="s">
        <v>417</v>
      </c>
      <c r="O12225" s="41" t="s">
        <v>70</v>
      </c>
    </row>
    <row r="12226" spans="1:15">
      <c r="A12226" s="38">
        <v>40687</v>
      </c>
      <c r="B12226" s="38">
        <v>49819</v>
      </c>
      <c r="C12226" s="131">
        <v>300</v>
      </c>
      <c r="D12226" s="39">
        <v>0.1003</v>
      </c>
      <c r="E12226" s="39">
        <v>9.11E-2</v>
      </c>
      <c r="F12226" s="40">
        <v>180000</v>
      </c>
      <c r="G12226" s="40">
        <v>180000</v>
      </c>
      <c r="H12226" s="40">
        <v>73143.23</v>
      </c>
      <c r="I12226" s="40">
        <v>84141.69</v>
      </c>
      <c r="J12226" s="67">
        <f t="shared" si="570"/>
        <v>0.40635127777777774</v>
      </c>
      <c r="K12226" s="39">
        <f t="shared" si="571"/>
        <v>0.46745383333333335</v>
      </c>
      <c r="L12226" s="2" t="str">
        <f t="shared" si="572"/>
        <v>AA</v>
      </c>
      <c r="M12226" s="2" t="s">
        <v>489</v>
      </c>
      <c r="N12226" s="2" t="s">
        <v>415</v>
      </c>
      <c r="O12226" s="2" t="s">
        <v>70</v>
      </c>
    </row>
    <row r="12227" spans="1:15">
      <c r="A12227" s="42">
        <v>40763</v>
      </c>
      <c r="B12227" s="42">
        <v>51721</v>
      </c>
      <c r="C12227" s="130">
        <v>360</v>
      </c>
      <c r="D12227" s="43">
        <v>0.1003</v>
      </c>
      <c r="E12227" s="43">
        <v>9.11E-2</v>
      </c>
      <c r="F12227" s="44">
        <v>165000</v>
      </c>
      <c r="G12227" s="44">
        <v>165000</v>
      </c>
      <c r="H12227" s="44">
        <v>69496.33</v>
      </c>
      <c r="I12227" s="44">
        <v>77153.570000000007</v>
      </c>
      <c r="J12227" s="68">
        <f t="shared" ref="J12227:J12290" si="573">H12227/G12227</f>
        <v>0.42118987878787878</v>
      </c>
      <c r="K12227" s="43">
        <f t="shared" ref="K12227:K12290" si="574">I12227/G12227</f>
        <v>0.46759739393939398</v>
      </c>
      <c r="L12227" s="41" t="str">
        <f t="shared" ref="L12227:L12290" si="575">IF(J12227&lt;=65%,"AA",IF(J12227&lt;=75%,"A",IF(J12227&lt;=85%,"B","C")))</f>
        <v>AA</v>
      </c>
      <c r="M12227" s="41" t="s">
        <v>790</v>
      </c>
      <c r="N12227" s="41" t="s">
        <v>416</v>
      </c>
      <c r="O12227" s="41" t="s">
        <v>70</v>
      </c>
    </row>
    <row r="12228" spans="1:15">
      <c r="A12228" s="38">
        <v>40799</v>
      </c>
      <c r="B12228" s="38">
        <v>47465</v>
      </c>
      <c r="C12228" s="131">
        <v>219</v>
      </c>
      <c r="D12228" s="39">
        <v>0.1003</v>
      </c>
      <c r="E12228" s="39">
        <v>9.11E-2</v>
      </c>
      <c r="F12228" s="40">
        <v>165000</v>
      </c>
      <c r="G12228" s="40">
        <v>165000</v>
      </c>
      <c r="H12228" s="40">
        <v>57273.29</v>
      </c>
      <c r="I12228" s="40">
        <v>77213.91</v>
      </c>
      <c r="J12228" s="67">
        <f t="shared" si="573"/>
        <v>0.34711084848484847</v>
      </c>
      <c r="K12228" s="39">
        <f t="shared" si="574"/>
        <v>0.46796309090909094</v>
      </c>
      <c r="L12228" s="2" t="str">
        <f t="shared" si="575"/>
        <v>AA</v>
      </c>
      <c r="M12228" s="2" t="s">
        <v>454</v>
      </c>
      <c r="N12228" s="2" t="s">
        <v>416</v>
      </c>
      <c r="O12228" s="2" t="s">
        <v>70</v>
      </c>
    </row>
    <row r="12229" spans="1:15">
      <c r="A12229" s="42">
        <v>40039</v>
      </c>
      <c r="B12229" s="42">
        <v>47344</v>
      </c>
      <c r="C12229" s="130">
        <v>240</v>
      </c>
      <c r="D12229" s="43">
        <v>0.1003</v>
      </c>
      <c r="E12229" s="43">
        <v>9.11E-2</v>
      </c>
      <c r="F12229" s="44">
        <v>176450</v>
      </c>
      <c r="G12229" s="44">
        <v>176450</v>
      </c>
      <c r="H12229" s="44">
        <v>66074.649999999994</v>
      </c>
      <c r="I12229" s="44">
        <v>82666.34</v>
      </c>
      <c r="J12229" s="68">
        <f t="shared" si="573"/>
        <v>0.37446670444885233</v>
      </c>
      <c r="K12229" s="43">
        <f t="shared" si="574"/>
        <v>0.46849725134599035</v>
      </c>
      <c r="L12229" s="41" t="str">
        <f t="shared" si="575"/>
        <v>AA</v>
      </c>
      <c r="M12229" s="41" t="s">
        <v>229</v>
      </c>
      <c r="N12229" s="41" t="s">
        <v>424</v>
      </c>
      <c r="O12229" s="41" t="s">
        <v>70</v>
      </c>
    </row>
    <row r="12230" spans="1:15">
      <c r="A12230" s="38">
        <v>40752</v>
      </c>
      <c r="B12230" s="38">
        <v>51710</v>
      </c>
      <c r="C12230" s="131">
        <v>360</v>
      </c>
      <c r="D12230" s="39">
        <v>0.1003</v>
      </c>
      <c r="E12230" s="39">
        <v>9.11E-2</v>
      </c>
      <c r="F12230" s="40">
        <v>170000</v>
      </c>
      <c r="G12230" s="40">
        <v>170000</v>
      </c>
      <c r="H12230" s="40">
        <v>71930.02</v>
      </c>
      <c r="I12230" s="40">
        <v>79999.990000000005</v>
      </c>
      <c r="J12230" s="67">
        <f t="shared" si="573"/>
        <v>0.42311776470588236</v>
      </c>
      <c r="K12230" s="39">
        <f t="shared" si="574"/>
        <v>0.47058817647058826</v>
      </c>
      <c r="L12230" s="2" t="str">
        <f t="shared" si="575"/>
        <v>AA</v>
      </c>
      <c r="M12230" s="2" t="s">
        <v>665</v>
      </c>
      <c r="N12230" s="2" t="s">
        <v>417</v>
      </c>
      <c r="O12230" s="2" t="s">
        <v>70</v>
      </c>
    </row>
    <row r="12231" spans="1:15">
      <c r="A12231" s="38">
        <v>40716</v>
      </c>
      <c r="B12231" s="38">
        <v>51674</v>
      </c>
      <c r="C12231" s="131">
        <v>360</v>
      </c>
      <c r="D12231" s="39">
        <v>0.1003</v>
      </c>
      <c r="E12231" s="39">
        <v>9.5700000000000007E-2</v>
      </c>
      <c r="F12231" s="40">
        <v>170000</v>
      </c>
      <c r="G12231" s="40">
        <v>170000</v>
      </c>
      <c r="H12231" s="40">
        <v>71743.509999999995</v>
      </c>
      <c r="I12231" s="40">
        <v>79999.990000000005</v>
      </c>
      <c r="J12231" s="67">
        <f t="shared" si="573"/>
        <v>0.42202064705882347</v>
      </c>
      <c r="K12231" s="39">
        <f t="shared" si="574"/>
        <v>0.47058817647058826</v>
      </c>
      <c r="L12231" s="2" t="str">
        <f t="shared" si="575"/>
        <v>AA</v>
      </c>
      <c r="M12231" s="2" t="s">
        <v>566</v>
      </c>
      <c r="N12231" s="2" t="s">
        <v>420</v>
      </c>
      <c r="O12231" s="2" t="s">
        <v>70</v>
      </c>
    </row>
    <row r="12232" spans="1:15">
      <c r="A12232" s="42">
        <v>40662</v>
      </c>
      <c r="B12232" s="42">
        <v>45045</v>
      </c>
      <c r="C12232" s="130">
        <v>144</v>
      </c>
      <c r="D12232" s="43">
        <v>0.1003</v>
      </c>
      <c r="E12232" s="43">
        <v>9.11E-2</v>
      </c>
      <c r="F12232" s="44">
        <v>178000</v>
      </c>
      <c r="G12232" s="44">
        <v>178000</v>
      </c>
      <c r="H12232" s="44">
        <v>58702.6</v>
      </c>
      <c r="I12232" s="44">
        <v>83999.99</v>
      </c>
      <c r="J12232" s="68">
        <f t="shared" si="573"/>
        <v>0.32978988764044942</v>
      </c>
      <c r="K12232" s="43">
        <f t="shared" si="574"/>
        <v>0.47191005617977533</v>
      </c>
      <c r="L12232" s="41" t="str">
        <f t="shared" si="575"/>
        <v>AA</v>
      </c>
      <c r="M12232" s="41" t="s">
        <v>566</v>
      </c>
      <c r="N12232" s="41" t="s">
        <v>420</v>
      </c>
      <c r="O12232" s="41" t="s">
        <v>70</v>
      </c>
    </row>
    <row r="12233" spans="1:15">
      <c r="A12233" s="42">
        <v>40434</v>
      </c>
      <c r="B12233" s="42">
        <v>51392</v>
      </c>
      <c r="C12233" s="130">
        <v>360</v>
      </c>
      <c r="D12233" s="43">
        <v>0.1003</v>
      </c>
      <c r="E12233" s="43">
        <v>9.11E-2</v>
      </c>
      <c r="F12233" s="44">
        <v>180000</v>
      </c>
      <c r="G12233" s="44">
        <v>180000</v>
      </c>
      <c r="H12233" s="44">
        <v>58450.04</v>
      </c>
      <c r="I12233" s="44">
        <v>84999.99</v>
      </c>
      <c r="J12233" s="68">
        <f t="shared" si="573"/>
        <v>0.32472244444444442</v>
      </c>
      <c r="K12233" s="43">
        <f t="shared" si="574"/>
        <v>0.47222216666666672</v>
      </c>
      <c r="L12233" s="41" t="str">
        <f t="shared" si="575"/>
        <v>AA</v>
      </c>
      <c r="M12233" s="41" t="s">
        <v>564</v>
      </c>
      <c r="N12233" s="41" t="s">
        <v>417</v>
      </c>
      <c r="O12233" s="41" t="s">
        <v>70</v>
      </c>
    </row>
    <row r="12234" spans="1:15">
      <c r="A12234" s="38">
        <v>40434</v>
      </c>
      <c r="B12234" s="38">
        <v>51392</v>
      </c>
      <c r="C12234" s="131">
        <v>360</v>
      </c>
      <c r="D12234" s="39">
        <v>0.1003</v>
      </c>
      <c r="E12234" s="39">
        <v>9.11E-2</v>
      </c>
      <c r="F12234" s="40">
        <v>179500</v>
      </c>
      <c r="G12234" s="40">
        <v>179500</v>
      </c>
      <c r="H12234" s="40">
        <v>50250.23</v>
      </c>
      <c r="I12234" s="40">
        <v>84999.99</v>
      </c>
      <c r="J12234" s="67">
        <f t="shared" si="573"/>
        <v>0.27994557103064066</v>
      </c>
      <c r="K12234" s="39">
        <f t="shared" si="574"/>
        <v>0.47353754874651816</v>
      </c>
      <c r="L12234" s="2" t="str">
        <f t="shared" si="575"/>
        <v>AA</v>
      </c>
      <c r="M12234" s="2" t="s">
        <v>511</v>
      </c>
      <c r="N12234" s="2" t="s">
        <v>422</v>
      </c>
      <c r="O12234" s="2" t="s">
        <v>70</v>
      </c>
    </row>
    <row r="12235" spans="1:15">
      <c r="A12235" s="42">
        <v>40310</v>
      </c>
      <c r="B12235" s="42">
        <v>44239</v>
      </c>
      <c r="C12235" s="130">
        <v>129</v>
      </c>
      <c r="D12235" s="43">
        <v>0.1003</v>
      </c>
      <c r="E12235" s="43">
        <v>9.11E-2</v>
      </c>
      <c r="F12235" s="44">
        <v>190000</v>
      </c>
      <c r="G12235" s="44">
        <v>190000</v>
      </c>
      <c r="H12235" s="44">
        <v>44893.4</v>
      </c>
      <c r="I12235" s="44">
        <v>89999.99</v>
      </c>
      <c r="J12235" s="68">
        <f t="shared" si="573"/>
        <v>0.23628105263157895</v>
      </c>
      <c r="K12235" s="43">
        <f t="shared" si="574"/>
        <v>0.47368415789473689</v>
      </c>
      <c r="L12235" s="41" t="str">
        <f t="shared" si="575"/>
        <v>AA</v>
      </c>
      <c r="M12235" s="41" t="s">
        <v>564</v>
      </c>
      <c r="N12235" s="41" t="s">
        <v>417</v>
      </c>
      <c r="O12235" s="41" t="s">
        <v>70</v>
      </c>
    </row>
    <row r="12236" spans="1:15">
      <c r="A12236" s="38">
        <v>40045</v>
      </c>
      <c r="B12236" s="38">
        <v>51002</v>
      </c>
      <c r="C12236" s="131">
        <v>360</v>
      </c>
      <c r="D12236" s="39">
        <v>0.1003</v>
      </c>
      <c r="E12236" s="39">
        <v>9.11E-2</v>
      </c>
      <c r="F12236" s="40">
        <v>181200</v>
      </c>
      <c r="G12236" s="40">
        <v>181200</v>
      </c>
      <c r="H12236" s="40">
        <v>57292.98</v>
      </c>
      <c r="I12236" s="40">
        <v>85999.96</v>
      </c>
      <c r="J12236" s="67">
        <f t="shared" si="573"/>
        <v>0.31618642384105961</v>
      </c>
      <c r="K12236" s="39">
        <f t="shared" si="574"/>
        <v>0.47461346578366448</v>
      </c>
      <c r="L12236" s="2" t="str">
        <f t="shared" si="575"/>
        <v>AA</v>
      </c>
      <c r="M12236" s="2" t="s">
        <v>495</v>
      </c>
      <c r="N12236" s="2" t="s">
        <v>424</v>
      </c>
      <c r="O12236" s="2" t="s">
        <v>70</v>
      </c>
    </row>
    <row r="12237" spans="1:15">
      <c r="A12237" s="38">
        <v>40410</v>
      </c>
      <c r="B12237" s="38">
        <v>43363</v>
      </c>
      <c r="C12237" s="131">
        <v>97</v>
      </c>
      <c r="D12237" s="39">
        <v>0.1003</v>
      </c>
      <c r="E12237" s="39">
        <v>9.11E-2</v>
      </c>
      <c r="F12237" s="40">
        <v>200000</v>
      </c>
      <c r="G12237" s="40">
        <v>200000</v>
      </c>
      <c r="H12237" s="40">
        <v>42707.6</v>
      </c>
      <c r="I12237" s="40">
        <v>94999.99</v>
      </c>
      <c r="J12237" s="67">
        <f t="shared" si="573"/>
        <v>0.21353800000000001</v>
      </c>
      <c r="K12237" s="39">
        <f t="shared" si="574"/>
        <v>0.47499995</v>
      </c>
      <c r="L12237" s="2" t="str">
        <f t="shared" si="575"/>
        <v>AA</v>
      </c>
      <c r="M12237" s="2" t="s">
        <v>586</v>
      </c>
      <c r="N12237" s="2" t="s">
        <v>416</v>
      </c>
      <c r="O12237" s="2" t="s">
        <v>70</v>
      </c>
    </row>
    <row r="12238" spans="1:15">
      <c r="A12238" s="42">
        <v>39955</v>
      </c>
      <c r="B12238" s="42">
        <v>50912</v>
      </c>
      <c r="C12238" s="130">
        <v>360</v>
      </c>
      <c r="D12238" s="43">
        <v>0.1003</v>
      </c>
      <c r="E12238" s="43">
        <v>9.11E-2</v>
      </c>
      <c r="F12238" s="44">
        <v>200000</v>
      </c>
      <c r="G12238" s="44">
        <v>200000</v>
      </c>
      <c r="H12238" s="44">
        <v>33718.35</v>
      </c>
      <c r="I12238" s="44">
        <v>94999.99</v>
      </c>
      <c r="J12238" s="68">
        <f t="shared" si="573"/>
        <v>0.16859174999999998</v>
      </c>
      <c r="K12238" s="43">
        <f t="shared" si="574"/>
        <v>0.47499995</v>
      </c>
      <c r="L12238" s="41" t="str">
        <f t="shared" si="575"/>
        <v>AA</v>
      </c>
      <c r="M12238" s="41" t="s">
        <v>612</v>
      </c>
      <c r="N12238" s="41" t="s">
        <v>417</v>
      </c>
      <c r="O12238" s="41" t="s">
        <v>70</v>
      </c>
    </row>
    <row r="12239" spans="1:15">
      <c r="A12239" s="42">
        <v>40039</v>
      </c>
      <c r="B12239" s="42">
        <v>50996</v>
      </c>
      <c r="C12239" s="130">
        <v>360</v>
      </c>
      <c r="D12239" s="43">
        <v>0.1003</v>
      </c>
      <c r="E12239" s="43">
        <v>9.11E-2</v>
      </c>
      <c r="F12239" s="44">
        <v>185000</v>
      </c>
      <c r="G12239" s="44">
        <v>185000</v>
      </c>
      <c r="H12239" s="44">
        <v>76588.429999999993</v>
      </c>
      <c r="I12239" s="44">
        <v>88000</v>
      </c>
      <c r="J12239" s="68">
        <f t="shared" si="573"/>
        <v>0.41399151351351349</v>
      </c>
      <c r="K12239" s="43">
        <f t="shared" si="574"/>
        <v>0.4756756756756757</v>
      </c>
      <c r="L12239" s="41" t="str">
        <f t="shared" si="575"/>
        <v>AA</v>
      </c>
      <c r="M12239" s="41" t="s">
        <v>800</v>
      </c>
      <c r="N12239" s="41" t="s">
        <v>422</v>
      </c>
      <c r="O12239" s="41" t="s">
        <v>70</v>
      </c>
    </row>
    <row r="12240" spans="1:15">
      <c r="A12240" s="42">
        <v>40136</v>
      </c>
      <c r="B12240" s="42">
        <v>47441</v>
      </c>
      <c r="C12240" s="130">
        <v>240</v>
      </c>
      <c r="D12240" s="43">
        <v>0.1003</v>
      </c>
      <c r="E12240" s="43">
        <v>9.11E-2</v>
      </c>
      <c r="F12240" s="44">
        <v>180380</v>
      </c>
      <c r="G12240" s="44">
        <v>180380</v>
      </c>
      <c r="H12240" s="44">
        <v>41996.52</v>
      </c>
      <c r="I12240" s="44">
        <v>85999.99</v>
      </c>
      <c r="J12240" s="68">
        <f t="shared" si="573"/>
        <v>0.23282248586317772</v>
      </c>
      <c r="K12240" s="43">
        <f t="shared" si="574"/>
        <v>0.47677120523339617</v>
      </c>
      <c r="L12240" s="41" t="str">
        <f t="shared" si="575"/>
        <v>AA</v>
      </c>
      <c r="M12240" s="41" t="s">
        <v>774</v>
      </c>
      <c r="N12240" s="41" t="s">
        <v>421</v>
      </c>
      <c r="O12240" s="41" t="s">
        <v>70</v>
      </c>
    </row>
    <row r="12241" spans="1:15">
      <c r="A12241" s="42">
        <v>40449</v>
      </c>
      <c r="B12241" s="42">
        <v>51407</v>
      </c>
      <c r="C12241" s="130">
        <v>360</v>
      </c>
      <c r="D12241" s="43">
        <v>0.1003</v>
      </c>
      <c r="E12241" s="43">
        <v>9.11E-2</v>
      </c>
      <c r="F12241" s="44">
        <v>175000</v>
      </c>
      <c r="G12241" s="44">
        <v>175000</v>
      </c>
      <c r="H12241" s="44">
        <v>73175.87</v>
      </c>
      <c r="I12241" s="44">
        <v>83485.679999999993</v>
      </c>
      <c r="J12241" s="68">
        <f t="shared" si="573"/>
        <v>0.41814782857142857</v>
      </c>
      <c r="K12241" s="43">
        <f t="shared" si="574"/>
        <v>0.47706102857142851</v>
      </c>
      <c r="L12241" s="41" t="str">
        <f t="shared" si="575"/>
        <v>AA</v>
      </c>
      <c r="M12241" s="41" t="s">
        <v>457</v>
      </c>
      <c r="N12241" s="41" t="s">
        <v>419</v>
      </c>
      <c r="O12241" s="41" t="s">
        <v>70</v>
      </c>
    </row>
    <row r="12242" spans="1:15">
      <c r="A12242" s="42">
        <v>39962</v>
      </c>
      <c r="B12242" s="42">
        <v>47267</v>
      </c>
      <c r="C12242" s="130">
        <v>240</v>
      </c>
      <c r="D12242" s="43">
        <v>0.1003</v>
      </c>
      <c r="E12242" s="43">
        <v>9.5700000000000007E-2</v>
      </c>
      <c r="F12242" s="44">
        <v>151000</v>
      </c>
      <c r="G12242" s="44">
        <v>151000</v>
      </c>
      <c r="H12242" s="44">
        <v>46571.29</v>
      </c>
      <c r="I12242" s="44">
        <v>72043.92</v>
      </c>
      <c r="J12242" s="68">
        <f t="shared" si="573"/>
        <v>0.30841913907284768</v>
      </c>
      <c r="K12242" s="43">
        <f t="shared" si="574"/>
        <v>0.47711205298013243</v>
      </c>
      <c r="L12242" s="41" t="str">
        <f t="shared" si="575"/>
        <v>AA</v>
      </c>
      <c r="M12242" s="41" t="s">
        <v>564</v>
      </c>
      <c r="N12242" s="41" t="s">
        <v>417</v>
      </c>
      <c r="O12242" s="41" t="s">
        <v>70</v>
      </c>
    </row>
    <row r="12243" spans="1:15">
      <c r="A12243" s="38">
        <v>39778</v>
      </c>
      <c r="B12243" s="38">
        <v>43430</v>
      </c>
      <c r="C12243" s="131">
        <v>120</v>
      </c>
      <c r="D12243" s="39">
        <v>0.1003</v>
      </c>
      <c r="E12243" s="39">
        <v>9.5700000000000007E-2</v>
      </c>
      <c r="F12243" s="40">
        <v>160000</v>
      </c>
      <c r="G12243" s="40">
        <v>160000</v>
      </c>
      <c r="H12243" s="40">
        <v>30000.12</v>
      </c>
      <c r="I12243" s="40">
        <v>76338.42</v>
      </c>
      <c r="J12243" s="67">
        <f t="shared" si="573"/>
        <v>0.18750074999999999</v>
      </c>
      <c r="K12243" s="39">
        <f t="shared" si="574"/>
        <v>0.47711512499999997</v>
      </c>
      <c r="L12243" s="2" t="str">
        <f t="shared" si="575"/>
        <v>AA</v>
      </c>
      <c r="M12243" s="2" t="s">
        <v>467</v>
      </c>
      <c r="N12243" s="2" t="s">
        <v>425</v>
      </c>
      <c r="O12243" s="2" t="s">
        <v>70</v>
      </c>
    </row>
    <row r="12244" spans="1:15">
      <c r="A12244" s="38">
        <v>39665</v>
      </c>
      <c r="B12244" s="38">
        <v>50622</v>
      </c>
      <c r="C12244" s="131">
        <v>360</v>
      </c>
      <c r="D12244" s="39">
        <v>0.1003</v>
      </c>
      <c r="E12244" s="39">
        <v>9.11E-2</v>
      </c>
      <c r="F12244" s="40">
        <v>180000</v>
      </c>
      <c r="G12244" s="40">
        <v>180000</v>
      </c>
      <c r="H12244" s="40">
        <v>70932.600000000006</v>
      </c>
      <c r="I12244" s="40">
        <v>85899.99</v>
      </c>
      <c r="J12244" s="67">
        <f t="shared" si="573"/>
        <v>0.39407000000000003</v>
      </c>
      <c r="K12244" s="39">
        <f t="shared" si="574"/>
        <v>0.47722216666666667</v>
      </c>
      <c r="L12244" s="2" t="str">
        <f t="shared" si="575"/>
        <v>AA</v>
      </c>
      <c r="M12244" s="2" t="s">
        <v>846</v>
      </c>
      <c r="N12244" s="2" t="s">
        <v>428</v>
      </c>
      <c r="O12244" s="2" t="s">
        <v>70</v>
      </c>
    </row>
    <row r="12245" spans="1:15">
      <c r="A12245" s="42">
        <v>40025</v>
      </c>
      <c r="B12245" s="42">
        <v>47330</v>
      </c>
      <c r="C12245" s="130">
        <v>240</v>
      </c>
      <c r="D12245" s="43">
        <v>0.1003</v>
      </c>
      <c r="E12245" s="43">
        <v>9.11E-2</v>
      </c>
      <c r="F12245" s="44">
        <v>160000</v>
      </c>
      <c r="G12245" s="44">
        <v>160000</v>
      </c>
      <c r="H12245" s="44">
        <v>57039.85</v>
      </c>
      <c r="I12245" s="44">
        <v>76373.98</v>
      </c>
      <c r="J12245" s="68">
        <f t="shared" si="573"/>
        <v>0.35649906249999996</v>
      </c>
      <c r="K12245" s="43">
        <f t="shared" si="574"/>
        <v>0.47733737499999995</v>
      </c>
      <c r="L12245" s="41" t="str">
        <f t="shared" si="575"/>
        <v>AA</v>
      </c>
      <c r="M12245" s="41" t="s">
        <v>586</v>
      </c>
      <c r="N12245" s="41" t="s">
        <v>416</v>
      </c>
      <c r="O12245" s="41" t="s">
        <v>70</v>
      </c>
    </row>
    <row r="12246" spans="1:15">
      <c r="A12246" s="38">
        <v>40477</v>
      </c>
      <c r="B12246" s="38">
        <v>51435</v>
      </c>
      <c r="C12246" s="131">
        <v>360</v>
      </c>
      <c r="D12246" s="39">
        <v>0.1003</v>
      </c>
      <c r="E12246" s="39">
        <v>9.11E-2</v>
      </c>
      <c r="F12246" s="40">
        <v>180000</v>
      </c>
      <c r="G12246" s="40">
        <v>180000</v>
      </c>
      <c r="H12246" s="40">
        <v>75757.440000000002</v>
      </c>
      <c r="I12246" s="40">
        <v>85958.91</v>
      </c>
      <c r="J12246" s="67">
        <f t="shared" si="573"/>
        <v>0.42087466666666667</v>
      </c>
      <c r="K12246" s="39">
        <f t="shared" si="574"/>
        <v>0.47754950000000002</v>
      </c>
      <c r="L12246" s="2" t="str">
        <f t="shared" si="575"/>
        <v>AA</v>
      </c>
      <c r="M12246" s="2" t="s">
        <v>482</v>
      </c>
      <c r="N12246" s="2" t="s">
        <v>422</v>
      </c>
      <c r="O12246" s="2" t="s">
        <v>70</v>
      </c>
    </row>
    <row r="12247" spans="1:15">
      <c r="A12247" s="38">
        <v>40633</v>
      </c>
      <c r="B12247" s="38">
        <v>48791</v>
      </c>
      <c r="C12247" s="131">
        <v>268</v>
      </c>
      <c r="D12247" s="39">
        <v>0.1003</v>
      </c>
      <c r="E12247" s="39">
        <v>9.11E-2</v>
      </c>
      <c r="F12247" s="40">
        <v>175000</v>
      </c>
      <c r="G12247" s="40">
        <v>175000</v>
      </c>
      <c r="H12247" s="40">
        <v>70664.31</v>
      </c>
      <c r="I12247" s="40">
        <v>83599.990000000005</v>
      </c>
      <c r="J12247" s="67">
        <f t="shared" si="573"/>
        <v>0.40379605714285716</v>
      </c>
      <c r="K12247" s="39">
        <f t="shared" si="574"/>
        <v>0.47771422857142859</v>
      </c>
      <c r="L12247" s="2" t="str">
        <f t="shared" si="575"/>
        <v>AA</v>
      </c>
      <c r="M12247" s="2" t="s">
        <v>481</v>
      </c>
      <c r="N12247" s="2" t="s">
        <v>417</v>
      </c>
      <c r="O12247" s="2" t="s">
        <v>70</v>
      </c>
    </row>
    <row r="12248" spans="1:15">
      <c r="A12248" s="38">
        <v>39687</v>
      </c>
      <c r="B12248" s="38">
        <v>48637</v>
      </c>
      <c r="C12248" s="131">
        <v>294</v>
      </c>
      <c r="D12248" s="39">
        <v>0.1003</v>
      </c>
      <c r="E12248" s="39">
        <v>9.5700000000000007E-2</v>
      </c>
      <c r="F12248" s="40">
        <v>146000</v>
      </c>
      <c r="G12248" s="40">
        <v>146000</v>
      </c>
      <c r="H12248" s="40">
        <v>54259.21</v>
      </c>
      <c r="I12248" s="40">
        <v>69999.990000000005</v>
      </c>
      <c r="J12248" s="67">
        <f t="shared" si="573"/>
        <v>0.37163842465753422</v>
      </c>
      <c r="K12248" s="39">
        <f t="shared" si="574"/>
        <v>0.47945198630136993</v>
      </c>
      <c r="L12248" s="2" t="str">
        <f t="shared" si="575"/>
        <v>AA</v>
      </c>
      <c r="M12248" s="2" t="s">
        <v>142</v>
      </c>
      <c r="N12248" s="2" t="s">
        <v>427</v>
      </c>
      <c r="O12248" s="2" t="s">
        <v>70</v>
      </c>
    </row>
    <row r="12249" spans="1:15">
      <c r="A12249" s="42">
        <v>40813</v>
      </c>
      <c r="B12249" s="42">
        <v>51771</v>
      </c>
      <c r="C12249" s="130">
        <v>360</v>
      </c>
      <c r="D12249" s="43">
        <v>0.1003</v>
      </c>
      <c r="E12249" s="43">
        <v>9.11E-2</v>
      </c>
      <c r="F12249" s="44">
        <v>160000</v>
      </c>
      <c r="G12249" s="44">
        <v>160000</v>
      </c>
      <c r="H12249" s="44">
        <v>69354.259999999995</v>
      </c>
      <c r="I12249" s="44">
        <v>76834.990000000005</v>
      </c>
      <c r="J12249" s="68">
        <f t="shared" si="573"/>
        <v>0.43346412499999998</v>
      </c>
      <c r="K12249" s="43">
        <f t="shared" si="574"/>
        <v>0.48021868750000002</v>
      </c>
      <c r="L12249" s="41" t="str">
        <f t="shared" si="575"/>
        <v>AA</v>
      </c>
      <c r="M12249" s="41" t="s">
        <v>503</v>
      </c>
      <c r="N12249" s="41" t="s">
        <v>416</v>
      </c>
      <c r="O12249" s="41" t="s">
        <v>70</v>
      </c>
    </row>
    <row r="12250" spans="1:15">
      <c r="A12250" s="38">
        <v>39611</v>
      </c>
      <c r="B12250" s="38">
        <v>42990</v>
      </c>
      <c r="C12250" s="131">
        <v>111</v>
      </c>
      <c r="D12250" s="39">
        <v>0.1003</v>
      </c>
      <c r="E12250" s="39">
        <v>9.5700000000000007E-2</v>
      </c>
      <c r="F12250" s="40">
        <v>177000</v>
      </c>
      <c r="G12250" s="40">
        <v>177000</v>
      </c>
      <c r="H12250" s="40">
        <v>35135.620000000003</v>
      </c>
      <c r="I12250" s="40">
        <v>84999.99</v>
      </c>
      <c r="J12250" s="67">
        <f t="shared" si="573"/>
        <v>0.19850632768361584</v>
      </c>
      <c r="K12250" s="39">
        <f t="shared" si="574"/>
        <v>0.48022593220338988</v>
      </c>
      <c r="L12250" s="2" t="str">
        <f t="shared" si="575"/>
        <v>AA</v>
      </c>
      <c r="M12250" s="2" t="s">
        <v>457</v>
      </c>
      <c r="N12250" s="2" t="s">
        <v>419</v>
      </c>
      <c r="O12250" s="2" t="s">
        <v>70</v>
      </c>
    </row>
    <row r="12251" spans="1:15">
      <c r="A12251" s="38">
        <v>40837</v>
      </c>
      <c r="B12251" s="38">
        <v>48142</v>
      </c>
      <c r="C12251" s="131">
        <v>240</v>
      </c>
      <c r="D12251" s="39">
        <v>0.1003</v>
      </c>
      <c r="E12251" s="39">
        <v>9.11E-2</v>
      </c>
      <c r="F12251" s="40">
        <v>171000</v>
      </c>
      <c r="G12251" s="40">
        <v>171000</v>
      </c>
      <c r="H12251" s="40">
        <v>76416.929999999993</v>
      </c>
      <c r="I12251" s="40">
        <v>82391</v>
      </c>
      <c r="J12251" s="67">
        <f t="shared" si="573"/>
        <v>0.44688263157894731</v>
      </c>
      <c r="K12251" s="39">
        <f t="shared" si="574"/>
        <v>0.48181871345029242</v>
      </c>
      <c r="L12251" s="2" t="str">
        <f t="shared" si="575"/>
        <v>AA</v>
      </c>
      <c r="M12251" s="2" t="s">
        <v>539</v>
      </c>
      <c r="N12251" s="2" t="s">
        <v>429</v>
      </c>
      <c r="O12251" s="2" t="s">
        <v>70</v>
      </c>
    </row>
    <row r="12252" spans="1:15">
      <c r="A12252" s="38">
        <v>40786</v>
      </c>
      <c r="B12252" s="38">
        <v>44926</v>
      </c>
      <c r="C12252" s="131">
        <v>136</v>
      </c>
      <c r="D12252" s="39">
        <v>0.1003</v>
      </c>
      <c r="E12252" s="39">
        <v>9.11E-2</v>
      </c>
      <c r="F12252" s="40">
        <v>179000</v>
      </c>
      <c r="G12252" s="40">
        <v>179000</v>
      </c>
      <c r="H12252" s="40">
        <v>35275.42</v>
      </c>
      <c r="I12252" s="40">
        <v>86360.24</v>
      </c>
      <c r="J12252" s="67">
        <f t="shared" si="573"/>
        <v>0.19706938547486033</v>
      </c>
      <c r="K12252" s="39">
        <f t="shared" si="574"/>
        <v>0.48245944134078217</v>
      </c>
      <c r="L12252" s="2" t="str">
        <f t="shared" si="575"/>
        <v>AA</v>
      </c>
      <c r="M12252" s="2" t="s">
        <v>559</v>
      </c>
      <c r="N12252" s="2" t="s">
        <v>417</v>
      </c>
      <c r="O12252" s="2" t="s">
        <v>70</v>
      </c>
    </row>
    <row r="12253" spans="1:15">
      <c r="A12253" s="42">
        <v>40784</v>
      </c>
      <c r="B12253" s="42">
        <v>51742</v>
      </c>
      <c r="C12253" s="130">
        <v>360</v>
      </c>
      <c r="D12253" s="43">
        <v>0.1003</v>
      </c>
      <c r="E12253" s="43">
        <v>9.5700000000000007E-2</v>
      </c>
      <c r="F12253" s="44">
        <v>174000</v>
      </c>
      <c r="G12253" s="44">
        <v>174000</v>
      </c>
      <c r="H12253" s="44">
        <v>75681.8</v>
      </c>
      <c r="I12253" s="44">
        <v>83999.99</v>
      </c>
      <c r="J12253" s="68">
        <f t="shared" si="573"/>
        <v>0.43495287356321843</v>
      </c>
      <c r="K12253" s="43">
        <f t="shared" si="574"/>
        <v>0.48275856321839083</v>
      </c>
      <c r="L12253" s="41" t="str">
        <f t="shared" si="575"/>
        <v>AA</v>
      </c>
      <c r="M12253" s="41" t="s">
        <v>495</v>
      </c>
      <c r="N12253" s="41" t="s">
        <v>424</v>
      </c>
      <c r="O12253" s="41" t="s">
        <v>70</v>
      </c>
    </row>
    <row r="12254" spans="1:15">
      <c r="A12254" s="38">
        <v>40017</v>
      </c>
      <c r="B12254" s="38">
        <v>44674</v>
      </c>
      <c r="C12254" s="131">
        <v>153</v>
      </c>
      <c r="D12254" s="39">
        <v>0.1003</v>
      </c>
      <c r="E12254" s="39">
        <v>9.11E-2</v>
      </c>
      <c r="F12254" s="40">
        <v>186000</v>
      </c>
      <c r="G12254" s="40">
        <v>186000</v>
      </c>
      <c r="H12254" s="40">
        <v>53299.15</v>
      </c>
      <c r="I12254" s="40">
        <v>89799.99</v>
      </c>
      <c r="J12254" s="67">
        <f t="shared" si="573"/>
        <v>0.28655456989247313</v>
      </c>
      <c r="K12254" s="39">
        <f t="shared" si="574"/>
        <v>0.48279564516129037</v>
      </c>
      <c r="L12254" s="2" t="str">
        <f t="shared" si="575"/>
        <v>AA</v>
      </c>
      <c r="M12254" s="2" t="s">
        <v>586</v>
      </c>
      <c r="N12254" s="2" t="s">
        <v>416</v>
      </c>
      <c r="O12254" s="2" t="s">
        <v>70</v>
      </c>
    </row>
    <row r="12255" spans="1:15">
      <c r="A12255" s="38">
        <v>40116</v>
      </c>
      <c r="B12255" s="38">
        <v>51073</v>
      </c>
      <c r="C12255" s="131">
        <v>360</v>
      </c>
      <c r="D12255" s="39">
        <v>0.1003</v>
      </c>
      <c r="E12255" s="39">
        <v>9.5700000000000007E-2</v>
      </c>
      <c r="F12255" s="40">
        <v>178000</v>
      </c>
      <c r="G12255" s="40">
        <v>178000</v>
      </c>
      <c r="H12255" s="40">
        <v>73442.53</v>
      </c>
      <c r="I12255" s="40">
        <v>85999.99</v>
      </c>
      <c r="J12255" s="67">
        <f t="shared" si="573"/>
        <v>0.4125984831460674</v>
      </c>
      <c r="K12255" s="39">
        <f t="shared" si="574"/>
        <v>0.48314601123595508</v>
      </c>
      <c r="L12255" s="2" t="str">
        <f t="shared" si="575"/>
        <v>AA</v>
      </c>
      <c r="M12255" s="2" t="s">
        <v>467</v>
      </c>
      <c r="N12255" s="2" t="s">
        <v>425</v>
      </c>
      <c r="O12255" s="2" t="s">
        <v>70</v>
      </c>
    </row>
    <row r="12256" spans="1:15">
      <c r="A12256" s="42">
        <v>39861</v>
      </c>
      <c r="B12256" s="42">
        <v>43513</v>
      </c>
      <c r="C12256" s="130">
        <v>120</v>
      </c>
      <c r="D12256" s="43">
        <v>0.1003</v>
      </c>
      <c r="E12256" s="43">
        <v>9.11E-2</v>
      </c>
      <c r="F12256" s="44">
        <v>160787.5</v>
      </c>
      <c r="G12256" s="44">
        <v>160787.5</v>
      </c>
      <c r="H12256" s="44">
        <v>32384.77</v>
      </c>
      <c r="I12256" s="44">
        <v>77699.990000000005</v>
      </c>
      <c r="J12256" s="68">
        <f t="shared" si="573"/>
        <v>0.20141348052553837</v>
      </c>
      <c r="K12256" s="43">
        <f t="shared" si="574"/>
        <v>0.48324645883541945</v>
      </c>
      <c r="L12256" s="41" t="str">
        <f t="shared" si="575"/>
        <v>AA</v>
      </c>
      <c r="M12256" s="41" t="s">
        <v>528</v>
      </c>
      <c r="N12256" s="41" t="s">
        <v>426</v>
      </c>
      <c r="O12256" s="41" t="s">
        <v>70</v>
      </c>
    </row>
    <row r="12257" spans="1:15">
      <c r="A12257" s="42">
        <v>40592</v>
      </c>
      <c r="B12257" s="42">
        <v>51550</v>
      </c>
      <c r="C12257" s="130">
        <v>360</v>
      </c>
      <c r="D12257" s="43">
        <v>0.1003</v>
      </c>
      <c r="E12257" s="43">
        <v>9.11E-2</v>
      </c>
      <c r="F12257" s="44">
        <v>158000</v>
      </c>
      <c r="G12257" s="44">
        <v>158000</v>
      </c>
      <c r="H12257" s="44">
        <v>71072.929999999993</v>
      </c>
      <c r="I12257" s="44">
        <v>76400</v>
      </c>
      <c r="J12257" s="68">
        <f t="shared" si="573"/>
        <v>0.44982867088607592</v>
      </c>
      <c r="K12257" s="43">
        <f t="shared" si="574"/>
        <v>0.48354430379746838</v>
      </c>
      <c r="L12257" s="41" t="str">
        <f t="shared" si="575"/>
        <v>AA</v>
      </c>
      <c r="M12257" s="41" t="s">
        <v>1154</v>
      </c>
      <c r="N12257" s="41" t="s">
        <v>421</v>
      </c>
      <c r="O12257" s="41" t="s">
        <v>70</v>
      </c>
    </row>
    <row r="12258" spans="1:15">
      <c r="A12258" s="42">
        <v>40576</v>
      </c>
      <c r="B12258" s="42">
        <v>46479</v>
      </c>
      <c r="C12258" s="130">
        <v>194</v>
      </c>
      <c r="D12258" s="43">
        <v>0.1003</v>
      </c>
      <c r="E12258" s="43">
        <v>9.11E-2</v>
      </c>
      <c r="F12258" s="44">
        <v>186000</v>
      </c>
      <c r="G12258" s="44">
        <v>186000</v>
      </c>
      <c r="H12258" s="44">
        <v>63523.12</v>
      </c>
      <c r="I12258" s="44">
        <v>89999.99</v>
      </c>
      <c r="J12258" s="68">
        <f t="shared" si="573"/>
        <v>0.34152215053763441</v>
      </c>
      <c r="K12258" s="43">
        <f t="shared" si="574"/>
        <v>0.48387091397849463</v>
      </c>
      <c r="L12258" s="41" t="str">
        <f t="shared" si="575"/>
        <v>AA</v>
      </c>
      <c r="M12258" s="41" t="s">
        <v>634</v>
      </c>
      <c r="N12258" s="41" t="s">
        <v>421</v>
      </c>
      <c r="O12258" s="41" t="s">
        <v>70</v>
      </c>
    </row>
    <row r="12259" spans="1:15">
      <c r="A12259" s="38">
        <v>40169</v>
      </c>
      <c r="B12259" s="38">
        <v>51126</v>
      </c>
      <c r="C12259" s="131">
        <v>360</v>
      </c>
      <c r="D12259" s="39">
        <v>0.1003</v>
      </c>
      <c r="E12259" s="39">
        <v>9.11E-2</v>
      </c>
      <c r="F12259" s="40">
        <v>172600</v>
      </c>
      <c r="G12259" s="40">
        <v>172600</v>
      </c>
      <c r="H12259" s="40">
        <v>71580.14</v>
      </c>
      <c r="I12259" s="40">
        <v>83599.990000000005</v>
      </c>
      <c r="J12259" s="67">
        <f t="shared" si="573"/>
        <v>0.41471691772885283</v>
      </c>
      <c r="K12259" s="39">
        <f t="shared" si="574"/>
        <v>0.48435683661645423</v>
      </c>
      <c r="L12259" s="2" t="str">
        <f t="shared" si="575"/>
        <v>AA</v>
      </c>
      <c r="M12259" s="2" t="s">
        <v>986</v>
      </c>
      <c r="N12259" s="2" t="s">
        <v>422</v>
      </c>
      <c r="O12259" s="2" t="s">
        <v>70</v>
      </c>
    </row>
    <row r="12260" spans="1:15">
      <c r="A12260" s="42">
        <v>39647</v>
      </c>
      <c r="B12260" s="42">
        <v>46952</v>
      </c>
      <c r="C12260" s="130">
        <v>240</v>
      </c>
      <c r="D12260" s="43">
        <v>0.1003</v>
      </c>
      <c r="E12260" s="43">
        <v>9.11E-2</v>
      </c>
      <c r="F12260" s="44">
        <v>165000</v>
      </c>
      <c r="G12260" s="44">
        <v>165000</v>
      </c>
      <c r="H12260" s="44">
        <v>56521.42</v>
      </c>
      <c r="I12260" s="44">
        <v>79999.990000000005</v>
      </c>
      <c r="J12260" s="68">
        <f t="shared" si="573"/>
        <v>0.34255406060606058</v>
      </c>
      <c r="K12260" s="43">
        <f t="shared" si="574"/>
        <v>0.48484842424242425</v>
      </c>
      <c r="L12260" s="41" t="str">
        <f t="shared" si="575"/>
        <v>AA</v>
      </c>
      <c r="M12260" s="41" t="s">
        <v>457</v>
      </c>
      <c r="N12260" s="41" t="s">
        <v>419</v>
      </c>
      <c r="O12260" s="41" t="s">
        <v>70</v>
      </c>
    </row>
    <row r="12261" spans="1:15">
      <c r="A12261" s="42">
        <v>40217</v>
      </c>
      <c r="B12261" s="42">
        <v>51174</v>
      </c>
      <c r="C12261" s="130">
        <v>360</v>
      </c>
      <c r="D12261" s="43">
        <v>0.1003</v>
      </c>
      <c r="E12261" s="43">
        <v>9.11E-2</v>
      </c>
      <c r="F12261" s="44">
        <v>175000</v>
      </c>
      <c r="G12261" s="44">
        <v>175000</v>
      </c>
      <c r="H12261" s="44">
        <v>55378.52</v>
      </c>
      <c r="I12261" s="44">
        <v>84999.99</v>
      </c>
      <c r="J12261" s="68">
        <f t="shared" si="573"/>
        <v>0.31644868571428569</v>
      </c>
      <c r="K12261" s="43">
        <f t="shared" si="574"/>
        <v>0.4857142285714286</v>
      </c>
      <c r="L12261" s="41" t="str">
        <f t="shared" si="575"/>
        <v>AA</v>
      </c>
      <c r="M12261" s="41" t="s">
        <v>497</v>
      </c>
      <c r="N12261" s="41" t="s">
        <v>417</v>
      </c>
      <c r="O12261" s="41" t="s">
        <v>70</v>
      </c>
    </row>
    <row r="12262" spans="1:15">
      <c r="A12262" s="38">
        <v>40175</v>
      </c>
      <c r="B12262" s="38">
        <v>51132</v>
      </c>
      <c r="C12262" s="131">
        <v>360</v>
      </c>
      <c r="D12262" s="39">
        <v>0.1003</v>
      </c>
      <c r="E12262" s="39">
        <v>9.11E-2</v>
      </c>
      <c r="F12262" s="40">
        <v>161000</v>
      </c>
      <c r="G12262" s="40">
        <v>161000</v>
      </c>
      <c r="H12262" s="40">
        <v>68256.179999999993</v>
      </c>
      <c r="I12262" s="40">
        <v>78250</v>
      </c>
      <c r="J12262" s="67">
        <f t="shared" si="573"/>
        <v>0.42395142857142853</v>
      </c>
      <c r="K12262" s="39">
        <f t="shared" si="574"/>
        <v>0.4860248447204969</v>
      </c>
      <c r="L12262" s="2" t="str">
        <f t="shared" si="575"/>
        <v>AA</v>
      </c>
      <c r="M12262" s="2" t="s">
        <v>997</v>
      </c>
      <c r="N12262" s="2" t="s">
        <v>416</v>
      </c>
      <c r="O12262" s="2" t="s">
        <v>70</v>
      </c>
    </row>
    <row r="12263" spans="1:15">
      <c r="A12263" s="42">
        <v>40141</v>
      </c>
      <c r="B12263" s="42">
        <v>45620</v>
      </c>
      <c r="C12263" s="130">
        <v>180</v>
      </c>
      <c r="D12263" s="43">
        <v>0.1003</v>
      </c>
      <c r="E12263" s="43">
        <v>9.11E-2</v>
      </c>
      <c r="F12263" s="44">
        <v>185000</v>
      </c>
      <c r="G12263" s="44">
        <v>185000</v>
      </c>
      <c r="H12263" s="44">
        <v>60554.47</v>
      </c>
      <c r="I12263" s="44">
        <v>89999.99</v>
      </c>
      <c r="J12263" s="68">
        <f t="shared" si="573"/>
        <v>0.32732145945945945</v>
      </c>
      <c r="K12263" s="43">
        <f t="shared" si="574"/>
        <v>0.48648643243243245</v>
      </c>
      <c r="L12263" s="41" t="str">
        <f t="shared" si="575"/>
        <v>AA</v>
      </c>
      <c r="M12263" s="41" t="s">
        <v>466</v>
      </c>
      <c r="N12263" s="41" t="s">
        <v>421</v>
      </c>
      <c r="O12263" s="41" t="s">
        <v>70</v>
      </c>
    </row>
    <row r="12264" spans="1:15">
      <c r="A12264" s="42">
        <v>40169</v>
      </c>
      <c r="B12264" s="42">
        <v>43153</v>
      </c>
      <c r="C12264" s="130">
        <v>98</v>
      </c>
      <c r="D12264" s="43">
        <v>0.1003</v>
      </c>
      <c r="E12264" s="43">
        <v>0.1003</v>
      </c>
      <c r="F12264" s="44">
        <v>170000</v>
      </c>
      <c r="G12264" s="44">
        <v>170000</v>
      </c>
      <c r="H12264" s="44">
        <v>40938.620000000003</v>
      </c>
      <c r="I12264" s="44">
        <v>82727.899999999994</v>
      </c>
      <c r="J12264" s="68">
        <f t="shared" si="573"/>
        <v>0.24081541176470589</v>
      </c>
      <c r="K12264" s="43">
        <f t="shared" si="574"/>
        <v>0.48663470588235291</v>
      </c>
      <c r="L12264" s="41" t="str">
        <f t="shared" si="575"/>
        <v>AA</v>
      </c>
      <c r="M12264" s="41" t="s">
        <v>1481</v>
      </c>
      <c r="N12264" s="41" t="s">
        <v>417</v>
      </c>
      <c r="O12264" s="41" t="s">
        <v>70</v>
      </c>
    </row>
    <row r="12265" spans="1:15">
      <c r="A12265" s="38">
        <v>40311</v>
      </c>
      <c r="B12265" s="38">
        <v>51269</v>
      </c>
      <c r="C12265" s="131">
        <v>360</v>
      </c>
      <c r="D12265" s="39">
        <v>0.1003</v>
      </c>
      <c r="E12265" s="39">
        <v>9.11E-2</v>
      </c>
      <c r="F12265" s="40">
        <v>175000</v>
      </c>
      <c r="G12265" s="40">
        <v>175000</v>
      </c>
      <c r="H12265" s="40">
        <v>76734.62</v>
      </c>
      <c r="I12265" s="40">
        <v>85237.23</v>
      </c>
      <c r="J12265" s="67">
        <f t="shared" si="573"/>
        <v>0.43848354285714281</v>
      </c>
      <c r="K12265" s="39">
        <f t="shared" si="574"/>
        <v>0.48706988571428567</v>
      </c>
      <c r="L12265" s="2" t="str">
        <f t="shared" si="575"/>
        <v>AA</v>
      </c>
      <c r="M12265" s="2" t="s">
        <v>758</v>
      </c>
      <c r="N12265" s="2" t="s">
        <v>418</v>
      </c>
      <c r="O12265" s="2" t="s">
        <v>70</v>
      </c>
    </row>
    <row r="12266" spans="1:15">
      <c r="A12266" s="42">
        <v>39870</v>
      </c>
      <c r="B12266" s="42">
        <v>50827</v>
      </c>
      <c r="C12266" s="130">
        <v>360</v>
      </c>
      <c r="D12266" s="43">
        <v>0.1003</v>
      </c>
      <c r="E12266" s="43">
        <v>9.11E-2</v>
      </c>
      <c r="F12266" s="44">
        <v>145000</v>
      </c>
      <c r="G12266" s="44">
        <v>145000</v>
      </c>
      <c r="H12266" s="44">
        <v>59753.85</v>
      </c>
      <c r="I12266" s="44">
        <v>70700</v>
      </c>
      <c r="J12266" s="68">
        <f t="shared" si="573"/>
        <v>0.41209551724137933</v>
      </c>
      <c r="K12266" s="43">
        <f t="shared" si="574"/>
        <v>0.48758620689655174</v>
      </c>
      <c r="L12266" s="41" t="str">
        <f t="shared" si="575"/>
        <v>AA</v>
      </c>
      <c r="M12266" s="41" t="s">
        <v>498</v>
      </c>
      <c r="N12266" s="41" t="s">
        <v>421</v>
      </c>
      <c r="O12266" s="41" t="s">
        <v>70</v>
      </c>
    </row>
    <row r="12267" spans="1:15">
      <c r="A12267" s="42">
        <v>39931</v>
      </c>
      <c r="B12267" s="42">
        <v>47236</v>
      </c>
      <c r="C12267" s="130">
        <v>240</v>
      </c>
      <c r="D12267" s="43">
        <v>0.1003</v>
      </c>
      <c r="E12267" s="43">
        <v>9.11E-2</v>
      </c>
      <c r="F12267" s="44">
        <v>178000</v>
      </c>
      <c r="G12267" s="44">
        <v>178000</v>
      </c>
      <c r="H12267" s="44">
        <v>66354.880000000005</v>
      </c>
      <c r="I12267" s="44">
        <v>86830.21</v>
      </c>
      <c r="J12267" s="68">
        <f t="shared" si="573"/>
        <v>0.37278022471910116</v>
      </c>
      <c r="K12267" s="43">
        <f t="shared" si="574"/>
        <v>0.48781016853932591</v>
      </c>
      <c r="L12267" s="41" t="str">
        <f t="shared" si="575"/>
        <v>AA</v>
      </c>
      <c r="M12267" s="41" t="s">
        <v>214</v>
      </c>
      <c r="N12267" s="41" t="s">
        <v>435</v>
      </c>
      <c r="O12267" s="41" t="s">
        <v>70</v>
      </c>
    </row>
    <row r="12268" spans="1:15">
      <c r="A12268" s="38">
        <v>40028</v>
      </c>
      <c r="B12268" s="38">
        <v>47576</v>
      </c>
      <c r="C12268" s="131">
        <v>248</v>
      </c>
      <c r="D12268" s="39">
        <v>0.1003</v>
      </c>
      <c r="E12268" s="39">
        <v>9.11E-2</v>
      </c>
      <c r="F12268" s="40">
        <v>187000</v>
      </c>
      <c r="G12268" s="40">
        <v>187000</v>
      </c>
      <c r="H12268" s="40">
        <v>69609.899999999994</v>
      </c>
      <c r="I12268" s="40">
        <v>91283.21</v>
      </c>
      <c r="J12268" s="67">
        <f t="shared" si="573"/>
        <v>0.37224545454545449</v>
      </c>
      <c r="K12268" s="39">
        <f t="shared" si="574"/>
        <v>0.4881455080213904</v>
      </c>
      <c r="L12268" s="2" t="str">
        <f t="shared" si="575"/>
        <v>AA</v>
      </c>
      <c r="M12268" s="2" t="s">
        <v>449</v>
      </c>
      <c r="N12268" s="2" t="s">
        <v>418</v>
      </c>
      <c r="O12268" s="2" t="s">
        <v>70</v>
      </c>
    </row>
    <row r="12269" spans="1:15">
      <c r="A12269" s="42">
        <v>40660</v>
      </c>
      <c r="B12269" s="42">
        <v>51618</v>
      </c>
      <c r="C12269" s="130">
        <v>360</v>
      </c>
      <c r="D12269" s="43">
        <v>0.1003</v>
      </c>
      <c r="E12269" s="43">
        <v>9.11E-2</v>
      </c>
      <c r="F12269" s="44">
        <v>172000</v>
      </c>
      <c r="G12269" s="44">
        <v>172000</v>
      </c>
      <c r="H12269" s="44">
        <v>76226.080000000002</v>
      </c>
      <c r="I12269" s="44">
        <v>84083.36</v>
      </c>
      <c r="J12269" s="68">
        <f t="shared" si="573"/>
        <v>0.44317488372093022</v>
      </c>
      <c r="K12269" s="43">
        <f t="shared" si="574"/>
        <v>0.48885674418604652</v>
      </c>
      <c r="L12269" s="41" t="str">
        <f t="shared" si="575"/>
        <v>AA</v>
      </c>
      <c r="M12269" s="41" t="s">
        <v>567</v>
      </c>
      <c r="N12269" s="41" t="s">
        <v>417</v>
      </c>
      <c r="O12269" s="41" t="s">
        <v>70</v>
      </c>
    </row>
    <row r="12270" spans="1:15">
      <c r="A12270" s="38">
        <v>39911</v>
      </c>
      <c r="B12270" s="38">
        <v>47216</v>
      </c>
      <c r="C12270" s="131">
        <v>240</v>
      </c>
      <c r="D12270" s="39">
        <v>0.1003</v>
      </c>
      <c r="E12270" s="39">
        <v>9.11E-2</v>
      </c>
      <c r="F12270" s="40">
        <v>180000</v>
      </c>
      <c r="G12270" s="40">
        <v>180000</v>
      </c>
      <c r="H12270" s="40">
        <v>64642.37</v>
      </c>
      <c r="I12270" s="40">
        <v>87999.99</v>
      </c>
      <c r="J12270" s="67">
        <f t="shared" si="573"/>
        <v>0.35912427777777778</v>
      </c>
      <c r="K12270" s="39">
        <f t="shared" si="574"/>
        <v>0.48888883333333338</v>
      </c>
      <c r="L12270" s="2" t="str">
        <f t="shared" si="575"/>
        <v>AA</v>
      </c>
      <c r="M12270" s="2" t="s">
        <v>685</v>
      </c>
      <c r="N12270" s="2" t="s">
        <v>421</v>
      </c>
      <c r="O12270" s="2" t="s">
        <v>70</v>
      </c>
    </row>
    <row r="12271" spans="1:15">
      <c r="A12271" s="38">
        <v>40414</v>
      </c>
      <c r="B12271" s="38">
        <v>48542</v>
      </c>
      <c r="C12271" s="131">
        <v>267</v>
      </c>
      <c r="D12271" s="39">
        <v>0.1003</v>
      </c>
      <c r="E12271" s="39">
        <v>9.11E-2</v>
      </c>
      <c r="F12271" s="40">
        <v>190000</v>
      </c>
      <c r="G12271" s="40">
        <v>190000</v>
      </c>
      <c r="H12271" s="40">
        <v>76484.66</v>
      </c>
      <c r="I12271" s="40">
        <v>92999.96</v>
      </c>
      <c r="J12271" s="67">
        <f t="shared" si="573"/>
        <v>0.40255084210526315</v>
      </c>
      <c r="K12271" s="39">
        <f t="shared" si="574"/>
        <v>0.48947347368421057</v>
      </c>
      <c r="L12271" s="2" t="str">
        <f t="shared" si="575"/>
        <v>AA</v>
      </c>
      <c r="M12271" s="2" t="s">
        <v>523</v>
      </c>
      <c r="N12271" s="2" t="s">
        <v>423</v>
      </c>
      <c r="O12271" s="2" t="s">
        <v>70</v>
      </c>
    </row>
    <row r="12272" spans="1:15">
      <c r="A12272" s="42">
        <v>40336</v>
      </c>
      <c r="B12272" s="42">
        <v>45815</v>
      </c>
      <c r="C12272" s="130">
        <v>180</v>
      </c>
      <c r="D12272" s="43">
        <v>0.1003</v>
      </c>
      <c r="E12272" s="43">
        <v>9.11E-2</v>
      </c>
      <c r="F12272" s="44">
        <v>153000</v>
      </c>
      <c r="G12272" s="44">
        <v>153000</v>
      </c>
      <c r="H12272" s="44">
        <v>46946.63</v>
      </c>
      <c r="I12272" s="44">
        <v>74999.990000000005</v>
      </c>
      <c r="J12272" s="68">
        <f t="shared" si="573"/>
        <v>0.30684071895424836</v>
      </c>
      <c r="K12272" s="43">
        <f t="shared" si="574"/>
        <v>0.49019601307189548</v>
      </c>
      <c r="L12272" s="41" t="str">
        <f t="shared" si="575"/>
        <v>AA</v>
      </c>
      <c r="M12272" s="41" t="s">
        <v>622</v>
      </c>
      <c r="N12272" s="41" t="s">
        <v>421</v>
      </c>
      <c r="O12272" s="41" t="s">
        <v>70</v>
      </c>
    </row>
    <row r="12273" spans="1:15">
      <c r="A12273" s="38">
        <v>40778</v>
      </c>
      <c r="B12273" s="38">
        <v>46257</v>
      </c>
      <c r="C12273" s="131">
        <v>180</v>
      </c>
      <c r="D12273" s="39">
        <v>0.1003</v>
      </c>
      <c r="E12273" s="39">
        <v>9.11E-2</v>
      </c>
      <c r="F12273" s="40">
        <v>163000</v>
      </c>
      <c r="G12273" s="40">
        <v>163000</v>
      </c>
      <c r="H12273" s="40">
        <v>62561.01</v>
      </c>
      <c r="I12273" s="40">
        <v>79999.990000000005</v>
      </c>
      <c r="J12273" s="67">
        <f t="shared" si="573"/>
        <v>0.3838098773006135</v>
      </c>
      <c r="K12273" s="39">
        <f t="shared" si="574"/>
        <v>0.49079748466257672</v>
      </c>
      <c r="L12273" s="2" t="str">
        <f t="shared" si="575"/>
        <v>AA</v>
      </c>
      <c r="M12273" s="2" t="s">
        <v>457</v>
      </c>
      <c r="N12273" s="2" t="s">
        <v>419</v>
      </c>
      <c r="O12273" s="2" t="s">
        <v>70</v>
      </c>
    </row>
    <row r="12274" spans="1:15">
      <c r="A12274" s="38">
        <v>40114</v>
      </c>
      <c r="B12274" s="38">
        <v>47419</v>
      </c>
      <c r="C12274" s="131">
        <v>240</v>
      </c>
      <c r="D12274" s="39">
        <v>0.1003</v>
      </c>
      <c r="E12274" s="39">
        <v>9.11E-2</v>
      </c>
      <c r="F12274" s="40">
        <v>163000</v>
      </c>
      <c r="G12274" s="40">
        <v>163000</v>
      </c>
      <c r="H12274" s="40">
        <v>60742.63</v>
      </c>
      <c r="I12274" s="40">
        <v>79999.990000000005</v>
      </c>
      <c r="J12274" s="67">
        <f t="shared" si="573"/>
        <v>0.37265417177914106</v>
      </c>
      <c r="K12274" s="39">
        <f t="shared" si="574"/>
        <v>0.49079748466257672</v>
      </c>
      <c r="L12274" s="2" t="str">
        <f t="shared" si="575"/>
        <v>AA</v>
      </c>
      <c r="M12274" s="2" t="s">
        <v>1228</v>
      </c>
      <c r="N12274" s="2" t="s">
        <v>424</v>
      </c>
      <c r="O12274" s="2" t="s">
        <v>70</v>
      </c>
    </row>
    <row r="12275" spans="1:15">
      <c r="A12275" s="38">
        <v>40627</v>
      </c>
      <c r="B12275" s="38">
        <v>51585</v>
      </c>
      <c r="C12275" s="131">
        <v>360</v>
      </c>
      <c r="D12275" s="39">
        <v>0.1003</v>
      </c>
      <c r="E12275" s="39">
        <v>9.11E-2</v>
      </c>
      <c r="F12275" s="40">
        <v>170000</v>
      </c>
      <c r="G12275" s="40">
        <v>170000</v>
      </c>
      <c r="H12275" s="40">
        <v>75438.820000000007</v>
      </c>
      <c r="I12275" s="40">
        <v>83568.45</v>
      </c>
      <c r="J12275" s="67">
        <f t="shared" si="573"/>
        <v>0.44375776470588241</v>
      </c>
      <c r="K12275" s="39">
        <f t="shared" si="574"/>
        <v>0.49157911764705881</v>
      </c>
      <c r="L12275" s="2" t="str">
        <f t="shared" si="575"/>
        <v>AA</v>
      </c>
      <c r="M12275" s="2" t="s">
        <v>1034</v>
      </c>
      <c r="N12275" s="2" t="s">
        <v>424</v>
      </c>
      <c r="O12275" s="2" t="s">
        <v>70</v>
      </c>
    </row>
    <row r="12276" spans="1:15">
      <c r="A12276" s="42">
        <v>39919</v>
      </c>
      <c r="B12276" s="42">
        <v>47224</v>
      </c>
      <c r="C12276" s="130">
        <v>240</v>
      </c>
      <c r="D12276" s="43">
        <v>0.1003</v>
      </c>
      <c r="E12276" s="43">
        <v>9.11E-2</v>
      </c>
      <c r="F12276" s="44">
        <v>183000</v>
      </c>
      <c r="G12276" s="44">
        <v>183000</v>
      </c>
      <c r="H12276" s="44">
        <v>44571.71</v>
      </c>
      <c r="I12276" s="44">
        <v>89999.99</v>
      </c>
      <c r="J12276" s="68">
        <f t="shared" si="573"/>
        <v>0.24356125683060109</v>
      </c>
      <c r="K12276" s="43">
        <f t="shared" si="574"/>
        <v>0.4918032240437159</v>
      </c>
      <c r="L12276" s="41" t="str">
        <f t="shared" si="575"/>
        <v>AA</v>
      </c>
      <c r="M12276" s="41" t="s">
        <v>497</v>
      </c>
      <c r="N12276" s="41" t="s">
        <v>417</v>
      </c>
      <c r="O12276" s="41" t="s">
        <v>70</v>
      </c>
    </row>
    <row r="12277" spans="1:15">
      <c r="A12277" s="42">
        <v>40028</v>
      </c>
      <c r="B12277" s="42">
        <v>47333</v>
      </c>
      <c r="C12277" s="130">
        <v>240</v>
      </c>
      <c r="D12277" s="43">
        <v>0.1003</v>
      </c>
      <c r="E12277" s="43">
        <v>9.11E-2</v>
      </c>
      <c r="F12277" s="44">
        <v>182899</v>
      </c>
      <c r="G12277" s="44">
        <v>182899</v>
      </c>
      <c r="H12277" s="44">
        <v>67804.47</v>
      </c>
      <c r="I12277" s="44">
        <v>89999.99</v>
      </c>
      <c r="J12277" s="68">
        <f t="shared" si="573"/>
        <v>0.3707208349963641</v>
      </c>
      <c r="K12277" s="43">
        <f t="shared" si="574"/>
        <v>0.49207480631386724</v>
      </c>
      <c r="L12277" s="41" t="str">
        <f t="shared" si="575"/>
        <v>AA</v>
      </c>
      <c r="M12277" s="41" t="s">
        <v>466</v>
      </c>
      <c r="N12277" s="41" t="s">
        <v>421</v>
      </c>
      <c r="O12277" s="41" t="s">
        <v>70</v>
      </c>
    </row>
    <row r="12278" spans="1:15">
      <c r="A12278" s="38">
        <v>39973</v>
      </c>
      <c r="B12278" s="38">
        <v>45452</v>
      </c>
      <c r="C12278" s="131">
        <v>180</v>
      </c>
      <c r="D12278" s="39">
        <v>0.1003</v>
      </c>
      <c r="E12278" s="39">
        <v>9.11E-2</v>
      </c>
      <c r="F12278" s="40">
        <v>152000</v>
      </c>
      <c r="G12278" s="40">
        <v>152000</v>
      </c>
      <c r="H12278" s="40">
        <v>36256.83</v>
      </c>
      <c r="I12278" s="40">
        <v>74999.990000000005</v>
      </c>
      <c r="J12278" s="67">
        <f t="shared" si="573"/>
        <v>0.23853177631578948</v>
      </c>
      <c r="K12278" s="39">
        <f t="shared" si="574"/>
        <v>0.49342098684210528</v>
      </c>
      <c r="L12278" s="2" t="str">
        <f t="shared" si="575"/>
        <v>AA</v>
      </c>
      <c r="M12278" s="2" t="s">
        <v>564</v>
      </c>
      <c r="N12278" s="2" t="s">
        <v>417</v>
      </c>
      <c r="O12278" s="2" t="s">
        <v>70</v>
      </c>
    </row>
    <row r="12279" spans="1:15">
      <c r="A12279" s="38">
        <v>40647</v>
      </c>
      <c r="B12279" s="38">
        <v>51605</v>
      </c>
      <c r="C12279" s="131">
        <v>360</v>
      </c>
      <c r="D12279" s="39">
        <v>0.1003</v>
      </c>
      <c r="E12279" s="39">
        <v>9.11E-2</v>
      </c>
      <c r="F12279" s="40">
        <v>175900</v>
      </c>
      <c r="G12279" s="40">
        <v>175900</v>
      </c>
      <c r="H12279" s="40">
        <v>77622.210000000006</v>
      </c>
      <c r="I12279" s="40">
        <v>86817.57</v>
      </c>
      <c r="J12279" s="67">
        <f t="shared" si="573"/>
        <v>0.44128601478112567</v>
      </c>
      <c r="K12279" s="39">
        <f t="shared" si="574"/>
        <v>0.4935620807276862</v>
      </c>
      <c r="L12279" s="2" t="str">
        <f t="shared" si="575"/>
        <v>AA</v>
      </c>
      <c r="M12279" s="2" t="s">
        <v>1573</v>
      </c>
      <c r="N12279" s="2" t="s">
        <v>422</v>
      </c>
      <c r="O12279" s="2" t="s">
        <v>70</v>
      </c>
    </row>
    <row r="12280" spans="1:15">
      <c r="A12280" s="38">
        <v>40723</v>
      </c>
      <c r="B12280" s="38">
        <v>51681</v>
      </c>
      <c r="C12280" s="131">
        <v>360</v>
      </c>
      <c r="D12280" s="39">
        <v>0.1003</v>
      </c>
      <c r="E12280" s="39">
        <v>9.11E-2</v>
      </c>
      <c r="F12280" s="40">
        <v>183000</v>
      </c>
      <c r="G12280" s="40">
        <v>183000</v>
      </c>
      <c r="H12280" s="40">
        <v>82659.14</v>
      </c>
      <c r="I12280" s="40">
        <v>90380</v>
      </c>
      <c r="J12280" s="67">
        <f t="shared" si="573"/>
        <v>0.45168928961748633</v>
      </c>
      <c r="K12280" s="39">
        <f t="shared" si="574"/>
        <v>0.49387978142076505</v>
      </c>
      <c r="L12280" s="2" t="str">
        <f t="shared" si="575"/>
        <v>AA</v>
      </c>
      <c r="M12280" s="2" t="s">
        <v>495</v>
      </c>
      <c r="N12280" s="2" t="s">
        <v>424</v>
      </c>
      <c r="O12280" s="2" t="s">
        <v>70</v>
      </c>
    </row>
    <row r="12281" spans="1:15">
      <c r="A12281" s="38">
        <v>40031</v>
      </c>
      <c r="B12281" s="38">
        <v>47336</v>
      </c>
      <c r="C12281" s="131">
        <v>240</v>
      </c>
      <c r="D12281" s="39">
        <v>0.1003</v>
      </c>
      <c r="E12281" s="39">
        <v>9.5700000000000007E-2</v>
      </c>
      <c r="F12281" s="40">
        <v>178072.2</v>
      </c>
      <c r="G12281" s="40">
        <v>178072.2</v>
      </c>
      <c r="H12281" s="40">
        <v>66151.320000000007</v>
      </c>
      <c r="I12281" s="40">
        <v>87999.99</v>
      </c>
      <c r="J12281" s="67">
        <f t="shared" si="573"/>
        <v>0.37148594783464239</v>
      </c>
      <c r="K12281" s="39">
        <f t="shared" si="574"/>
        <v>0.49418151738452154</v>
      </c>
      <c r="L12281" s="2" t="str">
        <f t="shared" si="575"/>
        <v>AA</v>
      </c>
      <c r="M12281" s="2" t="s">
        <v>564</v>
      </c>
      <c r="N12281" s="2" t="s">
        <v>417</v>
      </c>
      <c r="O12281" s="2" t="s">
        <v>70</v>
      </c>
    </row>
    <row r="12282" spans="1:15">
      <c r="A12282" s="38">
        <v>40478</v>
      </c>
      <c r="B12282" s="38">
        <v>47783</v>
      </c>
      <c r="C12282" s="131">
        <v>240</v>
      </c>
      <c r="D12282" s="39">
        <v>0.1003</v>
      </c>
      <c r="E12282" s="39">
        <v>9.11E-2</v>
      </c>
      <c r="F12282" s="40">
        <v>200000</v>
      </c>
      <c r="G12282" s="40">
        <v>200000</v>
      </c>
      <c r="H12282" s="40">
        <v>39938.160000000003</v>
      </c>
      <c r="I12282" s="40">
        <v>98869.42</v>
      </c>
      <c r="J12282" s="67">
        <f t="shared" si="573"/>
        <v>0.19969080000000003</v>
      </c>
      <c r="K12282" s="39">
        <f t="shared" si="574"/>
        <v>0.49434709999999998</v>
      </c>
      <c r="L12282" s="2" t="str">
        <f t="shared" si="575"/>
        <v>AA</v>
      </c>
      <c r="M12282" s="2" t="s">
        <v>586</v>
      </c>
      <c r="N12282" s="2" t="s">
        <v>416</v>
      </c>
      <c r="O12282" s="2" t="s">
        <v>70</v>
      </c>
    </row>
    <row r="12283" spans="1:15">
      <c r="A12283" s="38">
        <v>40311</v>
      </c>
      <c r="B12283" s="38">
        <v>46673</v>
      </c>
      <c r="C12283" s="131">
        <v>209</v>
      </c>
      <c r="D12283" s="39">
        <v>0.1003</v>
      </c>
      <c r="E12283" s="39">
        <v>9.11E-2</v>
      </c>
      <c r="F12283" s="40">
        <v>165000</v>
      </c>
      <c r="G12283" s="40">
        <v>165000</v>
      </c>
      <c r="H12283" s="40">
        <v>68542.820000000007</v>
      </c>
      <c r="I12283" s="40">
        <v>81616.91</v>
      </c>
      <c r="J12283" s="67">
        <f t="shared" si="573"/>
        <v>0.41541103030303034</v>
      </c>
      <c r="K12283" s="39">
        <f t="shared" si="574"/>
        <v>0.49464793939393942</v>
      </c>
      <c r="L12283" s="2" t="str">
        <f t="shared" si="575"/>
        <v>AA</v>
      </c>
      <c r="M12283" s="2" t="s">
        <v>459</v>
      </c>
      <c r="N12283" s="2" t="s">
        <v>417</v>
      </c>
      <c r="O12283" s="2" t="s">
        <v>70</v>
      </c>
    </row>
    <row r="12284" spans="1:15">
      <c r="A12284" s="38">
        <v>40704</v>
      </c>
      <c r="B12284" s="38">
        <v>51662</v>
      </c>
      <c r="C12284" s="131">
        <v>360</v>
      </c>
      <c r="D12284" s="39">
        <v>0.1003</v>
      </c>
      <c r="E12284" s="39">
        <v>9.11E-2</v>
      </c>
      <c r="F12284" s="40">
        <v>170000</v>
      </c>
      <c r="G12284" s="40">
        <v>170000</v>
      </c>
      <c r="H12284" s="40">
        <v>75529.919999999998</v>
      </c>
      <c r="I12284" s="40">
        <v>84156.96</v>
      </c>
      <c r="J12284" s="67">
        <f t="shared" si="573"/>
        <v>0.44429364705882352</v>
      </c>
      <c r="K12284" s="39">
        <f t="shared" si="574"/>
        <v>0.49504094117647063</v>
      </c>
      <c r="L12284" s="2" t="str">
        <f t="shared" si="575"/>
        <v>AA</v>
      </c>
      <c r="M12284" s="2" t="s">
        <v>489</v>
      </c>
      <c r="N12284" s="2" t="s">
        <v>415</v>
      </c>
      <c r="O12284" s="2" t="s">
        <v>70</v>
      </c>
    </row>
    <row r="12285" spans="1:15">
      <c r="A12285" s="42">
        <v>39696</v>
      </c>
      <c r="B12285" s="42">
        <v>47031</v>
      </c>
      <c r="C12285" s="130">
        <v>241</v>
      </c>
      <c r="D12285" s="43">
        <v>0.1003</v>
      </c>
      <c r="E12285" s="43">
        <v>9.5700000000000007E-2</v>
      </c>
      <c r="F12285" s="44">
        <v>193000</v>
      </c>
      <c r="G12285" s="44">
        <v>193000</v>
      </c>
      <c r="H12285" s="44">
        <v>69950.34</v>
      </c>
      <c r="I12285" s="44">
        <v>95787.03</v>
      </c>
      <c r="J12285" s="68">
        <f t="shared" si="573"/>
        <v>0.36243699481865282</v>
      </c>
      <c r="K12285" s="43">
        <f t="shared" si="574"/>
        <v>0.4963058549222798</v>
      </c>
      <c r="L12285" s="41" t="str">
        <f t="shared" si="575"/>
        <v>AA</v>
      </c>
      <c r="M12285" s="41" t="s">
        <v>477</v>
      </c>
      <c r="N12285" s="41" t="s">
        <v>422</v>
      </c>
      <c r="O12285" s="41" t="s">
        <v>70</v>
      </c>
    </row>
    <row r="12286" spans="1:15">
      <c r="A12286" s="38">
        <v>39875</v>
      </c>
      <c r="B12286" s="38">
        <v>47180</v>
      </c>
      <c r="C12286" s="131">
        <v>240</v>
      </c>
      <c r="D12286" s="39">
        <v>0.1003</v>
      </c>
      <c r="E12286" s="39">
        <v>9.11E-2</v>
      </c>
      <c r="F12286" s="40">
        <v>185000</v>
      </c>
      <c r="G12286" s="40">
        <v>185000</v>
      </c>
      <c r="H12286" s="40">
        <v>67574.19</v>
      </c>
      <c r="I12286" s="40">
        <v>91999.99</v>
      </c>
      <c r="J12286" s="67">
        <f t="shared" si="573"/>
        <v>0.3652658918918919</v>
      </c>
      <c r="K12286" s="39">
        <f t="shared" si="574"/>
        <v>0.49729724324324326</v>
      </c>
      <c r="L12286" s="2" t="str">
        <f t="shared" si="575"/>
        <v>AA</v>
      </c>
      <c r="M12286" s="2" t="s">
        <v>665</v>
      </c>
      <c r="N12286" s="2" t="s">
        <v>417</v>
      </c>
      <c r="O12286" s="2" t="s">
        <v>70</v>
      </c>
    </row>
    <row r="12287" spans="1:15">
      <c r="A12287" s="42">
        <v>40409</v>
      </c>
      <c r="B12287" s="42">
        <v>51367</v>
      </c>
      <c r="C12287" s="130">
        <v>360</v>
      </c>
      <c r="D12287" s="43">
        <v>0.1003</v>
      </c>
      <c r="E12287" s="43">
        <v>9.11E-2</v>
      </c>
      <c r="F12287" s="44">
        <v>156000</v>
      </c>
      <c r="G12287" s="44">
        <v>156000</v>
      </c>
      <c r="H12287" s="44">
        <v>61702.9</v>
      </c>
      <c r="I12287" s="44">
        <v>77599.990000000005</v>
      </c>
      <c r="J12287" s="68">
        <f t="shared" si="573"/>
        <v>0.39553141025641025</v>
      </c>
      <c r="K12287" s="43">
        <f t="shared" si="574"/>
        <v>0.49743583333333335</v>
      </c>
      <c r="L12287" s="41" t="str">
        <f t="shared" si="575"/>
        <v>AA</v>
      </c>
      <c r="M12287" s="41" t="s">
        <v>522</v>
      </c>
      <c r="N12287" s="41" t="s">
        <v>419</v>
      </c>
      <c r="O12287" s="41" t="s">
        <v>70</v>
      </c>
    </row>
    <row r="12288" spans="1:15">
      <c r="A12288" s="38">
        <v>39974</v>
      </c>
      <c r="B12288" s="38">
        <v>42073</v>
      </c>
      <c r="C12288" s="131">
        <v>69</v>
      </c>
      <c r="D12288" s="39">
        <v>0.1003</v>
      </c>
      <c r="E12288" s="39">
        <v>9.11E-2</v>
      </c>
      <c r="F12288" s="40">
        <v>182000</v>
      </c>
      <c r="G12288" s="40">
        <v>182000</v>
      </c>
      <c r="H12288" s="40">
        <v>30029.64</v>
      </c>
      <c r="I12288" s="40">
        <v>90559.99</v>
      </c>
      <c r="J12288" s="67">
        <f t="shared" si="573"/>
        <v>0.16499802197802196</v>
      </c>
      <c r="K12288" s="39">
        <f t="shared" si="574"/>
        <v>0.49758236263736266</v>
      </c>
      <c r="L12288" s="2" t="str">
        <f t="shared" si="575"/>
        <v>AA</v>
      </c>
      <c r="M12288" s="2" t="s">
        <v>532</v>
      </c>
      <c r="N12288" s="2" t="s">
        <v>417</v>
      </c>
      <c r="O12288" s="2" t="s">
        <v>70</v>
      </c>
    </row>
    <row r="12289" spans="1:15">
      <c r="A12289" s="38">
        <v>40106</v>
      </c>
      <c r="B12289" s="38">
        <v>51063</v>
      </c>
      <c r="C12289" s="131">
        <v>360</v>
      </c>
      <c r="D12289" s="39">
        <v>0.1003</v>
      </c>
      <c r="E12289" s="39">
        <v>9.11E-2</v>
      </c>
      <c r="F12289" s="40">
        <v>180000</v>
      </c>
      <c r="G12289" s="40">
        <v>180000</v>
      </c>
      <c r="H12289" s="40">
        <v>63619.03</v>
      </c>
      <c r="I12289" s="40">
        <v>89649.85</v>
      </c>
      <c r="J12289" s="67">
        <f t="shared" si="573"/>
        <v>0.35343905555555555</v>
      </c>
      <c r="K12289" s="39">
        <f t="shared" si="574"/>
        <v>0.49805472222222225</v>
      </c>
      <c r="L12289" s="2" t="str">
        <f t="shared" si="575"/>
        <v>AA</v>
      </c>
      <c r="M12289" s="2" t="s">
        <v>1096</v>
      </c>
      <c r="N12289" s="2" t="s">
        <v>428</v>
      </c>
      <c r="O12289" s="2" t="s">
        <v>70</v>
      </c>
    </row>
    <row r="12290" spans="1:15">
      <c r="A12290" s="38">
        <v>40340</v>
      </c>
      <c r="B12290" s="38">
        <v>51298</v>
      </c>
      <c r="C12290" s="131">
        <v>360</v>
      </c>
      <c r="D12290" s="39">
        <v>0.1003</v>
      </c>
      <c r="E12290" s="39">
        <v>9.11E-2</v>
      </c>
      <c r="F12290" s="40">
        <v>180518.06</v>
      </c>
      <c r="G12290" s="40">
        <v>180518.06</v>
      </c>
      <c r="H12290" s="40">
        <v>80036.09</v>
      </c>
      <c r="I12290" s="40">
        <v>90000</v>
      </c>
      <c r="J12290" s="67">
        <f t="shared" si="573"/>
        <v>0.44336887954590248</v>
      </c>
      <c r="K12290" s="39">
        <f t="shared" si="574"/>
        <v>0.4985650743199877</v>
      </c>
      <c r="L12290" s="2" t="str">
        <f t="shared" si="575"/>
        <v>AA</v>
      </c>
      <c r="M12290" s="2" t="s">
        <v>739</v>
      </c>
      <c r="N12290" s="2" t="s">
        <v>422</v>
      </c>
      <c r="O12290" s="2" t="s">
        <v>70</v>
      </c>
    </row>
    <row r="12291" spans="1:15">
      <c r="A12291" s="38">
        <v>40821</v>
      </c>
      <c r="B12291" s="38">
        <v>51779</v>
      </c>
      <c r="C12291" s="131">
        <v>360</v>
      </c>
      <c r="D12291" s="39">
        <v>0.1003</v>
      </c>
      <c r="E12291" s="39">
        <v>9.11E-2</v>
      </c>
      <c r="F12291" s="40">
        <v>198000</v>
      </c>
      <c r="G12291" s="40">
        <v>198000</v>
      </c>
      <c r="H12291" s="40">
        <v>89477.19</v>
      </c>
      <c r="I12291" s="40">
        <v>98865.05</v>
      </c>
      <c r="J12291" s="67">
        <f t="shared" ref="J12291:J12354" si="576">H12291/G12291</f>
        <v>0.451905</v>
      </c>
      <c r="K12291" s="39">
        <f t="shared" ref="K12291:K12354" si="577">I12291/G12291</f>
        <v>0.49931843434343437</v>
      </c>
      <c r="L12291" s="2" t="str">
        <f t="shared" ref="L12291:L12354" si="578">IF(J12291&lt;=65%,"AA",IF(J12291&lt;=75%,"A",IF(J12291&lt;=85%,"B","C")))</f>
        <v>AA</v>
      </c>
      <c r="M12291" s="2" t="s">
        <v>586</v>
      </c>
      <c r="N12291" s="2" t="s">
        <v>416</v>
      </c>
      <c r="O12291" s="2" t="s">
        <v>70</v>
      </c>
    </row>
    <row r="12292" spans="1:15">
      <c r="A12292" s="38">
        <v>39940</v>
      </c>
      <c r="B12292" s="38">
        <v>47855</v>
      </c>
      <c r="C12292" s="131">
        <v>260</v>
      </c>
      <c r="D12292" s="39">
        <v>0.1003</v>
      </c>
      <c r="E12292" s="39">
        <v>9.11E-2</v>
      </c>
      <c r="F12292" s="40">
        <v>199410</v>
      </c>
      <c r="G12292" s="40">
        <v>199410</v>
      </c>
      <c r="H12292" s="40">
        <v>75990.63</v>
      </c>
      <c r="I12292" s="40">
        <v>99599.99</v>
      </c>
      <c r="J12292" s="67">
        <f t="shared" si="576"/>
        <v>0.38107732811794798</v>
      </c>
      <c r="K12292" s="39">
        <f t="shared" si="577"/>
        <v>0.49947339651973321</v>
      </c>
      <c r="L12292" s="2" t="str">
        <f t="shared" si="578"/>
        <v>AA</v>
      </c>
      <c r="M12292" s="2" t="s">
        <v>482</v>
      </c>
      <c r="N12292" s="2" t="s">
        <v>422</v>
      </c>
      <c r="O12292" s="2" t="s">
        <v>70</v>
      </c>
    </row>
    <row r="12293" spans="1:15">
      <c r="A12293" s="38">
        <v>40688</v>
      </c>
      <c r="B12293" s="38">
        <v>51646</v>
      </c>
      <c r="C12293" s="131">
        <v>360</v>
      </c>
      <c r="D12293" s="39">
        <v>0.1003</v>
      </c>
      <c r="E12293" s="39">
        <v>9.11E-2</v>
      </c>
      <c r="F12293" s="40">
        <v>160000</v>
      </c>
      <c r="G12293" s="40">
        <v>160000</v>
      </c>
      <c r="H12293" s="40">
        <v>69690.539999999994</v>
      </c>
      <c r="I12293" s="40">
        <v>79999.990000000005</v>
      </c>
      <c r="J12293" s="67">
        <f t="shared" si="576"/>
        <v>0.43556587499999994</v>
      </c>
      <c r="K12293" s="39">
        <f t="shared" si="577"/>
        <v>0.49999993750000005</v>
      </c>
      <c r="L12293" s="2" t="str">
        <f t="shared" si="578"/>
        <v>AA</v>
      </c>
      <c r="M12293" s="2" t="s">
        <v>799</v>
      </c>
      <c r="N12293" s="2" t="s">
        <v>416</v>
      </c>
      <c r="O12293" s="2" t="s">
        <v>70</v>
      </c>
    </row>
    <row r="12294" spans="1:15">
      <c r="A12294" s="38">
        <v>40662</v>
      </c>
      <c r="B12294" s="38">
        <v>47967</v>
      </c>
      <c r="C12294" s="131">
        <v>240</v>
      </c>
      <c r="D12294" s="39">
        <v>0.1003</v>
      </c>
      <c r="E12294" s="39">
        <v>9.11E-2</v>
      </c>
      <c r="F12294" s="40">
        <v>170000</v>
      </c>
      <c r="G12294" s="40">
        <v>170000</v>
      </c>
      <c r="H12294" s="40">
        <v>70510.16</v>
      </c>
      <c r="I12294" s="40">
        <v>84999.99</v>
      </c>
      <c r="J12294" s="67">
        <f t="shared" si="576"/>
        <v>0.41476564705882357</v>
      </c>
      <c r="K12294" s="39">
        <f t="shared" si="577"/>
        <v>0.49999994117647062</v>
      </c>
      <c r="L12294" s="2" t="str">
        <f t="shared" si="578"/>
        <v>AA</v>
      </c>
      <c r="M12294" s="2" t="s">
        <v>475</v>
      </c>
      <c r="N12294" s="2" t="s">
        <v>427</v>
      </c>
      <c r="O12294" s="2" t="s">
        <v>70</v>
      </c>
    </row>
    <row r="12295" spans="1:15">
      <c r="A12295" s="38">
        <v>40800</v>
      </c>
      <c r="B12295" s="38">
        <v>51758</v>
      </c>
      <c r="C12295" s="131">
        <v>360</v>
      </c>
      <c r="D12295" s="39">
        <v>0.1003</v>
      </c>
      <c r="E12295" s="39">
        <v>9.5700000000000007E-2</v>
      </c>
      <c r="F12295" s="40">
        <v>170000</v>
      </c>
      <c r="G12295" s="40">
        <v>170000</v>
      </c>
      <c r="H12295" s="40">
        <v>76712.460000000006</v>
      </c>
      <c r="I12295" s="40">
        <v>84999.99</v>
      </c>
      <c r="J12295" s="67">
        <f t="shared" si="576"/>
        <v>0.45124976470588241</v>
      </c>
      <c r="K12295" s="39">
        <f t="shared" si="577"/>
        <v>0.49999994117647062</v>
      </c>
      <c r="L12295" s="2" t="str">
        <f t="shared" si="578"/>
        <v>AA</v>
      </c>
      <c r="M12295" s="2" t="s">
        <v>625</v>
      </c>
      <c r="N12295" s="2" t="s">
        <v>419</v>
      </c>
      <c r="O12295" s="2" t="s">
        <v>70</v>
      </c>
    </row>
    <row r="12296" spans="1:15">
      <c r="A12296" s="42">
        <v>40274</v>
      </c>
      <c r="B12296" s="42">
        <v>43502</v>
      </c>
      <c r="C12296" s="130">
        <v>106</v>
      </c>
      <c r="D12296" s="43">
        <v>0.1003</v>
      </c>
      <c r="E12296" s="43">
        <v>9.11E-2</v>
      </c>
      <c r="F12296" s="44">
        <v>180000</v>
      </c>
      <c r="G12296" s="44">
        <v>180000</v>
      </c>
      <c r="H12296" s="44">
        <v>47833.58</v>
      </c>
      <c r="I12296" s="44">
        <v>89999.99</v>
      </c>
      <c r="J12296" s="68">
        <f t="shared" si="576"/>
        <v>0.26574211111111112</v>
      </c>
      <c r="K12296" s="43">
        <f t="shared" si="577"/>
        <v>0.49999994444444446</v>
      </c>
      <c r="L12296" s="41" t="str">
        <f t="shared" si="578"/>
        <v>AA</v>
      </c>
      <c r="M12296" s="41" t="s">
        <v>790</v>
      </c>
      <c r="N12296" s="41" t="s">
        <v>416</v>
      </c>
      <c r="O12296" s="41" t="s">
        <v>70</v>
      </c>
    </row>
    <row r="12297" spans="1:15">
      <c r="A12297" s="38">
        <v>40855</v>
      </c>
      <c r="B12297" s="38">
        <v>46334</v>
      </c>
      <c r="C12297" s="131">
        <v>180</v>
      </c>
      <c r="D12297" s="39">
        <v>0.1003</v>
      </c>
      <c r="E12297" s="39">
        <v>9.11E-2</v>
      </c>
      <c r="F12297" s="40">
        <v>180000</v>
      </c>
      <c r="G12297" s="40">
        <v>180000</v>
      </c>
      <c r="H12297" s="40">
        <v>71664.77</v>
      </c>
      <c r="I12297" s="40">
        <v>89999.99</v>
      </c>
      <c r="J12297" s="67">
        <f t="shared" si="576"/>
        <v>0.39813761111111112</v>
      </c>
      <c r="K12297" s="39">
        <f t="shared" si="577"/>
        <v>0.49999994444444446</v>
      </c>
      <c r="L12297" s="2" t="str">
        <f t="shared" si="578"/>
        <v>AA</v>
      </c>
      <c r="M12297" s="2" t="s">
        <v>564</v>
      </c>
      <c r="N12297" s="2" t="s">
        <v>417</v>
      </c>
      <c r="O12297" s="2" t="s">
        <v>70</v>
      </c>
    </row>
    <row r="12298" spans="1:15">
      <c r="A12298" s="42">
        <v>40702</v>
      </c>
      <c r="B12298" s="42">
        <v>46546</v>
      </c>
      <c r="C12298" s="130">
        <v>192</v>
      </c>
      <c r="D12298" s="43">
        <v>0.1003</v>
      </c>
      <c r="E12298" s="43">
        <v>9.11E-2</v>
      </c>
      <c r="F12298" s="44">
        <v>180000</v>
      </c>
      <c r="G12298" s="44">
        <v>180000</v>
      </c>
      <c r="H12298" s="44">
        <v>47972.49</v>
      </c>
      <c r="I12298" s="44">
        <v>89999.99</v>
      </c>
      <c r="J12298" s="68">
        <f t="shared" si="576"/>
        <v>0.26651383333333334</v>
      </c>
      <c r="K12298" s="43">
        <f t="shared" si="577"/>
        <v>0.49999994444444446</v>
      </c>
      <c r="L12298" s="41" t="str">
        <f t="shared" si="578"/>
        <v>AA</v>
      </c>
      <c r="M12298" s="41" t="s">
        <v>1283</v>
      </c>
      <c r="N12298" s="41" t="s">
        <v>416</v>
      </c>
      <c r="O12298" s="41" t="s">
        <v>70</v>
      </c>
    </row>
    <row r="12299" spans="1:15">
      <c r="A12299" s="38">
        <v>40737</v>
      </c>
      <c r="B12299" s="38">
        <v>46765</v>
      </c>
      <c r="C12299" s="131">
        <v>198</v>
      </c>
      <c r="D12299" s="39">
        <v>0.1003</v>
      </c>
      <c r="E12299" s="39">
        <v>9.11E-2</v>
      </c>
      <c r="F12299" s="40">
        <v>180000</v>
      </c>
      <c r="G12299" s="40">
        <v>180000</v>
      </c>
      <c r="H12299" s="40">
        <v>72068.52</v>
      </c>
      <c r="I12299" s="40">
        <v>89999.99</v>
      </c>
      <c r="J12299" s="67">
        <f t="shared" si="576"/>
        <v>0.40038066666666666</v>
      </c>
      <c r="K12299" s="39">
        <f t="shared" si="577"/>
        <v>0.49999994444444446</v>
      </c>
      <c r="L12299" s="2" t="str">
        <f t="shared" si="578"/>
        <v>AA</v>
      </c>
      <c r="M12299" s="2" t="s">
        <v>459</v>
      </c>
      <c r="N12299" s="2" t="s">
        <v>417</v>
      </c>
      <c r="O12299" s="2" t="s">
        <v>70</v>
      </c>
    </row>
    <row r="12300" spans="1:15">
      <c r="A12300" s="38">
        <v>40389</v>
      </c>
      <c r="B12300" s="38">
        <v>51347</v>
      </c>
      <c r="C12300" s="131">
        <v>360</v>
      </c>
      <c r="D12300" s="39">
        <v>0.1003</v>
      </c>
      <c r="E12300" s="39">
        <v>9.11E-2</v>
      </c>
      <c r="F12300" s="40">
        <v>180000</v>
      </c>
      <c r="G12300" s="40">
        <v>180000</v>
      </c>
      <c r="H12300" s="40">
        <v>78636.08</v>
      </c>
      <c r="I12300" s="40">
        <v>89999.99</v>
      </c>
      <c r="J12300" s="67">
        <f t="shared" si="576"/>
        <v>0.43686711111111109</v>
      </c>
      <c r="K12300" s="39">
        <f t="shared" si="577"/>
        <v>0.49999994444444446</v>
      </c>
      <c r="L12300" s="2" t="str">
        <f t="shared" si="578"/>
        <v>AA</v>
      </c>
      <c r="M12300" s="2" t="s">
        <v>460</v>
      </c>
      <c r="N12300" s="2" t="s">
        <v>422</v>
      </c>
      <c r="O12300" s="2" t="s">
        <v>70</v>
      </c>
    </row>
    <row r="12301" spans="1:15">
      <c r="A12301" s="38">
        <v>39920</v>
      </c>
      <c r="B12301" s="38">
        <v>45399</v>
      </c>
      <c r="C12301" s="131">
        <v>180</v>
      </c>
      <c r="D12301" s="39">
        <v>0.1003</v>
      </c>
      <c r="E12301" s="39">
        <v>9.11E-2</v>
      </c>
      <c r="F12301" s="40">
        <v>200000</v>
      </c>
      <c r="G12301" s="40">
        <v>200000</v>
      </c>
      <c r="H12301" s="40">
        <v>63481.120000000003</v>
      </c>
      <c r="I12301" s="40">
        <v>99999.99</v>
      </c>
      <c r="J12301" s="67">
        <f t="shared" si="576"/>
        <v>0.31740560000000001</v>
      </c>
      <c r="K12301" s="39">
        <f t="shared" si="577"/>
        <v>0.49999995000000003</v>
      </c>
      <c r="L12301" s="2" t="str">
        <f t="shared" si="578"/>
        <v>AA</v>
      </c>
      <c r="M12301" s="2" t="s">
        <v>634</v>
      </c>
      <c r="N12301" s="2" t="s">
        <v>421</v>
      </c>
      <c r="O12301" s="2" t="s">
        <v>70</v>
      </c>
    </row>
    <row r="12302" spans="1:15">
      <c r="A12302" s="38">
        <v>40550</v>
      </c>
      <c r="B12302" s="38">
        <v>51508</v>
      </c>
      <c r="C12302" s="131">
        <v>360</v>
      </c>
      <c r="D12302" s="39">
        <v>0.1003</v>
      </c>
      <c r="E12302" s="39">
        <v>9.11E-2</v>
      </c>
      <c r="F12302" s="40">
        <v>200000</v>
      </c>
      <c r="G12302" s="40">
        <v>200000</v>
      </c>
      <c r="H12302" s="40">
        <v>88868.41</v>
      </c>
      <c r="I12302" s="40">
        <v>99999.99</v>
      </c>
      <c r="J12302" s="67">
        <f t="shared" si="576"/>
        <v>0.44434205000000004</v>
      </c>
      <c r="K12302" s="39">
        <f t="shared" si="577"/>
        <v>0.49999995000000003</v>
      </c>
      <c r="L12302" s="2" t="str">
        <f t="shared" si="578"/>
        <v>AA</v>
      </c>
      <c r="M12302" s="2" t="s">
        <v>703</v>
      </c>
      <c r="N12302" s="2" t="s">
        <v>437</v>
      </c>
      <c r="O12302" s="2" t="s">
        <v>70</v>
      </c>
    </row>
    <row r="12303" spans="1:15">
      <c r="A12303" s="42">
        <v>40000</v>
      </c>
      <c r="B12303" s="42">
        <v>50957</v>
      </c>
      <c r="C12303" s="130">
        <v>360</v>
      </c>
      <c r="D12303" s="43">
        <v>0.1003</v>
      </c>
      <c r="E12303" s="43">
        <v>9.11E-2</v>
      </c>
      <c r="F12303" s="44">
        <v>200000</v>
      </c>
      <c r="G12303" s="44">
        <v>200000</v>
      </c>
      <c r="H12303" s="44">
        <v>84434.9</v>
      </c>
      <c r="I12303" s="44">
        <v>99999.99</v>
      </c>
      <c r="J12303" s="68">
        <f t="shared" si="576"/>
        <v>0.42217449999999995</v>
      </c>
      <c r="K12303" s="43">
        <f t="shared" si="577"/>
        <v>0.49999995000000003</v>
      </c>
      <c r="L12303" s="41" t="str">
        <f t="shared" si="578"/>
        <v>AA</v>
      </c>
      <c r="M12303" s="41" t="s">
        <v>454</v>
      </c>
      <c r="N12303" s="41" t="s">
        <v>416</v>
      </c>
      <c r="O12303" s="41" t="s">
        <v>70</v>
      </c>
    </row>
    <row r="12304" spans="1:15">
      <c r="A12304" s="38">
        <v>39918</v>
      </c>
      <c r="B12304" s="38">
        <v>41866</v>
      </c>
      <c r="C12304" s="131">
        <v>64</v>
      </c>
      <c r="D12304" s="39">
        <v>0.1003</v>
      </c>
      <c r="E12304" s="39">
        <v>9.11E-2</v>
      </c>
      <c r="F12304" s="40">
        <v>190000</v>
      </c>
      <c r="G12304" s="40">
        <v>190000</v>
      </c>
      <c r="H12304" s="40">
        <v>31408.639999999999</v>
      </c>
      <c r="I12304" s="40">
        <v>95000</v>
      </c>
      <c r="J12304" s="67">
        <f t="shared" si="576"/>
        <v>0.16530863157894737</v>
      </c>
      <c r="K12304" s="39">
        <f t="shared" si="577"/>
        <v>0.5</v>
      </c>
      <c r="L12304" s="2" t="str">
        <f t="shared" si="578"/>
        <v>AA</v>
      </c>
      <c r="M12304" s="2" t="s">
        <v>689</v>
      </c>
      <c r="N12304" s="2" t="s">
        <v>424</v>
      </c>
      <c r="O12304" s="2" t="s">
        <v>70</v>
      </c>
    </row>
    <row r="12305" spans="1:15">
      <c r="A12305" s="42">
        <v>40380</v>
      </c>
      <c r="B12305" s="42">
        <v>51338</v>
      </c>
      <c r="C12305" s="130">
        <v>360</v>
      </c>
      <c r="D12305" s="43">
        <v>0.1003</v>
      </c>
      <c r="E12305" s="43">
        <v>9.11E-2</v>
      </c>
      <c r="F12305" s="44">
        <v>180000</v>
      </c>
      <c r="G12305" s="44">
        <v>180000</v>
      </c>
      <c r="H12305" s="44">
        <v>83730.080000000002</v>
      </c>
      <c r="I12305" s="44">
        <v>90009.4</v>
      </c>
      <c r="J12305" s="68">
        <f t="shared" si="576"/>
        <v>0.46516711111111114</v>
      </c>
      <c r="K12305" s="43">
        <f t="shared" si="577"/>
        <v>0.50005222222222223</v>
      </c>
      <c r="L12305" s="41" t="str">
        <f t="shared" si="578"/>
        <v>AA</v>
      </c>
      <c r="M12305" s="41" t="s">
        <v>758</v>
      </c>
      <c r="N12305" s="41" t="s">
        <v>418</v>
      </c>
      <c r="O12305" s="41" t="s">
        <v>70</v>
      </c>
    </row>
    <row r="12306" spans="1:15">
      <c r="A12306" s="42">
        <v>40402</v>
      </c>
      <c r="B12306" s="42">
        <v>46277</v>
      </c>
      <c r="C12306" s="130">
        <v>193</v>
      </c>
      <c r="D12306" s="43">
        <v>0.1003</v>
      </c>
      <c r="E12306" s="43">
        <v>9.11E-2</v>
      </c>
      <c r="F12306" s="44">
        <v>162800</v>
      </c>
      <c r="G12306" s="44">
        <v>162800</v>
      </c>
      <c r="H12306" s="44">
        <v>56238.27</v>
      </c>
      <c r="I12306" s="44">
        <v>81499.990000000005</v>
      </c>
      <c r="J12306" s="68">
        <f t="shared" si="576"/>
        <v>0.3454439189189189</v>
      </c>
      <c r="K12306" s="43">
        <f t="shared" si="577"/>
        <v>0.50061418918918921</v>
      </c>
      <c r="L12306" s="41" t="str">
        <f t="shared" si="578"/>
        <v>AA</v>
      </c>
      <c r="M12306" s="41" t="s">
        <v>632</v>
      </c>
      <c r="N12306" s="41" t="s">
        <v>424</v>
      </c>
      <c r="O12306" s="41" t="s">
        <v>70</v>
      </c>
    </row>
    <row r="12307" spans="1:15">
      <c r="A12307" s="38">
        <v>40781</v>
      </c>
      <c r="B12307" s="38">
        <v>45042</v>
      </c>
      <c r="C12307" s="131">
        <v>140</v>
      </c>
      <c r="D12307" s="39">
        <v>0.1003</v>
      </c>
      <c r="E12307" s="39">
        <v>9.11E-2</v>
      </c>
      <c r="F12307" s="40">
        <v>155000</v>
      </c>
      <c r="G12307" s="40">
        <v>155000</v>
      </c>
      <c r="H12307" s="40">
        <v>53899.67</v>
      </c>
      <c r="I12307" s="40">
        <v>77635</v>
      </c>
      <c r="J12307" s="67">
        <f t="shared" si="576"/>
        <v>0.3477398064516129</v>
      </c>
      <c r="K12307" s="39">
        <f t="shared" si="577"/>
        <v>0.50087096774193551</v>
      </c>
      <c r="L12307" s="2" t="str">
        <f t="shared" si="578"/>
        <v>AA</v>
      </c>
      <c r="M12307" s="2" t="s">
        <v>881</v>
      </c>
      <c r="N12307" s="2" t="s">
        <v>421</v>
      </c>
      <c r="O12307" s="2" t="s">
        <v>70</v>
      </c>
    </row>
    <row r="12308" spans="1:15">
      <c r="A12308" s="42">
        <v>39637</v>
      </c>
      <c r="B12308" s="42">
        <v>48037</v>
      </c>
      <c r="C12308" s="130">
        <v>276</v>
      </c>
      <c r="D12308" s="43">
        <v>0.1003</v>
      </c>
      <c r="E12308" s="43">
        <v>9.11E-2</v>
      </c>
      <c r="F12308" s="44">
        <v>139500</v>
      </c>
      <c r="G12308" s="44">
        <v>139500</v>
      </c>
      <c r="H12308" s="44">
        <v>52618.89</v>
      </c>
      <c r="I12308" s="44">
        <v>69999.990000000005</v>
      </c>
      <c r="J12308" s="68">
        <f t="shared" si="576"/>
        <v>0.37719634408602148</v>
      </c>
      <c r="K12308" s="43">
        <f t="shared" si="577"/>
        <v>0.50179204301075275</v>
      </c>
      <c r="L12308" s="41" t="str">
        <f t="shared" si="578"/>
        <v>AA</v>
      </c>
      <c r="M12308" s="41" t="s">
        <v>696</v>
      </c>
      <c r="N12308" s="41" t="s">
        <v>424</v>
      </c>
      <c r="O12308" s="41" t="s">
        <v>70</v>
      </c>
    </row>
    <row r="12309" spans="1:15">
      <c r="A12309" s="42">
        <v>40057</v>
      </c>
      <c r="B12309" s="42">
        <v>45536</v>
      </c>
      <c r="C12309" s="130">
        <v>180</v>
      </c>
      <c r="D12309" s="43">
        <v>0.1003</v>
      </c>
      <c r="E12309" s="43">
        <v>9.11E-2</v>
      </c>
      <c r="F12309" s="44">
        <v>159230</v>
      </c>
      <c r="G12309" s="44">
        <v>159230</v>
      </c>
      <c r="H12309" s="44">
        <v>52928.57</v>
      </c>
      <c r="I12309" s="44">
        <v>79999.990000000005</v>
      </c>
      <c r="J12309" s="68">
        <f t="shared" si="576"/>
        <v>0.33240325315581237</v>
      </c>
      <c r="K12309" s="43">
        <f t="shared" si="577"/>
        <v>0.50241782327450857</v>
      </c>
      <c r="L12309" s="41" t="str">
        <f t="shared" si="578"/>
        <v>AA</v>
      </c>
      <c r="M12309" s="41" t="s">
        <v>566</v>
      </c>
      <c r="N12309" s="41" t="s">
        <v>420</v>
      </c>
      <c r="O12309" s="41" t="s">
        <v>70</v>
      </c>
    </row>
    <row r="12310" spans="1:15">
      <c r="A12310" s="42">
        <v>40728</v>
      </c>
      <c r="B12310" s="42">
        <v>46207</v>
      </c>
      <c r="C12310" s="130">
        <v>180</v>
      </c>
      <c r="D12310" s="43">
        <v>0.1003</v>
      </c>
      <c r="E12310" s="43">
        <v>9.11E-2</v>
      </c>
      <c r="F12310" s="44">
        <v>185000</v>
      </c>
      <c r="G12310" s="44">
        <v>185000</v>
      </c>
      <c r="H12310" s="44">
        <v>72465.279999999999</v>
      </c>
      <c r="I12310" s="44">
        <v>92999.99</v>
      </c>
      <c r="J12310" s="68">
        <f t="shared" si="576"/>
        <v>0.39170421621621621</v>
      </c>
      <c r="K12310" s="43">
        <f t="shared" si="577"/>
        <v>0.50270264864864866</v>
      </c>
      <c r="L12310" s="41" t="str">
        <f t="shared" si="578"/>
        <v>AA</v>
      </c>
      <c r="M12310" s="41" t="s">
        <v>564</v>
      </c>
      <c r="N12310" s="41" t="s">
        <v>417</v>
      </c>
      <c r="O12310" s="41" t="s">
        <v>70</v>
      </c>
    </row>
    <row r="12311" spans="1:15">
      <c r="A12311" s="38">
        <v>40135</v>
      </c>
      <c r="B12311" s="38">
        <v>45614</v>
      </c>
      <c r="C12311" s="131">
        <v>180</v>
      </c>
      <c r="D12311" s="39">
        <v>0.1003</v>
      </c>
      <c r="E12311" s="39">
        <v>9.11E-2</v>
      </c>
      <c r="F12311" s="40">
        <v>198700</v>
      </c>
      <c r="G12311" s="40">
        <v>198700</v>
      </c>
      <c r="H12311" s="40">
        <v>67292.59</v>
      </c>
      <c r="I12311" s="40">
        <v>99999.99</v>
      </c>
      <c r="J12311" s="67">
        <f t="shared" si="576"/>
        <v>0.338664267740312</v>
      </c>
      <c r="K12311" s="39">
        <f t="shared" si="577"/>
        <v>0.50327121288374432</v>
      </c>
      <c r="L12311" s="2" t="str">
        <f t="shared" si="578"/>
        <v>AA</v>
      </c>
      <c r="M12311" s="2" t="s">
        <v>743</v>
      </c>
      <c r="N12311" s="2" t="s">
        <v>416</v>
      </c>
      <c r="O12311" s="2" t="s">
        <v>70</v>
      </c>
    </row>
    <row r="12312" spans="1:15">
      <c r="A12312" s="38">
        <v>40380</v>
      </c>
      <c r="B12312" s="38">
        <v>51338</v>
      </c>
      <c r="C12312" s="131">
        <v>360</v>
      </c>
      <c r="D12312" s="39">
        <v>0.1003</v>
      </c>
      <c r="E12312" s="39">
        <v>9.11E-2</v>
      </c>
      <c r="F12312" s="40">
        <v>170000</v>
      </c>
      <c r="G12312" s="40">
        <v>170000</v>
      </c>
      <c r="H12312" s="40">
        <v>76196.210000000006</v>
      </c>
      <c r="I12312" s="40">
        <v>85643.32</v>
      </c>
      <c r="J12312" s="67">
        <f t="shared" si="576"/>
        <v>0.44821300000000003</v>
      </c>
      <c r="K12312" s="39">
        <f t="shared" si="577"/>
        <v>0.50378423529411764</v>
      </c>
      <c r="L12312" s="2" t="str">
        <f t="shared" si="578"/>
        <v>AA</v>
      </c>
      <c r="M12312" s="2" t="s">
        <v>641</v>
      </c>
      <c r="N12312" s="2" t="s">
        <v>416</v>
      </c>
      <c r="O12312" s="2" t="s">
        <v>70</v>
      </c>
    </row>
    <row r="12313" spans="1:15">
      <c r="A12313" s="38">
        <v>40505</v>
      </c>
      <c r="B12313" s="38">
        <v>47810</v>
      </c>
      <c r="C12313" s="131">
        <v>240</v>
      </c>
      <c r="D12313" s="39">
        <v>0.1003</v>
      </c>
      <c r="E12313" s="39">
        <v>9.11E-2</v>
      </c>
      <c r="F12313" s="40">
        <v>200000</v>
      </c>
      <c r="G12313" s="40">
        <v>200000</v>
      </c>
      <c r="H12313" s="40">
        <v>66261.37</v>
      </c>
      <c r="I12313" s="40">
        <v>100760.29</v>
      </c>
      <c r="J12313" s="67">
        <f t="shared" si="576"/>
        <v>0.33130684999999999</v>
      </c>
      <c r="K12313" s="39">
        <f t="shared" si="577"/>
        <v>0.50380144999999998</v>
      </c>
      <c r="L12313" s="2" t="str">
        <f t="shared" si="578"/>
        <v>AA</v>
      </c>
      <c r="M12313" s="2" t="s">
        <v>495</v>
      </c>
      <c r="N12313" s="2" t="s">
        <v>424</v>
      </c>
      <c r="O12313" s="2" t="s">
        <v>70</v>
      </c>
    </row>
    <row r="12314" spans="1:15">
      <c r="A12314" s="42">
        <v>39626</v>
      </c>
      <c r="B12314" s="42">
        <v>49456</v>
      </c>
      <c r="C12314" s="130">
        <v>323</v>
      </c>
      <c r="D12314" s="43">
        <v>0.1003</v>
      </c>
      <c r="E12314" s="43">
        <v>9.11E-2</v>
      </c>
      <c r="F12314" s="44">
        <v>165000</v>
      </c>
      <c r="G12314" s="44">
        <v>165000</v>
      </c>
      <c r="H12314" s="44">
        <v>59397.88</v>
      </c>
      <c r="I12314" s="44">
        <v>83168.539999999994</v>
      </c>
      <c r="J12314" s="68">
        <f t="shared" si="576"/>
        <v>0.35998715151515148</v>
      </c>
      <c r="K12314" s="43">
        <f t="shared" si="577"/>
        <v>0.50405175757575749</v>
      </c>
      <c r="L12314" s="41" t="str">
        <f t="shared" si="578"/>
        <v>AA</v>
      </c>
      <c r="M12314" s="41" t="s">
        <v>451</v>
      </c>
      <c r="N12314" s="41" t="s">
        <v>419</v>
      </c>
      <c r="O12314" s="41" t="s">
        <v>70</v>
      </c>
    </row>
    <row r="12315" spans="1:15">
      <c r="A12315" s="42">
        <v>40753</v>
      </c>
      <c r="B12315" s="42">
        <v>45045</v>
      </c>
      <c r="C12315" s="130">
        <v>141</v>
      </c>
      <c r="D12315" s="43">
        <v>0.1003</v>
      </c>
      <c r="E12315" s="43">
        <v>9.11E-2</v>
      </c>
      <c r="F12315" s="44">
        <v>158000</v>
      </c>
      <c r="G12315" s="44">
        <v>158000</v>
      </c>
      <c r="H12315" s="44">
        <v>54428.97</v>
      </c>
      <c r="I12315" s="44">
        <v>79863.8</v>
      </c>
      <c r="J12315" s="68">
        <f t="shared" si="576"/>
        <v>0.34448715189873419</v>
      </c>
      <c r="K12315" s="43">
        <f t="shared" si="577"/>
        <v>0.50546708860759493</v>
      </c>
      <c r="L12315" s="41" t="str">
        <f t="shared" si="578"/>
        <v>AA</v>
      </c>
      <c r="M12315" s="41" t="s">
        <v>496</v>
      </c>
      <c r="N12315" s="41" t="s">
        <v>417</v>
      </c>
      <c r="O12315" s="41" t="s">
        <v>70</v>
      </c>
    </row>
    <row r="12316" spans="1:15">
      <c r="A12316" s="42">
        <v>40382</v>
      </c>
      <c r="B12316" s="42">
        <v>42147</v>
      </c>
      <c r="C12316" s="130">
        <v>58</v>
      </c>
      <c r="D12316" s="43">
        <v>0.1003</v>
      </c>
      <c r="E12316" s="43">
        <v>9.11E-2</v>
      </c>
      <c r="F12316" s="44">
        <v>199475.89</v>
      </c>
      <c r="G12316" s="44">
        <v>199475.89</v>
      </c>
      <c r="H12316" s="44">
        <v>35843.96</v>
      </c>
      <c r="I12316" s="44">
        <v>100899.99</v>
      </c>
      <c r="J12316" s="68">
        <f t="shared" si="576"/>
        <v>0.17969068843357458</v>
      </c>
      <c r="K12316" s="43">
        <f t="shared" si="577"/>
        <v>0.50582549099041496</v>
      </c>
      <c r="L12316" s="41" t="str">
        <f t="shared" si="578"/>
        <v>AA</v>
      </c>
      <c r="M12316" s="41" t="s">
        <v>453</v>
      </c>
      <c r="N12316" s="41" t="s">
        <v>418</v>
      </c>
      <c r="O12316" s="41" t="s">
        <v>70</v>
      </c>
    </row>
    <row r="12317" spans="1:15">
      <c r="A12317" s="38">
        <v>40407</v>
      </c>
      <c r="B12317" s="38">
        <v>51365</v>
      </c>
      <c r="C12317" s="131">
        <v>360</v>
      </c>
      <c r="D12317" s="39">
        <v>0.1003</v>
      </c>
      <c r="E12317" s="39">
        <v>9.11E-2</v>
      </c>
      <c r="F12317" s="40">
        <v>180000</v>
      </c>
      <c r="G12317" s="40">
        <v>180000</v>
      </c>
      <c r="H12317" s="40">
        <v>82849.78</v>
      </c>
      <c r="I12317" s="40">
        <v>91420</v>
      </c>
      <c r="J12317" s="67">
        <f t="shared" si="576"/>
        <v>0.46027655555555552</v>
      </c>
      <c r="K12317" s="39">
        <f t="shared" si="577"/>
        <v>0.50788888888888883</v>
      </c>
      <c r="L12317" s="2" t="str">
        <f t="shared" si="578"/>
        <v>AA</v>
      </c>
      <c r="M12317" s="2" t="s">
        <v>866</v>
      </c>
      <c r="N12317" s="2" t="s">
        <v>424</v>
      </c>
      <c r="O12317" s="2" t="s">
        <v>70</v>
      </c>
    </row>
    <row r="12318" spans="1:15">
      <c r="A12318" s="38">
        <v>39920</v>
      </c>
      <c r="B12318" s="38">
        <v>47225</v>
      </c>
      <c r="C12318" s="131">
        <v>240</v>
      </c>
      <c r="D12318" s="39">
        <v>0.1003</v>
      </c>
      <c r="E12318" s="39">
        <v>9.11E-2</v>
      </c>
      <c r="F12318" s="40">
        <v>167000</v>
      </c>
      <c r="G12318" s="40">
        <v>167000</v>
      </c>
      <c r="H12318" s="40">
        <v>62512.27</v>
      </c>
      <c r="I12318" s="40">
        <v>84999.99</v>
      </c>
      <c r="J12318" s="67">
        <f t="shared" si="576"/>
        <v>0.37432497005988025</v>
      </c>
      <c r="K12318" s="39">
        <f t="shared" si="577"/>
        <v>0.50898197604790418</v>
      </c>
      <c r="L12318" s="2" t="str">
        <f t="shared" si="578"/>
        <v>AA</v>
      </c>
      <c r="M12318" s="2" t="s">
        <v>586</v>
      </c>
      <c r="N12318" s="2" t="s">
        <v>416</v>
      </c>
      <c r="O12318" s="2" t="s">
        <v>70</v>
      </c>
    </row>
    <row r="12319" spans="1:15">
      <c r="A12319" s="38">
        <v>40441</v>
      </c>
      <c r="B12319" s="38">
        <v>51399</v>
      </c>
      <c r="C12319" s="131">
        <v>360</v>
      </c>
      <c r="D12319" s="39">
        <v>0.1003</v>
      </c>
      <c r="E12319" s="39">
        <v>9.11E-2</v>
      </c>
      <c r="F12319" s="40">
        <v>197910</v>
      </c>
      <c r="G12319" s="40">
        <v>197910</v>
      </c>
      <c r="H12319" s="40">
        <v>88650.63</v>
      </c>
      <c r="I12319" s="40">
        <v>100797.61</v>
      </c>
      <c r="J12319" s="67">
        <f t="shared" si="576"/>
        <v>0.44793406093678945</v>
      </c>
      <c r="K12319" s="39">
        <f t="shared" si="577"/>
        <v>0.50931034308524081</v>
      </c>
      <c r="L12319" s="2" t="str">
        <f t="shared" si="578"/>
        <v>AA</v>
      </c>
      <c r="M12319" s="2" t="s">
        <v>703</v>
      </c>
      <c r="N12319" s="2" t="s">
        <v>437</v>
      </c>
      <c r="O12319" s="2" t="s">
        <v>70</v>
      </c>
    </row>
    <row r="12320" spans="1:15">
      <c r="A12320" s="38">
        <v>40519</v>
      </c>
      <c r="B12320" s="38">
        <v>42711</v>
      </c>
      <c r="C12320" s="131">
        <v>72</v>
      </c>
      <c r="D12320" s="39">
        <v>0.1003</v>
      </c>
      <c r="E12320" s="39">
        <v>0.1003</v>
      </c>
      <c r="F12320" s="40">
        <v>198000</v>
      </c>
      <c r="G12320" s="40">
        <v>198000</v>
      </c>
      <c r="H12320" s="40">
        <v>50126.080000000002</v>
      </c>
      <c r="I12320" s="40">
        <v>100905.51</v>
      </c>
      <c r="J12320" s="67">
        <f t="shared" si="576"/>
        <v>0.25316202020202022</v>
      </c>
      <c r="K12320" s="39">
        <f t="shared" si="577"/>
        <v>0.50962378787878782</v>
      </c>
      <c r="L12320" s="2" t="str">
        <f t="shared" si="578"/>
        <v>AA</v>
      </c>
      <c r="M12320" s="2" t="s">
        <v>564</v>
      </c>
      <c r="N12320" s="2" t="s">
        <v>417</v>
      </c>
      <c r="O12320" s="2" t="s">
        <v>70</v>
      </c>
    </row>
    <row r="12321" spans="1:15">
      <c r="A12321" s="38">
        <v>40192</v>
      </c>
      <c r="B12321" s="38">
        <v>44179</v>
      </c>
      <c r="C12321" s="131">
        <v>131</v>
      </c>
      <c r="D12321" s="39">
        <v>0.1003</v>
      </c>
      <c r="E12321" s="39">
        <v>9.11E-2</v>
      </c>
      <c r="F12321" s="40">
        <v>186000</v>
      </c>
      <c r="G12321" s="40">
        <v>186000</v>
      </c>
      <c r="H12321" s="40">
        <v>58969.68</v>
      </c>
      <c r="I12321" s="40">
        <v>94999.99</v>
      </c>
      <c r="J12321" s="67">
        <f t="shared" si="576"/>
        <v>0.31704129032258066</v>
      </c>
      <c r="K12321" s="39">
        <f t="shared" si="577"/>
        <v>0.51075263440860219</v>
      </c>
      <c r="L12321" s="2" t="str">
        <f t="shared" si="578"/>
        <v>AA</v>
      </c>
      <c r="M12321" s="2" t="s">
        <v>495</v>
      </c>
      <c r="N12321" s="2" t="s">
        <v>424</v>
      </c>
      <c r="O12321" s="2" t="s">
        <v>70</v>
      </c>
    </row>
    <row r="12322" spans="1:15">
      <c r="A12322" s="38">
        <v>39916</v>
      </c>
      <c r="B12322" s="38">
        <v>50873</v>
      </c>
      <c r="C12322" s="131">
        <v>360</v>
      </c>
      <c r="D12322" s="39">
        <v>0.1003</v>
      </c>
      <c r="E12322" s="39">
        <v>9.11E-2</v>
      </c>
      <c r="F12322" s="40">
        <v>186000</v>
      </c>
      <c r="G12322" s="40">
        <v>186000</v>
      </c>
      <c r="H12322" s="40">
        <v>49194.15</v>
      </c>
      <c r="I12322" s="40">
        <v>94999.99</v>
      </c>
      <c r="J12322" s="67">
        <f t="shared" si="576"/>
        <v>0.26448467741935483</v>
      </c>
      <c r="K12322" s="39">
        <f t="shared" si="577"/>
        <v>0.51075263440860219</v>
      </c>
      <c r="L12322" s="2" t="str">
        <f t="shared" si="578"/>
        <v>AA</v>
      </c>
      <c r="M12322" s="2" t="s">
        <v>495</v>
      </c>
      <c r="N12322" s="2" t="s">
        <v>424</v>
      </c>
      <c r="O12322" s="2" t="s">
        <v>70</v>
      </c>
    </row>
    <row r="12323" spans="1:15">
      <c r="A12323" s="42">
        <v>39994</v>
      </c>
      <c r="B12323" s="42">
        <v>49125</v>
      </c>
      <c r="C12323" s="130">
        <v>300</v>
      </c>
      <c r="D12323" s="43">
        <v>0.1003</v>
      </c>
      <c r="E12323" s="43">
        <v>9.11E-2</v>
      </c>
      <c r="F12323" s="44">
        <v>180000</v>
      </c>
      <c r="G12323" s="44">
        <v>180000</v>
      </c>
      <c r="H12323" s="44">
        <v>73743.87</v>
      </c>
      <c r="I12323" s="44">
        <v>91999.99</v>
      </c>
      <c r="J12323" s="68">
        <f t="shared" si="576"/>
        <v>0.40968816666666663</v>
      </c>
      <c r="K12323" s="43">
        <f t="shared" si="577"/>
        <v>0.51111105555555558</v>
      </c>
      <c r="L12323" s="41" t="str">
        <f t="shared" si="578"/>
        <v>AA</v>
      </c>
      <c r="M12323" s="41" t="s">
        <v>660</v>
      </c>
      <c r="N12323" s="41" t="s">
        <v>439</v>
      </c>
      <c r="O12323" s="41" t="s">
        <v>70</v>
      </c>
    </row>
    <row r="12324" spans="1:15">
      <c r="A12324" s="38">
        <v>40763</v>
      </c>
      <c r="B12324" s="38">
        <v>51721</v>
      </c>
      <c r="C12324" s="131">
        <v>360</v>
      </c>
      <c r="D12324" s="39">
        <v>0.1003</v>
      </c>
      <c r="E12324" s="39">
        <v>9.11E-2</v>
      </c>
      <c r="F12324" s="40">
        <v>188300</v>
      </c>
      <c r="G12324" s="40">
        <v>188300</v>
      </c>
      <c r="H12324" s="40">
        <v>88324.94</v>
      </c>
      <c r="I12324" s="40">
        <v>96351</v>
      </c>
      <c r="J12324" s="67">
        <f t="shared" si="576"/>
        <v>0.46906500265533724</v>
      </c>
      <c r="K12324" s="39">
        <f t="shared" si="577"/>
        <v>0.51168879447689852</v>
      </c>
      <c r="L12324" s="2" t="str">
        <f t="shared" si="578"/>
        <v>AA</v>
      </c>
      <c r="M12324" s="2" t="s">
        <v>616</v>
      </c>
      <c r="N12324" s="2" t="s">
        <v>424</v>
      </c>
      <c r="O12324" s="2" t="s">
        <v>70</v>
      </c>
    </row>
    <row r="12325" spans="1:15">
      <c r="A12325" s="38">
        <v>40731</v>
      </c>
      <c r="B12325" s="38">
        <v>49863</v>
      </c>
      <c r="C12325" s="131">
        <v>300</v>
      </c>
      <c r="D12325" s="39">
        <v>0.1003</v>
      </c>
      <c r="E12325" s="39">
        <v>9.11E-2</v>
      </c>
      <c r="F12325" s="40">
        <v>175800</v>
      </c>
      <c r="G12325" s="40">
        <v>175800</v>
      </c>
      <c r="H12325" s="40">
        <v>78881.179999999993</v>
      </c>
      <c r="I12325" s="40">
        <v>89999.99</v>
      </c>
      <c r="J12325" s="67">
        <f t="shared" si="576"/>
        <v>0.44869840728100108</v>
      </c>
      <c r="K12325" s="39">
        <f t="shared" si="577"/>
        <v>0.51194533560864619</v>
      </c>
      <c r="L12325" s="2" t="str">
        <f t="shared" si="578"/>
        <v>AA</v>
      </c>
      <c r="M12325" s="2" t="s">
        <v>632</v>
      </c>
      <c r="N12325" s="2" t="s">
        <v>424</v>
      </c>
      <c r="O12325" s="2" t="s">
        <v>70</v>
      </c>
    </row>
    <row r="12326" spans="1:15">
      <c r="A12326" s="42">
        <v>40841</v>
      </c>
      <c r="B12326" s="42">
        <v>51799</v>
      </c>
      <c r="C12326" s="130">
        <v>360</v>
      </c>
      <c r="D12326" s="43">
        <v>0.1003</v>
      </c>
      <c r="E12326" s="43">
        <v>9.11E-2</v>
      </c>
      <c r="F12326" s="44">
        <v>183484</v>
      </c>
      <c r="G12326" s="44">
        <v>183484</v>
      </c>
      <c r="H12326" s="44">
        <v>85246.92</v>
      </c>
      <c r="I12326" s="44">
        <v>94071.66</v>
      </c>
      <c r="J12326" s="68">
        <f t="shared" si="576"/>
        <v>0.46460138213686208</v>
      </c>
      <c r="K12326" s="43">
        <f t="shared" si="577"/>
        <v>0.51269680190098321</v>
      </c>
      <c r="L12326" s="41" t="str">
        <f t="shared" si="578"/>
        <v>AA</v>
      </c>
      <c r="M12326" s="41" t="s">
        <v>1063</v>
      </c>
      <c r="N12326" s="41" t="s">
        <v>422</v>
      </c>
      <c r="O12326" s="41" t="s">
        <v>70</v>
      </c>
    </row>
    <row r="12327" spans="1:15">
      <c r="A12327" s="38">
        <v>40808</v>
      </c>
      <c r="B12327" s="38">
        <v>51766</v>
      </c>
      <c r="C12327" s="131">
        <v>360</v>
      </c>
      <c r="D12327" s="39">
        <v>0.1003</v>
      </c>
      <c r="E12327" s="39">
        <v>9.11E-2</v>
      </c>
      <c r="F12327" s="40">
        <v>180000</v>
      </c>
      <c r="G12327" s="40">
        <v>180000</v>
      </c>
      <c r="H12327" s="40">
        <v>88215.01</v>
      </c>
      <c r="I12327" s="40">
        <v>92292.58</v>
      </c>
      <c r="J12327" s="67">
        <f t="shared" si="576"/>
        <v>0.49008338888888886</v>
      </c>
      <c r="K12327" s="39">
        <f t="shared" si="577"/>
        <v>0.51273655555555553</v>
      </c>
      <c r="L12327" s="2" t="str">
        <f t="shared" si="578"/>
        <v>AA</v>
      </c>
      <c r="M12327" s="2" t="s">
        <v>594</v>
      </c>
      <c r="N12327" s="2" t="s">
        <v>419</v>
      </c>
      <c r="O12327" s="2" t="s">
        <v>70</v>
      </c>
    </row>
    <row r="12328" spans="1:15">
      <c r="A12328" s="38">
        <v>40049</v>
      </c>
      <c r="B12328" s="38">
        <v>51006</v>
      </c>
      <c r="C12328" s="131">
        <v>360</v>
      </c>
      <c r="D12328" s="39">
        <v>0.1003</v>
      </c>
      <c r="E12328" s="39">
        <v>9.11E-2</v>
      </c>
      <c r="F12328" s="40">
        <v>195000</v>
      </c>
      <c r="G12328" s="40">
        <v>195000</v>
      </c>
      <c r="H12328" s="40">
        <v>84492.68</v>
      </c>
      <c r="I12328" s="40">
        <v>99999.99</v>
      </c>
      <c r="J12328" s="67">
        <f t="shared" si="576"/>
        <v>0.43329579487179481</v>
      </c>
      <c r="K12328" s="39">
        <f t="shared" si="577"/>
        <v>0.51282046153846161</v>
      </c>
      <c r="L12328" s="2" t="str">
        <f t="shared" si="578"/>
        <v>AA</v>
      </c>
      <c r="M12328" s="2" t="s">
        <v>511</v>
      </c>
      <c r="N12328" s="2" t="s">
        <v>422</v>
      </c>
      <c r="O12328" s="2" t="s">
        <v>70</v>
      </c>
    </row>
    <row r="12329" spans="1:15">
      <c r="A12329" s="38">
        <v>40633</v>
      </c>
      <c r="B12329" s="38">
        <v>44377</v>
      </c>
      <c r="C12329" s="131">
        <v>123</v>
      </c>
      <c r="D12329" s="39">
        <v>0.1003</v>
      </c>
      <c r="E12329" s="39">
        <v>9.11E-2</v>
      </c>
      <c r="F12329" s="40">
        <v>190000</v>
      </c>
      <c r="G12329" s="40">
        <v>190000</v>
      </c>
      <c r="H12329" s="40">
        <v>56987.519999999997</v>
      </c>
      <c r="I12329" s="40">
        <v>97499.99</v>
      </c>
      <c r="J12329" s="67">
        <f t="shared" si="576"/>
        <v>0.29993431578947366</v>
      </c>
      <c r="K12329" s="39">
        <f t="shared" si="577"/>
        <v>0.51315784210526316</v>
      </c>
      <c r="L12329" s="2" t="str">
        <f t="shared" si="578"/>
        <v>AA</v>
      </c>
      <c r="M12329" s="2" t="s">
        <v>601</v>
      </c>
      <c r="N12329" s="2" t="s">
        <v>435</v>
      </c>
      <c r="O12329" s="2" t="s">
        <v>70</v>
      </c>
    </row>
    <row r="12330" spans="1:15">
      <c r="A12330" s="42">
        <v>40207</v>
      </c>
      <c r="B12330" s="42">
        <v>51164</v>
      </c>
      <c r="C12330" s="130">
        <v>360</v>
      </c>
      <c r="D12330" s="43">
        <v>0.1003</v>
      </c>
      <c r="E12330" s="43">
        <v>9.11E-2</v>
      </c>
      <c r="F12330" s="44">
        <v>190000</v>
      </c>
      <c r="G12330" s="44">
        <v>190000</v>
      </c>
      <c r="H12330" s="44">
        <v>83947.43</v>
      </c>
      <c r="I12330" s="44">
        <v>97499.99</v>
      </c>
      <c r="J12330" s="68">
        <f t="shared" si="576"/>
        <v>0.44182857894736838</v>
      </c>
      <c r="K12330" s="43">
        <f t="shared" si="577"/>
        <v>0.51315784210526316</v>
      </c>
      <c r="L12330" s="41" t="str">
        <f t="shared" si="578"/>
        <v>AA</v>
      </c>
      <c r="M12330" s="41" t="s">
        <v>586</v>
      </c>
      <c r="N12330" s="41" t="s">
        <v>416</v>
      </c>
      <c r="O12330" s="41" t="s">
        <v>70</v>
      </c>
    </row>
    <row r="12331" spans="1:15">
      <c r="A12331" s="38">
        <v>40539</v>
      </c>
      <c r="B12331" s="38">
        <v>44192</v>
      </c>
      <c r="C12331" s="131">
        <v>120</v>
      </c>
      <c r="D12331" s="39">
        <v>0.1003</v>
      </c>
      <c r="E12331" s="39">
        <v>9.11E-2</v>
      </c>
      <c r="F12331" s="40">
        <v>185000</v>
      </c>
      <c r="G12331" s="40">
        <v>185000</v>
      </c>
      <c r="H12331" s="40">
        <v>76984.899999999994</v>
      </c>
      <c r="I12331" s="40">
        <v>95000</v>
      </c>
      <c r="J12331" s="67">
        <f t="shared" si="576"/>
        <v>0.41613459459459456</v>
      </c>
      <c r="K12331" s="39">
        <f t="shared" si="577"/>
        <v>0.51351351351351349</v>
      </c>
      <c r="L12331" s="2" t="str">
        <f t="shared" si="578"/>
        <v>AA</v>
      </c>
      <c r="M12331" s="2" t="s">
        <v>457</v>
      </c>
      <c r="N12331" s="2" t="s">
        <v>419</v>
      </c>
      <c r="O12331" s="2" t="s">
        <v>70</v>
      </c>
    </row>
    <row r="12332" spans="1:15">
      <c r="A12332" s="38">
        <v>40263</v>
      </c>
      <c r="B12332" s="38">
        <v>46352</v>
      </c>
      <c r="C12332" s="131">
        <v>200</v>
      </c>
      <c r="D12332" s="39">
        <v>0.1003</v>
      </c>
      <c r="E12332" s="39">
        <v>9.11E-2</v>
      </c>
      <c r="F12332" s="40">
        <v>154100</v>
      </c>
      <c r="G12332" s="40">
        <v>154100</v>
      </c>
      <c r="H12332" s="40">
        <v>37956.870000000003</v>
      </c>
      <c r="I12332" s="40">
        <v>79148.09</v>
      </c>
      <c r="J12332" s="67">
        <f t="shared" si="576"/>
        <v>0.2463132381570409</v>
      </c>
      <c r="K12332" s="39">
        <f t="shared" si="577"/>
        <v>0.51361512005191434</v>
      </c>
      <c r="L12332" s="2" t="str">
        <f t="shared" si="578"/>
        <v>AA</v>
      </c>
      <c r="M12332" s="2" t="s">
        <v>495</v>
      </c>
      <c r="N12332" s="2" t="s">
        <v>424</v>
      </c>
      <c r="O12332" s="2" t="s">
        <v>70</v>
      </c>
    </row>
    <row r="12333" spans="1:15">
      <c r="A12333" s="38">
        <v>40582</v>
      </c>
      <c r="B12333" s="38">
        <v>51540</v>
      </c>
      <c r="C12333" s="131">
        <v>360</v>
      </c>
      <c r="D12333" s="39">
        <v>0.1003</v>
      </c>
      <c r="E12333" s="39">
        <v>9.11E-2</v>
      </c>
      <c r="F12333" s="40">
        <v>175000</v>
      </c>
      <c r="G12333" s="40">
        <v>175000</v>
      </c>
      <c r="H12333" s="40">
        <v>82533.58</v>
      </c>
      <c r="I12333" s="40">
        <v>90000</v>
      </c>
      <c r="J12333" s="67">
        <f t="shared" si="576"/>
        <v>0.47162045714285716</v>
      </c>
      <c r="K12333" s="39">
        <f t="shared" si="577"/>
        <v>0.51428571428571423</v>
      </c>
      <c r="L12333" s="2" t="str">
        <f t="shared" si="578"/>
        <v>AA</v>
      </c>
      <c r="M12333" s="2" t="s">
        <v>987</v>
      </c>
      <c r="N12333" s="2" t="s">
        <v>422</v>
      </c>
      <c r="O12333" s="2" t="s">
        <v>70</v>
      </c>
    </row>
    <row r="12334" spans="1:15">
      <c r="A12334" s="38">
        <v>40247</v>
      </c>
      <c r="B12334" s="38">
        <v>47036</v>
      </c>
      <c r="C12334" s="131">
        <v>223</v>
      </c>
      <c r="D12334" s="39">
        <v>0.1003</v>
      </c>
      <c r="E12334" s="39">
        <v>9.11E-2</v>
      </c>
      <c r="F12334" s="40">
        <v>163000</v>
      </c>
      <c r="G12334" s="40">
        <v>163000</v>
      </c>
      <c r="H12334" s="40">
        <v>64115.33</v>
      </c>
      <c r="I12334" s="40">
        <v>83922.34</v>
      </c>
      <c r="J12334" s="67">
        <f t="shared" si="576"/>
        <v>0.39334558282208593</v>
      </c>
      <c r="K12334" s="39">
        <f t="shared" si="577"/>
        <v>0.51486098159509197</v>
      </c>
      <c r="L12334" s="2" t="str">
        <f t="shared" si="578"/>
        <v>AA</v>
      </c>
      <c r="M12334" s="2" t="s">
        <v>1047</v>
      </c>
      <c r="N12334" s="2" t="s">
        <v>422</v>
      </c>
      <c r="O12334" s="2" t="s">
        <v>70</v>
      </c>
    </row>
    <row r="12335" spans="1:15">
      <c r="A12335" s="42">
        <v>40533</v>
      </c>
      <c r="B12335" s="42">
        <v>51491</v>
      </c>
      <c r="C12335" s="130">
        <v>360</v>
      </c>
      <c r="D12335" s="43">
        <v>0.1003</v>
      </c>
      <c r="E12335" s="43">
        <v>9.5700000000000007E-2</v>
      </c>
      <c r="F12335" s="44">
        <v>167000</v>
      </c>
      <c r="G12335" s="44">
        <v>167000</v>
      </c>
      <c r="H12335" s="44">
        <v>76227.600000000006</v>
      </c>
      <c r="I12335" s="44">
        <v>86045.59</v>
      </c>
      <c r="J12335" s="68">
        <f t="shared" si="576"/>
        <v>0.45645269461077848</v>
      </c>
      <c r="K12335" s="43">
        <f t="shared" si="577"/>
        <v>0.51524305389221559</v>
      </c>
      <c r="L12335" s="41" t="str">
        <f t="shared" si="578"/>
        <v>AA</v>
      </c>
      <c r="M12335" s="41" t="s">
        <v>495</v>
      </c>
      <c r="N12335" s="41" t="s">
        <v>424</v>
      </c>
      <c r="O12335" s="41" t="s">
        <v>70</v>
      </c>
    </row>
    <row r="12336" spans="1:15">
      <c r="A12336" s="38">
        <v>40721</v>
      </c>
      <c r="B12336" s="38">
        <v>45196</v>
      </c>
      <c r="C12336" s="131">
        <v>147</v>
      </c>
      <c r="D12336" s="39">
        <v>0.1003</v>
      </c>
      <c r="E12336" s="39">
        <v>9.11E-2</v>
      </c>
      <c r="F12336" s="40">
        <v>194000</v>
      </c>
      <c r="G12336" s="40">
        <v>194000</v>
      </c>
      <c r="H12336" s="40">
        <v>63998.66</v>
      </c>
      <c r="I12336" s="40">
        <v>99999.99</v>
      </c>
      <c r="J12336" s="67">
        <f t="shared" si="576"/>
        <v>0.32989000000000002</v>
      </c>
      <c r="K12336" s="39">
        <f t="shared" si="577"/>
        <v>0.51546386597938143</v>
      </c>
      <c r="L12336" s="2" t="str">
        <f t="shared" si="578"/>
        <v>AA</v>
      </c>
      <c r="M12336" s="2" t="s">
        <v>642</v>
      </c>
      <c r="N12336" s="2" t="s">
        <v>417</v>
      </c>
      <c r="O12336" s="2" t="s">
        <v>70</v>
      </c>
    </row>
    <row r="12337" spans="1:15">
      <c r="A12337" s="42">
        <v>40816</v>
      </c>
      <c r="B12337" s="42">
        <v>48121</v>
      </c>
      <c r="C12337" s="130">
        <v>240</v>
      </c>
      <c r="D12337" s="43">
        <v>0.1003</v>
      </c>
      <c r="E12337" s="43">
        <v>9.11E-2</v>
      </c>
      <c r="F12337" s="44">
        <v>194000</v>
      </c>
      <c r="G12337" s="44">
        <v>194000</v>
      </c>
      <c r="H12337" s="44">
        <v>84314.93</v>
      </c>
      <c r="I12337" s="44">
        <v>99999.99</v>
      </c>
      <c r="J12337" s="68">
        <f t="shared" si="576"/>
        <v>0.43461304123711336</v>
      </c>
      <c r="K12337" s="43">
        <f t="shared" si="577"/>
        <v>0.51546386597938143</v>
      </c>
      <c r="L12337" s="41" t="str">
        <f t="shared" si="578"/>
        <v>AA</v>
      </c>
      <c r="M12337" s="41" t="s">
        <v>559</v>
      </c>
      <c r="N12337" s="41" t="s">
        <v>417</v>
      </c>
      <c r="O12337" s="41" t="s">
        <v>70</v>
      </c>
    </row>
    <row r="12338" spans="1:15">
      <c r="A12338" s="42">
        <v>40434</v>
      </c>
      <c r="B12338" s="42">
        <v>51392</v>
      </c>
      <c r="C12338" s="130">
        <v>360</v>
      </c>
      <c r="D12338" s="43">
        <v>0.1003</v>
      </c>
      <c r="E12338" s="43">
        <v>9.5700000000000007E-2</v>
      </c>
      <c r="F12338" s="44">
        <v>165000</v>
      </c>
      <c r="G12338" s="44">
        <v>165000</v>
      </c>
      <c r="H12338" s="44">
        <v>75987.38</v>
      </c>
      <c r="I12338" s="44">
        <v>85073.43</v>
      </c>
      <c r="J12338" s="68">
        <f t="shared" si="576"/>
        <v>0.4605295757575758</v>
      </c>
      <c r="K12338" s="43">
        <f t="shared" si="577"/>
        <v>0.51559654545454536</v>
      </c>
      <c r="L12338" s="41" t="str">
        <f t="shared" si="578"/>
        <v>AA</v>
      </c>
      <c r="M12338" s="41" t="s">
        <v>547</v>
      </c>
      <c r="N12338" s="41" t="s">
        <v>417</v>
      </c>
      <c r="O12338" s="41" t="s">
        <v>70</v>
      </c>
    </row>
    <row r="12339" spans="1:15">
      <c r="A12339" s="42">
        <v>40287</v>
      </c>
      <c r="B12339" s="42">
        <v>45370</v>
      </c>
      <c r="C12339" s="130">
        <v>167</v>
      </c>
      <c r="D12339" s="43">
        <v>0.1003</v>
      </c>
      <c r="E12339" s="43">
        <v>9.11E-2</v>
      </c>
      <c r="F12339" s="44">
        <v>155000</v>
      </c>
      <c r="G12339" s="44">
        <v>155000</v>
      </c>
      <c r="H12339" s="44">
        <v>47987.7</v>
      </c>
      <c r="I12339" s="44">
        <v>79999.990000000005</v>
      </c>
      <c r="J12339" s="68">
        <f t="shared" si="576"/>
        <v>0.30959806451612903</v>
      </c>
      <c r="K12339" s="43">
        <f t="shared" si="577"/>
        <v>0.51612896774193551</v>
      </c>
      <c r="L12339" s="41" t="str">
        <f t="shared" si="578"/>
        <v>AA</v>
      </c>
      <c r="M12339" s="41" t="s">
        <v>564</v>
      </c>
      <c r="N12339" s="41" t="s">
        <v>417</v>
      </c>
      <c r="O12339" s="41" t="s">
        <v>70</v>
      </c>
    </row>
    <row r="12340" spans="1:15">
      <c r="A12340" s="38">
        <v>39756</v>
      </c>
      <c r="B12340" s="38">
        <v>50713</v>
      </c>
      <c r="C12340" s="131">
        <v>360</v>
      </c>
      <c r="D12340" s="39">
        <v>0.1003</v>
      </c>
      <c r="E12340" s="39">
        <v>9.11E-2</v>
      </c>
      <c r="F12340" s="40">
        <v>199988.19</v>
      </c>
      <c r="G12340" s="40">
        <v>199988.19</v>
      </c>
      <c r="H12340" s="40">
        <v>57078.53</v>
      </c>
      <c r="I12340" s="40">
        <v>103358.94</v>
      </c>
      <c r="J12340" s="67">
        <f t="shared" si="576"/>
        <v>0.2854095034311776</v>
      </c>
      <c r="K12340" s="39">
        <f t="shared" si="577"/>
        <v>0.5168252185291542</v>
      </c>
      <c r="L12340" s="2" t="str">
        <f t="shared" si="578"/>
        <v>AA</v>
      </c>
      <c r="M12340" s="2" t="s">
        <v>512</v>
      </c>
      <c r="N12340" s="2" t="s">
        <v>417</v>
      </c>
      <c r="O12340" s="2" t="s">
        <v>70</v>
      </c>
    </row>
    <row r="12341" spans="1:15">
      <c r="A12341" s="38">
        <v>39556</v>
      </c>
      <c r="B12341" s="38">
        <v>45034</v>
      </c>
      <c r="C12341" s="131">
        <v>180</v>
      </c>
      <c r="D12341" s="39">
        <v>0.1003</v>
      </c>
      <c r="E12341" s="39">
        <v>9.11E-2</v>
      </c>
      <c r="F12341" s="40">
        <v>170000</v>
      </c>
      <c r="G12341" s="40">
        <v>170000</v>
      </c>
      <c r="H12341" s="40">
        <v>56763.6</v>
      </c>
      <c r="I12341" s="40">
        <v>87895</v>
      </c>
      <c r="J12341" s="67">
        <f t="shared" si="576"/>
        <v>0.33390352941176471</v>
      </c>
      <c r="K12341" s="39">
        <f t="shared" si="577"/>
        <v>0.51702941176470585</v>
      </c>
      <c r="L12341" s="2" t="str">
        <f t="shared" si="578"/>
        <v>AA</v>
      </c>
      <c r="M12341" s="2" t="s">
        <v>525</v>
      </c>
      <c r="N12341" s="2" t="s">
        <v>430</v>
      </c>
      <c r="O12341" s="2" t="s">
        <v>70</v>
      </c>
    </row>
    <row r="12342" spans="1:15">
      <c r="A12342" s="42">
        <v>40042</v>
      </c>
      <c r="B12342" s="42">
        <v>45521</v>
      </c>
      <c r="C12342" s="130">
        <v>180</v>
      </c>
      <c r="D12342" s="43">
        <v>0.1003</v>
      </c>
      <c r="E12342" s="43">
        <v>9.11E-2</v>
      </c>
      <c r="F12342" s="44">
        <v>165000</v>
      </c>
      <c r="G12342" s="44">
        <v>165000</v>
      </c>
      <c r="H12342" s="44">
        <v>37181.31</v>
      </c>
      <c r="I12342" s="44">
        <v>85499.99</v>
      </c>
      <c r="J12342" s="68">
        <f t="shared" si="576"/>
        <v>0.22534127272727272</v>
      </c>
      <c r="K12342" s="43">
        <f t="shared" si="577"/>
        <v>0.51818175757575757</v>
      </c>
      <c r="L12342" s="41" t="str">
        <f t="shared" si="578"/>
        <v>AA</v>
      </c>
      <c r="M12342" s="41" t="s">
        <v>564</v>
      </c>
      <c r="N12342" s="41" t="s">
        <v>417</v>
      </c>
      <c r="O12342" s="41" t="s">
        <v>70</v>
      </c>
    </row>
    <row r="12343" spans="1:15">
      <c r="A12343" s="42">
        <v>40493</v>
      </c>
      <c r="B12343" s="42">
        <v>44146</v>
      </c>
      <c r="C12343" s="130">
        <v>120</v>
      </c>
      <c r="D12343" s="43">
        <v>0.1003</v>
      </c>
      <c r="E12343" s="43">
        <v>9.11E-2</v>
      </c>
      <c r="F12343" s="44">
        <v>164000</v>
      </c>
      <c r="G12343" s="44">
        <v>164000</v>
      </c>
      <c r="H12343" s="44">
        <v>50446.77</v>
      </c>
      <c r="I12343" s="44">
        <v>84999.99</v>
      </c>
      <c r="J12343" s="68">
        <f t="shared" si="576"/>
        <v>0.30760225609756098</v>
      </c>
      <c r="K12343" s="43">
        <f t="shared" si="577"/>
        <v>0.5182926219512195</v>
      </c>
      <c r="L12343" s="41" t="str">
        <f t="shared" si="578"/>
        <v>AA</v>
      </c>
      <c r="M12343" s="41" t="s">
        <v>489</v>
      </c>
      <c r="N12343" s="41" t="s">
        <v>415</v>
      </c>
      <c r="O12343" s="41" t="s">
        <v>70</v>
      </c>
    </row>
    <row r="12344" spans="1:15">
      <c r="A12344" s="38">
        <v>40044</v>
      </c>
      <c r="B12344" s="38">
        <v>42905</v>
      </c>
      <c r="C12344" s="131">
        <v>94</v>
      </c>
      <c r="D12344" s="39">
        <v>0.1003</v>
      </c>
      <c r="E12344" s="39">
        <v>9.5700000000000007E-2</v>
      </c>
      <c r="F12344" s="40">
        <v>162000</v>
      </c>
      <c r="G12344" s="40">
        <v>162000</v>
      </c>
      <c r="H12344" s="40">
        <v>44921.93</v>
      </c>
      <c r="I12344" s="40">
        <v>83999.99</v>
      </c>
      <c r="J12344" s="67">
        <f t="shared" si="576"/>
        <v>0.27729586419753088</v>
      </c>
      <c r="K12344" s="39">
        <f t="shared" si="577"/>
        <v>0.51851845679012354</v>
      </c>
      <c r="L12344" s="2" t="str">
        <f t="shared" si="578"/>
        <v>AA</v>
      </c>
      <c r="M12344" s="2" t="s">
        <v>564</v>
      </c>
      <c r="N12344" s="2" t="s">
        <v>417</v>
      </c>
      <c r="O12344" s="2" t="s">
        <v>70</v>
      </c>
    </row>
    <row r="12345" spans="1:15">
      <c r="A12345" s="38">
        <v>40395</v>
      </c>
      <c r="B12345" s="38">
        <v>50226</v>
      </c>
      <c r="C12345" s="131">
        <v>323</v>
      </c>
      <c r="D12345" s="39">
        <v>0.1003</v>
      </c>
      <c r="E12345" s="39">
        <v>9.11E-2</v>
      </c>
      <c r="F12345" s="40">
        <v>154269</v>
      </c>
      <c r="G12345" s="40">
        <v>154269</v>
      </c>
      <c r="H12345" s="40">
        <v>68765.23</v>
      </c>
      <c r="I12345" s="40">
        <v>79999.990000000005</v>
      </c>
      <c r="J12345" s="67">
        <f t="shared" si="576"/>
        <v>0.44574885427402783</v>
      </c>
      <c r="K12345" s="39">
        <f t="shared" si="577"/>
        <v>0.5185746326222378</v>
      </c>
      <c r="L12345" s="2" t="str">
        <f t="shared" si="578"/>
        <v>AA</v>
      </c>
      <c r="M12345" s="2" t="s">
        <v>525</v>
      </c>
      <c r="N12345" s="2" t="s">
        <v>430</v>
      </c>
      <c r="O12345" s="2" t="s">
        <v>70</v>
      </c>
    </row>
    <row r="12346" spans="1:15">
      <c r="A12346" s="42">
        <v>39909</v>
      </c>
      <c r="B12346" s="42">
        <v>47214</v>
      </c>
      <c r="C12346" s="130">
        <v>240</v>
      </c>
      <c r="D12346" s="43">
        <v>0.1003</v>
      </c>
      <c r="E12346" s="43">
        <v>9.11E-2</v>
      </c>
      <c r="F12346" s="44">
        <v>180000</v>
      </c>
      <c r="G12346" s="44">
        <v>180000</v>
      </c>
      <c r="H12346" s="44">
        <v>75740.17</v>
      </c>
      <c r="I12346" s="44">
        <v>93364.21</v>
      </c>
      <c r="J12346" s="68">
        <f t="shared" si="576"/>
        <v>0.42077872222222223</v>
      </c>
      <c r="K12346" s="43">
        <f t="shared" si="577"/>
        <v>0.51869005555555558</v>
      </c>
      <c r="L12346" s="41" t="str">
        <f t="shared" si="578"/>
        <v>AA</v>
      </c>
      <c r="M12346" s="41" t="s">
        <v>524</v>
      </c>
      <c r="N12346" s="41" t="s">
        <v>421</v>
      </c>
      <c r="O12346" s="41" t="s">
        <v>70</v>
      </c>
    </row>
    <row r="12347" spans="1:15">
      <c r="A12347" s="38">
        <v>40547</v>
      </c>
      <c r="B12347" s="38">
        <v>51505</v>
      </c>
      <c r="C12347" s="131">
        <v>360</v>
      </c>
      <c r="D12347" s="39">
        <v>0.1003</v>
      </c>
      <c r="E12347" s="39">
        <v>9.5700000000000007E-2</v>
      </c>
      <c r="F12347" s="40">
        <v>181000</v>
      </c>
      <c r="G12347" s="40">
        <v>181000</v>
      </c>
      <c r="H12347" s="40">
        <v>83576.03</v>
      </c>
      <c r="I12347" s="40">
        <v>93999.99</v>
      </c>
      <c r="J12347" s="67">
        <f t="shared" si="576"/>
        <v>0.46174602209944748</v>
      </c>
      <c r="K12347" s="39">
        <f t="shared" si="577"/>
        <v>0.51933696132596685</v>
      </c>
      <c r="L12347" s="2" t="str">
        <f t="shared" si="578"/>
        <v>AA</v>
      </c>
      <c r="M12347" s="2" t="s">
        <v>566</v>
      </c>
      <c r="N12347" s="2" t="s">
        <v>420</v>
      </c>
      <c r="O12347" s="2" t="s">
        <v>70</v>
      </c>
    </row>
    <row r="12348" spans="1:15">
      <c r="A12348" s="42">
        <v>40126</v>
      </c>
      <c r="B12348" s="42">
        <v>51083</v>
      </c>
      <c r="C12348" s="130">
        <v>360</v>
      </c>
      <c r="D12348" s="43">
        <v>0.1003</v>
      </c>
      <c r="E12348" s="43">
        <v>9.11E-2</v>
      </c>
      <c r="F12348" s="44">
        <v>190400</v>
      </c>
      <c r="G12348" s="44">
        <v>190400</v>
      </c>
      <c r="H12348" s="44">
        <v>79412.41</v>
      </c>
      <c r="I12348" s="44">
        <v>98999.99</v>
      </c>
      <c r="J12348" s="68">
        <f t="shared" si="576"/>
        <v>0.41708198529411766</v>
      </c>
      <c r="K12348" s="43">
        <f t="shared" si="577"/>
        <v>0.51995793067226892</v>
      </c>
      <c r="L12348" s="41" t="str">
        <f t="shared" si="578"/>
        <v>AA</v>
      </c>
      <c r="M12348" s="41" t="s">
        <v>482</v>
      </c>
      <c r="N12348" s="41" t="s">
        <v>422</v>
      </c>
      <c r="O12348" s="41" t="s">
        <v>70</v>
      </c>
    </row>
    <row r="12349" spans="1:15">
      <c r="A12349" s="42">
        <v>40686</v>
      </c>
      <c r="B12349" s="42">
        <v>49971</v>
      </c>
      <c r="C12349" s="130">
        <v>305</v>
      </c>
      <c r="D12349" s="43">
        <v>0.1003</v>
      </c>
      <c r="E12349" s="43">
        <v>9.11E-2</v>
      </c>
      <c r="F12349" s="44">
        <v>173000</v>
      </c>
      <c r="G12349" s="44">
        <v>173000</v>
      </c>
      <c r="H12349" s="44">
        <v>78539.11</v>
      </c>
      <c r="I12349" s="44">
        <v>89955.27</v>
      </c>
      <c r="J12349" s="68">
        <f t="shared" si="576"/>
        <v>0.45398329479768784</v>
      </c>
      <c r="K12349" s="43">
        <f t="shared" si="577"/>
        <v>0.51997265895953759</v>
      </c>
      <c r="L12349" s="41" t="str">
        <f t="shared" si="578"/>
        <v>AA</v>
      </c>
      <c r="M12349" s="41" t="s">
        <v>495</v>
      </c>
      <c r="N12349" s="41" t="s">
        <v>424</v>
      </c>
      <c r="O12349" s="41" t="s">
        <v>70</v>
      </c>
    </row>
    <row r="12350" spans="1:15">
      <c r="A12350" s="38">
        <v>39983</v>
      </c>
      <c r="B12350" s="38">
        <v>50940</v>
      </c>
      <c r="C12350" s="131">
        <v>360</v>
      </c>
      <c r="D12350" s="39">
        <v>0.1003</v>
      </c>
      <c r="E12350" s="39">
        <v>9.11E-2</v>
      </c>
      <c r="F12350" s="40">
        <v>195000</v>
      </c>
      <c r="G12350" s="40">
        <v>195000</v>
      </c>
      <c r="H12350" s="40">
        <v>85274.09</v>
      </c>
      <c r="I12350" s="40">
        <v>101399.99</v>
      </c>
      <c r="J12350" s="67">
        <f t="shared" si="576"/>
        <v>0.43730302564102563</v>
      </c>
      <c r="K12350" s="39">
        <f t="shared" si="577"/>
        <v>0.51999994871794875</v>
      </c>
      <c r="L12350" s="2" t="str">
        <f t="shared" si="578"/>
        <v>AA</v>
      </c>
      <c r="M12350" s="2" t="s">
        <v>457</v>
      </c>
      <c r="N12350" s="2" t="s">
        <v>419</v>
      </c>
      <c r="O12350" s="2" t="s">
        <v>70</v>
      </c>
    </row>
    <row r="12351" spans="1:15">
      <c r="A12351" s="38">
        <v>40312</v>
      </c>
      <c r="B12351" s="38">
        <v>47617</v>
      </c>
      <c r="C12351" s="131">
        <v>240</v>
      </c>
      <c r="D12351" s="39">
        <v>0.1003</v>
      </c>
      <c r="E12351" s="39">
        <v>9.11E-2</v>
      </c>
      <c r="F12351" s="40">
        <v>199000</v>
      </c>
      <c r="G12351" s="40">
        <v>199000</v>
      </c>
      <c r="H12351" s="40">
        <v>57363.83</v>
      </c>
      <c r="I12351" s="40">
        <v>103599.99</v>
      </c>
      <c r="J12351" s="67">
        <f t="shared" si="576"/>
        <v>0.28826045226130653</v>
      </c>
      <c r="K12351" s="39">
        <f t="shared" si="577"/>
        <v>0.52060296482412061</v>
      </c>
      <c r="L12351" s="2" t="str">
        <f t="shared" si="578"/>
        <v>AA</v>
      </c>
      <c r="M12351" s="2" t="s">
        <v>540</v>
      </c>
      <c r="N12351" s="2" t="s">
        <v>423</v>
      </c>
      <c r="O12351" s="2" t="s">
        <v>70</v>
      </c>
    </row>
    <row r="12352" spans="1:15">
      <c r="A12352" s="38">
        <v>40276</v>
      </c>
      <c r="B12352" s="38">
        <v>51234</v>
      </c>
      <c r="C12352" s="131">
        <v>360</v>
      </c>
      <c r="D12352" s="39">
        <v>0.1003</v>
      </c>
      <c r="E12352" s="39">
        <v>9.11E-2</v>
      </c>
      <c r="F12352" s="40">
        <v>190000</v>
      </c>
      <c r="G12352" s="40">
        <v>190000</v>
      </c>
      <c r="H12352" s="40">
        <v>85781.07</v>
      </c>
      <c r="I12352" s="40">
        <v>98999.99</v>
      </c>
      <c r="J12352" s="67">
        <f t="shared" si="576"/>
        <v>0.4514793157894737</v>
      </c>
      <c r="K12352" s="39">
        <f t="shared" si="577"/>
        <v>0.52105257894736845</v>
      </c>
      <c r="L12352" s="2" t="str">
        <f t="shared" si="578"/>
        <v>AA</v>
      </c>
      <c r="M12352" s="2" t="s">
        <v>774</v>
      </c>
      <c r="N12352" s="2" t="s">
        <v>421</v>
      </c>
      <c r="O12352" s="2" t="s">
        <v>70</v>
      </c>
    </row>
    <row r="12353" spans="1:15">
      <c r="A12353" s="38">
        <v>39731</v>
      </c>
      <c r="B12353" s="38">
        <v>48679</v>
      </c>
      <c r="C12353" s="131">
        <v>294</v>
      </c>
      <c r="D12353" s="39">
        <v>0.1003</v>
      </c>
      <c r="E12353" s="39">
        <v>9.11E-2</v>
      </c>
      <c r="F12353" s="40">
        <v>139000</v>
      </c>
      <c r="G12353" s="40">
        <v>139000</v>
      </c>
      <c r="H12353" s="40">
        <v>56437.36</v>
      </c>
      <c r="I12353" s="40">
        <v>72599.990000000005</v>
      </c>
      <c r="J12353" s="67">
        <f t="shared" si="576"/>
        <v>0.40602417266187052</v>
      </c>
      <c r="K12353" s="39">
        <f t="shared" si="577"/>
        <v>0.52230208633093533</v>
      </c>
      <c r="L12353" s="2" t="str">
        <f t="shared" si="578"/>
        <v>AA</v>
      </c>
      <c r="M12353" s="2" t="s">
        <v>1574</v>
      </c>
      <c r="N12353" s="2" t="s">
        <v>424</v>
      </c>
      <c r="O12353" s="2" t="s">
        <v>70</v>
      </c>
    </row>
    <row r="12354" spans="1:15">
      <c r="A12354" s="42">
        <v>39920</v>
      </c>
      <c r="B12354" s="42">
        <v>43572</v>
      </c>
      <c r="C12354" s="130">
        <v>120</v>
      </c>
      <c r="D12354" s="43">
        <v>0.1003</v>
      </c>
      <c r="E12354" s="43">
        <v>9.11E-2</v>
      </c>
      <c r="F12354" s="44">
        <v>138000</v>
      </c>
      <c r="G12354" s="44">
        <v>138000</v>
      </c>
      <c r="H12354" s="44">
        <v>31248.41</v>
      </c>
      <c r="I12354" s="44">
        <v>72099.990000000005</v>
      </c>
      <c r="J12354" s="68">
        <f t="shared" si="576"/>
        <v>0.22643775362318841</v>
      </c>
      <c r="K12354" s="43">
        <f t="shared" si="577"/>
        <v>0.52246369565217399</v>
      </c>
      <c r="L12354" s="41" t="str">
        <f t="shared" si="578"/>
        <v>AA</v>
      </c>
      <c r="M12354" s="41" t="s">
        <v>586</v>
      </c>
      <c r="N12354" s="41" t="s">
        <v>416</v>
      </c>
      <c r="O12354" s="41" t="s">
        <v>70</v>
      </c>
    </row>
    <row r="12355" spans="1:15">
      <c r="A12355" s="42">
        <v>39976</v>
      </c>
      <c r="B12355" s="42">
        <v>47281</v>
      </c>
      <c r="C12355" s="130">
        <v>240</v>
      </c>
      <c r="D12355" s="43">
        <v>0.1003</v>
      </c>
      <c r="E12355" s="43">
        <v>9.11E-2</v>
      </c>
      <c r="F12355" s="44">
        <v>191400</v>
      </c>
      <c r="G12355" s="44">
        <v>191400</v>
      </c>
      <c r="H12355" s="44">
        <v>74321.78</v>
      </c>
      <c r="I12355" s="44">
        <v>99999.99</v>
      </c>
      <c r="J12355" s="68">
        <f t="shared" ref="J12355:J12418" si="579">H12355/G12355</f>
        <v>0.3883060606060606</v>
      </c>
      <c r="K12355" s="43">
        <f t="shared" ref="K12355:K12418" si="580">I12355/G12355</f>
        <v>0.52246598746081507</v>
      </c>
      <c r="L12355" s="41" t="str">
        <f t="shared" ref="L12355:L12418" si="581">IF(J12355&lt;=65%,"AA",IF(J12355&lt;=75%,"A",IF(J12355&lt;=85%,"B","C")))</f>
        <v>AA</v>
      </c>
      <c r="M12355" s="41" t="s">
        <v>564</v>
      </c>
      <c r="N12355" s="41" t="s">
        <v>417</v>
      </c>
      <c r="O12355" s="41" t="s">
        <v>70</v>
      </c>
    </row>
    <row r="12356" spans="1:15">
      <c r="A12356" s="38">
        <v>40359</v>
      </c>
      <c r="B12356" s="38">
        <v>49490</v>
      </c>
      <c r="C12356" s="131">
        <v>300</v>
      </c>
      <c r="D12356" s="39">
        <v>0.1003</v>
      </c>
      <c r="E12356" s="39">
        <v>9.11E-2</v>
      </c>
      <c r="F12356" s="40">
        <v>197000</v>
      </c>
      <c r="G12356" s="40">
        <v>197000</v>
      </c>
      <c r="H12356" s="40">
        <v>44759.51</v>
      </c>
      <c r="I12356" s="40">
        <v>102929</v>
      </c>
      <c r="J12356" s="67">
        <f t="shared" si="579"/>
        <v>0.22720563451776651</v>
      </c>
      <c r="K12356" s="39">
        <f t="shared" si="580"/>
        <v>0.52248223350253808</v>
      </c>
      <c r="L12356" s="2" t="str">
        <f t="shared" si="581"/>
        <v>AA</v>
      </c>
      <c r="M12356" s="2" t="s">
        <v>568</v>
      </c>
      <c r="N12356" s="2" t="s">
        <v>417</v>
      </c>
      <c r="O12356" s="2" t="s">
        <v>70</v>
      </c>
    </row>
    <row r="12357" spans="1:15">
      <c r="A12357" s="42">
        <v>39920</v>
      </c>
      <c r="B12357" s="42">
        <v>45399</v>
      </c>
      <c r="C12357" s="130">
        <v>180</v>
      </c>
      <c r="D12357" s="43">
        <v>0.1003</v>
      </c>
      <c r="E12357" s="43">
        <v>9.11E-2</v>
      </c>
      <c r="F12357" s="44">
        <v>133872</v>
      </c>
      <c r="G12357" s="44">
        <v>133872</v>
      </c>
      <c r="H12357" s="44">
        <v>44436.86</v>
      </c>
      <c r="I12357" s="44">
        <v>69999.990000000005</v>
      </c>
      <c r="J12357" s="68">
        <f t="shared" si="579"/>
        <v>0.33193543085932831</v>
      </c>
      <c r="K12357" s="43">
        <f t="shared" si="580"/>
        <v>0.52288745966296168</v>
      </c>
      <c r="L12357" s="41" t="str">
        <f t="shared" si="581"/>
        <v>AA</v>
      </c>
      <c r="M12357" s="41" t="s">
        <v>609</v>
      </c>
      <c r="N12357" s="41" t="s">
        <v>428</v>
      </c>
      <c r="O12357" s="41" t="s">
        <v>70</v>
      </c>
    </row>
    <row r="12358" spans="1:15">
      <c r="A12358" s="38">
        <v>40644</v>
      </c>
      <c r="B12358" s="38">
        <v>51602</v>
      </c>
      <c r="C12358" s="131">
        <v>360</v>
      </c>
      <c r="D12358" s="39">
        <v>0.1003</v>
      </c>
      <c r="E12358" s="39">
        <v>9.11E-2</v>
      </c>
      <c r="F12358" s="40">
        <v>151000</v>
      </c>
      <c r="G12358" s="40">
        <v>151000</v>
      </c>
      <c r="H12358" s="40">
        <v>35944.050000000003</v>
      </c>
      <c r="I12358" s="40">
        <v>78964.36</v>
      </c>
      <c r="J12358" s="67">
        <f t="shared" si="579"/>
        <v>0.23804006622516558</v>
      </c>
      <c r="K12358" s="39">
        <f t="shared" si="580"/>
        <v>0.52294278145695361</v>
      </c>
      <c r="L12358" s="2" t="str">
        <f t="shared" si="581"/>
        <v>AA</v>
      </c>
      <c r="M12358" s="2" t="s">
        <v>703</v>
      </c>
      <c r="N12358" s="2" t="s">
        <v>437</v>
      </c>
      <c r="O12358" s="2" t="s">
        <v>70</v>
      </c>
    </row>
    <row r="12359" spans="1:15">
      <c r="A12359" s="38">
        <v>40011</v>
      </c>
      <c r="B12359" s="38">
        <v>47316</v>
      </c>
      <c r="C12359" s="131">
        <v>240</v>
      </c>
      <c r="D12359" s="39">
        <v>0.1003</v>
      </c>
      <c r="E12359" s="39">
        <v>9.5700000000000007E-2</v>
      </c>
      <c r="F12359" s="40">
        <v>162500</v>
      </c>
      <c r="G12359" s="40">
        <v>162500</v>
      </c>
      <c r="H12359" s="40">
        <v>67044.58</v>
      </c>
      <c r="I12359" s="40">
        <v>85000</v>
      </c>
      <c r="J12359" s="67">
        <f t="shared" si="579"/>
        <v>0.41258203076923078</v>
      </c>
      <c r="K12359" s="39">
        <f t="shared" si="580"/>
        <v>0.52307692307692311</v>
      </c>
      <c r="L12359" s="2" t="str">
        <f t="shared" si="581"/>
        <v>AA</v>
      </c>
      <c r="M12359" s="2" t="s">
        <v>1366</v>
      </c>
      <c r="N12359" s="2" t="s">
        <v>424</v>
      </c>
      <c r="O12359" s="2" t="s">
        <v>70</v>
      </c>
    </row>
    <row r="12360" spans="1:15">
      <c r="A12360" s="38">
        <v>39871</v>
      </c>
      <c r="B12360" s="38">
        <v>47176</v>
      </c>
      <c r="C12360" s="131">
        <v>240</v>
      </c>
      <c r="D12360" s="39">
        <v>0.1003</v>
      </c>
      <c r="E12360" s="39">
        <v>9.11E-2</v>
      </c>
      <c r="F12360" s="40">
        <v>143000</v>
      </c>
      <c r="G12360" s="40">
        <v>143000</v>
      </c>
      <c r="H12360" s="40">
        <v>42703.92</v>
      </c>
      <c r="I12360" s="40">
        <v>74821.990000000005</v>
      </c>
      <c r="J12360" s="67">
        <f t="shared" si="579"/>
        <v>0.29862881118881118</v>
      </c>
      <c r="K12360" s="39">
        <f t="shared" si="580"/>
        <v>0.52323069930069932</v>
      </c>
      <c r="L12360" s="2" t="str">
        <f t="shared" si="581"/>
        <v>AA</v>
      </c>
      <c r="M12360" s="2" t="s">
        <v>461</v>
      </c>
      <c r="N12360" s="2" t="s">
        <v>416</v>
      </c>
      <c r="O12360" s="2" t="s">
        <v>70</v>
      </c>
    </row>
    <row r="12361" spans="1:15">
      <c r="A12361" s="42">
        <v>39562</v>
      </c>
      <c r="B12361" s="42">
        <v>46867</v>
      </c>
      <c r="C12361" s="130">
        <v>240</v>
      </c>
      <c r="D12361" s="43">
        <v>0.1003</v>
      </c>
      <c r="E12361" s="43">
        <v>9.5700000000000007E-2</v>
      </c>
      <c r="F12361" s="44">
        <v>186000</v>
      </c>
      <c r="G12361" s="44">
        <v>186000</v>
      </c>
      <c r="H12361" s="44">
        <v>67762.44</v>
      </c>
      <c r="I12361" s="44">
        <v>97431.71</v>
      </c>
      <c r="J12361" s="68">
        <f t="shared" si="579"/>
        <v>0.36431419354838712</v>
      </c>
      <c r="K12361" s="43">
        <f t="shared" si="580"/>
        <v>0.52382639784946239</v>
      </c>
      <c r="L12361" s="41" t="str">
        <f t="shared" si="581"/>
        <v>AA</v>
      </c>
      <c r="M12361" s="41" t="s">
        <v>522</v>
      </c>
      <c r="N12361" s="41" t="s">
        <v>419</v>
      </c>
      <c r="O12361" s="41" t="s">
        <v>70</v>
      </c>
    </row>
    <row r="12362" spans="1:15">
      <c r="A12362" s="42">
        <v>40843</v>
      </c>
      <c r="B12362" s="42">
        <v>51801</v>
      </c>
      <c r="C12362" s="130">
        <v>360</v>
      </c>
      <c r="D12362" s="43">
        <v>0.1003</v>
      </c>
      <c r="E12362" s="43">
        <v>9.11E-2</v>
      </c>
      <c r="F12362" s="44">
        <v>160000</v>
      </c>
      <c r="G12362" s="44">
        <v>160000</v>
      </c>
      <c r="H12362" s="44">
        <v>82501.89</v>
      </c>
      <c r="I12362" s="44">
        <v>83883.14</v>
      </c>
      <c r="J12362" s="68">
        <f t="shared" si="579"/>
        <v>0.51563681250000004</v>
      </c>
      <c r="K12362" s="43">
        <f t="shared" si="580"/>
        <v>0.52426962499999996</v>
      </c>
      <c r="L12362" s="41" t="str">
        <f t="shared" si="581"/>
        <v>AA</v>
      </c>
      <c r="M12362" s="41" t="s">
        <v>466</v>
      </c>
      <c r="N12362" s="41" t="s">
        <v>421</v>
      </c>
      <c r="O12362" s="41" t="s">
        <v>70</v>
      </c>
    </row>
    <row r="12363" spans="1:15">
      <c r="A12363" s="38">
        <v>39920</v>
      </c>
      <c r="B12363" s="38">
        <v>46769</v>
      </c>
      <c r="C12363" s="131">
        <v>225</v>
      </c>
      <c r="D12363" s="39">
        <v>0.1003</v>
      </c>
      <c r="E12363" s="39">
        <v>9.11E-2</v>
      </c>
      <c r="F12363" s="40">
        <v>141000</v>
      </c>
      <c r="G12363" s="40">
        <v>141000</v>
      </c>
      <c r="H12363" s="40">
        <v>52933.35</v>
      </c>
      <c r="I12363" s="40">
        <v>73999.990000000005</v>
      </c>
      <c r="J12363" s="67">
        <f t="shared" si="579"/>
        <v>0.37541382978723403</v>
      </c>
      <c r="K12363" s="39">
        <f t="shared" si="580"/>
        <v>0.52482262411347524</v>
      </c>
      <c r="L12363" s="2" t="str">
        <f t="shared" si="581"/>
        <v>AA</v>
      </c>
      <c r="M12363" s="2" t="s">
        <v>714</v>
      </c>
      <c r="N12363" s="2" t="s">
        <v>416</v>
      </c>
      <c r="O12363" s="2" t="s">
        <v>70</v>
      </c>
    </row>
    <row r="12364" spans="1:15">
      <c r="A12364" s="42">
        <v>40175</v>
      </c>
      <c r="B12364" s="42">
        <v>49610</v>
      </c>
      <c r="C12364" s="130">
        <v>310</v>
      </c>
      <c r="D12364" s="43">
        <v>0.1003</v>
      </c>
      <c r="E12364" s="43">
        <v>9.11E-2</v>
      </c>
      <c r="F12364" s="44">
        <v>171456</v>
      </c>
      <c r="G12364" s="44">
        <v>171456</v>
      </c>
      <c r="H12364" s="44">
        <v>74516.7</v>
      </c>
      <c r="I12364" s="44">
        <v>89999.99</v>
      </c>
      <c r="J12364" s="68">
        <f t="shared" si="579"/>
        <v>0.43461121220604704</v>
      </c>
      <c r="K12364" s="43">
        <f t="shared" si="580"/>
        <v>0.52491595511384848</v>
      </c>
      <c r="L12364" s="41" t="str">
        <f t="shared" si="581"/>
        <v>AA</v>
      </c>
      <c r="M12364" s="41" t="s">
        <v>472</v>
      </c>
      <c r="N12364" s="41" t="s">
        <v>426</v>
      </c>
      <c r="O12364" s="41" t="s">
        <v>70</v>
      </c>
    </row>
    <row r="12365" spans="1:15">
      <c r="A12365" s="42">
        <v>40584</v>
      </c>
      <c r="B12365" s="42">
        <v>47889</v>
      </c>
      <c r="C12365" s="130">
        <v>240</v>
      </c>
      <c r="D12365" s="43">
        <v>0.1003</v>
      </c>
      <c r="E12365" s="43">
        <v>9.11E-2</v>
      </c>
      <c r="F12365" s="44">
        <v>200000</v>
      </c>
      <c r="G12365" s="44">
        <v>200000</v>
      </c>
      <c r="H12365" s="44">
        <v>86239.14</v>
      </c>
      <c r="I12365" s="44">
        <v>104999.99</v>
      </c>
      <c r="J12365" s="68">
        <f t="shared" si="579"/>
        <v>0.43119570000000002</v>
      </c>
      <c r="K12365" s="43">
        <f t="shared" si="580"/>
        <v>0.52499994999999999</v>
      </c>
      <c r="L12365" s="41" t="str">
        <f t="shared" si="581"/>
        <v>AA</v>
      </c>
      <c r="M12365" s="41" t="s">
        <v>531</v>
      </c>
      <c r="N12365" s="41" t="s">
        <v>423</v>
      </c>
      <c r="O12365" s="41" t="s">
        <v>70</v>
      </c>
    </row>
    <row r="12366" spans="1:15">
      <c r="A12366" s="38">
        <v>40760</v>
      </c>
      <c r="B12366" s="38">
        <v>51718</v>
      </c>
      <c r="C12366" s="131">
        <v>360</v>
      </c>
      <c r="D12366" s="39">
        <v>0.1003</v>
      </c>
      <c r="E12366" s="39">
        <v>9.11E-2</v>
      </c>
      <c r="F12366" s="40">
        <v>200000</v>
      </c>
      <c r="G12366" s="40">
        <v>200000</v>
      </c>
      <c r="H12366" s="40">
        <v>82611.789999999994</v>
      </c>
      <c r="I12366" s="40">
        <v>104999.99</v>
      </c>
      <c r="J12366" s="67">
        <f t="shared" si="579"/>
        <v>0.41305894999999998</v>
      </c>
      <c r="K12366" s="39">
        <f t="shared" si="580"/>
        <v>0.52499994999999999</v>
      </c>
      <c r="L12366" s="2" t="str">
        <f t="shared" si="581"/>
        <v>AA</v>
      </c>
      <c r="M12366" s="2" t="s">
        <v>586</v>
      </c>
      <c r="N12366" s="2" t="s">
        <v>416</v>
      </c>
      <c r="O12366" s="2" t="s">
        <v>70</v>
      </c>
    </row>
    <row r="12367" spans="1:15">
      <c r="A12367" s="42">
        <v>39749</v>
      </c>
      <c r="B12367" s="42">
        <v>50706</v>
      </c>
      <c r="C12367" s="130">
        <v>360</v>
      </c>
      <c r="D12367" s="43">
        <v>0.1003</v>
      </c>
      <c r="E12367" s="43">
        <v>9.11E-2</v>
      </c>
      <c r="F12367" s="44">
        <v>180000</v>
      </c>
      <c r="G12367" s="44">
        <v>180000</v>
      </c>
      <c r="H12367" s="44">
        <v>79241.59</v>
      </c>
      <c r="I12367" s="44">
        <v>94500</v>
      </c>
      <c r="J12367" s="68">
        <f t="shared" si="579"/>
        <v>0.44023105555555553</v>
      </c>
      <c r="K12367" s="43">
        <f t="shared" si="580"/>
        <v>0.52500000000000002</v>
      </c>
      <c r="L12367" s="41" t="str">
        <f t="shared" si="581"/>
        <v>AA</v>
      </c>
      <c r="M12367" s="41" t="s">
        <v>627</v>
      </c>
      <c r="N12367" s="41" t="s">
        <v>421</v>
      </c>
      <c r="O12367" s="41" t="s">
        <v>70</v>
      </c>
    </row>
    <row r="12368" spans="1:15">
      <c r="A12368" s="38">
        <v>40562</v>
      </c>
      <c r="B12368" s="38">
        <v>46041</v>
      </c>
      <c r="C12368" s="131">
        <v>180</v>
      </c>
      <c r="D12368" s="39">
        <v>0.1003</v>
      </c>
      <c r="E12368" s="39">
        <v>9.11E-2</v>
      </c>
      <c r="F12368" s="40">
        <v>180800</v>
      </c>
      <c r="G12368" s="40">
        <v>180800</v>
      </c>
      <c r="H12368" s="40">
        <v>71057.19</v>
      </c>
      <c r="I12368" s="40">
        <v>94999.99</v>
      </c>
      <c r="J12368" s="67">
        <f t="shared" si="579"/>
        <v>0.39301543141592921</v>
      </c>
      <c r="K12368" s="39">
        <f t="shared" si="580"/>
        <v>0.52544242256637175</v>
      </c>
      <c r="L12368" s="2" t="str">
        <f t="shared" si="581"/>
        <v>AA</v>
      </c>
      <c r="M12368" s="2" t="s">
        <v>757</v>
      </c>
      <c r="N12368" s="2" t="s">
        <v>439</v>
      </c>
      <c r="O12368" s="2" t="s">
        <v>70</v>
      </c>
    </row>
    <row r="12369" spans="1:15">
      <c r="A12369" s="42">
        <v>40563</v>
      </c>
      <c r="B12369" s="42">
        <v>51521</v>
      </c>
      <c r="C12369" s="130">
        <v>360</v>
      </c>
      <c r="D12369" s="43">
        <v>0.1003</v>
      </c>
      <c r="E12369" s="43">
        <v>0.1003</v>
      </c>
      <c r="F12369" s="44">
        <v>200000</v>
      </c>
      <c r="G12369" s="44">
        <v>200000</v>
      </c>
      <c r="H12369" s="44">
        <v>57549.31</v>
      </c>
      <c r="I12369" s="44">
        <v>105090.88</v>
      </c>
      <c r="J12369" s="68">
        <f t="shared" si="579"/>
        <v>0.28774654999999999</v>
      </c>
      <c r="K12369" s="43">
        <f t="shared" si="580"/>
        <v>0.52545439999999999</v>
      </c>
      <c r="L12369" s="41" t="str">
        <f t="shared" si="581"/>
        <v>AA</v>
      </c>
      <c r="M12369" s="41" t="s">
        <v>489</v>
      </c>
      <c r="N12369" s="41" t="s">
        <v>415</v>
      </c>
      <c r="O12369" s="41" t="s">
        <v>70</v>
      </c>
    </row>
    <row r="12370" spans="1:15">
      <c r="A12370" s="42">
        <v>40109</v>
      </c>
      <c r="B12370" s="42">
        <v>43092</v>
      </c>
      <c r="C12370" s="130">
        <v>98</v>
      </c>
      <c r="D12370" s="43">
        <v>0.1003</v>
      </c>
      <c r="E12370" s="43">
        <v>9.11E-2</v>
      </c>
      <c r="F12370" s="44">
        <v>170000</v>
      </c>
      <c r="G12370" s="44">
        <v>170000</v>
      </c>
      <c r="H12370" s="44">
        <v>36555.9</v>
      </c>
      <c r="I12370" s="44">
        <v>89428.99</v>
      </c>
      <c r="J12370" s="68">
        <f t="shared" si="579"/>
        <v>0.21503470588235296</v>
      </c>
      <c r="K12370" s="43">
        <f t="shared" si="580"/>
        <v>0.52605288235294123</v>
      </c>
      <c r="L12370" s="41" t="str">
        <f t="shared" si="581"/>
        <v>AA</v>
      </c>
      <c r="M12370" s="41" t="s">
        <v>457</v>
      </c>
      <c r="N12370" s="41" t="s">
        <v>419</v>
      </c>
      <c r="O12370" s="41" t="s">
        <v>70</v>
      </c>
    </row>
    <row r="12371" spans="1:15">
      <c r="A12371" s="38">
        <v>39806</v>
      </c>
      <c r="B12371" s="38">
        <v>47111</v>
      </c>
      <c r="C12371" s="131">
        <v>240</v>
      </c>
      <c r="D12371" s="39">
        <v>0.1003</v>
      </c>
      <c r="E12371" s="39">
        <v>9.11E-2</v>
      </c>
      <c r="F12371" s="40">
        <v>190000</v>
      </c>
      <c r="G12371" s="40">
        <v>190000</v>
      </c>
      <c r="H12371" s="40">
        <v>72033.67</v>
      </c>
      <c r="I12371" s="40">
        <v>99999.99</v>
      </c>
      <c r="J12371" s="67">
        <f t="shared" si="579"/>
        <v>0.3791245789473684</v>
      </c>
      <c r="K12371" s="39">
        <f t="shared" si="580"/>
        <v>0.52631573684210531</v>
      </c>
      <c r="L12371" s="2" t="str">
        <f t="shared" si="581"/>
        <v>AA</v>
      </c>
      <c r="M12371" s="2" t="s">
        <v>1075</v>
      </c>
      <c r="N12371" s="2" t="s">
        <v>421</v>
      </c>
      <c r="O12371" s="2" t="s">
        <v>70</v>
      </c>
    </row>
    <row r="12372" spans="1:15">
      <c r="A12372" s="42">
        <v>40547</v>
      </c>
      <c r="B12372" s="42">
        <v>51505</v>
      </c>
      <c r="C12372" s="130">
        <v>360</v>
      </c>
      <c r="D12372" s="43">
        <v>0.1003</v>
      </c>
      <c r="E12372" s="43">
        <v>9.5700000000000007E-2</v>
      </c>
      <c r="F12372" s="44">
        <v>190000</v>
      </c>
      <c r="G12372" s="44">
        <v>190000</v>
      </c>
      <c r="H12372" s="44">
        <v>90177.98</v>
      </c>
      <c r="I12372" s="44">
        <v>100000</v>
      </c>
      <c r="J12372" s="68">
        <f t="shared" si="579"/>
        <v>0.47462094736842103</v>
      </c>
      <c r="K12372" s="43">
        <f t="shared" si="580"/>
        <v>0.52631578947368418</v>
      </c>
      <c r="L12372" s="41" t="str">
        <f t="shared" si="581"/>
        <v>AA</v>
      </c>
      <c r="M12372" s="41" t="s">
        <v>1395</v>
      </c>
      <c r="N12372" s="41" t="s">
        <v>424</v>
      </c>
      <c r="O12372" s="41" t="s">
        <v>70</v>
      </c>
    </row>
    <row r="12373" spans="1:15">
      <c r="A12373" s="38">
        <v>40722</v>
      </c>
      <c r="B12373" s="38">
        <v>46993</v>
      </c>
      <c r="C12373" s="131">
        <v>206</v>
      </c>
      <c r="D12373" s="39">
        <v>0.1003</v>
      </c>
      <c r="E12373" s="39">
        <v>9.11E-2</v>
      </c>
      <c r="F12373" s="40">
        <v>160000</v>
      </c>
      <c r="G12373" s="40">
        <v>160000</v>
      </c>
      <c r="H12373" s="40">
        <v>67794.95</v>
      </c>
      <c r="I12373" s="40">
        <v>84276.52</v>
      </c>
      <c r="J12373" s="67">
        <f t="shared" si="579"/>
        <v>0.42371843749999999</v>
      </c>
      <c r="K12373" s="39">
        <f t="shared" si="580"/>
        <v>0.52672825000000001</v>
      </c>
      <c r="L12373" s="2" t="str">
        <f t="shared" si="581"/>
        <v>AA</v>
      </c>
      <c r="M12373" s="2" t="s">
        <v>907</v>
      </c>
      <c r="N12373" s="2" t="s">
        <v>422</v>
      </c>
      <c r="O12373" s="2" t="s">
        <v>70</v>
      </c>
    </row>
    <row r="12374" spans="1:15">
      <c r="A12374" s="42">
        <v>40473</v>
      </c>
      <c r="B12374" s="42">
        <v>47778</v>
      </c>
      <c r="C12374" s="130">
        <v>240</v>
      </c>
      <c r="D12374" s="43">
        <v>0.1003</v>
      </c>
      <c r="E12374" s="43">
        <v>9.11E-2</v>
      </c>
      <c r="F12374" s="44">
        <v>152000</v>
      </c>
      <c r="G12374" s="44">
        <v>152000</v>
      </c>
      <c r="H12374" s="44">
        <v>72325.919999999998</v>
      </c>
      <c r="I12374" s="44">
        <v>80140.210000000006</v>
      </c>
      <c r="J12374" s="68">
        <f t="shared" si="579"/>
        <v>0.47582842105263157</v>
      </c>
      <c r="K12374" s="43">
        <f t="shared" si="580"/>
        <v>0.52723822368421058</v>
      </c>
      <c r="L12374" s="41" t="str">
        <f t="shared" si="581"/>
        <v>AA</v>
      </c>
      <c r="M12374" s="41" t="s">
        <v>539</v>
      </c>
      <c r="N12374" s="41" t="s">
        <v>429</v>
      </c>
      <c r="O12374" s="41" t="s">
        <v>70</v>
      </c>
    </row>
    <row r="12375" spans="1:15">
      <c r="A12375" s="38">
        <v>40078</v>
      </c>
      <c r="B12375" s="38">
        <v>51035</v>
      </c>
      <c r="C12375" s="131">
        <v>360</v>
      </c>
      <c r="D12375" s="39">
        <v>0.1003</v>
      </c>
      <c r="E12375" s="39">
        <v>9.11E-2</v>
      </c>
      <c r="F12375" s="40">
        <v>160000</v>
      </c>
      <c r="G12375" s="40">
        <v>160000</v>
      </c>
      <c r="H12375" s="40">
        <v>77824.39</v>
      </c>
      <c r="I12375" s="40">
        <v>84400</v>
      </c>
      <c r="J12375" s="67">
        <f t="shared" si="579"/>
        <v>0.48640243750000001</v>
      </c>
      <c r="K12375" s="39">
        <f t="shared" si="580"/>
        <v>0.52749999999999997</v>
      </c>
      <c r="L12375" s="2" t="str">
        <f t="shared" si="581"/>
        <v>AA</v>
      </c>
      <c r="M12375" s="2" t="s">
        <v>466</v>
      </c>
      <c r="N12375" s="2" t="s">
        <v>421</v>
      </c>
      <c r="O12375" s="2" t="s">
        <v>70</v>
      </c>
    </row>
    <row r="12376" spans="1:15">
      <c r="A12376" s="42">
        <v>40375</v>
      </c>
      <c r="B12376" s="42">
        <v>45338</v>
      </c>
      <c r="C12376" s="130">
        <v>163</v>
      </c>
      <c r="D12376" s="43">
        <v>0.1003</v>
      </c>
      <c r="E12376" s="43">
        <v>9.5700000000000007E-2</v>
      </c>
      <c r="F12376" s="44">
        <v>199000</v>
      </c>
      <c r="G12376" s="44">
        <v>199000</v>
      </c>
      <c r="H12376" s="44">
        <v>68822.17</v>
      </c>
      <c r="I12376" s="44">
        <v>104999.99</v>
      </c>
      <c r="J12376" s="68">
        <f t="shared" si="579"/>
        <v>0.34584005025125625</v>
      </c>
      <c r="K12376" s="43">
        <f t="shared" si="580"/>
        <v>0.52763814070351767</v>
      </c>
      <c r="L12376" s="41" t="str">
        <f t="shared" si="581"/>
        <v>AA</v>
      </c>
      <c r="M12376" s="41" t="s">
        <v>841</v>
      </c>
      <c r="N12376" s="41" t="s">
        <v>422</v>
      </c>
      <c r="O12376" s="41" t="s">
        <v>70</v>
      </c>
    </row>
    <row r="12377" spans="1:15">
      <c r="A12377" s="42">
        <v>40662</v>
      </c>
      <c r="B12377" s="42">
        <v>47481</v>
      </c>
      <c r="C12377" s="130">
        <v>224</v>
      </c>
      <c r="D12377" s="43">
        <v>0.1003</v>
      </c>
      <c r="E12377" s="43">
        <v>9.11E-2</v>
      </c>
      <c r="F12377" s="44">
        <v>181301.68</v>
      </c>
      <c r="G12377" s="44">
        <v>181301.68</v>
      </c>
      <c r="H12377" s="44">
        <v>78060.2</v>
      </c>
      <c r="I12377" s="44">
        <v>95703.95</v>
      </c>
      <c r="J12377" s="68">
        <f t="shared" si="579"/>
        <v>0.4305542011524659</v>
      </c>
      <c r="K12377" s="43">
        <f t="shared" si="580"/>
        <v>0.52787128061913158</v>
      </c>
      <c r="L12377" s="41" t="str">
        <f t="shared" si="581"/>
        <v>AA</v>
      </c>
      <c r="M12377" s="41" t="s">
        <v>554</v>
      </c>
      <c r="N12377" s="41" t="s">
        <v>417</v>
      </c>
      <c r="O12377" s="41" t="s">
        <v>70</v>
      </c>
    </row>
    <row r="12378" spans="1:15">
      <c r="A12378" s="38">
        <v>39681</v>
      </c>
      <c r="B12378" s="38">
        <v>50638</v>
      </c>
      <c r="C12378" s="131">
        <v>360</v>
      </c>
      <c r="D12378" s="39">
        <v>0.1003</v>
      </c>
      <c r="E12378" s="39">
        <v>9.11E-2</v>
      </c>
      <c r="F12378" s="40">
        <v>187000</v>
      </c>
      <c r="G12378" s="40">
        <v>187000</v>
      </c>
      <c r="H12378" s="40">
        <v>81334.5</v>
      </c>
      <c r="I12378" s="40">
        <v>98799.99</v>
      </c>
      <c r="J12378" s="67">
        <f t="shared" si="579"/>
        <v>0.43494385026737969</v>
      </c>
      <c r="K12378" s="39">
        <f t="shared" si="580"/>
        <v>0.528342192513369</v>
      </c>
      <c r="L12378" s="2" t="str">
        <f t="shared" si="581"/>
        <v>AA</v>
      </c>
      <c r="M12378" s="2" t="s">
        <v>142</v>
      </c>
      <c r="N12378" s="2" t="s">
        <v>427</v>
      </c>
      <c r="O12378" s="2" t="s">
        <v>70</v>
      </c>
    </row>
    <row r="12379" spans="1:15">
      <c r="A12379" s="38">
        <v>40220</v>
      </c>
      <c r="B12379" s="38">
        <v>48710</v>
      </c>
      <c r="C12379" s="131">
        <v>279</v>
      </c>
      <c r="D12379" s="39">
        <v>0.1003</v>
      </c>
      <c r="E12379" s="39">
        <v>9.11E-2</v>
      </c>
      <c r="F12379" s="40">
        <v>189849.60000000001</v>
      </c>
      <c r="G12379" s="40">
        <v>189849.60000000001</v>
      </c>
      <c r="H12379" s="40">
        <v>85446.75</v>
      </c>
      <c r="I12379" s="40">
        <v>100373.33</v>
      </c>
      <c r="J12379" s="67">
        <f t="shared" si="579"/>
        <v>0.45007600753438509</v>
      </c>
      <c r="K12379" s="39">
        <f t="shared" si="580"/>
        <v>0.52869919135989751</v>
      </c>
      <c r="L12379" s="2" t="str">
        <f t="shared" si="581"/>
        <v>AA</v>
      </c>
      <c r="M12379" s="2" t="s">
        <v>520</v>
      </c>
      <c r="N12379" s="2" t="s">
        <v>429</v>
      </c>
      <c r="O12379" s="2" t="s">
        <v>70</v>
      </c>
    </row>
    <row r="12380" spans="1:15">
      <c r="A12380" s="38">
        <v>40560</v>
      </c>
      <c r="B12380" s="38">
        <v>44425</v>
      </c>
      <c r="C12380" s="131">
        <v>127</v>
      </c>
      <c r="D12380" s="39">
        <v>0.1003</v>
      </c>
      <c r="E12380" s="39">
        <v>9.11E-2</v>
      </c>
      <c r="F12380" s="40">
        <v>170000</v>
      </c>
      <c r="G12380" s="40">
        <v>170000</v>
      </c>
      <c r="H12380" s="40">
        <v>56883.55</v>
      </c>
      <c r="I12380" s="40">
        <v>89999.99</v>
      </c>
      <c r="J12380" s="67">
        <f t="shared" si="579"/>
        <v>0.33460911764705886</v>
      </c>
      <c r="K12380" s="39">
        <f t="shared" si="580"/>
        <v>0.52941170588235298</v>
      </c>
      <c r="L12380" s="2" t="str">
        <f t="shared" si="581"/>
        <v>AA</v>
      </c>
      <c r="M12380" s="2" t="s">
        <v>457</v>
      </c>
      <c r="N12380" s="2" t="s">
        <v>419</v>
      </c>
      <c r="O12380" s="2" t="s">
        <v>70</v>
      </c>
    </row>
    <row r="12381" spans="1:15">
      <c r="A12381" s="38">
        <v>40659</v>
      </c>
      <c r="B12381" s="38">
        <v>46778</v>
      </c>
      <c r="C12381" s="131">
        <v>201</v>
      </c>
      <c r="D12381" s="39">
        <v>0.1003</v>
      </c>
      <c r="E12381" s="39">
        <v>0.1003</v>
      </c>
      <c r="F12381" s="40">
        <v>173000</v>
      </c>
      <c r="G12381" s="40">
        <v>173000</v>
      </c>
      <c r="H12381" s="40">
        <v>69736.55</v>
      </c>
      <c r="I12381" s="40">
        <v>91596.37</v>
      </c>
      <c r="J12381" s="67">
        <f t="shared" si="579"/>
        <v>0.4031014450867052</v>
      </c>
      <c r="K12381" s="39">
        <f t="shared" si="580"/>
        <v>0.52945878612716757</v>
      </c>
      <c r="L12381" s="2" t="str">
        <f t="shared" si="581"/>
        <v>AA</v>
      </c>
      <c r="M12381" s="2" t="s">
        <v>505</v>
      </c>
      <c r="N12381" s="2" t="s">
        <v>424</v>
      </c>
      <c r="O12381" s="2" t="s">
        <v>70</v>
      </c>
    </row>
    <row r="12382" spans="1:15">
      <c r="A12382" s="38">
        <v>39687</v>
      </c>
      <c r="B12382" s="38">
        <v>46992</v>
      </c>
      <c r="C12382" s="131">
        <v>240</v>
      </c>
      <c r="D12382" s="39">
        <v>0.1003</v>
      </c>
      <c r="E12382" s="39">
        <v>9.11E-2</v>
      </c>
      <c r="F12382" s="40">
        <v>180000</v>
      </c>
      <c r="G12382" s="40">
        <v>180000</v>
      </c>
      <c r="H12382" s="40">
        <v>36634.32</v>
      </c>
      <c r="I12382" s="40">
        <v>95303.46</v>
      </c>
      <c r="J12382" s="67">
        <f t="shared" si="579"/>
        <v>0.20352400000000001</v>
      </c>
      <c r="K12382" s="39">
        <f t="shared" si="580"/>
        <v>0.52946366666666667</v>
      </c>
      <c r="L12382" s="2" t="str">
        <f t="shared" si="581"/>
        <v>AA</v>
      </c>
      <c r="M12382" s="2" t="s">
        <v>706</v>
      </c>
      <c r="N12382" s="2" t="s">
        <v>424</v>
      </c>
      <c r="O12382" s="2" t="s">
        <v>70</v>
      </c>
    </row>
    <row r="12383" spans="1:15">
      <c r="A12383" s="38">
        <v>40410</v>
      </c>
      <c r="B12383" s="38">
        <v>47715</v>
      </c>
      <c r="C12383" s="131">
        <v>240</v>
      </c>
      <c r="D12383" s="39">
        <v>0.1003</v>
      </c>
      <c r="E12383" s="39">
        <v>9.11E-2</v>
      </c>
      <c r="F12383" s="40">
        <v>188807</v>
      </c>
      <c r="G12383" s="40">
        <v>188807</v>
      </c>
      <c r="H12383" s="40">
        <v>42802.1</v>
      </c>
      <c r="I12383" s="40">
        <v>100000</v>
      </c>
      <c r="J12383" s="67">
        <f t="shared" si="579"/>
        <v>0.22669763303267357</v>
      </c>
      <c r="K12383" s="39">
        <f t="shared" si="580"/>
        <v>0.52964137982172266</v>
      </c>
      <c r="L12383" s="2" t="str">
        <f t="shared" si="581"/>
        <v>AA</v>
      </c>
      <c r="M12383" s="2" t="s">
        <v>564</v>
      </c>
      <c r="N12383" s="2" t="s">
        <v>417</v>
      </c>
      <c r="O12383" s="2" t="s">
        <v>70</v>
      </c>
    </row>
    <row r="12384" spans="1:15">
      <c r="A12384" s="38">
        <v>39717</v>
      </c>
      <c r="B12384" s="38">
        <v>45195</v>
      </c>
      <c r="C12384" s="131">
        <v>180</v>
      </c>
      <c r="D12384" s="39">
        <v>0.1003</v>
      </c>
      <c r="E12384" s="39">
        <v>9.11E-2</v>
      </c>
      <c r="F12384" s="40">
        <v>192500</v>
      </c>
      <c r="G12384" s="40">
        <v>192500</v>
      </c>
      <c r="H12384" s="40">
        <v>64208.49</v>
      </c>
      <c r="I12384" s="40">
        <v>102000</v>
      </c>
      <c r="J12384" s="67">
        <f t="shared" si="579"/>
        <v>0.3335505974025974</v>
      </c>
      <c r="K12384" s="39">
        <f t="shared" si="580"/>
        <v>0.52987012987012982</v>
      </c>
      <c r="L12384" s="2" t="str">
        <f t="shared" si="581"/>
        <v>AA</v>
      </c>
      <c r="M12384" s="2" t="s">
        <v>719</v>
      </c>
      <c r="N12384" s="2" t="s">
        <v>422</v>
      </c>
      <c r="O12384" s="2" t="s">
        <v>70</v>
      </c>
    </row>
    <row r="12385" spans="1:15">
      <c r="A12385" s="42">
        <v>40785</v>
      </c>
      <c r="B12385" s="42">
        <v>48090</v>
      </c>
      <c r="C12385" s="130">
        <v>240</v>
      </c>
      <c r="D12385" s="43">
        <v>0.1003</v>
      </c>
      <c r="E12385" s="43">
        <v>9.11E-2</v>
      </c>
      <c r="F12385" s="44">
        <v>187090.76</v>
      </c>
      <c r="G12385" s="44">
        <v>187090.76</v>
      </c>
      <c r="H12385" s="44">
        <v>93613.96</v>
      </c>
      <c r="I12385" s="44">
        <v>99262.77</v>
      </c>
      <c r="J12385" s="68">
        <f t="shared" si="579"/>
        <v>0.50036656005887192</v>
      </c>
      <c r="K12385" s="43">
        <f t="shared" si="580"/>
        <v>0.53055944612123018</v>
      </c>
      <c r="L12385" s="41" t="str">
        <f t="shared" si="581"/>
        <v>AA</v>
      </c>
      <c r="M12385" s="41" t="s">
        <v>509</v>
      </c>
      <c r="N12385" s="41" t="s">
        <v>430</v>
      </c>
      <c r="O12385" s="41" t="s">
        <v>70</v>
      </c>
    </row>
    <row r="12386" spans="1:15">
      <c r="A12386" s="42">
        <v>40170</v>
      </c>
      <c r="B12386" s="42">
        <v>47475</v>
      </c>
      <c r="C12386" s="130">
        <v>240</v>
      </c>
      <c r="D12386" s="43">
        <v>0.1003</v>
      </c>
      <c r="E12386" s="43">
        <v>9.11E-2</v>
      </c>
      <c r="F12386" s="44">
        <v>200000</v>
      </c>
      <c r="G12386" s="44">
        <v>200000</v>
      </c>
      <c r="H12386" s="44">
        <v>72639.47</v>
      </c>
      <c r="I12386" s="44">
        <v>106116</v>
      </c>
      <c r="J12386" s="68">
        <f t="shared" si="579"/>
        <v>0.36319735000000003</v>
      </c>
      <c r="K12386" s="43">
        <f t="shared" si="580"/>
        <v>0.53058000000000005</v>
      </c>
      <c r="L12386" s="41" t="str">
        <f t="shared" si="581"/>
        <v>AA</v>
      </c>
      <c r="M12386" s="41" t="s">
        <v>564</v>
      </c>
      <c r="N12386" s="41" t="s">
        <v>417</v>
      </c>
      <c r="O12386" s="41" t="s">
        <v>70</v>
      </c>
    </row>
    <row r="12387" spans="1:15">
      <c r="A12387" s="42">
        <v>40525</v>
      </c>
      <c r="B12387" s="42">
        <v>51483</v>
      </c>
      <c r="C12387" s="130">
        <v>360</v>
      </c>
      <c r="D12387" s="43">
        <v>0.1003</v>
      </c>
      <c r="E12387" s="43">
        <v>9.5700000000000007E-2</v>
      </c>
      <c r="F12387" s="44">
        <v>160000</v>
      </c>
      <c r="G12387" s="44">
        <v>160000</v>
      </c>
      <c r="H12387" s="44">
        <v>75361.440000000002</v>
      </c>
      <c r="I12387" s="44">
        <v>84999.99</v>
      </c>
      <c r="J12387" s="68">
        <f t="shared" si="579"/>
        <v>0.47100900000000001</v>
      </c>
      <c r="K12387" s="43">
        <f t="shared" si="580"/>
        <v>0.53124993750000005</v>
      </c>
      <c r="L12387" s="41" t="str">
        <f t="shared" si="581"/>
        <v>AA</v>
      </c>
      <c r="M12387" s="41" t="s">
        <v>495</v>
      </c>
      <c r="N12387" s="41" t="s">
        <v>424</v>
      </c>
      <c r="O12387" s="41" t="s">
        <v>70</v>
      </c>
    </row>
    <row r="12388" spans="1:15">
      <c r="A12388" s="38">
        <v>40735</v>
      </c>
      <c r="B12388" s="38">
        <v>44388</v>
      </c>
      <c r="C12388" s="131">
        <v>120</v>
      </c>
      <c r="D12388" s="39">
        <v>0.1003</v>
      </c>
      <c r="E12388" s="39">
        <v>9.11E-2</v>
      </c>
      <c r="F12388" s="40">
        <v>169400</v>
      </c>
      <c r="G12388" s="40">
        <v>169400</v>
      </c>
      <c r="H12388" s="40">
        <v>69139.48</v>
      </c>
      <c r="I12388" s="40">
        <v>90000</v>
      </c>
      <c r="J12388" s="67">
        <f t="shared" si="579"/>
        <v>0.40814332939787484</v>
      </c>
      <c r="K12388" s="39">
        <f t="shared" si="580"/>
        <v>0.53128689492325853</v>
      </c>
      <c r="L12388" s="2" t="str">
        <f t="shared" si="581"/>
        <v>AA</v>
      </c>
      <c r="M12388" s="2" t="s">
        <v>495</v>
      </c>
      <c r="N12388" s="2" t="s">
        <v>424</v>
      </c>
      <c r="O12388" s="2" t="s">
        <v>70</v>
      </c>
    </row>
    <row r="12389" spans="1:15">
      <c r="A12389" s="38">
        <v>40746</v>
      </c>
      <c r="B12389" s="38">
        <v>46287</v>
      </c>
      <c r="C12389" s="131">
        <v>182</v>
      </c>
      <c r="D12389" s="39">
        <v>0.1003</v>
      </c>
      <c r="E12389" s="39">
        <v>9.5700000000000007E-2</v>
      </c>
      <c r="F12389" s="40">
        <v>200000</v>
      </c>
      <c r="G12389" s="40">
        <v>200000</v>
      </c>
      <c r="H12389" s="40">
        <v>79737.52</v>
      </c>
      <c r="I12389" s="40">
        <v>106340.02</v>
      </c>
      <c r="J12389" s="67">
        <f t="shared" si="579"/>
        <v>0.39868760000000003</v>
      </c>
      <c r="K12389" s="39">
        <f t="shared" si="580"/>
        <v>0.53170010000000001</v>
      </c>
      <c r="L12389" s="2" t="str">
        <f t="shared" si="581"/>
        <v>AA</v>
      </c>
      <c r="M12389" s="2" t="s">
        <v>632</v>
      </c>
      <c r="N12389" s="2" t="s">
        <v>424</v>
      </c>
      <c r="O12389" s="2" t="s">
        <v>70</v>
      </c>
    </row>
    <row r="12390" spans="1:15">
      <c r="A12390" s="38">
        <v>40519</v>
      </c>
      <c r="B12390" s="38">
        <v>51477</v>
      </c>
      <c r="C12390" s="131">
        <v>360</v>
      </c>
      <c r="D12390" s="39">
        <v>0.1003</v>
      </c>
      <c r="E12390" s="39">
        <v>9.11E-2</v>
      </c>
      <c r="F12390" s="40">
        <v>188000</v>
      </c>
      <c r="G12390" s="40">
        <v>188000</v>
      </c>
      <c r="H12390" s="40">
        <v>32932.15</v>
      </c>
      <c r="I12390" s="40">
        <v>99999.99</v>
      </c>
      <c r="J12390" s="67">
        <f t="shared" si="579"/>
        <v>0.17517101063829787</v>
      </c>
      <c r="K12390" s="39">
        <f t="shared" si="580"/>
        <v>0.53191484042553194</v>
      </c>
      <c r="L12390" s="2" t="str">
        <f t="shared" si="581"/>
        <v>AA</v>
      </c>
      <c r="M12390" s="2" t="s">
        <v>495</v>
      </c>
      <c r="N12390" s="2" t="s">
        <v>424</v>
      </c>
      <c r="O12390" s="2" t="s">
        <v>70</v>
      </c>
    </row>
    <row r="12391" spans="1:15">
      <c r="A12391" s="38">
        <v>40513</v>
      </c>
      <c r="B12391" s="38">
        <v>51471</v>
      </c>
      <c r="C12391" s="131">
        <v>360</v>
      </c>
      <c r="D12391" s="39">
        <v>0.1003</v>
      </c>
      <c r="E12391" s="39">
        <v>9.11E-2</v>
      </c>
      <c r="F12391" s="40">
        <v>191994.3</v>
      </c>
      <c r="G12391" s="40">
        <v>191994.3</v>
      </c>
      <c r="H12391" s="40">
        <v>90699.26</v>
      </c>
      <c r="I12391" s="40">
        <v>102244.29</v>
      </c>
      <c r="J12391" s="67">
        <f t="shared" si="579"/>
        <v>0.4724060037199021</v>
      </c>
      <c r="K12391" s="39">
        <f t="shared" si="580"/>
        <v>0.5325381534764313</v>
      </c>
      <c r="L12391" s="2" t="str">
        <f t="shared" si="581"/>
        <v>AA</v>
      </c>
      <c r="M12391" s="2" t="s">
        <v>475</v>
      </c>
      <c r="N12391" s="2" t="s">
        <v>427</v>
      </c>
      <c r="O12391" s="2" t="s">
        <v>70</v>
      </c>
    </row>
    <row r="12392" spans="1:15">
      <c r="A12392" s="42">
        <v>40613</v>
      </c>
      <c r="B12392" s="42">
        <v>51571</v>
      </c>
      <c r="C12392" s="130">
        <v>360</v>
      </c>
      <c r="D12392" s="43">
        <v>0.1003</v>
      </c>
      <c r="E12392" s="43">
        <v>9.11E-2</v>
      </c>
      <c r="F12392" s="44">
        <v>173900</v>
      </c>
      <c r="G12392" s="44">
        <v>173900</v>
      </c>
      <c r="H12392" s="44">
        <v>74585.119999999995</v>
      </c>
      <c r="I12392" s="44">
        <v>92698.04</v>
      </c>
      <c r="J12392" s="68">
        <f t="shared" si="579"/>
        <v>0.4288966072455434</v>
      </c>
      <c r="K12392" s="43">
        <f t="shared" si="580"/>
        <v>0.53305370902817706</v>
      </c>
      <c r="L12392" s="41" t="str">
        <f t="shared" si="581"/>
        <v>AA</v>
      </c>
      <c r="M12392" s="41" t="s">
        <v>531</v>
      </c>
      <c r="N12392" s="41" t="s">
        <v>423</v>
      </c>
      <c r="O12392" s="41" t="s">
        <v>70</v>
      </c>
    </row>
    <row r="12393" spans="1:15">
      <c r="A12393" s="42">
        <v>40381</v>
      </c>
      <c r="B12393" s="42">
        <v>48082</v>
      </c>
      <c r="C12393" s="130">
        <v>253</v>
      </c>
      <c r="D12393" s="43">
        <v>0.1003</v>
      </c>
      <c r="E12393" s="43">
        <v>9.11E-2</v>
      </c>
      <c r="F12393" s="44">
        <v>165080.4</v>
      </c>
      <c r="G12393" s="44">
        <v>165080.4</v>
      </c>
      <c r="H12393" s="44">
        <v>71379.5</v>
      </c>
      <c r="I12393" s="44">
        <v>88000</v>
      </c>
      <c r="J12393" s="68">
        <f t="shared" si="579"/>
        <v>0.43239233730957766</v>
      </c>
      <c r="K12393" s="43">
        <f t="shared" si="580"/>
        <v>0.53307358111562608</v>
      </c>
      <c r="L12393" s="41" t="str">
        <f t="shared" si="581"/>
        <v>AA</v>
      </c>
      <c r="M12393" s="41" t="s">
        <v>850</v>
      </c>
      <c r="N12393" s="41" t="s">
        <v>422</v>
      </c>
      <c r="O12393" s="41" t="s">
        <v>70</v>
      </c>
    </row>
    <row r="12394" spans="1:15">
      <c r="A12394" s="42">
        <v>40784</v>
      </c>
      <c r="B12394" s="42">
        <v>51742</v>
      </c>
      <c r="C12394" s="130">
        <v>360</v>
      </c>
      <c r="D12394" s="43">
        <v>0.1003</v>
      </c>
      <c r="E12394" s="43">
        <v>9.11E-2</v>
      </c>
      <c r="F12394" s="44">
        <v>175000</v>
      </c>
      <c r="G12394" s="44">
        <v>175000</v>
      </c>
      <c r="H12394" s="44">
        <v>84064.28</v>
      </c>
      <c r="I12394" s="44">
        <v>93303.85</v>
      </c>
      <c r="J12394" s="68">
        <f t="shared" si="579"/>
        <v>0.48036731428571428</v>
      </c>
      <c r="K12394" s="43">
        <f t="shared" si="580"/>
        <v>0.53316485714285722</v>
      </c>
      <c r="L12394" s="41" t="str">
        <f t="shared" si="581"/>
        <v>AA</v>
      </c>
      <c r="M12394" s="41" t="s">
        <v>475</v>
      </c>
      <c r="N12394" s="41" t="s">
        <v>427</v>
      </c>
      <c r="O12394" s="41" t="s">
        <v>70</v>
      </c>
    </row>
    <row r="12395" spans="1:15">
      <c r="A12395" s="42">
        <v>40525</v>
      </c>
      <c r="B12395" s="42">
        <v>47830</v>
      </c>
      <c r="C12395" s="130">
        <v>240</v>
      </c>
      <c r="D12395" s="43">
        <v>0.1003</v>
      </c>
      <c r="E12395" s="43">
        <v>9.11E-2</v>
      </c>
      <c r="F12395" s="44">
        <v>178000</v>
      </c>
      <c r="G12395" s="44">
        <v>178000</v>
      </c>
      <c r="H12395" s="44">
        <v>70718.259999999995</v>
      </c>
      <c r="I12395" s="44">
        <v>95000</v>
      </c>
      <c r="J12395" s="68">
        <f t="shared" si="579"/>
        <v>0.39729359550561794</v>
      </c>
      <c r="K12395" s="43">
        <f t="shared" si="580"/>
        <v>0.5337078651685393</v>
      </c>
      <c r="L12395" s="41" t="str">
        <f t="shared" si="581"/>
        <v>AA</v>
      </c>
      <c r="M12395" s="41" t="s">
        <v>929</v>
      </c>
      <c r="N12395" s="41" t="s">
        <v>421</v>
      </c>
      <c r="O12395" s="41" t="s">
        <v>70</v>
      </c>
    </row>
    <row r="12396" spans="1:15">
      <c r="A12396" s="42">
        <v>39715</v>
      </c>
      <c r="B12396" s="42">
        <v>50245</v>
      </c>
      <c r="C12396" s="130">
        <v>346</v>
      </c>
      <c r="D12396" s="43">
        <v>0.1003</v>
      </c>
      <c r="E12396" s="43">
        <v>0.1003</v>
      </c>
      <c r="F12396" s="44">
        <v>168000</v>
      </c>
      <c r="G12396" s="44">
        <v>168000</v>
      </c>
      <c r="H12396" s="44">
        <v>75873.98</v>
      </c>
      <c r="I12396" s="44">
        <v>89999.99</v>
      </c>
      <c r="J12396" s="68">
        <f t="shared" si="579"/>
        <v>0.45163083333333331</v>
      </c>
      <c r="K12396" s="43">
        <f t="shared" si="580"/>
        <v>0.53571422619047626</v>
      </c>
      <c r="L12396" s="41" t="str">
        <f t="shared" si="581"/>
        <v>AA</v>
      </c>
      <c r="M12396" s="41" t="s">
        <v>602</v>
      </c>
      <c r="N12396" s="41" t="s">
        <v>421</v>
      </c>
      <c r="O12396" s="41" t="s">
        <v>70</v>
      </c>
    </row>
    <row r="12397" spans="1:15">
      <c r="A12397" s="38">
        <v>40044</v>
      </c>
      <c r="B12397" s="38">
        <v>51001</v>
      </c>
      <c r="C12397" s="131">
        <v>360</v>
      </c>
      <c r="D12397" s="39">
        <v>0.1003</v>
      </c>
      <c r="E12397" s="39">
        <v>9.11E-2</v>
      </c>
      <c r="F12397" s="40">
        <v>200000</v>
      </c>
      <c r="G12397" s="40">
        <v>200000</v>
      </c>
      <c r="H12397" s="40">
        <v>66712.39</v>
      </c>
      <c r="I12397" s="40">
        <v>107499.99</v>
      </c>
      <c r="J12397" s="67">
        <f t="shared" si="579"/>
        <v>0.33356195</v>
      </c>
      <c r="K12397" s="39">
        <f t="shared" si="580"/>
        <v>0.53749995000000006</v>
      </c>
      <c r="L12397" s="2" t="str">
        <f t="shared" si="581"/>
        <v>AA</v>
      </c>
      <c r="M12397" s="2" t="s">
        <v>601</v>
      </c>
      <c r="N12397" s="2" t="s">
        <v>435</v>
      </c>
      <c r="O12397" s="2" t="s">
        <v>70</v>
      </c>
    </row>
    <row r="12398" spans="1:15">
      <c r="A12398" s="42">
        <v>40451</v>
      </c>
      <c r="B12398" s="42">
        <v>51409</v>
      </c>
      <c r="C12398" s="130">
        <v>360</v>
      </c>
      <c r="D12398" s="43">
        <v>0.1003</v>
      </c>
      <c r="E12398" s="43">
        <v>9.11E-2</v>
      </c>
      <c r="F12398" s="44">
        <v>165000</v>
      </c>
      <c r="G12398" s="44">
        <v>165000</v>
      </c>
      <c r="H12398" s="44">
        <v>77895.59</v>
      </c>
      <c r="I12398" s="44">
        <v>88730.41</v>
      </c>
      <c r="J12398" s="68">
        <f t="shared" si="579"/>
        <v>0.47209448484848482</v>
      </c>
      <c r="K12398" s="43">
        <f t="shared" si="580"/>
        <v>0.53776006060606063</v>
      </c>
      <c r="L12398" s="41" t="str">
        <f t="shared" si="581"/>
        <v>AA</v>
      </c>
      <c r="M12398" s="41" t="s">
        <v>564</v>
      </c>
      <c r="N12398" s="41" t="s">
        <v>417</v>
      </c>
      <c r="O12398" s="41" t="s">
        <v>70</v>
      </c>
    </row>
    <row r="12399" spans="1:15">
      <c r="A12399" s="42">
        <v>40703</v>
      </c>
      <c r="B12399" s="42">
        <v>51661</v>
      </c>
      <c r="C12399" s="130">
        <v>360</v>
      </c>
      <c r="D12399" s="43">
        <v>0.1003</v>
      </c>
      <c r="E12399" s="43">
        <v>9.11E-2</v>
      </c>
      <c r="F12399" s="44">
        <v>185000</v>
      </c>
      <c r="G12399" s="44">
        <v>185000</v>
      </c>
      <c r="H12399" s="44">
        <v>89394</v>
      </c>
      <c r="I12399" s="44">
        <v>99499.99</v>
      </c>
      <c r="J12399" s="68">
        <f t="shared" si="579"/>
        <v>0.4832108108108108</v>
      </c>
      <c r="K12399" s="43">
        <f t="shared" si="580"/>
        <v>0.53783778378378377</v>
      </c>
      <c r="L12399" s="41" t="str">
        <f t="shared" si="581"/>
        <v>AA</v>
      </c>
      <c r="M12399" s="41" t="s">
        <v>986</v>
      </c>
      <c r="N12399" s="41" t="s">
        <v>422</v>
      </c>
      <c r="O12399" s="41" t="s">
        <v>70</v>
      </c>
    </row>
    <row r="12400" spans="1:15">
      <c r="A12400" s="42">
        <v>40382</v>
      </c>
      <c r="B12400" s="42">
        <v>43304</v>
      </c>
      <c r="C12400" s="130">
        <v>96</v>
      </c>
      <c r="D12400" s="43">
        <v>0.1003</v>
      </c>
      <c r="E12400" s="43">
        <v>9.11E-2</v>
      </c>
      <c r="F12400" s="44">
        <v>158000</v>
      </c>
      <c r="G12400" s="44">
        <v>158000</v>
      </c>
      <c r="H12400" s="44">
        <v>47087.21</v>
      </c>
      <c r="I12400" s="44">
        <v>84999.99</v>
      </c>
      <c r="J12400" s="68">
        <f t="shared" si="579"/>
        <v>0.29802031645569621</v>
      </c>
      <c r="K12400" s="43">
        <f t="shared" si="580"/>
        <v>0.53797462025316456</v>
      </c>
      <c r="L12400" s="41" t="str">
        <f t="shared" si="581"/>
        <v>AA</v>
      </c>
      <c r="M12400" s="41" t="s">
        <v>645</v>
      </c>
      <c r="N12400" s="41" t="s">
        <v>422</v>
      </c>
      <c r="O12400" s="41" t="s">
        <v>70</v>
      </c>
    </row>
    <row r="12401" spans="1:15">
      <c r="A12401" s="42">
        <v>40561</v>
      </c>
      <c r="B12401" s="42">
        <v>51519</v>
      </c>
      <c r="C12401" s="130">
        <v>360</v>
      </c>
      <c r="D12401" s="43">
        <v>0.1003</v>
      </c>
      <c r="E12401" s="43">
        <v>9.11E-2</v>
      </c>
      <c r="F12401" s="44">
        <v>200000</v>
      </c>
      <c r="G12401" s="44">
        <v>200000</v>
      </c>
      <c r="H12401" s="44">
        <v>95505.81</v>
      </c>
      <c r="I12401" s="44">
        <v>107699.99</v>
      </c>
      <c r="J12401" s="68">
        <f t="shared" si="579"/>
        <v>0.47752905000000001</v>
      </c>
      <c r="K12401" s="43">
        <f t="shared" si="580"/>
        <v>0.53849995000000006</v>
      </c>
      <c r="L12401" s="41" t="str">
        <f t="shared" si="581"/>
        <v>AA</v>
      </c>
      <c r="M12401" s="41" t="s">
        <v>465</v>
      </c>
      <c r="N12401" s="41" t="s">
        <v>417</v>
      </c>
      <c r="O12401" s="41" t="s">
        <v>70</v>
      </c>
    </row>
    <row r="12402" spans="1:15">
      <c r="A12402" s="42">
        <v>40560</v>
      </c>
      <c r="B12402" s="42">
        <v>45277</v>
      </c>
      <c r="C12402" s="130">
        <v>155</v>
      </c>
      <c r="D12402" s="43">
        <v>0.1003</v>
      </c>
      <c r="E12402" s="43">
        <v>9.11E-2</v>
      </c>
      <c r="F12402" s="44">
        <v>169000</v>
      </c>
      <c r="G12402" s="44">
        <v>169000</v>
      </c>
      <c r="H12402" s="44">
        <v>61969.52</v>
      </c>
      <c r="I12402" s="44">
        <v>91130.82</v>
      </c>
      <c r="J12402" s="68">
        <f t="shared" si="579"/>
        <v>0.36668355029585797</v>
      </c>
      <c r="K12402" s="43">
        <f t="shared" si="580"/>
        <v>0.53923562130177516</v>
      </c>
      <c r="L12402" s="41" t="str">
        <f t="shared" si="581"/>
        <v>AA</v>
      </c>
      <c r="M12402" s="41" t="s">
        <v>477</v>
      </c>
      <c r="N12402" s="41" t="s">
        <v>422</v>
      </c>
      <c r="O12402" s="41" t="s">
        <v>70</v>
      </c>
    </row>
    <row r="12403" spans="1:15">
      <c r="A12403" s="42">
        <v>40046</v>
      </c>
      <c r="B12403" s="42">
        <v>47351</v>
      </c>
      <c r="C12403" s="130">
        <v>240</v>
      </c>
      <c r="D12403" s="43">
        <v>0.1003</v>
      </c>
      <c r="E12403" s="43">
        <v>9.11E-2</v>
      </c>
      <c r="F12403" s="44">
        <v>170600</v>
      </c>
      <c r="G12403" s="44">
        <v>170600</v>
      </c>
      <c r="H12403" s="44">
        <v>46567.11</v>
      </c>
      <c r="I12403" s="44">
        <v>91999.99</v>
      </c>
      <c r="J12403" s="68">
        <f t="shared" si="579"/>
        <v>0.27296078546307151</v>
      </c>
      <c r="K12403" s="43">
        <f t="shared" si="580"/>
        <v>0.53927309495896836</v>
      </c>
      <c r="L12403" s="41" t="str">
        <f t="shared" si="581"/>
        <v>AA</v>
      </c>
      <c r="M12403" s="41" t="s">
        <v>564</v>
      </c>
      <c r="N12403" s="41" t="s">
        <v>417</v>
      </c>
      <c r="O12403" s="41" t="s">
        <v>70</v>
      </c>
    </row>
    <row r="12404" spans="1:15">
      <c r="A12404" s="38">
        <v>40786</v>
      </c>
      <c r="B12404" s="38">
        <v>51744</v>
      </c>
      <c r="C12404" s="131">
        <v>360</v>
      </c>
      <c r="D12404" s="39">
        <v>0.1003</v>
      </c>
      <c r="E12404" s="39">
        <v>9.11E-2</v>
      </c>
      <c r="F12404" s="40">
        <v>163500</v>
      </c>
      <c r="G12404" s="40">
        <v>163500</v>
      </c>
      <c r="H12404" s="40">
        <v>66802.42</v>
      </c>
      <c r="I12404" s="40">
        <v>88241.61</v>
      </c>
      <c r="J12404" s="67">
        <f t="shared" si="579"/>
        <v>0.40857749235474006</v>
      </c>
      <c r="K12404" s="39">
        <f t="shared" si="580"/>
        <v>0.53970403669724776</v>
      </c>
      <c r="L12404" s="2" t="str">
        <f t="shared" si="581"/>
        <v>AA</v>
      </c>
      <c r="M12404" s="2" t="s">
        <v>542</v>
      </c>
      <c r="N12404" s="2" t="s">
        <v>417</v>
      </c>
      <c r="O12404" s="2" t="s">
        <v>70</v>
      </c>
    </row>
    <row r="12405" spans="1:15">
      <c r="A12405" s="42">
        <v>40766</v>
      </c>
      <c r="B12405" s="42">
        <v>46245</v>
      </c>
      <c r="C12405" s="130">
        <v>180</v>
      </c>
      <c r="D12405" s="43">
        <v>0.1003</v>
      </c>
      <c r="E12405" s="43">
        <v>9.11E-2</v>
      </c>
      <c r="F12405" s="44">
        <v>185000</v>
      </c>
      <c r="G12405" s="44">
        <v>185000</v>
      </c>
      <c r="H12405" s="44">
        <v>78301.820000000007</v>
      </c>
      <c r="I12405" s="44">
        <v>99999.99</v>
      </c>
      <c r="J12405" s="68">
        <f t="shared" si="579"/>
        <v>0.42325308108108112</v>
      </c>
      <c r="K12405" s="43">
        <f t="shared" si="580"/>
        <v>0.54054048648648656</v>
      </c>
      <c r="L12405" s="41" t="str">
        <f t="shared" si="581"/>
        <v>AA</v>
      </c>
      <c r="M12405" s="41" t="s">
        <v>525</v>
      </c>
      <c r="N12405" s="41" t="s">
        <v>430</v>
      </c>
      <c r="O12405" s="41" t="s">
        <v>70</v>
      </c>
    </row>
    <row r="12406" spans="1:15">
      <c r="A12406" s="42">
        <v>39899</v>
      </c>
      <c r="B12406" s="42">
        <v>41878</v>
      </c>
      <c r="C12406" s="130">
        <v>65</v>
      </c>
      <c r="D12406" s="43">
        <v>0.1003</v>
      </c>
      <c r="E12406" s="43">
        <v>9.11E-2</v>
      </c>
      <c r="F12406" s="44">
        <v>177536</v>
      </c>
      <c r="G12406" s="44">
        <v>177536</v>
      </c>
      <c r="H12406" s="44">
        <v>36989</v>
      </c>
      <c r="I12406" s="44">
        <v>95999.97</v>
      </c>
      <c r="J12406" s="68">
        <f t="shared" si="579"/>
        <v>0.20834647620764241</v>
      </c>
      <c r="K12406" s="43">
        <f t="shared" si="580"/>
        <v>0.5407352311643836</v>
      </c>
      <c r="L12406" s="41" t="str">
        <f t="shared" si="581"/>
        <v>AA</v>
      </c>
      <c r="M12406" s="41" t="s">
        <v>570</v>
      </c>
      <c r="N12406" s="41" t="s">
        <v>422</v>
      </c>
      <c r="O12406" s="41" t="s">
        <v>70</v>
      </c>
    </row>
    <row r="12407" spans="1:15">
      <c r="A12407" s="42">
        <v>40144</v>
      </c>
      <c r="B12407" s="42">
        <v>51101</v>
      </c>
      <c r="C12407" s="130">
        <v>360</v>
      </c>
      <c r="D12407" s="43">
        <v>0.1003</v>
      </c>
      <c r="E12407" s="43">
        <v>9.11E-2</v>
      </c>
      <c r="F12407" s="44">
        <v>190000</v>
      </c>
      <c r="G12407" s="44">
        <v>190000</v>
      </c>
      <c r="H12407" s="44">
        <v>56904.09</v>
      </c>
      <c r="I12407" s="44">
        <v>102761.88</v>
      </c>
      <c r="J12407" s="68">
        <f t="shared" si="579"/>
        <v>0.29949521052631578</v>
      </c>
      <c r="K12407" s="43">
        <f t="shared" si="580"/>
        <v>0.540852</v>
      </c>
      <c r="L12407" s="41" t="str">
        <f t="shared" si="581"/>
        <v>AA</v>
      </c>
      <c r="M12407" s="41" t="s">
        <v>643</v>
      </c>
      <c r="N12407" s="41" t="s">
        <v>417</v>
      </c>
      <c r="O12407" s="41" t="s">
        <v>70</v>
      </c>
    </row>
    <row r="12408" spans="1:15">
      <c r="A12408" s="42">
        <v>40480</v>
      </c>
      <c r="B12408" s="42">
        <v>47785</v>
      </c>
      <c r="C12408" s="130">
        <v>240</v>
      </c>
      <c r="D12408" s="43">
        <v>0.1003</v>
      </c>
      <c r="E12408" s="43">
        <v>9.11E-2</v>
      </c>
      <c r="F12408" s="44">
        <v>180000</v>
      </c>
      <c r="G12408" s="44">
        <v>180000</v>
      </c>
      <c r="H12408" s="44">
        <v>70041.16</v>
      </c>
      <c r="I12408" s="44">
        <v>97400.23</v>
      </c>
      <c r="J12408" s="68">
        <f t="shared" si="579"/>
        <v>0.38911755555555555</v>
      </c>
      <c r="K12408" s="43">
        <f t="shared" si="580"/>
        <v>0.54111238888888891</v>
      </c>
      <c r="L12408" s="41" t="str">
        <f t="shared" si="581"/>
        <v>AA</v>
      </c>
      <c r="M12408" s="41" t="s">
        <v>532</v>
      </c>
      <c r="N12408" s="41" t="s">
        <v>417</v>
      </c>
      <c r="O12408" s="41" t="s">
        <v>70</v>
      </c>
    </row>
    <row r="12409" spans="1:15">
      <c r="A12409" s="38">
        <v>40162</v>
      </c>
      <c r="B12409" s="38">
        <v>51119</v>
      </c>
      <c r="C12409" s="131">
        <v>360</v>
      </c>
      <c r="D12409" s="39">
        <v>0.1003</v>
      </c>
      <c r="E12409" s="39">
        <v>9.11E-2</v>
      </c>
      <c r="F12409" s="40">
        <v>172000</v>
      </c>
      <c r="G12409" s="40">
        <v>172000</v>
      </c>
      <c r="H12409" s="40">
        <v>62960.2</v>
      </c>
      <c r="I12409" s="40">
        <v>93299.99</v>
      </c>
      <c r="J12409" s="67">
        <f t="shared" si="579"/>
        <v>0.36604767441860464</v>
      </c>
      <c r="K12409" s="39">
        <f t="shared" si="580"/>
        <v>0.54244180232558148</v>
      </c>
      <c r="L12409" s="2" t="str">
        <f t="shared" si="581"/>
        <v>AA</v>
      </c>
      <c r="M12409" s="2" t="s">
        <v>657</v>
      </c>
      <c r="N12409" s="2" t="s">
        <v>419</v>
      </c>
      <c r="O12409" s="2" t="s">
        <v>70</v>
      </c>
    </row>
    <row r="12410" spans="1:15">
      <c r="A12410" s="42">
        <v>40577</v>
      </c>
      <c r="B12410" s="42">
        <v>51535</v>
      </c>
      <c r="C12410" s="130">
        <v>360</v>
      </c>
      <c r="D12410" s="43">
        <v>0.1003</v>
      </c>
      <c r="E12410" s="43">
        <v>9.11E-2</v>
      </c>
      <c r="F12410" s="44">
        <v>181908</v>
      </c>
      <c r="G12410" s="44">
        <v>181908</v>
      </c>
      <c r="H12410" s="44">
        <v>89772.56</v>
      </c>
      <c r="I12410" s="44">
        <v>98677.89</v>
      </c>
      <c r="J12410" s="68">
        <f t="shared" si="579"/>
        <v>0.49350528838753654</v>
      </c>
      <c r="K12410" s="43">
        <f t="shared" si="580"/>
        <v>0.54246041955274094</v>
      </c>
      <c r="L12410" s="41" t="str">
        <f t="shared" si="581"/>
        <v>AA</v>
      </c>
      <c r="M12410" s="41" t="s">
        <v>467</v>
      </c>
      <c r="N12410" s="41" t="s">
        <v>425</v>
      </c>
      <c r="O12410" s="41" t="s">
        <v>70</v>
      </c>
    </row>
    <row r="12411" spans="1:15">
      <c r="A12411" s="42">
        <v>40324</v>
      </c>
      <c r="B12411" s="42">
        <v>51282</v>
      </c>
      <c r="C12411" s="130">
        <v>360</v>
      </c>
      <c r="D12411" s="43">
        <v>0.1003</v>
      </c>
      <c r="E12411" s="43">
        <v>9.11E-2</v>
      </c>
      <c r="F12411" s="44">
        <v>160000</v>
      </c>
      <c r="G12411" s="44">
        <v>160000</v>
      </c>
      <c r="H12411" s="44">
        <v>55255.43</v>
      </c>
      <c r="I12411" s="44">
        <v>86899.99</v>
      </c>
      <c r="J12411" s="68">
        <f t="shared" si="579"/>
        <v>0.34534643749999999</v>
      </c>
      <c r="K12411" s="43">
        <f t="shared" si="580"/>
        <v>0.54312493750000002</v>
      </c>
      <c r="L12411" s="41" t="str">
        <f t="shared" si="581"/>
        <v>AA</v>
      </c>
      <c r="M12411" s="41" t="s">
        <v>542</v>
      </c>
      <c r="N12411" s="41" t="s">
        <v>417</v>
      </c>
      <c r="O12411" s="41" t="s">
        <v>70</v>
      </c>
    </row>
    <row r="12412" spans="1:15">
      <c r="A12412" s="38">
        <v>40480</v>
      </c>
      <c r="B12412" s="38">
        <v>51438</v>
      </c>
      <c r="C12412" s="131">
        <v>360</v>
      </c>
      <c r="D12412" s="39">
        <v>0.1003</v>
      </c>
      <c r="E12412" s="39">
        <v>9.11E-2</v>
      </c>
      <c r="F12412" s="40">
        <v>171200</v>
      </c>
      <c r="G12412" s="40">
        <v>171200</v>
      </c>
      <c r="H12412" s="40">
        <v>71006.05</v>
      </c>
      <c r="I12412" s="40">
        <v>93280.01</v>
      </c>
      <c r="J12412" s="67">
        <f t="shared" si="579"/>
        <v>0.41475496495327102</v>
      </c>
      <c r="K12412" s="39">
        <f t="shared" si="580"/>
        <v>0.54485987149532711</v>
      </c>
      <c r="L12412" s="2" t="str">
        <f t="shared" si="581"/>
        <v>AA</v>
      </c>
      <c r="M12412" s="2" t="s">
        <v>495</v>
      </c>
      <c r="N12412" s="2" t="s">
        <v>424</v>
      </c>
      <c r="O12412" s="2" t="s">
        <v>70</v>
      </c>
    </row>
    <row r="12413" spans="1:15">
      <c r="A12413" s="38">
        <v>40724</v>
      </c>
      <c r="B12413" s="38">
        <v>46782</v>
      </c>
      <c r="C12413" s="131">
        <v>199</v>
      </c>
      <c r="D12413" s="39">
        <v>0.1003</v>
      </c>
      <c r="E12413" s="39">
        <v>9.11E-2</v>
      </c>
      <c r="F12413" s="40">
        <v>165000</v>
      </c>
      <c r="G12413" s="40">
        <v>165000</v>
      </c>
      <c r="H12413" s="40">
        <v>71615.09</v>
      </c>
      <c r="I12413" s="40">
        <v>89999.99</v>
      </c>
      <c r="J12413" s="67">
        <f t="shared" si="579"/>
        <v>0.43403084848484846</v>
      </c>
      <c r="K12413" s="39">
        <f t="shared" si="580"/>
        <v>0.54545448484848491</v>
      </c>
      <c r="L12413" s="2" t="str">
        <f t="shared" si="581"/>
        <v>AA</v>
      </c>
      <c r="M12413" s="2" t="s">
        <v>633</v>
      </c>
      <c r="N12413" s="2" t="s">
        <v>422</v>
      </c>
      <c r="O12413" s="2" t="s">
        <v>70</v>
      </c>
    </row>
    <row r="12414" spans="1:15">
      <c r="A12414" s="38">
        <v>40422</v>
      </c>
      <c r="B12414" s="38">
        <v>51075</v>
      </c>
      <c r="C12414" s="131">
        <v>350</v>
      </c>
      <c r="D12414" s="39">
        <v>0.1003</v>
      </c>
      <c r="E12414" s="39">
        <v>9.11E-2</v>
      </c>
      <c r="F12414" s="40">
        <v>165000</v>
      </c>
      <c r="G12414" s="40">
        <v>165000</v>
      </c>
      <c r="H12414" s="40">
        <v>78671.679999999993</v>
      </c>
      <c r="I12414" s="40">
        <v>89999.99</v>
      </c>
      <c r="J12414" s="67">
        <f t="shared" si="579"/>
        <v>0.47679806060606056</v>
      </c>
      <c r="K12414" s="39">
        <f t="shared" si="580"/>
        <v>0.54545448484848491</v>
      </c>
      <c r="L12414" s="2" t="str">
        <f t="shared" si="581"/>
        <v>AA</v>
      </c>
      <c r="M12414" s="2" t="s">
        <v>489</v>
      </c>
      <c r="N12414" s="2" t="s">
        <v>415</v>
      </c>
      <c r="O12414" s="2" t="s">
        <v>70</v>
      </c>
    </row>
    <row r="12415" spans="1:15">
      <c r="A12415" s="42">
        <v>40743</v>
      </c>
      <c r="B12415" s="42">
        <v>49509</v>
      </c>
      <c r="C12415" s="130">
        <v>288</v>
      </c>
      <c r="D12415" s="43">
        <v>0.1003</v>
      </c>
      <c r="E12415" s="43">
        <v>9.11E-2</v>
      </c>
      <c r="F12415" s="44">
        <v>171300</v>
      </c>
      <c r="G12415" s="44">
        <v>171300</v>
      </c>
      <c r="H12415" s="44">
        <v>81189.23</v>
      </c>
      <c r="I12415" s="44">
        <v>93499.97</v>
      </c>
      <c r="J12415" s="68">
        <f t="shared" si="579"/>
        <v>0.47395931115002915</v>
      </c>
      <c r="K12415" s="43">
        <f t="shared" si="580"/>
        <v>0.54582586106246356</v>
      </c>
      <c r="L12415" s="41" t="str">
        <f t="shared" si="581"/>
        <v>AA</v>
      </c>
      <c r="M12415" s="41" t="s">
        <v>489</v>
      </c>
      <c r="N12415" s="41" t="s">
        <v>415</v>
      </c>
      <c r="O12415" s="41" t="s">
        <v>70</v>
      </c>
    </row>
    <row r="12416" spans="1:15">
      <c r="A12416" s="42">
        <v>40003</v>
      </c>
      <c r="B12416" s="42">
        <v>44052</v>
      </c>
      <c r="C12416" s="130">
        <v>133</v>
      </c>
      <c r="D12416" s="43">
        <v>0.1003</v>
      </c>
      <c r="E12416" s="43">
        <v>9.5700000000000007E-2</v>
      </c>
      <c r="F12416" s="44">
        <v>174000</v>
      </c>
      <c r="G12416" s="44">
        <v>174000</v>
      </c>
      <c r="H12416" s="44">
        <v>55453.86</v>
      </c>
      <c r="I12416" s="44">
        <v>94999.99</v>
      </c>
      <c r="J12416" s="68">
        <f t="shared" si="579"/>
        <v>0.31870034482758619</v>
      </c>
      <c r="K12416" s="43">
        <f t="shared" si="580"/>
        <v>0.54597695402298851</v>
      </c>
      <c r="L12416" s="41" t="str">
        <f t="shared" si="581"/>
        <v>AA</v>
      </c>
      <c r="M12416" s="41" t="s">
        <v>457</v>
      </c>
      <c r="N12416" s="41" t="s">
        <v>419</v>
      </c>
      <c r="O12416" s="41" t="s">
        <v>70</v>
      </c>
    </row>
    <row r="12417" spans="1:15">
      <c r="A12417" s="38">
        <v>40847</v>
      </c>
      <c r="B12417" s="38">
        <v>49979</v>
      </c>
      <c r="C12417" s="131">
        <v>300</v>
      </c>
      <c r="D12417" s="39">
        <v>0.1003</v>
      </c>
      <c r="E12417" s="39">
        <v>9.11E-2</v>
      </c>
      <c r="F12417" s="40">
        <v>164800</v>
      </c>
      <c r="G12417" s="40">
        <v>164800</v>
      </c>
      <c r="H12417" s="40">
        <v>59553.87</v>
      </c>
      <c r="I12417" s="40">
        <v>89999.99</v>
      </c>
      <c r="J12417" s="67">
        <f t="shared" si="579"/>
        <v>0.36137057038834952</v>
      </c>
      <c r="K12417" s="39">
        <f t="shared" si="580"/>
        <v>0.54611644417475735</v>
      </c>
      <c r="L12417" s="2" t="str">
        <f t="shared" si="581"/>
        <v>AA</v>
      </c>
      <c r="M12417" s="2" t="s">
        <v>1143</v>
      </c>
      <c r="N12417" s="2" t="s">
        <v>427</v>
      </c>
      <c r="O12417" s="2" t="s">
        <v>70</v>
      </c>
    </row>
    <row r="12418" spans="1:15">
      <c r="A12418" s="42">
        <v>39695</v>
      </c>
      <c r="B12418" s="42">
        <v>47000</v>
      </c>
      <c r="C12418" s="130">
        <v>240</v>
      </c>
      <c r="D12418" s="43">
        <v>0.1003</v>
      </c>
      <c r="E12418" s="43">
        <v>9.11E-2</v>
      </c>
      <c r="F12418" s="44">
        <v>167000</v>
      </c>
      <c r="G12418" s="44">
        <v>167000</v>
      </c>
      <c r="H12418" s="44">
        <v>65306.71</v>
      </c>
      <c r="I12418" s="44">
        <v>91357.72</v>
      </c>
      <c r="J12418" s="68">
        <f t="shared" si="579"/>
        <v>0.39105814371257486</v>
      </c>
      <c r="K12418" s="43">
        <f t="shared" si="580"/>
        <v>0.5470522155688623</v>
      </c>
      <c r="L12418" s="41" t="str">
        <f t="shared" si="581"/>
        <v>AA</v>
      </c>
      <c r="M12418" s="41" t="s">
        <v>586</v>
      </c>
      <c r="N12418" s="41" t="s">
        <v>416</v>
      </c>
      <c r="O12418" s="41" t="s">
        <v>70</v>
      </c>
    </row>
    <row r="12419" spans="1:15">
      <c r="A12419" s="42">
        <v>39609</v>
      </c>
      <c r="B12419" s="42">
        <v>50109</v>
      </c>
      <c r="C12419" s="130">
        <v>345</v>
      </c>
      <c r="D12419" s="43">
        <v>0.1003</v>
      </c>
      <c r="E12419" s="43">
        <v>8.3599999999999994E-2</v>
      </c>
      <c r="F12419" s="44">
        <v>190000</v>
      </c>
      <c r="G12419" s="44">
        <v>190000</v>
      </c>
      <c r="H12419" s="44">
        <v>85066.79</v>
      </c>
      <c r="I12419" s="44">
        <v>103999.98</v>
      </c>
      <c r="J12419" s="68">
        <f t="shared" ref="J12419:J12482" si="582">H12419/G12419</f>
        <v>0.44771994736842102</v>
      </c>
      <c r="K12419" s="43">
        <f t="shared" ref="K12419:K12482" si="583">I12419/G12419</f>
        <v>0.54736831578947365</v>
      </c>
      <c r="L12419" s="41" t="str">
        <f t="shared" ref="L12419:L12482" si="584">IF(J12419&lt;=65%,"AA",IF(J12419&lt;=75%,"A",IF(J12419&lt;=85%,"B","C")))</f>
        <v>AA</v>
      </c>
      <c r="M12419" s="41" t="s">
        <v>466</v>
      </c>
      <c r="N12419" s="41" t="s">
        <v>421</v>
      </c>
      <c r="O12419" s="41" t="s">
        <v>70</v>
      </c>
    </row>
    <row r="12420" spans="1:15">
      <c r="A12420" s="42">
        <v>39751</v>
      </c>
      <c r="B12420" s="42">
        <v>50708</v>
      </c>
      <c r="C12420" s="130">
        <v>360</v>
      </c>
      <c r="D12420" s="43">
        <v>0.1003</v>
      </c>
      <c r="E12420" s="43">
        <v>0.1003</v>
      </c>
      <c r="F12420" s="44">
        <v>157563.4</v>
      </c>
      <c r="G12420" s="44">
        <v>157563.4</v>
      </c>
      <c r="H12420" s="44">
        <v>73155.05</v>
      </c>
      <c r="I12420" s="44">
        <v>86399.99</v>
      </c>
      <c r="J12420" s="68">
        <f t="shared" si="582"/>
        <v>0.46428961294310739</v>
      </c>
      <c r="K12420" s="43">
        <f t="shared" si="583"/>
        <v>0.54835063218996294</v>
      </c>
      <c r="L12420" s="41" t="str">
        <f t="shared" si="584"/>
        <v>AA</v>
      </c>
      <c r="M12420" s="41" t="s">
        <v>565</v>
      </c>
      <c r="N12420" s="41" t="s">
        <v>432</v>
      </c>
      <c r="O12420" s="41" t="s">
        <v>70</v>
      </c>
    </row>
    <row r="12421" spans="1:15">
      <c r="A12421" s="42">
        <v>39912</v>
      </c>
      <c r="B12421" s="42">
        <v>47217</v>
      </c>
      <c r="C12421" s="130">
        <v>240</v>
      </c>
      <c r="D12421" s="43">
        <v>0.1003</v>
      </c>
      <c r="E12421" s="43">
        <v>9.11E-2</v>
      </c>
      <c r="F12421" s="44">
        <v>155000</v>
      </c>
      <c r="G12421" s="44">
        <v>155000</v>
      </c>
      <c r="H12421" s="44">
        <v>62546</v>
      </c>
      <c r="I12421" s="44">
        <v>84999.99</v>
      </c>
      <c r="J12421" s="68">
        <f t="shared" si="582"/>
        <v>0.40352258064516128</v>
      </c>
      <c r="K12421" s="43">
        <f t="shared" si="583"/>
        <v>0.54838703225806451</v>
      </c>
      <c r="L12421" s="41" t="str">
        <f t="shared" si="584"/>
        <v>AA</v>
      </c>
      <c r="M12421" s="41" t="s">
        <v>466</v>
      </c>
      <c r="N12421" s="41" t="s">
        <v>421</v>
      </c>
      <c r="O12421" s="41" t="s">
        <v>70</v>
      </c>
    </row>
    <row r="12422" spans="1:15">
      <c r="A12422" s="38">
        <v>40282</v>
      </c>
      <c r="B12422" s="38">
        <v>51240</v>
      </c>
      <c r="C12422" s="131">
        <v>360</v>
      </c>
      <c r="D12422" s="39">
        <v>0.1003</v>
      </c>
      <c r="E12422" s="39">
        <v>9.11E-2</v>
      </c>
      <c r="F12422" s="40">
        <v>172910</v>
      </c>
      <c r="G12422" s="40">
        <v>172910</v>
      </c>
      <c r="H12422" s="40">
        <v>82348.960000000006</v>
      </c>
      <c r="I12422" s="40">
        <v>94909.99</v>
      </c>
      <c r="J12422" s="67">
        <f t="shared" si="582"/>
        <v>0.47625331097102541</v>
      </c>
      <c r="K12422" s="39">
        <f t="shared" si="583"/>
        <v>0.54889821294314967</v>
      </c>
      <c r="L12422" s="2" t="str">
        <f t="shared" si="584"/>
        <v>AA</v>
      </c>
      <c r="M12422" s="2" t="s">
        <v>1228</v>
      </c>
      <c r="N12422" s="2" t="s">
        <v>424</v>
      </c>
      <c r="O12422" s="2" t="s">
        <v>70</v>
      </c>
    </row>
    <row r="12423" spans="1:15">
      <c r="A12423" s="38">
        <v>40767</v>
      </c>
      <c r="B12423" s="38">
        <v>45394</v>
      </c>
      <c r="C12423" s="131">
        <v>152</v>
      </c>
      <c r="D12423" s="39">
        <v>0.1003</v>
      </c>
      <c r="E12423" s="39">
        <v>9.11E-2</v>
      </c>
      <c r="F12423" s="40">
        <v>173677.7</v>
      </c>
      <c r="G12423" s="40">
        <v>173677.7</v>
      </c>
      <c r="H12423" s="40">
        <v>70743.44</v>
      </c>
      <c r="I12423" s="40">
        <v>95337.63</v>
      </c>
      <c r="J12423" s="67">
        <f t="shared" si="582"/>
        <v>0.40732598370429823</v>
      </c>
      <c r="K12423" s="39">
        <f t="shared" si="583"/>
        <v>0.54893420398819193</v>
      </c>
      <c r="L12423" s="2" t="str">
        <f t="shared" si="584"/>
        <v>AA</v>
      </c>
      <c r="M12423" s="2" t="s">
        <v>495</v>
      </c>
      <c r="N12423" s="2" t="s">
        <v>424</v>
      </c>
      <c r="O12423" s="2" t="s">
        <v>70</v>
      </c>
    </row>
    <row r="12424" spans="1:15">
      <c r="A12424" s="42">
        <v>40350</v>
      </c>
      <c r="B12424" s="42">
        <v>47655</v>
      </c>
      <c r="C12424" s="130">
        <v>240</v>
      </c>
      <c r="D12424" s="43">
        <v>0.1003</v>
      </c>
      <c r="E12424" s="43">
        <v>9.11E-2</v>
      </c>
      <c r="F12424" s="44">
        <v>153000</v>
      </c>
      <c r="G12424" s="44">
        <v>153000</v>
      </c>
      <c r="H12424" s="44">
        <v>61673.919999999998</v>
      </c>
      <c r="I12424" s="44">
        <v>84002.7</v>
      </c>
      <c r="J12424" s="68">
        <f t="shared" si="582"/>
        <v>0.40309751633986929</v>
      </c>
      <c r="K12424" s="43">
        <f t="shared" si="583"/>
        <v>0.54903725490196076</v>
      </c>
      <c r="L12424" s="41" t="str">
        <f t="shared" si="584"/>
        <v>AA</v>
      </c>
      <c r="M12424" s="41" t="s">
        <v>497</v>
      </c>
      <c r="N12424" s="41" t="s">
        <v>417</v>
      </c>
      <c r="O12424" s="41" t="s">
        <v>70</v>
      </c>
    </row>
    <row r="12425" spans="1:15">
      <c r="A12425" s="38">
        <v>40735</v>
      </c>
      <c r="B12425" s="38">
        <v>51693</v>
      </c>
      <c r="C12425" s="131">
        <v>360</v>
      </c>
      <c r="D12425" s="39">
        <v>0.1003</v>
      </c>
      <c r="E12425" s="39">
        <v>9.11E-2</v>
      </c>
      <c r="F12425" s="40">
        <v>173000</v>
      </c>
      <c r="G12425" s="40">
        <v>173000</v>
      </c>
      <c r="H12425" s="40">
        <v>85581.48</v>
      </c>
      <c r="I12425" s="40">
        <v>94999.99</v>
      </c>
      <c r="J12425" s="67">
        <f t="shared" si="582"/>
        <v>0.49469063583815026</v>
      </c>
      <c r="K12425" s="39">
        <f t="shared" si="583"/>
        <v>0.54913289017341038</v>
      </c>
      <c r="L12425" s="2" t="str">
        <f t="shared" si="584"/>
        <v>AA</v>
      </c>
      <c r="M12425" s="2" t="s">
        <v>790</v>
      </c>
      <c r="N12425" s="2" t="s">
        <v>416</v>
      </c>
      <c r="O12425" s="2" t="s">
        <v>70</v>
      </c>
    </row>
    <row r="12426" spans="1:15">
      <c r="A12426" s="42">
        <v>40140</v>
      </c>
      <c r="B12426" s="42">
        <v>50336</v>
      </c>
      <c r="C12426" s="130">
        <v>335</v>
      </c>
      <c r="D12426" s="43">
        <v>0.1003</v>
      </c>
      <c r="E12426" s="43">
        <v>9.11E-2</v>
      </c>
      <c r="F12426" s="44">
        <v>182100</v>
      </c>
      <c r="G12426" s="44">
        <v>182100</v>
      </c>
      <c r="H12426" s="44">
        <v>87267.76</v>
      </c>
      <c r="I12426" s="44">
        <v>100000</v>
      </c>
      <c r="J12426" s="68">
        <f t="shared" si="582"/>
        <v>0.47922987369577152</v>
      </c>
      <c r="K12426" s="43">
        <f t="shared" si="583"/>
        <v>0.54914881933003845</v>
      </c>
      <c r="L12426" s="41" t="str">
        <f t="shared" si="584"/>
        <v>AA</v>
      </c>
      <c r="M12426" s="41" t="s">
        <v>683</v>
      </c>
      <c r="N12426" s="41" t="s">
        <v>421</v>
      </c>
      <c r="O12426" s="41" t="s">
        <v>70</v>
      </c>
    </row>
    <row r="12427" spans="1:15">
      <c r="A12427" s="42">
        <v>40288</v>
      </c>
      <c r="B12427" s="42">
        <v>43941</v>
      </c>
      <c r="C12427" s="130">
        <v>120</v>
      </c>
      <c r="D12427" s="43">
        <v>0.1003</v>
      </c>
      <c r="E12427" s="43">
        <v>9.11E-2</v>
      </c>
      <c r="F12427" s="44">
        <v>182000</v>
      </c>
      <c r="G12427" s="44">
        <v>182000</v>
      </c>
      <c r="H12427" s="44">
        <v>53561.57</v>
      </c>
      <c r="I12427" s="44">
        <v>99999.99</v>
      </c>
      <c r="J12427" s="68">
        <f t="shared" si="582"/>
        <v>0.29429434065934068</v>
      </c>
      <c r="K12427" s="43">
        <f t="shared" si="583"/>
        <v>0.54945049450549455</v>
      </c>
      <c r="L12427" s="41" t="str">
        <f t="shared" si="584"/>
        <v>AA</v>
      </c>
      <c r="M12427" s="41" t="s">
        <v>703</v>
      </c>
      <c r="N12427" s="41" t="s">
        <v>437</v>
      </c>
      <c r="O12427" s="41" t="s">
        <v>70</v>
      </c>
    </row>
    <row r="12428" spans="1:15">
      <c r="A12428" s="42">
        <v>40618</v>
      </c>
      <c r="B12428" s="42">
        <v>48411</v>
      </c>
      <c r="C12428" s="130">
        <v>256</v>
      </c>
      <c r="D12428" s="43">
        <v>0.1003</v>
      </c>
      <c r="E12428" s="43">
        <v>9.5700000000000007E-2</v>
      </c>
      <c r="F12428" s="44">
        <v>182000</v>
      </c>
      <c r="G12428" s="44">
        <v>182000</v>
      </c>
      <c r="H12428" s="44">
        <v>77684.039999999994</v>
      </c>
      <c r="I12428" s="44">
        <v>99999.99</v>
      </c>
      <c r="J12428" s="68">
        <f t="shared" si="582"/>
        <v>0.42683538461538456</v>
      </c>
      <c r="K12428" s="43">
        <f t="shared" si="583"/>
        <v>0.54945049450549455</v>
      </c>
      <c r="L12428" s="41" t="str">
        <f t="shared" si="584"/>
        <v>AA</v>
      </c>
      <c r="M12428" s="41" t="s">
        <v>1072</v>
      </c>
      <c r="N12428" s="41" t="s">
        <v>421</v>
      </c>
      <c r="O12428" s="41" t="s">
        <v>70</v>
      </c>
    </row>
    <row r="12429" spans="1:15">
      <c r="A12429" s="42">
        <v>40491</v>
      </c>
      <c r="B12429" s="42">
        <v>45970</v>
      </c>
      <c r="C12429" s="130">
        <v>180</v>
      </c>
      <c r="D12429" s="43">
        <v>0.1003</v>
      </c>
      <c r="E12429" s="43">
        <v>9.11E-2</v>
      </c>
      <c r="F12429" s="44">
        <v>160000</v>
      </c>
      <c r="G12429" s="44">
        <v>160000</v>
      </c>
      <c r="H12429" s="44">
        <v>52816.53</v>
      </c>
      <c r="I12429" s="44">
        <v>87999.99</v>
      </c>
      <c r="J12429" s="68">
        <f t="shared" si="582"/>
        <v>0.33010331249999997</v>
      </c>
      <c r="K12429" s="43">
        <f t="shared" si="583"/>
        <v>0.54999993749999998</v>
      </c>
      <c r="L12429" s="41" t="str">
        <f t="shared" si="584"/>
        <v>AA</v>
      </c>
      <c r="M12429" s="41" t="s">
        <v>565</v>
      </c>
      <c r="N12429" s="41" t="s">
        <v>432</v>
      </c>
      <c r="O12429" s="41" t="s">
        <v>70</v>
      </c>
    </row>
    <row r="12430" spans="1:15">
      <c r="A12430" s="42">
        <v>40457</v>
      </c>
      <c r="B12430" s="42">
        <v>49588</v>
      </c>
      <c r="C12430" s="130">
        <v>300</v>
      </c>
      <c r="D12430" s="43">
        <v>0.1003</v>
      </c>
      <c r="E12430" s="43">
        <v>9.5700000000000007E-2</v>
      </c>
      <c r="F12430" s="44">
        <v>200000</v>
      </c>
      <c r="G12430" s="44">
        <v>200000</v>
      </c>
      <c r="H12430" s="44">
        <v>93714.18</v>
      </c>
      <c r="I12430" s="44">
        <v>109999.99</v>
      </c>
      <c r="J12430" s="68">
        <f t="shared" si="582"/>
        <v>0.46857089999999996</v>
      </c>
      <c r="K12430" s="43">
        <f t="shared" si="583"/>
        <v>0.54999995000000002</v>
      </c>
      <c r="L12430" s="41" t="str">
        <f t="shared" si="584"/>
        <v>AA</v>
      </c>
      <c r="M12430" s="41" t="s">
        <v>770</v>
      </c>
      <c r="N12430" s="41" t="s">
        <v>419</v>
      </c>
      <c r="O12430" s="41" t="s">
        <v>70</v>
      </c>
    </row>
    <row r="12431" spans="1:15">
      <c r="A12431" s="42">
        <v>40086</v>
      </c>
      <c r="B12431" s="42">
        <v>41547</v>
      </c>
      <c r="C12431" s="130">
        <v>48</v>
      </c>
      <c r="D12431" s="43">
        <v>0.1003</v>
      </c>
      <c r="E12431" s="43">
        <v>9.11E-2</v>
      </c>
      <c r="F12431" s="44">
        <v>197000</v>
      </c>
      <c r="G12431" s="44">
        <v>197000</v>
      </c>
      <c r="H12431" s="44">
        <v>38639.31</v>
      </c>
      <c r="I12431" s="44">
        <v>108424.63</v>
      </c>
      <c r="J12431" s="68">
        <f t="shared" si="582"/>
        <v>0.19613862944162436</v>
      </c>
      <c r="K12431" s="43">
        <f t="shared" si="583"/>
        <v>0.55037883248730968</v>
      </c>
      <c r="L12431" s="41" t="str">
        <f t="shared" si="584"/>
        <v>AA</v>
      </c>
      <c r="M12431" s="41" t="s">
        <v>564</v>
      </c>
      <c r="N12431" s="41" t="s">
        <v>417</v>
      </c>
      <c r="O12431" s="41" t="s">
        <v>70</v>
      </c>
    </row>
    <row r="12432" spans="1:15">
      <c r="A12432" s="42">
        <v>40340</v>
      </c>
      <c r="B12432" s="42">
        <v>47645</v>
      </c>
      <c r="C12432" s="130">
        <v>240</v>
      </c>
      <c r="D12432" s="43">
        <v>0.1003</v>
      </c>
      <c r="E12432" s="43">
        <v>9.11E-2</v>
      </c>
      <c r="F12432" s="44">
        <v>175000</v>
      </c>
      <c r="G12432" s="44">
        <v>175000</v>
      </c>
      <c r="H12432" s="44">
        <v>58676.63</v>
      </c>
      <c r="I12432" s="44">
        <v>96403.3</v>
      </c>
      <c r="J12432" s="68">
        <f t="shared" si="582"/>
        <v>0.33529502857142857</v>
      </c>
      <c r="K12432" s="43">
        <f t="shared" si="583"/>
        <v>0.55087600000000003</v>
      </c>
      <c r="L12432" s="41" t="str">
        <f t="shared" si="584"/>
        <v>AA</v>
      </c>
      <c r="M12432" s="41" t="s">
        <v>1411</v>
      </c>
      <c r="N12432" s="41" t="s">
        <v>416</v>
      </c>
      <c r="O12432" s="41" t="s">
        <v>70</v>
      </c>
    </row>
    <row r="12433" spans="1:15">
      <c r="A12433" s="38">
        <v>40777</v>
      </c>
      <c r="B12433" s="38">
        <v>49727</v>
      </c>
      <c r="C12433" s="131">
        <v>294</v>
      </c>
      <c r="D12433" s="39">
        <v>0.1003</v>
      </c>
      <c r="E12433" s="39">
        <v>9.11E-2</v>
      </c>
      <c r="F12433" s="40">
        <v>175000</v>
      </c>
      <c r="G12433" s="40">
        <v>175000</v>
      </c>
      <c r="H12433" s="40">
        <v>84380.37</v>
      </c>
      <c r="I12433" s="40">
        <v>96599.99</v>
      </c>
      <c r="J12433" s="67">
        <f t="shared" si="582"/>
        <v>0.48217354285714281</v>
      </c>
      <c r="K12433" s="39">
        <f t="shared" si="583"/>
        <v>0.55199994285714293</v>
      </c>
      <c r="L12433" s="2" t="str">
        <f t="shared" si="584"/>
        <v>AA</v>
      </c>
      <c r="M12433" s="2" t="s">
        <v>564</v>
      </c>
      <c r="N12433" s="2" t="s">
        <v>417</v>
      </c>
      <c r="O12433" s="2" t="s">
        <v>70</v>
      </c>
    </row>
    <row r="12434" spans="1:15">
      <c r="A12434" s="42">
        <v>40240</v>
      </c>
      <c r="B12434" s="42">
        <v>51198</v>
      </c>
      <c r="C12434" s="130">
        <v>360</v>
      </c>
      <c r="D12434" s="43">
        <v>0.1003</v>
      </c>
      <c r="E12434" s="43">
        <v>9.11E-2</v>
      </c>
      <c r="F12434" s="44">
        <v>190200</v>
      </c>
      <c r="G12434" s="44">
        <v>190200</v>
      </c>
      <c r="H12434" s="44">
        <v>91023.07</v>
      </c>
      <c r="I12434" s="44">
        <v>104999.99</v>
      </c>
      <c r="J12434" s="68">
        <f t="shared" si="582"/>
        <v>0.47856503680336493</v>
      </c>
      <c r="K12434" s="43">
        <f t="shared" si="583"/>
        <v>0.55205042060988441</v>
      </c>
      <c r="L12434" s="41" t="str">
        <f t="shared" si="584"/>
        <v>AA</v>
      </c>
      <c r="M12434" s="41" t="s">
        <v>665</v>
      </c>
      <c r="N12434" s="41" t="s">
        <v>417</v>
      </c>
      <c r="O12434" s="41" t="s">
        <v>70</v>
      </c>
    </row>
    <row r="12435" spans="1:15">
      <c r="A12435" s="42">
        <v>40697</v>
      </c>
      <c r="B12435" s="42">
        <v>51655</v>
      </c>
      <c r="C12435" s="130">
        <v>360</v>
      </c>
      <c r="D12435" s="43">
        <v>0.1003</v>
      </c>
      <c r="E12435" s="43">
        <v>9.11E-2</v>
      </c>
      <c r="F12435" s="44">
        <v>151724.57999999999</v>
      </c>
      <c r="G12435" s="44">
        <v>151724.57999999999</v>
      </c>
      <c r="H12435" s="44">
        <v>64190.33</v>
      </c>
      <c r="I12435" s="44">
        <v>83766.22</v>
      </c>
      <c r="J12435" s="68">
        <f t="shared" si="582"/>
        <v>0.42307139686924827</v>
      </c>
      <c r="K12435" s="43">
        <f t="shared" si="583"/>
        <v>0.55209393230813364</v>
      </c>
      <c r="L12435" s="41" t="str">
        <f t="shared" si="584"/>
        <v>AA</v>
      </c>
      <c r="M12435" s="41" t="s">
        <v>1495</v>
      </c>
      <c r="N12435" s="41" t="s">
        <v>424</v>
      </c>
      <c r="O12435" s="41" t="s">
        <v>70</v>
      </c>
    </row>
    <row r="12436" spans="1:15">
      <c r="A12436" s="38">
        <v>39630</v>
      </c>
      <c r="B12436" s="38">
        <v>46296</v>
      </c>
      <c r="C12436" s="131">
        <v>219</v>
      </c>
      <c r="D12436" s="39">
        <v>0.1003</v>
      </c>
      <c r="E12436" s="39">
        <v>9.11E-2</v>
      </c>
      <c r="F12436" s="40">
        <v>177000</v>
      </c>
      <c r="G12436" s="40">
        <v>177000</v>
      </c>
      <c r="H12436" s="40">
        <v>66107.679999999993</v>
      </c>
      <c r="I12436" s="40">
        <v>97999.99</v>
      </c>
      <c r="J12436" s="67">
        <f t="shared" si="582"/>
        <v>0.37348971751412424</v>
      </c>
      <c r="K12436" s="39">
        <f t="shared" si="583"/>
        <v>0.55367225988700564</v>
      </c>
      <c r="L12436" s="2" t="str">
        <f t="shared" si="584"/>
        <v>AA</v>
      </c>
      <c r="M12436" s="2" t="s">
        <v>611</v>
      </c>
      <c r="N12436" s="2" t="s">
        <v>419</v>
      </c>
      <c r="O12436" s="2" t="s">
        <v>70</v>
      </c>
    </row>
    <row r="12437" spans="1:15">
      <c r="A12437" s="38">
        <v>39619</v>
      </c>
      <c r="B12437" s="38">
        <v>45097</v>
      </c>
      <c r="C12437" s="131">
        <v>180</v>
      </c>
      <c r="D12437" s="39">
        <v>0.1003</v>
      </c>
      <c r="E12437" s="39">
        <v>9.11E-2</v>
      </c>
      <c r="F12437" s="40">
        <v>200000</v>
      </c>
      <c r="G12437" s="40">
        <v>200000</v>
      </c>
      <c r="H12437" s="40">
        <v>64996.18</v>
      </c>
      <c r="I12437" s="40">
        <v>110759.74</v>
      </c>
      <c r="J12437" s="67">
        <f t="shared" si="582"/>
        <v>0.32498090000000002</v>
      </c>
      <c r="K12437" s="39">
        <f t="shared" si="583"/>
        <v>0.55379869999999998</v>
      </c>
      <c r="L12437" s="2" t="str">
        <f t="shared" si="584"/>
        <v>AA</v>
      </c>
      <c r="M12437" s="2" t="s">
        <v>457</v>
      </c>
      <c r="N12437" s="2" t="s">
        <v>419</v>
      </c>
      <c r="O12437" s="2" t="s">
        <v>70</v>
      </c>
    </row>
    <row r="12438" spans="1:15">
      <c r="A12438" s="42">
        <v>40242</v>
      </c>
      <c r="B12438" s="42">
        <v>47547</v>
      </c>
      <c r="C12438" s="130">
        <v>240</v>
      </c>
      <c r="D12438" s="43">
        <v>0.1003</v>
      </c>
      <c r="E12438" s="43">
        <v>9.11E-2</v>
      </c>
      <c r="F12438" s="44">
        <v>155967.12</v>
      </c>
      <c r="G12438" s="44">
        <v>155967.12</v>
      </c>
      <c r="H12438" s="44">
        <v>67460.81</v>
      </c>
      <c r="I12438" s="44">
        <v>86397.34</v>
      </c>
      <c r="J12438" s="68">
        <f t="shared" si="582"/>
        <v>0.43253225423409752</v>
      </c>
      <c r="K12438" s="43">
        <f t="shared" si="583"/>
        <v>0.55394585730633483</v>
      </c>
      <c r="L12438" s="41" t="str">
        <f t="shared" si="584"/>
        <v>AA</v>
      </c>
      <c r="M12438" s="41" t="s">
        <v>1176</v>
      </c>
      <c r="N12438" s="41" t="s">
        <v>422</v>
      </c>
      <c r="O12438" s="41" t="s">
        <v>70</v>
      </c>
    </row>
    <row r="12439" spans="1:15">
      <c r="A12439" s="42">
        <v>40490</v>
      </c>
      <c r="B12439" s="42">
        <v>45969</v>
      </c>
      <c r="C12439" s="130">
        <v>180</v>
      </c>
      <c r="D12439" s="43">
        <v>0.1003</v>
      </c>
      <c r="E12439" s="43">
        <v>9.11E-2</v>
      </c>
      <c r="F12439" s="44">
        <v>175000</v>
      </c>
      <c r="G12439" s="44">
        <v>175000</v>
      </c>
      <c r="H12439" s="44">
        <v>71535.81</v>
      </c>
      <c r="I12439" s="44">
        <v>96999.99</v>
      </c>
      <c r="J12439" s="68">
        <f t="shared" si="582"/>
        <v>0.40877605714285714</v>
      </c>
      <c r="K12439" s="43">
        <f t="shared" si="583"/>
        <v>0.55428565714285716</v>
      </c>
      <c r="L12439" s="41" t="str">
        <f t="shared" si="584"/>
        <v>AA</v>
      </c>
      <c r="M12439" s="41" t="s">
        <v>555</v>
      </c>
      <c r="N12439" s="41" t="s">
        <v>434</v>
      </c>
      <c r="O12439" s="41" t="s">
        <v>70</v>
      </c>
    </row>
    <row r="12440" spans="1:15">
      <c r="A12440" s="42">
        <v>40623</v>
      </c>
      <c r="B12440" s="42">
        <v>51581</v>
      </c>
      <c r="C12440" s="130">
        <v>360</v>
      </c>
      <c r="D12440" s="43">
        <v>0.1003</v>
      </c>
      <c r="E12440" s="43">
        <v>9.5700000000000007E-2</v>
      </c>
      <c r="F12440" s="44">
        <v>165000</v>
      </c>
      <c r="G12440" s="44">
        <v>165000</v>
      </c>
      <c r="H12440" s="44">
        <v>85428.37</v>
      </c>
      <c r="I12440" s="44">
        <v>91559.06</v>
      </c>
      <c r="J12440" s="68">
        <f t="shared" si="582"/>
        <v>0.51774769696969691</v>
      </c>
      <c r="K12440" s="43">
        <f t="shared" si="583"/>
        <v>0.55490339393939392</v>
      </c>
      <c r="L12440" s="41" t="str">
        <f t="shared" si="584"/>
        <v>AA</v>
      </c>
      <c r="M12440" s="41" t="s">
        <v>555</v>
      </c>
      <c r="N12440" s="41" t="s">
        <v>434</v>
      </c>
      <c r="O12440" s="41" t="s">
        <v>70</v>
      </c>
    </row>
    <row r="12441" spans="1:15">
      <c r="A12441" s="42">
        <v>40850</v>
      </c>
      <c r="B12441" s="42">
        <v>48155</v>
      </c>
      <c r="C12441" s="130">
        <v>240</v>
      </c>
      <c r="D12441" s="43">
        <v>0.1003</v>
      </c>
      <c r="E12441" s="43">
        <v>9.11E-2</v>
      </c>
      <c r="F12441" s="44">
        <v>152000</v>
      </c>
      <c r="G12441" s="44">
        <v>152000</v>
      </c>
      <c r="H12441" s="44">
        <v>71970.77</v>
      </c>
      <c r="I12441" s="44">
        <v>84387.61</v>
      </c>
      <c r="J12441" s="68">
        <f t="shared" si="582"/>
        <v>0.47349190789473689</v>
      </c>
      <c r="K12441" s="43">
        <f t="shared" si="583"/>
        <v>0.55518164473684206</v>
      </c>
      <c r="L12441" s="41" t="str">
        <f t="shared" si="584"/>
        <v>AA</v>
      </c>
      <c r="M12441" s="41" t="s">
        <v>497</v>
      </c>
      <c r="N12441" s="41" t="s">
        <v>417</v>
      </c>
      <c r="O12441" s="41" t="s">
        <v>70</v>
      </c>
    </row>
    <row r="12442" spans="1:15">
      <c r="A12442" s="38">
        <v>40631</v>
      </c>
      <c r="B12442" s="38">
        <v>51589</v>
      </c>
      <c r="C12442" s="131">
        <v>360</v>
      </c>
      <c r="D12442" s="39">
        <v>0.1003</v>
      </c>
      <c r="E12442" s="39">
        <v>9.11E-2</v>
      </c>
      <c r="F12442" s="40">
        <v>162025</v>
      </c>
      <c r="G12442" s="40">
        <v>162025</v>
      </c>
      <c r="H12442" s="40">
        <v>80376.12</v>
      </c>
      <c r="I12442" s="40">
        <v>89999.99</v>
      </c>
      <c r="J12442" s="67">
        <f t="shared" si="582"/>
        <v>0.4960723345162783</v>
      </c>
      <c r="K12442" s="39">
        <f t="shared" si="583"/>
        <v>0.55546977318315083</v>
      </c>
      <c r="L12442" s="2" t="str">
        <f t="shared" si="584"/>
        <v>AA</v>
      </c>
      <c r="M12442" s="2" t="s">
        <v>526</v>
      </c>
      <c r="N12442" s="2" t="s">
        <v>428</v>
      </c>
      <c r="O12442" s="2" t="s">
        <v>70</v>
      </c>
    </row>
    <row r="12443" spans="1:15">
      <c r="A12443" s="38">
        <v>40724</v>
      </c>
      <c r="B12443" s="38">
        <v>44377</v>
      </c>
      <c r="C12443" s="131">
        <v>120</v>
      </c>
      <c r="D12443" s="39">
        <v>0.1003</v>
      </c>
      <c r="E12443" s="39">
        <v>9.11E-2</v>
      </c>
      <c r="F12443" s="40">
        <v>180000</v>
      </c>
      <c r="G12443" s="40">
        <v>180000</v>
      </c>
      <c r="H12443" s="40">
        <v>64744.67</v>
      </c>
      <c r="I12443" s="40">
        <v>99999.99</v>
      </c>
      <c r="J12443" s="67">
        <f t="shared" si="582"/>
        <v>0.35969261111111112</v>
      </c>
      <c r="K12443" s="39">
        <f t="shared" si="583"/>
        <v>0.55555549999999998</v>
      </c>
      <c r="L12443" s="2" t="str">
        <f t="shared" si="584"/>
        <v>AA</v>
      </c>
      <c r="M12443" s="2" t="s">
        <v>555</v>
      </c>
      <c r="N12443" s="2" t="s">
        <v>434</v>
      </c>
      <c r="O12443" s="2" t="s">
        <v>70</v>
      </c>
    </row>
    <row r="12444" spans="1:15">
      <c r="A12444" s="38">
        <v>39966</v>
      </c>
      <c r="B12444" s="38">
        <v>50923</v>
      </c>
      <c r="C12444" s="131">
        <v>360</v>
      </c>
      <c r="D12444" s="39">
        <v>0.1003</v>
      </c>
      <c r="E12444" s="39">
        <v>9.5700000000000007E-2</v>
      </c>
      <c r="F12444" s="40">
        <v>180000</v>
      </c>
      <c r="G12444" s="40">
        <v>180000</v>
      </c>
      <c r="H12444" s="40">
        <v>84262.87</v>
      </c>
      <c r="I12444" s="40">
        <v>99999.99</v>
      </c>
      <c r="J12444" s="67">
        <f t="shared" si="582"/>
        <v>0.4681270555555555</v>
      </c>
      <c r="K12444" s="39">
        <f t="shared" si="583"/>
        <v>0.55555549999999998</v>
      </c>
      <c r="L12444" s="2" t="str">
        <f t="shared" si="584"/>
        <v>AA</v>
      </c>
      <c r="M12444" s="2" t="s">
        <v>627</v>
      </c>
      <c r="N12444" s="2" t="s">
        <v>421</v>
      </c>
      <c r="O12444" s="2" t="s">
        <v>70</v>
      </c>
    </row>
    <row r="12445" spans="1:15">
      <c r="A12445" s="42">
        <v>40288</v>
      </c>
      <c r="B12445" s="42">
        <v>43941</v>
      </c>
      <c r="C12445" s="130">
        <v>120</v>
      </c>
      <c r="D12445" s="43">
        <v>0.1003</v>
      </c>
      <c r="E12445" s="43">
        <v>9.11E-2</v>
      </c>
      <c r="F12445" s="44">
        <v>180000</v>
      </c>
      <c r="G12445" s="44">
        <v>180000</v>
      </c>
      <c r="H12445" s="44">
        <v>42112.04</v>
      </c>
      <c r="I12445" s="44">
        <v>100000</v>
      </c>
      <c r="J12445" s="68">
        <f t="shared" si="582"/>
        <v>0.23395577777777779</v>
      </c>
      <c r="K12445" s="43">
        <f t="shared" si="583"/>
        <v>0.55555555555555558</v>
      </c>
      <c r="L12445" s="41" t="str">
        <f t="shared" si="584"/>
        <v>AA</v>
      </c>
      <c r="M12445" s="41" t="s">
        <v>1062</v>
      </c>
      <c r="N12445" s="41" t="s">
        <v>415</v>
      </c>
      <c r="O12445" s="41" t="s">
        <v>70</v>
      </c>
    </row>
    <row r="12446" spans="1:15">
      <c r="A12446" s="38">
        <v>40354</v>
      </c>
      <c r="B12446" s="38">
        <v>44007</v>
      </c>
      <c r="C12446" s="131">
        <v>120</v>
      </c>
      <c r="D12446" s="39">
        <v>0.1003</v>
      </c>
      <c r="E12446" s="39">
        <v>9.11E-2</v>
      </c>
      <c r="F12446" s="40">
        <v>180000</v>
      </c>
      <c r="G12446" s="40">
        <v>180000</v>
      </c>
      <c r="H12446" s="40">
        <v>60209.58</v>
      </c>
      <c r="I12446" s="40">
        <v>100000</v>
      </c>
      <c r="J12446" s="67">
        <f t="shared" si="582"/>
        <v>0.33449766666666669</v>
      </c>
      <c r="K12446" s="39">
        <f t="shared" si="583"/>
        <v>0.55555555555555558</v>
      </c>
      <c r="L12446" s="2" t="str">
        <f t="shared" si="584"/>
        <v>AA</v>
      </c>
      <c r="M12446" s="2" t="s">
        <v>626</v>
      </c>
      <c r="N12446" s="2" t="s">
        <v>421</v>
      </c>
      <c r="O12446" s="2" t="s">
        <v>70</v>
      </c>
    </row>
    <row r="12447" spans="1:15">
      <c r="A12447" s="42">
        <v>40249</v>
      </c>
      <c r="B12447" s="42">
        <v>45728</v>
      </c>
      <c r="C12447" s="130">
        <v>180</v>
      </c>
      <c r="D12447" s="43">
        <v>0.1003</v>
      </c>
      <c r="E12447" s="43">
        <v>0.1003</v>
      </c>
      <c r="F12447" s="44">
        <v>158300</v>
      </c>
      <c r="G12447" s="44">
        <v>158300</v>
      </c>
      <c r="H12447" s="44">
        <v>62519.38</v>
      </c>
      <c r="I12447" s="44">
        <v>88000</v>
      </c>
      <c r="J12447" s="68">
        <f t="shared" si="582"/>
        <v>0.39494238787113073</v>
      </c>
      <c r="K12447" s="43">
        <f t="shared" si="583"/>
        <v>0.55590650663297536</v>
      </c>
      <c r="L12447" s="41" t="str">
        <f t="shared" si="584"/>
        <v>AA</v>
      </c>
      <c r="M12447" s="41" t="s">
        <v>1127</v>
      </c>
      <c r="N12447" s="41" t="s">
        <v>417</v>
      </c>
      <c r="O12447" s="41" t="s">
        <v>70</v>
      </c>
    </row>
    <row r="12448" spans="1:15">
      <c r="A12448" s="38">
        <v>40203</v>
      </c>
      <c r="B12448" s="38">
        <v>49730</v>
      </c>
      <c r="C12448" s="131">
        <v>313</v>
      </c>
      <c r="D12448" s="39">
        <v>0.1003</v>
      </c>
      <c r="E12448" s="39">
        <v>9.11E-2</v>
      </c>
      <c r="F12448" s="40">
        <v>200000</v>
      </c>
      <c r="G12448" s="40">
        <v>200000</v>
      </c>
      <c r="H12448" s="40">
        <v>97383.73</v>
      </c>
      <c r="I12448" s="40">
        <v>111225.28</v>
      </c>
      <c r="J12448" s="67">
        <f t="shared" si="582"/>
        <v>0.48691864999999995</v>
      </c>
      <c r="K12448" s="39">
        <f t="shared" si="583"/>
        <v>0.55612640000000002</v>
      </c>
      <c r="L12448" s="2" t="str">
        <f t="shared" si="584"/>
        <v>AA</v>
      </c>
      <c r="M12448" s="2" t="s">
        <v>592</v>
      </c>
      <c r="N12448" s="2" t="s">
        <v>428</v>
      </c>
      <c r="O12448" s="2" t="s">
        <v>70</v>
      </c>
    </row>
    <row r="12449" spans="1:15">
      <c r="A12449" s="42">
        <v>40268</v>
      </c>
      <c r="B12449" s="42">
        <v>43799</v>
      </c>
      <c r="C12449" s="130">
        <v>116</v>
      </c>
      <c r="D12449" s="43">
        <v>0.1003</v>
      </c>
      <c r="E12449" s="43">
        <v>9.5700000000000007E-2</v>
      </c>
      <c r="F12449" s="44">
        <v>187000</v>
      </c>
      <c r="G12449" s="44">
        <v>187000</v>
      </c>
      <c r="H12449" s="44">
        <v>52941.62</v>
      </c>
      <c r="I12449" s="44">
        <v>103999.99</v>
      </c>
      <c r="J12449" s="68">
        <f t="shared" si="582"/>
        <v>0.28311026737967915</v>
      </c>
      <c r="K12449" s="43">
        <f t="shared" si="583"/>
        <v>0.55614967914438507</v>
      </c>
      <c r="L12449" s="41" t="str">
        <f t="shared" si="584"/>
        <v>AA</v>
      </c>
      <c r="M12449" s="41" t="s">
        <v>457</v>
      </c>
      <c r="N12449" s="41" t="s">
        <v>419</v>
      </c>
      <c r="O12449" s="41" t="s">
        <v>70</v>
      </c>
    </row>
    <row r="12450" spans="1:15">
      <c r="A12450" s="38">
        <v>39828</v>
      </c>
      <c r="B12450" s="38">
        <v>45306</v>
      </c>
      <c r="C12450" s="131">
        <v>180</v>
      </c>
      <c r="D12450" s="39">
        <v>0.1003</v>
      </c>
      <c r="E12450" s="39">
        <v>9.11E-2</v>
      </c>
      <c r="F12450" s="40">
        <v>140000</v>
      </c>
      <c r="G12450" s="40">
        <v>140000</v>
      </c>
      <c r="H12450" s="40">
        <v>48344.19</v>
      </c>
      <c r="I12450" s="40">
        <v>77999.960000000006</v>
      </c>
      <c r="J12450" s="67">
        <f t="shared" si="582"/>
        <v>0.34531564285714289</v>
      </c>
      <c r="K12450" s="39">
        <f t="shared" si="583"/>
        <v>0.55714257142857149</v>
      </c>
      <c r="L12450" s="2" t="str">
        <f t="shared" si="584"/>
        <v>AA</v>
      </c>
      <c r="M12450" s="2" t="s">
        <v>1133</v>
      </c>
      <c r="N12450" s="2" t="s">
        <v>417</v>
      </c>
      <c r="O12450" s="2" t="s">
        <v>70</v>
      </c>
    </row>
    <row r="12451" spans="1:15">
      <c r="A12451" s="38">
        <v>40445</v>
      </c>
      <c r="B12451" s="38">
        <v>51403</v>
      </c>
      <c r="C12451" s="131">
        <v>360</v>
      </c>
      <c r="D12451" s="39">
        <v>0.1003</v>
      </c>
      <c r="E12451" s="39">
        <v>9.11E-2</v>
      </c>
      <c r="F12451" s="40">
        <v>192000</v>
      </c>
      <c r="G12451" s="40">
        <v>192000</v>
      </c>
      <c r="H12451" s="40">
        <v>105355.13</v>
      </c>
      <c r="I12451" s="40">
        <v>106979.62</v>
      </c>
      <c r="J12451" s="67">
        <f t="shared" si="582"/>
        <v>0.54872463541666672</v>
      </c>
      <c r="K12451" s="39">
        <f t="shared" si="583"/>
        <v>0.55718552083333328</v>
      </c>
      <c r="L12451" s="2" t="str">
        <f t="shared" si="584"/>
        <v>AA</v>
      </c>
      <c r="M12451" s="2" t="s">
        <v>601</v>
      </c>
      <c r="N12451" s="2" t="s">
        <v>435</v>
      </c>
      <c r="O12451" s="2" t="s">
        <v>70</v>
      </c>
    </row>
    <row r="12452" spans="1:15">
      <c r="A12452" s="42">
        <v>40679</v>
      </c>
      <c r="B12452" s="42">
        <v>48015</v>
      </c>
      <c r="C12452" s="130">
        <v>241</v>
      </c>
      <c r="D12452" s="43">
        <v>0.1003</v>
      </c>
      <c r="E12452" s="43">
        <v>9.11E-2</v>
      </c>
      <c r="F12452" s="44">
        <v>200000</v>
      </c>
      <c r="G12452" s="44">
        <v>200000</v>
      </c>
      <c r="H12452" s="44">
        <v>88664.75</v>
      </c>
      <c r="I12452" s="44">
        <v>111445.99</v>
      </c>
      <c r="J12452" s="68">
        <f t="shared" si="582"/>
        <v>0.44332375000000002</v>
      </c>
      <c r="K12452" s="43">
        <f t="shared" si="583"/>
        <v>0.55722994999999997</v>
      </c>
      <c r="L12452" s="41" t="str">
        <f t="shared" si="584"/>
        <v>AA</v>
      </c>
      <c r="M12452" s="41" t="s">
        <v>719</v>
      </c>
      <c r="N12452" s="41" t="s">
        <v>422</v>
      </c>
      <c r="O12452" s="41" t="s">
        <v>70</v>
      </c>
    </row>
    <row r="12453" spans="1:15">
      <c r="A12453" s="38">
        <v>40749</v>
      </c>
      <c r="B12453" s="38">
        <v>45041</v>
      </c>
      <c r="C12453" s="131">
        <v>141</v>
      </c>
      <c r="D12453" s="39">
        <v>0.1003</v>
      </c>
      <c r="E12453" s="39">
        <v>9.11E-2</v>
      </c>
      <c r="F12453" s="40">
        <v>188000</v>
      </c>
      <c r="G12453" s="40">
        <v>188000</v>
      </c>
      <c r="H12453" s="40">
        <v>74507.12</v>
      </c>
      <c r="I12453" s="40">
        <v>104999.99</v>
      </c>
      <c r="J12453" s="67">
        <f t="shared" si="582"/>
        <v>0.39631446808510634</v>
      </c>
      <c r="K12453" s="39">
        <f t="shared" si="583"/>
        <v>0.55851058510638296</v>
      </c>
      <c r="L12453" s="2" t="str">
        <f t="shared" si="584"/>
        <v>AA</v>
      </c>
      <c r="M12453" s="2" t="s">
        <v>541</v>
      </c>
      <c r="N12453" s="2" t="s">
        <v>422</v>
      </c>
      <c r="O12453" s="2" t="s">
        <v>70</v>
      </c>
    </row>
    <row r="12454" spans="1:15">
      <c r="A12454" s="42">
        <v>40508</v>
      </c>
      <c r="B12454" s="42">
        <v>51466</v>
      </c>
      <c r="C12454" s="130">
        <v>360</v>
      </c>
      <c r="D12454" s="43">
        <v>0.1003</v>
      </c>
      <c r="E12454" s="43">
        <v>9.5700000000000007E-2</v>
      </c>
      <c r="F12454" s="44">
        <v>200000</v>
      </c>
      <c r="G12454" s="44">
        <v>200000</v>
      </c>
      <c r="H12454" s="44">
        <v>100289.94</v>
      </c>
      <c r="I12454" s="44">
        <v>111725</v>
      </c>
      <c r="J12454" s="68">
        <f t="shared" si="582"/>
        <v>0.5014497</v>
      </c>
      <c r="K12454" s="43">
        <f t="shared" si="583"/>
        <v>0.55862500000000004</v>
      </c>
      <c r="L12454" s="41" t="str">
        <f t="shared" si="584"/>
        <v>AA</v>
      </c>
      <c r="M12454" s="41" t="s">
        <v>1289</v>
      </c>
      <c r="N12454" s="41" t="s">
        <v>421</v>
      </c>
      <c r="O12454" s="41" t="s">
        <v>70</v>
      </c>
    </row>
    <row r="12455" spans="1:15">
      <c r="A12455" s="38">
        <v>40192</v>
      </c>
      <c r="B12455" s="38">
        <v>51149</v>
      </c>
      <c r="C12455" s="131">
        <v>360</v>
      </c>
      <c r="D12455" s="39">
        <v>0.1003</v>
      </c>
      <c r="E12455" s="39">
        <v>9.11E-2</v>
      </c>
      <c r="F12455" s="40">
        <v>170000</v>
      </c>
      <c r="G12455" s="40">
        <v>170000</v>
      </c>
      <c r="H12455" s="40">
        <v>81652.95</v>
      </c>
      <c r="I12455" s="40">
        <v>94999.99</v>
      </c>
      <c r="J12455" s="67">
        <f t="shared" si="582"/>
        <v>0.48031147058823526</v>
      </c>
      <c r="K12455" s="39">
        <f t="shared" si="583"/>
        <v>0.55882347058823534</v>
      </c>
      <c r="L12455" s="2" t="str">
        <f t="shared" si="584"/>
        <v>AA</v>
      </c>
      <c r="M12455" s="2" t="s">
        <v>457</v>
      </c>
      <c r="N12455" s="2" t="s">
        <v>419</v>
      </c>
      <c r="O12455" s="2" t="s">
        <v>70</v>
      </c>
    </row>
    <row r="12456" spans="1:15">
      <c r="A12456" s="38">
        <v>39967</v>
      </c>
      <c r="B12456" s="38">
        <v>50924</v>
      </c>
      <c r="C12456" s="131">
        <v>360</v>
      </c>
      <c r="D12456" s="39">
        <v>0.1003</v>
      </c>
      <c r="E12456" s="39">
        <v>9.11E-2</v>
      </c>
      <c r="F12456" s="40">
        <v>170000</v>
      </c>
      <c r="G12456" s="40">
        <v>170000</v>
      </c>
      <c r="H12456" s="40">
        <v>82068.72</v>
      </c>
      <c r="I12456" s="40">
        <v>95000</v>
      </c>
      <c r="J12456" s="67">
        <f t="shared" si="582"/>
        <v>0.48275717647058825</v>
      </c>
      <c r="K12456" s="39">
        <f t="shared" si="583"/>
        <v>0.55882352941176472</v>
      </c>
      <c r="L12456" s="2" t="str">
        <f t="shared" si="584"/>
        <v>AA</v>
      </c>
      <c r="M12456" s="2" t="s">
        <v>787</v>
      </c>
      <c r="N12456" s="2" t="s">
        <v>422</v>
      </c>
      <c r="O12456" s="2" t="s">
        <v>70</v>
      </c>
    </row>
    <row r="12457" spans="1:15">
      <c r="A12457" s="38">
        <v>40182</v>
      </c>
      <c r="B12457" s="38">
        <v>47487</v>
      </c>
      <c r="C12457" s="131">
        <v>240</v>
      </c>
      <c r="D12457" s="39">
        <v>0.1003</v>
      </c>
      <c r="E12457" s="39">
        <v>9.11E-2</v>
      </c>
      <c r="F12457" s="40">
        <v>160900</v>
      </c>
      <c r="G12457" s="40">
        <v>160900</v>
      </c>
      <c r="H12457" s="40">
        <v>80899.399999999994</v>
      </c>
      <c r="I12457" s="40">
        <v>90000</v>
      </c>
      <c r="J12457" s="67">
        <f t="shared" si="582"/>
        <v>0.50279303915475448</v>
      </c>
      <c r="K12457" s="39">
        <f t="shared" si="583"/>
        <v>0.55935363579863273</v>
      </c>
      <c r="L12457" s="2" t="str">
        <f t="shared" si="584"/>
        <v>AA</v>
      </c>
      <c r="M12457" s="2" t="s">
        <v>531</v>
      </c>
      <c r="N12457" s="2" t="s">
        <v>423</v>
      </c>
      <c r="O12457" s="2" t="s">
        <v>70</v>
      </c>
    </row>
    <row r="12458" spans="1:15">
      <c r="A12458" s="42">
        <v>40233</v>
      </c>
      <c r="B12458" s="42">
        <v>51190</v>
      </c>
      <c r="C12458" s="130">
        <v>360</v>
      </c>
      <c r="D12458" s="43">
        <v>0.1003</v>
      </c>
      <c r="E12458" s="43">
        <v>9.11E-2</v>
      </c>
      <c r="F12458" s="44">
        <v>164300</v>
      </c>
      <c r="G12458" s="44">
        <v>164300</v>
      </c>
      <c r="H12458" s="44">
        <v>79200.14</v>
      </c>
      <c r="I12458" s="44">
        <v>91922.14</v>
      </c>
      <c r="J12458" s="68">
        <f t="shared" si="582"/>
        <v>0.48204589166159462</v>
      </c>
      <c r="K12458" s="43">
        <f t="shared" si="583"/>
        <v>0.55947741935483875</v>
      </c>
      <c r="L12458" s="41" t="str">
        <f t="shared" si="584"/>
        <v>AA</v>
      </c>
      <c r="M12458" s="41" t="s">
        <v>497</v>
      </c>
      <c r="N12458" s="41" t="s">
        <v>417</v>
      </c>
      <c r="O12458" s="41" t="s">
        <v>70</v>
      </c>
    </row>
    <row r="12459" spans="1:15">
      <c r="A12459" s="38">
        <v>39661</v>
      </c>
      <c r="B12459" s="38">
        <v>43922</v>
      </c>
      <c r="C12459" s="131">
        <v>140</v>
      </c>
      <c r="D12459" s="39">
        <v>0.1003</v>
      </c>
      <c r="E12459" s="39">
        <v>9.5700000000000007E-2</v>
      </c>
      <c r="F12459" s="40">
        <v>200000</v>
      </c>
      <c r="G12459" s="40">
        <v>200000</v>
      </c>
      <c r="H12459" s="40">
        <v>60899.41</v>
      </c>
      <c r="I12459" s="40">
        <v>111999.99</v>
      </c>
      <c r="J12459" s="67">
        <f t="shared" si="582"/>
        <v>0.30449704999999999</v>
      </c>
      <c r="K12459" s="39">
        <f t="shared" si="583"/>
        <v>0.55999995000000002</v>
      </c>
      <c r="L12459" s="2" t="str">
        <f t="shared" si="584"/>
        <v>AA</v>
      </c>
      <c r="M12459" s="2" t="s">
        <v>500</v>
      </c>
      <c r="N12459" s="2" t="s">
        <v>419</v>
      </c>
      <c r="O12459" s="2" t="s">
        <v>70</v>
      </c>
    </row>
    <row r="12460" spans="1:15">
      <c r="A12460" s="42">
        <v>39660</v>
      </c>
      <c r="B12460" s="42">
        <v>50617</v>
      </c>
      <c r="C12460" s="130">
        <v>360</v>
      </c>
      <c r="D12460" s="43">
        <v>0.1003</v>
      </c>
      <c r="E12460" s="43">
        <v>9.11E-2</v>
      </c>
      <c r="F12460" s="44">
        <v>162188.70000000001</v>
      </c>
      <c r="G12460" s="44">
        <v>162188.70000000001</v>
      </c>
      <c r="H12460" s="44">
        <v>74772.460000000006</v>
      </c>
      <c r="I12460" s="44">
        <v>90899.99</v>
      </c>
      <c r="J12460" s="68">
        <f t="shared" si="582"/>
        <v>0.46102139051610869</v>
      </c>
      <c r="K12460" s="43">
        <f t="shared" si="583"/>
        <v>0.56045821934573736</v>
      </c>
      <c r="L12460" s="41" t="str">
        <f t="shared" si="584"/>
        <v>AA</v>
      </c>
      <c r="M12460" s="41" t="s">
        <v>565</v>
      </c>
      <c r="N12460" s="41" t="s">
        <v>432</v>
      </c>
      <c r="O12460" s="41" t="s">
        <v>70</v>
      </c>
    </row>
    <row r="12461" spans="1:15">
      <c r="A12461" s="38">
        <v>40854</v>
      </c>
      <c r="B12461" s="38">
        <v>45419</v>
      </c>
      <c r="C12461" s="131">
        <v>150</v>
      </c>
      <c r="D12461" s="39">
        <v>0.1003</v>
      </c>
      <c r="E12461" s="39">
        <v>9.11E-2</v>
      </c>
      <c r="F12461" s="40">
        <v>180200</v>
      </c>
      <c r="G12461" s="40">
        <v>180200</v>
      </c>
      <c r="H12461" s="40">
        <v>82571.05</v>
      </c>
      <c r="I12461" s="40">
        <v>101000</v>
      </c>
      <c r="J12461" s="67">
        <f t="shared" si="582"/>
        <v>0.45821892341842396</v>
      </c>
      <c r="K12461" s="39">
        <f t="shared" si="583"/>
        <v>0.56048834628190902</v>
      </c>
      <c r="L12461" s="2" t="str">
        <f t="shared" si="584"/>
        <v>AA</v>
      </c>
      <c r="M12461" s="2" t="s">
        <v>540</v>
      </c>
      <c r="N12461" s="2" t="s">
        <v>423</v>
      </c>
      <c r="O12461" s="2" t="s">
        <v>70</v>
      </c>
    </row>
    <row r="12462" spans="1:15">
      <c r="A12462" s="42">
        <v>39679</v>
      </c>
      <c r="B12462" s="42">
        <v>46984</v>
      </c>
      <c r="C12462" s="130">
        <v>240</v>
      </c>
      <c r="D12462" s="43">
        <v>0.1003</v>
      </c>
      <c r="E12462" s="43">
        <v>9.11E-2</v>
      </c>
      <c r="F12462" s="44">
        <v>196200</v>
      </c>
      <c r="G12462" s="44">
        <v>196200</v>
      </c>
      <c r="H12462" s="44">
        <v>78164.960000000006</v>
      </c>
      <c r="I12462" s="44">
        <v>109999.99</v>
      </c>
      <c r="J12462" s="68">
        <f t="shared" si="582"/>
        <v>0.39839429153924572</v>
      </c>
      <c r="K12462" s="43">
        <f t="shared" si="583"/>
        <v>0.56065234454638124</v>
      </c>
      <c r="L12462" s="41" t="str">
        <f t="shared" si="584"/>
        <v>AA</v>
      </c>
      <c r="M12462" s="41" t="s">
        <v>1321</v>
      </c>
      <c r="N12462" s="41" t="s">
        <v>435</v>
      </c>
      <c r="O12462" s="41" t="s">
        <v>70</v>
      </c>
    </row>
    <row r="12463" spans="1:15">
      <c r="A12463" s="42">
        <v>40739</v>
      </c>
      <c r="B12463" s="42">
        <v>43296</v>
      </c>
      <c r="C12463" s="130">
        <v>84</v>
      </c>
      <c r="D12463" s="43">
        <v>0.1003</v>
      </c>
      <c r="E12463" s="43">
        <v>9.11E-2</v>
      </c>
      <c r="F12463" s="44">
        <v>180000</v>
      </c>
      <c r="G12463" s="44">
        <v>180000</v>
      </c>
      <c r="H12463" s="44">
        <v>51734.04</v>
      </c>
      <c r="I12463" s="44">
        <v>100999.99</v>
      </c>
      <c r="J12463" s="68">
        <f t="shared" si="582"/>
        <v>0.28741133333333335</v>
      </c>
      <c r="K12463" s="43">
        <f t="shared" si="583"/>
        <v>0.56111105555555563</v>
      </c>
      <c r="L12463" s="41" t="str">
        <f t="shared" si="584"/>
        <v>AA</v>
      </c>
      <c r="M12463" s="41" t="s">
        <v>634</v>
      </c>
      <c r="N12463" s="41" t="s">
        <v>421</v>
      </c>
      <c r="O12463" s="41" t="s">
        <v>70</v>
      </c>
    </row>
    <row r="12464" spans="1:15">
      <c r="A12464" s="42">
        <v>40645</v>
      </c>
      <c r="B12464" s="42">
        <v>49777</v>
      </c>
      <c r="C12464" s="130">
        <v>300</v>
      </c>
      <c r="D12464" s="43">
        <v>0.1003</v>
      </c>
      <c r="E12464" s="43">
        <v>9.11E-2</v>
      </c>
      <c r="F12464" s="44">
        <v>187000</v>
      </c>
      <c r="G12464" s="44">
        <v>187000</v>
      </c>
      <c r="H12464" s="44">
        <v>93289.94</v>
      </c>
      <c r="I12464" s="44">
        <v>104999.99</v>
      </c>
      <c r="J12464" s="68">
        <f t="shared" si="582"/>
        <v>0.49887668449197864</v>
      </c>
      <c r="K12464" s="43">
        <f t="shared" si="583"/>
        <v>0.56149727272727279</v>
      </c>
      <c r="L12464" s="41" t="str">
        <f t="shared" si="584"/>
        <v>AA</v>
      </c>
      <c r="M12464" s="41" t="s">
        <v>506</v>
      </c>
      <c r="N12464" s="41" t="s">
        <v>417</v>
      </c>
      <c r="O12464" s="41" t="s">
        <v>70</v>
      </c>
    </row>
    <row r="12465" spans="1:15">
      <c r="A12465" s="42">
        <v>40605</v>
      </c>
      <c r="B12465" s="42">
        <v>51563</v>
      </c>
      <c r="C12465" s="130">
        <v>360</v>
      </c>
      <c r="D12465" s="43">
        <v>0.1003</v>
      </c>
      <c r="E12465" s="43">
        <v>9.11E-2</v>
      </c>
      <c r="F12465" s="44">
        <v>176200</v>
      </c>
      <c r="G12465" s="44">
        <v>176200</v>
      </c>
      <c r="H12465" s="44">
        <v>93915.55</v>
      </c>
      <c r="I12465" s="44">
        <v>99000</v>
      </c>
      <c r="J12465" s="68">
        <f t="shared" si="582"/>
        <v>0.53300539160045401</v>
      </c>
      <c r="K12465" s="43">
        <f t="shared" si="583"/>
        <v>0.56186152099886488</v>
      </c>
      <c r="L12465" s="41" t="str">
        <f t="shared" si="584"/>
        <v>AA</v>
      </c>
      <c r="M12465" s="41" t="s">
        <v>495</v>
      </c>
      <c r="N12465" s="41" t="s">
        <v>424</v>
      </c>
      <c r="O12465" s="41" t="s">
        <v>70</v>
      </c>
    </row>
    <row r="12466" spans="1:15">
      <c r="A12466" s="38">
        <v>40007</v>
      </c>
      <c r="B12466" s="38">
        <v>47920</v>
      </c>
      <c r="C12466" s="131">
        <v>260</v>
      </c>
      <c r="D12466" s="39">
        <v>0.1003</v>
      </c>
      <c r="E12466" s="39">
        <v>9.5700000000000007E-2</v>
      </c>
      <c r="F12466" s="40">
        <v>153000</v>
      </c>
      <c r="G12466" s="40">
        <v>153000</v>
      </c>
      <c r="H12466" s="40">
        <v>66233.17</v>
      </c>
      <c r="I12466" s="40">
        <v>85999.99</v>
      </c>
      <c r="J12466" s="67">
        <f t="shared" si="582"/>
        <v>0.43289653594771238</v>
      </c>
      <c r="K12466" s="39">
        <f t="shared" si="583"/>
        <v>0.5620914379084968</v>
      </c>
      <c r="L12466" s="2" t="str">
        <f t="shared" si="584"/>
        <v>AA</v>
      </c>
      <c r="M12466" s="2" t="s">
        <v>1556</v>
      </c>
      <c r="N12466" s="2" t="s">
        <v>421</v>
      </c>
      <c r="O12466" s="2" t="s">
        <v>70</v>
      </c>
    </row>
    <row r="12467" spans="1:15">
      <c r="A12467" s="38">
        <v>40052</v>
      </c>
      <c r="B12467" s="38">
        <v>45896</v>
      </c>
      <c r="C12467" s="131">
        <v>192</v>
      </c>
      <c r="D12467" s="39">
        <v>0.1003</v>
      </c>
      <c r="E12467" s="39">
        <v>9.11E-2</v>
      </c>
      <c r="F12467" s="40">
        <v>160000</v>
      </c>
      <c r="G12467" s="40">
        <v>160000</v>
      </c>
      <c r="H12467" s="40">
        <v>61239.12</v>
      </c>
      <c r="I12467" s="40">
        <v>89999.99</v>
      </c>
      <c r="J12467" s="67">
        <f t="shared" si="582"/>
        <v>0.38274450000000004</v>
      </c>
      <c r="K12467" s="39">
        <f t="shared" si="583"/>
        <v>0.56249993750000005</v>
      </c>
      <c r="L12467" s="2" t="str">
        <f t="shared" si="584"/>
        <v>AA</v>
      </c>
      <c r="M12467" s="2" t="s">
        <v>601</v>
      </c>
      <c r="N12467" s="2" t="s">
        <v>435</v>
      </c>
      <c r="O12467" s="2" t="s">
        <v>70</v>
      </c>
    </row>
    <row r="12468" spans="1:15">
      <c r="A12468" s="42">
        <v>39974</v>
      </c>
      <c r="B12468" s="42">
        <v>50931</v>
      </c>
      <c r="C12468" s="130">
        <v>360</v>
      </c>
      <c r="D12468" s="43">
        <v>0.1003</v>
      </c>
      <c r="E12468" s="43">
        <v>9.11E-2</v>
      </c>
      <c r="F12468" s="44">
        <v>160000</v>
      </c>
      <c r="G12468" s="44">
        <v>160000</v>
      </c>
      <c r="H12468" s="44">
        <v>75718.320000000007</v>
      </c>
      <c r="I12468" s="44">
        <v>89999.99</v>
      </c>
      <c r="J12468" s="68">
        <f t="shared" si="582"/>
        <v>0.47323950000000004</v>
      </c>
      <c r="K12468" s="43">
        <f t="shared" si="583"/>
        <v>0.56249993750000005</v>
      </c>
      <c r="L12468" s="41" t="str">
        <f t="shared" si="584"/>
        <v>AA</v>
      </c>
      <c r="M12468" s="41" t="s">
        <v>466</v>
      </c>
      <c r="N12468" s="41" t="s">
        <v>421</v>
      </c>
      <c r="O12468" s="41" t="s">
        <v>70</v>
      </c>
    </row>
    <row r="12469" spans="1:15">
      <c r="A12469" s="42">
        <v>40298</v>
      </c>
      <c r="B12469" s="42">
        <v>51256</v>
      </c>
      <c r="C12469" s="130">
        <v>360</v>
      </c>
      <c r="D12469" s="43">
        <v>0.1003</v>
      </c>
      <c r="E12469" s="43">
        <v>9.11E-2</v>
      </c>
      <c r="F12469" s="44">
        <v>160000</v>
      </c>
      <c r="G12469" s="44">
        <v>160000</v>
      </c>
      <c r="H12469" s="44">
        <v>78037.649999999994</v>
      </c>
      <c r="I12469" s="44">
        <v>89999.99</v>
      </c>
      <c r="J12469" s="68">
        <f t="shared" si="582"/>
        <v>0.48773531249999996</v>
      </c>
      <c r="K12469" s="43">
        <f t="shared" si="583"/>
        <v>0.56249993750000005</v>
      </c>
      <c r="L12469" s="41" t="str">
        <f t="shared" si="584"/>
        <v>AA</v>
      </c>
      <c r="M12469" s="41" t="s">
        <v>707</v>
      </c>
      <c r="N12469" s="41" t="s">
        <v>417</v>
      </c>
      <c r="O12469" s="41" t="s">
        <v>70</v>
      </c>
    </row>
    <row r="12470" spans="1:15">
      <c r="A12470" s="38">
        <v>39532</v>
      </c>
      <c r="B12470" s="38">
        <v>43671</v>
      </c>
      <c r="C12470" s="131">
        <v>136</v>
      </c>
      <c r="D12470" s="39">
        <v>0.1003</v>
      </c>
      <c r="E12470" s="39">
        <v>0.1003</v>
      </c>
      <c r="F12470" s="40">
        <v>160000</v>
      </c>
      <c r="G12470" s="40">
        <v>160000</v>
      </c>
      <c r="H12470" s="40">
        <v>40420.06</v>
      </c>
      <c r="I12470" s="40">
        <v>90000</v>
      </c>
      <c r="J12470" s="67">
        <f t="shared" si="582"/>
        <v>0.25262537499999999</v>
      </c>
      <c r="K12470" s="39">
        <f t="shared" si="583"/>
        <v>0.5625</v>
      </c>
      <c r="L12470" s="2" t="str">
        <f t="shared" si="584"/>
        <v>AA</v>
      </c>
      <c r="M12470" s="2" t="s">
        <v>1397</v>
      </c>
      <c r="N12470" s="2" t="s">
        <v>439</v>
      </c>
      <c r="O12470" s="2" t="s">
        <v>70</v>
      </c>
    </row>
    <row r="12471" spans="1:15">
      <c r="A12471" s="38">
        <v>40249</v>
      </c>
      <c r="B12471" s="38">
        <v>47554</v>
      </c>
      <c r="C12471" s="131">
        <v>240</v>
      </c>
      <c r="D12471" s="39">
        <v>0.1003</v>
      </c>
      <c r="E12471" s="39">
        <v>9.5700000000000007E-2</v>
      </c>
      <c r="F12471" s="40">
        <v>160000</v>
      </c>
      <c r="G12471" s="40">
        <v>160000</v>
      </c>
      <c r="H12471" s="40">
        <v>72945.14</v>
      </c>
      <c r="I12471" s="40">
        <v>90000</v>
      </c>
      <c r="J12471" s="67">
        <f t="shared" si="582"/>
        <v>0.45590712499999997</v>
      </c>
      <c r="K12471" s="39">
        <f t="shared" si="583"/>
        <v>0.5625</v>
      </c>
      <c r="L12471" s="2" t="str">
        <f t="shared" si="584"/>
        <v>AA</v>
      </c>
      <c r="M12471" s="2" t="s">
        <v>515</v>
      </c>
      <c r="N12471" s="2" t="s">
        <v>416</v>
      </c>
      <c r="O12471" s="2" t="s">
        <v>70</v>
      </c>
    </row>
    <row r="12472" spans="1:15">
      <c r="A12472" s="42">
        <v>40375</v>
      </c>
      <c r="B12472" s="42">
        <v>51333</v>
      </c>
      <c r="C12472" s="130">
        <v>360</v>
      </c>
      <c r="D12472" s="43">
        <v>0.1003</v>
      </c>
      <c r="E12472" s="43">
        <v>9.11E-2</v>
      </c>
      <c r="F12472" s="44">
        <v>195500</v>
      </c>
      <c r="G12472" s="44">
        <v>195500</v>
      </c>
      <c r="H12472" s="44">
        <v>60914.35</v>
      </c>
      <c r="I12472" s="44">
        <v>109999.99</v>
      </c>
      <c r="J12472" s="68">
        <f t="shared" si="582"/>
        <v>0.31158235294117648</v>
      </c>
      <c r="K12472" s="43">
        <f t="shared" si="583"/>
        <v>0.56265979539641942</v>
      </c>
      <c r="L12472" s="41" t="str">
        <f t="shared" si="584"/>
        <v>AA</v>
      </c>
      <c r="M12472" s="41" t="s">
        <v>1219</v>
      </c>
      <c r="N12472" s="41" t="s">
        <v>416</v>
      </c>
      <c r="O12472" s="41" t="s">
        <v>70</v>
      </c>
    </row>
    <row r="12473" spans="1:15">
      <c r="A12473" s="38">
        <v>39931</v>
      </c>
      <c r="B12473" s="38">
        <v>50888</v>
      </c>
      <c r="C12473" s="131">
        <v>360</v>
      </c>
      <c r="D12473" s="39">
        <v>0.1003</v>
      </c>
      <c r="E12473" s="39">
        <v>9.11E-2</v>
      </c>
      <c r="F12473" s="40">
        <v>151032.70000000001</v>
      </c>
      <c r="G12473" s="40">
        <v>151032.70000000001</v>
      </c>
      <c r="H12473" s="40">
        <v>71084.2</v>
      </c>
      <c r="I12473" s="40">
        <v>84999.99</v>
      </c>
      <c r="J12473" s="67">
        <f t="shared" si="582"/>
        <v>0.47065436822621848</v>
      </c>
      <c r="K12473" s="39">
        <f t="shared" si="583"/>
        <v>0.5627919649188553</v>
      </c>
      <c r="L12473" s="2" t="str">
        <f t="shared" si="584"/>
        <v>AA</v>
      </c>
      <c r="M12473" s="2" t="s">
        <v>453</v>
      </c>
      <c r="N12473" s="2" t="s">
        <v>418</v>
      </c>
      <c r="O12473" s="2" t="s">
        <v>70</v>
      </c>
    </row>
    <row r="12474" spans="1:15">
      <c r="A12474" s="42">
        <v>39952</v>
      </c>
      <c r="B12474" s="42">
        <v>46161</v>
      </c>
      <c r="C12474" s="130">
        <v>204</v>
      </c>
      <c r="D12474" s="43">
        <v>0.1003</v>
      </c>
      <c r="E12474" s="43">
        <v>9.11E-2</v>
      </c>
      <c r="F12474" s="44">
        <v>190000</v>
      </c>
      <c r="G12474" s="44">
        <v>190000</v>
      </c>
      <c r="H12474" s="44">
        <v>79276.25</v>
      </c>
      <c r="I12474" s="44">
        <v>106944.33</v>
      </c>
      <c r="J12474" s="68">
        <f t="shared" si="582"/>
        <v>0.41724342105263157</v>
      </c>
      <c r="K12474" s="43">
        <f t="shared" si="583"/>
        <v>0.56286489473684209</v>
      </c>
      <c r="L12474" s="41" t="str">
        <f t="shared" si="584"/>
        <v>AA</v>
      </c>
      <c r="M12474" s="41" t="s">
        <v>506</v>
      </c>
      <c r="N12474" s="41" t="s">
        <v>417</v>
      </c>
      <c r="O12474" s="41" t="s">
        <v>70</v>
      </c>
    </row>
    <row r="12475" spans="1:15">
      <c r="A12475" s="38">
        <v>40126</v>
      </c>
      <c r="B12475" s="38">
        <v>51083</v>
      </c>
      <c r="C12475" s="131">
        <v>360</v>
      </c>
      <c r="D12475" s="39">
        <v>0.1003</v>
      </c>
      <c r="E12475" s="39">
        <v>9.11E-2</v>
      </c>
      <c r="F12475" s="40">
        <v>162000</v>
      </c>
      <c r="G12475" s="40">
        <v>162000</v>
      </c>
      <c r="H12475" s="40">
        <v>52055.24</v>
      </c>
      <c r="I12475" s="40">
        <v>91231.12</v>
      </c>
      <c r="J12475" s="67">
        <f t="shared" si="582"/>
        <v>0.32132864197530864</v>
      </c>
      <c r="K12475" s="39">
        <f t="shared" si="583"/>
        <v>0.56315506172839502</v>
      </c>
      <c r="L12475" s="2" t="str">
        <f t="shared" si="584"/>
        <v>AA</v>
      </c>
      <c r="M12475" s="2" t="s">
        <v>497</v>
      </c>
      <c r="N12475" s="2" t="s">
        <v>417</v>
      </c>
      <c r="O12475" s="2" t="s">
        <v>70</v>
      </c>
    </row>
    <row r="12476" spans="1:15">
      <c r="A12476" s="38">
        <v>40506</v>
      </c>
      <c r="B12476" s="38">
        <v>51464</v>
      </c>
      <c r="C12476" s="131">
        <v>360</v>
      </c>
      <c r="D12476" s="39">
        <v>0.1003</v>
      </c>
      <c r="E12476" s="39">
        <v>9.11E-2</v>
      </c>
      <c r="F12476" s="40">
        <v>170000</v>
      </c>
      <c r="G12476" s="40">
        <v>170000</v>
      </c>
      <c r="H12476" s="40">
        <v>84756.19</v>
      </c>
      <c r="I12476" s="40">
        <v>95999.99</v>
      </c>
      <c r="J12476" s="67">
        <f t="shared" si="582"/>
        <v>0.49856582352941176</v>
      </c>
      <c r="K12476" s="39">
        <f t="shared" si="583"/>
        <v>0.56470582352941179</v>
      </c>
      <c r="L12476" s="2" t="str">
        <f t="shared" si="584"/>
        <v>AA</v>
      </c>
      <c r="M12476" s="2" t="s">
        <v>586</v>
      </c>
      <c r="N12476" s="2" t="s">
        <v>416</v>
      </c>
      <c r="O12476" s="2" t="s">
        <v>70</v>
      </c>
    </row>
    <row r="12477" spans="1:15">
      <c r="A12477" s="42">
        <v>40296</v>
      </c>
      <c r="B12477" s="42">
        <v>51254</v>
      </c>
      <c r="C12477" s="130">
        <v>360</v>
      </c>
      <c r="D12477" s="43">
        <v>0.1003</v>
      </c>
      <c r="E12477" s="43">
        <v>9.11E-2</v>
      </c>
      <c r="F12477" s="44">
        <v>200000</v>
      </c>
      <c r="G12477" s="44">
        <v>200000</v>
      </c>
      <c r="H12477" s="44">
        <v>98066.08</v>
      </c>
      <c r="I12477" s="44">
        <v>112999.99</v>
      </c>
      <c r="J12477" s="68">
        <f t="shared" si="582"/>
        <v>0.4903304</v>
      </c>
      <c r="K12477" s="43">
        <f t="shared" si="583"/>
        <v>0.56499995000000003</v>
      </c>
      <c r="L12477" s="41" t="str">
        <f t="shared" si="584"/>
        <v>AA</v>
      </c>
      <c r="M12477" s="41" t="s">
        <v>570</v>
      </c>
      <c r="N12477" s="41" t="s">
        <v>422</v>
      </c>
      <c r="O12477" s="41" t="s">
        <v>70</v>
      </c>
    </row>
    <row r="12478" spans="1:15">
      <c r="A12478" s="38">
        <v>40333</v>
      </c>
      <c r="B12478" s="38">
        <v>51291</v>
      </c>
      <c r="C12478" s="131">
        <v>360</v>
      </c>
      <c r="D12478" s="39">
        <v>0.1003</v>
      </c>
      <c r="E12478" s="39">
        <v>9.11E-2</v>
      </c>
      <c r="F12478" s="40">
        <v>155000</v>
      </c>
      <c r="G12478" s="40">
        <v>155000</v>
      </c>
      <c r="H12478" s="40">
        <v>76521.42</v>
      </c>
      <c r="I12478" s="40">
        <v>87636.44</v>
      </c>
      <c r="J12478" s="67">
        <f t="shared" si="582"/>
        <v>0.4936865806451613</v>
      </c>
      <c r="K12478" s="39">
        <f t="shared" si="583"/>
        <v>0.5653963870967742</v>
      </c>
      <c r="L12478" s="2" t="str">
        <f t="shared" si="584"/>
        <v>AA</v>
      </c>
      <c r="M12478" s="2" t="s">
        <v>586</v>
      </c>
      <c r="N12478" s="2" t="s">
        <v>416</v>
      </c>
      <c r="O12478" s="2" t="s">
        <v>70</v>
      </c>
    </row>
    <row r="12479" spans="1:15">
      <c r="A12479" s="42">
        <v>40746</v>
      </c>
      <c r="B12479" s="42">
        <v>51704</v>
      </c>
      <c r="C12479" s="130">
        <v>360</v>
      </c>
      <c r="D12479" s="43">
        <v>0.1003</v>
      </c>
      <c r="E12479" s="43">
        <v>9.11E-2</v>
      </c>
      <c r="F12479" s="44">
        <v>191000</v>
      </c>
      <c r="G12479" s="44">
        <v>191000</v>
      </c>
      <c r="H12479" s="44">
        <v>78109.06</v>
      </c>
      <c r="I12479" s="44">
        <v>107999.99</v>
      </c>
      <c r="J12479" s="68">
        <f t="shared" si="582"/>
        <v>0.40894795811518325</v>
      </c>
      <c r="K12479" s="43">
        <f t="shared" si="583"/>
        <v>0.56544497382198955</v>
      </c>
      <c r="L12479" s="41" t="str">
        <f t="shared" si="584"/>
        <v>AA</v>
      </c>
      <c r="M12479" s="41" t="s">
        <v>531</v>
      </c>
      <c r="N12479" s="41" t="s">
        <v>423</v>
      </c>
      <c r="O12479" s="41" t="s">
        <v>70</v>
      </c>
    </row>
    <row r="12480" spans="1:15">
      <c r="A12480" s="38">
        <v>40396</v>
      </c>
      <c r="B12480" s="38">
        <v>51354</v>
      </c>
      <c r="C12480" s="131">
        <v>360</v>
      </c>
      <c r="D12480" s="39">
        <v>0.1003</v>
      </c>
      <c r="E12480" s="39">
        <v>9.11E-2</v>
      </c>
      <c r="F12480" s="40">
        <v>159000</v>
      </c>
      <c r="G12480" s="40">
        <v>159000</v>
      </c>
      <c r="H12480" s="40">
        <v>78949.440000000002</v>
      </c>
      <c r="I12480" s="40">
        <v>89999.99</v>
      </c>
      <c r="J12480" s="67">
        <f t="shared" si="582"/>
        <v>0.49653735849056607</v>
      </c>
      <c r="K12480" s="39">
        <f t="shared" si="583"/>
        <v>0.56603767295597485</v>
      </c>
      <c r="L12480" s="2" t="str">
        <f t="shared" si="584"/>
        <v>AA</v>
      </c>
      <c r="M12480" s="2" t="s">
        <v>714</v>
      </c>
      <c r="N12480" s="2" t="s">
        <v>416</v>
      </c>
      <c r="O12480" s="2" t="s">
        <v>70</v>
      </c>
    </row>
    <row r="12481" spans="1:15">
      <c r="A12481" s="42">
        <v>39902</v>
      </c>
      <c r="B12481" s="42">
        <v>47207</v>
      </c>
      <c r="C12481" s="130">
        <v>240</v>
      </c>
      <c r="D12481" s="43">
        <v>0.1003</v>
      </c>
      <c r="E12481" s="43">
        <v>9.5700000000000007E-2</v>
      </c>
      <c r="F12481" s="44">
        <v>190582</v>
      </c>
      <c r="G12481" s="44">
        <v>190582</v>
      </c>
      <c r="H12481" s="44">
        <v>79023.61</v>
      </c>
      <c r="I12481" s="44">
        <v>107999.99</v>
      </c>
      <c r="J12481" s="68">
        <f t="shared" si="582"/>
        <v>0.41464361797021754</v>
      </c>
      <c r="K12481" s="43">
        <f t="shared" si="583"/>
        <v>0.56668515389701024</v>
      </c>
      <c r="L12481" s="41" t="str">
        <f t="shared" si="584"/>
        <v>AA</v>
      </c>
      <c r="M12481" s="41" t="s">
        <v>846</v>
      </c>
      <c r="N12481" s="41" t="s">
        <v>428</v>
      </c>
      <c r="O12481" s="41" t="s">
        <v>70</v>
      </c>
    </row>
    <row r="12482" spans="1:15">
      <c r="A12482" s="42">
        <v>39902</v>
      </c>
      <c r="B12482" s="42">
        <v>47207</v>
      </c>
      <c r="C12482" s="130">
        <v>240</v>
      </c>
      <c r="D12482" s="43">
        <v>0.1003</v>
      </c>
      <c r="E12482" s="43">
        <v>9.11E-2</v>
      </c>
      <c r="F12482" s="44">
        <v>149984.53</v>
      </c>
      <c r="G12482" s="44">
        <v>149984.53</v>
      </c>
      <c r="H12482" s="44">
        <v>62194.62</v>
      </c>
      <c r="I12482" s="44">
        <v>84999.99</v>
      </c>
      <c r="J12482" s="68">
        <f t="shared" si="582"/>
        <v>0.41467356666717564</v>
      </c>
      <c r="K12482" s="43">
        <f t="shared" si="583"/>
        <v>0.56672504824330883</v>
      </c>
      <c r="L12482" s="41" t="str">
        <f t="shared" si="584"/>
        <v>AA</v>
      </c>
      <c r="M12482" s="41" t="s">
        <v>609</v>
      </c>
      <c r="N12482" s="41" t="s">
        <v>428</v>
      </c>
      <c r="O12482" s="41" t="s">
        <v>70</v>
      </c>
    </row>
    <row r="12483" spans="1:15">
      <c r="A12483" s="38">
        <v>40437</v>
      </c>
      <c r="B12483" s="38">
        <v>51395</v>
      </c>
      <c r="C12483" s="131">
        <v>360</v>
      </c>
      <c r="D12483" s="39">
        <v>0.1003</v>
      </c>
      <c r="E12483" s="39">
        <v>9.11E-2</v>
      </c>
      <c r="F12483" s="40">
        <v>184982.18</v>
      </c>
      <c r="G12483" s="40">
        <v>184982.18</v>
      </c>
      <c r="H12483" s="40">
        <v>94873.47</v>
      </c>
      <c r="I12483" s="40">
        <v>104982.18</v>
      </c>
      <c r="J12483" s="67">
        <f t="shared" ref="J12483:J12546" si="585">H12483/G12483</f>
        <v>0.51287897028784069</v>
      </c>
      <c r="K12483" s="39">
        <f t="shared" ref="K12483:K12546" si="586">I12483/G12483</f>
        <v>0.56752590979304063</v>
      </c>
      <c r="L12483" s="2" t="str">
        <f t="shared" ref="L12483:L12546" si="587">IF(J12483&lt;=65%,"AA",IF(J12483&lt;=75%,"A",IF(J12483&lt;=85%,"B","C")))</f>
        <v>AA</v>
      </c>
      <c r="M12483" s="2" t="s">
        <v>936</v>
      </c>
      <c r="N12483" s="2" t="s">
        <v>421</v>
      </c>
      <c r="O12483" s="2" t="s">
        <v>70</v>
      </c>
    </row>
    <row r="12484" spans="1:15">
      <c r="A12484" s="38">
        <v>39990</v>
      </c>
      <c r="B12484" s="38">
        <v>48786</v>
      </c>
      <c r="C12484" s="131">
        <v>289</v>
      </c>
      <c r="D12484" s="39">
        <v>0.1003</v>
      </c>
      <c r="E12484" s="39">
        <v>9.11E-2</v>
      </c>
      <c r="F12484" s="40">
        <v>175300</v>
      </c>
      <c r="G12484" s="40">
        <v>175300</v>
      </c>
      <c r="H12484" s="40">
        <v>85174.71</v>
      </c>
      <c r="I12484" s="40">
        <v>99500</v>
      </c>
      <c r="J12484" s="67">
        <f t="shared" si="585"/>
        <v>0.48587969195664577</v>
      </c>
      <c r="K12484" s="39">
        <f t="shared" si="586"/>
        <v>0.5675984027381632</v>
      </c>
      <c r="L12484" s="2" t="str">
        <f t="shared" si="587"/>
        <v>AA</v>
      </c>
      <c r="M12484" s="2" t="s">
        <v>466</v>
      </c>
      <c r="N12484" s="2" t="s">
        <v>421</v>
      </c>
      <c r="O12484" s="2" t="s">
        <v>70</v>
      </c>
    </row>
    <row r="12485" spans="1:15">
      <c r="A12485" s="42">
        <v>39871</v>
      </c>
      <c r="B12485" s="42">
        <v>50828</v>
      </c>
      <c r="C12485" s="130">
        <v>360</v>
      </c>
      <c r="D12485" s="43">
        <v>0.1003</v>
      </c>
      <c r="E12485" s="43">
        <v>9.5700000000000007E-2</v>
      </c>
      <c r="F12485" s="44">
        <v>185000</v>
      </c>
      <c r="G12485" s="44">
        <v>185000</v>
      </c>
      <c r="H12485" s="44">
        <v>88176.6</v>
      </c>
      <c r="I12485" s="44">
        <v>105133.77</v>
      </c>
      <c r="J12485" s="68">
        <f t="shared" si="585"/>
        <v>0.47663027027027033</v>
      </c>
      <c r="K12485" s="43">
        <f t="shared" si="586"/>
        <v>0.56829064864864864</v>
      </c>
      <c r="L12485" s="41" t="str">
        <f t="shared" si="587"/>
        <v>AA</v>
      </c>
      <c r="M12485" s="41" t="s">
        <v>536</v>
      </c>
      <c r="N12485" s="41" t="s">
        <v>423</v>
      </c>
      <c r="O12485" s="41" t="s">
        <v>70</v>
      </c>
    </row>
    <row r="12486" spans="1:15">
      <c r="A12486" s="38">
        <v>40641</v>
      </c>
      <c r="B12486" s="38">
        <v>51599</v>
      </c>
      <c r="C12486" s="131">
        <v>360</v>
      </c>
      <c r="D12486" s="39">
        <v>0.1003</v>
      </c>
      <c r="E12486" s="39">
        <v>9.11E-2</v>
      </c>
      <c r="F12486" s="40">
        <v>200000</v>
      </c>
      <c r="G12486" s="40">
        <v>200000</v>
      </c>
      <c r="H12486" s="40">
        <v>101737.14</v>
      </c>
      <c r="I12486" s="40">
        <v>113794.8</v>
      </c>
      <c r="J12486" s="67">
        <f t="shared" si="585"/>
        <v>0.50868570000000002</v>
      </c>
      <c r="K12486" s="39">
        <f t="shared" si="586"/>
        <v>0.56897399999999998</v>
      </c>
      <c r="L12486" s="2" t="str">
        <f t="shared" si="587"/>
        <v>AA</v>
      </c>
      <c r="M12486" s="2" t="s">
        <v>467</v>
      </c>
      <c r="N12486" s="2" t="s">
        <v>425</v>
      </c>
      <c r="O12486" s="2" t="s">
        <v>70</v>
      </c>
    </row>
    <row r="12487" spans="1:15">
      <c r="A12487" s="42">
        <v>39885</v>
      </c>
      <c r="B12487" s="42">
        <v>47190</v>
      </c>
      <c r="C12487" s="130">
        <v>240</v>
      </c>
      <c r="D12487" s="43">
        <v>0.1003</v>
      </c>
      <c r="E12487" s="43">
        <v>9.5700000000000007E-2</v>
      </c>
      <c r="F12487" s="44">
        <v>156000</v>
      </c>
      <c r="G12487" s="44">
        <v>156000</v>
      </c>
      <c r="H12487" s="44">
        <v>68446.710000000006</v>
      </c>
      <c r="I12487" s="44">
        <v>89084.37</v>
      </c>
      <c r="J12487" s="68">
        <f t="shared" si="585"/>
        <v>0.43876096153846156</v>
      </c>
      <c r="K12487" s="43">
        <f t="shared" si="586"/>
        <v>0.57105365384615381</v>
      </c>
      <c r="L12487" s="41" t="str">
        <f t="shared" si="587"/>
        <v>AA</v>
      </c>
      <c r="M12487" s="41" t="s">
        <v>774</v>
      </c>
      <c r="N12487" s="41" t="s">
        <v>421</v>
      </c>
      <c r="O12487" s="41" t="s">
        <v>70</v>
      </c>
    </row>
    <row r="12488" spans="1:15">
      <c r="A12488" s="42">
        <v>40697</v>
      </c>
      <c r="B12488" s="42">
        <v>48002</v>
      </c>
      <c r="C12488" s="130">
        <v>240</v>
      </c>
      <c r="D12488" s="43">
        <v>0.1003</v>
      </c>
      <c r="E12488" s="43">
        <v>9.11E-2</v>
      </c>
      <c r="F12488" s="44">
        <v>175000</v>
      </c>
      <c r="G12488" s="44">
        <v>175000</v>
      </c>
      <c r="H12488" s="44">
        <v>83725.41</v>
      </c>
      <c r="I12488" s="44">
        <v>99999.99</v>
      </c>
      <c r="J12488" s="68">
        <f t="shared" si="585"/>
        <v>0.47843091428571433</v>
      </c>
      <c r="K12488" s="43">
        <f t="shared" si="586"/>
        <v>0.57142851428571428</v>
      </c>
      <c r="L12488" s="41" t="str">
        <f t="shared" si="587"/>
        <v>AA</v>
      </c>
      <c r="M12488" s="41" t="s">
        <v>497</v>
      </c>
      <c r="N12488" s="41" t="s">
        <v>417</v>
      </c>
      <c r="O12488" s="41" t="s">
        <v>70</v>
      </c>
    </row>
    <row r="12489" spans="1:15">
      <c r="A12489" s="38">
        <v>40662</v>
      </c>
      <c r="B12489" s="38">
        <v>51620</v>
      </c>
      <c r="C12489" s="131">
        <v>360</v>
      </c>
      <c r="D12489" s="39">
        <v>0.1003</v>
      </c>
      <c r="E12489" s="39">
        <v>9.5700000000000007E-2</v>
      </c>
      <c r="F12489" s="40">
        <v>175000</v>
      </c>
      <c r="G12489" s="40">
        <v>175000</v>
      </c>
      <c r="H12489" s="40">
        <v>89485.1</v>
      </c>
      <c r="I12489" s="40">
        <v>99999.99</v>
      </c>
      <c r="J12489" s="67">
        <f t="shared" si="585"/>
        <v>0.51134342857142856</v>
      </c>
      <c r="K12489" s="39">
        <f t="shared" si="586"/>
        <v>0.57142851428571428</v>
      </c>
      <c r="L12489" s="2" t="str">
        <f t="shared" si="587"/>
        <v>AA</v>
      </c>
      <c r="M12489" s="2" t="s">
        <v>489</v>
      </c>
      <c r="N12489" s="2" t="s">
        <v>415</v>
      </c>
      <c r="O12489" s="2" t="s">
        <v>70</v>
      </c>
    </row>
    <row r="12490" spans="1:15">
      <c r="A12490" s="38">
        <v>40206</v>
      </c>
      <c r="B12490" s="38">
        <v>51163</v>
      </c>
      <c r="C12490" s="131">
        <v>360</v>
      </c>
      <c r="D12490" s="39">
        <v>0.1003</v>
      </c>
      <c r="E12490" s="39">
        <v>9.5700000000000007E-2</v>
      </c>
      <c r="F12490" s="40">
        <v>175000</v>
      </c>
      <c r="G12490" s="40">
        <v>175000</v>
      </c>
      <c r="H12490" s="40">
        <v>85921.65</v>
      </c>
      <c r="I12490" s="40">
        <v>99999.99</v>
      </c>
      <c r="J12490" s="67">
        <f t="shared" si="585"/>
        <v>0.49098085714285711</v>
      </c>
      <c r="K12490" s="39">
        <f t="shared" si="586"/>
        <v>0.57142851428571428</v>
      </c>
      <c r="L12490" s="2" t="str">
        <f t="shared" si="587"/>
        <v>AA</v>
      </c>
      <c r="M12490" s="2" t="s">
        <v>475</v>
      </c>
      <c r="N12490" s="2" t="s">
        <v>427</v>
      </c>
      <c r="O12490" s="2" t="s">
        <v>70</v>
      </c>
    </row>
    <row r="12491" spans="1:15">
      <c r="A12491" s="38">
        <v>40290</v>
      </c>
      <c r="B12491" s="38">
        <v>49421</v>
      </c>
      <c r="C12491" s="131">
        <v>300</v>
      </c>
      <c r="D12491" s="39">
        <v>0.1003</v>
      </c>
      <c r="E12491" s="39">
        <v>9.11E-2</v>
      </c>
      <c r="F12491" s="40">
        <v>180000</v>
      </c>
      <c r="G12491" s="40">
        <v>180000</v>
      </c>
      <c r="H12491" s="40">
        <v>88997.84</v>
      </c>
      <c r="I12491" s="40">
        <v>102900</v>
      </c>
      <c r="J12491" s="67">
        <f t="shared" si="585"/>
        <v>0.49443244444444445</v>
      </c>
      <c r="K12491" s="39">
        <f t="shared" si="586"/>
        <v>0.57166666666666666</v>
      </c>
      <c r="L12491" s="2" t="str">
        <f t="shared" si="587"/>
        <v>AA</v>
      </c>
      <c r="M12491" s="2" t="s">
        <v>1012</v>
      </c>
      <c r="N12491" s="2" t="s">
        <v>416</v>
      </c>
      <c r="O12491" s="2" t="s">
        <v>70</v>
      </c>
    </row>
    <row r="12492" spans="1:15">
      <c r="A12492" s="38">
        <v>39654</v>
      </c>
      <c r="B12492" s="38">
        <v>46959</v>
      </c>
      <c r="C12492" s="131">
        <v>240</v>
      </c>
      <c r="D12492" s="39">
        <v>0.1003</v>
      </c>
      <c r="E12492" s="39">
        <v>9.11E-2</v>
      </c>
      <c r="F12492" s="40">
        <v>167000</v>
      </c>
      <c r="G12492" s="40">
        <v>167000</v>
      </c>
      <c r="H12492" s="40">
        <v>67517.19</v>
      </c>
      <c r="I12492" s="40">
        <v>95477.42</v>
      </c>
      <c r="J12492" s="67">
        <f t="shared" si="585"/>
        <v>0.4042945508982036</v>
      </c>
      <c r="K12492" s="39">
        <f t="shared" si="586"/>
        <v>0.57172107784431137</v>
      </c>
      <c r="L12492" s="2" t="str">
        <f t="shared" si="587"/>
        <v>AA</v>
      </c>
      <c r="M12492" s="2" t="s">
        <v>511</v>
      </c>
      <c r="N12492" s="2" t="s">
        <v>422</v>
      </c>
      <c r="O12492" s="2" t="s">
        <v>70</v>
      </c>
    </row>
    <row r="12493" spans="1:15">
      <c r="A12493" s="38">
        <v>40661</v>
      </c>
      <c r="B12493" s="38">
        <v>47784</v>
      </c>
      <c r="C12493" s="131">
        <v>234</v>
      </c>
      <c r="D12493" s="39">
        <v>0.1003</v>
      </c>
      <c r="E12493" s="39">
        <v>9.11E-2</v>
      </c>
      <c r="F12493" s="40">
        <v>180000</v>
      </c>
      <c r="G12493" s="40">
        <v>180000</v>
      </c>
      <c r="H12493" s="40">
        <v>79654.81</v>
      </c>
      <c r="I12493" s="40">
        <v>102999.99</v>
      </c>
      <c r="J12493" s="67">
        <f t="shared" si="585"/>
        <v>0.44252672222222222</v>
      </c>
      <c r="K12493" s="39">
        <f t="shared" si="586"/>
        <v>0.5722221666666667</v>
      </c>
      <c r="L12493" s="2" t="str">
        <f t="shared" si="587"/>
        <v>AA</v>
      </c>
      <c r="M12493" s="2" t="s">
        <v>495</v>
      </c>
      <c r="N12493" s="2" t="s">
        <v>424</v>
      </c>
      <c r="O12493" s="2" t="s">
        <v>70</v>
      </c>
    </row>
    <row r="12494" spans="1:15">
      <c r="A12494" s="38">
        <v>40501</v>
      </c>
      <c r="B12494" s="38">
        <v>45431</v>
      </c>
      <c r="C12494" s="131">
        <v>162</v>
      </c>
      <c r="D12494" s="39">
        <v>0.1003</v>
      </c>
      <c r="E12494" s="39">
        <v>9.11E-2</v>
      </c>
      <c r="F12494" s="40">
        <v>162000</v>
      </c>
      <c r="G12494" s="40">
        <v>162000</v>
      </c>
      <c r="H12494" s="40">
        <v>63354.92</v>
      </c>
      <c r="I12494" s="40">
        <v>93000</v>
      </c>
      <c r="J12494" s="67">
        <f t="shared" si="585"/>
        <v>0.39107975308641973</v>
      </c>
      <c r="K12494" s="39">
        <f t="shared" si="586"/>
        <v>0.57407407407407407</v>
      </c>
      <c r="L12494" s="2" t="str">
        <f t="shared" si="587"/>
        <v>AA</v>
      </c>
      <c r="M12494" s="2" t="s">
        <v>821</v>
      </c>
      <c r="N12494" s="2" t="s">
        <v>417</v>
      </c>
      <c r="O12494" s="2" t="s">
        <v>70</v>
      </c>
    </row>
    <row r="12495" spans="1:15">
      <c r="A12495" s="42">
        <v>40518</v>
      </c>
      <c r="B12495" s="42">
        <v>51476</v>
      </c>
      <c r="C12495" s="130">
        <v>360</v>
      </c>
      <c r="D12495" s="43">
        <v>0.1003</v>
      </c>
      <c r="E12495" s="43">
        <v>9.11E-2</v>
      </c>
      <c r="F12495" s="44">
        <v>175000</v>
      </c>
      <c r="G12495" s="44">
        <v>175000</v>
      </c>
      <c r="H12495" s="44">
        <v>94358.16</v>
      </c>
      <c r="I12495" s="44">
        <v>100494.64</v>
      </c>
      <c r="J12495" s="68">
        <f t="shared" si="585"/>
        <v>0.53918948571428571</v>
      </c>
      <c r="K12495" s="43">
        <f t="shared" si="586"/>
        <v>0.57425508571428574</v>
      </c>
      <c r="L12495" s="41" t="str">
        <f t="shared" si="587"/>
        <v>AA</v>
      </c>
      <c r="M12495" s="41" t="s">
        <v>457</v>
      </c>
      <c r="N12495" s="41" t="s">
        <v>419</v>
      </c>
      <c r="O12495" s="41" t="s">
        <v>70</v>
      </c>
    </row>
    <row r="12496" spans="1:15">
      <c r="A12496" s="38">
        <v>40592</v>
      </c>
      <c r="B12496" s="38">
        <v>42631</v>
      </c>
      <c r="C12496" s="131">
        <v>67</v>
      </c>
      <c r="D12496" s="39">
        <v>0.1003</v>
      </c>
      <c r="E12496" s="39">
        <v>9.11E-2</v>
      </c>
      <c r="F12496" s="40">
        <v>199960</v>
      </c>
      <c r="G12496" s="40">
        <v>199960</v>
      </c>
      <c r="H12496" s="40">
        <v>48623.66</v>
      </c>
      <c r="I12496" s="40">
        <v>114828.82</v>
      </c>
      <c r="J12496" s="67">
        <f t="shared" si="585"/>
        <v>0.24316693338667736</v>
      </c>
      <c r="K12496" s="39">
        <f t="shared" si="586"/>
        <v>0.57425895179035813</v>
      </c>
      <c r="L12496" s="2" t="str">
        <f t="shared" si="587"/>
        <v>AA</v>
      </c>
      <c r="M12496" s="2" t="s">
        <v>511</v>
      </c>
      <c r="N12496" s="2" t="s">
        <v>422</v>
      </c>
      <c r="O12496" s="2" t="s">
        <v>70</v>
      </c>
    </row>
    <row r="12497" spans="1:15">
      <c r="A12497" s="38">
        <v>39710</v>
      </c>
      <c r="B12497" s="38">
        <v>48537</v>
      </c>
      <c r="C12497" s="131">
        <v>290</v>
      </c>
      <c r="D12497" s="39">
        <v>0.1003</v>
      </c>
      <c r="E12497" s="39">
        <v>9.11E-2</v>
      </c>
      <c r="F12497" s="40">
        <v>144400</v>
      </c>
      <c r="G12497" s="40">
        <v>144400</v>
      </c>
      <c r="H12497" s="40">
        <v>35211.360000000001</v>
      </c>
      <c r="I12497" s="40">
        <v>82938.52</v>
      </c>
      <c r="J12497" s="67">
        <f t="shared" si="585"/>
        <v>0.24384598337950139</v>
      </c>
      <c r="K12497" s="39">
        <f t="shared" si="586"/>
        <v>0.57436648199445983</v>
      </c>
      <c r="L12497" s="2" t="str">
        <f t="shared" si="587"/>
        <v>AA</v>
      </c>
      <c r="M12497" s="2" t="s">
        <v>495</v>
      </c>
      <c r="N12497" s="2" t="s">
        <v>424</v>
      </c>
      <c r="O12497" s="2" t="s">
        <v>70</v>
      </c>
    </row>
    <row r="12498" spans="1:15">
      <c r="A12498" s="42">
        <v>40445</v>
      </c>
      <c r="B12498" s="42">
        <v>47507</v>
      </c>
      <c r="C12498" s="130">
        <v>232</v>
      </c>
      <c r="D12498" s="43">
        <v>0.1003</v>
      </c>
      <c r="E12498" s="43">
        <v>9.11E-2</v>
      </c>
      <c r="F12498" s="44">
        <v>177258.06</v>
      </c>
      <c r="G12498" s="44">
        <v>177258.06</v>
      </c>
      <c r="H12498" s="44">
        <v>87541.66</v>
      </c>
      <c r="I12498" s="44">
        <v>101819.7</v>
      </c>
      <c r="J12498" s="68">
        <f t="shared" si="585"/>
        <v>0.49386561039875987</v>
      </c>
      <c r="K12498" s="43">
        <f t="shared" si="586"/>
        <v>0.57441506468027459</v>
      </c>
      <c r="L12498" s="41" t="str">
        <f t="shared" si="587"/>
        <v>AA</v>
      </c>
      <c r="M12498" s="41" t="s">
        <v>542</v>
      </c>
      <c r="N12498" s="41" t="s">
        <v>417</v>
      </c>
      <c r="O12498" s="41" t="s">
        <v>70</v>
      </c>
    </row>
    <row r="12499" spans="1:15">
      <c r="A12499" s="42">
        <v>40774</v>
      </c>
      <c r="B12499" s="42">
        <v>51732</v>
      </c>
      <c r="C12499" s="130">
        <v>360</v>
      </c>
      <c r="D12499" s="43">
        <v>0.1003</v>
      </c>
      <c r="E12499" s="43">
        <v>9.11E-2</v>
      </c>
      <c r="F12499" s="44">
        <v>180000</v>
      </c>
      <c r="G12499" s="44">
        <v>180000</v>
      </c>
      <c r="H12499" s="44">
        <v>93147.39</v>
      </c>
      <c r="I12499" s="44">
        <v>103498.99</v>
      </c>
      <c r="J12499" s="68">
        <f t="shared" si="585"/>
        <v>0.51748550000000004</v>
      </c>
      <c r="K12499" s="43">
        <f t="shared" si="586"/>
        <v>0.57499438888888887</v>
      </c>
      <c r="L12499" s="41" t="str">
        <f t="shared" si="587"/>
        <v>AA</v>
      </c>
      <c r="M12499" s="41" t="s">
        <v>1065</v>
      </c>
      <c r="N12499" s="41" t="s">
        <v>416</v>
      </c>
      <c r="O12499" s="41" t="s">
        <v>70</v>
      </c>
    </row>
    <row r="12500" spans="1:15">
      <c r="A12500" s="42">
        <v>40616</v>
      </c>
      <c r="B12500" s="42">
        <v>46095</v>
      </c>
      <c r="C12500" s="130">
        <v>180</v>
      </c>
      <c r="D12500" s="43">
        <v>0.1003</v>
      </c>
      <c r="E12500" s="43">
        <v>9.11E-2</v>
      </c>
      <c r="F12500" s="44">
        <v>160000</v>
      </c>
      <c r="G12500" s="44">
        <v>160000</v>
      </c>
      <c r="H12500" s="44">
        <v>69844.08</v>
      </c>
      <c r="I12500" s="44">
        <v>91999.99</v>
      </c>
      <c r="J12500" s="68">
        <f t="shared" si="585"/>
        <v>0.43652550000000001</v>
      </c>
      <c r="K12500" s="43">
        <f t="shared" si="586"/>
        <v>0.5749999375</v>
      </c>
      <c r="L12500" s="41" t="str">
        <f t="shared" si="587"/>
        <v>AA</v>
      </c>
      <c r="M12500" s="41" t="s">
        <v>548</v>
      </c>
      <c r="N12500" s="41" t="s">
        <v>433</v>
      </c>
      <c r="O12500" s="41" t="s">
        <v>70</v>
      </c>
    </row>
    <row r="12501" spans="1:15">
      <c r="A12501" s="42">
        <v>40171</v>
      </c>
      <c r="B12501" s="42">
        <v>45375</v>
      </c>
      <c r="C12501" s="130">
        <v>171</v>
      </c>
      <c r="D12501" s="43">
        <v>0.1003</v>
      </c>
      <c r="E12501" s="43">
        <v>9.11E-2</v>
      </c>
      <c r="F12501" s="44">
        <v>161705</v>
      </c>
      <c r="G12501" s="44">
        <v>161705</v>
      </c>
      <c r="H12501" s="44">
        <v>57660.66</v>
      </c>
      <c r="I12501" s="44">
        <v>93100</v>
      </c>
      <c r="J12501" s="68">
        <f t="shared" si="585"/>
        <v>0.35657932655143626</v>
      </c>
      <c r="K12501" s="43">
        <f t="shared" si="586"/>
        <v>0.5757397730435051</v>
      </c>
      <c r="L12501" s="41" t="str">
        <f t="shared" si="587"/>
        <v>AA</v>
      </c>
      <c r="M12501" s="41" t="s">
        <v>464</v>
      </c>
      <c r="N12501" s="41" t="s">
        <v>424</v>
      </c>
      <c r="O12501" s="41" t="s">
        <v>70</v>
      </c>
    </row>
    <row r="12502" spans="1:15">
      <c r="A12502" s="38">
        <v>40143</v>
      </c>
      <c r="B12502" s="38">
        <v>42273</v>
      </c>
      <c r="C12502" s="131">
        <v>70</v>
      </c>
      <c r="D12502" s="39">
        <v>0.1003</v>
      </c>
      <c r="E12502" s="39">
        <v>9.5700000000000007E-2</v>
      </c>
      <c r="F12502" s="40">
        <v>165000</v>
      </c>
      <c r="G12502" s="40">
        <v>165000</v>
      </c>
      <c r="H12502" s="40">
        <v>35928.49</v>
      </c>
      <c r="I12502" s="40">
        <v>94999.99</v>
      </c>
      <c r="J12502" s="67">
        <f t="shared" si="585"/>
        <v>0.21774842424242424</v>
      </c>
      <c r="K12502" s="39">
        <f t="shared" si="586"/>
        <v>0.57575751515151519</v>
      </c>
      <c r="L12502" s="2" t="str">
        <f t="shared" si="587"/>
        <v>AA</v>
      </c>
      <c r="M12502" s="2" t="s">
        <v>564</v>
      </c>
      <c r="N12502" s="2" t="s">
        <v>417</v>
      </c>
      <c r="O12502" s="2" t="s">
        <v>70</v>
      </c>
    </row>
    <row r="12503" spans="1:15">
      <c r="A12503" s="38">
        <v>40025</v>
      </c>
      <c r="B12503" s="38">
        <v>49217</v>
      </c>
      <c r="C12503" s="131">
        <v>302</v>
      </c>
      <c r="D12503" s="39">
        <v>0.1003</v>
      </c>
      <c r="E12503" s="39">
        <v>9.11E-2</v>
      </c>
      <c r="F12503" s="40">
        <v>165000</v>
      </c>
      <c r="G12503" s="40">
        <v>165000</v>
      </c>
      <c r="H12503" s="40">
        <v>34483.18</v>
      </c>
      <c r="I12503" s="40">
        <v>94999.99</v>
      </c>
      <c r="J12503" s="67">
        <f t="shared" si="585"/>
        <v>0.2089889696969697</v>
      </c>
      <c r="K12503" s="39">
        <f t="shared" si="586"/>
        <v>0.57575751515151519</v>
      </c>
      <c r="L12503" s="2" t="str">
        <f t="shared" si="587"/>
        <v>AA</v>
      </c>
      <c r="M12503" s="2" t="s">
        <v>633</v>
      </c>
      <c r="N12503" s="2" t="s">
        <v>422</v>
      </c>
      <c r="O12503" s="2" t="s">
        <v>70</v>
      </c>
    </row>
    <row r="12504" spans="1:15">
      <c r="A12504" s="38">
        <v>40581</v>
      </c>
      <c r="B12504" s="38">
        <v>51539</v>
      </c>
      <c r="C12504" s="131">
        <v>360</v>
      </c>
      <c r="D12504" s="39">
        <v>0.1003</v>
      </c>
      <c r="E12504" s="39">
        <v>9.11E-2</v>
      </c>
      <c r="F12504" s="40">
        <v>165000</v>
      </c>
      <c r="G12504" s="40">
        <v>165000</v>
      </c>
      <c r="H12504" s="40">
        <v>74363.02</v>
      </c>
      <c r="I12504" s="40">
        <v>95000</v>
      </c>
      <c r="J12504" s="67">
        <f t="shared" si="585"/>
        <v>0.4506849696969697</v>
      </c>
      <c r="K12504" s="39">
        <f t="shared" si="586"/>
        <v>0.5757575757575758</v>
      </c>
      <c r="L12504" s="2" t="str">
        <f t="shared" si="587"/>
        <v>AA</v>
      </c>
      <c r="M12504" s="2" t="s">
        <v>1289</v>
      </c>
      <c r="N12504" s="2" t="s">
        <v>421</v>
      </c>
      <c r="O12504" s="2" t="s">
        <v>70</v>
      </c>
    </row>
    <row r="12505" spans="1:15">
      <c r="A12505" s="38">
        <v>40662</v>
      </c>
      <c r="B12505" s="38">
        <v>51620</v>
      </c>
      <c r="C12505" s="131">
        <v>360</v>
      </c>
      <c r="D12505" s="39">
        <v>0.1003</v>
      </c>
      <c r="E12505" s="39">
        <v>9.11E-2</v>
      </c>
      <c r="F12505" s="40">
        <v>172900</v>
      </c>
      <c r="G12505" s="40">
        <v>172900</v>
      </c>
      <c r="H12505" s="40">
        <v>89108.14</v>
      </c>
      <c r="I12505" s="40">
        <v>99578.64</v>
      </c>
      <c r="J12505" s="67">
        <f t="shared" si="585"/>
        <v>0.51537385772122613</v>
      </c>
      <c r="K12505" s="39">
        <f t="shared" si="586"/>
        <v>0.57593198380566801</v>
      </c>
      <c r="L12505" s="2" t="str">
        <f t="shared" si="587"/>
        <v>AA</v>
      </c>
      <c r="M12505" s="2" t="s">
        <v>531</v>
      </c>
      <c r="N12505" s="2" t="s">
        <v>423</v>
      </c>
      <c r="O12505" s="2" t="s">
        <v>70</v>
      </c>
    </row>
    <row r="12506" spans="1:15">
      <c r="A12506" s="42">
        <v>40451</v>
      </c>
      <c r="B12506" s="42">
        <v>49308</v>
      </c>
      <c r="C12506" s="130">
        <v>291</v>
      </c>
      <c r="D12506" s="43">
        <v>0.1003</v>
      </c>
      <c r="E12506" s="43">
        <v>9.11E-2</v>
      </c>
      <c r="F12506" s="44">
        <v>155995.20000000001</v>
      </c>
      <c r="G12506" s="44">
        <v>155995.20000000001</v>
      </c>
      <c r="H12506" s="44">
        <v>76064.38</v>
      </c>
      <c r="I12506" s="44">
        <v>89898.99</v>
      </c>
      <c r="J12506" s="68">
        <f t="shared" si="585"/>
        <v>0.48760718278511134</v>
      </c>
      <c r="K12506" s="43">
        <f t="shared" si="586"/>
        <v>0.57629330902489306</v>
      </c>
      <c r="L12506" s="41" t="str">
        <f t="shared" si="587"/>
        <v>AA</v>
      </c>
      <c r="M12506" s="41" t="s">
        <v>703</v>
      </c>
      <c r="N12506" s="41" t="s">
        <v>437</v>
      </c>
      <c r="O12506" s="41" t="s">
        <v>70</v>
      </c>
    </row>
    <row r="12507" spans="1:15">
      <c r="A12507" s="42">
        <v>40660</v>
      </c>
      <c r="B12507" s="42">
        <v>49030</v>
      </c>
      <c r="C12507" s="130">
        <v>275</v>
      </c>
      <c r="D12507" s="43">
        <v>0.1003</v>
      </c>
      <c r="E12507" s="43">
        <v>9.11E-2</v>
      </c>
      <c r="F12507" s="44">
        <v>168900</v>
      </c>
      <c r="G12507" s="44">
        <v>168900</v>
      </c>
      <c r="H12507" s="44">
        <v>83463.679999999993</v>
      </c>
      <c r="I12507" s="44">
        <v>97354.83</v>
      </c>
      <c r="J12507" s="68">
        <f t="shared" si="585"/>
        <v>0.49416033155713435</v>
      </c>
      <c r="K12507" s="43">
        <f t="shared" si="586"/>
        <v>0.57640515097690947</v>
      </c>
      <c r="L12507" s="41" t="str">
        <f t="shared" si="587"/>
        <v>AA</v>
      </c>
      <c r="M12507" s="41" t="s">
        <v>495</v>
      </c>
      <c r="N12507" s="41" t="s">
        <v>424</v>
      </c>
      <c r="O12507" s="41" t="s">
        <v>70</v>
      </c>
    </row>
    <row r="12508" spans="1:15">
      <c r="A12508" s="38">
        <v>40266</v>
      </c>
      <c r="B12508" s="38">
        <v>51224</v>
      </c>
      <c r="C12508" s="131">
        <v>360</v>
      </c>
      <c r="D12508" s="39">
        <v>0.1003</v>
      </c>
      <c r="E12508" s="39">
        <v>9.11E-2</v>
      </c>
      <c r="F12508" s="40">
        <v>187320</v>
      </c>
      <c r="G12508" s="40">
        <v>187320</v>
      </c>
      <c r="H12508" s="40">
        <v>93611.73</v>
      </c>
      <c r="I12508" s="40">
        <v>107999.99</v>
      </c>
      <c r="J12508" s="67">
        <f t="shared" si="585"/>
        <v>0.49974231262011531</v>
      </c>
      <c r="K12508" s="39">
        <f t="shared" si="586"/>
        <v>0.57655343796711511</v>
      </c>
      <c r="L12508" s="2" t="str">
        <f t="shared" si="587"/>
        <v>AA</v>
      </c>
      <c r="M12508" s="2" t="s">
        <v>531</v>
      </c>
      <c r="N12508" s="2" t="s">
        <v>423</v>
      </c>
      <c r="O12508" s="2" t="s">
        <v>70</v>
      </c>
    </row>
    <row r="12509" spans="1:15">
      <c r="A12509" s="42">
        <v>40352</v>
      </c>
      <c r="B12509" s="42">
        <v>46744</v>
      </c>
      <c r="C12509" s="130">
        <v>210</v>
      </c>
      <c r="D12509" s="43">
        <v>0.1003</v>
      </c>
      <c r="E12509" s="43">
        <v>9.5700000000000007E-2</v>
      </c>
      <c r="F12509" s="44">
        <v>175000</v>
      </c>
      <c r="G12509" s="44">
        <v>175000</v>
      </c>
      <c r="H12509" s="44">
        <v>76569.06</v>
      </c>
      <c r="I12509" s="44">
        <v>100999.99</v>
      </c>
      <c r="J12509" s="68">
        <f t="shared" si="585"/>
        <v>0.43753748571428569</v>
      </c>
      <c r="K12509" s="43">
        <f t="shared" si="586"/>
        <v>0.57714280000000007</v>
      </c>
      <c r="L12509" s="41" t="str">
        <f t="shared" si="587"/>
        <v>AA</v>
      </c>
      <c r="M12509" s="41" t="s">
        <v>466</v>
      </c>
      <c r="N12509" s="41" t="s">
        <v>421</v>
      </c>
      <c r="O12509" s="41" t="s">
        <v>70</v>
      </c>
    </row>
    <row r="12510" spans="1:15">
      <c r="A12510" s="42">
        <v>40739</v>
      </c>
      <c r="B12510" s="42">
        <v>51697</v>
      </c>
      <c r="C12510" s="130">
        <v>360</v>
      </c>
      <c r="D12510" s="43">
        <v>0.1003</v>
      </c>
      <c r="E12510" s="43">
        <v>0.1003</v>
      </c>
      <c r="F12510" s="44">
        <v>173223</v>
      </c>
      <c r="G12510" s="44">
        <v>173223</v>
      </c>
      <c r="H12510" s="44">
        <v>90006.59</v>
      </c>
      <c r="I12510" s="44">
        <v>99999.99</v>
      </c>
      <c r="J12510" s="68">
        <f t="shared" si="585"/>
        <v>0.51959953354923993</v>
      </c>
      <c r="K12510" s="43">
        <f t="shared" si="586"/>
        <v>0.57729048682911621</v>
      </c>
      <c r="L12510" s="41" t="str">
        <f t="shared" si="587"/>
        <v>AA</v>
      </c>
      <c r="M12510" s="41" t="s">
        <v>609</v>
      </c>
      <c r="N12510" s="41" t="s">
        <v>428</v>
      </c>
      <c r="O12510" s="41" t="s">
        <v>70</v>
      </c>
    </row>
    <row r="12511" spans="1:15">
      <c r="A12511" s="42">
        <v>39982</v>
      </c>
      <c r="B12511" s="42">
        <v>49113</v>
      </c>
      <c r="C12511" s="130">
        <v>300</v>
      </c>
      <c r="D12511" s="43">
        <v>0.1003</v>
      </c>
      <c r="E12511" s="43">
        <v>9.11E-2</v>
      </c>
      <c r="F12511" s="44">
        <v>188912.1</v>
      </c>
      <c r="G12511" s="44">
        <v>188912.1</v>
      </c>
      <c r="H12511" s="44">
        <v>89662.66</v>
      </c>
      <c r="I12511" s="44">
        <v>109109.12</v>
      </c>
      <c r="J12511" s="68">
        <f t="shared" si="585"/>
        <v>0.47462634738590065</v>
      </c>
      <c r="K12511" s="43">
        <f t="shared" si="586"/>
        <v>0.57756554503390722</v>
      </c>
      <c r="L12511" s="41" t="str">
        <f t="shared" si="587"/>
        <v>AA</v>
      </c>
      <c r="M12511" s="41" t="s">
        <v>495</v>
      </c>
      <c r="N12511" s="41" t="s">
        <v>424</v>
      </c>
      <c r="O12511" s="41" t="s">
        <v>70</v>
      </c>
    </row>
    <row r="12512" spans="1:15">
      <c r="A12512" s="42">
        <v>39790</v>
      </c>
      <c r="B12512" s="42">
        <v>50747</v>
      </c>
      <c r="C12512" s="130">
        <v>360</v>
      </c>
      <c r="D12512" s="43">
        <v>0.1003</v>
      </c>
      <c r="E12512" s="43">
        <v>9.11E-2</v>
      </c>
      <c r="F12512" s="44">
        <v>170000</v>
      </c>
      <c r="G12512" s="44">
        <v>170000</v>
      </c>
      <c r="H12512" s="44">
        <v>35258.800000000003</v>
      </c>
      <c r="I12512" s="44">
        <v>98254.04</v>
      </c>
      <c r="J12512" s="68">
        <f t="shared" si="585"/>
        <v>0.20740470588235296</v>
      </c>
      <c r="K12512" s="43">
        <f t="shared" si="586"/>
        <v>0.57796494117647057</v>
      </c>
      <c r="L12512" s="41" t="str">
        <f t="shared" si="587"/>
        <v>AA</v>
      </c>
      <c r="M12512" s="41" t="s">
        <v>584</v>
      </c>
      <c r="N12512" s="41" t="s">
        <v>422</v>
      </c>
      <c r="O12512" s="41" t="s">
        <v>70</v>
      </c>
    </row>
    <row r="12513" spans="1:15">
      <c r="A12513" s="42">
        <v>40346</v>
      </c>
      <c r="B12513" s="42">
        <v>49599</v>
      </c>
      <c r="C12513" s="130">
        <v>304</v>
      </c>
      <c r="D12513" s="43">
        <v>0.1003</v>
      </c>
      <c r="E12513" s="43">
        <v>9.11E-2</v>
      </c>
      <c r="F12513" s="44">
        <v>188200</v>
      </c>
      <c r="G12513" s="44">
        <v>188200</v>
      </c>
      <c r="H12513" s="44">
        <v>91029.28</v>
      </c>
      <c r="I12513" s="44">
        <v>108780.09</v>
      </c>
      <c r="J12513" s="68">
        <f t="shared" si="585"/>
        <v>0.48368374070138148</v>
      </c>
      <c r="K12513" s="43">
        <f t="shared" si="586"/>
        <v>0.57800260361317746</v>
      </c>
      <c r="L12513" s="41" t="str">
        <f t="shared" si="587"/>
        <v>AA</v>
      </c>
      <c r="M12513" s="41" t="s">
        <v>457</v>
      </c>
      <c r="N12513" s="41" t="s">
        <v>419</v>
      </c>
      <c r="O12513" s="41" t="s">
        <v>70</v>
      </c>
    </row>
    <row r="12514" spans="1:15">
      <c r="A12514" s="42">
        <v>39661</v>
      </c>
      <c r="B12514" s="42">
        <v>46966</v>
      </c>
      <c r="C12514" s="130">
        <v>240</v>
      </c>
      <c r="D12514" s="43">
        <v>0.1003</v>
      </c>
      <c r="E12514" s="43">
        <v>9.5700000000000007E-2</v>
      </c>
      <c r="F12514" s="44">
        <v>140500</v>
      </c>
      <c r="G12514" s="44">
        <v>140500</v>
      </c>
      <c r="H12514" s="44">
        <v>60419.75</v>
      </c>
      <c r="I12514" s="44">
        <v>81281.47</v>
      </c>
      <c r="J12514" s="68">
        <f t="shared" si="585"/>
        <v>0.43003380782918149</v>
      </c>
      <c r="K12514" s="43">
        <f t="shared" si="586"/>
        <v>0.5785158007117438</v>
      </c>
      <c r="L12514" s="41" t="str">
        <f t="shared" si="587"/>
        <v>AA</v>
      </c>
      <c r="M12514" s="41" t="s">
        <v>532</v>
      </c>
      <c r="N12514" s="41" t="s">
        <v>417</v>
      </c>
      <c r="O12514" s="41" t="s">
        <v>70</v>
      </c>
    </row>
    <row r="12515" spans="1:15">
      <c r="A12515" s="38">
        <v>40064</v>
      </c>
      <c r="B12515" s="38">
        <v>43716</v>
      </c>
      <c r="C12515" s="131">
        <v>120</v>
      </c>
      <c r="D12515" s="39">
        <v>0.1003</v>
      </c>
      <c r="E12515" s="39">
        <v>9.11E-2</v>
      </c>
      <c r="F12515" s="40">
        <v>183000</v>
      </c>
      <c r="G12515" s="40">
        <v>183000</v>
      </c>
      <c r="H12515" s="40">
        <v>50287.39</v>
      </c>
      <c r="I12515" s="40">
        <v>105899.99</v>
      </c>
      <c r="J12515" s="67">
        <f t="shared" si="585"/>
        <v>0.27479448087431696</v>
      </c>
      <c r="K12515" s="39">
        <f t="shared" si="586"/>
        <v>0.57868846994535517</v>
      </c>
      <c r="L12515" s="2" t="str">
        <f t="shared" si="587"/>
        <v>AA</v>
      </c>
      <c r="M12515" s="2" t="s">
        <v>481</v>
      </c>
      <c r="N12515" s="2" t="s">
        <v>417</v>
      </c>
      <c r="O12515" s="2" t="s">
        <v>70</v>
      </c>
    </row>
    <row r="12516" spans="1:15">
      <c r="A12516" s="38">
        <v>39717</v>
      </c>
      <c r="B12516" s="38">
        <v>41573</v>
      </c>
      <c r="C12516" s="131">
        <v>61</v>
      </c>
      <c r="D12516" s="39">
        <v>0.1003</v>
      </c>
      <c r="E12516" s="39">
        <v>9.11E-2</v>
      </c>
      <c r="F12516" s="40">
        <v>190000</v>
      </c>
      <c r="G12516" s="40">
        <v>190000</v>
      </c>
      <c r="H12516" s="40">
        <v>38295.78</v>
      </c>
      <c r="I12516" s="40">
        <v>109999.99</v>
      </c>
      <c r="J12516" s="67">
        <f t="shared" si="585"/>
        <v>0.20155673684210526</v>
      </c>
      <c r="K12516" s="39">
        <f t="shared" si="586"/>
        <v>0.57894731578947367</v>
      </c>
      <c r="L12516" s="2" t="str">
        <f t="shared" si="587"/>
        <v>AA</v>
      </c>
      <c r="M12516" s="2" t="s">
        <v>532</v>
      </c>
      <c r="N12516" s="2" t="s">
        <v>417</v>
      </c>
      <c r="O12516" s="2" t="s">
        <v>70</v>
      </c>
    </row>
    <row r="12517" spans="1:15">
      <c r="A12517" s="38">
        <v>40438</v>
      </c>
      <c r="B12517" s="38">
        <v>43117</v>
      </c>
      <c r="C12517" s="131">
        <v>88</v>
      </c>
      <c r="D12517" s="39">
        <v>0.1003</v>
      </c>
      <c r="E12517" s="39">
        <v>9.11E-2</v>
      </c>
      <c r="F12517" s="40">
        <v>190000</v>
      </c>
      <c r="G12517" s="40">
        <v>190000</v>
      </c>
      <c r="H12517" s="40">
        <v>55854.27</v>
      </c>
      <c r="I12517" s="40">
        <v>109999.99</v>
      </c>
      <c r="J12517" s="67">
        <f t="shared" si="585"/>
        <v>0.29396984210526317</v>
      </c>
      <c r="K12517" s="39">
        <f t="shared" si="586"/>
        <v>0.57894731578947367</v>
      </c>
      <c r="L12517" s="2" t="str">
        <f t="shared" si="587"/>
        <v>AA</v>
      </c>
      <c r="M12517" s="2" t="s">
        <v>489</v>
      </c>
      <c r="N12517" s="2" t="s">
        <v>415</v>
      </c>
      <c r="O12517" s="2" t="s">
        <v>70</v>
      </c>
    </row>
    <row r="12518" spans="1:15">
      <c r="A12518" s="38">
        <v>40109</v>
      </c>
      <c r="B12518" s="38">
        <v>50336</v>
      </c>
      <c r="C12518" s="131">
        <v>336</v>
      </c>
      <c r="D12518" s="39">
        <v>0.1003</v>
      </c>
      <c r="E12518" s="39">
        <v>9.11E-2</v>
      </c>
      <c r="F12518" s="40">
        <v>190000</v>
      </c>
      <c r="G12518" s="40">
        <v>190000</v>
      </c>
      <c r="H12518" s="40">
        <v>41921.019999999997</v>
      </c>
      <c r="I12518" s="40">
        <v>110000</v>
      </c>
      <c r="J12518" s="67">
        <f t="shared" si="585"/>
        <v>0.22063694736842104</v>
      </c>
      <c r="K12518" s="39">
        <f t="shared" si="586"/>
        <v>0.57894736842105265</v>
      </c>
      <c r="L12518" s="2" t="str">
        <f t="shared" si="587"/>
        <v>AA</v>
      </c>
      <c r="M12518" s="2" t="s">
        <v>564</v>
      </c>
      <c r="N12518" s="2" t="s">
        <v>417</v>
      </c>
      <c r="O12518" s="2" t="s">
        <v>70</v>
      </c>
    </row>
    <row r="12519" spans="1:15">
      <c r="A12519" s="38">
        <v>40263</v>
      </c>
      <c r="B12519" s="38">
        <v>47568</v>
      </c>
      <c r="C12519" s="131">
        <v>240</v>
      </c>
      <c r="D12519" s="39">
        <v>0.1003</v>
      </c>
      <c r="E12519" s="39">
        <v>9.11E-2</v>
      </c>
      <c r="F12519" s="40">
        <v>161122.5</v>
      </c>
      <c r="G12519" s="40">
        <v>161122.5</v>
      </c>
      <c r="H12519" s="40">
        <v>72823.7</v>
      </c>
      <c r="I12519" s="40">
        <v>93298.34</v>
      </c>
      <c r="J12519" s="67">
        <f t="shared" si="585"/>
        <v>0.45197722229980292</v>
      </c>
      <c r="K12519" s="39">
        <f t="shared" si="586"/>
        <v>0.57905221182640532</v>
      </c>
      <c r="L12519" s="2" t="str">
        <f t="shared" si="587"/>
        <v>AA</v>
      </c>
      <c r="M12519" s="2" t="s">
        <v>753</v>
      </c>
      <c r="N12519" s="2" t="s">
        <v>431</v>
      </c>
      <c r="O12519" s="2" t="s">
        <v>70</v>
      </c>
    </row>
    <row r="12520" spans="1:15">
      <c r="A12520" s="38">
        <v>39525</v>
      </c>
      <c r="B12520" s="38">
        <v>44061</v>
      </c>
      <c r="C12520" s="131">
        <v>149</v>
      </c>
      <c r="D12520" s="39">
        <v>0.1003</v>
      </c>
      <c r="E12520" s="39">
        <v>9.5700000000000007E-2</v>
      </c>
      <c r="F12520" s="40">
        <v>138000</v>
      </c>
      <c r="G12520" s="40">
        <v>138000</v>
      </c>
      <c r="H12520" s="40">
        <v>37569.54</v>
      </c>
      <c r="I12520" s="40">
        <v>79999.990000000005</v>
      </c>
      <c r="J12520" s="67">
        <f t="shared" si="585"/>
        <v>0.27224304347826089</v>
      </c>
      <c r="K12520" s="39">
        <f t="shared" si="586"/>
        <v>0.57971007246376816</v>
      </c>
      <c r="L12520" s="2" t="str">
        <f t="shared" si="587"/>
        <v>AA</v>
      </c>
      <c r="M12520" s="2" t="s">
        <v>457</v>
      </c>
      <c r="N12520" s="2" t="s">
        <v>419</v>
      </c>
      <c r="O12520" s="2" t="s">
        <v>70</v>
      </c>
    </row>
    <row r="12521" spans="1:15">
      <c r="A12521" s="42">
        <v>40633</v>
      </c>
      <c r="B12521" s="42">
        <v>47938</v>
      </c>
      <c r="C12521" s="130">
        <v>240</v>
      </c>
      <c r="D12521" s="43">
        <v>0.1003</v>
      </c>
      <c r="E12521" s="43">
        <v>9.11E-2</v>
      </c>
      <c r="F12521" s="44">
        <v>179321.45</v>
      </c>
      <c r="G12521" s="44">
        <v>179321.45</v>
      </c>
      <c r="H12521" s="44">
        <v>85716.05</v>
      </c>
      <c r="I12521" s="44">
        <v>103978.63</v>
      </c>
      <c r="J12521" s="68">
        <f t="shared" si="585"/>
        <v>0.47800221334369086</v>
      </c>
      <c r="K12521" s="43">
        <f t="shared" si="586"/>
        <v>0.57984490979746151</v>
      </c>
      <c r="L12521" s="41" t="str">
        <f t="shared" si="587"/>
        <v>AA</v>
      </c>
      <c r="M12521" s="41" t="s">
        <v>727</v>
      </c>
      <c r="N12521" s="41" t="s">
        <v>415</v>
      </c>
      <c r="O12521" s="41" t="s">
        <v>70</v>
      </c>
    </row>
    <row r="12522" spans="1:15">
      <c r="A12522" s="42">
        <v>40333</v>
      </c>
      <c r="B12522" s="42">
        <v>51291</v>
      </c>
      <c r="C12522" s="130">
        <v>360</v>
      </c>
      <c r="D12522" s="43">
        <v>0.1003</v>
      </c>
      <c r="E12522" s="43">
        <v>9.11E-2</v>
      </c>
      <c r="F12522" s="44">
        <v>155000</v>
      </c>
      <c r="G12522" s="44">
        <v>155000</v>
      </c>
      <c r="H12522" s="44">
        <v>78585.279999999999</v>
      </c>
      <c r="I12522" s="44">
        <v>89999.99</v>
      </c>
      <c r="J12522" s="68">
        <f t="shared" si="585"/>
        <v>0.50700180645161286</v>
      </c>
      <c r="K12522" s="43">
        <f t="shared" si="586"/>
        <v>0.58064509677419363</v>
      </c>
      <c r="L12522" s="41" t="str">
        <f t="shared" si="587"/>
        <v>AA</v>
      </c>
      <c r="M12522" s="41" t="s">
        <v>1588</v>
      </c>
      <c r="N12522" s="41" t="s">
        <v>415</v>
      </c>
      <c r="O12522" s="41" t="s">
        <v>70</v>
      </c>
    </row>
    <row r="12523" spans="1:15">
      <c r="A12523" s="42">
        <v>40815</v>
      </c>
      <c r="B12523" s="42">
        <v>51773</v>
      </c>
      <c r="C12523" s="130">
        <v>360</v>
      </c>
      <c r="D12523" s="43">
        <v>0.1003</v>
      </c>
      <c r="E12523" s="43">
        <v>9.11E-2</v>
      </c>
      <c r="F12523" s="44">
        <v>155000</v>
      </c>
      <c r="G12523" s="44">
        <v>155000</v>
      </c>
      <c r="H12523" s="44">
        <v>81216.070000000007</v>
      </c>
      <c r="I12523" s="44">
        <v>89999.99</v>
      </c>
      <c r="J12523" s="68">
        <f t="shared" si="585"/>
        <v>0.52397464516129033</v>
      </c>
      <c r="K12523" s="43">
        <f t="shared" si="586"/>
        <v>0.58064509677419363</v>
      </c>
      <c r="L12523" s="41" t="str">
        <f t="shared" si="587"/>
        <v>AA</v>
      </c>
      <c r="M12523" s="41" t="s">
        <v>1571</v>
      </c>
      <c r="N12523" s="41" t="s">
        <v>427</v>
      </c>
      <c r="O12523" s="41" t="s">
        <v>70</v>
      </c>
    </row>
    <row r="12524" spans="1:15">
      <c r="A12524" s="42">
        <v>40856</v>
      </c>
      <c r="B12524" s="42">
        <v>46335</v>
      </c>
      <c r="C12524" s="130">
        <v>180</v>
      </c>
      <c r="D12524" s="43">
        <v>0.1003</v>
      </c>
      <c r="E12524" s="43">
        <v>9.11E-2</v>
      </c>
      <c r="F12524" s="44">
        <v>198000</v>
      </c>
      <c r="G12524" s="44">
        <v>198000</v>
      </c>
      <c r="H12524" s="44">
        <v>91673.98</v>
      </c>
      <c r="I12524" s="44">
        <v>114999.99</v>
      </c>
      <c r="J12524" s="68">
        <f t="shared" si="585"/>
        <v>0.46299989898989896</v>
      </c>
      <c r="K12524" s="43">
        <f t="shared" si="586"/>
        <v>0.5808080303030303</v>
      </c>
      <c r="L12524" s="41" t="str">
        <f t="shared" si="587"/>
        <v>AA</v>
      </c>
      <c r="M12524" s="41" t="s">
        <v>489</v>
      </c>
      <c r="N12524" s="41" t="s">
        <v>415</v>
      </c>
      <c r="O12524" s="41" t="s">
        <v>70</v>
      </c>
    </row>
    <row r="12525" spans="1:15">
      <c r="A12525" s="42">
        <v>40239</v>
      </c>
      <c r="B12525" s="42">
        <v>44897</v>
      </c>
      <c r="C12525" s="130">
        <v>153</v>
      </c>
      <c r="D12525" s="43">
        <v>0.1003</v>
      </c>
      <c r="E12525" s="43">
        <v>9.11E-2</v>
      </c>
      <c r="F12525" s="44">
        <v>160000</v>
      </c>
      <c r="G12525" s="44">
        <v>160000</v>
      </c>
      <c r="H12525" s="44">
        <v>58923.39</v>
      </c>
      <c r="I12525" s="44">
        <v>92999.99</v>
      </c>
      <c r="J12525" s="68">
        <f t="shared" si="585"/>
        <v>0.36827118749999999</v>
      </c>
      <c r="K12525" s="43">
        <f t="shared" si="586"/>
        <v>0.58124993749999998</v>
      </c>
      <c r="L12525" s="41" t="str">
        <f t="shared" si="587"/>
        <v>AA</v>
      </c>
      <c r="M12525" s="41" t="s">
        <v>586</v>
      </c>
      <c r="N12525" s="41" t="s">
        <v>416</v>
      </c>
      <c r="O12525" s="41" t="s">
        <v>70</v>
      </c>
    </row>
    <row r="12526" spans="1:15">
      <c r="A12526" s="42">
        <v>40816</v>
      </c>
      <c r="B12526" s="42">
        <v>51774</v>
      </c>
      <c r="C12526" s="130">
        <v>360</v>
      </c>
      <c r="D12526" s="43">
        <v>0.1003</v>
      </c>
      <c r="E12526" s="43">
        <v>9.11E-2</v>
      </c>
      <c r="F12526" s="44">
        <v>172000</v>
      </c>
      <c r="G12526" s="44">
        <v>172000</v>
      </c>
      <c r="H12526" s="44">
        <v>90508.34</v>
      </c>
      <c r="I12526" s="44">
        <v>99999.99</v>
      </c>
      <c r="J12526" s="68">
        <f t="shared" si="585"/>
        <v>0.52621127906976739</v>
      </c>
      <c r="K12526" s="43">
        <f t="shared" si="586"/>
        <v>0.58139529069767448</v>
      </c>
      <c r="L12526" s="41" t="str">
        <f t="shared" si="587"/>
        <v>AA</v>
      </c>
      <c r="M12526" s="41" t="s">
        <v>496</v>
      </c>
      <c r="N12526" s="41" t="s">
        <v>417</v>
      </c>
      <c r="O12526" s="41" t="s">
        <v>70</v>
      </c>
    </row>
    <row r="12527" spans="1:15">
      <c r="A12527" s="38">
        <v>40508</v>
      </c>
      <c r="B12527" s="38">
        <v>51466</v>
      </c>
      <c r="C12527" s="131">
        <v>360</v>
      </c>
      <c r="D12527" s="39">
        <v>0.1003</v>
      </c>
      <c r="E12527" s="39">
        <v>9.11E-2</v>
      </c>
      <c r="F12527" s="40">
        <v>184000</v>
      </c>
      <c r="G12527" s="40">
        <v>184000</v>
      </c>
      <c r="H12527" s="40">
        <v>94749.37</v>
      </c>
      <c r="I12527" s="40">
        <v>106999.99</v>
      </c>
      <c r="J12527" s="67">
        <f t="shared" si="585"/>
        <v>0.51494222826086955</v>
      </c>
      <c r="K12527" s="39">
        <f t="shared" si="586"/>
        <v>0.58152168478260868</v>
      </c>
      <c r="L12527" s="2" t="str">
        <f t="shared" si="587"/>
        <v>AA</v>
      </c>
      <c r="M12527" s="2" t="s">
        <v>453</v>
      </c>
      <c r="N12527" s="2" t="s">
        <v>418</v>
      </c>
      <c r="O12527" s="2" t="s">
        <v>70</v>
      </c>
    </row>
    <row r="12528" spans="1:15">
      <c r="A12528" s="42">
        <v>40147</v>
      </c>
      <c r="B12528" s="42">
        <v>51104</v>
      </c>
      <c r="C12528" s="130">
        <v>360</v>
      </c>
      <c r="D12528" s="43">
        <v>0.1003</v>
      </c>
      <c r="E12528" s="43">
        <v>9.11E-2</v>
      </c>
      <c r="F12528" s="44">
        <v>170000</v>
      </c>
      <c r="G12528" s="44">
        <v>170000</v>
      </c>
      <c r="H12528" s="44">
        <v>60292.39</v>
      </c>
      <c r="I12528" s="44">
        <v>98999.99</v>
      </c>
      <c r="J12528" s="68">
        <f t="shared" si="585"/>
        <v>0.35466111764705882</v>
      </c>
      <c r="K12528" s="43">
        <f t="shared" si="586"/>
        <v>0.58235288235294125</v>
      </c>
      <c r="L12528" s="41" t="str">
        <f t="shared" si="587"/>
        <v>AA</v>
      </c>
      <c r="M12528" s="41" t="s">
        <v>449</v>
      </c>
      <c r="N12528" s="41" t="s">
        <v>418</v>
      </c>
      <c r="O12528" s="41" t="s">
        <v>70</v>
      </c>
    </row>
    <row r="12529" spans="1:15">
      <c r="A12529" s="38">
        <v>40522</v>
      </c>
      <c r="B12529" s="38">
        <v>51480</v>
      </c>
      <c r="C12529" s="131">
        <v>360</v>
      </c>
      <c r="D12529" s="39">
        <v>0.1003</v>
      </c>
      <c r="E12529" s="39">
        <v>9.11E-2</v>
      </c>
      <c r="F12529" s="40">
        <v>188807</v>
      </c>
      <c r="G12529" s="40">
        <v>188807</v>
      </c>
      <c r="H12529" s="40">
        <v>98332.33</v>
      </c>
      <c r="I12529" s="40">
        <v>110000</v>
      </c>
      <c r="J12529" s="67">
        <f t="shared" si="585"/>
        <v>0.52080870942284985</v>
      </c>
      <c r="K12529" s="39">
        <f t="shared" si="586"/>
        <v>0.58260551780389502</v>
      </c>
      <c r="L12529" s="2" t="str">
        <f t="shared" si="587"/>
        <v>AA</v>
      </c>
      <c r="M12529" s="2" t="s">
        <v>564</v>
      </c>
      <c r="N12529" s="2" t="s">
        <v>417</v>
      </c>
      <c r="O12529" s="2" t="s">
        <v>70</v>
      </c>
    </row>
    <row r="12530" spans="1:15">
      <c r="A12530" s="38">
        <v>40799</v>
      </c>
      <c r="B12530" s="38">
        <v>48104</v>
      </c>
      <c r="C12530" s="131">
        <v>240</v>
      </c>
      <c r="D12530" s="39">
        <v>0.1003</v>
      </c>
      <c r="E12530" s="39">
        <v>9.11E-2</v>
      </c>
      <c r="F12530" s="40">
        <v>180000</v>
      </c>
      <c r="G12530" s="40">
        <v>180000</v>
      </c>
      <c r="H12530" s="40">
        <v>88746.86</v>
      </c>
      <c r="I12530" s="40">
        <v>104999.99</v>
      </c>
      <c r="J12530" s="67">
        <f t="shared" si="585"/>
        <v>0.49303811111111112</v>
      </c>
      <c r="K12530" s="39">
        <f t="shared" si="586"/>
        <v>0.58333327777777777</v>
      </c>
      <c r="L12530" s="2" t="str">
        <f t="shared" si="587"/>
        <v>AA</v>
      </c>
      <c r="M12530" s="2" t="s">
        <v>723</v>
      </c>
      <c r="N12530" s="2" t="s">
        <v>416</v>
      </c>
      <c r="O12530" s="2" t="s">
        <v>70</v>
      </c>
    </row>
    <row r="12531" spans="1:15">
      <c r="A12531" s="42">
        <v>40773</v>
      </c>
      <c r="B12531" s="42">
        <v>49174</v>
      </c>
      <c r="C12531" s="130">
        <v>276</v>
      </c>
      <c r="D12531" s="43">
        <v>0.1003</v>
      </c>
      <c r="E12531" s="43">
        <v>9.11E-2</v>
      </c>
      <c r="F12531" s="44">
        <v>180000</v>
      </c>
      <c r="G12531" s="44">
        <v>180000</v>
      </c>
      <c r="H12531" s="44">
        <v>90791.63</v>
      </c>
      <c r="I12531" s="44">
        <v>104999.99</v>
      </c>
      <c r="J12531" s="68">
        <f t="shared" si="585"/>
        <v>0.50439794444444452</v>
      </c>
      <c r="K12531" s="43">
        <f t="shared" si="586"/>
        <v>0.58333327777777777</v>
      </c>
      <c r="L12531" s="41" t="str">
        <f t="shared" si="587"/>
        <v>AA</v>
      </c>
      <c r="M12531" s="41" t="s">
        <v>716</v>
      </c>
      <c r="N12531" s="41" t="s">
        <v>417</v>
      </c>
      <c r="O12531" s="41" t="s">
        <v>70</v>
      </c>
    </row>
    <row r="12532" spans="1:15">
      <c r="A12532" s="42">
        <v>40151</v>
      </c>
      <c r="B12532" s="42">
        <v>51108</v>
      </c>
      <c r="C12532" s="130">
        <v>360</v>
      </c>
      <c r="D12532" s="43">
        <v>0.1003</v>
      </c>
      <c r="E12532" s="43">
        <v>9.11E-2</v>
      </c>
      <c r="F12532" s="44">
        <v>190000</v>
      </c>
      <c r="G12532" s="44">
        <v>190000</v>
      </c>
      <c r="H12532" s="44">
        <v>95051.53</v>
      </c>
      <c r="I12532" s="44">
        <v>111053.7</v>
      </c>
      <c r="J12532" s="68">
        <f t="shared" si="585"/>
        <v>0.50027121052631573</v>
      </c>
      <c r="K12532" s="43">
        <f t="shared" si="586"/>
        <v>0.58449315789473688</v>
      </c>
      <c r="L12532" s="41" t="str">
        <f t="shared" si="587"/>
        <v>AA</v>
      </c>
      <c r="M12532" s="41" t="s">
        <v>643</v>
      </c>
      <c r="N12532" s="41" t="s">
        <v>417</v>
      </c>
      <c r="O12532" s="41" t="s">
        <v>70</v>
      </c>
    </row>
    <row r="12533" spans="1:15">
      <c r="A12533" s="38">
        <v>40487</v>
      </c>
      <c r="B12533" s="38">
        <v>43074</v>
      </c>
      <c r="C12533" s="131">
        <v>85</v>
      </c>
      <c r="D12533" s="39">
        <v>0.1003</v>
      </c>
      <c r="E12533" s="39">
        <v>9.11E-2</v>
      </c>
      <c r="F12533" s="40">
        <v>200000</v>
      </c>
      <c r="G12533" s="40">
        <v>200000</v>
      </c>
      <c r="H12533" s="40">
        <v>48331.69</v>
      </c>
      <c r="I12533" s="40">
        <v>116999.99</v>
      </c>
      <c r="J12533" s="67">
        <f t="shared" si="585"/>
        <v>0.24165845000000002</v>
      </c>
      <c r="K12533" s="39">
        <f t="shared" si="586"/>
        <v>0.58499995000000005</v>
      </c>
      <c r="L12533" s="2" t="str">
        <f t="shared" si="587"/>
        <v>AA</v>
      </c>
      <c r="M12533" s="2" t="s">
        <v>531</v>
      </c>
      <c r="N12533" s="2" t="s">
        <v>423</v>
      </c>
      <c r="O12533" s="2" t="s">
        <v>70</v>
      </c>
    </row>
    <row r="12534" spans="1:15">
      <c r="A12534" s="42">
        <v>40508</v>
      </c>
      <c r="B12534" s="42">
        <v>51466</v>
      </c>
      <c r="C12534" s="130">
        <v>360</v>
      </c>
      <c r="D12534" s="43">
        <v>0.1003</v>
      </c>
      <c r="E12534" s="43">
        <v>9.11E-2</v>
      </c>
      <c r="F12534" s="44">
        <v>188000</v>
      </c>
      <c r="G12534" s="44">
        <v>188000</v>
      </c>
      <c r="H12534" s="44">
        <v>102355.36</v>
      </c>
      <c r="I12534" s="44">
        <v>110000</v>
      </c>
      <c r="J12534" s="68">
        <f t="shared" si="585"/>
        <v>0.54444340425531912</v>
      </c>
      <c r="K12534" s="43">
        <f t="shared" si="586"/>
        <v>0.58510638297872342</v>
      </c>
      <c r="L12534" s="41" t="str">
        <f t="shared" si="587"/>
        <v>AA</v>
      </c>
      <c r="M12534" s="41" t="s">
        <v>703</v>
      </c>
      <c r="N12534" s="41" t="s">
        <v>437</v>
      </c>
      <c r="O12534" s="41" t="s">
        <v>70</v>
      </c>
    </row>
    <row r="12535" spans="1:15">
      <c r="A12535" s="42">
        <v>40056</v>
      </c>
      <c r="B12535" s="42">
        <v>47361</v>
      </c>
      <c r="C12535" s="130">
        <v>240</v>
      </c>
      <c r="D12535" s="43">
        <v>0.1003</v>
      </c>
      <c r="E12535" s="43">
        <v>9.11E-2</v>
      </c>
      <c r="F12535" s="44">
        <v>170839.2</v>
      </c>
      <c r="G12535" s="44">
        <v>170839.2</v>
      </c>
      <c r="H12535" s="44">
        <v>75095.740000000005</v>
      </c>
      <c r="I12535" s="44">
        <v>99999.99</v>
      </c>
      <c r="J12535" s="68">
        <f t="shared" si="585"/>
        <v>0.43956972404459865</v>
      </c>
      <c r="K12535" s="43">
        <f t="shared" si="586"/>
        <v>0.58534569349423315</v>
      </c>
      <c r="L12535" s="41" t="str">
        <f t="shared" si="587"/>
        <v>AA</v>
      </c>
      <c r="M12535" s="41" t="s">
        <v>564</v>
      </c>
      <c r="N12535" s="41" t="s">
        <v>417</v>
      </c>
      <c r="O12535" s="41" t="s">
        <v>70</v>
      </c>
    </row>
    <row r="12536" spans="1:15">
      <c r="A12536" s="38">
        <v>40430</v>
      </c>
      <c r="B12536" s="38">
        <v>50322</v>
      </c>
      <c r="C12536" s="131">
        <v>325</v>
      </c>
      <c r="D12536" s="39">
        <v>0.1003</v>
      </c>
      <c r="E12536" s="39">
        <v>9.11E-2</v>
      </c>
      <c r="F12536" s="40">
        <v>200000</v>
      </c>
      <c r="G12536" s="40">
        <v>200000</v>
      </c>
      <c r="H12536" s="40">
        <v>103665.33</v>
      </c>
      <c r="I12536" s="40">
        <v>117151.21</v>
      </c>
      <c r="J12536" s="67">
        <f t="shared" si="585"/>
        <v>0.51832665</v>
      </c>
      <c r="K12536" s="39">
        <f t="shared" si="586"/>
        <v>0.58575605000000008</v>
      </c>
      <c r="L12536" s="2" t="str">
        <f t="shared" si="587"/>
        <v>AA</v>
      </c>
      <c r="M12536" s="2" t="s">
        <v>779</v>
      </c>
      <c r="N12536" s="2" t="s">
        <v>416</v>
      </c>
      <c r="O12536" s="2" t="s">
        <v>70</v>
      </c>
    </row>
    <row r="12537" spans="1:15">
      <c r="A12537" s="42">
        <v>40421</v>
      </c>
      <c r="B12537" s="42">
        <v>44196</v>
      </c>
      <c r="C12537" s="130">
        <v>124</v>
      </c>
      <c r="D12537" s="43">
        <v>0.1003</v>
      </c>
      <c r="E12537" s="43">
        <v>9.11E-2</v>
      </c>
      <c r="F12537" s="44">
        <v>160000</v>
      </c>
      <c r="G12537" s="44">
        <v>160000</v>
      </c>
      <c r="H12537" s="44">
        <v>54346.46</v>
      </c>
      <c r="I12537" s="44">
        <v>93774.91</v>
      </c>
      <c r="J12537" s="68">
        <f t="shared" si="585"/>
        <v>0.33966537499999999</v>
      </c>
      <c r="K12537" s="43">
        <f t="shared" si="586"/>
        <v>0.58609318750000006</v>
      </c>
      <c r="L12537" s="41" t="str">
        <f t="shared" si="587"/>
        <v>AA</v>
      </c>
      <c r="M12537" s="41" t="s">
        <v>564</v>
      </c>
      <c r="N12537" s="41" t="s">
        <v>417</v>
      </c>
      <c r="O12537" s="41" t="s">
        <v>70</v>
      </c>
    </row>
    <row r="12538" spans="1:15">
      <c r="A12538" s="42">
        <v>40701</v>
      </c>
      <c r="B12538" s="42">
        <v>51659</v>
      </c>
      <c r="C12538" s="130">
        <v>360</v>
      </c>
      <c r="D12538" s="43">
        <v>0.1003</v>
      </c>
      <c r="E12538" s="43">
        <v>9.11E-2</v>
      </c>
      <c r="F12538" s="44">
        <v>189000</v>
      </c>
      <c r="G12538" s="44">
        <v>189000</v>
      </c>
      <c r="H12538" s="44">
        <v>99660.03</v>
      </c>
      <c r="I12538" s="44">
        <v>110850.26</v>
      </c>
      <c r="J12538" s="68">
        <f t="shared" si="585"/>
        <v>0.52730174603174607</v>
      </c>
      <c r="K12538" s="43">
        <f t="shared" si="586"/>
        <v>0.58650931216931212</v>
      </c>
      <c r="L12538" s="41" t="str">
        <f t="shared" si="587"/>
        <v>AA</v>
      </c>
      <c r="M12538" s="41" t="s">
        <v>586</v>
      </c>
      <c r="N12538" s="41" t="s">
        <v>416</v>
      </c>
      <c r="O12538" s="41" t="s">
        <v>70</v>
      </c>
    </row>
    <row r="12539" spans="1:15">
      <c r="A12539" s="38">
        <v>39703</v>
      </c>
      <c r="B12539" s="38">
        <v>50660</v>
      </c>
      <c r="C12539" s="131">
        <v>360</v>
      </c>
      <c r="D12539" s="39">
        <v>0.1003</v>
      </c>
      <c r="E12539" s="39">
        <v>9.11E-2</v>
      </c>
      <c r="F12539" s="40">
        <v>178800</v>
      </c>
      <c r="G12539" s="40">
        <v>178800</v>
      </c>
      <c r="H12539" s="40">
        <v>86599.49</v>
      </c>
      <c r="I12539" s="40">
        <v>104999.99</v>
      </c>
      <c r="J12539" s="67">
        <f t="shared" si="585"/>
        <v>0.48433719239373607</v>
      </c>
      <c r="K12539" s="39">
        <f t="shared" si="586"/>
        <v>0.58724826621923942</v>
      </c>
      <c r="L12539" s="2" t="str">
        <f t="shared" si="587"/>
        <v>AA</v>
      </c>
      <c r="M12539" s="2" t="s">
        <v>1230</v>
      </c>
      <c r="N12539" s="2" t="s">
        <v>421</v>
      </c>
      <c r="O12539" s="2" t="s">
        <v>70</v>
      </c>
    </row>
    <row r="12540" spans="1:15">
      <c r="A12540" s="38">
        <v>40760</v>
      </c>
      <c r="B12540" s="38">
        <v>51718</v>
      </c>
      <c r="C12540" s="131">
        <v>360</v>
      </c>
      <c r="D12540" s="39">
        <v>0.1003</v>
      </c>
      <c r="E12540" s="39">
        <v>9.11E-2</v>
      </c>
      <c r="F12540" s="40">
        <v>180000</v>
      </c>
      <c r="G12540" s="40">
        <v>180000</v>
      </c>
      <c r="H12540" s="40">
        <v>95348.31</v>
      </c>
      <c r="I12540" s="40">
        <v>105710.66</v>
      </c>
      <c r="J12540" s="67">
        <f t="shared" si="585"/>
        <v>0.5297128333333333</v>
      </c>
      <c r="K12540" s="39">
        <f t="shared" si="586"/>
        <v>0.58728144444444441</v>
      </c>
      <c r="L12540" s="2" t="str">
        <f t="shared" si="587"/>
        <v>AA</v>
      </c>
      <c r="M12540" s="2" t="s">
        <v>665</v>
      </c>
      <c r="N12540" s="2" t="s">
        <v>417</v>
      </c>
      <c r="O12540" s="2" t="s">
        <v>70</v>
      </c>
    </row>
    <row r="12541" spans="1:15">
      <c r="A12541" s="38">
        <v>40633</v>
      </c>
      <c r="B12541" s="38">
        <v>49765</v>
      </c>
      <c r="C12541" s="131">
        <v>300</v>
      </c>
      <c r="D12541" s="39">
        <v>0.1003</v>
      </c>
      <c r="E12541" s="39">
        <v>9.11E-2</v>
      </c>
      <c r="F12541" s="40">
        <v>169871.83</v>
      </c>
      <c r="G12541" s="40">
        <v>169871.83</v>
      </c>
      <c r="H12541" s="40">
        <v>70679.95</v>
      </c>
      <c r="I12541" s="40">
        <v>99871.83</v>
      </c>
      <c r="J12541" s="67">
        <f t="shared" si="585"/>
        <v>0.41607811018460211</v>
      </c>
      <c r="K12541" s="39">
        <f t="shared" si="586"/>
        <v>0.58792461351596681</v>
      </c>
      <c r="L12541" s="2" t="str">
        <f t="shared" si="587"/>
        <v>AA</v>
      </c>
      <c r="M12541" s="2" t="s">
        <v>476</v>
      </c>
      <c r="N12541" s="2" t="s">
        <v>421</v>
      </c>
      <c r="O12541" s="2" t="s">
        <v>70</v>
      </c>
    </row>
    <row r="12542" spans="1:15">
      <c r="A12542" s="42">
        <v>40477</v>
      </c>
      <c r="B12542" s="42">
        <v>51435</v>
      </c>
      <c r="C12542" s="130">
        <v>360</v>
      </c>
      <c r="D12542" s="43">
        <v>0.1003</v>
      </c>
      <c r="E12542" s="43">
        <v>9.11E-2</v>
      </c>
      <c r="F12542" s="44">
        <v>170000</v>
      </c>
      <c r="G12542" s="44">
        <v>170000</v>
      </c>
      <c r="H12542" s="44">
        <v>62672.34</v>
      </c>
      <c r="I12542" s="44">
        <v>99999.96</v>
      </c>
      <c r="J12542" s="68">
        <f t="shared" si="585"/>
        <v>0.36866082352941176</v>
      </c>
      <c r="K12542" s="43">
        <f t="shared" si="586"/>
        <v>0.58823505882352944</v>
      </c>
      <c r="L12542" s="41" t="str">
        <f t="shared" si="587"/>
        <v>AA</v>
      </c>
      <c r="M12542" s="41" t="s">
        <v>495</v>
      </c>
      <c r="N12542" s="41" t="s">
        <v>424</v>
      </c>
      <c r="O12542" s="41" t="s">
        <v>70</v>
      </c>
    </row>
    <row r="12543" spans="1:15">
      <c r="A12543" s="38">
        <v>40053</v>
      </c>
      <c r="B12543" s="38">
        <v>43705</v>
      </c>
      <c r="C12543" s="131">
        <v>120</v>
      </c>
      <c r="D12543" s="39">
        <v>0.1003</v>
      </c>
      <c r="E12543" s="39">
        <v>9.11E-2</v>
      </c>
      <c r="F12543" s="40">
        <v>170000</v>
      </c>
      <c r="G12543" s="40">
        <v>170000</v>
      </c>
      <c r="H12543" s="40">
        <v>46667.08</v>
      </c>
      <c r="I12543" s="40">
        <v>99999.99</v>
      </c>
      <c r="J12543" s="67">
        <f t="shared" si="585"/>
        <v>0.27451223529411767</v>
      </c>
      <c r="K12543" s="39">
        <f t="shared" si="586"/>
        <v>0.5882352352941177</v>
      </c>
      <c r="L12543" s="2" t="str">
        <f t="shared" si="587"/>
        <v>AA</v>
      </c>
      <c r="M12543" s="2" t="s">
        <v>1176</v>
      </c>
      <c r="N12543" s="2" t="s">
        <v>422</v>
      </c>
      <c r="O12543" s="2" t="s">
        <v>70</v>
      </c>
    </row>
    <row r="12544" spans="1:15">
      <c r="A12544" s="38">
        <v>40855</v>
      </c>
      <c r="B12544" s="38">
        <v>48160</v>
      </c>
      <c r="C12544" s="131">
        <v>240</v>
      </c>
      <c r="D12544" s="39">
        <v>0.1003</v>
      </c>
      <c r="E12544" s="39">
        <v>9.11E-2</v>
      </c>
      <c r="F12544" s="40">
        <v>170000</v>
      </c>
      <c r="G12544" s="40">
        <v>170000</v>
      </c>
      <c r="H12544" s="40">
        <v>85120.04</v>
      </c>
      <c r="I12544" s="40">
        <v>99999.99</v>
      </c>
      <c r="J12544" s="67">
        <f t="shared" si="585"/>
        <v>0.50070611764705875</v>
      </c>
      <c r="K12544" s="39">
        <f t="shared" si="586"/>
        <v>0.5882352352941177</v>
      </c>
      <c r="L12544" s="2" t="str">
        <f t="shared" si="587"/>
        <v>AA</v>
      </c>
      <c r="M12544" s="2" t="s">
        <v>601</v>
      </c>
      <c r="N12544" s="2" t="s">
        <v>435</v>
      </c>
      <c r="O12544" s="2" t="s">
        <v>70</v>
      </c>
    </row>
    <row r="12545" spans="1:15">
      <c r="A12545" s="38">
        <v>40339</v>
      </c>
      <c r="B12545" s="38">
        <v>47644</v>
      </c>
      <c r="C12545" s="131">
        <v>240</v>
      </c>
      <c r="D12545" s="39">
        <v>0.1003</v>
      </c>
      <c r="E12545" s="39">
        <v>9.11E-2</v>
      </c>
      <c r="F12545" s="40">
        <v>170000</v>
      </c>
      <c r="G12545" s="40">
        <v>170000</v>
      </c>
      <c r="H12545" s="40">
        <v>79207.16</v>
      </c>
      <c r="I12545" s="40">
        <v>99999.99</v>
      </c>
      <c r="J12545" s="67">
        <f t="shared" si="585"/>
        <v>0.46592447058823533</v>
      </c>
      <c r="K12545" s="39">
        <f t="shared" si="586"/>
        <v>0.5882352352941177</v>
      </c>
      <c r="L12545" s="2" t="str">
        <f t="shared" si="587"/>
        <v>AA</v>
      </c>
      <c r="M12545" s="2" t="s">
        <v>564</v>
      </c>
      <c r="N12545" s="2" t="s">
        <v>417</v>
      </c>
      <c r="O12545" s="2" t="s">
        <v>70</v>
      </c>
    </row>
    <row r="12546" spans="1:15">
      <c r="A12546" s="42">
        <v>39955</v>
      </c>
      <c r="B12546" s="42">
        <v>47260</v>
      </c>
      <c r="C12546" s="130">
        <v>240</v>
      </c>
      <c r="D12546" s="43">
        <v>0.1003</v>
      </c>
      <c r="E12546" s="43">
        <v>9.11E-2</v>
      </c>
      <c r="F12546" s="44">
        <v>170000</v>
      </c>
      <c r="G12546" s="44">
        <v>170000</v>
      </c>
      <c r="H12546" s="44">
        <v>63835.199999999997</v>
      </c>
      <c r="I12546" s="44">
        <v>99999.99</v>
      </c>
      <c r="J12546" s="68">
        <f t="shared" si="585"/>
        <v>0.37550117647058823</v>
      </c>
      <c r="K12546" s="43">
        <f t="shared" si="586"/>
        <v>0.5882352352941177</v>
      </c>
      <c r="L12546" s="41" t="str">
        <f t="shared" si="587"/>
        <v>AA</v>
      </c>
      <c r="M12546" s="41" t="s">
        <v>564</v>
      </c>
      <c r="N12546" s="41" t="s">
        <v>417</v>
      </c>
      <c r="O12546" s="41" t="s">
        <v>70</v>
      </c>
    </row>
    <row r="12547" spans="1:15">
      <c r="A12547" s="38">
        <v>40576</v>
      </c>
      <c r="B12547" s="38">
        <v>51534</v>
      </c>
      <c r="C12547" s="131">
        <v>360</v>
      </c>
      <c r="D12547" s="39">
        <v>0.1003</v>
      </c>
      <c r="E12547" s="39">
        <v>9.11E-2</v>
      </c>
      <c r="F12547" s="40">
        <v>170000</v>
      </c>
      <c r="G12547" s="40">
        <v>170000</v>
      </c>
      <c r="H12547" s="40">
        <v>89070.39</v>
      </c>
      <c r="I12547" s="40">
        <v>99999.99</v>
      </c>
      <c r="J12547" s="67">
        <f t="shared" ref="J12547:J12610" si="588">H12547/G12547</f>
        <v>0.52394347058823532</v>
      </c>
      <c r="K12547" s="39">
        <f t="shared" ref="K12547:K12610" si="589">I12547/G12547</f>
        <v>0.5882352352941177</v>
      </c>
      <c r="L12547" s="2" t="str">
        <f t="shared" ref="L12547:L12610" si="590">IF(J12547&lt;=65%,"AA",IF(J12547&lt;=75%,"A",IF(J12547&lt;=85%,"B","C")))</f>
        <v>AA</v>
      </c>
      <c r="M12547" s="2" t="s">
        <v>467</v>
      </c>
      <c r="N12547" s="2" t="s">
        <v>425</v>
      </c>
      <c r="O12547" s="2" t="s">
        <v>70</v>
      </c>
    </row>
    <row r="12548" spans="1:15">
      <c r="A12548" s="38">
        <v>40676</v>
      </c>
      <c r="B12548" s="38">
        <v>51634</v>
      </c>
      <c r="C12548" s="131">
        <v>360</v>
      </c>
      <c r="D12548" s="39">
        <v>0.1003</v>
      </c>
      <c r="E12548" s="39">
        <v>9.11E-2</v>
      </c>
      <c r="F12548" s="40">
        <v>170000</v>
      </c>
      <c r="G12548" s="40">
        <v>170000</v>
      </c>
      <c r="H12548" s="40">
        <v>89695.78</v>
      </c>
      <c r="I12548" s="40">
        <v>99999.99</v>
      </c>
      <c r="J12548" s="67">
        <f t="shared" si="588"/>
        <v>0.52762223529411767</v>
      </c>
      <c r="K12548" s="39">
        <f t="shared" si="589"/>
        <v>0.5882352352941177</v>
      </c>
      <c r="L12548" s="2" t="str">
        <f t="shared" si="590"/>
        <v>AA</v>
      </c>
      <c r="M12548" s="2" t="s">
        <v>466</v>
      </c>
      <c r="N12548" s="2" t="s">
        <v>421</v>
      </c>
      <c r="O12548" s="2" t="s">
        <v>70</v>
      </c>
    </row>
    <row r="12549" spans="1:15">
      <c r="A12549" s="38">
        <v>40583</v>
      </c>
      <c r="B12549" s="38">
        <v>46000</v>
      </c>
      <c r="C12549" s="131">
        <v>178</v>
      </c>
      <c r="D12549" s="39">
        <v>0.1003</v>
      </c>
      <c r="E12549" s="39">
        <v>9.11E-2</v>
      </c>
      <c r="F12549" s="40">
        <v>170000</v>
      </c>
      <c r="G12549" s="40">
        <v>170000</v>
      </c>
      <c r="H12549" s="40">
        <v>72097.7</v>
      </c>
      <c r="I12549" s="40">
        <v>100000</v>
      </c>
      <c r="J12549" s="67">
        <f t="shared" si="588"/>
        <v>0.4241041176470588</v>
      </c>
      <c r="K12549" s="39">
        <f t="shared" si="589"/>
        <v>0.58823529411764708</v>
      </c>
      <c r="L12549" s="2" t="str">
        <f t="shared" si="590"/>
        <v>AA</v>
      </c>
      <c r="M12549" s="2" t="s">
        <v>1311</v>
      </c>
      <c r="N12549" s="2" t="s">
        <v>422</v>
      </c>
      <c r="O12549" s="2" t="s">
        <v>70</v>
      </c>
    </row>
    <row r="12550" spans="1:15">
      <c r="A12550" s="42">
        <v>40513</v>
      </c>
      <c r="B12550" s="42">
        <v>51471</v>
      </c>
      <c r="C12550" s="130">
        <v>360</v>
      </c>
      <c r="D12550" s="43">
        <v>0.1003</v>
      </c>
      <c r="E12550" s="43">
        <v>9.5700000000000007E-2</v>
      </c>
      <c r="F12550" s="44">
        <v>169145.8</v>
      </c>
      <c r="G12550" s="44">
        <v>169145.8</v>
      </c>
      <c r="H12550" s="44">
        <v>88158.83</v>
      </c>
      <c r="I12550" s="44">
        <v>99534.62</v>
      </c>
      <c r="J12550" s="68">
        <f t="shared" si="588"/>
        <v>0.52120023080679512</v>
      </c>
      <c r="K12550" s="43">
        <f t="shared" si="589"/>
        <v>0.5884545758747779</v>
      </c>
      <c r="L12550" s="41" t="str">
        <f t="shared" si="590"/>
        <v>AA</v>
      </c>
      <c r="M12550" s="41" t="s">
        <v>472</v>
      </c>
      <c r="N12550" s="41" t="s">
        <v>426</v>
      </c>
      <c r="O12550" s="41" t="s">
        <v>70</v>
      </c>
    </row>
    <row r="12551" spans="1:15">
      <c r="A12551" s="42">
        <v>40277</v>
      </c>
      <c r="B12551" s="42">
        <v>47582</v>
      </c>
      <c r="C12551" s="130">
        <v>240</v>
      </c>
      <c r="D12551" s="43">
        <v>0.1003</v>
      </c>
      <c r="E12551" s="43">
        <v>9.11E-2</v>
      </c>
      <c r="F12551" s="44">
        <v>172500</v>
      </c>
      <c r="G12551" s="44">
        <v>172500</v>
      </c>
      <c r="H12551" s="44">
        <v>81876.38</v>
      </c>
      <c r="I12551" s="44">
        <v>101566.19</v>
      </c>
      <c r="J12551" s="68">
        <f t="shared" si="588"/>
        <v>0.4746456811594203</v>
      </c>
      <c r="K12551" s="43">
        <f t="shared" si="589"/>
        <v>0.5887895072463768</v>
      </c>
      <c r="L12551" s="41" t="str">
        <f t="shared" si="590"/>
        <v>AA</v>
      </c>
      <c r="M12551" s="41" t="s">
        <v>847</v>
      </c>
      <c r="N12551" s="41" t="s">
        <v>424</v>
      </c>
      <c r="O12551" s="41" t="s">
        <v>70</v>
      </c>
    </row>
    <row r="12552" spans="1:15">
      <c r="A12552" s="38">
        <v>40462</v>
      </c>
      <c r="B12552" s="38">
        <v>49593</v>
      </c>
      <c r="C12552" s="131">
        <v>300</v>
      </c>
      <c r="D12552" s="39">
        <v>0.1003</v>
      </c>
      <c r="E12552" s="39">
        <v>9.11E-2</v>
      </c>
      <c r="F12552" s="40">
        <v>185000</v>
      </c>
      <c r="G12552" s="40">
        <v>185000</v>
      </c>
      <c r="H12552" s="40">
        <v>96438.46</v>
      </c>
      <c r="I12552" s="40">
        <v>109000</v>
      </c>
      <c r="J12552" s="67">
        <f t="shared" si="588"/>
        <v>0.52128897297297305</v>
      </c>
      <c r="K12552" s="39">
        <f t="shared" si="589"/>
        <v>0.58918918918918917</v>
      </c>
      <c r="L12552" s="2" t="str">
        <f t="shared" si="590"/>
        <v>AA</v>
      </c>
      <c r="M12552" s="2" t="s">
        <v>895</v>
      </c>
      <c r="N12552" s="2" t="s">
        <v>421</v>
      </c>
      <c r="O12552" s="2" t="s">
        <v>70</v>
      </c>
    </row>
    <row r="12553" spans="1:15">
      <c r="A12553" s="38">
        <v>39862</v>
      </c>
      <c r="B12553" s="38">
        <v>43361</v>
      </c>
      <c r="C12553" s="131">
        <v>115</v>
      </c>
      <c r="D12553" s="39">
        <v>0.1003</v>
      </c>
      <c r="E12553" s="39">
        <v>9.11E-2</v>
      </c>
      <c r="F12553" s="40">
        <v>168000</v>
      </c>
      <c r="G12553" s="40">
        <v>168000</v>
      </c>
      <c r="H12553" s="40">
        <v>46071.33</v>
      </c>
      <c r="I12553" s="40">
        <v>98999.99</v>
      </c>
      <c r="J12553" s="67">
        <f t="shared" si="588"/>
        <v>0.27423410714285718</v>
      </c>
      <c r="K12553" s="39">
        <f t="shared" si="589"/>
        <v>0.58928565476190475</v>
      </c>
      <c r="L12553" s="2" t="str">
        <f t="shared" si="590"/>
        <v>AA</v>
      </c>
      <c r="M12553" s="2" t="s">
        <v>507</v>
      </c>
      <c r="N12553" s="2" t="s">
        <v>424</v>
      </c>
      <c r="O12553" s="2" t="s">
        <v>70</v>
      </c>
    </row>
    <row r="12554" spans="1:15">
      <c r="A12554" s="42">
        <v>40416</v>
      </c>
      <c r="B12554" s="42">
        <v>51374</v>
      </c>
      <c r="C12554" s="130">
        <v>360</v>
      </c>
      <c r="D12554" s="43">
        <v>0.1003</v>
      </c>
      <c r="E12554" s="43">
        <v>9.5700000000000007E-2</v>
      </c>
      <c r="F12554" s="44">
        <v>195000</v>
      </c>
      <c r="G12554" s="44">
        <v>195000</v>
      </c>
      <c r="H12554" s="44">
        <v>79213.259999999995</v>
      </c>
      <c r="I12554" s="44">
        <v>114999.99</v>
      </c>
      <c r="J12554" s="68">
        <f t="shared" si="588"/>
        <v>0.4062218461538461</v>
      </c>
      <c r="K12554" s="43">
        <f t="shared" si="589"/>
        <v>0.58974353846153849</v>
      </c>
      <c r="L12554" s="41" t="str">
        <f t="shared" si="590"/>
        <v>AA</v>
      </c>
      <c r="M12554" s="41" t="s">
        <v>463</v>
      </c>
      <c r="N12554" s="41" t="s">
        <v>422</v>
      </c>
      <c r="O12554" s="41" t="s">
        <v>70</v>
      </c>
    </row>
    <row r="12555" spans="1:15">
      <c r="A12555" s="42">
        <v>40079</v>
      </c>
      <c r="B12555" s="42">
        <v>44857</v>
      </c>
      <c r="C12555" s="130">
        <v>157</v>
      </c>
      <c r="D12555" s="43">
        <v>0.1003</v>
      </c>
      <c r="E12555" s="43">
        <v>9.11E-2</v>
      </c>
      <c r="F12555" s="44">
        <v>188000</v>
      </c>
      <c r="G12555" s="44">
        <v>188000</v>
      </c>
      <c r="H12555" s="44">
        <v>72630.44</v>
      </c>
      <c r="I12555" s="44">
        <v>110899.99</v>
      </c>
      <c r="J12555" s="68">
        <f t="shared" si="588"/>
        <v>0.38633212765957448</v>
      </c>
      <c r="K12555" s="43">
        <f t="shared" si="589"/>
        <v>0.5898935638297873</v>
      </c>
      <c r="L12555" s="41" t="str">
        <f t="shared" si="590"/>
        <v>AA</v>
      </c>
      <c r="M12555" s="41" t="s">
        <v>634</v>
      </c>
      <c r="N12555" s="41" t="s">
        <v>421</v>
      </c>
      <c r="O12555" s="41" t="s">
        <v>70</v>
      </c>
    </row>
    <row r="12556" spans="1:15">
      <c r="A12556" s="42">
        <v>39666</v>
      </c>
      <c r="B12556" s="42">
        <v>45694</v>
      </c>
      <c r="C12556" s="130">
        <v>198</v>
      </c>
      <c r="D12556" s="43">
        <v>0.1003</v>
      </c>
      <c r="E12556" s="43">
        <v>9.11E-2</v>
      </c>
      <c r="F12556" s="44">
        <v>135500</v>
      </c>
      <c r="G12556" s="44">
        <v>135500</v>
      </c>
      <c r="H12556" s="44">
        <v>50069.09</v>
      </c>
      <c r="I12556" s="44">
        <v>79999.990000000005</v>
      </c>
      <c r="J12556" s="68">
        <f t="shared" si="588"/>
        <v>0.36951357933579332</v>
      </c>
      <c r="K12556" s="43">
        <f t="shared" si="589"/>
        <v>0.59040583025830262</v>
      </c>
      <c r="L12556" s="41" t="str">
        <f t="shared" si="590"/>
        <v>AA</v>
      </c>
      <c r="M12556" s="41" t="s">
        <v>516</v>
      </c>
      <c r="N12556" s="41" t="s">
        <v>416</v>
      </c>
      <c r="O12556" s="41" t="s">
        <v>70</v>
      </c>
    </row>
    <row r="12557" spans="1:15">
      <c r="A12557" s="42">
        <v>39780</v>
      </c>
      <c r="B12557" s="42">
        <v>50737</v>
      </c>
      <c r="C12557" s="130">
        <v>360</v>
      </c>
      <c r="D12557" s="43">
        <v>0.1003</v>
      </c>
      <c r="E12557" s="43">
        <v>9.11E-2</v>
      </c>
      <c r="F12557" s="44">
        <v>146493.54999999999</v>
      </c>
      <c r="G12557" s="44">
        <v>146493.54999999999</v>
      </c>
      <c r="H12557" s="44">
        <v>47909.95</v>
      </c>
      <c r="I12557" s="44">
        <v>86493.55</v>
      </c>
      <c r="J12557" s="68">
        <f t="shared" si="588"/>
        <v>0.32704477432624168</v>
      </c>
      <c r="K12557" s="43">
        <f t="shared" si="589"/>
        <v>0.59042565355266496</v>
      </c>
      <c r="L12557" s="41" t="str">
        <f t="shared" si="590"/>
        <v>AA</v>
      </c>
      <c r="M12557" s="41" t="s">
        <v>846</v>
      </c>
      <c r="N12557" s="41" t="s">
        <v>428</v>
      </c>
      <c r="O12557" s="41" t="s">
        <v>70</v>
      </c>
    </row>
    <row r="12558" spans="1:15">
      <c r="A12558" s="38">
        <v>40378</v>
      </c>
      <c r="B12558" s="38">
        <v>51336</v>
      </c>
      <c r="C12558" s="131">
        <v>360</v>
      </c>
      <c r="D12558" s="39">
        <v>0.1003</v>
      </c>
      <c r="E12558" s="39">
        <v>9.11E-2</v>
      </c>
      <c r="F12558" s="40">
        <v>171000</v>
      </c>
      <c r="G12558" s="40">
        <v>171000</v>
      </c>
      <c r="H12558" s="40">
        <v>88302.26</v>
      </c>
      <c r="I12558" s="40">
        <v>100999.99</v>
      </c>
      <c r="J12558" s="67">
        <f t="shared" si="588"/>
        <v>0.51638748538011692</v>
      </c>
      <c r="K12558" s="39">
        <f t="shared" si="589"/>
        <v>0.59064321637426909</v>
      </c>
      <c r="L12558" s="2" t="str">
        <f t="shared" si="590"/>
        <v>AA</v>
      </c>
      <c r="M12558" s="2" t="s">
        <v>564</v>
      </c>
      <c r="N12558" s="2" t="s">
        <v>417</v>
      </c>
      <c r="O12558" s="2" t="s">
        <v>70</v>
      </c>
    </row>
    <row r="12559" spans="1:15">
      <c r="A12559" s="38">
        <v>40147</v>
      </c>
      <c r="B12559" s="38">
        <v>44255</v>
      </c>
      <c r="C12559" s="131">
        <v>135</v>
      </c>
      <c r="D12559" s="39">
        <v>0.1003</v>
      </c>
      <c r="E12559" s="39">
        <v>9.11E-2</v>
      </c>
      <c r="F12559" s="40">
        <v>154661.95000000001</v>
      </c>
      <c r="G12559" s="40">
        <v>154661.95000000001</v>
      </c>
      <c r="H12559" s="40">
        <v>46173.79</v>
      </c>
      <c r="I12559" s="40">
        <v>91396.84</v>
      </c>
      <c r="J12559" s="67">
        <f t="shared" si="588"/>
        <v>0.29854653972745071</v>
      </c>
      <c r="K12559" s="39">
        <f t="shared" si="589"/>
        <v>0.59094586612932265</v>
      </c>
      <c r="L12559" s="2" t="str">
        <f t="shared" si="590"/>
        <v>AA</v>
      </c>
      <c r="M12559" s="2" t="s">
        <v>554</v>
      </c>
      <c r="N12559" s="2" t="s">
        <v>417</v>
      </c>
      <c r="O12559" s="2" t="s">
        <v>70</v>
      </c>
    </row>
    <row r="12560" spans="1:15">
      <c r="A12560" s="42">
        <v>40850</v>
      </c>
      <c r="B12560" s="42">
        <v>51808</v>
      </c>
      <c r="C12560" s="130">
        <v>360</v>
      </c>
      <c r="D12560" s="43">
        <v>0.1003</v>
      </c>
      <c r="E12560" s="43">
        <v>9.11E-2</v>
      </c>
      <c r="F12560" s="44">
        <v>169000</v>
      </c>
      <c r="G12560" s="44">
        <v>169000</v>
      </c>
      <c r="H12560" s="44">
        <v>92615.94</v>
      </c>
      <c r="I12560" s="44">
        <v>100000</v>
      </c>
      <c r="J12560" s="68">
        <f t="shared" si="588"/>
        <v>0.54802331360946743</v>
      </c>
      <c r="K12560" s="43">
        <f t="shared" si="589"/>
        <v>0.59171597633136097</v>
      </c>
      <c r="L12560" s="41" t="str">
        <f t="shared" si="590"/>
        <v>AA</v>
      </c>
      <c r="M12560" s="41" t="s">
        <v>461</v>
      </c>
      <c r="N12560" s="41" t="s">
        <v>416</v>
      </c>
      <c r="O12560" s="41" t="s">
        <v>70</v>
      </c>
    </row>
    <row r="12561" spans="1:15">
      <c r="A12561" s="38">
        <v>40171</v>
      </c>
      <c r="B12561" s="38">
        <v>51128</v>
      </c>
      <c r="C12561" s="131">
        <v>360</v>
      </c>
      <c r="D12561" s="39">
        <v>0.1003</v>
      </c>
      <c r="E12561" s="39">
        <v>9.11E-2</v>
      </c>
      <c r="F12561" s="40">
        <v>188000</v>
      </c>
      <c r="G12561" s="40">
        <v>188000</v>
      </c>
      <c r="H12561" s="40">
        <v>103598.36</v>
      </c>
      <c r="I12561" s="40">
        <v>111370</v>
      </c>
      <c r="J12561" s="67">
        <f t="shared" si="588"/>
        <v>0.55105510638297872</v>
      </c>
      <c r="K12561" s="39">
        <f t="shared" si="589"/>
        <v>0.59239361702127658</v>
      </c>
      <c r="L12561" s="2" t="str">
        <f t="shared" si="590"/>
        <v>AA</v>
      </c>
      <c r="M12561" s="2" t="s">
        <v>518</v>
      </c>
      <c r="N12561" s="2" t="s">
        <v>416</v>
      </c>
      <c r="O12561" s="2" t="s">
        <v>70</v>
      </c>
    </row>
    <row r="12562" spans="1:15">
      <c r="A12562" s="38">
        <v>40848</v>
      </c>
      <c r="B12562" s="38">
        <v>48396</v>
      </c>
      <c r="C12562" s="131">
        <v>248</v>
      </c>
      <c r="D12562" s="39">
        <v>0.1003</v>
      </c>
      <c r="E12562" s="39">
        <v>9.11E-2</v>
      </c>
      <c r="F12562" s="40">
        <v>168800</v>
      </c>
      <c r="G12562" s="40">
        <v>168800</v>
      </c>
      <c r="H12562" s="40">
        <v>85652.82</v>
      </c>
      <c r="I12562" s="40">
        <v>99999.99</v>
      </c>
      <c r="J12562" s="67">
        <f t="shared" si="588"/>
        <v>0.50742191943127968</v>
      </c>
      <c r="K12562" s="39">
        <f t="shared" si="589"/>
        <v>0.59241700236966832</v>
      </c>
      <c r="L12562" s="2" t="str">
        <f t="shared" si="590"/>
        <v>AA</v>
      </c>
      <c r="M12562" s="2" t="s">
        <v>520</v>
      </c>
      <c r="N12562" s="2" t="s">
        <v>429</v>
      </c>
      <c r="O12562" s="2" t="s">
        <v>70</v>
      </c>
    </row>
    <row r="12563" spans="1:15">
      <c r="A12563" s="42">
        <v>39954</v>
      </c>
      <c r="B12563" s="42">
        <v>49085</v>
      </c>
      <c r="C12563" s="130">
        <v>300</v>
      </c>
      <c r="D12563" s="43">
        <v>0.1003</v>
      </c>
      <c r="E12563" s="43">
        <v>9.11E-2</v>
      </c>
      <c r="F12563" s="44">
        <v>194100</v>
      </c>
      <c r="G12563" s="44">
        <v>194100</v>
      </c>
      <c r="H12563" s="44">
        <v>91903.24</v>
      </c>
      <c r="I12563" s="44">
        <v>114999.99</v>
      </c>
      <c r="J12563" s="68">
        <f t="shared" si="588"/>
        <v>0.47348397733127257</v>
      </c>
      <c r="K12563" s="43">
        <f t="shared" si="589"/>
        <v>0.59247805255023189</v>
      </c>
      <c r="L12563" s="41" t="str">
        <f t="shared" si="590"/>
        <v>AA</v>
      </c>
      <c r="M12563" s="41" t="s">
        <v>564</v>
      </c>
      <c r="N12563" s="41" t="s">
        <v>417</v>
      </c>
      <c r="O12563" s="41" t="s">
        <v>70</v>
      </c>
    </row>
    <row r="12564" spans="1:15">
      <c r="A12564" s="38">
        <v>40487</v>
      </c>
      <c r="B12564" s="38">
        <v>51445</v>
      </c>
      <c r="C12564" s="131">
        <v>360</v>
      </c>
      <c r="D12564" s="39">
        <v>0.1003</v>
      </c>
      <c r="E12564" s="39">
        <v>9.11E-2</v>
      </c>
      <c r="F12564" s="40">
        <v>175000</v>
      </c>
      <c r="G12564" s="40">
        <v>175000</v>
      </c>
      <c r="H12564" s="40">
        <v>80549.36</v>
      </c>
      <c r="I12564" s="40">
        <v>103752.69</v>
      </c>
      <c r="J12564" s="67">
        <f t="shared" si="588"/>
        <v>0.46028205714285714</v>
      </c>
      <c r="K12564" s="39">
        <f t="shared" si="589"/>
        <v>0.5928725142857143</v>
      </c>
      <c r="L12564" s="2" t="str">
        <f t="shared" si="590"/>
        <v>AA</v>
      </c>
      <c r="M12564" s="2" t="s">
        <v>716</v>
      </c>
      <c r="N12564" s="2" t="s">
        <v>417</v>
      </c>
      <c r="O12564" s="2" t="s">
        <v>70</v>
      </c>
    </row>
    <row r="12565" spans="1:15">
      <c r="A12565" s="42">
        <v>40114</v>
      </c>
      <c r="B12565" s="42">
        <v>50158</v>
      </c>
      <c r="C12565" s="130">
        <v>330</v>
      </c>
      <c r="D12565" s="43">
        <v>0.1003</v>
      </c>
      <c r="E12565" s="43">
        <v>9.11E-2</v>
      </c>
      <c r="F12565" s="44">
        <v>173300</v>
      </c>
      <c r="G12565" s="44">
        <v>173300</v>
      </c>
      <c r="H12565" s="44">
        <v>86385.12</v>
      </c>
      <c r="I12565" s="44">
        <v>102799.99</v>
      </c>
      <c r="J12565" s="68">
        <f t="shared" si="588"/>
        <v>0.49847155222158107</v>
      </c>
      <c r="K12565" s="43">
        <f t="shared" si="589"/>
        <v>0.59319094056549337</v>
      </c>
      <c r="L12565" s="41" t="str">
        <f t="shared" si="590"/>
        <v>AA</v>
      </c>
      <c r="M12565" s="41" t="s">
        <v>475</v>
      </c>
      <c r="N12565" s="41" t="s">
        <v>427</v>
      </c>
      <c r="O12565" s="41" t="s">
        <v>70</v>
      </c>
    </row>
    <row r="12566" spans="1:15">
      <c r="A12566" s="38">
        <v>40731</v>
      </c>
      <c r="B12566" s="38">
        <v>49863</v>
      </c>
      <c r="C12566" s="131">
        <v>300</v>
      </c>
      <c r="D12566" s="39">
        <v>0.1003</v>
      </c>
      <c r="E12566" s="39">
        <v>0.1003</v>
      </c>
      <c r="F12566" s="40">
        <v>180000</v>
      </c>
      <c r="G12566" s="40">
        <v>180000</v>
      </c>
      <c r="H12566" s="40">
        <v>93720.2</v>
      </c>
      <c r="I12566" s="40">
        <v>106930.99</v>
      </c>
      <c r="J12566" s="67">
        <f t="shared" si="588"/>
        <v>0.52066777777777773</v>
      </c>
      <c r="K12566" s="39">
        <f t="shared" si="589"/>
        <v>0.59406105555555555</v>
      </c>
      <c r="L12566" s="2" t="str">
        <f t="shared" si="590"/>
        <v>AA</v>
      </c>
      <c r="M12566" s="2" t="s">
        <v>467</v>
      </c>
      <c r="N12566" s="2" t="s">
        <v>425</v>
      </c>
      <c r="O12566" s="2" t="s">
        <v>70</v>
      </c>
    </row>
    <row r="12567" spans="1:15">
      <c r="A12567" s="38">
        <v>40767</v>
      </c>
      <c r="B12567" s="38">
        <v>51725</v>
      </c>
      <c r="C12567" s="131">
        <v>360</v>
      </c>
      <c r="D12567" s="39">
        <v>0.1003</v>
      </c>
      <c r="E12567" s="39">
        <v>9.11E-2</v>
      </c>
      <c r="F12567" s="40">
        <v>170000</v>
      </c>
      <c r="G12567" s="40">
        <v>170000</v>
      </c>
      <c r="H12567" s="40">
        <v>90957.01</v>
      </c>
      <c r="I12567" s="40">
        <v>100999.99</v>
      </c>
      <c r="J12567" s="67">
        <f t="shared" si="588"/>
        <v>0.53504123529411762</v>
      </c>
      <c r="K12567" s="39">
        <f t="shared" si="589"/>
        <v>0.59411758823529415</v>
      </c>
      <c r="L12567" s="2" t="str">
        <f t="shared" si="590"/>
        <v>AA</v>
      </c>
      <c r="M12567" s="2" t="s">
        <v>487</v>
      </c>
      <c r="N12567" s="2" t="s">
        <v>417</v>
      </c>
      <c r="O12567" s="2" t="s">
        <v>70</v>
      </c>
    </row>
    <row r="12568" spans="1:15">
      <c r="A12568" s="38">
        <v>40326</v>
      </c>
      <c r="B12568" s="38">
        <v>51284</v>
      </c>
      <c r="C12568" s="131">
        <v>360</v>
      </c>
      <c r="D12568" s="39">
        <v>0.1003</v>
      </c>
      <c r="E12568" s="39">
        <v>9.11E-2</v>
      </c>
      <c r="F12568" s="40">
        <v>195000</v>
      </c>
      <c r="G12568" s="40">
        <v>195000</v>
      </c>
      <c r="H12568" s="40">
        <v>100793.12</v>
      </c>
      <c r="I12568" s="40">
        <v>115863.57</v>
      </c>
      <c r="J12568" s="67">
        <f t="shared" si="588"/>
        <v>0.51688779487179481</v>
      </c>
      <c r="K12568" s="39">
        <f t="shared" si="589"/>
        <v>0.59417215384615385</v>
      </c>
      <c r="L12568" s="2" t="str">
        <f t="shared" si="590"/>
        <v>AA</v>
      </c>
      <c r="M12568" s="2" t="s">
        <v>564</v>
      </c>
      <c r="N12568" s="2" t="s">
        <v>417</v>
      </c>
      <c r="O12568" s="2" t="s">
        <v>70</v>
      </c>
    </row>
    <row r="12569" spans="1:15">
      <c r="A12569" s="38">
        <v>40799</v>
      </c>
      <c r="B12569" s="38">
        <v>49931</v>
      </c>
      <c r="C12569" s="131">
        <v>300</v>
      </c>
      <c r="D12569" s="39">
        <v>0.1003</v>
      </c>
      <c r="E12569" s="39">
        <v>9.11E-2</v>
      </c>
      <c r="F12569" s="40">
        <v>170900</v>
      </c>
      <c r="G12569" s="40">
        <v>170900</v>
      </c>
      <c r="H12569" s="40">
        <v>89474.21</v>
      </c>
      <c r="I12569" s="40">
        <v>101682.33</v>
      </c>
      <c r="J12569" s="67">
        <f t="shared" si="588"/>
        <v>0.5235471620830896</v>
      </c>
      <c r="K12569" s="39">
        <f t="shared" si="589"/>
        <v>0.59498145114101819</v>
      </c>
      <c r="L12569" s="2" t="str">
        <f t="shared" si="590"/>
        <v>AA</v>
      </c>
      <c r="M12569" s="2" t="s">
        <v>475</v>
      </c>
      <c r="N12569" s="2" t="s">
        <v>427</v>
      </c>
      <c r="O12569" s="2" t="s">
        <v>70</v>
      </c>
    </row>
    <row r="12570" spans="1:15">
      <c r="A12570" s="38">
        <v>40542</v>
      </c>
      <c r="B12570" s="38">
        <v>51500</v>
      </c>
      <c r="C12570" s="131">
        <v>360</v>
      </c>
      <c r="D12570" s="39">
        <v>0.1003</v>
      </c>
      <c r="E12570" s="39">
        <v>9.11E-2</v>
      </c>
      <c r="F12570" s="40">
        <v>152833.84</v>
      </c>
      <c r="G12570" s="40">
        <v>152833.84</v>
      </c>
      <c r="H12570" s="40">
        <v>81418.039999999994</v>
      </c>
      <c r="I12570" s="40">
        <v>91000</v>
      </c>
      <c r="J12570" s="67">
        <f t="shared" si="588"/>
        <v>0.53272259599052141</v>
      </c>
      <c r="K12570" s="39">
        <f t="shared" si="589"/>
        <v>0.59541787342384389</v>
      </c>
      <c r="L12570" s="2" t="str">
        <f t="shared" si="590"/>
        <v>AA</v>
      </c>
      <c r="M12570" s="2" t="s">
        <v>739</v>
      </c>
      <c r="N12570" s="2" t="s">
        <v>422</v>
      </c>
      <c r="O12570" s="2" t="s">
        <v>70</v>
      </c>
    </row>
    <row r="12571" spans="1:15">
      <c r="A12571" s="42">
        <v>40710</v>
      </c>
      <c r="B12571" s="42">
        <v>51517</v>
      </c>
      <c r="C12571" s="130">
        <v>355</v>
      </c>
      <c r="D12571" s="43">
        <v>0.1003</v>
      </c>
      <c r="E12571" s="43">
        <v>9.11E-2</v>
      </c>
      <c r="F12571" s="44">
        <v>160000</v>
      </c>
      <c r="G12571" s="44">
        <v>160000</v>
      </c>
      <c r="H12571" s="44">
        <v>85473.66</v>
      </c>
      <c r="I12571" s="44">
        <v>95399.99</v>
      </c>
      <c r="J12571" s="68">
        <f t="shared" si="588"/>
        <v>0.53421037500000002</v>
      </c>
      <c r="K12571" s="43">
        <f t="shared" si="589"/>
        <v>0.59624993749999999</v>
      </c>
      <c r="L12571" s="41" t="str">
        <f t="shared" si="590"/>
        <v>AA</v>
      </c>
      <c r="M12571" s="41" t="s">
        <v>540</v>
      </c>
      <c r="N12571" s="41" t="s">
        <v>423</v>
      </c>
      <c r="O12571" s="41" t="s">
        <v>70</v>
      </c>
    </row>
    <row r="12572" spans="1:15">
      <c r="A12572" s="42">
        <v>40857</v>
      </c>
      <c r="B12572" s="42">
        <v>51815</v>
      </c>
      <c r="C12572" s="130">
        <v>360</v>
      </c>
      <c r="D12572" s="43">
        <v>0.1003</v>
      </c>
      <c r="E12572" s="43">
        <v>9.11E-2</v>
      </c>
      <c r="F12572" s="44">
        <v>172000</v>
      </c>
      <c r="G12572" s="44">
        <v>172000</v>
      </c>
      <c r="H12572" s="44">
        <v>98771.38</v>
      </c>
      <c r="I12572" s="44">
        <v>102801.32</v>
      </c>
      <c r="J12572" s="68">
        <f t="shared" si="588"/>
        <v>0.57425220930232557</v>
      </c>
      <c r="K12572" s="43">
        <f t="shared" si="589"/>
        <v>0.59768209302325581</v>
      </c>
      <c r="L12572" s="41" t="str">
        <f t="shared" si="590"/>
        <v>AA</v>
      </c>
      <c r="M12572" s="41" t="s">
        <v>489</v>
      </c>
      <c r="N12572" s="41" t="s">
        <v>415</v>
      </c>
      <c r="O12572" s="41" t="s">
        <v>70</v>
      </c>
    </row>
    <row r="12573" spans="1:15">
      <c r="A12573" s="38">
        <v>40603</v>
      </c>
      <c r="B12573" s="38">
        <v>51561</v>
      </c>
      <c r="C12573" s="131">
        <v>360</v>
      </c>
      <c r="D12573" s="39">
        <v>0.1003</v>
      </c>
      <c r="E12573" s="39">
        <v>9.11E-2</v>
      </c>
      <c r="F12573" s="40">
        <v>167000</v>
      </c>
      <c r="G12573" s="40">
        <v>167000</v>
      </c>
      <c r="H12573" s="40">
        <v>89188.15</v>
      </c>
      <c r="I12573" s="40">
        <v>99999.99</v>
      </c>
      <c r="J12573" s="67">
        <f t="shared" si="588"/>
        <v>0.53406077844311373</v>
      </c>
      <c r="K12573" s="39">
        <f t="shared" si="589"/>
        <v>0.59880233532934135</v>
      </c>
      <c r="L12573" s="2" t="str">
        <f t="shared" si="590"/>
        <v>AA</v>
      </c>
      <c r="M12573" s="2" t="s">
        <v>466</v>
      </c>
      <c r="N12573" s="2" t="s">
        <v>421</v>
      </c>
      <c r="O12573" s="2" t="s">
        <v>70</v>
      </c>
    </row>
    <row r="12574" spans="1:15">
      <c r="A12574" s="38">
        <v>40287</v>
      </c>
      <c r="B12574" s="38">
        <v>51245</v>
      </c>
      <c r="C12574" s="131">
        <v>360</v>
      </c>
      <c r="D12574" s="39">
        <v>0.1003</v>
      </c>
      <c r="E12574" s="39">
        <v>9.11E-2</v>
      </c>
      <c r="F12574" s="40">
        <v>183700</v>
      </c>
      <c r="G12574" s="40">
        <v>183700</v>
      </c>
      <c r="H12574" s="40">
        <v>81898.009999999995</v>
      </c>
      <c r="I12574" s="40">
        <v>110000</v>
      </c>
      <c r="J12574" s="67">
        <f t="shared" si="588"/>
        <v>0.44582476864452908</v>
      </c>
      <c r="K12574" s="39">
        <f t="shared" si="589"/>
        <v>0.59880239520958078</v>
      </c>
      <c r="L12574" s="2" t="str">
        <f t="shared" si="590"/>
        <v>AA</v>
      </c>
      <c r="M12574" s="2" t="s">
        <v>531</v>
      </c>
      <c r="N12574" s="2" t="s">
        <v>423</v>
      </c>
      <c r="O12574" s="2" t="s">
        <v>70</v>
      </c>
    </row>
    <row r="12575" spans="1:15">
      <c r="A12575" s="42">
        <v>40389</v>
      </c>
      <c r="B12575" s="42">
        <v>47694</v>
      </c>
      <c r="C12575" s="130">
        <v>240</v>
      </c>
      <c r="D12575" s="43">
        <v>0.1003</v>
      </c>
      <c r="E12575" s="43">
        <v>9.11E-2</v>
      </c>
      <c r="F12575" s="44">
        <v>172800</v>
      </c>
      <c r="G12575" s="44">
        <v>172800</v>
      </c>
      <c r="H12575" s="44">
        <v>91696.83</v>
      </c>
      <c r="I12575" s="44">
        <v>103532.71</v>
      </c>
      <c r="J12575" s="68">
        <f t="shared" si="588"/>
        <v>0.5306529513888889</v>
      </c>
      <c r="K12575" s="43">
        <f t="shared" si="589"/>
        <v>0.59914762731481486</v>
      </c>
      <c r="L12575" s="41" t="str">
        <f t="shared" si="590"/>
        <v>AA</v>
      </c>
      <c r="M12575" s="41" t="s">
        <v>1328</v>
      </c>
      <c r="N12575" s="41" t="s">
        <v>422</v>
      </c>
      <c r="O12575" s="41" t="s">
        <v>70</v>
      </c>
    </row>
    <row r="12576" spans="1:15">
      <c r="A12576" s="42">
        <v>40724</v>
      </c>
      <c r="B12576" s="42">
        <v>42643</v>
      </c>
      <c r="C12576" s="130">
        <v>63</v>
      </c>
      <c r="D12576" s="43">
        <v>0.1003</v>
      </c>
      <c r="E12576" s="43">
        <v>9.11E-2</v>
      </c>
      <c r="F12576" s="44">
        <v>187200</v>
      </c>
      <c r="G12576" s="44">
        <v>187200</v>
      </c>
      <c r="H12576" s="44">
        <v>49630.48</v>
      </c>
      <c r="I12576" s="44">
        <v>112278.72</v>
      </c>
      <c r="J12576" s="68">
        <f t="shared" si="588"/>
        <v>0.26512008547008548</v>
      </c>
      <c r="K12576" s="43">
        <f t="shared" si="589"/>
        <v>0.59977948717948715</v>
      </c>
      <c r="L12576" s="41" t="str">
        <f t="shared" si="590"/>
        <v>AA</v>
      </c>
      <c r="M12576" s="41" t="s">
        <v>665</v>
      </c>
      <c r="N12576" s="41" t="s">
        <v>417</v>
      </c>
      <c r="O12576" s="41" t="s">
        <v>70</v>
      </c>
    </row>
    <row r="12577" spans="1:15">
      <c r="A12577" s="38">
        <v>40688</v>
      </c>
      <c r="B12577" s="38">
        <v>44341</v>
      </c>
      <c r="C12577" s="131">
        <v>120</v>
      </c>
      <c r="D12577" s="39">
        <v>0.1003</v>
      </c>
      <c r="E12577" s="39">
        <v>9.11E-2</v>
      </c>
      <c r="F12577" s="40">
        <v>200000</v>
      </c>
      <c r="G12577" s="40">
        <v>200000</v>
      </c>
      <c r="H12577" s="40">
        <v>89201.27</v>
      </c>
      <c r="I12577" s="40">
        <v>119999.02</v>
      </c>
      <c r="J12577" s="67">
        <f t="shared" si="588"/>
        <v>0.44600635</v>
      </c>
      <c r="K12577" s="39">
        <f t="shared" si="589"/>
        <v>0.5999951</v>
      </c>
      <c r="L12577" s="2" t="str">
        <f t="shared" si="590"/>
        <v>AA</v>
      </c>
      <c r="M12577" s="2" t="s">
        <v>582</v>
      </c>
      <c r="N12577" s="2" t="s">
        <v>422</v>
      </c>
      <c r="O12577" s="2" t="s">
        <v>70</v>
      </c>
    </row>
    <row r="12578" spans="1:15">
      <c r="A12578" s="38">
        <v>39647</v>
      </c>
      <c r="B12578" s="38">
        <v>45125</v>
      </c>
      <c r="C12578" s="131">
        <v>180</v>
      </c>
      <c r="D12578" s="39">
        <v>0.1003</v>
      </c>
      <c r="E12578" s="39">
        <v>9.5700000000000007E-2</v>
      </c>
      <c r="F12578" s="40">
        <v>155000</v>
      </c>
      <c r="G12578" s="40">
        <v>155000</v>
      </c>
      <c r="H12578" s="40">
        <v>54999.199999999997</v>
      </c>
      <c r="I12578" s="40">
        <v>92999.99</v>
      </c>
      <c r="J12578" s="67">
        <f t="shared" si="588"/>
        <v>0.35483354838709674</v>
      </c>
      <c r="K12578" s="39">
        <f t="shared" si="589"/>
        <v>0.59999993548387098</v>
      </c>
      <c r="L12578" s="2" t="str">
        <f t="shared" si="590"/>
        <v>AA</v>
      </c>
      <c r="M12578" s="2" t="s">
        <v>457</v>
      </c>
      <c r="N12578" s="2" t="s">
        <v>419</v>
      </c>
      <c r="O12578" s="2" t="s">
        <v>70</v>
      </c>
    </row>
    <row r="12579" spans="1:15">
      <c r="A12579" s="38">
        <v>40459</v>
      </c>
      <c r="B12579" s="38">
        <v>49590</v>
      </c>
      <c r="C12579" s="131">
        <v>300</v>
      </c>
      <c r="D12579" s="39">
        <v>0.1003</v>
      </c>
      <c r="E12579" s="39">
        <v>9.11E-2</v>
      </c>
      <c r="F12579" s="40">
        <v>180000</v>
      </c>
      <c r="G12579" s="40">
        <v>180000</v>
      </c>
      <c r="H12579" s="40">
        <v>91850.16</v>
      </c>
      <c r="I12579" s="40">
        <v>107999.99</v>
      </c>
      <c r="J12579" s="67">
        <f t="shared" si="588"/>
        <v>0.51027866666666666</v>
      </c>
      <c r="K12579" s="39">
        <f t="shared" si="589"/>
        <v>0.59999994444444449</v>
      </c>
      <c r="L12579" s="2" t="str">
        <f t="shared" si="590"/>
        <v>AA</v>
      </c>
      <c r="M12579" s="2" t="s">
        <v>489</v>
      </c>
      <c r="N12579" s="2" t="s">
        <v>415</v>
      </c>
      <c r="O12579" s="2" t="s">
        <v>70</v>
      </c>
    </row>
    <row r="12580" spans="1:15">
      <c r="A12580" s="38">
        <v>40221</v>
      </c>
      <c r="B12580" s="38">
        <v>51178</v>
      </c>
      <c r="C12580" s="131">
        <v>360</v>
      </c>
      <c r="D12580" s="39">
        <v>0.1003</v>
      </c>
      <c r="E12580" s="39">
        <v>9.11E-2</v>
      </c>
      <c r="F12580" s="40">
        <v>180000</v>
      </c>
      <c r="G12580" s="40">
        <v>180000</v>
      </c>
      <c r="H12580" s="40">
        <v>93055.03</v>
      </c>
      <c r="I12580" s="40">
        <v>107999.99</v>
      </c>
      <c r="J12580" s="67">
        <f t="shared" si="588"/>
        <v>0.51697238888888886</v>
      </c>
      <c r="K12580" s="39">
        <f t="shared" si="589"/>
        <v>0.59999994444444449</v>
      </c>
      <c r="L12580" s="2" t="str">
        <f t="shared" si="590"/>
        <v>AA</v>
      </c>
      <c r="M12580" s="2" t="s">
        <v>997</v>
      </c>
      <c r="N12580" s="2" t="s">
        <v>416</v>
      </c>
      <c r="O12580" s="2" t="s">
        <v>70</v>
      </c>
    </row>
    <row r="12581" spans="1:15">
      <c r="A12581" s="38">
        <v>39959</v>
      </c>
      <c r="B12581" s="38">
        <v>45438</v>
      </c>
      <c r="C12581" s="131">
        <v>180</v>
      </c>
      <c r="D12581" s="39">
        <v>0.1003</v>
      </c>
      <c r="E12581" s="39">
        <v>9.5700000000000007E-2</v>
      </c>
      <c r="F12581" s="40">
        <v>200000</v>
      </c>
      <c r="G12581" s="40">
        <v>200000</v>
      </c>
      <c r="H12581" s="40">
        <v>76861.17</v>
      </c>
      <c r="I12581" s="40">
        <v>119999.99</v>
      </c>
      <c r="J12581" s="67">
        <f t="shared" si="588"/>
        <v>0.38430585</v>
      </c>
      <c r="K12581" s="39">
        <f t="shared" si="589"/>
        <v>0.59999995000000006</v>
      </c>
      <c r="L12581" s="2" t="str">
        <f t="shared" si="590"/>
        <v>AA</v>
      </c>
      <c r="M12581" s="2" t="s">
        <v>579</v>
      </c>
      <c r="N12581" s="2" t="s">
        <v>429</v>
      </c>
      <c r="O12581" s="2" t="s">
        <v>70</v>
      </c>
    </row>
    <row r="12582" spans="1:15">
      <c r="A12582" s="38">
        <v>40680</v>
      </c>
      <c r="B12582" s="38">
        <v>47985</v>
      </c>
      <c r="C12582" s="131">
        <v>240</v>
      </c>
      <c r="D12582" s="39">
        <v>0.1003</v>
      </c>
      <c r="E12582" s="39">
        <v>9.11E-2</v>
      </c>
      <c r="F12582" s="40">
        <v>200000</v>
      </c>
      <c r="G12582" s="40">
        <v>200000</v>
      </c>
      <c r="H12582" s="40">
        <v>99899.97</v>
      </c>
      <c r="I12582" s="40">
        <v>119999.99</v>
      </c>
      <c r="J12582" s="67">
        <f t="shared" si="588"/>
        <v>0.49949985000000002</v>
      </c>
      <c r="K12582" s="39">
        <f t="shared" si="589"/>
        <v>0.59999995000000006</v>
      </c>
      <c r="L12582" s="2" t="str">
        <f t="shared" si="590"/>
        <v>AA</v>
      </c>
      <c r="M12582" s="2" t="s">
        <v>134</v>
      </c>
      <c r="N12582" s="2" t="s">
        <v>437</v>
      </c>
      <c r="O12582" s="2" t="s">
        <v>70</v>
      </c>
    </row>
    <row r="12583" spans="1:15">
      <c r="A12583" s="38">
        <v>40757</v>
      </c>
      <c r="B12583" s="38">
        <v>50497</v>
      </c>
      <c r="C12583" s="131">
        <v>320</v>
      </c>
      <c r="D12583" s="39">
        <v>0.1003</v>
      </c>
      <c r="E12583" s="39">
        <v>9.11E-2</v>
      </c>
      <c r="F12583" s="40">
        <v>200000</v>
      </c>
      <c r="G12583" s="40">
        <v>200000</v>
      </c>
      <c r="H12583" s="40">
        <v>106497.22</v>
      </c>
      <c r="I12583" s="40">
        <v>119999.99</v>
      </c>
      <c r="J12583" s="67">
        <f t="shared" si="588"/>
        <v>0.53248609999999996</v>
      </c>
      <c r="K12583" s="39">
        <f t="shared" si="589"/>
        <v>0.59999995000000006</v>
      </c>
      <c r="L12583" s="2" t="str">
        <f t="shared" si="590"/>
        <v>AA</v>
      </c>
      <c r="M12583" s="2" t="s">
        <v>564</v>
      </c>
      <c r="N12583" s="2" t="s">
        <v>417</v>
      </c>
      <c r="O12583" s="2" t="s">
        <v>70</v>
      </c>
    </row>
    <row r="12584" spans="1:15">
      <c r="A12584" s="38">
        <v>40774</v>
      </c>
      <c r="B12584" s="38">
        <v>51732</v>
      </c>
      <c r="C12584" s="131">
        <v>360</v>
      </c>
      <c r="D12584" s="39">
        <v>0.1003</v>
      </c>
      <c r="E12584" s="39">
        <v>9.11E-2</v>
      </c>
      <c r="F12584" s="40">
        <v>200000</v>
      </c>
      <c r="G12584" s="40">
        <v>200000</v>
      </c>
      <c r="H12584" s="40">
        <v>107998.07</v>
      </c>
      <c r="I12584" s="40">
        <v>119999.99</v>
      </c>
      <c r="J12584" s="67">
        <f t="shared" si="588"/>
        <v>0.53999035000000006</v>
      </c>
      <c r="K12584" s="39">
        <f t="shared" si="589"/>
        <v>0.59999995000000006</v>
      </c>
      <c r="L12584" s="2" t="str">
        <f t="shared" si="590"/>
        <v>AA</v>
      </c>
      <c r="M12584" s="2" t="s">
        <v>586</v>
      </c>
      <c r="N12584" s="2" t="s">
        <v>416</v>
      </c>
      <c r="O12584" s="2" t="s">
        <v>70</v>
      </c>
    </row>
    <row r="12585" spans="1:15">
      <c r="A12585" s="38">
        <v>40648</v>
      </c>
      <c r="B12585" s="38">
        <v>51606</v>
      </c>
      <c r="C12585" s="131">
        <v>360</v>
      </c>
      <c r="D12585" s="39">
        <v>0.1003</v>
      </c>
      <c r="E12585" s="39">
        <v>9.11E-2</v>
      </c>
      <c r="F12585" s="40">
        <v>200000</v>
      </c>
      <c r="G12585" s="40">
        <v>200000</v>
      </c>
      <c r="H12585" s="40">
        <v>107340.64</v>
      </c>
      <c r="I12585" s="40">
        <v>119999.99</v>
      </c>
      <c r="J12585" s="67">
        <f t="shared" si="588"/>
        <v>0.53670320000000005</v>
      </c>
      <c r="K12585" s="39">
        <f t="shared" si="589"/>
        <v>0.59999995000000006</v>
      </c>
      <c r="L12585" s="2" t="str">
        <f t="shared" si="590"/>
        <v>AA</v>
      </c>
      <c r="M12585" s="2" t="s">
        <v>746</v>
      </c>
      <c r="N12585" s="2" t="s">
        <v>417</v>
      </c>
      <c r="O12585" s="2" t="s">
        <v>70</v>
      </c>
    </row>
    <row r="12586" spans="1:15">
      <c r="A12586" s="42">
        <v>39904</v>
      </c>
      <c r="B12586" s="42">
        <v>50861</v>
      </c>
      <c r="C12586" s="130">
        <v>360</v>
      </c>
      <c r="D12586" s="43">
        <v>0.1003</v>
      </c>
      <c r="E12586" s="43">
        <v>9.11E-2</v>
      </c>
      <c r="F12586" s="44">
        <v>200000</v>
      </c>
      <c r="G12586" s="44">
        <v>200000</v>
      </c>
      <c r="H12586" s="44">
        <v>100423.09</v>
      </c>
      <c r="I12586" s="44">
        <v>119999.99</v>
      </c>
      <c r="J12586" s="68">
        <f t="shared" si="588"/>
        <v>0.50211545000000002</v>
      </c>
      <c r="K12586" s="43">
        <f t="shared" si="589"/>
        <v>0.59999995000000006</v>
      </c>
      <c r="L12586" s="41" t="str">
        <f t="shared" si="590"/>
        <v>AA</v>
      </c>
      <c r="M12586" s="41" t="s">
        <v>978</v>
      </c>
      <c r="N12586" s="41" t="s">
        <v>422</v>
      </c>
      <c r="O12586" s="41" t="s">
        <v>70</v>
      </c>
    </row>
    <row r="12587" spans="1:15">
      <c r="A12587" s="42">
        <v>40340</v>
      </c>
      <c r="B12587" s="42">
        <v>44723</v>
      </c>
      <c r="C12587" s="130">
        <v>144</v>
      </c>
      <c r="D12587" s="43">
        <v>0.1003</v>
      </c>
      <c r="E12587" s="43">
        <v>9.11E-2</v>
      </c>
      <c r="F12587" s="44">
        <v>200000</v>
      </c>
      <c r="G12587" s="44">
        <v>200000</v>
      </c>
      <c r="H12587" s="44">
        <v>78354.179999999993</v>
      </c>
      <c r="I12587" s="44">
        <v>120000</v>
      </c>
      <c r="J12587" s="68">
        <f t="shared" si="588"/>
        <v>0.39177089999999998</v>
      </c>
      <c r="K12587" s="43">
        <f t="shared" si="589"/>
        <v>0.6</v>
      </c>
      <c r="L12587" s="41" t="str">
        <f t="shared" si="590"/>
        <v>AA</v>
      </c>
      <c r="M12587" s="41" t="s">
        <v>564</v>
      </c>
      <c r="N12587" s="41" t="s">
        <v>417</v>
      </c>
      <c r="O12587" s="41" t="s">
        <v>70</v>
      </c>
    </row>
    <row r="12588" spans="1:15">
      <c r="A12588" s="38">
        <v>40626</v>
      </c>
      <c r="B12588" s="38">
        <v>50215</v>
      </c>
      <c r="C12588" s="131">
        <v>315</v>
      </c>
      <c r="D12588" s="39">
        <v>0.1003</v>
      </c>
      <c r="E12588" s="39">
        <v>0.1003</v>
      </c>
      <c r="F12588" s="40">
        <v>170000</v>
      </c>
      <c r="G12588" s="40">
        <v>170000</v>
      </c>
      <c r="H12588" s="40">
        <v>95090.5</v>
      </c>
      <c r="I12588" s="40">
        <v>102000</v>
      </c>
      <c r="J12588" s="67">
        <f t="shared" si="588"/>
        <v>0.5593558823529412</v>
      </c>
      <c r="K12588" s="39">
        <f t="shared" si="589"/>
        <v>0.6</v>
      </c>
      <c r="L12588" s="2" t="str">
        <f t="shared" si="590"/>
        <v>AA</v>
      </c>
      <c r="M12588" s="2" t="s">
        <v>555</v>
      </c>
      <c r="N12588" s="2" t="s">
        <v>434</v>
      </c>
      <c r="O12588" s="2" t="s">
        <v>70</v>
      </c>
    </row>
    <row r="12589" spans="1:15">
      <c r="A12589" s="42">
        <v>39920</v>
      </c>
      <c r="B12589" s="42">
        <v>50877</v>
      </c>
      <c r="C12589" s="130">
        <v>360</v>
      </c>
      <c r="D12589" s="43">
        <v>0.1003</v>
      </c>
      <c r="E12589" s="43">
        <v>9.11E-2</v>
      </c>
      <c r="F12589" s="44">
        <v>150000</v>
      </c>
      <c r="G12589" s="44">
        <v>150000</v>
      </c>
      <c r="H12589" s="44">
        <v>77558.53</v>
      </c>
      <c r="I12589" s="44">
        <v>90000</v>
      </c>
      <c r="J12589" s="68">
        <f t="shared" si="588"/>
        <v>0.51705686666666661</v>
      </c>
      <c r="K12589" s="43">
        <f t="shared" si="589"/>
        <v>0.6</v>
      </c>
      <c r="L12589" s="41" t="str">
        <f t="shared" si="590"/>
        <v>AA</v>
      </c>
      <c r="M12589" s="41" t="s">
        <v>676</v>
      </c>
      <c r="N12589" s="41" t="s">
        <v>422</v>
      </c>
      <c r="O12589" s="41" t="s">
        <v>70</v>
      </c>
    </row>
    <row r="12590" spans="1:15">
      <c r="A12590" s="42">
        <v>39534</v>
      </c>
      <c r="B12590" s="42">
        <v>50491</v>
      </c>
      <c r="C12590" s="130">
        <v>360</v>
      </c>
      <c r="D12590" s="43">
        <v>0.1003</v>
      </c>
      <c r="E12590" s="43">
        <v>9.5700000000000007E-2</v>
      </c>
      <c r="F12590" s="44">
        <v>141532.79999999999</v>
      </c>
      <c r="G12590" s="44">
        <v>141532.79999999999</v>
      </c>
      <c r="H12590" s="44">
        <v>69218.87</v>
      </c>
      <c r="I12590" s="44">
        <v>84999.99</v>
      </c>
      <c r="J12590" s="68">
        <f t="shared" si="588"/>
        <v>0.48906592676750549</v>
      </c>
      <c r="K12590" s="43">
        <f t="shared" si="589"/>
        <v>0.60056743030590798</v>
      </c>
      <c r="L12590" s="41" t="str">
        <f t="shared" si="590"/>
        <v>AA</v>
      </c>
      <c r="M12590" s="41" t="s">
        <v>1051</v>
      </c>
      <c r="N12590" s="41" t="s">
        <v>437</v>
      </c>
      <c r="O12590" s="41" t="s">
        <v>70</v>
      </c>
    </row>
    <row r="12591" spans="1:15">
      <c r="A12591" s="42">
        <v>40386</v>
      </c>
      <c r="B12591" s="42">
        <v>47691</v>
      </c>
      <c r="C12591" s="130">
        <v>240</v>
      </c>
      <c r="D12591" s="43">
        <v>0.1003</v>
      </c>
      <c r="E12591" s="43">
        <v>9.11E-2</v>
      </c>
      <c r="F12591" s="44">
        <v>174688.9</v>
      </c>
      <c r="G12591" s="44">
        <v>174688.9</v>
      </c>
      <c r="H12591" s="44">
        <v>83671.92</v>
      </c>
      <c r="I12591" s="44">
        <v>104999.99</v>
      </c>
      <c r="J12591" s="68">
        <f t="shared" si="588"/>
        <v>0.47897674093774706</v>
      </c>
      <c r="K12591" s="43">
        <f t="shared" si="589"/>
        <v>0.60106847086449111</v>
      </c>
      <c r="L12591" s="41" t="str">
        <f t="shared" si="590"/>
        <v>AA</v>
      </c>
      <c r="M12591" s="41" t="s">
        <v>555</v>
      </c>
      <c r="N12591" s="41" t="s">
        <v>434</v>
      </c>
      <c r="O12591" s="41" t="s">
        <v>70</v>
      </c>
    </row>
    <row r="12592" spans="1:15">
      <c r="A12592" s="38">
        <v>40448</v>
      </c>
      <c r="B12592" s="38">
        <v>51406</v>
      </c>
      <c r="C12592" s="131">
        <v>360</v>
      </c>
      <c r="D12592" s="39">
        <v>0.1003</v>
      </c>
      <c r="E12592" s="39">
        <v>9.5700000000000007E-2</v>
      </c>
      <c r="F12592" s="40">
        <v>178000</v>
      </c>
      <c r="G12592" s="40">
        <v>178000</v>
      </c>
      <c r="H12592" s="40">
        <v>94153.87</v>
      </c>
      <c r="I12592" s="40">
        <v>106999.99</v>
      </c>
      <c r="J12592" s="67">
        <f t="shared" si="588"/>
        <v>0.52895432584269664</v>
      </c>
      <c r="K12592" s="39">
        <f t="shared" si="589"/>
        <v>0.60112353932584273</v>
      </c>
      <c r="L12592" s="2" t="str">
        <f t="shared" si="590"/>
        <v>AA</v>
      </c>
      <c r="M12592" s="2" t="s">
        <v>454</v>
      </c>
      <c r="N12592" s="2" t="s">
        <v>416</v>
      </c>
      <c r="O12592" s="2" t="s">
        <v>70</v>
      </c>
    </row>
    <row r="12593" spans="1:15">
      <c r="A12593" s="38">
        <v>40541</v>
      </c>
      <c r="B12593" s="38">
        <v>51499</v>
      </c>
      <c r="C12593" s="131">
        <v>360</v>
      </c>
      <c r="D12593" s="39">
        <v>0.1003</v>
      </c>
      <c r="E12593" s="39">
        <v>9.11E-2</v>
      </c>
      <c r="F12593" s="40">
        <v>168000</v>
      </c>
      <c r="G12593" s="40">
        <v>168000</v>
      </c>
      <c r="H12593" s="40">
        <v>89474.26</v>
      </c>
      <c r="I12593" s="40">
        <v>100999.98</v>
      </c>
      <c r="J12593" s="67">
        <f t="shared" si="588"/>
        <v>0.53258488095238088</v>
      </c>
      <c r="K12593" s="39">
        <f t="shared" si="589"/>
        <v>0.60119035714285707</v>
      </c>
      <c r="L12593" s="2" t="str">
        <f t="shared" si="590"/>
        <v>AA</v>
      </c>
      <c r="M12593" s="2" t="s">
        <v>482</v>
      </c>
      <c r="N12593" s="2" t="s">
        <v>422</v>
      </c>
      <c r="O12593" s="2" t="s">
        <v>70</v>
      </c>
    </row>
    <row r="12594" spans="1:15">
      <c r="A12594" s="42">
        <v>39793</v>
      </c>
      <c r="B12594" s="42">
        <v>45271</v>
      </c>
      <c r="C12594" s="130">
        <v>180</v>
      </c>
      <c r="D12594" s="43">
        <v>0.1003</v>
      </c>
      <c r="E12594" s="43">
        <v>9.11E-2</v>
      </c>
      <c r="F12594" s="44">
        <v>148300</v>
      </c>
      <c r="G12594" s="44">
        <v>148300</v>
      </c>
      <c r="H12594" s="44">
        <v>55012.73</v>
      </c>
      <c r="I12594" s="44">
        <v>89214.93</v>
      </c>
      <c r="J12594" s="68">
        <f t="shared" si="588"/>
        <v>0.37095569790964261</v>
      </c>
      <c r="K12594" s="43">
        <f t="shared" si="589"/>
        <v>0.60158415374241403</v>
      </c>
      <c r="L12594" s="41" t="str">
        <f t="shared" si="590"/>
        <v>AA</v>
      </c>
      <c r="M12594" s="41" t="s">
        <v>481</v>
      </c>
      <c r="N12594" s="41" t="s">
        <v>417</v>
      </c>
      <c r="O12594" s="41" t="s">
        <v>70</v>
      </c>
    </row>
    <row r="12595" spans="1:15">
      <c r="A12595" s="42">
        <v>40522</v>
      </c>
      <c r="B12595" s="42">
        <v>51480</v>
      </c>
      <c r="C12595" s="130">
        <v>360</v>
      </c>
      <c r="D12595" s="43">
        <v>0.1003</v>
      </c>
      <c r="E12595" s="43">
        <v>9.11E-2</v>
      </c>
      <c r="F12595" s="44">
        <v>184500</v>
      </c>
      <c r="G12595" s="44">
        <v>184500</v>
      </c>
      <c r="H12595" s="44">
        <v>49824.12</v>
      </c>
      <c r="I12595" s="44">
        <v>110999.99</v>
      </c>
      <c r="J12595" s="68">
        <f t="shared" si="588"/>
        <v>0.27004943089430894</v>
      </c>
      <c r="K12595" s="43">
        <f t="shared" si="589"/>
        <v>0.6016259620596206</v>
      </c>
      <c r="L12595" s="41" t="str">
        <f t="shared" si="590"/>
        <v>AA</v>
      </c>
      <c r="M12595" s="41" t="s">
        <v>511</v>
      </c>
      <c r="N12595" s="41" t="s">
        <v>422</v>
      </c>
      <c r="O12595" s="41" t="s">
        <v>70</v>
      </c>
    </row>
    <row r="12596" spans="1:15">
      <c r="A12596" s="42">
        <v>40625</v>
      </c>
      <c r="B12596" s="42">
        <v>46591</v>
      </c>
      <c r="C12596" s="130">
        <v>196</v>
      </c>
      <c r="D12596" s="43">
        <v>0.1003</v>
      </c>
      <c r="E12596" s="43">
        <v>9.11E-2</v>
      </c>
      <c r="F12596" s="44">
        <v>157873</v>
      </c>
      <c r="G12596" s="44">
        <v>157873</v>
      </c>
      <c r="H12596" s="44">
        <v>68450.53</v>
      </c>
      <c r="I12596" s="44">
        <v>94999.99</v>
      </c>
      <c r="J12596" s="68">
        <f t="shared" si="588"/>
        <v>0.43357971280712976</v>
      </c>
      <c r="K12596" s="43">
        <f t="shared" si="589"/>
        <v>0.6017494441734812</v>
      </c>
      <c r="L12596" s="41" t="str">
        <f t="shared" si="590"/>
        <v>AA</v>
      </c>
      <c r="M12596" s="41" t="s">
        <v>545</v>
      </c>
      <c r="N12596" s="41" t="s">
        <v>421</v>
      </c>
      <c r="O12596" s="41" t="s">
        <v>70</v>
      </c>
    </row>
    <row r="12597" spans="1:15">
      <c r="A12597" s="38">
        <v>40451</v>
      </c>
      <c r="B12597" s="38">
        <v>47756</v>
      </c>
      <c r="C12597" s="131">
        <v>240</v>
      </c>
      <c r="D12597" s="39">
        <v>0.1003</v>
      </c>
      <c r="E12597" s="39">
        <v>9.11E-2</v>
      </c>
      <c r="F12597" s="40">
        <v>166180</v>
      </c>
      <c r="G12597" s="40">
        <v>166180</v>
      </c>
      <c r="H12597" s="40">
        <v>80233.5</v>
      </c>
      <c r="I12597" s="40">
        <v>99999.99</v>
      </c>
      <c r="J12597" s="67">
        <f t="shared" si="588"/>
        <v>0.48281080755806954</v>
      </c>
      <c r="K12597" s="39">
        <f t="shared" si="589"/>
        <v>0.60175707064628714</v>
      </c>
      <c r="L12597" s="2" t="str">
        <f t="shared" si="590"/>
        <v>AA</v>
      </c>
      <c r="M12597" s="2" t="s">
        <v>531</v>
      </c>
      <c r="N12597" s="2" t="s">
        <v>423</v>
      </c>
      <c r="O12597" s="2" t="s">
        <v>70</v>
      </c>
    </row>
    <row r="12598" spans="1:15">
      <c r="A12598" s="38">
        <v>40368</v>
      </c>
      <c r="B12598" s="38">
        <v>51326</v>
      </c>
      <c r="C12598" s="131">
        <v>360</v>
      </c>
      <c r="D12598" s="39">
        <v>0.1003</v>
      </c>
      <c r="E12598" s="39">
        <v>9.11E-2</v>
      </c>
      <c r="F12598" s="40">
        <v>166080</v>
      </c>
      <c r="G12598" s="40">
        <v>166080</v>
      </c>
      <c r="H12598" s="40">
        <v>57257.53</v>
      </c>
      <c r="I12598" s="40">
        <v>99999.95</v>
      </c>
      <c r="J12598" s="67">
        <f t="shared" si="588"/>
        <v>0.34475873073217728</v>
      </c>
      <c r="K12598" s="39">
        <f t="shared" si="589"/>
        <v>0.60211915944123318</v>
      </c>
      <c r="L12598" s="2" t="str">
        <f t="shared" si="590"/>
        <v>AA</v>
      </c>
      <c r="M12598" s="2" t="s">
        <v>482</v>
      </c>
      <c r="N12598" s="2" t="s">
        <v>422</v>
      </c>
      <c r="O12598" s="2" t="s">
        <v>70</v>
      </c>
    </row>
    <row r="12599" spans="1:15">
      <c r="A12599" s="42">
        <v>39710</v>
      </c>
      <c r="B12599" s="42">
        <v>47318</v>
      </c>
      <c r="C12599" s="130">
        <v>250</v>
      </c>
      <c r="D12599" s="43">
        <v>0.1003</v>
      </c>
      <c r="E12599" s="43">
        <v>9.5700000000000007E-2</v>
      </c>
      <c r="F12599" s="44">
        <v>166000</v>
      </c>
      <c r="G12599" s="44">
        <v>166000</v>
      </c>
      <c r="H12599" s="44">
        <v>52386</v>
      </c>
      <c r="I12599" s="44">
        <v>99999.99</v>
      </c>
      <c r="J12599" s="68">
        <f t="shared" si="588"/>
        <v>0.31557831325301205</v>
      </c>
      <c r="K12599" s="43">
        <f t="shared" si="589"/>
        <v>0.60240957831325304</v>
      </c>
      <c r="L12599" s="41" t="str">
        <f t="shared" si="590"/>
        <v>AA</v>
      </c>
      <c r="M12599" s="41" t="s">
        <v>1226</v>
      </c>
      <c r="N12599" s="41" t="s">
        <v>422</v>
      </c>
      <c r="O12599" s="41" t="s">
        <v>70</v>
      </c>
    </row>
    <row r="12600" spans="1:15">
      <c r="A12600" s="42">
        <v>40004</v>
      </c>
      <c r="B12600" s="42">
        <v>46244</v>
      </c>
      <c r="C12600" s="130">
        <v>205</v>
      </c>
      <c r="D12600" s="43">
        <v>0.1003</v>
      </c>
      <c r="E12600" s="43">
        <v>9.11E-2</v>
      </c>
      <c r="F12600" s="44">
        <v>199000</v>
      </c>
      <c r="G12600" s="44">
        <v>199000</v>
      </c>
      <c r="H12600" s="44">
        <v>83780.62</v>
      </c>
      <c r="I12600" s="44">
        <v>119999.99</v>
      </c>
      <c r="J12600" s="68">
        <f t="shared" si="588"/>
        <v>0.42100814070351755</v>
      </c>
      <c r="K12600" s="43">
        <f t="shared" si="589"/>
        <v>0.60301502512562821</v>
      </c>
      <c r="L12600" s="41" t="str">
        <f t="shared" si="590"/>
        <v>AA</v>
      </c>
      <c r="M12600" s="41" t="s">
        <v>599</v>
      </c>
      <c r="N12600" s="41" t="s">
        <v>421</v>
      </c>
      <c r="O12600" s="41" t="s">
        <v>70</v>
      </c>
    </row>
    <row r="12601" spans="1:15">
      <c r="A12601" s="42">
        <v>40799</v>
      </c>
      <c r="B12601" s="42">
        <v>49931</v>
      </c>
      <c r="C12601" s="130">
        <v>300</v>
      </c>
      <c r="D12601" s="43">
        <v>0.1003</v>
      </c>
      <c r="E12601" s="43">
        <v>9.11E-2</v>
      </c>
      <c r="F12601" s="44">
        <v>174000</v>
      </c>
      <c r="G12601" s="44">
        <v>174000</v>
      </c>
      <c r="H12601" s="44">
        <v>92393.62</v>
      </c>
      <c r="I12601" s="44">
        <v>104999.99</v>
      </c>
      <c r="J12601" s="68">
        <f t="shared" si="588"/>
        <v>0.53099781609195396</v>
      </c>
      <c r="K12601" s="43">
        <f t="shared" si="589"/>
        <v>0.60344821839080465</v>
      </c>
      <c r="L12601" s="41" t="str">
        <f t="shared" si="590"/>
        <v>AA</v>
      </c>
      <c r="M12601" s="41" t="s">
        <v>464</v>
      </c>
      <c r="N12601" s="41" t="s">
        <v>424</v>
      </c>
      <c r="O12601" s="41" t="s">
        <v>70</v>
      </c>
    </row>
    <row r="12602" spans="1:15">
      <c r="A12602" s="42">
        <v>40389</v>
      </c>
      <c r="B12602" s="42">
        <v>47694</v>
      </c>
      <c r="C12602" s="130">
        <v>240</v>
      </c>
      <c r="D12602" s="43">
        <v>0.1003</v>
      </c>
      <c r="E12602" s="43">
        <v>9.11E-2</v>
      </c>
      <c r="F12602" s="44">
        <v>197000</v>
      </c>
      <c r="G12602" s="44">
        <v>197000</v>
      </c>
      <c r="H12602" s="44">
        <v>99171.44</v>
      </c>
      <c r="I12602" s="44">
        <v>118888.07</v>
      </c>
      <c r="J12602" s="68">
        <f t="shared" si="588"/>
        <v>0.5034083248730965</v>
      </c>
      <c r="K12602" s="43">
        <f t="shared" si="589"/>
        <v>0.60349274111675133</v>
      </c>
      <c r="L12602" s="41" t="str">
        <f t="shared" si="590"/>
        <v>AA</v>
      </c>
      <c r="M12602" s="41" t="s">
        <v>568</v>
      </c>
      <c r="N12602" s="41" t="s">
        <v>417</v>
      </c>
      <c r="O12602" s="41" t="s">
        <v>70</v>
      </c>
    </row>
    <row r="12603" spans="1:15">
      <c r="A12603" s="42">
        <v>40511</v>
      </c>
      <c r="B12603" s="42">
        <v>51469</v>
      </c>
      <c r="C12603" s="130">
        <v>360</v>
      </c>
      <c r="D12603" s="43">
        <v>0.1003</v>
      </c>
      <c r="E12603" s="43">
        <v>9.11E-2</v>
      </c>
      <c r="F12603" s="44">
        <v>182100</v>
      </c>
      <c r="G12603" s="44">
        <v>182100</v>
      </c>
      <c r="H12603" s="44">
        <v>98776.83</v>
      </c>
      <c r="I12603" s="44">
        <v>110000</v>
      </c>
      <c r="J12603" s="68">
        <f t="shared" si="588"/>
        <v>0.54243179571663924</v>
      </c>
      <c r="K12603" s="43">
        <f t="shared" si="589"/>
        <v>0.60406370126304232</v>
      </c>
      <c r="L12603" s="41" t="str">
        <f t="shared" si="590"/>
        <v>AA</v>
      </c>
      <c r="M12603" s="41" t="s">
        <v>586</v>
      </c>
      <c r="N12603" s="41" t="s">
        <v>416</v>
      </c>
      <c r="O12603" s="41" t="s">
        <v>70</v>
      </c>
    </row>
    <row r="12604" spans="1:15">
      <c r="A12604" s="42">
        <v>40841</v>
      </c>
      <c r="B12604" s="42">
        <v>51799</v>
      </c>
      <c r="C12604" s="130">
        <v>360</v>
      </c>
      <c r="D12604" s="43">
        <v>0.1003</v>
      </c>
      <c r="E12604" s="43">
        <v>9.11E-2</v>
      </c>
      <c r="F12604" s="44">
        <v>170000</v>
      </c>
      <c r="G12604" s="44">
        <v>170000</v>
      </c>
      <c r="H12604" s="44">
        <v>93128.41</v>
      </c>
      <c r="I12604" s="44">
        <v>102903.58</v>
      </c>
      <c r="J12604" s="68">
        <f t="shared" si="588"/>
        <v>0.54781417647058828</v>
      </c>
      <c r="K12604" s="43">
        <f t="shared" si="589"/>
        <v>0.6053151764705883</v>
      </c>
      <c r="L12604" s="41" t="str">
        <f t="shared" si="590"/>
        <v>AA</v>
      </c>
      <c r="M12604" s="41" t="s">
        <v>1256</v>
      </c>
      <c r="N12604" s="41" t="s">
        <v>419</v>
      </c>
      <c r="O12604" s="41" t="s">
        <v>70</v>
      </c>
    </row>
    <row r="12605" spans="1:15">
      <c r="A12605" s="38">
        <v>40464</v>
      </c>
      <c r="B12605" s="38">
        <v>42838</v>
      </c>
      <c r="C12605" s="131">
        <v>78</v>
      </c>
      <c r="D12605" s="39">
        <v>0.1003</v>
      </c>
      <c r="E12605" s="39">
        <v>9.11E-2</v>
      </c>
      <c r="F12605" s="40">
        <v>195000</v>
      </c>
      <c r="G12605" s="40">
        <v>195000</v>
      </c>
      <c r="H12605" s="40">
        <v>47175</v>
      </c>
      <c r="I12605" s="40">
        <v>118117.12</v>
      </c>
      <c r="J12605" s="67">
        <f t="shared" si="588"/>
        <v>0.24192307692307694</v>
      </c>
      <c r="K12605" s="39">
        <f t="shared" si="589"/>
        <v>0.60572882051282051</v>
      </c>
      <c r="L12605" s="2" t="str">
        <f t="shared" si="590"/>
        <v>AA</v>
      </c>
      <c r="M12605" s="2" t="s">
        <v>457</v>
      </c>
      <c r="N12605" s="2" t="s">
        <v>419</v>
      </c>
      <c r="O12605" s="2" t="s">
        <v>70</v>
      </c>
    </row>
    <row r="12606" spans="1:15">
      <c r="A12606" s="42">
        <v>40352</v>
      </c>
      <c r="B12606" s="42">
        <v>51310</v>
      </c>
      <c r="C12606" s="130">
        <v>360</v>
      </c>
      <c r="D12606" s="43">
        <v>0.1003</v>
      </c>
      <c r="E12606" s="43">
        <v>9.11E-2</v>
      </c>
      <c r="F12606" s="44">
        <v>196000</v>
      </c>
      <c r="G12606" s="44">
        <v>196000</v>
      </c>
      <c r="H12606" s="44">
        <v>105639.08</v>
      </c>
      <c r="I12606" s="44">
        <v>118779.27</v>
      </c>
      <c r="J12606" s="68">
        <f t="shared" si="588"/>
        <v>0.53897489795918363</v>
      </c>
      <c r="K12606" s="43">
        <f t="shared" si="589"/>
        <v>0.60601668367346939</v>
      </c>
      <c r="L12606" s="41" t="str">
        <f t="shared" si="590"/>
        <v>AA</v>
      </c>
      <c r="M12606" s="41" t="s">
        <v>862</v>
      </c>
      <c r="N12606" s="41" t="s">
        <v>417</v>
      </c>
      <c r="O12606" s="41" t="s">
        <v>70</v>
      </c>
    </row>
    <row r="12607" spans="1:15">
      <c r="A12607" s="38">
        <v>39714</v>
      </c>
      <c r="B12607" s="38">
        <v>48845</v>
      </c>
      <c r="C12607" s="131">
        <v>300</v>
      </c>
      <c r="D12607" s="39">
        <v>0.1003</v>
      </c>
      <c r="E12607" s="39">
        <v>9.5700000000000007E-2</v>
      </c>
      <c r="F12607" s="40">
        <v>198000</v>
      </c>
      <c r="G12607" s="40">
        <v>198000</v>
      </c>
      <c r="H12607" s="40">
        <v>93567.24</v>
      </c>
      <c r="I12607" s="40">
        <v>119999.99</v>
      </c>
      <c r="J12607" s="67">
        <f t="shared" si="588"/>
        <v>0.47256181818181819</v>
      </c>
      <c r="K12607" s="39">
        <f t="shared" si="589"/>
        <v>0.6060605555555556</v>
      </c>
      <c r="L12607" s="2" t="str">
        <f t="shared" si="590"/>
        <v>AA</v>
      </c>
      <c r="M12607" s="2" t="s">
        <v>475</v>
      </c>
      <c r="N12607" s="2" t="s">
        <v>427</v>
      </c>
      <c r="O12607" s="2" t="s">
        <v>70</v>
      </c>
    </row>
    <row r="12608" spans="1:15">
      <c r="A12608" s="38">
        <v>40191</v>
      </c>
      <c r="B12608" s="38">
        <v>42717</v>
      </c>
      <c r="C12608" s="131">
        <v>83</v>
      </c>
      <c r="D12608" s="39">
        <v>0.1003</v>
      </c>
      <c r="E12608" s="39">
        <v>9.11E-2</v>
      </c>
      <c r="F12608" s="40">
        <v>175000</v>
      </c>
      <c r="G12608" s="40">
        <v>175000</v>
      </c>
      <c r="H12608" s="40">
        <v>45534.3</v>
      </c>
      <c r="I12608" s="40">
        <v>106100.99</v>
      </c>
      <c r="J12608" s="67">
        <f t="shared" si="588"/>
        <v>0.26019600000000004</v>
      </c>
      <c r="K12608" s="39">
        <f t="shared" si="589"/>
        <v>0.60629137142857148</v>
      </c>
      <c r="L12608" s="2" t="str">
        <f t="shared" si="590"/>
        <v>AA</v>
      </c>
      <c r="M12608" s="2" t="s">
        <v>699</v>
      </c>
      <c r="N12608" s="2" t="s">
        <v>421</v>
      </c>
      <c r="O12608" s="2" t="s">
        <v>70</v>
      </c>
    </row>
    <row r="12609" spans="1:15">
      <c r="A12609" s="38">
        <v>40508</v>
      </c>
      <c r="B12609" s="38">
        <v>51466</v>
      </c>
      <c r="C12609" s="131">
        <v>360</v>
      </c>
      <c r="D12609" s="39">
        <v>0.1003</v>
      </c>
      <c r="E12609" s="39">
        <v>9.11E-2</v>
      </c>
      <c r="F12609" s="40">
        <v>193908</v>
      </c>
      <c r="G12609" s="40">
        <v>193908</v>
      </c>
      <c r="H12609" s="40">
        <v>103971.6</v>
      </c>
      <c r="I12609" s="40">
        <v>117650.99</v>
      </c>
      <c r="J12609" s="67">
        <f t="shared" si="588"/>
        <v>0.5361903583142521</v>
      </c>
      <c r="K12609" s="39">
        <f t="shared" si="589"/>
        <v>0.60673613259896453</v>
      </c>
      <c r="L12609" s="2" t="str">
        <f t="shared" si="590"/>
        <v>AA</v>
      </c>
      <c r="M12609" s="2" t="s">
        <v>531</v>
      </c>
      <c r="N12609" s="2" t="s">
        <v>423</v>
      </c>
      <c r="O12609" s="2" t="s">
        <v>70</v>
      </c>
    </row>
    <row r="12610" spans="1:15">
      <c r="A12610" s="42">
        <v>39784</v>
      </c>
      <c r="B12610" s="42">
        <v>47089</v>
      </c>
      <c r="C12610" s="130">
        <v>240</v>
      </c>
      <c r="D12610" s="43">
        <v>0.1003</v>
      </c>
      <c r="E12610" s="43">
        <v>9.11E-2</v>
      </c>
      <c r="F12610" s="44">
        <v>173000</v>
      </c>
      <c r="G12610" s="44">
        <v>173000</v>
      </c>
      <c r="H12610" s="44">
        <v>75987.710000000006</v>
      </c>
      <c r="I12610" s="44">
        <v>104999.99</v>
      </c>
      <c r="J12610" s="68">
        <f t="shared" si="588"/>
        <v>0.43923531791907516</v>
      </c>
      <c r="K12610" s="43">
        <f t="shared" si="589"/>
        <v>0.60693635838150295</v>
      </c>
      <c r="L12610" s="41" t="str">
        <f t="shared" si="590"/>
        <v>AA</v>
      </c>
      <c r="M12610" s="41" t="s">
        <v>466</v>
      </c>
      <c r="N12610" s="41" t="s">
        <v>421</v>
      </c>
      <c r="O12610" s="41" t="s">
        <v>70</v>
      </c>
    </row>
    <row r="12611" spans="1:15">
      <c r="A12611" s="38">
        <v>39793</v>
      </c>
      <c r="B12611" s="38">
        <v>50750</v>
      </c>
      <c r="C12611" s="131">
        <v>360</v>
      </c>
      <c r="D12611" s="39">
        <v>0.1003</v>
      </c>
      <c r="E12611" s="39">
        <v>9.11E-2</v>
      </c>
      <c r="F12611" s="40">
        <v>161000</v>
      </c>
      <c r="G12611" s="40">
        <v>161000</v>
      </c>
      <c r="H12611" s="40">
        <v>81241.600000000006</v>
      </c>
      <c r="I12611" s="40">
        <v>97773.34</v>
      </c>
      <c r="J12611" s="67">
        <f t="shared" ref="J12611:J12674" si="591">H12611/G12611</f>
        <v>0.50460621118012428</v>
      </c>
      <c r="K12611" s="39">
        <f t="shared" ref="K12611:K12674" si="592">I12611/G12611</f>
        <v>0.60728782608695653</v>
      </c>
      <c r="L12611" s="2" t="str">
        <f t="shared" ref="L12611:L12674" si="593">IF(J12611&lt;=65%,"AA",IF(J12611&lt;=75%,"A",IF(J12611&lt;=85%,"B","C")))</f>
        <v>AA</v>
      </c>
      <c r="M12611" s="2" t="s">
        <v>612</v>
      </c>
      <c r="N12611" s="2" t="s">
        <v>417</v>
      </c>
      <c r="O12611" s="2" t="s">
        <v>70</v>
      </c>
    </row>
    <row r="12612" spans="1:15">
      <c r="A12612" s="38">
        <v>40807</v>
      </c>
      <c r="B12612" s="38">
        <v>50546</v>
      </c>
      <c r="C12612" s="131">
        <v>320</v>
      </c>
      <c r="D12612" s="39">
        <v>0.1003</v>
      </c>
      <c r="E12612" s="39">
        <v>9.11E-2</v>
      </c>
      <c r="F12612" s="40">
        <v>179000</v>
      </c>
      <c r="G12612" s="40">
        <v>179000</v>
      </c>
      <c r="H12612" s="40">
        <v>99373.78</v>
      </c>
      <c r="I12612" s="40">
        <v>108757.15</v>
      </c>
      <c r="J12612" s="67">
        <f t="shared" si="591"/>
        <v>0.55516078212290498</v>
      </c>
      <c r="K12612" s="39">
        <f t="shared" si="592"/>
        <v>0.607581843575419</v>
      </c>
      <c r="L12612" s="2" t="str">
        <f t="shared" si="593"/>
        <v>AA</v>
      </c>
      <c r="M12612" s="2" t="s">
        <v>679</v>
      </c>
      <c r="N12612" s="2" t="s">
        <v>424</v>
      </c>
      <c r="O12612" s="2" t="s">
        <v>70</v>
      </c>
    </row>
    <row r="12613" spans="1:15">
      <c r="A12613" s="42">
        <v>40763</v>
      </c>
      <c r="B12613" s="42">
        <v>51721</v>
      </c>
      <c r="C12613" s="130">
        <v>360</v>
      </c>
      <c r="D12613" s="43">
        <v>0.1003</v>
      </c>
      <c r="E12613" s="43">
        <v>9.11E-2</v>
      </c>
      <c r="F12613" s="44">
        <v>170000</v>
      </c>
      <c r="G12613" s="44">
        <v>170000</v>
      </c>
      <c r="H12613" s="44">
        <v>93137.86</v>
      </c>
      <c r="I12613" s="44">
        <v>103399.99</v>
      </c>
      <c r="J12613" s="68">
        <f t="shared" si="591"/>
        <v>0.54786976470588233</v>
      </c>
      <c r="K12613" s="43">
        <f t="shared" si="592"/>
        <v>0.60823523529411772</v>
      </c>
      <c r="L12613" s="41" t="str">
        <f t="shared" si="593"/>
        <v>AA</v>
      </c>
      <c r="M12613" s="41" t="s">
        <v>515</v>
      </c>
      <c r="N12613" s="41" t="s">
        <v>416</v>
      </c>
      <c r="O12613" s="41" t="s">
        <v>70</v>
      </c>
    </row>
    <row r="12614" spans="1:15">
      <c r="A12614" s="38">
        <v>40585</v>
      </c>
      <c r="B12614" s="38">
        <v>46064</v>
      </c>
      <c r="C12614" s="131">
        <v>180</v>
      </c>
      <c r="D12614" s="39">
        <v>0.1003</v>
      </c>
      <c r="E12614" s="39">
        <v>9.11E-2</v>
      </c>
      <c r="F12614" s="40">
        <v>164400</v>
      </c>
      <c r="G12614" s="40">
        <v>164400</v>
      </c>
      <c r="H12614" s="40">
        <v>84401.93</v>
      </c>
      <c r="I12614" s="40">
        <v>100000</v>
      </c>
      <c r="J12614" s="67">
        <f t="shared" si="591"/>
        <v>0.51339373479318728</v>
      </c>
      <c r="K12614" s="39">
        <f t="shared" si="592"/>
        <v>0.6082725060827251</v>
      </c>
      <c r="L12614" s="2" t="str">
        <f t="shared" si="593"/>
        <v>AA</v>
      </c>
      <c r="M12614" s="2" t="s">
        <v>525</v>
      </c>
      <c r="N12614" s="2" t="s">
        <v>430</v>
      </c>
      <c r="O12614" s="2" t="s">
        <v>70</v>
      </c>
    </row>
    <row r="12615" spans="1:15">
      <c r="A12615" s="42">
        <v>40326</v>
      </c>
      <c r="B12615" s="42">
        <v>51284</v>
      </c>
      <c r="C12615" s="130">
        <v>360</v>
      </c>
      <c r="D12615" s="43">
        <v>0.1003</v>
      </c>
      <c r="E12615" s="43">
        <v>9.11E-2</v>
      </c>
      <c r="F12615" s="44">
        <v>156000</v>
      </c>
      <c r="G12615" s="44">
        <v>156000</v>
      </c>
      <c r="H12615" s="44">
        <v>82556.320000000007</v>
      </c>
      <c r="I12615" s="44">
        <v>94899.99</v>
      </c>
      <c r="J12615" s="68">
        <f t="shared" si="591"/>
        <v>0.52920717948717955</v>
      </c>
      <c r="K12615" s="43">
        <f t="shared" si="592"/>
        <v>0.60833326923076925</v>
      </c>
      <c r="L12615" s="41" t="str">
        <f t="shared" si="593"/>
        <v>AA</v>
      </c>
      <c r="M12615" s="41" t="s">
        <v>467</v>
      </c>
      <c r="N12615" s="41" t="s">
        <v>425</v>
      </c>
      <c r="O12615" s="41" t="s">
        <v>70</v>
      </c>
    </row>
    <row r="12616" spans="1:15">
      <c r="A12616" s="42">
        <v>40556</v>
      </c>
      <c r="B12616" s="42">
        <v>51514</v>
      </c>
      <c r="C12616" s="130">
        <v>360</v>
      </c>
      <c r="D12616" s="43">
        <v>0.1003</v>
      </c>
      <c r="E12616" s="43">
        <v>9.11E-2</v>
      </c>
      <c r="F12616" s="44">
        <v>160000</v>
      </c>
      <c r="G12616" s="44">
        <v>160000</v>
      </c>
      <c r="H12616" s="44">
        <v>86538.17</v>
      </c>
      <c r="I12616" s="44">
        <v>97399.99</v>
      </c>
      <c r="J12616" s="68">
        <f t="shared" si="591"/>
        <v>0.54086356250000001</v>
      </c>
      <c r="K12616" s="43">
        <f t="shared" si="592"/>
        <v>0.60874993750000006</v>
      </c>
      <c r="L12616" s="41" t="str">
        <f t="shared" si="593"/>
        <v>AA</v>
      </c>
      <c r="M12616" s="41" t="s">
        <v>555</v>
      </c>
      <c r="N12616" s="41" t="s">
        <v>434</v>
      </c>
      <c r="O12616" s="41" t="s">
        <v>70</v>
      </c>
    </row>
    <row r="12617" spans="1:15">
      <c r="A12617" s="38">
        <v>40333</v>
      </c>
      <c r="B12617" s="38">
        <v>47638</v>
      </c>
      <c r="C12617" s="131">
        <v>240</v>
      </c>
      <c r="D12617" s="39">
        <v>0.1003</v>
      </c>
      <c r="E12617" s="39">
        <v>9.5700000000000007E-2</v>
      </c>
      <c r="F12617" s="40">
        <v>191214</v>
      </c>
      <c r="G12617" s="40">
        <v>191214</v>
      </c>
      <c r="H12617" s="40">
        <v>92352.16</v>
      </c>
      <c r="I12617" s="40">
        <v>116455.25</v>
      </c>
      <c r="J12617" s="67">
        <f t="shared" si="591"/>
        <v>0.48297802462162814</v>
      </c>
      <c r="K12617" s="39">
        <f t="shared" si="592"/>
        <v>0.60903098099511543</v>
      </c>
      <c r="L12617" s="2" t="str">
        <f t="shared" si="593"/>
        <v>AA</v>
      </c>
      <c r="M12617" s="2" t="s">
        <v>703</v>
      </c>
      <c r="N12617" s="2" t="s">
        <v>437</v>
      </c>
      <c r="O12617" s="2" t="s">
        <v>70</v>
      </c>
    </row>
    <row r="12618" spans="1:15">
      <c r="A12618" s="42">
        <v>40724</v>
      </c>
      <c r="B12618" s="42">
        <v>49856</v>
      </c>
      <c r="C12618" s="130">
        <v>300</v>
      </c>
      <c r="D12618" s="43">
        <v>0.1003</v>
      </c>
      <c r="E12618" s="43">
        <v>9.11E-2</v>
      </c>
      <c r="F12618" s="44">
        <v>158000</v>
      </c>
      <c r="G12618" s="44">
        <v>158000</v>
      </c>
      <c r="H12618" s="44">
        <v>87311.88</v>
      </c>
      <c r="I12618" s="44">
        <v>96267</v>
      </c>
      <c r="J12618" s="68">
        <f t="shared" si="591"/>
        <v>0.55260683544303801</v>
      </c>
      <c r="K12618" s="43">
        <f t="shared" si="592"/>
        <v>0.60928481012658231</v>
      </c>
      <c r="L12618" s="41" t="str">
        <f t="shared" si="593"/>
        <v>AA</v>
      </c>
      <c r="M12618" s="41" t="s">
        <v>716</v>
      </c>
      <c r="N12618" s="41" t="s">
        <v>417</v>
      </c>
      <c r="O12618" s="41" t="s">
        <v>70</v>
      </c>
    </row>
    <row r="12619" spans="1:15">
      <c r="A12619" s="42">
        <v>40150</v>
      </c>
      <c r="B12619" s="42">
        <v>47455</v>
      </c>
      <c r="C12619" s="130">
        <v>240</v>
      </c>
      <c r="D12619" s="43">
        <v>0.1003</v>
      </c>
      <c r="E12619" s="43">
        <v>9.11E-2</v>
      </c>
      <c r="F12619" s="44">
        <v>167400</v>
      </c>
      <c r="G12619" s="44">
        <v>167400</v>
      </c>
      <c r="H12619" s="44">
        <v>90702.99</v>
      </c>
      <c r="I12619" s="44">
        <v>102280</v>
      </c>
      <c r="J12619" s="68">
        <f t="shared" si="591"/>
        <v>0.54183387096774194</v>
      </c>
      <c r="K12619" s="43">
        <f t="shared" si="592"/>
        <v>0.61099163679808843</v>
      </c>
      <c r="L12619" s="41" t="str">
        <f t="shared" si="593"/>
        <v>AA</v>
      </c>
      <c r="M12619" s="41" t="s">
        <v>690</v>
      </c>
      <c r="N12619" s="41" t="s">
        <v>417</v>
      </c>
      <c r="O12619" s="41" t="s">
        <v>70</v>
      </c>
    </row>
    <row r="12620" spans="1:15">
      <c r="A12620" s="38">
        <v>39897</v>
      </c>
      <c r="B12620" s="38">
        <v>47202</v>
      </c>
      <c r="C12620" s="131">
        <v>240</v>
      </c>
      <c r="D12620" s="39">
        <v>0.1003</v>
      </c>
      <c r="E12620" s="39">
        <v>9.11E-2</v>
      </c>
      <c r="F12620" s="40">
        <v>162000</v>
      </c>
      <c r="G12620" s="40">
        <v>162000</v>
      </c>
      <c r="H12620" s="40">
        <v>55281.43</v>
      </c>
      <c r="I12620" s="40">
        <v>98999.99</v>
      </c>
      <c r="J12620" s="67">
        <f t="shared" si="591"/>
        <v>0.34124339506172841</v>
      </c>
      <c r="K12620" s="39">
        <f t="shared" si="592"/>
        <v>0.6111110493827161</v>
      </c>
      <c r="L12620" s="2" t="str">
        <f t="shared" si="593"/>
        <v>AA</v>
      </c>
      <c r="M12620" s="2" t="s">
        <v>632</v>
      </c>
      <c r="N12620" s="2" t="s">
        <v>424</v>
      </c>
      <c r="O12620" s="2" t="s">
        <v>70</v>
      </c>
    </row>
    <row r="12621" spans="1:15">
      <c r="A12621" s="42">
        <v>40842</v>
      </c>
      <c r="B12621" s="42">
        <v>48147</v>
      </c>
      <c r="C12621" s="130">
        <v>240</v>
      </c>
      <c r="D12621" s="43">
        <v>0.1003</v>
      </c>
      <c r="E12621" s="43">
        <v>9.11E-2</v>
      </c>
      <c r="F12621" s="44">
        <v>180000</v>
      </c>
      <c r="G12621" s="44">
        <v>180000</v>
      </c>
      <c r="H12621" s="44">
        <v>93244.42</v>
      </c>
      <c r="I12621" s="44">
        <v>109999.99</v>
      </c>
      <c r="J12621" s="68">
        <f t="shared" si="591"/>
        <v>0.5180245555555556</v>
      </c>
      <c r="K12621" s="43">
        <f t="shared" si="592"/>
        <v>0.61111105555555556</v>
      </c>
      <c r="L12621" s="41" t="str">
        <f t="shared" si="593"/>
        <v>AA</v>
      </c>
      <c r="M12621" s="41" t="s">
        <v>564</v>
      </c>
      <c r="N12621" s="41" t="s">
        <v>417</v>
      </c>
      <c r="O12621" s="41" t="s">
        <v>70</v>
      </c>
    </row>
    <row r="12622" spans="1:15">
      <c r="A12622" s="38">
        <v>40175</v>
      </c>
      <c r="B12622" s="38">
        <v>51132</v>
      </c>
      <c r="C12622" s="131">
        <v>360</v>
      </c>
      <c r="D12622" s="39">
        <v>0.1003</v>
      </c>
      <c r="E12622" s="39">
        <v>9.11E-2</v>
      </c>
      <c r="F12622" s="40">
        <v>164000</v>
      </c>
      <c r="G12622" s="40">
        <v>164000</v>
      </c>
      <c r="H12622" s="40">
        <v>85852.92</v>
      </c>
      <c r="I12622" s="40">
        <v>100223.66</v>
      </c>
      <c r="J12622" s="67">
        <f t="shared" si="591"/>
        <v>0.52349341463414634</v>
      </c>
      <c r="K12622" s="39">
        <f t="shared" si="592"/>
        <v>0.61111987804878054</v>
      </c>
      <c r="L12622" s="2" t="str">
        <f t="shared" si="593"/>
        <v>AA</v>
      </c>
      <c r="M12622" s="2" t="s">
        <v>538</v>
      </c>
      <c r="N12622" s="2" t="s">
        <v>417</v>
      </c>
      <c r="O12622" s="2" t="s">
        <v>70</v>
      </c>
    </row>
    <row r="12623" spans="1:15">
      <c r="A12623" s="42">
        <v>40689</v>
      </c>
      <c r="B12623" s="42">
        <v>51647</v>
      </c>
      <c r="C12623" s="130">
        <v>360</v>
      </c>
      <c r="D12623" s="43">
        <v>0.1003</v>
      </c>
      <c r="E12623" s="43">
        <v>9.11E-2</v>
      </c>
      <c r="F12623" s="44">
        <v>200000</v>
      </c>
      <c r="G12623" s="44">
        <v>200000</v>
      </c>
      <c r="H12623" s="44">
        <v>109801.72</v>
      </c>
      <c r="I12623" s="44">
        <v>122528.12</v>
      </c>
      <c r="J12623" s="68">
        <f t="shared" si="591"/>
        <v>0.54900859999999996</v>
      </c>
      <c r="K12623" s="43">
        <f t="shared" si="592"/>
        <v>0.61264059999999998</v>
      </c>
      <c r="L12623" s="41" t="str">
        <f t="shared" si="593"/>
        <v>AA</v>
      </c>
      <c r="M12623" s="41" t="s">
        <v>555</v>
      </c>
      <c r="N12623" s="41" t="s">
        <v>434</v>
      </c>
      <c r="O12623" s="41" t="s">
        <v>70</v>
      </c>
    </row>
    <row r="12624" spans="1:15">
      <c r="A12624" s="42">
        <v>40143</v>
      </c>
      <c r="B12624" s="42">
        <v>49274</v>
      </c>
      <c r="C12624" s="130">
        <v>300</v>
      </c>
      <c r="D12624" s="43">
        <v>0.1003</v>
      </c>
      <c r="E12624" s="43">
        <v>9.11E-2</v>
      </c>
      <c r="F12624" s="44">
        <v>172000</v>
      </c>
      <c r="G12624" s="44">
        <v>172000</v>
      </c>
      <c r="H12624" s="44">
        <v>86546.79</v>
      </c>
      <c r="I12624" s="44">
        <v>105389.84</v>
      </c>
      <c r="J12624" s="68">
        <f t="shared" si="591"/>
        <v>0.5031790116279069</v>
      </c>
      <c r="K12624" s="43">
        <f t="shared" si="592"/>
        <v>0.61273162790697677</v>
      </c>
      <c r="L12624" s="41" t="str">
        <f t="shared" si="593"/>
        <v>AA</v>
      </c>
      <c r="M12624" s="41" t="s">
        <v>495</v>
      </c>
      <c r="N12624" s="41" t="s">
        <v>424</v>
      </c>
      <c r="O12624" s="41" t="s">
        <v>70</v>
      </c>
    </row>
    <row r="12625" spans="1:15">
      <c r="A12625" s="42">
        <v>39822</v>
      </c>
      <c r="B12625" s="42">
        <v>47127</v>
      </c>
      <c r="C12625" s="130">
        <v>240</v>
      </c>
      <c r="D12625" s="43">
        <v>0.1003</v>
      </c>
      <c r="E12625" s="43">
        <v>9.5700000000000007E-2</v>
      </c>
      <c r="F12625" s="44">
        <v>163000</v>
      </c>
      <c r="G12625" s="44">
        <v>163000</v>
      </c>
      <c r="H12625" s="44">
        <v>75577.61</v>
      </c>
      <c r="I12625" s="44">
        <v>100000</v>
      </c>
      <c r="J12625" s="68">
        <f t="shared" si="591"/>
        <v>0.46366631901840494</v>
      </c>
      <c r="K12625" s="43">
        <f t="shared" si="592"/>
        <v>0.61349693251533743</v>
      </c>
      <c r="L12625" s="41" t="str">
        <f t="shared" si="593"/>
        <v>AA</v>
      </c>
      <c r="M12625" s="41" t="s">
        <v>1599</v>
      </c>
      <c r="N12625" s="41" t="s">
        <v>416</v>
      </c>
      <c r="O12625" s="41" t="s">
        <v>70</v>
      </c>
    </row>
    <row r="12626" spans="1:15">
      <c r="A12626" s="38">
        <v>40585</v>
      </c>
      <c r="B12626" s="38">
        <v>51543</v>
      </c>
      <c r="C12626" s="131">
        <v>360</v>
      </c>
      <c r="D12626" s="39">
        <v>0.1003</v>
      </c>
      <c r="E12626" s="39">
        <v>9.11E-2</v>
      </c>
      <c r="F12626" s="40">
        <v>200000</v>
      </c>
      <c r="G12626" s="40">
        <v>200000</v>
      </c>
      <c r="H12626" s="40">
        <v>99932.97</v>
      </c>
      <c r="I12626" s="40">
        <v>122700</v>
      </c>
      <c r="J12626" s="67">
        <f t="shared" si="591"/>
        <v>0.49966484999999999</v>
      </c>
      <c r="K12626" s="39">
        <f t="shared" si="592"/>
        <v>0.61350000000000005</v>
      </c>
      <c r="L12626" s="2" t="str">
        <f t="shared" si="593"/>
        <v>AA</v>
      </c>
      <c r="M12626" s="2" t="s">
        <v>648</v>
      </c>
      <c r="N12626" s="2" t="s">
        <v>417</v>
      </c>
      <c r="O12626" s="2" t="s">
        <v>70</v>
      </c>
    </row>
    <row r="12627" spans="1:15">
      <c r="A12627" s="38">
        <v>40694</v>
      </c>
      <c r="B12627" s="38">
        <v>47999</v>
      </c>
      <c r="C12627" s="131">
        <v>240</v>
      </c>
      <c r="D12627" s="39">
        <v>0.1003</v>
      </c>
      <c r="E12627" s="39">
        <v>9.11E-2</v>
      </c>
      <c r="F12627" s="40">
        <v>195592.5</v>
      </c>
      <c r="G12627" s="40">
        <v>195592.5</v>
      </c>
      <c r="H12627" s="40">
        <v>82735.899999999994</v>
      </c>
      <c r="I12627" s="40">
        <v>119999.99</v>
      </c>
      <c r="J12627" s="67">
        <f t="shared" si="591"/>
        <v>0.42300139320270458</v>
      </c>
      <c r="K12627" s="39">
        <f t="shared" si="592"/>
        <v>0.61352040594603574</v>
      </c>
      <c r="L12627" s="2" t="str">
        <f t="shared" si="593"/>
        <v>AA</v>
      </c>
      <c r="M12627" s="2" t="s">
        <v>973</v>
      </c>
      <c r="N12627" s="2" t="s">
        <v>437</v>
      </c>
      <c r="O12627" s="2" t="s">
        <v>70</v>
      </c>
    </row>
    <row r="12628" spans="1:15">
      <c r="A12628" s="42">
        <v>39717</v>
      </c>
      <c r="B12628" s="42">
        <v>50674</v>
      </c>
      <c r="C12628" s="130">
        <v>360</v>
      </c>
      <c r="D12628" s="43">
        <v>0.1003</v>
      </c>
      <c r="E12628" s="43">
        <v>9.11E-2</v>
      </c>
      <c r="F12628" s="44">
        <v>132016.9</v>
      </c>
      <c r="G12628" s="44">
        <v>132016.9</v>
      </c>
      <c r="H12628" s="44">
        <v>67079.78</v>
      </c>
      <c r="I12628" s="44">
        <v>80999.990000000005</v>
      </c>
      <c r="J12628" s="68">
        <f t="shared" si="591"/>
        <v>0.50811509738525906</v>
      </c>
      <c r="K12628" s="43">
        <f t="shared" si="592"/>
        <v>0.61355773389619062</v>
      </c>
      <c r="L12628" s="41" t="str">
        <f t="shared" si="593"/>
        <v>AA</v>
      </c>
      <c r="M12628" s="41" t="s">
        <v>475</v>
      </c>
      <c r="N12628" s="41" t="s">
        <v>427</v>
      </c>
      <c r="O12628" s="41" t="s">
        <v>70</v>
      </c>
    </row>
    <row r="12629" spans="1:15">
      <c r="A12629" s="42">
        <v>40022</v>
      </c>
      <c r="B12629" s="42">
        <v>47327</v>
      </c>
      <c r="C12629" s="130">
        <v>240</v>
      </c>
      <c r="D12629" s="43">
        <v>0.1003</v>
      </c>
      <c r="E12629" s="43">
        <v>9.11E-2</v>
      </c>
      <c r="F12629" s="44">
        <v>170000</v>
      </c>
      <c r="G12629" s="44">
        <v>170000</v>
      </c>
      <c r="H12629" s="44">
        <v>77993.16</v>
      </c>
      <c r="I12629" s="44">
        <v>104395.67</v>
      </c>
      <c r="J12629" s="68">
        <f t="shared" si="591"/>
        <v>0.45878329411764707</v>
      </c>
      <c r="K12629" s="43">
        <f t="shared" si="592"/>
        <v>0.61409217647058822</v>
      </c>
      <c r="L12629" s="41" t="str">
        <f t="shared" si="593"/>
        <v>AA</v>
      </c>
      <c r="M12629" s="41" t="s">
        <v>532</v>
      </c>
      <c r="N12629" s="41" t="s">
        <v>417</v>
      </c>
      <c r="O12629" s="41" t="s">
        <v>70</v>
      </c>
    </row>
    <row r="12630" spans="1:15">
      <c r="A12630" s="38">
        <v>40602</v>
      </c>
      <c r="B12630" s="38">
        <v>51560</v>
      </c>
      <c r="C12630" s="131">
        <v>360</v>
      </c>
      <c r="D12630" s="39">
        <v>0.1003</v>
      </c>
      <c r="E12630" s="39">
        <v>9.11E-2</v>
      </c>
      <c r="F12630" s="40">
        <v>170000</v>
      </c>
      <c r="G12630" s="40">
        <v>170000</v>
      </c>
      <c r="H12630" s="40">
        <v>93086.2</v>
      </c>
      <c r="I12630" s="40">
        <v>104435.07</v>
      </c>
      <c r="J12630" s="67">
        <f t="shared" si="591"/>
        <v>0.54756588235294112</v>
      </c>
      <c r="K12630" s="39">
        <f t="shared" si="592"/>
        <v>0.6143239411764706</v>
      </c>
      <c r="L12630" s="2" t="str">
        <f t="shared" si="593"/>
        <v>AA</v>
      </c>
      <c r="M12630" s="2" t="s">
        <v>554</v>
      </c>
      <c r="N12630" s="2" t="s">
        <v>417</v>
      </c>
      <c r="O12630" s="2" t="s">
        <v>70</v>
      </c>
    </row>
    <row r="12631" spans="1:15">
      <c r="A12631" s="38">
        <v>40252</v>
      </c>
      <c r="B12631" s="38">
        <v>51210</v>
      </c>
      <c r="C12631" s="131">
        <v>360</v>
      </c>
      <c r="D12631" s="39">
        <v>0.1003</v>
      </c>
      <c r="E12631" s="39">
        <v>9.11E-2</v>
      </c>
      <c r="F12631" s="40">
        <v>187000</v>
      </c>
      <c r="G12631" s="40">
        <v>187000</v>
      </c>
      <c r="H12631" s="40">
        <v>81632.06</v>
      </c>
      <c r="I12631" s="40">
        <v>114999.99</v>
      </c>
      <c r="J12631" s="67">
        <f t="shared" si="591"/>
        <v>0.43653508021390375</v>
      </c>
      <c r="K12631" s="39">
        <f t="shared" si="592"/>
        <v>0.61497320855614979</v>
      </c>
      <c r="L12631" s="2" t="str">
        <f t="shared" si="593"/>
        <v>AA</v>
      </c>
      <c r="M12631" s="2" t="s">
        <v>459</v>
      </c>
      <c r="N12631" s="2" t="s">
        <v>417</v>
      </c>
      <c r="O12631" s="2" t="s">
        <v>70</v>
      </c>
    </row>
    <row r="12632" spans="1:15">
      <c r="A12632" s="38">
        <v>40687</v>
      </c>
      <c r="B12632" s="38">
        <v>46015</v>
      </c>
      <c r="C12632" s="131">
        <v>175</v>
      </c>
      <c r="D12632" s="39">
        <v>0.1003</v>
      </c>
      <c r="E12632" s="39">
        <v>9.11E-2</v>
      </c>
      <c r="F12632" s="40">
        <v>200000</v>
      </c>
      <c r="G12632" s="40">
        <v>200000</v>
      </c>
      <c r="H12632" s="40">
        <v>83129.89</v>
      </c>
      <c r="I12632" s="40">
        <v>122999.97</v>
      </c>
      <c r="J12632" s="67">
        <f t="shared" si="591"/>
        <v>0.41564944999999998</v>
      </c>
      <c r="K12632" s="39">
        <f t="shared" si="592"/>
        <v>0.61499985000000001</v>
      </c>
      <c r="L12632" s="2" t="str">
        <f t="shared" si="593"/>
        <v>AA</v>
      </c>
      <c r="M12632" s="2" t="s">
        <v>449</v>
      </c>
      <c r="N12632" s="2" t="s">
        <v>418</v>
      </c>
      <c r="O12632" s="2" t="s">
        <v>70</v>
      </c>
    </row>
    <row r="12633" spans="1:15">
      <c r="A12633" s="42">
        <v>40410</v>
      </c>
      <c r="B12633" s="42">
        <v>41963</v>
      </c>
      <c r="C12633" s="130">
        <v>51</v>
      </c>
      <c r="D12633" s="43">
        <v>0.1003</v>
      </c>
      <c r="E12633" s="43">
        <v>9.11E-2</v>
      </c>
      <c r="F12633" s="44">
        <v>192000</v>
      </c>
      <c r="G12633" s="44">
        <v>192000</v>
      </c>
      <c r="H12633" s="44">
        <v>34940.82</v>
      </c>
      <c r="I12633" s="44">
        <v>118099.99</v>
      </c>
      <c r="J12633" s="68">
        <f t="shared" si="591"/>
        <v>0.18198343750000001</v>
      </c>
      <c r="K12633" s="43">
        <f t="shared" si="592"/>
        <v>0.61510411458333336</v>
      </c>
      <c r="L12633" s="41" t="str">
        <f t="shared" si="593"/>
        <v>AA</v>
      </c>
      <c r="M12633" s="41" t="s">
        <v>453</v>
      </c>
      <c r="N12633" s="41" t="s">
        <v>418</v>
      </c>
      <c r="O12633" s="41" t="s">
        <v>70</v>
      </c>
    </row>
    <row r="12634" spans="1:15">
      <c r="A12634" s="38">
        <v>40046</v>
      </c>
      <c r="B12634" s="38">
        <v>51003</v>
      </c>
      <c r="C12634" s="131">
        <v>360</v>
      </c>
      <c r="D12634" s="39">
        <v>0.1003</v>
      </c>
      <c r="E12634" s="39">
        <v>9.11E-2</v>
      </c>
      <c r="F12634" s="40">
        <v>191032.13</v>
      </c>
      <c r="G12634" s="40">
        <v>191032.13</v>
      </c>
      <c r="H12634" s="40">
        <v>102840.6</v>
      </c>
      <c r="I12634" s="40">
        <v>117552.94</v>
      </c>
      <c r="J12634" s="67">
        <f t="shared" si="591"/>
        <v>0.53834190091478329</v>
      </c>
      <c r="K12634" s="39">
        <f t="shared" si="592"/>
        <v>0.61535690357428352</v>
      </c>
      <c r="L12634" s="2" t="str">
        <f t="shared" si="593"/>
        <v>AA</v>
      </c>
      <c r="M12634" s="2" t="s">
        <v>827</v>
      </c>
      <c r="N12634" s="2" t="s">
        <v>417</v>
      </c>
      <c r="O12634" s="2" t="s">
        <v>70</v>
      </c>
    </row>
    <row r="12635" spans="1:15">
      <c r="A12635" s="38">
        <v>40492</v>
      </c>
      <c r="B12635" s="38">
        <v>51450</v>
      </c>
      <c r="C12635" s="131">
        <v>360</v>
      </c>
      <c r="D12635" s="39">
        <v>0.1003</v>
      </c>
      <c r="E12635" s="39">
        <v>9.11E-2</v>
      </c>
      <c r="F12635" s="40">
        <v>195000</v>
      </c>
      <c r="G12635" s="40">
        <v>195000</v>
      </c>
      <c r="H12635" s="40">
        <v>105988.62</v>
      </c>
      <c r="I12635" s="40">
        <v>119999.99</v>
      </c>
      <c r="J12635" s="67">
        <f t="shared" si="591"/>
        <v>0.54353138461538464</v>
      </c>
      <c r="K12635" s="39">
        <f t="shared" si="592"/>
        <v>0.61538456410256415</v>
      </c>
      <c r="L12635" s="2" t="str">
        <f t="shared" si="593"/>
        <v>AA</v>
      </c>
      <c r="M12635" s="2" t="s">
        <v>548</v>
      </c>
      <c r="N12635" s="2" t="s">
        <v>433</v>
      </c>
      <c r="O12635" s="2" t="s">
        <v>70</v>
      </c>
    </row>
    <row r="12636" spans="1:15">
      <c r="A12636" s="38">
        <v>40753</v>
      </c>
      <c r="B12636" s="38">
        <v>51711</v>
      </c>
      <c r="C12636" s="131">
        <v>360</v>
      </c>
      <c r="D12636" s="39">
        <v>0.1003</v>
      </c>
      <c r="E12636" s="39">
        <v>9.11E-2</v>
      </c>
      <c r="F12636" s="40">
        <v>195000</v>
      </c>
      <c r="G12636" s="40">
        <v>195000</v>
      </c>
      <c r="H12636" s="40">
        <v>111026.89</v>
      </c>
      <c r="I12636" s="40">
        <v>120000</v>
      </c>
      <c r="J12636" s="67">
        <f t="shared" si="591"/>
        <v>0.56936866666666663</v>
      </c>
      <c r="K12636" s="39">
        <f t="shared" si="592"/>
        <v>0.61538461538461542</v>
      </c>
      <c r="L12636" s="2" t="str">
        <f t="shared" si="593"/>
        <v>AA</v>
      </c>
      <c r="M12636" s="2" t="s">
        <v>805</v>
      </c>
      <c r="N12636" s="2" t="s">
        <v>422</v>
      </c>
      <c r="O12636" s="2" t="s">
        <v>70</v>
      </c>
    </row>
    <row r="12637" spans="1:15">
      <c r="A12637" s="38">
        <v>40851</v>
      </c>
      <c r="B12637" s="38">
        <v>51809</v>
      </c>
      <c r="C12637" s="131">
        <v>360</v>
      </c>
      <c r="D12637" s="39">
        <v>0.1003</v>
      </c>
      <c r="E12637" s="39">
        <v>9.11E-2</v>
      </c>
      <c r="F12637" s="40">
        <v>178700</v>
      </c>
      <c r="G12637" s="40">
        <v>178700</v>
      </c>
      <c r="H12637" s="40">
        <v>89455.46</v>
      </c>
      <c r="I12637" s="40">
        <v>109999.99</v>
      </c>
      <c r="J12637" s="67">
        <f t="shared" si="591"/>
        <v>0.50059015109121441</v>
      </c>
      <c r="K12637" s="39">
        <f t="shared" si="592"/>
        <v>0.61555674314493569</v>
      </c>
      <c r="L12637" s="2" t="str">
        <f t="shared" si="593"/>
        <v>AA</v>
      </c>
      <c r="M12637" s="2" t="s">
        <v>1214</v>
      </c>
      <c r="N12637" s="2" t="s">
        <v>427</v>
      </c>
      <c r="O12637" s="2" t="s">
        <v>70</v>
      </c>
    </row>
    <row r="12638" spans="1:15">
      <c r="A12638" s="42">
        <v>40406</v>
      </c>
      <c r="B12638" s="42">
        <v>51364</v>
      </c>
      <c r="C12638" s="130">
        <v>360</v>
      </c>
      <c r="D12638" s="43">
        <v>0.1003</v>
      </c>
      <c r="E12638" s="43">
        <v>9.5700000000000007E-2</v>
      </c>
      <c r="F12638" s="44">
        <v>164500</v>
      </c>
      <c r="G12638" s="44">
        <v>164500</v>
      </c>
      <c r="H12638" s="44">
        <v>88820.87</v>
      </c>
      <c r="I12638" s="44">
        <v>101287.99</v>
      </c>
      <c r="J12638" s="68">
        <f t="shared" si="591"/>
        <v>0.53994449848024317</v>
      </c>
      <c r="K12638" s="43">
        <f t="shared" si="592"/>
        <v>0.61573246200607901</v>
      </c>
      <c r="L12638" s="41" t="str">
        <f t="shared" si="593"/>
        <v>AA</v>
      </c>
      <c r="M12638" s="41" t="s">
        <v>656</v>
      </c>
      <c r="N12638" s="41" t="s">
        <v>416</v>
      </c>
      <c r="O12638" s="41" t="s">
        <v>70</v>
      </c>
    </row>
    <row r="12639" spans="1:15">
      <c r="A12639" s="38">
        <v>39770</v>
      </c>
      <c r="B12639" s="38">
        <v>42784</v>
      </c>
      <c r="C12639" s="131">
        <v>99</v>
      </c>
      <c r="D12639" s="39">
        <v>0.1003</v>
      </c>
      <c r="E12639" s="39">
        <v>9.11E-2</v>
      </c>
      <c r="F12639" s="40">
        <v>190000</v>
      </c>
      <c r="G12639" s="40">
        <v>190000</v>
      </c>
      <c r="H12639" s="40">
        <v>55517.33</v>
      </c>
      <c r="I12639" s="40">
        <v>117000</v>
      </c>
      <c r="J12639" s="67">
        <f t="shared" si="591"/>
        <v>0.29219647368421053</v>
      </c>
      <c r="K12639" s="39">
        <f t="shared" si="592"/>
        <v>0.61578947368421055</v>
      </c>
      <c r="L12639" s="2" t="str">
        <f t="shared" si="593"/>
        <v>AA</v>
      </c>
      <c r="M12639" s="2" t="s">
        <v>453</v>
      </c>
      <c r="N12639" s="2" t="s">
        <v>418</v>
      </c>
      <c r="O12639" s="2" t="s">
        <v>70</v>
      </c>
    </row>
    <row r="12640" spans="1:15">
      <c r="A12640" s="38">
        <v>40562</v>
      </c>
      <c r="B12640" s="38">
        <v>48079</v>
      </c>
      <c r="C12640" s="131">
        <v>247</v>
      </c>
      <c r="D12640" s="39">
        <v>0.1003</v>
      </c>
      <c r="E12640" s="39">
        <v>9.11E-2</v>
      </c>
      <c r="F12640" s="40">
        <v>193914.61</v>
      </c>
      <c r="G12640" s="40">
        <v>193914.61</v>
      </c>
      <c r="H12640" s="40">
        <v>96563.65</v>
      </c>
      <c r="I12640" s="40">
        <v>119439.61</v>
      </c>
      <c r="J12640" s="67">
        <f t="shared" si="591"/>
        <v>0.49796995698261209</v>
      </c>
      <c r="K12640" s="39">
        <f t="shared" si="592"/>
        <v>0.6159392012803987</v>
      </c>
      <c r="L12640" s="2" t="str">
        <f t="shared" si="593"/>
        <v>AA</v>
      </c>
      <c r="M12640" s="2" t="s">
        <v>724</v>
      </c>
      <c r="N12640" s="2" t="s">
        <v>424</v>
      </c>
      <c r="O12640" s="2" t="s">
        <v>70</v>
      </c>
    </row>
    <row r="12641" spans="1:15">
      <c r="A12641" s="42">
        <v>40396</v>
      </c>
      <c r="B12641" s="42">
        <v>47701</v>
      </c>
      <c r="C12641" s="130">
        <v>240</v>
      </c>
      <c r="D12641" s="43">
        <v>0.1003</v>
      </c>
      <c r="E12641" s="43">
        <v>9.11E-2</v>
      </c>
      <c r="F12641" s="44">
        <v>180000</v>
      </c>
      <c r="G12641" s="44">
        <v>180000</v>
      </c>
      <c r="H12641" s="44">
        <v>48245.16</v>
      </c>
      <c r="I12641" s="44">
        <v>110879.59</v>
      </c>
      <c r="J12641" s="68">
        <f t="shared" si="591"/>
        <v>0.26802866666666669</v>
      </c>
      <c r="K12641" s="43">
        <f t="shared" si="592"/>
        <v>0.61599772222222215</v>
      </c>
      <c r="L12641" s="41" t="str">
        <f t="shared" si="593"/>
        <v>AA</v>
      </c>
      <c r="M12641" s="41" t="s">
        <v>739</v>
      </c>
      <c r="N12641" s="41" t="s">
        <v>422</v>
      </c>
      <c r="O12641" s="41" t="s">
        <v>70</v>
      </c>
    </row>
    <row r="12642" spans="1:15">
      <c r="A12642" s="42">
        <v>40518</v>
      </c>
      <c r="B12642" s="42">
        <v>43287</v>
      </c>
      <c r="C12642" s="130">
        <v>91</v>
      </c>
      <c r="D12642" s="43">
        <v>0.1003</v>
      </c>
      <c r="E12642" s="43">
        <v>9.11E-2</v>
      </c>
      <c r="F12642" s="44">
        <v>176000</v>
      </c>
      <c r="G12642" s="44">
        <v>176000</v>
      </c>
      <c r="H12642" s="44">
        <v>56659.55</v>
      </c>
      <c r="I12642" s="44">
        <v>108499.99</v>
      </c>
      <c r="J12642" s="68">
        <f t="shared" si="591"/>
        <v>0.32192926136363637</v>
      </c>
      <c r="K12642" s="43">
        <f t="shared" si="592"/>
        <v>0.61647721590909099</v>
      </c>
      <c r="L12642" s="41" t="str">
        <f t="shared" si="593"/>
        <v>AA</v>
      </c>
      <c r="M12642" s="41" t="s">
        <v>457</v>
      </c>
      <c r="N12642" s="41" t="s">
        <v>419</v>
      </c>
      <c r="O12642" s="41" t="s">
        <v>70</v>
      </c>
    </row>
    <row r="12643" spans="1:15">
      <c r="A12643" s="42">
        <v>39883</v>
      </c>
      <c r="B12643" s="42">
        <v>47188</v>
      </c>
      <c r="C12643" s="130">
        <v>240</v>
      </c>
      <c r="D12643" s="43">
        <v>0.1003</v>
      </c>
      <c r="E12643" s="43">
        <v>9.11E-2</v>
      </c>
      <c r="F12643" s="44">
        <v>141500</v>
      </c>
      <c r="G12643" s="44">
        <v>141500</v>
      </c>
      <c r="H12643" s="44">
        <v>59473.42</v>
      </c>
      <c r="I12643" s="44">
        <v>87232.03</v>
      </c>
      <c r="J12643" s="68">
        <f t="shared" si="591"/>
        <v>0.42030685512367488</v>
      </c>
      <c r="K12643" s="43">
        <f t="shared" si="592"/>
        <v>0.61648077738515905</v>
      </c>
      <c r="L12643" s="41" t="str">
        <f t="shared" si="593"/>
        <v>AA</v>
      </c>
      <c r="M12643" s="41" t="s">
        <v>554</v>
      </c>
      <c r="N12643" s="41" t="s">
        <v>417</v>
      </c>
      <c r="O12643" s="41" t="s">
        <v>70</v>
      </c>
    </row>
    <row r="12644" spans="1:15">
      <c r="A12644" s="42">
        <v>40259</v>
      </c>
      <c r="B12644" s="42">
        <v>51217</v>
      </c>
      <c r="C12644" s="130">
        <v>360</v>
      </c>
      <c r="D12644" s="43">
        <v>0.1003</v>
      </c>
      <c r="E12644" s="43">
        <v>9.11E-2</v>
      </c>
      <c r="F12644" s="44">
        <v>180000</v>
      </c>
      <c r="G12644" s="44">
        <v>180000</v>
      </c>
      <c r="H12644" s="44">
        <v>49255.9</v>
      </c>
      <c r="I12644" s="44">
        <v>111000</v>
      </c>
      <c r="J12644" s="68">
        <f t="shared" si="591"/>
        <v>0.27364388888888891</v>
      </c>
      <c r="K12644" s="43">
        <f t="shared" si="592"/>
        <v>0.6166666666666667</v>
      </c>
      <c r="L12644" s="41" t="str">
        <f t="shared" si="593"/>
        <v>AA</v>
      </c>
      <c r="M12644" s="41" t="s">
        <v>853</v>
      </c>
      <c r="N12644" s="41" t="s">
        <v>429</v>
      </c>
      <c r="O12644" s="41" t="s">
        <v>70</v>
      </c>
    </row>
    <row r="12645" spans="1:15">
      <c r="A12645" s="38">
        <v>40164</v>
      </c>
      <c r="B12645" s="38">
        <v>44121</v>
      </c>
      <c r="C12645" s="131">
        <v>130</v>
      </c>
      <c r="D12645" s="39">
        <v>0.1003</v>
      </c>
      <c r="E12645" s="39">
        <v>9.11E-2</v>
      </c>
      <c r="F12645" s="40">
        <v>198000</v>
      </c>
      <c r="G12645" s="40">
        <v>198000</v>
      </c>
      <c r="H12645" s="40">
        <v>57075.7</v>
      </c>
      <c r="I12645" s="40">
        <v>122149.99</v>
      </c>
      <c r="J12645" s="67">
        <f t="shared" si="591"/>
        <v>0.28826111111111108</v>
      </c>
      <c r="K12645" s="39">
        <f t="shared" si="592"/>
        <v>0.61691914141414139</v>
      </c>
      <c r="L12645" s="2" t="str">
        <f t="shared" si="593"/>
        <v>AA</v>
      </c>
      <c r="M12645" s="2" t="s">
        <v>463</v>
      </c>
      <c r="N12645" s="2" t="s">
        <v>422</v>
      </c>
      <c r="O12645" s="2" t="s">
        <v>70</v>
      </c>
    </row>
    <row r="12646" spans="1:15">
      <c r="A12646" s="42">
        <v>40193</v>
      </c>
      <c r="B12646" s="42">
        <v>44362</v>
      </c>
      <c r="C12646" s="130">
        <v>137</v>
      </c>
      <c r="D12646" s="43">
        <v>0.1003</v>
      </c>
      <c r="E12646" s="43">
        <v>9.11E-2</v>
      </c>
      <c r="F12646" s="44">
        <v>154000</v>
      </c>
      <c r="G12646" s="44">
        <v>154000</v>
      </c>
      <c r="H12646" s="44">
        <v>54692.14</v>
      </c>
      <c r="I12646" s="44">
        <v>95115.47</v>
      </c>
      <c r="J12646" s="68">
        <f t="shared" si="591"/>
        <v>0.35514376623376626</v>
      </c>
      <c r="K12646" s="43">
        <f t="shared" si="592"/>
        <v>0.61763292207792209</v>
      </c>
      <c r="L12646" s="41" t="str">
        <f t="shared" si="593"/>
        <v>AA</v>
      </c>
      <c r="M12646" s="41" t="s">
        <v>537</v>
      </c>
      <c r="N12646" s="41" t="s">
        <v>432</v>
      </c>
      <c r="O12646" s="41" t="s">
        <v>70</v>
      </c>
    </row>
    <row r="12647" spans="1:15">
      <c r="A12647" s="42">
        <v>40772</v>
      </c>
      <c r="B12647" s="42">
        <v>41899</v>
      </c>
      <c r="C12647" s="130">
        <v>37</v>
      </c>
      <c r="D12647" s="43">
        <v>0.1003</v>
      </c>
      <c r="E12647" s="43">
        <v>9.11E-2</v>
      </c>
      <c r="F12647" s="44">
        <v>170000</v>
      </c>
      <c r="G12647" s="44">
        <v>170000</v>
      </c>
      <c r="H12647" s="44">
        <v>31734.65</v>
      </c>
      <c r="I12647" s="44">
        <v>104999.99</v>
      </c>
      <c r="J12647" s="68">
        <f t="shared" si="591"/>
        <v>0.18667441176470589</v>
      </c>
      <c r="K12647" s="43">
        <f t="shared" si="592"/>
        <v>0.61764700000000006</v>
      </c>
      <c r="L12647" s="41" t="str">
        <f t="shared" si="593"/>
        <v>AA</v>
      </c>
      <c r="M12647" s="41" t="s">
        <v>564</v>
      </c>
      <c r="N12647" s="41" t="s">
        <v>417</v>
      </c>
      <c r="O12647" s="41" t="s">
        <v>70</v>
      </c>
    </row>
    <row r="12648" spans="1:15">
      <c r="A12648" s="42">
        <v>40392</v>
      </c>
      <c r="B12648" s="42">
        <v>51350</v>
      </c>
      <c r="C12648" s="130">
        <v>360</v>
      </c>
      <c r="D12648" s="43">
        <v>0.1003</v>
      </c>
      <c r="E12648" s="43">
        <v>9.11E-2</v>
      </c>
      <c r="F12648" s="44">
        <v>170000</v>
      </c>
      <c r="G12648" s="44">
        <v>170000</v>
      </c>
      <c r="H12648" s="44">
        <v>93851.54</v>
      </c>
      <c r="I12648" s="44">
        <v>105000</v>
      </c>
      <c r="J12648" s="68">
        <f t="shared" si="591"/>
        <v>0.55206788235294113</v>
      </c>
      <c r="K12648" s="43">
        <f t="shared" si="592"/>
        <v>0.61764705882352944</v>
      </c>
      <c r="L12648" s="41" t="str">
        <f t="shared" si="593"/>
        <v>AA</v>
      </c>
      <c r="M12648" s="41" t="s">
        <v>1050</v>
      </c>
      <c r="N12648" s="41" t="s">
        <v>427</v>
      </c>
      <c r="O12648" s="41" t="s">
        <v>70</v>
      </c>
    </row>
    <row r="12649" spans="1:15">
      <c r="A12649" s="42">
        <v>40429</v>
      </c>
      <c r="B12649" s="42">
        <v>45299</v>
      </c>
      <c r="C12649" s="130">
        <v>160</v>
      </c>
      <c r="D12649" s="43">
        <v>0.1003</v>
      </c>
      <c r="E12649" s="43">
        <v>9.11E-2</v>
      </c>
      <c r="F12649" s="44">
        <v>160700</v>
      </c>
      <c r="G12649" s="44">
        <v>160700</v>
      </c>
      <c r="H12649" s="44">
        <v>65359.38</v>
      </c>
      <c r="I12649" s="44">
        <v>99271.25</v>
      </c>
      <c r="J12649" s="68">
        <f t="shared" si="591"/>
        <v>0.4067167392657125</v>
      </c>
      <c r="K12649" s="43">
        <f t="shared" si="592"/>
        <v>0.61774268823895462</v>
      </c>
      <c r="L12649" s="41" t="str">
        <f t="shared" si="593"/>
        <v>AA</v>
      </c>
      <c r="M12649" s="41" t="s">
        <v>531</v>
      </c>
      <c r="N12649" s="41" t="s">
        <v>423</v>
      </c>
      <c r="O12649" s="41" t="s">
        <v>70</v>
      </c>
    </row>
    <row r="12650" spans="1:15">
      <c r="A12650" s="42">
        <v>40651</v>
      </c>
      <c r="B12650" s="42">
        <v>51609</v>
      </c>
      <c r="C12650" s="130">
        <v>360</v>
      </c>
      <c r="D12650" s="43">
        <v>0.1003</v>
      </c>
      <c r="E12650" s="43">
        <v>9.11E-2</v>
      </c>
      <c r="F12650" s="44">
        <v>175000</v>
      </c>
      <c r="G12650" s="44">
        <v>175000</v>
      </c>
      <c r="H12650" s="44">
        <v>102545.84</v>
      </c>
      <c r="I12650" s="44">
        <v>108205.26</v>
      </c>
      <c r="J12650" s="68">
        <f t="shared" si="591"/>
        <v>0.5859762285714285</v>
      </c>
      <c r="K12650" s="43">
        <f t="shared" si="592"/>
        <v>0.61831577142857141</v>
      </c>
      <c r="L12650" s="41" t="str">
        <f t="shared" si="593"/>
        <v>AA</v>
      </c>
      <c r="M12650" s="41" t="s">
        <v>716</v>
      </c>
      <c r="N12650" s="41" t="s">
        <v>417</v>
      </c>
      <c r="O12650" s="41" t="s">
        <v>70</v>
      </c>
    </row>
    <row r="12651" spans="1:15">
      <c r="A12651" s="38">
        <v>40262</v>
      </c>
      <c r="B12651" s="38">
        <v>47842</v>
      </c>
      <c r="C12651" s="131">
        <v>249</v>
      </c>
      <c r="D12651" s="39">
        <v>0.1003</v>
      </c>
      <c r="E12651" s="39">
        <v>9.11E-2</v>
      </c>
      <c r="F12651" s="40">
        <v>180000</v>
      </c>
      <c r="G12651" s="40">
        <v>180000</v>
      </c>
      <c r="H12651" s="40">
        <v>88077.18</v>
      </c>
      <c r="I12651" s="40">
        <v>111460.99</v>
      </c>
      <c r="J12651" s="67">
        <f t="shared" si="591"/>
        <v>0.48931766666666665</v>
      </c>
      <c r="K12651" s="39">
        <f t="shared" si="592"/>
        <v>0.61922772222222222</v>
      </c>
      <c r="L12651" s="2" t="str">
        <f t="shared" si="593"/>
        <v>AA</v>
      </c>
      <c r="M12651" s="2" t="s">
        <v>785</v>
      </c>
      <c r="N12651" s="2" t="s">
        <v>423</v>
      </c>
      <c r="O12651" s="2" t="s">
        <v>70</v>
      </c>
    </row>
    <row r="12652" spans="1:15">
      <c r="A12652" s="42">
        <v>40786</v>
      </c>
      <c r="B12652" s="42">
        <v>51744</v>
      </c>
      <c r="C12652" s="130">
        <v>360</v>
      </c>
      <c r="D12652" s="43">
        <v>0.1003</v>
      </c>
      <c r="E12652" s="43">
        <v>9.11E-2</v>
      </c>
      <c r="F12652" s="44">
        <v>165000</v>
      </c>
      <c r="G12652" s="44">
        <v>165000</v>
      </c>
      <c r="H12652" s="44">
        <v>97828.56</v>
      </c>
      <c r="I12652" s="44">
        <v>102186.05</v>
      </c>
      <c r="J12652" s="68">
        <f t="shared" si="591"/>
        <v>0.59290036363636367</v>
      </c>
      <c r="K12652" s="43">
        <f t="shared" si="592"/>
        <v>0.61930939393939399</v>
      </c>
      <c r="L12652" s="41" t="str">
        <f t="shared" si="593"/>
        <v>AA</v>
      </c>
      <c r="M12652" s="41" t="s">
        <v>457</v>
      </c>
      <c r="N12652" s="41" t="s">
        <v>419</v>
      </c>
      <c r="O12652" s="41" t="s">
        <v>70</v>
      </c>
    </row>
    <row r="12653" spans="1:15">
      <c r="A12653" s="42">
        <v>40802</v>
      </c>
      <c r="B12653" s="42">
        <v>46097</v>
      </c>
      <c r="C12653" s="130">
        <v>174</v>
      </c>
      <c r="D12653" s="43">
        <v>0.1003</v>
      </c>
      <c r="E12653" s="43">
        <v>9.11E-2</v>
      </c>
      <c r="F12653" s="44">
        <v>186000</v>
      </c>
      <c r="G12653" s="44">
        <v>186000</v>
      </c>
      <c r="H12653" s="44">
        <v>89675.81</v>
      </c>
      <c r="I12653" s="44">
        <v>115207.9</v>
      </c>
      <c r="J12653" s="68">
        <f t="shared" si="591"/>
        <v>0.48212801075268819</v>
      </c>
      <c r="K12653" s="43">
        <f t="shared" si="592"/>
        <v>0.61939731182795699</v>
      </c>
      <c r="L12653" s="41" t="str">
        <f t="shared" si="593"/>
        <v>AA</v>
      </c>
      <c r="M12653" s="41" t="s">
        <v>457</v>
      </c>
      <c r="N12653" s="41" t="s">
        <v>419</v>
      </c>
      <c r="O12653" s="41" t="s">
        <v>70</v>
      </c>
    </row>
    <row r="12654" spans="1:15">
      <c r="A12654" s="42">
        <v>39666</v>
      </c>
      <c r="B12654" s="42">
        <v>45144</v>
      </c>
      <c r="C12654" s="130">
        <v>180</v>
      </c>
      <c r="D12654" s="43">
        <v>0.1003</v>
      </c>
      <c r="E12654" s="43">
        <v>9.11E-2</v>
      </c>
      <c r="F12654" s="44">
        <v>145228.5</v>
      </c>
      <c r="G12654" s="44">
        <v>145228.5</v>
      </c>
      <c r="H12654" s="44">
        <v>33691.040000000001</v>
      </c>
      <c r="I12654" s="44">
        <v>89999.99</v>
      </c>
      <c r="J12654" s="68">
        <f t="shared" si="591"/>
        <v>0.23198642139800385</v>
      </c>
      <c r="K12654" s="43">
        <f t="shared" si="592"/>
        <v>0.61971300399026363</v>
      </c>
      <c r="L12654" s="41" t="str">
        <f t="shared" si="593"/>
        <v>AA</v>
      </c>
      <c r="M12654" s="41" t="s">
        <v>689</v>
      </c>
      <c r="N12654" s="41" t="s">
        <v>424</v>
      </c>
      <c r="O12654" s="41" t="s">
        <v>70</v>
      </c>
    </row>
    <row r="12655" spans="1:15">
      <c r="A12655" s="42">
        <v>40200</v>
      </c>
      <c r="B12655" s="42">
        <v>51157</v>
      </c>
      <c r="C12655" s="130">
        <v>360</v>
      </c>
      <c r="D12655" s="43">
        <v>0.1003</v>
      </c>
      <c r="E12655" s="43">
        <v>9.11E-2</v>
      </c>
      <c r="F12655" s="44">
        <v>190000</v>
      </c>
      <c r="G12655" s="44">
        <v>190000</v>
      </c>
      <c r="H12655" s="44">
        <v>104633.4</v>
      </c>
      <c r="I12655" s="44">
        <v>118000</v>
      </c>
      <c r="J12655" s="68">
        <f t="shared" si="591"/>
        <v>0.55070210526315788</v>
      </c>
      <c r="K12655" s="43">
        <f t="shared" si="592"/>
        <v>0.62105263157894741</v>
      </c>
      <c r="L12655" s="41" t="str">
        <f t="shared" si="593"/>
        <v>AA</v>
      </c>
      <c r="M12655" s="41" t="s">
        <v>677</v>
      </c>
      <c r="N12655" s="41" t="s">
        <v>421</v>
      </c>
      <c r="O12655" s="41" t="s">
        <v>70</v>
      </c>
    </row>
    <row r="12656" spans="1:15">
      <c r="A12656" s="42">
        <v>40050</v>
      </c>
      <c r="B12656" s="42">
        <v>51007</v>
      </c>
      <c r="C12656" s="130">
        <v>360</v>
      </c>
      <c r="D12656" s="43">
        <v>0.1003</v>
      </c>
      <c r="E12656" s="43">
        <v>9.11E-2</v>
      </c>
      <c r="F12656" s="44">
        <v>155000</v>
      </c>
      <c r="G12656" s="44">
        <v>155000</v>
      </c>
      <c r="H12656" s="44">
        <v>87150.76</v>
      </c>
      <c r="I12656" s="44">
        <v>96300</v>
      </c>
      <c r="J12656" s="68">
        <f t="shared" si="591"/>
        <v>0.5622629677419354</v>
      </c>
      <c r="K12656" s="43">
        <f t="shared" si="592"/>
        <v>0.6212903225806452</v>
      </c>
      <c r="L12656" s="41" t="str">
        <f t="shared" si="593"/>
        <v>AA</v>
      </c>
      <c r="M12656" s="41" t="s">
        <v>570</v>
      </c>
      <c r="N12656" s="41" t="s">
        <v>422</v>
      </c>
      <c r="O12656" s="41" t="s">
        <v>70</v>
      </c>
    </row>
    <row r="12657" spans="1:15">
      <c r="A12657" s="42">
        <v>39932</v>
      </c>
      <c r="B12657" s="42">
        <v>41484</v>
      </c>
      <c r="C12657" s="130">
        <v>51</v>
      </c>
      <c r="D12657" s="43">
        <v>0.1003</v>
      </c>
      <c r="E12657" s="43">
        <v>9.5700000000000007E-2</v>
      </c>
      <c r="F12657" s="44">
        <v>176000</v>
      </c>
      <c r="G12657" s="44">
        <v>176000</v>
      </c>
      <c r="H12657" s="44">
        <v>32969.53</v>
      </c>
      <c r="I12657" s="44">
        <v>109399.99</v>
      </c>
      <c r="J12657" s="68">
        <f t="shared" si="591"/>
        <v>0.187326875</v>
      </c>
      <c r="K12657" s="43">
        <f t="shared" si="592"/>
        <v>0.62159085227272726</v>
      </c>
      <c r="L12657" s="41" t="str">
        <f t="shared" si="593"/>
        <v>AA</v>
      </c>
      <c r="M12657" s="41" t="s">
        <v>564</v>
      </c>
      <c r="N12657" s="41" t="s">
        <v>417</v>
      </c>
      <c r="O12657" s="41" t="s">
        <v>70</v>
      </c>
    </row>
    <row r="12658" spans="1:15">
      <c r="A12658" s="38">
        <v>40200</v>
      </c>
      <c r="B12658" s="38">
        <v>47505</v>
      </c>
      <c r="C12658" s="131">
        <v>240</v>
      </c>
      <c r="D12658" s="39">
        <v>0.1003</v>
      </c>
      <c r="E12658" s="39">
        <v>9.11E-2</v>
      </c>
      <c r="F12658" s="40">
        <v>190000</v>
      </c>
      <c r="G12658" s="40">
        <v>190000</v>
      </c>
      <c r="H12658" s="40">
        <v>91226.74</v>
      </c>
      <c r="I12658" s="40">
        <v>118166.42</v>
      </c>
      <c r="J12658" s="67">
        <f t="shared" si="591"/>
        <v>0.48014073684210529</v>
      </c>
      <c r="K12658" s="39">
        <f t="shared" si="592"/>
        <v>0.62192852631578943</v>
      </c>
      <c r="L12658" s="2" t="str">
        <f t="shared" si="593"/>
        <v>AA</v>
      </c>
      <c r="M12658" s="2" t="s">
        <v>586</v>
      </c>
      <c r="N12658" s="2" t="s">
        <v>416</v>
      </c>
      <c r="O12658" s="2" t="s">
        <v>70</v>
      </c>
    </row>
    <row r="12659" spans="1:15">
      <c r="A12659" s="38">
        <v>40592</v>
      </c>
      <c r="B12659" s="38">
        <v>48656</v>
      </c>
      <c r="C12659" s="131">
        <v>265</v>
      </c>
      <c r="D12659" s="39">
        <v>0.1003</v>
      </c>
      <c r="E12659" s="39">
        <v>9.11E-2</v>
      </c>
      <c r="F12659" s="40">
        <v>180000</v>
      </c>
      <c r="G12659" s="40">
        <v>180000</v>
      </c>
      <c r="H12659" s="40">
        <v>94144.23</v>
      </c>
      <c r="I12659" s="40">
        <v>111999.99</v>
      </c>
      <c r="J12659" s="67">
        <f t="shared" si="591"/>
        <v>0.52302349999999997</v>
      </c>
      <c r="K12659" s="39">
        <f t="shared" si="592"/>
        <v>0.62222216666666674</v>
      </c>
      <c r="L12659" s="2" t="str">
        <f t="shared" si="593"/>
        <v>AA</v>
      </c>
      <c r="M12659" s="2" t="s">
        <v>495</v>
      </c>
      <c r="N12659" s="2" t="s">
        <v>424</v>
      </c>
      <c r="O12659" s="2" t="s">
        <v>70</v>
      </c>
    </row>
    <row r="12660" spans="1:15">
      <c r="A12660" s="42">
        <v>40662</v>
      </c>
      <c r="B12660" s="42">
        <v>47967</v>
      </c>
      <c r="C12660" s="130">
        <v>240</v>
      </c>
      <c r="D12660" s="43">
        <v>0.1003</v>
      </c>
      <c r="E12660" s="43">
        <v>9.11E-2</v>
      </c>
      <c r="F12660" s="44">
        <v>158000</v>
      </c>
      <c r="G12660" s="44">
        <v>158000</v>
      </c>
      <c r="H12660" s="44">
        <v>66367.520000000004</v>
      </c>
      <c r="I12660" s="44">
        <v>98451.23</v>
      </c>
      <c r="J12660" s="68">
        <f t="shared" si="591"/>
        <v>0.4200475949367089</v>
      </c>
      <c r="K12660" s="43">
        <f t="shared" si="592"/>
        <v>0.62310905063291133</v>
      </c>
      <c r="L12660" s="41" t="str">
        <f t="shared" si="593"/>
        <v>AA</v>
      </c>
      <c r="M12660" s="41" t="s">
        <v>651</v>
      </c>
      <c r="N12660" s="41" t="s">
        <v>417</v>
      </c>
      <c r="O12660" s="41" t="s">
        <v>70</v>
      </c>
    </row>
    <row r="12661" spans="1:15">
      <c r="A12661" s="38">
        <v>40056</v>
      </c>
      <c r="B12661" s="38">
        <v>47361</v>
      </c>
      <c r="C12661" s="131">
        <v>240</v>
      </c>
      <c r="D12661" s="39">
        <v>0.1003</v>
      </c>
      <c r="E12661" s="39">
        <v>9.11E-2</v>
      </c>
      <c r="F12661" s="40">
        <v>157000</v>
      </c>
      <c r="G12661" s="40">
        <v>157000</v>
      </c>
      <c r="H12661" s="40">
        <v>59249.88</v>
      </c>
      <c r="I12661" s="40">
        <v>97855.63</v>
      </c>
      <c r="J12661" s="67">
        <f t="shared" si="591"/>
        <v>0.37738777070063695</v>
      </c>
      <c r="K12661" s="39">
        <f t="shared" si="592"/>
        <v>0.62328426751592358</v>
      </c>
      <c r="L12661" s="2" t="str">
        <f t="shared" si="593"/>
        <v>AA</v>
      </c>
      <c r="M12661" s="2" t="s">
        <v>495</v>
      </c>
      <c r="N12661" s="2" t="s">
        <v>424</v>
      </c>
      <c r="O12661" s="2" t="s">
        <v>70</v>
      </c>
    </row>
    <row r="12662" spans="1:15">
      <c r="A12662" s="42">
        <v>40800</v>
      </c>
      <c r="B12662" s="42">
        <v>51758</v>
      </c>
      <c r="C12662" s="130">
        <v>360</v>
      </c>
      <c r="D12662" s="43">
        <v>0.1003</v>
      </c>
      <c r="E12662" s="43">
        <v>9.11E-2</v>
      </c>
      <c r="F12662" s="44">
        <v>186000</v>
      </c>
      <c r="G12662" s="44">
        <v>186000</v>
      </c>
      <c r="H12662" s="44">
        <v>104706.08</v>
      </c>
      <c r="I12662" s="44">
        <v>116017.89</v>
      </c>
      <c r="J12662" s="68">
        <f t="shared" si="591"/>
        <v>0.56293591397849463</v>
      </c>
      <c r="K12662" s="43">
        <f t="shared" si="592"/>
        <v>0.62375209677419352</v>
      </c>
      <c r="L12662" s="41" t="str">
        <f t="shared" si="593"/>
        <v>AA</v>
      </c>
      <c r="M12662" s="41" t="s">
        <v>457</v>
      </c>
      <c r="N12662" s="41" t="s">
        <v>419</v>
      </c>
      <c r="O12662" s="41" t="s">
        <v>70</v>
      </c>
    </row>
    <row r="12663" spans="1:15">
      <c r="A12663" s="38">
        <v>39681</v>
      </c>
      <c r="B12663" s="38">
        <v>50638</v>
      </c>
      <c r="C12663" s="131">
        <v>360</v>
      </c>
      <c r="D12663" s="39">
        <v>0.1003</v>
      </c>
      <c r="E12663" s="39">
        <v>9.11E-2</v>
      </c>
      <c r="F12663" s="40">
        <v>200000</v>
      </c>
      <c r="G12663" s="40">
        <v>200000</v>
      </c>
      <c r="H12663" s="40">
        <v>62836.28</v>
      </c>
      <c r="I12663" s="40">
        <v>124999.98</v>
      </c>
      <c r="J12663" s="67">
        <f t="shared" si="591"/>
        <v>0.3141814</v>
      </c>
      <c r="K12663" s="39">
        <f t="shared" si="592"/>
        <v>0.62499989999999994</v>
      </c>
      <c r="L12663" s="2" t="str">
        <f t="shared" si="593"/>
        <v>AA</v>
      </c>
      <c r="M12663" s="2" t="s">
        <v>586</v>
      </c>
      <c r="N12663" s="2" t="s">
        <v>416</v>
      </c>
      <c r="O12663" s="2" t="s">
        <v>70</v>
      </c>
    </row>
    <row r="12664" spans="1:15">
      <c r="A12664" s="42">
        <v>40197</v>
      </c>
      <c r="B12664" s="42">
        <v>51154</v>
      </c>
      <c r="C12664" s="130">
        <v>360</v>
      </c>
      <c r="D12664" s="43">
        <v>0.1003</v>
      </c>
      <c r="E12664" s="43">
        <v>9.11E-2</v>
      </c>
      <c r="F12664" s="44">
        <v>160000</v>
      </c>
      <c r="G12664" s="44">
        <v>160000</v>
      </c>
      <c r="H12664" s="44">
        <v>85920.09</v>
      </c>
      <c r="I12664" s="44">
        <v>99999.99</v>
      </c>
      <c r="J12664" s="68">
        <f t="shared" si="591"/>
        <v>0.53700056249999994</v>
      </c>
      <c r="K12664" s="43">
        <f t="shared" si="592"/>
        <v>0.62499993750000005</v>
      </c>
      <c r="L12664" s="41" t="str">
        <f t="shared" si="593"/>
        <v>AA</v>
      </c>
      <c r="M12664" s="41" t="s">
        <v>489</v>
      </c>
      <c r="N12664" s="41" t="s">
        <v>415</v>
      </c>
      <c r="O12664" s="41" t="s">
        <v>70</v>
      </c>
    </row>
    <row r="12665" spans="1:15">
      <c r="A12665" s="38">
        <v>40262</v>
      </c>
      <c r="B12665" s="38">
        <v>45741</v>
      </c>
      <c r="C12665" s="131">
        <v>180</v>
      </c>
      <c r="D12665" s="39">
        <v>0.1003</v>
      </c>
      <c r="E12665" s="39">
        <v>9.11E-2</v>
      </c>
      <c r="F12665" s="40">
        <v>176000</v>
      </c>
      <c r="G12665" s="40">
        <v>176000</v>
      </c>
      <c r="H12665" s="40">
        <v>76612.86</v>
      </c>
      <c r="I12665" s="40">
        <v>109999.99</v>
      </c>
      <c r="J12665" s="67">
        <f t="shared" si="591"/>
        <v>0.43530034090909092</v>
      </c>
      <c r="K12665" s="39">
        <f t="shared" si="592"/>
        <v>0.62499994318181817</v>
      </c>
      <c r="L12665" s="2" t="str">
        <f t="shared" si="593"/>
        <v>AA</v>
      </c>
      <c r="M12665" s="2" t="s">
        <v>703</v>
      </c>
      <c r="N12665" s="2" t="s">
        <v>437</v>
      </c>
      <c r="O12665" s="2" t="s">
        <v>70</v>
      </c>
    </row>
    <row r="12666" spans="1:15">
      <c r="A12666" s="38">
        <v>40049</v>
      </c>
      <c r="B12666" s="38">
        <v>43032</v>
      </c>
      <c r="C12666" s="131">
        <v>98</v>
      </c>
      <c r="D12666" s="39">
        <v>0.1003</v>
      </c>
      <c r="E12666" s="39">
        <v>9.5700000000000007E-2</v>
      </c>
      <c r="F12666" s="40">
        <v>200000</v>
      </c>
      <c r="G12666" s="40">
        <v>200000</v>
      </c>
      <c r="H12666" s="40">
        <v>56949.25</v>
      </c>
      <c r="I12666" s="40">
        <v>124999.99</v>
      </c>
      <c r="J12666" s="67">
        <f t="shared" si="591"/>
        <v>0.28474624999999998</v>
      </c>
      <c r="K12666" s="39">
        <f t="shared" si="592"/>
        <v>0.62499994999999997</v>
      </c>
      <c r="L12666" s="2" t="str">
        <f t="shared" si="593"/>
        <v>AA</v>
      </c>
      <c r="M12666" s="2" t="s">
        <v>1044</v>
      </c>
      <c r="N12666" s="2" t="s">
        <v>417</v>
      </c>
      <c r="O12666" s="2" t="s">
        <v>70</v>
      </c>
    </row>
    <row r="12667" spans="1:15">
      <c r="A12667" s="42">
        <v>40742</v>
      </c>
      <c r="B12667" s="42">
        <v>51700</v>
      </c>
      <c r="C12667" s="130">
        <v>360</v>
      </c>
      <c r="D12667" s="43">
        <v>0.1003</v>
      </c>
      <c r="E12667" s="43">
        <v>9.5700000000000007E-2</v>
      </c>
      <c r="F12667" s="44">
        <v>200000</v>
      </c>
      <c r="G12667" s="44">
        <v>200000</v>
      </c>
      <c r="H12667" s="44">
        <v>112443.73</v>
      </c>
      <c r="I12667" s="44">
        <v>124999.99</v>
      </c>
      <c r="J12667" s="68">
        <f t="shared" si="591"/>
        <v>0.56221864999999993</v>
      </c>
      <c r="K12667" s="43">
        <f t="shared" si="592"/>
        <v>0.62499994999999997</v>
      </c>
      <c r="L12667" s="41" t="str">
        <f t="shared" si="593"/>
        <v>AA</v>
      </c>
      <c r="M12667" s="41" t="s">
        <v>467</v>
      </c>
      <c r="N12667" s="41" t="s">
        <v>425</v>
      </c>
      <c r="O12667" s="41" t="s">
        <v>70</v>
      </c>
    </row>
    <row r="12668" spans="1:15">
      <c r="A12668" s="38">
        <v>40785</v>
      </c>
      <c r="B12668" s="38">
        <v>48090</v>
      </c>
      <c r="C12668" s="131">
        <v>240</v>
      </c>
      <c r="D12668" s="39">
        <v>0.1003</v>
      </c>
      <c r="E12668" s="39">
        <v>9.11E-2</v>
      </c>
      <c r="F12668" s="40">
        <v>160000</v>
      </c>
      <c r="G12668" s="40">
        <v>160000</v>
      </c>
      <c r="H12668" s="40">
        <v>84531.05</v>
      </c>
      <c r="I12668" s="40">
        <v>100053.56</v>
      </c>
      <c r="J12668" s="67">
        <f t="shared" si="591"/>
        <v>0.52831906250000005</v>
      </c>
      <c r="K12668" s="39">
        <f t="shared" si="592"/>
        <v>0.62533474999999994</v>
      </c>
      <c r="L12668" s="2" t="str">
        <f t="shared" si="593"/>
        <v>AA</v>
      </c>
      <c r="M12668" s="2" t="s">
        <v>505</v>
      </c>
      <c r="N12668" s="2" t="s">
        <v>424</v>
      </c>
      <c r="O12668" s="2" t="s">
        <v>70</v>
      </c>
    </row>
    <row r="12669" spans="1:15">
      <c r="A12669" s="38">
        <v>40081</v>
      </c>
      <c r="B12669" s="38">
        <v>51038</v>
      </c>
      <c r="C12669" s="131">
        <v>360</v>
      </c>
      <c r="D12669" s="39">
        <v>0.1003</v>
      </c>
      <c r="E12669" s="39">
        <v>9.11E-2</v>
      </c>
      <c r="F12669" s="40">
        <v>158000</v>
      </c>
      <c r="G12669" s="40">
        <v>158000</v>
      </c>
      <c r="H12669" s="40">
        <v>84015.94</v>
      </c>
      <c r="I12669" s="40">
        <v>98999.99</v>
      </c>
      <c r="J12669" s="67">
        <f t="shared" si="591"/>
        <v>0.53174645569620249</v>
      </c>
      <c r="K12669" s="39">
        <f t="shared" si="592"/>
        <v>0.62658221518987345</v>
      </c>
      <c r="L12669" s="2" t="str">
        <f t="shared" si="593"/>
        <v>AA</v>
      </c>
      <c r="M12669" s="2" t="s">
        <v>466</v>
      </c>
      <c r="N12669" s="2" t="s">
        <v>421</v>
      </c>
      <c r="O12669" s="2" t="s">
        <v>70</v>
      </c>
    </row>
    <row r="12670" spans="1:15">
      <c r="A12670" s="38">
        <v>40324</v>
      </c>
      <c r="B12670" s="38">
        <v>44403</v>
      </c>
      <c r="C12670" s="131">
        <v>134</v>
      </c>
      <c r="D12670" s="39">
        <v>0.1003</v>
      </c>
      <c r="E12670" s="39">
        <v>9.11E-2</v>
      </c>
      <c r="F12670" s="40">
        <v>175545</v>
      </c>
      <c r="G12670" s="40">
        <v>175545</v>
      </c>
      <c r="H12670" s="40">
        <v>64201.85</v>
      </c>
      <c r="I12670" s="40">
        <v>110194.22</v>
      </c>
      <c r="J12670" s="67">
        <f t="shared" si="591"/>
        <v>0.3657287305249366</v>
      </c>
      <c r="K12670" s="39">
        <f t="shared" si="592"/>
        <v>0.62772633797601751</v>
      </c>
      <c r="L12670" s="2" t="str">
        <f t="shared" si="593"/>
        <v>AA</v>
      </c>
      <c r="M12670" s="2" t="s">
        <v>564</v>
      </c>
      <c r="N12670" s="2" t="s">
        <v>417</v>
      </c>
      <c r="O12670" s="2" t="s">
        <v>70</v>
      </c>
    </row>
    <row r="12671" spans="1:15">
      <c r="A12671" s="38">
        <v>39657</v>
      </c>
      <c r="B12671" s="38">
        <v>46962</v>
      </c>
      <c r="C12671" s="131">
        <v>240</v>
      </c>
      <c r="D12671" s="39">
        <v>0.1003</v>
      </c>
      <c r="E12671" s="39">
        <v>9.11E-2</v>
      </c>
      <c r="F12671" s="40">
        <v>171783.33</v>
      </c>
      <c r="G12671" s="40">
        <v>171783.33</v>
      </c>
      <c r="H12671" s="40">
        <v>88640.53</v>
      </c>
      <c r="I12671" s="40">
        <v>107900</v>
      </c>
      <c r="J12671" s="67">
        <f t="shared" si="591"/>
        <v>0.51600193103719671</v>
      </c>
      <c r="K12671" s="39">
        <f t="shared" si="592"/>
        <v>0.62811682600401331</v>
      </c>
      <c r="L12671" s="2" t="str">
        <f t="shared" si="593"/>
        <v>AA</v>
      </c>
      <c r="M12671" s="2" t="s">
        <v>466</v>
      </c>
      <c r="N12671" s="2" t="s">
        <v>421</v>
      </c>
      <c r="O12671" s="2" t="s">
        <v>70</v>
      </c>
    </row>
    <row r="12672" spans="1:15">
      <c r="A12672" s="42">
        <v>40072</v>
      </c>
      <c r="B12672" s="42">
        <v>47377</v>
      </c>
      <c r="C12672" s="130">
        <v>240</v>
      </c>
      <c r="D12672" s="43">
        <v>0.1003</v>
      </c>
      <c r="E12672" s="43">
        <v>9.11E-2</v>
      </c>
      <c r="F12672" s="44">
        <v>175000</v>
      </c>
      <c r="G12672" s="44">
        <v>175000</v>
      </c>
      <c r="H12672" s="44">
        <v>36873.769999999997</v>
      </c>
      <c r="I12672" s="44">
        <v>110003.99</v>
      </c>
      <c r="J12672" s="68">
        <f t="shared" si="591"/>
        <v>0.21070725714285712</v>
      </c>
      <c r="K12672" s="43">
        <f t="shared" si="592"/>
        <v>0.62859422857142855</v>
      </c>
      <c r="L12672" s="41" t="str">
        <f t="shared" si="593"/>
        <v>AA</v>
      </c>
      <c r="M12672" s="41" t="s">
        <v>516</v>
      </c>
      <c r="N12672" s="41" t="s">
        <v>416</v>
      </c>
      <c r="O12672" s="41" t="s">
        <v>70</v>
      </c>
    </row>
    <row r="12673" spans="1:15">
      <c r="A12673" s="42">
        <v>40339</v>
      </c>
      <c r="B12673" s="42">
        <v>44995</v>
      </c>
      <c r="C12673" s="130">
        <v>153</v>
      </c>
      <c r="D12673" s="43">
        <v>0.1003</v>
      </c>
      <c r="E12673" s="43">
        <v>9.11E-2</v>
      </c>
      <c r="F12673" s="44">
        <v>159000</v>
      </c>
      <c r="G12673" s="44">
        <v>159000</v>
      </c>
      <c r="H12673" s="44">
        <v>65474.26</v>
      </c>
      <c r="I12673" s="44">
        <v>99999.99</v>
      </c>
      <c r="J12673" s="68">
        <f t="shared" si="591"/>
        <v>0.41178779874213839</v>
      </c>
      <c r="K12673" s="43">
        <f t="shared" si="592"/>
        <v>0.62893075471698112</v>
      </c>
      <c r="L12673" s="41" t="str">
        <f t="shared" si="593"/>
        <v>AA</v>
      </c>
      <c r="M12673" s="41" t="s">
        <v>739</v>
      </c>
      <c r="N12673" s="41" t="s">
        <v>422</v>
      </c>
      <c r="O12673" s="41" t="s">
        <v>70</v>
      </c>
    </row>
    <row r="12674" spans="1:15">
      <c r="A12674" s="38">
        <v>40794</v>
      </c>
      <c r="B12674" s="38">
        <v>48099</v>
      </c>
      <c r="C12674" s="131">
        <v>240</v>
      </c>
      <c r="D12674" s="39">
        <v>0.1003</v>
      </c>
      <c r="E12674" s="39">
        <v>9.11E-2</v>
      </c>
      <c r="F12674" s="40">
        <v>159000</v>
      </c>
      <c r="G12674" s="40">
        <v>159000</v>
      </c>
      <c r="H12674" s="40">
        <v>84414.75</v>
      </c>
      <c r="I12674" s="40">
        <v>99999.99</v>
      </c>
      <c r="J12674" s="67">
        <f t="shared" si="591"/>
        <v>0.53091037735849056</v>
      </c>
      <c r="K12674" s="39">
        <f t="shared" si="592"/>
        <v>0.62893075471698112</v>
      </c>
      <c r="L12674" s="2" t="str">
        <f t="shared" si="593"/>
        <v>AA</v>
      </c>
      <c r="M12674" s="2" t="s">
        <v>611</v>
      </c>
      <c r="N12674" s="2" t="s">
        <v>419</v>
      </c>
      <c r="O12674" s="2" t="s">
        <v>70</v>
      </c>
    </row>
    <row r="12675" spans="1:15">
      <c r="A12675" s="38">
        <v>40170</v>
      </c>
      <c r="B12675" s="38">
        <v>49301</v>
      </c>
      <c r="C12675" s="131">
        <v>300</v>
      </c>
      <c r="D12675" s="39">
        <v>0.1003</v>
      </c>
      <c r="E12675" s="39">
        <v>9.11E-2</v>
      </c>
      <c r="F12675" s="40">
        <v>194000</v>
      </c>
      <c r="G12675" s="40">
        <v>194000</v>
      </c>
      <c r="H12675" s="40">
        <v>82652.58</v>
      </c>
      <c r="I12675" s="40">
        <v>122121.99</v>
      </c>
      <c r="J12675" s="67">
        <f t="shared" ref="J12675:J12738" si="594">H12675/G12675</f>
        <v>0.42604422680412374</v>
      </c>
      <c r="K12675" s="39">
        <f t="shared" ref="K12675:K12738" si="595">I12675/G12675</f>
        <v>0.62949479381443296</v>
      </c>
      <c r="L12675" s="2" t="str">
        <f t="shared" ref="L12675:L12738" si="596">IF(J12675&lt;=65%,"AA",IF(J12675&lt;=75%,"A",IF(J12675&lt;=85%,"B","C")))</f>
        <v>AA</v>
      </c>
      <c r="M12675" s="2" t="s">
        <v>1223</v>
      </c>
      <c r="N12675" s="2" t="s">
        <v>417</v>
      </c>
      <c r="O12675" s="2" t="s">
        <v>70</v>
      </c>
    </row>
    <row r="12676" spans="1:15">
      <c r="A12676" s="42">
        <v>40555</v>
      </c>
      <c r="B12676" s="42">
        <v>47250</v>
      </c>
      <c r="C12676" s="130">
        <v>220</v>
      </c>
      <c r="D12676" s="43">
        <v>0.1003</v>
      </c>
      <c r="E12676" s="43">
        <v>9.11E-2</v>
      </c>
      <c r="F12676" s="44">
        <v>156700</v>
      </c>
      <c r="G12676" s="44">
        <v>156700</v>
      </c>
      <c r="H12676" s="44">
        <v>76679</v>
      </c>
      <c r="I12676" s="44">
        <v>98650.45</v>
      </c>
      <c r="J12676" s="68">
        <f t="shared" si="594"/>
        <v>0.48933631142310147</v>
      </c>
      <c r="K12676" s="43">
        <f t="shared" si="595"/>
        <v>0.62954977664326739</v>
      </c>
      <c r="L12676" s="41" t="str">
        <f t="shared" si="596"/>
        <v>AA</v>
      </c>
      <c r="M12676" s="41" t="s">
        <v>754</v>
      </c>
      <c r="N12676" s="41" t="s">
        <v>422</v>
      </c>
      <c r="O12676" s="41" t="s">
        <v>70</v>
      </c>
    </row>
    <row r="12677" spans="1:15">
      <c r="A12677" s="38">
        <v>40396</v>
      </c>
      <c r="B12677" s="38">
        <v>51354</v>
      </c>
      <c r="C12677" s="131">
        <v>360</v>
      </c>
      <c r="D12677" s="39">
        <v>0.1003</v>
      </c>
      <c r="E12677" s="39">
        <v>9.11E-2</v>
      </c>
      <c r="F12677" s="40">
        <v>165000</v>
      </c>
      <c r="G12677" s="40">
        <v>165000</v>
      </c>
      <c r="H12677" s="40">
        <v>93206</v>
      </c>
      <c r="I12677" s="40">
        <v>103917.71</v>
      </c>
      <c r="J12677" s="67">
        <f t="shared" si="594"/>
        <v>0.56488484848484843</v>
      </c>
      <c r="K12677" s="39">
        <f t="shared" si="595"/>
        <v>0.6298043030303031</v>
      </c>
      <c r="L12677" s="2" t="str">
        <f t="shared" si="596"/>
        <v>AA</v>
      </c>
      <c r="M12677" s="2" t="s">
        <v>1021</v>
      </c>
      <c r="N12677" s="2" t="s">
        <v>424</v>
      </c>
      <c r="O12677" s="2" t="s">
        <v>70</v>
      </c>
    </row>
    <row r="12678" spans="1:15">
      <c r="A12678" s="38">
        <v>40760</v>
      </c>
      <c r="B12678" s="38">
        <v>51718</v>
      </c>
      <c r="C12678" s="131">
        <v>360</v>
      </c>
      <c r="D12678" s="39">
        <v>0.1003</v>
      </c>
      <c r="E12678" s="39">
        <v>9.11E-2</v>
      </c>
      <c r="F12678" s="40">
        <v>200000</v>
      </c>
      <c r="G12678" s="40">
        <v>200000</v>
      </c>
      <c r="H12678" s="40">
        <v>113479.9</v>
      </c>
      <c r="I12678" s="40">
        <v>125999.99</v>
      </c>
      <c r="J12678" s="67">
        <f t="shared" si="594"/>
        <v>0.56739949999999995</v>
      </c>
      <c r="K12678" s="39">
        <f t="shared" si="595"/>
        <v>0.62999994999999998</v>
      </c>
      <c r="L12678" s="2" t="str">
        <f t="shared" si="596"/>
        <v>AA</v>
      </c>
      <c r="M12678" s="2" t="s">
        <v>586</v>
      </c>
      <c r="N12678" s="2" t="s">
        <v>416</v>
      </c>
      <c r="O12678" s="2" t="s">
        <v>70</v>
      </c>
    </row>
    <row r="12679" spans="1:15">
      <c r="A12679" s="38">
        <v>40205</v>
      </c>
      <c r="B12679" s="38">
        <v>47510</v>
      </c>
      <c r="C12679" s="131">
        <v>240</v>
      </c>
      <c r="D12679" s="39">
        <v>0.1003</v>
      </c>
      <c r="E12679" s="39">
        <v>9.11E-2</v>
      </c>
      <c r="F12679" s="40">
        <v>155000</v>
      </c>
      <c r="G12679" s="40">
        <v>155000</v>
      </c>
      <c r="H12679" s="40">
        <v>75859.56</v>
      </c>
      <c r="I12679" s="40">
        <v>97707.15</v>
      </c>
      <c r="J12679" s="67">
        <f t="shared" si="594"/>
        <v>0.48941651612903225</v>
      </c>
      <c r="K12679" s="39">
        <f t="shared" si="595"/>
        <v>0.63036870967741931</v>
      </c>
      <c r="L12679" s="2" t="str">
        <f t="shared" si="596"/>
        <v>AA</v>
      </c>
      <c r="M12679" s="2" t="s">
        <v>564</v>
      </c>
      <c r="N12679" s="2" t="s">
        <v>417</v>
      </c>
      <c r="O12679" s="2" t="s">
        <v>70</v>
      </c>
    </row>
    <row r="12680" spans="1:15">
      <c r="A12680" s="38">
        <v>40641</v>
      </c>
      <c r="B12680" s="38">
        <v>51599</v>
      </c>
      <c r="C12680" s="131">
        <v>360</v>
      </c>
      <c r="D12680" s="39">
        <v>0.1003</v>
      </c>
      <c r="E12680" s="39">
        <v>9.11E-2</v>
      </c>
      <c r="F12680" s="40">
        <v>192000</v>
      </c>
      <c r="G12680" s="40">
        <v>192000</v>
      </c>
      <c r="H12680" s="40">
        <v>112292.24</v>
      </c>
      <c r="I12680" s="40">
        <v>121035.84</v>
      </c>
      <c r="J12680" s="67">
        <f t="shared" si="594"/>
        <v>0.58485541666666674</v>
      </c>
      <c r="K12680" s="39">
        <f t="shared" si="595"/>
        <v>0.63039499999999993</v>
      </c>
      <c r="L12680" s="2" t="str">
        <f t="shared" si="596"/>
        <v>AA</v>
      </c>
      <c r="M12680" s="2" t="s">
        <v>703</v>
      </c>
      <c r="N12680" s="2" t="s">
        <v>437</v>
      </c>
      <c r="O12680" s="2" t="s">
        <v>70</v>
      </c>
    </row>
    <row r="12681" spans="1:15">
      <c r="A12681" s="42">
        <v>39805</v>
      </c>
      <c r="B12681" s="42">
        <v>47110</v>
      </c>
      <c r="C12681" s="130">
        <v>240</v>
      </c>
      <c r="D12681" s="43">
        <v>0.1003</v>
      </c>
      <c r="E12681" s="43">
        <v>9.11E-2</v>
      </c>
      <c r="F12681" s="44">
        <v>152274</v>
      </c>
      <c r="G12681" s="44">
        <v>152274</v>
      </c>
      <c r="H12681" s="44">
        <v>69250.36</v>
      </c>
      <c r="I12681" s="44">
        <v>95999.99</v>
      </c>
      <c r="J12681" s="68">
        <f t="shared" si="594"/>
        <v>0.45477468248026581</v>
      </c>
      <c r="K12681" s="43">
        <f t="shared" si="595"/>
        <v>0.63044242615285606</v>
      </c>
      <c r="L12681" s="41" t="str">
        <f t="shared" si="596"/>
        <v>AA</v>
      </c>
      <c r="M12681" s="41" t="s">
        <v>689</v>
      </c>
      <c r="N12681" s="41" t="s">
        <v>424</v>
      </c>
      <c r="O12681" s="41" t="s">
        <v>70</v>
      </c>
    </row>
    <row r="12682" spans="1:15">
      <c r="A12682" s="38">
        <v>39581</v>
      </c>
      <c r="B12682" s="38">
        <v>46581</v>
      </c>
      <c r="C12682" s="131">
        <v>230</v>
      </c>
      <c r="D12682" s="39">
        <v>0.1003</v>
      </c>
      <c r="E12682" s="39">
        <v>9.11E-2</v>
      </c>
      <c r="F12682" s="40">
        <v>174361.34</v>
      </c>
      <c r="G12682" s="40">
        <v>174361.34</v>
      </c>
      <c r="H12682" s="40">
        <v>75354.98</v>
      </c>
      <c r="I12682" s="40">
        <v>109999.99</v>
      </c>
      <c r="J12682" s="67">
        <f t="shared" si="594"/>
        <v>0.43217710990291769</v>
      </c>
      <c r="K12682" s="39">
        <f t="shared" si="595"/>
        <v>0.63087373611604503</v>
      </c>
      <c r="L12682" s="2" t="str">
        <f t="shared" si="596"/>
        <v>AA</v>
      </c>
      <c r="M12682" s="2" t="s">
        <v>453</v>
      </c>
      <c r="N12682" s="2" t="s">
        <v>418</v>
      </c>
      <c r="O12682" s="2" t="s">
        <v>70</v>
      </c>
    </row>
    <row r="12683" spans="1:15">
      <c r="A12683" s="38">
        <v>40641</v>
      </c>
      <c r="B12683" s="38">
        <v>51599</v>
      </c>
      <c r="C12683" s="131">
        <v>360</v>
      </c>
      <c r="D12683" s="39">
        <v>0.1003</v>
      </c>
      <c r="E12683" s="39">
        <v>9.11E-2</v>
      </c>
      <c r="F12683" s="40">
        <v>165000</v>
      </c>
      <c r="G12683" s="40">
        <v>165000</v>
      </c>
      <c r="H12683" s="40">
        <v>93067.28</v>
      </c>
      <c r="I12683" s="40">
        <v>104194.66</v>
      </c>
      <c r="J12683" s="67">
        <f t="shared" si="594"/>
        <v>0.56404412121212122</v>
      </c>
      <c r="K12683" s="39">
        <f t="shared" si="595"/>
        <v>0.63148278787878787</v>
      </c>
      <c r="L12683" s="2" t="str">
        <f t="shared" si="596"/>
        <v>AA</v>
      </c>
      <c r="M12683" s="2" t="s">
        <v>676</v>
      </c>
      <c r="N12683" s="2" t="s">
        <v>422</v>
      </c>
      <c r="O12683" s="2" t="s">
        <v>70</v>
      </c>
    </row>
    <row r="12684" spans="1:15">
      <c r="A12684" s="38">
        <v>40742</v>
      </c>
      <c r="B12684" s="38">
        <v>43299</v>
      </c>
      <c r="C12684" s="131">
        <v>84</v>
      </c>
      <c r="D12684" s="39">
        <v>0.1003</v>
      </c>
      <c r="E12684" s="39">
        <v>9.5700000000000007E-2</v>
      </c>
      <c r="F12684" s="40">
        <v>190000</v>
      </c>
      <c r="G12684" s="40">
        <v>190000</v>
      </c>
      <c r="H12684" s="40">
        <v>59950.239999999998</v>
      </c>
      <c r="I12684" s="40">
        <v>119999.99</v>
      </c>
      <c r="J12684" s="67">
        <f t="shared" si="594"/>
        <v>0.31552757894736844</v>
      </c>
      <c r="K12684" s="39">
        <f t="shared" si="595"/>
        <v>0.63157889473684214</v>
      </c>
      <c r="L12684" s="2" t="str">
        <f t="shared" si="596"/>
        <v>AA</v>
      </c>
      <c r="M12684" s="2" t="s">
        <v>519</v>
      </c>
      <c r="N12684" s="2" t="s">
        <v>417</v>
      </c>
      <c r="O12684" s="2" t="s">
        <v>70</v>
      </c>
    </row>
    <row r="12685" spans="1:15">
      <c r="A12685" s="42">
        <v>40420</v>
      </c>
      <c r="B12685" s="42">
        <v>51378</v>
      </c>
      <c r="C12685" s="130">
        <v>360</v>
      </c>
      <c r="D12685" s="43">
        <v>0.1003</v>
      </c>
      <c r="E12685" s="43">
        <v>9.11E-2</v>
      </c>
      <c r="F12685" s="44">
        <v>190000</v>
      </c>
      <c r="G12685" s="44">
        <v>190000</v>
      </c>
      <c r="H12685" s="44">
        <v>105592.07</v>
      </c>
      <c r="I12685" s="44">
        <v>119999.99</v>
      </c>
      <c r="J12685" s="68">
        <f t="shared" si="594"/>
        <v>0.55574773684210532</v>
      </c>
      <c r="K12685" s="43">
        <f t="shared" si="595"/>
        <v>0.63157889473684214</v>
      </c>
      <c r="L12685" s="41" t="str">
        <f t="shared" si="596"/>
        <v>AA</v>
      </c>
      <c r="M12685" s="41" t="s">
        <v>449</v>
      </c>
      <c r="N12685" s="41" t="s">
        <v>418</v>
      </c>
      <c r="O12685" s="41" t="s">
        <v>70</v>
      </c>
    </row>
    <row r="12686" spans="1:15">
      <c r="A12686" s="38">
        <v>39993</v>
      </c>
      <c r="B12686" s="38">
        <v>50950</v>
      </c>
      <c r="C12686" s="131">
        <v>360</v>
      </c>
      <c r="D12686" s="39">
        <v>0.1003</v>
      </c>
      <c r="E12686" s="39">
        <v>9.11E-2</v>
      </c>
      <c r="F12686" s="40">
        <v>190000</v>
      </c>
      <c r="G12686" s="40">
        <v>190000</v>
      </c>
      <c r="H12686" s="40">
        <v>51998.47</v>
      </c>
      <c r="I12686" s="40">
        <v>119999.99</v>
      </c>
      <c r="J12686" s="67">
        <f t="shared" si="594"/>
        <v>0.27367615789473687</v>
      </c>
      <c r="K12686" s="39">
        <f t="shared" si="595"/>
        <v>0.63157889473684214</v>
      </c>
      <c r="L12686" s="2" t="str">
        <f t="shared" si="596"/>
        <v>AA</v>
      </c>
      <c r="M12686" s="2" t="s">
        <v>531</v>
      </c>
      <c r="N12686" s="2" t="s">
        <v>423</v>
      </c>
      <c r="O12686" s="2" t="s">
        <v>70</v>
      </c>
    </row>
    <row r="12687" spans="1:15">
      <c r="A12687" s="38">
        <v>40766</v>
      </c>
      <c r="B12687" s="38">
        <v>51724</v>
      </c>
      <c r="C12687" s="131">
        <v>360</v>
      </c>
      <c r="D12687" s="39">
        <v>0.1003</v>
      </c>
      <c r="E12687" s="39">
        <v>9.11E-2</v>
      </c>
      <c r="F12687" s="40">
        <v>190000</v>
      </c>
      <c r="G12687" s="40">
        <v>190000</v>
      </c>
      <c r="H12687" s="40">
        <v>108213.1</v>
      </c>
      <c r="I12687" s="40">
        <v>119999.99</v>
      </c>
      <c r="J12687" s="67">
        <f t="shared" si="594"/>
        <v>0.56954263157894736</v>
      </c>
      <c r="K12687" s="39">
        <f t="shared" si="595"/>
        <v>0.63157889473684214</v>
      </c>
      <c r="L12687" s="2" t="str">
        <f t="shared" si="596"/>
        <v>AA</v>
      </c>
      <c r="M12687" s="2" t="s">
        <v>564</v>
      </c>
      <c r="N12687" s="2" t="s">
        <v>417</v>
      </c>
      <c r="O12687" s="2" t="s">
        <v>70</v>
      </c>
    </row>
    <row r="12688" spans="1:15">
      <c r="A12688" s="42">
        <v>40707</v>
      </c>
      <c r="B12688" s="42">
        <v>43568</v>
      </c>
      <c r="C12688" s="130">
        <v>94</v>
      </c>
      <c r="D12688" s="43">
        <v>0.1003</v>
      </c>
      <c r="E12688" s="43">
        <v>9.11E-2</v>
      </c>
      <c r="F12688" s="44">
        <v>182000</v>
      </c>
      <c r="G12688" s="44">
        <v>182000</v>
      </c>
      <c r="H12688" s="44">
        <v>58142.35</v>
      </c>
      <c r="I12688" s="44">
        <v>114999.99</v>
      </c>
      <c r="J12688" s="68">
        <f t="shared" si="594"/>
        <v>0.31946346153846156</v>
      </c>
      <c r="K12688" s="43">
        <f t="shared" si="595"/>
        <v>0.631868076923077</v>
      </c>
      <c r="L12688" s="41" t="str">
        <f t="shared" si="596"/>
        <v>AA</v>
      </c>
      <c r="M12688" s="41" t="s">
        <v>549</v>
      </c>
      <c r="N12688" s="41" t="s">
        <v>427</v>
      </c>
      <c r="O12688" s="41" t="s">
        <v>70</v>
      </c>
    </row>
    <row r="12689" spans="1:15">
      <c r="A12689" s="42">
        <v>40779</v>
      </c>
      <c r="B12689" s="42">
        <v>51737</v>
      </c>
      <c r="C12689" s="130">
        <v>360</v>
      </c>
      <c r="D12689" s="43">
        <v>0.1003</v>
      </c>
      <c r="E12689" s="43">
        <v>9.11E-2</v>
      </c>
      <c r="F12689" s="44">
        <v>189400</v>
      </c>
      <c r="G12689" s="44">
        <v>189400</v>
      </c>
      <c r="H12689" s="44">
        <v>113748.94</v>
      </c>
      <c r="I12689" s="44">
        <v>119751.48</v>
      </c>
      <c r="J12689" s="68">
        <f t="shared" si="594"/>
        <v>0.60057518479408656</v>
      </c>
      <c r="K12689" s="43">
        <f t="shared" si="595"/>
        <v>0.63226758183738119</v>
      </c>
      <c r="L12689" s="41" t="str">
        <f t="shared" si="596"/>
        <v>AA</v>
      </c>
      <c r="M12689" s="41" t="s">
        <v>564</v>
      </c>
      <c r="N12689" s="41" t="s">
        <v>417</v>
      </c>
      <c r="O12689" s="41" t="s">
        <v>70</v>
      </c>
    </row>
    <row r="12690" spans="1:15">
      <c r="A12690" s="42">
        <v>40743</v>
      </c>
      <c r="B12690" s="42">
        <v>48779</v>
      </c>
      <c r="C12690" s="130">
        <v>264</v>
      </c>
      <c r="D12690" s="43">
        <v>0.1003</v>
      </c>
      <c r="E12690" s="43">
        <v>9.11E-2</v>
      </c>
      <c r="F12690" s="44">
        <v>185000</v>
      </c>
      <c r="G12690" s="44">
        <v>185000</v>
      </c>
      <c r="H12690" s="44">
        <v>75411.350000000006</v>
      </c>
      <c r="I12690" s="44">
        <v>116999.99</v>
      </c>
      <c r="J12690" s="68">
        <f t="shared" si="594"/>
        <v>0.40762891891891895</v>
      </c>
      <c r="K12690" s="43">
        <f t="shared" si="595"/>
        <v>0.6324323783783784</v>
      </c>
      <c r="L12690" s="41" t="str">
        <f t="shared" si="596"/>
        <v>AA</v>
      </c>
      <c r="M12690" s="41" t="s">
        <v>634</v>
      </c>
      <c r="N12690" s="41" t="s">
        <v>421</v>
      </c>
      <c r="O12690" s="41" t="s">
        <v>70</v>
      </c>
    </row>
    <row r="12691" spans="1:15">
      <c r="A12691" s="42">
        <v>40204</v>
      </c>
      <c r="B12691" s="42">
        <v>51161</v>
      </c>
      <c r="C12691" s="130">
        <v>360</v>
      </c>
      <c r="D12691" s="43">
        <v>0.1003</v>
      </c>
      <c r="E12691" s="43">
        <v>9.11E-2</v>
      </c>
      <c r="F12691" s="44">
        <v>192600</v>
      </c>
      <c r="G12691" s="44">
        <v>192600</v>
      </c>
      <c r="H12691" s="44">
        <v>108088.25</v>
      </c>
      <c r="I12691" s="44">
        <v>122007.48</v>
      </c>
      <c r="J12691" s="68">
        <f t="shared" si="594"/>
        <v>0.56120586708203535</v>
      </c>
      <c r="K12691" s="43">
        <f t="shared" si="595"/>
        <v>0.63347601246105922</v>
      </c>
      <c r="L12691" s="41" t="str">
        <f t="shared" si="596"/>
        <v>AA</v>
      </c>
      <c r="M12691" s="41" t="s">
        <v>531</v>
      </c>
      <c r="N12691" s="41" t="s">
        <v>423</v>
      </c>
      <c r="O12691" s="41" t="s">
        <v>70</v>
      </c>
    </row>
    <row r="12692" spans="1:15">
      <c r="A12692" s="42">
        <v>40416</v>
      </c>
      <c r="B12692" s="42">
        <v>51374</v>
      </c>
      <c r="C12692" s="130">
        <v>360</v>
      </c>
      <c r="D12692" s="43">
        <v>0.1003</v>
      </c>
      <c r="E12692" s="43">
        <v>9.11E-2</v>
      </c>
      <c r="F12692" s="44">
        <v>162647.79999999999</v>
      </c>
      <c r="G12692" s="44">
        <v>162647.79999999999</v>
      </c>
      <c r="H12692" s="44">
        <v>90407.4</v>
      </c>
      <c r="I12692" s="44">
        <v>103136.23</v>
      </c>
      <c r="J12692" s="68">
        <f t="shared" si="594"/>
        <v>0.55584766593830348</v>
      </c>
      <c r="K12692" s="43">
        <f t="shared" si="595"/>
        <v>0.63410774692310623</v>
      </c>
      <c r="L12692" s="41" t="str">
        <f t="shared" si="596"/>
        <v>AA</v>
      </c>
      <c r="M12692" s="41" t="s">
        <v>874</v>
      </c>
      <c r="N12692" s="41" t="s">
        <v>422</v>
      </c>
      <c r="O12692" s="41" t="s">
        <v>70</v>
      </c>
    </row>
    <row r="12693" spans="1:15">
      <c r="A12693" s="38">
        <v>40205</v>
      </c>
      <c r="B12693" s="38">
        <v>51162</v>
      </c>
      <c r="C12693" s="131">
        <v>360</v>
      </c>
      <c r="D12693" s="39">
        <v>0.1003</v>
      </c>
      <c r="E12693" s="39">
        <v>9.11E-2</v>
      </c>
      <c r="F12693" s="40">
        <v>198000</v>
      </c>
      <c r="G12693" s="40">
        <v>198000</v>
      </c>
      <c r="H12693" s="40">
        <v>108024.63</v>
      </c>
      <c r="I12693" s="40">
        <v>125577.86</v>
      </c>
      <c r="J12693" s="67">
        <f t="shared" si="594"/>
        <v>0.54557893939393942</v>
      </c>
      <c r="K12693" s="39">
        <f t="shared" si="595"/>
        <v>0.63423161616161616</v>
      </c>
      <c r="L12693" s="2" t="str">
        <f t="shared" si="596"/>
        <v>AA</v>
      </c>
      <c r="M12693" s="2" t="s">
        <v>467</v>
      </c>
      <c r="N12693" s="2" t="s">
        <v>425</v>
      </c>
      <c r="O12693" s="2" t="s">
        <v>70</v>
      </c>
    </row>
    <row r="12694" spans="1:15">
      <c r="A12694" s="38">
        <v>39654</v>
      </c>
      <c r="B12694" s="38">
        <v>42241</v>
      </c>
      <c r="C12694" s="131">
        <v>85</v>
      </c>
      <c r="D12694" s="39">
        <v>0.1003</v>
      </c>
      <c r="E12694" s="39">
        <v>9.5700000000000007E-2</v>
      </c>
      <c r="F12694" s="40">
        <v>134000</v>
      </c>
      <c r="G12694" s="40">
        <v>134000</v>
      </c>
      <c r="H12694" s="40">
        <v>32518.13</v>
      </c>
      <c r="I12694" s="40">
        <v>84999.98</v>
      </c>
      <c r="J12694" s="67">
        <f t="shared" si="594"/>
        <v>0.24267261194029852</v>
      </c>
      <c r="K12694" s="39">
        <f t="shared" si="595"/>
        <v>0.6343282089552239</v>
      </c>
      <c r="L12694" s="2" t="str">
        <f t="shared" si="596"/>
        <v>AA</v>
      </c>
      <c r="M12694" s="2" t="s">
        <v>495</v>
      </c>
      <c r="N12694" s="2" t="s">
        <v>424</v>
      </c>
      <c r="O12694" s="2" t="s">
        <v>70</v>
      </c>
    </row>
    <row r="12695" spans="1:15">
      <c r="A12695" s="38">
        <v>40561</v>
      </c>
      <c r="B12695" s="38">
        <v>51519</v>
      </c>
      <c r="C12695" s="131">
        <v>360</v>
      </c>
      <c r="D12695" s="39">
        <v>0.1003</v>
      </c>
      <c r="E12695" s="39">
        <v>9.11E-2</v>
      </c>
      <c r="F12695" s="40">
        <v>160000</v>
      </c>
      <c r="G12695" s="40">
        <v>160000</v>
      </c>
      <c r="H12695" s="40">
        <v>90110.37</v>
      </c>
      <c r="I12695" s="40">
        <v>101499.99</v>
      </c>
      <c r="J12695" s="67">
        <f t="shared" si="594"/>
        <v>0.5631898125</v>
      </c>
      <c r="K12695" s="39">
        <f t="shared" si="595"/>
        <v>0.63437493750000007</v>
      </c>
      <c r="L12695" s="2" t="str">
        <f t="shared" si="596"/>
        <v>AA</v>
      </c>
      <c r="M12695" s="2" t="s">
        <v>457</v>
      </c>
      <c r="N12695" s="2" t="s">
        <v>419</v>
      </c>
      <c r="O12695" s="2" t="s">
        <v>70</v>
      </c>
    </row>
    <row r="12696" spans="1:15">
      <c r="A12696" s="42">
        <v>39885</v>
      </c>
      <c r="B12696" s="42">
        <v>50842</v>
      </c>
      <c r="C12696" s="130">
        <v>360</v>
      </c>
      <c r="D12696" s="43">
        <v>0.1003</v>
      </c>
      <c r="E12696" s="43">
        <v>9.5700000000000007E-2</v>
      </c>
      <c r="F12696" s="44">
        <v>143367</v>
      </c>
      <c r="G12696" s="44">
        <v>143367</v>
      </c>
      <c r="H12696" s="44">
        <v>75918.75</v>
      </c>
      <c r="I12696" s="44">
        <v>90999.99</v>
      </c>
      <c r="J12696" s="68">
        <f t="shared" si="594"/>
        <v>0.52954131703948604</v>
      </c>
      <c r="K12696" s="43">
        <f t="shared" si="595"/>
        <v>0.63473456234698367</v>
      </c>
      <c r="L12696" s="41" t="str">
        <f t="shared" si="596"/>
        <v>AA</v>
      </c>
      <c r="M12696" s="41" t="s">
        <v>1559</v>
      </c>
      <c r="N12696" s="41" t="s">
        <v>416</v>
      </c>
      <c r="O12696" s="41" t="s">
        <v>70</v>
      </c>
    </row>
    <row r="12697" spans="1:15">
      <c r="A12697" s="38">
        <v>40772</v>
      </c>
      <c r="B12697" s="38">
        <v>51730</v>
      </c>
      <c r="C12697" s="131">
        <v>360</v>
      </c>
      <c r="D12697" s="39">
        <v>0.1003</v>
      </c>
      <c r="E12697" s="39">
        <v>9.11E-2</v>
      </c>
      <c r="F12697" s="40">
        <v>160000</v>
      </c>
      <c r="G12697" s="40">
        <v>160000</v>
      </c>
      <c r="H12697" s="40">
        <v>91573.72</v>
      </c>
      <c r="I12697" s="40">
        <v>101621.03</v>
      </c>
      <c r="J12697" s="67">
        <f t="shared" si="594"/>
        <v>0.57233575000000003</v>
      </c>
      <c r="K12697" s="39">
        <f t="shared" si="595"/>
        <v>0.63513143750000001</v>
      </c>
      <c r="L12697" s="2" t="str">
        <f t="shared" si="596"/>
        <v>AA</v>
      </c>
      <c r="M12697" s="2" t="s">
        <v>595</v>
      </c>
      <c r="N12697" s="2" t="s">
        <v>423</v>
      </c>
      <c r="O12697" s="2" t="s">
        <v>70</v>
      </c>
    </row>
    <row r="12698" spans="1:15">
      <c r="A12698" s="38">
        <v>40716</v>
      </c>
      <c r="B12698" s="38">
        <v>51674</v>
      </c>
      <c r="C12698" s="131">
        <v>360</v>
      </c>
      <c r="D12698" s="39">
        <v>0.1003</v>
      </c>
      <c r="E12698" s="39">
        <v>9.11E-2</v>
      </c>
      <c r="F12698" s="40">
        <v>179000</v>
      </c>
      <c r="G12698" s="40">
        <v>179000</v>
      </c>
      <c r="H12698" s="40">
        <v>101985.5</v>
      </c>
      <c r="I12698" s="40">
        <v>113722.57</v>
      </c>
      <c r="J12698" s="67">
        <f t="shared" si="594"/>
        <v>0.56975139664804464</v>
      </c>
      <c r="K12698" s="39">
        <f t="shared" si="595"/>
        <v>0.63532162011173188</v>
      </c>
      <c r="L12698" s="2" t="str">
        <f t="shared" si="596"/>
        <v>AA</v>
      </c>
      <c r="M12698" s="2" t="s">
        <v>651</v>
      </c>
      <c r="N12698" s="2" t="s">
        <v>417</v>
      </c>
      <c r="O12698" s="2" t="s">
        <v>70</v>
      </c>
    </row>
    <row r="12699" spans="1:15">
      <c r="A12699" s="38">
        <v>39792</v>
      </c>
      <c r="B12699" s="38">
        <v>47097</v>
      </c>
      <c r="C12699" s="131">
        <v>240</v>
      </c>
      <c r="D12699" s="39">
        <v>0.1003</v>
      </c>
      <c r="E12699" s="39">
        <v>9.11E-2</v>
      </c>
      <c r="F12699" s="40">
        <v>165000</v>
      </c>
      <c r="G12699" s="40">
        <v>165000</v>
      </c>
      <c r="H12699" s="40">
        <v>60314.79</v>
      </c>
      <c r="I12699" s="40">
        <v>105091.7</v>
      </c>
      <c r="J12699" s="67">
        <f t="shared" si="594"/>
        <v>0.36554418181818182</v>
      </c>
      <c r="K12699" s="39">
        <f t="shared" si="595"/>
        <v>0.6369193939393939</v>
      </c>
      <c r="L12699" s="2" t="str">
        <f t="shared" si="596"/>
        <v>AA</v>
      </c>
      <c r="M12699" s="2" t="s">
        <v>512</v>
      </c>
      <c r="N12699" s="2" t="s">
        <v>417</v>
      </c>
      <c r="O12699" s="2" t="s">
        <v>70</v>
      </c>
    </row>
    <row r="12700" spans="1:15">
      <c r="A12700" s="42">
        <v>40186</v>
      </c>
      <c r="B12700" s="42">
        <v>51143</v>
      </c>
      <c r="C12700" s="130">
        <v>360</v>
      </c>
      <c r="D12700" s="43">
        <v>0.1003</v>
      </c>
      <c r="E12700" s="43">
        <v>9.5700000000000007E-2</v>
      </c>
      <c r="F12700" s="44">
        <v>185000</v>
      </c>
      <c r="G12700" s="44">
        <v>185000</v>
      </c>
      <c r="H12700" s="44">
        <v>101293.36</v>
      </c>
      <c r="I12700" s="44">
        <v>117999.99</v>
      </c>
      <c r="J12700" s="68">
        <f t="shared" si="594"/>
        <v>0.54753167567567573</v>
      </c>
      <c r="K12700" s="43">
        <f t="shared" si="595"/>
        <v>0.63783778378378386</v>
      </c>
      <c r="L12700" s="41" t="str">
        <f t="shared" si="596"/>
        <v>AA</v>
      </c>
      <c r="M12700" s="41" t="s">
        <v>1063</v>
      </c>
      <c r="N12700" s="41" t="s">
        <v>422</v>
      </c>
      <c r="O12700" s="41" t="s">
        <v>70</v>
      </c>
    </row>
    <row r="12701" spans="1:15">
      <c r="A12701" s="42">
        <v>40647</v>
      </c>
      <c r="B12701" s="42">
        <v>51605</v>
      </c>
      <c r="C12701" s="130">
        <v>360</v>
      </c>
      <c r="D12701" s="43">
        <v>0.1003</v>
      </c>
      <c r="E12701" s="43">
        <v>9.11E-2</v>
      </c>
      <c r="F12701" s="44">
        <v>180000</v>
      </c>
      <c r="G12701" s="44">
        <v>180000</v>
      </c>
      <c r="H12701" s="44">
        <v>102730.08</v>
      </c>
      <c r="I12701" s="44">
        <v>114899.99</v>
      </c>
      <c r="J12701" s="68">
        <f t="shared" si="594"/>
        <v>0.57072266666666671</v>
      </c>
      <c r="K12701" s="43">
        <f t="shared" si="595"/>
        <v>0.63833327777777782</v>
      </c>
      <c r="L12701" s="41" t="str">
        <f t="shared" si="596"/>
        <v>AA</v>
      </c>
      <c r="M12701" s="41" t="s">
        <v>740</v>
      </c>
      <c r="N12701" s="41" t="s">
        <v>417</v>
      </c>
      <c r="O12701" s="41" t="s">
        <v>70</v>
      </c>
    </row>
    <row r="12702" spans="1:15">
      <c r="A12702" s="42">
        <v>40781</v>
      </c>
      <c r="B12702" s="42">
        <v>51739</v>
      </c>
      <c r="C12702" s="130">
        <v>360</v>
      </c>
      <c r="D12702" s="43">
        <v>0.1003</v>
      </c>
      <c r="E12702" s="43">
        <v>9.5700000000000007E-2</v>
      </c>
      <c r="F12702" s="44">
        <v>199000</v>
      </c>
      <c r="G12702" s="44">
        <v>199000</v>
      </c>
      <c r="H12702" s="44">
        <v>114506.83</v>
      </c>
      <c r="I12702" s="44">
        <v>127144.98</v>
      </c>
      <c r="J12702" s="68">
        <f t="shared" si="594"/>
        <v>0.57541120603015072</v>
      </c>
      <c r="K12702" s="43">
        <f t="shared" si="595"/>
        <v>0.63891949748743715</v>
      </c>
      <c r="L12702" s="41" t="str">
        <f t="shared" si="596"/>
        <v>AA</v>
      </c>
      <c r="M12702" s="41" t="s">
        <v>915</v>
      </c>
      <c r="N12702" s="41" t="s">
        <v>424</v>
      </c>
      <c r="O12702" s="41" t="s">
        <v>70</v>
      </c>
    </row>
    <row r="12703" spans="1:15">
      <c r="A12703" s="38">
        <v>40287</v>
      </c>
      <c r="B12703" s="38">
        <v>45004</v>
      </c>
      <c r="C12703" s="131">
        <v>155</v>
      </c>
      <c r="D12703" s="39">
        <v>0.1003</v>
      </c>
      <c r="E12703" s="39">
        <v>9.11E-2</v>
      </c>
      <c r="F12703" s="40">
        <v>164000</v>
      </c>
      <c r="G12703" s="40">
        <v>164000</v>
      </c>
      <c r="H12703" s="40">
        <v>60737.5</v>
      </c>
      <c r="I12703" s="40">
        <v>104999.99</v>
      </c>
      <c r="J12703" s="67">
        <f t="shared" si="594"/>
        <v>0.37035060975609757</v>
      </c>
      <c r="K12703" s="39">
        <f t="shared" si="595"/>
        <v>0.64024384146341462</v>
      </c>
      <c r="L12703" s="2" t="str">
        <f t="shared" si="596"/>
        <v>AA</v>
      </c>
      <c r="M12703" s="2" t="s">
        <v>466</v>
      </c>
      <c r="N12703" s="2" t="s">
        <v>421</v>
      </c>
      <c r="O12703" s="2" t="s">
        <v>70</v>
      </c>
    </row>
    <row r="12704" spans="1:15">
      <c r="A12704" s="38">
        <v>40212</v>
      </c>
      <c r="B12704" s="38">
        <v>47517</v>
      </c>
      <c r="C12704" s="131">
        <v>240</v>
      </c>
      <c r="D12704" s="39">
        <v>0.1003</v>
      </c>
      <c r="E12704" s="39">
        <v>0.1003</v>
      </c>
      <c r="F12704" s="40">
        <v>156000</v>
      </c>
      <c r="G12704" s="40">
        <v>156000</v>
      </c>
      <c r="H12704" s="40">
        <v>77788.539999999994</v>
      </c>
      <c r="I12704" s="40">
        <v>99999.99</v>
      </c>
      <c r="J12704" s="67">
        <f t="shared" si="594"/>
        <v>0.49864448717948712</v>
      </c>
      <c r="K12704" s="39">
        <f t="shared" si="595"/>
        <v>0.64102557692307693</v>
      </c>
      <c r="L12704" s="2" t="str">
        <f t="shared" si="596"/>
        <v>AA</v>
      </c>
      <c r="M12704" s="2" t="s">
        <v>657</v>
      </c>
      <c r="N12704" s="2" t="s">
        <v>419</v>
      </c>
      <c r="O12704" s="2" t="s">
        <v>70</v>
      </c>
    </row>
    <row r="12705" spans="1:15">
      <c r="A12705" s="42">
        <v>40431</v>
      </c>
      <c r="B12705" s="42">
        <v>49562</v>
      </c>
      <c r="C12705" s="130">
        <v>300</v>
      </c>
      <c r="D12705" s="43">
        <v>0.1003</v>
      </c>
      <c r="E12705" s="43">
        <v>9.11E-2</v>
      </c>
      <c r="F12705" s="44">
        <v>180000</v>
      </c>
      <c r="G12705" s="44">
        <v>180000</v>
      </c>
      <c r="H12705" s="44">
        <v>74435.360000000001</v>
      </c>
      <c r="I12705" s="44">
        <v>115400.21</v>
      </c>
      <c r="J12705" s="68">
        <f t="shared" si="594"/>
        <v>0.41352977777777777</v>
      </c>
      <c r="K12705" s="43">
        <f t="shared" si="595"/>
        <v>0.64111227777777779</v>
      </c>
      <c r="L12705" s="41" t="str">
        <f t="shared" si="596"/>
        <v>AA</v>
      </c>
      <c r="M12705" s="41" t="s">
        <v>1431</v>
      </c>
      <c r="N12705" s="41" t="s">
        <v>417</v>
      </c>
      <c r="O12705" s="41" t="s">
        <v>70</v>
      </c>
    </row>
    <row r="12706" spans="1:15">
      <c r="A12706" s="38">
        <v>40480</v>
      </c>
      <c r="B12706" s="38">
        <v>44680</v>
      </c>
      <c r="C12706" s="131">
        <v>138</v>
      </c>
      <c r="D12706" s="39">
        <v>0.1003</v>
      </c>
      <c r="E12706" s="39">
        <v>9.11E-2</v>
      </c>
      <c r="F12706" s="40">
        <v>175000</v>
      </c>
      <c r="G12706" s="40">
        <v>175000</v>
      </c>
      <c r="H12706" s="40">
        <v>72182.38</v>
      </c>
      <c r="I12706" s="40">
        <v>112200.59</v>
      </c>
      <c r="J12706" s="67">
        <f t="shared" si="594"/>
        <v>0.41247074285714286</v>
      </c>
      <c r="K12706" s="39">
        <f t="shared" si="595"/>
        <v>0.64114622857142856</v>
      </c>
      <c r="L12706" s="2" t="str">
        <f t="shared" si="596"/>
        <v>AA</v>
      </c>
      <c r="M12706" s="2" t="s">
        <v>555</v>
      </c>
      <c r="N12706" s="2" t="s">
        <v>434</v>
      </c>
      <c r="O12706" s="2" t="s">
        <v>70</v>
      </c>
    </row>
    <row r="12707" spans="1:15">
      <c r="A12707" s="42">
        <v>40515</v>
      </c>
      <c r="B12707" s="42">
        <v>51412</v>
      </c>
      <c r="C12707" s="130">
        <v>358</v>
      </c>
      <c r="D12707" s="43">
        <v>0.1003</v>
      </c>
      <c r="E12707" s="43">
        <v>9.11E-2</v>
      </c>
      <c r="F12707" s="44">
        <v>177000</v>
      </c>
      <c r="G12707" s="44">
        <v>177000</v>
      </c>
      <c r="H12707" s="44">
        <v>76722.47</v>
      </c>
      <c r="I12707" s="44">
        <v>113499.99</v>
      </c>
      <c r="J12707" s="68">
        <f t="shared" si="594"/>
        <v>0.4334602824858757</v>
      </c>
      <c r="K12707" s="43">
        <f t="shared" si="595"/>
        <v>0.64124288135593221</v>
      </c>
      <c r="L12707" s="41" t="str">
        <f t="shared" si="596"/>
        <v>AA</v>
      </c>
      <c r="M12707" s="41" t="s">
        <v>489</v>
      </c>
      <c r="N12707" s="41" t="s">
        <v>415</v>
      </c>
      <c r="O12707" s="41" t="s">
        <v>70</v>
      </c>
    </row>
    <row r="12708" spans="1:15">
      <c r="A12708" s="38">
        <v>40452</v>
      </c>
      <c r="B12708" s="38">
        <v>41913</v>
      </c>
      <c r="C12708" s="131">
        <v>48</v>
      </c>
      <c r="D12708" s="39">
        <v>0.1003</v>
      </c>
      <c r="E12708" s="39">
        <v>9.11E-2</v>
      </c>
      <c r="F12708" s="40">
        <v>173000</v>
      </c>
      <c r="G12708" s="40">
        <v>173000</v>
      </c>
      <c r="H12708" s="40">
        <v>37424.519999999997</v>
      </c>
      <c r="I12708" s="40">
        <v>111000</v>
      </c>
      <c r="J12708" s="67">
        <f t="shared" si="594"/>
        <v>0.21632670520231212</v>
      </c>
      <c r="K12708" s="39">
        <f t="shared" si="595"/>
        <v>0.64161849710982655</v>
      </c>
      <c r="L12708" s="2" t="str">
        <f t="shared" si="596"/>
        <v>AA</v>
      </c>
      <c r="M12708" s="2" t="s">
        <v>482</v>
      </c>
      <c r="N12708" s="2" t="s">
        <v>422</v>
      </c>
      <c r="O12708" s="2" t="s">
        <v>70</v>
      </c>
    </row>
    <row r="12709" spans="1:15">
      <c r="A12709" s="38">
        <v>40807</v>
      </c>
      <c r="B12709" s="38">
        <v>43272</v>
      </c>
      <c r="C12709" s="131">
        <v>81</v>
      </c>
      <c r="D12709" s="39">
        <v>0.1003</v>
      </c>
      <c r="E12709" s="39">
        <v>9.11E-2</v>
      </c>
      <c r="F12709" s="40">
        <v>200000</v>
      </c>
      <c r="G12709" s="40">
        <v>200000</v>
      </c>
      <c r="H12709" s="40">
        <v>69749.53</v>
      </c>
      <c r="I12709" s="40">
        <v>128364.03</v>
      </c>
      <c r="J12709" s="67">
        <f t="shared" si="594"/>
        <v>0.34874765000000002</v>
      </c>
      <c r="K12709" s="39">
        <f t="shared" si="595"/>
        <v>0.64182015000000003</v>
      </c>
      <c r="L12709" s="2" t="str">
        <f t="shared" si="596"/>
        <v>AA</v>
      </c>
      <c r="M12709" s="2" t="s">
        <v>491</v>
      </c>
      <c r="N12709" s="2" t="s">
        <v>416</v>
      </c>
      <c r="O12709" s="2" t="s">
        <v>70</v>
      </c>
    </row>
    <row r="12710" spans="1:15">
      <c r="A12710" s="42">
        <v>40779</v>
      </c>
      <c r="B12710" s="42">
        <v>51737</v>
      </c>
      <c r="C12710" s="130">
        <v>360</v>
      </c>
      <c r="D12710" s="43">
        <v>0.1003</v>
      </c>
      <c r="E12710" s="43">
        <v>9.11E-2</v>
      </c>
      <c r="F12710" s="44">
        <v>189400</v>
      </c>
      <c r="G12710" s="44">
        <v>189400</v>
      </c>
      <c r="H12710" s="44">
        <v>115544.51</v>
      </c>
      <c r="I12710" s="44">
        <v>121641.84</v>
      </c>
      <c r="J12710" s="68">
        <f t="shared" si="594"/>
        <v>0.61005549102428724</v>
      </c>
      <c r="K12710" s="43">
        <f t="shared" si="595"/>
        <v>0.64224836325237589</v>
      </c>
      <c r="L12710" s="41" t="str">
        <f t="shared" si="596"/>
        <v>AA</v>
      </c>
      <c r="M12710" s="41" t="s">
        <v>564</v>
      </c>
      <c r="N12710" s="41" t="s">
        <v>417</v>
      </c>
      <c r="O12710" s="41" t="s">
        <v>70</v>
      </c>
    </row>
    <row r="12711" spans="1:15">
      <c r="A12711" s="42">
        <v>40722</v>
      </c>
      <c r="B12711" s="42">
        <v>51680</v>
      </c>
      <c r="C12711" s="130">
        <v>360</v>
      </c>
      <c r="D12711" s="43">
        <v>0.1003</v>
      </c>
      <c r="E12711" s="43">
        <v>9.11E-2</v>
      </c>
      <c r="F12711" s="44">
        <v>165000</v>
      </c>
      <c r="G12711" s="44">
        <v>165000</v>
      </c>
      <c r="H12711" s="44">
        <v>98609.79</v>
      </c>
      <c r="I12711" s="44">
        <v>106010.32</v>
      </c>
      <c r="J12711" s="68">
        <f t="shared" si="594"/>
        <v>0.59763509090909084</v>
      </c>
      <c r="K12711" s="43">
        <f t="shared" si="595"/>
        <v>0.64248678787878788</v>
      </c>
      <c r="L12711" s="41" t="str">
        <f t="shared" si="596"/>
        <v>AA</v>
      </c>
      <c r="M12711" s="41" t="s">
        <v>466</v>
      </c>
      <c r="N12711" s="41" t="s">
        <v>421</v>
      </c>
      <c r="O12711" s="41" t="s">
        <v>70</v>
      </c>
    </row>
    <row r="12712" spans="1:15">
      <c r="A12712" s="42">
        <v>40399</v>
      </c>
      <c r="B12712" s="42">
        <v>51357</v>
      </c>
      <c r="C12712" s="130">
        <v>360</v>
      </c>
      <c r="D12712" s="43">
        <v>0.1003</v>
      </c>
      <c r="E12712" s="43">
        <v>9.11E-2</v>
      </c>
      <c r="F12712" s="44">
        <v>185000</v>
      </c>
      <c r="G12712" s="44">
        <v>185000</v>
      </c>
      <c r="H12712" s="44">
        <v>104256.69</v>
      </c>
      <c r="I12712" s="44">
        <v>118872.31</v>
      </c>
      <c r="J12712" s="68">
        <f t="shared" si="594"/>
        <v>0.56354967567567571</v>
      </c>
      <c r="K12712" s="43">
        <f t="shared" si="595"/>
        <v>0.64255302702702699</v>
      </c>
      <c r="L12712" s="41" t="str">
        <f t="shared" si="596"/>
        <v>AA</v>
      </c>
      <c r="M12712" s="41" t="s">
        <v>531</v>
      </c>
      <c r="N12712" s="41" t="s">
        <v>423</v>
      </c>
      <c r="O12712" s="41" t="s">
        <v>70</v>
      </c>
    </row>
    <row r="12713" spans="1:15">
      <c r="A12713" s="42">
        <v>39965</v>
      </c>
      <c r="B12713" s="42">
        <v>47270</v>
      </c>
      <c r="C12713" s="130">
        <v>240</v>
      </c>
      <c r="D12713" s="43">
        <v>0.1003</v>
      </c>
      <c r="E12713" s="43">
        <v>9.11E-2</v>
      </c>
      <c r="F12713" s="44">
        <v>139938.84</v>
      </c>
      <c r="G12713" s="44">
        <v>139938.84</v>
      </c>
      <c r="H12713" s="44">
        <v>59426.69</v>
      </c>
      <c r="I12713" s="44">
        <v>89944.960000000006</v>
      </c>
      <c r="J12713" s="68">
        <f t="shared" si="594"/>
        <v>0.42466187371568898</v>
      </c>
      <c r="K12713" s="43">
        <f t="shared" si="595"/>
        <v>0.64274478765151988</v>
      </c>
      <c r="L12713" s="41" t="str">
        <f t="shared" si="596"/>
        <v>AA</v>
      </c>
      <c r="M12713" s="41" t="s">
        <v>538</v>
      </c>
      <c r="N12713" s="41" t="s">
        <v>417</v>
      </c>
      <c r="O12713" s="41" t="s">
        <v>70</v>
      </c>
    </row>
    <row r="12714" spans="1:15">
      <c r="A12714" s="38">
        <v>40410</v>
      </c>
      <c r="B12714" s="38">
        <v>51368</v>
      </c>
      <c r="C12714" s="131">
        <v>360</v>
      </c>
      <c r="D12714" s="39">
        <v>0.1003</v>
      </c>
      <c r="E12714" s="39">
        <v>9.11E-2</v>
      </c>
      <c r="F12714" s="40">
        <v>172400</v>
      </c>
      <c r="G12714" s="40">
        <v>172400</v>
      </c>
      <c r="H12714" s="40">
        <v>101940.71</v>
      </c>
      <c r="I12714" s="40">
        <v>110846.81</v>
      </c>
      <c r="J12714" s="67">
        <f t="shared" si="594"/>
        <v>0.59130342227378196</v>
      </c>
      <c r="K12714" s="39">
        <f t="shared" si="595"/>
        <v>0.64296293503480273</v>
      </c>
      <c r="L12714" s="2" t="str">
        <f t="shared" si="596"/>
        <v>AA</v>
      </c>
      <c r="M12714" s="2" t="s">
        <v>457</v>
      </c>
      <c r="N12714" s="2" t="s">
        <v>419</v>
      </c>
      <c r="O12714" s="2" t="s">
        <v>70</v>
      </c>
    </row>
    <row r="12715" spans="1:15">
      <c r="A12715" s="42">
        <v>40143</v>
      </c>
      <c r="B12715" s="42">
        <v>45622</v>
      </c>
      <c r="C12715" s="130">
        <v>180</v>
      </c>
      <c r="D12715" s="43">
        <v>0.1003</v>
      </c>
      <c r="E12715" s="43">
        <v>9.11E-2</v>
      </c>
      <c r="F12715" s="44">
        <v>178950</v>
      </c>
      <c r="G12715" s="44">
        <v>178950</v>
      </c>
      <c r="H12715" s="44">
        <v>88414.9</v>
      </c>
      <c r="I12715" s="44">
        <v>115067.89</v>
      </c>
      <c r="J12715" s="68">
        <f t="shared" si="594"/>
        <v>0.49407599888236936</v>
      </c>
      <c r="K12715" s="43">
        <f t="shared" si="595"/>
        <v>0.6430169879854708</v>
      </c>
      <c r="L12715" s="41" t="str">
        <f t="shared" si="596"/>
        <v>AA</v>
      </c>
      <c r="M12715" s="41" t="s">
        <v>554</v>
      </c>
      <c r="N12715" s="41" t="s">
        <v>417</v>
      </c>
      <c r="O12715" s="41" t="s">
        <v>70</v>
      </c>
    </row>
    <row r="12716" spans="1:15">
      <c r="A12716" s="42">
        <v>40815</v>
      </c>
      <c r="B12716" s="42">
        <v>51773</v>
      </c>
      <c r="C12716" s="130">
        <v>360</v>
      </c>
      <c r="D12716" s="43">
        <v>0.1003</v>
      </c>
      <c r="E12716" s="43">
        <v>9.11E-2</v>
      </c>
      <c r="F12716" s="44">
        <v>170000</v>
      </c>
      <c r="G12716" s="44">
        <v>170000</v>
      </c>
      <c r="H12716" s="44">
        <v>98654.15</v>
      </c>
      <c r="I12716" s="44">
        <v>109324.29</v>
      </c>
      <c r="J12716" s="68">
        <f t="shared" si="594"/>
        <v>0.58031852941176465</v>
      </c>
      <c r="K12716" s="43">
        <f t="shared" si="595"/>
        <v>0.64308405882352937</v>
      </c>
      <c r="L12716" s="41" t="str">
        <f t="shared" si="596"/>
        <v>AA</v>
      </c>
      <c r="M12716" s="41" t="s">
        <v>586</v>
      </c>
      <c r="N12716" s="41" t="s">
        <v>416</v>
      </c>
      <c r="O12716" s="41" t="s">
        <v>70</v>
      </c>
    </row>
    <row r="12717" spans="1:15">
      <c r="A12717" s="38">
        <v>40571</v>
      </c>
      <c r="B12717" s="38">
        <v>44589</v>
      </c>
      <c r="C12717" s="131">
        <v>132</v>
      </c>
      <c r="D12717" s="39">
        <v>0.1003</v>
      </c>
      <c r="E12717" s="39">
        <v>9.11E-2</v>
      </c>
      <c r="F12717" s="40">
        <v>180000</v>
      </c>
      <c r="G12717" s="40">
        <v>180000</v>
      </c>
      <c r="H12717" s="40">
        <v>66644.61</v>
      </c>
      <c r="I12717" s="40">
        <v>115924.06</v>
      </c>
      <c r="J12717" s="67">
        <f t="shared" si="594"/>
        <v>0.37024783333333333</v>
      </c>
      <c r="K12717" s="39">
        <f t="shared" si="595"/>
        <v>0.64402255555555554</v>
      </c>
      <c r="L12717" s="2" t="str">
        <f t="shared" si="596"/>
        <v>AA</v>
      </c>
      <c r="M12717" s="2" t="s">
        <v>814</v>
      </c>
      <c r="N12717" s="2" t="s">
        <v>416</v>
      </c>
      <c r="O12717" s="2" t="s">
        <v>70</v>
      </c>
    </row>
    <row r="12718" spans="1:15">
      <c r="A12718" s="42">
        <v>40807</v>
      </c>
      <c r="B12718" s="42">
        <v>51765</v>
      </c>
      <c r="C12718" s="130">
        <v>360</v>
      </c>
      <c r="D12718" s="43">
        <v>0.1003</v>
      </c>
      <c r="E12718" s="43">
        <v>9.11E-2</v>
      </c>
      <c r="F12718" s="44">
        <v>165000</v>
      </c>
      <c r="G12718" s="44">
        <v>165000</v>
      </c>
      <c r="H12718" s="44">
        <v>95869.52</v>
      </c>
      <c r="I12718" s="44">
        <v>106299.99</v>
      </c>
      <c r="J12718" s="68">
        <f t="shared" si="594"/>
        <v>0.58102739393939395</v>
      </c>
      <c r="K12718" s="43">
        <f t="shared" si="595"/>
        <v>0.64424236363636367</v>
      </c>
      <c r="L12718" s="41" t="str">
        <f t="shared" si="596"/>
        <v>AA</v>
      </c>
      <c r="M12718" s="41" t="s">
        <v>542</v>
      </c>
      <c r="N12718" s="41" t="s">
        <v>417</v>
      </c>
      <c r="O12718" s="41" t="s">
        <v>70</v>
      </c>
    </row>
    <row r="12719" spans="1:15">
      <c r="A12719" s="42">
        <v>40214</v>
      </c>
      <c r="B12719" s="42">
        <v>51171</v>
      </c>
      <c r="C12719" s="130">
        <v>360</v>
      </c>
      <c r="D12719" s="43">
        <v>0.1003</v>
      </c>
      <c r="E12719" s="43">
        <v>9.11E-2</v>
      </c>
      <c r="F12719" s="44">
        <v>193000</v>
      </c>
      <c r="G12719" s="44">
        <v>193000</v>
      </c>
      <c r="H12719" s="44">
        <v>107233.25</v>
      </c>
      <c r="I12719" s="44">
        <v>124338.94</v>
      </c>
      <c r="J12719" s="68">
        <f t="shared" si="594"/>
        <v>0.55561269430051818</v>
      </c>
      <c r="K12719" s="43">
        <f t="shared" si="595"/>
        <v>0.64424321243523319</v>
      </c>
      <c r="L12719" s="41" t="str">
        <f t="shared" si="596"/>
        <v>AA</v>
      </c>
      <c r="M12719" s="41" t="s">
        <v>542</v>
      </c>
      <c r="N12719" s="41" t="s">
        <v>417</v>
      </c>
      <c r="O12719" s="41" t="s">
        <v>70</v>
      </c>
    </row>
    <row r="12720" spans="1:15">
      <c r="A12720" s="38">
        <v>40743</v>
      </c>
      <c r="B12720" s="38">
        <v>51701</v>
      </c>
      <c r="C12720" s="131">
        <v>360</v>
      </c>
      <c r="D12720" s="39">
        <v>0.1003</v>
      </c>
      <c r="E12720" s="39">
        <v>9.11E-2</v>
      </c>
      <c r="F12720" s="40">
        <v>166028.85</v>
      </c>
      <c r="G12720" s="40">
        <v>166028.85</v>
      </c>
      <c r="H12720" s="40">
        <v>96176.87</v>
      </c>
      <c r="I12720" s="40">
        <v>106999.99</v>
      </c>
      <c r="J12720" s="67">
        <f t="shared" si="594"/>
        <v>0.57927805920477071</v>
      </c>
      <c r="K12720" s="39">
        <f t="shared" si="595"/>
        <v>0.6444662478840274</v>
      </c>
      <c r="L12720" s="2" t="str">
        <f t="shared" si="596"/>
        <v>AA</v>
      </c>
      <c r="M12720" s="2" t="s">
        <v>727</v>
      </c>
      <c r="N12720" s="2" t="s">
        <v>415</v>
      </c>
      <c r="O12720" s="2" t="s">
        <v>70</v>
      </c>
    </row>
    <row r="12721" spans="1:15">
      <c r="A12721" s="38">
        <v>39912</v>
      </c>
      <c r="B12721" s="38">
        <v>47217</v>
      </c>
      <c r="C12721" s="131">
        <v>240</v>
      </c>
      <c r="D12721" s="39">
        <v>0.1003</v>
      </c>
      <c r="E12721" s="39">
        <v>9.5700000000000007E-2</v>
      </c>
      <c r="F12721" s="40">
        <v>186000</v>
      </c>
      <c r="G12721" s="40">
        <v>186000</v>
      </c>
      <c r="H12721" s="40">
        <v>88300.1</v>
      </c>
      <c r="I12721" s="40">
        <v>119999.99</v>
      </c>
      <c r="J12721" s="67">
        <f t="shared" si="594"/>
        <v>0.47473172043010758</v>
      </c>
      <c r="K12721" s="39">
        <f t="shared" si="595"/>
        <v>0.64516123655913982</v>
      </c>
      <c r="L12721" s="2" t="str">
        <f t="shared" si="596"/>
        <v>AA</v>
      </c>
      <c r="M12721" s="2" t="s">
        <v>563</v>
      </c>
      <c r="N12721" s="2" t="s">
        <v>436</v>
      </c>
      <c r="O12721" s="2" t="s">
        <v>70</v>
      </c>
    </row>
    <row r="12722" spans="1:15">
      <c r="A12722" s="38">
        <v>40542</v>
      </c>
      <c r="B12722" s="38">
        <v>51500</v>
      </c>
      <c r="C12722" s="131">
        <v>360</v>
      </c>
      <c r="D12722" s="39">
        <v>0.1003</v>
      </c>
      <c r="E12722" s="39">
        <v>9.11E-2</v>
      </c>
      <c r="F12722" s="40">
        <v>156000</v>
      </c>
      <c r="G12722" s="40">
        <v>156000</v>
      </c>
      <c r="H12722" s="40">
        <v>89196.35</v>
      </c>
      <c r="I12722" s="40">
        <v>100789.5</v>
      </c>
      <c r="J12722" s="67">
        <f t="shared" si="594"/>
        <v>0.57177147435897435</v>
      </c>
      <c r="K12722" s="39">
        <f t="shared" si="595"/>
        <v>0.64608653846153841</v>
      </c>
      <c r="L12722" s="2" t="str">
        <f t="shared" si="596"/>
        <v>AA</v>
      </c>
      <c r="M12722" s="2" t="s">
        <v>564</v>
      </c>
      <c r="N12722" s="2" t="s">
        <v>417</v>
      </c>
      <c r="O12722" s="2" t="s">
        <v>70</v>
      </c>
    </row>
    <row r="12723" spans="1:15">
      <c r="A12723" s="38">
        <v>39927</v>
      </c>
      <c r="B12723" s="38">
        <v>45406</v>
      </c>
      <c r="C12723" s="131">
        <v>180</v>
      </c>
      <c r="D12723" s="39">
        <v>0.1003</v>
      </c>
      <c r="E12723" s="39">
        <v>9.11E-2</v>
      </c>
      <c r="F12723" s="40">
        <v>147000</v>
      </c>
      <c r="G12723" s="40">
        <v>147000</v>
      </c>
      <c r="H12723" s="40">
        <v>60247.47</v>
      </c>
      <c r="I12723" s="40">
        <v>94999.99</v>
      </c>
      <c r="J12723" s="67">
        <f t="shared" si="594"/>
        <v>0.40984673469387756</v>
      </c>
      <c r="K12723" s="39">
        <f t="shared" si="595"/>
        <v>0.64625843537414973</v>
      </c>
      <c r="L12723" s="2" t="str">
        <f t="shared" si="596"/>
        <v>AA</v>
      </c>
      <c r="M12723" s="2" t="s">
        <v>466</v>
      </c>
      <c r="N12723" s="2" t="s">
        <v>421</v>
      </c>
      <c r="O12723" s="2" t="s">
        <v>70</v>
      </c>
    </row>
    <row r="12724" spans="1:15">
      <c r="A12724" s="42">
        <v>40653</v>
      </c>
      <c r="B12724" s="42">
        <v>51611</v>
      </c>
      <c r="C12724" s="130">
        <v>360</v>
      </c>
      <c r="D12724" s="43">
        <v>0.1003</v>
      </c>
      <c r="E12724" s="43">
        <v>0.1003</v>
      </c>
      <c r="F12724" s="44">
        <v>195060</v>
      </c>
      <c r="G12724" s="44">
        <v>195060</v>
      </c>
      <c r="H12724" s="44">
        <v>117295.51</v>
      </c>
      <c r="I12724" s="44">
        <v>126059.99</v>
      </c>
      <c r="J12724" s="68">
        <f t="shared" si="594"/>
        <v>0.60133041115554187</v>
      </c>
      <c r="K12724" s="43">
        <f t="shared" si="595"/>
        <v>0.64626263713729115</v>
      </c>
      <c r="L12724" s="41" t="str">
        <f t="shared" si="596"/>
        <v>AA</v>
      </c>
      <c r="M12724" s="41" t="s">
        <v>472</v>
      </c>
      <c r="N12724" s="41" t="s">
        <v>426</v>
      </c>
      <c r="O12724" s="41" t="s">
        <v>70</v>
      </c>
    </row>
    <row r="12725" spans="1:15">
      <c r="A12725" s="38">
        <v>40715</v>
      </c>
      <c r="B12725" s="38">
        <v>51400</v>
      </c>
      <c r="C12725" s="131">
        <v>351</v>
      </c>
      <c r="D12725" s="39">
        <v>0.1003</v>
      </c>
      <c r="E12725" s="39">
        <v>9.11E-2</v>
      </c>
      <c r="F12725" s="40">
        <v>198000</v>
      </c>
      <c r="G12725" s="40">
        <v>198000</v>
      </c>
      <c r="H12725" s="40">
        <v>114442.96</v>
      </c>
      <c r="I12725" s="40">
        <v>127999.99</v>
      </c>
      <c r="J12725" s="67">
        <f t="shared" si="594"/>
        <v>0.57799474747474755</v>
      </c>
      <c r="K12725" s="39">
        <f t="shared" si="595"/>
        <v>0.64646459595959593</v>
      </c>
      <c r="L12725" s="2" t="str">
        <f t="shared" si="596"/>
        <v>AA</v>
      </c>
      <c r="M12725" s="2" t="s">
        <v>470</v>
      </c>
      <c r="N12725" s="2" t="s">
        <v>424</v>
      </c>
      <c r="O12725" s="2" t="s">
        <v>70</v>
      </c>
    </row>
    <row r="12726" spans="1:15">
      <c r="A12726" s="42">
        <v>40819</v>
      </c>
      <c r="B12726" s="42">
        <v>51777</v>
      </c>
      <c r="C12726" s="130">
        <v>360</v>
      </c>
      <c r="D12726" s="43">
        <v>0.1003</v>
      </c>
      <c r="E12726" s="43">
        <v>9.11E-2</v>
      </c>
      <c r="F12726" s="44">
        <v>169950</v>
      </c>
      <c r="G12726" s="44">
        <v>169950</v>
      </c>
      <c r="H12726" s="44">
        <v>86906.83</v>
      </c>
      <c r="I12726" s="44">
        <v>109950</v>
      </c>
      <c r="J12726" s="68">
        <f t="shared" si="594"/>
        <v>0.51136704913209774</v>
      </c>
      <c r="K12726" s="43">
        <f t="shared" si="595"/>
        <v>0.64695498676081198</v>
      </c>
      <c r="L12726" s="41" t="str">
        <f t="shared" si="596"/>
        <v>AA</v>
      </c>
      <c r="M12726" s="41" t="s">
        <v>899</v>
      </c>
      <c r="N12726" s="41" t="s">
        <v>438</v>
      </c>
      <c r="O12726" s="41" t="s">
        <v>70</v>
      </c>
    </row>
    <row r="12727" spans="1:15">
      <c r="A12727" s="38">
        <v>39785</v>
      </c>
      <c r="B12727" s="38">
        <v>47090</v>
      </c>
      <c r="C12727" s="131">
        <v>240</v>
      </c>
      <c r="D12727" s="39">
        <v>0.1003</v>
      </c>
      <c r="E12727" s="39">
        <v>9.11E-2</v>
      </c>
      <c r="F12727" s="40">
        <v>170000</v>
      </c>
      <c r="G12727" s="40">
        <v>170000</v>
      </c>
      <c r="H12727" s="40">
        <v>56754.07</v>
      </c>
      <c r="I12727" s="40">
        <v>109999.99</v>
      </c>
      <c r="J12727" s="67">
        <f t="shared" si="594"/>
        <v>0.33384747058823527</v>
      </c>
      <c r="K12727" s="39">
        <f t="shared" si="595"/>
        <v>0.64705876470588242</v>
      </c>
      <c r="L12727" s="2" t="str">
        <f t="shared" si="596"/>
        <v>AA</v>
      </c>
      <c r="M12727" s="2" t="s">
        <v>1207</v>
      </c>
      <c r="N12727" s="2" t="s">
        <v>423</v>
      </c>
      <c r="O12727" s="2" t="s">
        <v>70</v>
      </c>
    </row>
    <row r="12728" spans="1:15">
      <c r="A12728" s="42">
        <v>40311</v>
      </c>
      <c r="B12728" s="42">
        <v>48651</v>
      </c>
      <c r="C12728" s="130">
        <v>274</v>
      </c>
      <c r="D12728" s="43">
        <v>0.1003</v>
      </c>
      <c r="E12728" s="43">
        <v>9.11E-2</v>
      </c>
      <c r="F12728" s="44">
        <v>170000</v>
      </c>
      <c r="G12728" s="44">
        <v>170000</v>
      </c>
      <c r="H12728" s="44">
        <v>45258.51</v>
      </c>
      <c r="I12728" s="44">
        <v>109999.99</v>
      </c>
      <c r="J12728" s="68">
        <f t="shared" si="594"/>
        <v>0.26622652941176472</v>
      </c>
      <c r="K12728" s="43">
        <f t="shared" si="595"/>
        <v>0.64705876470588242</v>
      </c>
      <c r="L12728" s="41" t="str">
        <f t="shared" si="596"/>
        <v>AA</v>
      </c>
      <c r="M12728" s="41" t="s">
        <v>719</v>
      </c>
      <c r="N12728" s="41" t="s">
        <v>422</v>
      </c>
      <c r="O12728" s="41" t="s">
        <v>70</v>
      </c>
    </row>
    <row r="12729" spans="1:15">
      <c r="A12729" s="42">
        <v>40707</v>
      </c>
      <c r="B12729" s="42">
        <v>51665</v>
      </c>
      <c r="C12729" s="130">
        <v>360</v>
      </c>
      <c r="D12729" s="43">
        <v>0.1003</v>
      </c>
      <c r="E12729" s="43">
        <v>9.11E-2</v>
      </c>
      <c r="F12729" s="44">
        <v>170000</v>
      </c>
      <c r="G12729" s="44">
        <v>170000</v>
      </c>
      <c r="H12729" s="44">
        <v>84835.91</v>
      </c>
      <c r="I12729" s="44">
        <v>109999.99</v>
      </c>
      <c r="J12729" s="68">
        <f t="shared" si="594"/>
        <v>0.49903476470588237</v>
      </c>
      <c r="K12729" s="43">
        <f t="shared" si="595"/>
        <v>0.64705876470588242</v>
      </c>
      <c r="L12729" s="41" t="str">
        <f t="shared" si="596"/>
        <v>AA</v>
      </c>
      <c r="M12729" s="41" t="s">
        <v>922</v>
      </c>
      <c r="N12729" s="41" t="s">
        <v>417</v>
      </c>
      <c r="O12729" s="41" t="s">
        <v>70</v>
      </c>
    </row>
    <row r="12730" spans="1:15">
      <c r="A12730" s="38">
        <v>39757</v>
      </c>
      <c r="B12730" s="38">
        <v>50714</v>
      </c>
      <c r="C12730" s="131">
        <v>360</v>
      </c>
      <c r="D12730" s="39">
        <v>0.1003</v>
      </c>
      <c r="E12730" s="39">
        <v>9.11E-2</v>
      </c>
      <c r="F12730" s="40">
        <v>150000</v>
      </c>
      <c r="G12730" s="40">
        <v>150000</v>
      </c>
      <c r="H12730" s="40">
        <v>80537.64</v>
      </c>
      <c r="I12730" s="40">
        <v>97129.17</v>
      </c>
      <c r="J12730" s="67">
        <f t="shared" si="594"/>
        <v>0.53691759999999999</v>
      </c>
      <c r="K12730" s="39">
        <f t="shared" si="595"/>
        <v>0.64752779999999999</v>
      </c>
      <c r="L12730" s="2" t="str">
        <f t="shared" si="596"/>
        <v>AA</v>
      </c>
      <c r="M12730" s="2" t="s">
        <v>1132</v>
      </c>
      <c r="N12730" s="2" t="s">
        <v>416</v>
      </c>
      <c r="O12730" s="2" t="s">
        <v>70</v>
      </c>
    </row>
    <row r="12731" spans="1:15">
      <c r="A12731" s="38">
        <v>40787</v>
      </c>
      <c r="B12731" s="38">
        <v>51745</v>
      </c>
      <c r="C12731" s="131">
        <v>360</v>
      </c>
      <c r="D12731" s="39">
        <v>0.1003</v>
      </c>
      <c r="E12731" s="39">
        <v>9.11E-2</v>
      </c>
      <c r="F12731" s="40">
        <v>196000</v>
      </c>
      <c r="G12731" s="40">
        <v>196000</v>
      </c>
      <c r="H12731" s="40">
        <v>114605.26</v>
      </c>
      <c r="I12731" s="40">
        <v>127059.49</v>
      </c>
      <c r="J12731" s="67">
        <f t="shared" si="594"/>
        <v>0.58472071428571426</v>
      </c>
      <c r="K12731" s="39">
        <f t="shared" si="595"/>
        <v>0.64826270408163267</v>
      </c>
      <c r="L12731" s="2" t="str">
        <f t="shared" si="596"/>
        <v>AA</v>
      </c>
      <c r="M12731" s="2" t="s">
        <v>467</v>
      </c>
      <c r="N12731" s="2" t="s">
        <v>425</v>
      </c>
      <c r="O12731" s="2" t="s">
        <v>70</v>
      </c>
    </row>
    <row r="12732" spans="1:15">
      <c r="A12732" s="42">
        <v>39989</v>
      </c>
      <c r="B12732" s="42">
        <v>50946</v>
      </c>
      <c r="C12732" s="130">
        <v>360</v>
      </c>
      <c r="D12732" s="43">
        <v>0.1003</v>
      </c>
      <c r="E12732" s="43">
        <v>9.11E-2</v>
      </c>
      <c r="F12732" s="44">
        <v>160000</v>
      </c>
      <c r="G12732" s="44">
        <v>160000</v>
      </c>
      <c r="H12732" s="44">
        <v>87257.19</v>
      </c>
      <c r="I12732" s="44">
        <v>103749.99</v>
      </c>
      <c r="J12732" s="68">
        <f t="shared" si="594"/>
        <v>0.54535743749999999</v>
      </c>
      <c r="K12732" s="43">
        <f t="shared" si="595"/>
        <v>0.64843743750000005</v>
      </c>
      <c r="L12732" s="41" t="str">
        <f t="shared" si="596"/>
        <v>AA</v>
      </c>
      <c r="M12732" s="41" t="s">
        <v>564</v>
      </c>
      <c r="N12732" s="41" t="s">
        <v>417</v>
      </c>
      <c r="O12732" s="41" t="s">
        <v>70</v>
      </c>
    </row>
    <row r="12733" spans="1:15">
      <c r="A12733" s="42">
        <v>40787</v>
      </c>
      <c r="B12733" s="42">
        <v>51745</v>
      </c>
      <c r="C12733" s="130">
        <v>360</v>
      </c>
      <c r="D12733" s="43">
        <v>0.1003</v>
      </c>
      <c r="E12733" s="43">
        <v>9.11E-2</v>
      </c>
      <c r="F12733" s="44">
        <v>185000</v>
      </c>
      <c r="G12733" s="44">
        <v>185000</v>
      </c>
      <c r="H12733" s="44">
        <v>108237.6</v>
      </c>
      <c r="I12733" s="44">
        <v>119999.99</v>
      </c>
      <c r="J12733" s="68">
        <f t="shared" si="594"/>
        <v>0.58506810810810816</v>
      </c>
      <c r="K12733" s="43">
        <f t="shared" si="595"/>
        <v>0.64864859459459467</v>
      </c>
      <c r="L12733" s="41" t="str">
        <f t="shared" si="596"/>
        <v>AA</v>
      </c>
      <c r="M12733" s="41" t="s">
        <v>687</v>
      </c>
      <c r="N12733" s="41" t="s">
        <v>417</v>
      </c>
      <c r="O12733" s="41" t="s">
        <v>70</v>
      </c>
    </row>
    <row r="12734" spans="1:15">
      <c r="A12734" s="38">
        <v>40078</v>
      </c>
      <c r="B12734" s="38">
        <v>51035</v>
      </c>
      <c r="C12734" s="131">
        <v>360</v>
      </c>
      <c r="D12734" s="39">
        <v>0.1003</v>
      </c>
      <c r="E12734" s="39">
        <v>9.11E-2</v>
      </c>
      <c r="F12734" s="40">
        <v>185000</v>
      </c>
      <c r="G12734" s="40">
        <v>185000</v>
      </c>
      <c r="H12734" s="40">
        <v>101773.05</v>
      </c>
      <c r="I12734" s="40">
        <v>119999.99</v>
      </c>
      <c r="J12734" s="67">
        <f t="shared" si="594"/>
        <v>0.55012459459459462</v>
      </c>
      <c r="K12734" s="39">
        <f t="shared" si="595"/>
        <v>0.64864859459459467</v>
      </c>
      <c r="L12734" s="2" t="str">
        <f t="shared" si="596"/>
        <v>AA</v>
      </c>
      <c r="M12734" s="2" t="s">
        <v>531</v>
      </c>
      <c r="N12734" s="2" t="s">
        <v>423</v>
      </c>
      <c r="O12734" s="2" t="s">
        <v>70</v>
      </c>
    </row>
    <row r="12735" spans="1:15">
      <c r="A12735" s="42">
        <v>40519</v>
      </c>
      <c r="B12735" s="42">
        <v>51477</v>
      </c>
      <c r="C12735" s="130">
        <v>360</v>
      </c>
      <c r="D12735" s="43">
        <v>0.1003</v>
      </c>
      <c r="E12735" s="43">
        <v>9.11E-2</v>
      </c>
      <c r="F12735" s="44">
        <v>185000</v>
      </c>
      <c r="G12735" s="44">
        <v>185000</v>
      </c>
      <c r="H12735" s="44">
        <v>112465.61</v>
      </c>
      <c r="I12735" s="44">
        <v>120000</v>
      </c>
      <c r="J12735" s="68">
        <f t="shared" si="594"/>
        <v>0.60792221621621623</v>
      </c>
      <c r="K12735" s="43">
        <f t="shared" si="595"/>
        <v>0.64864864864864868</v>
      </c>
      <c r="L12735" s="41" t="str">
        <f t="shared" si="596"/>
        <v>AA</v>
      </c>
      <c r="M12735" s="41" t="s">
        <v>754</v>
      </c>
      <c r="N12735" s="41" t="s">
        <v>422</v>
      </c>
      <c r="O12735" s="41" t="s">
        <v>70</v>
      </c>
    </row>
    <row r="12736" spans="1:15">
      <c r="A12736" s="42">
        <v>40324</v>
      </c>
      <c r="B12736" s="42">
        <v>51282</v>
      </c>
      <c r="C12736" s="130">
        <v>360</v>
      </c>
      <c r="D12736" s="43">
        <v>0.1003</v>
      </c>
      <c r="E12736" s="43">
        <v>9.11E-2</v>
      </c>
      <c r="F12736" s="44">
        <v>185000</v>
      </c>
      <c r="G12736" s="44">
        <v>185000</v>
      </c>
      <c r="H12736" s="44">
        <v>106047.52</v>
      </c>
      <c r="I12736" s="44">
        <v>120000</v>
      </c>
      <c r="J12736" s="68">
        <f t="shared" si="594"/>
        <v>0.57322983783783787</v>
      </c>
      <c r="K12736" s="43">
        <f t="shared" si="595"/>
        <v>0.64864864864864868</v>
      </c>
      <c r="L12736" s="41" t="str">
        <f t="shared" si="596"/>
        <v>AA</v>
      </c>
      <c r="M12736" s="41" t="s">
        <v>1229</v>
      </c>
      <c r="N12736" s="41" t="s">
        <v>424</v>
      </c>
      <c r="O12736" s="41" t="s">
        <v>70</v>
      </c>
    </row>
    <row r="12737" spans="1:15">
      <c r="A12737" s="38">
        <v>40722</v>
      </c>
      <c r="B12737" s="38">
        <v>51680</v>
      </c>
      <c r="C12737" s="131">
        <v>360</v>
      </c>
      <c r="D12737" s="39">
        <v>0.1003</v>
      </c>
      <c r="E12737" s="39">
        <v>9.11E-2</v>
      </c>
      <c r="F12737" s="40">
        <v>165000</v>
      </c>
      <c r="G12737" s="40">
        <v>165000</v>
      </c>
      <c r="H12737" s="40">
        <v>99586.64</v>
      </c>
      <c r="I12737" s="40">
        <v>107060.31</v>
      </c>
      <c r="J12737" s="67">
        <f t="shared" si="594"/>
        <v>0.60355539393939395</v>
      </c>
      <c r="K12737" s="39">
        <f t="shared" si="595"/>
        <v>0.64885036363636361</v>
      </c>
      <c r="L12737" s="2" t="str">
        <f t="shared" si="596"/>
        <v>AA</v>
      </c>
      <c r="M12737" s="2" t="s">
        <v>466</v>
      </c>
      <c r="N12737" s="2" t="s">
        <v>421</v>
      </c>
      <c r="O12737" s="2" t="s">
        <v>70</v>
      </c>
    </row>
    <row r="12738" spans="1:15">
      <c r="A12738" s="38">
        <v>40409</v>
      </c>
      <c r="B12738" s="38">
        <v>49540</v>
      </c>
      <c r="C12738" s="131">
        <v>300</v>
      </c>
      <c r="D12738" s="39">
        <v>0.1003</v>
      </c>
      <c r="E12738" s="39">
        <v>9.11E-2</v>
      </c>
      <c r="F12738" s="40">
        <v>165000</v>
      </c>
      <c r="G12738" s="40">
        <v>165000</v>
      </c>
      <c r="H12738" s="40">
        <v>90534.78</v>
      </c>
      <c r="I12738" s="40">
        <v>107104.69</v>
      </c>
      <c r="J12738" s="67">
        <f t="shared" si="594"/>
        <v>0.54869563636363639</v>
      </c>
      <c r="K12738" s="39">
        <f t="shared" si="595"/>
        <v>0.64911933333333338</v>
      </c>
      <c r="L12738" s="2" t="str">
        <f t="shared" si="596"/>
        <v>AA</v>
      </c>
      <c r="M12738" s="2" t="s">
        <v>566</v>
      </c>
      <c r="N12738" s="2" t="s">
        <v>420</v>
      </c>
      <c r="O12738" s="2" t="s">
        <v>70</v>
      </c>
    </row>
    <row r="12739" spans="1:15">
      <c r="A12739" s="38">
        <v>40004</v>
      </c>
      <c r="B12739" s="38">
        <v>47309</v>
      </c>
      <c r="C12739" s="131">
        <v>240</v>
      </c>
      <c r="D12739" s="39">
        <v>0.1003</v>
      </c>
      <c r="E12739" s="39">
        <v>9.11E-2</v>
      </c>
      <c r="F12739" s="40">
        <v>154000</v>
      </c>
      <c r="G12739" s="40">
        <v>154000</v>
      </c>
      <c r="H12739" s="40">
        <v>74743.23</v>
      </c>
      <c r="I12739" s="40">
        <v>99999.99</v>
      </c>
      <c r="J12739" s="67">
        <f t="shared" ref="J12739:J12802" si="597">H12739/G12739</f>
        <v>0.48534564935064933</v>
      </c>
      <c r="K12739" s="39">
        <f t="shared" ref="K12739:K12802" si="598">I12739/G12739</f>
        <v>0.64935058441558446</v>
      </c>
      <c r="L12739" s="2" t="str">
        <f t="shared" ref="L12739:L12802" si="599">IF(J12739&lt;=65%,"AA",IF(J12739&lt;=75%,"A",IF(J12739&lt;=85%,"B","C")))</f>
        <v>AA</v>
      </c>
      <c r="M12739" s="2" t="s">
        <v>466</v>
      </c>
      <c r="N12739" s="2" t="s">
        <v>421</v>
      </c>
      <c r="O12739" s="2" t="s">
        <v>70</v>
      </c>
    </row>
    <row r="12740" spans="1:15">
      <c r="A12740" s="38">
        <v>39953</v>
      </c>
      <c r="B12740" s="38">
        <v>47258</v>
      </c>
      <c r="C12740" s="131">
        <v>240</v>
      </c>
      <c r="D12740" s="39">
        <v>0.1003</v>
      </c>
      <c r="E12740" s="39">
        <v>9.11E-2</v>
      </c>
      <c r="F12740" s="40">
        <v>194923.4</v>
      </c>
      <c r="G12740" s="40">
        <v>194923.4</v>
      </c>
      <c r="H12740" s="40">
        <v>93646.64</v>
      </c>
      <c r="I12740" s="40">
        <v>126599.99</v>
      </c>
      <c r="J12740" s="67">
        <f t="shared" si="597"/>
        <v>0.48042790142178932</v>
      </c>
      <c r="K12740" s="39">
        <f t="shared" si="598"/>
        <v>0.64948584931311482</v>
      </c>
      <c r="L12740" s="2" t="str">
        <f t="shared" si="599"/>
        <v>AA</v>
      </c>
      <c r="M12740" s="2" t="s">
        <v>482</v>
      </c>
      <c r="N12740" s="2" t="s">
        <v>422</v>
      </c>
      <c r="O12740" s="2" t="s">
        <v>70</v>
      </c>
    </row>
    <row r="12741" spans="1:15">
      <c r="A12741" s="38">
        <v>39918</v>
      </c>
      <c r="B12741" s="38">
        <v>42078</v>
      </c>
      <c r="C12741" s="131">
        <v>71</v>
      </c>
      <c r="D12741" s="39">
        <v>0.1003</v>
      </c>
      <c r="E12741" s="39">
        <v>9.11E-2</v>
      </c>
      <c r="F12741" s="40">
        <v>197000</v>
      </c>
      <c r="G12741" s="40">
        <v>197000</v>
      </c>
      <c r="H12741" s="40">
        <v>40321.440000000002</v>
      </c>
      <c r="I12741" s="40">
        <v>127999.99</v>
      </c>
      <c r="J12741" s="67">
        <f t="shared" si="597"/>
        <v>0.20467736040609139</v>
      </c>
      <c r="K12741" s="39">
        <f t="shared" si="598"/>
        <v>0.64974614213197968</v>
      </c>
      <c r="L12741" s="2" t="str">
        <f t="shared" si="599"/>
        <v>AA</v>
      </c>
      <c r="M12741" s="2" t="s">
        <v>586</v>
      </c>
      <c r="N12741" s="2" t="s">
        <v>416</v>
      </c>
      <c r="O12741" s="2" t="s">
        <v>70</v>
      </c>
    </row>
    <row r="12742" spans="1:15">
      <c r="A12742" s="42">
        <v>40584</v>
      </c>
      <c r="B12742" s="42">
        <v>47889</v>
      </c>
      <c r="C12742" s="130">
        <v>240</v>
      </c>
      <c r="D12742" s="43">
        <v>0.1003</v>
      </c>
      <c r="E12742" s="43">
        <v>9.11E-2</v>
      </c>
      <c r="F12742" s="44">
        <v>200000</v>
      </c>
      <c r="G12742" s="44">
        <v>200000</v>
      </c>
      <c r="H12742" s="44">
        <v>91766.13</v>
      </c>
      <c r="I12742" s="44">
        <v>129999.99</v>
      </c>
      <c r="J12742" s="68">
        <f t="shared" si="597"/>
        <v>0.45883065000000001</v>
      </c>
      <c r="K12742" s="43">
        <f t="shared" si="598"/>
        <v>0.64999994999999999</v>
      </c>
      <c r="L12742" s="41" t="str">
        <f t="shared" si="599"/>
        <v>AA</v>
      </c>
      <c r="M12742" s="41" t="s">
        <v>709</v>
      </c>
      <c r="N12742" s="41" t="s">
        <v>419</v>
      </c>
      <c r="O12742" s="41" t="s">
        <v>70</v>
      </c>
    </row>
    <row r="12743" spans="1:15">
      <c r="A12743" s="42">
        <v>40766</v>
      </c>
      <c r="B12743" s="42">
        <v>49289</v>
      </c>
      <c r="C12743" s="130">
        <v>280</v>
      </c>
      <c r="D12743" s="43">
        <v>0.1003</v>
      </c>
      <c r="E12743" s="43">
        <v>9.11E-2</v>
      </c>
      <c r="F12743" s="44">
        <v>200000</v>
      </c>
      <c r="G12743" s="44">
        <v>200000</v>
      </c>
      <c r="H12743" s="44">
        <v>112820.42</v>
      </c>
      <c r="I12743" s="44">
        <v>129999.99</v>
      </c>
      <c r="J12743" s="68">
        <f t="shared" si="597"/>
        <v>0.56410209999999994</v>
      </c>
      <c r="K12743" s="43">
        <f t="shared" si="598"/>
        <v>0.64999994999999999</v>
      </c>
      <c r="L12743" s="41" t="str">
        <f t="shared" si="599"/>
        <v>AA</v>
      </c>
      <c r="M12743" s="41" t="s">
        <v>163</v>
      </c>
      <c r="N12743" s="41" t="s">
        <v>419</v>
      </c>
      <c r="O12743" s="41" t="s">
        <v>70</v>
      </c>
    </row>
    <row r="12744" spans="1:15">
      <c r="A12744" s="42">
        <v>40261</v>
      </c>
      <c r="B12744" s="42">
        <v>51219</v>
      </c>
      <c r="C12744" s="130">
        <v>360</v>
      </c>
      <c r="D12744" s="43">
        <v>0.1003</v>
      </c>
      <c r="E12744" s="43">
        <v>9.5700000000000007E-2</v>
      </c>
      <c r="F12744" s="44">
        <v>200000</v>
      </c>
      <c r="G12744" s="44">
        <v>200000</v>
      </c>
      <c r="H12744" s="44">
        <v>112384.96000000001</v>
      </c>
      <c r="I12744" s="44">
        <v>129999.99</v>
      </c>
      <c r="J12744" s="68">
        <f t="shared" si="597"/>
        <v>0.5619248</v>
      </c>
      <c r="K12744" s="43">
        <f t="shared" si="598"/>
        <v>0.64999994999999999</v>
      </c>
      <c r="L12744" s="41" t="str">
        <f t="shared" si="599"/>
        <v>AA</v>
      </c>
      <c r="M12744" s="41" t="s">
        <v>564</v>
      </c>
      <c r="N12744" s="41" t="s">
        <v>417</v>
      </c>
      <c r="O12744" s="41" t="s">
        <v>70</v>
      </c>
    </row>
    <row r="12745" spans="1:15">
      <c r="A12745" s="38">
        <v>40336</v>
      </c>
      <c r="B12745" s="38">
        <v>51294</v>
      </c>
      <c r="C12745" s="131">
        <v>360</v>
      </c>
      <c r="D12745" s="39">
        <v>0.1003</v>
      </c>
      <c r="E12745" s="39">
        <v>9.11E-2</v>
      </c>
      <c r="F12745" s="40">
        <v>170000</v>
      </c>
      <c r="G12745" s="40">
        <v>170000</v>
      </c>
      <c r="H12745" s="40">
        <v>98439.53</v>
      </c>
      <c r="I12745" s="40">
        <v>110500</v>
      </c>
      <c r="J12745" s="67">
        <f t="shared" si="597"/>
        <v>0.5790560588235294</v>
      </c>
      <c r="K12745" s="39">
        <f t="shared" si="598"/>
        <v>0.65</v>
      </c>
      <c r="L12745" s="2" t="str">
        <f t="shared" si="599"/>
        <v>AA</v>
      </c>
      <c r="M12745" s="2" t="s">
        <v>782</v>
      </c>
      <c r="N12745" s="2" t="s">
        <v>422</v>
      </c>
      <c r="O12745" s="2" t="s">
        <v>70</v>
      </c>
    </row>
    <row r="12746" spans="1:15">
      <c r="A12746" s="38">
        <v>40438</v>
      </c>
      <c r="B12746" s="38">
        <v>51396</v>
      </c>
      <c r="C12746" s="131">
        <v>360</v>
      </c>
      <c r="D12746" s="39">
        <v>0.1003</v>
      </c>
      <c r="E12746" s="39">
        <v>9.11E-2</v>
      </c>
      <c r="F12746" s="40">
        <v>200000</v>
      </c>
      <c r="G12746" s="40">
        <v>200000</v>
      </c>
      <c r="H12746" s="40">
        <v>117292.6</v>
      </c>
      <c r="I12746" s="40">
        <v>130000</v>
      </c>
      <c r="J12746" s="67">
        <f t="shared" si="597"/>
        <v>0.58646300000000007</v>
      </c>
      <c r="K12746" s="39">
        <f t="shared" si="598"/>
        <v>0.65</v>
      </c>
      <c r="L12746" s="2" t="str">
        <f t="shared" si="599"/>
        <v>AA</v>
      </c>
      <c r="M12746" s="2" t="s">
        <v>1174</v>
      </c>
      <c r="N12746" s="2" t="s">
        <v>427</v>
      </c>
      <c r="O12746" s="2" t="s">
        <v>70</v>
      </c>
    </row>
    <row r="12747" spans="1:15">
      <c r="A12747" s="38">
        <v>40480</v>
      </c>
      <c r="B12747" s="38">
        <v>49977</v>
      </c>
      <c r="C12747" s="131">
        <v>312</v>
      </c>
      <c r="D12747" s="39">
        <v>0.1003</v>
      </c>
      <c r="E12747" s="39">
        <v>9.11E-2</v>
      </c>
      <c r="F12747" s="40">
        <v>185000</v>
      </c>
      <c r="G12747" s="40">
        <v>185000</v>
      </c>
      <c r="H12747" s="40">
        <v>108116.47</v>
      </c>
      <c r="I12747" s="40">
        <v>120527</v>
      </c>
      <c r="J12747" s="67">
        <f t="shared" si="597"/>
        <v>0.58441335135135131</v>
      </c>
      <c r="K12747" s="39">
        <f t="shared" si="598"/>
        <v>0.65149729729729733</v>
      </c>
      <c r="L12747" s="2" t="str">
        <f t="shared" si="599"/>
        <v>AA</v>
      </c>
      <c r="M12747" s="2" t="s">
        <v>532</v>
      </c>
      <c r="N12747" s="2" t="s">
        <v>417</v>
      </c>
      <c r="O12747" s="2" t="s">
        <v>70</v>
      </c>
    </row>
    <row r="12748" spans="1:15">
      <c r="A12748" s="38">
        <v>40151</v>
      </c>
      <c r="B12748" s="38">
        <v>47122</v>
      </c>
      <c r="C12748" s="131">
        <v>229</v>
      </c>
      <c r="D12748" s="39">
        <v>0.1003</v>
      </c>
      <c r="E12748" s="39">
        <v>9.11E-2</v>
      </c>
      <c r="F12748" s="40">
        <v>160000</v>
      </c>
      <c r="G12748" s="40">
        <v>160000</v>
      </c>
      <c r="H12748" s="40">
        <v>79200.399999999994</v>
      </c>
      <c r="I12748" s="40">
        <v>104499.99</v>
      </c>
      <c r="J12748" s="67">
        <f t="shared" si="597"/>
        <v>0.49500249999999996</v>
      </c>
      <c r="K12748" s="39">
        <f t="shared" si="598"/>
        <v>0.6531249375</v>
      </c>
      <c r="L12748" s="2" t="str">
        <f t="shared" si="599"/>
        <v>AA</v>
      </c>
      <c r="M12748" s="2" t="s">
        <v>476</v>
      </c>
      <c r="N12748" s="2" t="s">
        <v>421</v>
      </c>
      <c r="O12748" s="2" t="s">
        <v>70</v>
      </c>
    </row>
    <row r="12749" spans="1:15">
      <c r="A12749" s="42">
        <v>40074</v>
      </c>
      <c r="B12749" s="42">
        <v>41808</v>
      </c>
      <c r="C12749" s="130">
        <v>57</v>
      </c>
      <c r="D12749" s="43">
        <v>0.1003</v>
      </c>
      <c r="E12749" s="43">
        <v>9.11E-2</v>
      </c>
      <c r="F12749" s="44">
        <v>176000</v>
      </c>
      <c r="G12749" s="44">
        <v>176000</v>
      </c>
      <c r="H12749" s="44">
        <v>43615.37</v>
      </c>
      <c r="I12749" s="44">
        <v>114999.99</v>
      </c>
      <c r="J12749" s="68">
        <f t="shared" si="597"/>
        <v>0.24781460227272728</v>
      </c>
      <c r="K12749" s="43">
        <f t="shared" si="598"/>
        <v>0.65340903409090911</v>
      </c>
      <c r="L12749" s="41" t="str">
        <f t="shared" si="599"/>
        <v>AA</v>
      </c>
      <c r="M12749" s="41" t="s">
        <v>559</v>
      </c>
      <c r="N12749" s="41" t="s">
        <v>417</v>
      </c>
      <c r="O12749" s="41" t="s">
        <v>70</v>
      </c>
    </row>
    <row r="12750" spans="1:15">
      <c r="A12750" s="42">
        <v>40728</v>
      </c>
      <c r="B12750" s="42">
        <v>51686</v>
      </c>
      <c r="C12750" s="130">
        <v>360</v>
      </c>
      <c r="D12750" s="43">
        <v>0.1003</v>
      </c>
      <c r="E12750" s="43">
        <v>9.11E-2</v>
      </c>
      <c r="F12750" s="44">
        <v>153000</v>
      </c>
      <c r="G12750" s="44">
        <v>153000</v>
      </c>
      <c r="H12750" s="44">
        <v>90101.99</v>
      </c>
      <c r="I12750" s="44">
        <v>99999.99</v>
      </c>
      <c r="J12750" s="68">
        <f t="shared" si="597"/>
        <v>0.58890189542483662</v>
      </c>
      <c r="K12750" s="43">
        <f t="shared" si="598"/>
        <v>0.65359470588235302</v>
      </c>
      <c r="L12750" s="41" t="str">
        <f t="shared" si="599"/>
        <v>AA</v>
      </c>
      <c r="M12750" s="41" t="s">
        <v>511</v>
      </c>
      <c r="N12750" s="41" t="s">
        <v>422</v>
      </c>
      <c r="O12750" s="41" t="s">
        <v>70</v>
      </c>
    </row>
    <row r="12751" spans="1:15">
      <c r="A12751" s="42">
        <v>40724</v>
      </c>
      <c r="B12751" s="42">
        <v>50464</v>
      </c>
      <c r="C12751" s="130">
        <v>320</v>
      </c>
      <c r="D12751" s="43">
        <v>0.1003</v>
      </c>
      <c r="E12751" s="43">
        <v>9.5700000000000007E-2</v>
      </c>
      <c r="F12751" s="44">
        <v>171300</v>
      </c>
      <c r="G12751" s="44">
        <v>171300</v>
      </c>
      <c r="H12751" s="44">
        <v>98655.71</v>
      </c>
      <c r="I12751" s="44">
        <v>111999.99</v>
      </c>
      <c r="J12751" s="68">
        <f t="shared" si="597"/>
        <v>0.57592358435493285</v>
      </c>
      <c r="K12751" s="43">
        <f t="shared" si="598"/>
        <v>0.65382364273204907</v>
      </c>
      <c r="L12751" s="41" t="str">
        <f t="shared" si="599"/>
        <v>AA</v>
      </c>
      <c r="M12751" s="41" t="s">
        <v>489</v>
      </c>
      <c r="N12751" s="41" t="s">
        <v>415</v>
      </c>
      <c r="O12751" s="41" t="s">
        <v>70</v>
      </c>
    </row>
    <row r="12752" spans="1:15">
      <c r="A12752" s="42">
        <v>40786</v>
      </c>
      <c r="B12752" s="42">
        <v>51744</v>
      </c>
      <c r="C12752" s="130">
        <v>360</v>
      </c>
      <c r="D12752" s="43">
        <v>0.1003</v>
      </c>
      <c r="E12752" s="43">
        <v>9.11E-2</v>
      </c>
      <c r="F12752" s="44">
        <v>155000</v>
      </c>
      <c r="G12752" s="44">
        <v>155000</v>
      </c>
      <c r="H12752" s="44">
        <v>91161.44</v>
      </c>
      <c r="I12752" s="44">
        <v>101368.98</v>
      </c>
      <c r="J12752" s="68">
        <f t="shared" si="597"/>
        <v>0.58813832258064513</v>
      </c>
      <c r="K12752" s="43">
        <f t="shared" si="598"/>
        <v>0.65399341935483868</v>
      </c>
      <c r="L12752" s="41" t="str">
        <f t="shared" si="599"/>
        <v>AA</v>
      </c>
      <c r="M12752" s="41" t="s">
        <v>453</v>
      </c>
      <c r="N12752" s="41" t="s">
        <v>418</v>
      </c>
      <c r="O12752" s="41" t="s">
        <v>70</v>
      </c>
    </row>
    <row r="12753" spans="1:15">
      <c r="A12753" s="42">
        <v>39770</v>
      </c>
      <c r="B12753" s="42">
        <v>45309</v>
      </c>
      <c r="C12753" s="130">
        <v>182</v>
      </c>
      <c r="D12753" s="43">
        <v>0.1003</v>
      </c>
      <c r="E12753" s="43">
        <v>9.11E-2</v>
      </c>
      <c r="F12753" s="44">
        <v>200000</v>
      </c>
      <c r="G12753" s="44">
        <v>200000</v>
      </c>
      <c r="H12753" s="44">
        <v>80590.070000000007</v>
      </c>
      <c r="I12753" s="44">
        <v>130933.07</v>
      </c>
      <c r="J12753" s="68">
        <f t="shared" si="597"/>
        <v>0.40295035000000001</v>
      </c>
      <c r="K12753" s="43">
        <f t="shared" si="598"/>
        <v>0.65466535000000003</v>
      </c>
      <c r="L12753" s="41" t="str">
        <f t="shared" si="599"/>
        <v>AA</v>
      </c>
      <c r="M12753" s="41" t="s">
        <v>689</v>
      </c>
      <c r="N12753" s="41" t="s">
        <v>424</v>
      </c>
      <c r="O12753" s="41" t="s">
        <v>70</v>
      </c>
    </row>
    <row r="12754" spans="1:15">
      <c r="A12754" s="38">
        <v>40246</v>
      </c>
      <c r="B12754" s="38">
        <v>48647</v>
      </c>
      <c r="C12754" s="131">
        <v>276</v>
      </c>
      <c r="D12754" s="39">
        <v>0.1003</v>
      </c>
      <c r="E12754" s="39">
        <v>9.5700000000000007E-2</v>
      </c>
      <c r="F12754" s="40">
        <v>151000</v>
      </c>
      <c r="G12754" s="40">
        <v>151000</v>
      </c>
      <c r="H12754" s="40">
        <v>82705.960000000006</v>
      </c>
      <c r="I12754" s="40">
        <v>98941.4</v>
      </c>
      <c r="J12754" s="67">
        <f t="shared" si="597"/>
        <v>0.54772158940397353</v>
      </c>
      <c r="K12754" s="39">
        <f t="shared" si="598"/>
        <v>0.655241059602649</v>
      </c>
      <c r="L12754" s="2" t="str">
        <f t="shared" si="599"/>
        <v>AA</v>
      </c>
      <c r="M12754" s="2" t="s">
        <v>703</v>
      </c>
      <c r="N12754" s="2" t="s">
        <v>437</v>
      </c>
      <c r="O12754" s="2" t="s">
        <v>70</v>
      </c>
    </row>
    <row r="12755" spans="1:15">
      <c r="A12755" s="42">
        <v>39540</v>
      </c>
      <c r="B12755" s="42">
        <v>43375</v>
      </c>
      <c r="C12755" s="130">
        <v>126</v>
      </c>
      <c r="D12755" s="43">
        <v>0.1003</v>
      </c>
      <c r="E12755" s="43">
        <v>9.5700000000000007E-2</v>
      </c>
      <c r="F12755" s="44">
        <v>132000</v>
      </c>
      <c r="G12755" s="44">
        <v>132000</v>
      </c>
      <c r="H12755" s="44">
        <v>32091</v>
      </c>
      <c r="I12755" s="44">
        <v>86499.99</v>
      </c>
      <c r="J12755" s="68">
        <f t="shared" si="597"/>
        <v>0.24311363636363637</v>
      </c>
      <c r="K12755" s="43">
        <f t="shared" si="598"/>
        <v>0.65530295454545462</v>
      </c>
      <c r="L12755" s="41" t="str">
        <f t="shared" si="599"/>
        <v>AA</v>
      </c>
      <c r="M12755" s="41" t="s">
        <v>686</v>
      </c>
      <c r="N12755" s="41" t="s">
        <v>421</v>
      </c>
      <c r="O12755" s="41" t="s">
        <v>70</v>
      </c>
    </row>
    <row r="12756" spans="1:15">
      <c r="A12756" s="38">
        <v>40480</v>
      </c>
      <c r="B12756" s="38">
        <v>51438</v>
      </c>
      <c r="C12756" s="131">
        <v>360</v>
      </c>
      <c r="D12756" s="39">
        <v>0.1003</v>
      </c>
      <c r="E12756" s="39">
        <v>9.11E-2</v>
      </c>
      <c r="F12756" s="40">
        <v>178500</v>
      </c>
      <c r="G12756" s="40">
        <v>178500</v>
      </c>
      <c r="H12756" s="40">
        <v>109905.25</v>
      </c>
      <c r="I12756" s="40">
        <v>117011.24</v>
      </c>
      <c r="J12756" s="67">
        <f t="shared" si="597"/>
        <v>0.61571568627450979</v>
      </c>
      <c r="K12756" s="39">
        <f t="shared" si="598"/>
        <v>0.6555251540616247</v>
      </c>
      <c r="L12756" s="2" t="str">
        <f t="shared" si="599"/>
        <v>AA</v>
      </c>
      <c r="M12756" s="2" t="s">
        <v>532</v>
      </c>
      <c r="N12756" s="2" t="s">
        <v>417</v>
      </c>
      <c r="O12756" s="2" t="s">
        <v>70</v>
      </c>
    </row>
    <row r="12757" spans="1:15">
      <c r="A12757" s="42">
        <v>40368</v>
      </c>
      <c r="B12757" s="42">
        <v>51326</v>
      </c>
      <c r="C12757" s="130">
        <v>360</v>
      </c>
      <c r="D12757" s="43">
        <v>0.1003</v>
      </c>
      <c r="E12757" s="43">
        <v>9.11E-2</v>
      </c>
      <c r="F12757" s="44">
        <v>184900</v>
      </c>
      <c r="G12757" s="44">
        <v>184900</v>
      </c>
      <c r="H12757" s="44">
        <v>81765.210000000006</v>
      </c>
      <c r="I12757" s="44">
        <v>121278.1</v>
      </c>
      <c r="J12757" s="68">
        <f t="shared" si="597"/>
        <v>0.44221314223904817</v>
      </c>
      <c r="K12757" s="43">
        <f t="shared" si="598"/>
        <v>0.65591184424012983</v>
      </c>
      <c r="L12757" s="41" t="str">
        <f t="shared" si="599"/>
        <v>AA</v>
      </c>
      <c r="M12757" s="41" t="s">
        <v>457</v>
      </c>
      <c r="N12757" s="41" t="s">
        <v>419</v>
      </c>
      <c r="O12757" s="41" t="s">
        <v>70</v>
      </c>
    </row>
    <row r="12758" spans="1:15">
      <c r="A12758" s="38">
        <v>40044</v>
      </c>
      <c r="B12758" s="38">
        <v>44427</v>
      </c>
      <c r="C12758" s="131">
        <v>144</v>
      </c>
      <c r="D12758" s="39">
        <v>0.1003</v>
      </c>
      <c r="E12758" s="39">
        <v>9.11E-2</v>
      </c>
      <c r="F12758" s="40">
        <v>160000</v>
      </c>
      <c r="G12758" s="40">
        <v>160000</v>
      </c>
      <c r="H12758" s="40">
        <v>58951.79</v>
      </c>
      <c r="I12758" s="40">
        <v>104999.99</v>
      </c>
      <c r="J12758" s="67">
        <f t="shared" si="597"/>
        <v>0.36844868749999998</v>
      </c>
      <c r="K12758" s="39">
        <f t="shared" si="598"/>
        <v>0.65624993750000005</v>
      </c>
      <c r="L12758" s="2" t="str">
        <f t="shared" si="599"/>
        <v>AA</v>
      </c>
      <c r="M12758" s="2" t="s">
        <v>601</v>
      </c>
      <c r="N12758" s="2" t="s">
        <v>435</v>
      </c>
      <c r="O12758" s="2" t="s">
        <v>70</v>
      </c>
    </row>
    <row r="12759" spans="1:15">
      <c r="A12759" s="38">
        <v>39910</v>
      </c>
      <c r="B12759" s="38">
        <v>47215</v>
      </c>
      <c r="C12759" s="131">
        <v>240</v>
      </c>
      <c r="D12759" s="39">
        <v>0.1003</v>
      </c>
      <c r="E12759" s="39">
        <v>9.11E-2</v>
      </c>
      <c r="F12759" s="40">
        <v>160000</v>
      </c>
      <c r="G12759" s="40">
        <v>160000</v>
      </c>
      <c r="H12759" s="40">
        <v>77267.429999999993</v>
      </c>
      <c r="I12759" s="40">
        <v>104999.99</v>
      </c>
      <c r="J12759" s="67">
        <f t="shared" si="597"/>
        <v>0.48292143749999994</v>
      </c>
      <c r="K12759" s="39">
        <f t="shared" si="598"/>
        <v>0.65624993750000005</v>
      </c>
      <c r="L12759" s="2" t="str">
        <f t="shared" si="599"/>
        <v>AA</v>
      </c>
      <c r="M12759" s="2" t="s">
        <v>489</v>
      </c>
      <c r="N12759" s="2" t="s">
        <v>415</v>
      </c>
      <c r="O12759" s="2" t="s">
        <v>70</v>
      </c>
    </row>
    <row r="12760" spans="1:15">
      <c r="A12760" s="38">
        <v>39864</v>
      </c>
      <c r="B12760" s="38">
        <v>43059</v>
      </c>
      <c r="C12760" s="131">
        <v>105</v>
      </c>
      <c r="D12760" s="39">
        <v>0.1003</v>
      </c>
      <c r="E12760" s="39">
        <v>9.5700000000000007E-2</v>
      </c>
      <c r="F12760" s="40">
        <v>198000</v>
      </c>
      <c r="G12760" s="40">
        <v>198000</v>
      </c>
      <c r="H12760" s="40">
        <v>55202.67</v>
      </c>
      <c r="I12760" s="40">
        <v>129999.99</v>
      </c>
      <c r="J12760" s="67">
        <f t="shared" si="597"/>
        <v>0.27880136363636365</v>
      </c>
      <c r="K12760" s="39">
        <f t="shared" si="598"/>
        <v>0.6565656060606061</v>
      </c>
      <c r="L12760" s="2" t="str">
        <f t="shared" si="599"/>
        <v>AA</v>
      </c>
      <c r="M12760" s="2" t="s">
        <v>586</v>
      </c>
      <c r="N12760" s="2" t="s">
        <v>416</v>
      </c>
      <c r="O12760" s="2" t="s">
        <v>70</v>
      </c>
    </row>
    <row r="12761" spans="1:15">
      <c r="A12761" s="38">
        <v>40613</v>
      </c>
      <c r="B12761" s="38">
        <v>51571</v>
      </c>
      <c r="C12761" s="131">
        <v>360</v>
      </c>
      <c r="D12761" s="39">
        <v>0.1003</v>
      </c>
      <c r="E12761" s="39">
        <v>0.1003</v>
      </c>
      <c r="F12761" s="40">
        <v>190000</v>
      </c>
      <c r="G12761" s="40">
        <v>190000</v>
      </c>
      <c r="H12761" s="40">
        <v>111648.8</v>
      </c>
      <c r="I12761" s="40">
        <v>124899.99</v>
      </c>
      <c r="J12761" s="67">
        <f t="shared" si="597"/>
        <v>0.58762526315789476</v>
      </c>
      <c r="K12761" s="39">
        <f t="shared" si="598"/>
        <v>0.65736836842105262</v>
      </c>
      <c r="L12761" s="2" t="str">
        <f t="shared" si="599"/>
        <v>AA</v>
      </c>
      <c r="M12761" s="2" t="s">
        <v>467</v>
      </c>
      <c r="N12761" s="2" t="s">
        <v>425</v>
      </c>
      <c r="O12761" s="2" t="s">
        <v>70</v>
      </c>
    </row>
    <row r="12762" spans="1:15">
      <c r="A12762" s="42">
        <v>39658</v>
      </c>
      <c r="B12762" s="42">
        <v>50615</v>
      </c>
      <c r="C12762" s="130">
        <v>360</v>
      </c>
      <c r="D12762" s="43">
        <v>0.1003</v>
      </c>
      <c r="E12762" s="43">
        <v>9.11E-2</v>
      </c>
      <c r="F12762" s="44">
        <v>181000</v>
      </c>
      <c r="G12762" s="44">
        <v>181000</v>
      </c>
      <c r="H12762" s="44">
        <v>47563.040000000001</v>
      </c>
      <c r="I12762" s="44">
        <v>118999.99</v>
      </c>
      <c r="J12762" s="68">
        <f t="shared" si="597"/>
        <v>0.26277922651933699</v>
      </c>
      <c r="K12762" s="43">
        <f t="shared" si="598"/>
        <v>0.6574585082872928</v>
      </c>
      <c r="L12762" s="41" t="str">
        <f t="shared" si="599"/>
        <v>AA</v>
      </c>
      <c r="M12762" s="41" t="s">
        <v>586</v>
      </c>
      <c r="N12762" s="41" t="s">
        <v>416</v>
      </c>
      <c r="O12762" s="41" t="s">
        <v>70</v>
      </c>
    </row>
    <row r="12763" spans="1:15">
      <c r="A12763" s="38">
        <v>39885</v>
      </c>
      <c r="B12763" s="38">
        <v>49016</v>
      </c>
      <c r="C12763" s="131">
        <v>300</v>
      </c>
      <c r="D12763" s="39">
        <v>0.1003</v>
      </c>
      <c r="E12763" s="39">
        <v>9.11E-2</v>
      </c>
      <c r="F12763" s="40">
        <v>144704</v>
      </c>
      <c r="G12763" s="40">
        <v>144704</v>
      </c>
      <c r="H12763" s="40">
        <v>75486.009999999995</v>
      </c>
      <c r="I12763" s="40">
        <v>95139.67</v>
      </c>
      <c r="J12763" s="67">
        <f t="shared" si="597"/>
        <v>0.52165807441397605</v>
      </c>
      <c r="K12763" s="39">
        <f t="shared" si="598"/>
        <v>0.65747781678460859</v>
      </c>
      <c r="L12763" s="2" t="str">
        <f t="shared" si="599"/>
        <v>AA</v>
      </c>
      <c r="M12763" s="2" t="s">
        <v>475</v>
      </c>
      <c r="N12763" s="2" t="s">
        <v>427</v>
      </c>
      <c r="O12763" s="2" t="s">
        <v>70</v>
      </c>
    </row>
    <row r="12764" spans="1:15">
      <c r="A12764" s="38">
        <v>40046</v>
      </c>
      <c r="B12764" s="38">
        <v>51003</v>
      </c>
      <c r="C12764" s="131">
        <v>360</v>
      </c>
      <c r="D12764" s="39">
        <v>0.1003</v>
      </c>
      <c r="E12764" s="39">
        <v>9.11E-2</v>
      </c>
      <c r="F12764" s="40">
        <v>197689</v>
      </c>
      <c r="G12764" s="40">
        <v>197689</v>
      </c>
      <c r="H12764" s="40">
        <v>109971.36</v>
      </c>
      <c r="I12764" s="40">
        <v>129999.99</v>
      </c>
      <c r="J12764" s="67">
        <f t="shared" si="597"/>
        <v>0.55628466935439003</v>
      </c>
      <c r="K12764" s="39">
        <f t="shared" si="598"/>
        <v>0.65759850067530312</v>
      </c>
      <c r="L12764" s="2" t="str">
        <f t="shared" si="599"/>
        <v>AA</v>
      </c>
      <c r="M12764" s="2" t="s">
        <v>1270</v>
      </c>
      <c r="N12764" s="2" t="s">
        <v>422</v>
      </c>
      <c r="O12764" s="2" t="s">
        <v>70</v>
      </c>
    </row>
    <row r="12765" spans="1:15">
      <c r="A12765" s="38">
        <v>40715</v>
      </c>
      <c r="B12765" s="38">
        <v>51673</v>
      </c>
      <c r="C12765" s="131">
        <v>360</v>
      </c>
      <c r="D12765" s="39">
        <v>0.1003</v>
      </c>
      <c r="E12765" s="39">
        <v>9.11E-2</v>
      </c>
      <c r="F12765" s="40">
        <v>152000</v>
      </c>
      <c r="G12765" s="40">
        <v>152000</v>
      </c>
      <c r="H12765" s="40">
        <v>89728.13</v>
      </c>
      <c r="I12765" s="40">
        <v>99999.99</v>
      </c>
      <c r="J12765" s="67">
        <f t="shared" si="597"/>
        <v>0.59031664473684209</v>
      </c>
      <c r="K12765" s="39">
        <f t="shared" si="598"/>
        <v>0.65789467105263166</v>
      </c>
      <c r="L12765" s="2" t="str">
        <f t="shared" si="599"/>
        <v>AA</v>
      </c>
      <c r="M12765" s="2" t="s">
        <v>472</v>
      </c>
      <c r="N12765" s="2" t="s">
        <v>426</v>
      </c>
      <c r="O12765" s="2" t="s">
        <v>70</v>
      </c>
    </row>
    <row r="12766" spans="1:15">
      <c r="A12766" s="38">
        <v>40704</v>
      </c>
      <c r="B12766" s="38">
        <v>49836</v>
      </c>
      <c r="C12766" s="131">
        <v>300</v>
      </c>
      <c r="D12766" s="39">
        <v>0.1003</v>
      </c>
      <c r="E12766" s="39">
        <v>9.11E-2</v>
      </c>
      <c r="F12766" s="40">
        <v>190000</v>
      </c>
      <c r="G12766" s="40">
        <v>190000</v>
      </c>
      <c r="H12766" s="40">
        <v>109071.78</v>
      </c>
      <c r="I12766" s="40">
        <v>124999.99</v>
      </c>
      <c r="J12766" s="67">
        <f t="shared" si="597"/>
        <v>0.57406199999999996</v>
      </c>
      <c r="K12766" s="39">
        <f t="shared" si="598"/>
        <v>0.65789468421052633</v>
      </c>
      <c r="L12766" s="2" t="str">
        <f t="shared" si="599"/>
        <v>AA</v>
      </c>
      <c r="M12766" s="2" t="s">
        <v>489</v>
      </c>
      <c r="N12766" s="2" t="s">
        <v>415</v>
      </c>
      <c r="O12766" s="2" t="s">
        <v>70</v>
      </c>
    </row>
    <row r="12767" spans="1:15">
      <c r="A12767" s="38">
        <v>40431</v>
      </c>
      <c r="B12767" s="38">
        <v>51389</v>
      </c>
      <c r="C12767" s="131">
        <v>360</v>
      </c>
      <c r="D12767" s="39">
        <v>0.1003</v>
      </c>
      <c r="E12767" s="39">
        <v>9.11E-2</v>
      </c>
      <c r="F12767" s="40">
        <v>190000</v>
      </c>
      <c r="G12767" s="40">
        <v>190000</v>
      </c>
      <c r="H12767" s="40">
        <v>113202.94</v>
      </c>
      <c r="I12767" s="40">
        <v>125000</v>
      </c>
      <c r="J12767" s="67">
        <f t="shared" si="597"/>
        <v>0.59580494736842105</v>
      </c>
      <c r="K12767" s="39">
        <f t="shared" si="598"/>
        <v>0.65789473684210531</v>
      </c>
      <c r="L12767" s="2" t="str">
        <f t="shared" si="599"/>
        <v>AA</v>
      </c>
      <c r="M12767" s="2" t="s">
        <v>508</v>
      </c>
      <c r="N12767" s="2" t="s">
        <v>422</v>
      </c>
      <c r="O12767" s="2" t="s">
        <v>70</v>
      </c>
    </row>
    <row r="12768" spans="1:15">
      <c r="A12768" s="38">
        <v>40359</v>
      </c>
      <c r="B12768" s="38">
        <v>51317</v>
      </c>
      <c r="C12768" s="131">
        <v>360</v>
      </c>
      <c r="D12768" s="39">
        <v>0.1003</v>
      </c>
      <c r="E12768" s="39">
        <v>9.11E-2</v>
      </c>
      <c r="F12768" s="40">
        <v>157000</v>
      </c>
      <c r="G12768" s="40">
        <v>157000</v>
      </c>
      <c r="H12768" s="40">
        <v>69037.56</v>
      </c>
      <c r="I12768" s="40">
        <v>103317.41</v>
      </c>
      <c r="J12768" s="67">
        <f t="shared" si="597"/>
        <v>0.43972968152866243</v>
      </c>
      <c r="K12768" s="39">
        <f t="shared" si="598"/>
        <v>0.65807267515923573</v>
      </c>
      <c r="L12768" s="2" t="str">
        <f t="shared" si="599"/>
        <v>AA</v>
      </c>
      <c r="M12768" s="2" t="s">
        <v>532</v>
      </c>
      <c r="N12768" s="2" t="s">
        <v>417</v>
      </c>
      <c r="O12768" s="2" t="s">
        <v>70</v>
      </c>
    </row>
    <row r="12769" spans="1:15">
      <c r="A12769" s="38">
        <v>39750</v>
      </c>
      <c r="B12769" s="38">
        <v>47055</v>
      </c>
      <c r="C12769" s="131">
        <v>240</v>
      </c>
      <c r="D12769" s="39">
        <v>0.1003</v>
      </c>
      <c r="E12769" s="39">
        <v>9.11E-2</v>
      </c>
      <c r="F12769" s="40">
        <v>159500</v>
      </c>
      <c r="G12769" s="40">
        <v>159500</v>
      </c>
      <c r="H12769" s="40">
        <v>75271.37</v>
      </c>
      <c r="I12769" s="40">
        <v>104999.99</v>
      </c>
      <c r="J12769" s="67">
        <f t="shared" si="597"/>
        <v>0.47192081504702194</v>
      </c>
      <c r="K12769" s="39">
        <f t="shared" si="598"/>
        <v>0.65830714733542328</v>
      </c>
      <c r="L12769" s="2" t="str">
        <f t="shared" si="599"/>
        <v>AA</v>
      </c>
      <c r="M12769" s="2" t="s">
        <v>895</v>
      </c>
      <c r="N12769" s="2" t="s">
        <v>421</v>
      </c>
      <c r="O12769" s="2" t="s">
        <v>70</v>
      </c>
    </row>
    <row r="12770" spans="1:15">
      <c r="A12770" s="42">
        <v>39861</v>
      </c>
      <c r="B12770" s="42">
        <v>47166</v>
      </c>
      <c r="C12770" s="130">
        <v>240</v>
      </c>
      <c r="D12770" s="43">
        <v>0.1003</v>
      </c>
      <c r="E12770" s="43">
        <v>9.11E-2</v>
      </c>
      <c r="F12770" s="44">
        <v>160000</v>
      </c>
      <c r="G12770" s="44">
        <v>160000</v>
      </c>
      <c r="H12770" s="44">
        <v>80014.600000000006</v>
      </c>
      <c r="I12770" s="44">
        <v>105380.5</v>
      </c>
      <c r="J12770" s="68">
        <f t="shared" si="597"/>
        <v>0.50009124999999999</v>
      </c>
      <c r="K12770" s="43">
        <f t="shared" si="598"/>
        <v>0.65862812500000001</v>
      </c>
      <c r="L12770" s="41" t="str">
        <f t="shared" si="599"/>
        <v>AA</v>
      </c>
      <c r="M12770" s="41" t="s">
        <v>682</v>
      </c>
      <c r="N12770" s="41" t="s">
        <v>417</v>
      </c>
      <c r="O12770" s="41" t="s">
        <v>70</v>
      </c>
    </row>
    <row r="12771" spans="1:15">
      <c r="A12771" s="38">
        <v>40267</v>
      </c>
      <c r="B12771" s="38">
        <v>51225</v>
      </c>
      <c r="C12771" s="131">
        <v>360</v>
      </c>
      <c r="D12771" s="39">
        <v>0.1003</v>
      </c>
      <c r="E12771" s="39">
        <v>9.11E-2</v>
      </c>
      <c r="F12771" s="40">
        <v>190000</v>
      </c>
      <c r="G12771" s="40">
        <v>190000</v>
      </c>
      <c r="H12771" s="40">
        <v>108219.68</v>
      </c>
      <c r="I12771" s="40">
        <v>125199.99</v>
      </c>
      <c r="J12771" s="67">
        <f t="shared" si="597"/>
        <v>0.5695772631578947</v>
      </c>
      <c r="K12771" s="39">
        <f t="shared" si="598"/>
        <v>0.65894731578947374</v>
      </c>
      <c r="L12771" s="2" t="str">
        <f t="shared" si="599"/>
        <v>AA</v>
      </c>
      <c r="M12771" s="2" t="s">
        <v>489</v>
      </c>
      <c r="N12771" s="2" t="s">
        <v>415</v>
      </c>
      <c r="O12771" s="2" t="s">
        <v>70</v>
      </c>
    </row>
    <row r="12772" spans="1:15">
      <c r="A12772" s="38">
        <v>39877</v>
      </c>
      <c r="B12772" s="38">
        <v>45356</v>
      </c>
      <c r="C12772" s="131">
        <v>180</v>
      </c>
      <c r="D12772" s="39">
        <v>0.1003</v>
      </c>
      <c r="E12772" s="39">
        <v>9.5700000000000007E-2</v>
      </c>
      <c r="F12772" s="40">
        <v>182000</v>
      </c>
      <c r="G12772" s="40">
        <v>182000</v>
      </c>
      <c r="H12772" s="40">
        <v>80789.960000000006</v>
      </c>
      <c r="I12772" s="40">
        <v>120000</v>
      </c>
      <c r="J12772" s="67">
        <f t="shared" si="597"/>
        <v>0.44390087912087917</v>
      </c>
      <c r="K12772" s="39">
        <f t="shared" si="598"/>
        <v>0.65934065934065933</v>
      </c>
      <c r="L12772" s="2" t="str">
        <f t="shared" si="599"/>
        <v>AA</v>
      </c>
      <c r="M12772" s="2" t="s">
        <v>679</v>
      </c>
      <c r="N12772" s="2" t="s">
        <v>424</v>
      </c>
      <c r="O12772" s="2" t="s">
        <v>70</v>
      </c>
    </row>
    <row r="12773" spans="1:15">
      <c r="A12773" s="38">
        <v>40371</v>
      </c>
      <c r="B12773" s="38">
        <v>51329</v>
      </c>
      <c r="C12773" s="131">
        <v>360</v>
      </c>
      <c r="D12773" s="39">
        <v>0.1003</v>
      </c>
      <c r="E12773" s="39">
        <v>0.1003</v>
      </c>
      <c r="F12773" s="40">
        <v>151538.68</v>
      </c>
      <c r="G12773" s="40">
        <v>151538.68</v>
      </c>
      <c r="H12773" s="40">
        <v>89378.13</v>
      </c>
      <c r="I12773" s="40">
        <v>100000</v>
      </c>
      <c r="J12773" s="67">
        <f t="shared" si="597"/>
        <v>0.58980406850580991</v>
      </c>
      <c r="K12773" s="39">
        <f t="shared" si="598"/>
        <v>0.65989752583300842</v>
      </c>
      <c r="L12773" s="2" t="str">
        <f t="shared" si="599"/>
        <v>AA</v>
      </c>
      <c r="M12773" s="2" t="s">
        <v>724</v>
      </c>
      <c r="N12773" s="2" t="s">
        <v>424</v>
      </c>
      <c r="O12773" s="2" t="s">
        <v>70</v>
      </c>
    </row>
    <row r="12774" spans="1:15">
      <c r="A12774" s="38">
        <v>40644</v>
      </c>
      <c r="B12774" s="38">
        <v>51602</v>
      </c>
      <c r="C12774" s="131">
        <v>360</v>
      </c>
      <c r="D12774" s="39">
        <v>0.1003</v>
      </c>
      <c r="E12774" s="39">
        <v>9.11E-2</v>
      </c>
      <c r="F12774" s="40">
        <v>200000</v>
      </c>
      <c r="G12774" s="40">
        <v>200000</v>
      </c>
      <c r="H12774" s="40">
        <v>118213.64</v>
      </c>
      <c r="I12774" s="40">
        <v>131999.99</v>
      </c>
      <c r="J12774" s="67">
        <f t="shared" si="597"/>
        <v>0.59106820000000004</v>
      </c>
      <c r="K12774" s="39">
        <f t="shared" si="598"/>
        <v>0.65999995</v>
      </c>
      <c r="L12774" s="2" t="str">
        <f t="shared" si="599"/>
        <v>AA</v>
      </c>
      <c r="M12774" s="2" t="s">
        <v>564</v>
      </c>
      <c r="N12774" s="2" t="s">
        <v>417</v>
      </c>
      <c r="O12774" s="2" t="s">
        <v>70</v>
      </c>
    </row>
    <row r="12775" spans="1:15">
      <c r="A12775" s="38">
        <v>39659</v>
      </c>
      <c r="B12775" s="38">
        <v>48790</v>
      </c>
      <c r="C12775" s="131">
        <v>300</v>
      </c>
      <c r="D12775" s="39">
        <v>0.1003</v>
      </c>
      <c r="E12775" s="39">
        <v>9.11E-2</v>
      </c>
      <c r="F12775" s="40">
        <v>151500</v>
      </c>
      <c r="G12775" s="40">
        <v>151500</v>
      </c>
      <c r="H12775" s="40">
        <v>77573.440000000002</v>
      </c>
      <c r="I12775" s="40">
        <v>99999.99</v>
      </c>
      <c r="J12775" s="67">
        <f t="shared" si="597"/>
        <v>0.51203590759075912</v>
      </c>
      <c r="K12775" s="39">
        <f t="shared" si="598"/>
        <v>0.66006594059405943</v>
      </c>
      <c r="L12775" s="2" t="str">
        <f t="shared" si="599"/>
        <v>AA</v>
      </c>
      <c r="M12775" s="2" t="s">
        <v>569</v>
      </c>
      <c r="N12775" s="2" t="s">
        <v>426</v>
      </c>
      <c r="O12775" s="2" t="s">
        <v>70</v>
      </c>
    </row>
    <row r="12776" spans="1:15">
      <c r="A12776" s="38">
        <v>40816</v>
      </c>
      <c r="B12776" s="38">
        <v>46295</v>
      </c>
      <c r="C12776" s="131">
        <v>180</v>
      </c>
      <c r="D12776" s="39">
        <v>0.1003</v>
      </c>
      <c r="E12776" s="39">
        <v>9.11E-2</v>
      </c>
      <c r="F12776" s="40">
        <v>158500</v>
      </c>
      <c r="G12776" s="40">
        <v>158500</v>
      </c>
      <c r="H12776" s="40">
        <v>92358.49</v>
      </c>
      <c r="I12776" s="40">
        <v>104674.03</v>
      </c>
      <c r="J12776" s="67">
        <f t="shared" si="597"/>
        <v>0.58270340694006317</v>
      </c>
      <c r="K12776" s="39">
        <f t="shared" si="598"/>
        <v>0.66040397476340695</v>
      </c>
      <c r="L12776" s="2" t="str">
        <f t="shared" si="599"/>
        <v>AA</v>
      </c>
      <c r="M12776" s="2" t="s">
        <v>467</v>
      </c>
      <c r="N12776" s="2" t="s">
        <v>425</v>
      </c>
      <c r="O12776" s="2" t="s">
        <v>70</v>
      </c>
    </row>
    <row r="12777" spans="1:15">
      <c r="A12777" s="42">
        <v>40512</v>
      </c>
      <c r="B12777" s="42">
        <v>51470</v>
      </c>
      <c r="C12777" s="130">
        <v>360</v>
      </c>
      <c r="D12777" s="43">
        <v>0.1003</v>
      </c>
      <c r="E12777" s="43">
        <v>9.11E-2</v>
      </c>
      <c r="F12777" s="44">
        <v>190000</v>
      </c>
      <c r="G12777" s="44">
        <v>190000</v>
      </c>
      <c r="H12777" s="44">
        <v>91656.45</v>
      </c>
      <c r="I12777" s="44">
        <v>125499.99</v>
      </c>
      <c r="J12777" s="68">
        <f t="shared" si="597"/>
        <v>0.48240236842105261</v>
      </c>
      <c r="K12777" s="43">
        <f t="shared" si="598"/>
        <v>0.66052626315789476</v>
      </c>
      <c r="L12777" s="41" t="str">
        <f t="shared" si="599"/>
        <v>AA</v>
      </c>
      <c r="M12777" s="41" t="s">
        <v>564</v>
      </c>
      <c r="N12777" s="41" t="s">
        <v>417</v>
      </c>
      <c r="O12777" s="41" t="s">
        <v>70</v>
      </c>
    </row>
    <row r="12778" spans="1:15">
      <c r="A12778" s="38">
        <v>39899</v>
      </c>
      <c r="B12778" s="38">
        <v>50340</v>
      </c>
      <c r="C12778" s="131">
        <v>343</v>
      </c>
      <c r="D12778" s="39">
        <v>0.1003</v>
      </c>
      <c r="E12778" s="39">
        <v>9.5700000000000007E-2</v>
      </c>
      <c r="F12778" s="40">
        <v>136000</v>
      </c>
      <c r="G12778" s="40">
        <v>136000</v>
      </c>
      <c r="H12778" s="40">
        <v>74155.17</v>
      </c>
      <c r="I12778" s="40">
        <v>89999.99</v>
      </c>
      <c r="J12778" s="67">
        <f t="shared" si="597"/>
        <v>0.54525860294117645</v>
      </c>
      <c r="K12778" s="39">
        <f t="shared" si="598"/>
        <v>0.66176463235294125</v>
      </c>
      <c r="L12778" s="2" t="str">
        <f t="shared" si="599"/>
        <v>AA</v>
      </c>
      <c r="M12778" s="2" t="s">
        <v>611</v>
      </c>
      <c r="N12778" s="2" t="s">
        <v>419</v>
      </c>
      <c r="O12778" s="2" t="s">
        <v>70</v>
      </c>
    </row>
    <row r="12779" spans="1:15">
      <c r="A12779" s="38">
        <v>40519</v>
      </c>
      <c r="B12779" s="38">
        <v>42497</v>
      </c>
      <c r="C12779" s="131">
        <v>65</v>
      </c>
      <c r="D12779" s="39">
        <v>0.1003</v>
      </c>
      <c r="E12779" s="39">
        <v>8.7400000000000005E-2</v>
      </c>
      <c r="F12779" s="40">
        <v>200000</v>
      </c>
      <c r="G12779" s="40">
        <v>200000</v>
      </c>
      <c r="H12779" s="40">
        <v>54940.99</v>
      </c>
      <c r="I12779" s="40">
        <v>132399.99</v>
      </c>
      <c r="J12779" s="67">
        <f t="shared" si="597"/>
        <v>0.27470495</v>
      </c>
      <c r="K12779" s="39">
        <f t="shared" si="598"/>
        <v>0.66199995</v>
      </c>
      <c r="L12779" s="2" t="str">
        <f t="shared" si="599"/>
        <v>AA</v>
      </c>
      <c r="M12779" s="2" t="s">
        <v>679</v>
      </c>
      <c r="N12779" s="2" t="s">
        <v>424</v>
      </c>
      <c r="O12779" s="2" t="s">
        <v>70</v>
      </c>
    </row>
    <row r="12780" spans="1:15">
      <c r="A12780" s="38">
        <v>39682</v>
      </c>
      <c r="B12780" s="38">
        <v>46987</v>
      </c>
      <c r="C12780" s="131">
        <v>240</v>
      </c>
      <c r="D12780" s="39">
        <v>0.1003</v>
      </c>
      <c r="E12780" s="39">
        <v>9.11E-2</v>
      </c>
      <c r="F12780" s="40">
        <v>144999.79999999999</v>
      </c>
      <c r="G12780" s="40">
        <v>144999.79999999999</v>
      </c>
      <c r="H12780" s="40">
        <v>74858.95</v>
      </c>
      <c r="I12780" s="40">
        <v>95999.83</v>
      </c>
      <c r="J12780" s="67">
        <f t="shared" si="597"/>
        <v>0.51626933278528664</v>
      </c>
      <c r="K12780" s="39">
        <f t="shared" si="598"/>
        <v>0.66206870630166392</v>
      </c>
      <c r="L12780" s="2" t="str">
        <f t="shared" si="599"/>
        <v>AA</v>
      </c>
      <c r="M12780" s="2" t="s">
        <v>1346</v>
      </c>
      <c r="N12780" s="2" t="s">
        <v>428</v>
      </c>
      <c r="O12780" s="2" t="s">
        <v>70</v>
      </c>
    </row>
    <row r="12781" spans="1:15">
      <c r="A12781" s="38">
        <v>40774</v>
      </c>
      <c r="B12781" s="38">
        <v>48079</v>
      </c>
      <c r="C12781" s="131">
        <v>240</v>
      </c>
      <c r="D12781" s="39">
        <v>0.1003</v>
      </c>
      <c r="E12781" s="39">
        <v>9.11E-2</v>
      </c>
      <c r="F12781" s="40">
        <v>170000</v>
      </c>
      <c r="G12781" s="40">
        <v>170000</v>
      </c>
      <c r="H12781" s="40">
        <v>94664.33</v>
      </c>
      <c r="I12781" s="40">
        <v>112599.99</v>
      </c>
      <c r="J12781" s="67">
        <f t="shared" si="597"/>
        <v>0.55684900000000004</v>
      </c>
      <c r="K12781" s="39">
        <f t="shared" si="598"/>
        <v>0.66235288235294121</v>
      </c>
      <c r="L12781" s="2" t="str">
        <f t="shared" si="599"/>
        <v>AA</v>
      </c>
      <c r="M12781" s="2" t="s">
        <v>457</v>
      </c>
      <c r="N12781" s="2" t="s">
        <v>419</v>
      </c>
      <c r="O12781" s="2" t="s">
        <v>70</v>
      </c>
    </row>
    <row r="12782" spans="1:15">
      <c r="A12782" s="38">
        <v>40267</v>
      </c>
      <c r="B12782" s="38">
        <v>42399</v>
      </c>
      <c r="C12782" s="131">
        <v>70</v>
      </c>
      <c r="D12782" s="39">
        <v>0.1003</v>
      </c>
      <c r="E12782" s="39">
        <v>9.11E-2</v>
      </c>
      <c r="F12782" s="40">
        <v>162750</v>
      </c>
      <c r="G12782" s="40">
        <v>162750</v>
      </c>
      <c r="H12782" s="40">
        <v>49124.07</v>
      </c>
      <c r="I12782" s="40">
        <v>107827.48</v>
      </c>
      <c r="J12782" s="67">
        <f t="shared" si="597"/>
        <v>0.30183760368663592</v>
      </c>
      <c r="K12782" s="39">
        <f t="shared" si="598"/>
        <v>0.66253443932411671</v>
      </c>
      <c r="L12782" s="2" t="str">
        <f t="shared" si="599"/>
        <v>AA</v>
      </c>
      <c r="M12782" s="2" t="s">
        <v>554</v>
      </c>
      <c r="N12782" s="2" t="s">
        <v>417</v>
      </c>
      <c r="O12782" s="2" t="s">
        <v>70</v>
      </c>
    </row>
    <row r="12783" spans="1:15">
      <c r="A12783" s="38">
        <v>39800</v>
      </c>
      <c r="B12783" s="38">
        <v>47105</v>
      </c>
      <c r="C12783" s="131">
        <v>240</v>
      </c>
      <c r="D12783" s="39">
        <v>0.1003</v>
      </c>
      <c r="E12783" s="39">
        <v>9.11E-2</v>
      </c>
      <c r="F12783" s="40">
        <v>150800</v>
      </c>
      <c r="G12783" s="40">
        <v>150800</v>
      </c>
      <c r="H12783" s="40">
        <v>74655.12</v>
      </c>
      <c r="I12783" s="40">
        <v>100000</v>
      </c>
      <c r="J12783" s="67">
        <f t="shared" si="597"/>
        <v>0.49506047745358089</v>
      </c>
      <c r="K12783" s="39">
        <f t="shared" si="598"/>
        <v>0.66312997347480107</v>
      </c>
      <c r="L12783" s="2" t="str">
        <f t="shared" si="599"/>
        <v>AA</v>
      </c>
      <c r="M12783" s="2" t="s">
        <v>673</v>
      </c>
      <c r="N12783" s="2" t="s">
        <v>435</v>
      </c>
      <c r="O12783" s="2" t="s">
        <v>70</v>
      </c>
    </row>
    <row r="12784" spans="1:15">
      <c r="A12784" s="42">
        <v>40406</v>
      </c>
      <c r="B12784" s="42">
        <v>51364</v>
      </c>
      <c r="C12784" s="130">
        <v>360</v>
      </c>
      <c r="D12784" s="43">
        <v>0.1003</v>
      </c>
      <c r="E12784" s="43">
        <v>9.5700000000000007E-2</v>
      </c>
      <c r="F12784" s="44">
        <v>196000</v>
      </c>
      <c r="G12784" s="44">
        <v>196000</v>
      </c>
      <c r="H12784" s="44">
        <v>113998.61</v>
      </c>
      <c r="I12784" s="44">
        <v>129999.99</v>
      </c>
      <c r="J12784" s="68">
        <f t="shared" si="597"/>
        <v>0.58162556122448983</v>
      </c>
      <c r="K12784" s="43">
        <f t="shared" si="598"/>
        <v>0.66326525510204082</v>
      </c>
      <c r="L12784" s="41" t="str">
        <f t="shared" si="599"/>
        <v>AA</v>
      </c>
      <c r="M12784" s="41" t="s">
        <v>633</v>
      </c>
      <c r="N12784" s="41" t="s">
        <v>422</v>
      </c>
      <c r="O12784" s="41" t="s">
        <v>70</v>
      </c>
    </row>
    <row r="12785" spans="1:15">
      <c r="A12785" s="42">
        <v>40151</v>
      </c>
      <c r="B12785" s="42">
        <v>51108</v>
      </c>
      <c r="C12785" s="130">
        <v>360</v>
      </c>
      <c r="D12785" s="43">
        <v>0.1003</v>
      </c>
      <c r="E12785" s="43">
        <v>9.11E-2</v>
      </c>
      <c r="F12785" s="44">
        <v>159500</v>
      </c>
      <c r="G12785" s="44">
        <v>159500</v>
      </c>
      <c r="H12785" s="44">
        <v>58853.56</v>
      </c>
      <c r="I12785" s="44">
        <v>105916.26</v>
      </c>
      <c r="J12785" s="68">
        <f t="shared" si="597"/>
        <v>0.36898783699059562</v>
      </c>
      <c r="K12785" s="43">
        <f t="shared" si="598"/>
        <v>0.66405178683385579</v>
      </c>
      <c r="L12785" s="41" t="str">
        <f t="shared" si="599"/>
        <v>AA</v>
      </c>
      <c r="M12785" s="41" t="s">
        <v>467</v>
      </c>
      <c r="N12785" s="41" t="s">
        <v>425</v>
      </c>
      <c r="O12785" s="41" t="s">
        <v>70</v>
      </c>
    </row>
    <row r="12786" spans="1:15">
      <c r="A12786" s="42">
        <v>39668</v>
      </c>
      <c r="B12786" s="42">
        <v>46973</v>
      </c>
      <c r="C12786" s="130">
        <v>240</v>
      </c>
      <c r="D12786" s="43">
        <v>0.1003</v>
      </c>
      <c r="E12786" s="43">
        <v>9.5700000000000007E-2</v>
      </c>
      <c r="F12786" s="44">
        <v>143000</v>
      </c>
      <c r="G12786" s="44">
        <v>143000</v>
      </c>
      <c r="H12786" s="44">
        <v>67401.97</v>
      </c>
      <c r="I12786" s="44">
        <v>94999.99</v>
      </c>
      <c r="J12786" s="68">
        <f t="shared" si="597"/>
        <v>0.47134244755244759</v>
      </c>
      <c r="K12786" s="43">
        <f t="shared" si="598"/>
        <v>0.66433559440559442</v>
      </c>
      <c r="L12786" s="41" t="str">
        <f t="shared" si="599"/>
        <v>AA</v>
      </c>
      <c r="M12786" s="41" t="s">
        <v>737</v>
      </c>
      <c r="N12786" s="41" t="s">
        <v>427</v>
      </c>
      <c r="O12786" s="41" t="s">
        <v>70</v>
      </c>
    </row>
    <row r="12787" spans="1:15">
      <c r="A12787" s="42">
        <v>40722</v>
      </c>
      <c r="B12787" s="42">
        <v>46354</v>
      </c>
      <c r="C12787" s="130">
        <v>185</v>
      </c>
      <c r="D12787" s="43">
        <v>0.1003</v>
      </c>
      <c r="E12787" s="43">
        <v>9.11E-2</v>
      </c>
      <c r="F12787" s="44">
        <v>153000</v>
      </c>
      <c r="G12787" s="44">
        <v>153000</v>
      </c>
      <c r="H12787" s="44">
        <v>55509.84</v>
      </c>
      <c r="I12787" s="44">
        <v>101699.99</v>
      </c>
      <c r="J12787" s="68">
        <f t="shared" si="597"/>
        <v>0.36280941176470588</v>
      </c>
      <c r="K12787" s="43">
        <f t="shared" si="598"/>
        <v>0.66470581699346409</v>
      </c>
      <c r="L12787" s="41" t="str">
        <f t="shared" si="599"/>
        <v>AA</v>
      </c>
      <c r="M12787" s="41" t="s">
        <v>714</v>
      </c>
      <c r="N12787" s="41" t="s">
        <v>416</v>
      </c>
      <c r="O12787" s="41" t="s">
        <v>70</v>
      </c>
    </row>
    <row r="12788" spans="1:15">
      <c r="A12788" s="38">
        <v>40534</v>
      </c>
      <c r="B12788" s="38">
        <v>51492</v>
      </c>
      <c r="C12788" s="131">
        <v>360</v>
      </c>
      <c r="D12788" s="39">
        <v>0.1003</v>
      </c>
      <c r="E12788" s="39">
        <v>9.11E-2</v>
      </c>
      <c r="F12788" s="40">
        <v>183600</v>
      </c>
      <c r="G12788" s="40">
        <v>183600</v>
      </c>
      <c r="H12788" s="40">
        <v>111588.73</v>
      </c>
      <c r="I12788" s="40">
        <v>122092</v>
      </c>
      <c r="J12788" s="67">
        <f t="shared" si="597"/>
        <v>0.60778175381263611</v>
      </c>
      <c r="K12788" s="39">
        <f t="shared" si="598"/>
        <v>0.66498910675381262</v>
      </c>
      <c r="L12788" s="2" t="str">
        <f t="shared" si="599"/>
        <v>AA</v>
      </c>
      <c r="M12788" s="2" t="s">
        <v>495</v>
      </c>
      <c r="N12788" s="2" t="s">
        <v>424</v>
      </c>
      <c r="O12788" s="2" t="s">
        <v>70</v>
      </c>
    </row>
    <row r="12789" spans="1:15">
      <c r="A12789" s="42">
        <v>39601</v>
      </c>
      <c r="B12789" s="42">
        <v>45079</v>
      </c>
      <c r="C12789" s="130">
        <v>180</v>
      </c>
      <c r="D12789" s="43">
        <v>0.1003</v>
      </c>
      <c r="E12789" s="43">
        <v>9.11E-2</v>
      </c>
      <c r="F12789" s="44">
        <v>159400.66</v>
      </c>
      <c r="G12789" s="44">
        <v>159400.66</v>
      </c>
      <c r="H12789" s="44">
        <v>64823.18</v>
      </c>
      <c r="I12789" s="44">
        <v>106000</v>
      </c>
      <c r="J12789" s="68">
        <f t="shared" si="597"/>
        <v>0.40666820325587105</v>
      </c>
      <c r="K12789" s="43">
        <f t="shared" si="598"/>
        <v>0.66499097306121568</v>
      </c>
      <c r="L12789" s="41" t="str">
        <f t="shared" si="599"/>
        <v>AA</v>
      </c>
      <c r="M12789" s="41" t="s">
        <v>566</v>
      </c>
      <c r="N12789" s="41" t="s">
        <v>420</v>
      </c>
      <c r="O12789" s="41" t="s">
        <v>70</v>
      </c>
    </row>
    <row r="12790" spans="1:15">
      <c r="A12790" s="42">
        <v>40147</v>
      </c>
      <c r="B12790" s="42">
        <v>50404</v>
      </c>
      <c r="C12790" s="130">
        <v>337</v>
      </c>
      <c r="D12790" s="43">
        <v>0.1003</v>
      </c>
      <c r="E12790" s="43">
        <v>9.11E-2</v>
      </c>
      <c r="F12790" s="44">
        <v>165000</v>
      </c>
      <c r="G12790" s="44">
        <v>165000</v>
      </c>
      <c r="H12790" s="44">
        <v>92412.9</v>
      </c>
      <c r="I12790" s="44">
        <v>109833.63</v>
      </c>
      <c r="J12790" s="68">
        <f t="shared" si="597"/>
        <v>0.56007818181818181</v>
      </c>
      <c r="K12790" s="43">
        <f t="shared" si="598"/>
        <v>0.66565836363636366</v>
      </c>
      <c r="L12790" s="41" t="str">
        <f t="shared" si="599"/>
        <v>AA</v>
      </c>
      <c r="M12790" s="41" t="s">
        <v>564</v>
      </c>
      <c r="N12790" s="41" t="s">
        <v>417</v>
      </c>
      <c r="O12790" s="41" t="s">
        <v>70</v>
      </c>
    </row>
    <row r="12791" spans="1:15">
      <c r="A12791" s="42">
        <v>40452</v>
      </c>
      <c r="B12791" s="42">
        <v>51410</v>
      </c>
      <c r="C12791" s="130">
        <v>360</v>
      </c>
      <c r="D12791" s="43">
        <v>0.1003</v>
      </c>
      <c r="E12791" s="43">
        <v>9.11E-2</v>
      </c>
      <c r="F12791" s="44">
        <v>163000</v>
      </c>
      <c r="G12791" s="44">
        <v>163000</v>
      </c>
      <c r="H12791" s="44">
        <v>80119.06</v>
      </c>
      <c r="I12791" s="44">
        <v>108512.28</v>
      </c>
      <c r="J12791" s="68">
        <f t="shared" si="597"/>
        <v>0.49152797546012267</v>
      </c>
      <c r="K12791" s="43">
        <f t="shared" si="598"/>
        <v>0.66571950920245393</v>
      </c>
      <c r="L12791" s="41" t="str">
        <f t="shared" si="599"/>
        <v>AA</v>
      </c>
      <c r="M12791" s="41" t="s">
        <v>455</v>
      </c>
      <c r="N12791" s="41" t="s">
        <v>421</v>
      </c>
      <c r="O12791" s="41" t="s">
        <v>70</v>
      </c>
    </row>
    <row r="12792" spans="1:15">
      <c r="A12792" s="42">
        <v>40746</v>
      </c>
      <c r="B12792" s="42">
        <v>43821</v>
      </c>
      <c r="C12792" s="130">
        <v>101</v>
      </c>
      <c r="D12792" s="43">
        <v>0.1003</v>
      </c>
      <c r="E12792" s="43">
        <v>9.11E-2</v>
      </c>
      <c r="F12792" s="44">
        <v>200000</v>
      </c>
      <c r="G12792" s="44">
        <v>200000</v>
      </c>
      <c r="H12792" s="44">
        <v>74721.429999999993</v>
      </c>
      <c r="I12792" s="44">
        <v>133148.06</v>
      </c>
      <c r="J12792" s="68">
        <f t="shared" si="597"/>
        <v>0.37360714999999994</v>
      </c>
      <c r="K12792" s="43">
        <f t="shared" si="598"/>
        <v>0.66574029999999995</v>
      </c>
      <c r="L12792" s="41" t="str">
        <f t="shared" si="599"/>
        <v>AA</v>
      </c>
      <c r="M12792" s="41" t="s">
        <v>500</v>
      </c>
      <c r="N12792" s="41" t="s">
        <v>419</v>
      </c>
      <c r="O12792" s="41" t="s">
        <v>70</v>
      </c>
    </row>
    <row r="12793" spans="1:15">
      <c r="A12793" s="38">
        <v>39688</v>
      </c>
      <c r="B12793" s="38">
        <v>46993</v>
      </c>
      <c r="C12793" s="131">
        <v>240</v>
      </c>
      <c r="D12793" s="39">
        <v>0.1003</v>
      </c>
      <c r="E12793" s="39">
        <v>9.11E-2</v>
      </c>
      <c r="F12793" s="40">
        <v>180000</v>
      </c>
      <c r="G12793" s="40">
        <v>180000</v>
      </c>
      <c r="H12793" s="40">
        <v>64321.51</v>
      </c>
      <c r="I12793" s="40">
        <v>119999.97</v>
      </c>
      <c r="J12793" s="67">
        <f t="shared" si="597"/>
        <v>0.35734172222222221</v>
      </c>
      <c r="K12793" s="39">
        <f t="shared" si="598"/>
        <v>0.66666650000000005</v>
      </c>
      <c r="L12793" s="2" t="str">
        <f t="shared" si="599"/>
        <v>AA</v>
      </c>
      <c r="M12793" s="2" t="s">
        <v>474</v>
      </c>
      <c r="N12793" s="2" t="s">
        <v>417</v>
      </c>
      <c r="O12793" s="2" t="s">
        <v>70</v>
      </c>
    </row>
    <row r="12794" spans="1:15">
      <c r="A12794" s="38">
        <v>39713</v>
      </c>
      <c r="B12794" s="38">
        <v>50670</v>
      </c>
      <c r="C12794" s="131">
        <v>360</v>
      </c>
      <c r="D12794" s="39">
        <v>0.1003</v>
      </c>
      <c r="E12794" s="39">
        <v>9.11E-2</v>
      </c>
      <c r="F12794" s="40">
        <v>150000</v>
      </c>
      <c r="G12794" s="40">
        <v>150000</v>
      </c>
      <c r="H12794" s="40">
        <v>82427.05</v>
      </c>
      <c r="I12794" s="40">
        <v>99999.99</v>
      </c>
      <c r="J12794" s="67">
        <f t="shared" si="597"/>
        <v>0.54951366666666668</v>
      </c>
      <c r="K12794" s="39">
        <f t="shared" si="598"/>
        <v>0.6666666</v>
      </c>
      <c r="L12794" s="2" t="str">
        <f t="shared" si="599"/>
        <v>AA</v>
      </c>
      <c r="M12794" s="2" t="s">
        <v>601</v>
      </c>
      <c r="N12794" s="2" t="s">
        <v>435</v>
      </c>
      <c r="O12794" s="2" t="s">
        <v>70</v>
      </c>
    </row>
    <row r="12795" spans="1:15">
      <c r="A12795" s="42">
        <v>39966</v>
      </c>
      <c r="B12795" s="42">
        <v>45537</v>
      </c>
      <c r="C12795" s="130">
        <v>183</v>
      </c>
      <c r="D12795" s="43">
        <v>0.1003</v>
      </c>
      <c r="E12795" s="43">
        <v>9.11E-2</v>
      </c>
      <c r="F12795" s="44">
        <v>165000</v>
      </c>
      <c r="G12795" s="44">
        <v>165000</v>
      </c>
      <c r="H12795" s="44">
        <v>71878.259999999995</v>
      </c>
      <c r="I12795" s="44">
        <v>109999.99</v>
      </c>
      <c r="J12795" s="68">
        <f t="shared" si="597"/>
        <v>0.43562581818181817</v>
      </c>
      <c r="K12795" s="43">
        <f t="shared" si="598"/>
        <v>0.66666660606060613</v>
      </c>
      <c r="L12795" s="41" t="str">
        <f t="shared" si="599"/>
        <v>AA</v>
      </c>
      <c r="M12795" s="41" t="s">
        <v>457</v>
      </c>
      <c r="N12795" s="41" t="s">
        <v>419</v>
      </c>
      <c r="O12795" s="41" t="s">
        <v>70</v>
      </c>
    </row>
    <row r="12796" spans="1:15">
      <c r="A12796" s="42">
        <v>39787</v>
      </c>
      <c r="B12796" s="42">
        <v>47092</v>
      </c>
      <c r="C12796" s="130">
        <v>240</v>
      </c>
      <c r="D12796" s="43">
        <v>0.1003</v>
      </c>
      <c r="E12796" s="43">
        <v>9.11E-2</v>
      </c>
      <c r="F12796" s="44">
        <v>180000</v>
      </c>
      <c r="G12796" s="44">
        <v>180000</v>
      </c>
      <c r="H12796" s="44">
        <v>86781.61</v>
      </c>
      <c r="I12796" s="44">
        <v>119999.99</v>
      </c>
      <c r="J12796" s="68">
        <f t="shared" si="597"/>
        <v>0.48212005555555554</v>
      </c>
      <c r="K12796" s="43">
        <f t="shared" si="598"/>
        <v>0.66666661111111114</v>
      </c>
      <c r="L12796" s="41" t="str">
        <f t="shared" si="599"/>
        <v>AA</v>
      </c>
      <c r="M12796" s="41" t="s">
        <v>466</v>
      </c>
      <c r="N12796" s="41" t="s">
        <v>421</v>
      </c>
      <c r="O12796" s="41" t="s">
        <v>70</v>
      </c>
    </row>
    <row r="12797" spans="1:15">
      <c r="A12797" s="38">
        <v>40582</v>
      </c>
      <c r="B12797" s="38">
        <v>51540</v>
      </c>
      <c r="C12797" s="131">
        <v>360</v>
      </c>
      <c r="D12797" s="39">
        <v>0.1003</v>
      </c>
      <c r="E12797" s="39">
        <v>9.11E-2</v>
      </c>
      <c r="F12797" s="40">
        <v>180000</v>
      </c>
      <c r="G12797" s="40">
        <v>180000</v>
      </c>
      <c r="H12797" s="40">
        <v>107907.64</v>
      </c>
      <c r="I12797" s="40">
        <v>119999.99</v>
      </c>
      <c r="J12797" s="67">
        <f t="shared" si="597"/>
        <v>0.5994868888888889</v>
      </c>
      <c r="K12797" s="39">
        <f t="shared" si="598"/>
        <v>0.66666661111111114</v>
      </c>
      <c r="L12797" s="2" t="str">
        <f t="shared" si="599"/>
        <v>AA</v>
      </c>
      <c r="M12797" s="2" t="s">
        <v>694</v>
      </c>
      <c r="N12797" s="2" t="s">
        <v>416</v>
      </c>
      <c r="O12797" s="2" t="s">
        <v>70</v>
      </c>
    </row>
    <row r="12798" spans="1:15">
      <c r="A12798" s="42">
        <v>39626</v>
      </c>
      <c r="B12798" s="42">
        <v>50583</v>
      </c>
      <c r="C12798" s="130">
        <v>360</v>
      </c>
      <c r="D12798" s="43">
        <v>0.1003</v>
      </c>
      <c r="E12798" s="43">
        <v>9.11E-2</v>
      </c>
      <c r="F12798" s="44">
        <v>180000</v>
      </c>
      <c r="G12798" s="44">
        <v>180000</v>
      </c>
      <c r="H12798" s="44">
        <v>98484.39</v>
      </c>
      <c r="I12798" s="44">
        <v>119999.99</v>
      </c>
      <c r="J12798" s="68">
        <f t="shared" si="597"/>
        <v>0.5471355</v>
      </c>
      <c r="K12798" s="43">
        <f t="shared" si="598"/>
        <v>0.66666661111111114</v>
      </c>
      <c r="L12798" s="41" t="str">
        <f t="shared" si="599"/>
        <v>AA</v>
      </c>
      <c r="M12798" s="41" t="s">
        <v>586</v>
      </c>
      <c r="N12798" s="41" t="s">
        <v>416</v>
      </c>
      <c r="O12798" s="41" t="s">
        <v>70</v>
      </c>
    </row>
    <row r="12799" spans="1:15">
      <c r="A12799" s="42">
        <v>40753</v>
      </c>
      <c r="B12799" s="42">
        <v>51711</v>
      </c>
      <c r="C12799" s="130">
        <v>360</v>
      </c>
      <c r="D12799" s="43">
        <v>0.1003</v>
      </c>
      <c r="E12799" s="43">
        <v>9.11E-2</v>
      </c>
      <c r="F12799" s="44">
        <v>189000</v>
      </c>
      <c r="G12799" s="44">
        <v>189000</v>
      </c>
      <c r="H12799" s="44">
        <v>113330.96</v>
      </c>
      <c r="I12799" s="44">
        <v>125999.99</v>
      </c>
      <c r="J12799" s="68">
        <f t="shared" si="597"/>
        <v>0.59963470899470905</v>
      </c>
      <c r="K12799" s="43">
        <f t="shared" si="598"/>
        <v>0.66666661375661374</v>
      </c>
      <c r="L12799" s="41" t="str">
        <f t="shared" si="599"/>
        <v>AA</v>
      </c>
      <c r="M12799" s="41" t="s">
        <v>564</v>
      </c>
      <c r="N12799" s="41" t="s">
        <v>417</v>
      </c>
      <c r="O12799" s="41" t="s">
        <v>70</v>
      </c>
    </row>
    <row r="12800" spans="1:15">
      <c r="A12800" s="38">
        <v>40029</v>
      </c>
      <c r="B12800" s="38">
        <v>42798</v>
      </c>
      <c r="C12800" s="131">
        <v>91</v>
      </c>
      <c r="D12800" s="39">
        <v>0.1003</v>
      </c>
      <c r="E12800" s="39">
        <v>9.11E-2</v>
      </c>
      <c r="F12800" s="40">
        <v>180000</v>
      </c>
      <c r="G12800" s="40">
        <v>180000</v>
      </c>
      <c r="H12800" s="40">
        <v>62200.36</v>
      </c>
      <c r="I12800" s="40">
        <v>120301.06</v>
      </c>
      <c r="J12800" s="67">
        <f t="shared" si="597"/>
        <v>0.34555755555555556</v>
      </c>
      <c r="K12800" s="39">
        <f t="shared" si="598"/>
        <v>0.6683392222222222</v>
      </c>
      <c r="L12800" s="2" t="str">
        <f t="shared" si="599"/>
        <v>AA</v>
      </c>
      <c r="M12800" s="2" t="s">
        <v>689</v>
      </c>
      <c r="N12800" s="2" t="s">
        <v>424</v>
      </c>
      <c r="O12800" s="2" t="s">
        <v>70</v>
      </c>
    </row>
    <row r="12801" spans="1:15">
      <c r="A12801" s="42">
        <v>40329</v>
      </c>
      <c r="B12801" s="42">
        <v>51287</v>
      </c>
      <c r="C12801" s="130">
        <v>360</v>
      </c>
      <c r="D12801" s="43">
        <v>0.1003</v>
      </c>
      <c r="E12801" s="43">
        <v>9.11E-2</v>
      </c>
      <c r="F12801" s="44">
        <v>175000</v>
      </c>
      <c r="G12801" s="44">
        <v>175000</v>
      </c>
      <c r="H12801" s="44">
        <v>102934.44</v>
      </c>
      <c r="I12801" s="44">
        <v>116999.99</v>
      </c>
      <c r="J12801" s="68">
        <f t="shared" si="597"/>
        <v>0.58819679999999996</v>
      </c>
      <c r="K12801" s="43">
        <f t="shared" si="598"/>
        <v>0.66857137142857148</v>
      </c>
      <c r="L12801" s="41" t="str">
        <f t="shared" si="599"/>
        <v>AA</v>
      </c>
      <c r="M12801" s="41" t="s">
        <v>453</v>
      </c>
      <c r="N12801" s="41" t="s">
        <v>418</v>
      </c>
      <c r="O12801" s="41" t="s">
        <v>70</v>
      </c>
    </row>
    <row r="12802" spans="1:15">
      <c r="A12802" s="38">
        <v>39688</v>
      </c>
      <c r="B12802" s="38">
        <v>50645</v>
      </c>
      <c r="C12802" s="131">
        <v>360</v>
      </c>
      <c r="D12802" s="39">
        <v>0.1003</v>
      </c>
      <c r="E12802" s="39">
        <v>9.5700000000000007E-2</v>
      </c>
      <c r="F12802" s="40">
        <v>149400</v>
      </c>
      <c r="G12802" s="40">
        <v>149400</v>
      </c>
      <c r="H12802" s="40">
        <v>82339.67</v>
      </c>
      <c r="I12802" s="40">
        <v>99999.99</v>
      </c>
      <c r="J12802" s="67">
        <f t="shared" si="597"/>
        <v>0.55113567603748326</v>
      </c>
      <c r="K12802" s="39">
        <f t="shared" si="598"/>
        <v>0.6693439759036145</v>
      </c>
      <c r="L12802" s="2" t="str">
        <f t="shared" si="599"/>
        <v>AA</v>
      </c>
      <c r="M12802" s="2" t="s">
        <v>564</v>
      </c>
      <c r="N12802" s="2" t="s">
        <v>417</v>
      </c>
      <c r="O12802" s="2" t="s">
        <v>70</v>
      </c>
    </row>
    <row r="12803" spans="1:15">
      <c r="A12803" s="38">
        <v>40487</v>
      </c>
      <c r="B12803" s="38">
        <v>51445</v>
      </c>
      <c r="C12803" s="131">
        <v>360</v>
      </c>
      <c r="D12803" s="39">
        <v>0.1003</v>
      </c>
      <c r="E12803" s="39">
        <v>9.11E-2</v>
      </c>
      <c r="F12803" s="40">
        <v>175000</v>
      </c>
      <c r="G12803" s="40">
        <v>175000</v>
      </c>
      <c r="H12803" s="40">
        <v>54975.71</v>
      </c>
      <c r="I12803" s="40">
        <v>117241.25</v>
      </c>
      <c r="J12803" s="67">
        <f t="shared" ref="J12803:J12866" si="600">H12803/G12803</f>
        <v>0.31414691428571428</v>
      </c>
      <c r="K12803" s="39">
        <f t="shared" ref="K12803:K12866" si="601">I12803/G12803</f>
        <v>0.66995000000000005</v>
      </c>
      <c r="L12803" s="2" t="str">
        <f t="shared" ref="L12803:L12866" si="602">IF(J12803&lt;=65%,"AA",IF(J12803&lt;=75%,"A",IF(J12803&lt;=85%,"B","C")))</f>
        <v>AA</v>
      </c>
      <c r="M12803" s="2" t="s">
        <v>716</v>
      </c>
      <c r="N12803" s="2" t="s">
        <v>417</v>
      </c>
      <c r="O12803" s="2" t="s">
        <v>70</v>
      </c>
    </row>
    <row r="12804" spans="1:15">
      <c r="A12804" s="38">
        <v>40245</v>
      </c>
      <c r="B12804" s="38">
        <v>46334</v>
      </c>
      <c r="C12804" s="131">
        <v>200</v>
      </c>
      <c r="D12804" s="39">
        <v>0.1003</v>
      </c>
      <c r="E12804" s="39">
        <v>9.11E-2</v>
      </c>
      <c r="F12804" s="40">
        <v>179000</v>
      </c>
      <c r="G12804" s="40">
        <v>179000</v>
      </c>
      <c r="H12804" s="40">
        <v>92523.86</v>
      </c>
      <c r="I12804" s="40">
        <v>119983.33</v>
      </c>
      <c r="J12804" s="67">
        <f t="shared" si="600"/>
        <v>0.51689307262569828</v>
      </c>
      <c r="K12804" s="39">
        <f t="shared" si="601"/>
        <v>0.67029793296089391</v>
      </c>
      <c r="L12804" s="2" t="str">
        <f t="shared" si="602"/>
        <v>AA</v>
      </c>
      <c r="M12804" s="2" t="s">
        <v>589</v>
      </c>
      <c r="N12804" s="2" t="s">
        <v>438</v>
      </c>
      <c r="O12804" s="2" t="s">
        <v>70</v>
      </c>
    </row>
    <row r="12805" spans="1:15">
      <c r="A12805" s="38">
        <v>39941</v>
      </c>
      <c r="B12805" s="38">
        <v>43442</v>
      </c>
      <c r="C12805" s="131">
        <v>115</v>
      </c>
      <c r="D12805" s="39">
        <v>0.1003</v>
      </c>
      <c r="E12805" s="39">
        <v>9.11E-2</v>
      </c>
      <c r="F12805" s="40">
        <v>152000</v>
      </c>
      <c r="G12805" s="40">
        <v>152000</v>
      </c>
      <c r="H12805" s="40">
        <v>51359.99</v>
      </c>
      <c r="I12805" s="40">
        <v>101899.99</v>
      </c>
      <c r="J12805" s="67">
        <f t="shared" si="600"/>
        <v>0.33789467105263155</v>
      </c>
      <c r="K12805" s="39">
        <f t="shared" si="601"/>
        <v>0.67039467105263162</v>
      </c>
      <c r="L12805" s="2" t="str">
        <f t="shared" si="602"/>
        <v>AA</v>
      </c>
      <c r="M12805" s="2" t="s">
        <v>466</v>
      </c>
      <c r="N12805" s="2" t="s">
        <v>421</v>
      </c>
      <c r="O12805" s="2" t="s">
        <v>70</v>
      </c>
    </row>
    <row r="12806" spans="1:15">
      <c r="A12806" s="38">
        <v>40834</v>
      </c>
      <c r="B12806" s="38">
        <v>46313</v>
      </c>
      <c r="C12806" s="131">
        <v>180</v>
      </c>
      <c r="D12806" s="39">
        <v>0.1003</v>
      </c>
      <c r="E12806" s="39">
        <v>9.11E-2</v>
      </c>
      <c r="F12806" s="40">
        <v>171500</v>
      </c>
      <c r="G12806" s="40">
        <v>171500</v>
      </c>
      <c r="H12806" s="40">
        <v>91046.22</v>
      </c>
      <c r="I12806" s="40">
        <v>114999.99</v>
      </c>
      <c r="J12806" s="67">
        <f t="shared" si="600"/>
        <v>0.53088174927113707</v>
      </c>
      <c r="K12806" s="39">
        <f t="shared" si="601"/>
        <v>0.67055387755102047</v>
      </c>
      <c r="L12806" s="2" t="str">
        <f t="shared" si="602"/>
        <v>AA</v>
      </c>
      <c r="M12806" s="2" t="s">
        <v>475</v>
      </c>
      <c r="N12806" s="2" t="s">
        <v>427</v>
      </c>
      <c r="O12806" s="2" t="s">
        <v>70</v>
      </c>
    </row>
    <row r="12807" spans="1:15">
      <c r="A12807" s="38">
        <v>40753</v>
      </c>
      <c r="B12807" s="38">
        <v>44924</v>
      </c>
      <c r="C12807" s="131">
        <v>137</v>
      </c>
      <c r="D12807" s="39">
        <v>0.1003</v>
      </c>
      <c r="E12807" s="39">
        <v>9.11E-2</v>
      </c>
      <c r="F12807" s="40">
        <v>181677.1</v>
      </c>
      <c r="G12807" s="40">
        <v>181677.1</v>
      </c>
      <c r="H12807" s="40">
        <v>77791.199999999997</v>
      </c>
      <c r="I12807" s="40">
        <v>121999.99</v>
      </c>
      <c r="J12807" s="67">
        <f t="shared" si="600"/>
        <v>0.42818384925783159</v>
      </c>
      <c r="K12807" s="39">
        <f t="shared" si="601"/>
        <v>0.67152101172905121</v>
      </c>
      <c r="L12807" s="2" t="str">
        <f t="shared" si="602"/>
        <v>AA</v>
      </c>
      <c r="M12807" s="2" t="s">
        <v>196</v>
      </c>
      <c r="N12807" s="2" t="s">
        <v>422</v>
      </c>
      <c r="O12807" s="2" t="s">
        <v>70</v>
      </c>
    </row>
    <row r="12808" spans="1:15">
      <c r="A12808" s="38">
        <v>40290</v>
      </c>
      <c r="B12808" s="38">
        <v>43365</v>
      </c>
      <c r="C12808" s="131">
        <v>101</v>
      </c>
      <c r="D12808" s="39">
        <v>0.1003</v>
      </c>
      <c r="E12808" s="39">
        <v>9.11E-2</v>
      </c>
      <c r="F12808" s="40">
        <v>195093.16</v>
      </c>
      <c r="G12808" s="40">
        <v>195093.16</v>
      </c>
      <c r="H12808" s="40">
        <v>69351.42</v>
      </c>
      <c r="I12808" s="40">
        <v>131093.16</v>
      </c>
      <c r="J12808" s="67">
        <f t="shared" si="600"/>
        <v>0.35547848012713512</v>
      </c>
      <c r="K12808" s="39">
        <f t="shared" si="601"/>
        <v>0.67195159481757327</v>
      </c>
      <c r="L12808" s="2" t="str">
        <f t="shared" si="602"/>
        <v>AA</v>
      </c>
      <c r="M12808" s="2" t="s">
        <v>572</v>
      </c>
      <c r="N12808" s="2" t="s">
        <v>417</v>
      </c>
      <c r="O12808" s="2" t="s">
        <v>70</v>
      </c>
    </row>
    <row r="12809" spans="1:15">
      <c r="A12809" s="42">
        <v>39870</v>
      </c>
      <c r="B12809" s="42">
        <v>47175</v>
      </c>
      <c r="C12809" s="130">
        <v>240</v>
      </c>
      <c r="D12809" s="43">
        <v>0.1003</v>
      </c>
      <c r="E12809" s="43">
        <v>9.11E-2</v>
      </c>
      <c r="F12809" s="44">
        <v>156000</v>
      </c>
      <c r="G12809" s="44">
        <v>156000</v>
      </c>
      <c r="H12809" s="44">
        <v>76468.98</v>
      </c>
      <c r="I12809" s="44">
        <v>104999.99</v>
      </c>
      <c r="J12809" s="68">
        <f t="shared" si="600"/>
        <v>0.49018576923076923</v>
      </c>
      <c r="K12809" s="43">
        <f t="shared" si="601"/>
        <v>0.67307685897435898</v>
      </c>
      <c r="L12809" s="41" t="str">
        <f t="shared" si="602"/>
        <v>AA</v>
      </c>
      <c r="M12809" s="41" t="s">
        <v>1029</v>
      </c>
      <c r="N12809" s="41" t="s">
        <v>417</v>
      </c>
      <c r="O12809" s="41" t="s">
        <v>70</v>
      </c>
    </row>
    <row r="12810" spans="1:15">
      <c r="A12810" s="42">
        <v>40613</v>
      </c>
      <c r="B12810" s="42">
        <v>51571</v>
      </c>
      <c r="C12810" s="130">
        <v>360</v>
      </c>
      <c r="D12810" s="43">
        <v>0.1003</v>
      </c>
      <c r="E12810" s="43">
        <v>9.11E-2</v>
      </c>
      <c r="F12810" s="44">
        <v>161000</v>
      </c>
      <c r="G12810" s="44">
        <v>161000</v>
      </c>
      <c r="H12810" s="44">
        <v>70292</v>
      </c>
      <c r="I12810" s="44">
        <v>108399.99</v>
      </c>
      <c r="J12810" s="68">
        <f t="shared" si="600"/>
        <v>0.43659627329192546</v>
      </c>
      <c r="K12810" s="43">
        <f t="shared" si="601"/>
        <v>0.67329186335403735</v>
      </c>
      <c r="L12810" s="41" t="str">
        <f t="shared" si="602"/>
        <v>AA</v>
      </c>
      <c r="M12810" s="41" t="s">
        <v>657</v>
      </c>
      <c r="N12810" s="41" t="s">
        <v>419</v>
      </c>
      <c r="O12810" s="41" t="s">
        <v>70</v>
      </c>
    </row>
    <row r="12811" spans="1:15">
      <c r="A12811" s="38">
        <v>40423</v>
      </c>
      <c r="B12811" s="38">
        <v>44806</v>
      </c>
      <c r="C12811" s="131">
        <v>144</v>
      </c>
      <c r="D12811" s="39">
        <v>0.1003</v>
      </c>
      <c r="E12811" s="39">
        <v>9.11E-2</v>
      </c>
      <c r="F12811" s="40">
        <v>193000</v>
      </c>
      <c r="G12811" s="40">
        <v>193000</v>
      </c>
      <c r="H12811" s="40">
        <v>84821.35</v>
      </c>
      <c r="I12811" s="40">
        <v>129999.99</v>
      </c>
      <c r="J12811" s="67">
        <f t="shared" si="600"/>
        <v>0.43948886010362698</v>
      </c>
      <c r="K12811" s="39">
        <f t="shared" si="601"/>
        <v>0.6735750777202073</v>
      </c>
      <c r="L12811" s="2" t="str">
        <f t="shared" si="602"/>
        <v>AA</v>
      </c>
      <c r="M12811" s="2" t="s">
        <v>531</v>
      </c>
      <c r="N12811" s="2" t="s">
        <v>423</v>
      </c>
      <c r="O12811" s="2" t="s">
        <v>70</v>
      </c>
    </row>
    <row r="12812" spans="1:15">
      <c r="A12812" s="42">
        <v>40388</v>
      </c>
      <c r="B12812" s="42">
        <v>47693</v>
      </c>
      <c r="C12812" s="130">
        <v>240</v>
      </c>
      <c r="D12812" s="43">
        <v>0.1003</v>
      </c>
      <c r="E12812" s="43">
        <v>9.11E-2</v>
      </c>
      <c r="F12812" s="44">
        <v>160032</v>
      </c>
      <c r="G12812" s="44">
        <v>160032</v>
      </c>
      <c r="H12812" s="44">
        <v>85937.16</v>
      </c>
      <c r="I12812" s="44">
        <v>107798.33</v>
      </c>
      <c r="J12812" s="68">
        <f t="shared" si="600"/>
        <v>0.53699985002999406</v>
      </c>
      <c r="K12812" s="43">
        <f t="shared" si="601"/>
        <v>0.67360484153169364</v>
      </c>
      <c r="L12812" s="41" t="str">
        <f t="shared" si="602"/>
        <v>AA</v>
      </c>
      <c r="M12812" s="41" t="s">
        <v>482</v>
      </c>
      <c r="N12812" s="41" t="s">
        <v>422</v>
      </c>
      <c r="O12812" s="41" t="s">
        <v>70</v>
      </c>
    </row>
    <row r="12813" spans="1:15">
      <c r="A12813" s="42">
        <v>39885</v>
      </c>
      <c r="B12813" s="42">
        <v>50842</v>
      </c>
      <c r="C12813" s="130">
        <v>360</v>
      </c>
      <c r="D12813" s="43">
        <v>0.1003</v>
      </c>
      <c r="E12813" s="43">
        <v>9.11E-2</v>
      </c>
      <c r="F12813" s="44">
        <v>140992.10999999999</v>
      </c>
      <c r="G12813" s="44">
        <v>140992.10999999999</v>
      </c>
      <c r="H12813" s="44">
        <v>70728.710000000006</v>
      </c>
      <c r="I12813" s="44">
        <v>94985.99</v>
      </c>
      <c r="J12813" s="68">
        <f t="shared" si="600"/>
        <v>0.5016501277979315</v>
      </c>
      <c r="K12813" s="43">
        <f t="shared" si="601"/>
        <v>0.673697201921441</v>
      </c>
      <c r="L12813" s="41" t="str">
        <f t="shared" si="602"/>
        <v>AA</v>
      </c>
      <c r="M12813" s="41" t="s">
        <v>566</v>
      </c>
      <c r="N12813" s="41" t="s">
        <v>420</v>
      </c>
      <c r="O12813" s="41" t="s">
        <v>70</v>
      </c>
    </row>
    <row r="12814" spans="1:15">
      <c r="A12814" s="38">
        <v>40287</v>
      </c>
      <c r="B12814" s="38">
        <v>42023</v>
      </c>
      <c r="C12814" s="131">
        <v>57</v>
      </c>
      <c r="D12814" s="39">
        <v>0.1003</v>
      </c>
      <c r="E12814" s="39">
        <v>9.11E-2</v>
      </c>
      <c r="F12814" s="40">
        <v>197000</v>
      </c>
      <c r="G12814" s="40">
        <v>197000</v>
      </c>
      <c r="H12814" s="40">
        <v>47787.39</v>
      </c>
      <c r="I12814" s="40">
        <v>132749.99</v>
      </c>
      <c r="J12814" s="67">
        <f t="shared" si="600"/>
        <v>0.24257558375634516</v>
      </c>
      <c r="K12814" s="39">
        <f t="shared" si="601"/>
        <v>0.67385781725888316</v>
      </c>
      <c r="L12814" s="2" t="str">
        <f t="shared" si="602"/>
        <v>AA</v>
      </c>
      <c r="M12814" s="2" t="s">
        <v>612</v>
      </c>
      <c r="N12814" s="2" t="s">
        <v>417</v>
      </c>
      <c r="O12814" s="2" t="s">
        <v>70</v>
      </c>
    </row>
    <row r="12815" spans="1:15">
      <c r="A12815" s="42">
        <v>40555</v>
      </c>
      <c r="B12815" s="42">
        <v>51513</v>
      </c>
      <c r="C12815" s="130">
        <v>360</v>
      </c>
      <c r="D12815" s="43">
        <v>0.1003</v>
      </c>
      <c r="E12815" s="43">
        <v>9.11E-2</v>
      </c>
      <c r="F12815" s="44">
        <v>181000</v>
      </c>
      <c r="G12815" s="44">
        <v>181000</v>
      </c>
      <c r="H12815" s="44">
        <v>108284.25</v>
      </c>
      <c r="I12815" s="44">
        <v>121999.99</v>
      </c>
      <c r="J12815" s="68">
        <f t="shared" si="600"/>
        <v>0.5982555248618785</v>
      </c>
      <c r="K12815" s="43">
        <f t="shared" si="601"/>
        <v>0.67403309392265198</v>
      </c>
      <c r="L12815" s="41" t="str">
        <f t="shared" si="602"/>
        <v>AA</v>
      </c>
      <c r="M12815" s="41" t="s">
        <v>457</v>
      </c>
      <c r="N12815" s="41" t="s">
        <v>419</v>
      </c>
      <c r="O12815" s="41" t="s">
        <v>70</v>
      </c>
    </row>
    <row r="12816" spans="1:15">
      <c r="A12816" s="38">
        <v>40605</v>
      </c>
      <c r="B12816" s="38">
        <v>42007</v>
      </c>
      <c r="C12816" s="131">
        <v>46</v>
      </c>
      <c r="D12816" s="39">
        <v>0.1003</v>
      </c>
      <c r="E12816" s="39">
        <v>9.5700000000000007E-2</v>
      </c>
      <c r="F12816" s="40">
        <v>190000</v>
      </c>
      <c r="G12816" s="40">
        <v>190000</v>
      </c>
      <c r="H12816" s="40">
        <v>37794.99</v>
      </c>
      <c r="I12816" s="40">
        <v>128176.88</v>
      </c>
      <c r="J12816" s="67">
        <f t="shared" si="600"/>
        <v>0.19892099999999999</v>
      </c>
      <c r="K12816" s="39">
        <f t="shared" si="601"/>
        <v>0.67461515789473692</v>
      </c>
      <c r="L12816" s="2" t="str">
        <f t="shared" si="602"/>
        <v>AA</v>
      </c>
      <c r="M12816" s="2" t="s">
        <v>1379</v>
      </c>
      <c r="N12816" s="2" t="s">
        <v>417</v>
      </c>
      <c r="O12816" s="2" t="s">
        <v>70</v>
      </c>
    </row>
    <row r="12817" spans="1:15">
      <c r="A12817" s="42">
        <v>40458</v>
      </c>
      <c r="B12817" s="42">
        <v>51416</v>
      </c>
      <c r="C12817" s="130">
        <v>360</v>
      </c>
      <c r="D12817" s="43">
        <v>0.1003</v>
      </c>
      <c r="E12817" s="43">
        <v>9.11E-2</v>
      </c>
      <c r="F12817" s="44">
        <v>177874.1</v>
      </c>
      <c r="G12817" s="44">
        <v>177874.1</v>
      </c>
      <c r="H12817" s="44">
        <v>105803.81</v>
      </c>
      <c r="I12817" s="44">
        <v>119999.99</v>
      </c>
      <c r="J12817" s="68">
        <f t="shared" si="600"/>
        <v>0.59482414809126227</v>
      </c>
      <c r="K12817" s="43">
        <f t="shared" si="601"/>
        <v>0.67463441838918647</v>
      </c>
      <c r="L12817" s="41" t="str">
        <f t="shared" si="602"/>
        <v>AA</v>
      </c>
      <c r="M12817" s="41" t="s">
        <v>971</v>
      </c>
      <c r="N12817" s="41" t="s">
        <v>437</v>
      </c>
      <c r="O12817" s="41" t="s">
        <v>70</v>
      </c>
    </row>
    <row r="12818" spans="1:15">
      <c r="A12818" s="42">
        <v>40561</v>
      </c>
      <c r="B12818" s="42">
        <v>49631</v>
      </c>
      <c r="C12818" s="130">
        <v>298</v>
      </c>
      <c r="D12818" s="43">
        <v>0.1003</v>
      </c>
      <c r="E12818" s="43">
        <v>9.11E-2</v>
      </c>
      <c r="F12818" s="44">
        <v>199869.69</v>
      </c>
      <c r="G12818" s="44">
        <v>199869.69</v>
      </c>
      <c r="H12818" s="44">
        <v>116702.83</v>
      </c>
      <c r="I12818" s="44">
        <v>134880</v>
      </c>
      <c r="J12818" s="68">
        <f t="shared" si="600"/>
        <v>0.58389458651784576</v>
      </c>
      <c r="K12818" s="43">
        <f t="shared" si="601"/>
        <v>0.67483969180119308</v>
      </c>
      <c r="L12818" s="41" t="str">
        <f t="shared" si="602"/>
        <v>AA</v>
      </c>
      <c r="M12818" s="41" t="s">
        <v>738</v>
      </c>
      <c r="N12818" s="41" t="s">
        <v>422</v>
      </c>
      <c r="O12818" s="41" t="s">
        <v>70</v>
      </c>
    </row>
    <row r="12819" spans="1:15">
      <c r="A12819" s="42">
        <v>40436</v>
      </c>
      <c r="B12819" s="42">
        <v>48319</v>
      </c>
      <c r="C12819" s="130">
        <v>259</v>
      </c>
      <c r="D12819" s="43">
        <v>0.1003</v>
      </c>
      <c r="E12819" s="43">
        <v>9.11E-2</v>
      </c>
      <c r="F12819" s="44">
        <v>160000</v>
      </c>
      <c r="G12819" s="44">
        <v>160000</v>
      </c>
      <c r="H12819" s="44">
        <v>72475.56</v>
      </c>
      <c r="I12819" s="44">
        <v>107999.99</v>
      </c>
      <c r="J12819" s="68">
        <f t="shared" si="600"/>
        <v>0.45297224999999997</v>
      </c>
      <c r="K12819" s="43">
        <f t="shared" si="601"/>
        <v>0.67499993749999998</v>
      </c>
      <c r="L12819" s="41" t="str">
        <f t="shared" si="602"/>
        <v>AA</v>
      </c>
      <c r="M12819" s="41" t="s">
        <v>495</v>
      </c>
      <c r="N12819" s="41" t="s">
        <v>424</v>
      </c>
      <c r="O12819" s="41" t="s">
        <v>70</v>
      </c>
    </row>
    <row r="12820" spans="1:15">
      <c r="A12820" s="42">
        <v>40191</v>
      </c>
      <c r="B12820" s="42">
        <v>43113</v>
      </c>
      <c r="C12820" s="130">
        <v>96</v>
      </c>
      <c r="D12820" s="43">
        <v>0.1003</v>
      </c>
      <c r="E12820" s="43">
        <v>9.11E-2</v>
      </c>
      <c r="F12820" s="44">
        <v>157000</v>
      </c>
      <c r="G12820" s="44">
        <v>157000</v>
      </c>
      <c r="H12820" s="44">
        <v>51549.13</v>
      </c>
      <c r="I12820" s="44">
        <v>106000</v>
      </c>
      <c r="J12820" s="68">
        <f t="shared" si="600"/>
        <v>0.32833840764331207</v>
      </c>
      <c r="K12820" s="43">
        <f t="shared" si="601"/>
        <v>0.67515923566878977</v>
      </c>
      <c r="L12820" s="41" t="str">
        <f t="shared" si="602"/>
        <v>AA</v>
      </c>
      <c r="M12820" s="41" t="s">
        <v>1080</v>
      </c>
      <c r="N12820" s="41" t="s">
        <v>428</v>
      </c>
      <c r="O12820" s="41" t="s">
        <v>70</v>
      </c>
    </row>
    <row r="12821" spans="1:15">
      <c r="A12821" s="42">
        <v>39885</v>
      </c>
      <c r="B12821" s="42">
        <v>47190</v>
      </c>
      <c r="C12821" s="130">
        <v>240</v>
      </c>
      <c r="D12821" s="43">
        <v>0.1003</v>
      </c>
      <c r="E12821" s="43">
        <v>9.11E-2</v>
      </c>
      <c r="F12821" s="44">
        <v>152255.4</v>
      </c>
      <c r="G12821" s="44">
        <v>152255.4</v>
      </c>
      <c r="H12821" s="44">
        <v>75263.820000000007</v>
      </c>
      <c r="I12821" s="44">
        <v>102799.99</v>
      </c>
      <c r="J12821" s="68">
        <f t="shared" si="600"/>
        <v>0.49432611257137682</v>
      </c>
      <c r="K12821" s="43">
        <f t="shared" si="601"/>
        <v>0.67518124151918424</v>
      </c>
      <c r="L12821" s="41" t="str">
        <f t="shared" si="602"/>
        <v>AA</v>
      </c>
      <c r="M12821" s="41" t="s">
        <v>703</v>
      </c>
      <c r="N12821" s="41" t="s">
        <v>437</v>
      </c>
      <c r="O12821" s="41" t="s">
        <v>70</v>
      </c>
    </row>
    <row r="12822" spans="1:15">
      <c r="A12822" s="38">
        <v>39561</v>
      </c>
      <c r="B12822" s="38">
        <v>48998</v>
      </c>
      <c r="C12822" s="131">
        <v>310</v>
      </c>
      <c r="D12822" s="39">
        <v>0.1003</v>
      </c>
      <c r="E12822" s="39">
        <v>9.11E-2</v>
      </c>
      <c r="F12822" s="40">
        <v>142000</v>
      </c>
      <c r="G12822" s="40">
        <v>142000</v>
      </c>
      <c r="H12822" s="40">
        <v>32181.43</v>
      </c>
      <c r="I12822" s="40">
        <v>96000</v>
      </c>
      <c r="J12822" s="67">
        <f t="shared" si="600"/>
        <v>0.22662978873239437</v>
      </c>
      <c r="K12822" s="39">
        <f t="shared" si="601"/>
        <v>0.676056338028169</v>
      </c>
      <c r="L12822" s="2" t="str">
        <f t="shared" si="602"/>
        <v>AA</v>
      </c>
      <c r="M12822" s="2" t="s">
        <v>1214</v>
      </c>
      <c r="N12822" s="2" t="s">
        <v>427</v>
      </c>
      <c r="O12822" s="2" t="s">
        <v>70</v>
      </c>
    </row>
    <row r="12823" spans="1:15">
      <c r="A12823" s="38">
        <v>40274</v>
      </c>
      <c r="B12823" s="38">
        <v>51232</v>
      </c>
      <c r="C12823" s="131">
        <v>360</v>
      </c>
      <c r="D12823" s="39">
        <v>0.1003</v>
      </c>
      <c r="E12823" s="39">
        <v>9.11E-2</v>
      </c>
      <c r="F12823" s="40">
        <v>187991.1</v>
      </c>
      <c r="G12823" s="40">
        <v>187991.1</v>
      </c>
      <c r="H12823" s="40">
        <v>116276.92</v>
      </c>
      <c r="I12823" s="40">
        <v>127104</v>
      </c>
      <c r="J12823" s="67">
        <f t="shared" si="600"/>
        <v>0.61852353648656766</v>
      </c>
      <c r="K12823" s="39">
        <f t="shared" si="601"/>
        <v>0.67611711405486752</v>
      </c>
      <c r="L12823" s="2" t="str">
        <f t="shared" si="602"/>
        <v>AA</v>
      </c>
      <c r="M12823" s="2" t="s">
        <v>609</v>
      </c>
      <c r="N12823" s="2" t="s">
        <v>428</v>
      </c>
      <c r="O12823" s="2" t="s">
        <v>70</v>
      </c>
    </row>
    <row r="12824" spans="1:15">
      <c r="A12824" s="38">
        <v>39917</v>
      </c>
      <c r="B12824" s="38">
        <v>46126</v>
      </c>
      <c r="C12824" s="131">
        <v>204</v>
      </c>
      <c r="D12824" s="39">
        <v>0.1003</v>
      </c>
      <c r="E12824" s="39">
        <v>9.11E-2</v>
      </c>
      <c r="F12824" s="40">
        <v>155267.29999999999</v>
      </c>
      <c r="G12824" s="40">
        <v>155267.29999999999</v>
      </c>
      <c r="H12824" s="40">
        <v>71708.570000000007</v>
      </c>
      <c r="I12824" s="40">
        <v>104999.99</v>
      </c>
      <c r="J12824" s="67">
        <f t="shared" si="600"/>
        <v>0.46183948584151341</v>
      </c>
      <c r="K12824" s="39">
        <f t="shared" si="601"/>
        <v>0.67625308097712789</v>
      </c>
      <c r="L12824" s="2" t="str">
        <f t="shared" si="602"/>
        <v>AA</v>
      </c>
      <c r="M12824" s="2" t="s">
        <v>830</v>
      </c>
      <c r="N12824" s="2" t="s">
        <v>437</v>
      </c>
      <c r="O12824" s="2" t="s">
        <v>70</v>
      </c>
    </row>
    <row r="12825" spans="1:15">
      <c r="A12825" s="38">
        <v>40760</v>
      </c>
      <c r="B12825" s="38">
        <v>51718</v>
      </c>
      <c r="C12825" s="131">
        <v>360</v>
      </c>
      <c r="D12825" s="39">
        <v>0.1003</v>
      </c>
      <c r="E12825" s="39">
        <v>9.11E-2</v>
      </c>
      <c r="F12825" s="40">
        <v>170000</v>
      </c>
      <c r="G12825" s="40">
        <v>170000</v>
      </c>
      <c r="H12825" s="40">
        <v>87781.93</v>
      </c>
      <c r="I12825" s="40">
        <v>114999.99</v>
      </c>
      <c r="J12825" s="67">
        <f t="shared" si="600"/>
        <v>0.51636429411764706</v>
      </c>
      <c r="K12825" s="39">
        <f t="shared" si="601"/>
        <v>0.67647052941176478</v>
      </c>
      <c r="L12825" s="2" t="str">
        <f t="shared" si="602"/>
        <v>AA</v>
      </c>
      <c r="M12825" s="2" t="s">
        <v>505</v>
      </c>
      <c r="N12825" s="2" t="s">
        <v>424</v>
      </c>
      <c r="O12825" s="2" t="s">
        <v>70</v>
      </c>
    </row>
    <row r="12826" spans="1:15">
      <c r="A12826" s="42">
        <v>40212</v>
      </c>
      <c r="B12826" s="42">
        <v>42889</v>
      </c>
      <c r="C12826" s="130">
        <v>88</v>
      </c>
      <c r="D12826" s="43">
        <v>0.1003</v>
      </c>
      <c r="E12826" s="43">
        <v>9.11E-2</v>
      </c>
      <c r="F12826" s="44">
        <v>175855</v>
      </c>
      <c r="G12826" s="44">
        <v>175855</v>
      </c>
      <c r="H12826" s="44">
        <v>32814.949999999997</v>
      </c>
      <c r="I12826" s="44">
        <v>118999.99</v>
      </c>
      <c r="J12826" s="68">
        <f t="shared" si="600"/>
        <v>0.18660231440675554</v>
      </c>
      <c r="K12826" s="43">
        <f t="shared" si="601"/>
        <v>0.67669381024139208</v>
      </c>
      <c r="L12826" s="41" t="str">
        <f t="shared" si="602"/>
        <v>AA</v>
      </c>
      <c r="M12826" s="41" t="s">
        <v>592</v>
      </c>
      <c r="N12826" s="41" t="s">
        <v>428</v>
      </c>
      <c r="O12826" s="41" t="s">
        <v>70</v>
      </c>
    </row>
    <row r="12827" spans="1:15">
      <c r="A12827" s="42">
        <v>40767</v>
      </c>
      <c r="B12827" s="42">
        <v>44420</v>
      </c>
      <c r="C12827" s="130">
        <v>120</v>
      </c>
      <c r="D12827" s="43">
        <v>0.1003</v>
      </c>
      <c r="E12827" s="43">
        <v>9.11E-2</v>
      </c>
      <c r="F12827" s="44">
        <v>160000</v>
      </c>
      <c r="G12827" s="44">
        <v>160000</v>
      </c>
      <c r="H12827" s="44">
        <v>71867.06</v>
      </c>
      <c r="I12827" s="44">
        <v>108348.61</v>
      </c>
      <c r="J12827" s="68">
        <f t="shared" si="600"/>
        <v>0.449169125</v>
      </c>
      <c r="K12827" s="43">
        <f t="shared" si="601"/>
        <v>0.6771788125</v>
      </c>
      <c r="L12827" s="41" t="str">
        <f t="shared" si="602"/>
        <v>AA</v>
      </c>
      <c r="M12827" s="41" t="s">
        <v>467</v>
      </c>
      <c r="N12827" s="41" t="s">
        <v>425</v>
      </c>
      <c r="O12827" s="41" t="s">
        <v>70</v>
      </c>
    </row>
    <row r="12828" spans="1:15">
      <c r="A12828" s="42">
        <v>40350</v>
      </c>
      <c r="B12828" s="42">
        <v>45464</v>
      </c>
      <c r="C12828" s="130">
        <v>168</v>
      </c>
      <c r="D12828" s="43">
        <v>0.1003</v>
      </c>
      <c r="E12828" s="43">
        <v>9.11E-2</v>
      </c>
      <c r="F12828" s="44">
        <v>162400</v>
      </c>
      <c r="G12828" s="44">
        <v>162400</v>
      </c>
      <c r="H12828" s="44">
        <v>72363.41</v>
      </c>
      <c r="I12828" s="44">
        <v>109999.99</v>
      </c>
      <c r="J12828" s="68">
        <f t="shared" si="600"/>
        <v>0.44558750000000003</v>
      </c>
      <c r="K12828" s="43">
        <f t="shared" si="601"/>
        <v>0.67733983990147784</v>
      </c>
      <c r="L12828" s="41" t="str">
        <f t="shared" si="602"/>
        <v>AA</v>
      </c>
      <c r="M12828" s="41" t="s">
        <v>564</v>
      </c>
      <c r="N12828" s="41" t="s">
        <v>417</v>
      </c>
      <c r="O12828" s="41" t="s">
        <v>70</v>
      </c>
    </row>
    <row r="12829" spans="1:15">
      <c r="A12829" s="38">
        <v>40785</v>
      </c>
      <c r="B12829" s="38">
        <v>51743</v>
      </c>
      <c r="C12829" s="131">
        <v>360</v>
      </c>
      <c r="D12829" s="39">
        <v>0.1003</v>
      </c>
      <c r="E12829" s="39">
        <v>9.11E-2</v>
      </c>
      <c r="F12829" s="40">
        <v>177000</v>
      </c>
      <c r="G12829" s="40">
        <v>177000</v>
      </c>
      <c r="H12829" s="40">
        <v>108007.92</v>
      </c>
      <c r="I12829" s="40">
        <v>119893.84</v>
      </c>
      <c r="J12829" s="67">
        <f t="shared" si="600"/>
        <v>0.61021423728813562</v>
      </c>
      <c r="K12829" s="39">
        <f t="shared" si="601"/>
        <v>0.67736632768361582</v>
      </c>
      <c r="L12829" s="2" t="str">
        <f t="shared" si="602"/>
        <v>AA</v>
      </c>
      <c r="M12829" s="2" t="s">
        <v>703</v>
      </c>
      <c r="N12829" s="2" t="s">
        <v>437</v>
      </c>
      <c r="O12829" s="2" t="s">
        <v>70</v>
      </c>
    </row>
    <row r="12830" spans="1:15">
      <c r="A12830" s="38">
        <v>39920</v>
      </c>
      <c r="B12830" s="38">
        <v>47225</v>
      </c>
      <c r="C12830" s="131">
        <v>240</v>
      </c>
      <c r="D12830" s="39">
        <v>0.1003</v>
      </c>
      <c r="E12830" s="39">
        <v>9.11E-2</v>
      </c>
      <c r="F12830" s="40">
        <v>155000</v>
      </c>
      <c r="G12830" s="40">
        <v>155000</v>
      </c>
      <c r="H12830" s="40">
        <v>77220.92</v>
      </c>
      <c r="I12830" s="40">
        <v>104999.99</v>
      </c>
      <c r="J12830" s="67">
        <f t="shared" si="600"/>
        <v>0.49819948387096774</v>
      </c>
      <c r="K12830" s="39">
        <f t="shared" si="601"/>
        <v>0.67741929032258064</v>
      </c>
      <c r="L12830" s="2" t="str">
        <f t="shared" si="602"/>
        <v>AA</v>
      </c>
      <c r="M12830" s="2" t="s">
        <v>466</v>
      </c>
      <c r="N12830" s="2" t="s">
        <v>421</v>
      </c>
      <c r="O12830" s="2" t="s">
        <v>70</v>
      </c>
    </row>
    <row r="12831" spans="1:15">
      <c r="A12831" s="38">
        <v>40512</v>
      </c>
      <c r="B12831" s="38">
        <v>42185</v>
      </c>
      <c r="C12831" s="131">
        <v>55</v>
      </c>
      <c r="D12831" s="39">
        <v>0.1003</v>
      </c>
      <c r="E12831" s="39">
        <v>9.11E-2</v>
      </c>
      <c r="F12831" s="40">
        <v>200000</v>
      </c>
      <c r="G12831" s="40">
        <v>200000</v>
      </c>
      <c r="H12831" s="40">
        <v>44567.4</v>
      </c>
      <c r="I12831" s="40">
        <v>135491</v>
      </c>
      <c r="J12831" s="67">
        <f t="shared" si="600"/>
        <v>0.22283700000000001</v>
      </c>
      <c r="K12831" s="39">
        <f t="shared" si="601"/>
        <v>0.67745500000000003</v>
      </c>
      <c r="L12831" s="2" t="str">
        <f t="shared" si="602"/>
        <v>AA</v>
      </c>
      <c r="M12831" s="2" t="s">
        <v>564</v>
      </c>
      <c r="N12831" s="2" t="s">
        <v>417</v>
      </c>
      <c r="O12831" s="2" t="s">
        <v>70</v>
      </c>
    </row>
    <row r="12832" spans="1:15">
      <c r="A12832" s="38">
        <v>39720</v>
      </c>
      <c r="B12832" s="38">
        <v>46536</v>
      </c>
      <c r="C12832" s="131">
        <v>224</v>
      </c>
      <c r="D12832" s="39">
        <v>0.1003</v>
      </c>
      <c r="E12832" s="39">
        <v>9.11E-2</v>
      </c>
      <c r="F12832" s="40">
        <v>140000</v>
      </c>
      <c r="G12832" s="40">
        <v>140000</v>
      </c>
      <c r="H12832" s="40">
        <v>65544.41</v>
      </c>
      <c r="I12832" s="40">
        <v>94999.99</v>
      </c>
      <c r="J12832" s="67">
        <f t="shared" si="600"/>
        <v>0.46817435714285716</v>
      </c>
      <c r="K12832" s="39">
        <f t="shared" si="601"/>
        <v>0.67857135714285721</v>
      </c>
      <c r="L12832" s="2" t="str">
        <f t="shared" si="602"/>
        <v>AA</v>
      </c>
      <c r="M12832" s="2" t="s">
        <v>609</v>
      </c>
      <c r="N12832" s="2" t="s">
        <v>428</v>
      </c>
      <c r="O12832" s="2" t="s">
        <v>70</v>
      </c>
    </row>
    <row r="12833" spans="1:15">
      <c r="A12833" s="38">
        <v>39654</v>
      </c>
      <c r="B12833" s="38">
        <v>46959</v>
      </c>
      <c r="C12833" s="131">
        <v>240</v>
      </c>
      <c r="D12833" s="39">
        <v>0.1003</v>
      </c>
      <c r="E12833" s="39">
        <v>9.11E-2</v>
      </c>
      <c r="F12833" s="40">
        <v>140000</v>
      </c>
      <c r="G12833" s="40">
        <v>140000</v>
      </c>
      <c r="H12833" s="40">
        <v>51525.82</v>
      </c>
      <c r="I12833" s="40">
        <v>94999.99</v>
      </c>
      <c r="J12833" s="67">
        <f t="shared" si="600"/>
        <v>0.36804157142857141</v>
      </c>
      <c r="K12833" s="39">
        <f t="shared" si="601"/>
        <v>0.67857135714285721</v>
      </c>
      <c r="L12833" s="2" t="str">
        <f t="shared" si="602"/>
        <v>AA</v>
      </c>
      <c r="M12833" s="2" t="s">
        <v>797</v>
      </c>
      <c r="N12833" s="2" t="s">
        <v>416</v>
      </c>
      <c r="O12833" s="2" t="s">
        <v>70</v>
      </c>
    </row>
    <row r="12834" spans="1:15">
      <c r="A12834" s="42">
        <v>40149</v>
      </c>
      <c r="B12834" s="42">
        <v>50011</v>
      </c>
      <c r="C12834" s="130">
        <v>324</v>
      </c>
      <c r="D12834" s="43">
        <v>0.1003</v>
      </c>
      <c r="E12834" s="43">
        <v>9.11E-2</v>
      </c>
      <c r="F12834" s="44">
        <v>189500</v>
      </c>
      <c r="G12834" s="44">
        <v>189500</v>
      </c>
      <c r="H12834" s="44">
        <v>110711.59</v>
      </c>
      <c r="I12834" s="44">
        <v>128648.08</v>
      </c>
      <c r="J12834" s="68">
        <f t="shared" si="600"/>
        <v>0.58423002638522425</v>
      </c>
      <c r="K12834" s="43">
        <f t="shared" si="601"/>
        <v>0.67888168865435361</v>
      </c>
      <c r="L12834" s="41" t="str">
        <f t="shared" si="602"/>
        <v>AA</v>
      </c>
      <c r="M12834" s="41" t="s">
        <v>967</v>
      </c>
      <c r="N12834" s="41" t="s">
        <v>424</v>
      </c>
      <c r="O12834" s="41" t="s">
        <v>70</v>
      </c>
    </row>
    <row r="12835" spans="1:15">
      <c r="A12835" s="42">
        <v>39668</v>
      </c>
      <c r="B12835" s="42">
        <v>45877</v>
      </c>
      <c r="C12835" s="130">
        <v>204</v>
      </c>
      <c r="D12835" s="43">
        <v>0.1003</v>
      </c>
      <c r="E12835" s="43">
        <v>9.11E-2</v>
      </c>
      <c r="F12835" s="44">
        <v>183000</v>
      </c>
      <c r="G12835" s="44">
        <v>183000</v>
      </c>
      <c r="H12835" s="44">
        <v>47681.51</v>
      </c>
      <c r="I12835" s="44">
        <v>124269.99</v>
      </c>
      <c r="J12835" s="68">
        <f t="shared" si="600"/>
        <v>0.26055469945355192</v>
      </c>
      <c r="K12835" s="43">
        <f t="shared" si="601"/>
        <v>0.67907098360655738</v>
      </c>
      <c r="L12835" s="41" t="str">
        <f t="shared" si="602"/>
        <v>AA</v>
      </c>
      <c r="M12835" s="41" t="s">
        <v>564</v>
      </c>
      <c r="N12835" s="41" t="s">
        <v>417</v>
      </c>
      <c r="O12835" s="41" t="s">
        <v>70</v>
      </c>
    </row>
    <row r="12836" spans="1:15">
      <c r="A12836" s="42">
        <v>40127</v>
      </c>
      <c r="B12836" s="42">
        <v>42623</v>
      </c>
      <c r="C12836" s="130">
        <v>82</v>
      </c>
      <c r="D12836" s="43">
        <v>0.1003</v>
      </c>
      <c r="E12836" s="43">
        <v>9.11E-2</v>
      </c>
      <c r="F12836" s="44">
        <v>182410</v>
      </c>
      <c r="G12836" s="44">
        <v>182410</v>
      </c>
      <c r="H12836" s="44">
        <v>46249.34</v>
      </c>
      <c r="I12836" s="44">
        <v>123949.99</v>
      </c>
      <c r="J12836" s="68">
        <f t="shared" si="600"/>
        <v>0.25354607751767994</v>
      </c>
      <c r="K12836" s="43">
        <f t="shared" si="601"/>
        <v>0.67951312976262268</v>
      </c>
      <c r="L12836" s="41" t="str">
        <f t="shared" si="602"/>
        <v>AA</v>
      </c>
      <c r="M12836" s="41" t="s">
        <v>495</v>
      </c>
      <c r="N12836" s="41" t="s">
        <v>424</v>
      </c>
      <c r="O12836" s="41" t="s">
        <v>70</v>
      </c>
    </row>
    <row r="12837" spans="1:15">
      <c r="A12837" s="38">
        <v>40420</v>
      </c>
      <c r="B12837" s="38">
        <v>46111</v>
      </c>
      <c r="C12837" s="131">
        <v>187</v>
      </c>
      <c r="D12837" s="39">
        <v>0.1003</v>
      </c>
      <c r="E12837" s="39">
        <v>9.11E-2</v>
      </c>
      <c r="F12837" s="40">
        <v>187000</v>
      </c>
      <c r="G12837" s="40">
        <v>187000</v>
      </c>
      <c r="H12837" s="40">
        <v>88148.18</v>
      </c>
      <c r="I12837" s="40">
        <v>127099.99</v>
      </c>
      <c r="J12837" s="67">
        <f t="shared" si="600"/>
        <v>0.4713806417112299</v>
      </c>
      <c r="K12837" s="39">
        <f t="shared" si="601"/>
        <v>0.67967909090909095</v>
      </c>
      <c r="L12837" s="2" t="str">
        <f t="shared" si="602"/>
        <v>AA</v>
      </c>
      <c r="M12837" s="2" t="s">
        <v>453</v>
      </c>
      <c r="N12837" s="2" t="s">
        <v>418</v>
      </c>
      <c r="O12837" s="2" t="s">
        <v>70</v>
      </c>
    </row>
    <row r="12838" spans="1:15">
      <c r="A12838" s="38">
        <v>40226</v>
      </c>
      <c r="B12838" s="38">
        <v>51183</v>
      </c>
      <c r="C12838" s="131">
        <v>360</v>
      </c>
      <c r="D12838" s="39">
        <v>0.1003</v>
      </c>
      <c r="E12838" s="39">
        <v>9.11E-2</v>
      </c>
      <c r="F12838" s="40">
        <v>180000</v>
      </c>
      <c r="G12838" s="40">
        <v>180000</v>
      </c>
      <c r="H12838" s="40">
        <v>81388.19</v>
      </c>
      <c r="I12838" s="40">
        <v>122379.99</v>
      </c>
      <c r="J12838" s="67">
        <f t="shared" si="600"/>
        <v>0.45215661111111111</v>
      </c>
      <c r="K12838" s="39">
        <f t="shared" si="601"/>
        <v>0.67988883333333339</v>
      </c>
      <c r="L12838" s="2" t="str">
        <f t="shared" si="602"/>
        <v>AA</v>
      </c>
      <c r="M12838" s="2" t="s">
        <v>1225</v>
      </c>
      <c r="N12838" s="2" t="s">
        <v>417</v>
      </c>
      <c r="O12838" s="2" t="s">
        <v>70</v>
      </c>
    </row>
    <row r="12839" spans="1:15">
      <c r="A12839" s="38">
        <v>40592</v>
      </c>
      <c r="B12839" s="38">
        <v>44245</v>
      </c>
      <c r="C12839" s="131">
        <v>120</v>
      </c>
      <c r="D12839" s="39">
        <v>0.1003</v>
      </c>
      <c r="E12839" s="39">
        <v>9.11E-2</v>
      </c>
      <c r="F12839" s="40">
        <v>160000</v>
      </c>
      <c r="G12839" s="40">
        <v>160000</v>
      </c>
      <c r="H12839" s="40">
        <v>67079.47</v>
      </c>
      <c r="I12839" s="40">
        <v>108798.61</v>
      </c>
      <c r="J12839" s="67">
        <f t="shared" si="600"/>
        <v>0.41924668749999999</v>
      </c>
      <c r="K12839" s="39">
        <f t="shared" si="601"/>
        <v>0.6799913125</v>
      </c>
      <c r="L12839" s="2" t="str">
        <f t="shared" si="602"/>
        <v>AA</v>
      </c>
      <c r="M12839" s="2" t="s">
        <v>555</v>
      </c>
      <c r="N12839" s="2" t="s">
        <v>434</v>
      </c>
      <c r="O12839" s="2" t="s">
        <v>70</v>
      </c>
    </row>
    <row r="12840" spans="1:15">
      <c r="A12840" s="38">
        <v>40317</v>
      </c>
      <c r="B12840" s="38">
        <v>45707</v>
      </c>
      <c r="C12840" s="131">
        <v>177</v>
      </c>
      <c r="D12840" s="39">
        <v>0.1003</v>
      </c>
      <c r="E12840" s="39">
        <v>9.5700000000000007E-2</v>
      </c>
      <c r="F12840" s="40">
        <v>197000</v>
      </c>
      <c r="G12840" s="40">
        <v>197000</v>
      </c>
      <c r="H12840" s="40">
        <v>91569.88</v>
      </c>
      <c r="I12840" s="40">
        <v>133999.99</v>
      </c>
      <c r="J12840" s="67">
        <f t="shared" si="600"/>
        <v>0.46482172588832488</v>
      </c>
      <c r="K12840" s="39">
        <f t="shared" si="601"/>
        <v>0.68020299492385783</v>
      </c>
      <c r="L12840" s="2" t="str">
        <f t="shared" si="602"/>
        <v>AA</v>
      </c>
      <c r="M12840" s="2" t="s">
        <v>716</v>
      </c>
      <c r="N12840" s="2" t="s">
        <v>417</v>
      </c>
      <c r="O12840" s="2" t="s">
        <v>70</v>
      </c>
    </row>
    <row r="12841" spans="1:15">
      <c r="A12841" s="38">
        <v>40471</v>
      </c>
      <c r="B12841" s="38">
        <v>46650</v>
      </c>
      <c r="C12841" s="131">
        <v>203</v>
      </c>
      <c r="D12841" s="39">
        <v>0.1003</v>
      </c>
      <c r="E12841" s="39">
        <v>9.11E-2</v>
      </c>
      <c r="F12841" s="40">
        <v>190000</v>
      </c>
      <c r="G12841" s="40">
        <v>190000</v>
      </c>
      <c r="H12841" s="40">
        <v>93645.25</v>
      </c>
      <c r="I12841" s="40">
        <v>129447</v>
      </c>
      <c r="J12841" s="67">
        <f t="shared" si="600"/>
        <v>0.49286973684210528</v>
      </c>
      <c r="K12841" s="39">
        <f t="shared" si="601"/>
        <v>0.68130000000000002</v>
      </c>
      <c r="L12841" s="2" t="str">
        <f t="shared" si="602"/>
        <v>AA</v>
      </c>
      <c r="M12841" s="2" t="s">
        <v>564</v>
      </c>
      <c r="N12841" s="2" t="s">
        <v>417</v>
      </c>
      <c r="O12841" s="2" t="s">
        <v>70</v>
      </c>
    </row>
    <row r="12842" spans="1:15">
      <c r="A12842" s="38">
        <v>40703</v>
      </c>
      <c r="B12842" s="38">
        <v>46396</v>
      </c>
      <c r="C12842" s="131">
        <v>187</v>
      </c>
      <c r="D12842" s="39">
        <v>0.1003</v>
      </c>
      <c r="E12842" s="39">
        <v>9.11E-2</v>
      </c>
      <c r="F12842" s="40">
        <v>163232.65</v>
      </c>
      <c r="G12842" s="40">
        <v>163232.65</v>
      </c>
      <c r="H12842" s="40">
        <v>88093.96</v>
      </c>
      <c r="I12842" s="40">
        <v>111245.86</v>
      </c>
      <c r="J12842" s="67">
        <f t="shared" si="600"/>
        <v>0.53968345180942667</v>
      </c>
      <c r="K12842" s="39">
        <f t="shared" si="601"/>
        <v>0.68151720872019173</v>
      </c>
      <c r="L12842" s="2" t="str">
        <f t="shared" si="602"/>
        <v>AA</v>
      </c>
      <c r="M12842" s="2" t="s">
        <v>449</v>
      </c>
      <c r="N12842" s="2" t="s">
        <v>418</v>
      </c>
      <c r="O12842" s="2" t="s">
        <v>70</v>
      </c>
    </row>
    <row r="12843" spans="1:15">
      <c r="A12843" s="38">
        <v>40050</v>
      </c>
      <c r="B12843" s="38">
        <v>44433</v>
      </c>
      <c r="C12843" s="131">
        <v>144</v>
      </c>
      <c r="D12843" s="39">
        <v>0.1003</v>
      </c>
      <c r="E12843" s="39">
        <v>9.11E-2</v>
      </c>
      <c r="F12843" s="40">
        <v>190000</v>
      </c>
      <c r="G12843" s="40">
        <v>190000</v>
      </c>
      <c r="H12843" s="40">
        <v>74156.37</v>
      </c>
      <c r="I12843" s="40">
        <v>129499.96</v>
      </c>
      <c r="J12843" s="67">
        <f t="shared" si="600"/>
        <v>0.39029668421052627</v>
      </c>
      <c r="K12843" s="39">
        <f t="shared" si="601"/>
        <v>0.68157873684210535</v>
      </c>
      <c r="L12843" s="2" t="str">
        <f t="shared" si="602"/>
        <v>AA</v>
      </c>
      <c r="M12843" s="2" t="s">
        <v>467</v>
      </c>
      <c r="N12843" s="2" t="s">
        <v>425</v>
      </c>
      <c r="O12843" s="2" t="s">
        <v>70</v>
      </c>
    </row>
    <row r="12844" spans="1:15">
      <c r="A12844" s="38">
        <v>40074</v>
      </c>
      <c r="B12844" s="38">
        <v>51031</v>
      </c>
      <c r="C12844" s="131">
        <v>360</v>
      </c>
      <c r="D12844" s="39">
        <v>0.1003</v>
      </c>
      <c r="E12844" s="39">
        <v>9.11E-2</v>
      </c>
      <c r="F12844" s="40">
        <v>195000</v>
      </c>
      <c r="G12844" s="40">
        <v>195000</v>
      </c>
      <c r="H12844" s="40">
        <v>112869.49</v>
      </c>
      <c r="I12844" s="40">
        <v>132999.99</v>
      </c>
      <c r="J12844" s="67">
        <f t="shared" si="600"/>
        <v>0.57881789743589751</v>
      </c>
      <c r="K12844" s="39">
        <f t="shared" si="601"/>
        <v>0.68205123076923069</v>
      </c>
      <c r="L12844" s="2" t="str">
        <f t="shared" si="602"/>
        <v>AA</v>
      </c>
      <c r="M12844" s="2" t="s">
        <v>643</v>
      </c>
      <c r="N12844" s="2" t="s">
        <v>417</v>
      </c>
      <c r="O12844" s="2" t="s">
        <v>70</v>
      </c>
    </row>
    <row r="12845" spans="1:15">
      <c r="A12845" s="42">
        <v>40067</v>
      </c>
      <c r="B12845" s="42">
        <v>47372</v>
      </c>
      <c r="C12845" s="130">
        <v>240</v>
      </c>
      <c r="D12845" s="43">
        <v>0.1003</v>
      </c>
      <c r="E12845" s="43">
        <v>8.6099999999999996E-2</v>
      </c>
      <c r="F12845" s="44">
        <v>181000</v>
      </c>
      <c r="G12845" s="44">
        <v>181000</v>
      </c>
      <c r="H12845" s="44">
        <v>93454.86</v>
      </c>
      <c r="I12845" s="44">
        <v>123499.99</v>
      </c>
      <c r="J12845" s="68">
        <f t="shared" si="600"/>
        <v>0.5163251933701658</v>
      </c>
      <c r="K12845" s="43">
        <f t="shared" si="601"/>
        <v>0.68232038674033157</v>
      </c>
      <c r="L12845" s="41" t="str">
        <f t="shared" si="602"/>
        <v>AA</v>
      </c>
      <c r="M12845" s="41" t="s">
        <v>527</v>
      </c>
      <c r="N12845" s="41" t="s">
        <v>419</v>
      </c>
      <c r="O12845" s="41" t="s">
        <v>70</v>
      </c>
    </row>
    <row r="12846" spans="1:15">
      <c r="A12846" s="38">
        <v>40669</v>
      </c>
      <c r="B12846" s="38">
        <v>51627</v>
      </c>
      <c r="C12846" s="131">
        <v>360</v>
      </c>
      <c r="D12846" s="39">
        <v>0.1003</v>
      </c>
      <c r="E12846" s="39">
        <v>9.11E-2</v>
      </c>
      <c r="F12846" s="40">
        <v>179000</v>
      </c>
      <c r="G12846" s="40">
        <v>179000</v>
      </c>
      <c r="H12846" s="40">
        <v>110498.32</v>
      </c>
      <c r="I12846" s="40">
        <v>122150</v>
      </c>
      <c r="J12846" s="67">
        <f t="shared" si="600"/>
        <v>0.6173090502793297</v>
      </c>
      <c r="K12846" s="39">
        <f t="shared" si="601"/>
        <v>0.68240223463687155</v>
      </c>
      <c r="L12846" s="2" t="str">
        <f t="shared" si="602"/>
        <v>AA</v>
      </c>
      <c r="M12846" s="2" t="s">
        <v>703</v>
      </c>
      <c r="N12846" s="2" t="s">
        <v>437</v>
      </c>
      <c r="O12846" s="2" t="s">
        <v>70</v>
      </c>
    </row>
    <row r="12847" spans="1:15">
      <c r="A12847" s="38">
        <v>40753</v>
      </c>
      <c r="B12847" s="38">
        <v>51711</v>
      </c>
      <c r="C12847" s="131">
        <v>360</v>
      </c>
      <c r="D12847" s="39">
        <v>0.1003</v>
      </c>
      <c r="E12847" s="39">
        <v>9.11E-2</v>
      </c>
      <c r="F12847" s="40">
        <v>163000</v>
      </c>
      <c r="G12847" s="40">
        <v>163000</v>
      </c>
      <c r="H12847" s="40">
        <v>100086.91</v>
      </c>
      <c r="I12847" s="40">
        <v>111275.57</v>
      </c>
      <c r="J12847" s="67">
        <f t="shared" si="600"/>
        <v>0.6140301226993865</v>
      </c>
      <c r="K12847" s="39">
        <f t="shared" si="601"/>
        <v>0.68267220858895705</v>
      </c>
      <c r="L12847" s="2" t="str">
        <f t="shared" si="602"/>
        <v>AA</v>
      </c>
      <c r="M12847" s="2" t="s">
        <v>754</v>
      </c>
      <c r="N12847" s="2" t="s">
        <v>422</v>
      </c>
      <c r="O12847" s="2" t="s">
        <v>70</v>
      </c>
    </row>
    <row r="12848" spans="1:15">
      <c r="A12848" s="38">
        <v>40385</v>
      </c>
      <c r="B12848" s="38">
        <v>48817</v>
      </c>
      <c r="C12848" s="131">
        <v>277</v>
      </c>
      <c r="D12848" s="39">
        <v>0.1003</v>
      </c>
      <c r="E12848" s="39">
        <v>9.11E-2</v>
      </c>
      <c r="F12848" s="40">
        <v>190000</v>
      </c>
      <c r="G12848" s="40">
        <v>190000</v>
      </c>
      <c r="H12848" s="40">
        <v>75586.06</v>
      </c>
      <c r="I12848" s="40">
        <v>129999.94</v>
      </c>
      <c r="J12848" s="67">
        <f t="shared" si="600"/>
        <v>0.39782136842105265</v>
      </c>
      <c r="K12848" s="39">
        <f t="shared" si="601"/>
        <v>0.68421021052631581</v>
      </c>
      <c r="L12848" s="2" t="str">
        <f t="shared" si="602"/>
        <v>AA</v>
      </c>
      <c r="M12848" s="2" t="s">
        <v>564</v>
      </c>
      <c r="N12848" s="2" t="s">
        <v>417</v>
      </c>
      <c r="O12848" s="2" t="s">
        <v>70</v>
      </c>
    </row>
    <row r="12849" spans="1:15">
      <c r="A12849" s="42">
        <v>40435</v>
      </c>
      <c r="B12849" s="42">
        <v>49566</v>
      </c>
      <c r="C12849" s="130">
        <v>300</v>
      </c>
      <c r="D12849" s="43">
        <v>0.1003</v>
      </c>
      <c r="E12849" s="43">
        <v>9.11E-2</v>
      </c>
      <c r="F12849" s="44">
        <v>190000</v>
      </c>
      <c r="G12849" s="44">
        <v>190000</v>
      </c>
      <c r="H12849" s="44">
        <v>110312.42</v>
      </c>
      <c r="I12849" s="44">
        <v>129999.99</v>
      </c>
      <c r="J12849" s="68">
        <f t="shared" si="600"/>
        <v>0.58059168421052632</v>
      </c>
      <c r="K12849" s="43">
        <f t="shared" si="601"/>
        <v>0.68421047368421051</v>
      </c>
      <c r="L12849" s="41" t="str">
        <f t="shared" si="602"/>
        <v>AA</v>
      </c>
      <c r="M12849" s="41" t="s">
        <v>532</v>
      </c>
      <c r="N12849" s="41" t="s">
        <v>417</v>
      </c>
      <c r="O12849" s="41" t="s">
        <v>70</v>
      </c>
    </row>
    <row r="12850" spans="1:15">
      <c r="A12850" s="38">
        <v>40522</v>
      </c>
      <c r="B12850" s="38">
        <v>51480</v>
      </c>
      <c r="C12850" s="131">
        <v>360</v>
      </c>
      <c r="D12850" s="39">
        <v>0.1003</v>
      </c>
      <c r="E12850" s="39">
        <v>9.11E-2</v>
      </c>
      <c r="F12850" s="40">
        <v>190000</v>
      </c>
      <c r="G12850" s="40">
        <v>190000</v>
      </c>
      <c r="H12850" s="40">
        <v>104367.76</v>
      </c>
      <c r="I12850" s="40">
        <v>129999.99</v>
      </c>
      <c r="J12850" s="67">
        <f t="shared" si="600"/>
        <v>0.54930400000000001</v>
      </c>
      <c r="K12850" s="39">
        <f t="shared" si="601"/>
        <v>0.68421047368421051</v>
      </c>
      <c r="L12850" s="2" t="str">
        <f t="shared" si="602"/>
        <v>AA</v>
      </c>
      <c r="M12850" s="2" t="s">
        <v>527</v>
      </c>
      <c r="N12850" s="2" t="s">
        <v>419</v>
      </c>
      <c r="O12850" s="2" t="s">
        <v>70</v>
      </c>
    </row>
    <row r="12851" spans="1:15">
      <c r="A12851" s="38">
        <v>40753</v>
      </c>
      <c r="B12851" s="38">
        <v>51711</v>
      </c>
      <c r="C12851" s="131">
        <v>360</v>
      </c>
      <c r="D12851" s="39">
        <v>0.1003</v>
      </c>
      <c r="E12851" s="39">
        <v>9.11E-2</v>
      </c>
      <c r="F12851" s="40">
        <v>165000</v>
      </c>
      <c r="G12851" s="40">
        <v>165000</v>
      </c>
      <c r="H12851" s="40">
        <v>101585.02</v>
      </c>
      <c r="I12851" s="40">
        <v>112999.95</v>
      </c>
      <c r="J12851" s="67">
        <f t="shared" si="600"/>
        <v>0.61566678787878792</v>
      </c>
      <c r="K12851" s="39">
        <f t="shared" si="601"/>
        <v>0.68484818181818186</v>
      </c>
      <c r="L12851" s="2" t="str">
        <f t="shared" si="602"/>
        <v>AA</v>
      </c>
      <c r="M12851" s="2" t="s">
        <v>465</v>
      </c>
      <c r="N12851" s="2" t="s">
        <v>417</v>
      </c>
      <c r="O12851" s="2" t="s">
        <v>70</v>
      </c>
    </row>
    <row r="12852" spans="1:15">
      <c r="A12852" s="42">
        <v>40843</v>
      </c>
      <c r="B12852" s="42">
        <v>51801</v>
      </c>
      <c r="C12852" s="130">
        <v>360</v>
      </c>
      <c r="D12852" s="43">
        <v>0.1003</v>
      </c>
      <c r="E12852" s="43">
        <v>9.11E-2</v>
      </c>
      <c r="F12852" s="44">
        <v>200000</v>
      </c>
      <c r="G12852" s="44">
        <v>200000</v>
      </c>
      <c r="H12852" s="44">
        <v>123901.59</v>
      </c>
      <c r="I12852" s="44">
        <v>136999.99</v>
      </c>
      <c r="J12852" s="68">
        <f t="shared" si="600"/>
        <v>0.61950795000000003</v>
      </c>
      <c r="K12852" s="43">
        <f t="shared" si="601"/>
        <v>0.68499994999999991</v>
      </c>
      <c r="L12852" s="41" t="str">
        <f t="shared" si="602"/>
        <v>AA</v>
      </c>
      <c r="M12852" s="41" t="s">
        <v>625</v>
      </c>
      <c r="N12852" s="41" t="s">
        <v>419</v>
      </c>
      <c r="O12852" s="41" t="s">
        <v>70</v>
      </c>
    </row>
    <row r="12853" spans="1:15">
      <c r="A12853" s="42">
        <v>40136</v>
      </c>
      <c r="B12853" s="42">
        <v>45188</v>
      </c>
      <c r="C12853" s="130">
        <v>166</v>
      </c>
      <c r="D12853" s="43">
        <v>0.1003</v>
      </c>
      <c r="E12853" s="43">
        <v>9.11E-2</v>
      </c>
      <c r="F12853" s="44">
        <v>167000</v>
      </c>
      <c r="G12853" s="44">
        <v>167000</v>
      </c>
      <c r="H12853" s="44">
        <v>75022.009999999995</v>
      </c>
      <c r="I12853" s="44">
        <v>114398.75</v>
      </c>
      <c r="J12853" s="68">
        <f t="shared" si="600"/>
        <v>0.44923359281437125</v>
      </c>
      <c r="K12853" s="43">
        <f t="shared" si="601"/>
        <v>0.6850224550898204</v>
      </c>
      <c r="L12853" s="41" t="str">
        <f t="shared" si="602"/>
        <v>AA</v>
      </c>
      <c r="M12853" s="41" t="s">
        <v>584</v>
      </c>
      <c r="N12853" s="41" t="s">
        <v>417</v>
      </c>
      <c r="O12853" s="41" t="s">
        <v>70</v>
      </c>
    </row>
    <row r="12854" spans="1:15">
      <c r="A12854" s="42">
        <v>39962</v>
      </c>
      <c r="B12854" s="42">
        <v>50919</v>
      </c>
      <c r="C12854" s="130">
        <v>360</v>
      </c>
      <c r="D12854" s="43">
        <v>0.1003</v>
      </c>
      <c r="E12854" s="43">
        <v>0.1003</v>
      </c>
      <c r="F12854" s="44">
        <v>185000</v>
      </c>
      <c r="G12854" s="44">
        <v>185000</v>
      </c>
      <c r="H12854" s="44">
        <v>106524.52</v>
      </c>
      <c r="I12854" s="44">
        <v>126999.99</v>
      </c>
      <c r="J12854" s="68">
        <f t="shared" si="600"/>
        <v>0.57580821621621625</v>
      </c>
      <c r="K12854" s="43">
        <f t="shared" si="601"/>
        <v>0.68648643243243246</v>
      </c>
      <c r="L12854" s="41" t="str">
        <f t="shared" si="602"/>
        <v>AA</v>
      </c>
      <c r="M12854" s="41" t="s">
        <v>554</v>
      </c>
      <c r="N12854" s="41" t="s">
        <v>417</v>
      </c>
      <c r="O12854" s="41" t="s">
        <v>70</v>
      </c>
    </row>
    <row r="12855" spans="1:15">
      <c r="A12855" s="42">
        <v>40585</v>
      </c>
      <c r="B12855" s="42">
        <v>47890</v>
      </c>
      <c r="C12855" s="130">
        <v>240</v>
      </c>
      <c r="D12855" s="43">
        <v>0.1003</v>
      </c>
      <c r="E12855" s="43">
        <v>9.11E-2</v>
      </c>
      <c r="F12855" s="44">
        <v>183500</v>
      </c>
      <c r="G12855" s="44">
        <v>183500</v>
      </c>
      <c r="H12855" s="44">
        <v>105800.19</v>
      </c>
      <c r="I12855" s="44">
        <v>125974.12</v>
      </c>
      <c r="J12855" s="68">
        <f t="shared" si="600"/>
        <v>0.5765677929155314</v>
      </c>
      <c r="K12855" s="43">
        <f t="shared" si="601"/>
        <v>0.68650746594005452</v>
      </c>
      <c r="L12855" s="41" t="str">
        <f t="shared" si="602"/>
        <v>AA</v>
      </c>
      <c r="M12855" s="41" t="s">
        <v>753</v>
      </c>
      <c r="N12855" s="41" t="s">
        <v>431</v>
      </c>
      <c r="O12855" s="41" t="s">
        <v>70</v>
      </c>
    </row>
    <row r="12856" spans="1:15">
      <c r="A12856" s="42">
        <v>39680</v>
      </c>
      <c r="B12856" s="42">
        <v>50637</v>
      </c>
      <c r="C12856" s="130">
        <v>360</v>
      </c>
      <c r="D12856" s="43">
        <v>0.1003</v>
      </c>
      <c r="E12856" s="43">
        <v>9.11E-2</v>
      </c>
      <c r="F12856" s="44">
        <v>166000</v>
      </c>
      <c r="G12856" s="44">
        <v>166000</v>
      </c>
      <c r="H12856" s="44">
        <v>93879.13</v>
      </c>
      <c r="I12856" s="44">
        <v>113999.99</v>
      </c>
      <c r="J12856" s="68">
        <f t="shared" si="600"/>
        <v>0.56553692771084341</v>
      </c>
      <c r="K12856" s="43">
        <f t="shared" si="601"/>
        <v>0.68674692771084345</v>
      </c>
      <c r="L12856" s="41" t="str">
        <f t="shared" si="602"/>
        <v>AA</v>
      </c>
      <c r="M12856" s="41" t="s">
        <v>531</v>
      </c>
      <c r="N12856" s="41" t="s">
        <v>423</v>
      </c>
      <c r="O12856" s="41" t="s">
        <v>70</v>
      </c>
    </row>
    <row r="12857" spans="1:15">
      <c r="A12857" s="38">
        <v>40687</v>
      </c>
      <c r="B12857" s="38">
        <v>51645</v>
      </c>
      <c r="C12857" s="131">
        <v>360</v>
      </c>
      <c r="D12857" s="39">
        <v>0.1003</v>
      </c>
      <c r="E12857" s="39">
        <v>9.11E-2</v>
      </c>
      <c r="F12857" s="40">
        <v>160000</v>
      </c>
      <c r="G12857" s="40">
        <v>160000</v>
      </c>
      <c r="H12857" s="40">
        <v>98472.94</v>
      </c>
      <c r="I12857" s="40">
        <v>109946.43</v>
      </c>
      <c r="J12857" s="67">
        <f t="shared" si="600"/>
        <v>0.61545587499999999</v>
      </c>
      <c r="K12857" s="39">
        <f t="shared" si="601"/>
        <v>0.6871651875</v>
      </c>
      <c r="L12857" s="2" t="str">
        <f t="shared" si="602"/>
        <v>AA</v>
      </c>
      <c r="M12857" s="2" t="s">
        <v>684</v>
      </c>
      <c r="N12857" s="2" t="s">
        <v>419</v>
      </c>
      <c r="O12857" s="2" t="s">
        <v>70</v>
      </c>
    </row>
    <row r="12858" spans="1:15">
      <c r="A12858" s="38">
        <v>40591</v>
      </c>
      <c r="B12858" s="38">
        <v>47896</v>
      </c>
      <c r="C12858" s="131">
        <v>240</v>
      </c>
      <c r="D12858" s="39">
        <v>0.1003</v>
      </c>
      <c r="E12858" s="39">
        <v>9.11E-2</v>
      </c>
      <c r="F12858" s="40">
        <v>160000</v>
      </c>
      <c r="G12858" s="40">
        <v>160000</v>
      </c>
      <c r="H12858" s="40">
        <v>90343.35</v>
      </c>
      <c r="I12858" s="40">
        <v>109999.99</v>
      </c>
      <c r="J12858" s="67">
        <f t="shared" si="600"/>
        <v>0.56464593750000003</v>
      </c>
      <c r="K12858" s="39">
        <f t="shared" si="601"/>
        <v>0.68749993750000005</v>
      </c>
      <c r="L12858" s="2" t="str">
        <f t="shared" si="602"/>
        <v>AA</v>
      </c>
      <c r="M12858" s="2" t="s">
        <v>467</v>
      </c>
      <c r="N12858" s="2" t="s">
        <v>425</v>
      </c>
      <c r="O12858" s="2" t="s">
        <v>70</v>
      </c>
    </row>
    <row r="12859" spans="1:15">
      <c r="A12859" s="42">
        <v>40035</v>
      </c>
      <c r="B12859" s="42">
        <v>47340</v>
      </c>
      <c r="C12859" s="130">
        <v>240</v>
      </c>
      <c r="D12859" s="43">
        <v>0.1003</v>
      </c>
      <c r="E12859" s="43">
        <v>9.5700000000000007E-2</v>
      </c>
      <c r="F12859" s="44">
        <v>160000</v>
      </c>
      <c r="G12859" s="44">
        <v>160000</v>
      </c>
      <c r="H12859" s="44">
        <v>68134.48</v>
      </c>
      <c r="I12859" s="44">
        <v>109999.99</v>
      </c>
      <c r="J12859" s="68">
        <f t="shared" si="600"/>
        <v>0.42584049999999996</v>
      </c>
      <c r="K12859" s="43">
        <f t="shared" si="601"/>
        <v>0.68749993750000005</v>
      </c>
      <c r="L12859" s="41" t="str">
        <f t="shared" si="602"/>
        <v>AA</v>
      </c>
      <c r="M12859" s="41" t="s">
        <v>642</v>
      </c>
      <c r="N12859" s="41" t="s">
        <v>417</v>
      </c>
      <c r="O12859" s="41" t="s">
        <v>70</v>
      </c>
    </row>
    <row r="12860" spans="1:15">
      <c r="A12860" s="38">
        <v>40401</v>
      </c>
      <c r="B12860" s="38">
        <v>51359</v>
      </c>
      <c r="C12860" s="131">
        <v>360</v>
      </c>
      <c r="D12860" s="39">
        <v>0.1003</v>
      </c>
      <c r="E12860" s="39">
        <v>9.11E-2</v>
      </c>
      <c r="F12860" s="40">
        <v>160000</v>
      </c>
      <c r="G12860" s="40">
        <v>160000</v>
      </c>
      <c r="H12860" s="40">
        <v>49027.22</v>
      </c>
      <c r="I12860" s="40">
        <v>109999.99</v>
      </c>
      <c r="J12860" s="67">
        <f t="shared" si="600"/>
        <v>0.30642012499999999</v>
      </c>
      <c r="K12860" s="39">
        <f t="shared" si="601"/>
        <v>0.68749993750000005</v>
      </c>
      <c r="L12860" s="2" t="str">
        <f t="shared" si="602"/>
        <v>AA</v>
      </c>
      <c r="M12860" s="2" t="s">
        <v>472</v>
      </c>
      <c r="N12860" s="2" t="s">
        <v>426</v>
      </c>
      <c r="O12860" s="2" t="s">
        <v>70</v>
      </c>
    </row>
    <row r="12861" spans="1:15">
      <c r="A12861" s="38">
        <v>40024</v>
      </c>
      <c r="B12861" s="38">
        <v>50981</v>
      </c>
      <c r="C12861" s="131">
        <v>360</v>
      </c>
      <c r="D12861" s="39">
        <v>0.1003</v>
      </c>
      <c r="E12861" s="39">
        <v>9.11E-2</v>
      </c>
      <c r="F12861" s="40">
        <v>160000</v>
      </c>
      <c r="G12861" s="40">
        <v>160000</v>
      </c>
      <c r="H12861" s="40">
        <v>62669.67</v>
      </c>
      <c r="I12861" s="40">
        <v>109999.99</v>
      </c>
      <c r="J12861" s="67">
        <f t="shared" si="600"/>
        <v>0.39168543750000001</v>
      </c>
      <c r="K12861" s="39">
        <f t="shared" si="601"/>
        <v>0.68749993750000005</v>
      </c>
      <c r="L12861" s="2" t="str">
        <f t="shared" si="602"/>
        <v>AA</v>
      </c>
      <c r="M12861" s="2" t="s">
        <v>497</v>
      </c>
      <c r="N12861" s="2" t="s">
        <v>417</v>
      </c>
      <c r="O12861" s="2" t="s">
        <v>70</v>
      </c>
    </row>
    <row r="12862" spans="1:15">
      <c r="A12862" s="38">
        <v>39869</v>
      </c>
      <c r="B12862" s="38">
        <v>41937</v>
      </c>
      <c r="C12862" s="131">
        <v>68</v>
      </c>
      <c r="D12862" s="39">
        <v>0.1003</v>
      </c>
      <c r="E12862" s="39">
        <v>9.11E-2</v>
      </c>
      <c r="F12862" s="40">
        <v>189000</v>
      </c>
      <c r="G12862" s="40">
        <v>189000</v>
      </c>
      <c r="H12862" s="40">
        <v>34006.04</v>
      </c>
      <c r="I12862" s="40">
        <v>129999.99</v>
      </c>
      <c r="J12862" s="67">
        <f t="shared" si="600"/>
        <v>0.17992613756613757</v>
      </c>
      <c r="K12862" s="39">
        <f t="shared" si="601"/>
        <v>0.6878306349206349</v>
      </c>
      <c r="L12862" s="2" t="str">
        <f t="shared" si="602"/>
        <v>AA</v>
      </c>
      <c r="M12862" s="2" t="s">
        <v>482</v>
      </c>
      <c r="N12862" s="2" t="s">
        <v>422</v>
      </c>
      <c r="O12862" s="2" t="s">
        <v>70</v>
      </c>
    </row>
    <row r="12863" spans="1:15">
      <c r="A12863" s="38">
        <v>40616</v>
      </c>
      <c r="B12863" s="38">
        <v>51574</v>
      </c>
      <c r="C12863" s="131">
        <v>360</v>
      </c>
      <c r="D12863" s="39">
        <v>0.1003</v>
      </c>
      <c r="E12863" s="39">
        <v>9.11E-2</v>
      </c>
      <c r="F12863" s="40">
        <v>185000</v>
      </c>
      <c r="G12863" s="40">
        <v>185000</v>
      </c>
      <c r="H12863" s="40">
        <v>88195.04</v>
      </c>
      <c r="I12863" s="40">
        <v>127299.99</v>
      </c>
      <c r="J12863" s="67">
        <f t="shared" si="600"/>
        <v>0.47672994594594592</v>
      </c>
      <c r="K12863" s="39">
        <f t="shared" si="601"/>
        <v>0.68810805405405406</v>
      </c>
      <c r="L12863" s="2" t="str">
        <f t="shared" si="602"/>
        <v>AA</v>
      </c>
      <c r="M12863" s="2" t="s">
        <v>555</v>
      </c>
      <c r="N12863" s="2" t="s">
        <v>434</v>
      </c>
      <c r="O12863" s="2" t="s">
        <v>70</v>
      </c>
    </row>
    <row r="12864" spans="1:15">
      <c r="A12864" s="38">
        <v>40077</v>
      </c>
      <c r="B12864" s="38">
        <v>51034</v>
      </c>
      <c r="C12864" s="131">
        <v>360</v>
      </c>
      <c r="D12864" s="39">
        <v>0.1003</v>
      </c>
      <c r="E12864" s="39">
        <v>9.11E-2</v>
      </c>
      <c r="F12864" s="40">
        <v>170000</v>
      </c>
      <c r="G12864" s="40">
        <v>170000</v>
      </c>
      <c r="H12864" s="40">
        <v>70350.25</v>
      </c>
      <c r="I12864" s="40">
        <v>116999.99</v>
      </c>
      <c r="J12864" s="67">
        <f t="shared" si="600"/>
        <v>0.413825</v>
      </c>
      <c r="K12864" s="39">
        <f t="shared" si="601"/>
        <v>0.68823523529411768</v>
      </c>
      <c r="L12864" s="2" t="str">
        <f t="shared" si="602"/>
        <v>AA</v>
      </c>
      <c r="M12864" s="2" t="s">
        <v>1322</v>
      </c>
      <c r="N12864" s="2" t="s">
        <v>421</v>
      </c>
      <c r="O12864" s="2" t="s">
        <v>70</v>
      </c>
    </row>
    <row r="12865" spans="1:15">
      <c r="A12865" s="42">
        <v>40816</v>
      </c>
      <c r="B12865" s="42">
        <v>51774</v>
      </c>
      <c r="C12865" s="130">
        <v>360</v>
      </c>
      <c r="D12865" s="43">
        <v>0.1003</v>
      </c>
      <c r="E12865" s="43">
        <v>9.5700000000000007E-2</v>
      </c>
      <c r="F12865" s="44">
        <v>170000</v>
      </c>
      <c r="G12865" s="44">
        <v>170000</v>
      </c>
      <c r="H12865" s="44">
        <v>110777.43</v>
      </c>
      <c r="I12865" s="44">
        <v>117000</v>
      </c>
      <c r="J12865" s="68">
        <f t="shared" si="600"/>
        <v>0.6516319411764705</v>
      </c>
      <c r="K12865" s="43">
        <f t="shared" si="601"/>
        <v>0.68823529411764706</v>
      </c>
      <c r="L12865" s="41" t="str">
        <f t="shared" si="602"/>
        <v>A</v>
      </c>
      <c r="M12865" s="41" t="s">
        <v>716</v>
      </c>
      <c r="N12865" s="41" t="s">
        <v>417</v>
      </c>
      <c r="O12865" s="41" t="s">
        <v>70</v>
      </c>
    </row>
    <row r="12866" spans="1:15">
      <c r="A12866" s="38">
        <v>40844</v>
      </c>
      <c r="B12866" s="38">
        <v>43889</v>
      </c>
      <c r="C12866" s="131">
        <v>100</v>
      </c>
      <c r="D12866" s="39">
        <v>0.1003</v>
      </c>
      <c r="E12866" s="39">
        <v>9.11E-2</v>
      </c>
      <c r="F12866" s="40">
        <v>187000</v>
      </c>
      <c r="G12866" s="40">
        <v>187000</v>
      </c>
      <c r="H12866" s="40">
        <v>84840.55</v>
      </c>
      <c r="I12866" s="40">
        <v>128748.83</v>
      </c>
      <c r="J12866" s="67">
        <f t="shared" si="600"/>
        <v>0.45369278074866309</v>
      </c>
      <c r="K12866" s="39">
        <f t="shared" si="601"/>
        <v>0.68849641711229947</v>
      </c>
      <c r="L12866" s="2" t="str">
        <f t="shared" si="602"/>
        <v>AA</v>
      </c>
      <c r="M12866" s="2" t="s">
        <v>505</v>
      </c>
      <c r="N12866" s="2" t="s">
        <v>424</v>
      </c>
      <c r="O12866" s="2" t="s">
        <v>70</v>
      </c>
    </row>
    <row r="12867" spans="1:15">
      <c r="A12867" s="42">
        <v>40700</v>
      </c>
      <c r="B12867" s="42">
        <v>44292</v>
      </c>
      <c r="C12867" s="130">
        <v>118</v>
      </c>
      <c r="D12867" s="43">
        <v>0.1003</v>
      </c>
      <c r="E12867" s="43">
        <v>9.5700000000000007E-2</v>
      </c>
      <c r="F12867" s="44">
        <v>167000</v>
      </c>
      <c r="G12867" s="44">
        <v>167000</v>
      </c>
      <c r="H12867" s="44">
        <v>61661.05</v>
      </c>
      <c r="I12867" s="44">
        <v>115000</v>
      </c>
      <c r="J12867" s="68">
        <f t="shared" ref="J12867:J12930" si="603">H12867/G12867</f>
        <v>0.36922784431137728</v>
      </c>
      <c r="K12867" s="43">
        <f t="shared" ref="K12867:K12930" si="604">I12867/G12867</f>
        <v>0.68862275449101795</v>
      </c>
      <c r="L12867" s="41" t="str">
        <f t="shared" ref="L12867:L12930" si="605">IF(J12867&lt;=65%,"AA",IF(J12867&lt;=75%,"A",IF(J12867&lt;=85%,"B","C")))</f>
        <v>AA</v>
      </c>
      <c r="M12867" s="41" t="s">
        <v>540</v>
      </c>
      <c r="N12867" s="41" t="s">
        <v>423</v>
      </c>
      <c r="O12867" s="41" t="s">
        <v>70</v>
      </c>
    </row>
    <row r="12868" spans="1:15">
      <c r="A12868" s="42">
        <v>40249</v>
      </c>
      <c r="B12868" s="42">
        <v>44147</v>
      </c>
      <c r="C12868" s="130">
        <v>128</v>
      </c>
      <c r="D12868" s="43">
        <v>0.1003</v>
      </c>
      <c r="E12868" s="43">
        <v>9.11E-2</v>
      </c>
      <c r="F12868" s="44">
        <v>196000</v>
      </c>
      <c r="G12868" s="44">
        <v>196000</v>
      </c>
      <c r="H12868" s="44">
        <v>75636.179999999993</v>
      </c>
      <c r="I12868" s="44">
        <v>134999.99</v>
      </c>
      <c r="J12868" s="68">
        <f t="shared" si="603"/>
        <v>0.38589887755102037</v>
      </c>
      <c r="K12868" s="43">
        <f t="shared" si="604"/>
        <v>0.68877545918367344</v>
      </c>
      <c r="L12868" s="41" t="str">
        <f t="shared" si="605"/>
        <v>AA</v>
      </c>
      <c r="M12868" s="41" t="s">
        <v>805</v>
      </c>
      <c r="N12868" s="41" t="s">
        <v>422</v>
      </c>
      <c r="O12868" s="41" t="s">
        <v>70</v>
      </c>
    </row>
    <row r="12869" spans="1:15">
      <c r="A12869" s="38">
        <v>40625</v>
      </c>
      <c r="B12869" s="38">
        <v>46104</v>
      </c>
      <c r="C12869" s="131">
        <v>180</v>
      </c>
      <c r="D12869" s="39">
        <v>0.1003</v>
      </c>
      <c r="E12869" s="39">
        <v>9.11E-2</v>
      </c>
      <c r="F12869" s="40">
        <v>196000</v>
      </c>
      <c r="G12869" s="40">
        <v>196000</v>
      </c>
      <c r="H12869" s="40">
        <v>93742.93</v>
      </c>
      <c r="I12869" s="40">
        <v>134999.99</v>
      </c>
      <c r="J12869" s="67">
        <f t="shared" si="603"/>
        <v>0.47828025510204081</v>
      </c>
      <c r="K12869" s="39">
        <f t="shared" si="604"/>
        <v>0.68877545918367344</v>
      </c>
      <c r="L12869" s="2" t="str">
        <f t="shared" si="605"/>
        <v>AA</v>
      </c>
      <c r="M12869" s="2" t="s">
        <v>495</v>
      </c>
      <c r="N12869" s="2" t="s">
        <v>424</v>
      </c>
      <c r="O12869" s="2" t="s">
        <v>70</v>
      </c>
    </row>
    <row r="12870" spans="1:15">
      <c r="A12870" s="42">
        <v>40844</v>
      </c>
      <c r="B12870" s="42">
        <v>51802</v>
      </c>
      <c r="C12870" s="130">
        <v>360</v>
      </c>
      <c r="D12870" s="43">
        <v>0.1003</v>
      </c>
      <c r="E12870" s="43">
        <v>9.11E-2</v>
      </c>
      <c r="F12870" s="44">
        <v>170167.83</v>
      </c>
      <c r="G12870" s="44">
        <v>170167.83</v>
      </c>
      <c r="H12870" s="44">
        <v>112413.09</v>
      </c>
      <c r="I12870" s="44">
        <v>117304.81</v>
      </c>
      <c r="J12870" s="68">
        <f t="shared" si="603"/>
        <v>0.66060130166788877</v>
      </c>
      <c r="K12870" s="43">
        <f t="shared" si="604"/>
        <v>0.68934774569317836</v>
      </c>
      <c r="L12870" s="41" t="str">
        <f t="shared" si="605"/>
        <v>A</v>
      </c>
      <c r="M12870" s="41" t="s">
        <v>495</v>
      </c>
      <c r="N12870" s="41" t="s">
        <v>424</v>
      </c>
      <c r="O12870" s="41" t="s">
        <v>70</v>
      </c>
    </row>
    <row r="12871" spans="1:15">
      <c r="A12871" s="38">
        <v>40431</v>
      </c>
      <c r="B12871" s="38">
        <v>51389</v>
      </c>
      <c r="C12871" s="131">
        <v>360</v>
      </c>
      <c r="D12871" s="39">
        <v>0.1003</v>
      </c>
      <c r="E12871" s="39">
        <v>9.11E-2</v>
      </c>
      <c r="F12871" s="40">
        <v>155000</v>
      </c>
      <c r="G12871" s="40">
        <v>155000</v>
      </c>
      <c r="H12871" s="40">
        <v>76555.839999999997</v>
      </c>
      <c r="I12871" s="40">
        <v>106849.98</v>
      </c>
      <c r="J12871" s="67">
        <f t="shared" si="603"/>
        <v>0.49390864516129029</v>
      </c>
      <c r="K12871" s="39">
        <f t="shared" si="604"/>
        <v>0.6893547096774193</v>
      </c>
      <c r="L12871" s="2" t="str">
        <f t="shared" si="605"/>
        <v>AA</v>
      </c>
      <c r="M12871" s="2" t="s">
        <v>568</v>
      </c>
      <c r="N12871" s="2" t="s">
        <v>417</v>
      </c>
      <c r="O12871" s="2" t="s">
        <v>70</v>
      </c>
    </row>
    <row r="12872" spans="1:15">
      <c r="A12872" s="42">
        <v>40585</v>
      </c>
      <c r="B12872" s="42">
        <v>51543</v>
      </c>
      <c r="C12872" s="130">
        <v>360</v>
      </c>
      <c r="D12872" s="43">
        <v>0.1003</v>
      </c>
      <c r="E12872" s="43">
        <v>9.11E-2</v>
      </c>
      <c r="F12872" s="44">
        <v>186000</v>
      </c>
      <c r="G12872" s="44">
        <v>186000</v>
      </c>
      <c r="H12872" s="44">
        <v>97942.58</v>
      </c>
      <c r="I12872" s="44">
        <v>128220.95</v>
      </c>
      <c r="J12872" s="68">
        <f t="shared" si="603"/>
        <v>0.52657301075268814</v>
      </c>
      <c r="K12872" s="43">
        <f t="shared" si="604"/>
        <v>0.68935994623655916</v>
      </c>
      <c r="L12872" s="41" t="str">
        <f t="shared" si="605"/>
        <v>AA</v>
      </c>
      <c r="M12872" s="41" t="s">
        <v>586</v>
      </c>
      <c r="N12872" s="41" t="s">
        <v>416</v>
      </c>
      <c r="O12872" s="41" t="s">
        <v>70</v>
      </c>
    </row>
    <row r="12873" spans="1:15">
      <c r="A12873" s="38">
        <v>39757</v>
      </c>
      <c r="B12873" s="38">
        <v>47062</v>
      </c>
      <c r="C12873" s="131">
        <v>240</v>
      </c>
      <c r="D12873" s="39">
        <v>0.1003</v>
      </c>
      <c r="E12873" s="39">
        <v>9.11E-2</v>
      </c>
      <c r="F12873" s="40">
        <v>145000</v>
      </c>
      <c r="G12873" s="40">
        <v>145000</v>
      </c>
      <c r="H12873" s="40">
        <v>72046.210000000006</v>
      </c>
      <c r="I12873" s="40">
        <v>99999.99</v>
      </c>
      <c r="J12873" s="67">
        <f t="shared" si="603"/>
        <v>0.49687041379310348</v>
      </c>
      <c r="K12873" s="39">
        <f t="shared" si="604"/>
        <v>0.68965510344827585</v>
      </c>
      <c r="L12873" s="2" t="str">
        <f t="shared" si="605"/>
        <v>AA</v>
      </c>
      <c r="M12873" s="2" t="s">
        <v>461</v>
      </c>
      <c r="N12873" s="2" t="s">
        <v>416</v>
      </c>
      <c r="O12873" s="2" t="s">
        <v>70</v>
      </c>
    </row>
    <row r="12874" spans="1:15">
      <c r="A12874" s="42">
        <v>39673</v>
      </c>
      <c r="B12874" s="42">
        <v>50630</v>
      </c>
      <c r="C12874" s="130">
        <v>360</v>
      </c>
      <c r="D12874" s="43">
        <v>0.1003</v>
      </c>
      <c r="E12874" s="43">
        <v>9.11E-2</v>
      </c>
      <c r="F12874" s="44">
        <v>150000</v>
      </c>
      <c r="G12874" s="44">
        <v>150000</v>
      </c>
      <c r="H12874" s="44">
        <v>87677.1</v>
      </c>
      <c r="I12874" s="44">
        <v>103600</v>
      </c>
      <c r="J12874" s="68">
        <f t="shared" si="603"/>
        <v>0.58451400000000009</v>
      </c>
      <c r="K12874" s="43">
        <f t="shared" si="604"/>
        <v>0.69066666666666665</v>
      </c>
      <c r="L12874" s="41" t="str">
        <f t="shared" si="605"/>
        <v>AA</v>
      </c>
      <c r="M12874" s="41" t="s">
        <v>775</v>
      </c>
      <c r="N12874" s="41" t="s">
        <v>416</v>
      </c>
      <c r="O12874" s="41" t="s">
        <v>70</v>
      </c>
    </row>
    <row r="12875" spans="1:15">
      <c r="A12875" s="42">
        <v>40409</v>
      </c>
      <c r="B12875" s="42">
        <v>51367</v>
      </c>
      <c r="C12875" s="130">
        <v>360</v>
      </c>
      <c r="D12875" s="43">
        <v>0.1003</v>
      </c>
      <c r="E12875" s="43">
        <v>9.11E-2</v>
      </c>
      <c r="F12875" s="44">
        <v>160000</v>
      </c>
      <c r="G12875" s="44">
        <v>160000</v>
      </c>
      <c r="H12875" s="44">
        <v>68702.350000000006</v>
      </c>
      <c r="I12875" s="44">
        <v>110519.99</v>
      </c>
      <c r="J12875" s="68">
        <f t="shared" si="603"/>
        <v>0.42938968750000006</v>
      </c>
      <c r="K12875" s="43">
        <f t="shared" si="604"/>
        <v>0.69074993750000002</v>
      </c>
      <c r="L12875" s="41" t="str">
        <f t="shared" si="605"/>
        <v>AA</v>
      </c>
      <c r="M12875" s="41" t="s">
        <v>1410</v>
      </c>
      <c r="N12875" s="41" t="s">
        <v>421</v>
      </c>
      <c r="O12875" s="41" t="s">
        <v>70</v>
      </c>
    </row>
    <row r="12876" spans="1:15">
      <c r="A12876" s="38">
        <v>39657</v>
      </c>
      <c r="B12876" s="38">
        <v>46962</v>
      </c>
      <c r="C12876" s="131">
        <v>240</v>
      </c>
      <c r="D12876" s="39">
        <v>0.1003</v>
      </c>
      <c r="E12876" s="39">
        <v>9.11E-2</v>
      </c>
      <c r="F12876" s="40">
        <v>175233.33</v>
      </c>
      <c r="G12876" s="40">
        <v>175233.33</v>
      </c>
      <c r="H12876" s="40">
        <v>99525.53</v>
      </c>
      <c r="I12876" s="40">
        <v>121150</v>
      </c>
      <c r="J12876" s="67">
        <f t="shared" si="603"/>
        <v>0.56796004504394226</v>
      </c>
      <c r="K12876" s="39">
        <f t="shared" si="604"/>
        <v>0.6913639089093383</v>
      </c>
      <c r="L12876" s="2" t="str">
        <f t="shared" si="605"/>
        <v>AA</v>
      </c>
      <c r="M12876" s="2" t="s">
        <v>466</v>
      </c>
      <c r="N12876" s="2" t="s">
        <v>421</v>
      </c>
      <c r="O12876" s="2" t="s">
        <v>70</v>
      </c>
    </row>
    <row r="12877" spans="1:15">
      <c r="A12877" s="42">
        <v>40287</v>
      </c>
      <c r="B12877" s="42">
        <v>51245</v>
      </c>
      <c r="C12877" s="130">
        <v>360</v>
      </c>
      <c r="D12877" s="43">
        <v>0.1003</v>
      </c>
      <c r="E12877" s="43">
        <v>9.11E-2</v>
      </c>
      <c r="F12877" s="44">
        <v>183700</v>
      </c>
      <c r="G12877" s="44">
        <v>183700</v>
      </c>
      <c r="H12877" s="44">
        <v>96104.45</v>
      </c>
      <c r="I12877" s="44">
        <v>127067.56</v>
      </c>
      <c r="J12877" s="68">
        <f t="shared" si="603"/>
        <v>0.52315977136635816</v>
      </c>
      <c r="K12877" s="43">
        <f t="shared" si="604"/>
        <v>0.69171235710397383</v>
      </c>
      <c r="L12877" s="41" t="str">
        <f t="shared" si="605"/>
        <v>AA</v>
      </c>
      <c r="M12877" s="41" t="s">
        <v>531</v>
      </c>
      <c r="N12877" s="41" t="s">
        <v>423</v>
      </c>
      <c r="O12877" s="41" t="s">
        <v>70</v>
      </c>
    </row>
    <row r="12878" spans="1:15">
      <c r="A12878" s="38">
        <v>39770</v>
      </c>
      <c r="B12878" s="38">
        <v>47075</v>
      </c>
      <c r="C12878" s="131">
        <v>240</v>
      </c>
      <c r="D12878" s="39">
        <v>0.1003</v>
      </c>
      <c r="E12878" s="39">
        <v>9.11E-2</v>
      </c>
      <c r="F12878" s="40">
        <v>158992</v>
      </c>
      <c r="G12878" s="40">
        <v>158992</v>
      </c>
      <c r="H12878" s="40">
        <v>79034.38</v>
      </c>
      <c r="I12878" s="40">
        <v>109999.99</v>
      </c>
      <c r="J12878" s="67">
        <f t="shared" si="603"/>
        <v>0.49709658347589819</v>
      </c>
      <c r="K12878" s="39">
        <f t="shared" si="604"/>
        <v>0.69185864697594845</v>
      </c>
      <c r="L12878" s="2" t="str">
        <f t="shared" si="605"/>
        <v>AA</v>
      </c>
      <c r="M12878" s="2" t="s">
        <v>703</v>
      </c>
      <c r="N12878" s="2" t="s">
        <v>437</v>
      </c>
      <c r="O12878" s="2" t="s">
        <v>70</v>
      </c>
    </row>
    <row r="12879" spans="1:15">
      <c r="A12879" s="42">
        <v>39741</v>
      </c>
      <c r="B12879" s="42">
        <v>44824</v>
      </c>
      <c r="C12879" s="130">
        <v>167</v>
      </c>
      <c r="D12879" s="43">
        <v>0.1003</v>
      </c>
      <c r="E12879" s="43">
        <v>9.11E-2</v>
      </c>
      <c r="F12879" s="44">
        <v>169000</v>
      </c>
      <c r="G12879" s="44">
        <v>169000</v>
      </c>
      <c r="H12879" s="44">
        <v>73433.72</v>
      </c>
      <c r="I12879" s="44">
        <v>116999.99</v>
      </c>
      <c r="J12879" s="68">
        <f t="shared" si="603"/>
        <v>0.4345190532544379</v>
      </c>
      <c r="K12879" s="43">
        <f t="shared" si="604"/>
        <v>0.69230763313609467</v>
      </c>
      <c r="L12879" s="41" t="str">
        <f t="shared" si="605"/>
        <v>AA</v>
      </c>
      <c r="M12879" s="41" t="s">
        <v>482</v>
      </c>
      <c r="N12879" s="41" t="s">
        <v>422</v>
      </c>
      <c r="O12879" s="41" t="s">
        <v>70</v>
      </c>
    </row>
    <row r="12880" spans="1:15">
      <c r="A12880" s="38">
        <v>39799</v>
      </c>
      <c r="B12880" s="38">
        <v>47104</v>
      </c>
      <c r="C12880" s="131">
        <v>240</v>
      </c>
      <c r="D12880" s="39">
        <v>0.1003</v>
      </c>
      <c r="E12880" s="39">
        <v>9.11E-2</v>
      </c>
      <c r="F12880" s="40">
        <v>195000</v>
      </c>
      <c r="G12880" s="40">
        <v>195000</v>
      </c>
      <c r="H12880" s="40">
        <v>103085.66</v>
      </c>
      <c r="I12880" s="40">
        <v>135000</v>
      </c>
      <c r="J12880" s="67">
        <f t="shared" si="603"/>
        <v>0.52864441025641029</v>
      </c>
      <c r="K12880" s="39">
        <f t="shared" si="604"/>
        <v>0.69230769230769229</v>
      </c>
      <c r="L12880" s="2" t="str">
        <f t="shared" si="605"/>
        <v>AA</v>
      </c>
      <c r="M12880" s="2" t="s">
        <v>753</v>
      </c>
      <c r="N12880" s="2" t="s">
        <v>431</v>
      </c>
      <c r="O12880" s="2" t="s">
        <v>70</v>
      </c>
    </row>
    <row r="12881" spans="1:15">
      <c r="A12881" s="38">
        <v>40295</v>
      </c>
      <c r="B12881" s="38">
        <v>47600</v>
      </c>
      <c r="C12881" s="131">
        <v>240</v>
      </c>
      <c r="D12881" s="39">
        <v>0.1003</v>
      </c>
      <c r="E12881" s="39">
        <v>9.11E-2</v>
      </c>
      <c r="F12881" s="40">
        <v>200000</v>
      </c>
      <c r="G12881" s="40">
        <v>200000</v>
      </c>
      <c r="H12881" s="40">
        <v>108801.47</v>
      </c>
      <c r="I12881" s="40">
        <v>138499.99</v>
      </c>
      <c r="J12881" s="67">
        <f t="shared" si="603"/>
        <v>0.54400735</v>
      </c>
      <c r="K12881" s="39">
        <f t="shared" si="604"/>
        <v>0.69249994999999998</v>
      </c>
      <c r="L12881" s="2" t="str">
        <f t="shared" si="605"/>
        <v>AA</v>
      </c>
      <c r="M12881" s="2" t="s">
        <v>645</v>
      </c>
      <c r="N12881" s="2" t="s">
        <v>422</v>
      </c>
      <c r="O12881" s="2" t="s">
        <v>70</v>
      </c>
    </row>
    <row r="12882" spans="1:15">
      <c r="A12882" s="38">
        <v>40728</v>
      </c>
      <c r="B12882" s="38">
        <v>51686</v>
      </c>
      <c r="C12882" s="131">
        <v>360</v>
      </c>
      <c r="D12882" s="39">
        <v>0.1003</v>
      </c>
      <c r="E12882" s="39">
        <v>9.11E-2</v>
      </c>
      <c r="F12882" s="40">
        <v>160000</v>
      </c>
      <c r="G12882" s="40">
        <v>160000</v>
      </c>
      <c r="H12882" s="40">
        <v>100942.64</v>
      </c>
      <c r="I12882" s="40">
        <v>110806.7</v>
      </c>
      <c r="J12882" s="67">
        <f t="shared" si="603"/>
        <v>0.63089150000000005</v>
      </c>
      <c r="K12882" s="39">
        <f t="shared" si="604"/>
        <v>0.69254187499999997</v>
      </c>
      <c r="L12882" s="2" t="str">
        <f t="shared" si="605"/>
        <v>AA</v>
      </c>
      <c r="M12882" s="2" t="s">
        <v>481</v>
      </c>
      <c r="N12882" s="2" t="s">
        <v>417</v>
      </c>
      <c r="O12882" s="2" t="s">
        <v>70</v>
      </c>
    </row>
    <row r="12883" spans="1:15">
      <c r="A12883" s="42">
        <v>40036</v>
      </c>
      <c r="B12883" s="42">
        <v>47341</v>
      </c>
      <c r="C12883" s="130">
        <v>240</v>
      </c>
      <c r="D12883" s="43">
        <v>0.1003</v>
      </c>
      <c r="E12883" s="43">
        <v>9.11E-2</v>
      </c>
      <c r="F12883" s="44">
        <v>187663.5</v>
      </c>
      <c r="G12883" s="44">
        <v>187663.5</v>
      </c>
      <c r="H12883" s="44">
        <v>97850.87</v>
      </c>
      <c r="I12883" s="44">
        <v>129999.99</v>
      </c>
      <c r="J12883" s="68">
        <f t="shared" si="603"/>
        <v>0.52141663136411709</v>
      </c>
      <c r="K12883" s="43">
        <f t="shared" si="604"/>
        <v>0.69272922012005533</v>
      </c>
      <c r="L12883" s="41" t="str">
        <f t="shared" si="605"/>
        <v>AA</v>
      </c>
      <c r="M12883" s="41" t="s">
        <v>565</v>
      </c>
      <c r="N12883" s="41" t="s">
        <v>432</v>
      </c>
      <c r="O12883" s="41" t="s">
        <v>70</v>
      </c>
    </row>
    <row r="12884" spans="1:15">
      <c r="A12884" s="38">
        <v>40401</v>
      </c>
      <c r="B12884" s="38">
        <v>51359</v>
      </c>
      <c r="C12884" s="131">
        <v>360</v>
      </c>
      <c r="D12884" s="39">
        <v>0.1003</v>
      </c>
      <c r="E12884" s="39">
        <v>9.11E-2</v>
      </c>
      <c r="F12884" s="40">
        <v>185673</v>
      </c>
      <c r="G12884" s="40">
        <v>185673</v>
      </c>
      <c r="H12884" s="40">
        <v>78814.42</v>
      </c>
      <c r="I12884" s="40">
        <v>128682</v>
      </c>
      <c r="J12884" s="67">
        <f t="shared" si="603"/>
        <v>0.42447970356486942</v>
      </c>
      <c r="K12884" s="39">
        <f t="shared" si="604"/>
        <v>0.69305714885847702</v>
      </c>
      <c r="L12884" s="2" t="str">
        <f t="shared" si="605"/>
        <v>AA</v>
      </c>
      <c r="M12884" s="2" t="s">
        <v>947</v>
      </c>
      <c r="N12884" s="2" t="s">
        <v>421</v>
      </c>
      <c r="O12884" s="2" t="s">
        <v>70</v>
      </c>
    </row>
    <row r="12885" spans="1:15">
      <c r="A12885" s="38">
        <v>39910</v>
      </c>
      <c r="B12885" s="38">
        <v>47215</v>
      </c>
      <c r="C12885" s="131">
        <v>240</v>
      </c>
      <c r="D12885" s="39">
        <v>0.1003</v>
      </c>
      <c r="E12885" s="39">
        <v>9.11E-2</v>
      </c>
      <c r="F12885" s="40">
        <v>180000</v>
      </c>
      <c r="G12885" s="40">
        <v>180000</v>
      </c>
      <c r="H12885" s="40">
        <v>91984.960000000006</v>
      </c>
      <c r="I12885" s="40">
        <v>124999.99</v>
      </c>
      <c r="J12885" s="67">
        <f t="shared" si="603"/>
        <v>0.51102755555555557</v>
      </c>
      <c r="K12885" s="39">
        <f t="shared" si="604"/>
        <v>0.69444438888888893</v>
      </c>
      <c r="L12885" s="2" t="str">
        <f t="shared" si="605"/>
        <v>AA</v>
      </c>
      <c r="M12885" s="2" t="s">
        <v>633</v>
      </c>
      <c r="N12885" s="2" t="s">
        <v>422</v>
      </c>
      <c r="O12885" s="2" t="s">
        <v>70</v>
      </c>
    </row>
    <row r="12886" spans="1:15">
      <c r="A12886" s="38">
        <v>40213</v>
      </c>
      <c r="B12886" s="38">
        <v>51170</v>
      </c>
      <c r="C12886" s="131">
        <v>360</v>
      </c>
      <c r="D12886" s="39">
        <v>0.1003</v>
      </c>
      <c r="E12886" s="39">
        <v>9.11E-2</v>
      </c>
      <c r="F12886" s="40">
        <v>180000</v>
      </c>
      <c r="G12886" s="40">
        <v>180000</v>
      </c>
      <c r="H12886" s="40">
        <v>107824.7</v>
      </c>
      <c r="I12886" s="40">
        <v>124999.99</v>
      </c>
      <c r="J12886" s="67">
        <f t="shared" si="603"/>
        <v>0.59902611111111115</v>
      </c>
      <c r="K12886" s="39">
        <f t="shared" si="604"/>
        <v>0.69444438888888893</v>
      </c>
      <c r="L12886" s="2" t="str">
        <f t="shared" si="605"/>
        <v>AA</v>
      </c>
      <c r="M12886" s="2" t="s">
        <v>555</v>
      </c>
      <c r="N12886" s="2" t="s">
        <v>434</v>
      </c>
      <c r="O12886" s="2" t="s">
        <v>70</v>
      </c>
    </row>
    <row r="12887" spans="1:15">
      <c r="A12887" s="38">
        <v>40602</v>
      </c>
      <c r="B12887" s="38">
        <v>51560</v>
      </c>
      <c r="C12887" s="131">
        <v>360</v>
      </c>
      <c r="D12887" s="39">
        <v>0.1003</v>
      </c>
      <c r="E12887" s="39">
        <v>9.11E-2</v>
      </c>
      <c r="F12887" s="40">
        <v>190000</v>
      </c>
      <c r="G12887" s="40">
        <v>190000</v>
      </c>
      <c r="H12887" s="40">
        <v>117453.57</v>
      </c>
      <c r="I12887" s="40">
        <v>131999.99</v>
      </c>
      <c r="J12887" s="67">
        <f t="shared" si="603"/>
        <v>0.61817668421052641</v>
      </c>
      <c r="K12887" s="39">
        <f t="shared" si="604"/>
        <v>0.69473678947368411</v>
      </c>
      <c r="L12887" s="2" t="str">
        <f t="shared" si="605"/>
        <v>AA</v>
      </c>
      <c r="M12887" s="2" t="s">
        <v>449</v>
      </c>
      <c r="N12887" s="2" t="s">
        <v>418</v>
      </c>
      <c r="O12887" s="2" t="s">
        <v>70</v>
      </c>
    </row>
    <row r="12888" spans="1:15">
      <c r="A12888" s="38">
        <v>39819</v>
      </c>
      <c r="B12888" s="38">
        <v>43318</v>
      </c>
      <c r="C12888" s="131">
        <v>115</v>
      </c>
      <c r="D12888" s="39">
        <v>0.1003</v>
      </c>
      <c r="E12888" s="39">
        <v>9.11E-2</v>
      </c>
      <c r="F12888" s="40">
        <v>160000</v>
      </c>
      <c r="G12888" s="40">
        <v>160000</v>
      </c>
      <c r="H12888" s="40">
        <v>40126.11</v>
      </c>
      <c r="I12888" s="40">
        <v>111199.99</v>
      </c>
      <c r="J12888" s="67">
        <f t="shared" si="603"/>
        <v>0.25078818749999998</v>
      </c>
      <c r="K12888" s="39">
        <f t="shared" si="604"/>
        <v>0.6949999375</v>
      </c>
      <c r="L12888" s="2" t="str">
        <f t="shared" si="605"/>
        <v>AA</v>
      </c>
      <c r="M12888" s="2" t="s">
        <v>634</v>
      </c>
      <c r="N12888" s="2" t="s">
        <v>421</v>
      </c>
      <c r="O12888" s="2" t="s">
        <v>70</v>
      </c>
    </row>
    <row r="12889" spans="1:15">
      <c r="A12889" s="38">
        <v>40312</v>
      </c>
      <c r="B12889" s="38">
        <v>51270</v>
      </c>
      <c r="C12889" s="131">
        <v>360</v>
      </c>
      <c r="D12889" s="39">
        <v>0.1003</v>
      </c>
      <c r="E12889" s="39">
        <v>9.11E-2</v>
      </c>
      <c r="F12889" s="40">
        <v>179850</v>
      </c>
      <c r="G12889" s="40">
        <v>179850</v>
      </c>
      <c r="H12889" s="40">
        <v>108798.97</v>
      </c>
      <c r="I12889" s="40">
        <v>124999.99</v>
      </c>
      <c r="J12889" s="67">
        <f t="shared" si="603"/>
        <v>0.60494284125660269</v>
      </c>
      <c r="K12889" s="39">
        <f t="shared" si="604"/>
        <v>0.69502357520155689</v>
      </c>
      <c r="L12889" s="2" t="str">
        <f t="shared" si="605"/>
        <v>AA</v>
      </c>
      <c r="M12889" s="2" t="s">
        <v>992</v>
      </c>
      <c r="N12889" s="2" t="s">
        <v>422</v>
      </c>
      <c r="O12889" s="2" t="s">
        <v>70</v>
      </c>
    </row>
    <row r="12890" spans="1:15">
      <c r="A12890" s="38">
        <v>39791</v>
      </c>
      <c r="B12890" s="38">
        <v>47096</v>
      </c>
      <c r="C12890" s="131">
        <v>240</v>
      </c>
      <c r="D12890" s="39">
        <v>0.1003</v>
      </c>
      <c r="E12890" s="39">
        <v>9.11E-2</v>
      </c>
      <c r="F12890" s="40">
        <v>138000</v>
      </c>
      <c r="G12890" s="40">
        <v>138000</v>
      </c>
      <c r="H12890" s="40">
        <v>69376.179999999993</v>
      </c>
      <c r="I12890" s="40">
        <v>95999.99</v>
      </c>
      <c r="J12890" s="67">
        <f t="shared" si="603"/>
        <v>0.50272594202898546</v>
      </c>
      <c r="K12890" s="39">
        <f t="shared" si="604"/>
        <v>0.69565210144927536</v>
      </c>
      <c r="L12890" s="2" t="str">
        <f t="shared" si="605"/>
        <v>AA</v>
      </c>
      <c r="M12890" s="2" t="s">
        <v>664</v>
      </c>
      <c r="N12890" s="2" t="s">
        <v>416</v>
      </c>
      <c r="O12890" s="2" t="s">
        <v>70</v>
      </c>
    </row>
    <row r="12891" spans="1:15">
      <c r="A12891" s="42">
        <v>40592</v>
      </c>
      <c r="B12891" s="42">
        <v>42356</v>
      </c>
      <c r="C12891" s="130">
        <v>58</v>
      </c>
      <c r="D12891" s="43">
        <v>0.1003</v>
      </c>
      <c r="E12891" s="43">
        <v>9.11E-2</v>
      </c>
      <c r="F12891" s="44">
        <v>175000</v>
      </c>
      <c r="G12891" s="44">
        <v>175000</v>
      </c>
      <c r="H12891" s="44">
        <v>54305.27</v>
      </c>
      <c r="I12891" s="44">
        <v>121739.78</v>
      </c>
      <c r="J12891" s="68">
        <f t="shared" si="603"/>
        <v>0.31031582857142853</v>
      </c>
      <c r="K12891" s="43">
        <f t="shared" si="604"/>
        <v>0.69565588571428572</v>
      </c>
      <c r="L12891" s="41" t="str">
        <f t="shared" si="605"/>
        <v>AA</v>
      </c>
      <c r="M12891" s="41" t="s">
        <v>457</v>
      </c>
      <c r="N12891" s="41" t="s">
        <v>419</v>
      </c>
      <c r="O12891" s="41" t="s">
        <v>70</v>
      </c>
    </row>
    <row r="12892" spans="1:15">
      <c r="A12892" s="38">
        <v>40616</v>
      </c>
      <c r="B12892" s="38">
        <v>51574</v>
      </c>
      <c r="C12892" s="131">
        <v>360</v>
      </c>
      <c r="D12892" s="39">
        <v>0.1003</v>
      </c>
      <c r="E12892" s="39">
        <v>9.11E-2</v>
      </c>
      <c r="F12892" s="40">
        <v>157990</v>
      </c>
      <c r="G12892" s="40">
        <v>157990</v>
      </c>
      <c r="H12892" s="40">
        <v>98207.06</v>
      </c>
      <c r="I12892" s="40">
        <v>109999.99</v>
      </c>
      <c r="J12892" s="67">
        <f t="shared" si="603"/>
        <v>0.6216030128489145</v>
      </c>
      <c r="K12892" s="39">
        <f t="shared" si="604"/>
        <v>0.69624653459079688</v>
      </c>
      <c r="L12892" s="2" t="str">
        <f t="shared" si="605"/>
        <v>AA</v>
      </c>
      <c r="M12892" s="2" t="s">
        <v>475</v>
      </c>
      <c r="N12892" s="2" t="s">
        <v>427</v>
      </c>
      <c r="O12892" s="2" t="s">
        <v>70</v>
      </c>
    </row>
    <row r="12893" spans="1:15">
      <c r="A12893" s="38">
        <v>39996</v>
      </c>
      <c r="B12893" s="38">
        <v>47301</v>
      </c>
      <c r="C12893" s="131">
        <v>240</v>
      </c>
      <c r="D12893" s="39">
        <v>0.1003</v>
      </c>
      <c r="E12893" s="39">
        <v>9.11E-2</v>
      </c>
      <c r="F12893" s="40">
        <v>192000</v>
      </c>
      <c r="G12893" s="40">
        <v>192000</v>
      </c>
      <c r="H12893" s="40">
        <v>100143.74</v>
      </c>
      <c r="I12893" s="40">
        <v>133739.99</v>
      </c>
      <c r="J12893" s="67">
        <f t="shared" si="603"/>
        <v>0.52158197916666671</v>
      </c>
      <c r="K12893" s="39">
        <f t="shared" si="604"/>
        <v>0.69656244791666666</v>
      </c>
      <c r="L12893" s="2" t="str">
        <f t="shared" si="605"/>
        <v>AA</v>
      </c>
      <c r="M12893" s="2" t="s">
        <v>457</v>
      </c>
      <c r="N12893" s="2" t="s">
        <v>419</v>
      </c>
      <c r="O12893" s="2" t="s">
        <v>70</v>
      </c>
    </row>
    <row r="12894" spans="1:15">
      <c r="A12894" s="42">
        <v>40541</v>
      </c>
      <c r="B12894" s="42">
        <v>49672</v>
      </c>
      <c r="C12894" s="130">
        <v>300</v>
      </c>
      <c r="D12894" s="43">
        <v>0.1003</v>
      </c>
      <c r="E12894" s="43">
        <v>9.11E-2</v>
      </c>
      <c r="F12894" s="44">
        <v>158000</v>
      </c>
      <c r="G12894" s="44">
        <v>158000</v>
      </c>
      <c r="H12894" s="44">
        <v>97613</v>
      </c>
      <c r="I12894" s="44">
        <v>110075.16</v>
      </c>
      <c r="J12894" s="68">
        <f t="shared" si="603"/>
        <v>0.61780379746835445</v>
      </c>
      <c r="K12894" s="43">
        <f t="shared" si="604"/>
        <v>0.69667822784810129</v>
      </c>
      <c r="L12894" s="41" t="str">
        <f t="shared" si="605"/>
        <v>AA</v>
      </c>
      <c r="M12894" s="41" t="s">
        <v>564</v>
      </c>
      <c r="N12894" s="41" t="s">
        <v>417</v>
      </c>
      <c r="O12894" s="41" t="s">
        <v>70</v>
      </c>
    </row>
    <row r="12895" spans="1:15">
      <c r="A12895" s="42">
        <v>39941</v>
      </c>
      <c r="B12895" s="42">
        <v>50898</v>
      </c>
      <c r="C12895" s="130">
        <v>360</v>
      </c>
      <c r="D12895" s="43">
        <v>0.1003</v>
      </c>
      <c r="E12895" s="43">
        <v>0.1003</v>
      </c>
      <c r="F12895" s="44">
        <v>155000</v>
      </c>
      <c r="G12895" s="44">
        <v>155000</v>
      </c>
      <c r="H12895" s="44">
        <v>90491.57</v>
      </c>
      <c r="I12895" s="44">
        <v>107999.99</v>
      </c>
      <c r="J12895" s="68">
        <f t="shared" si="603"/>
        <v>0.58381658064516129</v>
      </c>
      <c r="K12895" s="43">
        <f t="shared" si="604"/>
        <v>0.6967741290322581</v>
      </c>
      <c r="L12895" s="41" t="str">
        <f t="shared" si="605"/>
        <v>AA</v>
      </c>
      <c r="M12895" s="41" t="s">
        <v>531</v>
      </c>
      <c r="N12895" s="41" t="s">
        <v>423</v>
      </c>
      <c r="O12895" s="41" t="s">
        <v>70</v>
      </c>
    </row>
    <row r="12896" spans="1:15">
      <c r="A12896" s="38">
        <v>40771</v>
      </c>
      <c r="B12896" s="38">
        <v>51729</v>
      </c>
      <c r="C12896" s="131">
        <v>360</v>
      </c>
      <c r="D12896" s="39">
        <v>0.1003</v>
      </c>
      <c r="E12896" s="39">
        <v>9.11E-2</v>
      </c>
      <c r="F12896" s="40">
        <v>174410</v>
      </c>
      <c r="G12896" s="40">
        <v>174410</v>
      </c>
      <c r="H12896" s="40">
        <v>109610.53</v>
      </c>
      <c r="I12896" s="40">
        <v>121643.99</v>
      </c>
      <c r="J12896" s="67">
        <f t="shared" si="603"/>
        <v>0.62846470959233991</v>
      </c>
      <c r="K12896" s="39">
        <f t="shared" si="604"/>
        <v>0.69745995069090083</v>
      </c>
      <c r="L12896" s="2" t="str">
        <f t="shared" si="605"/>
        <v>AA</v>
      </c>
      <c r="M12896" s="2" t="s">
        <v>472</v>
      </c>
      <c r="N12896" s="2" t="s">
        <v>426</v>
      </c>
      <c r="O12896" s="2" t="s">
        <v>70</v>
      </c>
    </row>
    <row r="12897" spans="1:15">
      <c r="A12897" s="38">
        <v>40373</v>
      </c>
      <c r="B12897" s="38">
        <v>51209</v>
      </c>
      <c r="C12897" s="131">
        <v>356</v>
      </c>
      <c r="D12897" s="39">
        <v>0.1003</v>
      </c>
      <c r="E12897" s="39">
        <v>9.11E-2</v>
      </c>
      <c r="F12897" s="40">
        <v>169263</v>
      </c>
      <c r="G12897" s="40">
        <v>169263</v>
      </c>
      <c r="H12897" s="40">
        <v>103097.89</v>
      </c>
      <c r="I12897" s="40">
        <v>118117.99</v>
      </c>
      <c r="J12897" s="67">
        <f t="shared" si="603"/>
        <v>0.60909879891057117</v>
      </c>
      <c r="K12897" s="39">
        <f t="shared" si="604"/>
        <v>0.69783703467385083</v>
      </c>
      <c r="L12897" s="2" t="str">
        <f t="shared" si="605"/>
        <v>AA</v>
      </c>
      <c r="M12897" s="2" t="s">
        <v>703</v>
      </c>
      <c r="N12897" s="2" t="s">
        <v>437</v>
      </c>
      <c r="O12897" s="2" t="s">
        <v>70</v>
      </c>
    </row>
    <row r="12898" spans="1:15">
      <c r="A12898" s="38">
        <v>40235</v>
      </c>
      <c r="B12898" s="38">
        <v>51192</v>
      </c>
      <c r="C12898" s="131">
        <v>360</v>
      </c>
      <c r="D12898" s="39">
        <v>0.1003</v>
      </c>
      <c r="E12898" s="39">
        <v>9.11E-2</v>
      </c>
      <c r="F12898" s="40">
        <v>160000</v>
      </c>
      <c r="G12898" s="40">
        <v>160000</v>
      </c>
      <c r="H12898" s="40">
        <v>96300.65</v>
      </c>
      <c r="I12898" s="40">
        <v>111699.99</v>
      </c>
      <c r="J12898" s="67">
        <f t="shared" si="603"/>
        <v>0.60187906250000001</v>
      </c>
      <c r="K12898" s="39">
        <f t="shared" si="604"/>
        <v>0.69812493750000004</v>
      </c>
      <c r="L12898" s="2" t="str">
        <f t="shared" si="605"/>
        <v>AA</v>
      </c>
      <c r="M12898" s="2" t="s">
        <v>719</v>
      </c>
      <c r="N12898" s="2" t="s">
        <v>422</v>
      </c>
      <c r="O12898" s="2" t="s">
        <v>70</v>
      </c>
    </row>
    <row r="12899" spans="1:15">
      <c r="A12899" s="38">
        <v>39891</v>
      </c>
      <c r="B12899" s="38">
        <v>43209</v>
      </c>
      <c r="C12899" s="131">
        <v>109</v>
      </c>
      <c r="D12899" s="39">
        <v>0.1003</v>
      </c>
      <c r="E12899" s="39">
        <v>9.11E-2</v>
      </c>
      <c r="F12899" s="40">
        <v>150178</v>
      </c>
      <c r="G12899" s="40">
        <v>150178</v>
      </c>
      <c r="H12899" s="40">
        <v>47898.77</v>
      </c>
      <c r="I12899" s="40">
        <v>104999.99</v>
      </c>
      <c r="J12899" s="67">
        <f t="shared" si="603"/>
        <v>0.31894664997536254</v>
      </c>
      <c r="K12899" s="39">
        <f t="shared" si="604"/>
        <v>0.69917025130178856</v>
      </c>
      <c r="L12899" s="2" t="str">
        <f t="shared" si="605"/>
        <v>AA</v>
      </c>
      <c r="M12899" s="2" t="s">
        <v>555</v>
      </c>
      <c r="N12899" s="2" t="s">
        <v>434</v>
      </c>
      <c r="O12899" s="2" t="s">
        <v>70</v>
      </c>
    </row>
    <row r="12900" spans="1:15">
      <c r="A12900" s="42">
        <v>40715</v>
      </c>
      <c r="B12900" s="42">
        <v>51673</v>
      </c>
      <c r="C12900" s="130">
        <v>360</v>
      </c>
      <c r="D12900" s="43">
        <v>0.1003</v>
      </c>
      <c r="E12900" s="43">
        <v>9.11E-2</v>
      </c>
      <c r="F12900" s="44">
        <v>158000</v>
      </c>
      <c r="G12900" s="44">
        <v>158000</v>
      </c>
      <c r="H12900" s="44">
        <v>102169.18</v>
      </c>
      <c r="I12900" s="44">
        <v>110500</v>
      </c>
      <c r="J12900" s="68">
        <f t="shared" si="603"/>
        <v>0.64664037974683541</v>
      </c>
      <c r="K12900" s="43">
        <f t="shared" si="604"/>
        <v>0.69936708860759489</v>
      </c>
      <c r="L12900" s="41" t="str">
        <f t="shared" si="605"/>
        <v>AA</v>
      </c>
      <c r="M12900" s="41" t="s">
        <v>716</v>
      </c>
      <c r="N12900" s="41" t="s">
        <v>417</v>
      </c>
      <c r="O12900" s="41" t="s">
        <v>70</v>
      </c>
    </row>
    <row r="12901" spans="1:15">
      <c r="A12901" s="38">
        <v>39938</v>
      </c>
      <c r="B12901" s="38">
        <v>50895</v>
      </c>
      <c r="C12901" s="131">
        <v>360</v>
      </c>
      <c r="D12901" s="39">
        <v>0.1003</v>
      </c>
      <c r="E12901" s="39">
        <v>9.11E-2</v>
      </c>
      <c r="F12901" s="40">
        <v>142975.72</v>
      </c>
      <c r="G12901" s="40">
        <v>142975.72</v>
      </c>
      <c r="H12901" s="40">
        <v>85367.89</v>
      </c>
      <c r="I12901" s="40">
        <v>100000</v>
      </c>
      <c r="J12901" s="67">
        <f t="shared" si="603"/>
        <v>0.59707963002389497</v>
      </c>
      <c r="K12901" s="39">
        <f t="shared" si="604"/>
        <v>0.69941945387650439</v>
      </c>
      <c r="L12901" s="2" t="str">
        <f t="shared" si="605"/>
        <v>AA</v>
      </c>
      <c r="M12901" s="2" t="s">
        <v>509</v>
      </c>
      <c r="N12901" s="2" t="s">
        <v>430</v>
      </c>
      <c r="O12901" s="2" t="s">
        <v>70</v>
      </c>
    </row>
    <row r="12902" spans="1:15">
      <c r="A12902" s="42">
        <v>40203</v>
      </c>
      <c r="B12902" s="42">
        <v>47508</v>
      </c>
      <c r="C12902" s="130">
        <v>240</v>
      </c>
      <c r="D12902" s="43">
        <v>0.1003</v>
      </c>
      <c r="E12902" s="43">
        <v>9.11E-2</v>
      </c>
      <c r="F12902" s="44">
        <v>196000</v>
      </c>
      <c r="G12902" s="44">
        <v>196000</v>
      </c>
      <c r="H12902" s="44">
        <v>79968.399999999994</v>
      </c>
      <c r="I12902" s="44">
        <v>137089.75</v>
      </c>
      <c r="J12902" s="68">
        <f t="shared" si="603"/>
        <v>0.40800204081632652</v>
      </c>
      <c r="K12902" s="43">
        <f t="shared" si="604"/>
        <v>0.69943750000000005</v>
      </c>
      <c r="L12902" s="41" t="str">
        <f t="shared" si="605"/>
        <v>AA</v>
      </c>
      <c r="M12902" s="41" t="s">
        <v>467</v>
      </c>
      <c r="N12902" s="41" t="s">
        <v>425</v>
      </c>
      <c r="O12902" s="41" t="s">
        <v>70</v>
      </c>
    </row>
    <row r="12903" spans="1:15">
      <c r="A12903" s="42">
        <v>39769</v>
      </c>
      <c r="B12903" s="42">
        <v>50726</v>
      </c>
      <c r="C12903" s="130">
        <v>360</v>
      </c>
      <c r="D12903" s="43">
        <v>0.1003</v>
      </c>
      <c r="E12903" s="43">
        <v>9.11E-2</v>
      </c>
      <c r="F12903" s="44">
        <v>200000</v>
      </c>
      <c r="G12903" s="44">
        <v>200000</v>
      </c>
      <c r="H12903" s="44">
        <v>94781.96</v>
      </c>
      <c r="I12903" s="44">
        <v>139999.95000000001</v>
      </c>
      <c r="J12903" s="68">
        <f t="shared" si="603"/>
        <v>0.47390980000000005</v>
      </c>
      <c r="K12903" s="43">
        <f t="shared" si="604"/>
        <v>0.69999975000000003</v>
      </c>
      <c r="L12903" s="41" t="str">
        <f t="shared" si="605"/>
        <v>AA</v>
      </c>
      <c r="M12903" s="41" t="s">
        <v>570</v>
      </c>
      <c r="N12903" s="41" t="s">
        <v>422</v>
      </c>
      <c r="O12903" s="41" t="s">
        <v>70</v>
      </c>
    </row>
    <row r="12904" spans="1:15">
      <c r="A12904" s="42">
        <v>39589</v>
      </c>
      <c r="B12904" s="42">
        <v>43455</v>
      </c>
      <c r="C12904" s="130">
        <v>127</v>
      </c>
      <c r="D12904" s="43">
        <v>0.1003</v>
      </c>
      <c r="E12904" s="43">
        <v>9.11E-2</v>
      </c>
      <c r="F12904" s="44">
        <v>140000</v>
      </c>
      <c r="G12904" s="44">
        <v>140000</v>
      </c>
      <c r="H12904" s="44">
        <v>56082.31</v>
      </c>
      <c r="I12904" s="44">
        <v>97999.99</v>
      </c>
      <c r="J12904" s="68">
        <f t="shared" si="603"/>
        <v>0.40058792857142855</v>
      </c>
      <c r="K12904" s="43">
        <f t="shared" si="604"/>
        <v>0.69999992857142856</v>
      </c>
      <c r="L12904" s="41" t="str">
        <f t="shared" si="605"/>
        <v>AA</v>
      </c>
      <c r="M12904" s="41" t="s">
        <v>601</v>
      </c>
      <c r="N12904" s="41" t="s">
        <v>435</v>
      </c>
      <c r="O12904" s="41" t="s">
        <v>70</v>
      </c>
    </row>
    <row r="12905" spans="1:15">
      <c r="A12905" s="38">
        <v>39801</v>
      </c>
      <c r="B12905" s="38">
        <v>47106</v>
      </c>
      <c r="C12905" s="131">
        <v>240</v>
      </c>
      <c r="D12905" s="39">
        <v>0.1003</v>
      </c>
      <c r="E12905" s="39">
        <v>9.11E-2</v>
      </c>
      <c r="F12905" s="40">
        <v>140000</v>
      </c>
      <c r="G12905" s="40">
        <v>140000</v>
      </c>
      <c r="H12905" s="40">
        <v>46937.7</v>
      </c>
      <c r="I12905" s="40">
        <v>97999.99</v>
      </c>
      <c r="J12905" s="67">
        <f t="shared" si="603"/>
        <v>0.33526928571428571</v>
      </c>
      <c r="K12905" s="39">
        <f t="shared" si="604"/>
        <v>0.69999992857142856</v>
      </c>
      <c r="L12905" s="2" t="str">
        <f t="shared" si="605"/>
        <v>AA</v>
      </c>
      <c r="M12905" s="2" t="s">
        <v>554</v>
      </c>
      <c r="N12905" s="2" t="s">
        <v>417</v>
      </c>
      <c r="O12905" s="2" t="s">
        <v>70</v>
      </c>
    </row>
    <row r="12906" spans="1:15">
      <c r="A12906" s="38">
        <v>39596</v>
      </c>
      <c r="B12906" s="38">
        <v>47815</v>
      </c>
      <c r="C12906" s="131">
        <v>270</v>
      </c>
      <c r="D12906" s="39">
        <v>0.1003</v>
      </c>
      <c r="E12906" s="39">
        <v>9.11E-2</v>
      </c>
      <c r="F12906" s="40">
        <v>140000</v>
      </c>
      <c r="G12906" s="40">
        <v>140000</v>
      </c>
      <c r="H12906" s="40">
        <v>72514.320000000007</v>
      </c>
      <c r="I12906" s="40">
        <v>97999.99</v>
      </c>
      <c r="J12906" s="67">
        <f t="shared" si="603"/>
        <v>0.51795942857142863</v>
      </c>
      <c r="K12906" s="39">
        <f t="shared" si="604"/>
        <v>0.69999992857142856</v>
      </c>
      <c r="L12906" s="2" t="str">
        <f t="shared" si="605"/>
        <v>AA</v>
      </c>
      <c r="M12906" s="2" t="s">
        <v>1068</v>
      </c>
      <c r="N12906" s="2" t="s">
        <v>416</v>
      </c>
      <c r="O12906" s="2" t="s">
        <v>70</v>
      </c>
    </row>
    <row r="12907" spans="1:15">
      <c r="A12907" s="38">
        <v>39749</v>
      </c>
      <c r="B12907" s="38">
        <v>50706</v>
      </c>
      <c r="C12907" s="131">
        <v>360</v>
      </c>
      <c r="D12907" s="39">
        <v>0.1003</v>
      </c>
      <c r="E12907" s="39">
        <v>9.11E-2</v>
      </c>
      <c r="F12907" s="40">
        <v>145000</v>
      </c>
      <c r="G12907" s="40">
        <v>145000</v>
      </c>
      <c r="H12907" s="40">
        <v>85446.47</v>
      </c>
      <c r="I12907" s="40">
        <v>101499.99</v>
      </c>
      <c r="J12907" s="67">
        <f t="shared" si="603"/>
        <v>0.58928599999999998</v>
      </c>
      <c r="K12907" s="39">
        <f t="shared" si="604"/>
        <v>0.69999993103448277</v>
      </c>
      <c r="L12907" s="2" t="str">
        <f t="shared" si="605"/>
        <v>AA</v>
      </c>
      <c r="M12907" s="2" t="s">
        <v>449</v>
      </c>
      <c r="N12907" s="2" t="s">
        <v>418</v>
      </c>
      <c r="O12907" s="2" t="s">
        <v>70</v>
      </c>
    </row>
    <row r="12908" spans="1:15">
      <c r="A12908" s="42">
        <v>39612</v>
      </c>
      <c r="B12908" s="42">
        <v>49077</v>
      </c>
      <c r="C12908" s="130">
        <v>311</v>
      </c>
      <c r="D12908" s="43">
        <v>0.1003</v>
      </c>
      <c r="E12908" s="43">
        <v>9.11E-2</v>
      </c>
      <c r="F12908" s="44">
        <v>150000</v>
      </c>
      <c r="G12908" s="44">
        <v>150000</v>
      </c>
      <c r="H12908" s="44">
        <v>82305.78</v>
      </c>
      <c r="I12908" s="44">
        <v>104999.99</v>
      </c>
      <c r="J12908" s="68">
        <f t="shared" si="603"/>
        <v>0.5487052</v>
      </c>
      <c r="K12908" s="43">
        <f t="shared" si="604"/>
        <v>0.69999993333333332</v>
      </c>
      <c r="L12908" s="41" t="str">
        <f t="shared" si="605"/>
        <v>AA</v>
      </c>
      <c r="M12908" s="41" t="s">
        <v>1100</v>
      </c>
      <c r="N12908" s="41" t="s">
        <v>437</v>
      </c>
      <c r="O12908" s="41" t="s">
        <v>70</v>
      </c>
    </row>
    <row r="12909" spans="1:15">
      <c r="A12909" s="38">
        <v>40648</v>
      </c>
      <c r="B12909" s="38">
        <v>51606</v>
      </c>
      <c r="C12909" s="131">
        <v>360</v>
      </c>
      <c r="D12909" s="39">
        <v>0.1003</v>
      </c>
      <c r="E12909" s="39">
        <v>9.11E-2</v>
      </c>
      <c r="F12909" s="40">
        <v>160000</v>
      </c>
      <c r="G12909" s="40">
        <v>160000</v>
      </c>
      <c r="H12909" s="40">
        <v>100184.46</v>
      </c>
      <c r="I12909" s="40">
        <v>111999.99</v>
      </c>
      <c r="J12909" s="67">
        <f t="shared" si="603"/>
        <v>0.62615287500000005</v>
      </c>
      <c r="K12909" s="39">
        <f t="shared" si="604"/>
        <v>0.6999999375</v>
      </c>
      <c r="L12909" s="2" t="str">
        <f t="shared" si="605"/>
        <v>AA</v>
      </c>
      <c r="M12909" s="2" t="s">
        <v>564</v>
      </c>
      <c r="N12909" s="2" t="s">
        <v>417</v>
      </c>
      <c r="O12909" s="2" t="s">
        <v>70</v>
      </c>
    </row>
    <row r="12910" spans="1:15">
      <c r="A12910" s="38">
        <v>39777</v>
      </c>
      <c r="B12910" s="38">
        <v>50734</v>
      </c>
      <c r="C12910" s="131">
        <v>360</v>
      </c>
      <c r="D12910" s="39">
        <v>0.1003</v>
      </c>
      <c r="E12910" s="39">
        <v>9.11E-2</v>
      </c>
      <c r="F12910" s="40">
        <v>172000</v>
      </c>
      <c r="G12910" s="40">
        <v>172000</v>
      </c>
      <c r="H12910" s="40">
        <v>100065.55</v>
      </c>
      <c r="I12910" s="40">
        <v>120399.99</v>
      </c>
      <c r="J12910" s="67">
        <f t="shared" si="603"/>
        <v>0.58177645348837215</v>
      </c>
      <c r="K12910" s="39">
        <f t="shared" si="604"/>
        <v>0.6999999418604651</v>
      </c>
      <c r="L12910" s="2" t="str">
        <f t="shared" si="605"/>
        <v>AA</v>
      </c>
      <c r="M12910" s="2" t="s">
        <v>457</v>
      </c>
      <c r="N12910" s="2" t="s">
        <v>419</v>
      </c>
      <c r="O12910" s="2" t="s">
        <v>70</v>
      </c>
    </row>
    <row r="12911" spans="1:15">
      <c r="A12911" s="38">
        <v>40694</v>
      </c>
      <c r="B12911" s="38">
        <v>51652</v>
      </c>
      <c r="C12911" s="131">
        <v>360</v>
      </c>
      <c r="D12911" s="39">
        <v>0.1003</v>
      </c>
      <c r="E12911" s="39">
        <v>9.11E-2</v>
      </c>
      <c r="F12911" s="40">
        <v>180000</v>
      </c>
      <c r="G12911" s="40">
        <v>180000</v>
      </c>
      <c r="H12911" s="40">
        <v>113322.87</v>
      </c>
      <c r="I12911" s="40">
        <v>125999.99</v>
      </c>
      <c r="J12911" s="67">
        <f t="shared" si="603"/>
        <v>0.62957149999999995</v>
      </c>
      <c r="K12911" s="39">
        <f t="shared" si="604"/>
        <v>0.69999994444444447</v>
      </c>
      <c r="L12911" s="2" t="str">
        <f t="shared" si="605"/>
        <v>AA</v>
      </c>
      <c r="M12911" s="2" t="s">
        <v>465</v>
      </c>
      <c r="N12911" s="2" t="s">
        <v>417</v>
      </c>
      <c r="O12911" s="2" t="s">
        <v>70</v>
      </c>
    </row>
    <row r="12912" spans="1:15">
      <c r="A12912" s="38">
        <v>40539</v>
      </c>
      <c r="B12912" s="38">
        <v>44435</v>
      </c>
      <c r="C12912" s="131">
        <v>128</v>
      </c>
      <c r="D12912" s="39">
        <v>0.1003</v>
      </c>
      <c r="E12912" s="39">
        <v>9.11E-2</v>
      </c>
      <c r="F12912" s="40">
        <v>200000</v>
      </c>
      <c r="G12912" s="40">
        <v>200000</v>
      </c>
      <c r="H12912" s="40">
        <v>30278.19</v>
      </c>
      <c r="I12912" s="40">
        <v>139999.99</v>
      </c>
      <c r="J12912" s="67">
        <f t="shared" si="603"/>
        <v>0.15139095</v>
      </c>
      <c r="K12912" s="39">
        <f t="shared" si="604"/>
        <v>0.69999994999999993</v>
      </c>
      <c r="L12912" s="2" t="str">
        <f t="shared" si="605"/>
        <v>AA</v>
      </c>
      <c r="M12912" s="2" t="s">
        <v>457</v>
      </c>
      <c r="N12912" s="2" t="s">
        <v>419</v>
      </c>
      <c r="O12912" s="2" t="s">
        <v>70</v>
      </c>
    </row>
    <row r="12913" spans="1:15">
      <c r="A12913" s="42">
        <v>40127</v>
      </c>
      <c r="B12913" s="42">
        <v>44967</v>
      </c>
      <c r="C12913" s="130">
        <v>159</v>
      </c>
      <c r="D12913" s="43">
        <v>0.1003</v>
      </c>
      <c r="E12913" s="43">
        <v>9.11E-2</v>
      </c>
      <c r="F12913" s="44">
        <v>200000</v>
      </c>
      <c r="G12913" s="44">
        <v>200000</v>
      </c>
      <c r="H12913" s="44">
        <v>92581.53</v>
      </c>
      <c r="I12913" s="44">
        <v>139999.99</v>
      </c>
      <c r="J12913" s="68">
        <f t="shared" si="603"/>
        <v>0.46290765</v>
      </c>
      <c r="K12913" s="43">
        <f t="shared" si="604"/>
        <v>0.69999994999999993</v>
      </c>
      <c r="L12913" s="41" t="str">
        <f t="shared" si="605"/>
        <v>AA</v>
      </c>
      <c r="M12913" s="41" t="s">
        <v>564</v>
      </c>
      <c r="N12913" s="41" t="s">
        <v>417</v>
      </c>
      <c r="O12913" s="41" t="s">
        <v>70</v>
      </c>
    </row>
    <row r="12914" spans="1:15">
      <c r="A12914" s="38">
        <v>40809</v>
      </c>
      <c r="B12914" s="38">
        <v>47231</v>
      </c>
      <c r="C12914" s="131">
        <v>211</v>
      </c>
      <c r="D12914" s="39">
        <v>0.1003</v>
      </c>
      <c r="E12914" s="39">
        <v>9.11E-2</v>
      </c>
      <c r="F12914" s="40">
        <v>200000</v>
      </c>
      <c r="G12914" s="40">
        <v>200000</v>
      </c>
      <c r="H12914" s="40">
        <v>100702.28</v>
      </c>
      <c r="I12914" s="40">
        <v>139999.99</v>
      </c>
      <c r="J12914" s="67">
        <f t="shared" si="603"/>
        <v>0.50351139999999994</v>
      </c>
      <c r="K12914" s="39">
        <f t="shared" si="604"/>
        <v>0.69999994999999993</v>
      </c>
      <c r="L12914" s="2" t="str">
        <f t="shared" si="605"/>
        <v>AA</v>
      </c>
      <c r="M12914" s="2" t="s">
        <v>564</v>
      </c>
      <c r="N12914" s="2" t="s">
        <v>417</v>
      </c>
      <c r="O12914" s="2" t="s">
        <v>70</v>
      </c>
    </row>
    <row r="12915" spans="1:15">
      <c r="A12915" s="38">
        <v>39958</v>
      </c>
      <c r="B12915" s="38">
        <v>47263</v>
      </c>
      <c r="C12915" s="131">
        <v>240</v>
      </c>
      <c r="D12915" s="39">
        <v>0.1003</v>
      </c>
      <c r="E12915" s="39">
        <v>9.11E-2</v>
      </c>
      <c r="F12915" s="40">
        <v>200000</v>
      </c>
      <c r="G12915" s="40">
        <v>200000</v>
      </c>
      <c r="H12915" s="40">
        <v>62878.6</v>
      </c>
      <c r="I12915" s="40">
        <v>139999.99</v>
      </c>
      <c r="J12915" s="67">
        <f t="shared" si="603"/>
        <v>0.31439299999999998</v>
      </c>
      <c r="K12915" s="39">
        <f t="shared" si="604"/>
        <v>0.69999994999999993</v>
      </c>
      <c r="L12915" s="2" t="str">
        <f t="shared" si="605"/>
        <v>AA</v>
      </c>
      <c r="M12915" s="2" t="s">
        <v>643</v>
      </c>
      <c r="N12915" s="2" t="s">
        <v>417</v>
      </c>
      <c r="O12915" s="2" t="s">
        <v>70</v>
      </c>
    </row>
    <row r="12916" spans="1:15">
      <c r="A12916" s="42">
        <v>39583</v>
      </c>
      <c r="B12916" s="42">
        <v>50540</v>
      </c>
      <c r="C12916" s="130">
        <v>360</v>
      </c>
      <c r="D12916" s="43">
        <v>0.1003</v>
      </c>
      <c r="E12916" s="43">
        <v>9.11E-2</v>
      </c>
      <c r="F12916" s="44">
        <v>182619.2</v>
      </c>
      <c r="G12916" s="44">
        <v>182619.2</v>
      </c>
      <c r="H12916" s="44">
        <v>110637.6</v>
      </c>
      <c r="I12916" s="44">
        <v>127833.44</v>
      </c>
      <c r="J12916" s="68">
        <f t="shared" si="603"/>
        <v>0.605837721334887</v>
      </c>
      <c r="K12916" s="43">
        <f t="shared" si="604"/>
        <v>0.7</v>
      </c>
      <c r="L12916" s="41" t="str">
        <f t="shared" si="605"/>
        <v>AA</v>
      </c>
      <c r="M12916" s="41" t="s">
        <v>1537</v>
      </c>
      <c r="N12916" s="41" t="s">
        <v>416</v>
      </c>
      <c r="O12916" s="41" t="s">
        <v>70</v>
      </c>
    </row>
    <row r="12917" spans="1:15">
      <c r="A12917" s="42">
        <v>40368</v>
      </c>
      <c r="B12917" s="42">
        <v>51326</v>
      </c>
      <c r="C12917" s="130">
        <v>360</v>
      </c>
      <c r="D12917" s="43">
        <v>0.1003</v>
      </c>
      <c r="E12917" s="43">
        <v>9.11E-2</v>
      </c>
      <c r="F12917" s="44">
        <v>169100</v>
      </c>
      <c r="G12917" s="44">
        <v>169100</v>
      </c>
      <c r="H12917" s="44">
        <v>103513.27</v>
      </c>
      <c r="I12917" s="44">
        <v>118399.95</v>
      </c>
      <c r="J12917" s="68">
        <f t="shared" si="603"/>
        <v>0.61214234180958016</v>
      </c>
      <c r="K12917" s="43">
        <f t="shared" si="604"/>
        <v>0.70017711413364869</v>
      </c>
      <c r="L12917" s="41" t="str">
        <f t="shared" si="605"/>
        <v>AA</v>
      </c>
      <c r="M12917" s="41" t="s">
        <v>531</v>
      </c>
      <c r="N12917" s="41" t="s">
        <v>423</v>
      </c>
      <c r="O12917" s="41" t="s">
        <v>70</v>
      </c>
    </row>
    <row r="12918" spans="1:15">
      <c r="A12918" s="38">
        <v>40781</v>
      </c>
      <c r="B12918" s="38">
        <v>51739</v>
      </c>
      <c r="C12918" s="131">
        <v>360</v>
      </c>
      <c r="D12918" s="39">
        <v>0.1003</v>
      </c>
      <c r="E12918" s="39">
        <v>9.11E-2</v>
      </c>
      <c r="F12918" s="40">
        <v>160000</v>
      </c>
      <c r="G12918" s="40">
        <v>160000</v>
      </c>
      <c r="H12918" s="40">
        <v>82038.17</v>
      </c>
      <c r="I12918" s="40">
        <v>112213.21</v>
      </c>
      <c r="J12918" s="67">
        <f t="shared" si="603"/>
        <v>0.51273856249999994</v>
      </c>
      <c r="K12918" s="39">
        <f t="shared" si="604"/>
        <v>0.70133256250000009</v>
      </c>
      <c r="L12918" s="2" t="str">
        <f t="shared" si="605"/>
        <v>AA</v>
      </c>
      <c r="M12918" s="2" t="s">
        <v>474</v>
      </c>
      <c r="N12918" s="2" t="s">
        <v>417</v>
      </c>
      <c r="O12918" s="2" t="s">
        <v>70</v>
      </c>
    </row>
    <row r="12919" spans="1:15">
      <c r="A12919" s="42">
        <v>40535</v>
      </c>
      <c r="B12919" s="42">
        <v>44765</v>
      </c>
      <c r="C12919" s="130">
        <v>139</v>
      </c>
      <c r="D12919" s="43">
        <v>0.1003</v>
      </c>
      <c r="E12919" s="43">
        <v>9.11E-2</v>
      </c>
      <c r="F12919" s="44">
        <v>190000</v>
      </c>
      <c r="G12919" s="44">
        <v>190000</v>
      </c>
      <c r="H12919" s="44">
        <v>88201.64</v>
      </c>
      <c r="I12919" s="44">
        <v>133303.18</v>
      </c>
      <c r="J12919" s="68">
        <f t="shared" si="603"/>
        <v>0.46421915789473683</v>
      </c>
      <c r="K12919" s="43">
        <f t="shared" si="604"/>
        <v>0.70159568421052632</v>
      </c>
      <c r="L12919" s="41" t="str">
        <f t="shared" si="605"/>
        <v>AA</v>
      </c>
      <c r="M12919" s="41" t="s">
        <v>554</v>
      </c>
      <c r="N12919" s="41" t="s">
        <v>417</v>
      </c>
      <c r="O12919" s="41" t="s">
        <v>70</v>
      </c>
    </row>
    <row r="12920" spans="1:15">
      <c r="A12920" s="42">
        <v>39920</v>
      </c>
      <c r="B12920" s="42">
        <v>47225</v>
      </c>
      <c r="C12920" s="130">
        <v>240</v>
      </c>
      <c r="D12920" s="43">
        <v>0.1003</v>
      </c>
      <c r="E12920" s="43">
        <v>9.5700000000000007E-2</v>
      </c>
      <c r="F12920" s="44">
        <v>171000</v>
      </c>
      <c r="G12920" s="44">
        <v>171000</v>
      </c>
      <c r="H12920" s="44">
        <v>88252.44</v>
      </c>
      <c r="I12920" s="44">
        <v>119999.99</v>
      </c>
      <c r="J12920" s="68">
        <f t="shared" si="603"/>
        <v>0.51609614035087725</v>
      </c>
      <c r="K12920" s="43">
        <f t="shared" si="604"/>
        <v>0.70175432748538014</v>
      </c>
      <c r="L12920" s="41" t="str">
        <f t="shared" si="605"/>
        <v>AA</v>
      </c>
      <c r="M12920" s="41" t="s">
        <v>611</v>
      </c>
      <c r="N12920" s="41" t="s">
        <v>419</v>
      </c>
      <c r="O12920" s="41" t="s">
        <v>70</v>
      </c>
    </row>
    <row r="12921" spans="1:15">
      <c r="A12921" s="42">
        <v>40127</v>
      </c>
      <c r="B12921" s="42">
        <v>50688</v>
      </c>
      <c r="C12921" s="130">
        <v>347</v>
      </c>
      <c r="D12921" s="43">
        <v>0.1003</v>
      </c>
      <c r="E12921" s="43">
        <v>9.5700000000000007E-2</v>
      </c>
      <c r="F12921" s="44">
        <v>171000</v>
      </c>
      <c r="G12921" s="44">
        <v>171000</v>
      </c>
      <c r="H12921" s="44">
        <v>101668.67</v>
      </c>
      <c r="I12921" s="44">
        <v>119999.99</v>
      </c>
      <c r="J12921" s="68">
        <f t="shared" si="603"/>
        <v>0.59455362573099413</v>
      </c>
      <c r="K12921" s="43">
        <f t="shared" si="604"/>
        <v>0.70175432748538014</v>
      </c>
      <c r="L12921" s="41" t="str">
        <f t="shared" si="605"/>
        <v>AA</v>
      </c>
      <c r="M12921" s="41" t="s">
        <v>569</v>
      </c>
      <c r="N12921" s="41" t="s">
        <v>426</v>
      </c>
      <c r="O12921" s="41" t="s">
        <v>70</v>
      </c>
    </row>
    <row r="12922" spans="1:15">
      <c r="A12922" s="42">
        <v>40676</v>
      </c>
      <c r="B12922" s="42">
        <v>51634</v>
      </c>
      <c r="C12922" s="130">
        <v>360</v>
      </c>
      <c r="D12922" s="43">
        <v>0.1003</v>
      </c>
      <c r="E12922" s="43">
        <v>9.11E-2</v>
      </c>
      <c r="F12922" s="44">
        <v>170000</v>
      </c>
      <c r="G12922" s="44">
        <v>170000</v>
      </c>
      <c r="H12922" s="44">
        <v>112649.83</v>
      </c>
      <c r="I12922" s="44">
        <v>119548.85</v>
      </c>
      <c r="J12922" s="68">
        <f t="shared" si="603"/>
        <v>0.66264605882352945</v>
      </c>
      <c r="K12922" s="43">
        <f t="shared" si="604"/>
        <v>0.70322852941176472</v>
      </c>
      <c r="L12922" s="41" t="str">
        <f t="shared" si="605"/>
        <v>A</v>
      </c>
      <c r="M12922" s="41" t="s">
        <v>538</v>
      </c>
      <c r="N12922" s="41" t="s">
        <v>417</v>
      </c>
      <c r="O12922" s="41" t="s">
        <v>70</v>
      </c>
    </row>
    <row r="12923" spans="1:15">
      <c r="A12923" s="38">
        <v>40560</v>
      </c>
      <c r="B12923" s="38">
        <v>47865</v>
      </c>
      <c r="C12923" s="131">
        <v>240</v>
      </c>
      <c r="D12923" s="39">
        <v>0.1003</v>
      </c>
      <c r="E12923" s="39">
        <v>9.11E-2</v>
      </c>
      <c r="F12923" s="40">
        <v>170400</v>
      </c>
      <c r="G12923" s="40">
        <v>170400</v>
      </c>
      <c r="H12923" s="40">
        <v>98187.42</v>
      </c>
      <c r="I12923" s="40">
        <v>119999.99</v>
      </c>
      <c r="J12923" s="67">
        <f t="shared" si="603"/>
        <v>0.57621725352112674</v>
      </c>
      <c r="K12923" s="39">
        <f t="shared" si="604"/>
        <v>0.70422529342723006</v>
      </c>
      <c r="L12923" s="2" t="str">
        <f t="shared" si="605"/>
        <v>AA</v>
      </c>
      <c r="M12923" s="2" t="s">
        <v>1214</v>
      </c>
      <c r="N12923" s="2" t="s">
        <v>427</v>
      </c>
      <c r="O12923" s="2" t="s">
        <v>70</v>
      </c>
    </row>
    <row r="12924" spans="1:15">
      <c r="A12924" s="42">
        <v>40297</v>
      </c>
      <c r="B12924" s="42">
        <v>44529</v>
      </c>
      <c r="C12924" s="130">
        <v>139</v>
      </c>
      <c r="D12924" s="43">
        <v>0.1003</v>
      </c>
      <c r="E12924" s="43">
        <v>9.11E-2</v>
      </c>
      <c r="F12924" s="44">
        <v>164000</v>
      </c>
      <c r="G12924" s="44">
        <v>164000</v>
      </c>
      <c r="H12924" s="44">
        <v>70883.06</v>
      </c>
      <c r="I12924" s="44">
        <v>115499.99</v>
      </c>
      <c r="J12924" s="68">
        <f t="shared" si="603"/>
        <v>0.43221378048780484</v>
      </c>
      <c r="K12924" s="43">
        <f t="shared" si="604"/>
        <v>0.70426823170731712</v>
      </c>
      <c r="L12924" s="41" t="str">
        <f t="shared" si="605"/>
        <v>AA</v>
      </c>
      <c r="M12924" s="41" t="s">
        <v>470</v>
      </c>
      <c r="N12924" s="41" t="s">
        <v>424</v>
      </c>
      <c r="O12924" s="41" t="s">
        <v>70</v>
      </c>
    </row>
    <row r="12925" spans="1:15">
      <c r="A12925" s="42">
        <v>40826</v>
      </c>
      <c r="B12925" s="42">
        <v>51784</v>
      </c>
      <c r="C12925" s="130">
        <v>360</v>
      </c>
      <c r="D12925" s="43">
        <v>0.1003</v>
      </c>
      <c r="E12925" s="43">
        <v>9.11E-2</v>
      </c>
      <c r="F12925" s="44">
        <v>198000</v>
      </c>
      <c r="G12925" s="44">
        <v>198000</v>
      </c>
      <c r="H12925" s="44">
        <v>126083.7</v>
      </c>
      <c r="I12925" s="44">
        <v>139499.99</v>
      </c>
      <c r="J12925" s="68">
        <f t="shared" si="603"/>
        <v>0.63678636363636365</v>
      </c>
      <c r="K12925" s="43">
        <f t="shared" si="604"/>
        <v>0.704545404040404</v>
      </c>
      <c r="L12925" s="41" t="str">
        <f t="shared" si="605"/>
        <v>AA</v>
      </c>
      <c r="M12925" s="41" t="s">
        <v>588</v>
      </c>
      <c r="N12925" s="41" t="s">
        <v>417</v>
      </c>
      <c r="O12925" s="41" t="s">
        <v>70</v>
      </c>
    </row>
    <row r="12926" spans="1:15">
      <c r="A12926" s="38">
        <v>39857</v>
      </c>
      <c r="B12926" s="38">
        <v>46459</v>
      </c>
      <c r="C12926" s="131">
        <v>217</v>
      </c>
      <c r="D12926" s="39">
        <v>0.1003</v>
      </c>
      <c r="E12926" s="39">
        <v>9.11E-2</v>
      </c>
      <c r="F12926" s="40">
        <v>195000</v>
      </c>
      <c r="G12926" s="40">
        <v>195000</v>
      </c>
      <c r="H12926" s="40">
        <v>95588.23</v>
      </c>
      <c r="I12926" s="40">
        <v>137499.99</v>
      </c>
      <c r="J12926" s="67">
        <f t="shared" si="603"/>
        <v>0.49019605128205124</v>
      </c>
      <c r="K12926" s="39">
        <f t="shared" si="604"/>
        <v>0.70512815384615379</v>
      </c>
      <c r="L12926" s="2" t="str">
        <f t="shared" si="605"/>
        <v>AA</v>
      </c>
      <c r="M12926" s="2" t="s">
        <v>495</v>
      </c>
      <c r="N12926" s="2" t="s">
        <v>424</v>
      </c>
      <c r="O12926" s="2" t="s">
        <v>70</v>
      </c>
    </row>
    <row r="12927" spans="1:15">
      <c r="A12927" s="38">
        <v>40459</v>
      </c>
      <c r="B12927" s="38">
        <v>48983</v>
      </c>
      <c r="C12927" s="131">
        <v>280</v>
      </c>
      <c r="D12927" s="39">
        <v>0.1003</v>
      </c>
      <c r="E12927" s="39">
        <v>9.11E-2</v>
      </c>
      <c r="F12927" s="40">
        <v>195000</v>
      </c>
      <c r="G12927" s="40">
        <v>195000</v>
      </c>
      <c r="H12927" s="40">
        <v>115192.55</v>
      </c>
      <c r="I12927" s="40">
        <v>137499.99</v>
      </c>
      <c r="J12927" s="67">
        <f t="shared" si="603"/>
        <v>0.59073102564102564</v>
      </c>
      <c r="K12927" s="39">
        <f t="shared" si="604"/>
        <v>0.70512815384615379</v>
      </c>
      <c r="L12927" s="2" t="str">
        <f t="shared" si="605"/>
        <v>AA</v>
      </c>
      <c r="M12927" s="2" t="s">
        <v>658</v>
      </c>
      <c r="N12927" s="2" t="s">
        <v>423</v>
      </c>
      <c r="O12927" s="2" t="s">
        <v>70</v>
      </c>
    </row>
    <row r="12928" spans="1:15">
      <c r="A12928" s="42">
        <v>40690</v>
      </c>
      <c r="B12928" s="42">
        <v>46200</v>
      </c>
      <c r="C12928" s="130">
        <v>181</v>
      </c>
      <c r="D12928" s="43">
        <v>0.1003</v>
      </c>
      <c r="E12928" s="43">
        <v>9.11E-2</v>
      </c>
      <c r="F12928" s="44">
        <v>175000</v>
      </c>
      <c r="G12928" s="44">
        <v>175000</v>
      </c>
      <c r="H12928" s="44">
        <v>86026.85</v>
      </c>
      <c r="I12928" s="44">
        <v>123447.21</v>
      </c>
      <c r="J12928" s="68">
        <f t="shared" si="603"/>
        <v>0.49158200000000002</v>
      </c>
      <c r="K12928" s="43">
        <f t="shared" si="604"/>
        <v>0.70541262857142861</v>
      </c>
      <c r="L12928" s="41" t="str">
        <f t="shared" si="605"/>
        <v>AA</v>
      </c>
      <c r="M12928" s="41" t="s">
        <v>482</v>
      </c>
      <c r="N12928" s="41" t="s">
        <v>422</v>
      </c>
      <c r="O12928" s="41" t="s">
        <v>70</v>
      </c>
    </row>
    <row r="12929" spans="1:15">
      <c r="A12929" s="38">
        <v>40722</v>
      </c>
      <c r="B12929" s="38">
        <v>51680</v>
      </c>
      <c r="C12929" s="131">
        <v>360</v>
      </c>
      <c r="D12929" s="39">
        <v>0.1003</v>
      </c>
      <c r="E12929" s="39">
        <v>9.11E-2</v>
      </c>
      <c r="F12929" s="40">
        <v>165000</v>
      </c>
      <c r="G12929" s="40">
        <v>165000</v>
      </c>
      <c r="H12929" s="40">
        <v>108763.68</v>
      </c>
      <c r="I12929" s="40">
        <v>116422.71</v>
      </c>
      <c r="J12929" s="67">
        <f t="shared" si="603"/>
        <v>0.65917381818181819</v>
      </c>
      <c r="K12929" s="39">
        <f t="shared" si="604"/>
        <v>0.70559218181818184</v>
      </c>
      <c r="L12929" s="2" t="str">
        <f t="shared" si="605"/>
        <v>A</v>
      </c>
      <c r="M12929" s="2" t="s">
        <v>466</v>
      </c>
      <c r="N12929" s="2" t="s">
        <v>421</v>
      </c>
      <c r="O12929" s="2" t="s">
        <v>70</v>
      </c>
    </row>
    <row r="12930" spans="1:15">
      <c r="A12930" s="38">
        <v>40276</v>
      </c>
      <c r="B12930" s="38">
        <v>46120</v>
      </c>
      <c r="C12930" s="131">
        <v>192</v>
      </c>
      <c r="D12930" s="39">
        <v>0.1003</v>
      </c>
      <c r="E12930" s="39">
        <v>9.11E-2</v>
      </c>
      <c r="F12930" s="40">
        <v>198387.8</v>
      </c>
      <c r="G12930" s="40">
        <v>198387.8</v>
      </c>
      <c r="H12930" s="40">
        <v>30936.57</v>
      </c>
      <c r="I12930" s="40">
        <v>139999.99</v>
      </c>
      <c r="J12930" s="67">
        <f t="shared" si="603"/>
        <v>0.1559398813838351</v>
      </c>
      <c r="K12930" s="39">
        <f t="shared" si="604"/>
        <v>0.7056885050391204</v>
      </c>
      <c r="L12930" s="2" t="str">
        <f t="shared" si="605"/>
        <v>AA</v>
      </c>
      <c r="M12930" s="2" t="s">
        <v>593</v>
      </c>
      <c r="N12930" s="2" t="s">
        <v>427</v>
      </c>
      <c r="O12930" s="2" t="s">
        <v>70</v>
      </c>
    </row>
    <row r="12931" spans="1:15">
      <c r="A12931" s="42">
        <v>40855</v>
      </c>
      <c r="B12931" s="42">
        <v>51813</v>
      </c>
      <c r="C12931" s="130">
        <v>360</v>
      </c>
      <c r="D12931" s="43">
        <v>0.1003</v>
      </c>
      <c r="E12931" s="43">
        <v>9.11E-2</v>
      </c>
      <c r="F12931" s="44">
        <v>185000</v>
      </c>
      <c r="G12931" s="44">
        <v>185000</v>
      </c>
      <c r="H12931" s="44">
        <v>60903.24</v>
      </c>
      <c r="I12931" s="44">
        <v>130555.78</v>
      </c>
      <c r="J12931" s="68">
        <f t="shared" ref="J12931:J12994" si="606">H12931/G12931</f>
        <v>0.32920670270270269</v>
      </c>
      <c r="K12931" s="43">
        <f t="shared" ref="K12931:K12994" si="607">I12931/G12931</f>
        <v>0.7057069189189189</v>
      </c>
      <c r="L12931" s="41" t="str">
        <f t="shared" ref="L12931:L12994" si="608">IF(J12931&lt;=65%,"AA",IF(J12931&lt;=75%,"A",IF(J12931&lt;=85%,"B","C")))</f>
        <v>AA</v>
      </c>
      <c r="M12931" s="41" t="s">
        <v>690</v>
      </c>
      <c r="N12931" s="41" t="s">
        <v>417</v>
      </c>
      <c r="O12931" s="41" t="s">
        <v>70</v>
      </c>
    </row>
    <row r="12932" spans="1:15">
      <c r="A12932" s="38">
        <v>40449</v>
      </c>
      <c r="B12932" s="38">
        <v>51407</v>
      </c>
      <c r="C12932" s="131">
        <v>360</v>
      </c>
      <c r="D12932" s="39">
        <v>0.1003</v>
      </c>
      <c r="E12932" s="39">
        <v>0.1003</v>
      </c>
      <c r="F12932" s="40">
        <v>165600</v>
      </c>
      <c r="G12932" s="40">
        <v>165600</v>
      </c>
      <c r="H12932" s="40">
        <v>105691.16</v>
      </c>
      <c r="I12932" s="40">
        <v>116880</v>
      </c>
      <c r="J12932" s="67">
        <f t="shared" si="606"/>
        <v>0.63823164251207731</v>
      </c>
      <c r="K12932" s="39">
        <f t="shared" si="607"/>
        <v>0.70579710144927532</v>
      </c>
      <c r="L12932" s="2" t="str">
        <f t="shared" si="608"/>
        <v>AA</v>
      </c>
      <c r="M12932" s="2" t="s">
        <v>703</v>
      </c>
      <c r="N12932" s="2" t="s">
        <v>437</v>
      </c>
      <c r="O12932" s="2" t="s">
        <v>70</v>
      </c>
    </row>
    <row r="12933" spans="1:15">
      <c r="A12933" s="38">
        <v>40723</v>
      </c>
      <c r="B12933" s="38">
        <v>45867</v>
      </c>
      <c r="C12933" s="131">
        <v>169</v>
      </c>
      <c r="D12933" s="39">
        <v>0.1003</v>
      </c>
      <c r="E12933" s="39">
        <v>9.5700000000000007E-2</v>
      </c>
      <c r="F12933" s="40">
        <v>170000</v>
      </c>
      <c r="G12933" s="40">
        <v>170000</v>
      </c>
      <c r="H12933" s="40">
        <v>73588.31</v>
      </c>
      <c r="I12933" s="40">
        <v>119999.99</v>
      </c>
      <c r="J12933" s="67">
        <f t="shared" si="606"/>
        <v>0.43287241176470587</v>
      </c>
      <c r="K12933" s="39">
        <f t="shared" si="607"/>
        <v>0.70588229411764714</v>
      </c>
      <c r="L12933" s="2" t="str">
        <f t="shared" si="608"/>
        <v>AA</v>
      </c>
      <c r="M12933" s="2" t="s">
        <v>665</v>
      </c>
      <c r="N12933" s="2" t="s">
        <v>417</v>
      </c>
      <c r="O12933" s="2" t="s">
        <v>70</v>
      </c>
    </row>
    <row r="12934" spans="1:15">
      <c r="A12934" s="42">
        <v>40529</v>
      </c>
      <c r="B12934" s="42">
        <v>51487</v>
      </c>
      <c r="C12934" s="130">
        <v>360</v>
      </c>
      <c r="D12934" s="43">
        <v>0.1003</v>
      </c>
      <c r="E12934" s="43">
        <v>9.11E-2</v>
      </c>
      <c r="F12934" s="44">
        <v>170000</v>
      </c>
      <c r="G12934" s="44">
        <v>170000</v>
      </c>
      <c r="H12934" s="44">
        <v>61058.77</v>
      </c>
      <c r="I12934" s="44">
        <v>119999.99</v>
      </c>
      <c r="J12934" s="68">
        <f t="shared" si="606"/>
        <v>0.35916923529411765</v>
      </c>
      <c r="K12934" s="43">
        <f t="shared" si="607"/>
        <v>0.70588229411764714</v>
      </c>
      <c r="L12934" s="41" t="str">
        <f t="shared" si="608"/>
        <v>AA</v>
      </c>
      <c r="M12934" s="41" t="s">
        <v>458</v>
      </c>
      <c r="N12934" s="41" t="s">
        <v>423</v>
      </c>
      <c r="O12934" s="41" t="s">
        <v>70</v>
      </c>
    </row>
    <row r="12935" spans="1:15">
      <c r="A12935" s="38">
        <v>40787</v>
      </c>
      <c r="B12935" s="38">
        <v>47880</v>
      </c>
      <c r="C12935" s="131">
        <v>233</v>
      </c>
      <c r="D12935" s="39">
        <v>0.1003</v>
      </c>
      <c r="E12935" s="39">
        <v>9.11E-2</v>
      </c>
      <c r="F12935" s="40">
        <v>169965</v>
      </c>
      <c r="G12935" s="40">
        <v>169965</v>
      </c>
      <c r="H12935" s="40">
        <v>96245.27</v>
      </c>
      <c r="I12935" s="40">
        <v>119999.99</v>
      </c>
      <c r="J12935" s="67">
        <f t="shared" si="606"/>
        <v>0.56626523107698645</v>
      </c>
      <c r="K12935" s="39">
        <f t="shared" si="607"/>
        <v>0.70602765275203716</v>
      </c>
      <c r="L12935" s="2" t="str">
        <f t="shared" si="608"/>
        <v>AA</v>
      </c>
      <c r="M12935" s="2" t="s">
        <v>689</v>
      </c>
      <c r="N12935" s="2" t="s">
        <v>424</v>
      </c>
      <c r="O12935" s="2" t="s">
        <v>70</v>
      </c>
    </row>
    <row r="12936" spans="1:15">
      <c r="A12936" s="38">
        <v>40816</v>
      </c>
      <c r="B12936" s="38">
        <v>51774</v>
      </c>
      <c r="C12936" s="131">
        <v>360</v>
      </c>
      <c r="D12936" s="39">
        <v>0.1003</v>
      </c>
      <c r="E12936" s="39">
        <v>9.11E-2</v>
      </c>
      <c r="F12936" s="40">
        <v>169000</v>
      </c>
      <c r="G12936" s="40">
        <v>169000</v>
      </c>
      <c r="H12936" s="40">
        <v>113815.7</v>
      </c>
      <c r="I12936" s="40">
        <v>119500</v>
      </c>
      <c r="J12936" s="67">
        <f t="shared" si="606"/>
        <v>0.67346568047337274</v>
      </c>
      <c r="K12936" s="39">
        <f t="shared" si="607"/>
        <v>0.70710059171597628</v>
      </c>
      <c r="L12936" s="2" t="str">
        <f t="shared" si="608"/>
        <v>A</v>
      </c>
      <c r="M12936" s="2" t="s">
        <v>564</v>
      </c>
      <c r="N12936" s="2" t="s">
        <v>417</v>
      </c>
      <c r="O12936" s="2" t="s">
        <v>70</v>
      </c>
    </row>
    <row r="12937" spans="1:15">
      <c r="A12937" s="38">
        <v>40857</v>
      </c>
      <c r="B12937" s="38">
        <v>51784</v>
      </c>
      <c r="C12937" s="131">
        <v>359</v>
      </c>
      <c r="D12937" s="39">
        <v>0.1003</v>
      </c>
      <c r="E12937" s="39">
        <v>9.11E-2</v>
      </c>
      <c r="F12937" s="40">
        <v>172000</v>
      </c>
      <c r="G12937" s="40">
        <v>172000</v>
      </c>
      <c r="H12937" s="40">
        <v>116912.14</v>
      </c>
      <c r="I12937" s="40">
        <v>121700</v>
      </c>
      <c r="J12937" s="67">
        <f t="shared" si="606"/>
        <v>0.67972174418604647</v>
      </c>
      <c r="K12937" s="39">
        <f t="shared" si="607"/>
        <v>0.70755813953488367</v>
      </c>
      <c r="L12937" s="2" t="str">
        <f t="shared" si="608"/>
        <v>A</v>
      </c>
      <c r="M12937" s="2" t="s">
        <v>489</v>
      </c>
      <c r="N12937" s="2" t="s">
        <v>415</v>
      </c>
      <c r="O12937" s="2" t="s">
        <v>70</v>
      </c>
    </row>
    <row r="12938" spans="1:15">
      <c r="A12938" s="42">
        <v>40203</v>
      </c>
      <c r="B12938" s="42">
        <v>51160</v>
      </c>
      <c r="C12938" s="130">
        <v>360</v>
      </c>
      <c r="D12938" s="43">
        <v>0.1003</v>
      </c>
      <c r="E12938" s="43">
        <v>9.11E-2</v>
      </c>
      <c r="F12938" s="44">
        <v>169500</v>
      </c>
      <c r="G12938" s="44">
        <v>169500</v>
      </c>
      <c r="H12938" s="44">
        <v>103171.76</v>
      </c>
      <c r="I12938" s="44">
        <v>119999.99</v>
      </c>
      <c r="J12938" s="68">
        <f t="shared" si="606"/>
        <v>0.60868294985250737</v>
      </c>
      <c r="K12938" s="43">
        <f t="shared" si="607"/>
        <v>0.70796454277286136</v>
      </c>
      <c r="L12938" s="41" t="str">
        <f t="shared" si="608"/>
        <v>AA</v>
      </c>
      <c r="M12938" s="41" t="s">
        <v>555</v>
      </c>
      <c r="N12938" s="41" t="s">
        <v>434</v>
      </c>
      <c r="O12938" s="41" t="s">
        <v>70</v>
      </c>
    </row>
    <row r="12939" spans="1:15">
      <c r="A12939" s="38">
        <v>40814</v>
      </c>
      <c r="B12939" s="38">
        <v>50311</v>
      </c>
      <c r="C12939" s="131">
        <v>312</v>
      </c>
      <c r="D12939" s="39">
        <v>0.1003</v>
      </c>
      <c r="E12939" s="39">
        <v>9.11E-2</v>
      </c>
      <c r="F12939" s="40">
        <v>180000</v>
      </c>
      <c r="G12939" s="40">
        <v>180000</v>
      </c>
      <c r="H12939" s="40">
        <v>112767.38</v>
      </c>
      <c r="I12939" s="40">
        <v>127499.99</v>
      </c>
      <c r="J12939" s="67">
        <f t="shared" si="606"/>
        <v>0.62648544444444443</v>
      </c>
      <c r="K12939" s="39">
        <f t="shared" si="607"/>
        <v>0.70833327777777777</v>
      </c>
      <c r="L12939" s="2" t="str">
        <f t="shared" si="608"/>
        <v>AA</v>
      </c>
      <c r="M12939" s="2" t="s">
        <v>675</v>
      </c>
      <c r="N12939" s="2" t="s">
        <v>421</v>
      </c>
      <c r="O12939" s="2" t="s">
        <v>70</v>
      </c>
    </row>
    <row r="12940" spans="1:15">
      <c r="A12940" s="42">
        <v>40567</v>
      </c>
      <c r="B12940" s="42">
        <v>51525</v>
      </c>
      <c r="C12940" s="130">
        <v>360</v>
      </c>
      <c r="D12940" s="43">
        <v>0.1003</v>
      </c>
      <c r="E12940" s="43">
        <v>9.11E-2</v>
      </c>
      <c r="F12940" s="44">
        <v>180000</v>
      </c>
      <c r="G12940" s="44">
        <v>180000</v>
      </c>
      <c r="H12940" s="44">
        <v>113114.73</v>
      </c>
      <c r="I12940" s="44">
        <v>127539.06</v>
      </c>
      <c r="J12940" s="68">
        <f t="shared" si="606"/>
        <v>0.62841516666666664</v>
      </c>
      <c r="K12940" s="43">
        <f t="shared" si="607"/>
        <v>0.70855033333333328</v>
      </c>
      <c r="L12940" s="41" t="str">
        <f t="shared" si="608"/>
        <v>AA</v>
      </c>
      <c r="M12940" s="41" t="s">
        <v>466</v>
      </c>
      <c r="N12940" s="41" t="s">
        <v>421</v>
      </c>
      <c r="O12940" s="41" t="s">
        <v>70</v>
      </c>
    </row>
    <row r="12941" spans="1:15">
      <c r="A12941" s="42">
        <v>40774</v>
      </c>
      <c r="B12941" s="42">
        <v>51732</v>
      </c>
      <c r="C12941" s="130">
        <v>360</v>
      </c>
      <c r="D12941" s="43">
        <v>0.1003</v>
      </c>
      <c r="E12941" s="43">
        <v>9.11E-2</v>
      </c>
      <c r="F12941" s="44">
        <v>163710</v>
      </c>
      <c r="G12941" s="44">
        <v>163710</v>
      </c>
      <c r="H12941" s="44">
        <v>104384.77</v>
      </c>
      <c r="I12941" s="44">
        <v>115999.99</v>
      </c>
      <c r="J12941" s="68">
        <f t="shared" si="606"/>
        <v>0.63761999877832753</v>
      </c>
      <c r="K12941" s="43">
        <f t="shared" si="607"/>
        <v>0.70856997129069699</v>
      </c>
      <c r="L12941" s="41" t="str">
        <f t="shared" si="608"/>
        <v>AA</v>
      </c>
      <c r="M12941" s="41" t="s">
        <v>472</v>
      </c>
      <c r="N12941" s="41" t="s">
        <v>426</v>
      </c>
      <c r="O12941" s="41" t="s">
        <v>70</v>
      </c>
    </row>
    <row r="12942" spans="1:15">
      <c r="A12942" s="38">
        <v>40353</v>
      </c>
      <c r="B12942" s="38">
        <v>45832</v>
      </c>
      <c r="C12942" s="131">
        <v>180</v>
      </c>
      <c r="D12942" s="39">
        <v>0.1003</v>
      </c>
      <c r="E12942" s="39">
        <v>9.11E-2</v>
      </c>
      <c r="F12942" s="40">
        <v>165000</v>
      </c>
      <c r="G12942" s="40">
        <v>165000</v>
      </c>
      <c r="H12942" s="40">
        <v>83262.13</v>
      </c>
      <c r="I12942" s="40">
        <v>116979.99</v>
      </c>
      <c r="J12942" s="67">
        <f t="shared" si="606"/>
        <v>0.50461896969696973</v>
      </c>
      <c r="K12942" s="39">
        <f t="shared" si="607"/>
        <v>0.70896963636363641</v>
      </c>
      <c r="L12942" s="2" t="str">
        <f t="shared" si="608"/>
        <v>AA</v>
      </c>
      <c r="M12942" s="2" t="s">
        <v>588</v>
      </c>
      <c r="N12942" s="2" t="s">
        <v>417</v>
      </c>
      <c r="O12942" s="2" t="s">
        <v>70</v>
      </c>
    </row>
    <row r="12943" spans="1:15">
      <c r="A12943" s="38">
        <v>40752</v>
      </c>
      <c r="B12943" s="38">
        <v>45836</v>
      </c>
      <c r="C12943" s="131">
        <v>167</v>
      </c>
      <c r="D12943" s="39">
        <v>0.1003</v>
      </c>
      <c r="E12943" s="39">
        <v>9.11E-2</v>
      </c>
      <c r="F12943" s="40">
        <v>189000</v>
      </c>
      <c r="G12943" s="40">
        <v>189000</v>
      </c>
      <c r="H12943" s="40">
        <v>88149.85</v>
      </c>
      <c r="I12943" s="40">
        <v>133999.99</v>
      </c>
      <c r="J12943" s="67">
        <f t="shared" si="606"/>
        <v>0.46640132275132279</v>
      </c>
      <c r="K12943" s="39">
        <f t="shared" si="607"/>
        <v>0.70899465608465606</v>
      </c>
      <c r="L12943" s="2" t="str">
        <f t="shared" si="608"/>
        <v>AA</v>
      </c>
      <c r="M12943" s="2" t="s">
        <v>495</v>
      </c>
      <c r="N12943" s="2" t="s">
        <v>424</v>
      </c>
      <c r="O12943" s="2" t="s">
        <v>70</v>
      </c>
    </row>
    <row r="12944" spans="1:15">
      <c r="A12944" s="38">
        <v>39727</v>
      </c>
      <c r="B12944" s="38">
        <v>47032</v>
      </c>
      <c r="C12944" s="131">
        <v>240</v>
      </c>
      <c r="D12944" s="39">
        <v>0.1003</v>
      </c>
      <c r="E12944" s="39">
        <v>0.1003</v>
      </c>
      <c r="F12944" s="40">
        <v>165000</v>
      </c>
      <c r="G12944" s="40">
        <v>165000</v>
      </c>
      <c r="H12944" s="40">
        <v>90558.36</v>
      </c>
      <c r="I12944" s="40">
        <v>116999.99</v>
      </c>
      <c r="J12944" s="67">
        <f t="shared" si="606"/>
        <v>0.54883854545454547</v>
      </c>
      <c r="K12944" s="39">
        <f t="shared" si="607"/>
        <v>0.70909084848484849</v>
      </c>
      <c r="L12944" s="2" t="str">
        <f t="shared" si="608"/>
        <v>AA</v>
      </c>
      <c r="M12944" s="2" t="s">
        <v>554</v>
      </c>
      <c r="N12944" s="2" t="s">
        <v>417</v>
      </c>
      <c r="O12944" s="2" t="s">
        <v>70</v>
      </c>
    </row>
    <row r="12945" spans="1:15">
      <c r="A12945" s="42">
        <v>40067</v>
      </c>
      <c r="B12945" s="42">
        <v>51024</v>
      </c>
      <c r="C12945" s="130">
        <v>360</v>
      </c>
      <c r="D12945" s="43">
        <v>0.1003</v>
      </c>
      <c r="E12945" s="43">
        <v>9.11E-2</v>
      </c>
      <c r="F12945" s="44">
        <v>178293.11</v>
      </c>
      <c r="G12945" s="44">
        <v>178293.11</v>
      </c>
      <c r="H12945" s="44">
        <v>110302.95</v>
      </c>
      <c r="I12945" s="44">
        <v>126509.82</v>
      </c>
      <c r="J12945" s="68">
        <f t="shared" si="606"/>
        <v>0.61866075475378723</v>
      </c>
      <c r="K12945" s="43">
        <f t="shared" si="607"/>
        <v>0.70956090226930257</v>
      </c>
      <c r="L12945" s="41" t="str">
        <f t="shared" si="608"/>
        <v>AA</v>
      </c>
      <c r="M12945" s="41" t="s">
        <v>629</v>
      </c>
      <c r="N12945" s="41" t="s">
        <v>417</v>
      </c>
      <c r="O12945" s="41" t="s">
        <v>70</v>
      </c>
    </row>
    <row r="12946" spans="1:15">
      <c r="A12946" s="42">
        <v>40414</v>
      </c>
      <c r="B12946" s="42">
        <v>47903</v>
      </c>
      <c r="C12946" s="130">
        <v>246</v>
      </c>
      <c r="D12946" s="43">
        <v>0.1003</v>
      </c>
      <c r="E12946" s="43">
        <v>0.1003</v>
      </c>
      <c r="F12946" s="44">
        <v>155000</v>
      </c>
      <c r="G12946" s="44">
        <v>155000</v>
      </c>
      <c r="H12946" s="44">
        <v>88490.68</v>
      </c>
      <c r="I12946" s="44">
        <v>109999.99</v>
      </c>
      <c r="J12946" s="68">
        <f t="shared" si="606"/>
        <v>0.57090761290322578</v>
      </c>
      <c r="K12946" s="43">
        <f t="shared" si="607"/>
        <v>0.70967735483870975</v>
      </c>
      <c r="L12946" s="41" t="str">
        <f t="shared" si="608"/>
        <v>AA</v>
      </c>
      <c r="M12946" s="41" t="s">
        <v>467</v>
      </c>
      <c r="N12946" s="41" t="s">
        <v>425</v>
      </c>
      <c r="O12946" s="41" t="s">
        <v>70</v>
      </c>
    </row>
    <row r="12947" spans="1:15">
      <c r="A12947" s="38">
        <v>39910</v>
      </c>
      <c r="B12947" s="38">
        <v>47215</v>
      </c>
      <c r="C12947" s="131">
        <v>240</v>
      </c>
      <c r="D12947" s="39">
        <v>0.1003</v>
      </c>
      <c r="E12947" s="39">
        <v>9.11E-2</v>
      </c>
      <c r="F12947" s="40">
        <v>169043.8</v>
      </c>
      <c r="G12947" s="40">
        <v>169043.8</v>
      </c>
      <c r="H12947" s="40">
        <v>83867.210000000006</v>
      </c>
      <c r="I12947" s="40">
        <v>119999.99</v>
      </c>
      <c r="J12947" s="67">
        <f t="shared" si="606"/>
        <v>0.49612709842064606</v>
      </c>
      <c r="K12947" s="39">
        <f t="shared" si="607"/>
        <v>0.70987513295370797</v>
      </c>
      <c r="L12947" s="2" t="str">
        <f t="shared" si="608"/>
        <v>AA</v>
      </c>
      <c r="M12947" s="2" t="s">
        <v>475</v>
      </c>
      <c r="N12947" s="2" t="s">
        <v>427</v>
      </c>
      <c r="O12947" s="2" t="s">
        <v>70</v>
      </c>
    </row>
    <row r="12948" spans="1:15">
      <c r="A12948" s="42">
        <v>40385</v>
      </c>
      <c r="B12948" s="42">
        <v>43611</v>
      </c>
      <c r="C12948" s="130">
        <v>106</v>
      </c>
      <c r="D12948" s="43">
        <v>0.1003</v>
      </c>
      <c r="E12948" s="43">
        <v>9.11E-2</v>
      </c>
      <c r="F12948" s="44">
        <v>170000</v>
      </c>
      <c r="G12948" s="44">
        <v>170000</v>
      </c>
      <c r="H12948" s="44">
        <v>63341.120000000003</v>
      </c>
      <c r="I12948" s="44">
        <v>120751.03999999999</v>
      </c>
      <c r="J12948" s="68">
        <f t="shared" si="606"/>
        <v>0.37259482352941176</v>
      </c>
      <c r="K12948" s="43">
        <f t="shared" si="607"/>
        <v>0.71030023529411757</v>
      </c>
      <c r="L12948" s="41" t="str">
        <f t="shared" si="608"/>
        <v>AA</v>
      </c>
      <c r="M12948" s="41" t="s">
        <v>496</v>
      </c>
      <c r="N12948" s="41" t="s">
        <v>417</v>
      </c>
      <c r="O12948" s="41" t="s">
        <v>70</v>
      </c>
    </row>
    <row r="12949" spans="1:15">
      <c r="A12949" s="38">
        <v>40295</v>
      </c>
      <c r="B12949" s="38">
        <v>50644</v>
      </c>
      <c r="C12949" s="131">
        <v>340</v>
      </c>
      <c r="D12949" s="39">
        <v>0.1003</v>
      </c>
      <c r="E12949" s="39">
        <v>9.11E-2</v>
      </c>
      <c r="F12949" s="40">
        <v>179500</v>
      </c>
      <c r="G12949" s="40">
        <v>179500</v>
      </c>
      <c r="H12949" s="40">
        <v>109511.41</v>
      </c>
      <c r="I12949" s="40">
        <v>127499.99</v>
      </c>
      <c r="J12949" s="67">
        <f t="shared" si="606"/>
        <v>0.61009142061281341</v>
      </c>
      <c r="K12949" s="39">
        <f t="shared" si="607"/>
        <v>0.71030635097493044</v>
      </c>
      <c r="L12949" s="2" t="str">
        <f t="shared" si="608"/>
        <v>AA</v>
      </c>
      <c r="M12949" s="2" t="s">
        <v>636</v>
      </c>
      <c r="N12949" s="2" t="s">
        <v>417</v>
      </c>
      <c r="O12949" s="2" t="s">
        <v>70</v>
      </c>
    </row>
    <row r="12950" spans="1:15">
      <c r="A12950" s="42">
        <v>40135</v>
      </c>
      <c r="B12950" s="42">
        <v>47560</v>
      </c>
      <c r="C12950" s="130">
        <v>244</v>
      </c>
      <c r="D12950" s="43">
        <v>0.1003</v>
      </c>
      <c r="E12950" s="43">
        <v>9.11E-2</v>
      </c>
      <c r="F12950" s="44">
        <v>186200</v>
      </c>
      <c r="G12950" s="44">
        <v>186200</v>
      </c>
      <c r="H12950" s="44">
        <v>77711.199999999997</v>
      </c>
      <c r="I12950" s="44">
        <v>132299.99</v>
      </c>
      <c r="J12950" s="68">
        <f t="shared" si="606"/>
        <v>0.41735338345864659</v>
      </c>
      <c r="K12950" s="43">
        <f t="shared" si="607"/>
        <v>0.71052626208378078</v>
      </c>
      <c r="L12950" s="41" t="str">
        <f t="shared" si="608"/>
        <v>AA</v>
      </c>
      <c r="M12950" s="41" t="s">
        <v>495</v>
      </c>
      <c r="N12950" s="41" t="s">
        <v>424</v>
      </c>
      <c r="O12950" s="41" t="s">
        <v>70</v>
      </c>
    </row>
    <row r="12951" spans="1:15">
      <c r="A12951" s="38">
        <v>40126</v>
      </c>
      <c r="B12951" s="38">
        <v>51083</v>
      </c>
      <c r="C12951" s="131">
        <v>360</v>
      </c>
      <c r="D12951" s="39">
        <v>0.1003</v>
      </c>
      <c r="E12951" s="39">
        <v>9.11E-2</v>
      </c>
      <c r="F12951" s="40">
        <v>190000</v>
      </c>
      <c r="G12951" s="40">
        <v>190000</v>
      </c>
      <c r="H12951" s="40">
        <v>106791.93</v>
      </c>
      <c r="I12951" s="40">
        <v>134999.99</v>
      </c>
      <c r="J12951" s="67">
        <f t="shared" si="606"/>
        <v>0.56206278947368415</v>
      </c>
      <c r="K12951" s="39">
        <f t="shared" si="607"/>
        <v>0.71052626315789469</v>
      </c>
      <c r="L12951" s="2" t="str">
        <f t="shared" si="608"/>
        <v>AA</v>
      </c>
      <c r="M12951" s="2" t="s">
        <v>714</v>
      </c>
      <c r="N12951" s="2" t="s">
        <v>416</v>
      </c>
      <c r="O12951" s="2" t="s">
        <v>70</v>
      </c>
    </row>
    <row r="12952" spans="1:15">
      <c r="A12952" s="42">
        <v>39659</v>
      </c>
      <c r="B12952" s="42">
        <v>46964</v>
      </c>
      <c r="C12952" s="130">
        <v>240</v>
      </c>
      <c r="D12952" s="43">
        <v>0.1003</v>
      </c>
      <c r="E12952" s="43">
        <v>9.11E-2</v>
      </c>
      <c r="F12952" s="44">
        <v>135000</v>
      </c>
      <c r="G12952" s="44">
        <v>135000</v>
      </c>
      <c r="H12952" s="44">
        <v>67820.05</v>
      </c>
      <c r="I12952" s="44">
        <v>95969.99</v>
      </c>
      <c r="J12952" s="68">
        <f t="shared" si="606"/>
        <v>0.50237074074074073</v>
      </c>
      <c r="K12952" s="43">
        <f t="shared" si="607"/>
        <v>0.71088881481481481</v>
      </c>
      <c r="L12952" s="41" t="str">
        <f t="shared" si="608"/>
        <v>AA</v>
      </c>
      <c r="M12952" s="41" t="s">
        <v>785</v>
      </c>
      <c r="N12952" s="41" t="s">
        <v>423</v>
      </c>
      <c r="O12952" s="41" t="s">
        <v>70</v>
      </c>
    </row>
    <row r="12953" spans="1:15">
      <c r="A12953" s="42">
        <v>40263</v>
      </c>
      <c r="B12953" s="42">
        <v>47203</v>
      </c>
      <c r="C12953" s="130">
        <v>228</v>
      </c>
      <c r="D12953" s="43">
        <v>0.1003</v>
      </c>
      <c r="E12953" s="43">
        <v>9.11E-2</v>
      </c>
      <c r="F12953" s="44">
        <v>176000</v>
      </c>
      <c r="G12953" s="44">
        <v>176000</v>
      </c>
      <c r="H12953" s="44">
        <v>70847.83</v>
      </c>
      <c r="I12953" s="44">
        <v>125299.99</v>
      </c>
      <c r="J12953" s="68">
        <f t="shared" si="606"/>
        <v>0.40254448863636366</v>
      </c>
      <c r="K12953" s="43">
        <f t="shared" si="607"/>
        <v>0.71193176136363634</v>
      </c>
      <c r="L12953" s="41" t="str">
        <f t="shared" si="608"/>
        <v>AA</v>
      </c>
      <c r="M12953" s="41" t="s">
        <v>461</v>
      </c>
      <c r="N12953" s="41" t="s">
        <v>416</v>
      </c>
      <c r="O12953" s="41" t="s">
        <v>70</v>
      </c>
    </row>
    <row r="12954" spans="1:15">
      <c r="A12954" s="42">
        <v>40556</v>
      </c>
      <c r="B12954" s="42">
        <v>46035</v>
      </c>
      <c r="C12954" s="130">
        <v>180</v>
      </c>
      <c r="D12954" s="43">
        <v>0.1003</v>
      </c>
      <c r="E12954" s="43">
        <v>9.11E-2</v>
      </c>
      <c r="F12954" s="44">
        <v>170000</v>
      </c>
      <c r="G12954" s="44">
        <v>170000</v>
      </c>
      <c r="H12954" s="44">
        <v>90645.79</v>
      </c>
      <c r="I12954" s="44">
        <v>121031.73</v>
      </c>
      <c r="J12954" s="68">
        <f t="shared" si="606"/>
        <v>0.53321052941176472</v>
      </c>
      <c r="K12954" s="43">
        <f t="shared" si="607"/>
        <v>0.7119513529411764</v>
      </c>
      <c r="L12954" s="41" t="str">
        <f t="shared" si="608"/>
        <v>AA</v>
      </c>
      <c r="M12954" s="41" t="s">
        <v>555</v>
      </c>
      <c r="N12954" s="41" t="s">
        <v>434</v>
      </c>
      <c r="O12954" s="41" t="s">
        <v>70</v>
      </c>
    </row>
    <row r="12955" spans="1:15">
      <c r="A12955" s="42">
        <v>40372</v>
      </c>
      <c r="B12955" s="42">
        <v>51330</v>
      </c>
      <c r="C12955" s="130">
        <v>360</v>
      </c>
      <c r="D12955" s="43">
        <v>0.1003</v>
      </c>
      <c r="E12955" s="43">
        <v>9.11E-2</v>
      </c>
      <c r="F12955" s="44">
        <v>154500</v>
      </c>
      <c r="G12955" s="44">
        <v>154500</v>
      </c>
      <c r="H12955" s="44">
        <v>96184.73</v>
      </c>
      <c r="I12955" s="44">
        <v>109999.98</v>
      </c>
      <c r="J12955" s="68">
        <f t="shared" si="606"/>
        <v>0.62255488673139159</v>
      </c>
      <c r="K12955" s="43">
        <f t="shared" si="607"/>
        <v>0.71197398058252426</v>
      </c>
      <c r="L12955" s="41" t="str">
        <f t="shared" si="608"/>
        <v>AA</v>
      </c>
      <c r="M12955" s="41" t="s">
        <v>564</v>
      </c>
      <c r="N12955" s="41" t="s">
        <v>417</v>
      </c>
      <c r="O12955" s="41" t="s">
        <v>70</v>
      </c>
    </row>
    <row r="12956" spans="1:15">
      <c r="A12956" s="42">
        <v>40515</v>
      </c>
      <c r="B12956" s="42">
        <v>51473</v>
      </c>
      <c r="C12956" s="130">
        <v>360</v>
      </c>
      <c r="D12956" s="43">
        <v>0.1003</v>
      </c>
      <c r="E12956" s="43">
        <v>9.11E-2</v>
      </c>
      <c r="F12956" s="44">
        <v>161253.79999999999</v>
      </c>
      <c r="G12956" s="44">
        <v>161253.79999999999</v>
      </c>
      <c r="H12956" s="44">
        <v>102107.63</v>
      </c>
      <c r="I12956" s="44">
        <v>114999.99</v>
      </c>
      <c r="J12956" s="68">
        <f t="shared" si="606"/>
        <v>0.63321069022869547</v>
      </c>
      <c r="K12956" s="43">
        <f t="shared" si="607"/>
        <v>0.71316142627336543</v>
      </c>
      <c r="L12956" s="41" t="str">
        <f t="shared" si="608"/>
        <v>AA</v>
      </c>
      <c r="M12956" s="41" t="s">
        <v>555</v>
      </c>
      <c r="N12956" s="41" t="s">
        <v>434</v>
      </c>
      <c r="O12956" s="41" t="s">
        <v>70</v>
      </c>
    </row>
    <row r="12957" spans="1:15">
      <c r="A12957" s="42">
        <v>40687</v>
      </c>
      <c r="B12957" s="42">
        <v>51645</v>
      </c>
      <c r="C12957" s="130">
        <v>360</v>
      </c>
      <c r="D12957" s="43">
        <v>0.1003</v>
      </c>
      <c r="E12957" s="43">
        <v>9.11E-2</v>
      </c>
      <c r="F12957" s="44">
        <v>163000</v>
      </c>
      <c r="G12957" s="44">
        <v>163000</v>
      </c>
      <c r="H12957" s="44">
        <v>105305.53</v>
      </c>
      <c r="I12957" s="44">
        <v>116258.2</v>
      </c>
      <c r="J12957" s="68">
        <f t="shared" si="606"/>
        <v>0.64604619631901838</v>
      </c>
      <c r="K12957" s="43">
        <f t="shared" si="607"/>
        <v>0.71324049079754603</v>
      </c>
      <c r="L12957" s="41" t="str">
        <f t="shared" si="608"/>
        <v>AA</v>
      </c>
      <c r="M12957" s="41" t="s">
        <v>633</v>
      </c>
      <c r="N12957" s="41" t="s">
        <v>422</v>
      </c>
      <c r="O12957" s="41" t="s">
        <v>70</v>
      </c>
    </row>
    <row r="12958" spans="1:15">
      <c r="A12958" s="42">
        <v>40274</v>
      </c>
      <c r="B12958" s="42">
        <v>46605</v>
      </c>
      <c r="C12958" s="130">
        <v>208</v>
      </c>
      <c r="D12958" s="43">
        <v>0.1003</v>
      </c>
      <c r="E12958" s="43">
        <v>9.11E-2</v>
      </c>
      <c r="F12958" s="44">
        <v>166807</v>
      </c>
      <c r="G12958" s="44">
        <v>166807</v>
      </c>
      <c r="H12958" s="44">
        <v>88905.600000000006</v>
      </c>
      <c r="I12958" s="44">
        <v>118999.99</v>
      </c>
      <c r="J12958" s="68">
        <f t="shared" si="606"/>
        <v>0.53298482677585479</v>
      </c>
      <c r="K12958" s="43">
        <f t="shared" si="607"/>
        <v>0.71339925782491143</v>
      </c>
      <c r="L12958" s="41" t="str">
        <f t="shared" si="608"/>
        <v>AA</v>
      </c>
      <c r="M12958" s="41" t="s">
        <v>1518</v>
      </c>
      <c r="N12958" s="41" t="s">
        <v>422</v>
      </c>
      <c r="O12958" s="41" t="s">
        <v>70</v>
      </c>
    </row>
    <row r="12959" spans="1:15">
      <c r="A12959" s="42">
        <v>40429</v>
      </c>
      <c r="B12959" s="42">
        <v>50107</v>
      </c>
      <c r="C12959" s="130">
        <v>318</v>
      </c>
      <c r="D12959" s="43">
        <v>0.1003</v>
      </c>
      <c r="E12959" s="43">
        <v>9.11E-2</v>
      </c>
      <c r="F12959" s="44">
        <v>173790.3</v>
      </c>
      <c r="G12959" s="44">
        <v>173790.3</v>
      </c>
      <c r="H12959" s="44">
        <v>115625.63</v>
      </c>
      <c r="I12959" s="44">
        <v>123990</v>
      </c>
      <c r="J12959" s="68">
        <f t="shared" si="606"/>
        <v>0.6653169365609013</v>
      </c>
      <c r="K12959" s="43">
        <f t="shared" si="607"/>
        <v>0.71344603237349846</v>
      </c>
      <c r="L12959" s="41" t="str">
        <f t="shared" si="608"/>
        <v>A</v>
      </c>
      <c r="M12959" s="41" t="s">
        <v>564</v>
      </c>
      <c r="N12959" s="41" t="s">
        <v>417</v>
      </c>
      <c r="O12959" s="41" t="s">
        <v>70</v>
      </c>
    </row>
    <row r="12960" spans="1:15">
      <c r="A12960" s="42">
        <v>39930</v>
      </c>
      <c r="B12960" s="42">
        <v>47235</v>
      </c>
      <c r="C12960" s="130">
        <v>240</v>
      </c>
      <c r="D12960" s="43">
        <v>0.1003</v>
      </c>
      <c r="E12960" s="43">
        <v>9.11E-2</v>
      </c>
      <c r="F12960" s="44">
        <v>140000</v>
      </c>
      <c r="G12960" s="44">
        <v>140000</v>
      </c>
      <c r="H12960" s="44">
        <v>73614.100000000006</v>
      </c>
      <c r="I12960" s="44">
        <v>99999.99</v>
      </c>
      <c r="J12960" s="68">
        <f t="shared" si="606"/>
        <v>0.52581500000000003</v>
      </c>
      <c r="K12960" s="43">
        <f t="shared" si="607"/>
        <v>0.71428564285714291</v>
      </c>
      <c r="L12960" s="41" t="str">
        <f t="shared" si="608"/>
        <v>AA</v>
      </c>
      <c r="M12960" s="41" t="s">
        <v>586</v>
      </c>
      <c r="N12960" s="41" t="s">
        <v>416</v>
      </c>
      <c r="O12960" s="41" t="s">
        <v>70</v>
      </c>
    </row>
    <row r="12961" spans="1:15">
      <c r="A12961" s="42">
        <v>40669</v>
      </c>
      <c r="B12961" s="42">
        <v>51627</v>
      </c>
      <c r="C12961" s="130">
        <v>360</v>
      </c>
      <c r="D12961" s="43">
        <v>0.1003</v>
      </c>
      <c r="E12961" s="43">
        <v>9.11E-2</v>
      </c>
      <c r="F12961" s="44">
        <v>175000</v>
      </c>
      <c r="G12961" s="44">
        <v>175000</v>
      </c>
      <c r="H12961" s="44">
        <v>112128.66</v>
      </c>
      <c r="I12961" s="44">
        <v>124999.99</v>
      </c>
      <c r="J12961" s="68">
        <f t="shared" si="606"/>
        <v>0.64073520000000006</v>
      </c>
      <c r="K12961" s="43">
        <f t="shared" si="607"/>
        <v>0.71428565714285719</v>
      </c>
      <c r="L12961" s="41" t="str">
        <f t="shared" si="608"/>
        <v>AA</v>
      </c>
      <c r="M12961" s="41" t="s">
        <v>457</v>
      </c>
      <c r="N12961" s="41" t="s">
        <v>419</v>
      </c>
      <c r="O12961" s="41" t="s">
        <v>70</v>
      </c>
    </row>
    <row r="12962" spans="1:15">
      <c r="A12962" s="42">
        <v>40161</v>
      </c>
      <c r="B12962" s="42">
        <v>46552</v>
      </c>
      <c r="C12962" s="130">
        <v>210</v>
      </c>
      <c r="D12962" s="43">
        <v>0.1003</v>
      </c>
      <c r="E12962" s="43">
        <v>9.11E-2</v>
      </c>
      <c r="F12962" s="44">
        <v>196000</v>
      </c>
      <c r="G12962" s="44">
        <v>196000</v>
      </c>
      <c r="H12962" s="44">
        <v>102185.84</v>
      </c>
      <c r="I12962" s="44">
        <v>139999.99</v>
      </c>
      <c r="J12962" s="68">
        <f t="shared" si="606"/>
        <v>0.52135632653061226</v>
      </c>
      <c r="K12962" s="43">
        <f t="shared" si="607"/>
        <v>0.71428566326530607</v>
      </c>
      <c r="L12962" s="41" t="str">
        <f t="shared" si="608"/>
        <v>AA</v>
      </c>
      <c r="M12962" s="41" t="s">
        <v>515</v>
      </c>
      <c r="N12962" s="41" t="s">
        <v>416</v>
      </c>
      <c r="O12962" s="41" t="s">
        <v>70</v>
      </c>
    </row>
    <row r="12963" spans="1:15">
      <c r="A12963" s="42">
        <v>39706</v>
      </c>
      <c r="B12963" s="42">
        <v>43358</v>
      </c>
      <c r="C12963" s="130">
        <v>120</v>
      </c>
      <c r="D12963" s="43">
        <v>0.1003</v>
      </c>
      <c r="E12963" s="43">
        <v>9.11E-2</v>
      </c>
      <c r="F12963" s="44">
        <v>140000</v>
      </c>
      <c r="G12963" s="44">
        <v>140000</v>
      </c>
      <c r="H12963" s="44">
        <v>42435.34</v>
      </c>
      <c r="I12963" s="44">
        <v>100000</v>
      </c>
      <c r="J12963" s="68">
        <f t="shared" si="606"/>
        <v>0.30310957142857142</v>
      </c>
      <c r="K12963" s="43">
        <f t="shared" si="607"/>
        <v>0.7142857142857143</v>
      </c>
      <c r="L12963" s="41" t="str">
        <f t="shared" si="608"/>
        <v>AA</v>
      </c>
      <c r="M12963" s="41" t="s">
        <v>616</v>
      </c>
      <c r="N12963" s="41" t="s">
        <v>424</v>
      </c>
      <c r="O12963" s="41" t="s">
        <v>70</v>
      </c>
    </row>
    <row r="12964" spans="1:15">
      <c r="A12964" s="42">
        <v>40351</v>
      </c>
      <c r="B12964" s="42">
        <v>46805</v>
      </c>
      <c r="C12964" s="130">
        <v>212</v>
      </c>
      <c r="D12964" s="43">
        <v>0.1003</v>
      </c>
      <c r="E12964" s="43">
        <v>9.11E-2</v>
      </c>
      <c r="F12964" s="44">
        <v>168000</v>
      </c>
      <c r="G12964" s="44">
        <v>168000</v>
      </c>
      <c r="H12964" s="44">
        <v>64577.26</v>
      </c>
      <c r="I12964" s="44">
        <v>120001.78</v>
      </c>
      <c r="J12964" s="68">
        <f t="shared" si="606"/>
        <v>0.38438845238095237</v>
      </c>
      <c r="K12964" s="43">
        <f t="shared" si="607"/>
        <v>0.71429630952380951</v>
      </c>
      <c r="L12964" s="41" t="str">
        <f t="shared" si="608"/>
        <v>AA</v>
      </c>
      <c r="M12964" s="41" t="s">
        <v>564</v>
      </c>
      <c r="N12964" s="41" t="s">
        <v>417</v>
      </c>
      <c r="O12964" s="41" t="s">
        <v>70</v>
      </c>
    </row>
    <row r="12965" spans="1:15">
      <c r="A12965" s="42">
        <v>40806</v>
      </c>
      <c r="B12965" s="42">
        <v>51764</v>
      </c>
      <c r="C12965" s="130">
        <v>360</v>
      </c>
      <c r="D12965" s="43">
        <v>0.1003</v>
      </c>
      <c r="E12965" s="43">
        <v>9.11E-2</v>
      </c>
      <c r="F12965" s="44">
        <v>185000</v>
      </c>
      <c r="G12965" s="44">
        <v>185000</v>
      </c>
      <c r="H12965" s="44">
        <v>106343.41</v>
      </c>
      <c r="I12965" s="44">
        <v>132194.60999999999</v>
      </c>
      <c r="J12965" s="68">
        <f t="shared" si="606"/>
        <v>0.57482924324324325</v>
      </c>
      <c r="K12965" s="43">
        <f t="shared" si="607"/>
        <v>0.71456545945945937</v>
      </c>
      <c r="L12965" s="41" t="str">
        <f t="shared" si="608"/>
        <v>AA</v>
      </c>
      <c r="M12965" s="41" t="s">
        <v>515</v>
      </c>
      <c r="N12965" s="41" t="s">
        <v>416</v>
      </c>
      <c r="O12965" s="41" t="s">
        <v>70</v>
      </c>
    </row>
    <row r="12966" spans="1:15">
      <c r="A12966" s="38">
        <v>40633</v>
      </c>
      <c r="B12966" s="38">
        <v>47879</v>
      </c>
      <c r="C12966" s="131">
        <v>238</v>
      </c>
      <c r="D12966" s="39">
        <v>0.1003</v>
      </c>
      <c r="E12966" s="39">
        <v>9.5700000000000007E-2</v>
      </c>
      <c r="F12966" s="40">
        <v>170000</v>
      </c>
      <c r="G12966" s="40">
        <v>170000</v>
      </c>
      <c r="H12966" s="40">
        <v>100574.95</v>
      </c>
      <c r="I12966" s="40">
        <v>121499.99</v>
      </c>
      <c r="J12966" s="67">
        <f t="shared" si="606"/>
        <v>0.59161735294117646</v>
      </c>
      <c r="K12966" s="39">
        <f t="shared" si="607"/>
        <v>0.71470582352941181</v>
      </c>
      <c r="L12966" s="2" t="str">
        <f t="shared" si="608"/>
        <v>AA</v>
      </c>
      <c r="M12966" s="2" t="s">
        <v>457</v>
      </c>
      <c r="N12966" s="2" t="s">
        <v>419</v>
      </c>
      <c r="O12966" s="2" t="s">
        <v>70</v>
      </c>
    </row>
    <row r="12967" spans="1:15">
      <c r="A12967" s="42">
        <v>40492</v>
      </c>
      <c r="B12967" s="42">
        <v>51450</v>
      </c>
      <c r="C12967" s="130">
        <v>360</v>
      </c>
      <c r="D12967" s="43">
        <v>0.1003</v>
      </c>
      <c r="E12967" s="43">
        <v>9.11E-2</v>
      </c>
      <c r="F12967" s="44">
        <v>167900</v>
      </c>
      <c r="G12967" s="44">
        <v>167900</v>
      </c>
      <c r="H12967" s="44">
        <v>105988.62</v>
      </c>
      <c r="I12967" s="44">
        <v>119999.99</v>
      </c>
      <c r="J12967" s="68">
        <f t="shared" si="606"/>
        <v>0.63126039309112569</v>
      </c>
      <c r="K12967" s="43">
        <f t="shared" si="607"/>
        <v>0.71471107802263256</v>
      </c>
      <c r="L12967" s="41" t="str">
        <f t="shared" si="608"/>
        <v>AA</v>
      </c>
      <c r="M12967" s="41" t="s">
        <v>753</v>
      </c>
      <c r="N12967" s="41" t="s">
        <v>431</v>
      </c>
      <c r="O12967" s="41" t="s">
        <v>70</v>
      </c>
    </row>
    <row r="12968" spans="1:15">
      <c r="A12968" s="42">
        <v>40718</v>
      </c>
      <c r="B12968" s="42">
        <v>46197</v>
      </c>
      <c r="C12968" s="130">
        <v>180</v>
      </c>
      <c r="D12968" s="43">
        <v>0.1003</v>
      </c>
      <c r="E12968" s="43">
        <v>9.11E-2</v>
      </c>
      <c r="F12968" s="44">
        <v>154212.5</v>
      </c>
      <c r="G12968" s="44">
        <v>154212.5</v>
      </c>
      <c r="H12968" s="44">
        <v>38826.68</v>
      </c>
      <c r="I12968" s="44">
        <v>110250.18</v>
      </c>
      <c r="J12968" s="68">
        <f t="shared" si="606"/>
        <v>0.25177388344005835</v>
      </c>
      <c r="K12968" s="43">
        <f t="shared" si="607"/>
        <v>0.71492375780173456</v>
      </c>
      <c r="L12968" s="41" t="str">
        <f t="shared" si="608"/>
        <v>AA</v>
      </c>
      <c r="M12968" s="41" t="s">
        <v>475</v>
      </c>
      <c r="N12968" s="41" t="s">
        <v>427</v>
      </c>
      <c r="O12968" s="41" t="s">
        <v>70</v>
      </c>
    </row>
    <row r="12969" spans="1:15">
      <c r="A12969" s="42">
        <v>40193</v>
      </c>
      <c r="B12969" s="42">
        <v>47041</v>
      </c>
      <c r="C12969" s="130">
        <v>225</v>
      </c>
      <c r="D12969" s="43">
        <v>0.1003</v>
      </c>
      <c r="E12969" s="43">
        <v>0.1003</v>
      </c>
      <c r="F12969" s="44">
        <v>166429.35999999999</v>
      </c>
      <c r="G12969" s="44">
        <v>166429.35999999999</v>
      </c>
      <c r="H12969" s="44">
        <v>89827.25</v>
      </c>
      <c r="I12969" s="44">
        <v>119006.87</v>
      </c>
      <c r="J12969" s="68">
        <f t="shared" si="606"/>
        <v>0.53973199199948863</v>
      </c>
      <c r="K12969" s="43">
        <f t="shared" si="607"/>
        <v>0.71505935010505361</v>
      </c>
      <c r="L12969" s="41" t="str">
        <f t="shared" si="608"/>
        <v>AA</v>
      </c>
      <c r="M12969" s="41" t="s">
        <v>753</v>
      </c>
      <c r="N12969" s="41" t="s">
        <v>431</v>
      </c>
      <c r="O12969" s="41" t="s">
        <v>70</v>
      </c>
    </row>
    <row r="12970" spans="1:15">
      <c r="A12970" s="38">
        <v>40144</v>
      </c>
      <c r="B12970" s="38">
        <v>50187</v>
      </c>
      <c r="C12970" s="131">
        <v>330</v>
      </c>
      <c r="D12970" s="39">
        <v>0.1003</v>
      </c>
      <c r="E12970" s="39">
        <v>9.11E-2</v>
      </c>
      <c r="F12970" s="40">
        <v>165000</v>
      </c>
      <c r="G12970" s="40">
        <v>165000</v>
      </c>
      <c r="H12970" s="40">
        <v>39833.31</v>
      </c>
      <c r="I12970" s="40">
        <v>118000</v>
      </c>
      <c r="J12970" s="67">
        <f t="shared" si="606"/>
        <v>0.24141399999999999</v>
      </c>
      <c r="K12970" s="39">
        <f t="shared" si="607"/>
        <v>0.7151515151515152</v>
      </c>
      <c r="L12970" s="2" t="str">
        <f t="shared" si="608"/>
        <v>AA</v>
      </c>
      <c r="M12970" s="2" t="s">
        <v>496</v>
      </c>
      <c r="N12970" s="2" t="s">
        <v>417</v>
      </c>
      <c r="O12970" s="2" t="s">
        <v>70</v>
      </c>
    </row>
    <row r="12971" spans="1:15">
      <c r="A12971" s="42">
        <v>40437</v>
      </c>
      <c r="B12971" s="42">
        <v>51395</v>
      </c>
      <c r="C12971" s="130">
        <v>360</v>
      </c>
      <c r="D12971" s="43">
        <v>0.1003</v>
      </c>
      <c r="E12971" s="43">
        <v>9.11E-2</v>
      </c>
      <c r="F12971" s="44">
        <v>195800</v>
      </c>
      <c r="G12971" s="44">
        <v>195800</v>
      </c>
      <c r="H12971" s="44">
        <v>123173.87</v>
      </c>
      <c r="I12971" s="44">
        <v>140149.99</v>
      </c>
      <c r="J12971" s="68">
        <f t="shared" si="606"/>
        <v>0.62908003064351381</v>
      </c>
      <c r="K12971" s="43">
        <f t="shared" si="607"/>
        <v>0.71578135852911129</v>
      </c>
      <c r="L12971" s="41" t="str">
        <f t="shared" si="608"/>
        <v>AA</v>
      </c>
      <c r="M12971" s="41" t="s">
        <v>475</v>
      </c>
      <c r="N12971" s="41" t="s">
        <v>427</v>
      </c>
      <c r="O12971" s="41" t="s">
        <v>70</v>
      </c>
    </row>
    <row r="12972" spans="1:15">
      <c r="A12972" s="42">
        <v>40753</v>
      </c>
      <c r="B12972" s="42">
        <v>44406</v>
      </c>
      <c r="C12972" s="130">
        <v>120</v>
      </c>
      <c r="D12972" s="43">
        <v>0.1003</v>
      </c>
      <c r="E12972" s="43">
        <v>9.11E-2</v>
      </c>
      <c r="F12972" s="44">
        <v>198000</v>
      </c>
      <c r="G12972" s="44">
        <v>198000</v>
      </c>
      <c r="H12972" s="44">
        <v>105296.73</v>
      </c>
      <c r="I12972" s="44">
        <v>141760.71</v>
      </c>
      <c r="J12972" s="68">
        <f t="shared" si="606"/>
        <v>0.53180166666666662</v>
      </c>
      <c r="K12972" s="43">
        <f t="shared" si="607"/>
        <v>0.71596318181818175</v>
      </c>
      <c r="L12972" s="41" t="str">
        <f t="shared" si="608"/>
        <v>AA</v>
      </c>
      <c r="M12972" s="41" t="s">
        <v>481</v>
      </c>
      <c r="N12972" s="41" t="s">
        <v>417</v>
      </c>
      <c r="O12972" s="41" t="s">
        <v>70</v>
      </c>
    </row>
    <row r="12973" spans="1:15">
      <c r="A12973" s="42">
        <v>40658</v>
      </c>
      <c r="B12973" s="42">
        <v>51616</v>
      </c>
      <c r="C12973" s="130">
        <v>360</v>
      </c>
      <c r="D12973" s="43">
        <v>0.1003</v>
      </c>
      <c r="E12973" s="43">
        <v>9.11E-2</v>
      </c>
      <c r="F12973" s="44">
        <v>178000</v>
      </c>
      <c r="G12973" s="44">
        <v>178000</v>
      </c>
      <c r="H12973" s="44">
        <v>122249.08</v>
      </c>
      <c r="I12973" s="44">
        <v>127447.44</v>
      </c>
      <c r="J12973" s="68">
        <f t="shared" si="606"/>
        <v>0.68679258426966294</v>
      </c>
      <c r="K12973" s="43">
        <f t="shared" si="607"/>
        <v>0.71599685393258428</v>
      </c>
      <c r="L12973" s="41" t="str">
        <f t="shared" si="608"/>
        <v>A</v>
      </c>
      <c r="M12973" s="41" t="s">
        <v>548</v>
      </c>
      <c r="N12973" s="41" t="s">
        <v>433</v>
      </c>
      <c r="O12973" s="41" t="s">
        <v>70</v>
      </c>
    </row>
    <row r="12974" spans="1:15">
      <c r="A12974" s="38">
        <v>40051</v>
      </c>
      <c r="B12974" s="38">
        <v>49151</v>
      </c>
      <c r="C12974" s="131">
        <v>299</v>
      </c>
      <c r="D12974" s="39">
        <v>0.1003</v>
      </c>
      <c r="E12974" s="39">
        <v>9.5700000000000007E-2</v>
      </c>
      <c r="F12974" s="40">
        <v>162000</v>
      </c>
      <c r="G12974" s="40">
        <v>162000</v>
      </c>
      <c r="H12974" s="40">
        <v>93658.87</v>
      </c>
      <c r="I12974" s="40">
        <v>115999.99</v>
      </c>
      <c r="J12974" s="67">
        <f t="shared" si="606"/>
        <v>0.57814117283950617</v>
      </c>
      <c r="K12974" s="39">
        <f t="shared" si="607"/>
        <v>0.71604932098765439</v>
      </c>
      <c r="L12974" s="2" t="str">
        <f t="shared" si="608"/>
        <v>AA</v>
      </c>
      <c r="M12974" s="2" t="s">
        <v>918</v>
      </c>
      <c r="N12974" s="2" t="s">
        <v>416</v>
      </c>
      <c r="O12974" s="2" t="s">
        <v>70</v>
      </c>
    </row>
    <row r="12975" spans="1:15">
      <c r="A12975" s="38">
        <v>40492</v>
      </c>
      <c r="B12975" s="38">
        <v>51450</v>
      </c>
      <c r="C12975" s="131">
        <v>360</v>
      </c>
      <c r="D12975" s="39">
        <v>0.1003</v>
      </c>
      <c r="E12975" s="39">
        <v>9.11E-2</v>
      </c>
      <c r="F12975" s="40">
        <v>176500</v>
      </c>
      <c r="G12975" s="40">
        <v>176500</v>
      </c>
      <c r="H12975" s="40">
        <v>116552.72</v>
      </c>
      <c r="I12975" s="40">
        <v>126400</v>
      </c>
      <c r="J12975" s="67">
        <f t="shared" si="606"/>
        <v>0.66035535410764878</v>
      </c>
      <c r="K12975" s="39">
        <f t="shared" si="607"/>
        <v>0.71614730878186972</v>
      </c>
      <c r="L12975" s="2" t="str">
        <f t="shared" si="608"/>
        <v>A</v>
      </c>
      <c r="M12975" s="2" t="s">
        <v>595</v>
      </c>
      <c r="N12975" s="2" t="s">
        <v>423</v>
      </c>
      <c r="O12975" s="2" t="s">
        <v>70</v>
      </c>
    </row>
    <row r="12976" spans="1:15">
      <c r="A12976" s="38">
        <v>40112</v>
      </c>
      <c r="B12976" s="38">
        <v>51069</v>
      </c>
      <c r="C12976" s="131">
        <v>360</v>
      </c>
      <c r="D12976" s="39">
        <v>0.1003</v>
      </c>
      <c r="E12976" s="39">
        <v>9.11E-2</v>
      </c>
      <c r="F12976" s="40">
        <v>180000</v>
      </c>
      <c r="G12976" s="40">
        <v>180000</v>
      </c>
      <c r="H12976" s="40">
        <v>109824.6</v>
      </c>
      <c r="I12976" s="40">
        <v>128999.99</v>
      </c>
      <c r="J12976" s="67">
        <f t="shared" si="606"/>
        <v>0.61013666666666666</v>
      </c>
      <c r="K12976" s="39">
        <f t="shared" si="607"/>
        <v>0.71666661111111118</v>
      </c>
      <c r="L12976" s="2" t="str">
        <f t="shared" si="608"/>
        <v>AA</v>
      </c>
      <c r="M12976" s="2" t="s">
        <v>511</v>
      </c>
      <c r="N12976" s="2" t="s">
        <v>422</v>
      </c>
      <c r="O12976" s="2" t="s">
        <v>70</v>
      </c>
    </row>
    <row r="12977" spans="1:15">
      <c r="A12977" s="38">
        <v>40854</v>
      </c>
      <c r="B12977" s="38">
        <v>43107</v>
      </c>
      <c r="C12977" s="131">
        <v>74</v>
      </c>
      <c r="D12977" s="39">
        <v>0.1003</v>
      </c>
      <c r="E12977" s="39">
        <v>9.5700000000000007E-2</v>
      </c>
      <c r="F12977" s="40">
        <v>173000</v>
      </c>
      <c r="G12977" s="40">
        <v>173000</v>
      </c>
      <c r="H12977" s="40">
        <v>59801.19</v>
      </c>
      <c r="I12977" s="40">
        <v>123999.99</v>
      </c>
      <c r="J12977" s="67">
        <f t="shared" si="606"/>
        <v>0.34567161849710987</v>
      </c>
      <c r="K12977" s="39">
        <f t="shared" si="607"/>
        <v>0.71676294797687867</v>
      </c>
      <c r="L12977" s="2" t="str">
        <f t="shared" si="608"/>
        <v>AA</v>
      </c>
      <c r="M12977" s="2" t="s">
        <v>586</v>
      </c>
      <c r="N12977" s="2" t="s">
        <v>416</v>
      </c>
      <c r="O12977" s="2" t="s">
        <v>70</v>
      </c>
    </row>
    <row r="12978" spans="1:15">
      <c r="A12978" s="42">
        <v>39885</v>
      </c>
      <c r="B12978" s="42">
        <v>47190</v>
      </c>
      <c r="C12978" s="130">
        <v>240</v>
      </c>
      <c r="D12978" s="43">
        <v>0.1003</v>
      </c>
      <c r="E12978" s="43">
        <v>9.11E-2</v>
      </c>
      <c r="F12978" s="44">
        <v>167281.23000000001</v>
      </c>
      <c r="G12978" s="44">
        <v>167281.23000000001</v>
      </c>
      <c r="H12978" s="44">
        <v>87856.57</v>
      </c>
      <c r="I12978" s="44">
        <v>119999.99</v>
      </c>
      <c r="J12978" s="68">
        <f t="shared" si="606"/>
        <v>0.52520279770778822</v>
      </c>
      <c r="K12978" s="43">
        <f t="shared" si="607"/>
        <v>0.71735478033010636</v>
      </c>
      <c r="L12978" s="41" t="str">
        <f t="shared" si="608"/>
        <v>AA</v>
      </c>
      <c r="M12978" s="41" t="s">
        <v>565</v>
      </c>
      <c r="N12978" s="41" t="s">
        <v>432</v>
      </c>
      <c r="O12978" s="41" t="s">
        <v>70</v>
      </c>
    </row>
    <row r="12979" spans="1:15">
      <c r="A12979" s="42">
        <v>39770</v>
      </c>
      <c r="B12979" s="42">
        <v>45187</v>
      </c>
      <c r="C12979" s="130">
        <v>178</v>
      </c>
      <c r="D12979" s="43">
        <v>0.1003</v>
      </c>
      <c r="E12979" s="43">
        <v>9.11E-2</v>
      </c>
      <c r="F12979" s="44">
        <v>195000</v>
      </c>
      <c r="G12979" s="44">
        <v>195000</v>
      </c>
      <c r="H12979" s="44">
        <v>47043.4</v>
      </c>
      <c r="I12979" s="44">
        <v>139999.99</v>
      </c>
      <c r="J12979" s="68">
        <f t="shared" si="606"/>
        <v>0.24124820512820513</v>
      </c>
      <c r="K12979" s="43">
        <f t="shared" si="607"/>
        <v>0.71794866666666657</v>
      </c>
      <c r="L12979" s="41" t="str">
        <f t="shared" si="608"/>
        <v>AA</v>
      </c>
      <c r="M12979" s="41" t="s">
        <v>820</v>
      </c>
      <c r="N12979" s="41" t="s">
        <v>424</v>
      </c>
      <c r="O12979" s="41" t="s">
        <v>70</v>
      </c>
    </row>
    <row r="12980" spans="1:15">
      <c r="A12980" s="42">
        <v>40035</v>
      </c>
      <c r="B12980" s="42">
        <v>47340</v>
      </c>
      <c r="C12980" s="130">
        <v>240</v>
      </c>
      <c r="D12980" s="43">
        <v>0.1003</v>
      </c>
      <c r="E12980" s="43">
        <v>9.5700000000000007E-2</v>
      </c>
      <c r="F12980" s="44">
        <v>195000</v>
      </c>
      <c r="G12980" s="44">
        <v>195000</v>
      </c>
      <c r="H12980" s="44">
        <v>110371.5</v>
      </c>
      <c r="I12980" s="44">
        <v>140000</v>
      </c>
      <c r="J12980" s="68">
        <f t="shared" si="606"/>
        <v>0.56600769230769232</v>
      </c>
      <c r="K12980" s="43">
        <f t="shared" si="607"/>
        <v>0.71794871794871795</v>
      </c>
      <c r="L12980" s="41" t="str">
        <f t="shared" si="608"/>
        <v>AA</v>
      </c>
      <c r="M12980" s="41" t="s">
        <v>641</v>
      </c>
      <c r="N12980" s="41" t="s">
        <v>416</v>
      </c>
      <c r="O12980" s="41" t="s">
        <v>70</v>
      </c>
    </row>
    <row r="12981" spans="1:15">
      <c r="A12981" s="42">
        <v>40743</v>
      </c>
      <c r="B12981" s="42">
        <v>51701</v>
      </c>
      <c r="C12981" s="130">
        <v>360</v>
      </c>
      <c r="D12981" s="43">
        <v>0.1003</v>
      </c>
      <c r="E12981" s="43">
        <v>9.11E-2</v>
      </c>
      <c r="F12981" s="44">
        <v>155500</v>
      </c>
      <c r="G12981" s="44">
        <v>155500</v>
      </c>
      <c r="H12981" s="44">
        <v>102318.2</v>
      </c>
      <c r="I12981" s="44">
        <v>111666</v>
      </c>
      <c r="J12981" s="68">
        <f t="shared" si="606"/>
        <v>0.6579948553054662</v>
      </c>
      <c r="K12981" s="43">
        <f t="shared" si="607"/>
        <v>0.71810932475884248</v>
      </c>
      <c r="L12981" s="41" t="str">
        <f t="shared" si="608"/>
        <v>A</v>
      </c>
      <c r="M12981" s="41" t="s">
        <v>818</v>
      </c>
      <c r="N12981" s="41" t="s">
        <v>424</v>
      </c>
      <c r="O12981" s="41" t="s">
        <v>70</v>
      </c>
    </row>
    <row r="12982" spans="1:15">
      <c r="A12982" s="38">
        <v>40420</v>
      </c>
      <c r="B12982" s="38">
        <v>51378</v>
      </c>
      <c r="C12982" s="131">
        <v>360</v>
      </c>
      <c r="D12982" s="39">
        <v>0.1003</v>
      </c>
      <c r="E12982" s="39">
        <v>9.11E-2</v>
      </c>
      <c r="F12982" s="40">
        <v>153302.5</v>
      </c>
      <c r="G12982" s="40">
        <v>153302.5</v>
      </c>
      <c r="H12982" s="40">
        <v>96897.59</v>
      </c>
      <c r="I12982" s="40">
        <v>110117.8</v>
      </c>
      <c r="J12982" s="67">
        <f t="shared" si="606"/>
        <v>0.63206790495914933</v>
      </c>
      <c r="K12982" s="39">
        <f t="shared" si="607"/>
        <v>0.71830400678397288</v>
      </c>
      <c r="L12982" s="2" t="str">
        <f t="shared" si="608"/>
        <v>AA</v>
      </c>
      <c r="M12982" s="2" t="s">
        <v>564</v>
      </c>
      <c r="N12982" s="2" t="s">
        <v>417</v>
      </c>
      <c r="O12982" s="2" t="s">
        <v>70</v>
      </c>
    </row>
    <row r="12983" spans="1:15">
      <c r="A12983" s="42">
        <v>40158</v>
      </c>
      <c r="B12983" s="42">
        <v>47463</v>
      </c>
      <c r="C12983" s="130">
        <v>240</v>
      </c>
      <c r="D12983" s="43">
        <v>0.1003</v>
      </c>
      <c r="E12983" s="43">
        <v>9.11E-2</v>
      </c>
      <c r="F12983" s="44">
        <v>160000</v>
      </c>
      <c r="G12983" s="44">
        <v>160000</v>
      </c>
      <c r="H12983" s="44">
        <v>88459.89</v>
      </c>
      <c r="I12983" s="44">
        <v>114999.99</v>
      </c>
      <c r="J12983" s="68">
        <f t="shared" si="606"/>
        <v>0.55287431249999996</v>
      </c>
      <c r="K12983" s="43">
        <f t="shared" si="607"/>
        <v>0.71874993750000005</v>
      </c>
      <c r="L12983" s="41" t="str">
        <f t="shared" si="608"/>
        <v>AA</v>
      </c>
      <c r="M12983" s="41" t="s">
        <v>449</v>
      </c>
      <c r="N12983" s="41" t="s">
        <v>418</v>
      </c>
      <c r="O12983" s="41" t="s">
        <v>70</v>
      </c>
    </row>
    <row r="12984" spans="1:15">
      <c r="A12984" s="42">
        <v>40809</v>
      </c>
      <c r="B12984" s="42">
        <v>51767</v>
      </c>
      <c r="C12984" s="130">
        <v>360</v>
      </c>
      <c r="D12984" s="43">
        <v>0.1003</v>
      </c>
      <c r="E12984" s="43">
        <v>9.11E-2</v>
      </c>
      <c r="F12984" s="44">
        <v>160000</v>
      </c>
      <c r="G12984" s="44">
        <v>160000</v>
      </c>
      <c r="H12984" s="44">
        <v>103699.22</v>
      </c>
      <c r="I12984" s="44">
        <v>114999.99</v>
      </c>
      <c r="J12984" s="68">
        <f t="shared" si="606"/>
        <v>0.64812012500000005</v>
      </c>
      <c r="K12984" s="43">
        <f t="shared" si="607"/>
        <v>0.71874993750000005</v>
      </c>
      <c r="L12984" s="41" t="str">
        <f t="shared" si="608"/>
        <v>AA</v>
      </c>
      <c r="M12984" s="41" t="s">
        <v>531</v>
      </c>
      <c r="N12984" s="41" t="s">
        <v>423</v>
      </c>
      <c r="O12984" s="41" t="s">
        <v>70</v>
      </c>
    </row>
    <row r="12985" spans="1:15">
      <c r="A12985" s="42">
        <v>40086</v>
      </c>
      <c r="B12985" s="42">
        <v>51043</v>
      </c>
      <c r="C12985" s="130">
        <v>360</v>
      </c>
      <c r="D12985" s="43">
        <v>0.1003</v>
      </c>
      <c r="E12985" s="43">
        <v>0.1003</v>
      </c>
      <c r="F12985" s="44">
        <v>160000</v>
      </c>
      <c r="G12985" s="44">
        <v>160000</v>
      </c>
      <c r="H12985" s="44">
        <v>76347.88</v>
      </c>
      <c r="I12985" s="44">
        <v>114999.99</v>
      </c>
      <c r="J12985" s="68">
        <f t="shared" si="606"/>
        <v>0.47717425000000002</v>
      </c>
      <c r="K12985" s="43">
        <f t="shared" si="607"/>
        <v>0.71874993750000005</v>
      </c>
      <c r="L12985" s="41" t="str">
        <f t="shared" si="608"/>
        <v>AA</v>
      </c>
      <c r="M12985" s="41" t="s">
        <v>586</v>
      </c>
      <c r="N12985" s="41" t="s">
        <v>416</v>
      </c>
      <c r="O12985" s="41" t="s">
        <v>70</v>
      </c>
    </row>
    <row r="12986" spans="1:15">
      <c r="A12986" s="42">
        <v>40235</v>
      </c>
      <c r="B12986" s="42">
        <v>47540</v>
      </c>
      <c r="C12986" s="130">
        <v>240</v>
      </c>
      <c r="D12986" s="43">
        <v>0.1003</v>
      </c>
      <c r="E12986" s="43">
        <v>9.11E-2</v>
      </c>
      <c r="F12986" s="44">
        <v>177000</v>
      </c>
      <c r="G12986" s="44">
        <v>177000</v>
      </c>
      <c r="H12986" s="44">
        <v>101747.88</v>
      </c>
      <c r="I12986" s="44">
        <v>127272.82</v>
      </c>
      <c r="J12986" s="68">
        <f t="shared" si="606"/>
        <v>0.57484677966101694</v>
      </c>
      <c r="K12986" s="43">
        <f t="shared" si="607"/>
        <v>0.71905548022598875</v>
      </c>
      <c r="L12986" s="41" t="str">
        <f t="shared" si="608"/>
        <v>AA</v>
      </c>
      <c r="M12986" s="41" t="s">
        <v>564</v>
      </c>
      <c r="N12986" s="41" t="s">
        <v>417</v>
      </c>
      <c r="O12986" s="41" t="s">
        <v>70</v>
      </c>
    </row>
    <row r="12987" spans="1:15">
      <c r="A12987" s="38">
        <v>40690</v>
      </c>
      <c r="B12987" s="38">
        <v>51648</v>
      </c>
      <c r="C12987" s="131">
        <v>360</v>
      </c>
      <c r="D12987" s="39">
        <v>0.1003</v>
      </c>
      <c r="E12987" s="39">
        <v>9.11E-2</v>
      </c>
      <c r="F12987" s="40">
        <v>164300</v>
      </c>
      <c r="G12987" s="40">
        <v>164300</v>
      </c>
      <c r="H12987" s="40">
        <v>108133.54</v>
      </c>
      <c r="I12987" s="40">
        <v>118177.71</v>
      </c>
      <c r="J12987" s="67">
        <f t="shared" si="606"/>
        <v>0.65814692635423</v>
      </c>
      <c r="K12987" s="39">
        <f t="shared" si="607"/>
        <v>0.71928003651856365</v>
      </c>
      <c r="L12987" s="2" t="str">
        <f t="shared" si="608"/>
        <v>A</v>
      </c>
      <c r="M12987" s="2" t="s">
        <v>611</v>
      </c>
      <c r="N12987" s="2" t="s">
        <v>419</v>
      </c>
      <c r="O12987" s="2" t="s">
        <v>70</v>
      </c>
    </row>
    <row r="12988" spans="1:15">
      <c r="A12988" s="38">
        <v>40574</v>
      </c>
      <c r="B12988" s="38">
        <v>51532</v>
      </c>
      <c r="C12988" s="131">
        <v>360</v>
      </c>
      <c r="D12988" s="39">
        <v>0.1003</v>
      </c>
      <c r="E12988" s="39">
        <v>9.11E-2</v>
      </c>
      <c r="F12988" s="40">
        <v>175000</v>
      </c>
      <c r="G12988" s="40">
        <v>175000</v>
      </c>
      <c r="H12988" s="40">
        <v>117717.61</v>
      </c>
      <c r="I12988" s="40">
        <v>125912.79</v>
      </c>
      <c r="J12988" s="67">
        <f t="shared" si="606"/>
        <v>0.67267205714285716</v>
      </c>
      <c r="K12988" s="39">
        <f t="shared" si="607"/>
        <v>0.71950165714285708</v>
      </c>
      <c r="L12988" s="2" t="str">
        <f t="shared" si="608"/>
        <v>A</v>
      </c>
      <c r="M12988" s="2" t="s">
        <v>457</v>
      </c>
      <c r="N12988" s="2" t="s">
        <v>419</v>
      </c>
      <c r="O12988" s="2" t="s">
        <v>70</v>
      </c>
    </row>
    <row r="12989" spans="1:15">
      <c r="A12989" s="42">
        <v>40777</v>
      </c>
      <c r="B12989" s="42">
        <v>49909</v>
      </c>
      <c r="C12989" s="130">
        <v>300</v>
      </c>
      <c r="D12989" s="43">
        <v>0.1003</v>
      </c>
      <c r="E12989" s="43">
        <v>9.11E-2</v>
      </c>
      <c r="F12989" s="44">
        <v>167500</v>
      </c>
      <c r="G12989" s="44">
        <v>167500</v>
      </c>
      <c r="H12989" s="44">
        <v>110630.75</v>
      </c>
      <c r="I12989" s="44">
        <v>120562.88</v>
      </c>
      <c r="J12989" s="68">
        <f t="shared" si="606"/>
        <v>0.66048208955223886</v>
      </c>
      <c r="K12989" s="43">
        <f t="shared" si="607"/>
        <v>0.71977838805970151</v>
      </c>
      <c r="L12989" s="41" t="str">
        <f t="shared" si="608"/>
        <v>A</v>
      </c>
      <c r="M12989" s="41" t="s">
        <v>922</v>
      </c>
      <c r="N12989" s="41" t="s">
        <v>417</v>
      </c>
      <c r="O12989" s="41" t="s">
        <v>70</v>
      </c>
    </row>
    <row r="12990" spans="1:15">
      <c r="A12990" s="42">
        <v>39925</v>
      </c>
      <c r="B12990" s="42">
        <v>47230</v>
      </c>
      <c r="C12990" s="130">
        <v>240</v>
      </c>
      <c r="D12990" s="43">
        <v>0.1003</v>
      </c>
      <c r="E12990" s="43">
        <v>9.11E-2</v>
      </c>
      <c r="F12990" s="44">
        <v>200000</v>
      </c>
      <c r="G12990" s="44">
        <v>200000</v>
      </c>
      <c r="H12990" s="44">
        <v>105896.4</v>
      </c>
      <c r="I12990" s="44">
        <v>143999.99</v>
      </c>
      <c r="J12990" s="68">
        <f t="shared" si="606"/>
        <v>0.52948200000000001</v>
      </c>
      <c r="K12990" s="43">
        <f t="shared" si="607"/>
        <v>0.71999994999999994</v>
      </c>
      <c r="L12990" s="41" t="str">
        <f t="shared" si="608"/>
        <v>AA</v>
      </c>
      <c r="M12990" s="41" t="s">
        <v>566</v>
      </c>
      <c r="N12990" s="41" t="s">
        <v>420</v>
      </c>
      <c r="O12990" s="41" t="s">
        <v>70</v>
      </c>
    </row>
    <row r="12991" spans="1:15">
      <c r="A12991" s="38">
        <v>39745</v>
      </c>
      <c r="B12991" s="38">
        <v>47050</v>
      </c>
      <c r="C12991" s="131">
        <v>240</v>
      </c>
      <c r="D12991" s="39">
        <v>0.1003</v>
      </c>
      <c r="E12991" s="39">
        <v>9.5700000000000007E-2</v>
      </c>
      <c r="F12991" s="40">
        <v>200000</v>
      </c>
      <c r="G12991" s="40">
        <v>200000</v>
      </c>
      <c r="H12991" s="40">
        <v>102879.24</v>
      </c>
      <c r="I12991" s="40">
        <v>143999.99</v>
      </c>
      <c r="J12991" s="67">
        <f t="shared" si="606"/>
        <v>0.51439620000000008</v>
      </c>
      <c r="K12991" s="39">
        <f t="shared" si="607"/>
        <v>0.71999994999999994</v>
      </c>
      <c r="L12991" s="2" t="str">
        <f t="shared" si="608"/>
        <v>AA</v>
      </c>
      <c r="M12991" s="2" t="s">
        <v>851</v>
      </c>
      <c r="N12991" s="2" t="s">
        <v>422</v>
      </c>
      <c r="O12991" s="2" t="s">
        <v>70</v>
      </c>
    </row>
    <row r="12992" spans="1:15">
      <c r="A12992" s="38">
        <v>39940</v>
      </c>
      <c r="B12992" s="38">
        <v>47245</v>
      </c>
      <c r="C12992" s="131">
        <v>240</v>
      </c>
      <c r="D12992" s="39">
        <v>0.1003</v>
      </c>
      <c r="E12992" s="39">
        <v>9.11E-2</v>
      </c>
      <c r="F12992" s="40">
        <v>175000</v>
      </c>
      <c r="G12992" s="40">
        <v>175000</v>
      </c>
      <c r="H12992" s="40">
        <v>73740.25</v>
      </c>
      <c r="I12992" s="40">
        <v>126000</v>
      </c>
      <c r="J12992" s="67">
        <f t="shared" si="606"/>
        <v>0.42137285714285716</v>
      </c>
      <c r="K12992" s="39">
        <f t="shared" si="607"/>
        <v>0.72</v>
      </c>
      <c r="L12992" s="2" t="str">
        <f t="shared" si="608"/>
        <v>AA</v>
      </c>
      <c r="M12992" s="2" t="s">
        <v>496</v>
      </c>
      <c r="N12992" s="2" t="s">
        <v>417</v>
      </c>
      <c r="O12992" s="2" t="s">
        <v>70</v>
      </c>
    </row>
    <row r="12993" spans="1:15">
      <c r="A12993" s="42">
        <v>40296</v>
      </c>
      <c r="B12993" s="42">
        <v>51254</v>
      </c>
      <c r="C12993" s="130">
        <v>360</v>
      </c>
      <c r="D12993" s="43">
        <v>0.1003</v>
      </c>
      <c r="E12993" s="43">
        <v>9.11E-2</v>
      </c>
      <c r="F12993" s="44">
        <v>158000</v>
      </c>
      <c r="G12993" s="44">
        <v>158000</v>
      </c>
      <c r="H12993" s="44">
        <v>66708.42</v>
      </c>
      <c r="I12993" s="44">
        <v>113817.41</v>
      </c>
      <c r="J12993" s="68">
        <f t="shared" si="606"/>
        <v>0.42220518987341771</v>
      </c>
      <c r="K12993" s="43">
        <f t="shared" si="607"/>
        <v>0.7203633544303798</v>
      </c>
      <c r="L12993" s="41" t="str">
        <f t="shared" si="608"/>
        <v>AA</v>
      </c>
      <c r="M12993" s="41" t="s">
        <v>564</v>
      </c>
      <c r="N12993" s="41" t="s">
        <v>417</v>
      </c>
      <c r="O12993" s="41" t="s">
        <v>70</v>
      </c>
    </row>
    <row r="12994" spans="1:15">
      <c r="A12994" s="38">
        <v>40753</v>
      </c>
      <c r="B12994" s="38">
        <v>47816</v>
      </c>
      <c r="C12994" s="131">
        <v>232</v>
      </c>
      <c r="D12994" s="39">
        <v>0.1003</v>
      </c>
      <c r="E12994" s="39">
        <v>9.11E-2</v>
      </c>
      <c r="F12994" s="40">
        <v>172000</v>
      </c>
      <c r="G12994" s="40">
        <v>172000</v>
      </c>
      <c r="H12994" s="40">
        <v>99199.039999999994</v>
      </c>
      <c r="I12994" s="40">
        <v>124151.1</v>
      </c>
      <c r="J12994" s="67">
        <f t="shared" si="606"/>
        <v>0.57673860465116278</v>
      </c>
      <c r="K12994" s="39">
        <f t="shared" si="607"/>
        <v>0.72180872093023263</v>
      </c>
      <c r="L12994" s="2" t="str">
        <f t="shared" si="608"/>
        <v>AA</v>
      </c>
      <c r="M12994" s="2" t="s">
        <v>586</v>
      </c>
      <c r="N12994" s="2" t="s">
        <v>416</v>
      </c>
      <c r="O12994" s="2" t="s">
        <v>70</v>
      </c>
    </row>
    <row r="12995" spans="1:15">
      <c r="A12995" s="38">
        <v>40533</v>
      </c>
      <c r="B12995" s="38">
        <v>46012</v>
      </c>
      <c r="C12995" s="131">
        <v>180</v>
      </c>
      <c r="D12995" s="39">
        <v>0.1003</v>
      </c>
      <c r="E12995" s="39">
        <v>9.11E-2</v>
      </c>
      <c r="F12995" s="40">
        <v>196532.24</v>
      </c>
      <c r="G12995" s="40">
        <v>196532.24</v>
      </c>
      <c r="H12995" s="40">
        <v>112199.14</v>
      </c>
      <c r="I12995" s="40">
        <v>141880</v>
      </c>
      <c r="J12995" s="67">
        <f t="shared" ref="J12995:J13058" si="609">H12995/G12995</f>
        <v>0.57089432247859184</v>
      </c>
      <c r="K12995" s="39">
        <f t="shared" ref="K12995:K13058" si="610">I12995/G12995</f>
        <v>0.72191717755824691</v>
      </c>
      <c r="L12995" s="2" t="str">
        <f t="shared" ref="L12995:L13058" si="611">IF(J12995&lt;=65%,"AA",IF(J12995&lt;=75%,"A",IF(J12995&lt;=85%,"B","C")))</f>
        <v>AA</v>
      </c>
      <c r="M12995" s="2" t="s">
        <v>689</v>
      </c>
      <c r="N12995" s="2" t="s">
        <v>424</v>
      </c>
      <c r="O12995" s="2" t="s">
        <v>70</v>
      </c>
    </row>
    <row r="12996" spans="1:15">
      <c r="A12996" s="38">
        <v>40570</v>
      </c>
      <c r="B12996" s="38">
        <v>51528</v>
      </c>
      <c r="C12996" s="131">
        <v>360</v>
      </c>
      <c r="D12996" s="39">
        <v>0.1003</v>
      </c>
      <c r="E12996" s="39">
        <v>9.11E-2</v>
      </c>
      <c r="F12996" s="40">
        <v>190000</v>
      </c>
      <c r="G12996" s="40">
        <v>190000</v>
      </c>
      <c r="H12996" s="40">
        <v>122142.46</v>
      </c>
      <c r="I12996" s="40">
        <v>137209.99</v>
      </c>
      <c r="J12996" s="67">
        <f t="shared" si="609"/>
        <v>0.64285505263157894</v>
      </c>
      <c r="K12996" s="39">
        <f t="shared" si="610"/>
        <v>0.72215784210526313</v>
      </c>
      <c r="L12996" s="2" t="str">
        <f t="shared" si="611"/>
        <v>AA</v>
      </c>
      <c r="M12996" s="2" t="s">
        <v>449</v>
      </c>
      <c r="N12996" s="2" t="s">
        <v>418</v>
      </c>
      <c r="O12996" s="2" t="s">
        <v>70</v>
      </c>
    </row>
    <row r="12997" spans="1:15">
      <c r="A12997" s="42">
        <v>40786</v>
      </c>
      <c r="B12997" s="42">
        <v>46265</v>
      </c>
      <c r="C12997" s="130">
        <v>180</v>
      </c>
      <c r="D12997" s="43">
        <v>0.1003</v>
      </c>
      <c r="E12997" s="43">
        <v>9.11E-2</v>
      </c>
      <c r="F12997" s="44">
        <v>164000</v>
      </c>
      <c r="G12997" s="44">
        <v>164000</v>
      </c>
      <c r="H12997" s="44">
        <v>95971.16</v>
      </c>
      <c r="I12997" s="44">
        <v>118452.74</v>
      </c>
      <c r="J12997" s="68">
        <f t="shared" si="609"/>
        <v>0.58518999999999999</v>
      </c>
      <c r="K12997" s="43">
        <f t="shared" si="610"/>
        <v>0.72227280487804879</v>
      </c>
      <c r="L12997" s="41" t="str">
        <f t="shared" si="611"/>
        <v>AA</v>
      </c>
      <c r="M12997" s="41" t="s">
        <v>564</v>
      </c>
      <c r="N12997" s="41" t="s">
        <v>417</v>
      </c>
      <c r="O12997" s="41" t="s">
        <v>70</v>
      </c>
    </row>
    <row r="12998" spans="1:15">
      <c r="A12998" s="42">
        <v>40448</v>
      </c>
      <c r="B12998" s="42">
        <v>46687</v>
      </c>
      <c r="C12998" s="130">
        <v>205</v>
      </c>
      <c r="D12998" s="43">
        <v>0.1003</v>
      </c>
      <c r="E12998" s="43">
        <v>9.11E-2</v>
      </c>
      <c r="F12998" s="44">
        <v>180000</v>
      </c>
      <c r="G12998" s="44">
        <v>180000</v>
      </c>
      <c r="H12998" s="44">
        <v>94273.24</v>
      </c>
      <c r="I12998" s="44">
        <v>130082.84</v>
      </c>
      <c r="J12998" s="68">
        <f t="shared" si="609"/>
        <v>0.52374022222222227</v>
      </c>
      <c r="K12998" s="43">
        <f t="shared" si="610"/>
        <v>0.72268244444444441</v>
      </c>
      <c r="L12998" s="41" t="str">
        <f t="shared" si="611"/>
        <v>AA</v>
      </c>
      <c r="M12998" s="41" t="s">
        <v>457</v>
      </c>
      <c r="N12998" s="41" t="s">
        <v>419</v>
      </c>
      <c r="O12998" s="41" t="s">
        <v>70</v>
      </c>
    </row>
    <row r="12999" spans="1:15">
      <c r="A12999" s="42">
        <v>40648</v>
      </c>
      <c r="B12999" s="42">
        <v>51606</v>
      </c>
      <c r="C12999" s="130">
        <v>360</v>
      </c>
      <c r="D12999" s="43">
        <v>0.1003</v>
      </c>
      <c r="E12999" s="43">
        <v>9.11E-2</v>
      </c>
      <c r="F12999" s="44">
        <v>166000</v>
      </c>
      <c r="G12999" s="44">
        <v>166000</v>
      </c>
      <c r="H12999" s="44">
        <v>107340.64</v>
      </c>
      <c r="I12999" s="44">
        <v>119999.99</v>
      </c>
      <c r="J12999" s="68">
        <f t="shared" si="609"/>
        <v>0.64663036144578312</v>
      </c>
      <c r="K12999" s="43">
        <f t="shared" si="610"/>
        <v>0.72289150602409646</v>
      </c>
      <c r="L12999" s="41" t="str">
        <f t="shared" si="611"/>
        <v>AA</v>
      </c>
      <c r="M12999" s="41" t="s">
        <v>1477</v>
      </c>
      <c r="N12999" s="41" t="s">
        <v>424</v>
      </c>
      <c r="O12999" s="41" t="s">
        <v>70</v>
      </c>
    </row>
    <row r="13000" spans="1:15">
      <c r="A13000" s="38">
        <v>40659</v>
      </c>
      <c r="B13000" s="38">
        <v>51617</v>
      </c>
      <c r="C13000" s="131">
        <v>360</v>
      </c>
      <c r="D13000" s="39">
        <v>0.1003</v>
      </c>
      <c r="E13000" s="39">
        <v>9.11E-2</v>
      </c>
      <c r="F13000" s="40">
        <v>159000</v>
      </c>
      <c r="G13000" s="40">
        <v>159000</v>
      </c>
      <c r="H13000" s="40">
        <v>103171.19</v>
      </c>
      <c r="I13000" s="40">
        <v>114999.99</v>
      </c>
      <c r="J13000" s="67">
        <f t="shared" si="609"/>
        <v>0.64887540880503147</v>
      </c>
      <c r="K13000" s="39">
        <f t="shared" si="610"/>
        <v>0.72327037735849065</v>
      </c>
      <c r="L13000" s="2" t="str">
        <f t="shared" si="611"/>
        <v>AA</v>
      </c>
      <c r="M13000" s="2" t="s">
        <v>634</v>
      </c>
      <c r="N13000" s="2" t="s">
        <v>421</v>
      </c>
      <c r="O13000" s="2" t="s">
        <v>70</v>
      </c>
    </row>
    <row r="13001" spans="1:15">
      <c r="A13001" s="42">
        <v>39917</v>
      </c>
      <c r="B13001" s="42">
        <v>47222</v>
      </c>
      <c r="C13001" s="130">
        <v>240</v>
      </c>
      <c r="D13001" s="43">
        <v>0.1003</v>
      </c>
      <c r="E13001" s="43">
        <v>9.5700000000000007E-2</v>
      </c>
      <c r="F13001" s="44">
        <v>151986.22</v>
      </c>
      <c r="G13001" s="44">
        <v>151986.22</v>
      </c>
      <c r="H13001" s="44">
        <v>87181.59</v>
      </c>
      <c r="I13001" s="44">
        <v>110000</v>
      </c>
      <c r="J13001" s="68">
        <f t="shared" si="609"/>
        <v>0.57361509484215079</v>
      </c>
      <c r="K13001" s="43">
        <f t="shared" si="610"/>
        <v>0.72374982416169042</v>
      </c>
      <c r="L13001" s="41" t="str">
        <f t="shared" si="611"/>
        <v>AA</v>
      </c>
      <c r="M13001" s="41" t="s">
        <v>846</v>
      </c>
      <c r="N13001" s="41" t="s">
        <v>428</v>
      </c>
      <c r="O13001" s="41" t="s">
        <v>70</v>
      </c>
    </row>
    <row r="13002" spans="1:15">
      <c r="A13002" s="38">
        <v>40395</v>
      </c>
      <c r="B13002" s="38">
        <v>51353</v>
      </c>
      <c r="C13002" s="131">
        <v>360</v>
      </c>
      <c r="D13002" s="39">
        <v>0.1003</v>
      </c>
      <c r="E13002" s="39">
        <v>9.11E-2</v>
      </c>
      <c r="F13002" s="40">
        <v>180000</v>
      </c>
      <c r="G13002" s="40">
        <v>180000</v>
      </c>
      <c r="H13002" s="40">
        <v>117642.89</v>
      </c>
      <c r="I13002" s="40">
        <v>130440</v>
      </c>
      <c r="J13002" s="67">
        <f t="shared" si="609"/>
        <v>0.65357161111111106</v>
      </c>
      <c r="K13002" s="39">
        <f t="shared" si="610"/>
        <v>0.72466666666666668</v>
      </c>
      <c r="L13002" s="2" t="str">
        <f t="shared" si="611"/>
        <v>A</v>
      </c>
      <c r="M13002" s="2" t="s">
        <v>660</v>
      </c>
      <c r="N13002" s="2" t="s">
        <v>439</v>
      </c>
      <c r="O13002" s="2" t="s">
        <v>70</v>
      </c>
    </row>
    <row r="13003" spans="1:15">
      <c r="A13003" s="38">
        <v>39883</v>
      </c>
      <c r="B13003" s="38">
        <v>47160</v>
      </c>
      <c r="C13003" s="131">
        <v>239</v>
      </c>
      <c r="D13003" s="39">
        <v>0.1003</v>
      </c>
      <c r="E13003" s="39">
        <v>0.1003</v>
      </c>
      <c r="F13003" s="40">
        <v>200000</v>
      </c>
      <c r="G13003" s="40">
        <v>200000</v>
      </c>
      <c r="H13003" s="40">
        <v>106201.15</v>
      </c>
      <c r="I13003" s="40">
        <v>144999.99</v>
      </c>
      <c r="J13003" s="67">
        <f t="shared" si="609"/>
        <v>0.53100574999999994</v>
      </c>
      <c r="K13003" s="39">
        <f t="shared" si="610"/>
        <v>0.72499994999999995</v>
      </c>
      <c r="L13003" s="2" t="str">
        <f t="shared" si="611"/>
        <v>AA</v>
      </c>
      <c r="M13003" s="2" t="s">
        <v>457</v>
      </c>
      <c r="N13003" s="2" t="s">
        <v>419</v>
      </c>
      <c r="O13003" s="2" t="s">
        <v>70</v>
      </c>
    </row>
    <row r="13004" spans="1:15">
      <c r="A13004" s="42">
        <v>40750</v>
      </c>
      <c r="B13004" s="42">
        <v>48055</v>
      </c>
      <c r="C13004" s="130">
        <v>240</v>
      </c>
      <c r="D13004" s="43">
        <v>0.1003</v>
      </c>
      <c r="E13004" s="43">
        <v>9.11E-2</v>
      </c>
      <c r="F13004" s="44">
        <v>152700</v>
      </c>
      <c r="G13004" s="44">
        <v>152700</v>
      </c>
      <c r="H13004" s="44">
        <v>93568.48</v>
      </c>
      <c r="I13004" s="44">
        <v>111014.59</v>
      </c>
      <c r="J13004" s="68">
        <f t="shared" si="609"/>
        <v>0.61276018336607729</v>
      </c>
      <c r="K13004" s="43">
        <f t="shared" si="610"/>
        <v>0.72701106745252131</v>
      </c>
      <c r="L13004" s="41" t="str">
        <f t="shared" si="611"/>
        <v>AA</v>
      </c>
      <c r="M13004" s="41" t="s">
        <v>453</v>
      </c>
      <c r="N13004" s="41" t="s">
        <v>418</v>
      </c>
      <c r="O13004" s="41" t="s">
        <v>70</v>
      </c>
    </row>
    <row r="13005" spans="1:15">
      <c r="A13005" s="38">
        <v>39764</v>
      </c>
      <c r="B13005" s="38">
        <v>47069</v>
      </c>
      <c r="C13005" s="131">
        <v>240</v>
      </c>
      <c r="D13005" s="39">
        <v>0.1003</v>
      </c>
      <c r="E13005" s="39">
        <v>9.11E-2</v>
      </c>
      <c r="F13005" s="40">
        <v>174000</v>
      </c>
      <c r="G13005" s="40">
        <v>174000</v>
      </c>
      <c r="H13005" s="40">
        <v>98156.64</v>
      </c>
      <c r="I13005" s="40">
        <v>126540</v>
      </c>
      <c r="J13005" s="67">
        <f t="shared" si="609"/>
        <v>0.56411862068965513</v>
      </c>
      <c r="K13005" s="39">
        <f t="shared" si="610"/>
        <v>0.72724137931034483</v>
      </c>
      <c r="L13005" s="2" t="str">
        <f t="shared" si="611"/>
        <v>AA</v>
      </c>
      <c r="M13005" s="2" t="s">
        <v>1086</v>
      </c>
      <c r="N13005" s="2" t="s">
        <v>417</v>
      </c>
      <c r="O13005" s="2" t="s">
        <v>70</v>
      </c>
    </row>
    <row r="13006" spans="1:15">
      <c r="A13006" s="38">
        <v>40676</v>
      </c>
      <c r="B13006" s="38">
        <v>50173</v>
      </c>
      <c r="C13006" s="131">
        <v>312</v>
      </c>
      <c r="D13006" s="39">
        <v>0.1003</v>
      </c>
      <c r="E13006" s="39">
        <v>9.11E-2</v>
      </c>
      <c r="F13006" s="40">
        <v>165000</v>
      </c>
      <c r="G13006" s="40">
        <v>165000</v>
      </c>
      <c r="H13006" s="40">
        <v>108484.05</v>
      </c>
      <c r="I13006" s="40">
        <v>119999.99</v>
      </c>
      <c r="J13006" s="67">
        <f t="shared" si="609"/>
        <v>0.65747909090909096</v>
      </c>
      <c r="K13006" s="39">
        <f t="shared" si="610"/>
        <v>0.72727266666666668</v>
      </c>
      <c r="L13006" s="2" t="str">
        <f t="shared" si="611"/>
        <v>A</v>
      </c>
      <c r="M13006" s="2" t="s">
        <v>713</v>
      </c>
      <c r="N13006" s="2" t="s">
        <v>418</v>
      </c>
      <c r="O13006" s="2" t="s">
        <v>70</v>
      </c>
    </row>
    <row r="13007" spans="1:15">
      <c r="A13007" s="42">
        <v>40541</v>
      </c>
      <c r="B13007" s="42">
        <v>51499</v>
      </c>
      <c r="C13007" s="130">
        <v>360</v>
      </c>
      <c r="D13007" s="43">
        <v>0.1003</v>
      </c>
      <c r="E13007" s="43">
        <v>9.11E-2</v>
      </c>
      <c r="F13007" s="44">
        <v>165000</v>
      </c>
      <c r="G13007" s="44">
        <v>165000</v>
      </c>
      <c r="H13007" s="44">
        <v>97061.4</v>
      </c>
      <c r="I13007" s="44">
        <v>119999.99</v>
      </c>
      <c r="J13007" s="68">
        <f t="shared" si="609"/>
        <v>0.58825090909090905</v>
      </c>
      <c r="K13007" s="43">
        <f t="shared" si="610"/>
        <v>0.72727266666666668</v>
      </c>
      <c r="L13007" s="41" t="str">
        <f t="shared" si="611"/>
        <v>AA</v>
      </c>
      <c r="M13007" s="41" t="s">
        <v>449</v>
      </c>
      <c r="N13007" s="41" t="s">
        <v>418</v>
      </c>
      <c r="O13007" s="41" t="s">
        <v>70</v>
      </c>
    </row>
    <row r="13008" spans="1:15">
      <c r="A13008" s="42">
        <v>40619</v>
      </c>
      <c r="B13008" s="42">
        <v>51577</v>
      </c>
      <c r="C13008" s="130">
        <v>360</v>
      </c>
      <c r="D13008" s="43">
        <v>0.1003</v>
      </c>
      <c r="E13008" s="43">
        <v>9.11E-2</v>
      </c>
      <c r="F13008" s="44">
        <v>165000</v>
      </c>
      <c r="G13008" s="44">
        <v>165000</v>
      </c>
      <c r="H13008" s="44">
        <v>107075.37</v>
      </c>
      <c r="I13008" s="44">
        <v>119999.99</v>
      </c>
      <c r="J13008" s="68">
        <f t="shared" si="609"/>
        <v>0.64894163636363633</v>
      </c>
      <c r="K13008" s="43">
        <f t="shared" si="610"/>
        <v>0.72727266666666668</v>
      </c>
      <c r="L13008" s="41" t="str">
        <f t="shared" si="611"/>
        <v>AA</v>
      </c>
      <c r="M13008" s="41" t="s">
        <v>489</v>
      </c>
      <c r="N13008" s="41" t="s">
        <v>415</v>
      </c>
      <c r="O13008" s="41" t="s">
        <v>70</v>
      </c>
    </row>
    <row r="13009" spans="1:15">
      <c r="A13009" s="42">
        <v>40794</v>
      </c>
      <c r="B13009" s="42">
        <v>51752</v>
      </c>
      <c r="C13009" s="130">
        <v>360</v>
      </c>
      <c r="D13009" s="43">
        <v>0.1003</v>
      </c>
      <c r="E13009" s="43">
        <v>9.11E-2</v>
      </c>
      <c r="F13009" s="44">
        <v>165000</v>
      </c>
      <c r="G13009" s="44">
        <v>165000</v>
      </c>
      <c r="H13009" s="44">
        <v>108235.65</v>
      </c>
      <c r="I13009" s="44">
        <v>119999.99</v>
      </c>
      <c r="J13009" s="68">
        <f t="shared" si="609"/>
        <v>0.65597363636363637</v>
      </c>
      <c r="K13009" s="43">
        <f t="shared" si="610"/>
        <v>0.72727266666666668</v>
      </c>
      <c r="L13009" s="41" t="str">
        <f t="shared" si="611"/>
        <v>A</v>
      </c>
      <c r="M13009" s="41" t="s">
        <v>1100</v>
      </c>
      <c r="N13009" s="41" t="s">
        <v>437</v>
      </c>
      <c r="O13009" s="41" t="s">
        <v>70</v>
      </c>
    </row>
    <row r="13010" spans="1:15">
      <c r="A13010" s="38">
        <v>39861</v>
      </c>
      <c r="B13010" s="38">
        <v>47166</v>
      </c>
      <c r="C13010" s="131">
        <v>240</v>
      </c>
      <c r="D13010" s="39">
        <v>0.1003</v>
      </c>
      <c r="E13010" s="39">
        <v>9.11E-2</v>
      </c>
      <c r="F13010" s="40">
        <v>165000</v>
      </c>
      <c r="G13010" s="40">
        <v>165000</v>
      </c>
      <c r="H13010" s="40">
        <v>87691.05</v>
      </c>
      <c r="I13010" s="40">
        <v>120000</v>
      </c>
      <c r="J13010" s="67">
        <f t="shared" si="609"/>
        <v>0.53146090909090915</v>
      </c>
      <c r="K13010" s="39">
        <f t="shared" si="610"/>
        <v>0.72727272727272729</v>
      </c>
      <c r="L13010" s="2" t="str">
        <f t="shared" si="611"/>
        <v>AA</v>
      </c>
      <c r="M13010" s="2" t="s">
        <v>739</v>
      </c>
      <c r="N13010" s="2" t="s">
        <v>422</v>
      </c>
      <c r="O13010" s="2" t="s">
        <v>70</v>
      </c>
    </row>
    <row r="13011" spans="1:15">
      <c r="A13011" s="42">
        <v>40056</v>
      </c>
      <c r="B13011" s="42">
        <v>51013</v>
      </c>
      <c r="C13011" s="130">
        <v>360</v>
      </c>
      <c r="D13011" s="43">
        <v>0.1003</v>
      </c>
      <c r="E13011" s="43">
        <v>9.5700000000000007E-2</v>
      </c>
      <c r="F13011" s="44">
        <v>168000</v>
      </c>
      <c r="G13011" s="44">
        <v>168000</v>
      </c>
      <c r="H13011" s="44">
        <v>91769.19</v>
      </c>
      <c r="I13011" s="44">
        <v>122299.99</v>
      </c>
      <c r="J13011" s="68">
        <f t="shared" si="609"/>
        <v>0.54624517857142862</v>
      </c>
      <c r="K13011" s="43">
        <f t="shared" si="610"/>
        <v>0.72797613095238101</v>
      </c>
      <c r="L13011" s="41" t="str">
        <f t="shared" si="611"/>
        <v>AA</v>
      </c>
      <c r="M13011" s="41" t="s">
        <v>536</v>
      </c>
      <c r="N13011" s="41" t="s">
        <v>423</v>
      </c>
      <c r="O13011" s="41" t="s">
        <v>70</v>
      </c>
    </row>
    <row r="13012" spans="1:15">
      <c r="A13012" s="42">
        <v>40203</v>
      </c>
      <c r="B13012" s="42">
        <v>45347</v>
      </c>
      <c r="C13012" s="130">
        <v>169</v>
      </c>
      <c r="D13012" s="43">
        <v>0.1003</v>
      </c>
      <c r="E13012" s="43">
        <v>9.11E-2</v>
      </c>
      <c r="F13012" s="44">
        <v>165000</v>
      </c>
      <c r="G13012" s="44">
        <v>165000</v>
      </c>
      <c r="H13012" s="44">
        <v>84516.800000000003</v>
      </c>
      <c r="I13012" s="44">
        <v>120178.28</v>
      </c>
      <c r="J13012" s="68">
        <f t="shared" si="609"/>
        <v>0.51222303030303029</v>
      </c>
      <c r="K13012" s="43">
        <f t="shared" si="610"/>
        <v>0.72835321212121207</v>
      </c>
      <c r="L13012" s="41" t="str">
        <f t="shared" si="611"/>
        <v>AA</v>
      </c>
      <c r="M13012" s="41" t="s">
        <v>755</v>
      </c>
      <c r="N13012" s="41" t="s">
        <v>424</v>
      </c>
      <c r="O13012" s="41" t="s">
        <v>70</v>
      </c>
    </row>
    <row r="13013" spans="1:15">
      <c r="A13013" s="38">
        <v>40662</v>
      </c>
      <c r="B13013" s="38">
        <v>51620</v>
      </c>
      <c r="C13013" s="131">
        <v>360</v>
      </c>
      <c r="D13013" s="39">
        <v>0.1003</v>
      </c>
      <c r="E13013" s="39">
        <v>9.11E-2</v>
      </c>
      <c r="F13013" s="40">
        <v>188000</v>
      </c>
      <c r="G13013" s="40">
        <v>188000</v>
      </c>
      <c r="H13013" s="40">
        <v>112870.04</v>
      </c>
      <c r="I13013" s="40">
        <v>136999.99</v>
      </c>
      <c r="J13013" s="67">
        <f t="shared" si="609"/>
        <v>0.6003725531914893</v>
      </c>
      <c r="K13013" s="39">
        <f t="shared" si="610"/>
        <v>0.72872335106382968</v>
      </c>
      <c r="L13013" s="2" t="str">
        <f t="shared" si="611"/>
        <v>AA</v>
      </c>
      <c r="M13013" s="2" t="s">
        <v>457</v>
      </c>
      <c r="N13013" s="2" t="s">
        <v>419</v>
      </c>
      <c r="O13013" s="2" t="s">
        <v>70</v>
      </c>
    </row>
    <row r="13014" spans="1:15">
      <c r="A13014" s="38">
        <v>40403</v>
      </c>
      <c r="B13014" s="38">
        <v>51361</v>
      </c>
      <c r="C13014" s="131">
        <v>360</v>
      </c>
      <c r="D13014" s="39">
        <v>0.1003</v>
      </c>
      <c r="E13014" s="39">
        <v>9.11E-2</v>
      </c>
      <c r="F13014" s="40">
        <v>165000</v>
      </c>
      <c r="G13014" s="40">
        <v>165000</v>
      </c>
      <c r="H13014" s="40">
        <v>107598.85</v>
      </c>
      <c r="I13014" s="40">
        <v>120260.68</v>
      </c>
      <c r="J13014" s="67">
        <f t="shared" si="609"/>
        <v>0.65211424242424243</v>
      </c>
      <c r="K13014" s="39">
        <f t="shared" si="610"/>
        <v>0.72885260606060598</v>
      </c>
      <c r="L13014" s="2" t="str">
        <f t="shared" si="611"/>
        <v>A</v>
      </c>
      <c r="M13014" s="2" t="s">
        <v>787</v>
      </c>
      <c r="N13014" s="2" t="s">
        <v>422</v>
      </c>
      <c r="O13014" s="2" t="s">
        <v>70</v>
      </c>
    </row>
    <row r="13015" spans="1:15">
      <c r="A13015" s="42">
        <v>39657</v>
      </c>
      <c r="B13015" s="42">
        <v>46962</v>
      </c>
      <c r="C13015" s="130">
        <v>240</v>
      </c>
      <c r="D13015" s="43">
        <v>0.1003</v>
      </c>
      <c r="E13015" s="43">
        <v>9.11E-2</v>
      </c>
      <c r="F13015" s="44">
        <v>171783.33</v>
      </c>
      <c r="G13015" s="44">
        <v>171783.33</v>
      </c>
      <c r="H13015" s="44">
        <v>102902.01</v>
      </c>
      <c r="I13015" s="44">
        <v>125260</v>
      </c>
      <c r="J13015" s="68">
        <f t="shared" si="609"/>
        <v>0.59902209370373716</v>
      </c>
      <c r="K13015" s="43">
        <f t="shared" si="610"/>
        <v>0.7291743616799139</v>
      </c>
      <c r="L13015" s="41" t="str">
        <f t="shared" si="611"/>
        <v>AA</v>
      </c>
      <c r="M13015" s="41" t="s">
        <v>466</v>
      </c>
      <c r="N13015" s="41" t="s">
        <v>421</v>
      </c>
      <c r="O13015" s="41" t="s">
        <v>70</v>
      </c>
    </row>
    <row r="13016" spans="1:15">
      <c r="A13016" s="42">
        <v>40813</v>
      </c>
      <c r="B13016" s="42">
        <v>46473</v>
      </c>
      <c r="C13016" s="130">
        <v>186</v>
      </c>
      <c r="D13016" s="43">
        <v>0.1003</v>
      </c>
      <c r="E13016" s="43">
        <v>9.11E-2</v>
      </c>
      <c r="F13016" s="44">
        <v>185000</v>
      </c>
      <c r="G13016" s="44">
        <v>185000</v>
      </c>
      <c r="H13016" s="44">
        <v>100805.88</v>
      </c>
      <c r="I13016" s="44">
        <v>134999.99</v>
      </c>
      <c r="J13016" s="68">
        <f t="shared" si="609"/>
        <v>0.54489664864864873</v>
      </c>
      <c r="K13016" s="43">
        <f t="shared" si="610"/>
        <v>0.72972967567567559</v>
      </c>
      <c r="L13016" s="41" t="str">
        <f t="shared" si="611"/>
        <v>AA</v>
      </c>
      <c r="M13016" s="41" t="s">
        <v>625</v>
      </c>
      <c r="N13016" s="41" t="s">
        <v>419</v>
      </c>
      <c r="O13016" s="41" t="s">
        <v>70</v>
      </c>
    </row>
    <row r="13017" spans="1:15">
      <c r="A13017" s="42">
        <v>40016</v>
      </c>
      <c r="B13017" s="42">
        <v>44308</v>
      </c>
      <c r="C13017" s="130">
        <v>141</v>
      </c>
      <c r="D13017" s="43">
        <v>0.1003</v>
      </c>
      <c r="E13017" s="43">
        <v>9.11E-2</v>
      </c>
      <c r="F13017" s="44">
        <v>172110</v>
      </c>
      <c r="G13017" s="44">
        <v>172110</v>
      </c>
      <c r="H13017" s="44">
        <v>83258.64</v>
      </c>
      <c r="I13017" s="44">
        <v>125601.32</v>
      </c>
      <c r="J13017" s="68">
        <f t="shared" si="609"/>
        <v>0.48375248387659053</v>
      </c>
      <c r="K13017" s="43">
        <f t="shared" si="610"/>
        <v>0.72977351693684278</v>
      </c>
      <c r="L13017" s="41" t="str">
        <f t="shared" si="611"/>
        <v>AA</v>
      </c>
      <c r="M13017" s="41" t="s">
        <v>531</v>
      </c>
      <c r="N13017" s="41" t="s">
        <v>423</v>
      </c>
      <c r="O13017" s="41" t="s">
        <v>70</v>
      </c>
    </row>
    <row r="13018" spans="1:15">
      <c r="A13018" s="42">
        <v>40690</v>
      </c>
      <c r="B13018" s="42">
        <v>51648</v>
      </c>
      <c r="C13018" s="130">
        <v>360</v>
      </c>
      <c r="D13018" s="43">
        <v>0.1003</v>
      </c>
      <c r="E13018" s="43">
        <v>9.11E-2</v>
      </c>
      <c r="F13018" s="44">
        <v>152000</v>
      </c>
      <c r="G13018" s="44">
        <v>152000</v>
      </c>
      <c r="H13018" s="44">
        <v>99671.15</v>
      </c>
      <c r="I13018" s="44">
        <v>110999.99</v>
      </c>
      <c r="J13018" s="68">
        <f t="shared" si="609"/>
        <v>0.65573124999999999</v>
      </c>
      <c r="K13018" s="43">
        <f t="shared" si="610"/>
        <v>0.73026309210526319</v>
      </c>
      <c r="L13018" s="41" t="str">
        <f t="shared" si="611"/>
        <v>A</v>
      </c>
      <c r="M13018" s="41" t="s">
        <v>466</v>
      </c>
      <c r="N13018" s="41" t="s">
        <v>421</v>
      </c>
      <c r="O13018" s="41" t="s">
        <v>70</v>
      </c>
    </row>
    <row r="13019" spans="1:15">
      <c r="A13019" s="38">
        <v>40471</v>
      </c>
      <c r="B13019" s="38">
        <v>50729</v>
      </c>
      <c r="C13019" s="131">
        <v>337</v>
      </c>
      <c r="D13019" s="39">
        <v>0.1003</v>
      </c>
      <c r="E13019" s="39">
        <v>9.11E-2</v>
      </c>
      <c r="F13019" s="40">
        <v>175000</v>
      </c>
      <c r="G13019" s="40">
        <v>175000</v>
      </c>
      <c r="H13019" s="40">
        <v>115170.03</v>
      </c>
      <c r="I13019" s="40">
        <v>127800</v>
      </c>
      <c r="J13019" s="67">
        <f t="shared" si="609"/>
        <v>0.6581144571428571</v>
      </c>
      <c r="K13019" s="39">
        <f t="shared" si="610"/>
        <v>0.73028571428571432</v>
      </c>
      <c r="L13019" s="2" t="str">
        <f t="shared" si="611"/>
        <v>A</v>
      </c>
      <c r="M13019" s="2" t="s">
        <v>1005</v>
      </c>
      <c r="N13019" s="2" t="s">
        <v>439</v>
      </c>
      <c r="O13019" s="2" t="s">
        <v>70</v>
      </c>
    </row>
    <row r="13020" spans="1:15">
      <c r="A13020" s="38">
        <v>40455</v>
      </c>
      <c r="B13020" s="38">
        <v>50713</v>
      </c>
      <c r="C13020" s="131">
        <v>337</v>
      </c>
      <c r="D13020" s="39">
        <v>0.1003</v>
      </c>
      <c r="E13020" s="39">
        <v>9.11E-2</v>
      </c>
      <c r="F13020" s="40">
        <v>181400</v>
      </c>
      <c r="G13020" s="40">
        <v>181400</v>
      </c>
      <c r="H13020" s="40">
        <v>117753.78</v>
      </c>
      <c r="I13020" s="40">
        <v>132500</v>
      </c>
      <c r="J13020" s="67">
        <f t="shared" si="609"/>
        <v>0.64913880926130096</v>
      </c>
      <c r="K13020" s="39">
        <f t="shared" si="610"/>
        <v>0.73042998897464173</v>
      </c>
      <c r="L13020" s="2" t="str">
        <f t="shared" si="611"/>
        <v>AA</v>
      </c>
      <c r="M13020" s="2" t="s">
        <v>806</v>
      </c>
      <c r="N13020" s="2" t="s">
        <v>419</v>
      </c>
      <c r="O13020" s="2" t="s">
        <v>70</v>
      </c>
    </row>
    <row r="13021" spans="1:15">
      <c r="A13021" s="42">
        <v>40522</v>
      </c>
      <c r="B13021" s="42">
        <v>45606</v>
      </c>
      <c r="C13021" s="130">
        <v>167</v>
      </c>
      <c r="D13021" s="43">
        <v>0.1003</v>
      </c>
      <c r="E13021" s="43">
        <v>9.11E-2</v>
      </c>
      <c r="F13021" s="44">
        <v>180000</v>
      </c>
      <c r="G13021" s="44">
        <v>180000</v>
      </c>
      <c r="H13021" s="44">
        <v>82907.14</v>
      </c>
      <c r="I13021" s="44">
        <v>131583.75</v>
      </c>
      <c r="J13021" s="68">
        <f t="shared" si="609"/>
        <v>0.46059522222222221</v>
      </c>
      <c r="K13021" s="43">
        <f t="shared" si="610"/>
        <v>0.73102083333333334</v>
      </c>
      <c r="L13021" s="41" t="str">
        <f t="shared" si="611"/>
        <v>AA</v>
      </c>
      <c r="M13021" s="41" t="s">
        <v>461</v>
      </c>
      <c r="N13021" s="41" t="s">
        <v>416</v>
      </c>
      <c r="O13021" s="41" t="s">
        <v>70</v>
      </c>
    </row>
    <row r="13022" spans="1:15">
      <c r="A13022" s="42">
        <v>40255</v>
      </c>
      <c r="B13022" s="42">
        <v>48170</v>
      </c>
      <c r="C13022" s="130">
        <v>260</v>
      </c>
      <c r="D13022" s="43">
        <v>0.1003</v>
      </c>
      <c r="E13022" s="43">
        <v>9.11E-2</v>
      </c>
      <c r="F13022" s="44">
        <v>175000</v>
      </c>
      <c r="G13022" s="44">
        <v>175000</v>
      </c>
      <c r="H13022" s="44">
        <v>102292.75</v>
      </c>
      <c r="I13022" s="44">
        <v>127950.5</v>
      </c>
      <c r="J13022" s="68">
        <f t="shared" si="609"/>
        <v>0.58452999999999999</v>
      </c>
      <c r="K13022" s="43">
        <f t="shared" si="610"/>
        <v>0.73114571428571429</v>
      </c>
      <c r="L13022" s="41" t="str">
        <f t="shared" si="611"/>
        <v>AA</v>
      </c>
      <c r="M13022" s="41" t="s">
        <v>564</v>
      </c>
      <c r="N13022" s="41" t="s">
        <v>417</v>
      </c>
      <c r="O13022" s="41" t="s">
        <v>70</v>
      </c>
    </row>
    <row r="13023" spans="1:15">
      <c r="A13023" s="38">
        <v>40023</v>
      </c>
      <c r="B13023" s="38">
        <v>47328</v>
      </c>
      <c r="C13023" s="131">
        <v>240</v>
      </c>
      <c r="D13023" s="39">
        <v>0.1003</v>
      </c>
      <c r="E13023" s="39">
        <v>9.11E-2</v>
      </c>
      <c r="F13023" s="40">
        <v>190000</v>
      </c>
      <c r="G13023" s="40">
        <v>190000</v>
      </c>
      <c r="H13023" s="40">
        <v>104488.92</v>
      </c>
      <c r="I13023" s="40">
        <v>138999.99</v>
      </c>
      <c r="J13023" s="67">
        <f t="shared" si="609"/>
        <v>0.54994168421052636</v>
      </c>
      <c r="K13023" s="39">
        <f t="shared" si="610"/>
        <v>0.73157889473684201</v>
      </c>
      <c r="L13023" s="2" t="str">
        <f t="shared" si="611"/>
        <v>AA</v>
      </c>
      <c r="M13023" s="2" t="s">
        <v>601</v>
      </c>
      <c r="N13023" s="2" t="s">
        <v>435</v>
      </c>
      <c r="O13023" s="2" t="s">
        <v>70</v>
      </c>
    </row>
    <row r="13024" spans="1:15">
      <c r="A13024" s="42">
        <v>40442</v>
      </c>
      <c r="B13024" s="42">
        <v>51400</v>
      </c>
      <c r="C13024" s="130">
        <v>360</v>
      </c>
      <c r="D13024" s="43">
        <v>0.1003</v>
      </c>
      <c r="E13024" s="43">
        <v>9.11E-2</v>
      </c>
      <c r="F13024" s="44">
        <v>150346.9</v>
      </c>
      <c r="G13024" s="44">
        <v>150346.9</v>
      </c>
      <c r="H13024" s="44">
        <v>103900.01</v>
      </c>
      <c r="I13024" s="44">
        <v>110033</v>
      </c>
      <c r="J13024" s="68">
        <f t="shared" si="609"/>
        <v>0.69106852219766424</v>
      </c>
      <c r="K13024" s="43">
        <f t="shared" si="610"/>
        <v>0.73186078329516613</v>
      </c>
      <c r="L13024" s="41" t="str">
        <f t="shared" si="611"/>
        <v>A</v>
      </c>
      <c r="M13024" s="41" t="s">
        <v>472</v>
      </c>
      <c r="N13024" s="41" t="s">
        <v>426</v>
      </c>
      <c r="O13024" s="41" t="s">
        <v>70</v>
      </c>
    </row>
    <row r="13025" spans="1:15">
      <c r="A13025" s="42">
        <v>39904</v>
      </c>
      <c r="B13025" s="42">
        <v>47209</v>
      </c>
      <c r="C13025" s="130">
        <v>240</v>
      </c>
      <c r="D13025" s="43">
        <v>0.1003</v>
      </c>
      <c r="E13025" s="43">
        <v>9.5700000000000007E-2</v>
      </c>
      <c r="F13025" s="44">
        <v>153000</v>
      </c>
      <c r="G13025" s="44">
        <v>153000</v>
      </c>
      <c r="H13025" s="44">
        <v>82370.25</v>
      </c>
      <c r="I13025" s="44">
        <v>111999.99</v>
      </c>
      <c r="J13025" s="68">
        <f t="shared" si="609"/>
        <v>0.53836764705882356</v>
      </c>
      <c r="K13025" s="43">
        <f t="shared" si="610"/>
        <v>0.73202607843137257</v>
      </c>
      <c r="L13025" s="41" t="str">
        <f t="shared" si="611"/>
        <v>AA</v>
      </c>
      <c r="M13025" s="41" t="s">
        <v>554</v>
      </c>
      <c r="N13025" s="41" t="s">
        <v>417</v>
      </c>
      <c r="O13025" s="41" t="s">
        <v>70</v>
      </c>
    </row>
    <row r="13026" spans="1:15">
      <c r="A13026" s="38">
        <v>40661</v>
      </c>
      <c r="B13026" s="38">
        <v>50402</v>
      </c>
      <c r="C13026" s="131">
        <v>320</v>
      </c>
      <c r="D13026" s="39">
        <v>0.1003</v>
      </c>
      <c r="E13026" s="39">
        <v>9.11E-2</v>
      </c>
      <c r="F13026" s="40">
        <v>173300</v>
      </c>
      <c r="G13026" s="40">
        <v>173300</v>
      </c>
      <c r="H13026" s="40">
        <v>81951.86</v>
      </c>
      <c r="I13026" s="40">
        <v>126933.78</v>
      </c>
      <c r="J13026" s="67">
        <f t="shared" si="609"/>
        <v>0.47289013271783037</v>
      </c>
      <c r="K13026" s="39">
        <f t="shared" si="610"/>
        <v>0.73245112521638778</v>
      </c>
      <c r="L13026" s="2" t="str">
        <f t="shared" si="611"/>
        <v>AA</v>
      </c>
      <c r="M13026" s="2" t="s">
        <v>489</v>
      </c>
      <c r="N13026" s="2" t="s">
        <v>415</v>
      </c>
      <c r="O13026" s="2" t="s">
        <v>70</v>
      </c>
    </row>
    <row r="13027" spans="1:15">
      <c r="A13027" s="42">
        <v>40774</v>
      </c>
      <c r="B13027" s="42">
        <v>51732</v>
      </c>
      <c r="C13027" s="130">
        <v>360</v>
      </c>
      <c r="D13027" s="43">
        <v>0.1003</v>
      </c>
      <c r="E13027" s="43">
        <v>9.11E-2</v>
      </c>
      <c r="F13027" s="44">
        <v>193000</v>
      </c>
      <c r="G13027" s="44">
        <v>193000</v>
      </c>
      <c r="H13027" s="44">
        <v>127243.33</v>
      </c>
      <c r="I13027" s="44">
        <v>141384.13</v>
      </c>
      <c r="J13027" s="68">
        <f t="shared" si="609"/>
        <v>0.65929186528497408</v>
      </c>
      <c r="K13027" s="43">
        <f t="shared" si="610"/>
        <v>0.73256025906735756</v>
      </c>
      <c r="L13027" s="41" t="str">
        <f t="shared" si="611"/>
        <v>A</v>
      </c>
      <c r="M13027" s="41" t="s">
        <v>476</v>
      </c>
      <c r="N13027" s="41" t="s">
        <v>421</v>
      </c>
      <c r="O13027" s="41" t="s">
        <v>70</v>
      </c>
    </row>
    <row r="13028" spans="1:15">
      <c r="A13028" s="42">
        <v>40851</v>
      </c>
      <c r="B13028" s="42">
        <v>49983</v>
      </c>
      <c r="C13028" s="130">
        <v>300</v>
      </c>
      <c r="D13028" s="43">
        <v>0.1003</v>
      </c>
      <c r="E13028" s="43">
        <v>9.11E-2</v>
      </c>
      <c r="F13028" s="44">
        <v>182800</v>
      </c>
      <c r="G13028" s="44">
        <v>182800</v>
      </c>
      <c r="H13028" s="44">
        <v>78864.789999999994</v>
      </c>
      <c r="I13028" s="44">
        <v>133999.99</v>
      </c>
      <c r="J13028" s="68">
        <f t="shared" si="609"/>
        <v>0.43142664113785556</v>
      </c>
      <c r="K13028" s="43">
        <f t="shared" si="610"/>
        <v>0.73304152078774609</v>
      </c>
      <c r="L13028" s="41" t="str">
        <f t="shared" si="611"/>
        <v>AA</v>
      </c>
      <c r="M13028" s="41" t="s">
        <v>1157</v>
      </c>
      <c r="N13028" s="41" t="s">
        <v>422</v>
      </c>
      <c r="O13028" s="41" t="s">
        <v>70</v>
      </c>
    </row>
    <row r="13029" spans="1:15">
      <c r="A13029" s="42">
        <v>39759</v>
      </c>
      <c r="B13029" s="42">
        <v>41432</v>
      </c>
      <c r="C13029" s="130">
        <v>55</v>
      </c>
      <c r="D13029" s="43">
        <v>0.1003</v>
      </c>
      <c r="E13029" s="43">
        <v>9.11E-2</v>
      </c>
      <c r="F13029" s="44">
        <v>150000</v>
      </c>
      <c r="G13029" s="44">
        <v>150000</v>
      </c>
      <c r="H13029" s="44">
        <v>37614.89</v>
      </c>
      <c r="I13029" s="44">
        <v>109999.99</v>
      </c>
      <c r="J13029" s="68">
        <f t="shared" si="609"/>
        <v>0.2507659333333333</v>
      </c>
      <c r="K13029" s="43">
        <f t="shared" si="610"/>
        <v>0.73333326666666665</v>
      </c>
      <c r="L13029" s="41" t="str">
        <f t="shared" si="611"/>
        <v>AA</v>
      </c>
      <c r="M13029" s="41" t="s">
        <v>609</v>
      </c>
      <c r="N13029" s="41" t="s">
        <v>428</v>
      </c>
      <c r="O13029" s="41" t="s">
        <v>70</v>
      </c>
    </row>
    <row r="13030" spans="1:15">
      <c r="A13030" s="38">
        <v>39941</v>
      </c>
      <c r="B13030" s="38">
        <v>47246</v>
      </c>
      <c r="C13030" s="131">
        <v>240</v>
      </c>
      <c r="D13030" s="39">
        <v>0.1003</v>
      </c>
      <c r="E13030" s="39">
        <v>9.11E-2</v>
      </c>
      <c r="F13030" s="40">
        <v>165000</v>
      </c>
      <c r="G13030" s="40">
        <v>165000</v>
      </c>
      <c r="H13030" s="40">
        <v>89403.46</v>
      </c>
      <c r="I13030" s="40">
        <v>120999.99</v>
      </c>
      <c r="J13030" s="67">
        <f t="shared" si="609"/>
        <v>0.54183915151515161</v>
      </c>
      <c r="K13030" s="39">
        <f t="shared" si="610"/>
        <v>0.73333327272727278</v>
      </c>
      <c r="L13030" s="2" t="str">
        <f t="shared" si="611"/>
        <v>AA</v>
      </c>
      <c r="M13030" s="2" t="s">
        <v>459</v>
      </c>
      <c r="N13030" s="2" t="s">
        <v>417</v>
      </c>
      <c r="O13030" s="2" t="s">
        <v>70</v>
      </c>
    </row>
    <row r="13031" spans="1:15">
      <c r="A13031" s="42">
        <v>39686</v>
      </c>
      <c r="B13031" s="42">
        <v>45164</v>
      </c>
      <c r="C13031" s="130">
        <v>180</v>
      </c>
      <c r="D13031" s="43">
        <v>0.1003</v>
      </c>
      <c r="E13031" s="43">
        <v>9.11E-2</v>
      </c>
      <c r="F13031" s="44">
        <v>180000</v>
      </c>
      <c r="G13031" s="44">
        <v>180000</v>
      </c>
      <c r="H13031" s="44">
        <v>79867.41</v>
      </c>
      <c r="I13031" s="44">
        <v>131999.99</v>
      </c>
      <c r="J13031" s="68">
        <f t="shared" si="609"/>
        <v>0.44370783333333336</v>
      </c>
      <c r="K13031" s="43">
        <f t="shared" si="610"/>
        <v>0.73333327777777768</v>
      </c>
      <c r="L13031" s="41" t="str">
        <f t="shared" si="611"/>
        <v>AA</v>
      </c>
      <c r="M13031" s="41" t="s">
        <v>770</v>
      </c>
      <c r="N13031" s="41" t="s">
        <v>423</v>
      </c>
      <c r="O13031" s="41" t="s">
        <v>70</v>
      </c>
    </row>
    <row r="13032" spans="1:15">
      <c r="A13032" s="38">
        <v>40144</v>
      </c>
      <c r="B13032" s="38">
        <v>47357</v>
      </c>
      <c r="C13032" s="131">
        <v>237</v>
      </c>
      <c r="D13032" s="39">
        <v>0.1003</v>
      </c>
      <c r="E13032" s="39">
        <v>9.11E-2</v>
      </c>
      <c r="F13032" s="40">
        <v>180000</v>
      </c>
      <c r="G13032" s="40">
        <v>180000</v>
      </c>
      <c r="H13032" s="40">
        <v>99259.06</v>
      </c>
      <c r="I13032" s="40">
        <v>131999.99</v>
      </c>
      <c r="J13032" s="67">
        <f t="shared" si="609"/>
        <v>0.55143922222222219</v>
      </c>
      <c r="K13032" s="39">
        <f t="shared" si="610"/>
        <v>0.73333327777777768</v>
      </c>
      <c r="L13032" s="2" t="str">
        <f t="shared" si="611"/>
        <v>AA</v>
      </c>
      <c r="M13032" s="2" t="s">
        <v>564</v>
      </c>
      <c r="N13032" s="2" t="s">
        <v>417</v>
      </c>
      <c r="O13032" s="2" t="s">
        <v>70</v>
      </c>
    </row>
    <row r="13033" spans="1:15">
      <c r="A13033" s="38">
        <v>40122</v>
      </c>
      <c r="B13033" s="38">
        <v>43774</v>
      </c>
      <c r="C13033" s="131">
        <v>120</v>
      </c>
      <c r="D13033" s="39">
        <v>0.1003</v>
      </c>
      <c r="E13033" s="39">
        <v>9.11E-2</v>
      </c>
      <c r="F13033" s="40">
        <v>195000</v>
      </c>
      <c r="G13033" s="40">
        <v>195000</v>
      </c>
      <c r="H13033" s="40">
        <v>81648.05</v>
      </c>
      <c r="I13033" s="40">
        <v>143210</v>
      </c>
      <c r="J13033" s="67">
        <f t="shared" si="609"/>
        <v>0.41870794871794875</v>
      </c>
      <c r="K13033" s="39">
        <f t="shared" si="610"/>
        <v>0.73441025641025637</v>
      </c>
      <c r="L13033" s="2" t="str">
        <f t="shared" si="611"/>
        <v>AA</v>
      </c>
      <c r="M13033" s="2" t="s">
        <v>1059</v>
      </c>
      <c r="N13033" s="2" t="s">
        <v>421</v>
      </c>
      <c r="O13033" s="2" t="s">
        <v>70</v>
      </c>
    </row>
    <row r="13034" spans="1:15">
      <c r="A13034" s="42">
        <v>40241</v>
      </c>
      <c r="B13034" s="42">
        <v>51199</v>
      </c>
      <c r="C13034" s="130">
        <v>360</v>
      </c>
      <c r="D13034" s="43">
        <v>0.1003</v>
      </c>
      <c r="E13034" s="43">
        <v>9.11E-2</v>
      </c>
      <c r="F13034" s="44">
        <v>177000</v>
      </c>
      <c r="G13034" s="44">
        <v>177000</v>
      </c>
      <c r="H13034" s="44">
        <v>112515.42</v>
      </c>
      <c r="I13034" s="44">
        <v>129999.99</v>
      </c>
      <c r="J13034" s="68">
        <f t="shared" si="609"/>
        <v>0.63568033898305087</v>
      </c>
      <c r="K13034" s="43">
        <f t="shared" si="610"/>
        <v>0.73446322033898304</v>
      </c>
      <c r="L13034" s="41" t="str">
        <f t="shared" si="611"/>
        <v>AA</v>
      </c>
      <c r="M13034" s="41" t="s">
        <v>586</v>
      </c>
      <c r="N13034" s="41" t="s">
        <v>416</v>
      </c>
      <c r="O13034" s="41" t="s">
        <v>70</v>
      </c>
    </row>
    <row r="13035" spans="1:15">
      <c r="A13035" s="38">
        <v>40724</v>
      </c>
      <c r="B13035" s="38">
        <v>51682</v>
      </c>
      <c r="C13035" s="131">
        <v>360</v>
      </c>
      <c r="D13035" s="39">
        <v>0.1003</v>
      </c>
      <c r="E13035" s="39">
        <v>9.11E-2</v>
      </c>
      <c r="F13035" s="40">
        <v>190000</v>
      </c>
      <c r="G13035" s="40">
        <v>190000</v>
      </c>
      <c r="H13035" s="40">
        <v>130310.26</v>
      </c>
      <c r="I13035" s="40">
        <v>139700</v>
      </c>
      <c r="J13035" s="67">
        <f t="shared" si="609"/>
        <v>0.6858434736842105</v>
      </c>
      <c r="K13035" s="39">
        <f t="shared" si="610"/>
        <v>0.73526315789473684</v>
      </c>
      <c r="L13035" s="2" t="str">
        <f t="shared" si="611"/>
        <v>A</v>
      </c>
      <c r="M13035" s="2" t="s">
        <v>564</v>
      </c>
      <c r="N13035" s="2" t="s">
        <v>417</v>
      </c>
      <c r="O13035" s="2" t="s">
        <v>70</v>
      </c>
    </row>
    <row r="13036" spans="1:15">
      <c r="A13036" s="42">
        <v>40416</v>
      </c>
      <c r="B13036" s="42">
        <v>51374</v>
      </c>
      <c r="C13036" s="130">
        <v>360</v>
      </c>
      <c r="D13036" s="43">
        <v>0.1003</v>
      </c>
      <c r="E13036" s="43">
        <v>9.11E-2</v>
      </c>
      <c r="F13036" s="44">
        <v>176806.3</v>
      </c>
      <c r="G13036" s="44">
        <v>176806.3</v>
      </c>
      <c r="H13036" s="44">
        <v>113955.85</v>
      </c>
      <c r="I13036" s="44">
        <v>129999.99</v>
      </c>
      <c r="J13036" s="68">
        <f t="shared" si="609"/>
        <v>0.64452369627100403</v>
      </c>
      <c r="K13036" s="43">
        <f t="shared" si="610"/>
        <v>0.73526786093029495</v>
      </c>
      <c r="L13036" s="41" t="str">
        <f t="shared" si="611"/>
        <v>AA</v>
      </c>
      <c r="M13036" s="41" t="s">
        <v>971</v>
      </c>
      <c r="N13036" s="41" t="s">
        <v>437</v>
      </c>
      <c r="O13036" s="41" t="s">
        <v>70</v>
      </c>
    </row>
    <row r="13037" spans="1:15">
      <c r="A13037" s="38">
        <v>40557</v>
      </c>
      <c r="B13037" s="38">
        <v>44756</v>
      </c>
      <c r="C13037" s="131">
        <v>138</v>
      </c>
      <c r="D13037" s="39">
        <v>0.1003</v>
      </c>
      <c r="E13037" s="39">
        <v>9.11E-2</v>
      </c>
      <c r="F13037" s="40">
        <v>191500</v>
      </c>
      <c r="G13037" s="40">
        <v>191500</v>
      </c>
      <c r="H13037" s="40">
        <v>84011.33</v>
      </c>
      <c r="I13037" s="40">
        <v>140971.76</v>
      </c>
      <c r="J13037" s="67">
        <f t="shared" si="609"/>
        <v>0.43870146214099215</v>
      </c>
      <c r="K13037" s="39">
        <f t="shared" si="610"/>
        <v>0.73614496083550918</v>
      </c>
      <c r="L13037" s="2" t="str">
        <f t="shared" si="611"/>
        <v>AA</v>
      </c>
      <c r="M13037" s="2" t="s">
        <v>449</v>
      </c>
      <c r="N13037" s="2" t="s">
        <v>418</v>
      </c>
      <c r="O13037" s="2" t="s">
        <v>70</v>
      </c>
    </row>
    <row r="13038" spans="1:15">
      <c r="A13038" s="42">
        <v>40844</v>
      </c>
      <c r="B13038" s="42">
        <v>49976</v>
      </c>
      <c r="C13038" s="130">
        <v>300</v>
      </c>
      <c r="D13038" s="43">
        <v>0.1003</v>
      </c>
      <c r="E13038" s="43">
        <v>0.1003</v>
      </c>
      <c r="F13038" s="44">
        <v>165000</v>
      </c>
      <c r="G13038" s="44">
        <v>165000</v>
      </c>
      <c r="H13038" s="44">
        <v>107159.67</v>
      </c>
      <c r="I13038" s="44">
        <v>121529.99</v>
      </c>
      <c r="J13038" s="68">
        <f t="shared" si="609"/>
        <v>0.64945254545454545</v>
      </c>
      <c r="K13038" s="43">
        <f t="shared" si="610"/>
        <v>0.736545393939394</v>
      </c>
      <c r="L13038" s="41" t="str">
        <f t="shared" si="611"/>
        <v>AA</v>
      </c>
      <c r="M13038" s="41" t="s">
        <v>564</v>
      </c>
      <c r="N13038" s="41" t="s">
        <v>417</v>
      </c>
      <c r="O13038" s="41" t="s">
        <v>70</v>
      </c>
    </row>
    <row r="13039" spans="1:15">
      <c r="A13039" s="42">
        <v>40711</v>
      </c>
      <c r="B13039" s="42">
        <v>45947</v>
      </c>
      <c r="C13039" s="130">
        <v>172</v>
      </c>
      <c r="D13039" s="43">
        <v>0.1003</v>
      </c>
      <c r="E13039" s="43">
        <v>9.11E-2</v>
      </c>
      <c r="F13039" s="44">
        <v>195800</v>
      </c>
      <c r="G13039" s="44">
        <v>195800</v>
      </c>
      <c r="H13039" s="44">
        <v>109849.16</v>
      </c>
      <c r="I13039" s="44">
        <v>144264.14000000001</v>
      </c>
      <c r="J13039" s="68">
        <f t="shared" si="609"/>
        <v>0.56102737487231868</v>
      </c>
      <c r="K13039" s="43">
        <f t="shared" si="610"/>
        <v>0.73679336057201228</v>
      </c>
      <c r="L13039" s="41" t="str">
        <f t="shared" si="611"/>
        <v>AA</v>
      </c>
      <c r="M13039" s="41" t="s">
        <v>540</v>
      </c>
      <c r="N13039" s="41" t="s">
        <v>423</v>
      </c>
      <c r="O13039" s="41" t="s">
        <v>70</v>
      </c>
    </row>
    <row r="13040" spans="1:15">
      <c r="A13040" s="42">
        <v>39786</v>
      </c>
      <c r="B13040" s="42">
        <v>47091</v>
      </c>
      <c r="C13040" s="130">
        <v>240</v>
      </c>
      <c r="D13040" s="43">
        <v>0.1003</v>
      </c>
      <c r="E13040" s="43">
        <v>9.11E-2</v>
      </c>
      <c r="F13040" s="44">
        <v>190000</v>
      </c>
      <c r="G13040" s="44">
        <v>190000</v>
      </c>
      <c r="H13040" s="44">
        <v>36809.440000000002</v>
      </c>
      <c r="I13040" s="44">
        <v>139999.99</v>
      </c>
      <c r="J13040" s="68">
        <f t="shared" si="609"/>
        <v>0.1937338947368421</v>
      </c>
      <c r="K13040" s="43">
        <f t="shared" si="610"/>
        <v>0.73684205263157887</v>
      </c>
      <c r="L13040" s="41" t="str">
        <f t="shared" si="611"/>
        <v>AA</v>
      </c>
      <c r="M13040" s="41" t="s">
        <v>611</v>
      </c>
      <c r="N13040" s="41" t="s">
        <v>419</v>
      </c>
      <c r="O13040" s="41" t="s">
        <v>70</v>
      </c>
    </row>
    <row r="13041" spans="1:15">
      <c r="A13041" s="38">
        <v>40667</v>
      </c>
      <c r="B13041" s="38">
        <v>51625</v>
      </c>
      <c r="C13041" s="131">
        <v>360</v>
      </c>
      <c r="D13041" s="39">
        <v>0.1003</v>
      </c>
      <c r="E13041" s="39">
        <v>9.11E-2</v>
      </c>
      <c r="F13041" s="40">
        <v>162311</v>
      </c>
      <c r="G13041" s="40">
        <v>162311</v>
      </c>
      <c r="H13041" s="40">
        <v>107342.84</v>
      </c>
      <c r="I13041" s="40">
        <v>119599.99</v>
      </c>
      <c r="J13041" s="67">
        <f t="shared" si="609"/>
        <v>0.6613405129658495</v>
      </c>
      <c r="K13041" s="39">
        <f t="shared" si="610"/>
        <v>0.73685695978707544</v>
      </c>
      <c r="L13041" s="2" t="str">
        <f t="shared" si="611"/>
        <v>A</v>
      </c>
      <c r="M13041" s="2" t="s">
        <v>539</v>
      </c>
      <c r="N13041" s="2" t="s">
        <v>429</v>
      </c>
      <c r="O13041" s="2" t="s">
        <v>70</v>
      </c>
    </row>
    <row r="13042" spans="1:15">
      <c r="A13042" s="38">
        <v>40162</v>
      </c>
      <c r="B13042" s="38">
        <v>49293</v>
      </c>
      <c r="C13042" s="131">
        <v>300</v>
      </c>
      <c r="D13042" s="39">
        <v>0.1003</v>
      </c>
      <c r="E13042" s="39">
        <v>9.11E-2</v>
      </c>
      <c r="F13042" s="40">
        <v>174000</v>
      </c>
      <c r="G13042" s="40">
        <v>174000</v>
      </c>
      <c r="H13042" s="40">
        <v>30440.79</v>
      </c>
      <c r="I13042" s="40">
        <v>128223.2</v>
      </c>
      <c r="J13042" s="67">
        <f t="shared" si="609"/>
        <v>0.17494706896551723</v>
      </c>
      <c r="K13042" s="39">
        <f t="shared" si="610"/>
        <v>0.73691494252873557</v>
      </c>
      <c r="L13042" s="2" t="str">
        <f t="shared" si="611"/>
        <v>AA</v>
      </c>
      <c r="M13042" s="2" t="s">
        <v>632</v>
      </c>
      <c r="N13042" s="2" t="s">
        <v>424</v>
      </c>
      <c r="O13042" s="2" t="s">
        <v>70</v>
      </c>
    </row>
    <row r="13043" spans="1:15">
      <c r="A13043" s="38">
        <v>40841</v>
      </c>
      <c r="B13043" s="38">
        <v>51799</v>
      </c>
      <c r="C13043" s="131">
        <v>360</v>
      </c>
      <c r="D13043" s="39">
        <v>0.1003</v>
      </c>
      <c r="E13043" s="39">
        <v>9.11E-2</v>
      </c>
      <c r="F13043" s="40">
        <v>200000</v>
      </c>
      <c r="G13043" s="40">
        <v>200000</v>
      </c>
      <c r="H13043" s="40">
        <v>120878.32</v>
      </c>
      <c r="I13043" s="40">
        <v>147421.41</v>
      </c>
      <c r="J13043" s="67">
        <f t="shared" si="609"/>
        <v>0.60439160000000003</v>
      </c>
      <c r="K13043" s="39">
        <f t="shared" si="610"/>
        <v>0.73710704999999999</v>
      </c>
      <c r="L13043" s="2" t="str">
        <f t="shared" si="611"/>
        <v>AA</v>
      </c>
      <c r="M13043" s="2" t="s">
        <v>564</v>
      </c>
      <c r="N13043" s="2" t="s">
        <v>417</v>
      </c>
      <c r="O13043" s="2" t="s">
        <v>70</v>
      </c>
    </row>
    <row r="13044" spans="1:15">
      <c r="A13044" s="38">
        <v>40651</v>
      </c>
      <c r="B13044" s="38">
        <v>51609</v>
      </c>
      <c r="C13044" s="131">
        <v>360</v>
      </c>
      <c r="D13044" s="39">
        <v>0.1003</v>
      </c>
      <c r="E13044" s="39">
        <v>9.11E-2</v>
      </c>
      <c r="F13044" s="40">
        <v>175000</v>
      </c>
      <c r="G13044" s="40">
        <v>175000</v>
      </c>
      <c r="H13044" s="40">
        <v>122286.99</v>
      </c>
      <c r="I13044" s="40">
        <v>129035.99</v>
      </c>
      <c r="J13044" s="67">
        <f t="shared" si="609"/>
        <v>0.69878280000000004</v>
      </c>
      <c r="K13044" s="39">
        <f t="shared" si="610"/>
        <v>0.73734851428571435</v>
      </c>
      <c r="L13044" s="2" t="str">
        <f t="shared" si="611"/>
        <v>A</v>
      </c>
      <c r="M13044" s="2" t="s">
        <v>716</v>
      </c>
      <c r="N13044" s="2" t="s">
        <v>417</v>
      </c>
      <c r="O13044" s="2" t="s">
        <v>70</v>
      </c>
    </row>
    <row r="13045" spans="1:15">
      <c r="A13045" s="42">
        <v>40647</v>
      </c>
      <c r="B13045" s="42">
        <v>51605</v>
      </c>
      <c r="C13045" s="130">
        <v>360</v>
      </c>
      <c r="D13045" s="43">
        <v>0.1003</v>
      </c>
      <c r="E13045" s="43">
        <v>9.11E-2</v>
      </c>
      <c r="F13045" s="44">
        <v>161000</v>
      </c>
      <c r="G13045" s="44">
        <v>161000</v>
      </c>
      <c r="H13045" s="44">
        <v>106148.27</v>
      </c>
      <c r="I13045" s="44">
        <v>118722.99</v>
      </c>
      <c r="J13045" s="68">
        <f t="shared" si="609"/>
        <v>0.65930602484472056</v>
      </c>
      <c r="K13045" s="43">
        <f t="shared" si="610"/>
        <v>0.73740987577639749</v>
      </c>
      <c r="L13045" s="41" t="str">
        <f t="shared" si="611"/>
        <v>A</v>
      </c>
      <c r="M13045" s="41" t="s">
        <v>477</v>
      </c>
      <c r="N13045" s="41" t="s">
        <v>422</v>
      </c>
      <c r="O13045" s="41" t="s">
        <v>70</v>
      </c>
    </row>
    <row r="13046" spans="1:15">
      <c r="A13046" s="38">
        <v>40462</v>
      </c>
      <c r="B13046" s="38">
        <v>45941</v>
      </c>
      <c r="C13046" s="131">
        <v>180</v>
      </c>
      <c r="D13046" s="39">
        <v>0.1003</v>
      </c>
      <c r="E13046" s="39">
        <v>9.11E-2</v>
      </c>
      <c r="F13046" s="40">
        <v>192000</v>
      </c>
      <c r="G13046" s="40">
        <v>192000</v>
      </c>
      <c r="H13046" s="40">
        <v>75963.34</v>
      </c>
      <c r="I13046" s="40">
        <v>141599.99</v>
      </c>
      <c r="J13046" s="67">
        <f t="shared" si="609"/>
        <v>0.39564239583333333</v>
      </c>
      <c r="K13046" s="39">
        <f t="shared" si="610"/>
        <v>0.73749994791666662</v>
      </c>
      <c r="L13046" s="2" t="str">
        <f t="shared" si="611"/>
        <v>AA</v>
      </c>
      <c r="M13046" s="2" t="s">
        <v>495</v>
      </c>
      <c r="N13046" s="2" t="s">
        <v>424</v>
      </c>
      <c r="O13046" s="2" t="s">
        <v>70</v>
      </c>
    </row>
    <row r="13047" spans="1:15">
      <c r="A13047" s="38">
        <v>40452</v>
      </c>
      <c r="B13047" s="38">
        <v>51410</v>
      </c>
      <c r="C13047" s="131">
        <v>360</v>
      </c>
      <c r="D13047" s="39">
        <v>0.1003</v>
      </c>
      <c r="E13047" s="39">
        <v>9.11E-2</v>
      </c>
      <c r="F13047" s="40">
        <v>167580</v>
      </c>
      <c r="G13047" s="40">
        <v>167580</v>
      </c>
      <c r="H13047" s="40">
        <v>108968.22</v>
      </c>
      <c r="I13047" s="40">
        <v>123730.46</v>
      </c>
      <c r="J13047" s="67">
        <f t="shared" si="609"/>
        <v>0.6502459720730398</v>
      </c>
      <c r="K13047" s="39">
        <f t="shared" si="610"/>
        <v>0.73833667502088562</v>
      </c>
      <c r="L13047" s="2" t="str">
        <f t="shared" si="611"/>
        <v>A</v>
      </c>
      <c r="M13047" s="2" t="s">
        <v>559</v>
      </c>
      <c r="N13047" s="2" t="s">
        <v>417</v>
      </c>
      <c r="O13047" s="2" t="s">
        <v>70</v>
      </c>
    </row>
    <row r="13048" spans="1:15">
      <c r="A13048" s="42">
        <v>40504</v>
      </c>
      <c r="B13048" s="42">
        <v>50274</v>
      </c>
      <c r="C13048" s="130">
        <v>321</v>
      </c>
      <c r="D13048" s="43">
        <v>0.1003</v>
      </c>
      <c r="E13048" s="43">
        <v>9.11E-2</v>
      </c>
      <c r="F13048" s="44">
        <v>195000</v>
      </c>
      <c r="G13048" s="44">
        <v>195000</v>
      </c>
      <c r="H13048" s="44">
        <v>38435.279999999999</v>
      </c>
      <c r="I13048" s="44">
        <v>143999.99</v>
      </c>
      <c r="J13048" s="68">
        <f t="shared" si="609"/>
        <v>0.197104</v>
      </c>
      <c r="K13048" s="43">
        <f t="shared" si="610"/>
        <v>0.73846148717948712</v>
      </c>
      <c r="L13048" s="41" t="str">
        <f t="shared" si="611"/>
        <v>AA</v>
      </c>
      <c r="M13048" s="41" t="s">
        <v>586</v>
      </c>
      <c r="N13048" s="41" t="s">
        <v>416</v>
      </c>
      <c r="O13048" s="41" t="s">
        <v>70</v>
      </c>
    </row>
    <row r="13049" spans="1:15">
      <c r="A13049" s="38">
        <v>39679</v>
      </c>
      <c r="B13049" s="38">
        <v>44246</v>
      </c>
      <c r="C13049" s="131">
        <v>150</v>
      </c>
      <c r="D13049" s="39">
        <v>0.1003</v>
      </c>
      <c r="E13049" s="39">
        <v>9.11E-2</v>
      </c>
      <c r="F13049" s="40">
        <v>185000</v>
      </c>
      <c r="G13049" s="40">
        <v>185000</v>
      </c>
      <c r="H13049" s="40">
        <v>42919.7</v>
      </c>
      <c r="I13049" s="40">
        <v>136641.38</v>
      </c>
      <c r="J13049" s="67">
        <f t="shared" si="609"/>
        <v>0.23199837837837836</v>
      </c>
      <c r="K13049" s="39">
        <f t="shared" si="610"/>
        <v>0.7386020540540541</v>
      </c>
      <c r="L13049" s="2" t="str">
        <f t="shared" si="611"/>
        <v>AA</v>
      </c>
      <c r="M13049" s="2" t="s">
        <v>457</v>
      </c>
      <c r="N13049" s="2" t="s">
        <v>419</v>
      </c>
      <c r="O13049" s="2" t="s">
        <v>70</v>
      </c>
    </row>
    <row r="13050" spans="1:15">
      <c r="A13050" s="42">
        <v>39665</v>
      </c>
      <c r="B13050" s="42">
        <v>45143</v>
      </c>
      <c r="C13050" s="130">
        <v>180</v>
      </c>
      <c r="D13050" s="43">
        <v>0.1003</v>
      </c>
      <c r="E13050" s="43">
        <v>9.11E-2</v>
      </c>
      <c r="F13050" s="44">
        <v>135300</v>
      </c>
      <c r="G13050" s="44">
        <v>135300</v>
      </c>
      <c r="H13050" s="44">
        <v>59815.55</v>
      </c>
      <c r="I13050" s="44">
        <v>99999.99</v>
      </c>
      <c r="J13050" s="68">
        <f t="shared" si="609"/>
        <v>0.44209571322985958</v>
      </c>
      <c r="K13050" s="43">
        <f t="shared" si="610"/>
        <v>0.73909822616407983</v>
      </c>
      <c r="L13050" s="41" t="str">
        <f t="shared" si="611"/>
        <v>AA</v>
      </c>
      <c r="M13050" s="41" t="s">
        <v>973</v>
      </c>
      <c r="N13050" s="41" t="s">
        <v>437</v>
      </c>
      <c r="O13050" s="41" t="s">
        <v>70</v>
      </c>
    </row>
    <row r="13051" spans="1:15">
      <c r="A13051" s="38">
        <v>39689</v>
      </c>
      <c r="B13051" s="38">
        <v>46994</v>
      </c>
      <c r="C13051" s="131">
        <v>240</v>
      </c>
      <c r="D13051" s="39">
        <v>0.1003</v>
      </c>
      <c r="E13051" s="39">
        <v>9.11E-2</v>
      </c>
      <c r="F13051" s="40">
        <v>192000</v>
      </c>
      <c r="G13051" s="40">
        <v>192000</v>
      </c>
      <c r="H13051" s="40">
        <v>53613.23</v>
      </c>
      <c r="I13051" s="40">
        <v>142087.26999999999</v>
      </c>
      <c r="J13051" s="67">
        <f t="shared" si="609"/>
        <v>0.27923557291666667</v>
      </c>
      <c r="K13051" s="39">
        <f t="shared" si="610"/>
        <v>0.74003786458333332</v>
      </c>
      <c r="L13051" s="2" t="str">
        <f t="shared" si="611"/>
        <v>AA</v>
      </c>
      <c r="M13051" s="2" t="s">
        <v>554</v>
      </c>
      <c r="N13051" s="2" t="s">
        <v>417</v>
      </c>
      <c r="O13051" s="2" t="s">
        <v>70</v>
      </c>
    </row>
    <row r="13052" spans="1:15">
      <c r="A13052" s="38">
        <v>40480</v>
      </c>
      <c r="B13052" s="38">
        <v>47785</v>
      </c>
      <c r="C13052" s="131">
        <v>240</v>
      </c>
      <c r="D13052" s="39">
        <v>0.1003</v>
      </c>
      <c r="E13052" s="39">
        <v>9.11E-2</v>
      </c>
      <c r="F13052" s="40">
        <v>180000</v>
      </c>
      <c r="G13052" s="40">
        <v>180000</v>
      </c>
      <c r="H13052" s="40">
        <v>123639.95</v>
      </c>
      <c r="I13052" s="40">
        <v>133218.35999999999</v>
      </c>
      <c r="J13052" s="67">
        <f t="shared" si="609"/>
        <v>0.6868886111111111</v>
      </c>
      <c r="K13052" s="39">
        <f t="shared" si="610"/>
        <v>0.74010199999999993</v>
      </c>
      <c r="L13052" s="2" t="str">
        <f t="shared" si="611"/>
        <v>A</v>
      </c>
      <c r="M13052" s="2" t="s">
        <v>532</v>
      </c>
      <c r="N13052" s="2" t="s">
        <v>417</v>
      </c>
      <c r="O13052" s="2" t="s">
        <v>70</v>
      </c>
    </row>
    <row r="13053" spans="1:15">
      <c r="A13053" s="42">
        <v>40221</v>
      </c>
      <c r="B13053" s="42">
        <v>44938</v>
      </c>
      <c r="C13053" s="130">
        <v>155</v>
      </c>
      <c r="D13053" s="43">
        <v>0.1003</v>
      </c>
      <c r="E13053" s="43">
        <v>9.11E-2</v>
      </c>
      <c r="F13053" s="44">
        <v>154623.4</v>
      </c>
      <c r="G13053" s="44">
        <v>154623.4</v>
      </c>
      <c r="H13053" s="44">
        <v>65001.68</v>
      </c>
      <c r="I13053" s="44">
        <v>114623.39</v>
      </c>
      <c r="J13053" s="68">
        <f t="shared" si="609"/>
        <v>0.42038708242090139</v>
      </c>
      <c r="K13053" s="43">
        <f t="shared" si="610"/>
        <v>0.74130687851903398</v>
      </c>
      <c r="L13053" s="41" t="str">
        <f t="shared" si="611"/>
        <v>AA</v>
      </c>
      <c r="M13053" s="41" t="s">
        <v>449</v>
      </c>
      <c r="N13053" s="41" t="s">
        <v>418</v>
      </c>
      <c r="O13053" s="41" t="s">
        <v>70</v>
      </c>
    </row>
    <row r="13054" spans="1:15">
      <c r="A13054" s="42">
        <v>40297</v>
      </c>
      <c r="B13054" s="42">
        <v>43950</v>
      </c>
      <c r="C13054" s="130">
        <v>120</v>
      </c>
      <c r="D13054" s="43">
        <v>0.1003</v>
      </c>
      <c r="E13054" s="43">
        <v>9.11E-2</v>
      </c>
      <c r="F13054" s="44">
        <v>178000</v>
      </c>
      <c r="G13054" s="44">
        <v>178000</v>
      </c>
      <c r="H13054" s="44">
        <v>70821.61</v>
      </c>
      <c r="I13054" s="44">
        <v>131999.99</v>
      </c>
      <c r="J13054" s="68">
        <f t="shared" si="609"/>
        <v>0.39787421348314606</v>
      </c>
      <c r="K13054" s="43">
        <f t="shared" si="610"/>
        <v>0.74157297752808982</v>
      </c>
      <c r="L13054" s="41" t="str">
        <f t="shared" si="611"/>
        <v>AA</v>
      </c>
      <c r="M13054" s="41" t="s">
        <v>757</v>
      </c>
      <c r="N13054" s="41" t="s">
        <v>439</v>
      </c>
      <c r="O13054" s="41" t="s">
        <v>70</v>
      </c>
    </row>
    <row r="13055" spans="1:15">
      <c r="A13055" s="42">
        <v>40235</v>
      </c>
      <c r="B13055" s="42">
        <v>49366</v>
      </c>
      <c r="C13055" s="130">
        <v>300</v>
      </c>
      <c r="D13055" s="43">
        <v>0.1003</v>
      </c>
      <c r="E13055" s="43">
        <v>9.5700000000000007E-2</v>
      </c>
      <c r="F13055" s="44">
        <v>178000</v>
      </c>
      <c r="G13055" s="44">
        <v>178000</v>
      </c>
      <c r="H13055" s="44">
        <v>109287.51</v>
      </c>
      <c r="I13055" s="44">
        <v>132027.63</v>
      </c>
      <c r="J13055" s="68">
        <f t="shared" si="609"/>
        <v>0.61397477528089883</v>
      </c>
      <c r="K13055" s="43">
        <f t="shared" si="610"/>
        <v>0.74172825842696632</v>
      </c>
      <c r="L13055" s="41" t="str">
        <f t="shared" si="611"/>
        <v>AA</v>
      </c>
      <c r="M13055" s="41" t="s">
        <v>554</v>
      </c>
      <c r="N13055" s="41" t="s">
        <v>417</v>
      </c>
      <c r="O13055" s="41" t="s">
        <v>70</v>
      </c>
    </row>
    <row r="13056" spans="1:15">
      <c r="A13056" s="38">
        <v>39931</v>
      </c>
      <c r="B13056" s="38">
        <v>47236</v>
      </c>
      <c r="C13056" s="131">
        <v>240</v>
      </c>
      <c r="D13056" s="39">
        <v>0.1003</v>
      </c>
      <c r="E13056" s="39">
        <v>9.11E-2</v>
      </c>
      <c r="F13056" s="40">
        <v>155000</v>
      </c>
      <c r="G13056" s="40">
        <v>155000</v>
      </c>
      <c r="H13056" s="40">
        <v>34378.29</v>
      </c>
      <c r="I13056" s="40">
        <v>114999.99</v>
      </c>
      <c r="J13056" s="67">
        <f t="shared" si="609"/>
        <v>0.22179541935483871</v>
      </c>
      <c r="K13056" s="39">
        <f t="shared" si="610"/>
        <v>0.74193541935483875</v>
      </c>
      <c r="L13056" s="2" t="str">
        <f t="shared" si="611"/>
        <v>AA</v>
      </c>
      <c r="M13056" s="2" t="s">
        <v>542</v>
      </c>
      <c r="N13056" s="2" t="s">
        <v>417</v>
      </c>
      <c r="O13056" s="2" t="s">
        <v>70</v>
      </c>
    </row>
    <row r="13057" spans="1:15">
      <c r="A13057" s="42">
        <v>40095</v>
      </c>
      <c r="B13057" s="42">
        <v>47400</v>
      </c>
      <c r="C13057" s="130">
        <v>240</v>
      </c>
      <c r="D13057" s="43">
        <v>0.1003</v>
      </c>
      <c r="E13057" s="43">
        <v>0.1003</v>
      </c>
      <c r="F13057" s="44">
        <v>183000</v>
      </c>
      <c r="G13057" s="44">
        <v>183000</v>
      </c>
      <c r="H13057" s="44">
        <v>103156.48</v>
      </c>
      <c r="I13057" s="44">
        <v>135775.67000000001</v>
      </c>
      <c r="J13057" s="68">
        <f t="shared" si="609"/>
        <v>0.56369661202185795</v>
      </c>
      <c r="K13057" s="43">
        <f t="shared" si="610"/>
        <v>0.74194355191256833</v>
      </c>
      <c r="L13057" s="41" t="str">
        <f t="shared" si="611"/>
        <v>AA</v>
      </c>
      <c r="M13057" s="41" t="s">
        <v>475</v>
      </c>
      <c r="N13057" s="41" t="s">
        <v>427</v>
      </c>
      <c r="O13057" s="41" t="s">
        <v>70</v>
      </c>
    </row>
    <row r="13058" spans="1:15">
      <c r="A13058" s="42">
        <v>40830</v>
      </c>
      <c r="B13058" s="42">
        <v>48135</v>
      </c>
      <c r="C13058" s="130">
        <v>240</v>
      </c>
      <c r="D13058" s="43">
        <v>0.1003</v>
      </c>
      <c r="E13058" s="43">
        <v>9.5700000000000007E-2</v>
      </c>
      <c r="F13058" s="44">
        <v>182819.83</v>
      </c>
      <c r="G13058" s="44">
        <v>182819.83</v>
      </c>
      <c r="H13058" s="44">
        <v>127079.03</v>
      </c>
      <c r="I13058" s="44">
        <v>135728.65</v>
      </c>
      <c r="J13058" s="68">
        <f t="shared" si="609"/>
        <v>0.69510528480417033</v>
      </c>
      <c r="K13058" s="43">
        <f t="shared" si="610"/>
        <v>0.74241754846834729</v>
      </c>
      <c r="L13058" s="41" t="str">
        <f t="shared" si="611"/>
        <v>A</v>
      </c>
      <c r="M13058" s="41" t="s">
        <v>495</v>
      </c>
      <c r="N13058" s="41" t="s">
        <v>424</v>
      </c>
      <c r="O13058" s="41" t="s">
        <v>70</v>
      </c>
    </row>
    <row r="13059" spans="1:15">
      <c r="A13059" s="38">
        <v>39834</v>
      </c>
      <c r="B13059" s="38">
        <v>43180</v>
      </c>
      <c r="C13059" s="131">
        <v>110</v>
      </c>
      <c r="D13059" s="39">
        <v>0.1003</v>
      </c>
      <c r="E13059" s="39">
        <v>9.11E-2</v>
      </c>
      <c r="F13059" s="40">
        <v>140000</v>
      </c>
      <c r="G13059" s="40">
        <v>140000</v>
      </c>
      <c r="H13059" s="40">
        <v>44922.5</v>
      </c>
      <c r="I13059" s="40">
        <v>103999.99</v>
      </c>
      <c r="J13059" s="67">
        <f t="shared" ref="J13059:J13122" si="612">H13059/G13059</f>
        <v>0.32087500000000002</v>
      </c>
      <c r="K13059" s="39">
        <f t="shared" ref="K13059:K13122" si="613">I13059/G13059</f>
        <v>0.74285707142857149</v>
      </c>
      <c r="L13059" s="2" t="str">
        <f t="shared" ref="L13059:L13122" si="614">IF(J13059&lt;=65%,"AA",IF(J13059&lt;=75%,"A",IF(J13059&lt;=85%,"B","C")))</f>
        <v>AA</v>
      </c>
      <c r="M13059" s="2" t="s">
        <v>1506</v>
      </c>
      <c r="N13059" s="2" t="s">
        <v>418</v>
      </c>
      <c r="O13059" s="2" t="s">
        <v>70</v>
      </c>
    </row>
    <row r="13060" spans="1:15">
      <c r="A13060" s="42">
        <v>40044</v>
      </c>
      <c r="B13060" s="42">
        <v>43880</v>
      </c>
      <c r="C13060" s="130">
        <v>126</v>
      </c>
      <c r="D13060" s="43">
        <v>0.1003</v>
      </c>
      <c r="E13060" s="43">
        <v>9.11E-2</v>
      </c>
      <c r="F13060" s="44">
        <v>175000</v>
      </c>
      <c r="G13060" s="44">
        <v>175000</v>
      </c>
      <c r="H13060" s="44">
        <v>83013.429999999993</v>
      </c>
      <c r="I13060" s="44">
        <v>130000</v>
      </c>
      <c r="J13060" s="68">
        <f t="shared" si="612"/>
        <v>0.47436245714285713</v>
      </c>
      <c r="K13060" s="43">
        <f t="shared" si="613"/>
        <v>0.74285714285714288</v>
      </c>
      <c r="L13060" s="41" t="str">
        <f t="shared" si="614"/>
        <v>AA</v>
      </c>
      <c r="M13060" s="41" t="s">
        <v>496</v>
      </c>
      <c r="N13060" s="41" t="s">
        <v>417</v>
      </c>
      <c r="O13060" s="41" t="s">
        <v>70</v>
      </c>
    </row>
    <row r="13061" spans="1:15">
      <c r="A13061" s="38">
        <v>40527</v>
      </c>
      <c r="B13061" s="38">
        <v>51485</v>
      </c>
      <c r="C13061" s="131">
        <v>360</v>
      </c>
      <c r="D13061" s="39">
        <v>0.1003</v>
      </c>
      <c r="E13061" s="39">
        <v>9.11E-2</v>
      </c>
      <c r="F13061" s="40">
        <v>164300</v>
      </c>
      <c r="G13061" s="40">
        <v>164300</v>
      </c>
      <c r="H13061" s="40">
        <v>111679.36</v>
      </c>
      <c r="I13061" s="40">
        <v>122122.5</v>
      </c>
      <c r="J13061" s="67">
        <f t="shared" si="612"/>
        <v>0.67972830188679245</v>
      </c>
      <c r="K13061" s="39">
        <f t="shared" si="613"/>
        <v>0.74328971393791843</v>
      </c>
      <c r="L13061" s="2" t="str">
        <f t="shared" si="614"/>
        <v>A</v>
      </c>
      <c r="M13061" s="2" t="s">
        <v>611</v>
      </c>
      <c r="N13061" s="2" t="s">
        <v>419</v>
      </c>
      <c r="O13061" s="2" t="s">
        <v>70</v>
      </c>
    </row>
    <row r="13062" spans="1:15">
      <c r="A13062" s="38">
        <v>40701</v>
      </c>
      <c r="B13062" s="38">
        <v>51659</v>
      </c>
      <c r="C13062" s="131">
        <v>360</v>
      </c>
      <c r="D13062" s="39">
        <v>0.1003</v>
      </c>
      <c r="E13062" s="39">
        <v>9.11E-2</v>
      </c>
      <c r="F13062" s="40">
        <v>195000</v>
      </c>
      <c r="G13062" s="40">
        <v>195000</v>
      </c>
      <c r="H13062" s="40">
        <v>130362.36</v>
      </c>
      <c r="I13062" s="40">
        <v>144999.99</v>
      </c>
      <c r="J13062" s="67">
        <f t="shared" si="612"/>
        <v>0.66852492307692313</v>
      </c>
      <c r="K13062" s="39">
        <f t="shared" si="613"/>
        <v>0.74358969230769223</v>
      </c>
      <c r="L13062" s="2" t="str">
        <f t="shared" si="614"/>
        <v>A</v>
      </c>
      <c r="M13062" s="2" t="s">
        <v>449</v>
      </c>
      <c r="N13062" s="2" t="s">
        <v>418</v>
      </c>
      <c r="O13062" s="2" t="s">
        <v>70</v>
      </c>
    </row>
    <row r="13063" spans="1:15">
      <c r="A13063" s="42">
        <v>40413</v>
      </c>
      <c r="B13063" s="42">
        <v>47049</v>
      </c>
      <c r="C13063" s="130">
        <v>218</v>
      </c>
      <c r="D13063" s="43">
        <v>0.1003</v>
      </c>
      <c r="E13063" s="43">
        <v>9.11E-2</v>
      </c>
      <c r="F13063" s="44">
        <v>175000</v>
      </c>
      <c r="G13063" s="44">
        <v>175000</v>
      </c>
      <c r="H13063" s="44">
        <v>95690.01</v>
      </c>
      <c r="I13063" s="44">
        <v>130138.59</v>
      </c>
      <c r="J13063" s="68">
        <f t="shared" si="612"/>
        <v>0.54680005714285707</v>
      </c>
      <c r="K13063" s="43">
        <f t="shared" si="613"/>
        <v>0.74364908571428567</v>
      </c>
      <c r="L13063" s="41" t="str">
        <f t="shared" si="614"/>
        <v>AA</v>
      </c>
      <c r="M13063" s="41" t="s">
        <v>457</v>
      </c>
      <c r="N13063" s="41" t="s">
        <v>419</v>
      </c>
      <c r="O13063" s="41" t="s">
        <v>70</v>
      </c>
    </row>
    <row r="13064" spans="1:15">
      <c r="A13064" s="38">
        <v>40009</v>
      </c>
      <c r="B13064" s="38">
        <v>47314</v>
      </c>
      <c r="C13064" s="131">
        <v>240</v>
      </c>
      <c r="D13064" s="39">
        <v>0.1003</v>
      </c>
      <c r="E13064" s="39">
        <v>9.11E-2</v>
      </c>
      <c r="F13064" s="40">
        <v>160000</v>
      </c>
      <c r="G13064" s="40">
        <v>160000</v>
      </c>
      <c r="H13064" s="40">
        <v>99867.05</v>
      </c>
      <c r="I13064" s="40">
        <v>119000</v>
      </c>
      <c r="J13064" s="67">
        <f t="shared" si="612"/>
        <v>0.62416906250000004</v>
      </c>
      <c r="K13064" s="39">
        <f t="shared" si="613"/>
        <v>0.74375000000000002</v>
      </c>
      <c r="L13064" s="2" t="str">
        <f t="shared" si="614"/>
        <v>AA</v>
      </c>
      <c r="M13064" s="2" t="s">
        <v>564</v>
      </c>
      <c r="N13064" s="2" t="s">
        <v>417</v>
      </c>
      <c r="O13064" s="2" t="s">
        <v>70</v>
      </c>
    </row>
    <row r="13065" spans="1:15">
      <c r="A13065" s="38">
        <v>40780</v>
      </c>
      <c r="B13065" s="38">
        <v>49912</v>
      </c>
      <c r="C13065" s="131">
        <v>300</v>
      </c>
      <c r="D13065" s="39">
        <v>0.1003</v>
      </c>
      <c r="E13065" s="39">
        <v>9.11E-2</v>
      </c>
      <c r="F13065" s="40">
        <v>167000</v>
      </c>
      <c r="G13065" s="40">
        <v>167000</v>
      </c>
      <c r="H13065" s="40">
        <v>81810.39</v>
      </c>
      <c r="I13065" s="40">
        <v>124217.82</v>
      </c>
      <c r="J13065" s="67">
        <f t="shared" si="612"/>
        <v>0.4898825748502994</v>
      </c>
      <c r="K13065" s="39">
        <f t="shared" si="613"/>
        <v>0.74381928143712583</v>
      </c>
      <c r="L13065" s="2" t="str">
        <f t="shared" si="614"/>
        <v>AA</v>
      </c>
      <c r="M13065" s="2" t="s">
        <v>554</v>
      </c>
      <c r="N13065" s="2" t="s">
        <v>417</v>
      </c>
      <c r="O13065" s="2" t="s">
        <v>70</v>
      </c>
    </row>
    <row r="13066" spans="1:15">
      <c r="A13066" s="38">
        <v>39626</v>
      </c>
      <c r="B13066" s="38">
        <v>46931</v>
      </c>
      <c r="C13066" s="131">
        <v>240</v>
      </c>
      <c r="D13066" s="39">
        <v>0.1003</v>
      </c>
      <c r="E13066" s="39">
        <v>9.11E-2</v>
      </c>
      <c r="F13066" s="40">
        <v>172000</v>
      </c>
      <c r="G13066" s="40">
        <v>172000</v>
      </c>
      <c r="H13066" s="40">
        <v>104762.18</v>
      </c>
      <c r="I13066" s="40">
        <v>127944</v>
      </c>
      <c r="J13066" s="67">
        <f t="shared" si="612"/>
        <v>0.60908244186046512</v>
      </c>
      <c r="K13066" s="39">
        <f t="shared" si="613"/>
        <v>0.74386046511627912</v>
      </c>
      <c r="L13066" s="2" t="str">
        <f t="shared" si="614"/>
        <v>AA</v>
      </c>
      <c r="M13066" s="2" t="s">
        <v>466</v>
      </c>
      <c r="N13066" s="2" t="s">
        <v>421</v>
      </c>
      <c r="O13066" s="2" t="s">
        <v>70</v>
      </c>
    </row>
    <row r="13067" spans="1:15">
      <c r="A13067" s="38">
        <v>39856</v>
      </c>
      <c r="B13067" s="38">
        <v>47161</v>
      </c>
      <c r="C13067" s="131">
        <v>240</v>
      </c>
      <c r="D13067" s="39">
        <v>0.1003</v>
      </c>
      <c r="E13067" s="39">
        <v>9.11E-2</v>
      </c>
      <c r="F13067" s="40">
        <v>168000</v>
      </c>
      <c r="G13067" s="40">
        <v>168000</v>
      </c>
      <c r="H13067" s="40">
        <v>63622.27</v>
      </c>
      <c r="I13067" s="40">
        <v>124999.99</v>
      </c>
      <c r="J13067" s="67">
        <f t="shared" si="612"/>
        <v>0.37870398809523809</v>
      </c>
      <c r="K13067" s="39">
        <f t="shared" si="613"/>
        <v>0.74404755952380952</v>
      </c>
      <c r="L13067" s="2" t="str">
        <f t="shared" si="614"/>
        <v>AA</v>
      </c>
      <c r="M13067" s="2" t="s">
        <v>481</v>
      </c>
      <c r="N13067" s="2" t="s">
        <v>417</v>
      </c>
      <c r="O13067" s="2" t="s">
        <v>70</v>
      </c>
    </row>
    <row r="13068" spans="1:15">
      <c r="A13068" s="38">
        <v>40480</v>
      </c>
      <c r="B13068" s="38">
        <v>45929</v>
      </c>
      <c r="C13068" s="131">
        <v>179</v>
      </c>
      <c r="D13068" s="39">
        <v>0.1003</v>
      </c>
      <c r="E13068" s="39">
        <v>9.11E-2</v>
      </c>
      <c r="F13068" s="40">
        <v>155000</v>
      </c>
      <c r="G13068" s="40">
        <v>155000</v>
      </c>
      <c r="H13068" s="40">
        <v>79729.14</v>
      </c>
      <c r="I13068" s="40">
        <v>115419.99</v>
      </c>
      <c r="J13068" s="67">
        <f t="shared" si="612"/>
        <v>0.51438154838709682</v>
      </c>
      <c r="K13068" s="39">
        <f t="shared" si="613"/>
        <v>0.74464509677419355</v>
      </c>
      <c r="L13068" s="2" t="str">
        <f t="shared" si="614"/>
        <v>AA</v>
      </c>
      <c r="M13068" s="2" t="s">
        <v>665</v>
      </c>
      <c r="N13068" s="2" t="s">
        <v>417</v>
      </c>
      <c r="O13068" s="2" t="s">
        <v>70</v>
      </c>
    </row>
    <row r="13069" spans="1:15">
      <c r="A13069" s="42">
        <v>40268</v>
      </c>
      <c r="B13069" s="42">
        <v>42704</v>
      </c>
      <c r="C13069" s="130">
        <v>80</v>
      </c>
      <c r="D13069" s="43">
        <v>0.1003</v>
      </c>
      <c r="E13069" s="43">
        <v>9.11E-2</v>
      </c>
      <c r="F13069" s="44">
        <v>200000</v>
      </c>
      <c r="G13069" s="44">
        <v>200000</v>
      </c>
      <c r="H13069" s="44">
        <v>76326.009999999995</v>
      </c>
      <c r="I13069" s="44">
        <v>149000</v>
      </c>
      <c r="J13069" s="68">
        <f t="shared" si="612"/>
        <v>0.38163005</v>
      </c>
      <c r="K13069" s="43">
        <f t="shared" si="613"/>
        <v>0.745</v>
      </c>
      <c r="L13069" s="41" t="str">
        <f t="shared" si="614"/>
        <v>AA</v>
      </c>
      <c r="M13069" s="41" t="s">
        <v>564</v>
      </c>
      <c r="N13069" s="41" t="s">
        <v>417</v>
      </c>
      <c r="O13069" s="41" t="s">
        <v>70</v>
      </c>
    </row>
    <row r="13070" spans="1:15">
      <c r="A13070" s="42">
        <v>40590</v>
      </c>
      <c r="B13070" s="42">
        <v>51548</v>
      </c>
      <c r="C13070" s="130">
        <v>360</v>
      </c>
      <c r="D13070" s="43">
        <v>0.1003</v>
      </c>
      <c r="E13070" s="43">
        <v>0.1003</v>
      </c>
      <c r="F13070" s="44">
        <v>160000</v>
      </c>
      <c r="G13070" s="44">
        <v>160000</v>
      </c>
      <c r="H13070" s="44">
        <v>106097.64</v>
      </c>
      <c r="I13070" s="44">
        <v>119243.34</v>
      </c>
      <c r="J13070" s="68">
        <f t="shared" si="612"/>
        <v>0.66311025000000001</v>
      </c>
      <c r="K13070" s="43">
        <f t="shared" si="613"/>
        <v>0.745270875</v>
      </c>
      <c r="L13070" s="41" t="str">
        <f t="shared" si="614"/>
        <v>A</v>
      </c>
      <c r="M13070" s="41" t="s">
        <v>564</v>
      </c>
      <c r="N13070" s="41" t="s">
        <v>417</v>
      </c>
      <c r="O13070" s="41" t="s">
        <v>70</v>
      </c>
    </row>
    <row r="13071" spans="1:15">
      <c r="A13071" s="38">
        <v>39682</v>
      </c>
      <c r="B13071" s="38">
        <v>46805</v>
      </c>
      <c r="C13071" s="131">
        <v>234</v>
      </c>
      <c r="D13071" s="39">
        <v>0.1003</v>
      </c>
      <c r="E13071" s="39">
        <v>9.11E-2</v>
      </c>
      <c r="F13071" s="40">
        <v>161000</v>
      </c>
      <c r="G13071" s="40">
        <v>161000</v>
      </c>
      <c r="H13071" s="40">
        <v>84614.03</v>
      </c>
      <c r="I13071" s="40">
        <v>119999.99</v>
      </c>
      <c r="J13071" s="67">
        <f t="shared" si="612"/>
        <v>0.52555298136645967</v>
      </c>
      <c r="K13071" s="39">
        <f t="shared" si="613"/>
        <v>0.74534155279503111</v>
      </c>
      <c r="L13071" s="2" t="str">
        <f t="shared" si="614"/>
        <v>AA</v>
      </c>
      <c r="M13071" s="2" t="s">
        <v>457</v>
      </c>
      <c r="N13071" s="2" t="s">
        <v>419</v>
      </c>
      <c r="O13071" s="2" t="s">
        <v>70</v>
      </c>
    </row>
    <row r="13072" spans="1:15">
      <c r="A13072" s="38">
        <v>39654</v>
      </c>
      <c r="B13072" s="38">
        <v>46959</v>
      </c>
      <c r="C13072" s="131">
        <v>240</v>
      </c>
      <c r="D13072" s="39">
        <v>0.1003</v>
      </c>
      <c r="E13072" s="39">
        <v>9.11E-2</v>
      </c>
      <c r="F13072" s="40">
        <v>150000</v>
      </c>
      <c r="G13072" s="40">
        <v>150000</v>
      </c>
      <c r="H13072" s="40">
        <v>79201.2</v>
      </c>
      <c r="I13072" s="40">
        <v>111999.99</v>
      </c>
      <c r="J13072" s="67">
        <f t="shared" si="612"/>
        <v>0.52800800000000003</v>
      </c>
      <c r="K13072" s="39">
        <f t="shared" si="613"/>
        <v>0.74666660000000007</v>
      </c>
      <c r="L13072" s="2" t="str">
        <f t="shared" si="614"/>
        <v>AA</v>
      </c>
      <c r="M13072" s="2" t="s">
        <v>540</v>
      </c>
      <c r="N13072" s="2" t="s">
        <v>423</v>
      </c>
      <c r="O13072" s="2" t="s">
        <v>70</v>
      </c>
    </row>
    <row r="13073" spans="1:15">
      <c r="A13073" s="42">
        <v>39945</v>
      </c>
      <c r="B13073" s="42">
        <v>47250</v>
      </c>
      <c r="C13073" s="130">
        <v>240</v>
      </c>
      <c r="D13073" s="43">
        <v>0.1003</v>
      </c>
      <c r="E13073" s="43">
        <v>9.5700000000000007E-2</v>
      </c>
      <c r="F13073" s="44">
        <v>150265</v>
      </c>
      <c r="G13073" s="44">
        <v>150265</v>
      </c>
      <c r="H13073" s="44">
        <v>83002.289999999994</v>
      </c>
      <c r="I13073" s="44">
        <v>112199.99</v>
      </c>
      <c r="J13073" s="68">
        <f t="shared" si="612"/>
        <v>0.55237274149003424</v>
      </c>
      <c r="K13073" s="43">
        <f t="shared" si="613"/>
        <v>0.74668079725817726</v>
      </c>
      <c r="L13073" s="41" t="str">
        <f t="shared" si="614"/>
        <v>AA</v>
      </c>
      <c r="M13073" s="41" t="s">
        <v>548</v>
      </c>
      <c r="N13073" s="41" t="s">
        <v>433</v>
      </c>
      <c r="O13073" s="41" t="s">
        <v>70</v>
      </c>
    </row>
    <row r="13074" spans="1:15">
      <c r="A13074" s="42">
        <v>40413</v>
      </c>
      <c r="B13074" s="42">
        <v>44127</v>
      </c>
      <c r="C13074" s="130">
        <v>122</v>
      </c>
      <c r="D13074" s="43">
        <v>0.1003</v>
      </c>
      <c r="E13074" s="43">
        <v>9.11E-2</v>
      </c>
      <c r="F13074" s="44">
        <v>180000</v>
      </c>
      <c r="G13074" s="44">
        <v>180000</v>
      </c>
      <c r="H13074" s="44">
        <v>76812.14</v>
      </c>
      <c r="I13074" s="44">
        <v>134410.69</v>
      </c>
      <c r="J13074" s="68">
        <f t="shared" si="612"/>
        <v>0.42673411111111109</v>
      </c>
      <c r="K13074" s="43">
        <f t="shared" si="613"/>
        <v>0.7467260555555556</v>
      </c>
      <c r="L13074" s="41" t="str">
        <f t="shared" si="614"/>
        <v>AA</v>
      </c>
      <c r="M13074" s="41" t="s">
        <v>532</v>
      </c>
      <c r="N13074" s="41" t="s">
        <v>417</v>
      </c>
      <c r="O13074" s="41" t="s">
        <v>70</v>
      </c>
    </row>
    <row r="13075" spans="1:15">
      <c r="A13075" s="42">
        <v>40798</v>
      </c>
      <c r="B13075" s="42">
        <v>51756</v>
      </c>
      <c r="C13075" s="130">
        <v>360</v>
      </c>
      <c r="D13075" s="43">
        <v>0.1003</v>
      </c>
      <c r="E13075" s="43">
        <v>9.11E-2</v>
      </c>
      <c r="F13075" s="44">
        <v>154000</v>
      </c>
      <c r="G13075" s="44">
        <v>154000</v>
      </c>
      <c r="H13075" s="44">
        <v>103769.43</v>
      </c>
      <c r="I13075" s="44">
        <v>114999.99</v>
      </c>
      <c r="J13075" s="68">
        <f t="shared" si="612"/>
        <v>0.67382746753246747</v>
      </c>
      <c r="K13075" s="43">
        <f t="shared" si="613"/>
        <v>0.74675318181818184</v>
      </c>
      <c r="L13075" s="41" t="str">
        <f t="shared" si="614"/>
        <v>A</v>
      </c>
      <c r="M13075" s="41" t="s">
        <v>947</v>
      </c>
      <c r="N13075" s="41" t="s">
        <v>421</v>
      </c>
      <c r="O13075" s="41" t="s">
        <v>70</v>
      </c>
    </row>
    <row r="13076" spans="1:15">
      <c r="A13076" s="42">
        <v>40353</v>
      </c>
      <c r="B13076" s="42">
        <v>41418</v>
      </c>
      <c r="C13076" s="130">
        <v>35</v>
      </c>
      <c r="D13076" s="43">
        <v>0.1003</v>
      </c>
      <c r="E13076" s="43">
        <v>9.11E-2</v>
      </c>
      <c r="F13076" s="44">
        <v>158000</v>
      </c>
      <c r="G13076" s="44">
        <v>158000</v>
      </c>
      <c r="H13076" s="44">
        <v>30464.53</v>
      </c>
      <c r="I13076" s="44">
        <v>117999.99</v>
      </c>
      <c r="J13076" s="68">
        <f t="shared" si="612"/>
        <v>0.19281348101265822</v>
      </c>
      <c r="K13076" s="43">
        <f t="shared" si="613"/>
        <v>0.74683537974683545</v>
      </c>
      <c r="L13076" s="41" t="str">
        <f t="shared" si="614"/>
        <v>AA</v>
      </c>
      <c r="M13076" s="41" t="s">
        <v>981</v>
      </c>
      <c r="N13076" s="41" t="s">
        <v>419</v>
      </c>
      <c r="O13076" s="41" t="s">
        <v>70</v>
      </c>
    </row>
    <row r="13077" spans="1:15">
      <c r="A13077" s="42">
        <v>40150</v>
      </c>
      <c r="B13077" s="42">
        <v>51107</v>
      </c>
      <c r="C13077" s="130">
        <v>360</v>
      </c>
      <c r="D13077" s="43">
        <v>0.1003</v>
      </c>
      <c r="E13077" s="43">
        <v>9.5700000000000007E-2</v>
      </c>
      <c r="F13077" s="44">
        <v>170000</v>
      </c>
      <c r="G13077" s="44">
        <v>170000</v>
      </c>
      <c r="H13077" s="44">
        <v>31219.48</v>
      </c>
      <c r="I13077" s="44">
        <v>126969.99</v>
      </c>
      <c r="J13077" s="68">
        <f t="shared" si="612"/>
        <v>0.183644</v>
      </c>
      <c r="K13077" s="43">
        <f t="shared" si="613"/>
        <v>0.74688229411764706</v>
      </c>
      <c r="L13077" s="41" t="str">
        <f t="shared" si="614"/>
        <v>AA</v>
      </c>
      <c r="M13077" s="41" t="s">
        <v>665</v>
      </c>
      <c r="N13077" s="41" t="s">
        <v>417</v>
      </c>
      <c r="O13077" s="41" t="s">
        <v>70</v>
      </c>
    </row>
    <row r="13078" spans="1:15">
      <c r="A13078" s="38">
        <v>40737</v>
      </c>
      <c r="B13078" s="38">
        <v>51695</v>
      </c>
      <c r="C13078" s="131">
        <v>360</v>
      </c>
      <c r="D13078" s="39">
        <v>0.1003</v>
      </c>
      <c r="E13078" s="39">
        <v>9.11E-2</v>
      </c>
      <c r="F13078" s="40">
        <v>174000</v>
      </c>
      <c r="G13078" s="40">
        <v>174000</v>
      </c>
      <c r="H13078" s="40">
        <v>117049.45</v>
      </c>
      <c r="I13078" s="40">
        <v>129999.99</v>
      </c>
      <c r="J13078" s="67">
        <f t="shared" si="612"/>
        <v>0.67269798850574714</v>
      </c>
      <c r="K13078" s="39">
        <f t="shared" si="613"/>
        <v>0.74712637931034487</v>
      </c>
      <c r="L13078" s="2" t="str">
        <f t="shared" si="614"/>
        <v>A</v>
      </c>
      <c r="M13078" s="2" t="s">
        <v>461</v>
      </c>
      <c r="N13078" s="2" t="s">
        <v>416</v>
      </c>
      <c r="O13078" s="2" t="s">
        <v>70</v>
      </c>
    </row>
    <row r="13079" spans="1:15">
      <c r="A13079" s="38">
        <v>40380</v>
      </c>
      <c r="B13079" s="38">
        <v>49511</v>
      </c>
      <c r="C13079" s="131">
        <v>300</v>
      </c>
      <c r="D13079" s="39">
        <v>0.1003</v>
      </c>
      <c r="E13079" s="39">
        <v>0.1003</v>
      </c>
      <c r="F13079" s="40">
        <v>153900</v>
      </c>
      <c r="G13079" s="40">
        <v>153900</v>
      </c>
      <c r="H13079" s="40">
        <v>96997.1</v>
      </c>
      <c r="I13079" s="40">
        <v>114999.99</v>
      </c>
      <c r="J13079" s="67">
        <f t="shared" si="612"/>
        <v>0.63026055880441845</v>
      </c>
      <c r="K13079" s="39">
        <f t="shared" si="613"/>
        <v>0.7472384015594542</v>
      </c>
      <c r="L13079" s="2" t="str">
        <f t="shared" si="614"/>
        <v>AA</v>
      </c>
      <c r="M13079" s="2" t="s">
        <v>1140</v>
      </c>
      <c r="N13079" s="2" t="s">
        <v>428</v>
      </c>
      <c r="O13079" s="2" t="s">
        <v>70</v>
      </c>
    </row>
    <row r="13080" spans="1:15">
      <c r="A13080" s="38">
        <v>40786</v>
      </c>
      <c r="B13080" s="38">
        <v>49918</v>
      </c>
      <c r="C13080" s="131">
        <v>300</v>
      </c>
      <c r="D13080" s="39">
        <v>0.1003</v>
      </c>
      <c r="E13080" s="39">
        <v>9.11E-2</v>
      </c>
      <c r="F13080" s="40">
        <v>158000</v>
      </c>
      <c r="G13080" s="40">
        <v>158000</v>
      </c>
      <c r="H13080" s="40">
        <v>111458.19</v>
      </c>
      <c r="I13080" s="40">
        <v>118150</v>
      </c>
      <c r="J13080" s="67">
        <f t="shared" si="612"/>
        <v>0.70543158227848102</v>
      </c>
      <c r="K13080" s="39">
        <f t="shared" si="613"/>
        <v>0.74778481012658227</v>
      </c>
      <c r="L13080" s="2" t="str">
        <f t="shared" si="614"/>
        <v>A</v>
      </c>
      <c r="M13080" s="2" t="s">
        <v>554</v>
      </c>
      <c r="N13080" s="2" t="s">
        <v>417</v>
      </c>
      <c r="O13080" s="2" t="s">
        <v>70</v>
      </c>
    </row>
    <row r="13081" spans="1:15">
      <c r="A13081" s="42">
        <v>39897</v>
      </c>
      <c r="B13081" s="42">
        <v>47202</v>
      </c>
      <c r="C13081" s="130">
        <v>240</v>
      </c>
      <c r="D13081" s="43">
        <v>0.1003</v>
      </c>
      <c r="E13081" s="43">
        <v>0.1003</v>
      </c>
      <c r="F13081" s="44">
        <v>160456.20000000001</v>
      </c>
      <c r="G13081" s="44">
        <v>160456.20000000001</v>
      </c>
      <c r="H13081" s="44">
        <v>87852.41</v>
      </c>
      <c r="I13081" s="44">
        <v>119999.99</v>
      </c>
      <c r="J13081" s="68">
        <f t="shared" si="612"/>
        <v>0.5475164562042476</v>
      </c>
      <c r="K13081" s="43">
        <f t="shared" si="613"/>
        <v>0.74786758006234721</v>
      </c>
      <c r="L13081" s="41" t="str">
        <f t="shared" si="614"/>
        <v>AA</v>
      </c>
      <c r="M13081" s="41" t="s">
        <v>1045</v>
      </c>
      <c r="N13081" s="41" t="s">
        <v>420</v>
      </c>
      <c r="O13081" s="41" t="s">
        <v>70</v>
      </c>
    </row>
    <row r="13082" spans="1:15">
      <c r="A13082" s="42">
        <v>40773</v>
      </c>
      <c r="B13082" s="42">
        <v>51731</v>
      </c>
      <c r="C13082" s="130">
        <v>360</v>
      </c>
      <c r="D13082" s="43">
        <v>0.1003</v>
      </c>
      <c r="E13082" s="43">
        <v>9.11E-2</v>
      </c>
      <c r="F13082" s="44">
        <v>165000</v>
      </c>
      <c r="G13082" s="44">
        <v>165000</v>
      </c>
      <c r="H13082" s="44">
        <v>111165.71</v>
      </c>
      <c r="I13082" s="44">
        <v>123409.83</v>
      </c>
      <c r="J13082" s="68">
        <f t="shared" si="612"/>
        <v>0.67373157575757581</v>
      </c>
      <c r="K13082" s="43">
        <f t="shared" si="613"/>
        <v>0.74793836363636368</v>
      </c>
      <c r="L13082" s="41" t="str">
        <f t="shared" si="614"/>
        <v>A</v>
      </c>
      <c r="M13082" s="41" t="s">
        <v>525</v>
      </c>
      <c r="N13082" s="41" t="s">
        <v>430</v>
      </c>
      <c r="O13082" s="41" t="s">
        <v>70</v>
      </c>
    </row>
    <row r="13083" spans="1:15">
      <c r="A13083" s="42">
        <v>40753</v>
      </c>
      <c r="B13083" s="42">
        <v>45075</v>
      </c>
      <c r="C13083" s="130">
        <v>142</v>
      </c>
      <c r="D13083" s="43">
        <v>0.1003</v>
      </c>
      <c r="E13083" s="43">
        <v>9.11E-2</v>
      </c>
      <c r="F13083" s="44">
        <v>159500</v>
      </c>
      <c r="G13083" s="44">
        <v>159500</v>
      </c>
      <c r="H13083" s="44">
        <v>82590.320000000007</v>
      </c>
      <c r="I13083" s="44">
        <v>119500</v>
      </c>
      <c r="J13083" s="68">
        <f t="shared" si="612"/>
        <v>0.51780764890282138</v>
      </c>
      <c r="K13083" s="43">
        <f t="shared" si="613"/>
        <v>0.7492163009404389</v>
      </c>
      <c r="L13083" s="41" t="str">
        <f t="shared" si="614"/>
        <v>AA</v>
      </c>
      <c r="M13083" s="41" t="s">
        <v>554</v>
      </c>
      <c r="N13083" s="41" t="s">
        <v>417</v>
      </c>
      <c r="O13083" s="41" t="s">
        <v>70</v>
      </c>
    </row>
    <row r="13084" spans="1:15">
      <c r="A13084" s="38">
        <v>40204</v>
      </c>
      <c r="B13084" s="38">
        <v>47509</v>
      </c>
      <c r="C13084" s="131">
        <v>240</v>
      </c>
      <c r="D13084" s="39">
        <v>0.1003</v>
      </c>
      <c r="E13084" s="39">
        <v>9.5700000000000007E-2</v>
      </c>
      <c r="F13084" s="40">
        <v>165400</v>
      </c>
      <c r="G13084" s="40">
        <v>165400</v>
      </c>
      <c r="H13084" s="40">
        <v>63420.92</v>
      </c>
      <c r="I13084" s="40">
        <v>123999.99</v>
      </c>
      <c r="J13084" s="67">
        <f t="shared" si="612"/>
        <v>0.38343966142684399</v>
      </c>
      <c r="K13084" s="39">
        <f t="shared" si="613"/>
        <v>0.7496976420798066</v>
      </c>
      <c r="L13084" s="2" t="str">
        <f t="shared" si="614"/>
        <v>AA</v>
      </c>
      <c r="M13084" s="2" t="s">
        <v>564</v>
      </c>
      <c r="N13084" s="2" t="s">
        <v>417</v>
      </c>
      <c r="O13084" s="2" t="s">
        <v>70</v>
      </c>
    </row>
    <row r="13085" spans="1:15">
      <c r="A13085" s="38">
        <v>40169</v>
      </c>
      <c r="B13085" s="38">
        <v>47474</v>
      </c>
      <c r="C13085" s="131">
        <v>240</v>
      </c>
      <c r="D13085" s="39">
        <v>0.1003</v>
      </c>
      <c r="E13085" s="39">
        <v>9.11E-2</v>
      </c>
      <c r="F13085" s="40">
        <v>160000</v>
      </c>
      <c r="G13085" s="40">
        <v>160000</v>
      </c>
      <c r="H13085" s="40">
        <v>52430.22</v>
      </c>
      <c r="I13085" s="40">
        <v>119999.99</v>
      </c>
      <c r="J13085" s="67">
        <f t="shared" si="612"/>
        <v>0.32768887499999999</v>
      </c>
      <c r="K13085" s="39">
        <f t="shared" si="613"/>
        <v>0.74999993750000005</v>
      </c>
      <c r="L13085" s="2" t="str">
        <f t="shared" si="614"/>
        <v>AA</v>
      </c>
      <c r="M13085" s="2" t="s">
        <v>564</v>
      </c>
      <c r="N13085" s="2" t="s">
        <v>417</v>
      </c>
      <c r="O13085" s="2" t="s">
        <v>70</v>
      </c>
    </row>
    <row r="13086" spans="1:15">
      <c r="A13086" s="42">
        <v>39825</v>
      </c>
      <c r="B13086" s="42">
        <v>47130</v>
      </c>
      <c r="C13086" s="130">
        <v>240</v>
      </c>
      <c r="D13086" s="43">
        <v>0.1003</v>
      </c>
      <c r="E13086" s="43">
        <v>9.11E-2</v>
      </c>
      <c r="F13086" s="44">
        <v>160000</v>
      </c>
      <c r="G13086" s="44">
        <v>160000</v>
      </c>
      <c r="H13086" s="44">
        <v>87030.51</v>
      </c>
      <c r="I13086" s="44">
        <v>119999.99</v>
      </c>
      <c r="J13086" s="68">
        <f t="shared" si="612"/>
        <v>0.54394068750000002</v>
      </c>
      <c r="K13086" s="43">
        <f t="shared" si="613"/>
        <v>0.74999993750000005</v>
      </c>
      <c r="L13086" s="41" t="str">
        <f t="shared" si="614"/>
        <v>AA</v>
      </c>
      <c r="M13086" s="41" t="s">
        <v>101</v>
      </c>
      <c r="N13086" s="41" t="s">
        <v>422</v>
      </c>
      <c r="O13086" s="41" t="s">
        <v>70</v>
      </c>
    </row>
    <row r="13087" spans="1:15">
      <c r="A13087" s="42">
        <v>40815</v>
      </c>
      <c r="B13087" s="42">
        <v>51773</v>
      </c>
      <c r="C13087" s="130">
        <v>360</v>
      </c>
      <c r="D13087" s="43">
        <v>0.1003</v>
      </c>
      <c r="E13087" s="43">
        <v>9.11E-2</v>
      </c>
      <c r="F13087" s="44">
        <v>160000</v>
      </c>
      <c r="G13087" s="44">
        <v>160000</v>
      </c>
      <c r="H13087" s="44">
        <v>108287.83</v>
      </c>
      <c r="I13087" s="44">
        <v>119999.99</v>
      </c>
      <c r="J13087" s="68">
        <f t="shared" si="612"/>
        <v>0.67679893749999998</v>
      </c>
      <c r="K13087" s="43">
        <f t="shared" si="613"/>
        <v>0.74999993750000005</v>
      </c>
      <c r="L13087" s="41" t="str">
        <f t="shared" si="614"/>
        <v>A</v>
      </c>
      <c r="M13087" s="41" t="s">
        <v>489</v>
      </c>
      <c r="N13087" s="41" t="s">
        <v>415</v>
      </c>
      <c r="O13087" s="41" t="s">
        <v>70</v>
      </c>
    </row>
    <row r="13088" spans="1:15">
      <c r="A13088" s="38">
        <v>40767</v>
      </c>
      <c r="B13088" s="38">
        <v>51725</v>
      </c>
      <c r="C13088" s="131">
        <v>360</v>
      </c>
      <c r="D13088" s="39">
        <v>0.1003</v>
      </c>
      <c r="E13088" s="39">
        <v>9.11E-2</v>
      </c>
      <c r="F13088" s="40">
        <v>166000</v>
      </c>
      <c r="G13088" s="40">
        <v>166000</v>
      </c>
      <c r="H13088" s="40">
        <v>112120.17</v>
      </c>
      <c r="I13088" s="40">
        <v>124499.99</v>
      </c>
      <c r="J13088" s="67">
        <f t="shared" si="612"/>
        <v>0.67542271084337346</v>
      </c>
      <c r="K13088" s="39">
        <f t="shared" si="613"/>
        <v>0.74999993975903623</v>
      </c>
      <c r="L13088" s="2" t="str">
        <f t="shared" si="614"/>
        <v>A</v>
      </c>
      <c r="M13088" s="2" t="s">
        <v>649</v>
      </c>
      <c r="N13088" s="2" t="s">
        <v>417</v>
      </c>
      <c r="O13088" s="2" t="s">
        <v>70</v>
      </c>
    </row>
    <row r="13089" spans="1:15">
      <c r="A13089" s="38">
        <v>39792</v>
      </c>
      <c r="B13089" s="38">
        <v>41680</v>
      </c>
      <c r="C13089" s="131">
        <v>62</v>
      </c>
      <c r="D13089" s="39">
        <v>0.1003</v>
      </c>
      <c r="E13089" s="39">
        <v>9.5700000000000007E-2</v>
      </c>
      <c r="F13089" s="40">
        <v>176000</v>
      </c>
      <c r="G13089" s="40">
        <v>176000</v>
      </c>
      <c r="H13089" s="40">
        <v>38834.68</v>
      </c>
      <c r="I13089" s="40">
        <v>131999.99</v>
      </c>
      <c r="J13089" s="67">
        <f t="shared" si="612"/>
        <v>0.22065159090909092</v>
      </c>
      <c r="K13089" s="39">
        <f t="shared" si="613"/>
        <v>0.74999994318181817</v>
      </c>
      <c r="L13089" s="2" t="str">
        <f t="shared" si="614"/>
        <v>AA</v>
      </c>
      <c r="M13089" s="2" t="s">
        <v>701</v>
      </c>
      <c r="N13089" s="2" t="s">
        <v>417</v>
      </c>
      <c r="O13089" s="2" t="s">
        <v>70</v>
      </c>
    </row>
    <row r="13090" spans="1:15">
      <c r="A13090" s="38">
        <v>40116</v>
      </c>
      <c r="B13090" s="38">
        <v>43281</v>
      </c>
      <c r="C13090" s="131">
        <v>104</v>
      </c>
      <c r="D13090" s="39">
        <v>0.1003</v>
      </c>
      <c r="E13090" s="39">
        <v>9.11E-2</v>
      </c>
      <c r="F13090" s="40">
        <v>180000</v>
      </c>
      <c r="G13090" s="40">
        <v>180000</v>
      </c>
      <c r="H13090" s="40">
        <v>39304.15</v>
      </c>
      <c r="I13090" s="40">
        <v>134999.99</v>
      </c>
      <c r="J13090" s="67">
        <f t="shared" si="612"/>
        <v>0.21835638888888889</v>
      </c>
      <c r="K13090" s="39">
        <f t="shared" si="613"/>
        <v>0.7499999444444444</v>
      </c>
      <c r="L13090" s="2" t="str">
        <f t="shared" si="614"/>
        <v>AA</v>
      </c>
      <c r="M13090" s="2" t="s">
        <v>735</v>
      </c>
      <c r="N13090" s="2" t="s">
        <v>421</v>
      </c>
      <c r="O13090" s="2" t="s">
        <v>70</v>
      </c>
    </row>
    <row r="13091" spans="1:15">
      <c r="A13091" s="42">
        <v>40030</v>
      </c>
      <c r="B13091" s="42">
        <v>47731</v>
      </c>
      <c r="C13091" s="130">
        <v>253</v>
      </c>
      <c r="D13091" s="43">
        <v>0.1003</v>
      </c>
      <c r="E13091" s="43">
        <v>9.5700000000000007E-2</v>
      </c>
      <c r="F13091" s="44">
        <v>180000</v>
      </c>
      <c r="G13091" s="44">
        <v>180000</v>
      </c>
      <c r="H13091" s="44">
        <v>103461.92</v>
      </c>
      <c r="I13091" s="44">
        <v>134999.99</v>
      </c>
      <c r="J13091" s="68">
        <f t="shared" si="612"/>
        <v>0.57478844444444444</v>
      </c>
      <c r="K13091" s="43">
        <f t="shared" si="613"/>
        <v>0.7499999444444444</v>
      </c>
      <c r="L13091" s="41" t="str">
        <f t="shared" si="614"/>
        <v>AA</v>
      </c>
      <c r="M13091" s="41" t="s">
        <v>457</v>
      </c>
      <c r="N13091" s="41" t="s">
        <v>419</v>
      </c>
      <c r="O13091" s="41" t="s">
        <v>70</v>
      </c>
    </row>
    <row r="13092" spans="1:15">
      <c r="A13092" s="42">
        <v>39748</v>
      </c>
      <c r="B13092" s="42">
        <v>47053</v>
      </c>
      <c r="C13092" s="130">
        <v>240</v>
      </c>
      <c r="D13092" s="43">
        <v>0.1003</v>
      </c>
      <c r="E13092" s="43">
        <v>9.11E-2</v>
      </c>
      <c r="F13092" s="44">
        <v>200000</v>
      </c>
      <c r="G13092" s="44">
        <v>200000</v>
      </c>
      <c r="H13092" s="44">
        <v>107465.65</v>
      </c>
      <c r="I13092" s="44">
        <v>149999.99</v>
      </c>
      <c r="J13092" s="68">
        <f t="shared" si="612"/>
        <v>0.53732824999999995</v>
      </c>
      <c r="K13092" s="43">
        <f t="shared" si="613"/>
        <v>0.74999994999999997</v>
      </c>
      <c r="L13092" s="41" t="str">
        <f t="shared" si="614"/>
        <v>AA</v>
      </c>
      <c r="M13092" s="41" t="s">
        <v>566</v>
      </c>
      <c r="N13092" s="41" t="s">
        <v>420</v>
      </c>
      <c r="O13092" s="41" t="s">
        <v>70</v>
      </c>
    </row>
    <row r="13093" spans="1:15">
      <c r="A13093" s="38">
        <v>40459</v>
      </c>
      <c r="B13093" s="38">
        <v>51417</v>
      </c>
      <c r="C13093" s="131">
        <v>360</v>
      </c>
      <c r="D13093" s="39">
        <v>0.1003</v>
      </c>
      <c r="E13093" s="39">
        <v>9.11E-2</v>
      </c>
      <c r="F13093" s="40">
        <v>200000</v>
      </c>
      <c r="G13093" s="40">
        <v>200000</v>
      </c>
      <c r="H13093" s="40">
        <v>94198.8</v>
      </c>
      <c r="I13093" s="40">
        <v>149999.99</v>
      </c>
      <c r="J13093" s="67">
        <f t="shared" si="612"/>
        <v>0.47099400000000002</v>
      </c>
      <c r="K13093" s="39">
        <f t="shared" si="613"/>
        <v>0.74999994999999997</v>
      </c>
      <c r="L13093" s="2" t="str">
        <f t="shared" si="614"/>
        <v>AA</v>
      </c>
      <c r="M13093" s="2" t="s">
        <v>461</v>
      </c>
      <c r="N13093" s="2" t="s">
        <v>416</v>
      </c>
      <c r="O13093" s="2" t="s">
        <v>70</v>
      </c>
    </row>
    <row r="13094" spans="1:15">
      <c r="A13094" s="42">
        <v>40799</v>
      </c>
      <c r="B13094" s="42">
        <v>51757</v>
      </c>
      <c r="C13094" s="130">
        <v>360</v>
      </c>
      <c r="D13094" s="43">
        <v>0.1003</v>
      </c>
      <c r="E13094" s="43">
        <v>9.11E-2</v>
      </c>
      <c r="F13094" s="44">
        <v>200000</v>
      </c>
      <c r="G13094" s="44">
        <v>200000</v>
      </c>
      <c r="H13094" s="44">
        <v>135463.75</v>
      </c>
      <c r="I13094" s="44">
        <v>149999.99</v>
      </c>
      <c r="J13094" s="68">
        <f t="shared" si="612"/>
        <v>0.67731874999999997</v>
      </c>
      <c r="K13094" s="43">
        <f t="shared" si="613"/>
        <v>0.74999994999999997</v>
      </c>
      <c r="L13094" s="41" t="str">
        <f t="shared" si="614"/>
        <v>A</v>
      </c>
      <c r="M13094" s="41" t="s">
        <v>601</v>
      </c>
      <c r="N13094" s="41" t="s">
        <v>435</v>
      </c>
      <c r="O13094" s="41" t="s">
        <v>70</v>
      </c>
    </row>
    <row r="13095" spans="1:15">
      <c r="A13095" s="38">
        <v>40675</v>
      </c>
      <c r="B13095" s="38">
        <v>51633</v>
      </c>
      <c r="C13095" s="131">
        <v>360</v>
      </c>
      <c r="D13095" s="39">
        <v>0.1003</v>
      </c>
      <c r="E13095" s="39">
        <v>9.11E-2</v>
      </c>
      <c r="F13095" s="40">
        <v>168000</v>
      </c>
      <c r="G13095" s="40">
        <v>168000</v>
      </c>
      <c r="H13095" s="40">
        <v>115276.26</v>
      </c>
      <c r="I13095" s="40">
        <v>126049.68</v>
      </c>
      <c r="J13095" s="67">
        <f t="shared" si="612"/>
        <v>0.68616821428571428</v>
      </c>
      <c r="K13095" s="39">
        <f t="shared" si="613"/>
        <v>0.75029571428571429</v>
      </c>
      <c r="L13095" s="2" t="str">
        <f t="shared" si="614"/>
        <v>A</v>
      </c>
      <c r="M13095" s="2" t="s">
        <v>788</v>
      </c>
      <c r="N13095" s="2" t="s">
        <v>427</v>
      </c>
      <c r="O13095" s="2" t="s">
        <v>70</v>
      </c>
    </row>
    <row r="13096" spans="1:15">
      <c r="A13096" s="38">
        <v>40682</v>
      </c>
      <c r="B13096" s="38">
        <v>51640</v>
      </c>
      <c r="C13096" s="131">
        <v>360</v>
      </c>
      <c r="D13096" s="39">
        <v>0.1003</v>
      </c>
      <c r="E13096" s="39">
        <v>9.11E-2</v>
      </c>
      <c r="F13096" s="40">
        <v>166500</v>
      </c>
      <c r="G13096" s="40">
        <v>166500</v>
      </c>
      <c r="H13096" s="40">
        <v>111927.45</v>
      </c>
      <c r="I13096" s="40">
        <v>124999.99</v>
      </c>
      <c r="J13096" s="67">
        <f t="shared" si="612"/>
        <v>0.67223693693693687</v>
      </c>
      <c r="K13096" s="39">
        <f t="shared" si="613"/>
        <v>0.75075069069069067</v>
      </c>
      <c r="L13096" s="2" t="str">
        <f t="shared" si="614"/>
        <v>A</v>
      </c>
      <c r="M13096" s="2" t="s">
        <v>475</v>
      </c>
      <c r="N13096" s="2" t="s">
        <v>427</v>
      </c>
      <c r="O13096" s="2" t="s">
        <v>70</v>
      </c>
    </row>
    <row r="13097" spans="1:15">
      <c r="A13097" s="42">
        <v>40571</v>
      </c>
      <c r="B13097" s="42">
        <v>47935</v>
      </c>
      <c r="C13097" s="130">
        <v>242</v>
      </c>
      <c r="D13097" s="43">
        <v>0.1003</v>
      </c>
      <c r="E13097" s="43">
        <v>9.11E-2</v>
      </c>
      <c r="F13097" s="44">
        <v>195000</v>
      </c>
      <c r="G13097" s="44">
        <v>195000</v>
      </c>
      <c r="H13097" s="44">
        <v>115838.87</v>
      </c>
      <c r="I13097" s="44">
        <v>146483.28</v>
      </c>
      <c r="J13097" s="68">
        <f t="shared" si="612"/>
        <v>0.59404548717948713</v>
      </c>
      <c r="K13097" s="43">
        <f t="shared" si="613"/>
        <v>0.75119630769230772</v>
      </c>
      <c r="L13097" s="41" t="str">
        <f t="shared" si="614"/>
        <v>AA</v>
      </c>
      <c r="M13097" s="41" t="s">
        <v>603</v>
      </c>
      <c r="N13097" s="41" t="s">
        <v>422</v>
      </c>
      <c r="O13097" s="41" t="s">
        <v>70</v>
      </c>
    </row>
    <row r="13098" spans="1:15">
      <c r="A13098" s="42">
        <v>40163</v>
      </c>
      <c r="B13098" s="42">
        <v>51120</v>
      </c>
      <c r="C13098" s="130">
        <v>360</v>
      </c>
      <c r="D13098" s="43">
        <v>0.1003</v>
      </c>
      <c r="E13098" s="43">
        <v>9.11E-2</v>
      </c>
      <c r="F13098" s="44">
        <v>158607.09</v>
      </c>
      <c r="G13098" s="44">
        <v>158607.09</v>
      </c>
      <c r="H13098" s="44">
        <v>102095.1</v>
      </c>
      <c r="I13098" s="44">
        <v>119149.99</v>
      </c>
      <c r="J13098" s="68">
        <f t="shared" si="612"/>
        <v>0.64369821046461417</v>
      </c>
      <c r="K13098" s="43">
        <f t="shared" si="613"/>
        <v>0.75122738838471859</v>
      </c>
      <c r="L13098" s="41" t="str">
        <f t="shared" si="614"/>
        <v>AA</v>
      </c>
      <c r="M13098" s="41" t="s">
        <v>846</v>
      </c>
      <c r="N13098" s="41" t="s">
        <v>428</v>
      </c>
      <c r="O13098" s="41" t="s">
        <v>70</v>
      </c>
    </row>
    <row r="13099" spans="1:15">
      <c r="A13099" s="42">
        <v>39681</v>
      </c>
      <c r="B13099" s="42">
        <v>45159</v>
      </c>
      <c r="C13099" s="130">
        <v>180</v>
      </c>
      <c r="D13099" s="43">
        <v>0.1003</v>
      </c>
      <c r="E13099" s="43">
        <v>9.11E-2</v>
      </c>
      <c r="F13099" s="44">
        <v>138425.19</v>
      </c>
      <c r="G13099" s="44">
        <v>138425.19</v>
      </c>
      <c r="H13099" s="44">
        <v>62012.22</v>
      </c>
      <c r="I13099" s="44">
        <v>103999.99</v>
      </c>
      <c r="J13099" s="68">
        <f t="shared" si="612"/>
        <v>0.44798363650430967</v>
      </c>
      <c r="K13099" s="43">
        <f t="shared" si="613"/>
        <v>0.75130826983152421</v>
      </c>
      <c r="L13099" s="41" t="str">
        <f t="shared" si="614"/>
        <v>AA</v>
      </c>
      <c r="M13099" s="41" t="s">
        <v>703</v>
      </c>
      <c r="N13099" s="41" t="s">
        <v>437</v>
      </c>
      <c r="O13099" s="41" t="s">
        <v>70</v>
      </c>
    </row>
    <row r="13100" spans="1:15">
      <c r="A13100" s="38">
        <v>40504</v>
      </c>
      <c r="B13100" s="38">
        <v>51462</v>
      </c>
      <c r="C13100" s="131">
        <v>360</v>
      </c>
      <c r="D13100" s="39">
        <v>0.1003</v>
      </c>
      <c r="E13100" s="39">
        <v>9.11E-2</v>
      </c>
      <c r="F13100" s="40">
        <v>173000</v>
      </c>
      <c r="G13100" s="40">
        <v>173000</v>
      </c>
      <c r="H13100" s="40">
        <v>114794.18</v>
      </c>
      <c r="I13100" s="40">
        <v>129999.99</v>
      </c>
      <c r="J13100" s="67">
        <f t="shared" si="612"/>
        <v>0.66355017341040456</v>
      </c>
      <c r="K13100" s="39">
        <f t="shared" si="613"/>
        <v>0.75144502890173415</v>
      </c>
      <c r="L13100" s="2" t="str">
        <f t="shared" si="614"/>
        <v>A</v>
      </c>
      <c r="M13100" s="2" t="s">
        <v>536</v>
      </c>
      <c r="N13100" s="2" t="s">
        <v>423</v>
      </c>
      <c r="O13100" s="2" t="s">
        <v>70</v>
      </c>
    </row>
    <row r="13101" spans="1:15">
      <c r="A13101" s="42">
        <v>40079</v>
      </c>
      <c r="B13101" s="42">
        <v>51036</v>
      </c>
      <c r="C13101" s="130">
        <v>360</v>
      </c>
      <c r="D13101" s="43">
        <v>0.1003</v>
      </c>
      <c r="E13101" s="43">
        <v>9.11E-2</v>
      </c>
      <c r="F13101" s="44">
        <v>153000</v>
      </c>
      <c r="G13101" s="44">
        <v>153000</v>
      </c>
      <c r="H13101" s="44">
        <v>97547.99</v>
      </c>
      <c r="I13101" s="44">
        <v>114999.99</v>
      </c>
      <c r="J13101" s="68">
        <f t="shared" si="612"/>
        <v>0.63756856209150325</v>
      </c>
      <c r="K13101" s="43">
        <f t="shared" si="613"/>
        <v>0.75163392156862752</v>
      </c>
      <c r="L13101" s="41" t="str">
        <f t="shared" si="614"/>
        <v>AA</v>
      </c>
      <c r="M13101" s="41" t="s">
        <v>489</v>
      </c>
      <c r="N13101" s="41" t="s">
        <v>415</v>
      </c>
      <c r="O13101" s="41" t="s">
        <v>70</v>
      </c>
    </row>
    <row r="13102" spans="1:15">
      <c r="A13102" s="38">
        <v>40596</v>
      </c>
      <c r="B13102" s="38">
        <v>51554</v>
      </c>
      <c r="C13102" s="131">
        <v>360</v>
      </c>
      <c r="D13102" s="39">
        <v>0.1003</v>
      </c>
      <c r="E13102" s="39">
        <v>9.11E-2</v>
      </c>
      <c r="F13102" s="40">
        <v>172697.8</v>
      </c>
      <c r="G13102" s="40">
        <v>172697.8</v>
      </c>
      <c r="H13102" s="40">
        <v>115556.94</v>
      </c>
      <c r="I13102" s="40">
        <v>129999.99</v>
      </c>
      <c r="J13102" s="67">
        <f t="shared" si="612"/>
        <v>0.66912803753145678</v>
      </c>
      <c r="K13102" s="39">
        <f t="shared" si="613"/>
        <v>0.75275996567414305</v>
      </c>
      <c r="L13102" s="2" t="str">
        <f t="shared" si="614"/>
        <v>A</v>
      </c>
      <c r="M13102" s="2" t="s">
        <v>520</v>
      </c>
      <c r="N13102" s="2" t="s">
        <v>429</v>
      </c>
      <c r="O13102" s="2" t="s">
        <v>70</v>
      </c>
    </row>
    <row r="13103" spans="1:15">
      <c r="A13103" s="42">
        <v>40368</v>
      </c>
      <c r="B13103" s="42">
        <v>51326</v>
      </c>
      <c r="C13103" s="130">
        <v>360</v>
      </c>
      <c r="D13103" s="43">
        <v>0.1003</v>
      </c>
      <c r="E13103" s="43">
        <v>9.11E-2</v>
      </c>
      <c r="F13103" s="44">
        <v>170000</v>
      </c>
      <c r="G13103" s="44">
        <v>170000</v>
      </c>
      <c r="H13103" s="44">
        <v>111989.52</v>
      </c>
      <c r="I13103" s="44">
        <v>127999.99</v>
      </c>
      <c r="J13103" s="68">
        <f t="shared" si="612"/>
        <v>0.6587618823529412</v>
      </c>
      <c r="K13103" s="43">
        <f t="shared" si="613"/>
        <v>0.75294111764705884</v>
      </c>
      <c r="L13103" s="41" t="str">
        <f t="shared" si="614"/>
        <v>A</v>
      </c>
      <c r="M13103" s="41" t="s">
        <v>475</v>
      </c>
      <c r="N13103" s="41" t="s">
        <v>427</v>
      </c>
      <c r="O13103" s="41" t="s">
        <v>70</v>
      </c>
    </row>
    <row r="13104" spans="1:15">
      <c r="A13104" s="38">
        <v>39919</v>
      </c>
      <c r="B13104" s="38">
        <v>47224</v>
      </c>
      <c r="C13104" s="131">
        <v>240</v>
      </c>
      <c r="D13104" s="39">
        <v>0.1003</v>
      </c>
      <c r="E13104" s="39">
        <v>9.5700000000000007E-2</v>
      </c>
      <c r="F13104" s="40">
        <v>146000</v>
      </c>
      <c r="G13104" s="40">
        <v>146000</v>
      </c>
      <c r="H13104" s="40">
        <v>80902.11</v>
      </c>
      <c r="I13104" s="40">
        <v>109999.99</v>
      </c>
      <c r="J13104" s="67">
        <f t="shared" si="612"/>
        <v>0.55412404109589042</v>
      </c>
      <c r="K13104" s="39">
        <f t="shared" si="613"/>
        <v>0.75342458904109588</v>
      </c>
      <c r="L13104" s="2" t="str">
        <f t="shared" si="614"/>
        <v>AA</v>
      </c>
      <c r="M13104" s="2" t="s">
        <v>480</v>
      </c>
      <c r="N13104" s="2" t="s">
        <v>419</v>
      </c>
      <c r="O13104" s="2" t="s">
        <v>70</v>
      </c>
    </row>
    <row r="13105" spans="1:15">
      <c r="A13105" s="38">
        <v>39643</v>
      </c>
      <c r="B13105" s="38">
        <v>46948</v>
      </c>
      <c r="C13105" s="131">
        <v>240</v>
      </c>
      <c r="D13105" s="39">
        <v>0.1003</v>
      </c>
      <c r="E13105" s="39">
        <v>9.5700000000000007E-2</v>
      </c>
      <c r="F13105" s="40">
        <v>175000</v>
      </c>
      <c r="G13105" s="40">
        <v>175000</v>
      </c>
      <c r="H13105" s="40">
        <v>67686.44</v>
      </c>
      <c r="I13105" s="40">
        <v>131999.99</v>
      </c>
      <c r="J13105" s="67">
        <f t="shared" si="612"/>
        <v>0.38677965714285717</v>
      </c>
      <c r="K13105" s="39">
        <f t="shared" si="613"/>
        <v>0.75428565714285711</v>
      </c>
      <c r="L13105" s="2" t="str">
        <f t="shared" si="614"/>
        <v>AA</v>
      </c>
      <c r="M13105" s="2" t="s">
        <v>497</v>
      </c>
      <c r="N13105" s="2" t="s">
        <v>417</v>
      </c>
      <c r="O13105" s="2" t="s">
        <v>70</v>
      </c>
    </row>
    <row r="13106" spans="1:15">
      <c r="A13106" s="42">
        <v>40084</v>
      </c>
      <c r="B13106" s="42">
        <v>51041</v>
      </c>
      <c r="C13106" s="130">
        <v>360</v>
      </c>
      <c r="D13106" s="43">
        <v>0.1003</v>
      </c>
      <c r="E13106" s="43">
        <v>9.11E-2</v>
      </c>
      <c r="F13106" s="44">
        <v>171000</v>
      </c>
      <c r="G13106" s="44">
        <v>171000</v>
      </c>
      <c r="H13106" s="44">
        <v>66071.95</v>
      </c>
      <c r="I13106" s="44">
        <v>128999.99</v>
      </c>
      <c r="J13106" s="68">
        <f t="shared" si="612"/>
        <v>0.38638567251461986</v>
      </c>
      <c r="K13106" s="43">
        <f t="shared" si="613"/>
        <v>0.75438590643274861</v>
      </c>
      <c r="L13106" s="41" t="str">
        <f t="shared" si="614"/>
        <v>AA</v>
      </c>
      <c r="M13106" s="41" t="s">
        <v>633</v>
      </c>
      <c r="N13106" s="41" t="s">
        <v>422</v>
      </c>
      <c r="O13106" s="41" t="s">
        <v>70</v>
      </c>
    </row>
    <row r="13107" spans="1:15">
      <c r="A13107" s="42">
        <v>40351</v>
      </c>
      <c r="B13107" s="42">
        <v>46743</v>
      </c>
      <c r="C13107" s="130">
        <v>210</v>
      </c>
      <c r="D13107" s="43">
        <v>0.1003</v>
      </c>
      <c r="E13107" s="43">
        <v>9.11E-2</v>
      </c>
      <c r="F13107" s="44">
        <v>170000</v>
      </c>
      <c r="G13107" s="44">
        <v>170000</v>
      </c>
      <c r="H13107" s="44">
        <v>58121.68</v>
      </c>
      <c r="I13107" s="44">
        <v>128309.24</v>
      </c>
      <c r="J13107" s="68">
        <f t="shared" si="612"/>
        <v>0.34189223529411766</v>
      </c>
      <c r="K13107" s="43">
        <f t="shared" si="613"/>
        <v>0.75476023529411773</v>
      </c>
      <c r="L13107" s="41" t="str">
        <f t="shared" si="614"/>
        <v>AA</v>
      </c>
      <c r="M13107" s="41" t="s">
        <v>1517</v>
      </c>
      <c r="N13107" s="41" t="s">
        <v>417</v>
      </c>
      <c r="O13107" s="41" t="s">
        <v>70</v>
      </c>
    </row>
    <row r="13108" spans="1:15">
      <c r="A13108" s="42">
        <v>40004</v>
      </c>
      <c r="B13108" s="42">
        <v>47309</v>
      </c>
      <c r="C13108" s="130">
        <v>240</v>
      </c>
      <c r="D13108" s="43">
        <v>0.1003</v>
      </c>
      <c r="E13108" s="43">
        <v>9.11E-2</v>
      </c>
      <c r="F13108" s="44">
        <v>180000</v>
      </c>
      <c r="G13108" s="44">
        <v>180000</v>
      </c>
      <c r="H13108" s="44">
        <v>106029.61</v>
      </c>
      <c r="I13108" s="44">
        <v>135886.65</v>
      </c>
      <c r="J13108" s="68">
        <f t="shared" si="612"/>
        <v>0.58905338888888892</v>
      </c>
      <c r="K13108" s="43">
        <f t="shared" si="613"/>
        <v>0.7549258333333333</v>
      </c>
      <c r="L13108" s="41" t="str">
        <f t="shared" si="614"/>
        <v>AA</v>
      </c>
      <c r="M13108" s="41" t="s">
        <v>617</v>
      </c>
      <c r="N13108" s="41" t="s">
        <v>421</v>
      </c>
      <c r="O13108" s="41" t="s">
        <v>70</v>
      </c>
    </row>
    <row r="13109" spans="1:15">
      <c r="A13109" s="38">
        <v>40057</v>
      </c>
      <c r="B13109" s="38">
        <v>42156</v>
      </c>
      <c r="C13109" s="131">
        <v>69</v>
      </c>
      <c r="D13109" s="39">
        <v>0.1003</v>
      </c>
      <c r="E13109" s="39">
        <v>9.11E-2</v>
      </c>
      <c r="F13109" s="40">
        <v>155000</v>
      </c>
      <c r="G13109" s="40">
        <v>155000</v>
      </c>
      <c r="H13109" s="40">
        <v>44031.42</v>
      </c>
      <c r="I13109" s="40">
        <v>117099.99</v>
      </c>
      <c r="J13109" s="67">
        <f t="shared" si="612"/>
        <v>0.28407367741935485</v>
      </c>
      <c r="K13109" s="39">
        <f t="shared" si="613"/>
        <v>0.75548380645161295</v>
      </c>
      <c r="L13109" s="2" t="str">
        <f t="shared" si="614"/>
        <v>AA</v>
      </c>
      <c r="M13109" s="2" t="s">
        <v>991</v>
      </c>
      <c r="N13109" s="2" t="s">
        <v>421</v>
      </c>
      <c r="O13109" s="2" t="s">
        <v>70</v>
      </c>
    </row>
    <row r="13110" spans="1:15">
      <c r="A13110" s="42">
        <v>40515</v>
      </c>
      <c r="B13110" s="42">
        <v>51473</v>
      </c>
      <c r="C13110" s="130">
        <v>360</v>
      </c>
      <c r="D13110" s="43">
        <v>0.1003</v>
      </c>
      <c r="E13110" s="43">
        <v>9.11E-2</v>
      </c>
      <c r="F13110" s="44">
        <v>180000</v>
      </c>
      <c r="G13110" s="44">
        <v>180000</v>
      </c>
      <c r="H13110" s="44">
        <v>92917.119999999995</v>
      </c>
      <c r="I13110" s="44">
        <v>135999.99</v>
      </c>
      <c r="J13110" s="68">
        <f t="shared" si="612"/>
        <v>0.51620622222222223</v>
      </c>
      <c r="K13110" s="43">
        <f t="shared" si="613"/>
        <v>0.75555549999999994</v>
      </c>
      <c r="L13110" s="41" t="str">
        <f t="shared" si="614"/>
        <v>AA</v>
      </c>
      <c r="M13110" s="41" t="s">
        <v>564</v>
      </c>
      <c r="N13110" s="41" t="s">
        <v>417</v>
      </c>
      <c r="O13110" s="41" t="s">
        <v>70</v>
      </c>
    </row>
    <row r="13111" spans="1:15">
      <c r="A13111" s="42">
        <v>40842</v>
      </c>
      <c r="B13111" s="42">
        <v>51800</v>
      </c>
      <c r="C13111" s="130">
        <v>360</v>
      </c>
      <c r="D13111" s="43">
        <v>0.1003</v>
      </c>
      <c r="E13111" s="43">
        <v>9.11E-2</v>
      </c>
      <c r="F13111" s="44">
        <v>200000</v>
      </c>
      <c r="G13111" s="44">
        <v>200000</v>
      </c>
      <c r="H13111" s="44">
        <v>136691.57</v>
      </c>
      <c r="I13111" s="44">
        <v>151199.99</v>
      </c>
      <c r="J13111" s="68">
        <f t="shared" si="612"/>
        <v>0.68345785000000003</v>
      </c>
      <c r="K13111" s="43">
        <f t="shared" si="613"/>
        <v>0.75599994999999998</v>
      </c>
      <c r="L13111" s="41" t="str">
        <f t="shared" si="614"/>
        <v>A</v>
      </c>
      <c r="M13111" s="41" t="s">
        <v>489</v>
      </c>
      <c r="N13111" s="41" t="s">
        <v>415</v>
      </c>
      <c r="O13111" s="41" t="s">
        <v>70</v>
      </c>
    </row>
    <row r="13112" spans="1:15">
      <c r="A13112" s="38">
        <v>40582</v>
      </c>
      <c r="B13112" s="38">
        <v>51082</v>
      </c>
      <c r="C13112" s="131">
        <v>345</v>
      </c>
      <c r="D13112" s="39">
        <v>0.1003</v>
      </c>
      <c r="E13112" s="39">
        <v>9.11E-2</v>
      </c>
      <c r="F13112" s="40">
        <v>160000</v>
      </c>
      <c r="G13112" s="40">
        <v>160000</v>
      </c>
      <c r="H13112" s="40">
        <v>106845.43</v>
      </c>
      <c r="I13112" s="40">
        <v>120999.99</v>
      </c>
      <c r="J13112" s="67">
        <f t="shared" si="612"/>
        <v>0.66778393749999998</v>
      </c>
      <c r="K13112" s="39">
        <f t="shared" si="613"/>
        <v>0.75624993750000002</v>
      </c>
      <c r="L13112" s="2" t="str">
        <f t="shared" si="614"/>
        <v>A</v>
      </c>
      <c r="M13112" s="2" t="s">
        <v>555</v>
      </c>
      <c r="N13112" s="2" t="s">
        <v>434</v>
      </c>
      <c r="O13112" s="2" t="s">
        <v>70</v>
      </c>
    </row>
    <row r="13113" spans="1:15">
      <c r="A13113" s="42">
        <v>40816</v>
      </c>
      <c r="B13113" s="42">
        <v>51774</v>
      </c>
      <c r="C13113" s="130">
        <v>360</v>
      </c>
      <c r="D13113" s="43">
        <v>0.1003</v>
      </c>
      <c r="E13113" s="43">
        <v>9.11E-2</v>
      </c>
      <c r="F13113" s="44">
        <v>190000</v>
      </c>
      <c r="G13113" s="44">
        <v>190000</v>
      </c>
      <c r="H13113" s="44">
        <v>129460.31</v>
      </c>
      <c r="I13113" s="44">
        <v>143699.99</v>
      </c>
      <c r="J13113" s="68">
        <f t="shared" si="612"/>
        <v>0.6813700526315789</v>
      </c>
      <c r="K13113" s="43">
        <f t="shared" si="613"/>
        <v>0.75631573684210518</v>
      </c>
      <c r="L13113" s="41" t="str">
        <f t="shared" si="614"/>
        <v>A</v>
      </c>
      <c r="M13113" s="41" t="s">
        <v>830</v>
      </c>
      <c r="N13113" s="41" t="s">
        <v>437</v>
      </c>
      <c r="O13113" s="41" t="s">
        <v>70</v>
      </c>
    </row>
    <row r="13114" spans="1:15">
      <c r="A13114" s="42">
        <v>40778</v>
      </c>
      <c r="B13114" s="42">
        <v>46257</v>
      </c>
      <c r="C13114" s="130">
        <v>180</v>
      </c>
      <c r="D13114" s="43">
        <v>0.1003</v>
      </c>
      <c r="E13114" s="43">
        <v>9.11E-2</v>
      </c>
      <c r="F13114" s="44">
        <v>185000</v>
      </c>
      <c r="G13114" s="44">
        <v>185000</v>
      </c>
      <c r="H13114" s="44">
        <v>109481.73</v>
      </c>
      <c r="I13114" s="44">
        <v>139999.99</v>
      </c>
      <c r="J13114" s="68">
        <f t="shared" si="612"/>
        <v>0.5917931351351351</v>
      </c>
      <c r="K13114" s="43">
        <f t="shared" si="613"/>
        <v>0.75675670270270268</v>
      </c>
      <c r="L13114" s="41" t="str">
        <f t="shared" si="614"/>
        <v>AA</v>
      </c>
      <c r="M13114" s="41" t="s">
        <v>548</v>
      </c>
      <c r="N13114" s="41" t="s">
        <v>433</v>
      </c>
      <c r="O13114" s="41" t="s">
        <v>70</v>
      </c>
    </row>
    <row r="13115" spans="1:15">
      <c r="A13115" s="42">
        <v>40694</v>
      </c>
      <c r="B13115" s="42">
        <v>51652</v>
      </c>
      <c r="C13115" s="130">
        <v>360</v>
      </c>
      <c r="D13115" s="43">
        <v>0.1003</v>
      </c>
      <c r="E13115" s="43">
        <v>9.11E-2</v>
      </c>
      <c r="F13115" s="44">
        <v>185000</v>
      </c>
      <c r="G13115" s="44">
        <v>185000</v>
      </c>
      <c r="H13115" s="44">
        <v>125283.56</v>
      </c>
      <c r="I13115" s="44">
        <v>139999.99</v>
      </c>
      <c r="J13115" s="68">
        <f t="shared" si="612"/>
        <v>0.67720843243243245</v>
      </c>
      <c r="K13115" s="43">
        <f t="shared" si="613"/>
        <v>0.75675670270270268</v>
      </c>
      <c r="L13115" s="41" t="str">
        <f t="shared" si="614"/>
        <v>A</v>
      </c>
      <c r="M13115" s="41" t="s">
        <v>561</v>
      </c>
      <c r="N13115" s="41" t="s">
        <v>416</v>
      </c>
      <c r="O13115" s="41" t="s">
        <v>70</v>
      </c>
    </row>
    <row r="13116" spans="1:15">
      <c r="A13116" s="42">
        <v>40581</v>
      </c>
      <c r="B13116" s="42">
        <v>43684</v>
      </c>
      <c r="C13116" s="130">
        <v>102</v>
      </c>
      <c r="D13116" s="43">
        <v>0.1003</v>
      </c>
      <c r="E13116" s="43">
        <v>9.11E-2</v>
      </c>
      <c r="F13116" s="44">
        <v>180000</v>
      </c>
      <c r="G13116" s="44">
        <v>180000</v>
      </c>
      <c r="H13116" s="44">
        <v>75261.820000000007</v>
      </c>
      <c r="I13116" s="44">
        <v>136226.99</v>
      </c>
      <c r="J13116" s="68">
        <f t="shared" si="612"/>
        <v>0.41812122222222226</v>
      </c>
      <c r="K13116" s="43">
        <f t="shared" si="613"/>
        <v>0.75681661111111109</v>
      </c>
      <c r="L13116" s="41" t="str">
        <f t="shared" si="614"/>
        <v>AA</v>
      </c>
      <c r="M13116" s="41" t="s">
        <v>457</v>
      </c>
      <c r="N13116" s="41" t="s">
        <v>419</v>
      </c>
      <c r="O13116" s="41" t="s">
        <v>70</v>
      </c>
    </row>
    <row r="13117" spans="1:15">
      <c r="A13117" s="38">
        <v>40028</v>
      </c>
      <c r="B13117" s="38">
        <v>48855</v>
      </c>
      <c r="C13117" s="131">
        <v>290</v>
      </c>
      <c r="D13117" s="39">
        <v>0.1003</v>
      </c>
      <c r="E13117" s="39">
        <v>9.11E-2</v>
      </c>
      <c r="F13117" s="40">
        <v>165000</v>
      </c>
      <c r="G13117" s="40">
        <v>165000</v>
      </c>
      <c r="H13117" s="40">
        <v>100059.55</v>
      </c>
      <c r="I13117" s="40">
        <v>124999.96</v>
      </c>
      <c r="J13117" s="67">
        <f t="shared" si="612"/>
        <v>0.60642151515151521</v>
      </c>
      <c r="K13117" s="39">
        <f t="shared" si="613"/>
        <v>0.75757551515151522</v>
      </c>
      <c r="L13117" s="2" t="str">
        <f t="shared" si="614"/>
        <v>AA</v>
      </c>
      <c r="M13117" s="2" t="s">
        <v>586</v>
      </c>
      <c r="N13117" s="2" t="s">
        <v>416</v>
      </c>
      <c r="O13117" s="2" t="s">
        <v>70</v>
      </c>
    </row>
    <row r="13118" spans="1:15">
      <c r="A13118" s="42">
        <v>40147</v>
      </c>
      <c r="B13118" s="42">
        <v>51104</v>
      </c>
      <c r="C13118" s="130">
        <v>360</v>
      </c>
      <c r="D13118" s="43">
        <v>0.1003</v>
      </c>
      <c r="E13118" s="43">
        <v>9.11E-2</v>
      </c>
      <c r="F13118" s="44">
        <v>165000</v>
      </c>
      <c r="G13118" s="44">
        <v>165000</v>
      </c>
      <c r="H13118" s="44">
        <v>106713.60000000001</v>
      </c>
      <c r="I13118" s="44">
        <v>124999.99</v>
      </c>
      <c r="J13118" s="68">
        <f t="shared" si="612"/>
        <v>0.64674909090909094</v>
      </c>
      <c r="K13118" s="43">
        <f t="shared" si="613"/>
        <v>0.75757569696969695</v>
      </c>
      <c r="L13118" s="41" t="str">
        <f t="shared" si="614"/>
        <v>AA</v>
      </c>
      <c r="M13118" s="41" t="s">
        <v>564</v>
      </c>
      <c r="N13118" s="41" t="s">
        <v>417</v>
      </c>
      <c r="O13118" s="41" t="s">
        <v>70</v>
      </c>
    </row>
    <row r="13119" spans="1:15">
      <c r="A13119" s="42">
        <v>40850</v>
      </c>
      <c r="B13119" s="42">
        <v>51808</v>
      </c>
      <c r="C13119" s="130">
        <v>360</v>
      </c>
      <c r="D13119" s="43">
        <v>0.1003</v>
      </c>
      <c r="E13119" s="43">
        <v>9.11E-2</v>
      </c>
      <c r="F13119" s="44">
        <v>198000</v>
      </c>
      <c r="G13119" s="44">
        <v>198000</v>
      </c>
      <c r="H13119" s="44">
        <v>90440.42</v>
      </c>
      <c r="I13119" s="44">
        <v>149999.99</v>
      </c>
      <c r="J13119" s="68">
        <f t="shared" si="612"/>
        <v>0.456769797979798</v>
      </c>
      <c r="K13119" s="43">
        <f t="shared" si="613"/>
        <v>0.75757570707070698</v>
      </c>
      <c r="L13119" s="41" t="str">
        <f t="shared" si="614"/>
        <v>AA</v>
      </c>
      <c r="M13119" s="41" t="s">
        <v>522</v>
      </c>
      <c r="N13119" s="41" t="s">
        <v>419</v>
      </c>
      <c r="O13119" s="41" t="s">
        <v>70</v>
      </c>
    </row>
    <row r="13120" spans="1:15">
      <c r="A13120" s="38">
        <v>40207</v>
      </c>
      <c r="B13120" s="38">
        <v>44590</v>
      </c>
      <c r="C13120" s="131">
        <v>144</v>
      </c>
      <c r="D13120" s="39">
        <v>0.1003</v>
      </c>
      <c r="E13120" s="39">
        <v>9.11E-2</v>
      </c>
      <c r="F13120" s="40">
        <v>190000</v>
      </c>
      <c r="G13120" s="40">
        <v>190000</v>
      </c>
      <c r="H13120" s="40">
        <v>82722.3</v>
      </c>
      <c r="I13120" s="40">
        <v>143999.96</v>
      </c>
      <c r="J13120" s="67">
        <f t="shared" si="612"/>
        <v>0.4353805263157895</v>
      </c>
      <c r="K13120" s="39">
        <f t="shared" si="613"/>
        <v>0.75789452631578946</v>
      </c>
      <c r="L13120" s="2" t="str">
        <f t="shared" si="614"/>
        <v>AA</v>
      </c>
      <c r="M13120" s="2" t="s">
        <v>564</v>
      </c>
      <c r="N13120" s="2" t="s">
        <v>417</v>
      </c>
      <c r="O13120" s="2" t="s">
        <v>70</v>
      </c>
    </row>
    <row r="13121" spans="1:15">
      <c r="A13121" s="42">
        <v>40260</v>
      </c>
      <c r="B13121" s="42">
        <v>51218</v>
      </c>
      <c r="C13121" s="130">
        <v>360</v>
      </c>
      <c r="D13121" s="43">
        <v>0.1003</v>
      </c>
      <c r="E13121" s="43">
        <v>9.11E-2</v>
      </c>
      <c r="F13121" s="44">
        <v>157000</v>
      </c>
      <c r="G13121" s="44">
        <v>157000</v>
      </c>
      <c r="H13121" s="44">
        <v>66913.48</v>
      </c>
      <c r="I13121" s="44">
        <v>118999.99</v>
      </c>
      <c r="J13121" s="68">
        <f t="shared" si="612"/>
        <v>0.42620050955414013</v>
      </c>
      <c r="K13121" s="43">
        <f t="shared" si="613"/>
        <v>0.75796171974522297</v>
      </c>
      <c r="L13121" s="41" t="str">
        <f t="shared" si="614"/>
        <v>AA</v>
      </c>
      <c r="M13121" s="41" t="s">
        <v>457</v>
      </c>
      <c r="N13121" s="41" t="s">
        <v>419</v>
      </c>
      <c r="O13121" s="41" t="s">
        <v>70</v>
      </c>
    </row>
    <row r="13122" spans="1:15">
      <c r="A13122" s="38">
        <v>40322</v>
      </c>
      <c r="B13122" s="38">
        <v>50368</v>
      </c>
      <c r="C13122" s="131">
        <v>330</v>
      </c>
      <c r="D13122" s="39">
        <v>0.1003</v>
      </c>
      <c r="E13122" s="39">
        <v>9.11E-2</v>
      </c>
      <c r="F13122" s="40">
        <v>197290.2</v>
      </c>
      <c r="G13122" s="40">
        <v>197290.2</v>
      </c>
      <c r="H13122" s="40">
        <v>128248.84</v>
      </c>
      <c r="I13122" s="40">
        <v>149999.99</v>
      </c>
      <c r="J13122" s="67">
        <f t="shared" si="612"/>
        <v>0.650051751176693</v>
      </c>
      <c r="K13122" s="39">
        <f t="shared" si="613"/>
        <v>0.76030127193342589</v>
      </c>
      <c r="L13122" s="2" t="str">
        <f t="shared" si="614"/>
        <v>A</v>
      </c>
      <c r="M13122" s="2" t="s">
        <v>520</v>
      </c>
      <c r="N13122" s="2" t="s">
        <v>429</v>
      </c>
      <c r="O13122" s="2" t="s">
        <v>70</v>
      </c>
    </row>
    <row r="13123" spans="1:15">
      <c r="A13123" s="42">
        <v>40577</v>
      </c>
      <c r="B13123" s="42">
        <v>51535</v>
      </c>
      <c r="C13123" s="130">
        <v>360</v>
      </c>
      <c r="D13123" s="43">
        <v>0.1003</v>
      </c>
      <c r="E13123" s="43">
        <v>9.11E-2</v>
      </c>
      <c r="F13123" s="44">
        <v>182300</v>
      </c>
      <c r="G13123" s="44">
        <v>182300</v>
      </c>
      <c r="H13123" s="44">
        <v>37963.910000000003</v>
      </c>
      <c r="I13123" s="44">
        <v>138669.99</v>
      </c>
      <c r="J13123" s="68">
        <f t="shared" ref="J13123:J13186" si="615">H13123/G13123</f>
        <v>0.20824964344487112</v>
      </c>
      <c r="K13123" s="43">
        <f t="shared" ref="K13123:K13186" si="616">I13123/G13123</f>
        <v>0.76066917169500814</v>
      </c>
      <c r="L13123" s="41" t="str">
        <f t="shared" ref="L13123:L13186" si="617">IF(J13123&lt;=65%,"AA",IF(J13123&lt;=75%,"A",IF(J13123&lt;=85%,"B","C")))</f>
        <v>AA</v>
      </c>
      <c r="M13123" s="41" t="s">
        <v>475</v>
      </c>
      <c r="N13123" s="41" t="s">
        <v>427</v>
      </c>
      <c r="O13123" s="41" t="s">
        <v>70</v>
      </c>
    </row>
    <row r="13124" spans="1:15">
      <c r="A13124" s="38">
        <v>40010</v>
      </c>
      <c r="B13124" s="38">
        <v>47315</v>
      </c>
      <c r="C13124" s="131">
        <v>240</v>
      </c>
      <c r="D13124" s="39">
        <v>0.1003</v>
      </c>
      <c r="E13124" s="39">
        <v>9.11E-2</v>
      </c>
      <c r="F13124" s="40">
        <v>197184.6</v>
      </c>
      <c r="G13124" s="40">
        <v>197184.6</v>
      </c>
      <c r="H13124" s="40">
        <v>112078.2</v>
      </c>
      <c r="I13124" s="40">
        <v>149999.99</v>
      </c>
      <c r="J13124" s="67">
        <f t="shared" si="615"/>
        <v>0.56839225781323688</v>
      </c>
      <c r="K13124" s="39">
        <f t="shared" si="616"/>
        <v>0.76070844274857152</v>
      </c>
      <c r="L13124" s="2" t="str">
        <f t="shared" si="617"/>
        <v>AA</v>
      </c>
      <c r="M13124" s="2" t="s">
        <v>609</v>
      </c>
      <c r="N13124" s="2" t="s">
        <v>428</v>
      </c>
      <c r="O13124" s="2" t="s">
        <v>70</v>
      </c>
    </row>
    <row r="13125" spans="1:15">
      <c r="A13125" s="42">
        <v>40480</v>
      </c>
      <c r="B13125" s="42">
        <v>47785</v>
      </c>
      <c r="C13125" s="130">
        <v>240</v>
      </c>
      <c r="D13125" s="43">
        <v>0.1003</v>
      </c>
      <c r="E13125" s="43">
        <v>9.11E-2</v>
      </c>
      <c r="F13125" s="44">
        <v>184000</v>
      </c>
      <c r="G13125" s="44">
        <v>184000</v>
      </c>
      <c r="H13125" s="44">
        <v>40181.94</v>
      </c>
      <c r="I13125" s="44">
        <v>140000</v>
      </c>
      <c r="J13125" s="68">
        <f t="shared" si="615"/>
        <v>0.21838010869565219</v>
      </c>
      <c r="K13125" s="43">
        <f t="shared" si="616"/>
        <v>0.76086956521739135</v>
      </c>
      <c r="L13125" s="41" t="str">
        <f t="shared" si="617"/>
        <v>AA</v>
      </c>
      <c r="M13125" s="41" t="s">
        <v>532</v>
      </c>
      <c r="N13125" s="41" t="s">
        <v>417</v>
      </c>
      <c r="O13125" s="41" t="s">
        <v>70</v>
      </c>
    </row>
    <row r="13126" spans="1:15">
      <c r="A13126" s="38">
        <v>40707</v>
      </c>
      <c r="B13126" s="38">
        <v>51665</v>
      </c>
      <c r="C13126" s="131">
        <v>360</v>
      </c>
      <c r="D13126" s="39">
        <v>0.1003</v>
      </c>
      <c r="E13126" s="39">
        <v>9.11E-2</v>
      </c>
      <c r="F13126" s="40">
        <v>179315.20000000001</v>
      </c>
      <c r="G13126" s="40">
        <v>179315.20000000001</v>
      </c>
      <c r="H13126" s="40">
        <v>123496.33</v>
      </c>
      <c r="I13126" s="40">
        <v>136500</v>
      </c>
      <c r="J13126" s="67">
        <f t="shared" si="615"/>
        <v>0.6887108845206652</v>
      </c>
      <c r="K13126" s="39">
        <f t="shared" si="616"/>
        <v>0.76122938825041042</v>
      </c>
      <c r="L13126" s="2" t="str">
        <f t="shared" si="617"/>
        <v>A</v>
      </c>
      <c r="M13126" s="2" t="s">
        <v>811</v>
      </c>
      <c r="N13126" s="2" t="s">
        <v>422</v>
      </c>
      <c r="O13126" s="2" t="s">
        <v>70</v>
      </c>
    </row>
    <row r="13127" spans="1:15">
      <c r="A13127" s="42">
        <v>40683</v>
      </c>
      <c r="B13127" s="42">
        <v>51641</v>
      </c>
      <c r="C13127" s="130">
        <v>360</v>
      </c>
      <c r="D13127" s="43">
        <v>0.1003</v>
      </c>
      <c r="E13127" s="43">
        <v>9.11E-2</v>
      </c>
      <c r="F13127" s="44">
        <v>174000</v>
      </c>
      <c r="G13127" s="44">
        <v>174000</v>
      </c>
      <c r="H13127" s="44">
        <v>121242.75</v>
      </c>
      <c r="I13127" s="44">
        <v>132528.35999999999</v>
      </c>
      <c r="J13127" s="68">
        <f t="shared" si="615"/>
        <v>0.69679741379310345</v>
      </c>
      <c r="K13127" s="43">
        <f t="shared" si="616"/>
        <v>0.76165724137931023</v>
      </c>
      <c r="L13127" s="41" t="str">
        <f t="shared" si="617"/>
        <v>A</v>
      </c>
      <c r="M13127" s="41" t="s">
        <v>656</v>
      </c>
      <c r="N13127" s="41" t="s">
        <v>416</v>
      </c>
      <c r="O13127" s="41" t="s">
        <v>70</v>
      </c>
    </row>
    <row r="13128" spans="1:15">
      <c r="A13128" s="38">
        <v>40207</v>
      </c>
      <c r="B13128" s="38">
        <v>45655</v>
      </c>
      <c r="C13128" s="131">
        <v>179</v>
      </c>
      <c r="D13128" s="39">
        <v>0.1003</v>
      </c>
      <c r="E13128" s="39">
        <v>9.11E-2</v>
      </c>
      <c r="F13128" s="40">
        <v>193000</v>
      </c>
      <c r="G13128" s="40">
        <v>193000</v>
      </c>
      <c r="H13128" s="40">
        <v>99536.97</v>
      </c>
      <c r="I13128" s="40">
        <v>146999.99</v>
      </c>
      <c r="J13128" s="67">
        <f t="shared" si="615"/>
        <v>0.51573559585492224</v>
      </c>
      <c r="K13128" s="39">
        <f t="shared" si="616"/>
        <v>0.76165797927461132</v>
      </c>
      <c r="L13128" s="2" t="str">
        <f t="shared" si="617"/>
        <v>AA</v>
      </c>
      <c r="M13128" s="2" t="s">
        <v>457</v>
      </c>
      <c r="N13128" s="2" t="s">
        <v>419</v>
      </c>
      <c r="O13128" s="2" t="s">
        <v>70</v>
      </c>
    </row>
    <row r="13129" spans="1:15">
      <c r="A13129" s="42">
        <v>40170</v>
      </c>
      <c r="B13129" s="42">
        <v>51127</v>
      </c>
      <c r="C13129" s="130">
        <v>360</v>
      </c>
      <c r="D13129" s="43">
        <v>0.1003</v>
      </c>
      <c r="E13129" s="43">
        <v>9.5700000000000007E-2</v>
      </c>
      <c r="F13129" s="44">
        <v>178500</v>
      </c>
      <c r="G13129" s="44">
        <v>178500</v>
      </c>
      <c r="H13129" s="44">
        <v>93731.12</v>
      </c>
      <c r="I13129" s="44">
        <v>135999.99</v>
      </c>
      <c r="J13129" s="68">
        <f t="shared" si="615"/>
        <v>0.52510431372549016</v>
      </c>
      <c r="K13129" s="43">
        <f t="shared" si="616"/>
        <v>0.76190470588235293</v>
      </c>
      <c r="L13129" s="41" t="str">
        <f t="shared" si="617"/>
        <v>AA</v>
      </c>
      <c r="M13129" s="41" t="s">
        <v>495</v>
      </c>
      <c r="N13129" s="41" t="s">
        <v>424</v>
      </c>
      <c r="O13129" s="41" t="s">
        <v>70</v>
      </c>
    </row>
    <row r="13130" spans="1:15">
      <c r="A13130" s="38">
        <v>40417</v>
      </c>
      <c r="B13130" s="38">
        <v>49548</v>
      </c>
      <c r="C13130" s="131">
        <v>300</v>
      </c>
      <c r="D13130" s="39">
        <v>0.1003</v>
      </c>
      <c r="E13130" s="39">
        <v>9.11E-2</v>
      </c>
      <c r="F13130" s="40">
        <v>165000</v>
      </c>
      <c r="G13130" s="40">
        <v>165000</v>
      </c>
      <c r="H13130" s="40">
        <v>111541.48</v>
      </c>
      <c r="I13130" s="40">
        <v>125719.56</v>
      </c>
      <c r="J13130" s="67">
        <f t="shared" si="615"/>
        <v>0.67600896969696966</v>
      </c>
      <c r="K13130" s="39">
        <f t="shared" si="616"/>
        <v>0.76193672727272721</v>
      </c>
      <c r="L13130" s="2" t="str">
        <f t="shared" si="617"/>
        <v>A</v>
      </c>
      <c r="M13130" s="2" t="s">
        <v>922</v>
      </c>
      <c r="N13130" s="2" t="s">
        <v>417</v>
      </c>
      <c r="O13130" s="2" t="s">
        <v>70</v>
      </c>
    </row>
    <row r="13131" spans="1:15">
      <c r="A13131" s="38">
        <v>39645</v>
      </c>
      <c r="B13131" s="38">
        <v>46950</v>
      </c>
      <c r="C13131" s="131">
        <v>240</v>
      </c>
      <c r="D13131" s="39">
        <v>0.1003</v>
      </c>
      <c r="E13131" s="39">
        <v>9.5700000000000007E-2</v>
      </c>
      <c r="F13131" s="40">
        <v>140000</v>
      </c>
      <c r="G13131" s="40">
        <v>140000</v>
      </c>
      <c r="H13131" s="40">
        <v>75481.490000000005</v>
      </c>
      <c r="I13131" s="40">
        <v>106687.7</v>
      </c>
      <c r="J13131" s="67">
        <f t="shared" si="615"/>
        <v>0.53915350000000006</v>
      </c>
      <c r="K13131" s="39">
        <f t="shared" si="616"/>
        <v>0.76205499999999993</v>
      </c>
      <c r="L13131" s="2" t="str">
        <f t="shared" si="617"/>
        <v>AA</v>
      </c>
      <c r="M13131" s="2" t="s">
        <v>467</v>
      </c>
      <c r="N13131" s="2" t="s">
        <v>425</v>
      </c>
      <c r="O13131" s="2" t="s">
        <v>70</v>
      </c>
    </row>
    <row r="13132" spans="1:15">
      <c r="A13132" s="38">
        <v>40274</v>
      </c>
      <c r="B13132" s="38">
        <v>51232</v>
      </c>
      <c r="C13132" s="131">
        <v>360</v>
      </c>
      <c r="D13132" s="39">
        <v>0.1003</v>
      </c>
      <c r="E13132" s="39">
        <v>9.11E-2</v>
      </c>
      <c r="F13132" s="40">
        <v>179000</v>
      </c>
      <c r="G13132" s="40">
        <v>179000</v>
      </c>
      <c r="H13132" s="40">
        <v>92777.69</v>
      </c>
      <c r="I13132" s="40">
        <v>136639.82</v>
      </c>
      <c r="J13132" s="67">
        <f t="shared" si="615"/>
        <v>0.51831111731843582</v>
      </c>
      <c r="K13132" s="39">
        <f t="shared" si="616"/>
        <v>0.76335094972067041</v>
      </c>
      <c r="L13132" s="2" t="str">
        <f t="shared" si="617"/>
        <v>AA</v>
      </c>
      <c r="M13132" s="2" t="s">
        <v>449</v>
      </c>
      <c r="N13132" s="2" t="s">
        <v>418</v>
      </c>
      <c r="O13132" s="2" t="s">
        <v>70</v>
      </c>
    </row>
    <row r="13133" spans="1:15">
      <c r="A13133" s="38">
        <v>39730</v>
      </c>
      <c r="B13133" s="38">
        <v>43290</v>
      </c>
      <c r="C13133" s="131">
        <v>117</v>
      </c>
      <c r="D13133" s="39">
        <v>0.1003</v>
      </c>
      <c r="E13133" s="39">
        <v>9.11E-2</v>
      </c>
      <c r="F13133" s="40">
        <v>131000</v>
      </c>
      <c r="G13133" s="40">
        <v>131000</v>
      </c>
      <c r="H13133" s="40">
        <v>47005.08</v>
      </c>
      <c r="I13133" s="40">
        <v>100000</v>
      </c>
      <c r="J13133" s="67">
        <f t="shared" si="615"/>
        <v>0.35881740458015271</v>
      </c>
      <c r="K13133" s="39">
        <f t="shared" si="616"/>
        <v>0.76335877862595425</v>
      </c>
      <c r="L13133" s="2" t="str">
        <f t="shared" si="617"/>
        <v>AA</v>
      </c>
      <c r="M13133" s="2" t="s">
        <v>548</v>
      </c>
      <c r="N13133" s="2" t="s">
        <v>433</v>
      </c>
      <c r="O13133" s="2" t="s">
        <v>70</v>
      </c>
    </row>
    <row r="13134" spans="1:15">
      <c r="A13134" s="42">
        <v>40144</v>
      </c>
      <c r="B13134" s="42">
        <v>45012</v>
      </c>
      <c r="C13134" s="130">
        <v>160</v>
      </c>
      <c r="D13134" s="43">
        <v>0.1003</v>
      </c>
      <c r="E13134" s="43">
        <v>9.11E-2</v>
      </c>
      <c r="F13134" s="44">
        <v>165000</v>
      </c>
      <c r="G13134" s="44">
        <v>165000</v>
      </c>
      <c r="H13134" s="44">
        <v>81774.42</v>
      </c>
      <c r="I13134" s="44">
        <v>126000</v>
      </c>
      <c r="J13134" s="68">
        <f t="shared" si="615"/>
        <v>0.49560254545454546</v>
      </c>
      <c r="K13134" s="43">
        <f t="shared" si="616"/>
        <v>0.76363636363636367</v>
      </c>
      <c r="L13134" s="41" t="str">
        <f t="shared" si="617"/>
        <v>AA</v>
      </c>
      <c r="M13134" s="41" t="s">
        <v>496</v>
      </c>
      <c r="N13134" s="41" t="s">
        <v>417</v>
      </c>
      <c r="O13134" s="41" t="s">
        <v>70</v>
      </c>
    </row>
    <row r="13135" spans="1:15">
      <c r="A13135" s="42">
        <v>40367</v>
      </c>
      <c r="B13135" s="42">
        <v>47672</v>
      </c>
      <c r="C13135" s="130">
        <v>240</v>
      </c>
      <c r="D13135" s="43">
        <v>0.1003</v>
      </c>
      <c r="E13135" s="43">
        <v>0.1003</v>
      </c>
      <c r="F13135" s="44">
        <v>157120</v>
      </c>
      <c r="G13135" s="44">
        <v>157120</v>
      </c>
      <c r="H13135" s="44">
        <v>87483.07</v>
      </c>
      <c r="I13135" s="44">
        <v>119999.99</v>
      </c>
      <c r="J13135" s="68">
        <f t="shared" si="615"/>
        <v>0.55679143329938907</v>
      </c>
      <c r="K13135" s="43">
        <f t="shared" si="616"/>
        <v>0.76374739052953156</v>
      </c>
      <c r="L13135" s="41" t="str">
        <f t="shared" si="617"/>
        <v>AA</v>
      </c>
      <c r="M13135" s="41" t="s">
        <v>475</v>
      </c>
      <c r="N13135" s="41" t="s">
        <v>427</v>
      </c>
      <c r="O13135" s="41" t="s">
        <v>70</v>
      </c>
    </row>
    <row r="13136" spans="1:15">
      <c r="A13136" s="38">
        <v>40347</v>
      </c>
      <c r="B13136" s="38">
        <v>51305</v>
      </c>
      <c r="C13136" s="131">
        <v>360</v>
      </c>
      <c r="D13136" s="39">
        <v>0.1003</v>
      </c>
      <c r="E13136" s="39">
        <v>9.11E-2</v>
      </c>
      <c r="F13136" s="40">
        <v>176500</v>
      </c>
      <c r="G13136" s="40">
        <v>176500</v>
      </c>
      <c r="H13136" s="40">
        <v>121487.42</v>
      </c>
      <c r="I13136" s="40">
        <v>134874.78</v>
      </c>
      <c r="J13136" s="67">
        <f t="shared" si="615"/>
        <v>0.68831399433427765</v>
      </c>
      <c r="K13136" s="39">
        <f t="shared" si="616"/>
        <v>0.76416305949008501</v>
      </c>
      <c r="L13136" s="2" t="str">
        <f t="shared" si="617"/>
        <v>A</v>
      </c>
      <c r="M13136" s="2" t="s">
        <v>595</v>
      </c>
      <c r="N13136" s="2" t="s">
        <v>423</v>
      </c>
      <c r="O13136" s="2" t="s">
        <v>70</v>
      </c>
    </row>
    <row r="13137" spans="1:15">
      <c r="A13137" s="42">
        <v>40448</v>
      </c>
      <c r="B13137" s="42">
        <v>43735</v>
      </c>
      <c r="C13137" s="130">
        <v>108</v>
      </c>
      <c r="D13137" s="43">
        <v>0.1003</v>
      </c>
      <c r="E13137" s="43">
        <v>9.11E-2</v>
      </c>
      <c r="F13137" s="44">
        <v>193800</v>
      </c>
      <c r="G13137" s="44">
        <v>193800</v>
      </c>
      <c r="H13137" s="44">
        <v>81439.97</v>
      </c>
      <c r="I13137" s="44">
        <v>148099.48000000001</v>
      </c>
      <c r="J13137" s="68">
        <f t="shared" si="615"/>
        <v>0.42022688338493291</v>
      </c>
      <c r="K13137" s="43">
        <f t="shared" si="616"/>
        <v>0.76418720330237366</v>
      </c>
      <c r="L13137" s="41" t="str">
        <f t="shared" si="617"/>
        <v>AA</v>
      </c>
      <c r="M13137" s="41" t="s">
        <v>464</v>
      </c>
      <c r="N13137" s="41" t="s">
        <v>424</v>
      </c>
      <c r="O13137" s="41" t="s">
        <v>70</v>
      </c>
    </row>
    <row r="13138" spans="1:15">
      <c r="A13138" s="38">
        <v>40429</v>
      </c>
      <c r="B13138" s="38">
        <v>44020</v>
      </c>
      <c r="C13138" s="131">
        <v>118</v>
      </c>
      <c r="D13138" s="39">
        <v>0.1003</v>
      </c>
      <c r="E13138" s="39">
        <v>9.11E-2</v>
      </c>
      <c r="F13138" s="40">
        <v>173790.3</v>
      </c>
      <c r="G13138" s="40">
        <v>173790.3</v>
      </c>
      <c r="H13138" s="40">
        <v>83516.100000000006</v>
      </c>
      <c r="I13138" s="40">
        <v>132823.01</v>
      </c>
      <c r="J13138" s="67">
        <f t="shared" si="615"/>
        <v>0.48055673993312636</v>
      </c>
      <c r="K13138" s="39">
        <f t="shared" si="616"/>
        <v>0.76427171136709027</v>
      </c>
      <c r="L13138" s="2" t="str">
        <f t="shared" si="617"/>
        <v>AA</v>
      </c>
      <c r="M13138" s="2" t="s">
        <v>564</v>
      </c>
      <c r="N13138" s="2" t="s">
        <v>417</v>
      </c>
      <c r="O13138" s="2" t="s">
        <v>70</v>
      </c>
    </row>
    <row r="13139" spans="1:15">
      <c r="A13139" s="42">
        <v>40325</v>
      </c>
      <c r="B13139" s="42">
        <v>51283</v>
      </c>
      <c r="C13139" s="130">
        <v>360</v>
      </c>
      <c r="D13139" s="43">
        <v>0.1003</v>
      </c>
      <c r="E13139" s="43">
        <v>9.11E-2</v>
      </c>
      <c r="F13139" s="44">
        <v>154440</v>
      </c>
      <c r="G13139" s="44">
        <v>154440</v>
      </c>
      <c r="H13139" s="44">
        <v>102819.19</v>
      </c>
      <c r="I13139" s="44">
        <v>118041.38</v>
      </c>
      <c r="J13139" s="68">
        <f t="shared" si="615"/>
        <v>0.66575492100492106</v>
      </c>
      <c r="K13139" s="43">
        <f t="shared" si="616"/>
        <v>0.76431869981869982</v>
      </c>
      <c r="L13139" s="41" t="str">
        <f t="shared" si="617"/>
        <v>A</v>
      </c>
      <c r="M13139" s="41" t="s">
        <v>703</v>
      </c>
      <c r="N13139" s="41" t="s">
        <v>437</v>
      </c>
      <c r="O13139" s="41" t="s">
        <v>70</v>
      </c>
    </row>
    <row r="13140" spans="1:15">
      <c r="A13140" s="42">
        <v>40268</v>
      </c>
      <c r="B13140" s="42">
        <v>43921</v>
      </c>
      <c r="C13140" s="130">
        <v>120</v>
      </c>
      <c r="D13140" s="43">
        <v>0.1003</v>
      </c>
      <c r="E13140" s="43">
        <v>9.11E-2</v>
      </c>
      <c r="F13140" s="44">
        <v>157000</v>
      </c>
      <c r="G13140" s="44">
        <v>157000</v>
      </c>
      <c r="H13140" s="44">
        <v>63186.400000000001</v>
      </c>
      <c r="I13140" s="44">
        <v>119999.99</v>
      </c>
      <c r="J13140" s="68">
        <f t="shared" si="615"/>
        <v>0.4024611464968153</v>
      </c>
      <c r="K13140" s="43">
        <f t="shared" si="616"/>
        <v>0.76433114649681533</v>
      </c>
      <c r="L13140" s="41" t="str">
        <f t="shared" si="617"/>
        <v>AA</v>
      </c>
      <c r="M13140" s="41" t="s">
        <v>531</v>
      </c>
      <c r="N13140" s="41" t="s">
        <v>423</v>
      </c>
      <c r="O13140" s="41" t="s">
        <v>70</v>
      </c>
    </row>
    <row r="13141" spans="1:15">
      <c r="A13141" s="42">
        <v>40749</v>
      </c>
      <c r="B13141" s="42">
        <v>49881</v>
      </c>
      <c r="C13141" s="130">
        <v>300</v>
      </c>
      <c r="D13141" s="43">
        <v>0.1003</v>
      </c>
      <c r="E13141" s="43">
        <v>9.11E-2</v>
      </c>
      <c r="F13141" s="44">
        <v>170000</v>
      </c>
      <c r="G13141" s="44">
        <v>170000</v>
      </c>
      <c r="H13141" s="44">
        <v>95419.17</v>
      </c>
      <c r="I13141" s="44">
        <v>129999.94</v>
      </c>
      <c r="J13141" s="68">
        <f t="shared" si="615"/>
        <v>0.56128923529411767</v>
      </c>
      <c r="K13141" s="43">
        <f t="shared" si="616"/>
        <v>0.76470552941176473</v>
      </c>
      <c r="L13141" s="41" t="str">
        <f t="shared" si="617"/>
        <v>AA</v>
      </c>
      <c r="M13141" s="41" t="s">
        <v>936</v>
      </c>
      <c r="N13141" s="41" t="s">
        <v>421</v>
      </c>
      <c r="O13141" s="41" t="s">
        <v>70</v>
      </c>
    </row>
    <row r="13142" spans="1:15">
      <c r="A13142" s="38">
        <v>40613</v>
      </c>
      <c r="B13142" s="38">
        <v>51571</v>
      </c>
      <c r="C13142" s="131">
        <v>360</v>
      </c>
      <c r="D13142" s="39">
        <v>0.1003</v>
      </c>
      <c r="E13142" s="39">
        <v>9.11E-2</v>
      </c>
      <c r="F13142" s="40">
        <v>160000</v>
      </c>
      <c r="G13142" s="40">
        <v>160000</v>
      </c>
      <c r="H13142" s="40">
        <v>109402.16</v>
      </c>
      <c r="I13142" s="40">
        <v>122386.79</v>
      </c>
      <c r="J13142" s="67">
        <f t="shared" si="615"/>
        <v>0.68376349999999997</v>
      </c>
      <c r="K13142" s="39">
        <f t="shared" si="616"/>
        <v>0.76491743749999996</v>
      </c>
      <c r="L13142" s="2" t="str">
        <f t="shared" si="617"/>
        <v>A</v>
      </c>
      <c r="M13142" s="2" t="s">
        <v>586</v>
      </c>
      <c r="N13142" s="2" t="s">
        <v>416</v>
      </c>
      <c r="O13142" s="2" t="s">
        <v>70</v>
      </c>
    </row>
    <row r="13143" spans="1:15">
      <c r="A13143" s="42">
        <v>40753</v>
      </c>
      <c r="B13143" s="42">
        <v>43828</v>
      </c>
      <c r="C13143" s="130">
        <v>101</v>
      </c>
      <c r="D13143" s="43">
        <v>0.1003</v>
      </c>
      <c r="E13143" s="43">
        <v>9.11E-2</v>
      </c>
      <c r="F13143" s="44">
        <v>189000</v>
      </c>
      <c r="G13143" s="44">
        <v>189000</v>
      </c>
      <c r="H13143" s="44">
        <v>74178.429999999993</v>
      </c>
      <c r="I13143" s="44">
        <v>144606.79</v>
      </c>
      <c r="J13143" s="68">
        <f t="shared" si="615"/>
        <v>0.39247846560846555</v>
      </c>
      <c r="K13143" s="43">
        <f t="shared" si="616"/>
        <v>0.76511529100529108</v>
      </c>
      <c r="L13143" s="41" t="str">
        <f t="shared" si="617"/>
        <v>AA</v>
      </c>
      <c r="M13143" s="41" t="s">
        <v>554</v>
      </c>
      <c r="N13143" s="41" t="s">
        <v>417</v>
      </c>
      <c r="O13143" s="41" t="s">
        <v>70</v>
      </c>
    </row>
    <row r="13144" spans="1:15">
      <c r="A13144" s="38">
        <v>40711</v>
      </c>
      <c r="B13144" s="38">
        <v>50453</v>
      </c>
      <c r="C13144" s="131">
        <v>320</v>
      </c>
      <c r="D13144" s="39">
        <v>0.1003</v>
      </c>
      <c r="E13144" s="39">
        <v>9.11E-2</v>
      </c>
      <c r="F13144" s="40">
        <v>155418</v>
      </c>
      <c r="G13144" s="40">
        <v>155418</v>
      </c>
      <c r="H13144" s="40">
        <v>105463.24</v>
      </c>
      <c r="I13144" s="40">
        <v>119000</v>
      </c>
      <c r="J13144" s="67">
        <f t="shared" si="615"/>
        <v>0.67857802828501201</v>
      </c>
      <c r="K13144" s="39">
        <f t="shared" si="616"/>
        <v>0.76567707730121348</v>
      </c>
      <c r="L13144" s="2" t="str">
        <f t="shared" si="617"/>
        <v>A</v>
      </c>
      <c r="M13144" s="2" t="s">
        <v>495</v>
      </c>
      <c r="N13144" s="2" t="s">
        <v>424</v>
      </c>
      <c r="O13144" s="2" t="s">
        <v>70</v>
      </c>
    </row>
    <row r="13145" spans="1:15">
      <c r="A13145" s="42">
        <v>40581</v>
      </c>
      <c r="B13145" s="42">
        <v>51539</v>
      </c>
      <c r="C13145" s="130">
        <v>360</v>
      </c>
      <c r="D13145" s="43">
        <v>0.1003</v>
      </c>
      <c r="E13145" s="43">
        <v>9.5700000000000007E-2</v>
      </c>
      <c r="F13145" s="44">
        <v>200000</v>
      </c>
      <c r="G13145" s="44">
        <v>200000</v>
      </c>
      <c r="H13145" s="44">
        <v>136443.42000000001</v>
      </c>
      <c r="I13145" s="44">
        <v>153155.69</v>
      </c>
      <c r="J13145" s="68">
        <f t="shared" si="615"/>
        <v>0.68221710000000002</v>
      </c>
      <c r="K13145" s="43">
        <f t="shared" si="616"/>
        <v>0.76577845</v>
      </c>
      <c r="L13145" s="41" t="str">
        <f t="shared" si="617"/>
        <v>A</v>
      </c>
      <c r="M13145" s="41" t="s">
        <v>489</v>
      </c>
      <c r="N13145" s="41" t="s">
        <v>415</v>
      </c>
      <c r="O13145" s="41" t="s">
        <v>70</v>
      </c>
    </row>
    <row r="13146" spans="1:15">
      <c r="A13146" s="42">
        <v>40273</v>
      </c>
      <c r="B13146" s="42">
        <v>47578</v>
      </c>
      <c r="C13146" s="130">
        <v>240</v>
      </c>
      <c r="D13146" s="43">
        <v>0.1003</v>
      </c>
      <c r="E13146" s="43">
        <v>9.11E-2</v>
      </c>
      <c r="F13146" s="44">
        <v>185000</v>
      </c>
      <c r="G13146" s="44">
        <v>185000</v>
      </c>
      <c r="H13146" s="44">
        <v>115008.71</v>
      </c>
      <c r="I13146" s="44">
        <v>141743.4</v>
      </c>
      <c r="J13146" s="68">
        <f t="shared" si="615"/>
        <v>0.62166870270270269</v>
      </c>
      <c r="K13146" s="43">
        <f t="shared" si="616"/>
        <v>0.76618054054054052</v>
      </c>
      <c r="L13146" s="41" t="str">
        <f t="shared" si="617"/>
        <v>AA</v>
      </c>
      <c r="M13146" s="41" t="s">
        <v>497</v>
      </c>
      <c r="N13146" s="41" t="s">
        <v>417</v>
      </c>
      <c r="O13146" s="41" t="s">
        <v>70</v>
      </c>
    </row>
    <row r="13147" spans="1:15">
      <c r="A13147" s="42">
        <v>40792</v>
      </c>
      <c r="B13147" s="42">
        <v>51750</v>
      </c>
      <c r="C13147" s="130">
        <v>360</v>
      </c>
      <c r="D13147" s="43">
        <v>0.1003</v>
      </c>
      <c r="E13147" s="43">
        <v>9.11E-2</v>
      </c>
      <c r="F13147" s="44">
        <v>156600</v>
      </c>
      <c r="G13147" s="44">
        <v>156600</v>
      </c>
      <c r="H13147" s="44">
        <v>108359.83</v>
      </c>
      <c r="I13147" s="44">
        <v>119999.99</v>
      </c>
      <c r="J13147" s="68">
        <f t="shared" si="615"/>
        <v>0.69195293742017883</v>
      </c>
      <c r="K13147" s="43">
        <f t="shared" si="616"/>
        <v>0.7662834610472542</v>
      </c>
      <c r="L13147" s="41" t="str">
        <f t="shared" si="617"/>
        <v>A</v>
      </c>
      <c r="M13147" s="41" t="s">
        <v>467</v>
      </c>
      <c r="N13147" s="41" t="s">
        <v>425</v>
      </c>
      <c r="O13147" s="41" t="s">
        <v>70</v>
      </c>
    </row>
    <row r="13148" spans="1:15">
      <c r="A13148" s="38">
        <v>39983</v>
      </c>
      <c r="B13148" s="38">
        <v>47288</v>
      </c>
      <c r="C13148" s="131">
        <v>240</v>
      </c>
      <c r="D13148" s="39">
        <v>0.1003</v>
      </c>
      <c r="E13148" s="39">
        <v>9.11E-2</v>
      </c>
      <c r="F13148" s="40">
        <v>180000</v>
      </c>
      <c r="G13148" s="40">
        <v>180000</v>
      </c>
      <c r="H13148" s="40">
        <v>103755.15</v>
      </c>
      <c r="I13148" s="40">
        <v>137999.99</v>
      </c>
      <c r="J13148" s="67">
        <f t="shared" si="615"/>
        <v>0.57641749999999992</v>
      </c>
      <c r="K13148" s="39">
        <f t="shared" si="616"/>
        <v>0.76666661111111101</v>
      </c>
      <c r="L13148" s="2" t="str">
        <f t="shared" si="617"/>
        <v>AA</v>
      </c>
      <c r="M13148" s="2" t="s">
        <v>457</v>
      </c>
      <c r="N13148" s="2" t="s">
        <v>419</v>
      </c>
      <c r="O13148" s="2" t="s">
        <v>70</v>
      </c>
    </row>
    <row r="13149" spans="1:15">
      <c r="A13149" s="38">
        <v>40280</v>
      </c>
      <c r="B13149" s="38">
        <v>51238</v>
      </c>
      <c r="C13149" s="131">
        <v>360</v>
      </c>
      <c r="D13149" s="39">
        <v>0.1003</v>
      </c>
      <c r="E13149" s="39">
        <v>9.11E-2</v>
      </c>
      <c r="F13149" s="40">
        <v>175000</v>
      </c>
      <c r="G13149" s="40">
        <v>175000</v>
      </c>
      <c r="H13149" s="40">
        <v>116481.83</v>
      </c>
      <c r="I13149" s="40">
        <v>134299.99</v>
      </c>
      <c r="J13149" s="67">
        <f t="shared" si="615"/>
        <v>0.66561045714285716</v>
      </c>
      <c r="K13149" s="39">
        <f t="shared" si="616"/>
        <v>0.76742851428571424</v>
      </c>
      <c r="L13149" s="2" t="str">
        <f t="shared" si="617"/>
        <v>A</v>
      </c>
      <c r="M13149" s="2" t="s">
        <v>633</v>
      </c>
      <c r="N13149" s="2" t="s">
        <v>422</v>
      </c>
      <c r="O13149" s="2" t="s">
        <v>70</v>
      </c>
    </row>
    <row r="13150" spans="1:15">
      <c r="A13150" s="42">
        <v>40774</v>
      </c>
      <c r="B13150" s="42">
        <v>48079</v>
      </c>
      <c r="C13150" s="130">
        <v>240</v>
      </c>
      <c r="D13150" s="43">
        <v>0.1003</v>
      </c>
      <c r="E13150" s="43">
        <v>9.11E-2</v>
      </c>
      <c r="F13150" s="44">
        <v>174600</v>
      </c>
      <c r="G13150" s="44">
        <v>174600</v>
      </c>
      <c r="H13150" s="44">
        <v>112655.32</v>
      </c>
      <c r="I13150" s="44">
        <v>133999.99</v>
      </c>
      <c r="J13150" s="68">
        <f t="shared" si="615"/>
        <v>0.64521947308132876</v>
      </c>
      <c r="K13150" s="43">
        <f t="shared" si="616"/>
        <v>0.76746844215349364</v>
      </c>
      <c r="L13150" s="41" t="str">
        <f t="shared" si="617"/>
        <v>AA</v>
      </c>
      <c r="M13150" s="41" t="s">
        <v>495</v>
      </c>
      <c r="N13150" s="41" t="s">
        <v>424</v>
      </c>
      <c r="O13150" s="41" t="s">
        <v>70</v>
      </c>
    </row>
    <row r="13151" spans="1:15">
      <c r="A13151" s="42">
        <v>40730</v>
      </c>
      <c r="B13151" s="42">
        <v>51688</v>
      </c>
      <c r="C13151" s="130">
        <v>360</v>
      </c>
      <c r="D13151" s="43">
        <v>0.1003</v>
      </c>
      <c r="E13151" s="43">
        <v>9.11E-2</v>
      </c>
      <c r="F13151" s="44">
        <v>182400</v>
      </c>
      <c r="G13151" s="44">
        <v>182400</v>
      </c>
      <c r="H13151" s="44">
        <v>126061.7</v>
      </c>
      <c r="I13151" s="44">
        <v>139999.99</v>
      </c>
      <c r="J13151" s="68">
        <f t="shared" si="615"/>
        <v>0.69112774122807019</v>
      </c>
      <c r="K13151" s="43">
        <f t="shared" si="616"/>
        <v>0.7675438048245613</v>
      </c>
      <c r="L13151" s="41" t="str">
        <f t="shared" si="617"/>
        <v>A</v>
      </c>
      <c r="M13151" s="41" t="s">
        <v>586</v>
      </c>
      <c r="N13151" s="41" t="s">
        <v>416</v>
      </c>
      <c r="O13151" s="41" t="s">
        <v>70</v>
      </c>
    </row>
    <row r="13152" spans="1:15">
      <c r="A13152" s="38">
        <v>40702</v>
      </c>
      <c r="B13152" s="38">
        <v>46303</v>
      </c>
      <c r="C13152" s="131">
        <v>184</v>
      </c>
      <c r="D13152" s="39">
        <v>0.1003</v>
      </c>
      <c r="E13152" s="39">
        <v>9.11E-2</v>
      </c>
      <c r="F13152" s="40">
        <v>200000</v>
      </c>
      <c r="G13152" s="40">
        <v>200000</v>
      </c>
      <c r="H13152" s="40">
        <v>114969.78</v>
      </c>
      <c r="I13152" s="40">
        <v>153576.6</v>
      </c>
      <c r="J13152" s="67">
        <f t="shared" si="615"/>
        <v>0.5748489</v>
      </c>
      <c r="K13152" s="39">
        <f t="shared" si="616"/>
        <v>0.76788299999999998</v>
      </c>
      <c r="L13152" s="2" t="str">
        <f t="shared" si="617"/>
        <v>AA</v>
      </c>
      <c r="M13152" s="2" t="s">
        <v>457</v>
      </c>
      <c r="N13152" s="2" t="s">
        <v>419</v>
      </c>
      <c r="O13152" s="2" t="s">
        <v>70</v>
      </c>
    </row>
    <row r="13153" spans="1:15">
      <c r="A13153" s="38">
        <v>40163</v>
      </c>
      <c r="B13153" s="38">
        <v>41745</v>
      </c>
      <c r="C13153" s="131">
        <v>52</v>
      </c>
      <c r="D13153" s="39">
        <v>0.1003</v>
      </c>
      <c r="E13153" s="39">
        <v>9.11E-2</v>
      </c>
      <c r="F13153" s="40">
        <v>151000</v>
      </c>
      <c r="G13153" s="40">
        <v>151000</v>
      </c>
      <c r="H13153" s="40">
        <v>41789.019999999997</v>
      </c>
      <c r="I13153" s="40">
        <v>116000</v>
      </c>
      <c r="J13153" s="67">
        <f t="shared" si="615"/>
        <v>0.27674847682119202</v>
      </c>
      <c r="K13153" s="39">
        <f t="shared" si="616"/>
        <v>0.76821192052980136</v>
      </c>
      <c r="L13153" s="2" t="str">
        <f t="shared" si="617"/>
        <v>AA</v>
      </c>
      <c r="M13153" s="2" t="s">
        <v>1236</v>
      </c>
      <c r="N13153" s="2" t="s">
        <v>417</v>
      </c>
      <c r="O13153" s="2" t="s">
        <v>70</v>
      </c>
    </row>
    <row r="13154" spans="1:15">
      <c r="A13154" s="38">
        <v>40786</v>
      </c>
      <c r="B13154" s="38">
        <v>50252</v>
      </c>
      <c r="C13154" s="131">
        <v>311</v>
      </c>
      <c r="D13154" s="39">
        <v>0.1003</v>
      </c>
      <c r="E13154" s="39">
        <v>9.11E-2</v>
      </c>
      <c r="F13154" s="40">
        <v>195000</v>
      </c>
      <c r="G13154" s="40">
        <v>195000</v>
      </c>
      <c r="H13154" s="40">
        <v>132736.97</v>
      </c>
      <c r="I13154" s="40">
        <v>149807.97</v>
      </c>
      <c r="J13154" s="67">
        <f t="shared" si="615"/>
        <v>0.68070241025641032</v>
      </c>
      <c r="K13154" s="39">
        <f t="shared" si="616"/>
        <v>0.76824599999999998</v>
      </c>
      <c r="L13154" s="2" t="str">
        <f t="shared" si="617"/>
        <v>A</v>
      </c>
      <c r="M13154" s="2" t="s">
        <v>716</v>
      </c>
      <c r="N13154" s="2" t="s">
        <v>417</v>
      </c>
      <c r="O13154" s="2" t="s">
        <v>70</v>
      </c>
    </row>
    <row r="13155" spans="1:15">
      <c r="A13155" s="42">
        <v>39821</v>
      </c>
      <c r="B13155" s="42">
        <v>45115</v>
      </c>
      <c r="C13155" s="130">
        <v>174</v>
      </c>
      <c r="D13155" s="43">
        <v>0.1003</v>
      </c>
      <c r="E13155" s="43">
        <v>9.11E-2</v>
      </c>
      <c r="F13155" s="44">
        <v>177000</v>
      </c>
      <c r="G13155" s="44">
        <v>177000</v>
      </c>
      <c r="H13155" s="44">
        <v>49554.76</v>
      </c>
      <c r="I13155" s="44">
        <v>135999.99</v>
      </c>
      <c r="J13155" s="68">
        <f t="shared" si="615"/>
        <v>0.27997039548022601</v>
      </c>
      <c r="K13155" s="43">
        <f t="shared" si="616"/>
        <v>0.76836152542372871</v>
      </c>
      <c r="L13155" s="41" t="str">
        <f t="shared" si="617"/>
        <v>AA</v>
      </c>
      <c r="M13155" s="41" t="s">
        <v>457</v>
      </c>
      <c r="N13155" s="41" t="s">
        <v>419</v>
      </c>
      <c r="O13155" s="41" t="s">
        <v>70</v>
      </c>
    </row>
    <row r="13156" spans="1:15">
      <c r="A13156" s="38">
        <v>39806</v>
      </c>
      <c r="B13156" s="38">
        <v>45284</v>
      </c>
      <c r="C13156" s="131">
        <v>180</v>
      </c>
      <c r="D13156" s="39">
        <v>0.1003</v>
      </c>
      <c r="E13156" s="39">
        <v>9.11E-2</v>
      </c>
      <c r="F13156" s="40">
        <v>140000</v>
      </c>
      <c r="G13156" s="40">
        <v>140000</v>
      </c>
      <c r="H13156" s="40">
        <v>66026.25</v>
      </c>
      <c r="I13156" s="40">
        <v>107599.99</v>
      </c>
      <c r="J13156" s="67">
        <f t="shared" si="615"/>
        <v>0.47161607142857143</v>
      </c>
      <c r="K13156" s="39">
        <f t="shared" si="616"/>
        <v>0.76857135714285718</v>
      </c>
      <c r="L13156" s="2" t="str">
        <f t="shared" si="617"/>
        <v>AA</v>
      </c>
      <c r="M13156" s="2" t="s">
        <v>509</v>
      </c>
      <c r="N13156" s="2" t="s">
        <v>430</v>
      </c>
      <c r="O13156" s="2" t="s">
        <v>70</v>
      </c>
    </row>
    <row r="13157" spans="1:15">
      <c r="A13157" s="38">
        <v>40185</v>
      </c>
      <c r="B13157" s="38">
        <v>51142</v>
      </c>
      <c r="C13157" s="131">
        <v>360</v>
      </c>
      <c r="D13157" s="39">
        <v>0.1003</v>
      </c>
      <c r="E13157" s="39">
        <v>9.11E-2</v>
      </c>
      <c r="F13157" s="40">
        <v>158000</v>
      </c>
      <c r="G13157" s="40">
        <v>158000</v>
      </c>
      <c r="H13157" s="40">
        <v>45086.44</v>
      </c>
      <c r="I13157" s="40">
        <v>121499.99</v>
      </c>
      <c r="J13157" s="67">
        <f t="shared" si="615"/>
        <v>0.28535721518987345</v>
      </c>
      <c r="K13157" s="39">
        <f t="shared" si="616"/>
        <v>0.76898727848101267</v>
      </c>
      <c r="L13157" s="2" t="str">
        <f t="shared" si="617"/>
        <v>AA</v>
      </c>
      <c r="M13157" s="2" t="s">
        <v>689</v>
      </c>
      <c r="N13157" s="2" t="s">
        <v>424</v>
      </c>
      <c r="O13157" s="2" t="s">
        <v>70</v>
      </c>
    </row>
    <row r="13158" spans="1:15">
      <c r="A13158" s="38">
        <v>40358</v>
      </c>
      <c r="B13158" s="38">
        <v>51316</v>
      </c>
      <c r="C13158" s="131">
        <v>360</v>
      </c>
      <c r="D13158" s="39">
        <v>0.1003</v>
      </c>
      <c r="E13158" s="39">
        <v>9.11E-2</v>
      </c>
      <c r="F13158" s="40">
        <v>186000</v>
      </c>
      <c r="G13158" s="40">
        <v>186000</v>
      </c>
      <c r="H13158" s="40">
        <v>108878.54</v>
      </c>
      <c r="I13158" s="40">
        <v>143053.19</v>
      </c>
      <c r="J13158" s="67">
        <f t="shared" si="615"/>
        <v>0.58536849462365592</v>
      </c>
      <c r="K13158" s="39">
        <f t="shared" si="616"/>
        <v>0.76910317204301082</v>
      </c>
      <c r="L13158" s="2" t="str">
        <f t="shared" si="617"/>
        <v>AA</v>
      </c>
      <c r="M13158" s="2" t="s">
        <v>594</v>
      </c>
      <c r="N13158" s="2" t="s">
        <v>419</v>
      </c>
      <c r="O13158" s="2" t="s">
        <v>70</v>
      </c>
    </row>
    <row r="13159" spans="1:15">
      <c r="A13159" s="38">
        <v>40151</v>
      </c>
      <c r="B13159" s="38">
        <v>42128</v>
      </c>
      <c r="C13159" s="131">
        <v>65</v>
      </c>
      <c r="D13159" s="39">
        <v>0.1003</v>
      </c>
      <c r="E13159" s="39">
        <v>9.11E-2</v>
      </c>
      <c r="F13159" s="40">
        <v>170000</v>
      </c>
      <c r="G13159" s="40">
        <v>170000</v>
      </c>
      <c r="H13159" s="40">
        <v>32870.199999999997</v>
      </c>
      <c r="I13159" s="40">
        <v>130764.23</v>
      </c>
      <c r="J13159" s="67">
        <f t="shared" si="615"/>
        <v>0.19335411764705882</v>
      </c>
      <c r="K13159" s="39">
        <f t="shared" si="616"/>
        <v>0.76920135294117642</v>
      </c>
      <c r="L13159" s="2" t="str">
        <f t="shared" si="617"/>
        <v>AA</v>
      </c>
      <c r="M13159" s="2" t="s">
        <v>457</v>
      </c>
      <c r="N13159" s="2" t="s">
        <v>419</v>
      </c>
      <c r="O13159" s="2" t="s">
        <v>70</v>
      </c>
    </row>
    <row r="13160" spans="1:15">
      <c r="A13160" s="42">
        <v>40505</v>
      </c>
      <c r="B13160" s="42">
        <v>43335</v>
      </c>
      <c r="C13160" s="130">
        <v>93</v>
      </c>
      <c r="D13160" s="43">
        <v>0.1003</v>
      </c>
      <c r="E13160" s="43">
        <v>9.11E-2</v>
      </c>
      <c r="F13160" s="44">
        <v>169000</v>
      </c>
      <c r="G13160" s="44">
        <v>169000</v>
      </c>
      <c r="H13160" s="44">
        <v>53897.94</v>
      </c>
      <c r="I13160" s="44">
        <v>129999.99</v>
      </c>
      <c r="J13160" s="68">
        <f t="shared" si="615"/>
        <v>0.31892272189349113</v>
      </c>
      <c r="K13160" s="43">
        <f t="shared" si="616"/>
        <v>0.76923071005917165</v>
      </c>
      <c r="L13160" s="41" t="str">
        <f t="shared" si="617"/>
        <v>AA</v>
      </c>
      <c r="M13160" s="41" t="s">
        <v>457</v>
      </c>
      <c r="N13160" s="41" t="s">
        <v>419</v>
      </c>
      <c r="O13160" s="41" t="s">
        <v>70</v>
      </c>
    </row>
    <row r="13161" spans="1:15">
      <c r="A13161" s="42">
        <v>40235</v>
      </c>
      <c r="B13161" s="42">
        <v>42639</v>
      </c>
      <c r="C13161" s="130">
        <v>79</v>
      </c>
      <c r="D13161" s="43">
        <v>0.1003</v>
      </c>
      <c r="E13161" s="43">
        <v>9.11E-2</v>
      </c>
      <c r="F13161" s="44">
        <v>195000</v>
      </c>
      <c r="G13161" s="44">
        <v>195000</v>
      </c>
      <c r="H13161" s="44">
        <v>62745.86</v>
      </c>
      <c r="I13161" s="44">
        <v>149999.99</v>
      </c>
      <c r="J13161" s="68">
        <f t="shared" si="615"/>
        <v>0.32177364102564104</v>
      </c>
      <c r="K13161" s="43">
        <f t="shared" si="616"/>
        <v>0.76923071794871789</v>
      </c>
      <c r="L13161" s="41" t="str">
        <f t="shared" si="617"/>
        <v>AA</v>
      </c>
      <c r="M13161" s="41" t="s">
        <v>586</v>
      </c>
      <c r="N13161" s="41" t="s">
        <v>416</v>
      </c>
      <c r="O13161" s="41" t="s">
        <v>70</v>
      </c>
    </row>
    <row r="13162" spans="1:15">
      <c r="A13162" s="42">
        <v>40540</v>
      </c>
      <c r="B13162" s="42">
        <v>51498</v>
      </c>
      <c r="C13162" s="130">
        <v>360</v>
      </c>
      <c r="D13162" s="43">
        <v>0.1003</v>
      </c>
      <c r="E13162" s="43">
        <v>9.11E-2</v>
      </c>
      <c r="F13162" s="44">
        <v>195000</v>
      </c>
      <c r="G13162" s="44">
        <v>195000</v>
      </c>
      <c r="H13162" s="44">
        <v>132916.57</v>
      </c>
      <c r="I13162" s="44">
        <v>149999.99</v>
      </c>
      <c r="J13162" s="68">
        <f t="shared" si="615"/>
        <v>0.6816234358974359</v>
      </c>
      <c r="K13162" s="43">
        <f t="shared" si="616"/>
        <v>0.76923071794871789</v>
      </c>
      <c r="L13162" s="41" t="str">
        <f t="shared" si="617"/>
        <v>A</v>
      </c>
      <c r="M13162" s="41" t="s">
        <v>564</v>
      </c>
      <c r="N13162" s="41" t="s">
        <v>417</v>
      </c>
      <c r="O13162" s="41" t="s">
        <v>70</v>
      </c>
    </row>
    <row r="13163" spans="1:15">
      <c r="A13163" s="38">
        <v>40855</v>
      </c>
      <c r="B13163" s="38">
        <v>45634</v>
      </c>
      <c r="C13163" s="131">
        <v>157</v>
      </c>
      <c r="D13163" s="39">
        <v>0.1003</v>
      </c>
      <c r="E13163" s="39">
        <v>9.11E-2</v>
      </c>
      <c r="F13163" s="40">
        <v>193000</v>
      </c>
      <c r="G13163" s="40">
        <v>193000</v>
      </c>
      <c r="H13163" s="40">
        <v>98739.32</v>
      </c>
      <c r="I13163" s="40">
        <v>148484.44</v>
      </c>
      <c r="J13163" s="67">
        <f t="shared" si="615"/>
        <v>0.51160269430051819</v>
      </c>
      <c r="K13163" s="39">
        <f t="shared" si="616"/>
        <v>0.76934943005181344</v>
      </c>
      <c r="L13163" s="2" t="str">
        <f t="shared" si="617"/>
        <v>AA</v>
      </c>
      <c r="M13163" s="2" t="s">
        <v>552</v>
      </c>
      <c r="N13163" s="2" t="s">
        <v>416</v>
      </c>
      <c r="O13163" s="2" t="s">
        <v>70</v>
      </c>
    </row>
    <row r="13164" spans="1:15">
      <c r="A13164" s="38">
        <v>40541</v>
      </c>
      <c r="B13164" s="38">
        <v>47846</v>
      </c>
      <c r="C13164" s="131">
        <v>240</v>
      </c>
      <c r="D13164" s="39">
        <v>0.1003</v>
      </c>
      <c r="E13164" s="39">
        <v>9.11E-2</v>
      </c>
      <c r="F13164" s="40">
        <v>160000</v>
      </c>
      <c r="G13164" s="40">
        <v>160000</v>
      </c>
      <c r="H13164" s="40">
        <v>76369.899999999994</v>
      </c>
      <c r="I13164" s="40">
        <v>123171.1</v>
      </c>
      <c r="J13164" s="67">
        <f t="shared" si="615"/>
        <v>0.47731187499999994</v>
      </c>
      <c r="K13164" s="39">
        <f t="shared" si="616"/>
        <v>0.76981937500000008</v>
      </c>
      <c r="L13164" s="2" t="str">
        <f t="shared" si="617"/>
        <v>AA</v>
      </c>
      <c r="M13164" s="2" t="s">
        <v>489</v>
      </c>
      <c r="N13164" s="2" t="s">
        <v>415</v>
      </c>
      <c r="O13164" s="2" t="s">
        <v>70</v>
      </c>
    </row>
    <row r="13165" spans="1:15">
      <c r="A13165" s="38">
        <v>40266</v>
      </c>
      <c r="B13165" s="38">
        <v>51224</v>
      </c>
      <c r="C13165" s="131">
        <v>360</v>
      </c>
      <c r="D13165" s="39">
        <v>0.1003</v>
      </c>
      <c r="E13165" s="39">
        <v>9.11E-2</v>
      </c>
      <c r="F13165" s="40">
        <v>152275.4</v>
      </c>
      <c r="G13165" s="40">
        <v>152275.4</v>
      </c>
      <c r="H13165" s="40">
        <v>103467.6</v>
      </c>
      <c r="I13165" s="40">
        <v>117275.39</v>
      </c>
      <c r="J13165" s="67">
        <f t="shared" si="615"/>
        <v>0.67947679007902795</v>
      </c>
      <c r="K13165" s="39">
        <f t="shared" si="616"/>
        <v>0.77015322238523098</v>
      </c>
      <c r="L13165" s="2" t="str">
        <f t="shared" si="617"/>
        <v>A</v>
      </c>
      <c r="M13165" s="2" t="s">
        <v>384</v>
      </c>
      <c r="N13165" s="2" t="s">
        <v>428</v>
      </c>
      <c r="O13165" s="2" t="s">
        <v>70</v>
      </c>
    </row>
    <row r="13166" spans="1:15">
      <c r="A13166" s="38">
        <v>39952</v>
      </c>
      <c r="B13166" s="38">
        <v>47561</v>
      </c>
      <c r="C13166" s="131">
        <v>250</v>
      </c>
      <c r="D13166" s="39">
        <v>0.1003</v>
      </c>
      <c r="E13166" s="39">
        <v>9.5700000000000007E-2</v>
      </c>
      <c r="F13166" s="40">
        <v>135000</v>
      </c>
      <c r="G13166" s="40">
        <v>135000</v>
      </c>
      <c r="H13166" s="40">
        <v>78181.899999999994</v>
      </c>
      <c r="I13166" s="40">
        <v>103999.99</v>
      </c>
      <c r="J13166" s="67">
        <f t="shared" si="615"/>
        <v>0.57912518518518519</v>
      </c>
      <c r="K13166" s="39">
        <f t="shared" si="616"/>
        <v>0.77037029629629639</v>
      </c>
      <c r="L13166" s="2" t="str">
        <f t="shared" si="617"/>
        <v>AA</v>
      </c>
      <c r="M13166" s="2" t="s">
        <v>539</v>
      </c>
      <c r="N13166" s="2" t="s">
        <v>429</v>
      </c>
      <c r="O13166" s="2" t="s">
        <v>70</v>
      </c>
    </row>
    <row r="13167" spans="1:15">
      <c r="A13167" s="38">
        <v>40623</v>
      </c>
      <c r="B13167" s="38">
        <v>50457</v>
      </c>
      <c r="C13167" s="131">
        <v>323</v>
      </c>
      <c r="D13167" s="39">
        <v>0.1003</v>
      </c>
      <c r="E13167" s="39">
        <v>9.11E-2</v>
      </c>
      <c r="F13167" s="40">
        <v>170000</v>
      </c>
      <c r="G13167" s="40">
        <v>170000</v>
      </c>
      <c r="H13167" s="40">
        <v>114897.61</v>
      </c>
      <c r="I13167" s="40">
        <v>130999.99</v>
      </c>
      <c r="J13167" s="67">
        <f t="shared" si="615"/>
        <v>0.67586829411764704</v>
      </c>
      <c r="K13167" s="39">
        <f t="shared" si="616"/>
        <v>0.7705881764705883</v>
      </c>
      <c r="L13167" s="2" t="str">
        <f t="shared" si="617"/>
        <v>A</v>
      </c>
      <c r="M13167" s="2" t="s">
        <v>555</v>
      </c>
      <c r="N13167" s="2" t="s">
        <v>434</v>
      </c>
      <c r="O13167" s="2" t="s">
        <v>70</v>
      </c>
    </row>
    <row r="13168" spans="1:15">
      <c r="A13168" s="42">
        <v>40375</v>
      </c>
      <c r="B13168" s="42">
        <v>51333</v>
      </c>
      <c r="C13168" s="130">
        <v>360</v>
      </c>
      <c r="D13168" s="43">
        <v>0.1003</v>
      </c>
      <c r="E13168" s="43">
        <v>9.11E-2</v>
      </c>
      <c r="F13168" s="44">
        <v>160000</v>
      </c>
      <c r="G13168" s="44">
        <v>160000</v>
      </c>
      <c r="H13168" s="44">
        <v>107930.09</v>
      </c>
      <c r="I13168" s="44">
        <v>123388.18</v>
      </c>
      <c r="J13168" s="68">
        <f t="shared" si="615"/>
        <v>0.67456306249999998</v>
      </c>
      <c r="K13168" s="43">
        <f t="shared" si="616"/>
        <v>0.77117612499999999</v>
      </c>
      <c r="L13168" s="41" t="str">
        <f t="shared" si="617"/>
        <v>A</v>
      </c>
      <c r="M13168" s="41" t="s">
        <v>643</v>
      </c>
      <c r="N13168" s="41" t="s">
        <v>417</v>
      </c>
      <c r="O13168" s="41" t="s">
        <v>70</v>
      </c>
    </row>
    <row r="13169" spans="1:15">
      <c r="A13169" s="42">
        <v>40480</v>
      </c>
      <c r="B13169" s="42">
        <v>45959</v>
      </c>
      <c r="C13169" s="130">
        <v>180</v>
      </c>
      <c r="D13169" s="43">
        <v>0.1003</v>
      </c>
      <c r="E13169" s="43">
        <v>9.11E-2</v>
      </c>
      <c r="F13169" s="44">
        <v>183000</v>
      </c>
      <c r="G13169" s="44">
        <v>183000</v>
      </c>
      <c r="H13169" s="44">
        <v>115223.4</v>
      </c>
      <c r="I13169" s="44">
        <v>141161.42000000001</v>
      </c>
      <c r="J13169" s="68">
        <f t="shared" si="615"/>
        <v>0.6296360655737705</v>
      </c>
      <c r="K13169" s="43">
        <f t="shared" si="616"/>
        <v>0.7713738797814208</v>
      </c>
      <c r="L13169" s="41" t="str">
        <f t="shared" si="617"/>
        <v>AA</v>
      </c>
      <c r="M13169" s="41" t="s">
        <v>495</v>
      </c>
      <c r="N13169" s="41" t="s">
        <v>424</v>
      </c>
      <c r="O13169" s="41" t="s">
        <v>70</v>
      </c>
    </row>
    <row r="13170" spans="1:15">
      <c r="A13170" s="42">
        <v>40367</v>
      </c>
      <c r="B13170" s="42">
        <v>51325</v>
      </c>
      <c r="C13170" s="130">
        <v>360</v>
      </c>
      <c r="D13170" s="43">
        <v>0.1003</v>
      </c>
      <c r="E13170" s="43">
        <v>9.11E-2</v>
      </c>
      <c r="F13170" s="44">
        <v>156032.07999999999</v>
      </c>
      <c r="G13170" s="44">
        <v>156032.07999999999</v>
      </c>
      <c r="H13170" s="44">
        <v>105727.77</v>
      </c>
      <c r="I13170" s="44">
        <v>120400</v>
      </c>
      <c r="J13170" s="68">
        <f t="shared" si="615"/>
        <v>0.67760277245551048</v>
      </c>
      <c r="K13170" s="43">
        <f t="shared" si="616"/>
        <v>0.77163619173698128</v>
      </c>
      <c r="L13170" s="41" t="str">
        <f t="shared" si="617"/>
        <v>A</v>
      </c>
      <c r="M13170" s="41" t="s">
        <v>475</v>
      </c>
      <c r="N13170" s="41" t="s">
        <v>427</v>
      </c>
      <c r="O13170" s="41" t="s">
        <v>70</v>
      </c>
    </row>
    <row r="13171" spans="1:15">
      <c r="A13171" s="42">
        <v>40617</v>
      </c>
      <c r="B13171" s="42">
        <v>46645</v>
      </c>
      <c r="C13171" s="130">
        <v>198</v>
      </c>
      <c r="D13171" s="43">
        <v>0.1003</v>
      </c>
      <c r="E13171" s="43">
        <v>9.11E-2</v>
      </c>
      <c r="F13171" s="44">
        <v>184000</v>
      </c>
      <c r="G13171" s="44">
        <v>184000</v>
      </c>
      <c r="H13171" s="44">
        <v>90255.39</v>
      </c>
      <c r="I13171" s="44">
        <v>141999.99</v>
      </c>
      <c r="J13171" s="68">
        <f t="shared" si="615"/>
        <v>0.49051842391304346</v>
      </c>
      <c r="K13171" s="43">
        <f t="shared" si="616"/>
        <v>0.77173907608695647</v>
      </c>
      <c r="L13171" s="41" t="str">
        <f t="shared" si="617"/>
        <v>AA</v>
      </c>
      <c r="M13171" s="41" t="s">
        <v>457</v>
      </c>
      <c r="N13171" s="41" t="s">
        <v>419</v>
      </c>
      <c r="O13171" s="41" t="s">
        <v>70</v>
      </c>
    </row>
    <row r="13172" spans="1:15">
      <c r="A13172" s="38">
        <v>40766</v>
      </c>
      <c r="B13172" s="38">
        <v>45180</v>
      </c>
      <c r="C13172" s="131">
        <v>145</v>
      </c>
      <c r="D13172" s="39">
        <v>0.1003</v>
      </c>
      <c r="E13172" s="39">
        <v>9.11E-2</v>
      </c>
      <c r="F13172" s="40">
        <v>195000</v>
      </c>
      <c r="G13172" s="40">
        <v>195000</v>
      </c>
      <c r="H13172" s="40">
        <v>86034.25</v>
      </c>
      <c r="I13172" s="40">
        <v>150536.46</v>
      </c>
      <c r="J13172" s="67">
        <f t="shared" si="615"/>
        <v>0.44120128205128206</v>
      </c>
      <c r="K13172" s="39">
        <f t="shared" si="616"/>
        <v>0.77198184615384613</v>
      </c>
      <c r="L13172" s="2" t="str">
        <f t="shared" si="617"/>
        <v>AA</v>
      </c>
      <c r="M13172" s="2" t="s">
        <v>564</v>
      </c>
      <c r="N13172" s="2" t="s">
        <v>417</v>
      </c>
      <c r="O13172" s="2" t="s">
        <v>70</v>
      </c>
    </row>
    <row r="13173" spans="1:15">
      <c r="A13173" s="38">
        <v>40752</v>
      </c>
      <c r="B13173" s="38">
        <v>49733</v>
      </c>
      <c r="C13173" s="131">
        <v>295</v>
      </c>
      <c r="D13173" s="39">
        <v>0.1003</v>
      </c>
      <c r="E13173" s="39">
        <v>9.11E-2</v>
      </c>
      <c r="F13173" s="40">
        <v>180000</v>
      </c>
      <c r="G13173" s="40">
        <v>180000</v>
      </c>
      <c r="H13173" s="40">
        <v>121302.87</v>
      </c>
      <c r="I13173" s="40">
        <v>139055.93</v>
      </c>
      <c r="J13173" s="67">
        <f t="shared" si="615"/>
        <v>0.67390483333333329</v>
      </c>
      <c r="K13173" s="39">
        <f t="shared" si="616"/>
        <v>0.77253294444444442</v>
      </c>
      <c r="L13173" s="2" t="str">
        <f t="shared" si="617"/>
        <v>A</v>
      </c>
      <c r="M13173" s="2" t="s">
        <v>457</v>
      </c>
      <c r="N13173" s="2" t="s">
        <v>419</v>
      </c>
      <c r="O13173" s="2" t="s">
        <v>70</v>
      </c>
    </row>
    <row r="13174" spans="1:15">
      <c r="A13174" s="42">
        <v>40259</v>
      </c>
      <c r="B13174" s="42">
        <v>51217</v>
      </c>
      <c r="C13174" s="130">
        <v>360</v>
      </c>
      <c r="D13174" s="43">
        <v>0.1003</v>
      </c>
      <c r="E13174" s="43">
        <v>9.11E-2</v>
      </c>
      <c r="F13174" s="44">
        <v>166000</v>
      </c>
      <c r="G13174" s="44">
        <v>166000</v>
      </c>
      <c r="H13174" s="44">
        <v>111115.94</v>
      </c>
      <c r="I13174" s="44">
        <v>128499.99</v>
      </c>
      <c r="J13174" s="68">
        <f t="shared" si="615"/>
        <v>0.66937313253012054</v>
      </c>
      <c r="K13174" s="43">
        <f t="shared" si="616"/>
        <v>0.77409632530120487</v>
      </c>
      <c r="L13174" s="41" t="str">
        <f t="shared" si="617"/>
        <v>A</v>
      </c>
      <c r="M13174" s="41" t="s">
        <v>564</v>
      </c>
      <c r="N13174" s="41" t="s">
        <v>417</v>
      </c>
      <c r="O13174" s="41" t="s">
        <v>70</v>
      </c>
    </row>
    <row r="13175" spans="1:15">
      <c r="A13175" s="38">
        <v>39829</v>
      </c>
      <c r="B13175" s="38">
        <v>47134</v>
      </c>
      <c r="C13175" s="131">
        <v>240</v>
      </c>
      <c r="D13175" s="39">
        <v>0.1003</v>
      </c>
      <c r="E13175" s="39">
        <v>9.5700000000000007E-2</v>
      </c>
      <c r="F13175" s="40">
        <v>155000</v>
      </c>
      <c r="G13175" s="40">
        <v>155000</v>
      </c>
      <c r="H13175" s="40">
        <v>87030.16</v>
      </c>
      <c r="I13175" s="40">
        <v>119999.99</v>
      </c>
      <c r="J13175" s="67">
        <f t="shared" si="615"/>
        <v>0.56148490322580646</v>
      </c>
      <c r="K13175" s="39">
        <f t="shared" si="616"/>
        <v>0.77419348387096776</v>
      </c>
      <c r="L13175" s="2" t="str">
        <f t="shared" si="617"/>
        <v>AA</v>
      </c>
      <c r="M13175" s="2" t="s">
        <v>912</v>
      </c>
      <c r="N13175" s="2" t="s">
        <v>419</v>
      </c>
      <c r="O13175" s="2" t="s">
        <v>70</v>
      </c>
    </row>
    <row r="13176" spans="1:15">
      <c r="A13176" s="42">
        <v>40144</v>
      </c>
      <c r="B13176" s="42">
        <v>51101</v>
      </c>
      <c r="C13176" s="130">
        <v>360</v>
      </c>
      <c r="D13176" s="43">
        <v>0.1003</v>
      </c>
      <c r="E13176" s="43">
        <v>9.11E-2</v>
      </c>
      <c r="F13176" s="44">
        <v>155000</v>
      </c>
      <c r="G13176" s="44">
        <v>155000</v>
      </c>
      <c r="H13176" s="44">
        <v>41510.550000000003</v>
      </c>
      <c r="I13176" s="44">
        <v>119999.99</v>
      </c>
      <c r="J13176" s="68">
        <f t="shared" si="615"/>
        <v>0.26780999999999999</v>
      </c>
      <c r="K13176" s="43">
        <f t="shared" si="616"/>
        <v>0.77419348387096776</v>
      </c>
      <c r="L13176" s="41" t="str">
        <f t="shared" si="617"/>
        <v>AA</v>
      </c>
      <c r="M13176" s="41" t="s">
        <v>505</v>
      </c>
      <c r="N13176" s="41" t="s">
        <v>424</v>
      </c>
      <c r="O13176" s="41" t="s">
        <v>70</v>
      </c>
    </row>
    <row r="13177" spans="1:15">
      <c r="A13177" s="42">
        <v>40567</v>
      </c>
      <c r="B13177" s="42">
        <v>51525</v>
      </c>
      <c r="C13177" s="130">
        <v>360</v>
      </c>
      <c r="D13177" s="43">
        <v>0.1003</v>
      </c>
      <c r="E13177" s="43">
        <v>9.11E-2</v>
      </c>
      <c r="F13177" s="44">
        <v>165000</v>
      </c>
      <c r="G13177" s="44">
        <v>165000</v>
      </c>
      <c r="H13177" s="44">
        <v>113678.95</v>
      </c>
      <c r="I13177" s="44">
        <v>127799.99</v>
      </c>
      <c r="J13177" s="68">
        <f t="shared" si="615"/>
        <v>0.68896333333333326</v>
      </c>
      <c r="K13177" s="43">
        <f t="shared" si="616"/>
        <v>0.77454539393939392</v>
      </c>
      <c r="L13177" s="41" t="str">
        <f t="shared" si="617"/>
        <v>A</v>
      </c>
      <c r="M13177" s="41" t="s">
        <v>531</v>
      </c>
      <c r="N13177" s="41" t="s">
        <v>423</v>
      </c>
      <c r="O13177" s="41" t="s">
        <v>70</v>
      </c>
    </row>
    <row r="13178" spans="1:15">
      <c r="A13178" s="38">
        <v>40746</v>
      </c>
      <c r="B13178" s="38">
        <v>51704</v>
      </c>
      <c r="C13178" s="131">
        <v>360</v>
      </c>
      <c r="D13178" s="39">
        <v>0.1003</v>
      </c>
      <c r="E13178" s="39">
        <v>9.11E-2</v>
      </c>
      <c r="F13178" s="40">
        <v>195400</v>
      </c>
      <c r="G13178" s="40">
        <v>195400</v>
      </c>
      <c r="H13178" s="40">
        <v>136026.43</v>
      </c>
      <c r="I13178" s="40">
        <v>151399.99</v>
      </c>
      <c r="J13178" s="67">
        <f t="shared" si="615"/>
        <v>0.69614344933469807</v>
      </c>
      <c r="K13178" s="39">
        <f t="shared" si="616"/>
        <v>0.77482082906857719</v>
      </c>
      <c r="L13178" s="2" t="str">
        <f t="shared" si="617"/>
        <v>A</v>
      </c>
      <c r="M13178" s="2" t="s">
        <v>665</v>
      </c>
      <c r="N13178" s="2" t="s">
        <v>417</v>
      </c>
      <c r="O13178" s="2" t="s">
        <v>70</v>
      </c>
    </row>
    <row r="13179" spans="1:15">
      <c r="A13179" s="38">
        <v>40633</v>
      </c>
      <c r="B13179" s="38">
        <v>51591</v>
      </c>
      <c r="C13179" s="131">
        <v>360</v>
      </c>
      <c r="D13179" s="39">
        <v>0.1003</v>
      </c>
      <c r="E13179" s="39">
        <v>9.11E-2</v>
      </c>
      <c r="F13179" s="40">
        <v>160000</v>
      </c>
      <c r="G13179" s="40">
        <v>160000</v>
      </c>
      <c r="H13179" s="40">
        <v>110894.05</v>
      </c>
      <c r="I13179" s="40">
        <v>123999.99</v>
      </c>
      <c r="J13179" s="67">
        <f t="shared" si="615"/>
        <v>0.69308781250000007</v>
      </c>
      <c r="K13179" s="39">
        <f t="shared" si="616"/>
        <v>0.77499993750000007</v>
      </c>
      <c r="L13179" s="2" t="str">
        <f t="shared" si="617"/>
        <v>A</v>
      </c>
      <c r="M13179" s="2" t="s">
        <v>673</v>
      </c>
      <c r="N13179" s="2" t="s">
        <v>435</v>
      </c>
      <c r="O13179" s="2" t="s">
        <v>70</v>
      </c>
    </row>
    <row r="13180" spans="1:15">
      <c r="A13180" s="42">
        <v>40680</v>
      </c>
      <c r="B13180" s="42">
        <v>47985</v>
      </c>
      <c r="C13180" s="130">
        <v>240</v>
      </c>
      <c r="D13180" s="43">
        <v>0.1003</v>
      </c>
      <c r="E13180" s="43">
        <v>9.5700000000000007E-2</v>
      </c>
      <c r="F13180" s="44">
        <v>200000</v>
      </c>
      <c r="G13180" s="44">
        <v>200000</v>
      </c>
      <c r="H13180" s="44">
        <v>129037.32</v>
      </c>
      <c r="I13180" s="44">
        <v>154999.99</v>
      </c>
      <c r="J13180" s="68">
        <f t="shared" si="615"/>
        <v>0.64518660000000005</v>
      </c>
      <c r="K13180" s="43">
        <f t="shared" si="616"/>
        <v>0.77499994999999999</v>
      </c>
      <c r="L13180" s="41" t="str">
        <f t="shared" si="617"/>
        <v>AA</v>
      </c>
      <c r="M13180" s="41" t="s">
        <v>635</v>
      </c>
      <c r="N13180" s="41" t="s">
        <v>427</v>
      </c>
      <c r="O13180" s="41" t="s">
        <v>70</v>
      </c>
    </row>
    <row r="13181" spans="1:15">
      <c r="A13181" s="38">
        <v>40522</v>
      </c>
      <c r="B13181" s="38">
        <v>44206</v>
      </c>
      <c r="C13181" s="131">
        <v>121</v>
      </c>
      <c r="D13181" s="39">
        <v>0.1003</v>
      </c>
      <c r="E13181" s="39">
        <v>9.11E-2</v>
      </c>
      <c r="F13181" s="40">
        <v>165000</v>
      </c>
      <c r="G13181" s="40">
        <v>165000</v>
      </c>
      <c r="H13181" s="40">
        <v>65892.210000000006</v>
      </c>
      <c r="I13181" s="40">
        <v>127999.99</v>
      </c>
      <c r="J13181" s="67">
        <f t="shared" si="615"/>
        <v>0.3993467272727273</v>
      </c>
      <c r="K13181" s="39">
        <f t="shared" si="616"/>
        <v>0.77575751515151514</v>
      </c>
      <c r="L13181" s="2" t="str">
        <f t="shared" si="617"/>
        <v>AA</v>
      </c>
      <c r="M13181" s="2" t="s">
        <v>586</v>
      </c>
      <c r="N13181" s="2" t="s">
        <v>416</v>
      </c>
      <c r="O13181" s="2" t="s">
        <v>70</v>
      </c>
    </row>
    <row r="13182" spans="1:15">
      <c r="A13182" s="42">
        <v>40361</v>
      </c>
      <c r="B13182" s="42">
        <v>51319</v>
      </c>
      <c r="C13182" s="130">
        <v>360</v>
      </c>
      <c r="D13182" s="43">
        <v>0.1003</v>
      </c>
      <c r="E13182" s="43">
        <v>9.11E-2</v>
      </c>
      <c r="F13182" s="44">
        <v>183000</v>
      </c>
      <c r="G13182" s="44">
        <v>183000</v>
      </c>
      <c r="H13182" s="44">
        <v>130363.89</v>
      </c>
      <c r="I13182" s="44">
        <v>141969.98000000001</v>
      </c>
      <c r="J13182" s="68">
        <f t="shared" si="615"/>
        <v>0.71237098360655737</v>
      </c>
      <c r="K13182" s="43">
        <f t="shared" si="616"/>
        <v>0.77579224043715855</v>
      </c>
      <c r="L13182" s="41" t="str">
        <f t="shared" si="617"/>
        <v>A</v>
      </c>
      <c r="M13182" s="41" t="s">
        <v>495</v>
      </c>
      <c r="N13182" s="41" t="s">
        <v>424</v>
      </c>
      <c r="O13182" s="41" t="s">
        <v>70</v>
      </c>
    </row>
    <row r="13183" spans="1:15">
      <c r="A13183" s="42">
        <v>39626</v>
      </c>
      <c r="B13183" s="42">
        <v>46931</v>
      </c>
      <c r="C13183" s="130">
        <v>240</v>
      </c>
      <c r="D13183" s="43">
        <v>0.1003</v>
      </c>
      <c r="E13183" s="43">
        <v>9.11E-2</v>
      </c>
      <c r="F13183" s="44">
        <v>169000</v>
      </c>
      <c r="G13183" s="44">
        <v>169000</v>
      </c>
      <c r="H13183" s="44">
        <v>88368.03</v>
      </c>
      <c r="I13183" s="44">
        <v>131196</v>
      </c>
      <c r="J13183" s="68">
        <f t="shared" si="615"/>
        <v>0.5228877514792899</v>
      </c>
      <c r="K13183" s="43">
        <f t="shared" si="616"/>
        <v>0.77630769230769225</v>
      </c>
      <c r="L13183" s="41" t="str">
        <f t="shared" si="617"/>
        <v>AA</v>
      </c>
      <c r="M13183" s="41" t="s">
        <v>466</v>
      </c>
      <c r="N13183" s="41" t="s">
        <v>421</v>
      </c>
      <c r="O13183" s="41" t="s">
        <v>70</v>
      </c>
    </row>
    <row r="13184" spans="1:15">
      <c r="A13184" s="38">
        <v>39755</v>
      </c>
      <c r="B13184" s="38">
        <v>44623</v>
      </c>
      <c r="C13184" s="131">
        <v>160</v>
      </c>
      <c r="D13184" s="39">
        <v>0.1003</v>
      </c>
      <c r="E13184" s="39">
        <v>9.11E-2</v>
      </c>
      <c r="F13184" s="40">
        <v>180000</v>
      </c>
      <c r="G13184" s="40">
        <v>180000</v>
      </c>
      <c r="H13184" s="40">
        <v>77982.490000000005</v>
      </c>
      <c r="I13184" s="40">
        <v>139999.99</v>
      </c>
      <c r="J13184" s="67">
        <f t="shared" si="615"/>
        <v>0.43323605555555561</v>
      </c>
      <c r="K13184" s="39">
        <f t="shared" si="616"/>
        <v>0.77777772222222219</v>
      </c>
      <c r="L13184" s="2" t="str">
        <f t="shared" si="617"/>
        <v>AA</v>
      </c>
      <c r="M13184" s="2" t="s">
        <v>461</v>
      </c>
      <c r="N13184" s="2" t="s">
        <v>416</v>
      </c>
      <c r="O13184" s="2" t="s">
        <v>70</v>
      </c>
    </row>
    <row r="13185" spans="1:15">
      <c r="A13185" s="38">
        <v>40780</v>
      </c>
      <c r="B13185" s="38">
        <v>48635</v>
      </c>
      <c r="C13185" s="131">
        <v>258</v>
      </c>
      <c r="D13185" s="39">
        <v>0.1003</v>
      </c>
      <c r="E13185" s="39">
        <v>9.11E-2</v>
      </c>
      <c r="F13185" s="40">
        <v>180000</v>
      </c>
      <c r="G13185" s="40">
        <v>180000</v>
      </c>
      <c r="H13185" s="40">
        <v>119613.98</v>
      </c>
      <c r="I13185" s="40">
        <v>139999.99</v>
      </c>
      <c r="J13185" s="67">
        <f t="shared" si="615"/>
        <v>0.66452211111111104</v>
      </c>
      <c r="K13185" s="39">
        <f t="shared" si="616"/>
        <v>0.77777772222222219</v>
      </c>
      <c r="L13185" s="2" t="str">
        <f t="shared" si="617"/>
        <v>A</v>
      </c>
      <c r="M13185" s="2" t="s">
        <v>496</v>
      </c>
      <c r="N13185" s="2" t="s">
        <v>417</v>
      </c>
      <c r="O13185" s="2" t="s">
        <v>70</v>
      </c>
    </row>
    <row r="13186" spans="1:15">
      <c r="A13186" s="38">
        <v>40711</v>
      </c>
      <c r="B13186" s="38">
        <v>51669</v>
      </c>
      <c r="C13186" s="131">
        <v>360</v>
      </c>
      <c r="D13186" s="39">
        <v>0.1003</v>
      </c>
      <c r="E13186" s="39">
        <v>9.11E-2</v>
      </c>
      <c r="F13186" s="40">
        <v>198000</v>
      </c>
      <c r="G13186" s="40">
        <v>198000</v>
      </c>
      <c r="H13186" s="40">
        <v>138239.38</v>
      </c>
      <c r="I13186" s="40">
        <v>153999.99</v>
      </c>
      <c r="J13186" s="67">
        <f t="shared" si="615"/>
        <v>0.69817868686868689</v>
      </c>
      <c r="K13186" s="39">
        <f t="shared" si="616"/>
        <v>0.7777777272727272</v>
      </c>
      <c r="L13186" s="2" t="str">
        <f t="shared" si="617"/>
        <v>A</v>
      </c>
      <c r="M13186" s="2" t="s">
        <v>509</v>
      </c>
      <c r="N13186" s="2" t="s">
        <v>430</v>
      </c>
      <c r="O13186" s="2" t="s">
        <v>70</v>
      </c>
    </row>
    <row r="13187" spans="1:15">
      <c r="A13187" s="38">
        <v>40833</v>
      </c>
      <c r="B13187" s="38">
        <v>51791</v>
      </c>
      <c r="C13187" s="131">
        <v>360</v>
      </c>
      <c r="D13187" s="39">
        <v>0.1003</v>
      </c>
      <c r="E13187" s="39">
        <v>9.11E-2</v>
      </c>
      <c r="F13187" s="40">
        <v>180000</v>
      </c>
      <c r="G13187" s="40">
        <v>180000</v>
      </c>
      <c r="H13187" s="40">
        <v>126740.91</v>
      </c>
      <c r="I13187" s="40">
        <v>140107.29999999999</v>
      </c>
      <c r="J13187" s="67">
        <f t="shared" ref="J13187:J13250" si="618">H13187/G13187</f>
        <v>0.70411616666666665</v>
      </c>
      <c r="K13187" s="39">
        <f t="shared" ref="K13187:K13250" si="619">I13187/G13187</f>
        <v>0.77837388888888881</v>
      </c>
      <c r="L13187" s="2" t="str">
        <f t="shared" ref="L13187:L13250" si="620">IF(J13187&lt;=65%,"AA",IF(J13187&lt;=75%,"A",IF(J13187&lt;=85%,"B","C")))</f>
        <v>A</v>
      </c>
      <c r="M13187" s="2" t="s">
        <v>586</v>
      </c>
      <c r="N13187" s="2" t="s">
        <v>416</v>
      </c>
      <c r="O13187" s="2" t="s">
        <v>70</v>
      </c>
    </row>
    <row r="13188" spans="1:15">
      <c r="A13188" s="42">
        <v>40235</v>
      </c>
      <c r="B13188" s="42">
        <v>51192</v>
      </c>
      <c r="C13188" s="130">
        <v>360</v>
      </c>
      <c r="D13188" s="43">
        <v>0.1003</v>
      </c>
      <c r="E13188" s="43">
        <v>9.11E-2</v>
      </c>
      <c r="F13188" s="44">
        <v>167500</v>
      </c>
      <c r="G13188" s="44">
        <v>167500</v>
      </c>
      <c r="H13188" s="44">
        <v>114963.33</v>
      </c>
      <c r="I13188" s="44">
        <v>130446.53</v>
      </c>
      <c r="J13188" s="68">
        <f t="shared" si="618"/>
        <v>0.68634823880597018</v>
      </c>
      <c r="K13188" s="43">
        <f t="shared" si="619"/>
        <v>0.77878525373134333</v>
      </c>
      <c r="L13188" s="41" t="str">
        <f t="shared" si="620"/>
        <v>A</v>
      </c>
      <c r="M13188" s="41" t="s">
        <v>552</v>
      </c>
      <c r="N13188" s="41" t="s">
        <v>416</v>
      </c>
      <c r="O13188" s="41" t="s">
        <v>70</v>
      </c>
    </row>
    <row r="13189" spans="1:15">
      <c r="A13189" s="38">
        <v>40652</v>
      </c>
      <c r="B13189" s="38">
        <v>51610</v>
      </c>
      <c r="C13189" s="131">
        <v>360</v>
      </c>
      <c r="D13189" s="39">
        <v>0.1003</v>
      </c>
      <c r="E13189" s="39">
        <v>9.11E-2</v>
      </c>
      <c r="F13189" s="40">
        <v>190000</v>
      </c>
      <c r="G13189" s="40">
        <v>190000</v>
      </c>
      <c r="H13189" s="40">
        <v>132190.72</v>
      </c>
      <c r="I13189" s="40">
        <v>147999.99</v>
      </c>
      <c r="J13189" s="67">
        <f t="shared" si="618"/>
        <v>0.69574063157894739</v>
      </c>
      <c r="K13189" s="39">
        <f t="shared" si="619"/>
        <v>0.77894731578947363</v>
      </c>
      <c r="L13189" s="2" t="str">
        <f t="shared" si="620"/>
        <v>A</v>
      </c>
      <c r="M13189" s="2" t="s">
        <v>495</v>
      </c>
      <c r="N13189" s="2" t="s">
        <v>424</v>
      </c>
      <c r="O13189" s="2" t="s">
        <v>70</v>
      </c>
    </row>
    <row r="13190" spans="1:15">
      <c r="A13190" s="42">
        <v>40746</v>
      </c>
      <c r="B13190" s="42">
        <v>51704</v>
      </c>
      <c r="C13190" s="130">
        <v>360</v>
      </c>
      <c r="D13190" s="43">
        <v>0.1003</v>
      </c>
      <c r="E13190" s="43">
        <v>9.11E-2</v>
      </c>
      <c r="F13190" s="44">
        <v>162000</v>
      </c>
      <c r="G13190" s="44">
        <v>162000</v>
      </c>
      <c r="H13190" s="44">
        <v>94252.74</v>
      </c>
      <c r="I13190" s="44">
        <v>126205.99</v>
      </c>
      <c r="J13190" s="68">
        <f t="shared" si="618"/>
        <v>0.58180703703703707</v>
      </c>
      <c r="K13190" s="43">
        <f t="shared" si="619"/>
        <v>0.77904932098765434</v>
      </c>
      <c r="L13190" s="41" t="str">
        <f t="shared" si="620"/>
        <v>AA</v>
      </c>
      <c r="M13190" s="41" t="s">
        <v>524</v>
      </c>
      <c r="N13190" s="41" t="s">
        <v>421</v>
      </c>
      <c r="O13190" s="41" t="s">
        <v>70</v>
      </c>
    </row>
    <row r="13191" spans="1:15">
      <c r="A13191" s="38">
        <v>40588</v>
      </c>
      <c r="B13191" s="38">
        <v>47893</v>
      </c>
      <c r="C13191" s="131">
        <v>240</v>
      </c>
      <c r="D13191" s="39">
        <v>0.1003</v>
      </c>
      <c r="E13191" s="39">
        <v>9.11E-2</v>
      </c>
      <c r="F13191" s="40">
        <v>153000</v>
      </c>
      <c r="G13191" s="40">
        <v>153000</v>
      </c>
      <c r="H13191" s="40">
        <v>97943.84</v>
      </c>
      <c r="I13191" s="40">
        <v>119199.99</v>
      </c>
      <c r="J13191" s="67">
        <f t="shared" si="618"/>
        <v>0.64015581699346402</v>
      </c>
      <c r="K13191" s="39">
        <f t="shared" si="619"/>
        <v>0.77908490196078439</v>
      </c>
      <c r="L13191" s="2" t="str">
        <f t="shared" si="620"/>
        <v>AA</v>
      </c>
      <c r="M13191" s="2" t="s">
        <v>457</v>
      </c>
      <c r="N13191" s="2" t="s">
        <v>419</v>
      </c>
      <c r="O13191" s="2" t="s">
        <v>70</v>
      </c>
    </row>
    <row r="13192" spans="1:15">
      <c r="A13192" s="42">
        <v>40382</v>
      </c>
      <c r="B13192" s="42">
        <v>51340</v>
      </c>
      <c r="C13192" s="130">
        <v>360</v>
      </c>
      <c r="D13192" s="43">
        <v>0.1003</v>
      </c>
      <c r="E13192" s="43">
        <v>9.11E-2</v>
      </c>
      <c r="F13192" s="44">
        <v>154000</v>
      </c>
      <c r="G13192" s="44">
        <v>154000</v>
      </c>
      <c r="H13192" s="44">
        <v>79624.13</v>
      </c>
      <c r="I13192" s="44">
        <v>119999.99</v>
      </c>
      <c r="J13192" s="68">
        <f t="shared" si="618"/>
        <v>0.51703980519480519</v>
      </c>
      <c r="K13192" s="43">
        <f t="shared" si="619"/>
        <v>0.77922071428571427</v>
      </c>
      <c r="L13192" s="41" t="str">
        <f t="shared" si="620"/>
        <v>AA</v>
      </c>
      <c r="M13192" s="41" t="s">
        <v>489</v>
      </c>
      <c r="N13192" s="41" t="s">
        <v>415</v>
      </c>
      <c r="O13192" s="41" t="s">
        <v>70</v>
      </c>
    </row>
    <row r="13193" spans="1:15">
      <c r="A13193" s="42">
        <v>39566</v>
      </c>
      <c r="B13193" s="42">
        <v>46871</v>
      </c>
      <c r="C13193" s="130">
        <v>240</v>
      </c>
      <c r="D13193" s="43">
        <v>0.1003</v>
      </c>
      <c r="E13193" s="43">
        <v>9.5700000000000007E-2</v>
      </c>
      <c r="F13193" s="44">
        <v>166800</v>
      </c>
      <c r="G13193" s="44">
        <v>166800</v>
      </c>
      <c r="H13193" s="44">
        <v>93413.75</v>
      </c>
      <c r="I13193" s="44">
        <v>130000</v>
      </c>
      <c r="J13193" s="68">
        <f t="shared" si="618"/>
        <v>0.56003447242206239</v>
      </c>
      <c r="K13193" s="43">
        <f t="shared" si="619"/>
        <v>0.77937649880095927</v>
      </c>
      <c r="L13193" s="41" t="str">
        <f t="shared" si="620"/>
        <v>AA</v>
      </c>
      <c r="M13193" s="41" t="s">
        <v>753</v>
      </c>
      <c r="N13193" s="41" t="s">
        <v>431</v>
      </c>
      <c r="O13193" s="41" t="s">
        <v>70</v>
      </c>
    </row>
    <row r="13194" spans="1:15">
      <c r="A13194" s="38">
        <v>40521</v>
      </c>
      <c r="B13194" s="38">
        <v>51479</v>
      </c>
      <c r="C13194" s="131">
        <v>360</v>
      </c>
      <c r="D13194" s="39">
        <v>0.1003</v>
      </c>
      <c r="E13194" s="39">
        <v>9.11E-2</v>
      </c>
      <c r="F13194" s="40">
        <v>186000</v>
      </c>
      <c r="G13194" s="40">
        <v>186000</v>
      </c>
      <c r="H13194" s="40">
        <v>128488.33</v>
      </c>
      <c r="I13194" s="40">
        <v>144999.99</v>
      </c>
      <c r="J13194" s="67">
        <f t="shared" si="618"/>
        <v>0.69079747311827955</v>
      </c>
      <c r="K13194" s="39">
        <f t="shared" si="619"/>
        <v>0.77956983870967733</v>
      </c>
      <c r="L13194" s="2" t="str">
        <f t="shared" si="620"/>
        <v>A</v>
      </c>
      <c r="M13194" s="2" t="s">
        <v>453</v>
      </c>
      <c r="N13194" s="2" t="s">
        <v>418</v>
      </c>
      <c r="O13194" s="2" t="s">
        <v>70</v>
      </c>
    </row>
    <row r="13195" spans="1:15">
      <c r="A13195" s="42">
        <v>40284</v>
      </c>
      <c r="B13195" s="42">
        <v>50937</v>
      </c>
      <c r="C13195" s="130">
        <v>350</v>
      </c>
      <c r="D13195" s="43">
        <v>0.1003</v>
      </c>
      <c r="E13195" s="43">
        <v>0.1003</v>
      </c>
      <c r="F13195" s="44">
        <v>195606.95</v>
      </c>
      <c r="G13195" s="44">
        <v>195606.95</v>
      </c>
      <c r="H13195" s="44">
        <v>134464.1</v>
      </c>
      <c r="I13195" s="44">
        <v>152500</v>
      </c>
      <c r="J13195" s="68">
        <f t="shared" si="618"/>
        <v>0.68741984883461449</v>
      </c>
      <c r="K13195" s="43">
        <f t="shared" si="619"/>
        <v>0.77962465035112505</v>
      </c>
      <c r="L13195" s="41" t="str">
        <f t="shared" si="620"/>
        <v>A</v>
      </c>
      <c r="M13195" s="41" t="s">
        <v>753</v>
      </c>
      <c r="N13195" s="41" t="s">
        <v>431</v>
      </c>
      <c r="O13195" s="41" t="s">
        <v>70</v>
      </c>
    </row>
    <row r="13196" spans="1:15">
      <c r="A13196" s="42">
        <v>40002</v>
      </c>
      <c r="B13196" s="42">
        <v>50959</v>
      </c>
      <c r="C13196" s="130">
        <v>360</v>
      </c>
      <c r="D13196" s="43">
        <v>0.1003</v>
      </c>
      <c r="E13196" s="43">
        <v>9.11E-2</v>
      </c>
      <c r="F13196" s="44">
        <v>163200</v>
      </c>
      <c r="G13196" s="44">
        <v>163200</v>
      </c>
      <c r="H13196" s="44">
        <v>107275.34</v>
      </c>
      <c r="I13196" s="44">
        <v>127321.37</v>
      </c>
      <c r="J13196" s="68">
        <f t="shared" si="618"/>
        <v>0.65732438725490194</v>
      </c>
      <c r="K13196" s="43">
        <f t="shared" si="619"/>
        <v>0.78015545343137249</v>
      </c>
      <c r="L13196" s="41" t="str">
        <f t="shared" si="620"/>
        <v>A</v>
      </c>
      <c r="M13196" s="41" t="s">
        <v>569</v>
      </c>
      <c r="N13196" s="41" t="s">
        <v>426</v>
      </c>
      <c r="O13196" s="41" t="s">
        <v>70</v>
      </c>
    </row>
    <row r="13197" spans="1:15">
      <c r="A13197" s="42">
        <v>40632</v>
      </c>
      <c r="B13197" s="42">
        <v>51590</v>
      </c>
      <c r="C13197" s="130">
        <v>360</v>
      </c>
      <c r="D13197" s="43">
        <v>0.1003</v>
      </c>
      <c r="E13197" s="43">
        <v>9.11E-2</v>
      </c>
      <c r="F13197" s="44">
        <v>188000</v>
      </c>
      <c r="G13197" s="44">
        <v>188000</v>
      </c>
      <c r="H13197" s="44">
        <v>130727.58</v>
      </c>
      <c r="I13197" s="44">
        <v>146681.13</v>
      </c>
      <c r="J13197" s="68">
        <f t="shared" si="618"/>
        <v>0.6953594680851064</v>
      </c>
      <c r="K13197" s="43">
        <f t="shared" si="619"/>
        <v>0.78021877659574468</v>
      </c>
      <c r="L13197" s="41" t="str">
        <f t="shared" si="620"/>
        <v>A</v>
      </c>
      <c r="M13197" s="41" t="s">
        <v>457</v>
      </c>
      <c r="N13197" s="41" t="s">
        <v>419</v>
      </c>
      <c r="O13197" s="41" t="s">
        <v>70</v>
      </c>
    </row>
    <row r="13198" spans="1:15">
      <c r="A13198" s="42">
        <v>39941</v>
      </c>
      <c r="B13198" s="42">
        <v>47246</v>
      </c>
      <c r="C13198" s="130">
        <v>240</v>
      </c>
      <c r="D13198" s="43">
        <v>0.1003</v>
      </c>
      <c r="E13198" s="43">
        <v>9.11E-2</v>
      </c>
      <c r="F13198" s="44">
        <v>162000</v>
      </c>
      <c r="G13198" s="44">
        <v>162000</v>
      </c>
      <c r="H13198" s="44">
        <v>97477.37</v>
      </c>
      <c r="I13198" s="44">
        <v>126400</v>
      </c>
      <c r="J13198" s="68">
        <f t="shared" si="618"/>
        <v>0.60171216049382714</v>
      </c>
      <c r="K13198" s="43">
        <f t="shared" si="619"/>
        <v>0.78024691358024689</v>
      </c>
      <c r="L13198" s="41" t="str">
        <f t="shared" si="620"/>
        <v>AA</v>
      </c>
      <c r="M13198" s="41" t="s">
        <v>699</v>
      </c>
      <c r="N13198" s="41" t="s">
        <v>421</v>
      </c>
      <c r="O13198" s="41" t="s">
        <v>70</v>
      </c>
    </row>
    <row r="13199" spans="1:15">
      <c r="A13199" s="42">
        <v>40409</v>
      </c>
      <c r="B13199" s="42">
        <v>51367</v>
      </c>
      <c r="C13199" s="130">
        <v>360</v>
      </c>
      <c r="D13199" s="43">
        <v>0.1003</v>
      </c>
      <c r="E13199" s="43">
        <v>9.11E-2</v>
      </c>
      <c r="F13199" s="44">
        <v>160000</v>
      </c>
      <c r="G13199" s="44">
        <v>160000</v>
      </c>
      <c r="H13199" s="44">
        <v>109721.58</v>
      </c>
      <c r="I13199" s="44">
        <v>124999.99</v>
      </c>
      <c r="J13199" s="68">
        <f t="shared" si="618"/>
        <v>0.68575987500000002</v>
      </c>
      <c r="K13199" s="43">
        <f t="shared" si="619"/>
        <v>0.78124993750000005</v>
      </c>
      <c r="L13199" s="41" t="str">
        <f t="shared" si="620"/>
        <v>A</v>
      </c>
      <c r="M13199" s="41" t="s">
        <v>489</v>
      </c>
      <c r="N13199" s="41" t="s">
        <v>415</v>
      </c>
      <c r="O13199" s="41" t="s">
        <v>70</v>
      </c>
    </row>
    <row r="13200" spans="1:15">
      <c r="A13200" s="42">
        <v>40499</v>
      </c>
      <c r="B13200" s="42">
        <v>51457</v>
      </c>
      <c r="C13200" s="130">
        <v>360</v>
      </c>
      <c r="D13200" s="43">
        <v>0.1003</v>
      </c>
      <c r="E13200" s="43">
        <v>9.11E-2</v>
      </c>
      <c r="F13200" s="44">
        <v>195000</v>
      </c>
      <c r="G13200" s="44">
        <v>195000</v>
      </c>
      <c r="H13200" s="44">
        <v>134652.74</v>
      </c>
      <c r="I13200" s="44">
        <v>152411.22</v>
      </c>
      <c r="J13200" s="68">
        <f t="shared" si="618"/>
        <v>0.69052687179487171</v>
      </c>
      <c r="K13200" s="43">
        <f t="shared" si="619"/>
        <v>0.78159599999999996</v>
      </c>
      <c r="L13200" s="41" t="str">
        <f t="shared" si="620"/>
        <v>A</v>
      </c>
      <c r="M13200" s="41" t="s">
        <v>752</v>
      </c>
      <c r="N13200" s="41" t="s">
        <v>418</v>
      </c>
      <c r="O13200" s="41" t="s">
        <v>70</v>
      </c>
    </row>
    <row r="13201" spans="1:15">
      <c r="A13201" s="38">
        <v>39601</v>
      </c>
      <c r="B13201" s="38">
        <v>46906</v>
      </c>
      <c r="C13201" s="131">
        <v>240</v>
      </c>
      <c r="D13201" s="39">
        <v>0.1003</v>
      </c>
      <c r="E13201" s="39">
        <v>9.11E-2</v>
      </c>
      <c r="F13201" s="40">
        <v>166800</v>
      </c>
      <c r="G13201" s="40">
        <v>166800</v>
      </c>
      <c r="H13201" s="40">
        <v>94361.08</v>
      </c>
      <c r="I13201" s="40">
        <v>130400</v>
      </c>
      <c r="J13201" s="67">
        <f t="shared" si="618"/>
        <v>0.56571390887290174</v>
      </c>
      <c r="K13201" s="39">
        <f t="shared" si="619"/>
        <v>0.78177458033573144</v>
      </c>
      <c r="L13201" s="2" t="str">
        <f t="shared" si="620"/>
        <v>AA</v>
      </c>
      <c r="M13201" s="2" t="s">
        <v>753</v>
      </c>
      <c r="N13201" s="2" t="s">
        <v>431</v>
      </c>
      <c r="O13201" s="2" t="s">
        <v>70</v>
      </c>
    </row>
    <row r="13202" spans="1:15">
      <c r="A13202" s="38">
        <v>40661</v>
      </c>
      <c r="B13202" s="38">
        <v>51619</v>
      </c>
      <c r="C13202" s="131">
        <v>360</v>
      </c>
      <c r="D13202" s="39">
        <v>0.1003</v>
      </c>
      <c r="E13202" s="39">
        <v>9.11E-2</v>
      </c>
      <c r="F13202" s="40">
        <v>165000</v>
      </c>
      <c r="G13202" s="40">
        <v>165000</v>
      </c>
      <c r="H13202" s="40">
        <v>115327.05</v>
      </c>
      <c r="I13202" s="40">
        <v>128999.99</v>
      </c>
      <c r="J13202" s="67">
        <f t="shared" si="618"/>
        <v>0.69895181818181817</v>
      </c>
      <c r="K13202" s="39">
        <f t="shared" si="619"/>
        <v>0.78181812121212124</v>
      </c>
      <c r="L13202" s="2" t="str">
        <f t="shared" si="620"/>
        <v>A</v>
      </c>
      <c r="M13202" s="2" t="s">
        <v>481</v>
      </c>
      <c r="N13202" s="2" t="s">
        <v>417</v>
      </c>
      <c r="O13202" s="2" t="s">
        <v>70</v>
      </c>
    </row>
    <row r="13203" spans="1:15">
      <c r="A13203" s="38">
        <v>40620</v>
      </c>
      <c r="B13203" s="38">
        <v>51578</v>
      </c>
      <c r="C13203" s="131">
        <v>360</v>
      </c>
      <c r="D13203" s="39">
        <v>0.1003</v>
      </c>
      <c r="E13203" s="39">
        <v>9.11E-2</v>
      </c>
      <c r="F13203" s="40">
        <v>170000</v>
      </c>
      <c r="G13203" s="40">
        <v>170000</v>
      </c>
      <c r="H13203" s="40">
        <v>118658.01</v>
      </c>
      <c r="I13203" s="40">
        <v>132999.99</v>
      </c>
      <c r="J13203" s="67">
        <f t="shared" si="618"/>
        <v>0.69798829411764707</v>
      </c>
      <c r="K13203" s="39">
        <f t="shared" si="619"/>
        <v>0.78235288235294109</v>
      </c>
      <c r="L13203" s="2" t="str">
        <f t="shared" si="620"/>
        <v>A</v>
      </c>
      <c r="M13203" s="2" t="s">
        <v>467</v>
      </c>
      <c r="N13203" s="2" t="s">
        <v>425</v>
      </c>
      <c r="O13203" s="2" t="s">
        <v>70</v>
      </c>
    </row>
    <row r="13204" spans="1:15">
      <c r="A13204" s="38">
        <v>40627</v>
      </c>
      <c r="B13204" s="38">
        <v>51585</v>
      </c>
      <c r="C13204" s="131">
        <v>360</v>
      </c>
      <c r="D13204" s="39">
        <v>0.1003</v>
      </c>
      <c r="E13204" s="39">
        <v>9.11E-2</v>
      </c>
      <c r="F13204" s="40">
        <v>170000</v>
      </c>
      <c r="G13204" s="40">
        <v>170000</v>
      </c>
      <c r="H13204" s="40">
        <v>120085.3</v>
      </c>
      <c r="I13204" s="40">
        <v>133000</v>
      </c>
      <c r="J13204" s="67">
        <f t="shared" si="618"/>
        <v>0.70638411764705888</v>
      </c>
      <c r="K13204" s="39">
        <f t="shared" si="619"/>
        <v>0.78235294117647058</v>
      </c>
      <c r="L13204" s="2" t="str">
        <f t="shared" si="620"/>
        <v>A</v>
      </c>
      <c r="M13204" s="2" t="s">
        <v>675</v>
      </c>
      <c r="N13204" s="2" t="s">
        <v>421</v>
      </c>
      <c r="O13204" s="2" t="s">
        <v>70</v>
      </c>
    </row>
    <row r="13205" spans="1:15">
      <c r="A13205" s="38">
        <v>40501</v>
      </c>
      <c r="B13205" s="38">
        <v>51459</v>
      </c>
      <c r="C13205" s="131">
        <v>360</v>
      </c>
      <c r="D13205" s="39">
        <v>0.1003</v>
      </c>
      <c r="E13205" s="39">
        <v>9.11E-2</v>
      </c>
      <c r="F13205" s="40">
        <v>172500</v>
      </c>
      <c r="G13205" s="40">
        <v>172500</v>
      </c>
      <c r="H13205" s="40">
        <v>87271.96</v>
      </c>
      <c r="I13205" s="40">
        <v>134999.99</v>
      </c>
      <c r="J13205" s="67">
        <f t="shared" si="618"/>
        <v>0.50592440579710152</v>
      </c>
      <c r="K13205" s="39">
        <f t="shared" si="619"/>
        <v>0.7826086376811594</v>
      </c>
      <c r="L13205" s="2" t="str">
        <f t="shared" si="620"/>
        <v>AA</v>
      </c>
      <c r="M13205" s="2" t="s">
        <v>453</v>
      </c>
      <c r="N13205" s="2" t="s">
        <v>418</v>
      </c>
      <c r="O13205" s="2" t="s">
        <v>70</v>
      </c>
    </row>
    <row r="13206" spans="1:15">
      <c r="A13206" s="42">
        <v>40604</v>
      </c>
      <c r="B13206" s="42">
        <v>47909</v>
      </c>
      <c r="C13206" s="130">
        <v>240</v>
      </c>
      <c r="D13206" s="43">
        <v>0.1003</v>
      </c>
      <c r="E13206" s="43">
        <v>9.11E-2</v>
      </c>
      <c r="F13206" s="44">
        <v>165981.79999999999</v>
      </c>
      <c r="G13206" s="44">
        <v>165981.79999999999</v>
      </c>
      <c r="H13206" s="44">
        <v>74950.3</v>
      </c>
      <c r="I13206" s="44">
        <v>129999.99</v>
      </c>
      <c r="J13206" s="68">
        <f t="shared" si="618"/>
        <v>0.45155733941914117</v>
      </c>
      <c r="K13206" s="43">
        <f t="shared" si="619"/>
        <v>0.78321834080604025</v>
      </c>
      <c r="L13206" s="41" t="str">
        <f t="shared" si="620"/>
        <v>AA</v>
      </c>
      <c r="M13206" s="41" t="s">
        <v>973</v>
      </c>
      <c r="N13206" s="41" t="s">
        <v>437</v>
      </c>
      <c r="O13206" s="41" t="s">
        <v>70</v>
      </c>
    </row>
    <row r="13207" spans="1:15">
      <c r="A13207" s="42">
        <v>40372</v>
      </c>
      <c r="B13207" s="42">
        <v>46886</v>
      </c>
      <c r="C13207" s="130">
        <v>214</v>
      </c>
      <c r="D13207" s="43">
        <v>0.1003</v>
      </c>
      <c r="E13207" s="43">
        <v>9.11E-2</v>
      </c>
      <c r="F13207" s="44">
        <v>180000</v>
      </c>
      <c r="G13207" s="44">
        <v>180000</v>
      </c>
      <c r="H13207" s="44">
        <v>102629.36</v>
      </c>
      <c r="I13207" s="44">
        <v>140999.99</v>
      </c>
      <c r="J13207" s="68">
        <f t="shared" si="618"/>
        <v>0.57016311111111107</v>
      </c>
      <c r="K13207" s="43">
        <f t="shared" si="619"/>
        <v>0.78333327777777773</v>
      </c>
      <c r="L13207" s="41" t="str">
        <f t="shared" si="620"/>
        <v>AA</v>
      </c>
      <c r="M13207" s="41" t="s">
        <v>586</v>
      </c>
      <c r="N13207" s="41" t="s">
        <v>416</v>
      </c>
      <c r="O13207" s="41" t="s">
        <v>70</v>
      </c>
    </row>
    <row r="13208" spans="1:15">
      <c r="A13208" s="38">
        <v>40690</v>
      </c>
      <c r="B13208" s="38">
        <v>51648</v>
      </c>
      <c r="C13208" s="131">
        <v>360</v>
      </c>
      <c r="D13208" s="39">
        <v>0.1003</v>
      </c>
      <c r="E13208" s="39">
        <v>9.11E-2</v>
      </c>
      <c r="F13208" s="40">
        <v>185000</v>
      </c>
      <c r="G13208" s="40">
        <v>185000</v>
      </c>
      <c r="H13208" s="40">
        <v>100015.42</v>
      </c>
      <c r="I13208" s="40">
        <v>144999.99</v>
      </c>
      <c r="J13208" s="67">
        <f t="shared" si="618"/>
        <v>0.54062389189189186</v>
      </c>
      <c r="K13208" s="39">
        <f t="shared" si="619"/>
        <v>0.78378372972972965</v>
      </c>
      <c r="L13208" s="2" t="str">
        <f t="shared" si="620"/>
        <v>AA</v>
      </c>
      <c r="M13208" s="2" t="s">
        <v>713</v>
      </c>
      <c r="N13208" s="2" t="s">
        <v>418</v>
      </c>
      <c r="O13208" s="2" t="s">
        <v>70</v>
      </c>
    </row>
    <row r="13209" spans="1:15">
      <c r="A13209" s="42">
        <v>40661</v>
      </c>
      <c r="B13209" s="42">
        <v>51619</v>
      </c>
      <c r="C13209" s="130">
        <v>360</v>
      </c>
      <c r="D13209" s="43">
        <v>0.1003</v>
      </c>
      <c r="E13209" s="43">
        <v>9.11E-2</v>
      </c>
      <c r="F13209" s="44">
        <v>190000</v>
      </c>
      <c r="G13209" s="44">
        <v>190000</v>
      </c>
      <c r="H13209" s="44">
        <v>133177.72</v>
      </c>
      <c r="I13209" s="44">
        <v>148967.07999999999</v>
      </c>
      <c r="J13209" s="68">
        <f t="shared" si="618"/>
        <v>0.70093536842105264</v>
      </c>
      <c r="K13209" s="43">
        <f t="shared" si="619"/>
        <v>0.78403726315789468</v>
      </c>
      <c r="L13209" s="41" t="str">
        <f t="shared" si="620"/>
        <v>A</v>
      </c>
      <c r="M13209" s="41" t="s">
        <v>457</v>
      </c>
      <c r="N13209" s="41" t="s">
        <v>419</v>
      </c>
      <c r="O13209" s="41" t="s">
        <v>70</v>
      </c>
    </row>
    <row r="13210" spans="1:15">
      <c r="A13210" s="38">
        <v>40409</v>
      </c>
      <c r="B13210" s="38">
        <v>47926</v>
      </c>
      <c r="C13210" s="131">
        <v>247</v>
      </c>
      <c r="D13210" s="39">
        <v>0.1003</v>
      </c>
      <c r="E13210" s="39">
        <v>9.11E-2</v>
      </c>
      <c r="F13210" s="40">
        <v>159400</v>
      </c>
      <c r="G13210" s="40">
        <v>159400</v>
      </c>
      <c r="H13210" s="40">
        <v>97145.75</v>
      </c>
      <c r="I13210" s="40">
        <v>124999.99</v>
      </c>
      <c r="J13210" s="67">
        <f t="shared" si="618"/>
        <v>0.60944636135508157</v>
      </c>
      <c r="K13210" s="39">
        <f t="shared" si="619"/>
        <v>0.78419065244667507</v>
      </c>
      <c r="L13210" s="2" t="str">
        <f t="shared" si="620"/>
        <v>AA</v>
      </c>
      <c r="M13210" s="2" t="s">
        <v>495</v>
      </c>
      <c r="N13210" s="2" t="s">
        <v>424</v>
      </c>
      <c r="O13210" s="2" t="s">
        <v>70</v>
      </c>
    </row>
    <row r="13211" spans="1:15">
      <c r="A13211" s="42">
        <v>40584</v>
      </c>
      <c r="B13211" s="42">
        <v>46428</v>
      </c>
      <c r="C13211" s="130">
        <v>192</v>
      </c>
      <c r="D13211" s="43">
        <v>0.1003</v>
      </c>
      <c r="E13211" s="43">
        <v>9.11E-2</v>
      </c>
      <c r="F13211" s="44">
        <v>190000</v>
      </c>
      <c r="G13211" s="44">
        <v>190000</v>
      </c>
      <c r="H13211" s="44">
        <v>114752.05</v>
      </c>
      <c r="I13211" s="44">
        <v>148999.99</v>
      </c>
      <c r="J13211" s="68">
        <f t="shared" si="618"/>
        <v>0.60395815789473684</v>
      </c>
      <c r="K13211" s="43">
        <f t="shared" si="619"/>
        <v>0.78421047368421049</v>
      </c>
      <c r="L13211" s="41" t="str">
        <f t="shared" si="620"/>
        <v>AA</v>
      </c>
      <c r="M13211" s="41" t="s">
        <v>463</v>
      </c>
      <c r="N13211" s="41" t="s">
        <v>422</v>
      </c>
      <c r="O13211" s="41" t="s">
        <v>70</v>
      </c>
    </row>
    <row r="13212" spans="1:15">
      <c r="A13212" s="42">
        <v>39898</v>
      </c>
      <c r="B13212" s="42">
        <v>47203</v>
      </c>
      <c r="C13212" s="130">
        <v>240</v>
      </c>
      <c r="D13212" s="43">
        <v>0.1003</v>
      </c>
      <c r="E13212" s="43">
        <v>9.11E-2</v>
      </c>
      <c r="F13212" s="44">
        <v>153000</v>
      </c>
      <c r="G13212" s="44">
        <v>153000</v>
      </c>
      <c r="H13212" s="44">
        <v>87818.36</v>
      </c>
      <c r="I13212" s="44">
        <v>119999.99</v>
      </c>
      <c r="J13212" s="68">
        <f t="shared" si="618"/>
        <v>0.57397620915032677</v>
      </c>
      <c r="K13212" s="43">
        <f t="shared" si="619"/>
        <v>0.78431366013071901</v>
      </c>
      <c r="L13212" s="41" t="str">
        <f t="shared" si="620"/>
        <v>AA</v>
      </c>
      <c r="M13212" s="41" t="s">
        <v>820</v>
      </c>
      <c r="N13212" s="41" t="s">
        <v>424</v>
      </c>
      <c r="O13212" s="41" t="s">
        <v>70</v>
      </c>
    </row>
    <row r="13213" spans="1:15">
      <c r="A13213" s="42">
        <v>40382</v>
      </c>
      <c r="B13213" s="42">
        <v>51340</v>
      </c>
      <c r="C13213" s="130">
        <v>360</v>
      </c>
      <c r="D13213" s="43">
        <v>0.1003</v>
      </c>
      <c r="E13213" s="43">
        <v>9.11E-2</v>
      </c>
      <c r="F13213" s="44">
        <v>200000</v>
      </c>
      <c r="G13213" s="44">
        <v>200000</v>
      </c>
      <c r="H13213" s="44">
        <v>85037.99</v>
      </c>
      <c r="I13213" s="44">
        <v>156999.99</v>
      </c>
      <c r="J13213" s="68">
        <f t="shared" si="618"/>
        <v>0.42518995000000004</v>
      </c>
      <c r="K13213" s="43">
        <f t="shared" si="619"/>
        <v>0.78499995</v>
      </c>
      <c r="L13213" s="41" t="str">
        <f t="shared" si="620"/>
        <v>AA</v>
      </c>
      <c r="M13213" s="41" t="s">
        <v>489</v>
      </c>
      <c r="N13213" s="41" t="s">
        <v>415</v>
      </c>
      <c r="O13213" s="41" t="s">
        <v>70</v>
      </c>
    </row>
    <row r="13214" spans="1:15">
      <c r="A13214" s="42">
        <v>40381</v>
      </c>
      <c r="B13214" s="42">
        <v>51339</v>
      </c>
      <c r="C13214" s="130">
        <v>360</v>
      </c>
      <c r="D13214" s="43">
        <v>0.1003</v>
      </c>
      <c r="E13214" s="43">
        <v>9.11E-2</v>
      </c>
      <c r="F13214" s="44">
        <v>190000</v>
      </c>
      <c r="G13214" s="44">
        <v>190000</v>
      </c>
      <c r="H13214" s="44">
        <v>130392.23</v>
      </c>
      <c r="I13214" s="44">
        <v>149195.69</v>
      </c>
      <c r="J13214" s="68">
        <f t="shared" si="618"/>
        <v>0.68627489473684211</v>
      </c>
      <c r="K13214" s="43">
        <f t="shared" si="619"/>
        <v>0.78524047368421057</v>
      </c>
      <c r="L13214" s="41" t="str">
        <f t="shared" si="620"/>
        <v>A</v>
      </c>
      <c r="M13214" s="41" t="s">
        <v>531</v>
      </c>
      <c r="N13214" s="41" t="s">
        <v>423</v>
      </c>
      <c r="O13214" s="41" t="s">
        <v>70</v>
      </c>
    </row>
    <row r="13215" spans="1:15">
      <c r="A13215" s="38">
        <v>39657</v>
      </c>
      <c r="B13215" s="38">
        <v>50614</v>
      </c>
      <c r="C13215" s="131">
        <v>360</v>
      </c>
      <c r="D13215" s="39">
        <v>0.1003</v>
      </c>
      <c r="E13215" s="39">
        <v>9.11E-2</v>
      </c>
      <c r="F13215" s="40">
        <v>135000</v>
      </c>
      <c r="G13215" s="40">
        <v>135000</v>
      </c>
      <c r="H13215" s="40">
        <v>95147.62</v>
      </c>
      <c r="I13215" s="40">
        <v>106008</v>
      </c>
      <c r="J13215" s="67">
        <f t="shared" si="618"/>
        <v>0.70479718518518519</v>
      </c>
      <c r="K13215" s="39">
        <f t="shared" si="619"/>
        <v>0.78524444444444441</v>
      </c>
      <c r="L13215" s="2" t="str">
        <f t="shared" si="620"/>
        <v>A</v>
      </c>
      <c r="M13215" s="2" t="s">
        <v>774</v>
      </c>
      <c r="N13215" s="2" t="s">
        <v>421</v>
      </c>
      <c r="O13215" s="2" t="s">
        <v>70</v>
      </c>
    </row>
    <row r="13216" spans="1:15">
      <c r="A13216" s="42">
        <v>40248</v>
      </c>
      <c r="B13216" s="42">
        <v>43415</v>
      </c>
      <c r="C13216" s="130">
        <v>104</v>
      </c>
      <c r="D13216" s="43">
        <v>0.1003</v>
      </c>
      <c r="E13216" s="43">
        <v>9.11E-2</v>
      </c>
      <c r="F13216" s="44">
        <v>152790</v>
      </c>
      <c r="G13216" s="44">
        <v>152790</v>
      </c>
      <c r="H13216" s="44">
        <v>58154.13</v>
      </c>
      <c r="I13216" s="44">
        <v>119999.99</v>
      </c>
      <c r="J13216" s="68">
        <f t="shared" si="618"/>
        <v>0.38061476536422539</v>
      </c>
      <c r="K13216" s="43">
        <f t="shared" si="619"/>
        <v>0.78539164866810662</v>
      </c>
      <c r="L13216" s="41" t="str">
        <f t="shared" si="620"/>
        <v>AA</v>
      </c>
      <c r="M13216" s="41" t="s">
        <v>505</v>
      </c>
      <c r="N13216" s="41" t="s">
        <v>424</v>
      </c>
      <c r="O13216" s="41" t="s">
        <v>70</v>
      </c>
    </row>
    <row r="13217" spans="1:15">
      <c r="A13217" s="42">
        <v>40044</v>
      </c>
      <c r="B13217" s="42">
        <v>51001</v>
      </c>
      <c r="C13217" s="130">
        <v>360</v>
      </c>
      <c r="D13217" s="43">
        <v>0.1003</v>
      </c>
      <c r="E13217" s="43">
        <v>9.5700000000000007E-2</v>
      </c>
      <c r="F13217" s="44">
        <v>189000</v>
      </c>
      <c r="G13217" s="44">
        <v>189000</v>
      </c>
      <c r="H13217" s="44">
        <v>125633.7</v>
      </c>
      <c r="I13217" s="44">
        <v>148499.99</v>
      </c>
      <c r="J13217" s="68">
        <f t="shared" si="618"/>
        <v>0.66472857142857145</v>
      </c>
      <c r="K13217" s="43">
        <f t="shared" si="619"/>
        <v>0.7857142328042328</v>
      </c>
      <c r="L13217" s="41" t="str">
        <f t="shared" si="620"/>
        <v>A</v>
      </c>
      <c r="M13217" s="41" t="s">
        <v>564</v>
      </c>
      <c r="N13217" s="41" t="s">
        <v>417</v>
      </c>
      <c r="O13217" s="41" t="s">
        <v>70</v>
      </c>
    </row>
    <row r="13218" spans="1:15">
      <c r="A13218" s="38">
        <v>39791</v>
      </c>
      <c r="B13218" s="38">
        <v>47096</v>
      </c>
      <c r="C13218" s="131">
        <v>240</v>
      </c>
      <c r="D13218" s="39">
        <v>0.1003</v>
      </c>
      <c r="E13218" s="39">
        <v>9.11E-2</v>
      </c>
      <c r="F13218" s="40">
        <v>145000</v>
      </c>
      <c r="G13218" s="40">
        <v>145000</v>
      </c>
      <c r="H13218" s="40">
        <v>86127.12</v>
      </c>
      <c r="I13218" s="40">
        <v>113935.02</v>
      </c>
      <c r="J13218" s="67">
        <f t="shared" si="618"/>
        <v>0.59398013793103444</v>
      </c>
      <c r="K13218" s="39">
        <f t="shared" si="619"/>
        <v>0.78575875862068967</v>
      </c>
      <c r="L13218" s="2" t="str">
        <f t="shared" si="620"/>
        <v>AA</v>
      </c>
      <c r="M13218" s="2" t="s">
        <v>1449</v>
      </c>
      <c r="N13218" s="2" t="s">
        <v>417</v>
      </c>
      <c r="O13218" s="2" t="s">
        <v>70</v>
      </c>
    </row>
    <row r="13219" spans="1:15">
      <c r="A13219" s="42">
        <v>39694</v>
      </c>
      <c r="B13219" s="42">
        <v>46999</v>
      </c>
      <c r="C13219" s="130">
        <v>240</v>
      </c>
      <c r="D13219" s="43">
        <v>0.1003</v>
      </c>
      <c r="E13219" s="43">
        <v>9.11E-2</v>
      </c>
      <c r="F13219" s="44">
        <v>170000</v>
      </c>
      <c r="G13219" s="44">
        <v>170000</v>
      </c>
      <c r="H13219" s="44">
        <v>95620.7</v>
      </c>
      <c r="I13219" s="44">
        <v>133599.99</v>
      </c>
      <c r="J13219" s="68">
        <f t="shared" si="618"/>
        <v>0.56247470588235293</v>
      </c>
      <c r="K13219" s="43">
        <f t="shared" si="619"/>
        <v>0.78588229411764698</v>
      </c>
      <c r="L13219" s="41" t="str">
        <f t="shared" si="620"/>
        <v>AA</v>
      </c>
      <c r="M13219" s="41" t="s">
        <v>467</v>
      </c>
      <c r="N13219" s="41" t="s">
        <v>425</v>
      </c>
      <c r="O13219" s="41" t="s">
        <v>70</v>
      </c>
    </row>
    <row r="13220" spans="1:15">
      <c r="A13220" s="42">
        <v>40570</v>
      </c>
      <c r="B13220" s="42">
        <v>51528</v>
      </c>
      <c r="C13220" s="130">
        <v>360</v>
      </c>
      <c r="D13220" s="43">
        <v>0.1003</v>
      </c>
      <c r="E13220" s="43">
        <v>9.11E-2</v>
      </c>
      <c r="F13220" s="44">
        <v>183000</v>
      </c>
      <c r="G13220" s="44">
        <v>183000</v>
      </c>
      <c r="H13220" s="44">
        <v>127968.81</v>
      </c>
      <c r="I13220" s="44">
        <v>143999.99</v>
      </c>
      <c r="J13220" s="68">
        <f t="shared" si="618"/>
        <v>0.69928311475409832</v>
      </c>
      <c r="K13220" s="43">
        <f t="shared" si="619"/>
        <v>0.78688519125683054</v>
      </c>
      <c r="L13220" s="41" t="str">
        <f t="shared" si="620"/>
        <v>A</v>
      </c>
      <c r="M13220" s="41" t="s">
        <v>549</v>
      </c>
      <c r="N13220" s="41" t="s">
        <v>427</v>
      </c>
      <c r="O13220" s="41" t="s">
        <v>70</v>
      </c>
    </row>
    <row r="13221" spans="1:15">
      <c r="A13221" s="42">
        <v>39784</v>
      </c>
      <c r="B13221" s="42">
        <v>47089</v>
      </c>
      <c r="C13221" s="130">
        <v>240</v>
      </c>
      <c r="D13221" s="43">
        <v>0.1003</v>
      </c>
      <c r="E13221" s="43">
        <v>9.11E-2</v>
      </c>
      <c r="F13221" s="44">
        <v>160000</v>
      </c>
      <c r="G13221" s="44">
        <v>160000</v>
      </c>
      <c r="H13221" s="44">
        <v>94244.09</v>
      </c>
      <c r="I13221" s="44">
        <v>125911.6</v>
      </c>
      <c r="J13221" s="68">
        <f t="shared" si="618"/>
        <v>0.58902556249999993</v>
      </c>
      <c r="K13221" s="43">
        <f t="shared" si="619"/>
        <v>0.78694750000000002</v>
      </c>
      <c r="L13221" s="41" t="str">
        <f t="shared" si="620"/>
        <v>AA</v>
      </c>
      <c r="M13221" s="41" t="s">
        <v>512</v>
      </c>
      <c r="N13221" s="41" t="s">
        <v>417</v>
      </c>
      <c r="O13221" s="41" t="s">
        <v>70</v>
      </c>
    </row>
    <row r="13222" spans="1:15">
      <c r="A13222" s="38">
        <v>40800</v>
      </c>
      <c r="B13222" s="38">
        <v>51758</v>
      </c>
      <c r="C13222" s="131">
        <v>360</v>
      </c>
      <c r="D13222" s="39">
        <v>0.1003</v>
      </c>
      <c r="E13222" s="39">
        <v>9.11E-2</v>
      </c>
      <c r="F13222" s="40">
        <v>155000</v>
      </c>
      <c r="G13222" s="40">
        <v>155000</v>
      </c>
      <c r="H13222" s="40">
        <v>110105</v>
      </c>
      <c r="I13222" s="40">
        <v>121999.99</v>
      </c>
      <c r="J13222" s="67">
        <f t="shared" si="618"/>
        <v>0.71035483870967742</v>
      </c>
      <c r="K13222" s="39">
        <f t="shared" si="619"/>
        <v>0.7870967096774194</v>
      </c>
      <c r="L13222" s="2" t="str">
        <f t="shared" si="620"/>
        <v>A</v>
      </c>
      <c r="M13222" s="2" t="s">
        <v>487</v>
      </c>
      <c r="N13222" s="2" t="s">
        <v>417</v>
      </c>
      <c r="O13222" s="2" t="s">
        <v>70</v>
      </c>
    </row>
    <row r="13223" spans="1:15">
      <c r="A13223" s="42">
        <v>40578</v>
      </c>
      <c r="B13223" s="42">
        <v>51536</v>
      </c>
      <c r="C13223" s="130">
        <v>360</v>
      </c>
      <c r="D13223" s="43">
        <v>0.1003</v>
      </c>
      <c r="E13223" s="43">
        <v>9.11E-2</v>
      </c>
      <c r="F13223" s="44">
        <v>188292.35</v>
      </c>
      <c r="G13223" s="44">
        <v>188292.35</v>
      </c>
      <c r="H13223" s="44">
        <v>132082.54</v>
      </c>
      <c r="I13223" s="44">
        <v>148246.16</v>
      </c>
      <c r="J13223" s="68">
        <f t="shared" si="618"/>
        <v>0.70147586983751598</v>
      </c>
      <c r="K13223" s="43">
        <f t="shared" si="619"/>
        <v>0.78731908120537031</v>
      </c>
      <c r="L13223" s="41" t="str">
        <f t="shared" si="620"/>
        <v>A</v>
      </c>
      <c r="M13223" s="41" t="s">
        <v>611</v>
      </c>
      <c r="N13223" s="41" t="s">
        <v>419</v>
      </c>
      <c r="O13223" s="41" t="s">
        <v>70</v>
      </c>
    </row>
    <row r="13224" spans="1:15">
      <c r="A13224" s="38">
        <v>40784</v>
      </c>
      <c r="B13224" s="38">
        <v>48455</v>
      </c>
      <c r="C13224" s="131">
        <v>252</v>
      </c>
      <c r="D13224" s="39">
        <v>0.1003</v>
      </c>
      <c r="E13224" s="39">
        <v>9.11E-2</v>
      </c>
      <c r="F13224" s="40">
        <v>196770</v>
      </c>
      <c r="G13224" s="40">
        <v>196770</v>
      </c>
      <c r="H13224" s="40">
        <v>121810.31</v>
      </c>
      <c r="I13224" s="40">
        <v>154999.99</v>
      </c>
      <c r="J13224" s="67">
        <f t="shared" si="618"/>
        <v>0.61904919449103013</v>
      </c>
      <c r="K13224" s="39">
        <f t="shared" si="619"/>
        <v>0.78772165472378919</v>
      </c>
      <c r="L13224" s="2" t="str">
        <f t="shared" si="620"/>
        <v>AA</v>
      </c>
      <c r="M13224" s="2" t="s">
        <v>1142</v>
      </c>
      <c r="N13224" s="2" t="s">
        <v>424</v>
      </c>
      <c r="O13224" s="2" t="s">
        <v>70</v>
      </c>
    </row>
    <row r="13225" spans="1:15">
      <c r="A13225" s="42">
        <v>39959</v>
      </c>
      <c r="B13225" s="42">
        <v>47264</v>
      </c>
      <c r="C13225" s="130">
        <v>240</v>
      </c>
      <c r="D13225" s="43">
        <v>0.1003</v>
      </c>
      <c r="E13225" s="43">
        <v>9.11E-2</v>
      </c>
      <c r="F13225" s="44">
        <v>165000</v>
      </c>
      <c r="G13225" s="44">
        <v>165000</v>
      </c>
      <c r="H13225" s="44">
        <v>51873.69</v>
      </c>
      <c r="I13225" s="44">
        <v>129999.99</v>
      </c>
      <c r="J13225" s="68">
        <f t="shared" si="618"/>
        <v>0.314386</v>
      </c>
      <c r="K13225" s="43">
        <f t="shared" si="619"/>
        <v>0.78787872727272734</v>
      </c>
      <c r="L13225" s="41" t="str">
        <f t="shared" si="620"/>
        <v>AA</v>
      </c>
      <c r="M13225" s="41" t="s">
        <v>1065</v>
      </c>
      <c r="N13225" s="41" t="s">
        <v>416</v>
      </c>
      <c r="O13225" s="41" t="s">
        <v>70</v>
      </c>
    </row>
    <row r="13226" spans="1:15">
      <c r="A13226" s="42">
        <v>40661</v>
      </c>
      <c r="B13226" s="42">
        <v>51619</v>
      </c>
      <c r="C13226" s="130">
        <v>360</v>
      </c>
      <c r="D13226" s="43">
        <v>0.1003</v>
      </c>
      <c r="E13226" s="43">
        <v>9.11E-2</v>
      </c>
      <c r="F13226" s="44">
        <v>165000</v>
      </c>
      <c r="G13226" s="44">
        <v>165000</v>
      </c>
      <c r="H13226" s="44">
        <v>118281.72</v>
      </c>
      <c r="I13226" s="44">
        <v>130000</v>
      </c>
      <c r="J13226" s="68">
        <f t="shared" si="618"/>
        <v>0.7168589090909091</v>
      </c>
      <c r="K13226" s="43">
        <f t="shared" si="619"/>
        <v>0.78787878787878785</v>
      </c>
      <c r="L13226" s="41" t="str">
        <f t="shared" si="620"/>
        <v>A</v>
      </c>
      <c r="M13226" s="41" t="s">
        <v>1138</v>
      </c>
      <c r="N13226" s="41" t="s">
        <v>422</v>
      </c>
      <c r="O13226" s="41" t="s">
        <v>70</v>
      </c>
    </row>
    <row r="13227" spans="1:15">
      <c r="A13227" s="42">
        <v>40486</v>
      </c>
      <c r="B13227" s="42">
        <v>51444</v>
      </c>
      <c r="C13227" s="130">
        <v>360</v>
      </c>
      <c r="D13227" s="43">
        <v>0.1003</v>
      </c>
      <c r="E13227" s="43">
        <v>9.11E-2</v>
      </c>
      <c r="F13227" s="44">
        <v>174500</v>
      </c>
      <c r="G13227" s="44">
        <v>174500</v>
      </c>
      <c r="H13227" s="44">
        <v>76811.48</v>
      </c>
      <c r="I13227" s="44">
        <v>137499.99</v>
      </c>
      <c r="J13227" s="68">
        <f t="shared" si="618"/>
        <v>0.44018040114613177</v>
      </c>
      <c r="K13227" s="43">
        <f t="shared" si="619"/>
        <v>0.787965558739255</v>
      </c>
      <c r="L13227" s="41" t="str">
        <f t="shared" si="620"/>
        <v>AA</v>
      </c>
      <c r="M13227" s="41" t="s">
        <v>548</v>
      </c>
      <c r="N13227" s="41" t="s">
        <v>433</v>
      </c>
      <c r="O13227" s="41" t="s">
        <v>70</v>
      </c>
    </row>
    <row r="13228" spans="1:15">
      <c r="A13228" s="42">
        <v>40697</v>
      </c>
      <c r="B13228" s="42">
        <v>48216</v>
      </c>
      <c r="C13228" s="130">
        <v>247</v>
      </c>
      <c r="D13228" s="43">
        <v>0.1003</v>
      </c>
      <c r="E13228" s="43">
        <v>9.11E-2</v>
      </c>
      <c r="F13228" s="44">
        <v>180000</v>
      </c>
      <c r="G13228" s="44">
        <v>180000</v>
      </c>
      <c r="H13228" s="44">
        <v>119517.23</v>
      </c>
      <c r="I13228" s="44">
        <v>141849.99</v>
      </c>
      <c r="J13228" s="68">
        <f t="shared" si="618"/>
        <v>0.66398461111111107</v>
      </c>
      <c r="K13228" s="43">
        <f t="shared" si="619"/>
        <v>0.78805549999999991</v>
      </c>
      <c r="L13228" s="41" t="str">
        <f t="shared" si="620"/>
        <v>A</v>
      </c>
      <c r="M13228" s="41" t="s">
        <v>586</v>
      </c>
      <c r="N13228" s="41" t="s">
        <v>416</v>
      </c>
      <c r="O13228" s="41" t="s">
        <v>70</v>
      </c>
    </row>
    <row r="13229" spans="1:15">
      <c r="A13229" s="38">
        <v>40350</v>
      </c>
      <c r="B13229" s="38">
        <v>51308</v>
      </c>
      <c r="C13229" s="131">
        <v>360</v>
      </c>
      <c r="D13229" s="39">
        <v>0.1003</v>
      </c>
      <c r="E13229" s="39">
        <v>9.11E-2</v>
      </c>
      <c r="F13229" s="40">
        <v>182000</v>
      </c>
      <c r="G13229" s="40">
        <v>182000</v>
      </c>
      <c r="H13229" s="40">
        <v>127605.92</v>
      </c>
      <c r="I13229" s="40">
        <v>143428.89000000001</v>
      </c>
      <c r="J13229" s="67">
        <f t="shared" si="618"/>
        <v>0.70113142857142852</v>
      </c>
      <c r="K13229" s="39">
        <f t="shared" si="619"/>
        <v>0.7880708241758243</v>
      </c>
      <c r="L13229" s="2" t="str">
        <f t="shared" si="620"/>
        <v>A</v>
      </c>
      <c r="M13229" s="2" t="s">
        <v>467</v>
      </c>
      <c r="N13229" s="2" t="s">
        <v>425</v>
      </c>
      <c r="O13229" s="2" t="s">
        <v>70</v>
      </c>
    </row>
    <row r="13230" spans="1:15">
      <c r="A13230" s="38">
        <v>39661</v>
      </c>
      <c r="B13230" s="38">
        <v>46966</v>
      </c>
      <c r="C13230" s="131">
        <v>240</v>
      </c>
      <c r="D13230" s="39">
        <v>0.1003</v>
      </c>
      <c r="E13230" s="39">
        <v>9.11E-2</v>
      </c>
      <c r="F13230" s="40">
        <v>137000</v>
      </c>
      <c r="G13230" s="40">
        <v>137000</v>
      </c>
      <c r="H13230" s="40">
        <v>76905.37</v>
      </c>
      <c r="I13230" s="40">
        <v>107999.95</v>
      </c>
      <c r="J13230" s="67">
        <f t="shared" si="618"/>
        <v>0.56135306569343058</v>
      </c>
      <c r="K13230" s="39">
        <f t="shared" si="619"/>
        <v>0.78832080291970796</v>
      </c>
      <c r="L13230" s="2" t="str">
        <f t="shared" si="620"/>
        <v>AA</v>
      </c>
      <c r="M13230" s="2" t="s">
        <v>489</v>
      </c>
      <c r="N13230" s="2" t="s">
        <v>415</v>
      </c>
      <c r="O13230" s="2" t="s">
        <v>70</v>
      </c>
    </row>
    <row r="13231" spans="1:15">
      <c r="A13231" s="42">
        <v>40046</v>
      </c>
      <c r="B13231" s="42">
        <v>50092</v>
      </c>
      <c r="C13231" s="130">
        <v>330</v>
      </c>
      <c r="D13231" s="43">
        <v>0.1003</v>
      </c>
      <c r="E13231" s="43">
        <v>9.5700000000000007E-2</v>
      </c>
      <c r="F13231" s="44">
        <v>200000</v>
      </c>
      <c r="G13231" s="44">
        <v>200000</v>
      </c>
      <c r="H13231" s="44">
        <v>130734.03</v>
      </c>
      <c r="I13231" s="44">
        <v>157753.79</v>
      </c>
      <c r="J13231" s="68">
        <f t="shared" si="618"/>
        <v>0.65367014999999995</v>
      </c>
      <c r="K13231" s="43">
        <f t="shared" si="619"/>
        <v>0.78876895000000002</v>
      </c>
      <c r="L13231" s="41" t="str">
        <f t="shared" si="620"/>
        <v>A</v>
      </c>
      <c r="M13231" s="41" t="s">
        <v>555</v>
      </c>
      <c r="N13231" s="41" t="s">
        <v>434</v>
      </c>
      <c r="O13231" s="41" t="s">
        <v>70</v>
      </c>
    </row>
    <row r="13232" spans="1:15">
      <c r="A13232" s="42">
        <v>40144</v>
      </c>
      <c r="B13232" s="42">
        <v>51101</v>
      </c>
      <c r="C13232" s="130">
        <v>360</v>
      </c>
      <c r="D13232" s="43">
        <v>0.1003</v>
      </c>
      <c r="E13232" s="43">
        <v>9.11E-2</v>
      </c>
      <c r="F13232" s="44">
        <v>168600</v>
      </c>
      <c r="G13232" s="44">
        <v>168600</v>
      </c>
      <c r="H13232" s="44">
        <v>119535.7</v>
      </c>
      <c r="I13232" s="44">
        <v>133042.82999999999</v>
      </c>
      <c r="J13232" s="68">
        <f t="shared" si="618"/>
        <v>0.70898991696322655</v>
      </c>
      <c r="K13232" s="43">
        <f t="shared" si="619"/>
        <v>0.78910338078291808</v>
      </c>
      <c r="L13232" s="41" t="str">
        <f t="shared" si="620"/>
        <v>A</v>
      </c>
      <c r="M13232" s="41" t="s">
        <v>531</v>
      </c>
      <c r="N13232" s="41" t="s">
        <v>423</v>
      </c>
      <c r="O13232" s="41" t="s">
        <v>70</v>
      </c>
    </row>
    <row r="13233" spans="1:15">
      <c r="A13233" s="38">
        <v>40494</v>
      </c>
      <c r="B13233" s="38">
        <v>45973</v>
      </c>
      <c r="C13233" s="131">
        <v>180</v>
      </c>
      <c r="D13233" s="39">
        <v>0.1003</v>
      </c>
      <c r="E13233" s="39">
        <v>9.11E-2</v>
      </c>
      <c r="F13233" s="40">
        <v>190000</v>
      </c>
      <c r="G13233" s="40">
        <v>190000</v>
      </c>
      <c r="H13233" s="40">
        <v>37125.93</v>
      </c>
      <c r="I13233" s="40">
        <v>149999.99</v>
      </c>
      <c r="J13233" s="67">
        <f t="shared" si="618"/>
        <v>0.19539963157894738</v>
      </c>
      <c r="K13233" s="39">
        <f t="shared" si="619"/>
        <v>0.78947363157894734</v>
      </c>
      <c r="L13233" s="2" t="str">
        <f t="shared" si="620"/>
        <v>AA</v>
      </c>
      <c r="M13233" s="2" t="s">
        <v>457</v>
      </c>
      <c r="N13233" s="2" t="s">
        <v>419</v>
      </c>
      <c r="O13233" s="2" t="s">
        <v>70</v>
      </c>
    </row>
    <row r="13234" spans="1:15">
      <c r="A13234" s="38">
        <v>40431</v>
      </c>
      <c r="B13234" s="38">
        <v>51389</v>
      </c>
      <c r="C13234" s="131">
        <v>360</v>
      </c>
      <c r="D13234" s="39">
        <v>0.1003</v>
      </c>
      <c r="E13234" s="39">
        <v>9.11E-2</v>
      </c>
      <c r="F13234" s="40">
        <v>190000</v>
      </c>
      <c r="G13234" s="40">
        <v>190000</v>
      </c>
      <c r="H13234" s="40">
        <v>131759.29999999999</v>
      </c>
      <c r="I13234" s="40">
        <v>149999.99</v>
      </c>
      <c r="J13234" s="67">
        <f t="shared" si="618"/>
        <v>0.69346999999999992</v>
      </c>
      <c r="K13234" s="39">
        <f t="shared" si="619"/>
        <v>0.78947363157894734</v>
      </c>
      <c r="L13234" s="2" t="str">
        <f t="shared" si="620"/>
        <v>A</v>
      </c>
      <c r="M13234" s="2" t="s">
        <v>601</v>
      </c>
      <c r="N13234" s="2" t="s">
        <v>435</v>
      </c>
      <c r="O13234" s="2" t="s">
        <v>70</v>
      </c>
    </row>
    <row r="13235" spans="1:15">
      <c r="A13235" s="38">
        <v>40508</v>
      </c>
      <c r="B13235" s="38">
        <v>46503</v>
      </c>
      <c r="C13235" s="131">
        <v>197</v>
      </c>
      <c r="D13235" s="39">
        <v>0.1003</v>
      </c>
      <c r="E13235" s="39">
        <v>9.11E-2</v>
      </c>
      <c r="F13235" s="40">
        <v>180000</v>
      </c>
      <c r="G13235" s="40">
        <v>180000</v>
      </c>
      <c r="H13235" s="40">
        <v>100377.42</v>
      </c>
      <c r="I13235" s="40">
        <v>142194.98000000001</v>
      </c>
      <c r="J13235" s="67">
        <f t="shared" si="618"/>
        <v>0.55765233333333331</v>
      </c>
      <c r="K13235" s="39">
        <f t="shared" si="619"/>
        <v>0.78997211111111121</v>
      </c>
      <c r="L13235" s="2" t="str">
        <f t="shared" si="620"/>
        <v>AA</v>
      </c>
      <c r="M13235" s="2" t="s">
        <v>707</v>
      </c>
      <c r="N13235" s="2" t="s">
        <v>417</v>
      </c>
      <c r="O13235" s="2" t="s">
        <v>70</v>
      </c>
    </row>
    <row r="13236" spans="1:15">
      <c r="A13236" s="42">
        <v>40471</v>
      </c>
      <c r="B13236" s="42">
        <v>51429</v>
      </c>
      <c r="C13236" s="130">
        <v>360</v>
      </c>
      <c r="D13236" s="43">
        <v>0.1003</v>
      </c>
      <c r="E13236" s="43">
        <v>9.11E-2</v>
      </c>
      <c r="F13236" s="44">
        <v>200000</v>
      </c>
      <c r="G13236" s="44">
        <v>200000</v>
      </c>
      <c r="H13236" s="44">
        <v>142554.67000000001</v>
      </c>
      <c r="I13236" s="44">
        <v>158000</v>
      </c>
      <c r="J13236" s="68">
        <f t="shared" si="618"/>
        <v>0.71277335000000008</v>
      </c>
      <c r="K13236" s="43">
        <f t="shared" si="619"/>
        <v>0.79</v>
      </c>
      <c r="L13236" s="41" t="str">
        <f t="shared" si="620"/>
        <v>A</v>
      </c>
      <c r="M13236" s="41" t="s">
        <v>677</v>
      </c>
      <c r="N13236" s="41" t="s">
        <v>421</v>
      </c>
      <c r="O13236" s="41" t="s">
        <v>70</v>
      </c>
    </row>
    <row r="13237" spans="1:15">
      <c r="A13237" s="38">
        <v>39780</v>
      </c>
      <c r="B13237" s="38">
        <v>47085</v>
      </c>
      <c r="C13237" s="131">
        <v>240</v>
      </c>
      <c r="D13237" s="39">
        <v>0.1003</v>
      </c>
      <c r="E13237" s="39">
        <v>9.11E-2</v>
      </c>
      <c r="F13237" s="40">
        <v>162000</v>
      </c>
      <c r="G13237" s="40">
        <v>162000</v>
      </c>
      <c r="H13237" s="40">
        <v>91985.51</v>
      </c>
      <c r="I13237" s="40">
        <v>127999.99</v>
      </c>
      <c r="J13237" s="67">
        <f t="shared" si="618"/>
        <v>0.56781179012345673</v>
      </c>
      <c r="K13237" s="39">
        <f t="shared" si="619"/>
        <v>0.79012339506172846</v>
      </c>
      <c r="L13237" s="2" t="str">
        <f t="shared" si="620"/>
        <v>AA</v>
      </c>
      <c r="M13237" s="2" t="s">
        <v>467</v>
      </c>
      <c r="N13237" s="2" t="s">
        <v>425</v>
      </c>
      <c r="O13237" s="2" t="s">
        <v>70</v>
      </c>
    </row>
    <row r="13238" spans="1:15">
      <c r="A13238" s="38">
        <v>39756</v>
      </c>
      <c r="B13238" s="38">
        <v>45234</v>
      </c>
      <c r="C13238" s="131">
        <v>180</v>
      </c>
      <c r="D13238" s="39">
        <v>0.1003</v>
      </c>
      <c r="E13238" s="39">
        <v>9.11E-2</v>
      </c>
      <c r="F13238" s="40">
        <v>165000</v>
      </c>
      <c r="G13238" s="40">
        <v>165000</v>
      </c>
      <c r="H13238" s="40">
        <v>98351.89</v>
      </c>
      <c r="I13238" s="40">
        <v>130400</v>
      </c>
      <c r="J13238" s="67">
        <f t="shared" si="618"/>
        <v>0.59607206060606055</v>
      </c>
      <c r="K13238" s="39">
        <f t="shared" si="619"/>
        <v>0.79030303030303028</v>
      </c>
      <c r="L13238" s="2" t="str">
        <f t="shared" si="620"/>
        <v>AA</v>
      </c>
      <c r="M13238" s="2" t="s">
        <v>757</v>
      </c>
      <c r="N13238" s="2" t="s">
        <v>439</v>
      </c>
      <c r="O13238" s="2" t="s">
        <v>70</v>
      </c>
    </row>
    <row r="13239" spans="1:15">
      <c r="A13239" s="38">
        <v>39743</v>
      </c>
      <c r="B13239" s="38">
        <v>47048</v>
      </c>
      <c r="C13239" s="131">
        <v>240</v>
      </c>
      <c r="D13239" s="39">
        <v>0.1003</v>
      </c>
      <c r="E13239" s="39">
        <v>9.11E-2</v>
      </c>
      <c r="F13239" s="40">
        <v>131500</v>
      </c>
      <c r="G13239" s="40">
        <v>131500</v>
      </c>
      <c r="H13239" s="40">
        <v>74403.13</v>
      </c>
      <c r="I13239" s="40">
        <v>103999.99</v>
      </c>
      <c r="J13239" s="67">
        <f t="shared" si="618"/>
        <v>0.56580326996197727</v>
      </c>
      <c r="K13239" s="39">
        <f t="shared" si="619"/>
        <v>0.79087444866920154</v>
      </c>
      <c r="L13239" s="2" t="str">
        <f t="shared" si="620"/>
        <v>AA</v>
      </c>
      <c r="M13239" s="2" t="s">
        <v>466</v>
      </c>
      <c r="N13239" s="2" t="s">
        <v>421</v>
      </c>
      <c r="O13239" s="2" t="s">
        <v>70</v>
      </c>
    </row>
    <row r="13240" spans="1:15">
      <c r="A13240" s="38">
        <v>40204</v>
      </c>
      <c r="B13240" s="38">
        <v>51161</v>
      </c>
      <c r="C13240" s="131">
        <v>360</v>
      </c>
      <c r="D13240" s="39">
        <v>0.1003</v>
      </c>
      <c r="E13240" s="39">
        <v>9.11E-2</v>
      </c>
      <c r="F13240" s="40">
        <v>177000</v>
      </c>
      <c r="G13240" s="40">
        <v>177000</v>
      </c>
      <c r="H13240" s="40">
        <v>120318.21</v>
      </c>
      <c r="I13240" s="40">
        <v>139999.99</v>
      </c>
      <c r="J13240" s="67">
        <f t="shared" si="618"/>
        <v>0.67976389830508477</v>
      </c>
      <c r="K13240" s="39">
        <f t="shared" si="619"/>
        <v>0.7909603954802259</v>
      </c>
      <c r="L13240" s="2" t="str">
        <f t="shared" si="620"/>
        <v>A</v>
      </c>
      <c r="M13240" s="2" t="s">
        <v>1270</v>
      </c>
      <c r="N13240" s="2" t="s">
        <v>422</v>
      </c>
      <c r="O13240" s="2" t="s">
        <v>70</v>
      </c>
    </row>
    <row r="13241" spans="1:15">
      <c r="A13241" s="42">
        <v>39896</v>
      </c>
      <c r="B13241" s="42">
        <v>47201</v>
      </c>
      <c r="C13241" s="130">
        <v>240</v>
      </c>
      <c r="D13241" s="43">
        <v>0.1003</v>
      </c>
      <c r="E13241" s="43">
        <v>9.11E-2</v>
      </c>
      <c r="F13241" s="44">
        <v>141500</v>
      </c>
      <c r="G13241" s="44">
        <v>141500</v>
      </c>
      <c r="H13241" s="44">
        <v>81855.710000000006</v>
      </c>
      <c r="I13241" s="44">
        <v>111999.99</v>
      </c>
      <c r="J13241" s="68">
        <f t="shared" si="618"/>
        <v>0.57848558303886932</v>
      </c>
      <c r="K13241" s="43">
        <f t="shared" si="619"/>
        <v>0.79151936395759726</v>
      </c>
      <c r="L13241" s="41" t="str">
        <f t="shared" si="620"/>
        <v>AA</v>
      </c>
      <c r="M13241" s="41" t="s">
        <v>1308</v>
      </c>
      <c r="N13241" s="41" t="s">
        <v>422</v>
      </c>
      <c r="O13241" s="41" t="s">
        <v>70</v>
      </c>
    </row>
    <row r="13242" spans="1:15">
      <c r="A13242" s="38">
        <v>40564</v>
      </c>
      <c r="B13242" s="38">
        <v>48812</v>
      </c>
      <c r="C13242" s="131">
        <v>271</v>
      </c>
      <c r="D13242" s="39">
        <v>0.1003</v>
      </c>
      <c r="E13242" s="39">
        <v>9.11E-2</v>
      </c>
      <c r="F13242" s="40">
        <v>170000</v>
      </c>
      <c r="G13242" s="40">
        <v>170000</v>
      </c>
      <c r="H13242" s="40">
        <v>110717.84</v>
      </c>
      <c r="I13242" s="40">
        <v>134599.99</v>
      </c>
      <c r="J13242" s="67">
        <f t="shared" si="618"/>
        <v>0.65128141176470589</v>
      </c>
      <c r="K13242" s="39">
        <f t="shared" si="619"/>
        <v>0.79176464705882343</v>
      </c>
      <c r="L13242" s="2" t="str">
        <f t="shared" si="620"/>
        <v>A</v>
      </c>
      <c r="M13242" s="2" t="s">
        <v>634</v>
      </c>
      <c r="N13242" s="2" t="s">
        <v>421</v>
      </c>
      <c r="O13242" s="2" t="s">
        <v>70</v>
      </c>
    </row>
    <row r="13243" spans="1:15">
      <c r="A13243" s="42">
        <v>40592</v>
      </c>
      <c r="B13243" s="42">
        <v>51550</v>
      </c>
      <c r="C13243" s="130">
        <v>360</v>
      </c>
      <c r="D13243" s="43">
        <v>0.1003</v>
      </c>
      <c r="E13243" s="43">
        <v>9.11E-2</v>
      </c>
      <c r="F13243" s="44">
        <v>165000</v>
      </c>
      <c r="G13243" s="44">
        <v>165000</v>
      </c>
      <c r="H13243" s="44">
        <v>49811.87</v>
      </c>
      <c r="I13243" s="44">
        <v>130652.88</v>
      </c>
      <c r="J13243" s="68">
        <f t="shared" si="618"/>
        <v>0.30189012121212122</v>
      </c>
      <c r="K13243" s="43">
        <f t="shared" si="619"/>
        <v>0.79183563636363641</v>
      </c>
      <c r="L13243" s="41" t="str">
        <f t="shared" si="620"/>
        <v>AA</v>
      </c>
      <c r="M13243" s="41" t="s">
        <v>966</v>
      </c>
      <c r="N13243" s="41" t="s">
        <v>416</v>
      </c>
      <c r="O13243" s="41" t="s">
        <v>70</v>
      </c>
    </row>
    <row r="13244" spans="1:15">
      <c r="A13244" s="42">
        <v>40373</v>
      </c>
      <c r="B13244" s="42">
        <v>51331</v>
      </c>
      <c r="C13244" s="130">
        <v>360</v>
      </c>
      <c r="D13244" s="43">
        <v>0.1003</v>
      </c>
      <c r="E13244" s="43">
        <v>9.11E-2</v>
      </c>
      <c r="F13244" s="44">
        <v>186420</v>
      </c>
      <c r="G13244" s="44">
        <v>186420</v>
      </c>
      <c r="H13244" s="44">
        <v>129250.5</v>
      </c>
      <c r="I13244" s="44">
        <v>147777.99</v>
      </c>
      <c r="J13244" s="68">
        <f t="shared" si="618"/>
        <v>0.6933295783714194</v>
      </c>
      <c r="K13244" s="43">
        <f t="shared" si="619"/>
        <v>0.79271532024460889</v>
      </c>
      <c r="L13244" s="41" t="str">
        <f t="shared" si="620"/>
        <v>A</v>
      </c>
      <c r="M13244" s="41" t="s">
        <v>475</v>
      </c>
      <c r="N13244" s="41" t="s">
        <v>427</v>
      </c>
      <c r="O13244" s="41" t="s">
        <v>70</v>
      </c>
    </row>
    <row r="13245" spans="1:15">
      <c r="A13245" s="42">
        <v>40120</v>
      </c>
      <c r="B13245" s="42">
        <v>51077</v>
      </c>
      <c r="C13245" s="130">
        <v>360</v>
      </c>
      <c r="D13245" s="43">
        <v>0.1003</v>
      </c>
      <c r="E13245" s="43">
        <v>9.5700000000000007E-2</v>
      </c>
      <c r="F13245" s="44">
        <v>192310</v>
      </c>
      <c r="G13245" s="44">
        <v>192310</v>
      </c>
      <c r="H13245" s="44">
        <v>132956.88</v>
      </c>
      <c r="I13245" s="44">
        <v>152463.28</v>
      </c>
      <c r="J13245" s="68">
        <f t="shared" si="618"/>
        <v>0.69136747959024492</v>
      </c>
      <c r="K13245" s="43">
        <f t="shared" si="619"/>
        <v>0.79279954240549111</v>
      </c>
      <c r="L13245" s="41" t="str">
        <f t="shared" si="620"/>
        <v>A</v>
      </c>
      <c r="M13245" s="41" t="s">
        <v>509</v>
      </c>
      <c r="N13245" s="41" t="s">
        <v>430</v>
      </c>
      <c r="O13245" s="41" t="s">
        <v>70</v>
      </c>
    </row>
    <row r="13246" spans="1:15">
      <c r="A13246" s="38">
        <v>40158</v>
      </c>
      <c r="B13246" s="38">
        <v>46245</v>
      </c>
      <c r="C13246" s="131">
        <v>200</v>
      </c>
      <c r="D13246" s="39">
        <v>0.1003</v>
      </c>
      <c r="E13246" s="39">
        <v>9.11E-2</v>
      </c>
      <c r="F13246" s="40">
        <v>157764.67000000001</v>
      </c>
      <c r="G13246" s="40">
        <v>157764.67000000001</v>
      </c>
      <c r="H13246" s="40">
        <v>104690.62</v>
      </c>
      <c r="I13246" s="40">
        <v>125102.42</v>
      </c>
      <c r="J13246" s="67">
        <f t="shared" si="618"/>
        <v>0.66358722773609569</v>
      </c>
      <c r="K13246" s="39">
        <f t="shared" si="619"/>
        <v>0.79296853978777371</v>
      </c>
      <c r="L13246" s="2" t="str">
        <f t="shared" si="620"/>
        <v>A</v>
      </c>
      <c r="M13246" s="2" t="s">
        <v>609</v>
      </c>
      <c r="N13246" s="2" t="s">
        <v>428</v>
      </c>
      <c r="O13246" s="2" t="s">
        <v>70</v>
      </c>
    </row>
    <row r="13247" spans="1:15">
      <c r="A13247" s="38">
        <v>39884</v>
      </c>
      <c r="B13247" s="38">
        <v>47189</v>
      </c>
      <c r="C13247" s="131">
        <v>240</v>
      </c>
      <c r="D13247" s="39">
        <v>0.1003</v>
      </c>
      <c r="E13247" s="39">
        <v>9.11E-2</v>
      </c>
      <c r="F13247" s="40">
        <v>200000</v>
      </c>
      <c r="G13247" s="40">
        <v>200000</v>
      </c>
      <c r="H13247" s="40">
        <v>116059.55</v>
      </c>
      <c r="I13247" s="40">
        <v>158599.99</v>
      </c>
      <c r="J13247" s="67">
        <f t="shared" si="618"/>
        <v>0.58029775000000006</v>
      </c>
      <c r="K13247" s="39">
        <f t="shared" si="619"/>
        <v>0.7929999499999999</v>
      </c>
      <c r="L13247" s="2" t="str">
        <f t="shared" si="620"/>
        <v>AA</v>
      </c>
      <c r="M13247" s="2" t="s">
        <v>1161</v>
      </c>
      <c r="N13247" s="2" t="s">
        <v>423</v>
      </c>
      <c r="O13247" s="2" t="s">
        <v>70</v>
      </c>
    </row>
    <row r="13248" spans="1:15">
      <c r="A13248" s="38">
        <v>40312</v>
      </c>
      <c r="B13248" s="38">
        <v>51270</v>
      </c>
      <c r="C13248" s="131">
        <v>360</v>
      </c>
      <c r="D13248" s="39">
        <v>0.1003</v>
      </c>
      <c r="E13248" s="39">
        <v>9.11E-2</v>
      </c>
      <c r="F13248" s="40">
        <v>197200</v>
      </c>
      <c r="G13248" s="40">
        <v>197200</v>
      </c>
      <c r="H13248" s="40">
        <v>136192.47</v>
      </c>
      <c r="I13248" s="40">
        <v>156472.73000000001</v>
      </c>
      <c r="J13248" s="67">
        <f t="shared" si="618"/>
        <v>0.69063118661257605</v>
      </c>
      <c r="K13248" s="39">
        <f t="shared" si="619"/>
        <v>0.7934722616632861</v>
      </c>
      <c r="L13248" s="2" t="str">
        <f t="shared" si="620"/>
        <v>A</v>
      </c>
      <c r="M13248" s="2" t="s">
        <v>757</v>
      </c>
      <c r="N13248" s="2" t="s">
        <v>439</v>
      </c>
      <c r="O13248" s="2" t="s">
        <v>70</v>
      </c>
    </row>
    <row r="13249" spans="1:15">
      <c r="A13249" s="42">
        <v>40455</v>
      </c>
      <c r="B13249" s="42">
        <v>51413</v>
      </c>
      <c r="C13249" s="130">
        <v>360</v>
      </c>
      <c r="D13249" s="43">
        <v>0.1003</v>
      </c>
      <c r="E13249" s="43">
        <v>9.11E-2</v>
      </c>
      <c r="F13249" s="44">
        <v>189000</v>
      </c>
      <c r="G13249" s="44">
        <v>189000</v>
      </c>
      <c r="H13249" s="44">
        <v>100264.59</v>
      </c>
      <c r="I13249" s="44">
        <v>149999.99</v>
      </c>
      <c r="J13249" s="68">
        <f t="shared" si="618"/>
        <v>0.53050047619047613</v>
      </c>
      <c r="K13249" s="43">
        <f t="shared" si="619"/>
        <v>0.79365074074074071</v>
      </c>
      <c r="L13249" s="41" t="str">
        <f t="shared" si="620"/>
        <v>AA</v>
      </c>
      <c r="M13249" s="41" t="s">
        <v>449</v>
      </c>
      <c r="N13249" s="41" t="s">
        <v>418</v>
      </c>
      <c r="O13249" s="41" t="s">
        <v>70</v>
      </c>
    </row>
    <row r="13250" spans="1:15">
      <c r="A13250" s="42">
        <v>40737</v>
      </c>
      <c r="B13250" s="42">
        <v>51695</v>
      </c>
      <c r="C13250" s="130">
        <v>360</v>
      </c>
      <c r="D13250" s="43">
        <v>0.1003</v>
      </c>
      <c r="E13250" s="43">
        <v>9.11E-2</v>
      </c>
      <c r="F13250" s="44">
        <v>170000</v>
      </c>
      <c r="G13250" s="44">
        <v>170000</v>
      </c>
      <c r="H13250" s="44">
        <v>121551.6</v>
      </c>
      <c r="I13250" s="44">
        <v>134999.99</v>
      </c>
      <c r="J13250" s="68">
        <f t="shared" si="618"/>
        <v>0.71500941176470589</v>
      </c>
      <c r="K13250" s="43">
        <f t="shared" si="619"/>
        <v>0.7941175882352941</v>
      </c>
      <c r="L13250" s="41" t="str">
        <f t="shared" si="620"/>
        <v>A</v>
      </c>
      <c r="M13250" s="41" t="s">
        <v>475</v>
      </c>
      <c r="N13250" s="41" t="s">
        <v>427</v>
      </c>
      <c r="O13250" s="41" t="s">
        <v>70</v>
      </c>
    </row>
    <row r="13251" spans="1:15">
      <c r="A13251" s="42">
        <v>39926</v>
      </c>
      <c r="B13251" s="42">
        <v>45800</v>
      </c>
      <c r="C13251" s="130">
        <v>193</v>
      </c>
      <c r="D13251" s="43">
        <v>0.1003</v>
      </c>
      <c r="E13251" s="43">
        <v>9.11E-2</v>
      </c>
      <c r="F13251" s="44">
        <v>140000</v>
      </c>
      <c r="G13251" s="44">
        <v>140000</v>
      </c>
      <c r="H13251" s="44">
        <v>80355.259999999995</v>
      </c>
      <c r="I13251" s="44">
        <v>111200</v>
      </c>
      <c r="J13251" s="68">
        <f t="shared" ref="J13251:J13314" si="621">H13251/G13251</f>
        <v>0.57396614285714287</v>
      </c>
      <c r="K13251" s="43">
        <f t="shared" ref="K13251:K13314" si="622">I13251/G13251</f>
        <v>0.79428571428571426</v>
      </c>
      <c r="L13251" s="41" t="str">
        <f t="shared" ref="L13251:L13314" si="623">IF(J13251&lt;=65%,"AA",IF(J13251&lt;=75%,"A",IF(J13251&lt;=85%,"B","C")))</f>
        <v>AA</v>
      </c>
      <c r="M13251" s="41" t="s">
        <v>486</v>
      </c>
      <c r="N13251" s="41" t="s">
        <v>417</v>
      </c>
      <c r="O13251" s="41" t="s">
        <v>70</v>
      </c>
    </row>
    <row r="13252" spans="1:15">
      <c r="A13252" s="42">
        <v>40606</v>
      </c>
      <c r="B13252" s="42">
        <v>47911</v>
      </c>
      <c r="C13252" s="130">
        <v>240</v>
      </c>
      <c r="D13252" s="43">
        <v>0.1003</v>
      </c>
      <c r="E13252" s="43">
        <v>9.11E-2</v>
      </c>
      <c r="F13252" s="44">
        <v>180000</v>
      </c>
      <c r="G13252" s="44">
        <v>180000</v>
      </c>
      <c r="H13252" s="44">
        <v>118158.07</v>
      </c>
      <c r="I13252" s="44">
        <v>142999.99</v>
      </c>
      <c r="J13252" s="68">
        <f t="shared" si="621"/>
        <v>0.65643372222222229</v>
      </c>
      <c r="K13252" s="43">
        <f t="shared" si="622"/>
        <v>0.7944443888888888</v>
      </c>
      <c r="L13252" s="41" t="str">
        <f t="shared" si="623"/>
        <v>A</v>
      </c>
      <c r="M13252" s="41" t="s">
        <v>601</v>
      </c>
      <c r="N13252" s="41" t="s">
        <v>435</v>
      </c>
      <c r="O13252" s="41" t="s">
        <v>70</v>
      </c>
    </row>
    <row r="13253" spans="1:15">
      <c r="A13253" s="42">
        <v>40527</v>
      </c>
      <c r="B13253" s="42">
        <v>51485</v>
      </c>
      <c r="C13253" s="130">
        <v>360</v>
      </c>
      <c r="D13253" s="43">
        <v>0.1003</v>
      </c>
      <c r="E13253" s="43">
        <v>9.11E-2</v>
      </c>
      <c r="F13253" s="44">
        <v>185000</v>
      </c>
      <c r="G13253" s="44">
        <v>185000</v>
      </c>
      <c r="H13253" s="44">
        <v>56428.83</v>
      </c>
      <c r="I13253" s="44">
        <v>147000</v>
      </c>
      <c r="J13253" s="68">
        <f t="shared" si="621"/>
        <v>0.30502070270270271</v>
      </c>
      <c r="K13253" s="43">
        <f t="shared" si="622"/>
        <v>0.79459459459459458</v>
      </c>
      <c r="L13253" s="41" t="str">
        <f t="shared" si="623"/>
        <v>AA</v>
      </c>
      <c r="M13253" s="41" t="s">
        <v>564</v>
      </c>
      <c r="N13253" s="41" t="s">
        <v>417</v>
      </c>
      <c r="O13253" s="41" t="s">
        <v>70</v>
      </c>
    </row>
    <row r="13254" spans="1:15">
      <c r="A13254" s="38">
        <v>40156</v>
      </c>
      <c r="B13254" s="38">
        <v>51113</v>
      </c>
      <c r="C13254" s="131">
        <v>360</v>
      </c>
      <c r="D13254" s="39">
        <v>0.1003</v>
      </c>
      <c r="E13254" s="39">
        <v>9.11E-2</v>
      </c>
      <c r="F13254" s="40">
        <v>195750</v>
      </c>
      <c r="G13254" s="40">
        <v>195750</v>
      </c>
      <c r="H13254" s="40">
        <v>140264.79</v>
      </c>
      <c r="I13254" s="40">
        <v>155550</v>
      </c>
      <c r="J13254" s="67">
        <f t="shared" si="621"/>
        <v>0.71655065134099616</v>
      </c>
      <c r="K13254" s="39">
        <f t="shared" si="622"/>
        <v>0.79463601532567052</v>
      </c>
      <c r="L13254" s="2" t="str">
        <f t="shared" si="623"/>
        <v>A</v>
      </c>
      <c r="M13254" s="2" t="s">
        <v>691</v>
      </c>
      <c r="N13254" s="2" t="s">
        <v>417</v>
      </c>
      <c r="O13254" s="2" t="s">
        <v>70</v>
      </c>
    </row>
    <row r="13255" spans="1:15">
      <c r="A13255" s="38">
        <v>40338</v>
      </c>
      <c r="B13255" s="38">
        <v>49743</v>
      </c>
      <c r="C13255" s="131">
        <v>309</v>
      </c>
      <c r="D13255" s="39">
        <v>0.1003</v>
      </c>
      <c r="E13255" s="39">
        <v>9.11E-2</v>
      </c>
      <c r="F13255" s="40">
        <v>195000</v>
      </c>
      <c r="G13255" s="40">
        <v>195000</v>
      </c>
      <c r="H13255" s="40">
        <v>131213.60999999999</v>
      </c>
      <c r="I13255" s="40">
        <v>154999.99</v>
      </c>
      <c r="J13255" s="67">
        <f t="shared" si="621"/>
        <v>0.67289030769230762</v>
      </c>
      <c r="K13255" s="39">
        <f t="shared" si="622"/>
        <v>0.79487174358974355</v>
      </c>
      <c r="L13255" s="2" t="str">
        <f t="shared" si="623"/>
        <v>A</v>
      </c>
      <c r="M13255" s="2" t="s">
        <v>489</v>
      </c>
      <c r="N13255" s="2" t="s">
        <v>415</v>
      </c>
      <c r="O13255" s="2" t="s">
        <v>70</v>
      </c>
    </row>
    <row r="13256" spans="1:15">
      <c r="A13256" s="38">
        <v>40499</v>
      </c>
      <c r="B13256" s="38">
        <v>51457</v>
      </c>
      <c r="C13256" s="131">
        <v>360</v>
      </c>
      <c r="D13256" s="39">
        <v>0.1003</v>
      </c>
      <c r="E13256" s="39">
        <v>9.11E-2</v>
      </c>
      <c r="F13256" s="40">
        <v>179992.03</v>
      </c>
      <c r="G13256" s="40">
        <v>179992.03</v>
      </c>
      <c r="H13256" s="40">
        <v>93023.06</v>
      </c>
      <c r="I13256" s="40">
        <v>143092.03</v>
      </c>
      <c r="J13256" s="67">
        <f t="shared" si="621"/>
        <v>0.51681766131533713</v>
      </c>
      <c r="K13256" s="39">
        <f t="shared" si="622"/>
        <v>0.7949909226536308</v>
      </c>
      <c r="L13256" s="2" t="str">
        <f t="shared" si="623"/>
        <v>AA</v>
      </c>
      <c r="M13256" s="2" t="s">
        <v>696</v>
      </c>
      <c r="N13256" s="2" t="s">
        <v>424</v>
      </c>
      <c r="O13256" s="2" t="s">
        <v>70</v>
      </c>
    </row>
    <row r="13257" spans="1:15">
      <c r="A13257" s="42">
        <v>40518</v>
      </c>
      <c r="B13257" s="42">
        <v>51354</v>
      </c>
      <c r="C13257" s="130">
        <v>356</v>
      </c>
      <c r="D13257" s="43">
        <v>0.1003</v>
      </c>
      <c r="E13257" s="43">
        <v>9.11E-2</v>
      </c>
      <c r="F13257" s="44">
        <v>166000</v>
      </c>
      <c r="G13257" s="44">
        <v>166000</v>
      </c>
      <c r="H13257" s="44">
        <v>116831.83</v>
      </c>
      <c r="I13257" s="44">
        <v>131976.07</v>
      </c>
      <c r="J13257" s="68">
        <f t="shared" si="621"/>
        <v>0.70380620481927714</v>
      </c>
      <c r="K13257" s="43">
        <f t="shared" si="622"/>
        <v>0.79503656626506025</v>
      </c>
      <c r="L13257" s="41" t="str">
        <f t="shared" si="623"/>
        <v>A</v>
      </c>
      <c r="M13257" s="41" t="s">
        <v>755</v>
      </c>
      <c r="N13257" s="41" t="s">
        <v>424</v>
      </c>
      <c r="O13257" s="41" t="s">
        <v>70</v>
      </c>
    </row>
    <row r="13258" spans="1:15">
      <c r="A13258" s="38">
        <v>40361</v>
      </c>
      <c r="B13258" s="38">
        <v>47666</v>
      </c>
      <c r="C13258" s="131">
        <v>240</v>
      </c>
      <c r="D13258" s="39">
        <v>0.1003</v>
      </c>
      <c r="E13258" s="39">
        <v>9.11E-2</v>
      </c>
      <c r="F13258" s="40">
        <v>185000</v>
      </c>
      <c r="G13258" s="40">
        <v>185000</v>
      </c>
      <c r="H13258" s="40">
        <v>78857.66</v>
      </c>
      <c r="I13258" s="40">
        <v>147090.82999999999</v>
      </c>
      <c r="J13258" s="67">
        <f t="shared" si="621"/>
        <v>0.42625762162162162</v>
      </c>
      <c r="K13258" s="39">
        <f t="shared" si="622"/>
        <v>0.79508556756756754</v>
      </c>
      <c r="L13258" s="2" t="str">
        <f t="shared" si="623"/>
        <v>AA</v>
      </c>
      <c r="M13258" s="2" t="s">
        <v>601</v>
      </c>
      <c r="N13258" s="2" t="s">
        <v>435</v>
      </c>
      <c r="O13258" s="2" t="s">
        <v>70</v>
      </c>
    </row>
    <row r="13259" spans="1:15">
      <c r="A13259" s="42">
        <v>40641</v>
      </c>
      <c r="B13259" s="42">
        <v>51599</v>
      </c>
      <c r="C13259" s="130">
        <v>360</v>
      </c>
      <c r="D13259" s="43">
        <v>0.1003</v>
      </c>
      <c r="E13259" s="43">
        <v>9.11E-2</v>
      </c>
      <c r="F13259" s="44">
        <v>173800</v>
      </c>
      <c r="G13259" s="44">
        <v>173800</v>
      </c>
      <c r="H13259" s="44">
        <v>123530.25</v>
      </c>
      <c r="I13259" s="44">
        <v>138299.99</v>
      </c>
      <c r="J13259" s="68">
        <f t="shared" si="621"/>
        <v>0.71076093210586877</v>
      </c>
      <c r="K13259" s="43">
        <f t="shared" si="622"/>
        <v>0.79574217491369381</v>
      </c>
      <c r="L13259" s="41" t="str">
        <f t="shared" si="623"/>
        <v>A</v>
      </c>
      <c r="M13259" s="41" t="s">
        <v>489</v>
      </c>
      <c r="N13259" s="41" t="s">
        <v>415</v>
      </c>
      <c r="O13259" s="41" t="s">
        <v>70</v>
      </c>
    </row>
    <row r="13260" spans="1:15">
      <c r="A13260" s="42">
        <v>40513</v>
      </c>
      <c r="B13260" s="42">
        <v>49644</v>
      </c>
      <c r="C13260" s="130">
        <v>300</v>
      </c>
      <c r="D13260" s="43">
        <v>0.1003</v>
      </c>
      <c r="E13260" s="43">
        <v>9.11E-2</v>
      </c>
      <c r="F13260" s="44">
        <v>155000</v>
      </c>
      <c r="G13260" s="44">
        <v>155000</v>
      </c>
      <c r="H13260" s="44">
        <v>105959.87</v>
      </c>
      <c r="I13260" s="44">
        <v>123483.12</v>
      </c>
      <c r="J13260" s="68">
        <f t="shared" si="621"/>
        <v>0.68361206451612899</v>
      </c>
      <c r="K13260" s="43">
        <f t="shared" si="622"/>
        <v>0.7966652903225806</v>
      </c>
      <c r="L13260" s="41" t="str">
        <f t="shared" si="623"/>
        <v>A</v>
      </c>
      <c r="M13260" s="41" t="s">
        <v>495</v>
      </c>
      <c r="N13260" s="41" t="s">
        <v>424</v>
      </c>
      <c r="O13260" s="41" t="s">
        <v>70</v>
      </c>
    </row>
    <row r="13261" spans="1:15">
      <c r="A13261" s="42">
        <v>39842</v>
      </c>
      <c r="B13261" s="42">
        <v>47147</v>
      </c>
      <c r="C13261" s="130">
        <v>240</v>
      </c>
      <c r="D13261" s="43">
        <v>0.1003</v>
      </c>
      <c r="E13261" s="43">
        <v>9.5700000000000007E-2</v>
      </c>
      <c r="F13261" s="44">
        <v>175718.39999999999</v>
      </c>
      <c r="G13261" s="44">
        <v>175718.39999999999</v>
      </c>
      <c r="H13261" s="44">
        <v>101633.68</v>
      </c>
      <c r="I13261" s="44">
        <v>139999.99</v>
      </c>
      <c r="J13261" s="68">
        <f t="shared" si="621"/>
        <v>0.57838951413170159</v>
      </c>
      <c r="K13261" s="43">
        <f t="shared" si="622"/>
        <v>0.79672925544507578</v>
      </c>
      <c r="L13261" s="41" t="str">
        <f t="shared" si="623"/>
        <v>AA</v>
      </c>
      <c r="M13261" s="41" t="s">
        <v>1053</v>
      </c>
      <c r="N13261" s="41" t="s">
        <v>429</v>
      </c>
      <c r="O13261" s="41" t="s">
        <v>70</v>
      </c>
    </row>
    <row r="13262" spans="1:15">
      <c r="A13262" s="42">
        <v>40028</v>
      </c>
      <c r="B13262" s="42">
        <v>49159</v>
      </c>
      <c r="C13262" s="130">
        <v>300</v>
      </c>
      <c r="D13262" s="43">
        <v>0.1003</v>
      </c>
      <c r="E13262" s="43">
        <v>9.11E-2</v>
      </c>
      <c r="F13262" s="44">
        <v>160000</v>
      </c>
      <c r="G13262" s="44">
        <v>160000</v>
      </c>
      <c r="H13262" s="44">
        <v>55253.55</v>
      </c>
      <c r="I13262" s="44">
        <v>127499.99</v>
      </c>
      <c r="J13262" s="68">
        <f t="shared" si="621"/>
        <v>0.34533468750000001</v>
      </c>
      <c r="K13262" s="43">
        <f t="shared" si="622"/>
        <v>0.79687493750000005</v>
      </c>
      <c r="L13262" s="41" t="str">
        <f t="shared" si="623"/>
        <v>AA</v>
      </c>
      <c r="M13262" s="41" t="s">
        <v>833</v>
      </c>
      <c r="N13262" s="41" t="s">
        <v>432</v>
      </c>
      <c r="O13262" s="41" t="s">
        <v>70</v>
      </c>
    </row>
    <row r="13263" spans="1:15">
      <c r="A13263" s="38">
        <v>39688</v>
      </c>
      <c r="B13263" s="38">
        <v>46993</v>
      </c>
      <c r="C13263" s="131">
        <v>240</v>
      </c>
      <c r="D13263" s="39">
        <v>0.1003</v>
      </c>
      <c r="E13263" s="39">
        <v>9.11E-2</v>
      </c>
      <c r="F13263" s="40">
        <v>197000</v>
      </c>
      <c r="G13263" s="40">
        <v>197000</v>
      </c>
      <c r="H13263" s="40">
        <v>111457.94</v>
      </c>
      <c r="I13263" s="40">
        <v>156999.99</v>
      </c>
      <c r="J13263" s="67">
        <f t="shared" si="621"/>
        <v>0.56577634517766495</v>
      </c>
      <c r="K13263" s="39">
        <f t="shared" si="622"/>
        <v>0.79695426395939084</v>
      </c>
      <c r="L13263" s="2" t="str">
        <f t="shared" si="623"/>
        <v>AA</v>
      </c>
      <c r="M13263" s="2" t="s">
        <v>457</v>
      </c>
      <c r="N13263" s="2" t="s">
        <v>419</v>
      </c>
      <c r="O13263" s="2" t="s">
        <v>70</v>
      </c>
    </row>
    <row r="13264" spans="1:15">
      <c r="A13264" s="38">
        <v>39909</v>
      </c>
      <c r="B13264" s="38">
        <v>47214</v>
      </c>
      <c r="C13264" s="131">
        <v>240</v>
      </c>
      <c r="D13264" s="39">
        <v>0.1003</v>
      </c>
      <c r="E13264" s="39">
        <v>9.11E-2</v>
      </c>
      <c r="F13264" s="40">
        <v>134500</v>
      </c>
      <c r="G13264" s="40">
        <v>134500</v>
      </c>
      <c r="H13264" s="40">
        <v>78946.31</v>
      </c>
      <c r="I13264" s="40">
        <v>107199.99</v>
      </c>
      <c r="J13264" s="67">
        <f t="shared" si="621"/>
        <v>0.58696141263940516</v>
      </c>
      <c r="K13264" s="39">
        <f t="shared" si="622"/>
        <v>0.79702594795539039</v>
      </c>
      <c r="L13264" s="2" t="str">
        <f t="shared" si="623"/>
        <v>AA</v>
      </c>
      <c r="M13264" s="2" t="s">
        <v>475</v>
      </c>
      <c r="N13264" s="2" t="s">
        <v>427</v>
      </c>
      <c r="O13264" s="2" t="s">
        <v>70</v>
      </c>
    </row>
    <row r="13265" spans="1:15">
      <c r="A13265" s="42">
        <v>39779</v>
      </c>
      <c r="B13265" s="42">
        <v>47084</v>
      </c>
      <c r="C13265" s="130">
        <v>240</v>
      </c>
      <c r="D13265" s="43">
        <v>0.1003</v>
      </c>
      <c r="E13265" s="43">
        <v>9.11E-2</v>
      </c>
      <c r="F13265" s="44">
        <v>150488.53</v>
      </c>
      <c r="G13265" s="44">
        <v>150488.53</v>
      </c>
      <c r="H13265" s="44">
        <v>40753.980000000003</v>
      </c>
      <c r="I13265" s="44">
        <v>120000</v>
      </c>
      <c r="J13265" s="68">
        <f t="shared" si="621"/>
        <v>0.27081120401667824</v>
      </c>
      <c r="K13265" s="43">
        <f t="shared" si="622"/>
        <v>0.79740296486383377</v>
      </c>
      <c r="L13265" s="41" t="str">
        <f t="shared" si="623"/>
        <v>AA</v>
      </c>
      <c r="M13265" s="41" t="s">
        <v>589</v>
      </c>
      <c r="N13265" s="41" t="s">
        <v>438</v>
      </c>
      <c r="O13265" s="41" t="s">
        <v>70</v>
      </c>
    </row>
    <row r="13266" spans="1:15">
      <c r="A13266" s="42">
        <v>39717</v>
      </c>
      <c r="B13266" s="42">
        <v>47022</v>
      </c>
      <c r="C13266" s="130">
        <v>240</v>
      </c>
      <c r="D13266" s="43">
        <v>0.1003</v>
      </c>
      <c r="E13266" s="43">
        <v>9.11E-2</v>
      </c>
      <c r="F13266" s="44">
        <v>130419.4</v>
      </c>
      <c r="G13266" s="44">
        <v>130419.4</v>
      </c>
      <c r="H13266" s="44">
        <v>74116.800000000003</v>
      </c>
      <c r="I13266" s="44">
        <v>103999.99</v>
      </c>
      <c r="J13266" s="68">
        <f t="shared" si="621"/>
        <v>0.56829582102049236</v>
      </c>
      <c r="K13266" s="43">
        <f t="shared" si="622"/>
        <v>0.79742729992623806</v>
      </c>
      <c r="L13266" s="41" t="str">
        <f t="shared" si="623"/>
        <v>AA</v>
      </c>
      <c r="M13266" s="41" t="s">
        <v>703</v>
      </c>
      <c r="N13266" s="41" t="s">
        <v>437</v>
      </c>
      <c r="O13266" s="41" t="s">
        <v>70</v>
      </c>
    </row>
    <row r="13267" spans="1:15">
      <c r="A13267" s="38">
        <v>39861</v>
      </c>
      <c r="B13267" s="38">
        <v>47166</v>
      </c>
      <c r="C13267" s="131">
        <v>240</v>
      </c>
      <c r="D13267" s="39">
        <v>0.1003</v>
      </c>
      <c r="E13267" s="39">
        <v>9.11E-2</v>
      </c>
      <c r="F13267" s="40">
        <v>134400</v>
      </c>
      <c r="G13267" s="40">
        <v>134400</v>
      </c>
      <c r="H13267" s="40">
        <v>78036.22</v>
      </c>
      <c r="I13267" s="40">
        <v>107199.99</v>
      </c>
      <c r="J13267" s="67">
        <f t="shared" si="621"/>
        <v>0.58062663690476191</v>
      </c>
      <c r="K13267" s="39">
        <f t="shared" si="622"/>
        <v>0.79761897321428576</v>
      </c>
      <c r="L13267" s="2" t="str">
        <f t="shared" si="623"/>
        <v>AA</v>
      </c>
      <c r="M13267" s="2" t="s">
        <v>735</v>
      </c>
      <c r="N13267" s="2" t="s">
        <v>421</v>
      </c>
      <c r="O13267" s="2" t="s">
        <v>70</v>
      </c>
    </row>
    <row r="13268" spans="1:15">
      <c r="A13268" s="42">
        <v>39723</v>
      </c>
      <c r="B13268" s="42">
        <v>41427</v>
      </c>
      <c r="C13268" s="130">
        <v>56</v>
      </c>
      <c r="D13268" s="43">
        <v>0.1003</v>
      </c>
      <c r="E13268" s="43">
        <v>9.5700000000000007E-2</v>
      </c>
      <c r="F13268" s="44">
        <v>188000</v>
      </c>
      <c r="G13268" s="44">
        <v>188000</v>
      </c>
      <c r="H13268" s="44">
        <v>56437.53</v>
      </c>
      <c r="I13268" s="44">
        <v>149999.99</v>
      </c>
      <c r="J13268" s="68">
        <f t="shared" si="621"/>
        <v>0.30019962765957448</v>
      </c>
      <c r="K13268" s="43">
        <f t="shared" si="622"/>
        <v>0.79787228723404247</v>
      </c>
      <c r="L13268" s="41" t="str">
        <f t="shared" si="623"/>
        <v>AA</v>
      </c>
      <c r="M13268" s="41" t="s">
        <v>468</v>
      </c>
      <c r="N13268" s="41" t="s">
        <v>421</v>
      </c>
      <c r="O13268" s="41" t="s">
        <v>70</v>
      </c>
    </row>
    <row r="13269" spans="1:15">
      <c r="A13269" s="38">
        <v>40574</v>
      </c>
      <c r="B13269" s="38">
        <v>42978</v>
      </c>
      <c r="C13269" s="131">
        <v>79</v>
      </c>
      <c r="D13269" s="39">
        <v>0.1003</v>
      </c>
      <c r="E13269" s="39">
        <v>9.11E-2</v>
      </c>
      <c r="F13269" s="40">
        <v>188000</v>
      </c>
      <c r="G13269" s="40">
        <v>188000</v>
      </c>
      <c r="H13269" s="40">
        <v>59262.95</v>
      </c>
      <c r="I13269" s="40">
        <v>149999.99</v>
      </c>
      <c r="J13269" s="67">
        <f t="shared" si="621"/>
        <v>0.3152284574468085</v>
      </c>
      <c r="K13269" s="39">
        <f t="shared" si="622"/>
        <v>0.79787228723404247</v>
      </c>
      <c r="L13269" s="2" t="str">
        <f t="shared" si="623"/>
        <v>AA</v>
      </c>
      <c r="M13269" s="2" t="s">
        <v>470</v>
      </c>
      <c r="N13269" s="2" t="s">
        <v>424</v>
      </c>
      <c r="O13269" s="2" t="s">
        <v>70</v>
      </c>
    </row>
    <row r="13270" spans="1:15">
      <c r="A13270" s="38">
        <v>40361</v>
      </c>
      <c r="B13270" s="38">
        <v>43984</v>
      </c>
      <c r="C13270" s="131">
        <v>119</v>
      </c>
      <c r="D13270" s="39">
        <v>0.1003</v>
      </c>
      <c r="E13270" s="39">
        <v>9.11E-2</v>
      </c>
      <c r="F13270" s="40">
        <v>188000</v>
      </c>
      <c r="G13270" s="40">
        <v>188000</v>
      </c>
      <c r="H13270" s="40">
        <v>89057.18</v>
      </c>
      <c r="I13270" s="40">
        <v>150000</v>
      </c>
      <c r="J13270" s="67">
        <f t="shared" si="621"/>
        <v>0.47370840425531913</v>
      </c>
      <c r="K13270" s="39">
        <f t="shared" si="622"/>
        <v>0.7978723404255319</v>
      </c>
      <c r="L13270" s="2" t="str">
        <f t="shared" si="623"/>
        <v>AA</v>
      </c>
      <c r="M13270" s="2" t="s">
        <v>511</v>
      </c>
      <c r="N13270" s="2" t="s">
        <v>422</v>
      </c>
      <c r="O13270" s="2" t="s">
        <v>70</v>
      </c>
    </row>
    <row r="13271" spans="1:15">
      <c r="A13271" s="42">
        <v>39923</v>
      </c>
      <c r="B13271" s="42">
        <v>45036</v>
      </c>
      <c r="C13271" s="130">
        <v>168</v>
      </c>
      <c r="D13271" s="43">
        <v>0.1003</v>
      </c>
      <c r="E13271" s="43">
        <v>9.11E-2</v>
      </c>
      <c r="F13271" s="44">
        <v>166300</v>
      </c>
      <c r="G13271" s="44">
        <v>166300</v>
      </c>
      <c r="H13271" s="44">
        <v>80522.58</v>
      </c>
      <c r="I13271" s="44">
        <v>132799.99</v>
      </c>
      <c r="J13271" s="68">
        <f t="shared" si="621"/>
        <v>0.4842007215874925</v>
      </c>
      <c r="K13271" s="43">
        <f t="shared" si="622"/>
        <v>0.79855676488274197</v>
      </c>
      <c r="L13271" s="41" t="str">
        <f t="shared" si="623"/>
        <v>AA</v>
      </c>
      <c r="M13271" s="41" t="s">
        <v>540</v>
      </c>
      <c r="N13271" s="41" t="s">
        <v>423</v>
      </c>
      <c r="O13271" s="41" t="s">
        <v>70</v>
      </c>
    </row>
    <row r="13272" spans="1:15">
      <c r="A13272" s="38">
        <v>39632</v>
      </c>
      <c r="B13272" s="38">
        <v>46937</v>
      </c>
      <c r="C13272" s="131">
        <v>240</v>
      </c>
      <c r="D13272" s="39">
        <v>0.1003</v>
      </c>
      <c r="E13272" s="39">
        <v>9.11E-2</v>
      </c>
      <c r="F13272" s="40">
        <v>140000</v>
      </c>
      <c r="G13272" s="40">
        <v>140000</v>
      </c>
      <c r="H13272" s="40">
        <v>46714.96</v>
      </c>
      <c r="I13272" s="40">
        <v>111879.99</v>
      </c>
      <c r="J13272" s="67">
        <f t="shared" si="621"/>
        <v>0.33367828571428571</v>
      </c>
      <c r="K13272" s="39">
        <f t="shared" si="622"/>
        <v>0.79914278571428576</v>
      </c>
      <c r="L13272" s="2" t="str">
        <f t="shared" si="623"/>
        <v>AA</v>
      </c>
      <c r="M13272" s="2" t="s">
        <v>457</v>
      </c>
      <c r="N13272" s="2" t="s">
        <v>419</v>
      </c>
      <c r="O13272" s="2" t="s">
        <v>70</v>
      </c>
    </row>
    <row r="13273" spans="1:15">
      <c r="A13273" s="38">
        <v>40415</v>
      </c>
      <c r="B13273" s="38">
        <v>51373</v>
      </c>
      <c r="C13273" s="131">
        <v>360</v>
      </c>
      <c r="D13273" s="39">
        <v>0.1003</v>
      </c>
      <c r="E13273" s="39">
        <v>9.11E-2</v>
      </c>
      <c r="F13273" s="40">
        <v>167000</v>
      </c>
      <c r="G13273" s="40">
        <v>167000</v>
      </c>
      <c r="H13273" s="40">
        <v>119495.83</v>
      </c>
      <c r="I13273" s="40">
        <v>133480</v>
      </c>
      <c r="J13273" s="67">
        <f t="shared" si="621"/>
        <v>0.71554389221556891</v>
      </c>
      <c r="K13273" s="39">
        <f t="shared" si="622"/>
        <v>0.79928143712574851</v>
      </c>
      <c r="L13273" s="2" t="str">
        <f t="shared" si="623"/>
        <v>A</v>
      </c>
      <c r="M13273" s="2" t="s">
        <v>554</v>
      </c>
      <c r="N13273" s="2" t="s">
        <v>417</v>
      </c>
      <c r="O13273" s="2" t="s">
        <v>70</v>
      </c>
    </row>
    <row r="13274" spans="1:15">
      <c r="A13274" s="38">
        <v>39951</v>
      </c>
      <c r="B13274" s="38">
        <v>47256</v>
      </c>
      <c r="C13274" s="131">
        <v>240</v>
      </c>
      <c r="D13274" s="39">
        <v>0.1003</v>
      </c>
      <c r="E13274" s="39">
        <v>9.11E-2</v>
      </c>
      <c r="F13274" s="40">
        <v>139600</v>
      </c>
      <c r="G13274" s="40">
        <v>139600</v>
      </c>
      <c r="H13274" s="40">
        <v>82479.28</v>
      </c>
      <c r="I13274" s="40">
        <v>111599.99</v>
      </c>
      <c r="J13274" s="67">
        <f t="shared" si="621"/>
        <v>0.59082578796561602</v>
      </c>
      <c r="K13274" s="39">
        <f t="shared" si="622"/>
        <v>0.79942686246418337</v>
      </c>
      <c r="L13274" s="2" t="str">
        <f t="shared" si="623"/>
        <v>AA</v>
      </c>
      <c r="M13274" s="2" t="s">
        <v>475</v>
      </c>
      <c r="N13274" s="2" t="s">
        <v>427</v>
      </c>
      <c r="O13274" s="2" t="s">
        <v>70</v>
      </c>
    </row>
    <row r="13275" spans="1:15">
      <c r="A13275" s="42">
        <v>40574</v>
      </c>
      <c r="B13275" s="42">
        <v>49705</v>
      </c>
      <c r="C13275" s="130">
        <v>300</v>
      </c>
      <c r="D13275" s="43">
        <v>0.1003</v>
      </c>
      <c r="E13275" s="43">
        <v>9.11E-2</v>
      </c>
      <c r="F13275" s="44">
        <v>192000</v>
      </c>
      <c r="G13275" s="44">
        <v>192000</v>
      </c>
      <c r="H13275" s="44">
        <v>131913.42000000001</v>
      </c>
      <c r="I13275" s="44">
        <v>153513.41</v>
      </c>
      <c r="J13275" s="68">
        <f t="shared" si="621"/>
        <v>0.68704906250000009</v>
      </c>
      <c r="K13275" s="43">
        <f t="shared" si="622"/>
        <v>0.79954901041666671</v>
      </c>
      <c r="L13275" s="41" t="str">
        <f t="shared" si="623"/>
        <v>A</v>
      </c>
      <c r="M13275" s="41" t="s">
        <v>457</v>
      </c>
      <c r="N13275" s="41" t="s">
        <v>419</v>
      </c>
      <c r="O13275" s="41" t="s">
        <v>70</v>
      </c>
    </row>
    <row r="13276" spans="1:15">
      <c r="A13276" s="42">
        <v>39853</v>
      </c>
      <c r="B13276" s="42">
        <v>46700</v>
      </c>
      <c r="C13276" s="130">
        <v>225</v>
      </c>
      <c r="D13276" s="43">
        <v>0.1003</v>
      </c>
      <c r="E13276" s="43">
        <v>9.11E-2</v>
      </c>
      <c r="F13276" s="44">
        <v>146700</v>
      </c>
      <c r="G13276" s="44">
        <v>146700</v>
      </c>
      <c r="H13276" s="44">
        <v>83039.62</v>
      </c>
      <c r="I13276" s="44">
        <v>117299.99</v>
      </c>
      <c r="J13276" s="68">
        <f t="shared" si="621"/>
        <v>0.56605057941376957</v>
      </c>
      <c r="K13276" s="43">
        <f t="shared" si="622"/>
        <v>0.79959093387866398</v>
      </c>
      <c r="L13276" s="41" t="str">
        <f t="shared" si="623"/>
        <v>AA</v>
      </c>
      <c r="M13276" s="41" t="s">
        <v>658</v>
      </c>
      <c r="N13276" s="41" t="s">
        <v>423</v>
      </c>
      <c r="O13276" s="41" t="s">
        <v>70</v>
      </c>
    </row>
    <row r="13277" spans="1:15">
      <c r="A13277" s="38">
        <v>39790</v>
      </c>
      <c r="B13277" s="38">
        <v>47095</v>
      </c>
      <c r="C13277" s="131">
        <v>240</v>
      </c>
      <c r="D13277" s="39">
        <v>0.1003</v>
      </c>
      <c r="E13277" s="39">
        <v>9.5700000000000007E-2</v>
      </c>
      <c r="F13277" s="40">
        <v>130052.4</v>
      </c>
      <c r="G13277" s="40">
        <v>130052.4</v>
      </c>
      <c r="H13277" s="40">
        <v>75176.27</v>
      </c>
      <c r="I13277" s="40">
        <v>103999.99</v>
      </c>
      <c r="J13277" s="67">
        <f t="shared" si="621"/>
        <v>0.57804600299571562</v>
      </c>
      <c r="K13277" s="39">
        <f t="shared" si="622"/>
        <v>0.79967759149389028</v>
      </c>
      <c r="L13277" s="2" t="str">
        <f t="shared" si="623"/>
        <v>AA</v>
      </c>
      <c r="M13277" s="2" t="s">
        <v>609</v>
      </c>
      <c r="N13277" s="2" t="s">
        <v>428</v>
      </c>
      <c r="O13277" s="2" t="s">
        <v>70</v>
      </c>
    </row>
    <row r="13278" spans="1:15">
      <c r="A13278" s="38">
        <v>40268</v>
      </c>
      <c r="B13278" s="38">
        <v>47573</v>
      </c>
      <c r="C13278" s="131">
        <v>240</v>
      </c>
      <c r="D13278" s="39">
        <v>0.1003</v>
      </c>
      <c r="E13278" s="39">
        <v>9.11E-2</v>
      </c>
      <c r="F13278" s="40">
        <v>175050</v>
      </c>
      <c r="G13278" s="40">
        <v>175050</v>
      </c>
      <c r="H13278" s="40">
        <v>109215.09</v>
      </c>
      <c r="I13278" s="40">
        <v>139999.99</v>
      </c>
      <c r="J13278" s="67">
        <f t="shared" si="621"/>
        <v>0.6239079691516709</v>
      </c>
      <c r="K13278" s="39">
        <f t="shared" si="622"/>
        <v>0.79977143673236217</v>
      </c>
      <c r="L13278" s="2" t="str">
        <f t="shared" si="623"/>
        <v>AA</v>
      </c>
      <c r="M13278" s="2" t="s">
        <v>511</v>
      </c>
      <c r="N13278" s="2" t="s">
        <v>422</v>
      </c>
      <c r="O13278" s="2" t="s">
        <v>70</v>
      </c>
    </row>
    <row r="13279" spans="1:15">
      <c r="A13279" s="38">
        <v>39604</v>
      </c>
      <c r="B13279" s="38">
        <v>43256</v>
      </c>
      <c r="C13279" s="131">
        <v>120</v>
      </c>
      <c r="D13279" s="39">
        <v>0.1003</v>
      </c>
      <c r="E13279" s="39">
        <v>9.5700000000000007E-2</v>
      </c>
      <c r="F13279" s="40">
        <v>178411.76</v>
      </c>
      <c r="G13279" s="40">
        <v>178411.76</v>
      </c>
      <c r="H13279" s="40">
        <v>50467.75</v>
      </c>
      <c r="I13279" s="40">
        <v>142728.99</v>
      </c>
      <c r="J13279" s="67">
        <f t="shared" si="621"/>
        <v>0.28287232859537959</v>
      </c>
      <c r="K13279" s="39">
        <f t="shared" si="622"/>
        <v>0.7999976571051145</v>
      </c>
      <c r="L13279" s="2" t="str">
        <f t="shared" si="623"/>
        <v>AA</v>
      </c>
      <c r="M13279" s="2" t="s">
        <v>818</v>
      </c>
      <c r="N13279" s="2" t="s">
        <v>424</v>
      </c>
      <c r="O13279" s="2" t="s">
        <v>70</v>
      </c>
    </row>
    <row r="13280" spans="1:15">
      <c r="A13280" s="38">
        <v>39755</v>
      </c>
      <c r="B13280" s="38">
        <v>47060</v>
      </c>
      <c r="C13280" s="131">
        <v>240</v>
      </c>
      <c r="D13280" s="39">
        <v>0.1003</v>
      </c>
      <c r="E13280" s="39">
        <v>9.5700000000000007E-2</v>
      </c>
      <c r="F13280" s="40">
        <v>187458</v>
      </c>
      <c r="G13280" s="40">
        <v>187458</v>
      </c>
      <c r="H13280" s="40">
        <v>108243.46</v>
      </c>
      <c r="I13280" s="40">
        <v>149966.37</v>
      </c>
      <c r="J13280" s="67">
        <f t="shared" si="621"/>
        <v>0.57742779715989723</v>
      </c>
      <c r="K13280" s="39">
        <f t="shared" si="622"/>
        <v>0.79999983996415192</v>
      </c>
      <c r="L13280" s="2" t="str">
        <f t="shared" si="623"/>
        <v>AA</v>
      </c>
      <c r="M13280" s="2" t="s">
        <v>497</v>
      </c>
      <c r="N13280" s="2" t="s">
        <v>417</v>
      </c>
      <c r="O13280" s="2" t="s">
        <v>70</v>
      </c>
    </row>
    <row r="13281" spans="1:15">
      <c r="A13281" s="42">
        <v>39708</v>
      </c>
      <c r="B13281" s="42">
        <v>47013</v>
      </c>
      <c r="C13281" s="130">
        <v>240</v>
      </c>
      <c r="D13281" s="43">
        <v>0.1003</v>
      </c>
      <c r="E13281" s="43">
        <v>9.11E-2</v>
      </c>
      <c r="F13281" s="44">
        <v>193240.62</v>
      </c>
      <c r="G13281" s="44">
        <v>193240.62</v>
      </c>
      <c r="H13281" s="44">
        <v>110265.01</v>
      </c>
      <c r="I13281" s="44">
        <v>154592.47</v>
      </c>
      <c r="J13281" s="68">
        <f t="shared" si="621"/>
        <v>0.57060989557992514</v>
      </c>
      <c r="K13281" s="43">
        <f t="shared" si="622"/>
        <v>0.79999986545271906</v>
      </c>
      <c r="L13281" s="41" t="str">
        <f t="shared" si="623"/>
        <v>AA</v>
      </c>
      <c r="M13281" s="41" t="s">
        <v>875</v>
      </c>
      <c r="N13281" s="41" t="s">
        <v>432</v>
      </c>
      <c r="O13281" s="41" t="s">
        <v>70</v>
      </c>
    </row>
    <row r="13282" spans="1:15">
      <c r="A13282" s="42">
        <v>40382</v>
      </c>
      <c r="B13282" s="42">
        <v>51310</v>
      </c>
      <c r="C13282" s="130">
        <v>359</v>
      </c>
      <c r="D13282" s="43">
        <v>0.1003</v>
      </c>
      <c r="E13282" s="43">
        <v>9.11E-2</v>
      </c>
      <c r="F13282" s="44">
        <v>175000</v>
      </c>
      <c r="G13282" s="44">
        <v>175000</v>
      </c>
      <c r="H13282" s="44">
        <v>122679.5</v>
      </c>
      <c r="I13282" s="44">
        <v>139999.98000000001</v>
      </c>
      <c r="J13282" s="68">
        <f t="shared" si="621"/>
        <v>0.70102571428571425</v>
      </c>
      <c r="K13282" s="43">
        <f t="shared" si="622"/>
        <v>0.79999988571428582</v>
      </c>
      <c r="L13282" s="41" t="str">
        <f t="shared" si="623"/>
        <v>A</v>
      </c>
      <c r="M13282" s="41" t="s">
        <v>566</v>
      </c>
      <c r="N13282" s="41" t="s">
        <v>420</v>
      </c>
      <c r="O13282" s="41" t="s">
        <v>70</v>
      </c>
    </row>
    <row r="13283" spans="1:15">
      <c r="A13283" s="38">
        <v>40198</v>
      </c>
      <c r="B13283" s="38">
        <v>45677</v>
      </c>
      <c r="C13283" s="131">
        <v>180</v>
      </c>
      <c r="D13283" s="39">
        <v>0.1003</v>
      </c>
      <c r="E13283" s="39">
        <v>9.11E-2</v>
      </c>
      <c r="F13283" s="40">
        <v>180000</v>
      </c>
      <c r="G13283" s="40">
        <v>180000</v>
      </c>
      <c r="H13283" s="40">
        <v>98558.96</v>
      </c>
      <c r="I13283" s="40">
        <v>143999.98000000001</v>
      </c>
      <c r="J13283" s="67">
        <f t="shared" si="621"/>
        <v>0.5475497777777778</v>
      </c>
      <c r="K13283" s="39">
        <f t="shared" si="622"/>
        <v>0.79999988888888895</v>
      </c>
      <c r="L13283" s="2" t="str">
        <f t="shared" si="623"/>
        <v>AA</v>
      </c>
      <c r="M13283" s="2" t="s">
        <v>531</v>
      </c>
      <c r="N13283" s="2" t="s">
        <v>423</v>
      </c>
      <c r="O13283" s="2" t="s">
        <v>70</v>
      </c>
    </row>
    <row r="13284" spans="1:15">
      <c r="A13284" s="38">
        <v>39786</v>
      </c>
      <c r="B13284" s="38">
        <v>47091</v>
      </c>
      <c r="C13284" s="131">
        <v>240</v>
      </c>
      <c r="D13284" s="39">
        <v>0.1003</v>
      </c>
      <c r="E13284" s="39">
        <v>9.5700000000000007E-2</v>
      </c>
      <c r="F13284" s="40">
        <v>180000</v>
      </c>
      <c r="G13284" s="40">
        <v>180000</v>
      </c>
      <c r="H13284" s="40">
        <v>30675.16</v>
      </c>
      <c r="I13284" s="40">
        <v>143999.98000000001</v>
      </c>
      <c r="J13284" s="67">
        <f t="shared" si="621"/>
        <v>0.17041755555555554</v>
      </c>
      <c r="K13284" s="39">
        <f t="shared" si="622"/>
        <v>0.79999988888888895</v>
      </c>
      <c r="L13284" s="2" t="str">
        <f t="shared" si="623"/>
        <v>AA</v>
      </c>
      <c r="M13284" s="2" t="s">
        <v>467</v>
      </c>
      <c r="N13284" s="2" t="s">
        <v>425</v>
      </c>
      <c r="O13284" s="2" t="s">
        <v>70</v>
      </c>
    </row>
    <row r="13285" spans="1:15">
      <c r="A13285" s="42">
        <v>39716</v>
      </c>
      <c r="B13285" s="42">
        <v>47021</v>
      </c>
      <c r="C13285" s="130">
        <v>240</v>
      </c>
      <c r="D13285" s="43">
        <v>0.1003</v>
      </c>
      <c r="E13285" s="43">
        <v>9.11E-2</v>
      </c>
      <c r="F13285" s="44">
        <v>157684.79</v>
      </c>
      <c r="G13285" s="44">
        <v>157684.79</v>
      </c>
      <c r="H13285" s="44">
        <v>90581.79</v>
      </c>
      <c r="I13285" s="44">
        <v>126147.82</v>
      </c>
      <c r="J13285" s="68">
        <f t="shared" si="621"/>
        <v>0.57444849309816115</v>
      </c>
      <c r="K13285" s="43">
        <f t="shared" si="622"/>
        <v>0.79999992389881103</v>
      </c>
      <c r="L13285" s="41" t="str">
        <f t="shared" si="623"/>
        <v>AA</v>
      </c>
      <c r="M13285" s="41" t="s">
        <v>703</v>
      </c>
      <c r="N13285" s="41" t="s">
        <v>437</v>
      </c>
      <c r="O13285" s="41" t="s">
        <v>70</v>
      </c>
    </row>
    <row r="13286" spans="1:15">
      <c r="A13286" s="42">
        <v>39750</v>
      </c>
      <c r="B13286" s="42">
        <v>47055</v>
      </c>
      <c r="C13286" s="130">
        <v>240</v>
      </c>
      <c r="D13286" s="43">
        <v>0.1003</v>
      </c>
      <c r="E13286" s="43">
        <v>9.5700000000000007E-2</v>
      </c>
      <c r="F13286" s="44">
        <v>137000</v>
      </c>
      <c r="G13286" s="44">
        <v>137000</v>
      </c>
      <c r="H13286" s="44">
        <v>78568.850000000006</v>
      </c>
      <c r="I13286" s="44">
        <v>109599.99</v>
      </c>
      <c r="J13286" s="68">
        <f t="shared" si="621"/>
        <v>0.57349525547445257</v>
      </c>
      <c r="K13286" s="43">
        <f t="shared" si="622"/>
        <v>0.79999992700729927</v>
      </c>
      <c r="L13286" s="41" t="str">
        <f t="shared" si="623"/>
        <v>AA</v>
      </c>
      <c r="M13286" s="41" t="s">
        <v>602</v>
      </c>
      <c r="N13286" s="41" t="s">
        <v>421</v>
      </c>
      <c r="O13286" s="41" t="s">
        <v>70</v>
      </c>
    </row>
    <row r="13287" spans="1:15">
      <c r="A13287" s="42">
        <v>39610</v>
      </c>
      <c r="B13287" s="42">
        <v>46915</v>
      </c>
      <c r="C13287" s="130">
        <v>240</v>
      </c>
      <c r="D13287" s="43">
        <v>0.1003</v>
      </c>
      <c r="E13287" s="43">
        <v>9.11E-2</v>
      </c>
      <c r="F13287" s="44">
        <v>140000</v>
      </c>
      <c r="G13287" s="44">
        <v>140000</v>
      </c>
      <c r="H13287" s="44">
        <v>79002.210000000006</v>
      </c>
      <c r="I13287" s="44">
        <v>111999.99</v>
      </c>
      <c r="J13287" s="68">
        <f t="shared" si="621"/>
        <v>0.56430150000000001</v>
      </c>
      <c r="K13287" s="43">
        <f t="shared" si="622"/>
        <v>0.79999992857142865</v>
      </c>
      <c r="L13287" s="41" t="str">
        <f t="shared" si="623"/>
        <v>AA</v>
      </c>
      <c r="M13287" s="41" t="s">
        <v>475</v>
      </c>
      <c r="N13287" s="41" t="s">
        <v>427</v>
      </c>
      <c r="O13287" s="41" t="s">
        <v>70</v>
      </c>
    </row>
    <row r="13288" spans="1:15">
      <c r="A13288" s="38">
        <v>39671</v>
      </c>
      <c r="B13288" s="38">
        <v>46976</v>
      </c>
      <c r="C13288" s="131">
        <v>240</v>
      </c>
      <c r="D13288" s="39">
        <v>0.1003</v>
      </c>
      <c r="E13288" s="39">
        <v>9.11E-2</v>
      </c>
      <c r="F13288" s="40">
        <v>140000</v>
      </c>
      <c r="G13288" s="40">
        <v>140000</v>
      </c>
      <c r="H13288" s="40">
        <v>53662.67</v>
      </c>
      <c r="I13288" s="40">
        <v>111999.99</v>
      </c>
      <c r="J13288" s="67">
        <f t="shared" si="621"/>
        <v>0.38330478571428572</v>
      </c>
      <c r="K13288" s="39">
        <f t="shared" si="622"/>
        <v>0.79999992857142865</v>
      </c>
      <c r="L13288" s="2" t="str">
        <f t="shared" si="623"/>
        <v>AA</v>
      </c>
      <c r="M13288" s="2" t="s">
        <v>564</v>
      </c>
      <c r="N13288" s="2" t="s">
        <v>417</v>
      </c>
      <c r="O13288" s="2" t="s">
        <v>70</v>
      </c>
    </row>
    <row r="13289" spans="1:15">
      <c r="A13289" s="38">
        <v>39652</v>
      </c>
      <c r="B13289" s="38">
        <v>43304</v>
      </c>
      <c r="C13289" s="131">
        <v>120</v>
      </c>
      <c r="D13289" s="39">
        <v>0.1003</v>
      </c>
      <c r="E13289" s="39">
        <v>9.5700000000000007E-2</v>
      </c>
      <c r="F13289" s="40">
        <v>140500</v>
      </c>
      <c r="G13289" s="40">
        <v>140500</v>
      </c>
      <c r="H13289" s="40">
        <v>40585.69</v>
      </c>
      <c r="I13289" s="40">
        <v>112399.99</v>
      </c>
      <c r="J13289" s="67">
        <f t="shared" si="621"/>
        <v>0.28886612099644132</v>
      </c>
      <c r="K13289" s="39">
        <f t="shared" si="622"/>
        <v>0.79999992882562276</v>
      </c>
      <c r="L13289" s="2" t="str">
        <f t="shared" si="623"/>
        <v>AA</v>
      </c>
      <c r="M13289" s="2" t="s">
        <v>1172</v>
      </c>
      <c r="N13289" s="2" t="s">
        <v>439</v>
      </c>
      <c r="O13289" s="2" t="s">
        <v>70</v>
      </c>
    </row>
    <row r="13290" spans="1:15">
      <c r="A13290" s="42">
        <v>39602</v>
      </c>
      <c r="B13290" s="42">
        <v>45080</v>
      </c>
      <c r="C13290" s="130">
        <v>180</v>
      </c>
      <c r="D13290" s="43">
        <v>0.1003</v>
      </c>
      <c r="E13290" s="43">
        <v>9.11E-2</v>
      </c>
      <c r="F13290" s="44">
        <v>141000</v>
      </c>
      <c r="G13290" s="44">
        <v>141000</v>
      </c>
      <c r="H13290" s="44">
        <v>66438.45</v>
      </c>
      <c r="I13290" s="44">
        <v>112799.99</v>
      </c>
      <c r="J13290" s="68">
        <f t="shared" si="621"/>
        <v>0.47119468085106381</v>
      </c>
      <c r="K13290" s="43">
        <f t="shared" si="622"/>
        <v>0.7999999290780142</v>
      </c>
      <c r="L13290" s="41" t="str">
        <f t="shared" si="623"/>
        <v>AA</v>
      </c>
      <c r="M13290" s="41" t="s">
        <v>500</v>
      </c>
      <c r="N13290" s="41" t="s">
        <v>419</v>
      </c>
      <c r="O13290" s="41" t="s">
        <v>70</v>
      </c>
    </row>
    <row r="13291" spans="1:15">
      <c r="A13291" s="42">
        <v>39931</v>
      </c>
      <c r="B13291" s="42">
        <v>47236</v>
      </c>
      <c r="C13291" s="130">
        <v>240</v>
      </c>
      <c r="D13291" s="43">
        <v>0.1003</v>
      </c>
      <c r="E13291" s="43">
        <v>9.11E-2</v>
      </c>
      <c r="F13291" s="44">
        <v>143000</v>
      </c>
      <c r="G13291" s="44">
        <v>143000</v>
      </c>
      <c r="H13291" s="44">
        <v>84674.58</v>
      </c>
      <c r="I13291" s="44">
        <v>114399.99</v>
      </c>
      <c r="J13291" s="68">
        <f t="shared" si="621"/>
        <v>0.59212993006993009</v>
      </c>
      <c r="K13291" s="43">
        <f t="shared" si="622"/>
        <v>0.79999993006993009</v>
      </c>
      <c r="L13291" s="41" t="str">
        <f t="shared" si="623"/>
        <v>AA</v>
      </c>
      <c r="M13291" s="41" t="s">
        <v>467</v>
      </c>
      <c r="N13291" s="41" t="s">
        <v>425</v>
      </c>
      <c r="O13291" s="41" t="s">
        <v>70</v>
      </c>
    </row>
    <row r="13292" spans="1:15">
      <c r="A13292" s="42">
        <v>39741</v>
      </c>
      <c r="B13292" s="42">
        <v>47046</v>
      </c>
      <c r="C13292" s="130">
        <v>240</v>
      </c>
      <c r="D13292" s="43">
        <v>0.1003</v>
      </c>
      <c r="E13292" s="43">
        <v>9.11E-2</v>
      </c>
      <c r="F13292" s="44">
        <v>145000</v>
      </c>
      <c r="G13292" s="44">
        <v>145000</v>
      </c>
      <c r="H13292" s="44">
        <v>83057.429999999993</v>
      </c>
      <c r="I13292" s="44">
        <v>115999.99</v>
      </c>
      <c r="J13292" s="68">
        <f t="shared" si="621"/>
        <v>0.57280986206896545</v>
      </c>
      <c r="K13292" s="43">
        <f t="shared" si="622"/>
        <v>0.79999993103448275</v>
      </c>
      <c r="L13292" s="41" t="str">
        <f t="shared" si="623"/>
        <v>AA</v>
      </c>
      <c r="M13292" s="41" t="s">
        <v>586</v>
      </c>
      <c r="N13292" s="41" t="s">
        <v>416</v>
      </c>
      <c r="O13292" s="41" t="s">
        <v>70</v>
      </c>
    </row>
    <row r="13293" spans="1:15">
      <c r="A13293" s="42">
        <v>39895</v>
      </c>
      <c r="B13293" s="42">
        <v>41843</v>
      </c>
      <c r="C13293" s="130">
        <v>64</v>
      </c>
      <c r="D13293" s="43">
        <v>0.1003</v>
      </c>
      <c r="E13293" s="43">
        <v>9.11E-2</v>
      </c>
      <c r="F13293" s="44">
        <v>150000</v>
      </c>
      <c r="G13293" s="44">
        <v>150000</v>
      </c>
      <c r="H13293" s="44">
        <v>47902.23</v>
      </c>
      <c r="I13293" s="44">
        <v>119999.99</v>
      </c>
      <c r="J13293" s="68">
        <f t="shared" si="621"/>
        <v>0.31934820000000003</v>
      </c>
      <c r="K13293" s="43">
        <f t="shared" si="622"/>
        <v>0.79999993333333341</v>
      </c>
      <c r="L13293" s="41" t="str">
        <f t="shared" si="623"/>
        <v>AA</v>
      </c>
      <c r="M13293" s="41" t="s">
        <v>1596</v>
      </c>
      <c r="N13293" s="41" t="s">
        <v>417</v>
      </c>
      <c r="O13293" s="41" t="s">
        <v>70</v>
      </c>
    </row>
    <row r="13294" spans="1:15">
      <c r="A13294" s="42">
        <v>39680</v>
      </c>
      <c r="B13294" s="42">
        <v>41659</v>
      </c>
      <c r="C13294" s="130">
        <v>65</v>
      </c>
      <c r="D13294" s="43">
        <v>0.1003</v>
      </c>
      <c r="E13294" s="43">
        <v>9.11E-2</v>
      </c>
      <c r="F13294" s="44">
        <v>150000</v>
      </c>
      <c r="G13294" s="44">
        <v>150000</v>
      </c>
      <c r="H13294" s="44">
        <v>34696.51</v>
      </c>
      <c r="I13294" s="44">
        <v>119999.99</v>
      </c>
      <c r="J13294" s="68">
        <f t="shared" si="621"/>
        <v>0.23131006666666667</v>
      </c>
      <c r="K13294" s="43">
        <f t="shared" si="622"/>
        <v>0.79999993333333341</v>
      </c>
      <c r="L13294" s="41" t="str">
        <f t="shared" si="623"/>
        <v>AA</v>
      </c>
      <c r="M13294" s="41" t="s">
        <v>713</v>
      </c>
      <c r="N13294" s="41" t="s">
        <v>418</v>
      </c>
      <c r="O13294" s="41" t="s">
        <v>70</v>
      </c>
    </row>
    <row r="13295" spans="1:15">
      <c r="A13295" s="38">
        <v>39862</v>
      </c>
      <c r="B13295" s="38">
        <v>45340</v>
      </c>
      <c r="C13295" s="131">
        <v>180</v>
      </c>
      <c r="D13295" s="39">
        <v>0.1003</v>
      </c>
      <c r="E13295" s="39">
        <v>9.11E-2</v>
      </c>
      <c r="F13295" s="40">
        <v>150000</v>
      </c>
      <c r="G13295" s="40">
        <v>150000</v>
      </c>
      <c r="H13295" s="40">
        <v>74817.11</v>
      </c>
      <c r="I13295" s="40">
        <v>119999.99</v>
      </c>
      <c r="J13295" s="67">
        <f t="shared" si="621"/>
        <v>0.49878073333333334</v>
      </c>
      <c r="K13295" s="39">
        <f t="shared" si="622"/>
        <v>0.79999993333333341</v>
      </c>
      <c r="L13295" s="2" t="str">
        <f t="shared" si="623"/>
        <v>AA</v>
      </c>
      <c r="M13295" s="2" t="s">
        <v>776</v>
      </c>
      <c r="N13295" s="2" t="s">
        <v>422</v>
      </c>
      <c r="O13295" s="2" t="s">
        <v>70</v>
      </c>
    </row>
    <row r="13296" spans="1:15">
      <c r="A13296" s="38">
        <v>39594</v>
      </c>
      <c r="B13296" s="38">
        <v>45438</v>
      </c>
      <c r="C13296" s="131">
        <v>192</v>
      </c>
      <c r="D13296" s="39">
        <v>0.1003</v>
      </c>
      <c r="E13296" s="39">
        <v>9.11E-2</v>
      </c>
      <c r="F13296" s="40">
        <v>150000</v>
      </c>
      <c r="G13296" s="40">
        <v>150000</v>
      </c>
      <c r="H13296" s="40">
        <v>73423.77</v>
      </c>
      <c r="I13296" s="40">
        <v>119999.99</v>
      </c>
      <c r="J13296" s="67">
        <f t="shared" si="621"/>
        <v>0.48949180000000003</v>
      </c>
      <c r="K13296" s="39">
        <f t="shared" si="622"/>
        <v>0.79999993333333341</v>
      </c>
      <c r="L13296" s="2" t="str">
        <f t="shared" si="623"/>
        <v>AA</v>
      </c>
      <c r="M13296" s="2" t="s">
        <v>820</v>
      </c>
      <c r="N13296" s="2" t="s">
        <v>424</v>
      </c>
      <c r="O13296" s="2" t="s">
        <v>70</v>
      </c>
    </row>
    <row r="13297" spans="1:15">
      <c r="A13297" s="42">
        <v>39829</v>
      </c>
      <c r="B13297" s="42">
        <v>47134</v>
      </c>
      <c r="C13297" s="130">
        <v>240</v>
      </c>
      <c r="D13297" s="43">
        <v>0.1003</v>
      </c>
      <c r="E13297" s="43">
        <v>9.11E-2</v>
      </c>
      <c r="F13297" s="44">
        <v>150000</v>
      </c>
      <c r="G13297" s="44">
        <v>150000</v>
      </c>
      <c r="H13297" s="44">
        <v>87030.16</v>
      </c>
      <c r="I13297" s="44">
        <v>119999.99</v>
      </c>
      <c r="J13297" s="68">
        <f t="shared" si="621"/>
        <v>0.58020106666666671</v>
      </c>
      <c r="K13297" s="43">
        <f t="shared" si="622"/>
        <v>0.79999993333333341</v>
      </c>
      <c r="L13297" s="41" t="str">
        <f t="shared" si="623"/>
        <v>AA</v>
      </c>
      <c r="M13297" s="41" t="s">
        <v>851</v>
      </c>
      <c r="N13297" s="41" t="s">
        <v>422</v>
      </c>
      <c r="O13297" s="41" t="s">
        <v>70</v>
      </c>
    </row>
    <row r="13298" spans="1:15">
      <c r="A13298" s="42">
        <v>39842</v>
      </c>
      <c r="B13298" s="42">
        <v>47147</v>
      </c>
      <c r="C13298" s="130">
        <v>240</v>
      </c>
      <c r="D13298" s="43">
        <v>0.1003</v>
      </c>
      <c r="E13298" s="43">
        <v>9.11E-2</v>
      </c>
      <c r="F13298" s="44">
        <v>153000</v>
      </c>
      <c r="G13298" s="44">
        <v>153000</v>
      </c>
      <c r="H13298" s="44">
        <v>88856.97</v>
      </c>
      <c r="I13298" s="44">
        <v>122399.99</v>
      </c>
      <c r="J13298" s="68">
        <f t="shared" si="621"/>
        <v>0.58076450980392158</v>
      </c>
      <c r="K13298" s="43">
        <f t="shared" si="622"/>
        <v>0.79999993464052288</v>
      </c>
      <c r="L13298" s="41" t="str">
        <f t="shared" si="623"/>
        <v>AA</v>
      </c>
      <c r="M13298" s="41" t="s">
        <v>456</v>
      </c>
      <c r="N13298" s="41" t="s">
        <v>422</v>
      </c>
      <c r="O13298" s="41" t="s">
        <v>70</v>
      </c>
    </row>
    <row r="13299" spans="1:15">
      <c r="A13299" s="42">
        <v>39973</v>
      </c>
      <c r="B13299" s="42">
        <v>43625</v>
      </c>
      <c r="C13299" s="130">
        <v>120</v>
      </c>
      <c r="D13299" s="43">
        <v>0.1003</v>
      </c>
      <c r="E13299" s="43">
        <v>9.11E-2</v>
      </c>
      <c r="F13299" s="44">
        <v>160000</v>
      </c>
      <c r="G13299" s="44">
        <v>160000</v>
      </c>
      <c r="H13299" s="44">
        <v>57680.91</v>
      </c>
      <c r="I13299" s="44">
        <v>127999.99</v>
      </c>
      <c r="J13299" s="68">
        <f t="shared" si="621"/>
        <v>0.3605056875</v>
      </c>
      <c r="K13299" s="43">
        <f t="shared" si="622"/>
        <v>0.79999993749999998</v>
      </c>
      <c r="L13299" s="41" t="str">
        <f t="shared" si="623"/>
        <v>AA</v>
      </c>
      <c r="M13299" s="41" t="s">
        <v>611</v>
      </c>
      <c r="N13299" s="41" t="s">
        <v>419</v>
      </c>
      <c r="O13299" s="41" t="s">
        <v>70</v>
      </c>
    </row>
    <row r="13300" spans="1:15">
      <c r="A13300" s="42">
        <v>39926</v>
      </c>
      <c r="B13300" s="42">
        <v>47231</v>
      </c>
      <c r="C13300" s="130">
        <v>240</v>
      </c>
      <c r="D13300" s="43">
        <v>0.1003</v>
      </c>
      <c r="E13300" s="43">
        <v>9.11E-2</v>
      </c>
      <c r="F13300" s="44">
        <v>165000</v>
      </c>
      <c r="G13300" s="44">
        <v>165000</v>
      </c>
      <c r="H13300" s="44">
        <v>97063.05</v>
      </c>
      <c r="I13300" s="44">
        <v>131999.99</v>
      </c>
      <c r="J13300" s="68">
        <f t="shared" si="621"/>
        <v>0.58826090909090911</v>
      </c>
      <c r="K13300" s="43">
        <f t="shared" si="622"/>
        <v>0.79999993939393932</v>
      </c>
      <c r="L13300" s="41" t="str">
        <f t="shared" si="623"/>
        <v>AA</v>
      </c>
      <c r="M13300" s="41" t="s">
        <v>401</v>
      </c>
      <c r="N13300" s="41" t="s">
        <v>418</v>
      </c>
      <c r="O13300" s="41" t="s">
        <v>70</v>
      </c>
    </row>
    <row r="13301" spans="1:15">
      <c r="A13301" s="42">
        <v>39686</v>
      </c>
      <c r="B13301" s="42">
        <v>41665</v>
      </c>
      <c r="C13301" s="130">
        <v>65</v>
      </c>
      <c r="D13301" s="43">
        <v>0.1003</v>
      </c>
      <c r="E13301" s="43">
        <v>9.11E-2</v>
      </c>
      <c r="F13301" s="44">
        <v>170000</v>
      </c>
      <c r="G13301" s="44">
        <v>170000</v>
      </c>
      <c r="H13301" s="44">
        <v>39403.279999999999</v>
      </c>
      <c r="I13301" s="44">
        <v>135999.99</v>
      </c>
      <c r="J13301" s="68">
        <f t="shared" si="621"/>
        <v>0.23178399999999999</v>
      </c>
      <c r="K13301" s="43">
        <f t="shared" si="622"/>
        <v>0.79999994117647055</v>
      </c>
      <c r="L13301" s="41" t="str">
        <f t="shared" si="623"/>
        <v>AA</v>
      </c>
      <c r="M13301" s="41" t="s">
        <v>527</v>
      </c>
      <c r="N13301" s="41" t="s">
        <v>419</v>
      </c>
      <c r="O13301" s="41" t="s">
        <v>70</v>
      </c>
    </row>
    <row r="13302" spans="1:15">
      <c r="A13302" s="42">
        <v>39493</v>
      </c>
      <c r="B13302" s="42">
        <v>44972</v>
      </c>
      <c r="C13302" s="130">
        <v>180</v>
      </c>
      <c r="D13302" s="43">
        <v>0.1003</v>
      </c>
      <c r="E13302" s="43">
        <v>9.11E-2</v>
      </c>
      <c r="F13302" s="44">
        <v>170000</v>
      </c>
      <c r="G13302" s="44">
        <v>170000</v>
      </c>
      <c r="H13302" s="44">
        <v>76903</v>
      </c>
      <c r="I13302" s="44">
        <v>135999.99</v>
      </c>
      <c r="J13302" s="68">
        <f t="shared" si="621"/>
        <v>0.45237058823529414</v>
      </c>
      <c r="K13302" s="43">
        <f t="shared" si="622"/>
        <v>0.79999994117647055</v>
      </c>
      <c r="L13302" s="41" t="str">
        <f t="shared" si="623"/>
        <v>AA</v>
      </c>
      <c r="M13302" s="41" t="s">
        <v>520</v>
      </c>
      <c r="N13302" s="41" t="s">
        <v>429</v>
      </c>
      <c r="O13302" s="41" t="s">
        <v>70</v>
      </c>
    </row>
    <row r="13303" spans="1:15">
      <c r="A13303" s="38">
        <v>39944</v>
      </c>
      <c r="B13303" s="38">
        <v>47160</v>
      </c>
      <c r="C13303" s="131">
        <v>237</v>
      </c>
      <c r="D13303" s="39">
        <v>0.1003</v>
      </c>
      <c r="E13303" s="39">
        <v>9.11E-2</v>
      </c>
      <c r="F13303" s="40">
        <v>170000</v>
      </c>
      <c r="G13303" s="40">
        <v>170000</v>
      </c>
      <c r="H13303" s="40">
        <v>100338.49</v>
      </c>
      <c r="I13303" s="40">
        <v>135999.99</v>
      </c>
      <c r="J13303" s="67">
        <f t="shared" si="621"/>
        <v>0.59022641176470592</v>
      </c>
      <c r="K13303" s="39">
        <f t="shared" si="622"/>
        <v>0.79999994117647055</v>
      </c>
      <c r="L13303" s="2" t="str">
        <f t="shared" si="623"/>
        <v>AA</v>
      </c>
      <c r="M13303" s="2" t="s">
        <v>472</v>
      </c>
      <c r="N13303" s="2" t="s">
        <v>426</v>
      </c>
      <c r="O13303" s="2" t="s">
        <v>70</v>
      </c>
    </row>
    <row r="13304" spans="1:15">
      <c r="A13304" s="38">
        <v>39878</v>
      </c>
      <c r="B13304" s="38">
        <v>47183</v>
      </c>
      <c r="C13304" s="131">
        <v>240</v>
      </c>
      <c r="D13304" s="39">
        <v>0.1003</v>
      </c>
      <c r="E13304" s="39">
        <v>9.11E-2</v>
      </c>
      <c r="F13304" s="40">
        <v>170500</v>
      </c>
      <c r="G13304" s="40">
        <v>170500</v>
      </c>
      <c r="H13304" s="40">
        <v>99976.26</v>
      </c>
      <c r="I13304" s="40">
        <v>136399.99</v>
      </c>
      <c r="J13304" s="67">
        <f t="shared" si="621"/>
        <v>0.58637102639296179</v>
      </c>
      <c r="K13304" s="39">
        <f t="shared" si="622"/>
        <v>0.79999994134897356</v>
      </c>
      <c r="L13304" s="2" t="str">
        <f t="shared" si="623"/>
        <v>AA</v>
      </c>
      <c r="M13304" s="2" t="s">
        <v>579</v>
      </c>
      <c r="N13304" s="2" t="s">
        <v>429</v>
      </c>
      <c r="O13304" s="2" t="s">
        <v>70</v>
      </c>
    </row>
    <row r="13305" spans="1:15">
      <c r="A13305" s="42">
        <v>39668</v>
      </c>
      <c r="B13305" s="42">
        <v>46973</v>
      </c>
      <c r="C13305" s="130">
        <v>240</v>
      </c>
      <c r="D13305" s="43">
        <v>0.1003</v>
      </c>
      <c r="E13305" s="43">
        <v>9.11E-2</v>
      </c>
      <c r="F13305" s="44">
        <v>170800</v>
      </c>
      <c r="G13305" s="44">
        <v>170800</v>
      </c>
      <c r="H13305" s="44">
        <v>96944.89</v>
      </c>
      <c r="I13305" s="44">
        <v>136639.99</v>
      </c>
      <c r="J13305" s="68">
        <f t="shared" si="621"/>
        <v>0.56759303278688522</v>
      </c>
      <c r="K13305" s="43">
        <f t="shared" si="622"/>
        <v>0.7999999414519906</v>
      </c>
      <c r="L13305" s="41" t="str">
        <f t="shared" si="623"/>
        <v>AA</v>
      </c>
      <c r="M13305" s="41" t="s">
        <v>703</v>
      </c>
      <c r="N13305" s="41" t="s">
        <v>437</v>
      </c>
      <c r="O13305" s="41" t="s">
        <v>70</v>
      </c>
    </row>
    <row r="13306" spans="1:15">
      <c r="A13306" s="42">
        <v>40382</v>
      </c>
      <c r="B13306" s="42">
        <v>47687</v>
      </c>
      <c r="C13306" s="130">
        <v>240</v>
      </c>
      <c r="D13306" s="43">
        <v>0.1003</v>
      </c>
      <c r="E13306" s="43">
        <v>9.11E-2</v>
      </c>
      <c r="F13306" s="44">
        <v>175000</v>
      </c>
      <c r="G13306" s="44">
        <v>175000</v>
      </c>
      <c r="H13306" s="44">
        <v>48694.63</v>
      </c>
      <c r="I13306" s="44">
        <v>139999.99</v>
      </c>
      <c r="J13306" s="68">
        <f t="shared" si="621"/>
        <v>0.27825502857142853</v>
      </c>
      <c r="K13306" s="43">
        <f t="shared" si="622"/>
        <v>0.79999994285714282</v>
      </c>
      <c r="L13306" s="41" t="str">
        <f t="shared" si="623"/>
        <v>AA</v>
      </c>
      <c r="M13306" s="41" t="s">
        <v>1642</v>
      </c>
      <c r="N13306" s="41" t="s">
        <v>418</v>
      </c>
      <c r="O13306" s="41" t="s">
        <v>70</v>
      </c>
    </row>
    <row r="13307" spans="1:15">
      <c r="A13307" s="38">
        <v>39773</v>
      </c>
      <c r="B13307" s="38">
        <v>47078</v>
      </c>
      <c r="C13307" s="131">
        <v>240</v>
      </c>
      <c r="D13307" s="39">
        <v>0.1003</v>
      </c>
      <c r="E13307" s="39">
        <v>9.11E-2</v>
      </c>
      <c r="F13307" s="40">
        <v>180000</v>
      </c>
      <c r="G13307" s="40">
        <v>180000</v>
      </c>
      <c r="H13307" s="40">
        <v>103465.38</v>
      </c>
      <c r="I13307" s="40">
        <v>143999.99</v>
      </c>
      <c r="J13307" s="67">
        <f t="shared" si="621"/>
        <v>0.57480766666666672</v>
      </c>
      <c r="K13307" s="39">
        <f t="shared" si="622"/>
        <v>0.79999994444444444</v>
      </c>
      <c r="L13307" s="2" t="str">
        <f t="shared" si="623"/>
        <v>AA</v>
      </c>
      <c r="M13307" s="2" t="s">
        <v>601</v>
      </c>
      <c r="N13307" s="2" t="s">
        <v>435</v>
      </c>
      <c r="O13307" s="2" t="s">
        <v>70</v>
      </c>
    </row>
    <row r="13308" spans="1:15">
      <c r="A13308" s="42">
        <v>39624</v>
      </c>
      <c r="B13308" s="42">
        <v>46929</v>
      </c>
      <c r="C13308" s="130">
        <v>240</v>
      </c>
      <c r="D13308" s="43">
        <v>0.1003</v>
      </c>
      <c r="E13308" s="43">
        <v>0.1003</v>
      </c>
      <c r="F13308" s="44">
        <v>180000</v>
      </c>
      <c r="G13308" s="44">
        <v>180000</v>
      </c>
      <c r="H13308" s="44">
        <v>117606.46</v>
      </c>
      <c r="I13308" s="44">
        <v>143999.99</v>
      </c>
      <c r="J13308" s="68">
        <f t="shared" si="621"/>
        <v>0.65336922222222227</v>
      </c>
      <c r="K13308" s="43">
        <f t="shared" si="622"/>
        <v>0.79999994444444444</v>
      </c>
      <c r="L13308" s="41" t="str">
        <f t="shared" si="623"/>
        <v>A</v>
      </c>
      <c r="M13308" s="41" t="s">
        <v>527</v>
      </c>
      <c r="N13308" s="41" t="s">
        <v>419</v>
      </c>
      <c r="O13308" s="41" t="s">
        <v>70</v>
      </c>
    </row>
    <row r="13309" spans="1:15">
      <c r="A13309" s="42">
        <v>40592</v>
      </c>
      <c r="B13309" s="42">
        <v>51550</v>
      </c>
      <c r="C13309" s="130">
        <v>360</v>
      </c>
      <c r="D13309" s="43">
        <v>0.1003</v>
      </c>
      <c r="E13309" s="43">
        <v>9.11E-2</v>
      </c>
      <c r="F13309" s="44">
        <v>180000</v>
      </c>
      <c r="G13309" s="44">
        <v>180000</v>
      </c>
      <c r="H13309" s="44">
        <v>128084.54</v>
      </c>
      <c r="I13309" s="44">
        <v>143999.99</v>
      </c>
      <c r="J13309" s="68">
        <f t="shared" si="621"/>
        <v>0.71158077777777773</v>
      </c>
      <c r="K13309" s="43">
        <f t="shared" si="622"/>
        <v>0.79999994444444444</v>
      </c>
      <c r="L13309" s="41" t="str">
        <f t="shared" si="623"/>
        <v>A</v>
      </c>
      <c r="M13309" s="41" t="s">
        <v>537</v>
      </c>
      <c r="N13309" s="41" t="s">
        <v>432</v>
      </c>
      <c r="O13309" s="41" t="s">
        <v>70</v>
      </c>
    </row>
    <row r="13310" spans="1:15">
      <c r="A13310" s="42">
        <v>39841</v>
      </c>
      <c r="B13310" s="42">
        <v>47146</v>
      </c>
      <c r="C13310" s="130">
        <v>240</v>
      </c>
      <c r="D13310" s="43">
        <v>0.1003</v>
      </c>
      <c r="E13310" s="43">
        <v>9.11E-2</v>
      </c>
      <c r="F13310" s="44">
        <v>180540</v>
      </c>
      <c r="G13310" s="44">
        <v>180540</v>
      </c>
      <c r="H13310" s="44">
        <v>78840.63</v>
      </c>
      <c r="I13310" s="44">
        <v>144431.99</v>
      </c>
      <c r="J13310" s="68">
        <f t="shared" si="621"/>
        <v>0.43669341974077769</v>
      </c>
      <c r="K13310" s="43">
        <f t="shared" si="622"/>
        <v>0.79999994461061252</v>
      </c>
      <c r="L13310" s="41" t="str">
        <f t="shared" si="623"/>
        <v>AA</v>
      </c>
      <c r="M13310" s="41" t="s">
        <v>548</v>
      </c>
      <c r="N13310" s="41" t="s">
        <v>433</v>
      </c>
      <c r="O13310" s="41" t="s">
        <v>70</v>
      </c>
    </row>
    <row r="13311" spans="1:15">
      <c r="A13311" s="42">
        <v>39659</v>
      </c>
      <c r="B13311" s="42">
        <v>46507</v>
      </c>
      <c r="C13311" s="130">
        <v>225</v>
      </c>
      <c r="D13311" s="43">
        <v>0.1003</v>
      </c>
      <c r="E13311" s="43">
        <v>9.11E-2</v>
      </c>
      <c r="F13311" s="44">
        <v>182000</v>
      </c>
      <c r="G13311" s="44">
        <v>182000</v>
      </c>
      <c r="H13311" s="44">
        <v>99539.81</v>
      </c>
      <c r="I13311" s="44">
        <v>145599.99</v>
      </c>
      <c r="J13311" s="68">
        <f t="shared" si="621"/>
        <v>0.5469220329670329</v>
      </c>
      <c r="K13311" s="43">
        <f t="shared" si="622"/>
        <v>0.79999994505494498</v>
      </c>
      <c r="L13311" s="41" t="str">
        <f t="shared" si="623"/>
        <v>AA</v>
      </c>
      <c r="M13311" s="41" t="s">
        <v>527</v>
      </c>
      <c r="N13311" s="41" t="s">
        <v>419</v>
      </c>
      <c r="O13311" s="41" t="s">
        <v>70</v>
      </c>
    </row>
    <row r="13312" spans="1:15">
      <c r="A13312" s="42">
        <v>39899</v>
      </c>
      <c r="B13312" s="42">
        <v>40904</v>
      </c>
      <c r="C13312" s="130">
        <v>33</v>
      </c>
      <c r="D13312" s="43">
        <v>0.1003</v>
      </c>
      <c r="E13312" s="43">
        <v>9.11E-2</v>
      </c>
      <c r="F13312" s="44">
        <v>185000</v>
      </c>
      <c r="G13312" s="44">
        <v>185000</v>
      </c>
      <c r="H13312" s="44">
        <v>37529.760000000002</v>
      </c>
      <c r="I13312" s="44">
        <v>147999.99</v>
      </c>
      <c r="J13312" s="68">
        <f t="shared" si="621"/>
        <v>0.20286356756756757</v>
      </c>
      <c r="K13312" s="43">
        <f t="shared" si="622"/>
        <v>0.79999994594594592</v>
      </c>
      <c r="L13312" s="41" t="str">
        <f t="shared" si="623"/>
        <v>AA</v>
      </c>
      <c r="M13312" s="41" t="s">
        <v>569</v>
      </c>
      <c r="N13312" s="41" t="s">
        <v>426</v>
      </c>
      <c r="O13312" s="41" t="s">
        <v>70</v>
      </c>
    </row>
    <row r="13313" spans="1:15">
      <c r="A13313" s="42">
        <v>39902</v>
      </c>
      <c r="B13313" s="42">
        <v>47207</v>
      </c>
      <c r="C13313" s="130">
        <v>240</v>
      </c>
      <c r="D13313" s="43">
        <v>0.1003</v>
      </c>
      <c r="E13313" s="43">
        <v>9.11E-2</v>
      </c>
      <c r="F13313" s="44">
        <v>185000</v>
      </c>
      <c r="G13313" s="44">
        <v>185000</v>
      </c>
      <c r="H13313" s="44">
        <v>108291.48</v>
      </c>
      <c r="I13313" s="44">
        <v>147999.99</v>
      </c>
      <c r="J13313" s="68">
        <f t="shared" si="621"/>
        <v>0.58535935135135131</v>
      </c>
      <c r="K13313" s="43">
        <f t="shared" si="622"/>
        <v>0.79999994594594592</v>
      </c>
      <c r="L13313" s="41" t="str">
        <f t="shared" si="623"/>
        <v>AA</v>
      </c>
      <c r="M13313" s="41" t="s">
        <v>703</v>
      </c>
      <c r="N13313" s="41" t="s">
        <v>437</v>
      </c>
      <c r="O13313" s="41" t="s">
        <v>70</v>
      </c>
    </row>
    <row r="13314" spans="1:15">
      <c r="A13314" s="42">
        <v>39706</v>
      </c>
      <c r="B13314" s="42">
        <v>45184</v>
      </c>
      <c r="C13314" s="130">
        <v>180</v>
      </c>
      <c r="D13314" s="43">
        <v>0.1003</v>
      </c>
      <c r="E13314" s="43">
        <v>9.11E-2</v>
      </c>
      <c r="F13314" s="44">
        <v>189000</v>
      </c>
      <c r="G13314" s="44">
        <v>189000</v>
      </c>
      <c r="H13314" s="44">
        <v>90934.1</v>
      </c>
      <c r="I13314" s="44">
        <v>151199.99</v>
      </c>
      <c r="J13314" s="68">
        <f t="shared" si="621"/>
        <v>0.48113280423280425</v>
      </c>
      <c r="K13314" s="43">
        <f t="shared" si="622"/>
        <v>0.79999994708994704</v>
      </c>
      <c r="L13314" s="41" t="str">
        <f t="shared" si="623"/>
        <v>AA</v>
      </c>
      <c r="M13314" s="41" t="s">
        <v>489</v>
      </c>
      <c r="N13314" s="41" t="s">
        <v>415</v>
      </c>
      <c r="O13314" s="41" t="s">
        <v>70</v>
      </c>
    </row>
    <row r="13315" spans="1:15">
      <c r="A13315" s="42">
        <v>40297</v>
      </c>
      <c r="B13315" s="42">
        <v>42550</v>
      </c>
      <c r="C13315" s="130">
        <v>74</v>
      </c>
      <c r="D13315" s="43">
        <v>0.1003</v>
      </c>
      <c r="E13315" s="43">
        <v>9.11E-2</v>
      </c>
      <c r="F13315" s="44">
        <v>200000</v>
      </c>
      <c r="G13315" s="44">
        <v>200000</v>
      </c>
      <c r="H13315" s="44">
        <v>57413.93</v>
      </c>
      <c r="I13315" s="44">
        <v>159999.99</v>
      </c>
      <c r="J13315" s="68">
        <f t="shared" ref="J13315:J13378" si="624">H13315/G13315</f>
        <v>0.28706965000000001</v>
      </c>
      <c r="K13315" s="43">
        <f t="shared" ref="K13315:K13378" si="625">I13315/G13315</f>
        <v>0.7999999499999999</v>
      </c>
      <c r="L13315" s="41" t="str">
        <f t="shared" ref="L13315:L13378" si="626">IF(J13315&lt;=65%,"AA",IF(J13315&lt;=75%,"A",IF(J13315&lt;=85%,"B","C")))</f>
        <v>AA</v>
      </c>
      <c r="M13315" s="41" t="s">
        <v>565</v>
      </c>
      <c r="N13315" s="41" t="s">
        <v>432</v>
      </c>
      <c r="O13315" s="41" t="s">
        <v>70</v>
      </c>
    </row>
    <row r="13316" spans="1:15">
      <c r="A13316" s="38">
        <v>40662</v>
      </c>
      <c r="B13316" s="38">
        <v>44315</v>
      </c>
      <c r="C13316" s="131">
        <v>120</v>
      </c>
      <c r="D13316" s="39">
        <v>0.1003</v>
      </c>
      <c r="E13316" s="39">
        <v>9.11E-2</v>
      </c>
      <c r="F13316" s="40">
        <v>200000</v>
      </c>
      <c r="G13316" s="40">
        <v>200000</v>
      </c>
      <c r="H13316" s="40">
        <v>101354.77</v>
      </c>
      <c r="I13316" s="40">
        <v>159999.99</v>
      </c>
      <c r="J13316" s="67">
        <f t="shared" si="624"/>
        <v>0.50677384999999997</v>
      </c>
      <c r="K13316" s="39">
        <f t="shared" si="625"/>
        <v>0.7999999499999999</v>
      </c>
      <c r="L13316" s="2" t="str">
        <f t="shared" si="626"/>
        <v>AA</v>
      </c>
      <c r="M13316" s="2" t="s">
        <v>489</v>
      </c>
      <c r="N13316" s="2" t="s">
        <v>415</v>
      </c>
      <c r="O13316" s="2" t="s">
        <v>70</v>
      </c>
    </row>
    <row r="13317" spans="1:15">
      <c r="A13317" s="38">
        <v>39953</v>
      </c>
      <c r="B13317" s="38">
        <v>46558</v>
      </c>
      <c r="C13317" s="131">
        <v>217</v>
      </c>
      <c r="D13317" s="39">
        <v>0.1003</v>
      </c>
      <c r="E13317" s="39">
        <v>9.11E-2</v>
      </c>
      <c r="F13317" s="40">
        <v>200000</v>
      </c>
      <c r="G13317" s="40">
        <v>200000</v>
      </c>
      <c r="H13317" s="40">
        <v>113308.94</v>
      </c>
      <c r="I13317" s="40">
        <v>159999.99</v>
      </c>
      <c r="J13317" s="67">
        <f t="shared" si="624"/>
        <v>0.56654470000000001</v>
      </c>
      <c r="K13317" s="39">
        <f t="shared" si="625"/>
        <v>0.7999999499999999</v>
      </c>
      <c r="L13317" s="2" t="str">
        <f t="shared" si="626"/>
        <v>AA</v>
      </c>
      <c r="M13317" s="2" t="s">
        <v>966</v>
      </c>
      <c r="N13317" s="2" t="s">
        <v>416</v>
      </c>
      <c r="O13317" s="2" t="s">
        <v>70</v>
      </c>
    </row>
    <row r="13318" spans="1:15">
      <c r="A13318" s="38">
        <v>39689</v>
      </c>
      <c r="B13318" s="38">
        <v>46994</v>
      </c>
      <c r="C13318" s="131">
        <v>240</v>
      </c>
      <c r="D13318" s="39">
        <v>0.1003</v>
      </c>
      <c r="E13318" s="39">
        <v>9.11E-2</v>
      </c>
      <c r="F13318" s="40">
        <v>200000</v>
      </c>
      <c r="G13318" s="40">
        <v>200000</v>
      </c>
      <c r="H13318" s="40">
        <v>113757.71</v>
      </c>
      <c r="I13318" s="40">
        <v>159999.99</v>
      </c>
      <c r="J13318" s="67">
        <f t="shared" si="624"/>
        <v>0.56878855000000006</v>
      </c>
      <c r="K13318" s="39">
        <f t="shared" si="625"/>
        <v>0.7999999499999999</v>
      </c>
      <c r="L13318" s="2" t="str">
        <f t="shared" si="626"/>
        <v>AA</v>
      </c>
      <c r="M13318" s="2" t="s">
        <v>1342</v>
      </c>
      <c r="N13318" s="2" t="s">
        <v>416</v>
      </c>
      <c r="O13318" s="2" t="s">
        <v>70</v>
      </c>
    </row>
    <row r="13319" spans="1:15">
      <c r="A13319" s="38">
        <v>40528</v>
      </c>
      <c r="B13319" s="38">
        <v>47833</v>
      </c>
      <c r="C13319" s="131">
        <v>240</v>
      </c>
      <c r="D13319" s="39">
        <v>0.1003</v>
      </c>
      <c r="E13319" s="39">
        <v>9.11E-2</v>
      </c>
      <c r="F13319" s="40">
        <v>200000</v>
      </c>
      <c r="G13319" s="40">
        <v>200000</v>
      </c>
      <c r="H13319" s="40">
        <v>130342.42</v>
      </c>
      <c r="I13319" s="40">
        <v>159999.99</v>
      </c>
      <c r="J13319" s="67">
        <f t="shared" si="624"/>
        <v>0.65171210000000002</v>
      </c>
      <c r="K13319" s="39">
        <f t="shared" si="625"/>
        <v>0.7999999499999999</v>
      </c>
      <c r="L13319" s="2" t="str">
        <f t="shared" si="626"/>
        <v>A</v>
      </c>
      <c r="M13319" s="2" t="s">
        <v>458</v>
      </c>
      <c r="N13319" s="2" t="s">
        <v>423</v>
      </c>
      <c r="O13319" s="2" t="s">
        <v>70</v>
      </c>
    </row>
    <row r="13320" spans="1:15">
      <c r="A13320" s="42">
        <v>39713</v>
      </c>
      <c r="B13320" s="42">
        <v>47018</v>
      </c>
      <c r="C13320" s="130">
        <v>240</v>
      </c>
      <c r="D13320" s="43">
        <v>0.1003</v>
      </c>
      <c r="E13320" s="43">
        <v>9.5700000000000007E-2</v>
      </c>
      <c r="F13320" s="44">
        <v>200000</v>
      </c>
      <c r="G13320" s="44">
        <v>200000</v>
      </c>
      <c r="H13320" s="44">
        <v>114003.69</v>
      </c>
      <c r="I13320" s="44">
        <v>159999.99</v>
      </c>
      <c r="J13320" s="68">
        <f t="shared" si="624"/>
        <v>0.57001845000000007</v>
      </c>
      <c r="K13320" s="43">
        <f t="shared" si="625"/>
        <v>0.7999999499999999</v>
      </c>
      <c r="L13320" s="41" t="str">
        <f t="shared" si="626"/>
        <v>AA</v>
      </c>
      <c r="M13320" s="41" t="s">
        <v>1355</v>
      </c>
      <c r="N13320" s="41" t="s">
        <v>417</v>
      </c>
      <c r="O13320" s="41" t="s">
        <v>70</v>
      </c>
    </row>
    <row r="13321" spans="1:15">
      <c r="A13321" s="42">
        <v>40644</v>
      </c>
      <c r="B13321" s="42">
        <v>51602</v>
      </c>
      <c r="C13321" s="130">
        <v>360</v>
      </c>
      <c r="D13321" s="43">
        <v>0.1003</v>
      </c>
      <c r="E13321" s="43">
        <v>9.11E-2</v>
      </c>
      <c r="F13321" s="44">
        <v>200000</v>
      </c>
      <c r="G13321" s="44">
        <v>200000</v>
      </c>
      <c r="H13321" s="44">
        <v>143036.88</v>
      </c>
      <c r="I13321" s="44">
        <v>159999.99</v>
      </c>
      <c r="J13321" s="68">
        <f t="shared" si="624"/>
        <v>0.71518440000000005</v>
      </c>
      <c r="K13321" s="43">
        <f t="shared" si="625"/>
        <v>0.7999999499999999</v>
      </c>
      <c r="L13321" s="41" t="str">
        <f t="shared" si="626"/>
        <v>A</v>
      </c>
      <c r="M13321" s="41" t="s">
        <v>495</v>
      </c>
      <c r="N13321" s="41" t="s">
        <v>424</v>
      </c>
      <c r="O13321" s="41" t="s">
        <v>70</v>
      </c>
    </row>
    <row r="13322" spans="1:15">
      <c r="A13322" s="38">
        <v>40267</v>
      </c>
      <c r="B13322" s="38">
        <v>51225</v>
      </c>
      <c r="C13322" s="131">
        <v>360</v>
      </c>
      <c r="D13322" s="39">
        <v>0.1003</v>
      </c>
      <c r="E13322" s="39">
        <v>9.11E-2</v>
      </c>
      <c r="F13322" s="40">
        <v>200000</v>
      </c>
      <c r="G13322" s="40">
        <v>200000</v>
      </c>
      <c r="H13322" s="40">
        <v>138299.74</v>
      </c>
      <c r="I13322" s="40">
        <v>159999.99</v>
      </c>
      <c r="J13322" s="67">
        <f t="shared" si="624"/>
        <v>0.69149869999999991</v>
      </c>
      <c r="K13322" s="39">
        <f t="shared" si="625"/>
        <v>0.7999999499999999</v>
      </c>
      <c r="L13322" s="2" t="str">
        <f t="shared" si="626"/>
        <v>A</v>
      </c>
      <c r="M13322" s="2" t="s">
        <v>564</v>
      </c>
      <c r="N13322" s="2" t="s">
        <v>417</v>
      </c>
      <c r="O13322" s="2" t="s">
        <v>70</v>
      </c>
    </row>
    <row r="13323" spans="1:15">
      <c r="A13323" s="38">
        <v>39961</v>
      </c>
      <c r="B13323" s="38">
        <v>46081</v>
      </c>
      <c r="C13323" s="131">
        <v>201</v>
      </c>
      <c r="D13323" s="39">
        <v>0.1003</v>
      </c>
      <c r="E13323" s="39">
        <v>9.11E-2</v>
      </c>
      <c r="F13323" s="40">
        <v>185000</v>
      </c>
      <c r="G13323" s="40">
        <v>185000</v>
      </c>
      <c r="H13323" s="40">
        <v>101961.72</v>
      </c>
      <c r="I13323" s="40">
        <v>148000</v>
      </c>
      <c r="J13323" s="67">
        <f t="shared" si="624"/>
        <v>0.55114443243243239</v>
      </c>
      <c r="K13323" s="39">
        <f t="shared" si="625"/>
        <v>0.8</v>
      </c>
      <c r="L13323" s="2" t="str">
        <f t="shared" si="626"/>
        <v>AA</v>
      </c>
      <c r="M13323" s="2" t="s">
        <v>511</v>
      </c>
      <c r="N13323" s="2" t="s">
        <v>422</v>
      </c>
      <c r="O13323" s="2" t="s">
        <v>70</v>
      </c>
    </row>
    <row r="13324" spans="1:15">
      <c r="A13324" s="42">
        <v>39840</v>
      </c>
      <c r="B13324" s="42">
        <v>47145</v>
      </c>
      <c r="C13324" s="130">
        <v>240</v>
      </c>
      <c r="D13324" s="43">
        <v>0.1003</v>
      </c>
      <c r="E13324" s="43">
        <v>9.11E-2</v>
      </c>
      <c r="F13324" s="44">
        <v>142000</v>
      </c>
      <c r="G13324" s="44">
        <v>142000</v>
      </c>
      <c r="H13324" s="44">
        <v>88746.09</v>
      </c>
      <c r="I13324" s="44">
        <v>113600</v>
      </c>
      <c r="J13324" s="68">
        <f t="shared" si="624"/>
        <v>0.62497246478873236</v>
      </c>
      <c r="K13324" s="43">
        <f t="shared" si="625"/>
        <v>0.8</v>
      </c>
      <c r="L13324" s="41" t="str">
        <f t="shared" si="626"/>
        <v>AA</v>
      </c>
      <c r="M13324" s="41" t="s">
        <v>496</v>
      </c>
      <c r="N13324" s="41" t="s">
        <v>417</v>
      </c>
      <c r="O13324" s="41" t="s">
        <v>70</v>
      </c>
    </row>
    <row r="13325" spans="1:15">
      <c r="A13325" s="42">
        <v>39589</v>
      </c>
      <c r="B13325" s="42">
        <v>46894</v>
      </c>
      <c r="C13325" s="130">
        <v>240</v>
      </c>
      <c r="D13325" s="43">
        <v>0.1003</v>
      </c>
      <c r="E13325" s="43">
        <v>9.11E-2</v>
      </c>
      <c r="F13325" s="44">
        <v>170000</v>
      </c>
      <c r="G13325" s="44">
        <v>170000</v>
      </c>
      <c r="H13325" s="44">
        <v>99528.26</v>
      </c>
      <c r="I13325" s="44">
        <v>136000</v>
      </c>
      <c r="J13325" s="68">
        <f t="shared" si="624"/>
        <v>0.58546035294117649</v>
      </c>
      <c r="K13325" s="43">
        <f t="shared" si="625"/>
        <v>0.8</v>
      </c>
      <c r="L13325" s="41" t="str">
        <f t="shared" si="626"/>
        <v>AA</v>
      </c>
      <c r="M13325" s="41" t="s">
        <v>457</v>
      </c>
      <c r="N13325" s="41" t="s">
        <v>419</v>
      </c>
      <c r="O13325" s="41" t="s">
        <v>70</v>
      </c>
    </row>
    <row r="13326" spans="1:15">
      <c r="A13326" s="38">
        <v>40044</v>
      </c>
      <c r="B13326" s="38">
        <v>47349</v>
      </c>
      <c r="C13326" s="131">
        <v>240</v>
      </c>
      <c r="D13326" s="39">
        <v>0.1003</v>
      </c>
      <c r="E13326" s="39">
        <v>9.11E-2</v>
      </c>
      <c r="F13326" s="40">
        <v>155000</v>
      </c>
      <c r="G13326" s="40">
        <v>155000</v>
      </c>
      <c r="H13326" s="40">
        <v>99524.93</v>
      </c>
      <c r="I13326" s="40">
        <v>124000</v>
      </c>
      <c r="J13326" s="67">
        <f t="shared" si="624"/>
        <v>0.64209632258064508</v>
      </c>
      <c r="K13326" s="39">
        <f t="shared" si="625"/>
        <v>0.8</v>
      </c>
      <c r="L13326" s="2" t="str">
        <f t="shared" si="626"/>
        <v>AA</v>
      </c>
      <c r="M13326" s="2" t="s">
        <v>496</v>
      </c>
      <c r="N13326" s="2" t="s">
        <v>417</v>
      </c>
      <c r="O13326" s="2" t="s">
        <v>70</v>
      </c>
    </row>
    <row r="13327" spans="1:15">
      <c r="A13327" s="38">
        <v>39897</v>
      </c>
      <c r="B13327" s="38">
        <v>47202</v>
      </c>
      <c r="C13327" s="131">
        <v>240</v>
      </c>
      <c r="D13327" s="39">
        <v>0.1003</v>
      </c>
      <c r="E13327" s="39">
        <v>9.11E-2</v>
      </c>
      <c r="F13327" s="40">
        <v>160000</v>
      </c>
      <c r="G13327" s="40">
        <v>160000</v>
      </c>
      <c r="H13327" s="40">
        <v>95130.81</v>
      </c>
      <c r="I13327" s="40">
        <v>128000</v>
      </c>
      <c r="J13327" s="67">
        <f t="shared" si="624"/>
        <v>0.59456756249999998</v>
      </c>
      <c r="K13327" s="39">
        <f t="shared" si="625"/>
        <v>0.8</v>
      </c>
      <c r="L13327" s="2" t="str">
        <f t="shared" si="626"/>
        <v>AA</v>
      </c>
      <c r="M13327" s="2" t="s">
        <v>537</v>
      </c>
      <c r="N13327" s="2" t="s">
        <v>432</v>
      </c>
      <c r="O13327" s="2" t="s">
        <v>70</v>
      </c>
    </row>
    <row r="13328" spans="1:15">
      <c r="A13328" s="42">
        <v>40386</v>
      </c>
      <c r="B13328" s="42">
        <v>51344</v>
      </c>
      <c r="C13328" s="130">
        <v>360</v>
      </c>
      <c r="D13328" s="43">
        <v>0.1003</v>
      </c>
      <c r="E13328" s="43">
        <v>0.1003</v>
      </c>
      <c r="F13328" s="44">
        <v>174924.9</v>
      </c>
      <c r="G13328" s="44">
        <v>174924.9</v>
      </c>
      <c r="H13328" s="44">
        <v>126152.23</v>
      </c>
      <c r="I13328" s="44">
        <v>139999.99</v>
      </c>
      <c r="J13328" s="68">
        <f t="shared" si="624"/>
        <v>0.72117937469165339</v>
      </c>
      <c r="K13328" s="43">
        <f t="shared" si="625"/>
        <v>0.80034340451245078</v>
      </c>
      <c r="L13328" s="41" t="str">
        <f t="shared" si="626"/>
        <v>A</v>
      </c>
      <c r="M13328" s="41" t="s">
        <v>1367</v>
      </c>
      <c r="N13328" s="41" t="s">
        <v>424</v>
      </c>
      <c r="O13328" s="41" t="s">
        <v>70</v>
      </c>
    </row>
    <row r="13329" spans="1:15">
      <c r="A13329" s="42">
        <v>40659</v>
      </c>
      <c r="B13329" s="42">
        <v>43216</v>
      </c>
      <c r="C13329" s="130">
        <v>84</v>
      </c>
      <c r="D13329" s="43">
        <v>0.1003</v>
      </c>
      <c r="E13329" s="43">
        <v>9.11E-2</v>
      </c>
      <c r="F13329" s="44">
        <v>155500</v>
      </c>
      <c r="G13329" s="44">
        <v>155500</v>
      </c>
      <c r="H13329" s="44">
        <v>71280.460000000006</v>
      </c>
      <c r="I13329" s="44">
        <v>124467.29</v>
      </c>
      <c r="J13329" s="68">
        <f t="shared" si="624"/>
        <v>0.45839524115755631</v>
      </c>
      <c r="K13329" s="43">
        <f t="shared" si="625"/>
        <v>0.80043273311897101</v>
      </c>
      <c r="L13329" s="41" t="str">
        <f t="shared" si="626"/>
        <v>AA</v>
      </c>
      <c r="M13329" s="41" t="s">
        <v>475</v>
      </c>
      <c r="N13329" s="41" t="s">
        <v>427</v>
      </c>
      <c r="O13329" s="41" t="s">
        <v>70</v>
      </c>
    </row>
    <row r="13330" spans="1:15">
      <c r="A13330" s="42">
        <v>40480</v>
      </c>
      <c r="B13330" s="42">
        <v>51438</v>
      </c>
      <c r="C13330" s="130">
        <v>360</v>
      </c>
      <c r="D13330" s="43">
        <v>0.1003</v>
      </c>
      <c r="E13330" s="43">
        <v>9.11E-2</v>
      </c>
      <c r="F13330" s="44">
        <v>199842.3</v>
      </c>
      <c r="G13330" s="44">
        <v>199842.3</v>
      </c>
      <c r="H13330" s="44">
        <v>133572.34</v>
      </c>
      <c r="I13330" s="44">
        <v>159999.99</v>
      </c>
      <c r="J13330" s="68">
        <f t="shared" si="624"/>
        <v>0.66838872450927556</v>
      </c>
      <c r="K13330" s="43">
        <f t="shared" si="625"/>
        <v>0.80063124773884209</v>
      </c>
      <c r="L13330" s="41" t="str">
        <f t="shared" si="626"/>
        <v>A</v>
      </c>
      <c r="M13330" s="41" t="s">
        <v>564</v>
      </c>
      <c r="N13330" s="41" t="s">
        <v>417</v>
      </c>
      <c r="O13330" s="41" t="s">
        <v>70</v>
      </c>
    </row>
    <row r="13331" spans="1:15">
      <c r="A13331" s="38">
        <v>40732</v>
      </c>
      <c r="B13331" s="38">
        <v>47734</v>
      </c>
      <c r="C13331" s="131">
        <v>230</v>
      </c>
      <c r="D13331" s="39">
        <v>0.1003</v>
      </c>
      <c r="E13331" s="39">
        <v>9.11E-2</v>
      </c>
      <c r="F13331" s="40">
        <v>184000</v>
      </c>
      <c r="G13331" s="40">
        <v>184000</v>
      </c>
      <c r="H13331" s="40">
        <v>115323.78</v>
      </c>
      <c r="I13331" s="40">
        <v>147339.99</v>
      </c>
      <c r="J13331" s="67">
        <f t="shared" si="624"/>
        <v>0.62675967391304344</v>
      </c>
      <c r="K13331" s="39">
        <f t="shared" si="625"/>
        <v>0.80076081521739129</v>
      </c>
      <c r="L13331" s="2" t="str">
        <f t="shared" si="626"/>
        <v>AA</v>
      </c>
      <c r="M13331" s="2" t="s">
        <v>1184</v>
      </c>
      <c r="N13331" s="2" t="s">
        <v>419</v>
      </c>
      <c r="O13331" s="2" t="s">
        <v>70</v>
      </c>
    </row>
    <row r="13332" spans="1:15">
      <c r="A13332" s="38">
        <v>40556</v>
      </c>
      <c r="B13332" s="38">
        <v>51514</v>
      </c>
      <c r="C13332" s="131">
        <v>360</v>
      </c>
      <c r="D13332" s="39">
        <v>0.1003</v>
      </c>
      <c r="E13332" s="39">
        <v>9.11E-2</v>
      </c>
      <c r="F13332" s="40">
        <v>183000</v>
      </c>
      <c r="G13332" s="40">
        <v>183000</v>
      </c>
      <c r="H13332" s="40">
        <v>113576.24</v>
      </c>
      <c r="I13332" s="40">
        <v>146799.99</v>
      </c>
      <c r="J13332" s="67">
        <f t="shared" si="624"/>
        <v>0.62063519125683064</v>
      </c>
      <c r="K13332" s="39">
        <f t="shared" si="625"/>
        <v>0.80218573770491797</v>
      </c>
      <c r="L13332" s="2" t="str">
        <f t="shared" si="626"/>
        <v>AA</v>
      </c>
      <c r="M13332" s="2" t="s">
        <v>527</v>
      </c>
      <c r="N13332" s="2" t="s">
        <v>419</v>
      </c>
      <c r="O13332" s="2" t="s">
        <v>70</v>
      </c>
    </row>
    <row r="13333" spans="1:15">
      <c r="A13333" s="38">
        <v>40529</v>
      </c>
      <c r="B13333" s="38">
        <v>49357</v>
      </c>
      <c r="C13333" s="131">
        <v>290</v>
      </c>
      <c r="D13333" s="39">
        <v>0.1003</v>
      </c>
      <c r="E13333" s="39">
        <v>9.11E-2</v>
      </c>
      <c r="F13333" s="40">
        <v>158900</v>
      </c>
      <c r="G13333" s="40">
        <v>158900</v>
      </c>
      <c r="H13333" s="40">
        <v>106867.82</v>
      </c>
      <c r="I13333" s="40">
        <v>127491.35</v>
      </c>
      <c r="J13333" s="67">
        <f t="shared" si="624"/>
        <v>0.67254764002517309</v>
      </c>
      <c r="K13333" s="39">
        <f t="shared" si="625"/>
        <v>0.80233700440528632</v>
      </c>
      <c r="L13333" s="2" t="str">
        <f t="shared" si="626"/>
        <v>A</v>
      </c>
      <c r="M13333" s="2" t="s">
        <v>713</v>
      </c>
      <c r="N13333" s="2" t="s">
        <v>418</v>
      </c>
      <c r="O13333" s="2" t="s">
        <v>70</v>
      </c>
    </row>
    <row r="13334" spans="1:15">
      <c r="A13334" s="38">
        <v>40235</v>
      </c>
      <c r="B13334" s="38">
        <v>50582</v>
      </c>
      <c r="C13334" s="131">
        <v>340</v>
      </c>
      <c r="D13334" s="39">
        <v>0.1003</v>
      </c>
      <c r="E13334" s="39">
        <v>9.11E-2</v>
      </c>
      <c r="F13334" s="40">
        <v>170400</v>
      </c>
      <c r="G13334" s="40">
        <v>170400</v>
      </c>
      <c r="H13334" s="40">
        <v>120292.53</v>
      </c>
      <c r="I13334" s="40">
        <v>136738.69</v>
      </c>
      <c r="J13334" s="67">
        <f t="shared" si="624"/>
        <v>0.70594207746478876</v>
      </c>
      <c r="K13334" s="39">
        <f t="shared" si="625"/>
        <v>0.80245710093896716</v>
      </c>
      <c r="L13334" s="2" t="str">
        <f t="shared" si="626"/>
        <v>A</v>
      </c>
      <c r="M13334" s="2" t="s">
        <v>554</v>
      </c>
      <c r="N13334" s="2" t="s">
        <v>417</v>
      </c>
      <c r="O13334" s="2" t="s">
        <v>70</v>
      </c>
    </row>
    <row r="13335" spans="1:15">
      <c r="A13335" s="38">
        <v>40674</v>
      </c>
      <c r="B13335" s="38">
        <v>51632</v>
      </c>
      <c r="C13335" s="131">
        <v>360</v>
      </c>
      <c r="D13335" s="39">
        <v>0.1003</v>
      </c>
      <c r="E13335" s="39">
        <v>9.11E-2</v>
      </c>
      <c r="F13335" s="40">
        <v>184000</v>
      </c>
      <c r="G13335" s="40">
        <v>184000</v>
      </c>
      <c r="H13335" s="40">
        <v>117113.5</v>
      </c>
      <c r="I13335" s="40">
        <v>147899.99</v>
      </c>
      <c r="J13335" s="67">
        <f t="shared" si="624"/>
        <v>0.63648641304347831</v>
      </c>
      <c r="K13335" s="39">
        <f t="shared" si="625"/>
        <v>0.80380429347826077</v>
      </c>
      <c r="L13335" s="2" t="str">
        <f t="shared" si="626"/>
        <v>AA</v>
      </c>
      <c r="M13335" s="2" t="s">
        <v>467</v>
      </c>
      <c r="N13335" s="2" t="s">
        <v>425</v>
      </c>
      <c r="O13335" s="2" t="s">
        <v>70</v>
      </c>
    </row>
    <row r="13336" spans="1:15">
      <c r="A13336" s="42">
        <v>40008</v>
      </c>
      <c r="B13336" s="42">
        <v>47313</v>
      </c>
      <c r="C13336" s="130">
        <v>240</v>
      </c>
      <c r="D13336" s="43">
        <v>0.1003</v>
      </c>
      <c r="E13336" s="43">
        <v>9.11E-2</v>
      </c>
      <c r="F13336" s="44">
        <v>180000</v>
      </c>
      <c r="G13336" s="44">
        <v>180000</v>
      </c>
      <c r="H13336" s="44">
        <v>120407.82</v>
      </c>
      <c r="I13336" s="44">
        <v>144697.06</v>
      </c>
      <c r="J13336" s="68">
        <f t="shared" si="624"/>
        <v>0.66893233333333335</v>
      </c>
      <c r="K13336" s="43">
        <f t="shared" si="625"/>
        <v>0.80387255555555559</v>
      </c>
      <c r="L13336" s="41" t="str">
        <f t="shared" si="626"/>
        <v>A</v>
      </c>
      <c r="M13336" s="41" t="s">
        <v>554</v>
      </c>
      <c r="N13336" s="41" t="s">
        <v>417</v>
      </c>
      <c r="O13336" s="41" t="s">
        <v>70</v>
      </c>
    </row>
    <row r="13337" spans="1:15">
      <c r="A13337" s="38">
        <v>40375</v>
      </c>
      <c r="B13337" s="38">
        <v>49506</v>
      </c>
      <c r="C13337" s="131">
        <v>300</v>
      </c>
      <c r="D13337" s="39">
        <v>0.1003</v>
      </c>
      <c r="E13337" s="39">
        <v>9.11E-2</v>
      </c>
      <c r="F13337" s="40">
        <v>164000</v>
      </c>
      <c r="G13337" s="40">
        <v>164000</v>
      </c>
      <c r="H13337" s="40">
        <v>111193.59</v>
      </c>
      <c r="I13337" s="40">
        <v>131857.69</v>
      </c>
      <c r="J13337" s="67">
        <f t="shared" si="624"/>
        <v>0.67800969512195119</v>
      </c>
      <c r="K13337" s="39">
        <f t="shared" si="625"/>
        <v>0.80401030487804881</v>
      </c>
      <c r="L13337" s="2" t="str">
        <f t="shared" si="626"/>
        <v>A</v>
      </c>
      <c r="M13337" s="2" t="s">
        <v>453</v>
      </c>
      <c r="N13337" s="2" t="s">
        <v>418</v>
      </c>
      <c r="O13337" s="2" t="s">
        <v>70</v>
      </c>
    </row>
    <row r="13338" spans="1:15">
      <c r="A13338" s="38">
        <v>40413</v>
      </c>
      <c r="B13338" s="38">
        <v>51371</v>
      </c>
      <c r="C13338" s="131">
        <v>360</v>
      </c>
      <c r="D13338" s="39">
        <v>0.1003</v>
      </c>
      <c r="E13338" s="39">
        <v>9.11E-2</v>
      </c>
      <c r="F13338" s="40">
        <v>179000</v>
      </c>
      <c r="G13338" s="40">
        <v>179000</v>
      </c>
      <c r="H13338" s="40">
        <v>126711.7</v>
      </c>
      <c r="I13338" s="40">
        <v>143999.94</v>
      </c>
      <c r="J13338" s="67">
        <f t="shared" si="624"/>
        <v>0.70788659217877092</v>
      </c>
      <c r="K13338" s="39">
        <f t="shared" si="625"/>
        <v>0.80446893854748602</v>
      </c>
      <c r="L13338" s="2" t="str">
        <f t="shared" si="626"/>
        <v>A</v>
      </c>
      <c r="M13338" s="2" t="s">
        <v>482</v>
      </c>
      <c r="N13338" s="2" t="s">
        <v>422</v>
      </c>
      <c r="O13338" s="2" t="s">
        <v>70</v>
      </c>
    </row>
    <row r="13339" spans="1:15">
      <c r="A13339" s="38">
        <v>40786</v>
      </c>
      <c r="B13339" s="38">
        <v>51744</v>
      </c>
      <c r="C13339" s="131">
        <v>360</v>
      </c>
      <c r="D13339" s="39">
        <v>0.1003</v>
      </c>
      <c r="E13339" s="39">
        <v>9.11E-2</v>
      </c>
      <c r="F13339" s="40">
        <v>166000</v>
      </c>
      <c r="G13339" s="40">
        <v>166000</v>
      </c>
      <c r="H13339" s="40">
        <v>86848.49</v>
      </c>
      <c r="I13339" s="40">
        <v>133672.32000000001</v>
      </c>
      <c r="J13339" s="67">
        <f t="shared" si="624"/>
        <v>0.52318367469879523</v>
      </c>
      <c r="K13339" s="39">
        <f t="shared" si="625"/>
        <v>0.80525493975903617</v>
      </c>
      <c r="L13339" s="2" t="str">
        <f t="shared" si="626"/>
        <v>AA</v>
      </c>
      <c r="M13339" s="2" t="s">
        <v>475</v>
      </c>
      <c r="N13339" s="2" t="s">
        <v>427</v>
      </c>
      <c r="O13339" s="2" t="s">
        <v>70</v>
      </c>
    </row>
    <row r="13340" spans="1:15">
      <c r="A13340" s="38">
        <v>40521</v>
      </c>
      <c r="B13340" s="38">
        <v>51479</v>
      </c>
      <c r="C13340" s="131">
        <v>360</v>
      </c>
      <c r="D13340" s="39">
        <v>0.1003</v>
      </c>
      <c r="E13340" s="39">
        <v>9.11E-2</v>
      </c>
      <c r="F13340" s="40">
        <v>193000</v>
      </c>
      <c r="G13340" s="40">
        <v>193000</v>
      </c>
      <c r="H13340" s="40">
        <v>116412.96</v>
      </c>
      <c r="I13340" s="40">
        <v>155499.99</v>
      </c>
      <c r="J13340" s="67">
        <f t="shared" si="624"/>
        <v>0.60317595854922279</v>
      </c>
      <c r="K13340" s="39">
        <f t="shared" si="625"/>
        <v>0.80569943005181344</v>
      </c>
      <c r="L13340" s="2" t="str">
        <f t="shared" si="626"/>
        <v>AA</v>
      </c>
      <c r="M13340" s="2" t="s">
        <v>1139</v>
      </c>
      <c r="N13340" s="2" t="s">
        <v>416</v>
      </c>
      <c r="O13340" s="2" t="s">
        <v>70</v>
      </c>
    </row>
    <row r="13341" spans="1:15">
      <c r="A13341" s="42">
        <v>40668</v>
      </c>
      <c r="B13341" s="42">
        <v>51626</v>
      </c>
      <c r="C13341" s="130">
        <v>360</v>
      </c>
      <c r="D13341" s="43">
        <v>0.1003</v>
      </c>
      <c r="E13341" s="43">
        <v>9.11E-2</v>
      </c>
      <c r="F13341" s="44">
        <v>169998.62</v>
      </c>
      <c r="G13341" s="44">
        <v>169998.62</v>
      </c>
      <c r="H13341" s="44">
        <v>113321.55</v>
      </c>
      <c r="I13341" s="44">
        <v>137000</v>
      </c>
      <c r="J13341" s="68">
        <f t="shared" si="624"/>
        <v>0.66660276418714459</v>
      </c>
      <c r="K13341" s="43">
        <f t="shared" si="625"/>
        <v>0.80588889486279358</v>
      </c>
      <c r="L13341" s="41" t="str">
        <f t="shared" si="626"/>
        <v>A</v>
      </c>
      <c r="M13341" s="41" t="s">
        <v>546</v>
      </c>
      <c r="N13341" s="41" t="s">
        <v>416</v>
      </c>
      <c r="O13341" s="41" t="s">
        <v>70</v>
      </c>
    </row>
    <row r="13342" spans="1:15">
      <c r="A13342" s="38">
        <v>40662</v>
      </c>
      <c r="B13342" s="38">
        <v>45502</v>
      </c>
      <c r="C13342" s="131">
        <v>159</v>
      </c>
      <c r="D13342" s="39">
        <v>0.1003</v>
      </c>
      <c r="E13342" s="39">
        <v>9.11E-2</v>
      </c>
      <c r="F13342" s="40">
        <v>160000</v>
      </c>
      <c r="G13342" s="40">
        <v>160000</v>
      </c>
      <c r="H13342" s="40">
        <v>83795.490000000005</v>
      </c>
      <c r="I13342" s="40">
        <v>128999.99</v>
      </c>
      <c r="J13342" s="67">
        <f t="shared" si="624"/>
        <v>0.52372181250000005</v>
      </c>
      <c r="K13342" s="39">
        <f t="shared" si="625"/>
        <v>0.80624993750000007</v>
      </c>
      <c r="L13342" s="2" t="str">
        <f t="shared" si="626"/>
        <v>AA</v>
      </c>
      <c r="M13342" s="2" t="s">
        <v>463</v>
      </c>
      <c r="N13342" s="2" t="s">
        <v>422</v>
      </c>
      <c r="O13342" s="2" t="s">
        <v>70</v>
      </c>
    </row>
    <row r="13343" spans="1:15">
      <c r="A13343" s="42">
        <v>40004</v>
      </c>
      <c r="B13343" s="42">
        <v>44905</v>
      </c>
      <c r="C13343" s="130">
        <v>161</v>
      </c>
      <c r="D13343" s="43">
        <v>0.1003</v>
      </c>
      <c r="E13343" s="43">
        <v>9.11E-2</v>
      </c>
      <c r="F13343" s="44">
        <v>160000</v>
      </c>
      <c r="G13343" s="44">
        <v>160000</v>
      </c>
      <c r="H13343" s="44">
        <v>82505.08</v>
      </c>
      <c r="I13343" s="44">
        <v>128999.99</v>
      </c>
      <c r="J13343" s="68">
        <f t="shared" si="624"/>
        <v>0.51565675</v>
      </c>
      <c r="K13343" s="43">
        <f t="shared" si="625"/>
        <v>0.80624993750000007</v>
      </c>
      <c r="L13343" s="41" t="str">
        <f t="shared" si="626"/>
        <v>AA</v>
      </c>
      <c r="M13343" s="41" t="s">
        <v>586</v>
      </c>
      <c r="N13343" s="41" t="s">
        <v>416</v>
      </c>
      <c r="O13343" s="41" t="s">
        <v>70</v>
      </c>
    </row>
    <row r="13344" spans="1:15">
      <c r="A13344" s="38">
        <v>40417</v>
      </c>
      <c r="B13344" s="38">
        <v>42427</v>
      </c>
      <c r="C13344" s="131">
        <v>66</v>
      </c>
      <c r="D13344" s="39">
        <v>0.1003</v>
      </c>
      <c r="E13344" s="39">
        <v>9.11E-2</v>
      </c>
      <c r="F13344" s="40">
        <v>167000</v>
      </c>
      <c r="G13344" s="40">
        <v>167000</v>
      </c>
      <c r="H13344" s="40">
        <v>42732.85</v>
      </c>
      <c r="I13344" s="40">
        <v>134661.81</v>
      </c>
      <c r="J13344" s="67">
        <f t="shared" si="624"/>
        <v>0.25588532934131736</v>
      </c>
      <c r="K13344" s="39">
        <f t="shared" si="625"/>
        <v>0.80635814371257486</v>
      </c>
      <c r="L13344" s="2" t="str">
        <f t="shared" si="626"/>
        <v>AA</v>
      </c>
      <c r="M13344" s="2" t="s">
        <v>564</v>
      </c>
      <c r="N13344" s="2" t="s">
        <v>417</v>
      </c>
      <c r="O13344" s="2" t="s">
        <v>70</v>
      </c>
    </row>
    <row r="13345" spans="1:15">
      <c r="A13345" s="42">
        <v>40812</v>
      </c>
      <c r="B13345" s="42">
        <v>42364</v>
      </c>
      <c r="C13345" s="130">
        <v>51</v>
      </c>
      <c r="D13345" s="43">
        <v>0.1003</v>
      </c>
      <c r="E13345" s="43">
        <v>9.5700000000000007E-2</v>
      </c>
      <c r="F13345" s="44">
        <v>155000</v>
      </c>
      <c r="G13345" s="44">
        <v>155000</v>
      </c>
      <c r="H13345" s="44">
        <v>33269.480000000003</v>
      </c>
      <c r="I13345" s="44">
        <v>124999.99</v>
      </c>
      <c r="J13345" s="68">
        <f t="shared" si="624"/>
        <v>0.21464180645161293</v>
      </c>
      <c r="K13345" s="43">
        <f t="shared" si="625"/>
        <v>0.80645154838709676</v>
      </c>
      <c r="L13345" s="41" t="str">
        <f t="shared" si="626"/>
        <v>AA</v>
      </c>
      <c r="M13345" s="41" t="s">
        <v>586</v>
      </c>
      <c r="N13345" s="41" t="s">
        <v>416</v>
      </c>
      <c r="O13345" s="41" t="s">
        <v>70</v>
      </c>
    </row>
    <row r="13346" spans="1:15">
      <c r="A13346" s="38">
        <v>40681</v>
      </c>
      <c r="B13346" s="38">
        <v>48748</v>
      </c>
      <c r="C13346" s="131">
        <v>265</v>
      </c>
      <c r="D13346" s="39">
        <v>0.1003</v>
      </c>
      <c r="E13346" s="39">
        <v>9.11E-2</v>
      </c>
      <c r="F13346" s="40">
        <v>161580</v>
      </c>
      <c r="G13346" s="40">
        <v>161580</v>
      </c>
      <c r="H13346" s="40">
        <v>110835.08</v>
      </c>
      <c r="I13346" s="40">
        <v>130349.99</v>
      </c>
      <c r="J13346" s="67">
        <f t="shared" si="624"/>
        <v>0.68594553781408596</v>
      </c>
      <c r="K13346" s="39">
        <f t="shared" si="625"/>
        <v>0.80672106696373314</v>
      </c>
      <c r="L13346" s="2" t="str">
        <f t="shared" si="626"/>
        <v>A</v>
      </c>
      <c r="M13346" s="2" t="s">
        <v>531</v>
      </c>
      <c r="N13346" s="2" t="s">
        <v>423</v>
      </c>
      <c r="O13346" s="2" t="s">
        <v>70</v>
      </c>
    </row>
    <row r="13347" spans="1:15">
      <c r="A13347" s="38">
        <v>40189</v>
      </c>
      <c r="B13347" s="38">
        <v>51146</v>
      </c>
      <c r="C13347" s="131">
        <v>360</v>
      </c>
      <c r="D13347" s="39">
        <v>0.1003</v>
      </c>
      <c r="E13347" s="39">
        <v>9.11E-2</v>
      </c>
      <c r="F13347" s="40">
        <v>195000</v>
      </c>
      <c r="G13347" s="40">
        <v>195000</v>
      </c>
      <c r="H13347" s="40">
        <v>56652.76</v>
      </c>
      <c r="I13347" s="40">
        <v>157499.99</v>
      </c>
      <c r="J13347" s="67">
        <f t="shared" si="624"/>
        <v>0.29052697435897434</v>
      </c>
      <c r="K13347" s="39">
        <f t="shared" si="625"/>
        <v>0.80769225641025633</v>
      </c>
      <c r="L13347" s="2" t="str">
        <f t="shared" si="626"/>
        <v>AA</v>
      </c>
      <c r="M13347" s="2" t="s">
        <v>527</v>
      </c>
      <c r="N13347" s="2" t="s">
        <v>419</v>
      </c>
      <c r="O13347" s="2" t="s">
        <v>70</v>
      </c>
    </row>
    <row r="13348" spans="1:15">
      <c r="A13348" s="38">
        <v>40472</v>
      </c>
      <c r="B13348" s="38">
        <v>44582</v>
      </c>
      <c r="C13348" s="131">
        <v>135</v>
      </c>
      <c r="D13348" s="39">
        <v>0.1003</v>
      </c>
      <c r="E13348" s="39">
        <v>9.11E-2</v>
      </c>
      <c r="F13348" s="40">
        <v>195000</v>
      </c>
      <c r="G13348" s="40">
        <v>195000</v>
      </c>
      <c r="H13348" s="40">
        <v>92287.47</v>
      </c>
      <c r="I13348" s="40">
        <v>157579.99</v>
      </c>
      <c r="J13348" s="67">
        <f t="shared" si="624"/>
        <v>0.4732690769230769</v>
      </c>
      <c r="K13348" s="39">
        <f t="shared" si="625"/>
        <v>0.80810251282051282</v>
      </c>
      <c r="L13348" s="2" t="str">
        <f t="shared" si="626"/>
        <v>AA</v>
      </c>
      <c r="M13348" s="2" t="s">
        <v>527</v>
      </c>
      <c r="N13348" s="2" t="s">
        <v>419</v>
      </c>
      <c r="O13348" s="2" t="s">
        <v>70</v>
      </c>
    </row>
    <row r="13349" spans="1:15">
      <c r="A13349" s="38">
        <v>40480</v>
      </c>
      <c r="B13349" s="38">
        <v>51438</v>
      </c>
      <c r="C13349" s="131">
        <v>360</v>
      </c>
      <c r="D13349" s="39">
        <v>0.1003</v>
      </c>
      <c r="E13349" s="39">
        <v>9.11E-2</v>
      </c>
      <c r="F13349" s="40">
        <v>185000</v>
      </c>
      <c r="G13349" s="40">
        <v>185000</v>
      </c>
      <c r="H13349" s="40">
        <v>89509.24</v>
      </c>
      <c r="I13349" s="40">
        <v>149530</v>
      </c>
      <c r="J13349" s="67">
        <f t="shared" si="624"/>
        <v>0.48383372972972977</v>
      </c>
      <c r="K13349" s="39">
        <f t="shared" si="625"/>
        <v>0.80827027027027032</v>
      </c>
      <c r="L13349" s="2" t="str">
        <f t="shared" si="626"/>
        <v>AA</v>
      </c>
      <c r="M13349" s="2" t="s">
        <v>532</v>
      </c>
      <c r="N13349" s="2" t="s">
        <v>417</v>
      </c>
      <c r="O13349" s="2" t="s">
        <v>70</v>
      </c>
    </row>
    <row r="13350" spans="1:15">
      <c r="A13350" s="42">
        <v>39916</v>
      </c>
      <c r="B13350" s="42">
        <v>47221</v>
      </c>
      <c r="C13350" s="130">
        <v>240</v>
      </c>
      <c r="D13350" s="43">
        <v>0.1003</v>
      </c>
      <c r="E13350" s="43">
        <v>9.11E-2</v>
      </c>
      <c r="F13350" s="44">
        <v>150000</v>
      </c>
      <c r="G13350" s="44">
        <v>150000</v>
      </c>
      <c r="H13350" s="44">
        <v>89210</v>
      </c>
      <c r="I13350" s="44">
        <v>121314.63</v>
      </c>
      <c r="J13350" s="68">
        <f t="shared" si="624"/>
        <v>0.59473333333333334</v>
      </c>
      <c r="K13350" s="43">
        <f t="shared" si="625"/>
        <v>0.80876420000000004</v>
      </c>
      <c r="L13350" s="41" t="str">
        <f t="shared" si="626"/>
        <v>AA</v>
      </c>
      <c r="M13350" s="41" t="s">
        <v>467</v>
      </c>
      <c r="N13350" s="41" t="s">
        <v>425</v>
      </c>
      <c r="O13350" s="41" t="s">
        <v>70</v>
      </c>
    </row>
    <row r="13351" spans="1:15">
      <c r="A13351" s="38">
        <v>40673</v>
      </c>
      <c r="B13351" s="38">
        <v>48528</v>
      </c>
      <c r="C13351" s="131">
        <v>258</v>
      </c>
      <c r="D13351" s="39">
        <v>0.1003</v>
      </c>
      <c r="E13351" s="39">
        <v>9.11E-2</v>
      </c>
      <c r="F13351" s="40">
        <v>195000</v>
      </c>
      <c r="G13351" s="40">
        <v>195000</v>
      </c>
      <c r="H13351" s="40">
        <v>130405.86</v>
      </c>
      <c r="I13351" s="40">
        <v>157799.99</v>
      </c>
      <c r="J13351" s="67">
        <f t="shared" si="624"/>
        <v>0.66874800000000001</v>
      </c>
      <c r="K13351" s="39">
        <f t="shared" si="625"/>
        <v>0.80923071794871793</v>
      </c>
      <c r="L13351" s="2" t="str">
        <f t="shared" si="626"/>
        <v>A</v>
      </c>
      <c r="M13351" s="2" t="s">
        <v>495</v>
      </c>
      <c r="N13351" s="2" t="s">
        <v>424</v>
      </c>
      <c r="O13351" s="2" t="s">
        <v>70</v>
      </c>
    </row>
    <row r="13352" spans="1:15">
      <c r="A13352" s="42">
        <v>40142</v>
      </c>
      <c r="B13352" s="42">
        <v>51099</v>
      </c>
      <c r="C13352" s="130">
        <v>360</v>
      </c>
      <c r="D13352" s="43">
        <v>0.1003</v>
      </c>
      <c r="E13352" s="43">
        <v>9.11E-2</v>
      </c>
      <c r="F13352" s="44">
        <v>176700</v>
      </c>
      <c r="G13352" s="44">
        <v>176700</v>
      </c>
      <c r="H13352" s="44">
        <v>122161.57</v>
      </c>
      <c r="I13352" s="44">
        <v>142999.99</v>
      </c>
      <c r="J13352" s="68">
        <f t="shared" si="624"/>
        <v>0.6913501414827391</v>
      </c>
      <c r="K13352" s="43">
        <f t="shared" si="625"/>
        <v>0.80928121109224671</v>
      </c>
      <c r="L13352" s="41" t="str">
        <f t="shared" si="626"/>
        <v>A</v>
      </c>
      <c r="M13352" s="41" t="s">
        <v>511</v>
      </c>
      <c r="N13352" s="41" t="s">
        <v>422</v>
      </c>
      <c r="O13352" s="41" t="s">
        <v>70</v>
      </c>
    </row>
    <row r="13353" spans="1:15">
      <c r="A13353" s="42">
        <v>39892</v>
      </c>
      <c r="B13353" s="42">
        <v>50211</v>
      </c>
      <c r="C13353" s="130">
        <v>339</v>
      </c>
      <c r="D13353" s="43">
        <v>0.1003</v>
      </c>
      <c r="E13353" s="43">
        <v>9.11E-2</v>
      </c>
      <c r="F13353" s="44">
        <v>200000</v>
      </c>
      <c r="G13353" s="44">
        <v>200000</v>
      </c>
      <c r="H13353" s="44">
        <v>132457.04999999999</v>
      </c>
      <c r="I13353" s="44">
        <v>161999.99</v>
      </c>
      <c r="J13353" s="68">
        <f t="shared" si="624"/>
        <v>0.66228524999999994</v>
      </c>
      <c r="K13353" s="43">
        <f t="shared" si="625"/>
        <v>0.80999994999999991</v>
      </c>
      <c r="L13353" s="41" t="str">
        <f t="shared" si="626"/>
        <v>A</v>
      </c>
      <c r="M13353" s="41" t="s">
        <v>457</v>
      </c>
      <c r="N13353" s="41" t="s">
        <v>419</v>
      </c>
      <c r="O13353" s="41" t="s">
        <v>70</v>
      </c>
    </row>
    <row r="13354" spans="1:15">
      <c r="A13354" s="38">
        <v>40431</v>
      </c>
      <c r="B13354" s="38">
        <v>51389</v>
      </c>
      <c r="C13354" s="131">
        <v>360</v>
      </c>
      <c r="D13354" s="39">
        <v>0.1003</v>
      </c>
      <c r="E13354" s="39">
        <v>9.11E-2</v>
      </c>
      <c r="F13354" s="40">
        <v>171000</v>
      </c>
      <c r="G13354" s="40">
        <v>171000</v>
      </c>
      <c r="H13354" s="40">
        <v>121768.08</v>
      </c>
      <c r="I13354" s="40">
        <v>138625.65</v>
      </c>
      <c r="J13354" s="67">
        <f t="shared" si="624"/>
        <v>0.71209403508771929</v>
      </c>
      <c r="K13354" s="39">
        <f t="shared" si="625"/>
        <v>0.81067631578947363</v>
      </c>
      <c r="L13354" s="2" t="str">
        <f t="shared" si="626"/>
        <v>A</v>
      </c>
      <c r="M13354" s="2" t="s">
        <v>475</v>
      </c>
      <c r="N13354" s="2" t="s">
        <v>427</v>
      </c>
      <c r="O13354" s="2" t="s">
        <v>70</v>
      </c>
    </row>
    <row r="13355" spans="1:15">
      <c r="A13355" s="38">
        <v>40198</v>
      </c>
      <c r="B13355" s="38">
        <v>51155</v>
      </c>
      <c r="C13355" s="131">
        <v>360</v>
      </c>
      <c r="D13355" s="39">
        <v>0.1003</v>
      </c>
      <c r="E13355" s="39">
        <v>9.11E-2</v>
      </c>
      <c r="F13355" s="40">
        <v>165100</v>
      </c>
      <c r="G13355" s="40">
        <v>165100</v>
      </c>
      <c r="H13355" s="40">
        <v>115191.62</v>
      </c>
      <c r="I13355" s="40">
        <v>133999.99</v>
      </c>
      <c r="J13355" s="67">
        <f t="shared" si="624"/>
        <v>0.69770817686250752</v>
      </c>
      <c r="K13355" s="39">
        <f t="shared" si="625"/>
        <v>0.81162925499697147</v>
      </c>
      <c r="L13355" s="2" t="str">
        <f t="shared" si="626"/>
        <v>A</v>
      </c>
      <c r="M13355" s="2" t="s">
        <v>668</v>
      </c>
      <c r="N13355" s="2" t="s">
        <v>422</v>
      </c>
      <c r="O13355" s="2" t="s">
        <v>70</v>
      </c>
    </row>
    <row r="13356" spans="1:15">
      <c r="A13356" s="38">
        <v>40786</v>
      </c>
      <c r="B13356" s="38">
        <v>51744</v>
      </c>
      <c r="C13356" s="131">
        <v>360</v>
      </c>
      <c r="D13356" s="39">
        <v>0.1003</v>
      </c>
      <c r="E13356" s="39">
        <v>9.11E-2</v>
      </c>
      <c r="F13356" s="40">
        <v>170000</v>
      </c>
      <c r="G13356" s="40">
        <v>170000</v>
      </c>
      <c r="H13356" s="40">
        <v>55883.18</v>
      </c>
      <c r="I13356" s="40">
        <v>137999.99</v>
      </c>
      <c r="J13356" s="67">
        <f t="shared" si="624"/>
        <v>0.3287245882352941</v>
      </c>
      <c r="K13356" s="39">
        <f t="shared" si="625"/>
        <v>0.81176464705882345</v>
      </c>
      <c r="L13356" s="2" t="str">
        <f t="shared" si="626"/>
        <v>AA</v>
      </c>
      <c r="M13356" s="2" t="s">
        <v>566</v>
      </c>
      <c r="N13356" s="2" t="s">
        <v>420</v>
      </c>
      <c r="O13356" s="2" t="s">
        <v>70</v>
      </c>
    </row>
    <row r="13357" spans="1:15">
      <c r="A13357" s="42">
        <v>40200</v>
      </c>
      <c r="B13357" s="42">
        <v>51157</v>
      </c>
      <c r="C13357" s="130">
        <v>360</v>
      </c>
      <c r="D13357" s="43">
        <v>0.1003</v>
      </c>
      <c r="E13357" s="43">
        <v>9.11E-2</v>
      </c>
      <c r="F13357" s="44">
        <v>160000</v>
      </c>
      <c r="G13357" s="44">
        <v>160000</v>
      </c>
      <c r="H13357" s="44">
        <v>111660.06</v>
      </c>
      <c r="I13357" s="44">
        <v>129999.99</v>
      </c>
      <c r="J13357" s="68">
        <f t="shared" si="624"/>
        <v>0.69787537499999996</v>
      </c>
      <c r="K13357" s="43">
        <f t="shared" si="625"/>
        <v>0.81249993750000005</v>
      </c>
      <c r="L13357" s="41" t="str">
        <f t="shared" si="626"/>
        <v>A</v>
      </c>
      <c r="M13357" s="41" t="s">
        <v>457</v>
      </c>
      <c r="N13357" s="41" t="s">
        <v>419</v>
      </c>
      <c r="O13357" s="41" t="s">
        <v>70</v>
      </c>
    </row>
    <row r="13358" spans="1:15">
      <c r="A13358" s="38">
        <v>40743</v>
      </c>
      <c r="B13358" s="38">
        <v>51701</v>
      </c>
      <c r="C13358" s="131">
        <v>360</v>
      </c>
      <c r="D13358" s="39">
        <v>0.1003</v>
      </c>
      <c r="E13358" s="39">
        <v>9.11E-2</v>
      </c>
      <c r="F13358" s="40">
        <v>177000</v>
      </c>
      <c r="G13358" s="40">
        <v>177000</v>
      </c>
      <c r="H13358" s="40">
        <v>99653.56</v>
      </c>
      <c r="I13358" s="40">
        <v>143999.99</v>
      </c>
      <c r="J13358" s="67">
        <f t="shared" si="624"/>
        <v>0.56301446327683613</v>
      </c>
      <c r="K13358" s="39">
        <f t="shared" si="625"/>
        <v>0.81355926553672309</v>
      </c>
      <c r="L13358" s="2" t="str">
        <f t="shared" si="626"/>
        <v>AA</v>
      </c>
      <c r="M13358" s="2" t="s">
        <v>489</v>
      </c>
      <c r="N13358" s="2" t="s">
        <v>415</v>
      </c>
      <c r="O13358" s="2" t="s">
        <v>70</v>
      </c>
    </row>
    <row r="13359" spans="1:15">
      <c r="A13359" s="42">
        <v>40626</v>
      </c>
      <c r="B13359" s="42">
        <v>51584</v>
      </c>
      <c r="C13359" s="130">
        <v>360</v>
      </c>
      <c r="D13359" s="43">
        <v>0.1003</v>
      </c>
      <c r="E13359" s="43">
        <v>9.11E-2</v>
      </c>
      <c r="F13359" s="44">
        <v>180000</v>
      </c>
      <c r="G13359" s="44">
        <v>180000</v>
      </c>
      <c r="H13359" s="44">
        <v>81721.350000000006</v>
      </c>
      <c r="I13359" s="44">
        <v>146599.99</v>
      </c>
      <c r="J13359" s="68">
        <f t="shared" si="624"/>
        <v>0.45400750000000001</v>
      </c>
      <c r="K13359" s="43">
        <f t="shared" si="625"/>
        <v>0.81444438888888882</v>
      </c>
      <c r="L13359" s="41" t="str">
        <f t="shared" si="626"/>
        <v>AA</v>
      </c>
      <c r="M13359" s="41" t="s">
        <v>564</v>
      </c>
      <c r="N13359" s="41" t="s">
        <v>417</v>
      </c>
      <c r="O13359" s="41" t="s">
        <v>70</v>
      </c>
    </row>
    <row r="13360" spans="1:15">
      <c r="A13360" s="42">
        <v>40164</v>
      </c>
      <c r="B13360" s="42">
        <v>51121</v>
      </c>
      <c r="C13360" s="130">
        <v>360</v>
      </c>
      <c r="D13360" s="43">
        <v>0.1003</v>
      </c>
      <c r="E13360" s="43">
        <v>9.11E-2</v>
      </c>
      <c r="F13360" s="44">
        <v>199986.46</v>
      </c>
      <c r="G13360" s="44">
        <v>199986.46</v>
      </c>
      <c r="H13360" s="44">
        <v>126519.08</v>
      </c>
      <c r="I13360" s="44">
        <v>162935</v>
      </c>
      <c r="J13360" s="68">
        <f t="shared" si="624"/>
        <v>0.63263822960814453</v>
      </c>
      <c r="K13360" s="43">
        <f t="shared" si="625"/>
        <v>0.81473015723164466</v>
      </c>
      <c r="L13360" s="41" t="str">
        <f t="shared" si="626"/>
        <v>AA</v>
      </c>
      <c r="M13360" s="41" t="s">
        <v>692</v>
      </c>
      <c r="N13360" s="41" t="s">
        <v>417</v>
      </c>
      <c r="O13360" s="41" t="s">
        <v>70</v>
      </c>
    </row>
    <row r="13361" spans="1:15">
      <c r="A13361" s="38">
        <v>40358</v>
      </c>
      <c r="B13361" s="38">
        <v>42733</v>
      </c>
      <c r="C13361" s="131">
        <v>78</v>
      </c>
      <c r="D13361" s="39">
        <v>0.1003</v>
      </c>
      <c r="E13361" s="39">
        <v>9.11E-2</v>
      </c>
      <c r="F13361" s="40">
        <v>194900</v>
      </c>
      <c r="G13361" s="40">
        <v>194900</v>
      </c>
      <c r="H13361" s="40">
        <v>74543.27</v>
      </c>
      <c r="I13361" s="40">
        <v>158864.18</v>
      </c>
      <c r="J13361" s="67">
        <f t="shared" si="624"/>
        <v>0.38246931759876862</v>
      </c>
      <c r="K13361" s="39">
        <f t="shared" si="625"/>
        <v>0.81510610569522823</v>
      </c>
      <c r="L13361" s="2" t="str">
        <f t="shared" si="626"/>
        <v>AA</v>
      </c>
      <c r="M13361" s="2" t="s">
        <v>531</v>
      </c>
      <c r="N13361" s="2" t="s">
        <v>423</v>
      </c>
      <c r="O13361" s="2" t="s">
        <v>70</v>
      </c>
    </row>
    <row r="13362" spans="1:15">
      <c r="A13362" s="38">
        <v>40386</v>
      </c>
      <c r="B13362" s="38">
        <v>43096</v>
      </c>
      <c r="C13362" s="131">
        <v>89</v>
      </c>
      <c r="D13362" s="39">
        <v>0.1003</v>
      </c>
      <c r="E13362" s="39">
        <v>9.11E-2</v>
      </c>
      <c r="F13362" s="40">
        <v>192500</v>
      </c>
      <c r="G13362" s="40">
        <v>192500</v>
      </c>
      <c r="H13362" s="40">
        <v>74612.83</v>
      </c>
      <c r="I13362" s="40">
        <v>156999.99</v>
      </c>
      <c r="J13362" s="67">
        <f t="shared" si="624"/>
        <v>0.38759911688311688</v>
      </c>
      <c r="K13362" s="39">
        <f t="shared" si="625"/>
        <v>0.81558436363636355</v>
      </c>
      <c r="L13362" s="2" t="str">
        <f t="shared" si="626"/>
        <v>AA</v>
      </c>
      <c r="M13362" s="2" t="s">
        <v>824</v>
      </c>
      <c r="N13362" s="2" t="s">
        <v>418</v>
      </c>
      <c r="O13362" s="2" t="s">
        <v>70</v>
      </c>
    </row>
    <row r="13363" spans="1:15">
      <c r="A13363" s="38">
        <v>40165</v>
      </c>
      <c r="B13363" s="38">
        <v>44669</v>
      </c>
      <c r="C13363" s="131">
        <v>148</v>
      </c>
      <c r="D13363" s="39">
        <v>0.1003</v>
      </c>
      <c r="E13363" s="39">
        <v>9.11E-2</v>
      </c>
      <c r="F13363" s="40">
        <v>184000</v>
      </c>
      <c r="G13363" s="40">
        <v>184000</v>
      </c>
      <c r="H13363" s="40">
        <v>86409.95</v>
      </c>
      <c r="I13363" s="40">
        <v>150099.99</v>
      </c>
      <c r="J13363" s="67">
        <f t="shared" si="624"/>
        <v>0.46961929347826087</v>
      </c>
      <c r="K13363" s="39">
        <f t="shared" si="625"/>
        <v>0.8157608152173913</v>
      </c>
      <c r="L13363" s="2" t="str">
        <f t="shared" si="626"/>
        <v>AA</v>
      </c>
      <c r="M13363" s="2" t="s">
        <v>550</v>
      </c>
      <c r="N13363" s="2" t="s">
        <v>421</v>
      </c>
      <c r="O13363" s="2" t="s">
        <v>70</v>
      </c>
    </row>
    <row r="13364" spans="1:15">
      <c r="A13364" s="42">
        <v>40133</v>
      </c>
      <c r="B13364" s="42">
        <v>46219</v>
      </c>
      <c r="C13364" s="130">
        <v>200</v>
      </c>
      <c r="D13364" s="43">
        <v>0.1003</v>
      </c>
      <c r="E13364" s="43">
        <v>9.11E-2</v>
      </c>
      <c r="F13364" s="44">
        <v>163000</v>
      </c>
      <c r="G13364" s="44">
        <v>163000</v>
      </c>
      <c r="H13364" s="44">
        <v>94405.35</v>
      </c>
      <c r="I13364" s="44">
        <v>132999.99</v>
      </c>
      <c r="J13364" s="68">
        <f t="shared" si="624"/>
        <v>0.57917392638036813</v>
      </c>
      <c r="K13364" s="43">
        <f t="shared" si="625"/>
        <v>0.81595085889570551</v>
      </c>
      <c r="L13364" s="41" t="str">
        <f t="shared" si="626"/>
        <v>AA</v>
      </c>
      <c r="M13364" s="41" t="s">
        <v>566</v>
      </c>
      <c r="N13364" s="41" t="s">
        <v>420</v>
      </c>
      <c r="O13364" s="41" t="s">
        <v>70</v>
      </c>
    </row>
    <row r="13365" spans="1:15">
      <c r="A13365" s="38">
        <v>39779</v>
      </c>
      <c r="B13365" s="38">
        <v>47814</v>
      </c>
      <c r="C13365" s="131">
        <v>264</v>
      </c>
      <c r="D13365" s="39">
        <v>0.1003</v>
      </c>
      <c r="E13365" s="39">
        <v>9.11E-2</v>
      </c>
      <c r="F13365" s="40">
        <v>140000</v>
      </c>
      <c r="G13365" s="40">
        <v>140000</v>
      </c>
      <c r="H13365" s="40">
        <v>94239.79</v>
      </c>
      <c r="I13365" s="40">
        <v>114253.09</v>
      </c>
      <c r="J13365" s="67">
        <f t="shared" si="624"/>
        <v>0.67314135714285706</v>
      </c>
      <c r="K13365" s="39">
        <f t="shared" si="625"/>
        <v>0.81609350000000003</v>
      </c>
      <c r="L13365" s="2" t="str">
        <f t="shared" si="626"/>
        <v>A</v>
      </c>
      <c r="M13365" s="2" t="s">
        <v>703</v>
      </c>
      <c r="N13365" s="2" t="s">
        <v>437</v>
      </c>
      <c r="O13365" s="2" t="s">
        <v>70</v>
      </c>
    </row>
    <row r="13366" spans="1:15">
      <c r="A13366" s="38">
        <v>40851</v>
      </c>
      <c r="B13366" s="38">
        <v>47365</v>
      </c>
      <c r="C13366" s="131">
        <v>214</v>
      </c>
      <c r="D13366" s="39">
        <v>0.1003</v>
      </c>
      <c r="E13366" s="39">
        <v>9.5700000000000007E-2</v>
      </c>
      <c r="F13366" s="40">
        <v>185000</v>
      </c>
      <c r="G13366" s="40">
        <v>185000</v>
      </c>
      <c r="H13366" s="40">
        <v>117403.4</v>
      </c>
      <c r="I13366" s="40">
        <v>150999.99</v>
      </c>
      <c r="J13366" s="67">
        <f t="shared" si="624"/>
        <v>0.63461297297297292</v>
      </c>
      <c r="K13366" s="39">
        <f t="shared" si="625"/>
        <v>0.81621616216216208</v>
      </c>
      <c r="L13366" s="2" t="str">
        <f t="shared" si="626"/>
        <v>AA</v>
      </c>
      <c r="M13366" s="2" t="s">
        <v>497</v>
      </c>
      <c r="N13366" s="2" t="s">
        <v>417</v>
      </c>
      <c r="O13366" s="2" t="s">
        <v>70</v>
      </c>
    </row>
    <row r="13367" spans="1:15">
      <c r="A13367" s="42">
        <v>40598</v>
      </c>
      <c r="B13367" s="42">
        <v>51556</v>
      </c>
      <c r="C13367" s="130">
        <v>360</v>
      </c>
      <c r="D13367" s="43">
        <v>0.1003</v>
      </c>
      <c r="E13367" s="43">
        <v>9.11E-2</v>
      </c>
      <c r="F13367" s="44">
        <v>180000</v>
      </c>
      <c r="G13367" s="44">
        <v>180000</v>
      </c>
      <c r="H13367" s="44">
        <v>92179.98</v>
      </c>
      <c r="I13367" s="44">
        <v>147029.99</v>
      </c>
      <c r="J13367" s="68">
        <f t="shared" si="624"/>
        <v>0.51211099999999998</v>
      </c>
      <c r="K13367" s="43">
        <f t="shared" si="625"/>
        <v>0.8168332777777777</v>
      </c>
      <c r="L13367" s="41" t="str">
        <f t="shared" si="626"/>
        <v>AA</v>
      </c>
      <c r="M13367" s="41" t="s">
        <v>701</v>
      </c>
      <c r="N13367" s="41" t="s">
        <v>417</v>
      </c>
      <c r="O13367" s="41" t="s">
        <v>70</v>
      </c>
    </row>
    <row r="13368" spans="1:15">
      <c r="A13368" s="42">
        <v>40115</v>
      </c>
      <c r="B13368" s="42">
        <v>45594</v>
      </c>
      <c r="C13368" s="130">
        <v>180</v>
      </c>
      <c r="D13368" s="43">
        <v>0.1003</v>
      </c>
      <c r="E13368" s="43">
        <v>9.11E-2</v>
      </c>
      <c r="F13368" s="44">
        <v>178000</v>
      </c>
      <c r="G13368" s="44">
        <v>178000</v>
      </c>
      <c r="H13368" s="44">
        <v>97301.15</v>
      </c>
      <c r="I13368" s="44">
        <v>145464.75</v>
      </c>
      <c r="J13368" s="68">
        <f t="shared" si="624"/>
        <v>0.5466356741573033</v>
      </c>
      <c r="K13368" s="43">
        <f t="shared" si="625"/>
        <v>0.81721769662921351</v>
      </c>
      <c r="L13368" s="41" t="str">
        <f t="shared" si="626"/>
        <v>AA</v>
      </c>
      <c r="M13368" s="41" t="s">
        <v>481</v>
      </c>
      <c r="N13368" s="41" t="s">
        <v>417</v>
      </c>
      <c r="O13368" s="41" t="s">
        <v>70</v>
      </c>
    </row>
    <row r="13369" spans="1:15">
      <c r="A13369" s="38">
        <v>40527</v>
      </c>
      <c r="B13369" s="38">
        <v>51485</v>
      </c>
      <c r="C13369" s="131">
        <v>360</v>
      </c>
      <c r="D13369" s="39">
        <v>0.1003</v>
      </c>
      <c r="E13369" s="39">
        <v>9.11E-2</v>
      </c>
      <c r="F13369" s="40">
        <v>172700</v>
      </c>
      <c r="G13369" s="40">
        <v>172700</v>
      </c>
      <c r="H13369" s="40">
        <v>100058.19</v>
      </c>
      <c r="I13369" s="40">
        <v>141160</v>
      </c>
      <c r="J13369" s="67">
        <f t="shared" si="624"/>
        <v>0.57937573827446442</v>
      </c>
      <c r="K13369" s="39">
        <f t="shared" si="625"/>
        <v>0.81737116386797914</v>
      </c>
      <c r="L13369" s="2" t="str">
        <f t="shared" si="626"/>
        <v>AA</v>
      </c>
      <c r="M13369" s="2" t="s">
        <v>564</v>
      </c>
      <c r="N13369" s="2" t="s">
        <v>417</v>
      </c>
      <c r="O13369" s="2" t="s">
        <v>70</v>
      </c>
    </row>
    <row r="13370" spans="1:15">
      <c r="A13370" s="38">
        <v>40637</v>
      </c>
      <c r="B13370" s="38">
        <v>51595</v>
      </c>
      <c r="C13370" s="131">
        <v>360</v>
      </c>
      <c r="D13370" s="39">
        <v>0.1003</v>
      </c>
      <c r="E13370" s="39">
        <v>9.11E-2</v>
      </c>
      <c r="F13370" s="40">
        <v>160000</v>
      </c>
      <c r="G13370" s="40">
        <v>160000</v>
      </c>
      <c r="H13370" s="40">
        <v>104057.06</v>
      </c>
      <c r="I13370" s="40">
        <v>130893.66</v>
      </c>
      <c r="J13370" s="67">
        <f t="shared" si="624"/>
        <v>0.65035662500000002</v>
      </c>
      <c r="K13370" s="39">
        <f t="shared" si="625"/>
        <v>0.818085375</v>
      </c>
      <c r="L13370" s="2" t="str">
        <f t="shared" si="626"/>
        <v>A</v>
      </c>
      <c r="M13370" s="2" t="s">
        <v>586</v>
      </c>
      <c r="N13370" s="2" t="s">
        <v>416</v>
      </c>
      <c r="O13370" s="2" t="s">
        <v>70</v>
      </c>
    </row>
    <row r="13371" spans="1:15">
      <c r="A13371" s="42">
        <v>40116</v>
      </c>
      <c r="B13371" s="42">
        <v>51073</v>
      </c>
      <c r="C13371" s="130">
        <v>360</v>
      </c>
      <c r="D13371" s="43">
        <v>0.1003</v>
      </c>
      <c r="E13371" s="43">
        <v>9.11E-2</v>
      </c>
      <c r="F13371" s="44">
        <v>195500</v>
      </c>
      <c r="G13371" s="44">
        <v>195500</v>
      </c>
      <c r="H13371" s="44">
        <v>136128.84</v>
      </c>
      <c r="I13371" s="44">
        <v>159999.99</v>
      </c>
      <c r="J13371" s="68">
        <f t="shared" si="624"/>
        <v>0.6963112020460358</v>
      </c>
      <c r="K13371" s="43">
        <f t="shared" si="625"/>
        <v>0.81841427109974418</v>
      </c>
      <c r="L13371" s="41" t="str">
        <f t="shared" si="626"/>
        <v>A</v>
      </c>
      <c r="M13371" s="41" t="s">
        <v>564</v>
      </c>
      <c r="N13371" s="41" t="s">
        <v>417</v>
      </c>
      <c r="O13371" s="41" t="s">
        <v>70</v>
      </c>
    </row>
    <row r="13372" spans="1:15">
      <c r="A13372" s="38">
        <v>40060</v>
      </c>
      <c r="B13372" s="38">
        <v>51017</v>
      </c>
      <c r="C13372" s="131">
        <v>360</v>
      </c>
      <c r="D13372" s="39">
        <v>0.1003</v>
      </c>
      <c r="E13372" s="39">
        <v>9.11E-2</v>
      </c>
      <c r="F13372" s="40">
        <v>156056</v>
      </c>
      <c r="G13372" s="40">
        <v>156056</v>
      </c>
      <c r="H13372" s="40">
        <v>108486.59</v>
      </c>
      <c r="I13372" s="40">
        <v>127734.63</v>
      </c>
      <c r="J13372" s="67">
        <f t="shared" si="624"/>
        <v>0.69517730814579382</v>
      </c>
      <c r="K13372" s="39">
        <f t="shared" si="625"/>
        <v>0.8185179038293946</v>
      </c>
      <c r="L13372" s="2" t="str">
        <f t="shared" si="626"/>
        <v>A</v>
      </c>
      <c r="M13372" s="2" t="s">
        <v>569</v>
      </c>
      <c r="N13372" s="2" t="s">
        <v>426</v>
      </c>
      <c r="O13372" s="2" t="s">
        <v>70</v>
      </c>
    </row>
    <row r="13373" spans="1:15">
      <c r="A13373" s="42">
        <v>40592</v>
      </c>
      <c r="B13373" s="42">
        <v>44245</v>
      </c>
      <c r="C13373" s="130">
        <v>120</v>
      </c>
      <c r="D13373" s="43">
        <v>0.1003</v>
      </c>
      <c r="E13373" s="43">
        <v>9.11E-2</v>
      </c>
      <c r="F13373" s="44">
        <v>158822.6</v>
      </c>
      <c r="G13373" s="44">
        <v>158822.6</v>
      </c>
      <c r="H13373" s="44">
        <v>80151.25</v>
      </c>
      <c r="I13373" s="44">
        <v>129999.99</v>
      </c>
      <c r="J13373" s="68">
        <f t="shared" si="624"/>
        <v>0.50465897170805663</v>
      </c>
      <c r="K13373" s="43">
        <f t="shared" si="625"/>
        <v>0.81852324543232513</v>
      </c>
      <c r="L13373" s="41" t="str">
        <f t="shared" si="626"/>
        <v>AA</v>
      </c>
      <c r="M13373" s="41" t="s">
        <v>741</v>
      </c>
      <c r="N13373" s="41" t="s">
        <v>422</v>
      </c>
      <c r="O13373" s="41" t="s">
        <v>70</v>
      </c>
    </row>
    <row r="13374" spans="1:15">
      <c r="A13374" s="42">
        <v>40165</v>
      </c>
      <c r="B13374" s="42">
        <v>47470</v>
      </c>
      <c r="C13374" s="130">
        <v>240</v>
      </c>
      <c r="D13374" s="43">
        <v>0.1003</v>
      </c>
      <c r="E13374" s="43">
        <v>9.11E-2</v>
      </c>
      <c r="F13374" s="44">
        <v>195000</v>
      </c>
      <c r="G13374" s="44">
        <v>195000</v>
      </c>
      <c r="H13374" s="44">
        <v>126705.79</v>
      </c>
      <c r="I13374" s="44">
        <v>160000</v>
      </c>
      <c r="J13374" s="68">
        <f t="shared" si="624"/>
        <v>0.64977328205128204</v>
      </c>
      <c r="K13374" s="43">
        <f t="shared" si="625"/>
        <v>0.82051282051282048</v>
      </c>
      <c r="L13374" s="41" t="str">
        <f t="shared" si="626"/>
        <v>AA</v>
      </c>
      <c r="M13374" s="41" t="s">
        <v>466</v>
      </c>
      <c r="N13374" s="41" t="s">
        <v>421</v>
      </c>
      <c r="O13374" s="41" t="s">
        <v>70</v>
      </c>
    </row>
    <row r="13375" spans="1:15">
      <c r="A13375" s="42">
        <v>40473</v>
      </c>
      <c r="B13375" s="42">
        <v>51431</v>
      </c>
      <c r="C13375" s="130">
        <v>360</v>
      </c>
      <c r="D13375" s="43">
        <v>0.1003</v>
      </c>
      <c r="E13375" s="43">
        <v>9.11E-2</v>
      </c>
      <c r="F13375" s="44">
        <v>185000</v>
      </c>
      <c r="G13375" s="44">
        <v>185000</v>
      </c>
      <c r="H13375" s="44">
        <v>83111.850000000006</v>
      </c>
      <c r="I13375" s="44">
        <v>151799.99</v>
      </c>
      <c r="J13375" s="68">
        <f t="shared" si="624"/>
        <v>0.44925324324324328</v>
      </c>
      <c r="K13375" s="43">
        <f t="shared" si="625"/>
        <v>0.82054048648648648</v>
      </c>
      <c r="L13375" s="41" t="str">
        <f t="shared" si="626"/>
        <v>AA</v>
      </c>
      <c r="M13375" s="41" t="s">
        <v>457</v>
      </c>
      <c r="N13375" s="41" t="s">
        <v>419</v>
      </c>
      <c r="O13375" s="41" t="s">
        <v>70</v>
      </c>
    </row>
    <row r="13376" spans="1:15">
      <c r="A13376" s="42">
        <v>40074</v>
      </c>
      <c r="B13376" s="42">
        <v>51031</v>
      </c>
      <c r="C13376" s="130">
        <v>360</v>
      </c>
      <c r="D13376" s="43">
        <v>0.1003</v>
      </c>
      <c r="E13376" s="43">
        <v>9.11E-2</v>
      </c>
      <c r="F13376" s="44">
        <v>172000</v>
      </c>
      <c r="G13376" s="44">
        <v>172000</v>
      </c>
      <c r="H13376" s="44">
        <v>60802.76</v>
      </c>
      <c r="I13376" s="44">
        <v>141216.01999999999</v>
      </c>
      <c r="J13376" s="68">
        <f t="shared" si="624"/>
        <v>0.35350441860465115</v>
      </c>
      <c r="K13376" s="43">
        <f t="shared" si="625"/>
        <v>0.82102337209302323</v>
      </c>
      <c r="L13376" s="41" t="str">
        <f t="shared" si="626"/>
        <v>AA</v>
      </c>
      <c r="M13376" s="41" t="s">
        <v>564</v>
      </c>
      <c r="N13376" s="41" t="s">
        <v>417</v>
      </c>
      <c r="O13376" s="41" t="s">
        <v>70</v>
      </c>
    </row>
    <row r="13377" spans="1:15">
      <c r="A13377" s="38">
        <v>40298</v>
      </c>
      <c r="B13377" s="38">
        <v>47603</v>
      </c>
      <c r="C13377" s="131">
        <v>240</v>
      </c>
      <c r="D13377" s="39">
        <v>0.1003</v>
      </c>
      <c r="E13377" s="39">
        <v>9.11E-2</v>
      </c>
      <c r="F13377" s="40">
        <v>152000</v>
      </c>
      <c r="G13377" s="40">
        <v>152000</v>
      </c>
      <c r="H13377" s="40">
        <v>98010.4</v>
      </c>
      <c r="I13377" s="40">
        <v>124999.99</v>
      </c>
      <c r="J13377" s="67">
        <f t="shared" si="624"/>
        <v>0.64480526315789466</v>
      </c>
      <c r="K13377" s="39">
        <f t="shared" si="625"/>
        <v>0.82236835526315788</v>
      </c>
      <c r="L13377" s="2" t="str">
        <f t="shared" si="626"/>
        <v>AA</v>
      </c>
      <c r="M13377" s="2" t="s">
        <v>563</v>
      </c>
      <c r="N13377" s="2" t="s">
        <v>436</v>
      </c>
      <c r="O13377" s="2" t="s">
        <v>70</v>
      </c>
    </row>
    <row r="13378" spans="1:15">
      <c r="A13378" s="42">
        <v>40533</v>
      </c>
      <c r="B13378" s="42">
        <v>47838</v>
      </c>
      <c r="C13378" s="130">
        <v>240</v>
      </c>
      <c r="D13378" s="43">
        <v>0.1003</v>
      </c>
      <c r="E13378" s="43">
        <v>9.11E-2</v>
      </c>
      <c r="F13378" s="44">
        <v>180000</v>
      </c>
      <c r="G13378" s="44">
        <v>180000</v>
      </c>
      <c r="H13378" s="44">
        <v>117372.32</v>
      </c>
      <c r="I13378" s="44">
        <v>148393.20000000001</v>
      </c>
      <c r="J13378" s="68">
        <f t="shared" si="624"/>
        <v>0.65206844444444445</v>
      </c>
      <c r="K13378" s="43">
        <f t="shared" si="625"/>
        <v>0.82440666666666673</v>
      </c>
      <c r="L13378" s="41" t="str">
        <f t="shared" si="626"/>
        <v>A</v>
      </c>
      <c r="M13378" s="41" t="s">
        <v>679</v>
      </c>
      <c r="N13378" s="41" t="s">
        <v>424</v>
      </c>
      <c r="O13378" s="41" t="s">
        <v>70</v>
      </c>
    </row>
    <row r="13379" spans="1:15">
      <c r="A13379" s="38">
        <v>40325</v>
      </c>
      <c r="B13379" s="38">
        <v>51283</v>
      </c>
      <c r="C13379" s="131">
        <v>360</v>
      </c>
      <c r="D13379" s="39">
        <v>0.1003</v>
      </c>
      <c r="E13379" s="39">
        <v>9.11E-2</v>
      </c>
      <c r="F13379" s="40">
        <v>200000</v>
      </c>
      <c r="G13379" s="40">
        <v>200000</v>
      </c>
      <c r="H13379" s="40">
        <v>124712.03</v>
      </c>
      <c r="I13379" s="40">
        <v>164999.99</v>
      </c>
      <c r="J13379" s="67">
        <f t="shared" ref="J13379:J13442" si="627">H13379/G13379</f>
        <v>0.62356014999999998</v>
      </c>
      <c r="K13379" s="39">
        <f t="shared" ref="K13379:K13442" si="628">I13379/G13379</f>
        <v>0.82499994999999993</v>
      </c>
      <c r="L13379" s="2" t="str">
        <f t="shared" ref="L13379:L13442" si="629">IF(J13379&lt;=65%,"AA",IF(J13379&lt;=75%,"A",IF(J13379&lt;=85%,"B","C")))</f>
        <v>AA</v>
      </c>
      <c r="M13379" s="2" t="s">
        <v>568</v>
      </c>
      <c r="N13379" s="2" t="s">
        <v>417</v>
      </c>
      <c r="O13379" s="2" t="s">
        <v>70</v>
      </c>
    </row>
    <row r="13380" spans="1:15">
      <c r="A13380" s="38">
        <v>39926</v>
      </c>
      <c r="B13380" s="38">
        <v>46927</v>
      </c>
      <c r="C13380" s="131">
        <v>230</v>
      </c>
      <c r="D13380" s="39">
        <v>0.1003</v>
      </c>
      <c r="E13380" s="39">
        <v>9.11E-2</v>
      </c>
      <c r="F13380" s="40">
        <v>150800</v>
      </c>
      <c r="G13380" s="40">
        <v>150800</v>
      </c>
      <c r="H13380" s="40">
        <v>89914.84</v>
      </c>
      <c r="I13380" s="40">
        <v>124499.99</v>
      </c>
      <c r="J13380" s="67">
        <f t="shared" si="627"/>
        <v>0.59625225464190978</v>
      </c>
      <c r="K13380" s="39">
        <f t="shared" si="628"/>
        <v>0.82559675066312999</v>
      </c>
      <c r="L13380" s="2" t="str">
        <f t="shared" si="629"/>
        <v>AA</v>
      </c>
      <c r="M13380" s="2" t="s">
        <v>475</v>
      </c>
      <c r="N13380" s="2" t="s">
        <v>427</v>
      </c>
      <c r="O13380" s="2" t="s">
        <v>70</v>
      </c>
    </row>
    <row r="13381" spans="1:15">
      <c r="A13381" s="38">
        <v>40764</v>
      </c>
      <c r="B13381" s="38">
        <v>42438</v>
      </c>
      <c r="C13381" s="131">
        <v>55</v>
      </c>
      <c r="D13381" s="39">
        <v>0.1003</v>
      </c>
      <c r="E13381" s="39">
        <v>9.11E-2</v>
      </c>
      <c r="F13381" s="40">
        <v>167000</v>
      </c>
      <c r="G13381" s="40">
        <v>167000</v>
      </c>
      <c r="H13381" s="40">
        <v>47078.11</v>
      </c>
      <c r="I13381" s="40">
        <v>137999.99</v>
      </c>
      <c r="J13381" s="67">
        <f t="shared" si="627"/>
        <v>0.28190485029940121</v>
      </c>
      <c r="K13381" s="39">
        <f t="shared" si="628"/>
        <v>0.82634724550898198</v>
      </c>
      <c r="L13381" s="2" t="str">
        <f t="shared" si="629"/>
        <v>AA</v>
      </c>
      <c r="M13381" s="2" t="s">
        <v>564</v>
      </c>
      <c r="N13381" s="2" t="s">
        <v>417</v>
      </c>
      <c r="O13381" s="2" t="s">
        <v>70</v>
      </c>
    </row>
    <row r="13382" spans="1:15">
      <c r="A13382" s="38">
        <v>40522</v>
      </c>
      <c r="B13382" s="38">
        <v>51480</v>
      </c>
      <c r="C13382" s="131">
        <v>360</v>
      </c>
      <c r="D13382" s="39">
        <v>0.1003</v>
      </c>
      <c r="E13382" s="39">
        <v>9.11E-2</v>
      </c>
      <c r="F13382" s="40">
        <v>173000</v>
      </c>
      <c r="G13382" s="40">
        <v>173000</v>
      </c>
      <c r="H13382" s="40">
        <v>80831.600000000006</v>
      </c>
      <c r="I13382" s="40">
        <v>142999.99</v>
      </c>
      <c r="J13382" s="67">
        <f t="shared" si="627"/>
        <v>0.46723468208092489</v>
      </c>
      <c r="K13382" s="39">
        <f t="shared" si="628"/>
        <v>0.82658953757225428</v>
      </c>
      <c r="L13382" s="2" t="str">
        <f t="shared" si="629"/>
        <v>AA</v>
      </c>
      <c r="M13382" s="2" t="s">
        <v>651</v>
      </c>
      <c r="N13382" s="2" t="s">
        <v>417</v>
      </c>
      <c r="O13382" s="2" t="s">
        <v>70</v>
      </c>
    </row>
    <row r="13383" spans="1:15">
      <c r="A13383" s="38">
        <v>40693</v>
      </c>
      <c r="B13383" s="38">
        <v>51651</v>
      </c>
      <c r="C13383" s="131">
        <v>360</v>
      </c>
      <c r="D13383" s="39">
        <v>0.1003</v>
      </c>
      <c r="E13383" s="39">
        <v>9.11E-2</v>
      </c>
      <c r="F13383" s="40">
        <v>176000</v>
      </c>
      <c r="G13383" s="40">
        <v>176000</v>
      </c>
      <c r="H13383" s="40">
        <v>101025.01</v>
      </c>
      <c r="I13383" s="40">
        <v>145499.99</v>
      </c>
      <c r="J13383" s="67">
        <f t="shared" si="627"/>
        <v>0.57400573863636362</v>
      </c>
      <c r="K13383" s="39">
        <f t="shared" si="628"/>
        <v>0.82670448863636359</v>
      </c>
      <c r="L13383" s="2" t="str">
        <f t="shared" si="629"/>
        <v>AA</v>
      </c>
      <c r="M13383" s="2" t="s">
        <v>564</v>
      </c>
      <c r="N13383" s="2" t="s">
        <v>417</v>
      </c>
      <c r="O13383" s="2" t="s">
        <v>70</v>
      </c>
    </row>
    <row r="13384" spans="1:15">
      <c r="A13384" s="38">
        <v>40424</v>
      </c>
      <c r="B13384" s="38">
        <v>47729</v>
      </c>
      <c r="C13384" s="131">
        <v>240</v>
      </c>
      <c r="D13384" s="39">
        <v>0.1003</v>
      </c>
      <c r="E13384" s="39">
        <v>9.11E-2</v>
      </c>
      <c r="F13384" s="40">
        <v>181400</v>
      </c>
      <c r="G13384" s="40">
        <v>181400</v>
      </c>
      <c r="H13384" s="40">
        <v>125221.53</v>
      </c>
      <c r="I13384" s="40">
        <v>150082</v>
      </c>
      <c r="J13384" s="67">
        <f t="shared" si="627"/>
        <v>0.69030611907386985</v>
      </c>
      <c r="K13384" s="39">
        <f t="shared" si="628"/>
        <v>0.82735391400220504</v>
      </c>
      <c r="L13384" s="2" t="str">
        <f t="shared" si="629"/>
        <v>A</v>
      </c>
      <c r="M13384" s="2" t="s">
        <v>806</v>
      </c>
      <c r="N13384" s="2" t="s">
        <v>419</v>
      </c>
      <c r="O13384" s="2" t="s">
        <v>70</v>
      </c>
    </row>
    <row r="13385" spans="1:15">
      <c r="A13385" s="42">
        <v>40854</v>
      </c>
      <c r="B13385" s="42">
        <v>48464</v>
      </c>
      <c r="C13385" s="130">
        <v>250</v>
      </c>
      <c r="D13385" s="43">
        <v>0.1003</v>
      </c>
      <c r="E13385" s="43">
        <v>9.11E-2</v>
      </c>
      <c r="F13385" s="44">
        <v>161330</v>
      </c>
      <c r="G13385" s="44">
        <v>161330</v>
      </c>
      <c r="H13385" s="44">
        <v>108641.28</v>
      </c>
      <c r="I13385" s="44">
        <v>133799.99</v>
      </c>
      <c r="J13385" s="68">
        <f t="shared" si="627"/>
        <v>0.67341027707184031</v>
      </c>
      <c r="K13385" s="43">
        <f t="shared" si="628"/>
        <v>0.82935591644455453</v>
      </c>
      <c r="L13385" s="41" t="str">
        <f t="shared" si="629"/>
        <v>A</v>
      </c>
      <c r="M13385" s="41" t="s">
        <v>495</v>
      </c>
      <c r="N13385" s="41" t="s">
        <v>424</v>
      </c>
      <c r="O13385" s="41" t="s">
        <v>70</v>
      </c>
    </row>
    <row r="13386" spans="1:15">
      <c r="A13386" s="38">
        <v>40788</v>
      </c>
      <c r="B13386" s="38">
        <v>47636</v>
      </c>
      <c r="C13386" s="131">
        <v>225</v>
      </c>
      <c r="D13386" s="39">
        <v>0.1003</v>
      </c>
      <c r="E13386" s="39">
        <v>9.11E-2</v>
      </c>
      <c r="F13386" s="40">
        <v>160000</v>
      </c>
      <c r="G13386" s="40">
        <v>160000</v>
      </c>
      <c r="H13386" s="40">
        <v>58950.22</v>
      </c>
      <c r="I13386" s="40">
        <v>132750</v>
      </c>
      <c r="J13386" s="67">
        <f t="shared" si="627"/>
        <v>0.368438875</v>
      </c>
      <c r="K13386" s="39">
        <f t="shared" si="628"/>
        <v>0.82968750000000002</v>
      </c>
      <c r="L13386" s="2" t="str">
        <f t="shared" si="629"/>
        <v>AA</v>
      </c>
      <c r="M13386" s="2" t="s">
        <v>685</v>
      </c>
      <c r="N13386" s="2" t="s">
        <v>421</v>
      </c>
      <c r="O13386" s="2" t="s">
        <v>70</v>
      </c>
    </row>
    <row r="13387" spans="1:15">
      <c r="A13387" s="42">
        <v>40480</v>
      </c>
      <c r="B13387" s="42">
        <v>44833</v>
      </c>
      <c r="C13387" s="130">
        <v>143</v>
      </c>
      <c r="D13387" s="43">
        <v>0.1003</v>
      </c>
      <c r="E13387" s="43">
        <v>9.11E-2</v>
      </c>
      <c r="F13387" s="44">
        <v>164300</v>
      </c>
      <c r="G13387" s="44">
        <v>164300</v>
      </c>
      <c r="H13387" s="44">
        <v>79538.880000000005</v>
      </c>
      <c r="I13387" s="44">
        <v>136325.22</v>
      </c>
      <c r="J13387" s="68">
        <f t="shared" si="627"/>
        <v>0.48410760803408404</v>
      </c>
      <c r="K13387" s="43">
        <f t="shared" si="628"/>
        <v>0.82973353621424228</v>
      </c>
      <c r="L13387" s="41" t="str">
        <f t="shared" si="629"/>
        <v>AA</v>
      </c>
      <c r="M13387" s="41" t="s">
        <v>611</v>
      </c>
      <c r="N13387" s="41" t="s">
        <v>419</v>
      </c>
      <c r="O13387" s="41" t="s">
        <v>70</v>
      </c>
    </row>
    <row r="13388" spans="1:15">
      <c r="A13388" s="38">
        <v>40185</v>
      </c>
      <c r="B13388" s="38">
        <v>51142</v>
      </c>
      <c r="C13388" s="131">
        <v>360</v>
      </c>
      <c r="D13388" s="39">
        <v>0.1003</v>
      </c>
      <c r="E13388" s="39">
        <v>9.11E-2</v>
      </c>
      <c r="F13388" s="40">
        <v>168500</v>
      </c>
      <c r="G13388" s="40">
        <v>168500</v>
      </c>
      <c r="H13388" s="40">
        <v>120349.02</v>
      </c>
      <c r="I13388" s="40">
        <v>139999.99</v>
      </c>
      <c r="J13388" s="67">
        <f t="shared" si="627"/>
        <v>0.71423750741839764</v>
      </c>
      <c r="K13388" s="39">
        <f t="shared" si="628"/>
        <v>0.83086047477744807</v>
      </c>
      <c r="L13388" s="2" t="str">
        <f t="shared" si="629"/>
        <v>A</v>
      </c>
      <c r="M13388" s="2" t="s">
        <v>475</v>
      </c>
      <c r="N13388" s="2" t="s">
        <v>427</v>
      </c>
      <c r="O13388" s="2" t="s">
        <v>70</v>
      </c>
    </row>
    <row r="13389" spans="1:15">
      <c r="A13389" s="42">
        <v>40030</v>
      </c>
      <c r="B13389" s="42">
        <v>46817</v>
      </c>
      <c r="C13389" s="130">
        <v>223</v>
      </c>
      <c r="D13389" s="43">
        <v>0.1003</v>
      </c>
      <c r="E13389" s="43">
        <v>9.11E-2</v>
      </c>
      <c r="F13389" s="44">
        <v>160000</v>
      </c>
      <c r="G13389" s="44">
        <v>160000</v>
      </c>
      <c r="H13389" s="44">
        <v>97104.66</v>
      </c>
      <c r="I13389" s="44">
        <v>132999.99</v>
      </c>
      <c r="J13389" s="68">
        <f t="shared" si="627"/>
        <v>0.60690412500000002</v>
      </c>
      <c r="K13389" s="43">
        <f t="shared" si="628"/>
        <v>0.83124993749999998</v>
      </c>
      <c r="L13389" s="41" t="str">
        <f t="shared" si="629"/>
        <v>AA</v>
      </c>
      <c r="M13389" s="41" t="s">
        <v>531</v>
      </c>
      <c r="N13389" s="41" t="s">
        <v>423</v>
      </c>
      <c r="O13389" s="41" t="s">
        <v>70</v>
      </c>
    </row>
    <row r="13390" spans="1:15">
      <c r="A13390" s="42">
        <v>40490</v>
      </c>
      <c r="B13390" s="42">
        <v>46426</v>
      </c>
      <c r="C13390" s="130">
        <v>195</v>
      </c>
      <c r="D13390" s="43">
        <v>0.1003</v>
      </c>
      <c r="E13390" s="43">
        <v>9.11E-2</v>
      </c>
      <c r="F13390" s="44">
        <v>151000</v>
      </c>
      <c r="G13390" s="44">
        <v>151000</v>
      </c>
      <c r="H13390" s="44">
        <v>100999.09</v>
      </c>
      <c r="I13390" s="44">
        <v>125611.99</v>
      </c>
      <c r="J13390" s="68">
        <f t="shared" si="627"/>
        <v>0.66886814569536424</v>
      </c>
      <c r="K13390" s="43">
        <f t="shared" si="628"/>
        <v>0.83186748344370864</v>
      </c>
      <c r="L13390" s="41" t="str">
        <f t="shared" si="629"/>
        <v>A</v>
      </c>
      <c r="M13390" s="41" t="s">
        <v>242</v>
      </c>
      <c r="N13390" s="41" t="s">
        <v>421</v>
      </c>
      <c r="O13390" s="41" t="s">
        <v>70</v>
      </c>
    </row>
    <row r="13391" spans="1:15">
      <c r="A13391" s="42">
        <v>40533</v>
      </c>
      <c r="B13391" s="42">
        <v>51491</v>
      </c>
      <c r="C13391" s="130">
        <v>360</v>
      </c>
      <c r="D13391" s="43">
        <v>0.1003</v>
      </c>
      <c r="E13391" s="43">
        <v>9.5700000000000007E-2</v>
      </c>
      <c r="F13391" s="44">
        <v>200000</v>
      </c>
      <c r="G13391" s="44">
        <v>200000</v>
      </c>
      <c r="H13391" s="44">
        <v>107249.74</v>
      </c>
      <c r="I13391" s="44">
        <v>166499.99</v>
      </c>
      <c r="J13391" s="68">
        <f t="shared" si="627"/>
        <v>0.53624870000000002</v>
      </c>
      <c r="K13391" s="43">
        <f t="shared" si="628"/>
        <v>0.83249994999999999</v>
      </c>
      <c r="L13391" s="41" t="str">
        <f t="shared" si="629"/>
        <v>AA</v>
      </c>
      <c r="M13391" s="41" t="s">
        <v>467</v>
      </c>
      <c r="N13391" s="41" t="s">
        <v>425</v>
      </c>
      <c r="O13391" s="41" t="s">
        <v>70</v>
      </c>
    </row>
    <row r="13392" spans="1:15">
      <c r="A13392" s="42">
        <v>40557</v>
      </c>
      <c r="B13392" s="42">
        <v>44330</v>
      </c>
      <c r="C13392" s="130">
        <v>124</v>
      </c>
      <c r="D13392" s="43">
        <v>0.1003</v>
      </c>
      <c r="E13392" s="43">
        <v>9.11E-2</v>
      </c>
      <c r="F13392" s="44">
        <v>192000</v>
      </c>
      <c r="G13392" s="44">
        <v>192000</v>
      </c>
      <c r="H13392" s="44">
        <v>99721.25</v>
      </c>
      <c r="I13392" s="44">
        <v>160000</v>
      </c>
      <c r="J13392" s="68">
        <f t="shared" si="627"/>
        <v>0.51938151041666669</v>
      </c>
      <c r="K13392" s="43">
        <f t="shared" si="628"/>
        <v>0.83333333333333337</v>
      </c>
      <c r="L13392" s="41" t="str">
        <f t="shared" si="629"/>
        <v>AA</v>
      </c>
      <c r="M13392" s="41" t="s">
        <v>564</v>
      </c>
      <c r="N13392" s="41" t="s">
        <v>417</v>
      </c>
      <c r="O13392" s="41" t="s">
        <v>70</v>
      </c>
    </row>
    <row r="13393" spans="1:15">
      <c r="A13393" s="38">
        <v>40345</v>
      </c>
      <c r="B13393" s="38">
        <v>47650</v>
      </c>
      <c r="C13393" s="131">
        <v>240</v>
      </c>
      <c r="D13393" s="39">
        <v>0.1003</v>
      </c>
      <c r="E13393" s="39">
        <v>9.11E-2</v>
      </c>
      <c r="F13393" s="40">
        <v>181000</v>
      </c>
      <c r="G13393" s="40">
        <v>181000</v>
      </c>
      <c r="H13393" s="40">
        <v>101593.08</v>
      </c>
      <c r="I13393" s="40">
        <v>150940.70000000001</v>
      </c>
      <c r="J13393" s="67">
        <f t="shared" si="627"/>
        <v>0.56128773480662986</v>
      </c>
      <c r="K13393" s="39">
        <f t="shared" si="628"/>
        <v>0.83392651933701667</v>
      </c>
      <c r="L13393" s="2" t="str">
        <f t="shared" si="629"/>
        <v>AA</v>
      </c>
      <c r="M13393" s="2" t="s">
        <v>1209</v>
      </c>
      <c r="N13393" s="2" t="s">
        <v>427</v>
      </c>
      <c r="O13393" s="2" t="s">
        <v>70</v>
      </c>
    </row>
    <row r="13394" spans="1:15">
      <c r="A13394" s="38">
        <v>40470</v>
      </c>
      <c r="B13394" s="38">
        <v>45126</v>
      </c>
      <c r="C13394" s="131">
        <v>153</v>
      </c>
      <c r="D13394" s="39">
        <v>0.1003</v>
      </c>
      <c r="E13394" s="39">
        <v>9.11E-2</v>
      </c>
      <c r="F13394" s="40">
        <v>188000</v>
      </c>
      <c r="G13394" s="40">
        <v>188000</v>
      </c>
      <c r="H13394" s="40">
        <v>103817.03</v>
      </c>
      <c r="I13394" s="40">
        <v>156999.99</v>
      </c>
      <c r="J13394" s="67">
        <f t="shared" si="627"/>
        <v>0.55221824468085101</v>
      </c>
      <c r="K13394" s="39">
        <f t="shared" si="628"/>
        <v>0.83510632978723398</v>
      </c>
      <c r="L13394" s="2" t="str">
        <f t="shared" si="629"/>
        <v>AA</v>
      </c>
      <c r="M13394" s="2" t="s">
        <v>449</v>
      </c>
      <c r="N13394" s="2" t="s">
        <v>418</v>
      </c>
      <c r="O13394" s="2" t="s">
        <v>70</v>
      </c>
    </row>
    <row r="13395" spans="1:15">
      <c r="A13395" s="42">
        <v>40417</v>
      </c>
      <c r="B13395" s="42">
        <v>47722</v>
      </c>
      <c r="C13395" s="130">
        <v>240</v>
      </c>
      <c r="D13395" s="43">
        <v>0.1003</v>
      </c>
      <c r="E13395" s="43">
        <v>9.11E-2</v>
      </c>
      <c r="F13395" s="44">
        <v>183000</v>
      </c>
      <c r="G13395" s="44">
        <v>183000</v>
      </c>
      <c r="H13395" s="44">
        <v>130299.08</v>
      </c>
      <c r="I13395" s="44">
        <v>153000</v>
      </c>
      <c r="J13395" s="68">
        <f t="shared" si="627"/>
        <v>0.71201683060109289</v>
      </c>
      <c r="K13395" s="43">
        <f t="shared" si="628"/>
        <v>0.83606557377049184</v>
      </c>
      <c r="L13395" s="41" t="str">
        <f t="shared" si="629"/>
        <v>A</v>
      </c>
      <c r="M13395" s="41" t="s">
        <v>540</v>
      </c>
      <c r="N13395" s="41" t="s">
        <v>423</v>
      </c>
      <c r="O13395" s="41" t="s">
        <v>70</v>
      </c>
    </row>
    <row r="13396" spans="1:15">
      <c r="A13396" s="38">
        <v>39762</v>
      </c>
      <c r="B13396" s="38">
        <v>42988</v>
      </c>
      <c r="C13396" s="131">
        <v>106</v>
      </c>
      <c r="D13396" s="39">
        <v>0.1003</v>
      </c>
      <c r="E13396" s="39">
        <v>9.11E-2</v>
      </c>
      <c r="F13396" s="40">
        <v>173000</v>
      </c>
      <c r="G13396" s="40">
        <v>173000</v>
      </c>
      <c r="H13396" s="40">
        <v>84411.59</v>
      </c>
      <c r="I13396" s="40">
        <v>144999.99</v>
      </c>
      <c r="J13396" s="67">
        <f t="shared" si="627"/>
        <v>0.48792826589595373</v>
      </c>
      <c r="K13396" s="39">
        <f t="shared" si="628"/>
        <v>0.83815023121387278</v>
      </c>
      <c r="L13396" s="2" t="str">
        <f t="shared" si="629"/>
        <v>AA</v>
      </c>
      <c r="M13396" s="2" t="s">
        <v>466</v>
      </c>
      <c r="N13396" s="2" t="s">
        <v>421</v>
      </c>
      <c r="O13396" s="2" t="s">
        <v>70</v>
      </c>
    </row>
    <row r="13397" spans="1:15">
      <c r="A13397" s="38">
        <v>40770</v>
      </c>
      <c r="B13397" s="38">
        <v>46461</v>
      </c>
      <c r="C13397" s="131">
        <v>187</v>
      </c>
      <c r="D13397" s="39">
        <v>0.1003</v>
      </c>
      <c r="E13397" s="39">
        <v>9.11E-2</v>
      </c>
      <c r="F13397" s="40">
        <v>155000</v>
      </c>
      <c r="G13397" s="40">
        <v>155000</v>
      </c>
      <c r="H13397" s="40">
        <v>102931.26</v>
      </c>
      <c r="I13397" s="40">
        <v>129999.99</v>
      </c>
      <c r="J13397" s="67">
        <f t="shared" si="627"/>
        <v>0.66407264516129028</v>
      </c>
      <c r="K13397" s="39">
        <f t="shared" si="628"/>
        <v>0.83870961290322588</v>
      </c>
      <c r="L13397" s="2" t="str">
        <f t="shared" si="629"/>
        <v>A</v>
      </c>
      <c r="M13397" s="2" t="s">
        <v>457</v>
      </c>
      <c r="N13397" s="2" t="s">
        <v>419</v>
      </c>
      <c r="O13397" s="2" t="s">
        <v>70</v>
      </c>
    </row>
    <row r="13398" spans="1:15">
      <c r="A13398" s="38">
        <v>40213</v>
      </c>
      <c r="B13398" s="38">
        <v>47518</v>
      </c>
      <c r="C13398" s="131">
        <v>240</v>
      </c>
      <c r="D13398" s="39">
        <v>0.1003</v>
      </c>
      <c r="E13398" s="39">
        <v>9.11E-2</v>
      </c>
      <c r="F13398" s="40">
        <v>155000</v>
      </c>
      <c r="G13398" s="40">
        <v>155000</v>
      </c>
      <c r="H13398" s="40">
        <v>55982.91</v>
      </c>
      <c r="I13398" s="40">
        <v>129999.99</v>
      </c>
      <c r="J13398" s="67">
        <f t="shared" si="627"/>
        <v>0.36118006451612905</v>
      </c>
      <c r="K13398" s="39">
        <f t="shared" si="628"/>
        <v>0.83870961290322588</v>
      </c>
      <c r="L13398" s="2" t="str">
        <f t="shared" si="629"/>
        <v>AA</v>
      </c>
      <c r="M13398" s="2" t="s">
        <v>489</v>
      </c>
      <c r="N13398" s="2" t="s">
        <v>415</v>
      </c>
      <c r="O13398" s="2" t="s">
        <v>70</v>
      </c>
    </row>
    <row r="13399" spans="1:15">
      <c r="A13399" s="38">
        <v>39944</v>
      </c>
      <c r="B13399" s="38">
        <v>50901</v>
      </c>
      <c r="C13399" s="131">
        <v>360</v>
      </c>
      <c r="D13399" s="39">
        <v>0.1003</v>
      </c>
      <c r="E13399" s="39">
        <v>9.11E-2</v>
      </c>
      <c r="F13399" s="40">
        <v>155000</v>
      </c>
      <c r="G13399" s="40">
        <v>155000</v>
      </c>
      <c r="H13399" s="40">
        <v>56219.15</v>
      </c>
      <c r="I13399" s="40">
        <v>129999.99</v>
      </c>
      <c r="J13399" s="67">
        <f t="shared" si="627"/>
        <v>0.36270419354838712</v>
      </c>
      <c r="K13399" s="39">
        <f t="shared" si="628"/>
        <v>0.83870961290322588</v>
      </c>
      <c r="L13399" s="2" t="str">
        <f t="shared" si="629"/>
        <v>AA</v>
      </c>
      <c r="M13399" s="2" t="s">
        <v>564</v>
      </c>
      <c r="N13399" s="2" t="s">
        <v>417</v>
      </c>
      <c r="O13399" s="2" t="s">
        <v>70</v>
      </c>
    </row>
    <row r="13400" spans="1:15">
      <c r="A13400" s="38">
        <v>40753</v>
      </c>
      <c r="B13400" s="38">
        <v>51711</v>
      </c>
      <c r="C13400" s="131">
        <v>360</v>
      </c>
      <c r="D13400" s="39">
        <v>0.1003</v>
      </c>
      <c r="E13400" s="39">
        <v>9.11E-2</v>
      </c>
      <c r="F13400" s="40">
        <v>195000</v>
      </c>
      <c r="G13400" s="40">
        <v>195000</v>
      </c>
      <c r="H13400" s="40">
        <v>124409.81</v>
      </c>
      <c r="I13400" s="40">
        <v>163552.01999999999</v>
      </c>
      <c r="J13400" s="67">
        <f t="shared" si="627"/>
        <v>0.63799902564102562</v>
      </c>
      <c r="K13400" s="39">
        <f t="shared" si="628"/>
        <v>0.83872830769230766</v>
      </c>
      <c r="L13400" s="2" t="str">
        <f t="shared" si="629"/>
        <v>AA</v>
      </c>
      <c r="M13400" s="2" t="s">
        <v>564</v>
      </c>
      <c r="N13400" s="2" t="s">
        <v>417</v>
      </c>
      <c r="O13400" s="2" t="s">
        <v>70</v>
      </c>
    </row>
    <row r="13401" spans="1:15">
      <c r="A13401" s="38">
        <v>39990</v>
      </c>
      <c r="B13401" s="38">
        <v>47295</v>
      </c>
      <c r="C13401" s="131">
        <v>240</v>
      </c>
      <c r="D13401" s="39">
        <v>0.1003</v>
      </c>
      <c r="E13401" s="39">
        <v>9.11E-2</v>
      </c>
      <c r="F13401" s="40">
        <v>157000</v>
      </c>
      <c r="G13401" s="40">
        <v>157000</v>
      </c>
      <c r="H13401" s="40">
        <v>112769.92</v>
      </c>
      <c r="I13401" s="40">
        <v>131917.65</v>
      </c>
      <c r="J13401" s="67">
        <f t="shared" si="627"/>
        <v>0.71827974522292992</v>
      </c>
      <c r="K13401" s="39">
        <f t="shared" si="628"/>
        <v>0.84023980891719741</v>
      </c>
      <c r="L13401" s="2" t="str">
        <f t="shared" si="629"/>
        <v>A</v>
      </c>
      <c r="M13401" s="2" t="s">
        <v>495</v>
      </c>
      <c r="N13401" s="2" t="s">
        <v>424</v>
      </c>
      <c r="O13401" s="2" t="s">
        <v>70</v>
      </c>
    </row>
    <row r="13402" spans="1:15">
      <c r="A13402" s="42">
        <v>40480</v>
      </c>
      <c r="B13402" s="42">
        <v>47785</v>
      </c>
      <c r="C13402" s="130">
        <v>240</v>
      </c>
      <c r="D13402" s="43">
        <v>0.1003</v>
      </c>
      <c r="E13402" s="43">
        <v>9.11E-2</v>
      </c>
      <c r="F13402" s="44">
        <v>158000</v>
      </c>
      <c r="G13402" s="44">
        <v>158000</v>
      </c>
      <c r="H13402" s="44">
        <v>97659.94</v>
      </c>
      <c r="I13402" s="44">
        <v>132798.88</v>
      </c>
      <c r="J13402" s="68">
        <f t="shared" si="627"/>
        <v>0.61810088607594937</v>
      </c>
      <c r="K13402" s="43">
        <f t="shared" si="628"/>
        <v>0.84049924050632918</v>
      </c>
      <c r="L13402" s="41" t="str">
        <f t="shared" si="629"/>
        <v>AA</v>
      </c>
      <c r="M13402" s="41" t="s">
        <v>564</v>
      </c>
      <c r="N13402" s="41" t="s">
        <v>417</v>
      </c>
      <c r="O13402" s="41" t="s">
        <v>70</v>
      </c>
    </row>
    <row r="13403" spans="1:15">
      <c r="A13403" s="42">
        <v>40346</v>
      </c>
      <c r="B13403" s="42">
        <v>44943</v>
      </c>
      <c r="C13403" s="130">
        <v>151</v>
      </c>
      <c r="D13403" s="43">
        <v>0.1003</v>
      </c>
      <c r="E13403" s="43">
        <v>9.11E-2</v>
      </c>
      <c r="F13403" s="44">
        <v>157000</v>
      </c>
      <c r="G13403" s="44">
        <v>157000</v>
      </c>
      <c r="H13403" s="44">
        <v>81606.19</v>
      </c>
      <c r="I13403" s="44">
        <v>131999.99</v>
      </c>
      <c r="J13403" s="68">
        <f t="shared" si="627"/>
        <v>0.51978464968152871</v>
      </c>
      <c r="K13403" s="43">
        <f t="shared" si="628"/>
        <v>0.84076426751592348</v>
      </c>
      <c r="L13403" s="41" t="str">
        <f t="shared" si="629"/>
        <v>AA</v>
      </c>
      <c r="M13403" s="41" t="s">
        <v>589</v>
      </c>
      <c r="N13403" s="41" t="s">
        <v>438</v>
      </c>
      <c r="O13403" s="41" t="s">
        <v>70</v>
      </c>
    </row>
    <row r="13404" spans="1:15">
      <c r="A13404" s="38">
        <v>40816</v>
      </c>
      <c r="B13404" s="38">
        <v>44530</v>
      </c>
      <c r="C13404" s="131">
        <v>122</v>
      </c>
      <c r="D13404" s="39">
        <v>0.1003</v>
      </c>
      <c r="E13404" s="39">
        <v>9.11E-2</v>
      </c>
      <c r="F13404" s="40">
        <v>167000</v>
      </c>
      <c r="G13404" s="40">
        <v>167000</v>
      </c>
      <c r="H13404" s="40">
        <v>95393.97</v>
      </c>
      <c r="I13404" s="40">
        <v>140448.38</v>
      </c>
      <c r="J13404" s="67">
        <f t="shared" si="627"/>
        <v>0.57122137724550903</v>
      </c>
      <c r="K13404" s="39">
        <f t="shared" si="628"/>
        <v>0.84100826347305391</v>
      </c>
      <c r="L13404" s="2" t="str">
        <f t="shared" si="629"/>
        <v>AA</v>
      </c>
      <c r="M13404" s="2" t="s">
        <v>564</v>
      </c>
      <c r="N13404" s="2" t="s">
        <v>417</v>
      </c>
      <c r="O13404" s="2" t="s">
        <v>70</v>
      </c>
    </row>
    <row r="13405" spans="1:15">
      <c r="A13405" s="42">
        <v>40134</v>
      </c>
      <c r="B13405" s="42">
        <v>51091</v>
      </c>
      <c r="C13405" s="130">
        <v>360</v>
      </c>
      <c r="D13405" s="43">
        <v>0.1003</v>
      </c>
      <c r="E13405" s="43">
        <v>9.11E-2</v>
      </c>
      <c r="F13405" s="44">
        <v>190000</v>
      </c>
      <c r="G13405" s="44">
        <v>190000</v>
      </c>
      <c r="H13405" s="44">
        <v>136623.57999999999</v>
      </c>
      <c r="I13405" s="44">
        <v>159999.99</v>
      </c>
      <c r="J13405" s="68">
        <f t="shared" si="627"/>
        <v>0.71907147368421043</v>
      </c>
      <c r="K13405" s="43">
        <f t="shared" si="628"/>
        <v>0.84210521052631571</v>
      </c>
      <c r="L13405" s="41" t="str">
        <f t="shared" si="629"/>
        <v>A</v>
      </c>
      <c r="M13405" s="41" t="s">
        <v>489</v>
      </c>
      <c r="N13405" s="41" t="s">
        <v>415</v>
      </c>
      <c r="O13405" s="41" t="s">
        <v>70</v>
      </c>
    </row>
    <row r="13406" spans="1:15">
      <c r="A13406" s="42">
        <v>40653</v>
      </c>
      <c r="B13406" s="42">
        <v>47958</v>
      </c>
      <c r="C13406" s="130">
        <v>240</v>
      </c>
      <c r="D13406" s="43">
        <v>0.1003</v>
      </c>
      <c r="E13406" s="43">
        <v>9.11E-2</v>
      </c>
      <c r="F13406" s="44">
        <v>180000</v>
      </c>
      <c r="G13406" s="44">
        <v>180000</v>
      </c>
      <c r="H13406" s="44">
        <v>125763.54</v>
      </c>
      <c r="I13406" s="44">
        <v>151707.32999999999</v>
      </c>
      <c r="J13406" s="68">
        <f t="shared" si="627"/>
        <v>0.6986863333333333</v>
      </c>
      <c r="K13406" s="43">
        <f t="shared" si="628"/>
        <v>0.84281849999999991</v>
      </c>
      <c r="L13406" s="41" t="str">
        <f t="shared" si="629"/>
        <v>A</v>
      </c>
      <c r="M13406" s="41" t="s">
        <v>564</v>
      </c>
      <c r="N13406" s="41" t="s">
        <v>417</v>
      </c>
      <c r="O13406" s="41" t="s">
        <v>70</v>
      </c>
    </row>
    <row r="13407" spans="1:15">
      <c r="A13407" s="38">
        <v>40302</v>
      </c>
      <c r="B13407" s="38">
        <v>42404</v>
      </c>
      <c r="C13407" s="131">
        <v>69</v>
      </c>
      <c r="D13407" s="39">
        <v>0.1003</v>
      </c>
      <c r="E13407" s="39">
        <v>9.11E-2</v>
      </c>
      <c r="F13407" s="40">
        <v>165000</v>
      </c>
      <c r="G13407" s="40">
        <v>165000</v>
      </c>
      <c r="H13407" s="40">
        <v>34531.050000000003</v>
      </c>
      <c r="I13407" s="40">
        <v>139164.19</v>
      </c>
      <c r="J13407" s="67">
        <f t="shared" si="627"/>
        <v>0.20927909090909091</v>
      </c>
      <c r="K13407" s="39">
        <f t="shared" si="628"/>
        <v>0.8434193333333333</v>
      </c>
      <c r="L13407" s="2" t="str">
        <f t="shared" si="629"/>
        <v>AA</v>
      </c>
      <c r="M13407" s="2" t="s">
        <v>587</v>
      </c>
      <c r="N13407" s="2" t="s">
        <v>421</v>
      </c>
      <c r="O13407" s="2" t="s">
        <v>70</v>
      </c>
    </row>
    <row r="13408" spans="1:15">
      <c r="A13408" s="42">
        <v>40018</v>
      </c>
      <c r="B13408" s="42">
        <v>43670</v>
      </c>
      <c r="C13408" s="130">
        <v>120</v>
      </c>
      <c r="D13408" s="43">
        <v>0.1003</v>
      </c>
      <c r="E13408" s="43">
        <v>9.11E-2</v>
      </c>
      <c r="F13408" s="44">
        <v>160000</v>
      </c>
      <c r="G13408" s="44">
        <v>160000</v>
      </c>
      <c r="H13408" s="44">
        <v>61816.75</v>
      </c>
      <c r="I13408" s="44">
        <v>134999.99</v>
      </c>
      <c r="J13408" s="68">
        <f t="shared" si="627"/>
        <v>0.38635468750000002</v>
      </c>
      <c r="K13408" s="43">
        <f t="shared" si="628"/>
        <v>0.84374993749999994</v>
      </c>
      <c r="L13408" s="41" t="str">
        <f t="shared" si="629"/>
        <v>AA</v>
      </c>
      <c r="M13408" s="41" t="s">
        <v>611</v>
      </c>
      <c r="N13408" s="41" t="s">
        <v>419</v>
      </c>
      <c r="O13408" s="41" t="s">
        <v>70</v>
      </c>
    </row>
    <row r="13409" spans="1:15">
      <c r="A13409" s="38">
        <v>40842</v>
      </c>
      <c r="B13409" s="38">
        <v>46625</v>
      </c>
      <c r="C13409" s="131">
        <v>190</v>
      </c>
      <c r="D13409" s="39">
        <v>0.1003</v>
      </c>
      <c r="E13409" s="39">
        <v>9.11E-2</v>
      </c>
      <c r="F13409" s="40">
        <v>160000</v>
      </c>
      <c r="G13409" s="40">
        <v>160000</v>
      </c>
      <c r="H13409" s="40">
        <v>107653.99</v>
      </c>
      <c r="I13409" s="40">
        <v>134999.99</v>
      </c>
      <c r="J13409" s="67">
        <f t="shared" si="627"/>
        <v>0.67283743750000002</v>
      </c>
      <c r="K13409" s="39">
        <f t="shared" si="628"/>
        <v>0.84374993749999994</v>
      </c>
      <c r="L13409" s="2" t="str">
        <f t="shared" si="629"/>
        <v>A</v>
      </c>
      <c r="M13409" s="2" t="s">
        <v>1051</v>
      </c>
      <c r="N13409" s="2" t="s">
        <v>437</v>
      </c>
      <c r="O13409" s="2" t="s">
        <v>70</v>
      </c>
    </row>
    <row r="13410" spans="1:15">
      <c r="A13410" s="42">
        <v>40057</v>
      </c>
      <c r="B13410" s="42">
        <v>51014</v>
      </c>
      <c r="C13410" s="130">
        <v>360</v>
      </c>
      <c r="D13410" s="43">
        <v>0.1003</v>
      </c>
      <c r="E13410" s="43">
        <v>9.5700000000000007E-2</v>
      </c>
      <c r="F13410" s="44">
        <v>180000</v>
      </c>
      <c r="G13410" s="44">
        <v>180000</v>
      </c>
      <c r="H13410" s="44">
        <v>128890.03</v>
      </c>
      <c r="I13410" s="44">
        <v>151999.99</v>
      </c>
      <c r="J13410" s="68">
        <f t="shared" si="627"/>
        <v>0.71605572222222225</v>
      </c>
      <c r="K13410" s="43">
        <f t="shared" si="628"/>
        <v>0.84444438888888884</v>
      </c>
      <c r="L13410" s="41" t="str">
        <f t="shared" si="629"/>
        <v>A</v>
      </c>
      <c r="M13410" s="41" t="s">
        <v>1108</v>
      </c>
      <c r="N13410" s="41" t="s">
        <v>428</v>
      </c>
      <c r="O13410" s="41" t="s">
        <v>70</v>
      </c>
    </row>
    <row r="13411" spans="1:15">
      <c r="A13411" s="42">
        <v>40625</v>
      </c>
      <c r="B13411" s="42">
        <v>47172</v>
      </c>
      <c r="C13411" s="130">
        <v>215</v>
      </c>
      <c r="D13411" s="43">
        <v>0.1003</v>
      </c>
      <c r="E13411" s="43">
        <v>9.11E-2</v>
      </c>
      <c r="F13411" s="44">
        <v>173000</v>
      </c>
      <c r="G13411" s="44">
        <v>173000</v>
      </c>
      <c r="H13411" s="44">
        <v>112315.96</v>
      </c>
      <c r="I13411" s="44">
        <v>146137.34</v>
      </c>
      <c r="J13411" s="68">
        <f t="shared" si="627"/>
        <v>0.64922520231213876</v>
      </c>
      <c r="K13411" s="43">
        <f t="shared" si="628"/>
        <v>0.84472450867052018</v>
      </c>
      <c r="L13411" s="41" t="str">
        <f t="shared" si="629"/>
        <v>AA</v>
      </c>
      <c r="M13411" s="41" t="s">
        <v>466</v>
      </c>
      <c r="N13411" s="41" t="s">
        <v>421</v>
      </c>
      <c r="O13411" s="41" t="s">
        <v>70</v>
      </c>
    </row>
    <row r="13412" spans="1:15">
      <c r="A13412" s="42">
        <v>40617</v>
      </c>
      <c r="B13412" s="42">
        <v>51575</v>
      </c>
      <c r="C13412" s="130">
        <v>360</v>
      </c>
      <c r="D13412" s="43">
        <v>0.1003</v>
      </c>
      <c r="E13412" s="43">
        <v>9.11E-2</v>
      </c>
      <c r="F13412" s="44">
        <v>188000</v>
      </c>
      <c r="G13412" s="44">
        <v>188000</v>
      </c>
      <c r="H13412" s="44">
        <v>127726.57</v>
      </c>
      <c r="I13412" s="44">
        <v>159172.94</v>
      </c>
      <c r="J13412" s="68">
        <f t="shared" si="627"/>
        <v>0.67939664893617024</v>
      </c>
      <c r="K13412" s="43">
        <f t="shared" si="628"/>
        <v>0.84666457446808507</v>
      </c>
      <c r="L13412" s="41" t="str">
        <f t="shared" si="629"/>
        <v>A</v>
      </c>
      <c r="M13412" s="41" t="s">
        <v>536</v>
      </c>
      <c r="N13412" s="41" t="s">
        <v>423</v>
      </c>
      <c r="O13412" s="41" t="s">
        <v>70</v>
      </c>
    </row>
    <row r="13413" spans="1:15">
      <c r="A13413" s="42">
        <v>40744</v>
      </c>
      <c r="B13413" s="42">
        <v>48293</v>
      </c>
      <c r="C13413" s="130">
        <v>248</v>
      </c>
      <c r="D13413" s="43">
        <v>0.1003</v>
      </c>
      <c r="E13413" s="43">
        <v>9.5700000000000007E-2</v>
      </c>
      <c r="F13413" s="44">
        <v>155000</v>
      </c>
      <c r="G13413" s="44">
        <v>155000</v>
      </c>
      <c r="H13413" s="44">
        <v>110041.28</v>
      </c>
      <c r="I13413" s="44">
        <v>131291.29</v>
      </c>
      <c r="J13413" s="68">
        <f t="shared" si="627"/>
        <v>0.70994374193548382</v>
      </c>
      <c r="K13413" s="43">
        <f t="shared" si="628"/>
        <v>0.8470405806451613</v>
      </c>
      <c r="L13413" s="41" t="str">
        <f t="shared" si="629"/>
        <v>A</v>
      </c>
      <c r="M13413" s="41" t="s">
        <v>716</v>
      </c>
      <c r="N13413" s="41" t="s">
        <v>417</v>
      </c>
      <c r="O13413" s="41" t="s">
        <v>70</v>
      </c>
    </row>
    <row r="13414" spans="1:15">
      <c r="A13414" s="42">
        <v>40283</v>
      </c>
      <c r="B13414" s="42">
        <v>49871</v>
      </c>
      <c r="C13414" s="130">
        <v>315</v>
      </c>
      <c r="D13414" s="43">
        <v>0.1003</v>
      </c>
      <c r="E13414" s="43">
        <v>9.11E-2</v>
      </c>
      <c r="F13414" s="44">
        <v>170000</v>
      </c>
      <c r="G13414" s="44">
        <v>170000</v>
      </c>
      <c r="H13414" s="44">
        <v>121918.07</v>
      </c>
      <c r="I13414" s="44">
        <v>143999.99</v>
      </c>
      <c r="J13414" s="68">
        <f t="shared" si="627"/>
        <v>0.71716511764705881</v>
      </c>
      <c r="K13414" s="43">
        <f t="shared" si="628"/>
        <v>0.84705876470588226</v>
      </c>
      <c r="L13414" s="41" t="str">
        <f t="shared" si="629"/>
        <v>A</v>
      </c>
      <c r="M13414" s="41" t="s">
        <v>957</v>
      </c>
      <c r="N13414" s="41" t="s">
        <v>418</v>
      </c>
      <c r="O13414" s="41" t="s">
        <v>70</v>
      </c>
    </row>
    <row r="13415" spans="1:15">
      <c r="A13415" s="38">
        <v>40073</v>
      </c>
      <c r="B13415" s="38">
        <v>51030</v>
      </c>
      <c r="C13415" s="131">
        <v>360</v>
      </c>
      <c r="D13415" s="39">
        <v>0.1003</v>
      </c>
      <c r="E13415" s="39">
        <v>9.11E-2</v>
      </c>
      <c r="F13415" s="40">
        <v>196000</v>
      </c>
      <c r="G13415" s="40">
        <v>196000</v>
      </c>
      <c r="H13415" s="40">
        <v>118051.69</v>
      </c>
      <c r="I13415" s="40">
        <v>166132.91</v>
      </c>
      <c r="J13415" s="67">
        <f t="shared" si="627"/>
        <v>0.60230454081632656</v>
      </c>
      <c r="K13415" s="39">
        <f t="shared" si="628"/>
        <v>0.84761688775510202</v>
      </c>
      <c r="L13415" s="2" t="str">
        <f t="shared" si="629"/>
        <v>AA</v>
      </c>
      <c r="M13415" s="2" t="s">
        <v>475</v>
      </c>
      <c r="N13415" s="2" t="s">
        <v>427</v>
      </c>
      <c r="O13415" s="2" t="s">
        <v>70</v>
      </c>
    </row>
    <row r="13416" spans="1:15">
      <c r="A13416" s="38">
        <v>40084</v>
      </c>
      <c r="B13416" s="38">
        <v>51041</v>
      </c>
      <c r="C13416" s="131">
        <v>360</v>
      </c>
      <c r="D13416" s="39">
        <v>0.1003</v>
      </c>
      <c r="E13416" s="39">
        <v>9.11E-2</v>
      </c>
      <c r="F13416" s="40">
        <v>170400</v>
      </c>
      <c r="G13416" s="40">
        <v>170400</v>
      </c>
      <c r="H13416" s="40">
        <v>99145.98</v>
      </c>
      <c r="I13416" s="40">
        <v>144500</v>
      </c>
      <c r="J13416" s="67">
        <f t="shared" si="627"/>
        <v>0.58184260563380275</v>
      </c>
      <c r="K13416" s="39">
        <f t="shared" si="628"/>
        <v>0.84800469483568075</v>
      </c>
      <c r="L13416" s="2" t="str">
        <f t="shared" si="629"/>
        <v>AA</v>
      </c>
      <c r="M13416" s="2" t="s">
        <v>554</v>
      </c>
      <c r="N13416" s="2" t="s">
        <v>417</v>
      </c>
      <c r="O13416" s="2" t="s">
        <v>70</v>
      </c>
    </row>
    <row r="13417" spans="1:15">
      <c r="A13417" s="42">
        <v>40816</v>
      </c>
      <c r="B13417" s="42">
        <v>51774</v>
      </c>
      <c r="C13417" s="130">
        <v>360</v>
      </c>
      <c r="D13417" s="43">
        <v>0.1003</v>
      </c>
      <c r="E13417" s="43">
        <v>9.11E-2</v>
      </c>
      <c r="F13417" s="44">
        <v>168500</v>
      </c>
      <c r="G13417" s="44">
        <v>168500</v>
      </c>
      <c r="H13417" s="44">
        <v>116563.08</v>
      </c>
      <c r="I13417" s="44">
        <v>143077</v>
      </c>
      <c r="J13417" s="68">
        <f t="shared" si="627"/>
        <v>0.69176902077151337</v>
      </c>
      <c r="K13417" s="43">
        <f t="shared" si="628"/>
        <v>0.84912166172106829</v>
      </c>
      <c r="L13417" s="41" t="str">
        <f t="shared" si="629"/>
        <v>A</v>
      </c>
      <c r="M13417" s="41" t="s">
        <v>564</v>
      </c>
      <c r="N13417" s="41" t="s">
        <v>417</v>
      </c>
      <c r="O13417" s="41" t="s">
        <v>70</v>
      </c>
    </row>
    <row r="13418" spans="1:15">
      <c r="A13418" s="42">
        <v>40142</v>
      </c>
      <c r="B13418" s="42">
        <v>51099</v>
      </c>
      <c r="C13418" s="130">
        <v>360</v>
      </c>
      <c r="D13418" s="43">
        <v>0.1003</v>
      </c>
      <c r="E13418" s="43">
        <v>9.11E-2</v>
      </c>
      <c r="F13418" s="44">
        <v>180000</v>
      </c>
      <c r="G13418" s="44">
        <v>180000</v>
      </c>
      <c r="H13418" s="44">
        <v>106037.57</v>
      </c>
      <c r="I13418" s="44">
        <v>152999.99</v>
      </c>
      <c r="J13418" s="68">
        <f t="shared" si="627"/>
        <v>0.58909761111111114</v>
      </c>
      <c r="K13418" s="43">
        <f t="shared" si="628"/>
        <v>0.84999994444444438</v>
      </c>
      <c r="L13418" s="41" t="str">
        <f t="shared" si="629"/>
        <v>AA</v>
      </c>
      <c r="M13418" s="41" t="s">
        <v>457</v>
      </c>
      <c r="N13418" s="41" t="s">
        <v>419</v>
      </c>
      <c r="O13418" s="41" t="s">
        <v>70</v>
      </c>
    </row>
    <row r="13419" spans="1:15">
      <c r="A13419" s="42">
        <v>39988</v>
      </c>
      <c r="B13419" s="42">
        <v>47293</v>
      </c>
      <c r="C13419" s="130">
        <v>240</v>
      </c>
      <c r="D13419" s="43">
        <v>0.1003</v>
      </c>
      <c r="E13419" s="43">
        <v>9.11E-2</v>
      </c>
      <c r="F13419" s="44">
        <v>180000</v>
      </c>
      <c r="G13419" s="44">
        <v>180000</v>
      </c>
      <c r="H13419" s="44">
        <v>122222.5</v>
      </c>
      <c r="I13419" s="44">
        <v>153000</v>
      </c>
      <c r="J13419" s="68">
        <f t="shared" si="627"/>
        <v>0.67901388888888892</v>
      </c>
      <c r="K13419" s="43">
        <f t="shared" si="628"/>
        <v>0.85</v>
      </c>
      <c r="L13419" s="41" t="str">
        <f t="shared" si="629"/>
        <v>A</v>
      </c>
      <c r="M13419" s="41" t="s">
        <v>564</v>
      </c>
      <c r="N13419" s="41" t="s">
        <v>417</v>
      </c>
      <c r="O13419" s="41" t="s">
        <v>70</v>
      </c>
    </row>
    <row r="13420" spans="1:15">
      <c r="A13420" s="38">
        <v>40788</v>
      </c>
      <c r="B13420" s="38">
        <v>51746</v>
      </c>
      <c r="C13420" s="131">
        <v>360</v>
      </c>
      <c r="D13420" s="39">
        <v>0.1003</v>
      </c>
      <c r="E13420" s="39">
        <v>9.11E-2</v>
      </c>
      <c r="F13420" s="40">
        <v>173000</v>
      </c>
      <c r="G13420" s="40">
        <v>173000</v>
      </c>
      <c r="H13420" s="40">
        <v>33887.25</v>
      </c>
      <c r="I13420" s="40">
        <v>147050</v>
      </c>
      <c r="J13420" s="67">
        <f t="shared" si="627"/>
        <v>0.1958800578034682</v>
      </c>
      <c r="K13420" s="39">
        <f t="shared" si="628"/>
        <v>0.85</v>
      </c>
      <c r="L13420" s="2" t="str">
        <f t="shared" si="629"/>
        <v>AA</v>
      </c>
      <c r="M13420" s="2" t="s">
        <v>687</v>
      </c>
      <c r="N13420" s="2" t="s">
        <v>417</v>
      </c>
      <c r="O13420" s="2" t="s">
        <v>70</v>
      </c>
    </row>
    <row r="13421" spans="1:15">
      <c r="A13421" s="42">
        <v>40081</v>
      </c>
      <c r="B13421" s="42">
        <v>45560</v>
      </c>
      <c r="C13421" s="130">
        <v>180</v>
      </c>
      <c r="D13421" s="43">
        <v>0.1003</v>
      </c>
      <c r="E13421" s="43">
        <v>9.11E-2</v>
      </c>
      <c r="F13421" s="44">
        <v>187000</v>
      </c>
      <c r="G13421" s="44">
        <v>187000</v>
      </c>
      <c r="H13421" s="44">
        <v>120705.85</v>
      </c>
      <c r="I13421" s="44">
        <v>159000</v>
      </c>
      <c r="J13421" s="68">
        <f t="shared" si="627"/>
        <v>0.64548582887700534</v>
      </c>
      <c r="K13421" s="43">
        <f t="shared" si="628"/>
        <v>0.85026737967914434</v>
      </c>
      <c r="L13421" s="41" t="str">
        <f t="shared" si="629"/>
        <v>AA</v>
      </c>
      <c r="M13421" s="41" t="s">
        <v>511</v>
      </c>
      <c r="N13421" s="41" t="s">
        <v>422</v>
      </c>
      <c r="O13421" s="41" t="s">
        <v>70</v>
      </c>
    </row>
    <row r="13422" spans="1:15">
      <c r="A13422" s="38">
        <v>39983</v>
      </c>
      <c r="B13422" s="38">
        <v>43635</v>
      </c>
      <c r="C13422" s="131">
        <v>120</v>
      </c>
      <c r="D13422" s="39">
        <v>0.1003</v>
      </c>
      <c r="E13422" s="39">
        <v>9.11E-2</v>
      </c>
      <c r="F13422" s="40">
        <v>165000</v>
      </c>
      <c r="G13422" s="40">
        <v>165000</v>
      </c>
      <c r="H13422" s="40">
        <v>87644.22</v>
      </c>
      <c r="I13422" s="40">
        <v>140382.53</v>
      </c>
      <c r="J13422" s="67">
        <f t="shared" si="627"/>
        <v>0.53117709090909093</v>
      </c>
      <c r="K13422" s="39">
        <f t="shared" si="628"/>
        <v>0.85080321212121213</v>
      </c>
      <c r="L13422" s="2" t="str">
        <f t="shared" si="629"/>
        <v>AA</v>
      </c>
      <c r="M13422" s="2" t="s">
        <v>511</v>
      </c>
      <c r="N13422" s="2" t="s">
        <v>422</v>
      </c>
      <c r="O13422" s="2" t="s">
        <v>70</v>
      </c>
    </row>
    <row r="13423" spans="1:15">
      <c r="A13423" s="38">
        <v>40084</v>
      </c>
      <c r="B13423" s="38">
        <v>43248</v>
      </c>
      <c r="C13423" s="131">
        <v>104</v>
      </c>
      <c r="D13423" s="39">
        <v>0.1003</v>
      </c>
      <c r="E13423" s="39">
        <v>9.11E-2</v>
      </c>
      <c r="F13423" s="40">
        <v>170400</v>
      </c>
      <c r="G13423" s="40">
        <v>170400</v>
      </c>
      <c r="H13423" s="40">
        <v>69363.399999999994</v>
      </c>
      <c r="I13423" s="40">
        <v>145000</v>
      </c>
      <c r="J13423" s="67">
        <f t="shared" si="627"/>
        <v>0.40706220657276992</v>
      </c>
      <c r="K13423" s="39">
        <f t="shared" si="628"/>
        <v>0.85093896713615025</v>
      </c>
      <c r="L13423" s="2" t="str">
        <f t="shared" si="629"/>
        <v>AA</v>
      </c>
      <c r="M13423" s="2" t="s">
        <v>554</v>
      </c>
      <c r="N13423" s="2" t="s">
        <v>417</v>
      </c>
      <c r="O13423" s="2" t="s">
        <v>70</v>
      </c>
    </row>
    <row r="13424" spans="1:15">
      <c r="A13424" s="38">
        <v>40715</v>
      </c>
      <c r="B13424" s="38">
        <v>44156</v>
      </c>
      <c r="C13424" s="131">
        <v>113</v>
      </c>
      <c r="D13424" s="39">
        <v>0.1003</v>
      </c>
      <c r="E13424" s="39">
        <v>9.11E-2</v>
      </c>
      <c r="F13424" s="40">
        <v>199750</v>
      </c>
      <c r="G13424" s="40">
        <v>199750</v>
      </c>
      <c r="H13424" s="40">
        <v>99388.7</v>
      </c>
      <c r="I13424" s="40">
        <v>169999.99</v>
      </c>
      <c r="J13424" s="67">
        <f t="shared" si="627"/>
        <v>0.49756545682102626</v>
      </c>
      <c r="K13424" s="39">
        <f t="shared" si="628"/>
        <v>0.85106377972465574</v>
      </c>
      <c r="L13424" s="2" t="str">
        <f t="shared" si="629"/>
        <v>AA</v>
      </c>
      <c r="M13424" s="2" t="s">
        <v>520</v>
      </c>
      <c r="N13424" s="2" t="s">
        <v>429</v>
      </c>
      <c r="O13424" s="2" t="s">
        <v>70</v>
      </c>
    </row>
    <row r="13425" spans="1:15">
      <c r="A13425" s="38">
        <v>40317</v>
      </c>
      <c r="B13425" s="38">
        <v>49571</v>
      </c>
      <c r="C13425" s="131">
        <v>304</v>
      </c>
      <c r="D13425" s="39">
        <v>0.1003</v>
      </c>
      <c r="E13425" s="39">
        <v>9.11E-2</v>
      </c>
      <c r="F13425" s="40">
        <v>175000</v>
      </c>
      <c r="G13425" s="40">
        <v>175000</v>
      </c>
      <c r="H13425" s="40">
        <v>125468.25</v>
      </c>
      <c r="I13425" s="40">
        <v>149405.18</v>
      </c>
      <c r="J13425" s="67">
        <f t="shared" si="627"/>
        <v>0.71696142857142853</v>
      </c>
      <c r="K13425" s="39">
        <f t="shared" si="628"/>
        <v>0.85374388571428572</v>
      </c>
      <c r="L13425" s="2" t="str">
        <f t="shared" si="629"/>
        <v>A</v>
      </c>
      <c r="M13425" s="2" t="s">
        <v>467</v>
      </c>
      <c r="N13425" s="2" t="s">
        <v>425</v>
      </c>
      <c r="O13425" s="2" t="s">
        <v>70</v>
      </c>
    </row>
    <row r="13426" spans="1:15">
      <c r="A13426" s="38">
        <v>40022</v>
      </c>
      <c r="B13426" s="38">
        <v>45440</v>
      </c>
      <c r="C13426" s="131">
        <v>178</v>
      </c>
      <c r="D13426" s="39">
        <v>0.1003</v>
      </c>
      <c r="E13426" s="39">
        <v>9.11E-2</v>
      </c>
      <c r="F13426" s="40">
        <v>158000</v>
      </c>
      <c r="G13426" s="40">
        <v>158000</v>
      </c>
      <c r="H13426" s="40">
        <v>59360.46</v>
      </c>
      <c r="I13426" s="40">
        <v>134999.99</v>
      </c>
      <c r="J13426" s="67">
        <f t="shared" si="627"/>
        <v>0.37569911392405064</v>
      </c>
      <c r="K13426" s="39">
        <f t="shared" si="628"/>
        <v>0.85443031645569611</v>
      </c>
      <c r="L13426" s="2" t="str">
        <f t="shared" si="629"/>
        <v>AA</v>
      </c>
      <c r="M13426" s="2" t="s">
        <v>739</v>
      </c>
      <c r="N13426" s="2" t="s">
        <v>422</v>
      </c>
      <c r="O13426" s="2" t="s">
        <v>70</v>
      </c>
    </row>
    <row r="13427" spans="1:15">
      <c r="A13427" s="42">
        <v>40462</v>
      </c>
      <c r="B13427" s="42">
        <v>47767</v>
      </c>
      <c r="C13427" s="130">
        <v>240</v>
      </c>
      <c r="D13427" s="43">
        <v>0.1003</v>
      </c>
      <c r="E13427" s="43">
        <v>9.11E-2</v>
      </c>
      <c r="F13427" s="44">
        <v>158000</v>
      </c>
      <c r="G13427" s="44">
        <v>158000</v>
      </c>
      <c r="H13427" s="44">
        <v>109126.59</v>
      </c>
      <c r="I13427" s="44">
        <v>134999.99</v>
      </c>
      <c r="J13427" s="68">
        <f t="shared" si="627"/>
        <v>0.69067462025316451</v>
      </c>
      <c r="K13427" s="43">
        <f t="shared" si="628"/>
        <v>0.85443031645569611</v>
      </c>
      <c r="L13427" s="41" t="str">
        <f t="shared" si="629"/>
        <v>A</v>
      </c>
      <c r="M13427" s="41" t="s">
        <v>457</v>
      </c>
      <c r="N13427" s="41" t="s">
        <v>419</v>
      </c>
      <c r="O13427" s="41" t="s">
        <v>70</v>
      </c>
    </row>
    <row r="13428" spans="1:15">
      <c r="A13428" s="38">
        <v>40479</v>
      </c>
      <c r="B13428" s="38">
        <v>42428</v>
      </c>
      <c r="C13428" s="131">
        <v>64</v>
      </c>
      <c r="D13428" s="39">
        <v>0.1003</v>
      </c>
      <c r="E13428" s="39">
        <v>9.11E-2</v>
      </c>
      <c r="F13428" s="40">
        <v>181593.5</v>
      </c>
      <c r="G13428" s="40">
        <v>181593.5</v>
      </c>
      <c r="H13428" s="40">
        <v>56937.81</v>
      </c>
      <c r="I13428" s="40">
        <v>155289.99</v>
      </c>
      <c r="J13428" s="67">
        <f t="shared" si="627"/>
        <v>0.31354541875122183</v>
      </c>
      <c r="K13428" s="39">
        <f t="shared" si="628"/>
        <v>0.85515169871168295</v>
      </c>
      <c r="L13428" s="2" t="str">
        <f t="shared" si="629"/>
        <v>AA</v>
      </c>
      <c r="M13428" s="2" t="s">
        <v>470</v>
      </c>
      <c r="N13428" s="2" t="s">
        <v>424</v>
      </c>
      <c r="O13428" s="2" t="s">
        <v>70</v>
      </c>
    </row>
    <row r="13429" spans="1:15">
      <c r="A13429" s="42">
        <v>40070</v>
      </c>
      <c r="B13429" s="42">
        <v>46156</v>
      </c>
      <c r="C13429" s="130">
        <v>200</v>
      </c>
      <c r="D13429" s="43">
        <v>0.1003</v>
      </c>
      <c r="E13429" s="43">
        <v>9.11E-2</v>
      </c>
      <c r="F13429" s="44">
        <v>175000</v>
      </c>
      <c r="G13429" s="44">
        <v>175000</v>
      </c>
      <c r="H13429" s="44">
        <v>104715.7</v>
      </c>
      <c r="I13429" s="44">
        <v>149699.99</v>
      </c>
      <c r="J13429" s="68">
        <f t="shared" si="627"/>
        <v>0.59837542857142856</v>
      </c>
      <c r="K13429" s="43">
        <f t="shared" si="628"/>
        <v>0.8554285142857142</v>
      </c>
      <c r="L13429" s="41" t="str">
        <f t="shared" si="629"/>
        <v>AA</v>
      </c>
      <c r="M13429" s="41" t="s">
        <v>489</v>
      </c>
      <c r="N13429" s="41" t="s">
        <v>415</v>
      </c>
      <c r="O13429" s="41" t="s">
        <v>70</v>
      </c>
    </row>
    <row r="13430" spans="1:15">
      <c r="A13430" s="38">
        <v>39974</v>
      </c>
      <c r="B13430" s="38">
        <v>50931</v>
      </c>
      <c r="C13430" s="131">
        <v>360</v>
      </c>
      <c r="D13430" s="39">
        <v>0.1003</v>
      </c>
      <c r="E13430" s="39">
        <v>9.11E-2</v>
      </c>
      <c r="F13430" s="40">
        <v>160000</v>
      </c>
      <c r="G13430" s="40">
        <v>160000</v>
      </c>
      <c r="H13430" s="40">
        <v>115217.88</v>
      </c>
      <c r="I13430" s="40">
        <v>136949.99</v>
      </c>
      <c r="J13430" s="67">
        <f t="shared" si="627"/>
        <v>0.72011175000000005</v>
      </c>
      <c r="K13430" s="39">
        <f t="shared" si="628"/>
        <v>0.85593743749999995</v>
      </c>
      <c r="L13430" s="2" t="str">
        <f t="shared" si="629"/>
        <v>A</v>
      </c>
      <c r="M13430" s="2" t="s">
        <v>1140</v>
      </c>
      <c r="N13430" s="2" t="s">
        <v>428</v>
      </c>
      <c r="O13430" s="2" t="s">
        <v>70</v>
      </c>
    </row>
    <row r="13431" spans="1:15">
      <c r="A13431" s="42">
        <v>40835</v>
      </c>
      <c r="B13431" s="42">
        <v>51793</v>
      </c>
      <c r="C13431" s="130">
        <v>360</v>
      </c>
      <c r="D13431" s="43">
        <v>0.1003</v>
      </c>
      <c r="E13431" s="43">
        <v>9.11E-2</v>
      </c>
      <c r="F13431" s="44">
        <v>199600</v>
      </c>
      <c r="G13431" s="44">
        <v>199600</v>
      </c>
      <c r="H13431" s="44">
        <v>138255.95000000001</v>
      </c>
      <c r="I13431" s="44">
        <v>170900</v>
      </c>
      <c r="J13431" s="68">
        <f t="shared" si="627"/>
        <v>0.69266508016032069</v>
      </c>
      <c r="K13431" s="43">
        <f t="shared" si="628"/>
        <v>0.85621242484969939</v>
      </c>
      <c r="L13431" s="41" t="str">
        <f t="shared" si="629"/>
        <v>A</v>
      </c>
      <c r="M13431" s="41" t="s">
        <v>675</v>
      </c>
      <c r="N13431" s="41" t="s">
        <v>421</v>
      </c>
      <c r="O13431" s="41" t="s">
        <v>70</v>
      </c>
    </row>
    <row r="13432" spans="1:15">
      <c r="A13432" s="38">
        <v>40660</v>
      </c>
      <c r="B13432" s="38">
        <v>51618</v>
      </c>
      <c r="C13432" s="131">
        <v>360</v>
      </c>
      <c r="D13432" s="39">
        <v>0.1003</v>
      </c>
      <c r="E13432" s="39">
        <v>9.11E-2</v>
      </c>
      <c r="F13432" s="40">
        <v>175000</v>
      </c>
      <c r="G13432" s="40">
        <v>175000</v>
      </c>
      <c r="H13432" s="40">
        <v>102907.78</v>
      </c>
      <c r="I13432" s="40">
        <v>149999.99</v>
      </c>
      <c r="J13432" s="67">
        <f t="shared" si="627"/>
        <v>0.58804445714285714</v>
      </c>
      <c r="K13432" s="39">
        <f t="shared" si="628"/>
        <v>0.85714279999999998</v>
      </c>
      <c r="L13432" s="2" t="str">
        <f t="shared" si="629"/>
        <v>AA</v>
      </c>
      <c r="M13432" s="2" t="s">
        <v>367</v>
      </c>
      <c r="N13432" s="2" t="s">
        <v>416</v>
      </c>
      <c r="O13432" s="2" t="s">
        <v>70</v>
      </c>
    </row>
    <row r="13433" spans="1:15">
      <c r="A13433" s="38">
        <v>40030</v>
      </c>
      <c r="B13433" s="38">
        <v>45966</v>
      </c>
      <c r="C13433" s="131">
        <v>195</v>
      </c>
      <c r="D13433" s="39">
        <v>0.1003</v>
      </c>
      <c r="E13433" s="39">
        <v>9.11E-2</v>
      </c>
      <c r="F13433" s="40">
        <v>197100</v>
      </c>
      <c r="G13433" s="40">
        <v>197100</v>
      </c>
      <c r="H13433" s="40">
        <v>97167.57</v>
      </c>
      <c r="I13433" s="40">
        <v>169269.75</v>
      </c>
      <c r="J13433" s="67">
        <f t="shared" si="627"/>
        <v>0.49298614916286154</v>
      </c>
      <c r="K13433" s="39">
        <f t="shared" si="628"/>
        <v>0.8588013698630137</v>
      </c>
      <c r="L13433" s="2" t="str">
        <f t="shared" si="629"/>
        <v>AA</v>
      </c>
      <c r="M13433" s="2" t="s">
        <v>538</v>
      </c>
      <c r="N13433" s="2" t="s">
        <v>417</v>
      </c>
      <c r="O13433" s="2" t="s">
        <v>70</v>
      </c>
    </row>
    <row r="13434" spans="1:15">
      <c r="A13434" s="42">
        <v>40690</v>
      </c>
      <c r="B13434" s="42">
        <v>45196</v>
      </c>
      <c r="C13434" s="130">
        <v>148</v>
      </c>
      <c r="D13434" s="43">
        <v>0.1003</v>
      </c>
      <c r="E13434" s="43">
        <v>9.11E-2</v>
      </c>
      <c r="F13434" s="44">
        <v>163000</v>
      </c>
      <c r="G13434" s="44">
        <v>163000</v>
      </c>
      <c r="H13434" s="44">
        <v>89297.11</v>
      </c>
      <c r="I13434" s="44">
        <v>140083.5</v>
      </c>
      <c r="J13434" s="68">
        <f t="shared" si="627"/>
        <v>0.54783503067484662</v>
      </c>
      <c r="K13434" s="43">
        <f t="shared" si="628"/>
        <v>0.85940797546012271</v>
      </c>
      <c r="L13434" s="41" t="str">
        <f t="shared" si="629"/>
        <v>AA</v>
      </c>
      <c r="M13434" s="41" t="s">
        <v>527</v>
      </c>
      <c r="N13434" s="41" t="s">
        <v>419</v>
      </c>
      <c r="O13434" s="41" t="s">
        <v>70</v>
      </c>
    </row>
    <row r="13435" spans="1:15">
      <c r="A13435" s="38">
        <v>40704</v>
      </c>
      <c r="B13435" s="38">
        <v>44844</v>
      </c>
      <c r="C13435" s="131">
        <v>136</v>
      </c>
      <c r="D13435" s="39">
        <v>0.1003</v>
      </c>
      <c r="E13435" s="39">
        <v>9.11E-2</v>
      </c>
      <c r="F13435" s="40">
        <v>167000</v>
      </c>
      <c r="G13435" s="40">
        <v>167000</v>
      </c>
      <c r="H13435" s="40">
        <v>88004.77</v>
      </c>
      <c r="I13435" s="40">
        <v>143999.99</v>
      </c>
      <c r="J13435" s="67">
        <f t="shared" si="627"/>
        <v>0.52697467065868264</v>
      </c>
      <c r="K13435" s="39">
        <f t="shared" si="628"/>
        <v>0.86227538922155678</v>
      </c>
      <c r="L13435" s="2" t="str">
        <f t="shared" si="629"/>
        <v>AA</v>
      </c>
      <c r="M13435" s="2" t="s">
        <v>527</v>
      </c>
      <c r="N13435" s="2" t="s">
        <v>419</v>
      </c>
      <c r="O13435" s="2" t="s">
        <v>70</v>
      </c>
    </row>
    <row r="13436" spans="1:15">
      <c r="A13436" s="38">
        <v>40400</v>
      </c>
      <c r="B13436" s="38">
        <v>46091</v>
      </c>
      <c r="C13436" s="131">
        <v>187</v>
      </c>
      <c r="D13436" s="39">
        <v>0.1003</v>
      </c>
      <c r="E13436" s="39">
        <v>9.11E-2</v>
      </c>
      <c r="F13436" s="40">
        <v>154700</v>
      </c>
      <c r="G13436" s="40">
        <v>154700</v>
      </c>
      <c r="H13436" s="40">
        <v>106701.2</v>
      </c>
      <c r="I13436" s="40">
        <v>133460.37</v>
      </c>
      <c r="J13436" s="67">
        <f t="shared" si="627"/>
        <v>0.68972979961215253</v>
      </c>
      <c r="K13436" s="39">
        <f t="shared" si="628"/>
        <v>0.8627043956043956</v>
      </c>
      <c r="L13436" s="2" t="str">
        <f t="shared" si="629"/>
        <v>A</v>
      </c>
      <c r="M13436" s="2" t="s">
        <v>975</v>
      </c>
      <c r="N13436" s="2" t="s">
        <v>417</v>
      </c>
      <c r="O13436" s="2" t="s">
        <v>70</v>
      </c>
    </row>
    <row r="13437" spans="1:15">
      <c r="A13437" s="38">
        <v>40417</v>
      </c>
      <c r="B13437" s="38">
        <v>42701</v>
      </c>
      <c r="C13437" s="131">
        <v>75</v>
      </c>
      <c r="D13437" s="39">
        <v>0.1003</v>
      </c>
      <c r="E13437" s="39">
        <v>9.11E-2</v>
      </c>
      <c r="F13437" s="40">
        <v>190000</v>
      </c>
      <c r="G13437" s="40">
        <v>190000</v>
      </c>
      <c r="H13437" s="40">
        <v>72814.34</v>
      </c>
      <c r="I13437" s="40">
        <v>164082.01999999999</v>
      </c>
      <c r="J13437" s="67">
        <f t="shared" si="627"/>
        <v>0.3832333684210526</v>
      </c>
      <c r="K13437" s="39">
        <f t="shared" si="628"/>
        <v>0.86358957894736832</v>
      </c>
      <c r="L13437" s="2" t="str">
        <f t="shared" si="629"/>
        <v>AA</v>
      </c>
      <c r="M13437" s="2" t="s">
        <v>554</v>
      </c>
      <c r="N13437" s="2" t="s">
        <v>417</v>
      </c>
      <c r="O13437" s="2" t="s">
        <v>70</v>
      </c>
    </row>
    <row r="13438" spans="1:15">
      <c r="A13438" s="42">
        <v>40056</v>
      </c>
      <c r="B13438" s="42">
        <v>48579</v>
      </c>
      <c r="C13438" s="130">
        <v>280</v>
      </c>
      <c r="D13438" s="43">
        <v>0.1003</v>
      </c>
      <c r="E13438" s="43">
        <v>9.11E-2</v>
      </c>
      <c r="F13438" s="44">
        <v>181500</v>
      </c>
      <c r="G13438" s="44">
        <v>181500</v>
      </c>
      <c r="H13438" s="44">
        <v>124388.78</v>
      </c>
      <c r="I13438" s="44">
        <v>157151.5</v>
      </c>
      <c r="J13438" s="68">
        <f t="shared" si="627"/>
        <v>0.68533763085399446</v>
      </c>
      <c r="K13438" s="43">
        <f t="shared" si="628"/>
        <v>0.86584848484848487</v>
      </c>
      <c r="L13438" s="41" t="str">
        <f t="shared" si="629"/>
        <v>A</v>
      </c>
      <c r="M13438" s="41" t="s">
        <v>464</v>
      </c>
      <c r="N13438" s="41" t="s">
        <v>424</v>
      </c>
      <c r="O13438" s="41" t="s">
        <v>70</v>
      </c>
    </row>
    <row r="13439" spans="1:15">
      <c r="A13439" s="42">
        <v>40540</v>
      </c>
      <c r="B13439" s="42">
        <v>46019</v>
      </c>
      <c r="C13439" s="130">
        <v>180</v>
      </c>
      <c r="D13439" s="43">
        <v>0.1003</v>
      </c>
      <c r="E13439" s="43">
        <v>9.11E-2</v>
      </c>
      <c r="F13439" s="44">
        <v>158000</v>
      </c>
      <c r="G13439" s="44">
        <v>158000</v>
      </c>
      <c r="H13439" s="44">
        <v>101880.2</v>
      </c>
      <c r="I13439" s="44">
        <v>136999.99</v>
      </c>
      <c r="J13439" s="68">
        <f t="shared" si="627"/>
        <v>0.64481139240506324</v>
      </c>
      <c r="K13439" s="43">
        <f t="shared" si="628"/>
        <v>0.86708854430379745</v>
      </c>
      <c r="L13439" s="41" t="str">
        <f t="shared" si="629"/>
        <v>AA</v>
      </c>
      <c r="M13439" s="41" t="s">
        <v>714</v>
      </c>
      <c r="N13439" s="41" t="s">
        <v>416</v>
      </c>
      <c r="O13439" s="41" t="s">
        <v>70</v>
      </c>
    </row>
    <row r="13440" spans="1:15">
      <c r="A13440" s="38">
        <v>40331</v>
      </c>
      <c r="B13440" s="38">
        <v>45628</v>
      </c>
      <c r="C13440" s="131">
        <v>174</v>
      </c>
      <c r="D13440" s="39">
        <v>0.1003</v>
      </c>
      <c r="E13440" s="39">
        <v>9.11E-2</v>
      </c>
      <c r="F13440" s="40">
        <v>170000</v>
      </c>
      <c r="G13440" s="40">
        <v>170000</v>
      </c>
      <c r="H13440" s="40">
        <v>85878.17</v>
      </c>
      <c r="I13440" s="40">
        <v>147573.21</v>
      </c>
      <c r="J13440" s="67">
        <f t="shared" si="627"/>
        <v>0.50516570588235288</v>
      </c>
      <c r="K13440" s="39">
        <f t="shared" si="628"/>
        <v>0.86807770588235289</v>
      </c>
      <c r="L13440" s="2" t="str">
        <f t="shared" si="629"/>
        <v>AA</v>
      </c>
      <c r="M13440" s="2" t="s">
        <v>586</v>
      </c>
      <c r="N13440" s="2" t="s">
        <v>416</v>
      </c>
      <c r="O13440" s="2" t="s">
        <v>70</v>
      </c>
    </row>
    <row r="13441" spans="1:15">
      <c r="A13441" s="42">
        <v>40290</v>
      </c>
      <c r="B13441" s="42">
        <v>41995</v>
      </c>
      <c r="C13441" s="130">
        <v>56</v>
      </c>
      <c r="D13441" s="43">
        <v>0.1003</v>
      </c>
      <c r="E13441" s="43">
        <v>9.11E-2</v>
      </c>
      <c r="F13441" s="44">
        <v>168000</v>
      </c>
      <c r="G13441" s="44">
        <v>168000</v>
      </c>
      <c r="H13441" s="44">
        <v>39878.78</v>
      </c>
      <c r="I13441" s="44">
        <v>145999.99</v>
      </c>
      <c r="J13441" s="68">
        <f t="shared" si="627"/>
        <v>0.23737369047619047</v>
      </c>
      <c r="K13441" s="43">
        <f t="shared" si="628"/>
        <v>0.86904755952380952</v>
      </c>
      <c r="L13441" s="41" t="str">
        <f t="shared" si="629"/>
        <v>AA</v>
      </c>
      <c r="M13441" s="41" t="s">
        <v>564</v>
      </c>
      <c r="N13441" s="41" t="s">
        <v>417</v>
      </c>
      <c r="O13441" s="41" t="s">
        <v>70</v>
      </c>
    </row>
    <row r="13442" spans="1:15">
      <c r="A13442" s="42">
        <v>40015</v>
      </c>
      <c r="B13442" s="42">
        <v>45494</v>
      </c>
      <c r="C13442" s="130">
        <v>180</v>
      </c>
      <c r="D13442" s="43">
        <v>0.1003</v>
      </c>
      <c r="E13442" s="43">
        <v>9.5700000000000007E-2</v>
      </c>
      <c r="F13442" s="44">
        <v>193000</v>
      </c>
      <c r="G13442" s="44">
        <v>193000</v>
      </c>
      <c r="H13442" s="44">
        <v>109422.41</v>
      </c>
      <c r="I13442" s="44">
        <v>167999.99</v>
      </c>
      <c r="J13442" s="68">
        <f t="shared" si="627"/>
        <v>0.56695549222797925</v>
      </c>
      <c r="K13442" s="43">
        <f t="shared" si="628"/>
        <v>0.87046626943005179</v>
      </c>
      <c r="L13442" s="41" t="str">
        <f t="shared" si="629"/>
        <v>AA</v>
      </c>
      <c r="M13442" s="41" t="s">
        <v>538</v>
      </c>
      <c r="N13442" s="41" t="s">
        <v>417</v>
      </c>
      <c r="O13442" s="41" t="s">
        <v>70</v>
      </c>
    </row>
    <row r="13443" spans="1:15">
      <c r="A13443" s="42">
        <v>40234</v>
      </c>
      <c r="B13443" s="42">
        <v>43368</v>
      </c>
      <c r="C13443" s="130">
        <v>103</v>
      </c>
      <c r="D13443" s="43">
        <v>0.1003</v>
      </c>
      <c r="E13443" s="43">
        <v>9.11E-2</v>
      </c>
      <c r="F13443" s="44">
        <v>175300</v>
      </c>
      <c r="G13443" s="44">
        <v>175300</v>
      </c>
      <c r="H13443" s="44">
        <v>84272.79</v>
      </c>
      <c r="I13443" s="44">
        <v>152600</v>
      </c>
      <c r="J13443" s="68">
        <f t="shared" ref="J13443:J13506" si="630">H13443/G13443</f>
        <v>0.4807346833998859</v>
      </c>
      <c r="K13443" s="43">
        <f t="shared" ref="K13443:K13506" si="631">I13443/G13443</f>
        <v>0.87050770108385622</v>
      </c>
      <c r="L13443" s="41" t="str">
        <f t="shared" ref="L13443:L13506" si="632">IF(J13443&lt;=65%,"AA",IF(J13443&lt;=75%,"A",IF(J13443&lt;=85%,"B","C")))</f>
        <v>AA</v>
      </c>
      <c r="M13443" s="41" t="s">
        <v>466</v>
      </c>
      <c r="N13443" s="41" t="s">
        <v>421</v>
      </c>
      <c r="O13443" s="41" t="s">
        <v>70</v>
      </c>
    </row>
    <row r="13444" spans="1:15">
      <c r="A13444" s="38">
        <v>40809</v>
      </c>
      <c r="B13444" s="38">
        <v>51767</v>
      </c>
      <c r="C13444" s="131">
        <v>360</v>
      </c>
      <c r="D13444" s="39">
        <v>0.1003</v>
      </c>
      <c r="E13444" s="39">
        <v>9.11E-2</v>
      </c>
      <c r="F13444" s="40">
        <v>171000</v>
      </c>
      <c r="G13444" s="40">
        <v>171000</v>
      </c>
      <c r="H13444" s="40">
        <v>84661.53</v>
      </c>
      <c r="I13444" s="40">
        <v>149055.39000000001</v>
      </c>
      <c r="J13444" s="67">
        <f t="shared" si="630"/>
        <v>0.49509666666666668</v>
      </c>
      <c r="K13444" s="39">
        <f t="shared" si="631"/>
        <v>0.87166894736842115</v>
      </c>
      <c r="L13444" s="2" t="str">
        <f t="shared" si="632"/>
        <v>AA</v>
      </c>
      <c r="M13444" s="2" t="s">
        <v>684</v>
      </c>
      <c r="N13444" s="2" t="s">
        <v>419</v>
      </c>
      <c r="O13444" s="2" t="s">
        <v>70</v>
      </c>
    </row>
    <row r="13445" spans="1:15">
      <c r="A13445" s="38">
        <v>40008</v>
      </c>
      <c r="B13445" s="38">
        <v>43448</v>
      </c>
      <c r="C13445" s="131">
        <v>113</v>
      </c>
      <c r="D13445" s="39">
        <v>0.1003</v>
      </c>
      <c r="E13445" s="39">
        <v>9.11E-2</v>
      </c>
      <c r="F13445" s="40">
        <v>189000</v>
      </c>
      <c r="G13445" s="40">
        <v>189000</v>
      </c>
      <c r="H13445" s="40">
        <v>84830.51</v>
      </c>
      <c r="I13445" s="40">
        <v>164806</v>
      </c>
      <c r="J13445" s="67">
        <f t="shared" si="630"/>
        <v>0.44883867724867721</v>
      </c>
      <c r="K13445" s="39">
        <f t="shared" si="631"/>
        <v>0.87198941798941798</v>
      </c>
      <c r="L13445" s="2" t="str">
        <f t="shared" si="632"/>
        <v>AA</v>
      </c>
      <c r="M13445" s="2" t="s">
        <v>740</v>
      </c>
      <c r="N13445" s="2" t="s">
        <v>417</v>
      </c>
      <c r="O13445" s="2" t="s">
        <v>70</v>
      </c>
    </row>
    <row r="13446" spans="1:15">
      <c r="A13446" s="38">
        <v>40616</v>
      </c>
      <c r="B13446" s="38">
        <v>51574</v>
      </c>
      <c r="C13446" s="131">
        <v>360</v>
      </c>
      <c r="D13446" s="39">
        <v>0.1003</v>
      </c>
      <c r="E13446" s="39">
        <v>9.11E-2</v>
      </c>
      <c r="F13446" s="40">
        <v>160000</v>
      </c>
      <c r="G13446" s="40">
        <v>160000</v>
      </c>
      <c r="H13446" s="40">
        <v>64752.24</v>
      </c>
      <c r="I13446" s="40">
        <v>139999.99</v>
      </c>
      <c r="J13446" s="67">
        <f t="shared" si="630"/>
        <v>0.40470149999999999</v>
      </c>
      <c r="K13446" s="39">
        <f t="shared" si="631"/>
        <v>0.87499993749999994</v>
      </c>
      <c r="L13446" s="2" t="str">
        <f t="shared" si="632"/>
        <v>AA</v>
      </c>
      <c r="M13446" s="2" t="s">
        <v>564</v>
      </c>
      <c r="N13446" s="2" t="s">
        <v>417</v>
      </c>
      <c r="O13446" s="2" t="s">
        <v>70</v>
      </c>
    </row>
    <row r="13447" spans="1:15">
      <c r="A13447" s="42">
        <v>40771</v>
      </c>
      <c r="B13447" s="42">
        <v>47530</v>
      </c>
      <c r="C13447" s="130">
        <v>222</v>
      </c>
      <c r="D13447" s="43">
        <v>0.1003</v>
      </c>
      <c r="E13447" s="43">
        <v>9.11E-2</v>
      </c>
      <c r="F13447" s="44">
        <v>180000</v>
      </c>
      <c r="G13447" s="44">
        <v>180000</v>
      </c>
      <c r="H13447" s="44">
        <v>121838.01</v>
      </c>
      <c r="I13447" s="44">
        <v>157499.99</v>
      </c>
      <c r="J13447" s="68">
        <f t="shared" si="630"/>
        <v>0.67687783333333329</v>
      </c>
      <c r="K13447" s="43">
        <f t="shared" si="631"/>
        <v>0.8749999444444444</v>
      </c>
      <c r="L13447" s="41" t="str">
        <f t="shared" si="632"/>
        <v>A</v>
      </c>
      <c r="M13447" s="41" t="s">
        <v>713</v>
      </c>
      <c r="N13447" s="41" t="s">
        <v>418</v>
      </c>
      <c r="O13447" s="41" t="s">
        <v>70</v>
      </c>
    </row>
    <row r="13448" spans="1:15">
      <c r="A13448" s="42">
        <v>40540</v>
      </c>
      <c r="B13448" s="42">
        <v>51498</v>
      </c>
      <c r="C13448" s="130">
        <v>360</v>
      </c>
      <c r="D13448" s="43">
        <v>0.1003</v>
      </c>
      <c r="E13448" s="43">
        <v>9.5700000000000007E-2</v>
      </c>
      <c r="F13448" s="44">
        <v>180000</v>
      </c>
      <c r="G13448" s="44">
        <v>180000</v>
      </c>
      <c r="H13448" s="44">
        <v>114376.15</v>
      </c>
      <c r="I13448" s="44">
        <v>157499.99</v>
      </c>
      <c r="J13448" s="68">
        <f t="shared" si="630"/>
        <v>0.63542305555555556</v>
      </c>
      <c r="K13448" s="43">
        <f t="shared" si="631"/>
        <v>0.8749999444444444</v>
      </c>
      <c r="L13448" s="41" t="str">
        <f t="shared" si="632"/>
        <v>AA</v>
      </c>
      <c r="M13448" s="41" t="s">
        <v>467</v>
      </c>
      <c r="N13448" s="41" t="s">
        <v>425</v>
      </c>
      <c r="O13448" s="41" t="s">
        <v>70</v>
      </c>
    </row>
    <row r="13449" spans="1:15">
      <c r="A13449" s="42">
        <v>40501</v>
      </c>
      <c r="B13449" s="42">
        <v>49632</v>
      </c>
      <c r="C13449" s="130">
        <v>300</v>
      </c>
      <c r="D13449" s="43">
        <v>0.1003</v>
      </c>
      <c r="E13449" s="43">
        <v>9.11E-2</v>
      </c>
      <c r="F13449" s="44">
        <v>200000</v>
      </c>
      <c r="G13449" s="44">
        <v>200000</v>
      </c>
      <c r="H13449" s="44">
        <v>140019.88</v>
      </c>
      <c r="I13449" s="44">
        <v>174999.99</v>
      </c>
      <c r="J13449" s="68">
        <f t="shared" si="630"/>
        <v>0.70009940000000004</v>
      </c>
      <c r="K13449" s="43">
        <f t="shared" si="631"/>
        <v>0.87499994999999997</v>
      </c>
      <c r="L13449" s="41" t="str">
        <f t="shared" si="632"/>
        <v>A</v>
      </c>
      <c r="M13449" s="41" t="s">
        <v>564</v>
      </c>
      <c r="N13449" s="41" t="s">
        <v>417</v>
      </c>
      <c r="O13449" s="41" t="s">
        <v>70</v>
      </c>
    </row>
    <row r="13450" spans="1:15">
      <c r="A13450" s="42">
        <v>40480</v>
      </c>
      <c r="B13450" s="42">
        <v>48242</v>
      </c>
      <c r="C13450" s="130">
        <v>255</v>
      </c>
      <c r="D13450" s="43">
        <v>0.1003</v>
      </c>
      <c r="E13450" s="43">
        <v>9.11E-2</v>
      </c>
      <c r="F13450" s="44">
        <v>165000</v>
      </c>
      <c r="G13450" s="44">
        <v>165000</v>
      </c>
      <c r="H13450" s="44">
        <v>118613.44</v>
      </c>
      <c r="I13450" s="44">
        <v>144452.35</v>
      </c>
      <c r="J13450" s="68">
        <f t="shared" si="630"/>
        <v>0.71886933333333336</v>
      </c>
      <c r="K13450" s="43">
        <f t="shared" si="631"/>
        <v>0.8754687878787879</v>
      </c>
      <c r="L13450" s="41" t="str">
        <f t="shared" si="632"/>
        <v>A</v>
      </c>
      <c r="M13450" s="41" t="s">
        <v>457</v>
      </c>
      <c r="N13450" s="41" t="s">
        <v>419</v>
      </c>
      <c r="O13450" s="41" t="s">
        <v>70</v>
      </c>
    </row>
    <row r="13451" spans="1:15">
      <c r="A13451" s="42">
        <v>40039</v>
      </c>
      <c r="B13451" s="42">
        <v>50996</v>
      </c>
      <c r="C13451" s="130">
        <v>360</v>
      </c>
      <c r="D13451" s="43">
        <v>0.1003</v>
      </c>
      <c r="E13451" s="43">
        <v>9.5700000000000007E-2</v>
      </c>
      <c r="F13451" s="44">
        <v>195000</v>
      </c>
      <c r="G13451" s="44">
        <v>195000</v>
      </c>
      <c r="H13451" s="44">
        <v>35897.5</v>
      </c>
      <c r="I13451" s="44">
        <v>170999.99</v>
      </c>
      <c r="J13451" s="68">
        <f t="shared" si="630"/>
        <v>0.18408974358974359</v>
      </c>
      <c r="K13451" s="43">
        <f t="shared" si="631"/>
        <v>0.87692302564102564</v>
      </c>
      <c r="L13451" s="41" t="str">
        <f t="shared" si="632"/>
        <v>AA</v>
      </c>
      <c r="M13451" s="41" t="s">
        <v>538</v>
      </c>
      <c r="N13451" s="41" t="s">
        <v>417</v>
      </c>
      <c r="O13451" s="41" t="s">
        <v>70</v>
      </c>
    </row>
    <row r="13452" spans="1:15">
      <c r="A13452" s="42">
        <v>40067</v>
      </c>
      <c r="B13452" s="42">
        <v>42989</v>
      </c>
      <c r="C13452" s="130">
        <v>96</v>
      </c>
      <c r="D13452" s="43">
        <v>0.1003</v>
      </c>
      <c r="E13452" s="43">
        <v>9.11E-2</v>
      </c>
      <c r="F13452" s="44">
        <v>178000</v>
      </c>
      <c r="G13452" s="44">
        <v>178000</v>
      </c>
      <c r="H13452" s="44">
        <v>52520.81</v>
      </c>
      <c r="I13452" s="44">
        <v>156299.99</v>
      </c>
      <c r="J13452" s="68">
        <f t="shared" si="630"/>
        <v>0.29506073033707864</v>
      </c>
      <c r="K13452" s="43">
        <f t="shared" si="631"/>
        <v>0.8780898314606741</v>
      </c>
      <c r="L13452" s="41" t="str">
        <f t="shared" si="632"/>
        <v>AA</v>
      </c>
      <c r="M13452" s="41" t="s">
        <v>564</v>
      </c>
      <c r="N13452" s="41" t="s">
        <v>417</v>
      </c>
      <c r="O13452" s="41" t="s">
        <v>70</v>
      </c>
    </row>
    <row r="13453" spans="1:15">
      <c r="A13453" s="42">
        <v>40781</v>
      </c>
      <c r="B13453" s="42">
        <v>43825</v>
      </c>
      <c r="C13453" s="130">
        <v>100</v>
      </c>
      <c r="D13453" s="43">
        <v>0.1003</v>
      </c>
      <c r="E13453" s="43">
        <v>9.11E-2</v>
      </c>
      <c r="F13453" s="44">
        <v>190000</v>
      </c>
      <c r="G13453" s="44">
        <v>190000</v>
      </c>
      <c r="H13453" s="44">
        <v>100918.2</v>
      </c>
      <c r="I13453" s="44">
        <v>167299.99</v>
      </c>
      <c r="J13453" s="68">
        <f t="shared" si="630"/>
        <v>0.5311484210526316</v>
      </c>
      <c r="K13453" s="43">
        <f t="shared" si="631"/>
        <v>0.88052626315789473</v>
      </c>
      <c r="L13453" s="41" t="str">
        <f t="shared" si="632"/>
        <v>AA</v>
      </c>
      <c r="M13453" s="41" t="s">
        <v>481</v>
      </c>
      <c r="N13453" s="41" t="s">
        <v>417</v>
      </c>
      <c r="O13453" s="41" t="s">
        <v>70</v>
      </c>
    </row>
    <row r="13454" spans="1:15">
      <c r="A13454" s="42">
        <v>40724</v>
      </c>
      <c r="B13454" s="42">
        <v>47117</v>
      </c>
      <c r="C13454" s="130">
        <v>210</v>
      </c>
      <c r="D13454" s="43">
        <v>0.1003</v>
      </c>
      <c r="E13454" s="43">
        <v>9.11E-2</v>
      </c>
      <c r="F13454" s="44">
        <v>175000</v>
      </c>
      <c r="G13454" s="44">
        <v>175000</v>
      </c>
      <c r="H13454" s="44">
        <v>121171.79</v>
      </c>
      <c r="I13454" s="44">
        <v>154200</v>
      </c>
      <c r="J13454" s="68">
        <f t="shared" si="630"/>
        <v>0.69241022857142853</v>
      </c>
      <c r="K13454" s="43">
        <f t="shared" si="631"/>
        <v>0.88114285714285712</v>
      </c>
      <c r="L13454" s="41" t="str">
        <f t="shared" si="632"/>
        <v>A</v>
      </c>
      <c r="M13454" s="41" t="s">
        <v>466</v>
      </c>
      <c r="N13454" s="41" t="s">
        <v>421</v>
      </c>
      <c r="O13454" s="41" t="s">
        <v>70</v>
      </c>
    </row>
    <row r="13455" spans="1:15">
      <c r="A13455" s="42">
        <v>40416</v>
      </c>
      <c r="B13455" s="42">
        <v>45348</v>
      </c>
      <c r="C13455" s="130">
        <v>162</v>
      </c>
      <c r="D13455" s="43">
        <v>0.1003</v>
      </c>
      <c r="E13455" s="43">
        <v>9.11E-2</v>
      </c>
      <c r="F13455" s="44">
        <v>200000</v>
      </c>
      <c r="G13455" s="44">
        <v>200000</v>
      </c>
      <c r="H13455" s="44">
        <v>106512.87</v>
      </c>
      <c r="I13455" s="44">
        <v>176399.99</v>
      </c>
      <c r="J13455" s="68">
        <f t="shared" si="630"/>
        <v>0.53256435000000002</v>
      </c>
      <c r="K13455" s="43">
        <f t="shared" si="631"/>
        <v>0.88199994999999998</v>
      </c>
      <c r="L13455" s="41" t="str">
        <f t="shared" si="632"/>
        <v>AA</v>
      </c>
      <c r="M13455" s="41" t="s">
        <v>564</v>
      </c>
      <c r="N13455" s="41" t="s">
        <v>417</v>
      </c>
      <c r="O13455" s="41" t="s">
        <v>70</v>
      </c>
    </row>
    <row r="13456" spans="1:15">
      <c r="A13456" s="38">
        <v>40744</v>
      </c>
      <c r="B13456" s="38">
        <v>51702</v>
      </c>
      <c r="C13456" s="131">
        <v>360</v>
      </c>
      <c r="D13456" s="39">
        <v>0.1003</v>
      </c>
      <c r="E13456" s="39">
        <v>9.11E-2</v>
      </c>
      <c r="F13456" s="40">
        <v>170000</v>
      </c>
      <c r="G13456" s="40">
        <v>170000</v>
      </c>
      <c r="H13456" s="40">
        <v>100750.11</v>
      </c>
      <c r="I13456" s="40">
        <v>149999.99</v>
      </c>
      <c r="J13456" s="67">
        <f t="shared" si="630"/>
        <v>0.59264770588235294</v>
      </c>
      <c r="K13456" s="39">
        <f t="shared" si="631"/>
        <v>0.88235288235294107</v>
      </c>
      <c r="L13456" s="2" t="str">
        <f t="shared" si="632"/>
        <v>AA</v>
      </c>
      <c r="M13456" s="2" t="s">
        <v>457</v>
      </c>
      <c r="N13456" s="2" t="s">
        <v>419</v>
      </c>
      <c r="O13456" s="2" t="s">
        <v>70</v>
      </c>
    </row>
    <row r="13457" spans="1:15">
      <c r="A13457" s="38">
        <v>40704</v>
      </c>
      <c r="B13457" s="38">
        <v>51662</v>
      </c>
      <c r="C13457" s="131">
        <v>360</v>
      </c>
      <c r="D13457" s="39">
        <v>0.1003</v>
      </c>
      <c r="E13457" s="39">
        <v>9.11E-2</v>
      </c>
      <c r="F13457" s="40">
        <v>170000</v>
      </c>
      <c r="G13457" s="40">
        <v>170000</v>
      </c>
      <c r="H13457" s="40">
        <v>115968.26</v>
      </c>
      <c r="I13457" s="40">
        <v>150330.60999999999</v>
      </c>
      <c r="J13457" s="67">
        <f t="shared" si="630"/>
        <v>0.68216623529411757</v>
      </c>
      <c r="K13457" s="39">
        <f t="shared" si="631"/>
        <v>0.8842977058823529</v>
      </c>
      <c r="L13457" s="2" t="str">
        <f t="shared" si="632"/>
        <v>A</v>
      </c>
      <c r="M13457" s="2" t="s">
        <v>453</v>
      </c>
      <c r="N13457" s="2" t="s">
        <v>418</v>
      </c>
      <c r="O13457" s="2" t="s">
        <v>70</v>
      </c>
    </row>
    <row r="13458" spans="1:15">
      <c r="A13458" s="38">
        <v>40402</v>
      </c>
      <c r="B13458" s="38">
        <v>46399</v>
      </c>
      <c r="C13458" s="131">
        <v>197</v>
      </c>
      <c r="D13458" s="39">
        <v>0.1003</v>
      </c>
      <c r="E13458" s="39">
        <v>9.11E-2</v>
      </c>
      <c r="F13458" s="40">
        <v>178000</v>
      </c>
      <c r="G13458" s="40">
        <v>178000</v>
      </c>
      <c r="H13458" s="40">
        <v>77529.009999999995</v>
      </c>
      <c r="I13458" s="40">
        <v>157499.99</v>
      </c>
      <c r="J13458" s="67">
        <f t="shared" si="630"/>
        <v>0.43555623595505616</v>
      </c>
      <c r="K13458" s="39">
        <f t="shared" si="631"/>
        <v>0.88483140449438202</v>
      </c>
      <c r="L13458" s="2" t="str">
        <f t="shared" si="632"/>
        <v>AA</v>
      </c>
      <c r="M13458" s="2" t="s">
        <v>495</v>
      </c>
      <c r="N13458" s="2" t="s">
        <v>424</v>
      </c>
      <c r="O13458" s="2" t="s">
        <v>70</v>
      </c>
    </row>
    <row r="13459" spans="1:15">
      <c r="A13459" s="38">
        <v>40116</v>
      </c>
      <c r="B13459" s="38">
        <v>45595</v>
      </c>
      <c r="C13459" s="131">
        <v>180</v>
      </c>
      <c r="D13459" s="39">
        <v>0.1003</v>
      </c>
      <c r="E13459" s="39">
        <v>9.11E-2</v>
      </c>
      <c r="F13459" s="40">
        <v>152000</v>
      </c>
      <c r="G13459" s="40">
        <v>152000</v>
      </c>
      <c r="H13459" s="40">
        <v>90902.37</v>
      </c>
      <c r="I13459" s="40">
        <v>134999.99</v>
      </c>
      <c r="J13459" s="67">
        <f t="shared" si="630"/>
        <v>0.59804190789473677</v>
      </c>
      <c r="K13459" s="39">
        <f t="shared" si="631"/>
        <v>0.88815782894736839</v>
      </c>
      <c r="L13459" s="2" t="str">
        <f t="shared" si="632"/>
        <v>AA</v>
      </c>
      <c r="M13459" s="2" t="s">
        <v>1246</v>
      </c>
      <c r="N13459" s="2" t="s">
        <v>421</v>
      </c>
      <c r="O13459" s="2" t="s">
        <v>70</v>
      </c>
    </row>
    <row r="13460" spans="1:15">
      <c r="A13460" s="38">
        <v>40479</v>
      </c>
      <c r="B13460" s="38">
        <v>48697</v>
      </c>
      <c r="C13460" s="131">
        <v>270</v>
      </c>
      <c r="D13460" s="39">
        <v>0.1003</v>
      </c>
      <c r="E13460" s="39">
        <v>9.11E-2</v>
      </c>
      <c r="F13460" s="40">
        <v>152000</v>
      </c>
      <c r="G13460" s="40">
        <v>152000</v>
      </c>
      <c r="H13460" s="40">
        <v>39687.67</v>
      </c>
      <c r="I13460" s="40">
        <v>134999.99</v>
      </c>
      <c r="J13460" s="67">
        <f t="shared" si="630"/>
        <v>0.26110309210526317</v>
      </c>
      <c r="K13460" s="39">
        <f t="shared" si="631"/>
        <v>0.88815782894736839</v>
      </c>
      <c r="L13460" s="2" t="str">
        <f t="shared" si="632"/>
        <v>AA</v>
      </c>
      <c r="M13460" s="2" t="s">
        <v>625</v>
      </c>
      <c r="N13460" s="2" t="s">
        <v>419</v>
      </c>
      <c r="O13460" s="2" t="s">
        <v>70</v>
      </c>
    </row>
    <row r="13461" spans="1:15">
      <c r="A13461" s="42">
        <v>39953</v>
      </c>
      <c r="B13461" s="42">
        <v>44489</v>
      </c>
      <c r="C13461" s="130">
        <v>149</v>
      </c>
      <c r="D13461" s="43">
        <v>0.1003</v>
      </c>
      <c r="E13461" s="43">
        <v>9.11E-2</v>
      </c>
      <c r="F13461" s="44">
        <v>144000</v>
      </c>
      <c r="G13461" s="44">
        <v>144000</v>
      </c>
      <c r="H13461" s="44">
        <v>85887.75</v>
      </c>
      <c r="I13461" s="44">
        <v>127999.99</v>
      </c>
      <c r="J13461" s="68">
        <f t="shared" si="630"/>
        <v>0.59644270833333335</v>
      </c>
      <c r="K13461" s="43">
        <f t="shared" si="631"/>
        <v>0.88888881944444453</v>
      </c>
      <c r="L13461" s="41" t="str">
        <f t="shared" si="632"/>
        <v>AA</v>
      </c>
      <c r="M13461" s="41" t="s">
        <v>657</v>
      </c>
      <c r="N13461" s="41" t="s">
        <v>419</v>
      </c>
      <c r="O13461" s="41" t="s">
        <v>70</v>
      </c>
    </row>
    <row r="13462" spans="1:15">
      <c r="A13462" s="38">
        <v>40035</v>
      </c>
      <c r="B13462" s="38">
        <v>45514</v>
      </c>
      <c r="C13462" s="131">
        <v>180</v>
      </c>
      <c r="D13462" s="39">
        <v>0.1003</v>
      </c>
      <c r="E13462" s="39">
        <v>9.11E-2</v>
      </c>
      <c r="F13462" s="40">
        <v>180000</v>
      </c>
      <c r="G13462" s="40">
        <v>180000</v>
      </c>
      <c r="H13462" s="40">
        <v>105071.34</v>
      </c>
      <c r="I13462" s="40">
        <v>159999.99</v>
      </c>
      <c r="J13462" s="67">
        <f t="shared" si="630"/>
        <v>0.5837296666666667</v>
      </c>
      <c r="K13462" s="39">
        <f t="shared" si="631"/>
        <v>0.88888883333333324</v>
      </c>
      <c r="L13462" s="2" t="str">
        <f t="shared" si="632"/>
        <v>AA</v>
      </c>
      <c r="M13462" s="2" t="s">
        <v>585</v>
      </c>
      <c r="N13462" s="2" t="s">
        <v>423</v>
      </c>
      <c r="O13462" s="2" t="s">
        <v>70</v>
      </c>
    </row>
    <row r="13463" spans="1:15">
      <c r="A13463" s="42">
        <v>39958</v>
      </c>
      <c r="B13463" s="42">
        <v>44007</v>
      </c>
      <c r="C13463" s="130">
        <v>133</v>
      </c>
      <c r="D13463" s="43">
        <v>0.1003</v>
      </c>
      <c r="E13463" s="43">
        <v>9.11E-2</v>
      </c>
      <c r="F13463" s="44">
        <v>192000</v>
      </c>
      <c r="G13463" s="44">
        <v>192000</v>
      </c>
      <c r="H13463" s="44">
        <v>82013.09</v>
      </c>
      <c r="I13463" s="44">
        <v>170999.99</v>
      </c>
      <c r="J13463" s="68">
        <f t="shared" si="630"/>
        <v>0.42715151041666666</v>
      </c>
      <c r="K13463" s="43">
        <f t="shared" si="631"/>
        <v>0.89062494791666658</v>
      </c>
      <c r="L13463" s="41" t="str">
        <f t="shared" si="632"/>
        <v>AA</v>
      </c>
      <c r="M13463" s="41" t="s">
        <v>790</v>
      </c>
      <c r="N13463" s="41" t="s">
        <v>416</v>
      </c>
      <c r="O13463" s="41" t="s">
        <v>70</v>
      </c>
    </row>
    <row r="13464" spans="1:15">
      <c r="A13464" s="38">
        <v>40235</v>
      </c>
      <c r="B13464" s="38">
        <v>50916</v>
      </c>
      <c r="C13464" s="131">
        <v>351</v>
      </c>
      <c r="D13464" s="39">
        <v>0.1003</v>
      </c>
      <c r="E13464" s="39">
        <v>9.11E-2</v>
      </c>
      <c r="F13464" s="40">
        <v>161200</v>
      </c>
      <c r="G13464" s="40">
        <v>161200</v>
      </c>
      <c r="H13464" s="40">
        <v>75858.600000000006</v>
      </c>
      <c r="I13464" s="40">
        <v>143600</v>
      </c>
      <c r="J13464" s="67">
        <f t="shared" si="630"/>
        <v>0.47058684863523575</v>
      </c>
      <c r="K13464" s="39">
        <f t="shared" si="631"/>
        <v>0.89081885856079401</v>
      </c>
      <c r="L13464" s="2" t="str">
        <f t="shared" si="632"/>
        <v>AA</v>
      </c>
      <c r="M13464" s="2" t="s">
        <v>969</v>
      </c>
      <c r="N13464" s="2" t="s">
        <v>419</v>
      </c>
      <c r="O13464" s="2" t="s">
        <v>70</v>
      </c>
    </row>
    <row r="13465" spans="1:15">
      <c r="A13465" s="38">
        <v>40368</v>
      </c>
      <c r="B13465" s="38">
        <v>47673</v>
      </c>
      <c r="C13465" s="131">
        <v>240</v>
      </c>
      <c r="D13465" s="39">
        <v>0.1003</v>
      </c>
      <c r="E13465" s="39">
        <v>9.11E-2</v>
      </c>
      <c r="F13465" s="40">
        <v>157000</v>
      </c>
      <c r="G13465" s="40">
        <v>157000</v>
      </c>
      <c r="H13465" s="40">
        <v>111483.01</v>
      </c>
      <c r="I13465" s="40">
        <v>139999.99</v>
      </c>
      <c r="J13465" s="67">
        <f t="shared" si="630"/>
        <v>0.7100828662420382</v>
      </c>
      <c r="K13465" s="39">
        <f t="shared" si="631"/>
        <v>0.89171968152866232</v>
      </c>
      <c r="L13465" s="2" t="str">
        <f t="shared" si="632"/>
        <v>A</v>
      </c>
      <c r="M13465" s="2" t="s">
        <v>1597</v>
      </c>
      <c r="N13465" s="2" t="s">
        <v>422</v>
      </c>
      <c r="O13465" s="2" t="s">
        <v>70</v>
      </c>
    </row>
    <row r="13466" spans="1:15">
      <c r="A13466" s="42">
        <v>40235</v>
      </c>
      <c r="B13466" s="42">
        <v>46625</v>
      </c>
      <c r="C13466" s="130">
        <v>210</v>
      </c>
      <c r="D13466" s="43">
        <v>0.1003</v>
      </c>
      <c r="E13466" s="43">
        <v>9.11E-2</v>
      </c>
      <c r="F13466" s="44">
        <v>185000</v>
      </c>
      <c r="G13466" s="44">
        <v>185000</v>
      </c>
      <c r="H13466" s="44">
        <v>128202.6</v>
      </c>
      <c r="I13466" s="44">
        <v>165000</v>
      </c>
      <c r="J13466" s="68">
        <f t="shared" si="630"/>
        <v>0.69298702702702708</v>
      </c>
      <c r="K13466" s="43">
        <f t="shared" si="631"/>
        <v>0.89189189189189189</v>
      </c>
      <c r="L13466" s="41" t="str">
        <f t="shared" si="632"/>
        <v>A</v>
      </c>
      <c r="M13466" s="41" t="s">
        <v>564</v>
      </c>
      <c r="N13466" s="41" t="s">
        <v>417</v>
      </c>
      <c r="O13466" s="41" t="s">
        <v>70</v>
      </c>
    </row>
    <row r="13467" spans="1:15">
      <c r="A13467" s="42">
        <v>40430</v>
      </c>
      <c r="B13467" s="42">
        <v>45909</v>
      </c>
      <c r="C13467" s="130">
        <v>180</v>
      </c>
      <c r="D13467" s="43">
        <v>0.1003</v>
      </c>
      <c r="E13467" s="43">
        <v>9.11E-2</v>
      </c>
      <c r="F13467" s="44">
        <v>199809.51</v>
      </c>
      <c r="G13467" s="44">
        <v>199809.51</v>
      </c>
      <c r="H13467" s="44">
        <v>129819.29</v>
      </c>
      <c r="I13467" s="44">
        <v>178388.39</v>
      </c>
      <c r="J13467" s="68">
        <f t="shared" si="630"/>
        <v>0.64971527131015927</v>
      </c>
      <c r="K13467" s="43">
        <f t="shared" si="631"/>
        <v>0.89279229001662641</v>
      </c>
      <c r="L13467" s="41" t="str">
        <f t="shared" si="632"/>
        <v>AA</v>
      </c>
      <c r="M13467" s="41" t="s">
        <v>580</v>
      </c>
      <c r="N13467" s="41" t="s">
        <v>423</v>
      </c>
      <c r="O13467" s="41" t="s">
        <v>70</v>
      </c>
    </row>
    <row r="13468" spans="1:15">
      <c r="A13468" s="42">
        <v>40325</v>
      </c>
      <c r="B13468" s="42">
        <v>51283</v>
      </c>
      <c r="C13468" s="130">
        <v>360</v>
      </c>
      <c r="D13468" s="43">
        <v>0.1003</v>
      </c>
      <c r="E13468" s="43">
        <v>9.11E-2</v>
      </c>
      <c r="F13468" s="44">
        <v>179000</v>
      </c>
      <c r="G13468" s="44">
        <v>179000</v>
      </c>
      <c r="H13468" s="44">
        <v>75684.899999999994</v>
      </c>
      <c r="I13468" s="44">
        <v>159999.99</v>
      </c>
      <c r="J13468" s="68">
        <f t="shared" si="630"/>
        <v>0.42282067039106142</v>
      </c>
      <c r="K13468" s="43">
        <f t="shared" si="631"/>
        <v>0.89385469273743012</v>
      </c>
      <c r="L13468" s="41" t="str">
        <f t="shared" si="632"/>
        <v>AA</v>
      </c>
      <c r="M13468" s="41" t="s">
        <v>500</v>
      </c>
      <c r="N13468" s="41" t="s">
        <v>419</v>
      </c>
      <c r="O13468" s="41" t="s">
        <v>70</v>
      </c>
    </row>
    <row r="13469" spans="1:15">
      <c r="A13469" s="42">
        <v>40287</v>
      </c>
      <c r="B13469" s="42">
        <v>42935</v>
      </c>
      <c r="C13469" s="130">
        <v>87</v>
      </c>
      <c r="D13469" s="43">
        <v>0.1003</v>
      </c>
      <c r="E13469" s="43">
        <v>9.11E-2</v>
      </c>
      <c r="F13469" s="44">
        <v>190000</v>
      </c>
      <c r="G13469" s="44">
        <v>190000</v>
      </c>
      <c r="H13469" s="44">
        <v>37464.86</v>
      </c>
      <c r="I13469" s="44">
        <v>169999.99</v>
      </c>
      <c r="J13469" s="68">
        <f t="shared" si="630"/>
        <v>0.19718347368421052</v>
      </c>
      <c r="K13469" s="43">
        <f t="shared" si="631"/>
        <v>0.89473678947368418</v>
      </c>
      <c r="L13469" s="41" t="str">
        <f t="shared" si="632"/>
        <v>AA</v>
      </c>
      <c r="M13469" s="41" t="s">
        <v>601</v>
      </c>
      <c r="N13469" s="41" t="s">
        <v>435</v>
      </c>
      <c r="O13469" s="41" t="s">
        <v>70</v>
      </c>
    </row>
    <row r="13470" spans="1:15">
      <c r="A13470" s="38">
        <v>40186</v>
      </c>
      <c r="B13470" s="38">
        <v>45665</v>
      </c>
      <c r="C13470" s="131">
        <v>180</v>
      </c>
      <c r="D13470" s="39">
        <v>0.1003</v>
      </c>
      <c r="E13470" s="39">
        <v>9.11E-2</v>
      </c>
      <c r="F13470" s="40">
        <v>158000</v>
      </c>
      <c r="G13470" s="40">
        <v>158000</v>
      </c>
      <c r="H13470" s="40">
        <v>104353.3</v>
      </c>
      <c r="I13470" s="40">
        <v>141500</v>
      </c>
      <c r="J13470" s="67">
        <f t="shared" si="630"/>
        <v>0.66046392405063292</v>
      </c>
      <c r="K13470" s="39">
        <f t="shared" si="631"/>
        <v>0.89556962025316456</v>
      </c>
      <c r="L13470" s="2" t="str">
        <f t="shared" si="632"/>
        <v>A</v>
      </c>
      <c r="M13470" s="2" t="s">
        <v>1028</v>
      </c>
      <c r="N13470" s="2" t="s">
        <v>423</v>
      </c>
      <c r="O13470" s="2" t="s">
        <v>70</v>
      </c>
    </row>
    <row r="13471" spans="1:15">
      <c r="A13471" s="42">
        <v>40303</v>
      </c>
      <c r="B13471" s="42">
        <v>44444</v>
      </c>
      <c r="C13471" s="130">
        <v>136</v>
      </c>
      <c r="D13471" s="43">
        <v>0.1003</v>
      </c>
      <c r="E13471" s="43">
        <v>9.11E-2</v>
      </c>
      <c r="F13471" s="44">
        <v>185000</v>
      </c>
      <c r="G13471" s="44">
        <v>185000</v>
      </c>
      <c r="H13471" s="44">
        <v>112012.21</v>
      </c>
      <c r="I13471" s="44">
        <v>166000</v>
      </c>
      <c r="J13471" s="68">
        <f t="shared" si="630"/>
        <v>0.60547140540540545</v>
      </c>
      <c r="K13471" s="43">
        <f t="shared" si="631"/>
        <v>0.89729729729729735</v>
      </c>
      <c r="L13471" s="41" t="str">
        <f t="shared" si="632"/>
        <v>AA</v>
      </c>
      <c r="M13471" s="41" t="s">
        <v>564</v>
      </c>
      <c r="N13471" s="41" t="s">
        <v>417</v>
      </c>
      <c r="O13471" s="41" t="s">
        <v>70</v>
      </c>
    </row>
    <row r="13472" spans="1:15">
      <c r="A13472" s="42">
        <v>39993</v>
      </c>
      <c r="B13472" s="42">
        <v>47298</v>
      </c>
      <c r="C13472" s="130">
        <v>240</v>
      </c>
      <c r="D13472" s="43">
        <v>0.1003</v>
      </c>
      <c r="E13472" s="43">
        <v>9.11E-2</v>
      </c>
      <c r="F13472" s="44">
        <v>160100</v>
      </c>
      <c r="G13472" s="44">
        <v>160100</v>
      </c>
      <c r="H13472" s="44">
        <v>74107.039999999994</v>
      </c>
      <c r="I13472" s="44">
        <v>143999.99</v>
      </c>
      <c r="J13472" s="68">
        <f t="shared" si="630"/>
        <v>0.46287970018738284</v>
      </c>
      <c r="K13472" s="43">
        <f t="shared" si="631"/>
        <v>0.8994377888819487</v>
      </c>
      <c r="L13472" s="41" t="str">
        <f t="shared" si="632"/>
        <v>AA</v>
      </c>
      <c r="M13472" s="41" t="s">
        <v>542</v>
      </c>
      <c r="N13472" s="41" t="s">
        <v>417</v>
      </c>
      <c r="O13472" s="41" t="s">
        <v>70</v>
      </c>
    </row>
    <row r="13473" spans="1:15">
      <c r="A13473" s="38">
        <v>40806</v>
      </c>
      <c r="B13473" s="38">
        <v>45189</v>
      </c>
      <c r="C13473" s="131">
        <v>144</v>
      </c>
      <c r="D13473" s="39">
        <v>0.1003</v>
      </c>
      <c r="E13473" s="39">
        <v>9.11E-2</v>
      </c>
      <c r="F13473" s="40">
        <v>173335</v>
      </c>
      <c r="G13473" s="40">
        <v>173335</v>
      </c>
      <c r="H13473" s="40">
        <v>41404.58</v>
      </c>
      <c r="I13473" s="40">
        <v>155999.99</v>
      </c>
      <c r="J13473" s="67">
        <f t="shared" si="630"/>
        <v>0.23887028009346065</v>
      </c>
      <c r="K13473" s="39">
        <f t="shared" si="631"/>
        <v>0.89999128854530241</v>
      </c>
      <c r="L13473" s="2" t="str">
        <f t="shared" si="632"/>
        <v>AA</v>
      </c>
      <c r="M13473" s="2" t="s">
        <v>475</v>
      </c>
      <c r="N13473" s="2" t="s">
        <v>427</v>
      </c>
      <c r="O13473" s="2" t="s">
        <v>70</v>
      </c>
    </row>
    <row r="13474" spans="1:15">
      <c r="A13474" s="38">
        <v>39967</v>
      </c>
      <c r="B13474" s="38">
        <v>47272</v>
      </c>
      <c r="C13474" s="131">
        <v>240</v>
      </c>
      <c r="D13474" s="39">
        <v>0.1003</v>
      </c>
      <c r="E13474" s="39">
        <v>9.11E-2</v>
      </c>
      <c r="F13474" s="40">
        <v>135949.67000000001</v>
      </c>
      <c r="G13474" s="40">
        <v>135949.67000000001</v>
      </c>
      <c r="H13474" s="40">
        <v>39344.050000000003</v>
      </c>
      <c r="I13474" s="40">
        <v>122353.98</v>
      </c>
      <c r="J13474" s="67">
        <f t="shared" si="630"/>
        <v>0.28940158516015524</v>
      </c>
      <c r="K13474" s="39">
        <f t="shared" si="631"/>
        <v>0.89999468185542475</v>
      </c>
      <c r="L13474" s="2" t="str">
        <f t="shared" si="632"/>
        <v>AA</v>
      </c>
      <c r="M13474" s="2" t="s">
        <v>482</v>
      </c>
      <c r="N13474" s="2" t="s">
        <v>422</v>
      </c>
      <c r="O13474" s="2" t="s">
        <v>70</v>
      </c>
    </row>
    <row r="13475" spans="1:15">
      <c r="A13475" s="42">
        <v>40836</v>
      </c>
      <c r="B13475" s="42">
        <v>51794</v>
      </c>
      <c r="C13475" s="130">
        <v>360</v>
      </c>
      <c r="D13475" s="43">
        <v>0.1003</v>
      </c>
      <c r="E13475" s="43">
        <v>9.11E-2</v>
      </c>
      <c r="F13475" s="44">
        <v>177000</v>
      </c>
      <c r="G13475" s="44">
        <v>177000</v>
      </c>
      <c r="H13475" s="44">
        <v>125861.27</v>
      </c>
      <c r="I13475" s="44">
        <v>159299.95000000001</v>
      </c>
      <c r="J13475" s="68">
        <f t="shared" si="630"/>
        <v>0.71108062146892659</v>
      </c>
      <c r="K13475" s="43">
        <f t="shared" si="631"/>
        <v>0.89999971751412433</v>
      </c>
      <c r="L13475" s="41" t="str">
        <f t="shared" si="632"/>
        <v>A</v>
      </c>
      <c r="M13475" s="41" t="s">
        <v>509</v>
      </c>
      <c r="N13475" s="41" t="s">
        <v>430</v>
      </c>
      <c r="O13475" s="41" t="s">
        <v>70</v>
      </c>
    </row>
    <row r="13476" spans="1:15">
      <c r="A13476" s="38">
        <v>40024</v>
      </c>
      <c r="B13476" s="38">
        <v>41728</v>
      </c>
      <c r="C13476" s="131">
        <v>56</v>
      </c>
      <c r="D13476" s="39">
        <v>0.1003</v>
      </c>
      <c r="E13476" s="39">
        <v>9.11E-2</v>
      </c>
      <c r="F13476" s="40">
        <v>175000</v>
      </c>
      <c r="G13476" s="40">
        <v>175000</v>
      </c>
      <c r="H13476" s="40">
        <v>46642.69</v>
      </c>
      <c r="I13476" s="40">
        <v>157499.97</v>
      </c>
      <c r="J13476" s="67">
        <f t="shared" si="630"/>
        <v>0.26652965714285715</v>
      </c>
      <c r="K13476" s="39">
        <f t="shared" si="631"/>
        <v>0.89999982857142857</v>
      </c>
      <c r="L13476" s="2" t="str">
        <f t="shared" si="632"/>
        <v>AA</v>
      </c>
      <c r="M13476" s="2" t="s">
        <v>489</v>
      </c>
      <c r="N13476" s="2" t="s">
        <v>415</v>
      </c>
      <c r="O13476" s="2" t="s">
        <v>70</v>
      </c>
    </row>
    <row r="13477" spans="1:15">
      <c r="A13477" s="42">
        <v>40759</v>
      </c>
      <c r="B13477" s="42">
        <v>42555</v>
      </c>
      <c r="C13477" s="130">
        <v>59</v>
      </c>
      <c r="D13477" s="43">
        <v>0.1003</v>
      </c>
      <c r="E13477" s="43">
        <v>9.11E-2</v>
      </c>
      <c r="F13477" s="44">
        <v>160000</v>
      </c>
      <c r="G13477" s="44">
        <v>160000</v>
      </c>
      <c r="H13477" s="44">
        <v>67260.89</v>
      </c>
      <c r="I13477" s="44">
        <v>143999.99</v>
      </c>
      <c r="J13477" s="68">
        <f t="shared" si="630"/>
        <v>0.4203805625</v>
      </c>
      <c r="K13477" s="43">
        <f t="shared" si="631"/>
        <v>0.89999993749999996</v>
      </c>
      <c r="L13477" s="41" t="str">
        <f t="shared" si="632"/>
        <v>AA</v>
      </c>
      <c r="M13477" s="41" t="s">
        <v>457</v>
      </c>
      <c r="N13477" s="41" t="s">
        <v>419</v>
      </c>
      <c r="O13477" s="41" t="s">
        <v>70</v>
      </c>
    </row>
    <row r="13478" spans="1:15">
      <c r="A13478" s="42">
        <v>40576</v>
      </c>
      <c r="B13478" s="42">
        <v>42768</v>
      </c>
      <c r="C13478" s="130">
        <v>72</v>
      </c>
      <c r="D13478" s="43">
        <v>0.1003</v>
      </c>
      <c r="E13478" s="43">
        <v>9.11E-2</v>
      </c>
      <c r="F13478" s="44">
        <v>160000</v>
      </c>
      <c r="G13478" s="44">
        <v>160000</v>
      </c>
      <c r="H13478" s="44">
        <v>65592.850000000006</v>
      </c>
      <c r="I13478" s="44">
        <v>143999.99</v>
      </c>
      <c r="J13478" s="68">
        <f t="shared" si="630"/>
        <v>0.40995531250000006</v>
      </c>
      <c r="K13478" s="43">
        <f t="shared" si="631"/>
        <v>0.89999993749999996</v>
      </c>
      <c r="L13478" s="41" t="str">
        <f t="shared" si="632"/>
        <v>AA</v>
      </c>
      <c r="M13478" s="41" t="s">
        <v>611</v>
      </c>
      <c r="N13478" s="41" t="s">
        <v>419</v>
      </c>
      <c r="O13478" s="41" t="s">
        <v>70</v>
      </c>
    </row>
    <row r="13479" spans="1:15">
      <c r="A13479" s="38">
        <v>40086</v>
      </c>
      <c r="B13479" s="38">
        <v>47603</v>
      </c>
      <c r="C13479" s="131">
        <v>247</v>
      </c>
      <c r="D13479" s="39">
        <v>0.1003</v>
      </c>
      <c r="E13479" s="39">
        <v>9.11E-2</v>
      </c>
      <c r="F13479" s="40">
        <v>160000</v>
      </c>
      <c r="G13479" s="40">
        <v>160000</v>
      </c>
      <c r="H13479" s="40">
        <v>109828.64</v>
      </c>
      <c r="I13479" s="40">
        <v>143999.99</v>
      </c>
      <c r="J13479" s="67">
        <f t="shared" si="630"/>
        <v>0.68642899999999996</v>
      </c>
      <c r="K13479" s="39">
        <f t="shared" si="631"/>
        <v>0.89999993749999996</v>
      </c>
      <c r="L13479" s="2" t="str">
        <f t="shared" si="632"/>
        <v>A</v>
      </c>
      <c r="M13479" s="2" t="s">
        <v>575</v>
      </c>
      <c r="N13479" s="2" t="s">
        <v>422</v>
      </c>
      <c r="O13479" s="2" t="s">
        <v>70</v>
      </c>
    </row>
    <row r="13480" spans="1:15">
      <c r="A13480" s="38">
        <v>40197</v>
      </c>
      <c r="B13480" s="38">
        <v>51154</v>
      </c>
      <c r="C13480" s="131">
        <v>360</v>
      </c>
      <c r="D13480" s="39">
        <v>0.1003</v>
      </c>
      <c r="E13480" s="39">
        <v>9.11E-2</v>
      </c>
      <c r="F13480" s="40">
        <v>160000</v>
      </c>
      <c r="G13480" s="40">
        <v>160000</v>
      </c>
      <c r="H13480" s="40">
        <v>104440.43</v>
      </c>
      <c r="I13480" s="40">
        <v>143999.99</v>
      </c>
      <c r="J13480" s="67">
        <f t="shared" si="630"/>
        <v>0.65275268749999993</v>
      </c>
      <c r="K13480" s="39">
        <f t="shared" si="631"/>
        <v>0.89999993749999996</v>
      </c>
      <c r="L13480" s="2" t="str">
        <f t="shared" si="632"/>
        <v>A</v>
      </c>
      <c r="M13480" s="2" t="s">
        <v>643</v>
      </c>
      <c r="N13480" s="2" t="s">
        <v>417</v>
      </c>
      <c r="O13480" s="2" t="s">
        <v>70</v>
      </c>
    </row>
    <row r="13481" spans="1:15">
      <c r="A13481" s="38">
        <v>40504</v>
      </c>
      <c r="B13481" s="38">
        <v>43181</v>
      </c>
      <c r="C13481" s="131">
        <v>88</v>
      </c>
      <c r="D13481" s="39">
        <v>0.1003</v>
      </c>
      <c r="E13481" s="39">
        <v>9.11E-2</v>
      </c>
      <c r="F13481" s="40">
        <v>162000</v>
      </c>
      <c r="G13481" s="40">
        <v>162000</v>
      </c>
      <c r="H13481" s="40">
        <v>53490.85</v>
      </c>
      <c r="I13481" s="40">
        <v>145799.99</v>
      </c>
      <c r="J13481" s="67">
        <f t="shared" si="630"/>
        <v>0.33019043209876542</v>
      </c>
      <c r="K13481" s="39">
        <f t="shared" si="631"/>
        <v>0.89999993827160485</v>
      </c>
      <c r="L13481" s="2" t="str">
        <f t="shared" si="632"/>
        <v>AA</v>
      </c>
      <c r="M13481" s="2" t="s">
        <v>449</v>
      </c>
      <c r="N13481" s="2" t="s">
        <v>418</v>
      </c>
      <c r="O13481" s="2" t="s">
        <v>70</v>
      </c>
    </row>
    <row r="13482" spans="1:15">
      <c r="A13482" s="42">
        <v>40605</v>
      </c>
      <c r="B13482" s="42">
        <v>44533</v>
      </c>
      <c r="C13482" s="130">
        <v>129</v>
      </c>
      <c r="D13482" s="43">
        <v>0.1003</v>
      </c>
      <c r="E13482" s="43">
        <v>9.11E-2</v>
      </c>
      <c r="F13482" s="44">
        <v>165000</v>
      </c>
      <c r="G13482" s="44">
        <v>165000</v>
      </c>
      <c r="H13482" s="44">
        <v>101231.61</v>
      </c>
      <c r="I13482" s="44">
        <v>148499.99</v>
      </c>
      <c r="J13482" s="68">
        <f t="shared" si="630"/>
        <v>0.61352490909090907</v>
      </c>
      <c r="K13482" s="43">
        <f t="shared" si="631"/>
        <v>0.8999999393939393</v>
      </c>
      <c r="L13482" s="41" t="str">
        <f t="shared" si="632"/>
        <v>AA</v>
      </c>
      <c r="M13482" s="41" t="s">
        <v>457</v>
      </c>
      <c r="N13482" s="41" t="s">
        <v>419</v>
      </c>
      <c r="O13482" s="41" t="s">
        <v>70</v>
      </c>
    </row>
    <row r="13483" spans="1:15">
      <c r="A13483" s="38">
        <v>40431</v>
      </c>
      <c r="B13483" s="38">
        <v>45910</v>
      </c>
      <c r="C13483" s="131">
        <v>180</v>
      </c>
      <c r="D13483" s="39">
        <v>0.1003</v>
      </c>
      <c r="E13483" s="39">
        <v>9.11E-2</v>
      </c>
      <c r="F13483" s="40">
        <v>165000</v>
      </c>
      <c r="G13483" s="40">
        <v>165000</v>
      </c>
      <c r="H13483" s="40">
        <v>107986.33</v>
      </c>
      <c r="I13483" s="40">
        <v>148499.99</v>
      </c>
      <c r="J13483" s="67">
        <f t="shared" si="630"/>
        <v>0.65446260606060602</v>
      </c>
      <c r="K13483" s="39">
        <f t="shared" si="631"/>
        <v>0.8999999393939393</v>
      </c>
      <c r="L13483" s="2" t="str">
        <f t="shared" si="632"/>
        <v>A</v>
      </c>
      <c r="M13483" s="2" t="s">
        <v>1005</v>
      </c>
      <c r="N13483" s="2" t="s">
        <v>439</v>
      </c>
      <c r="O13483" s="2" t="s">
        <v>70</v>
      </c>
    </row>
    <row r="13484" spans="1:15">
      <c r="A13484" s="38">
        <v>40786</v>
      </c>
      <c r="B13484" s="38">
        <v>51744</v>
      </c>
      <c r="C13484" s="131">
        <v>360</v>
      </c>
      <c r="D13484" s="39">
        <v>0.1003</v>
      </c>
      <c r="E13484" s="39">
        <v>9.11E-2</v>
      </c>
      <c r="F13484" s="40">
        <v>166000</v>
      </c>
      <c r="G13484" s="40">
        <v>166000</v>
      </c>
      <c r="H13484" s="40">
        <v>113948.2</v>
      </c>
      <c r="I13484" s="40">
        <v>149399.99</v>
      </c>
      <c r="J13484" s="67">
        <f t="shared" si="630"/>
        <v>0.68643493975903613</v>
      </c>
      <c r="K13484" s="39">
        <f t="shared" si="631"/>
        <v>0.89999993975903614</v>
      </c>
      <c r="L13484" s="2" t="str">
        <f t="shared" si="632"/>
        <v>A</v>
      </c>
      <c r="M13484" s="2" t="s">
        <v>489</v>
      </c>
      <c r="N13484" s="2" t="s">
        <v>415</v>
      </c>
      <c r="O13484" s="2" t="s">
        <v>70</v>
      </c>
    </row>
    <row r="13485" spans="1:15">
      <c r="A13485" s="42">
        <v>40109</v>
      </c>
      <c r="B13485" s="42">
        <v>47231</v>
      </c>
      <c r="C13485" s="130">
        <v>234</v>
      </c>
      <c r="D13485" s="43">
        <v>0.1003</v>
      </c>
      <c r="E13485" s="43">
        <v>9.11E-2</v>
      </c>
      <c r="F13485" s="44">
        <v>170000</v>
      </c>
      <c r="G13485" s="44">
        <v>170000</v>
      </c>
      <c r="H13485" s="44">
        <v>115103.63</v>
      </c>
      <c r="I13485" s="44">
        <v>152999.99</v>
      </c>
      <c r="J13485" s="68">
        <f t="shared" si="630"/>
        <v>0.67708017647058827</v>
      </c>
      <c r="K13485" s="43">
        <f t="shared" si="631"/>
        <v>0.89999994117647053</v>
      </c>
      <c r="L13485" s="41" t="str">
        <f t="shared" si="632"/>
        <v>A</v>
      </c>
      <c r="M13485" s="41" t="s">
        <v>703</v>
      </c>
      <c r="N13485" s="41" t="s">
        <v>437</v>
      </c>
      <c r="O13485" s="41" t="s">
        <v>70</v>
      </c>
    </row>
    <row r="13486" spans="1:15">
      <c r="A13486" s="42">
        <v>40583</v>
      </c>
      <c r="B13486" s="42">
        <v>47005</v>
      </c>
      <c r="C13486" s="130">
        <v>211</v>
      </c>
      <c r="D13486" s="43">
        <v>0.1003</v>
      </c>
      <c r="E13486" s="43">
        <v>9.11E-2</v>
      </c>
      <c r="F13486" s="44">
        <v>172000</v>
      </c>
      <c r="G13486" s="44">
        <v>172000</v>
      </c>
      <c r="H13486" s="44">
        <v>120965.2</v>
      </c>
      <c r="I13486" s="44">
        <v>154799.99</v>
      </c>
      <c r="J13486" s="68">
        <f t="shared" si="630"/>
        <v>0.70328604651162785</v>
      </c>
      <c r="K13486" s="43">
        <f t="shared" si="631"/>
        <v>0.89999994186046506</v>
      </c>
      <c r="L13486" s="41" t="str">
        <f t="shared" si="632"/>
        <v>A</v>
      </c>
      <c r="M13486" s="41" t="s">
        <v>1079</v>
      </c>
      <c r="N13486" s="41" t="s">
        <v>421</v>
      </c>
      <c r="O13486" s="41" t="s">
        <v>70</v>
      </c>
    </row>
    <row r="13487" spans="1:15">
      <c r="A13487" s="42">
        <v>40760</v>
      </c>
      <c r="B13487" s="42">
        <v>46451</v>
      </c>
      <c r="C13487" s="130">
        <v>187</v>
      </c>
      <c r="D13487" s="43">
        <v>0.1003</v>
      </c>
      <c r="E13487" s="43">
        <v>9.11E-2</v>
      </c>
      <c r="F13487" s="44">
        <v>175000</v>
      </c>
      <c r="G13487" s="44">
        <v>175000</v>
      </c>
      <c r="H13487" s="44">
        <v>120203.67</v>
      </c>
      <c r="I13487" s="44">
        <v>157499.99</v>
      </c>
      <c r="J13487" s="68">
        <f t="shared" si="630"/>
        <v>0.68687811428571433</v>
      </c>
      <c r="K13487" s="43">
        <f t="shared" si="631"/>
        <v>0.8999999428571428</v>
      </c>
      <c r="L13487" s="41" t="str">
        <f t="shared" si="632"/>
        <v>A</v>
      </c>
      <c r="M13487" s="41" t="s">
        <v>902</v>
      </c>
      <c r="N13487" s="41" t="s">
        <v>422</v>
      </c>
      <c r="O13487" s="41" t="s">
        <v>70</v>
      </c>
    </row>
    <row r="13488" spans="1:15">
      <c r="A13488" s="38">
        <v>40022</v>
      </c>
      <c r="B13488" s="38">
        <v>50979</v>
      </c>
      <c r="C13488" s="131">
        <v>360</v>
      </c>
      <c r="D13488" s="39">
        <v>0.1003</v>
      </c>
      <c r="E13488" s="39">
        <v>9.5700000000000007E-2</v>
      </c>
      <c r="F13488" s="40">
        <v>175000</v>
      </c>
      <c r="G13488" s="40">
        <v>175000</v>
      </c>
      <c r="H13488" s="40">
        <v>103535.39</v>
      </c>
      <c r="I13488" s="40">
        <v>157499.99</v>
      </c>
      <c r="J13488" s="67">
        <f t="shared" si="630"/>
        <v>0.59163080000000001</v>
      </c>
      <c r="K13488" s="39">
        <f t="shared" si="631"/>
        <v>0.8999999428571428</v>
      </c>
      <c r="L13488" s="2" t="str">
        <f t="shared" si="632"/>
        <v>AA</v>
      </c>
      <c r="M13488" s="2" t="s">
        <v>457</v>
      </c>
      <c r="N13488" s="2" t="s">
        <v>419</v>
      </c>
      <c r="O13488" s="2" t="s">
        <v>70</v>
      </c>
    </row>
    <row r="13489" spans="1:15">
      <c r="A13489" s="38">
        <v>40606</v>
      </c>
      <c r="B13489" s="38">
        <v>45295</v>
      </c>
      <c r="C13489" s="131">
        <v>154</v>
      </c>
      <c r="D13489" s="39">
        <v>0.1003</v>
      </c>
      <c r="E13489" s="39">
        <v>9.11E-2</v>
      </c>
      <c r="F13489" s="40">
        <v>180000</v>
      </c>
      <c r="G13489" s="40">
        <v>180000</v>
      </c>
      <c r="H13489" s="40">
        <v>103380.49</v>
      </c>
      <c r="I13489" s="40">
        <v>161999.99</v>
      </c>
      <c r="J13489" s="67">
        <f t="shared" si="630"/>
        <v>0.57433605555555556</v>
      </c>
      <c r="K13489" s="39">
        <f t="shared" si="631"/>
        <v>0.89999994444444442</v>
      </c>
      <c r="L13489" s="2" t="str">
        <f t="shared" si="632"/>
        <v>AA</v>
      </c>
      <c r="M13489" s="2" t="s">
        <v>602</v>
      </c>
      <c r="N13489" s="2" t="s">
        <v>421</v>
      </c>
      <c r="O13489" s="2" t="s">
        <v>70</v>
      </c>
    </row>
    <row r="13490" spans="1:15">
      <c r="A13490" s="38">
        <v>40679</v>
      </c>
      <c r="B13490" s="38">
        <v>46737</v>
      </c>
      <c r="C13490" s="131">
        <v>199</v>
      </c>
      <c r="D13490" s="39">
        <v>0.1003</v>
      </c>
      <c r="E13490" s="39">
        <v>9.11E-2</v>
      </c>
      <c r="F13490" s="40">
        <v>180000</v>
      </c>
      <c r="G13490" s="40">
        <v>180000</v>
      </c>
      <c r="H13490" s="40">
        <v>119604.05</v>
      </c>
      <c r="I13490" s="40">
        <v>161999.99</v>
      </c>
      <c r="J13490" s="67">
        <f t="shared" si="630"/>
        <v>0.66446694444444443</v>
      </c>
      <c r="K13490" s="39">
        <f t="shared" si="631"/>
        <v>0.89999994444444442</v>
      </c>
      <c r="L13490" s="2" t="str">
        <f t="shared" si="632"/>
        <v>A</v>
      </c>
      <c r="M13490" s="2" t="s">
        <v>1122</v>
      </c>
      <c r="N13490" s="2" t="s">
        <v>417</v>
      </c>
      <c r="O13490" s="2" t="s">
        <v>70</v>
      </c>
    </row>
    <row r="13491" spans="1:15">
      <c r="A13491" s="42">
        <v>40620</v>
      </c>
      <c r="B13491" s="42">
        <v>47774</v>
      </c>
      <c r="C13491" s="130">
        <v>235</v>
      </c>
      <c r="D13491" s="43">
        <v>0.1003</v>
      </c>
      <c r="E13491" s="43">
        <v>9.11E-2</v>
      </c>
      <c r="F13491" s="44">
        <v>180000</v>
      </c>
      <c r="G13491" s="44">
        <v>180000</v>
      </c>
      <c r="H13491" s="44">
        <v>125982.95</v>
      </c>
      <c r="I13491" s="44">
        <v>161999.99</v>
      </c>
      <c r="J13491" s="68">
        <f t="shared" si="630"/>
        <v>0.69990527777777778</v>
      </c>
      <c r="K13491" s="43">
        <f t="shared" si="631"/>
        <v>0.89999994444444442</v>
      </c>
      <c r="L13491" s="41" t="str">
        <f t="shared" si="632"/>
        <v>A</v>
      </c>
      <c r="M13491" s="41" t="s">
        <v>564</v>
      </c>
      <c r="N13491" s="41" t="s">
        <v>417</v>
      </c>
      <c r="O13491" s="41" t="s">
        <v>70</v>
      </c>
    </row>
    <row r="13492" spans="1:15">
      <c r="A13492" s="42">
        <v>40704</v>
      </c>
      <c r="B13492" s="42">
        <v>49623</v>
      </c>
      <c r="C13492" s="130">
        <v>293</v>
      </c>
      <c r="D13492" s="43">
        <v>0.1003</v>
      </c>
      <c r="E13492" s="43">
        <v>9.11E-2</v>
      </c>
      <c r="F13492" s="44">
        <v>180000</v>
      </c>
      <c r="G13492" s="44">
        <v>180000</v>
      </c>
      <c r="H13492" s="44">
        <v>57227.42</v>
      </c>
      <c r="I13492" s="44">
        <v>161999.99</v>
      </c>
      <c r="J13492" s="68">
        <f t="shared" si="630"/>
        <v>0.31793011111111108</v>
      </c>
      <c r="K13492" s="43">
        <f t="shared" si="631"/>
        <v>0.89999994444444442</v>
      </c>
      <c r="L13492" s="41" t="str">
        <f t="shared" si="632"/>
        <v>AA</v>
      </c>
      <c r="M13492" s="41" t="s">
        <v>525</v>
      </c>
      <c r="N13492" s="41" t="s">
        <v>430</v>
      </c>
      <c r="O13492" s="41" t="s">
        <v>70</v>
      </c>
    </row>
    <row r="13493" spans="1:15">
      <c r="A13493" s="42">
        <v>40168</v>
      </c>
      <c r="B13493" s="42">
        <v>51125</v>
      </c>
      <c r="C13493" s="130">
        <v>360</v>
      </c>
      <c r="D13493" s="43">
        <v>0.1003</v>
      </c>
      <c r="E13493" s="43">
        <v>9.11E-2</v>
      </c>
      <c r="F13493" s="44">
        <v>180000</v>
      </c>
      <c r="G13493" s="44">
        <v>180000</v>
      </c>
      <c r="H13493" s="44">
        <v>113634.97</v>
      </c>
      <c r="I13493" s="44">
        <v>161999.99</v>
      </c>
      <c r="J13493" s="68">
        <f t="shared" si="630"/>
        <v>0.63130538888888887</v>
      </c>
      <c r="K13493" s="43">
        <f t="shared" si="631"/>
        <v>0.89999994444444442</v>
      </c>
      <c r="L13493" s="41" t="str">
        <f t="shared" si="632"/>
        <v>AA</v>
      </c>
      <c r="M13493" s="41" t="s">
        <v>679</v>
      </c>
      <c r="N13493" s="41" t="s">
        <v>424</v>
      </c>
      <c r="O13493" s="41" t="s">
        <v>70</v>
      </c>
    </row>
    <row r="13494" spans="1:15">
      <c r="A13494" s="38">
        <v>40046</v>
      </c>
      <c r="B13494" s="38">
        <v>50181</v>
      </c>
      <c r="C13494" s="131">
        <v>333</v>
      </c>
      <c r="D13494" s="39">
        <v>0.1003</v>
      </c>
      <c r="E13494" s="39">
        <v>9.11E-2</v>
      </c>
      <c r="F13494" s="40">
        <v>182000</v>
      </c>
      <c r="G13494" s="40">
        <v>182000</v>
      </c>
      <c r="H13494" s="40">
        <v>121118.95</v>
      </c>
      <c r="I13494" s="40">
        <v>163799.99</v>
      </c>
      <c r="J13494" s="67">
        <f t="shared" si="630"/>
        <v>0.66548873626373628</v>
      </c>
      <c r="K13494" s="39">
        <f t="shared" si="631"/>
        <v>0.89999994505494496</v>
      </c>
      <c r="L13494" s="2" t="str">
        <f t="shared" si="632"/>
        <v>A</v>
      </c>
      <c r="M13494" s="2" t="s">
        <v>467</v>
      </c>
      <c r="N13494" s="2" t="s">
        <v>425</v>
      </c>
      <c r="O13494" s="2" t="s">
        <v>70</v>
      </c>
    </row>
    <row r="13495" spans="1:15">
      <c r="A13495" s="42">
        <v>40778</v>
      </c>
      <c r="B13495" s="42">
        <v>44918</v>
      </c>
      <c r="C13495" s="130">
        <v>136</v>
      </c>
      <c r="D13495" s="43">
        <v>0.1003</v>
      </c>
      <c r="E13495" s="43">
        <v>9.11E-2</v>
      </c>
      <c r="F13495" s="44">
        <v>190000</v>
      </c>
      <c r="G13495" s="44">
        <v>190000</v>
      </c>
      <c r="H13495" s="44">
        <v>86770.4</v>
      </c>
      <c r="I13495" s="44">
        <v>170999.99</v>
      </c>
      <c r="J13495" s="68">
        <f t="shared" si="630"/>
        <v>0.45668631578947366</v>
      </c>
      <c r="K13495" s="43">
        <f t="shared" si="631"/>
        <v>0.89999994736842104</v>
      </c>
      <c r="L13495" s="41" t="str">
        <f t="shared" si="632"/>
        <v>AA</v>
      </c>
      <c r="M13495" s="41" t="s">
        <v>548</v>
      </c>
      <c r="N13495" s="41" t="s">
        <v>433</v>
      </c>
      <c r="O13495" s="41" t="s">
        <v>70</v>
      </c>
    </row>
    <row r="13496" spans="1:15">
      <c r="A13496" s="42">
        <v>40336</v>
      </c>
      <c r="B13496" s="42">
        <v>51294</v>
      </c>
      <c r="C13496" s="130">
        <v>360</v>
      </c>
      <c r="D13496" s="43">
        <v>0.1003</v>
      </c>
      <c r="E13496" s="43">
        <v>9.5700000000000007E-2</v>
      </c>
      <c r="F13496" s="44">
        <v>190000</v>
      </c>
      <c r="G13496" s="44">
        <v>190000</v>
      </c>
      <c r="H13496" s="44">
        <v>128541.8</v>
      </c>
      <c r="I13496" s="44">
        <v>170999.99</v>
      </c>
      <c r="J13496" s="68">
        <f t="shared" si="630"/>
        <v>0.6765357894736842</v>
      </c>
      <c r="K13496" s="43">
        <f t="shared" si="631"/>
        <v>0.89999994736842104</v>
      </c>
      <c r="L13496" s="41" t="str">
        <f t="shared" si="632"/>
        <v>A</v>
      </c>
      <c r="M13496" s="41" t="s">
        <v>593</v>
      </c>
      <c r="N13496" s="41" t="s">
        <v>427</v>
      </c>
      <c r="O13496" s="41" t="s">
        <v>70</v>
      </c>
    </row>
    <row r="13497" spans="1:15">
      <c r="A13497" s="38">
        <v>40416</v>
      </c>
      <c r="B13497" s="38">
        <v>43369</v>
      </c>
      <c r="C13497" s="131">
        <v>97</v>
      </c>
      <c r="D13497" s="39">
        <v>0.1003</v>
      </c>
      <c r="E13497" s="39">
        <v>9.11E-2</v>
      </c>
      <c r="F13497" s="40">
        <v>200000</v>
      </c>
      <c r="G13497" s="40">
        <v>200000</v>
      </c>
      <c r="H13497" s="40">
        <v>66488.070000000007</v>
      </c>
      <c r="I13497" s="40">
        <v>179999.99</v>
      </c>
      <c r="J13497" s="67">
        <f t="shared" si="630"/>
        <v>0.33244035000000005</v>
      </c>
      <c r="K13497" s="39">
        <f t="shared" si="631"/>
        <v>0.89999994999999999</v>
      </c>
      <c r="L13497" s="2" t="str">
        <f t="shared" si="632"/>
        <v>AA</v>
      </c>
      <c r="M13497" s="2" t="s">
        <v>759</v>
      </c>
      <c r="N13497" s="2" t="s">
        <v>418</v>
      </c>
      <c r="O13497" s="2" t="s">
        <v>70</v>
      </c>
    </row>
    <row r="13498" spans="1:15">
      <c r="A13498" s="38">
        <v>40080</v>
      </c>
      <c r="B13498" s="38">
        <v>44889</v>
      </c>
      <c r="C13498" s="131">
        <v>158</v>
      </c>
      <c r="D13498" s="39">
        <v>0.1003</v>
      </c>
      <c r="E13498" s="39">
        <v>9.11E-2</v>
      </c>
      <c r="F13498" s="40">
        <v>200000</v>
      </c>
      <c r="G13498" s="40">
        <v>200000</v>
      </c>
      <c r="H13498" s="40">
        <v>109693.3</v>
      </c>
      <c r="I13498" s="40">
        <v>179999.99</v>
      </c>
      <c r="J13498" s="67">
        <f t="shared" si="630"/>
        <v>0.54846649999999997</v>
      </c>
      <c r="K13498" s="39">
        <f t="shared" si="631"/>
        <v>0.89999994999999999</v>
      </c>
      <c r="L13498" s="2" t="str">
        <f t="shared" si="632"/>
        <v>AA</v>
      </c>
      <c r="M13498" s="2" t="s">
        <v>625</v>
      </c>
      <c r="N13498" s="2" t="s">
        <v>419</v>
      </c>
      <c r="O13498" s="2" t="s">
        <v>70</v>
      </c>
    </row>
    <row r="13499" spans="1:15">
      <c r="A13499" s="42">
        <v>40193</v>
      </c>
      <c r="B13499" s="42">
        <v>45672</v>
      </c>
      <c r="C13499" s="130">
        <v>180</v>
      </c>
      <c r="D13499" s="43">
        <v>0.1003</v>
      </c>
      <c r="E13499" s="43">
        <v>9.11E-2</v>
      </c>
      <c r="F13499" s="44">
        <v>200000</v>
      </c>
      <c r="G13499" s="44">
        <v>200000</v>
      </c>
      <c r="H13499" s="44">
        <v>123271.83</v>
      </c>
      <c r="I13499" s="44">
        <v>179999.99</v>
      </c>
      <c r="J13499" s="68">
        <f t="shared" si="630"/>
        <v>0.61635914999999997</v>
      </c>
      <c r="K13499" s="43">
        <f t="shared" si="631"/>
        <v>0.89999994999999999</v>
      </c>
      <c r="L13499" s="41" t="str">
        <f t="shared" si="632"/>
        <v>AA</v>
      </c>
      <c r="M13499" s="41" t="s">
        <v>634</v>
      </c>
      <c r="N13499" s="41" t="s">
        <v>421</v>
      </c>
      <c r="O13499" s="41" t="s">
        <v>70</v>
      </c>
    </row>
    <row r="13500" spans="1:15">
      <c r="A13500" s="42">
        <v>40333</v>
      </c>
      <c r="B13500" s="42">
        <v>45812</v>
      </c>
      <c r="C13500" s="130">
        <v>180</v>
      </c>
      <c r="D13500" s="43">
        <v>0.1003</v>
      </c>
      <c r="E13500" s="43">
        <v>9.11E-2</v>
      </c>
      <c r="F13500" s="44">
        <v>200000</v>
      </c>
      <c r="G13500" s="44">
        <v>200000</v>
      </c>
      <c r="H13500" s="44">
        <v>128313.93</v>
      </c>
      <c r="I13500" s="44">
        <v>179999.99</v>
      </c>
      <c r="J13500" s="68">
        <f t="shared" si="630"/>
        <v>0.64156964999999999</v>
      </c>
      <c r="K13500" s="43">
        <f t="shared" si="631"/>
        <v>0.89999994999999999</v>
      </c>
      <c r="L13500" s="41" t="str">
        <f t="shared" si="632"/>
        <v>AA</v>
      </c>
      <c r="M13500" s="41" t="s">
        <v>205</v>
      </c>
      <c r="N13500" s="41" t="s">
        <v>439</v>
      </c>
      <c r="O13500" s="41" t="s">
        <v>70</v>
      </c>
    </row>
    <row r="13501" spans="1:15">
      <c r="A13501" s="42">
        <v>40058</v>
      </c>
      <c r="B13501" s="42">
        <v>47363</v>
      </c>
      <c r="C13501" s="130">
        <v>240</v>
      </c>
      <c r="D13501" s="43">
        <v>0.1003</v>
      </c>
      <c r="E13501" s="43">
        <v>9.11E-2</v>
      </c>
      <c r="F13501" s="44">
        <v>200000</v>
      </c>
      <c r="G13501" s="44">
        <v>200000</v>
      </c>
      <c r="H13501" s="44">
        <v>136103.48000000001</v>
      </c>
      <c r="I13501" s="44">
        <v>179999.99</v>
      </c>
      <c r="J13501" s="68">
        <f t="shared" si="630"/>
        <v>0.68051740000000005</v>
      </c>
      <c r="K13501" s="43">
        <f t="shared" si="631"/>
        <v>0.89999994999999999</v>
      </c>
      <c r="L13501" s="41" t="str">
        <f t="shared" si="632"/>
        <v>A</v>
      </c>
      <c r="M13501" s="41" t="s">
        <v>457</v>
      </c>
      <c r="N13501" s="41" t="s">
        <v>419</v>
      </c>
      <c r="O13501" s="41" t="s">
        <v>70</v>
      </c>
    </row>
    <row r="13502" spans="1:15">
      <c r="A13502" s="42">
        <v>40357</v>
      </c>
      <c r="B13502" s="42">
        <v>42914</v>
      </c>
      <c r="C13502" s="130">
        <v>84</v>
      </c>
      <c r="D13502" s="43">
        <v>0.1003</v>
      </c>
      <c r="E13502" s="43">
        <v>9.11E-2</v>
      </c>
      <c r="F13502" s="44">
        <v>152700</v>
      </c>
      <c r="G13502" s="44">
        <v>152700</v>
      </c>
      <c r="H13502" s="44">
        <v>64888.94</v>
      </c>
      <c r="I13502" s="44">
        <v>137430</v>
      </c>
      <c r="J13502" s="68">
        <f t="shared" si="630"/>
        <v>0.42494394237066146</v>
      </c>
      <c r="K13502" s="43">
        <f t="shared" si="631"/>
        <v>0.9</v>
      </c>
      <c r="L13502" s="41" t="str">
        <f t="shared" si="632"/>
        <v>AA</v>
      </c>
      <c r="M13502" s="41" t="s">
        <v>540</v>
      </c>
      <c r="N13502" s="41" t="s">
        <v>423</v>
      </c>
      <c r="O13502" s="41" t="s">
        <v>70</v>
      </c>
    </row>
    <row r="13503" spans="1:15">
      <c r="A13503" s="42">
        <v>40235</v>
      </c>
      <c r="B13503" s="42">
        <v>43887</v>
      </c>
      <c r="C13503" s="130">
        <v>120</v>
      </c>
      <c r="D13503" s="43">
        <v>0.1003</v>
      </c>
      <c r="E13503" s="43">
        <v>9.11E-2</v>
      </c>
      <c r="F13503" s="44">
        <v>185000</v>
      </c>
      <c r="G13503" s="44">
        <v>185000</v>
      </c>
      <c r="H13503" s="44">
        <v>106680.97</v>
      </c>
      <c r="I13503" s="44">
        <v>166500</v>
      </c>
      <c r="J13503" s="68">
        <f t="shared" si="630"/>
        <v>0.57665389189189187</v>
      </c>
      <c r="K13503" s="43">
        <f t="shared" si="631"/>
        <v>0.9</v>
      </c>
      <c r="L13503" s="41" t="str">
        <f t="shared" si="632"/>
        <v>AA</v>
      </c>
      <c r="M13503" s="41" t="s">
        <v>564</v>
      </c>
      <c r="N13503" s="41" t="s">
        <v>417</v>
      </c>
      <c r="O13503" s="41" t="s">
        <v>70</v>
      </c>
    </row>
    <row r="13504" spans="1:15">
      <c r="A13504" s="38">
        <v>40157</v>
      </c>
      <c r="B13504" s="38">
        <v>45636</v>
      </c>
      <c r="C13504" s="131">
        <v>180</v>
      </c>
      <c r="D13504" s="39">
        <v>0.1003</v>
      </c>
      <c r="E13504" s="39">
        <v>9.11E-2</v>
      </c>
      <c r="F13504" s="40">
        <v>200000</v>
      </c>
      <c r="G13504" s="40">
        <v>200000</v>
      </c>
      <c r="H13504" s="40">
        <v>130895.69</v>
      </c>
      <c r="I13504" s="40">
        <v>180000</v>
      </c>
      <c r="J13504" s="67">
        <f t="shared" si="630"/>
        <v>0.65447845000000004</v>
      </c>
      <c r="K13504" s="39">
        <f t="shared" si="631"/>
        <v>0.9</v>
      </c>
      <c r="L13504" s="2" t="str">
        <f t="shared" si="632"/>
        <v>A</v>
      </c>
      <c r="M13504" s="2" t="s">
        <v>564</v>
      </c>
      <c r="N13504" s="2" t="s">
        <v>417</v>
      </c>
      <c r="O13504" s="2" t="s">
        <v>70</v>
      </c>
    </row>
    <row r="13505" spans="1:15">
      <c r="A13505" s="38">
        <v>39856</v>
      </c>
      <c r="B13505" s="38">
        <v>47161</v>
      </c>
      <c r="C13505" s="131">
        <v>240</v>
      </c>
      <c r="D13505" s="39">
        <v>0.1003</v>
      </c>
      <c r="E13505" s="39">
        <v>9.11E-2</v>
      </c>
      <c r="F13505" s="40">
        <v>195000</v>
      </c>
      <c r="G13505" s="40">
        <v>195000</v>
      </c>
      <c r="H13505" s="40">
        <v>134013.34</v>
      </c>
      <c r="I13505" s="40">
        <v>175500</v>
      </c>
      <c r="J13505" s="67">
        <f t="shared" si="630"/>
        <v>0.68724789743589743</v>
      </c>
      <c r="K13505" s="39">
        <f t="shared" si="631"/>
        <v>0.9</v>
      </c>
      <c r="L13505" s="2" t="str">
        <f t="shared" si="632"/>
        <v>A</v>
      </c>
      <c r="M13505" s="2" t="s">
        <v>753</v>
      </c>
      <c r="N13505" s="2" t="s">
        <v>431</v>
      </c>
      <c r="O13505" s="2" t="s">
        <v>70</v>
      </c>
    </row>
    <row r="13506" spans="1:15">
      <c r="A13506" s="38">
        <v>40108</v>
      </c>
      <c r="B13506" s="38">
        <v>47413</v>
      </c>
      <c r="C13506" s="131">
        <v>240</v>
      </c>
      <c r="D13506" s="39">
        <v>0.1003</v>
      </c>
      <c r="E13506" s="39">
        <v>9.11E-2</v>
      </c>
      <c r="F13506" s="40">
        <v>195000</v>
      </c>
      <c r="G13506" s="40">
        <v>195000</v>
      </c>
      <c r="H13506" s="40">
        <v>133950.43</v>
      </c>
      <c r="I13506" s="40">
        <v>175500</v>
      </c>
      <c r="J13506" s="67">
        <f t="shared" si="630"/>
        <v>0.686925282051282</v>
      </c>
      <c r="K13506" s="39">
        <f t="shared" si="631"/>
        <v>0.9</v>
      </c>
      <c r="L13506" s="2" t="str">
        <f t="shared" si="632"/>
        <v>A</v>
      </c>
      <c r="M13506" s="2" t="s">
        <v>753</v>
      </c>
      <c r="N13506" s="2" t="s">
        <v>431</v>
      </c>
      <c r="O13506" s="2" t="s">
        <v>70</v>
      </c>
    </row>
    <row r="13507" spans="1:15">
      <c r="A13507" s="42">
        <v>40347</v>
      </c>
      <c r="B13507" s="42">
        <v>51305</v>
      </c>
      <c r="C13507" s="130">
        <v>360</v>
      </c>
      <c r="D13507" s="43">
        <v>0.1003</v>
      </c>
      <c r="E13507" s="43">
        <v>9.11E-2</v>
      </c>
      <c r="F13507" s="44">
        <v>176500</v>
      </c>
      <c r="G13507" s="44">
        <v>176500</v>
      </c>
      <c r="H13507" s="44">
        <v>96223.2</v>
      </c>
      <c r="I13507" s="44">
        <v>158850</v>
      </c>
      <c r="J13507" s="68">
        <f t="shared" ref="J13507:J13570" si="633">H13507/G13507</f>
        <v>0.5451739376770538</v>
      </c>
      <c r="K13507" s="43">
        <f t="shared" ref="K13507:K13570" si="634">I13507/G13507</f>
        <v>0.9</v>
      </c>
      <c r="L13507" s="41" t="str">
        <f t="shared" ref="L13507:L13570" si="635">IF(J13507&lt;=65%,"AA",IF(J13507&lt;=75%,"A",IF(J13507&lt;=85%,"B","C")))</f>
        <v>AA</v>
      </c>
      <c r="M13507" s="41" t="s">
        <v>595</v>
      </c>
      <c r="N13507" s="41" t="s">
        <v>423</v>
      </c>
      <c r="O13507" s="41" t="s">
        <v>70</v>
      </c>
    </row>
    <row r="13508" spans="1:15">
      <c r="A13508" s="42">
        <v>40786</v>
      </c>
      <c r="B13508" s="42">
        <v>51744</v>
      </c>
      <c r="C13508" s="130">
        <v>360</v>
      </c>
      <c r="D13508" s="43">
        <v>0.1003</v>
      </c>
      <c r="E13508" s="43">
        <v>9.11E-2</v>
      </c>
      <c r="F13508" s="44">
        <v>169900</v>
      </c>
      <c r="G13508" s="44">
        <v>169900</v>
      </c>
      <c r="H13508" s="44">
        <v>116740.86</v>
      </c>
      <c r="I13508" s="44">
        <v>152910</v>
      </c>
      <c r="J13508" s="68">
        <f t="shared" si="633"/>
        <v>0.68711512654502649</v>
      </c>
      <c r="K13508" s="43">
        <f t="shared" si="634"/>
        <v>0.9</v>
      </c>
      <c r="L13508" s="41" t="str">
        <f t="shared" si="635"/>
        <v>A</v>
      </c>
      <c r="M13508" s="41" t="s">
        <v>564</v>
      </c>
      <c r="N13508" s="41" t="s">
        <v>417</v>
      </c>
      <c r="O13508" s="41" t="s">
        <v>70</v>
      </c>
    </row>
    <row r="13509" spans="1:15">
      <c r="A13509" s="42">
        <v>40541</v>
      </c>
      <c r="B13509" s="42">
        <v>51499</v>
      </c>
      <c r="C13509" s="130">
        <v>360</v>
      </c>
      <c r="D13509" s="43">
        <v>0.1003</v>
      </c>
      <c r="E13509" s="43">
        <v>9.11E-2</v>
      </c>
      <c r="F13509" s="44">
        <v>176500</v>
      </c>
      <c r="G13509" s="44">
        <v>176500</v>
      </c>
      <c r="H13509" s="44">
        <v>108709.96</v>
      </c>
      <c r="I13509" s="44">
        <v>158850</v>
      </c>
      <c r="J13509" s="68">
        <f t="shared" si="633"/>
        <v>0.61592045325779043</v>
      </c>
      <c r="K13509" s="43">
        <f t="shared" si="634"/>
        <v>0.9</v>
      </c>
      <c r="L13509" s="41" t="str">
        <f t="shared" si="635"/>
        <v>AA</v>
      </c>
      <c r="M13509" s="41" t="s">
        <v>595</v>
      </c>
      <c r="N13509" s="41" t="s">
        <v>423</v>
      </c>
      <c r="O13509" s="41" t="s">
        <v>70</v>
      </c>
    </row>
    <row r="13510" spans="1:15">
      <c r="A13510" s="42">
        <v>39958</v>
      </c>
      <c r="B13510" s="42">
        <v>47263</v>
      </c>
      <c r="C13510" s="130">
        <v>240</v>
      </c>
      <c r="D13510" s="43">
        <v>0.1003</v>
      </c>
      <c r="E13510" s="43">
        <v>9.11E-2</v>
      </c>
      <c r="F13510" s="44">
        <v>192600</v>
      </c>
      <c r="G13510" s="44">
        <v>192600</v>
      </c>
      <c r="H13510" s="133">
        <v>137677.47</v>
      </c>
      <c r="I13510" s="44">
        <v>184999.99</v>
      </c>
      <c r="J13510" s="68">
        <f t="shared" si="633"/>
        <v>0.71483629283489092</v>
      </c>
      <c r="K13510" s="128">
        <f t="shared" si="634"/>
        <v>0.96053992731048798</v>
      </c>
      <c r="L13510" s="41" t="str">
        <f t="shared" si="635"/>
        <v>A</v>
      </c>
      <c r="M13510" s="41" t="s">
        <v>467</v>
      </c>
      <c r="N13510" s="41" t="s">
        <v>425</v>
      </c>
      <c r="O13510" s="41" t="s">
        <v>70</v>
      </c>
    </row>
    <row r="13511" spans="1:15">
      <c r="A13511" s="42">
        <v>40963</v>
      </c>
      <c r="B13511" s="42">
        <v>51921</v>
      </c>
      <c r="C13511" s="130">
        <v>360</v>
      </c>
      <c r="D13511" s="43">
        <v>0.1048</v>
      </c>
      <c r="E13511" s="43">
        <v>9.5700000000000007E-2</v>
      </c>
      <c r="F13511" s="44">
        <v>180000</v>
      </c>
      <c r="G13511" s="44">
        <v>180000</v>
      </c>
      <c r="H13511" s="44">
        <v>37304.74</v>
      </c>
      <c r="I13511" s="44">
        <v>40461.57</v>
      </c>
      <c r="J13511" s="68">
        <f t="shared" si="633"/>
        <v>0.20724855555555555</v>
      </c>
      <c r="K13511" s="43">
        <f t="shared" si="634"/>
        <v>0.2247865</v>
      </c>
      <c r="L13511" s="41" t="str">
        <f t="shared" si="635"/>
        <v>AA</v>
      </c>
      <c r="M13511" s="41" t="s">
        <v>631</v>
      </c>
      <c r="N13511" s="41" t="s">
        <v>424</v>
      </c>
      <c r="O13511" s="41" t="s">
        <v>70</v>
      </c>
    </row>
    <row r="13512" spans="1:15">
      <c r="A13512" s="38">
        <v>41002</v>
      </c>
      <c r="B13512" s="38">
        <v>46480</v>
      </c>
      <c r="C13512" s="131">
        <v>180</v>
      </c>
      <c r="D13512" s="39">
        <v>0.1048</v>
      </c>
      <c r="E13512" s="39">
        <v>0.1003</v>
      </c>
      <c r="F13512" s="40">
        <v>180000</v>
      </c>
      <c r="G13512" s="40">
        <v>180000</v>
      </c>
      <c r="H13512" s="40">
        <v>38201.03</v>
      </c>
      <c r="I13512" s="40">
        <v>45000</v>
      </c>
      <c r="J13512" s="67">
        <f t="shared" si="633"/>
        <v>0.21222794444444443</v>
      </c>
      <c r="K13512" s="39">
        <f t="shared" si="634"/>
        <v>0.25</v>
      </c>
      <c r="L13512" s="2" t="str">
        <f t="shared" si="635"/>
        <v>AA</v>
      </c>
      <c r="M13512" s="2" t="s">
        <v>599</v>
      </c>
      <c r="N13512" s="2" t="s">
        <v>421</v>
      </c>
      <c r="O13512" s="2" t="s">
        <v>70</v>
      </c>
    </row>
    <row r="13513" spans="1:15">
      <c r="A13513" s="42">
        <v>41010</v>
      </c>
      <c r="B13513" s="42">
        <v>50141</v>
      </c>
      <c r="C13513" s="130">
        <v>300</v>
      </c>
      <c r="D13513" s="43">
        <v>0.1048</v>
      </c>
      <c r="E13513" s="43">
        <v>0.1003</v>
      </c>
      <c r="F13513" s="44">
        <v>130000</v>
      </c>
      <c r="G13513" s="44">
        <v>130000</v>
      </c>
      <c r="H13513" s="44">
        <v>38727.199999999997</v>
      </c>
      <c r="I13513" s="44">
        <v>42494</v>
      </c>
      <c r="J13513" s="68">
        <f t="shared" si="633"/>
        <v>0.29790153846153844</v>
      </c>
      <c r="K13513" s="43">
        <f t="shared" si="634"/>
        <v>0.32687692307692306</v>
      </c>
      <c r="L13513" s="41" t="str">
        <f t="shared" si="635"/>
        <v>AA</v>
      </c>
      <c r="M13513" s="41" t="s">
        <v>673</v>
      </c>
      <c r="N13513" s="41" t="s">
        <v>435</v>
      </c>
      <c r="O13513" s="41" t="s">
        <v>70</v>
      </c>
    </row>
    <row r="13514" spans="1:15">
      <c r="A13514" s="38">
        <v>41004</v>
      </c>
      <c r="B13514" s="38">
        <v>51961</v>
      </c>
      <c r="C13514" s="131">
        <v>360</v>
      </c>
      <c r="D13514" s="39">
        <v>0.1048</v>
      </c>
      <c r="E13514" s="39">
        <v>0.1003</v>
      </c>
      <c r="F13514" s="40">
        <v>190000</v>
      </c>
      <c r="G13514" s="40">
        <v>190000</v>
      </c>
      <c r="H13514" s="40">
        <v>59033.15</v>
      </c>
      <c r="I13514" s="40">
        <v>63000</v>
      </c>
      <c r="J13514" s="67">
        <f t="shared" si="633"/>
        <v>0.31070078947368424</v>
      </c>
      <c r="K13514" s="39">
        <f t="shared" si="634"/>
        <v>0.33157894736842103</v>
      </c>
      <c r="L13514" s="2" t="str">
        <f t="shared" si="635"/>
        <v>AA</v>
      </c>
      <c r="M13514" s="2" t="s">
        <v>610</v>
      </c>
      <c r="N13514" s="2" t="s">
        <v>424</v>
      </c>
      <c r="O13514" s="2" t="s">
        <v>70</v>
      </c>
    </row>
    <row r="13515" spans="1:15">
      <c r="A13515" s="42">
        <v>39353</v>
      </c>
      <c r="B13515" s="42">
        <v>46658</v>
      </c>
      <c r="C13515" s="130">
        <v>240</v>
      </c>
      <c r="D13515" s="43">
        <v>0.1048</v>
      </c>
      <c r="E13515" s="43">
        <v>0.1003</v>
      </c>
      <c r="F13515" s="44">
        <v>138400</v>
      </c>
      <c r="G13515" s="44">
        <v>138400</v>
      </c>
      <c r="H13515" s="44">
        <v>33166.49</v>
      </c>
      <c r="I13515" s="44">
        <v>46392.09</v>
      </c>
      <c r="J13515" s="68">
        <f t="shared" si="633"/>
        <v>0.23964226878612715</v>
      </c>
      <c r="K13515" s="43">
        <f t="shared" si="634"/>
        <v>0.33520296242774567</v>
      </c>
      <c r="L13515" s="41" t="str">
        <f t="shared" si="635"/>
        <v>AA</v>
      </c>
      <c r="M13515" s="41" t="s">
        <v>476</v>
      </c>
      <c r="N13515" s="41" t="s">
        <v>421</v>
      </c>
      <c r="O13515" s="41" t="s">
        <v>70</v>
      </c>
    </row>
    <row r="13516" spans="1:15">
      <c r="A13516" s="38">
        <v>40989</v>
      </c>
      <c r="B13516" s="38">
        <v>48294</v>
      </c>
      <c r="C13516" s="131">
        <v>240</v>
      </c>
      <c r="D13516" s="39">
        <v>0.1048</v>
      </c>
      <c r="E13516" s="39">
        <v>0.1003</v>
      </c>
      <c r="F13516" s="40">
        <v>130000</v>
      </c>
      <c r="G13516" s="40">
        <v>130000</v>
      </c>
      <c r="H13516" s="40">
        <v>39562.81</v>
      </c>
      <c r="I13516" s="40">
        <v>44686</v>
      </c>
      <c r="J13516" s="67">
        <f t="shared" si="633"/>
        <v>0.30432930769230765</v>
      </c>
      <c r="K13516" s="39">
        <f t="shared" si="634"/>
        <v>0.34373846153846155</v>
      </c>
      <c r="L13516" s="2" t="str">
        <f t="shared" si="635"/>
        <v>AA</v>
      </c>
      <c r="M13516" s="2" t="s">
        <v>1020</v>
      </c>
      <c r="N13516" s="2" t="s">
        <v>421</v>
      </c>
      <c r="O13516" s="2" t="s">
        <v>70</v>
      </c>
    </row>
    <row r="13517" spans="1:15">
      <c r="A13517" s="42">
        <v>40912</v>
      </c>
      <c r="B13517" s="42">
        <v>50044</v>
      </c>
      <c r="C13517" s="130">
        <v>300</v>
      </c>
      <c r="D13517" s="43">
        <v>0.1048</v>
      </c>
      <c r="E13517" s="43">
        <v>0.1003</v>
      </c>
      <c r="F13517" s="44">
        <v>150000</v>
      </c>
      <c r="G13517" s="44">
        <v>150000</v>
      </c>
      <c r="H13517" s="44">
        <v>47864.83</v>
      </c>
      <c r="I13517" s="44">
        <v>52869.2</v>
      </c>
      <c r="J13517" s="68">
        <f t="shared" si="633"/>
        <v>0.3190988666666667</v>
      </c>
      <c r="K13517" s="43">
        <f t="shared" si="634"/>
        <v>0.35246133333333329</v>
      </c>
      <c r="L13517" s="41" t="str">
        <f t="shared" si="635"/>
        <v>AA</v>
      </c>
      <c r="M13517" s="41" t="s">
        <v>285</v>
      </c>
      <c r="N13517" s="41" t="s">
        <v>421</v>
      </c>
      <c r="O13517" s="41" t="s">
        <v>70</v>
      </c>
    </row>
    <row r="13518" spans="1:15">
      <c r="A13518" s="42">
        <v>39457</v>
      </c>
      <c r="B13518" s="42">
        <v>50323</v>
      </c>
      <c r="C13518" s="130">
        <v>357</v>
      </c>
      <c r="D13518" s="43">
        <v>0.1048</v>
      </c>
      <c r="E13518" s="43">
        <v>0.1003</v>
      </c>
      <c r="F13518" s="44">
        <v>167000</v>
      </c>
      <c r="G13518" s="44">
        <v>167000</v>
      </c>
      <c r="H13518" s="44">
        <v>48458.94</v>
      </c>
      <c r="I13518" s="44">
        <v>59999.99</v>
      </c>
      <c r="J13518" s="68">
        <f t="shared" si="633"/>
        <v>0.29017329341317366</v>
      </c>
      <c r="K13518" s="43">
        <f t="shared" si="634"/>
        <v>0.35928137724550896</v>
      </c>
      <c r="L13518" s="41" t="str">
        <f t="shared" si="635"/>
        <v>AA</v>
      </c>
      <c r="M13518" s="41" t="s">
        <v>449</v>
      </c>
      <c r="N13518" s="41" t="s">
        <v>418</v>
      </c>
      <c r="O13518" s="41" t="s">
        <v>70</v>
      </c>
    </row>
    <row r="13519" spans="1:15">
      <c r="A13519" s="38">
        <v>40893</v>
      </c>
      <c r="B13519" s="38">
        <v>51851</v>
      </c>
      <c r="C13519" s="131">
        <v>360</v>
      </c>
      <c r="D13519" s="39">
        <v>0.1048</v>
      </c>
      <c r="E13519" s="39">
        <v>0.1003</v>
      </c>
      <c r="F13519" s="40">
        <v>105000</v>
      </c>
      <c r="G13519" s="40">
        <v>105000</v>
      </c>
      <c r="H13519" s="40">
        <v>36324.449999999997</v>
      </c>
      <c r="I13519" s="40">
        <v>39999.99</v>
      </c>
      <c r="J13519" s="67">
        <f t="shared" si="633"/>
        <v>0.34594714285714284</v>
      </c>
      <c r="K13519" s="39">
        <f t="shared" si="634"/>
        <v>0.38095228571428569</v>
      </c>
      <c r="L13519" s="2" t="str">
        <f t="shared" si="635"/>
        <v>AA</v>
      </c>
      <c r="M13519" s="2" t="s">
        <v>516</v>
      </c>
      <c r="N13519" s="2" t="s">
        <v>416</v>
      </c>
      <c r="O13519" s="2" t="s">
        <v>70</v>
      </c>
    </row>
    <row r="13520" spans="1:15">
      <c r="A13520" s="42">
        <v>41004</v>
      </c>
      <c r="B13520" s="42">
        <v>51961</v>
      </c>
      <c r="C13520" s="130">
        <v>360</v>
      </c>
      <c r="D13520" s="43">
        <v>0.1048</v>
      </c>
      <c r="E13520" s="43">
        <v>0.1003</v>
      </c>
      <c r="F13520" s="44">
        <v>145000</v>
      </c>
      <c r="G13520" s="44">
        <v>145000</v>
      </c>
      <c r="H13520" s="44">
        <v>56579.24</v>
      </c>
      <c r="I13520" s="44">
        <v>60930</v>
      </c>
      <c r="J13520" s="68">
        <f t="shared" si="633"/>
        <v>0.39020165517241379</v>
      </c>
      <c r="K13520" s="43">
        <f t="shared" si="634"/>
        <v>0.42020689655172416</v>
      </c>
      <c r="L13520" s="41" t="str">
        <f t="shared" si="635"/>
        <v>AA</v>
      </c>
      <c r="M13520" s="41" t="s">
        <v>883</v>
      </c>
      <c r="N13520" s="41" t="s">
        <v>417</v>
      </c>
      <c r="O13520" s="41" t="s">
        <v>70</v>
      </c>
    </row>
    <row r="13521" spans="1:15">
      <c r="A13521" s="38">
        <v>40919</v>
      </c>
      <c r="B13521" s="38">
        <v>51877</v>
      </c>
      <c r="C13521" s="131">
        <v>360</v>
      </c>
      <c r="D13521" s="39">
        <v>0.1048</v>
      </c>
      <c r="E13521" s="39">
        <v>0.1003</v>
      </c>
      <c r="F13521" s="40">
        <v>122000</v>
      </c>
      <c r="G13521" s="40">
        <v>122000</v>
      </c>
      <c r="H13521" s="40">
        <v>50109.99</v>
      </c>
      <c r="I13521" s="40">
        <v>54999.99</v>
      </c>
      <c r="J13521" s="67">
        <f t="shared" si="633"/>
        <v>0.41073762295081967</v>
      </c>
      <c r="K13521" s="39">
        <f t="shared" si="634"/>
        <v>0.45081959016393441</v>
      </c>
      <c r="L13521" s="2" t="str">
        <f t="shared" si="635"/>
        <v>AA</v>
      </c>
      <c r="M13521" s="2" t="s">
        <v>527</v>
      </c>
      <c r="N13521" s="2" t="s">
        <v>419</v>
      </c>
      <c r="O13521" s="2" t="s">
        <v>70</v>
      </c>
    </row>
    <row r="13522" spans="1:15">
      <c r="A13522" s="42">
        <v>40947</v>
      </c>
      <c r="B13522" s="42">
        <v>46426</v>
      </c>
      <c r="C13522" s="130">
        <v>180</v>
      </c>
      <c r="D13522" s="43">
        <v>0.1048</v>
      </c>
      <c r="E13522" s="43">
        <v>0.1003</v>
      </c>
      <c r="F13522" s="44">
        <v>200000</v>
      </c>
      <c r="G13522" s="44">
        <v>200000</v>
      </c>
      <c r="H13522" s="44">
        <v>76626.11</v>
      </c>
      <c r="I13522" s="44">
        <v>94500.43</v>
      </c>
      <c r="J13522" s="68">
        <f t="shared" si="633"/>
        <v>0.38313055000000001</v>
      </c>
      <c r="K13522" s="43">
        <f t="shared" si="634"/>
        <v>0.47250214999999995</v>
      </c>
      <c r="L13522" s="41" t="str">
        <f t="shared" si="635"/>
        <v>AA</v>
      </c>
      <c r="M13522" s="41" t="s">
        <v>1068</v>
      </c>
      <c r="N13522" s="41" t="s">
        <v>416</v>
      </c>
      <c r="O13522" s="41" t="s">
        <v>70</v>
      </c>
    </row>
    <row r="13523" spans="1:15">
      <c r="A13523" s="38">
        <v>40787</v>
      </c>
      <c r="B13523" s="38">
        <v>51745</v>
      </c>
      <c r="C13523" s="131">
        <v>360</v>
      </c>
      <c r="D13523" s="39">
        <v>0.1048</v>
      </c>
      <c r="E13523" s="39">
        <v>0.1003</v>
      </c>
      <c r="F13523" s="40">
        <v>177450.96</v>
      </c>
      <c r="G13523" s="40">
        <v>177450.96</v>
      </c>
      <c r="H13523" s="40">
        <v>76668.5</v>
      </c>
      <c r="I13523" s="40">
        <v>84999.99</v>
      </c>
      <c r="J13523" s="67">
        <f t="shared" si="633"/>
        <v>0.43205458003721142</v>
      </c>
      <c r="K13523" s="39">
        <f t="shared" si="634"/>
        <v>0.47900552355422599</v>
      </c>
      <c r="L13523" s="2" t="str">
        <f t="shared" si="635"/>
        <v>AA</v>
      </c>
      <c r="M13523" s="2" t="s">
        <v>753</v>
      </c>
      <c r="N13523" s="2" t="s">
        <v>431</v>
      </c>
      <c r="O13523" s="2" t="s">
        <v>70</v>
      </c>
    </row>
    <row r="13524" spans="1:15">
      <c r="A13524" s="42">
        <v>40995</v>
      </c>
      <c r="B13524" s="42">
        <v>43917</v>
      </c>
      <c r="C13524" s="130">
        <v>96</v>
      </c>
      <c r="D13524" s="43">
        <v>0.1048</v>
      </c>
      <c r="E13524" s="43">
        <v>0.1003</v>
      </c>
      <c r="F13524" s="44">
        <v>103000</v>
      </c>
      <c r="G13524" s="44">
        <v>103000</v>
      </c>
      <c r="H13524" s="44">
        <v>32234.2</v>
      </c>
      <c r="I13524" s="44">
        <v>49999.99</v>
      </c>
      <c r="J13524" s="68">
        <f t="shared" si="633"/>
        <v>0.31295339805825245</v>
      </c>
      <c r="K13524" s="43">
        <f t="shared" si="634"/>
        <v>0.48543679611650481</v>
      </c>
      <c r="L13524" s="41" t="str">
        <f t="shared" si="635"/>
        <v>AA</v>
      </c>
      <c r="M13524" s="41" t="s">
        <v>277</v>
      </c>
      <c r="N13524" s="41" t="s">
        <v>424</v>
      </c>
      <c r="O13524" s="41" t="s">
        <v>70</v>
      </c>
    </row>
    <row r="13525" spans="1:15">
      <c r="A13525" s="38">
        <v>40841</v>
      </c>
      <c r="B13525" s="38">
        <v>51799</v>
      </c>
      <c r="C13525" s="131">
        <v>360</v>
      </c>
      <c r="D13525" s="39">
        <v>0.1048</v>
      </c>
      <c r="E13525" s="39">
        <v>0.1003</v>
      </c>
      <c r="F13525" s="40">
        <v>150000</v>
      </c>
      <c r="G13525" s="40">
        <v>150000</v>
      </c>
      <c r="H13525" s="40">
        <v>66518.06</v>
      </c>
      <c r="I13525" s="40">
        <v>73499.990000000005</v>
      </c>
      <c r="J13525" s="67">
        <f t="shared" si="633"/>
        <v>0.44345373333333332</v>
      </c>
      <c r="K13525" s="39">
        <f t="shared" si="634"/>
        <v>0.48999993333333336</v>
      </c>
      <c r="L13525" s="2" t="str">
        <f t="shared" si="635"/>
        <v>AA</v>
      </c>
      <c r="M13525" s="2" t="s">
        <v>463</v>
      </c>
      <c r="N13525" s="2" t="s">
        <v>422</v>
      </c>
      <c r="O13525" s="2" t="s">
        <v>70</v>
      </c>
    </row>
    <row r="13526" spans="1:15">
      <c r="A13526" s="42">
        <v>40934</v>
      </c>
      <c r="B13526" s="42">
        <v>51892</v>
      </c>
      <c r="C13526" s="130">
        <v>360</v>
      </c>
      <c r="D13526" s="43">
        <v>0.1048</v>
      </c>
      <c r="E13526" s="43">
        <v>0.1003</v>
      </c>
      <c r="F13526" s="44">
        <v>120000</v>
      </c>
      <c r="G13526" s="44">
        <v>120000</v>
      </c>
      <c r="H13526" s="44">
        <v>54600.5</v>
      </c>
      <c r="I13526" s="44">
        <v>59999.99</v>
      </c>
      <c r="J13526" s="68">
        <f t="shared" si="633"/>
        <v>0.45500416666666665</v>
      </c>
      <c r="K13526" s="43">
        <f t="shared" si="634"/>
        <v>0.49999991666666666</v>
      </c>
      <c r="L13526" s="41" t="str">
        <f t="shared" si="635"/>
        <v>AA</v>
      </c>
      <c r="M13526" s="41" t="s">
        <v>851</v>
      </c>
      <c r="N13526" s="41" t="s">
        <v>422</v>
      </c>
      <c r="O13526" s="41" t="s">
        <v>70</v>
      </c>
    </row>
    <row r="13527" spans="1:15">
      <c r="A13527" s="42">
        <v>40931</v>
      </c>
      <c r="B13527" s="42">
        <v>46410</v>
      </c>
      <c r="C13527" s="130">
        <v>180</v>
      </c>
      <c r="D13527" s="43">
        <v>0.1048</v>
      </c>
      <c r="E13527" s="43">
        <v>0.1003</v>
      </c>
      <c r="F13527" s="44">
        <v>180900</v>
      </c>
      <c r="G13527" s="44">
        <v>180900</v>
      </c>
      <c r="H13527" s="44">
        <v>74628.14</v>
      </c>
      <c r="I13527" s="44">
        <v>92587.66</v>
      </c>
      <c r="J13527" s="68">
        <f t="shared" si="633"/>
        <v>0.41253808734107239</v>
      </c>
      <c r="K13527" s="43">
        <f t="shared" si="634"/>
        <v>0.51181680486456604</v>
      </c>
      <c r="L13527" s="41" t="str">
        <f t="shared" si="635"/>
        <v>AA</v>
      </c>
      <c r="M13527" s="41" t="s">
        <v>958</v>
      </c>
      <c r="N13527" s="41" t="s">
        <v>416</v>
      </c>
      <c r="O13527" s="41" t="s">
        <v>70</v>
      </c>
    </row>
    <row r="13528" spans="1:15">
      <c r="A13528" s="38">
        <v>40981</v>
      </c>
      <c r="B13528" s="38">
        <v>51938</v>
      </c>
      <c r="C13528" s="131">
        <v>360</v>
      </c>
      <c r="D13528" s="39">
        <v>0.1048</v>
      </c>
      <c r="E13528" s="39">
        <v>0.1003</v>
      </c>
      <c r="F13528" s="40">
        <v>120000</v>
      </c>
      <c r="G13528" s="40">
        <v>120000</v>
      </c>
      <c r="H13528" s="40">
        <v>57671.26</v>
      </c>
      <c r="I13528" s="40">
        <v>62999.99</v>
      </c>
      <c r="J13528" s="67">
        <f t="shared" si="633"/>
        <v>0.48059383333333333</v>
      </c>
      <c r="K13528" s="39">
        <f t="shared" si="634"/>
        <v>0.52499991666666668</v>
      </c>
      <c r="L13528" s="2" t="str">
        <f t="shared" si="635"/>
        <v>AA</v>
      </c>
      <c r="M13528" s="2" t="s">
        <v>1068</v>
      </c>
      <c r="N13528" s="2" t="s">
        <v>416</v>
      </c>
      <c r="O13528" s="2" t="s">
        <v>70</v>
      </c>
    </row>
    <row r="13529" spans="1:15">
      <c r="A13529" s="42">
        <v>41025</v>
      </c>
      <c r="B13529" s="42">
        <v>48330</v>
      </c>
      <c r="C13529" s="130">
        <v>240</v>
      </c>
      <c r="D13529" s="43">
        <v>0.1048</v>
      </c>
      <c r="E13529" s="43">
        <v>0.1003</v>
      </c>
      <c r="F13529" s="44">
        <v>195000</v>
      </c>
      <c r="G13529" s="44">
        <v>195000</v>
      </c>
      <c r="H13529" s="44">
        <v>92970.68</v>
      </c>
      <c r="I13529" s="44">
        <v>103500</v>
      </c>
      <c r="J13529" s="68">
        <f t="shared" si="633"/>
        <v>0.47677271794871789</v>
      </c>
      <c r="K13529" s="43">
        <f t="shared" si="634"/>
        <v>0.53076923076923077</v>
      </c>
      <c r="L13529" s="41" t="str">
        <f t="shared" si="635"/>
        <v>AA</v>
      </c>
      <c r="M13529" s="41" t="s">
        <v>578</v>
      </c>
      <c r="N13529" s="41" t="s">
        <v>417</v>
      </c>
      <c r="O13529" s="41" t="s">
        <v>70</v>
      </c>
    </row>
    <row r="13530" spans="1:15">
      <c r="A13530" s="42">
        <v>39423</v>
      </c>
      <c r="B13530" s="42">
        <v>46728</v>
      </c>
      <c r="C13530" s="130">
        <v>240</v>
      </c>
      <c r="D13530" s="43">
        <v>0.1048</v>
      </c>
      <c r="E13530" s="43">
        <v>0.1003</v>
      </c>
      <c r="F13530" s="44">
        <v>184721.2</v>
      </c>
      <c r="G13530" s="44">
        <v>184721.2</v>
      </c>
      <c r="H13530" s="44">
        <v>69609.23</v>
      </c>
      <c r="I13530" s="44">
        <v>100000</v>
      </c>
      <c r="J13530" s="68">
        <f t="shared" si="633"/>
        <v>0.37683400714157333</v>
      </c>
      <c r="K13530" s="43">
        <f t="shared" si="634"/>
        <v>0.54135637923530155</v>
      </c>
      <c r="L13530" s="41" t="str">
        <f t="shared" si="635"/>
        <v>AA</v>
      </c>
      <c r="M13530" s="41" t="s">
        <v>536</v>
      </c>
      <c r="N13530" s="41" t="s">
        <v>423</v>
      </c>
      <c r="O13530" s="41" t="s">
        <v>70</v>
      </c>
    </row>
    <row r="13531" spans="1:15">
      <c r="A13531" s="42">
        <v>40875</v>
      </c>
      <c r="B13531" s="42">
        <v>48180</v>
      </c>
      <c r="C13531" s="130">
        <v>240</v>
      </c>
      <c r="D13531" s="43">
        <v>0.1048</v>
      </c>
      <c r="E13531" s="43">
        <v>0.1048</v>
      </c>
      <c r="F13531" s="44">
        <v>74499.72</v>
      </c>
      <c r="G13531" s="44">
        <v>74499.72</v>
      </c>
      <c r="H13531" s="44">
        <v>35180.120000000003</v>
      </c>
      <c r="I13531" s="44">
        <v>40499.72</v>
      </c>
      <c r="J13531" s="68">
        <f t="shared" si="633"/>
        <v>0.47221815061855271</v>
      </c>
      <c r="K13531" s="43">
        <f t="shared" si="634"/>
        <v>0.54362244582932662</v>
      </c>
      <c r="L13531" s="41" t="str">
        <f t="shared" si="635"/>
        <v>AA</v>
      </c>
      <c r="M13531" s="41" t="s">
        <v>190</v>
      </c>
      <c r="N13531" s="41" t="s">
        <v>421</v>
      </c>
      <c r="O13531" s="41" t="s">
        <v>70</v>
      </c>
    </row>
    <row r="13532" spans="1:15">
      <c r="A13532" s="42">
        <v>39422</v>
      </c>
      <c r="B13532" s="42">
        <v>47458</v>
      </c>
      <c r="C13532" s="130">
        <v>264</v>
      </c>
      <c r="D13532" s="43">
        <v>0.1048</v>
      </c>
      <c r="E13532" s="43">
        <v>0.1003</v>
      </c>
      <c r="F13532" s="44">
        <v>141000</v>
      </c>
      <c r="G13532" s="44">
        <v>141000</v>
      </c>
      <c r="H13532" s="44">
        <v>57213.279999999999</v>
      </c>
      <c r="I13532" s="44">
        <v>79999.990000000005</v>
      </c>
      <c r="J13532" s="68">
        <f t="shared" si="633"/>
        <v>0.40576794326241133</v>
      </c>
      <c r="K13532" s="43">
        <f t="shared" si="634"/>
        <v>0.5673758156028369</v>
      </c>
      <c r="L13532" s="41" t="str">
        <f t="shared" si="635"/>
        <v>AA</v>
      </c>
      <c r="M13532" s="41" t="s">
        <v>468</v>
      </c>
      <c r="N13532" s="41" t="s">
        <v>421</v>
      </c>
      <c r="O13532" s="41" t="s">
        <v>70</v>
      </c>
    </row>
    <row r="13533" spans="1:15">
      <c r="A13533" s="38">
        <v>39406</v>
      </c>
      <c r="B13533" s="38">
        <v>46711</v>
      </c>
      <c r="C13533" s="131">
        <v>240</v>
      </c>
      <c r="D13533" s="39">
        <v>0.1048</v>
      </c>
      <c r="E13533" s="39">
        <v>0.1003</v>
      </c>
      <c r="F13533" s="40">
        <v>175000</v>
      </c>
      <c r="G13533" s="40">
        <v>175000</v>
      </c>
      <c r="H13533" s="40">
        <v>71976.710000000006</v>
      </c>
      <c r="I13533" s="40">
        <v>100645</v>
      </c>
      <c r="J13533" s="67">
        <f t="shared" si="633"/>
        <v>0.41129548571428576</v>
      </c>
      <c r="K13533" s="39">
        <f t="shared" si="634"/>
        <v>0.57511428571428569</v>
      </c>
      <c r="L13533" s="2" t="str">
        <f t="shared" si="635"/>
        <v>AA</v>
      </c>
      <c r="M13533" s="2" t="s">
        <v>501</v>
      </c>
      <c r="N13533" s="2" t="s">
        <v>421</v>
      </c>
      <c r="O13533" s="2" t="s">
        <v>70</v>
      </c>
    </row>
    <row r="13534" spans="1:15">
      <c r="A13534" s="42">
        <v>40809</v>
      </c>
      <c r="B13534" s="42">
        <v>48114</v>
      </c>
      <c r="C13534" s="130">
        <v>240</v>
      </c>
      <c r="D13534" s="43">
        <v>0.1048</v>
      </c>
      <c r="E13534" s="43">
        <v>0.1003</v>
      </c>
      <c r="F13534" s="44">
        <v>138943.62</v>
      </c>
      <c r="G13534" s="44">
        <v>138943.62</v>
      </c>
      <c r="H13534" s="44">
        <v>68777.62</v>
      </c>
      <c r="I13534" s="44">
        <v>80999.990000000005</v>
      </c>
      <c r="J13534" s="68">
        <f t="shared" si="633"/>
        <v>0.49500380082223278</v>
      </c>
      <c r="K13534" s="43">
        <f t="shared" si="634"/>
        <v>0.58297020043093739</v>
      </c>
      <c r="L13534" s="41" t="str">
        <f t="shared" si="635"/>
        <v>AA</v>
      </c>
      <c r="M13534" s="41" t="s">
        <v>566</v>
      </c>
      <c r="N13534" s="41" t="s">
        <v>420</v>
      </c>
      <c r="O13534" s="41" t="s">
        <v>70</v>
      </c>
    </row>
    <row r="13535" spans="1:15">
      <c r="A13535" s="38">
        <v>40879</v>
      </c>
      <c r="B13535" s="38">
        <v>51837</v>
      </c>
      <c r="C13535" s="131">
        <v>360</v>
      </c>
      <c r="D13535" s="39">
        <v>0.1048</v>
      </c>
      <c r="E13535" s="39">
        <v>0.1003</v>
      </c>
      <c r="F13535" s="40">
        <v>136000</v>
      </c>
      <c r="G13535" s="40">
        <v>136000</v>
      </c>
      <c r="H13535" s="40">
        <v>72427.45</v>
      </c>
      <c r="I13535" s="40">
        <v>79619.990000000005</v>
      </c>
      <c r="J13535" s="67">
        <f t="shared" si="633"/>
        <v>0.53255477941176466</v>
      </c>
      <c r="K13535" s="39">
        <f t="shared" si="634"/>
        <v>0.58544110294117646</v>
      </c>
      <c r="L13535" s="2" t="str">
        <f t="shared" si="635"/>
        <v>AA</v>
      </c>
      <c r="M13535" s="2" t="s">
        <v>958</v>
      </c>
      <c r="N13535" s="2" t="s">
        <v>416</v>
      </c>
      <c r="O13535" s="2" t="s">
        <v>70</v>
      </c>
    </row>
    <row r="13536" spans="1:15">
      <c r="A13536" s="42">
        <v>39357</v>
      </c>
      <c r="B13536" s="42">
        <v>46662</v>
      </c>
      <c r="C13536" s="130">
        <v>240</v>
      </c>
      <c r="D13536" s="43">
        <v>0.1048</v>
      </c>
      <c r="E13536" s="43">
        <v>0.1003</v>
      </c>
      <c r="F13536" s="44">
        <v>145000</v>
      </c>
      <c r="G13536" s="44">
        <v>145000</v>
      </c>
      <c r="H13536" s="44">
        <v>57270.32</v>
      </c>
      <c r="I13536" s="44">
        <v>84999.99</v>
      </c>
      <c r="J13536" s="68">
        <f t="shared" si="633"/>
        <v>0.39496772413793102</v>
      </c>
      <c r="K13536" s="43">
        <f t="shared" si="634"/>
        <v>0.5862068275862069</v>
      </c>
      <c r="L13536" s="41" t="str">
        <f t="shared" si="635"/>
        <v>AA</v>
      </c>
      <c r="M13536" s="41" t="s">
        <v>540</v>
      </c>
      <c r="N13536" s="41" t="s">
        <v>423</v>
      </c>
      <c r="O13536" s="41" t="s">
        <v>70</v>
      </c>
    </row>
    <row r="13537" spans="1:15">
      <c r="A13537" s="42">
        <v>40997</v>
      </c>
      <c r="B13537" s="42">
        <v>51954</v>
      </c>
      <c r="C13537" s="130">
        <v>360</v>
      </c>
      <c r="D13537" s="43">
        <v>0.1048</v>
      </c>
      <c r="E13537" s="43">
        <v>0.1003</v>
      </c>
      <c r="F13537" s="44">
        <v>175000</v>
      </c>
      <c r="G13537" s="44">
        <v>175000</v>
      </c>
      <c r="H13537" s="44">
        <v>96953.97</v>
      </c>
      <c r="I13537" s="44">
        <v>105999.99</v>
      </c>
      <c r="J13537" s="68">
        <f t="shared" si="633"/>
        <v>0.5540226857142857</v>
      </c>
      <c r="K13537" s="43">
        <f t="shared" si="634"/>
        <v>0.60571422857142865</v>
      </c>
      <c r="L13537" s="41" t="str">
        <f t="shared" si="635"/>
        <v>AA</v>
      </c>
      <c r="M13537" s="41" t="s">
        <v>533</v>
      </c>
      <c r="N13537" s="41" t="s">
        <v>424</v>
      </c>
      <c r="O13537" s="41" t="s">
        <v>70</v>
      </c>
    </row>
    <row r="13538" spans="1:15">
      <c r="A13538" s="38">
        <v>39387</v>
      </c>
      <c r="B13538" s="38">
        <v>50345</v>
      </c>
      <c r="C13538" s="131">
        <v>360</v>
      </c>
      <c r="D13538" s="39">
        <v>0.1048</v>
      </c>
      <c r="E13538" s="39">
        <v>0.1003</v>
      </c>
      <c r="F13538" s="40">
        <v>170000</v>
      </c>
      <c r="G13538" s="40">
        <v>170000</v>
      </c>
      <c r="H13538" s="40">
        <v>90118.6</v>
      </c>
      <c r="I13538" s="40">
        <v>109000</v>
      </c>
      <c r="J13538" s="67">
        <f t="shared" si="633"/>
        <v>0.53010941176470594</v>
      </c>
      <c r="K13538" s="39">
        <f t="shared" si="634"/>
        <v>0.64117647058823535</v>
      </c>
      <c r="L13538" s="2" t="str">
        <f t="shared" si="635"/>
        <v>AA</v>
      </c>
      <c r="M13538" s="2" t="s">
        <v>461</v>
      </c>
      <c r="N13538" s="2" t="s">
        <v>416</v>
      </c>
      <c r="O13538" s="2" t="s">
        <v>70</v>
      </c>
    </row>
    <row r="13539" spans="1:15">
      <c r="A13539" s="38">
        <v>41016</v>
      </c>
      <c r="B13539" s="38">
        <v>51973</v>
      </c>
      <c r="C13539" s="131">
        <v>360</v>
      </c>
      <c r="D13539" s="39">
        <v>0.1048</v>
      </c>
      <c r="E13539" s="39">
        <v>0.1003</v>
      </c>
      <c r="F13539" s="40">
        <v>85000</v>
      </c>
      <c r="G13539" s="40">
        <v>85000</v>
      </c>
      <c r="H13539" s="40">
        <v>50435.14</v>
      </c>
      <c r="I13539" s="40">
        <v>54999.99</v>
      </c>
      <c r="J13539" s="67">
        <f t="shared" si="633"/>
        <v>0.59335458823529408</v>
      </c>
      <c r="K13539" s="39">
        <f t="shared" si="634"/>
        <v>0.64705870588235292</v>
      </c>
      <c r="L13539" s="2" t="str">
        <f t="shared" si="635"/>
        <v>AA</v>
      </c>
      <c r="M13539" s="2" t="s">
        <v>1171</v>
      </c>
      <c r="N13539" s="2" t="s">
        <v>423</v>
      </c>
      <c r="O13539" s="2" t="s">
        <v>70</v>
      </c>
    </row>
    <row r="13540" spans="1:15">
      <c r="A13540" s="42">
        <v>40925</v>
      </c>
      <c r="B13540" s="42">
        <v>51334</v>
      </c>
      <c r="C13540" s="130">
        <v>342</v>
      </c>
      <c r="D13540" s="43">
        <v>0.1048</v>
      </c>
      <c r="E13540" s="43">
        <v>0.1048</v>
      </c>
      <c r="F13540" s="44">
        <v>64800</v>
      </c>
      <c r="G13540" s="44">
        <v>64800</v>
      </c>
      <c r="H13540" s="44">
        <v>38862.83</v>
      </c>
      <c r="I13540" s="44">
        <v>42946.99</v>
      </c>
      <c r="J13540" s="68">
        <f t="shared" si="633"/>
        <v>0.59973503086419755</v>
      </c>
      <c r="K13540" s="43">
        <f t="shared" si="634"/>
        <v>0.66276219135802461</v>
      </c>
      <c r="L13540" s="41" t="str">
        <f t="shared" si="635"/>
        <v>AA</v>
      </c>
      <c r="M13540" s="41" t="s">
        <v>887</v>
      </c>
      <c r="N13540" s="41" t="s">
        <v>432</v>
      </c>
      <c r="O13540" s="41" t="s">
        <v>70</v>
      </c>
    </row>
    <row r="13541" spans="1:15">
      <c r="A13541" s="42">
        <v>40967</v>
      </c>
      <c r="B13541" s="42">
        <v>44620</v>
      </c>
      <c r="C13541" s="130">
        <v>120</v>
      </c>
      <c r="D13541" s="43">
        <v>0.1048</v>
      </c>
      <c r="E13541" s="43">
        <v>0.1003</v>
      </c>
      <c r="F13541" s="44">
        <v>98000</v>
      </c>
      <c r="G13541" s="44">
        <v>98000</v>
      </c>
      <c r="H13541" s="44">
        <v>46162.33</v>
      </c>
      <c r="I13541" s="44">
        <v>64999.99</v>
      </c>
      <c r="J13541" s="68">
        <f t="shared" si="633"/>
        <v>0.4710441836734694</v>
      </c>
      <c r="K13541" s="43">
        <f t="shared" si="634"/>
        <v>0.66326520408163259</v>
      </c>
      <c r="L13541" s="41" t="str">
        <f t="shared" si="635"/>
        <v>AA</v>
      </c>
      <c r="M13541" s="41" t="s">
        <v>644</v>
      </c>
      <c r="N13541" s="41" t="s">
        <v>416</v>
      </c>
      <c r="O13541" s="41" t="s">
        <v>70</v>
      </c>
    </row>
    <row r="13542" spans="1:15">
      <c r="A13542" s="42">
        <v>41022</v>
      </c>
      <c r="B13542" s="42">
        <v>51979</v>
      </c>
      <c r="C13542" s="130">
        <v>360</v>
      </c>
      <c r="D13542" s="43">
        <v>0.1048</v>
      </c>
      <c r="E13542" s="43">
        <v>0.1003</v>
      </c>
      <c r="F13542" s="44">
        <v>90000</v>
      </c>
      <c r="G13542" s="44">
        <v>90000</v>
      </c>
      <c r="H13542" s="44">
        <v>55020.68</v>
      </c>
      <c r="I13542" s="44">
        <v>59999.99</v>
      </c>
      <c r="J13542" s="68">
        <f t="shared" si="633"/>
        <v>0.61134088888888893</v>
      </c>
      <c r="K13542" s="43">
        <f t="shared" si="634"/>
        <v>0.66666655555555554</v>
      </c>
      <c r="L13542" s="41" t="str">
        <f t="shared" si="635"/>
        <v>AA</v>
      </c>
      <c r="M13542" s="41" t="s">
        <v>463</v>
      </c>
      <c r="N13542" s="41" t="s">
        <v>422</v>
      </c>
      <c r="O13542" s="41" t="s">
        <v>70</v>
      </c>
    </row>
    <row r="13543" spans="1:15">
      <c r="A13543" s="38">
        <v>41017</v>
      </c>
      <c r="B13543" s="38">
        <v>48322</v>
      </c>
      <c r="C13543" s="131">
        <v>240</v>
      </c>
      <c r="D13543" s="39">
        <v>0.1048</v>
      </c>
      <c r="E13543" s="39">
        <v>0.1003</v>
      </c>
      <c r="F13543" s="40">
        <v>150000</v>
      </c>
      <c r="G13543" s="40">
        <v>150000</v>
      </c>
      <c r="H13543" s="40">
        <v>86947.49</v>
      </c>
      <c r="I13543" s="40">
        <v>99999.99</v>
      </c>
      <c r="J13543" s="67">
        <f t="shared" si="633"/>
        <v>0.57964993333333337</v>
      </c>
      <c r="K13543" s="39">
        <f t="shared" si="634"/>
        <v>0.6666666</v>
      </c>
      <c r="L13543" s="2" t="str">
        <f t="shared" si="635"/>
        <v>AA</v>
      </c>
      <c r="M13543" s="2" t="s">
        <v>739</v>
      </c>
      <c r="N13543" s="2" t="s">
        <v>422</v>
      </c>
      <c r="O13543" s="2" t="s">
        <v>70</v>
      </c>
    </row>
    <row r="13544" spans="1:15">
      <c r="A13544" s="38">
        <v>40329</v>
      </c>
      <c r="B13544" s="38">
        <v>46418</v>
      </c>
      <c r="C13544" s="131">
        <v>200</v>
      </c>
      <c r="D13544" s="39">
        <v>0.1048</v>
      </c>
      <c r="E13544" s="39">
        <v>0.1048</v>
      </c>
      <c r="F13544" s="40">
        <v>155000</v>
      </c>
      <c r="G13544" s="40">
        <v>155000</v>
      </c>
      <c r="H13544" s="40">
        <v>79789.78</v>
      </c>
      <c r="I13544" s="40">
        <v>106999.99</v>
      </c>
      <c r="J13544" s="67">
        <f t="shared" si="633"/>
        <v>0.51477277419354839</v>
      </c>
      <c r="K13544" s="39">
        <f t="shared" si="634"/>
        <v>0.69032251612903228</v>
      </c>
      <c r="L13544" s="2" t="str">
        <f t="shared" si="635"/>
        <v>AA</v>
      </c>
      <c r="M13544" s="2" t="s">
        <v>714</v>
      </c>
      <c r="N13544" s="2" t="s">
        <v>416</v>
      </c>
      <c r="O13544" s="2" t="s">
        <v>70</v>
      </c>
    </row>
    <row r="13545" spans="1:15">
      <c r="A13545" s="38">
        <v>40884</v>
      </c>
      <c r="B13545" s="38">
        <v>48311</v>
      </c>
      <c r="C13545" s="131">
        <v>244</v>
      </c>
      <c r="D13545" s="39">
        <v>0.1048</v>
      </c>
      <c r="E13545" s="39">
        <v>0.1003</v>
      </c>
      <c r="F13545" s="40">
        <v>115000</v>
      </c>
      <c r="G13545" s="40">
        <v>115000</v>
      </c>
      <c r="H13545" s="40">
        <v>68602.820000000007</v>
      </c>
      <c r="I13545" s="40">
        <v>79899.990000000005</v>
      </c>
      <c r="J13545" s="67">
        <f t="shared" si="633"/>
        <v>0.5965462608695653</v>
      </c>
      <c r="K13545" s="39">
        <f t="shared" si="634"/>
        <v>0.69478252173913047</v>
      </c>
      <c r="L13545" s="2" t="str">
        <f t="shared" si="635"/>
        <v>AA</v>
      </c>
      <c r="M13545" s="2" t="s">
        <v>679</v>
      </c>
      <c r="N13545" s="2" t="s">
        <v>424</v>
      </c>
      <c r="O13545" s="2" t="s">
        <v>70</v>
      </c>
    </row>
    <row r="13546" spans="1:15">
      <c r="A13546" s="42">
        <v>40973</v>
      </c>
      <c r="B13546" s="42">
        <v>51930</v>
      </c>
      <c r="C13546" s="130">
        <v>360</v>
      </c>
      <c r="D13546" s="43">
        <v>0.1048</v>
      </c>
      <c r="E13546" s="43">
        <v>0.1003</v>
      </c>
      <c r="F13546" s="44">
        <v>77440</v>
      </c>
      <c r="G13546" s="44">
        <v>77440</v>
      </c>
      <c r="H13546" s="44">
        <v>49457.77</v>
      </c>
      <c r="I13546" s="44">
        <v>53999.99</v>
      </c>
      <c r="J13546" s="68">
        <f t="shared" si="633"/>
        <v>0.63865922004132225</v>
      </c>
      <c r="K13546" s="43">
        <f t="shared" si="634"/>
        <v>0.69731392045454543</v>
      </c>
      <c r="L13546" s="41" t="str">
        <f t="shared" si="635"/>
        <v>AA</v>
      </c>
      <c r="M13546" s="41" t="s">
        <v>549</v>
      </c>
      <c r="N13546" s="41" t="s">
        <v>427</v>
      </c>
      <c r="O13546" s="41" t="s">
        <v>70</v>
      </c>
    </row>
    <row r="13547" spans="1:15">
      <c r="A13547" s="38">
        <v>41004</v>
      </c>
      <c r="B13547" s="38">
        <v>46482</v>
      </c>
      <c r="C13547" s="131">
        <v>180</v>
      </c>
      <c r="D13547" s="39">
        <v>0.1048</v>
      </c>
      <c r="E13547" s="39">
        <v>0.1003</v>
      </c>
      <c r="F13547" s="40">
        <v>74500</v>
      </c>
      <c r="G13547" s="40">
        <v>74500</v>
      </c>
      <c r="H13547" s="40">
        <v>42746.98</v>
      </c>
      <c r="I13547" s="40">
        <v>51999.99</v>
      </c>
      <c r="J13547" s="67">
        <f t="shared" si="633"/>
        <v>0.57378496644295307</v>
      </c>
      <c r="K13547" s="39">
        <f t="shared" si="634"/>
        <v>0.69798644295302015</v>
      </c>
      <c r="L13547" s="2" t="str">
        <f t="shared" si="635"/>
        <v>AA</v>
      </c>
      <c r="M13547" s="2" t="s">
        <v>701</v>
      </c>
      <c r="N13547" s="2" t="s">
        <v>417</v>
      </c>
      <c r="O13547" s="2" t="s">
        <v>70</v>
      </c>
    </row>
    <row r="13548" spans="1:15">
      <c r="A13548" s="42">
        <v>40947</v>
      </c>
      <c r="B13548" s="42">
        <v>51905</v>
      </c>
      <c r="C13548" s="130">
        <v>360</v>
      </c>
      <c r="D13548" s="43">
        <v>0.1048</v>
      </c>
      <c r="E13548" s="43">
        <v>0.1003</v>
      </c>
      <c r="F13548" s="44">
        <v>103000</v>
      </c>
      <c r="G13548" s="44">
        <v>103000</v>
      </c>
      <c r="H13548" s="44">
        <v>65663</v>
      </c>
      <c r="I13548" s="44">
        <v>71999.990000000005</v>
      </c>
      <c r="J13548" s="68">
        <f t="shared" si="633"/>
        <v>0.63750485436893201</v>
      </c>
      <c r="K13548" s="43">
        <f t="shared" si="634"/>
        <v>0.69902902912621367</v>
      </c>
      <c r="L13548" s="41" t="str">
        <f t="shared" si="635"/>
        <v>AA</v>
      </c>
      <c r="M13548" s="41" t="s">
        <v>611</v>
      </c>
      <c r="N13548" s="41" t="s">
        <v>419</v>
      </c>
      <c r="O13548" s="41" t="s">
        <v>70</v>
      </c>
    </row>
    <row r="13549" spans="1:15">
      <c r="A13549" s="38">
        <v>42039</v>
      </c>
      <c r="B13549" s="38">
        <v>48614</v>
      </c>
      <c r="C13549" s="131">
        <v>216</v>
      </c>
      <c r="D13549" s="39">
        <v>0.1048</v>
      </c>
      <c r="E13549" s="39">
        <v>9.7500000000000003E-2</v>
      </c>
      <c r="F13549" s="40">
        <v>165000</v>
      </c>
      <c r="G13549" s="40">
        <v>165000</v>
      </c>
      <c r="H13549" s="40">
        <v>115499.99</v>
      </c>
      <c r="I13549" s="40">
        <v>115499.99</v>
      </c>
      <c r="J13549" s="67">
        <f t="shared" si="633"/>
        <v>0.69999993939393945</v>
      </c>
      <c r="K13549" s="39">
        <f t="shared" si="634"/>
        <v>0.69999993939393945</v>
      </c>
      <c r="L13549" s="2" t="str">
        <f t="shared" si="635"/>
        <v>A</v>
      </c>
      <c r="M13549" s="2" t="s">
        <v>520</v>
      </c>
      <c r="N13549" s="2" t="s">
        <v>429</v>
      </c>
      <c r="O13549" s="2" t="s">
        <v>70</v>
      </c>
    </row>
    <row r="13550" spans="1:15">
      <c r="A13550" s="42">
        <v>39463</v>
      </c>
      <c r="B13550" s="42">
        <v>50421</v>
      </c>
      <c r="C13550" s="130">
        <v>360</v>
      </c>
      <c r="D13550" s="43">
        <v>0.1048</v>
      </c>
      <c r="E13550" s="43">
        <v>0.1003</v>
      </c>
      <c r="F13550" s="44">
        <v>170000</v>
      </c>
      <c r="G13550" s="44">
        <v>170000</v>
      </c>
      <c r="H13550" s="44">
        <v>96337.39</v>
      </c>
      <c r="I13550" s="44">
        <v>118999.99</v>
      </c>
      <c r="J13550" s="68">
        <f t="shared" si="633"/>
        <v>0.56669052941176468</v>
      </c>
      <c r="K13550" s="43">
        <f t="shared" si="634"/>
        <v>0.69999994117647057</v>
      </c>
      <c r="L13550" s="41" t="str">
        <f t="shared" si="635"/>
        <v>AA</v>
      </c>
      <c r="M13550" s="41" t="s">
        <v>467</v>
      </c>
      <c r="N13550" s="41" t="s">
        <v>425</v>
      </c>
      <c r="O13550" s="41" t="s">
        <v>70</v>
      </c>
    </row>
    <row r="13551" spans="1:15">
      <c r="A13551" s="42">
        <v>40882</v>
      </c>
      <c r="B13551" s="42">
        <v>46361</v>
      </c>
      <c r="C13551" s="130">
        <v>180</v>
      </c>
      <c r="D13551" s="43">
        <v>0.1048</v>
      </c>
      <c r="E13551" s="43">
        <v>0.1003</v>
      </c>
      <c r="F13551" s="44">
        <v>125000</v>
      </c>
      <c r="G13551" s="44">
        <v>125000</v>
      </c>
      <c r="H13551" s="44">
        <v>71332.73</v>
      </c>
      <c r="I13551" s="44">
        <v>88999.99</v>
      </c>
      <c r="J13551" s="68">
        <f t="shared" si="633"/>
        <v>0.57066183999999998</v>
      </c>
      <c r="K13551" s="43">
        <f t="shared" si="634"/>
        <v>0.71199992000000001</v>
      </c>
      <c r="L13551" s="41" t="str">
        <f t="shared" si="635"/>
        <v>AA</v>
      </c>
      <c r="M13551" s="41" t="s">
        <v>634</v>
      </c>
      <c r="N13551" s="41" t="s">
        <v>421</v>
      </c>
      <c r="O13551" s="41" t="s">
        <v>70</v>
      </c>
    </row>
    <row r="13552" spans="1:15">
      <c r="A13552" s="42">
        <v>40892</v>
      </c>
      <c r="B13552" s="42">
        <v>51850</v>
      </c>
      <c r="C13552" s="130">
        <v>360</v>
      </c>
      <c r="D13552" s="43">
        <v>0.1048</v>
      </c>
      <c r="E13552" s="43">
        <v>0.1048</v>
      </c>
      <c r="F13552" s="44">
        <v>112800</v>
      </c>
      <c r="G13552" s="44">
        <v>112800</v>
      </c>
      <c r="H13552" s="44">
        <v>73583.199999999997</v>
      </c>
      <c r="I13552" s="44">
        <v>80999.990000000005</v>
      </c>
      <c r="J13552" s="68">
        <f t="shared" si="633"/>
        <v>0.65233333333333332</v>
      </c>
      <c r="K13552" s="43">
        <f t="shared" si="634"/>
        <v>0.71808501773049649</v>
      </c>
      <c r="L13552" s="41" t="str">
        <f t="shared" si="635"/>
        <v>A</v>
      </c>
      <c r="M13552" s="41" t="s">
        <v>619</v>
      </c>
      <c r="N13552" s="41" t="s">
        <v>427</v>
      </c>
      <c r="O13552" s="41" t="s">
        <v>70</v>
      </c>
    </row>
    <row r="13553" spans="1:15">
      <c r="A13553" s="38">
        <v>40968</v>
      </c>
      <c r="B13553" s="38">
        <v>51925</v>
      </c>
      <c r="C13553" s="131">
        <v>360</v>
      </c>
      <c r="D13553" s="39">
        <v>0.1048</v>
      </c>
      <c r="E13553" s="39">
        <v>0.1003</v>
      </c>
      <c r="F13553" s="40">
        <v>180180</v>
      </c>
      <c r="G13553" s="40">
        <v>180180</v>
      </c>
      <c r="H13553" s="40">
        <v>118641.41</v>
      </c>
      <c r="I13553" s="40">
        <v>129999.99</v>
      </c>
      <c r="J13553" s="67">
        <f t="shared" si="633"/>
        <v>0.65846048396048396</v>
      </c>
      <c r="K13553" s="39">
        <f t="shared" si="634"/>
        <v>0.72150066600066598</v>
      </c>
      <c r="L13553" s="2" t="str">
        <f t="shared" si="635"/>
        <v>A</v>
      </c>
      <c r="M13553" s="2" t="s">
        <v>738</v>
      </c>
      <c r="N13553" s="2" t="s">
        <v>422</v>
      </c>
      <c r="O13553" s="2" t="s">
        <v>70</v>
      </c>
    </row>
    <row r="13554" spans="1:15">
      <c r="A13554" s="38">
        <v>40890</v>
      </c>
      <c r="B13554" s="38">
        <v>51848</v>
      </c>
      <c r="C13554" s="131">
        <v>360</v>
      </c>
      <c r="D13554" s="39">
        <v>0.1048</v>
      </c>
      <c r="E13554" s="39">
        <v>0.1003</v>
      </c>
      <c r="F13554" s="40">
        <v>180000</v>
      </c>
      <c r="G13554" s="40">
        <v>180000</v>
      </c>
      <c r="H13554" s="40">
        <v>118166.98</v>
      </c>
      <c r="I13554" s="40">
        <v>129999.99</v>
      </c>
      <c r="J13554" s="67">
        <f t="shared" si="633"/>
        <v>0.65648322222222222</v>
      </c>
      <c r="K13554" s="39">
        <f t="shared" si="634"/>
        <v>0.72222216666666672</v>
      </c>
      <c r="L13554" s="2" t="str">
        <f t="shared" si="635"/>
        <v>A</v>
      </c>
      <c r="M13554" s="2" t="s">
        <v>675</v>
      </c>
      <c r="N13554" s="2" t="s">
        <v>421</v>
      </c>
      <c r="O13554" s="2" t="s">
        <v>70</v>
      </c>
    </row>
    <row r="13555" spans="1:15">
      <c r="A13555" s="38">
        <v>39400</v>
      </c>
      <c r="B13555" s="38">
        <v>46705</v>
      </c>
      <c r="C13555" s="131">
        <v>240</v>
      </c>
      <c r="D13555" s="39">
        <v>0.1048</v>
      </c>
      <c r="E13555" s="39">
        <v>0.1003</v>
      </c>
      <c r="F13555" s="40">
        <v>135363.1</v>
      </c>
      <c r="G13555" s="40">
        <v>135363.1</v>
      </c>
      <c r="H13555" s="40">
        <v>66305.149999999994</v>
      </c>
      <c r="I13555" s="40">
        <v>97999.99</v>
      </c>
      <c r="J13555" s="67">
        <f t="shared" si="633"/>
        <v>0.48983179315485531</v>
      </c>
      <c r="K13555" s="39">
        <f t="shared" si="634"/>
        <v>0.72397861751097603</v>
      </c>
      <c r="L13555" s="2" t="str">
        <f t="shared" si="635"/>
        <v>AA</v>
      </c>
      <c r="M13555" s="2" t="s">
        <v>924</v>
      </c>
      <c r="N13555" s="2" t="s">
        <v>424</v>
      </c>
      <c r="O13555" s="2" t="s">
        <v>70</v>
      </c>
    </row>
    <row r="13556" spans="1:15">
      <c r="A13556" s="42">
        <v>40914</v>
      </c>
      <c r="B13556" s="42">
        <v>50046</v>
      </c>
      <c r="C13556" s="130">
        <v>300</v>
      </c>
      <c r="D13556" s="43">
        <v>0.1048</v>
      </c>
      <c r="E13556" s="43">
        <v>0.1003</v>
      </c>
      <c r="F13556" s="44">
        <v>86500</v>
      </c>
      <c r="G13556" s="44">
        <v>86500</v>
      </c>
      <c r="H13556" s="44">
        <v>56051.83</v>
      </c>
      <c r="I13556" s="44">
        <v>62999.99</v>
      </c>
      <c r="J13556" s="68">
        <f t="shared" si="633"/>
        <v>0.64799803468208095</v>
      </c>
      <c r="K13556" s="43">
        <f t="shared" si="634"/>
        <v>0.72832358381502893</v>
      </c>
      <c r="L13556" s="41" t="str">
        <f t="shared" si="635"/>
        <v>AA</v>
      </c>
      <c r="M13556" s="41" t="s">
        <v>746</v>
      </c>
      <c r="N13556" s="41" t="s">
        <v>417</v>
      </c>
      <c r="O13556" s="41" t="s">
        <v>70</v>
      </c>
    </row>
    <row r="13557" spans="1:15">
      <c r="A13557" s="42">
        <v>40969</v>
      </c>
      <c r="B13557" s="42">
        <v>51926</v>
      </c>
      <c r="C13557" s="130">
        <v>360</v>
      </c>
      <c r="D13557" s="43">
        <v>0.1048</v>
      </c>
      <c r="E13557" s="43">
        <v>0.1003</v>
      </c>
      <c r="F13557" s="44">
        <v>115000</v>
      </c>
      <c r="G13557" s="44">
        <v>115000</v>
      </c>
      <c r="H13557" s="44">
        <v>77822.73</v>
      </c>
      <c r="I13557" s="44">
        <v>84999.99</v>
      </c>
      <c r="J13557" s="68">
        <f t="shared" si="633"/>
        <v>0.67671939130434777</v>
      </c>
      <c r="K13557" s="43">
        <f t="shared" si="634"/>
        <v>0.739130347826087</v>
      </c>
      <c r="L13557" s="41" t="str">
        <f t="shared" si="635"/>
        <v>A</v>
      </c>
      <c r="M13557" s="41" t="s">
        <v>665</v>
      </c>
      <c r="N13557" s="41" t="s">
        <v>417</v>
      </c>
      <c r="O13557" s="41" t="s">
        <v>70</v>
      </c>
    </row>
    <row r="13558" spans="1:15">
      <c r="A13558" s="42">
        <v>40981</v>
      </c>
      <c r="B13558" s="42">
        <v>51938</v>
      </c>
      <c r="C13558" s="130">
        <v>360</v>
      </c>
      <c r="D13558" s="43">
        <v>0.1048</v>
      </c>
      <c r="E13558" s="43">
        <v>0.1003</v>
      </c>
      <c r="F13558" s="44">
        <v>120000</v>
      </c>
      <c r="G13558" s="44">
        <v>120000</v>
      </c>
      <c r="H13558" s="44">
        <v>81655.02</v>
      </c>
      <c r="I13558" s="44">
        <v>89199.99</v>
      </c>
      <c r="J13558" s="68">
        <f t="shared" si="633"/>
        <v>0.68045850000000008</v>
      </c>
      <c r="K13558" s="43">
        <f t="shared" si="634"/>
        <v>0.74333325000000006</v>
      </c>
      <c r="L13558" s="41" t="str">
        <f t="shared" si="635"/>
        <v>A</v>
      </c>
      <c r="M13558" s="41" t="s">
        <v>532</v>
      </c>
      <c r="N13558" s="41" t="s">
        <v>417</v>
      </c>
      <c r="O13558" s="41" t="s">
        <v>70</v>
      </c>
    </row>
    <row r="13559" spans="1:15">
      <c r="A13559" s="38">
        <v>39399</v>
      </c>
      <c r="B13559" s="38">
        <v>44878</v>
      </c>
      <c r="C13559" s="131">
        <v>180</v>
      </c>
      <c r="D13559" s="39">
        <v>0.1048</v>
      </c>
      <c r="E13559" s="39">
        <v>0.1003</v>
      </c>
      <c r="F13559" s="40">
        <v>200000</v>
      </c>
      <c r="G13559" s="40">
        <v>200000</v>
      </c>
      <c r="H13559" s="40">
        <v>89478.89</v>
      </c>
      <c r="I13559" s="40">
        <v>150000</v>
      </c>
      <c r="J13559" s="67">
        <f t="shared" si="633"/>
        <v>0.44739445</v>
      </c>
      <c r="K13559" s="39">
        <f t="shared" si="634"/>
        <v>0.75</v>
      </c>
      <c r="L13559" s="2" t="str">
        <f t="shared" si="635"/>
        <v>AA</v>
      </c>
      <c r="M13559" s="2" t="s">
        <v>548</v>
      </c>
      <c r="N13559" s="2" t="s">
        <v>433</v>
      </c>
      <c r="O13559" s="2" t="s">
        <v>70</v>
      </c>
    </row>
    <row r="13560" spans="1:15">
      <c r="A13560" s="38">
        <v>40975</v>
      </c>
      <c r="B13560" s="38">
        <v>45084</v>
      </c>
      <c r="C13560" s="131">
        <v>135</v>
      </c>
      <c r="D13560" s="39">
        <v>0.1048</v>
      </c>
      <c r="E13560" s="39">
        <v>0.1003</v>
      </c>
      <c r="F13560" s="40">
        <v>168000</v>
      </c>
      <c r="G13560" s="40">
        <v>168000</v>
      </c>
      <c r="H13560" s="40">
        <v>95667.37</v>
      </c>
      <c r="I13560" s="40">
        <v>127199.99</v>
      </c>
      <c r="J13560" s="67">
        <f t="shared" si="633"/>
        <v>0.56944863095238096</v>
      </c>
      <c r="K13560" s="39">
        <f t="shared" si="634"/>
        <v>0.75714279761904768</v>
      </c>
      <c r="L13560" s="2" t="str">
        <f t="shared" si="635"/>
        <v>AA</v>
      </c>
      <c r="M13560" s="2" t="s">
        <v>177</v>
      </c>
      <c r="N13560" s="2" t="s">
        <v>434</v>
      </c>
      <c r="O13560" s="2" t="s">
        <v>70</v>
      </c>
    </row>
    <row r="13561" spans="1:15">
      <c r="A13561" s="42">
        <v>40217</v>
      </c>
      <c r="B13561" s="42">
        <v>49348</v>
      </c>
      <c r="C13561" s="130">
        <v>300</v>
      </c>
      <c r="D13561" s="43">
        <v>0.1048</v>
      </c>
      <c r="E13561" s="43">
        <v>9.2799999999999994E-2</v>
      </c>
      <c r="F13561" s="44">
        <v>66000</v>
      </c>
      <c r="G13561" s="44">
        <v>66000</v>
      </c>
      <c r="H13561" s="44">
        <v>41340.32</v>
      </c>
      <c r="I13561" s="44">
        <v>49999.99</v>
      </c>
      <c r="J13561" s="68">
        <f t="shared" si="633"/>
        <v>0.62636848484848484</v>
      </c>
      <c r="K13561" s="43">
        <f t="shared" si="634"/>
        <v>0.75757560606060603</v>
      </c>
      <c r="L13561" s="41" t="str">
        <f t="shared" si="635"/>
        <v>AA</v>
      </c>
      <c r="M13561" s="41" t="s">
        <v>838</v>
      </c>
      <c r="N13561" s="41" t="s">
        <v>420</v>
      </c>
      <c r="O13561" s="41" t="s">
        <v>70</v>
      </c>
    </row>
    <row r="13562" spans="1:15">
      <c r="A13562" s="42">
        <v>41029</v>
      </c>
      <c r="B13562" s="42">
        <v>46507</v>
      </c>
      <c r="C13562" s="130">
        <v>180</v>
      </c>
      <c r="D13562" s="43">
        <v>0.1048</v>
      </c>
      <c r="E13562" s="43">
        <v>9.5700000000000007E-2</v>
      </c>
      <c r="F13562" s="44">
        <v>105000</v>
      </c>
      <c r="G13562" s="44">
        <v>105000</v>
      </c>
      <c r="H13562" s="44">
        <v>65660.479999999996</v>
      </c>
      <c r="I13562" s="44">
        <v>79999.990000000005</v>
      </c>
      <c r="J13562" s="68">
        <f t="shared" si="633"/>
        <v>0.62533790476190476</v>
      </c>
      <c r="K13562" s="43">
        <f t="shared" si="634"/>
        <v>0.76190466666666667</v>
      </c>
      <c r="L13562" s="41" t="str">
        <f t="shared" si="635"/>
        <v>AA</v>
      </c>
      <c r="M13562" s="41" t="s">
        <v>482</v>
      </c>
      <c r="N13562" s="41" t="s">
        <v>422</v>
      </c>
      <c r="O13562" s="41" t="s">
        <v>70</v>
      </c>
    </row>
    <row r="13563" spans="1:15">
      <c r="A13563" s="42">
        <v>40890</v>
      </c>
      <c r="B13563" s="42">
        <v>45456</v>
      </c>
      <c r="C13563" s="130">
        <v>150</v>
      </c>
      <c r="D13563" s="43">
        <v>0.1048</v>
      </c>
      <c r="E13563" s="43">
        <v>0.1003</v>
      </c>
      <c r="F13563" s="44">
        <v>85000</v>
      </c>
      <c r="G13563" s="44">
        <v>85000</v>
      </c>
      <c r="H13563" s="44">
        <v>49344.44</v>
      </c>
      <c r="I13563" s="44">
        <v>64999.99</v>
      </c>
      <c r="J13563" s="68">
        <f t="shared" si="633"/>
        <v>0.58052282352941176</v>
      </c>
      <c r="K13563" s="43">
        <f t="shared" si="634"/>
        <v>0.76470576470588236</v>
      </c>
      <c r="L13563" s="41" t="str">
        <f t="shared" si="635"/>
        <v>AA</v>
      </c>
      <c r="M13563" s="41" t="s">
        <v>524</v>
      </c>
      <c r="N13563" s="41" t="s">
        <v>421</v>
      </c>
      <c r="O13563" s="41" t="s">
        <v>70</v>
      </c>
    </row>
    <row r="13564" spans="1:15">
      <c r="A13564" s="38">
        <v>41017</v>
      </c>
      <c r="B13564" s="38">
        <v>51639</v>
      </c>
      <c r="C13564" s="131">
        <v>349</v>
      </c>
      <c r="D13564" s="39">
        <v>0.1048</v>
      </c>
      <c r="E13564" s="39">
        <v>0.1003</v>
      </c>
      <c r="F13564" s="40">
        <v>170000</v>
      </c>
      <c r="G13564" s="40">
        <v>170000</v>
      </c>
      <c r="H13564" s="40">
        <v>119303.93</v>
      </c>
      <c r="I13564" s="40">
        <v>130499.99</v>
      </c>
      <c r="J13564" s="67">
        <f t="shared" si="633"/>
        <v>0.70178782352941171</v>
      </c>
      <c r="K13564" s="39">
        <f t="shared" si="634"/>
        <v>0.76764700000000008</v>
      </c>
      <c r="L13564" s="2" t="str">
        <f t="shared" si="635"/>
        <v>A</v>
      </c>
      <c r="M13564" s="2" t="s">
        <v>723</v>
      </c>
      <c r="N13564" s="2" t="s">
        <v>416</v>
      </c>
      <c r="O13564" s="2" t="s">
        <v>70</v>
      </c>
    </row>
    <row r="13565" spans="1:15">
      <c r="A13565" s="42">
        <v>40892</v>
      </c>
      <c r="B13565" s="42">
        <v>46218</v>
      </c>
      <c r="C13565" s="130">
        <v>175</v>
      </c>
      <c r="D13565" s="43">
        <v>0.1048</v>
      </c>
      <c r="E13565" s="43">
        <v>0.1003</v>
      </c>
      <c r="F13565" s="44">
        <v>52000</v>
      </c>
      <c r="G13565" s="44">
        <v>52000</v>
      </c>
      <c r="H13565" s="44">
        <v>31814.78</v>
      </c>
      <c r="I13565" s="44">
        <v>39999.99</v>
      </c>
      <c r="J13565" s="68">
        <f t="shared" si="633"/>
        <v>0.61182269230769226</v>
      </c>
      <c r="K13565" s="43">
        <f t="shared" si="634"/>
        <v>0.76923057692307684</v>
      </c>
      <c r="L13565" s="41" t="str">
        <f t="shared" si="635"/>
        <v>AA</v>
      </c>
      <c r="M13565" s="41" t="s">
        <v>652</v>
      </c>
      <c r="N13565" s="41" t="s">
        <v>417</v>
      </c>
      <c r="O13565" s="41" t="s">
        <v>70</v>
      </c>
    </row>
    <row r="13566" spans="1:15">
      <c r="A13566" s="42">
        <v>39426</v>
      </c>
      <c r="B13566" s="42">
        <v>46731</v>
      </c>
      <c r="C13566" s="130">
        <v>240</v>
      </c>
      <c r="D13566" s="43">
        <v>0.1048</v>
      </c>
      <c r="E13566" s="43">
        <v>0.1003</v>
      </c>
      <c r="F13566" s="44">
        <v>133000</v>
      </c>
      <c r="G13566" s="44">
        <v>133000</v>
      </c>
      <c r="H13566" s="44">
        <v>57662.8</v>
      </c>
      <c r="I13566" s="44">
        <v>103207.52</v>
      </c>
      <c r="J13566" s="68">
        <f t="shared" si="633"/>
        <v>0.43355488721804514</v>
      </c>
      <c r="K13566" s="43">
        <f t="shared" si="634"/>
        <v>0.77599639097744366</v>
      </c>
      <c r="L13566" s="41" t="str">
        <f t="shared" si="635"/>
        <v>AA</v>
      </c>
      <c r="M13566" s="41" t="s">
        <v>457</v>
      </c>
      <c r="N13566" s="41" t="s">
        <v>419</v>
      </c>
      <c r="O13566" s="41" t="s">
        <v>70</v>
      </c>
    </row>
    <row r="13567" spans="1:15">
      <c r="A13567" s="38">
        <v>41029</v>
      </c>
      <c r="B13567" s="38">
        <v>43951</v>
      </c>
      <c r="C13567" s="131">
        <v>96</v>
      </c>
      <c r="D13567" s="39">
        <v>0.1048</v>
      </c>
      <c r="E13567" s="39">
        <v>0.1048</v>
      </c>
      <c r="F13567" s="40">
        <v>70000</v>
      </c>
      <c r="G13567" s="40">
        <v>70000</v>
      </c>
      <c r="H13567" s="40">
        <v>35962.32</v>
      </c>
      <c r="I13567" s="40">
        <v>54999.99</v>
      </c>
      <c r="J13567" s="67">
        <f t="shared" si="633"/>
        <v>0.51374742857142852</v>
      </c>
      <c r="K13567" s="39">
        <f t="shared" si="634"/>
        <v>0.78571414285714281</v>
      </c>
      <c r="L13567" s="2" t="str">
        <f t="shared" si="635"/>
        <v>AA</v>
      </c>
      <c r="M13567" s="2" t="s">
        <v>927</v>
      </c>
      <c r="N13567" s="2" t="s">
        <v>419</v>
      </c>
      <c r="O13567" s="2" t="s">
        <v>70</v>
      </c>
    </row>
    <row r="13568" spans="1:15">
      <c r="A13568" s="38">
        <v>40919</v>
      </c>
      <c r="B13568" s="38">
        <v>43231</v>
      </c>
      <c r="C13568" s="131">
        <v>76</v>
      </c>
      <c r="D13568" s="39">
        <v>0.1048</v>
      </c>
      <c r="E13568" s="39">
        <v>0.1003</v>
      </c>
      <c r="F13568" s="40">
        <v>160000</v>
      </c>
      <c r="G13568" s="40">
        <v>160000</v>
      </c>
      <c r="H13568" s="40">
        <v>99215.89</v>
      </c>
      <c r="I13568" s="40">
        <v>125999.99</v>
      </c>
      <c r="J13568" s="67">
        <f t="shared" si="633"/>
        <v>0.62009931249999994</v>
      </c>
      <c r="K13568" s="39">
        <f t="shared" si="634"/>
        <v>0.78749993750000002</v>
      </c>
      <c r="L13568" s="2" t="str">
        <f t="shared" si="635"/>
        <v>AA</v>
      </c>
      <c r="M13568" s="2" t="s">
        <v>504</v>
      </c>
      <c r="N13568" s="2" t="s">
        <v>417</v>
      </c>
      <c r="O13568" s="2" t="s">
        <v>70</v>
      </c>
    </row>
    <row r="13569" spans="1:15">
      <c r="A13569" s="42">
        <v>40912</v>
      </c>
      <c r="B13569" s="42">
        <v>44565</v>
      </c>
      <c r="C13569" s="130">
        <v>120</v>
      </c>
      <c r="D13569" s="43">
        <v>0.1048</v>
      </c>
      <c r="E13569" s="43">
        <v>0.1048</v>
      </c>
      <c r="F13569" s="44">
        <v>95000</v>
      </c>
      <c r="G13569" s="44">
        <v>95000</v>
      </c>
      <c r="H13569" s="44">
        <v>52733.22</v>
      </c>
      <c r="I13569" s="44">
        <v>74999.990000000005</v>
      </c>
      <c r="J13569" s="68">
        <f t="shared" si="633"/>
        <v>0.55508652631578947</v>
      </c>
      <c r="K13569" s="43">
        <f t="shared" si="634"/>
        <v>0.78947357894736847</v>
      </c>
      <c r="L13569" s="41" t="str">
        <f t="shared" si="635"/>
        <v>AA</v>
      </c>
      <c r="M13569" s="41" t="s">
        <v>643</v>
      </c>
      <c r="N13569" s="41" t="s">
        <v>417</v>
      </c>
      <c r="O13569" s="41" t="s">
        <v>70</v>
      </c>
    </row>
    <row r="13570" spans="1:15">
      <c r="A13570" s="42">
        <v>40997</v>
      </c>
      <c r="B13570" s="42">
        <v>45594</v>
      </c>
      <c r="C13570" s="130">
        <v>151</v>
      </c>
      <c r="D13570" s="43">
        <v>0.1048</v>
      </c>
      <c r="E13570" s="43">
        <v>0.1048</v>
      </c>
      <c r="F13570" s="44">
        <v>94500</v>
      </c>
      <c r="G13570" s="44">
        <v>94500</v>
      </c>
      <c r="H13570" s="44">
        <v>58396.02</v>
      </c>
      <c r="I13570" s="44">
        <v>74999.990000000005</v>
      </c>
      <c r="J13570" s="68">
        <f t="shared" si="633"/>
        <v>0.6179473015873016</v>
      </c>
      <c r="K13570" s="43">
        <f t="shared" si="634"/>
        <v>0.79365068783068793</v>
      </c>
      <c r="L13570" s="41" t="str">
        <f t="shared" si="635"/>
        <v>AA</v>
      </c>
      <c r="M13570" s="41" t="s">
        <v>566</v>
      </c>
      <c r="N13570" s="41" t="s">
        <v>420</v>
      </c>
      <c r="O13570" s="41" t="s">
        <v>70</v>
      </c>
    </row>
    <row r="13571" spans="1:15">
      <c r="A13571" s="42">
        <v>39330</v>
      </c>
      <c r="B13571" s="42">
        <v>44809</v>
      </c>
      <c r="C13571" s="130">
        <v>180</v>
      </c>
      <c r="D13571" s="43">
        <v>0.1048</v>
      </c>
      <c r="E13571" s="43">
        <v>0.1003</v>
      </c>
      <c r="F13571" s="44">
        <v>150300</v>
      </c>
      <c r="G13571" s="44">
        <v>150300</v>
      </c>
      <c r="H13571" s="44">
        <v>71763.94</v>
      </c>
      <c r="I13571" s="44">
        <v>120000.24</v>
      </c>
      <c r="J13571" s="68">
        <f t="shared" ref="J13571:J13634" si="636">H13571/G13571</f>
        <v>0.47747132401862941</v>
      </c>
      <c r="K13571" s="43">
        <f t="shared" ref="K13571:K13634" si="637">I13571/G13571</f>
        <v>0.79840479041916168</v>
      </c>
      <c r="L13571" s="41" t="str">
        <f t="shared" ref="L13571:L13634" si="638">IF(J13571&lt;=65%,"AA",IF(J13571&lt;=75%,"A",IF(J13571&lt;=85%,"B","C")))</f>
        <v>AA</v>
      </c>
      <c r="M13571" s="41" t="s">
        <v>858</v>
      </c>
      <c r="N13571" s="41" t="s">
        <v>417</v>
      </c>
      <c r="O13571" s="41" t="s">
        <v>70</v>
      </c>
    </row>
    <row r="13572" spans="1:15">
      <c r="A13572" s="38">
        <v>40982</v>
      </c>
      <c r="B13572" s="38">
        <v>46460</v>
      </c>
      <c r="C13572" s="131">
        <v>180</v>
      </c>
      <c r="D13572" s="39">
        <v>0.1048</v>
      </c>
      <c r="E13572" s="39">
        <v>0.1003</v>
      </c>
      <c r="F13572" s="40">
        <v>50000</v>
      </c>
      <c r="G13572" s="40">
        <v>50000</v>
      </c>
      <c r="H13572" s="40">
        <v>32667.81</v>
      </c>
      <c r="I13572" s="40">
        <v>39999.99</v>
      </c>
      <c r="J13572" s="67">
        <f t="shared" si="636"/>
        <v>0.65335620000000005</v>
      </c>
      <c r="K13572" s="39">
        <f t="shared" si="637"/>
        <v>0.79999979999999993</v>
      </c>
      <c r="L13572" s="2" t="str">
        <f t="shared" si="638"/>
        <v>A</v>
      </c>
      <c r="M13572" s="2" t="s">
        <v>819</v>
      </c>
      <c r="N13572" s="2" t="s">
        <v>417</v>
      </c>
      <c r="O13572" s="2" t="s">
        <v>70</v>
      </c>
    </row>
    <row r="13573" spans="1:15">
      <c r="A13573" s="42">
        <v>39356</v>
      </c>
      <c r="B13573" s="42">
        <v>46661</v>
      </c>
      <c r="C13573" s="130">
        <v>240</v>
      </c>
      <c r="D13573" s="43">
        <v>0.1048</v>
      </c>
      <c r="E13573" s="43">
        <v>0.1003</v>
      </c>
      <c r="F13573" s="44">
        <v>155000</v>
      </c>
      <c r="G13573" s="44">
        <v>155000</v>
      </c>
      <c r="H13573" s="44">
        <v>88834.11</v>
      </c>
      <c r="I13573" s="44">
        <v>124000</v>
      </c>
      <c r="J13573" s="68">
        <f t="shared" si="636"/>
        <v>0.57312329032258069</v>
      </c>
      <c r="K13573" s="43">
        <f t="shared" si="637"/>
        <v>0.8</v>
      </c>
      <c r="L13573" s="41" t="str">
        <f t="shared" si="638"/>
        <v>AA</v>
      </c>
      <c r="M13573" s="41" t="s">
        <v>287</v>
      </c>
      <c r="N13573" s="41" t="s">
        <v>421</v>
      </c>
      <c r="O13573" s="41" t="s">
        <v>70</v>
      </c>
    </row>
    <row r="13574" spans="1:15">
      <c r="A13574" s="38">
        <v>40876</v>
      </c>
      <c r="B13574" s="38">
        <v>42703</v>
      </c>
      <c r="C13574" s="131">
        <v>60</v>
      </c>
      <c r="D13574" s="39">
        <v>0.1048</v>
      </c>
      <c r="E13574" s="39">
        <v>0.1003</v>
      </c>
      <c r="F13574" s="40">
        <v>135000</v>
      </c>
      <c r="G13574" s="40">
        <v>135000</v>
      </c>
      <c r="H13574" s="40">
        <v>39605.47</v>
      </c>
      <c r="I13574" s="40">
        <v>110999.99</v>
      </c>
      <c r="J13574" s="67">
        <f t="shared" si="636"/>
        <v>0.29337385185185189</v>
      </c>
      <c r="K13574" s="39">
        <f t="shared" si="637"/>
        <v>0.8222221481481482</v>
      </c>
      <c r="L13574" s="2" t="str">
        <f t="shared" si="638"/>
        <v>AA</v>
      </c>
      <c r="M13574" s="2" t="s">
        <v>318</v>
      </c>
      <c r="N13574" s="2" t="s">
        <v>424</v>
      </c>
      <c r="O13574" s="2" t="s">
        <v>70</v>
      </c>
    </row>
    <row r="13575" spans="1:15">
      <c r="A13575" s="42">
        <v>40023</v>
      </c>
      <c r="B13575" s="42">
        <v>42945</v>
      </c>
      <c r="C13575" s="130">
        <v>96</v>
      </c>
      <c r="D13575" s="43">
        <v>0.1048</v>
      </c>
      <c r="E13575" s="43">
        <v>0.1003</v>
      </c>
      <c r="F13575" s="44">
        <v>173000</v>
      </c>
      <c r="G13575" s="44">
        <v>173000</v>
      </c>
      <c r="H13575" s="44">
        <v>45892.92</v>
      </c>
      <c r="I13575" s="44">
        <v>145799.99</v>
      </c>
      <c r="J13575" s="68">
        <f t="shared" si="636"/>
        <v>0.26527699421965317</v>
      </c>
      <c r="K13575" s="43">
        <f t="shared" si="637"/>
        <v>0.84277450867052017</v>
      </c>
      <c r="L13575" s="41" t="str">
        <f t="shared" si="638"/>
        <v>AA</v>
      </c>
      <c r="M13575" s="41" t="s">
        <v>746</v>
      </c>
      <c r="N13575" s="41" t="s">
        <v>417</v>
      </c>
      <c r="O13575" s="41" t="s">
        <v>70</v>
      </c>
    </row>
    <row r="13576" spans="1:15">
      <c r="A13576" s="42">
        <v>40918</v>
      </c>
      <c r="B13576" s="42">
        <v>42623</v>
      </c>
      <c r="C13576" s="130">
        <v>56</v>
      </c>
      <c r="D13576" s="43">
        <v>0.1048</v>
      </c>
      <c r="E13576" s="43">
        <v>0.1003</v>
      </c>
      <c r="F13576" s="44">
        <v>130287</v>
      </c>
      <c r="G13576" s="44">
        <v>130287</v>
      </c>
      <c r="H13576" s="44">
        <v>37895.82</v>
      </c>
      <c r="I13576" s="44">
        <v>109999.99</v>
      </c>
      <c r="J13576" s="68">
        <f t="shared" si="636"/>
        <v>0.29086416910359436</v>
      </c>
      <c r="K13576" s="43">
        <f t="shared" si="637"/>
        <v>0.84428983705204663</v>
      </c>
      <c r="L13576" s="41" t="str">
        <f t="shared" si="638"/>
        <v>AA</v>
      </c>
      <c r="M13576" s="41" t="s">
        <v>495</v>
      </c>
      <c r="N13576" s="41" t="s">
        <v>424</v>
      </c>
      <c r="O13576" s="41" t="s">
        <v>70</v>
      </c>
    </row>
    <row r="13577" spans="1:15">
      <c r="A13577" s="38">
        <v>40875</v>
      </c>
      <c r="B13577" s="38">
        <v>46354</v>
      </c>
      <c r="C13577" s="131">
        <v>180</v>
      </c>
      <c r="D13577" s="39">
        <v>0.1048</v>
      </c>
      <c r="E13577" s="39">
        <v>0.1003</v>
      </c>
      <c r="F13577" s="40">
        <v>65000</v>
      </c>
      <c r="G13577" s="40">
        <v>65000</v>
      </c>
      <c r="H13577" s="40">
        <v>44454.62</v>
      </c>
      <c r="I13577" s="40">
        <v>55799.99</v>
      </c>
      <c r="J13577" s="67">
        <f t="shared" si="636"/>
        <v>0.68391723076923083</v>
      </c>
      <c r="K13577" s="39">
        <f t="shared" si="637"/>
        <v>0.85846138461538457</v>
      </c>
      <c r="L13577" s="2" t="str">
        <f t="shared" si="638"/>
        <v>A</v>
      </c>
      <c r="M13577" s="2" t="s">
        <v>466</v>
      </c>
      <c r="N13577" s="2" t="s">
        <v>421</v>
      </c>
      <c r="O13577" s="2" t="s">
        <v>70</v>
      </c>
    </row>
    <row r="13578" spans="1:15">
      <c r="A13578" s="38">
        <v>40995</v>
      </c>
      <c r="B13578" s="38">
        <v>45012</v>
      </c>
      <c r="C13578" s="131">
        <v>132</v>
      </c>
      <c r="D13578" s="39">
        <v>0.1048</v>
      </c>
      <c r="E13578" s="39">
        <v>0.1003</v>
      </c>
      <c r="F13578" s="40">
        <v>74100</v>
      </c>
      <c r="G13578" s="40">
        <v>74100</v>
      </c>
      <c r="H13578" s="40">
        <v>47770.96</v>
      </c>
      <c r="I13578" s="40">
        <v>64099.99</v>
      </c>
      <c r="J13578" s="67">
        <f t="shared" si="636"/>
        <v>0.64468232118758428</v>
      </c>
      <c r="K13578" s="39">
        <f t="shared" si="637"/>
        <v>0.86504709851551953</v>
      </c>
      <c r="L13578" s="2" t="str">
        <f t="shared" si="638"/>
        <v>AA</v>
      </c>
      <c r="M13578" s="2" t="s">
        <v>770</v>
      </c>
      <c r="N13578" s="2" t="s">
        <v>424</v>
      </c>
      <c r="O13578" s="2" t="s">
        <v>70</v>
      </c>
    </row>
    <row r="13579" spans="1:15">
      <c r="A13579" s="42">
        <v>40926</v>
      </c>
      <c r="B13579" s="42">
        <v>44579</v>
      </c>
      <c r="C13579" s="130">
        <v>120</v>
      </c>
      <c r="D13579" s="43">
        <v>0.1048</v>
      </c>
      <c r="E13579" s="43">
        <v>0.1003</v>
      </c>
      <c r="F13579" s="44">
        <v>76000</v>
      </c>
      <c r="G13579" s="44">
        <v>76000</v>
      </c>
      <c r="H13579" s="44">
        <v>46789.73</v>
      </c>
      <c r="I13579" s="44">
        <v>66599.990000000005</v>
      </c>
      <c r="J13579" s="68">
        <f t="shared" si="636"/>
        <v>0.61565434210526315</v>
      </c>
      <c r="K13579" s="43">
        <f t="shared" si="637"/>
        <v>0.87631565789473687</v>
      </c>
      <c r="L13579" s="41" t="str">
        <f t="shared" si="638"/>
        <v>AA</v>
      </c>
      <c r="M13579" s="41" t="s">
        <v>506</v>
      </c>
      <c r="N13579" s="41" t="s">
        <v>417</v>
      </c>
      <c r="O13579" s="41" t="s">
        <v>70</v>
      </c>
    </row>
    <row r="13580" spans="1:15">
      <c r="A13580" s="38">
        <v>41008</v>
      </c>
      <c r="B13580" s="38">
        <v>44660</v>
      </c>
      <c r="C13580" s="131">
        <v>120</v>
      </c>
      <c r="D13580" s="39">
        <v>0.1048</v>
      </c>
      <c r="E13580" s="39">
        <v>0.1003</v>
      </c>
      <c r="F13580" s="40">
        <v>83901</v>
      </c>
      <c r="G13580" s="40">
        <v>83901</v>
      </c>
      <c r="H13580" s="40">
        <v>54510.1</v>
      </c>
      <c r="I13580" s="40">
        <v>74999.990000000005</v>
      </c>
      <c r="J13580" s="67">
        <f t="shared" si="636"/>
        <v>0.64969547442819509</v>
      </c>
      <c r="K13580" s="39">
        <f t="shared" si="637"/>
        <v>0.8939105612567193</v>
      </c>
      <c r="L13580" s="2" t="str">
        <f t="shared" si="638"/>
        <v>AA</v>
      </c>
      <c r="M13580" s="2" t="s">
        <v>1204</v>
      </c>
      <c r="N13580" s="2" t="s">
        <v>418</v>
      </c>
      <c r="O13580" s="2" t="s">
        <v>70</v>
      </c>
    </row>
    <row r="13581" spans="1:15">
      <c r="A13581" s="38">
        <v>40864</v>
      </c>
      <c r="B13581" s="38">
        <v>44364</v>
      </c>
      <c r="C13581" s="131">
        <v>115</v>
      </c>
      <c r="D13581" s="39">
        <v>0.1048</v>
      </c>
      <c r="E13581" s="39">
        <v>0.1048</v>
      </c>
      <c r="F13581" s="40">
        <v>128000</v>
      </c>
      <c r="G13581" s="40">
        <v>128000</v>
      </c>
      <c r="H13581" s="40">
        <v>58249.99</v>
      </c>
      <c r="I13581" s="40">
        <v>114999.99</v>
      </c>
      <c r="J13581" s="67">
        <f t="shared" si="636"/>
        <v>0.45507804687499998</v>
      </c>
      <c r="K13581" s="39">
        <f t="shared" si="637"/>
        <v>0.89843742187500009</v>
      </c>
      <c r="L13581" s="2" t="str">
        <f t="shared" si="638"/>
        <v>AA</v>
      </c>
      <c r="M13581" s="2" t="s">
        <v>723</v>
      </c>
      <c r="N13581" s="2" t="s">
        <v>416</v>
      </c>
      <c r="O13581" s="2" t="s">
        <v>70</v>
      </c>
    </row>
    <row r="13582" spans="1:15">
      <c r="A13582" s="38">
        <v>40981</v>
      </c>
      <c r="B13582" s="38">
        <v>44633</v>
      </c>
      <c r="C13582" s="131">
        <v>120</v>
      </c>
      <c r="D13582" s="39">
        <v>0.1048</v>
      </c>
      <c r="E13582" s="39">
        <v>0.1003</v>
      </c>
      <c r="F13582" s="40">
        <v>60000</v>
      </c>
      <c r="G13582" s="40">
        <v>60000</v>
      </c>
      <c r="H13582" s="40">
        <v>38809.97</v>
      </c>
      <c r="I13582" s="40">
        <v>53999.99</v>
      </c>
      <c r="J13582" s="67">
        <f t="shared" si="636"/>
        <v>0.6468328333333333</v>
      </c>
      <c r="K13582" s="39">
        <f t="shared" si="637"/>
        <v>0.89999983333333333</v>
      </c>
      <c r="L13582" s="2" t="str">
        <f t="shared" si="638"/>
        <v>AA</v>
      </c>
      <c r="M13582" s="2" t="s">
        <v>936</v>
      </c>
      <c r="N13582" s="2" t="s">
        <v>421</v>
      </c>
      <c r="O13582" s="2" t="s">
        <v>70</v>
      </c>
    </row>
    <row r="13583" spans="1:15">
      <c r="A13583" s="38">
        <v>40953</v>
      </c>
      <c r="B13583" s="38">
        <v>43996</v>
      </c>
      <c r="C13583" s="131">
        <v>100</v>
      </c>
      <c r="D13583" s="39">
        <v>0.1048</v>
      </c>
      <c r="E13583" s="39">
        <v>0.1003</v>
      </c>
      <c r="F13583" s="40">
        <v>62000</v>
      </c>
      <c r="G13583" s="40">
        <v>62000</v>
      </c>
      <c r="H13583" s="40">
        <v>36233.19</v>
      </c>
      <c r="I13583" s="40">
        <v>55799.99</v>
      </c>
      <c r="J13583" s="67">
        <f t="shared" si="636"/>
        <v>0.58440629032258073</v>
      </c>
      <c r="K13583" s="39">
        <f t="shared" si="637"/>
        <v>0.89999983870967737</v>
      </c>
      <c r="L13583" s="2" t="str">
        <f t="shared" si="638"/>
        <v>AA</v>
      </c>
      <c r="M13583" s="2" t="s">
        <v>549</v>
      </c>
      <c r="N13583" s="2" t="s">
        <v>427</v>
      </c>
      <c r="O13583" s="2" t="s">
        <v>70</v>
      </c>
    </row>
    <row r="13584" spans="1:15">
      <c r="A13584" s="42">
        <v>40939</v>
      </c>
      <c r="B13584" s="42">
        <v>44592</v>
      </c>
      <c r="C13584" s="130">
        <v>120</v>
      </c>
      <c r="D13584" s="43">
        <v>0.1048</v>
      </c>
      <c r="E13584" s="43">
        <v>0.1003</v>
      </c>
      <c r="F13584" s="44">
        <v>70000</v>
      </c>
      <c r="G13584" s="44">
        <v>70000</v>
      </c>
      <c r="H13584" s="44">
        <v>44176.43</v>
      </c>
      <c r="I13584" s="44">
        <v>62999.99</v>
      </c>
      <c r="J13584" s="68">
        <f t="shared" si="636"/>
        <v>0.63109185714285709</v>
      </c>
      <c r="K13584" s="43">
        <f t="shared" si="637"/>
        <v>0.89999985714285713</v>
      </c>
      <c r="L13584" s="41" t="str">
        <f t="shared" si="638"/>
        <v>AA</v>
      </c>
      <c r="M13584" s="41" t="s">
        <v>636</v>
      </c>
      <c r="N13584" s="41" t="s">
        <v>417</v>
      </c>
      <c r="O13584" s="41" t="s">
        <v>70</v>
      </c>
    </row>
    <row r="13585" spans="1:15">
      <c r="A13585" s="42">
        <v>40956</v>
      </c>
      <c r="B13585" s="42">
        <v>44974</v>
      </c>
      <c r="C13585" s="130">
        <v>132</v>
      </c>
      <c r="D13585" s="43">
        <v>0.1048</v>
      </c>
      <c r="E13585" s="43">
        <v>0.1003</v>
      </c>
      <c r="F13585" s="44">
        <v>70000</v>
      </c>
      <c r="G13585" s="44">
        <v>70000</v>
      </c>
      <c r="H13585" s="44">
        <v>46453.62</v>
      </c>
      <c r="I13585" s="44">
        <v>62999.99</v>
      </c>
      <c r="J13585" s="68">
        <f t="shared" si="636"/>
        <v>0.66362314285714286</v>
      </c>
      <c r="K13585" s="43">
        <f t="shared" si="637"/>
        <v>0.89999985714285713</v>
      </c>
      <c r="L13585" s="41" t="str">
        <f t="shared" si="638"/>
        <v>A</v>
      </c>
      <c r="M13585" s="41" t="s">
        <v>1180</v>
      </c>
      <c r="N13585" s="41" t="s">
        <v>422</v>
      </c>
      <c r="O13585" s="41" t="s">
        <v>70</v>
      </c>
    </row>
    <row r="13586" spans="1:15">
      <c r="A13586" s="38">
        <v>40939</v>
      </c>
      <c r="B13586" s="38">
        <v>44592</v>
      </c>
      <c r="C13586" s="131">
        <v>120</v>
      </c>
      <c r="D13586" s="39">
        <v>0.1048</v>
      </c>
      <c r="E13586" s="39">
        <v>0.1003</v>
      </c>
      <c r="F13586" s="40">
        <v>72000</v>
      </c>
      <c r="G13586" s="40">
        <v>72000</v>
      </c>
      <c r="H13586" s="40">
        <v>45438.61</v>
      </c>
      <c r="I13586" s="40">
        <v>64799.99</v>
      </c>
      <c r="J13586" s="67">
        <f t="shared" si="636"/>
        <v>0.63109180555555555</v>
      </c>
      <c r="K13586" s="39">
        <f t="shared" si="637"/>
        <v>0.89999986111111108</v>
      </c>
      <c r="L13586" s="2" t="str">
        <f t="shared" si="638"/>
        <v>AA</v>
      </c>
      <c r="M13586" s="2" t="s">
        <v>568</v>
      </c>
      <c r="N13586" s="2" t="s">
        <v>417</v>
      </c>
      <c r="O13586" s="2" t="s">
        <v>70</v>
      </c>
    </row>
    <row r="13587" spans="1:15">
      <c r="A13587" s="42">
        <v>40928</v>
      </c>
      <c r="B13587" s="42">
        <v>44885</v>
      </c>
      <c r="C13587" s="130">
        <v>130</v>
      </c>
      <c r="D13587" s="43">
        <v>0.1048</v>
      </c>
      <c r="E13587" s="43">
        <v>0.1003</v>
      </c>
      <c r="F13587" s="44">
        <v>75000</v>
      </c>
      <c r="G13587" s="44">
        <v>75000</v>
      </c>
      <c r="H13587" s="44">
        <v>49012.92</v>
      </c>
      <c r="I13587" s="44">
        <v>67499.990000000005</v>
      </c>
      <c r="J13587" s="68">
        <f t="shared" si="636"/>
        <v>0.65350560000000002</v>
      </c>
      <c r="K13587" s="43">
        <f t="shared" si="637"/>
        <v>0.89999986666666676</v>
      </c>
      <c r="L13587" s="41" t="str">
        <f t="shared" si="638"/>
        <v>A</v>
      </c>
      <c r="M13587" s="41" t="s">
        <v>584</v>
      </c>
      <c r="N13587" s="41" t="s">
        <v>417</v>
      </c>
      <c r="O13587" s="41" t="s">
        <v>70</v>
      </c>
    </row>
    <row r="13588" spans="1:15">
      <c r="A13588" s="42">
        <v>40260</v>
      </c>
      <c r="B13588" s="42">
        <v>47110</v>
      </c>
      <c r="C13588" s="130">
        <v>225</v>
      </c>
      <c r="D13588" s="43">
        <v>0.1048</v>
      </c>
      <c r="E13588" s="43">
        <v>9.2799999999999994E-2</v>
      </c>
      <c r="F13588" s="44">
        <v>80000</v>
      </c>
      <c r="G13588" s="44">
        <v>80000</v>
      </c>
      <c r="H13588" s="44">
        <v>54987.11</v>
      </c>
      <c r="I13588" s="44">
        <v>71999.990000000005</v>
      </c>
      <c r="J13588" s="68">
        <f t="shared" si="636"/>
        <v>0.68733887500000002</v>
      </c>
      <c r="K13588" s="43">
        <f t="shared" si="637"/>
        <v>0.89999987500000012</v>
      </c>
      <c r="L13588" s="41" t="str">
        <f t="shared" si="638"/>
        <v>A</v>
      </c>
      <c r="M13588" s="41" t="s">
        <v>475</v>
      </c>
      <c r="N13588" s="41" t="s">
        <v>427</v>
      </c>
      <c r="O13588" s="41" t="s">
        <v>70</v>
      </c>
    </row>
    <row r="13589" spans="1:15">
      <c r="A13589" s="42">
        <v>40998</v>
      </c>
      <c r="B13589" s="42">
        <v>44650</v>
      </c>
      <c r="C13589" s="130">
        <v>120</v>
      </c>
      <c r="D13589" s="43">
        <v>0.1048</v>
      </c>
      <c r="E13589" s="43">
        <v>0.1003</v>
      </c>
      <c r="F13589" s="44">
        <v>177000</v>
      </c>
      <c r="G13589" s="44">
        <v>177000</v>
      </c>
      <c r="H13589" s="44">
        <v>114232.7</v>
      </c>
      <c r="I13589" s="44">
        <v>159299.99</v>
      </c>
      <c r="J13589" s="68">
        <f t="shared" si="636"/>
        <v>0.64538248587570624</v>
      </c>
      <c r="K13589" s="43">
        <f t="shared" si="637"/>
        <v>0.89999994350282475</v>
      </c>
      <c r="L13589" s="41" t="str">
        <f t="shared" si="638"/>
        <v>AA</v>
      </c>
      <c r="M13589" s="41" t="s">
        <v>461</v>
      </c>
      <c r="N13589" s="41" t="s">
        <v>416</v>
      </c>
      <c r="O13589" s="41" t="s">
        <v>70</v>
      </c>
    </row>
    <row r="13590" spans="1:15">
      <c r="A13590" s="42">
        <v>40438</v>
      </c>
      <c r="B13590" s="42">
        <v>45917</v>
      </c>
      <c r="C13590" s="130">
        <v>180</v>
      </c>
      <c r="D13590" s="43">
        <v>0.1048</v>
      </c>
      <c r="E13590" s="43">
        <v>0.1003</v>
      </c>
      <c r="F13590" s="44">
        <v>100000</v>
      </c>
      <c r="G13590" s="44">
        <v>100000</v>
      </c>
      <c r="H13590" s="133">
        <v>69814.69</v>
      </c>
      <c r="I13590" s="44">
        <v>95999.99</v>
      </c>
      <c r="J13590" s="68">
        <f t="shared" si="636"/>
        <v>0.69814690000000001</v>
      </c>
      <c r="K13590" s="128">
        <f t="shared" si="637"/>
        <v>0.95999990000000002</v>
      </c>
      <c r="L13590" s="41" t="str">
        <f t="shared" si="638"/>
        <v>A</v>
      </c>
      <c r="M13590" s="41" t="s">
        <v>769</v>
      </c>
      <c r="N13590" s="41" t="s">
        <v>440</v>
      </c>
      <c r="O13590" s="41" t="s">
        <v>70</v>
      </c>
    </row>
    <row r="13591" spans="1:15">
      <c r="A13591" s="38">
        <v>40770</v>
      </c>
      <c r="B13591" s="38">
        <v>43905</v>
      </c>
      <c r="C13591" s="131">
        <v>103</v>
      </c>
      <c r="D13591" s="39">
        <v>0.1048</v>
      </c>
      <c r="E13591" s="39">
        <v>0.1003</v>
      </c>
      <c r="F13591" s="40">
        <v>196661.4</v>
      </c>
      <c r="G13591" s="40">
        <v>196661.4</v>
      </c>
      <c r="H13591" s="133">
        <v>86784.82</v>
      </c>
      <c r="I13591" s="40">
        <v>195999.99</v>
      </c>
      <c r="J13591" s="67">
        <f t="shared" si="636"/>
        <v>0.44129056337440908</v>
      </c>
      <c r="K13591" s="127">
        <f t="shared" si="637"/>
        <v>0.99663680823994949</v>
      </c>
      <c r="L13591" s="2" t="str">
        <f t="shared" si="638"/>
        <v>AA</v>
      </c>
      <c r="M13591" s="2" t="s">
        <v>856</v>
      </c>
      <c r="N13591" s="2" t="s">
        <v>437</v>
      </c>
      <c r="O13591" s="2" t="s">
        <v>70</v>
      </c>
    </row>
    <row r="13592" spans="1:15">
      <c r="A13592" s="42">
        <v>41948</v>
      </c>
      <c r="B13592" s="42">
        <v>47427</v>
      </c>
      <c r="C13592" s="130">
        <v>180</v>
      </c>
      <c r="D13592" s="43">
        <v>0.10929999999999999</v>
      </c>
      <c r="E13592" s="43">
        <v>0.10929999999999999</v>
      </c>
      <c r="F13592" s="44">
        <v>180700</v>
      </c>
      <c r="G13592" s="44">
        <v>180700</v>
      </c>
      <c r="H13592" s="44">
        <v>88779.49</v>
      </c>
      <c r="I13592" s="44">
        <v>89999.99</v>
      </c>
      <c r="J13592" s="68">
        <f t="shared" si="636"/>
        <v>0.49130874377421141</v>
      </c>
      <c r="K13592" s="43">
        <f t="shared" si="637"/>
        <v>0.49806303265080248</v>
      </c>
      <c r="L13592" s="41" t="str">
        <f t="shared" si="638"/>
        <v>AA</v>
      </c>
      <c r="M13592" s="41" t="s">
        <v>589</v>
      </c>
      <c r="N13592" s="41" t="s">
        <v>424</v>
      </c>
      <c r="O13592" s="41" t="s">
        <v>70</v>
      </c>
    </row>
    <row r="13593" spans="1:15">
      <c r="A13593" s="42">
        <v>41954</v>
      </c>
      <c r="B13593" s="42">
        <v>47433</v>
      </c>
      <c r="C13593" s="130">
        <v>180</v>
      </c>
      <c r="D13593" s="43">
        <v>0.10929999999999999</v>
      </c>
      <c r="E13593" s="43">
        <v>0.10929999999999999</v>
      </c>
      <c r="F13593" s="44">
        <v>157675</v>
      </c>
      <c r="G13593" s="44">
        <v>157675</v>
      </c>
      <c r="H13593" s="44">
        <v>77748.41</v>
      </c>
      <c r="I13593" s="44">
        <v>78836.990000000005</v>
      </c>
      <c r="J13593" s="68">
        <f t="shared" si="636"/>
        <v>0.49309281750436024</v>
      </c>
      <c r="K13593" s="43">
        <f t="shared" si="637"/>
        <v>0.49999676549865235</v>
      </c>
      <c r="L13593" s="41" t="str">
        <f t="shared" si="638"/>
        <v>AA</v>
      </c>
      <c r="M13593" s="41" t="s">
        <v>1205</v>
      </c>
      <c r="N13593" s="41" t="s">
        <v>428</v>
      </c>
      <c r="O13593" s="41" t="s">
        <v>70</v>
      </c>
    </row>
    <row r="13594" spans="1:15">
      <c r="A13594" s="42">
        <v>41213</v>
      </c>
      <c r="B13594" s="42">
        <v>44865</v>
      </c>
      <c r="C13594" s="130">
        <v>120</v>
      </c>
      <c r="D13594" s="43">
        <v>0.10929999999999999</v>
      </c>
      <c r="E13594" s="43">
        <v>0.10929999999999999</v>
      </c>
      <c r="F13594" s="44">
        <v>134265</v>
      </c>
      <c r="G13594" s="44">
        <v>134265</v>
      </c>
      <c r="H13594" s="44">
        <v>74414.17</v>
      </c>
      <c r="I13594" s="44">
        <v>95999.99</v>
      </c>
      <c r="J13594" s="68">
        <f t="shared" si="636"/>
        <v>0.55423356794399137</v>
      </c>
      <c r="K13594" s="43">
        <f t="shared" si="637"/>
        <v>0.71500383569805981</v>
      </c>
      <c r="L13594" s="41" t="str">
        <f t="shared" si="638"/>
        <v>AA</v>
      </c>
      <c r="M13594" s="41" t="s">
        <v>554</v>
      </c>
      <c r="N13594" s="41" t="s">
        <v>417</v>
      </c>
      <c r="O13594" s="41" t="s">
        <v>70</v>
      </c>
    </row>
    <row r="13595" spans="1:15">
      <c r="A13595" s="38">
        <v>41761</v>
      </c>
      <c r="B13595" s="38">
        <v>47240</v>
      </c>
      <c r="C13595" s="131">
        <v>180</v>
      </c>
      <c r="D13595" s="39">
        <v>0.10929999999999999</v>
      </c>
      <c r="E13595" s="39">
        <v>0.10929999999999999</v>
      </c>
      <c r="F13595" s="40">
        <v>129000</v>
      </c>
      <c r="G13595" s="40">
        <v>129000</v>
      </c>
      <c r="H13595" s="40">
        <v>90924.46</v>
      </c>
      <c r="I13595" s="40">
        <v>94999.99</v>
      </c>
      <c r="J13595" s="67">
        <f t="shared" si="636"/>
        <v>0.70484077519379851</v>
      </c>
      <c r="K13595" s="39">
        <f t="shared" si="637"/>
        <v>0.73643403100775195</v>
      </c>
      <c r="L13595" s="2" t="str">
        <f t="shared" si="638"/>
        <v>A</v>
      </c>
      <c r="M13595" s="2" t="s">
        <v>533</v>
      </c>
      <c r="N13595" s="2" t="s">
        <v>424</v>
      </c>
      <c r="O13595" s="2" t="s">
        <v>70</v>
      </c>
    </row>
    <row r="13596" spans="1:15">
      <c r="A13596" s="42">
        <v>41394</v>
      </c>
      <c r="B13596" s="42">
        <v>45046</v>
      </c>
      <c r="C13596" s="130">
        <v>120</v>
      </c>
      <c r="D13596" s="43">
        <v>0.10929999999999999</v>
      </c>
      <c r="E13596" s="43">
        <v>0.10929999999999999</v>
      </c>
      <c r="F13596" s="44">
        <v>75000</v>
      </c>
      <c r="G13596" s="44">
        <v>75000</v>
      </c>
      <c r="H13596" s="44">
        <v>49582.04</v>
      </c>
      <c r="I13596" s="44">
        <v>59999.99</v>
      </c>
      <c r="J13596" s="68">
        <f t="shared" si="636"/>
        <v>0.6610938666666667</v>
      </c>
      <c r="K13596" s="43">
        <f t="shared" si="637"/>
        <v>0.79999986666666667</v>
      </c>
      <c r="L13596" s="41" t="str">
        <f t="shared" si="638"/>
        <v>A</v>
      </c>
      <c r="M13596" s="41" t="s">
        <v>447</v>
      </c>
      <c r="N13596" s="41" t="s">
        <v>416</v>
      </c>
      <c r="O13596" s="41" t="s">
        <v>70</v>
      </c>
    </row>
    <row r="13597" spans="1:15">
      <c r="A13597" s="38">
        <v>40760</v>
      </c>
      <c r="B13597" s="38">
        <v>51718</v>
      </c>
      <c r="C13597" s="131">
        <v>360</v>
      </c>
      <c r="D13597" s="39">
        <v>0.1094</v>
      </c>
      <c r="E13597" s="39">
        <v>0.1003</v>
      </c>
      <c r="F13597" s="40">
        <v>150000</v>
      </c>
      <c r="G13597" s="40">
        <v>150000</v>
      </c>
      <c r="H13597" s="40">
        <v>37949.699999999997</v>
      </c>
      <c r="I13597" s="40">
        <v>40500</v>
      </c>
      <c r="J13597" s="67">
        <f t="shared" si="636"/>
        <v>0.252998</v>
      </c>
      <c r="K13597" s="39">
        <f t="shared" si="637"/>
        <v>0.27</v>
      </c>
      <c r="L13597" s="2" t="str">
        <f t="shared" si="638"/>
        <v>AA</v>
      </c>
      <c r="M13597" s="2" t="s">
        <v>461</v>
      </c>
      <c r="N13597" s="2" t="s">
        <v>416</v>
      </c>
      <c r="O13597" s="2" t="s">
        <v>70</v>
      </c>
    </row>
    <row r="13598" spans="1:15">
      <c r="A13598" s="38">
        <v>40620</v>
      </c>
      <c r="B13598" s="38">
        <v>49752</v>
      </c>
      <c r="C13598" s="131">
        <v>300</v>
      </c>
      <c r="D13598" s="39">
        <v>0.1094</v>
      </c>
      <c r="E13598" s="39">
        <v>0.1003</v>
      </c>
      <c r="F13598" s="40">
        <v>136000</v>
      </c>
      <c r="G13598" s="40">
        <v>136000</v>
      </c>
      <c r="H13598" s="40">
        <v>32491.78</v>
      </c>
      <c r="I13598" s="40">
        <v>37050</v>
      </c>
      <c r="J13598" s="67">
        <f t="shared" si="636"/>
        <v>0.23891014705882352</v>
      </c>
      <c r="K13598" s="39">
        <f t="shared" si="637"/>
        <v>0.27242647058823527</v>
      </c>
      <c r="L13598" s="2" t="str">
        <f t="shared" si="638"/>
        <v>AA</v>
      </c>
      <c r="M13598" s="2" t="s">
        <v>893</v>
      </c>
      <c r="N13598" s="2" t="s">
        <v>424</v>
      </c>
      <c r="O13598" s="2" t="s">
        <v>70</v>
      </c>
    </row>
    <row r="13599" spans="1:15">
      <c r="A13599" s="38">
        <v>40315</v>
      </c>
      <c r="B13599" s="38">
        <v>47620</v>
      </c>
      <c r="C13599" s="131">
        <v>240</v>
      </c>
      <c r="D13599" s="39">
        <v>0.1094</v>
      </c>
      <c r="E13599" s="39">
        <v>0.1094</v>
      </c>
      <c r="F13599" s="40">
        <v>200000</v>
      </c>
      <c r="G13599" s="40">
        <v>200000</v>
      </c>
      <c r="H13599" s="40">
        <v>44373.17</v>
      </c>
      <c r="I13599" s="40">
        <v>55000</v>
      </c>
      <c r="J13599" s="67">
        <f t="shared" si="636"/>
        <v>0.22186585</v>
      </c>
      <c r="K13599" s="39">
        <f t="shared" si="637"/>
        <v>0.27500000000000002</v>
      </c>
      <c r="L13599" s="2" t="str">
        <f t="shared" si="638"/>
        <v>AA</v>
      </c>
      <c r="M13599" s="2" t="s">
        <v>148</v>
      </c>
      <c r="N13599" s="2" t="s">
        <v>422</v>
      </c>
      <c r="O13599" s="2" t="s">
        <v>70</v>
      </c>
    </row>
    <row r="13600" spans="1:15">
      <c r="A13600" s="38">
        <v>40263</v>
      </c>
      <c r="B13600" s="38">
        <v>49394</v>
      </c>
      <c r="C13600" s="131">
        <v>300</v>
      </c>
      <c r="D13600" s="39">
        <v>0.1094</v>
      </c>
      <c r="E13600" s="39">
        <v>0.1003</v>
      </c>
      <c r="F13600" s="40">
        <v>120000</v>
      </c>
      <c r="G13600" s="40">
        <v>120000</v>
      </c>
      <c r="H13600" s="40">
        <v>30660.560000000001</v>
      </c>
      <c r="I13600" s="40">
        <v>36490.5</v>
      </c>
      <c r="J13600" s="67">
        <f t="shared" si="636"/>
        <v>0.25550466666666666</v>
      </c>
      <c r="K13600" s="39">
        <f t="shared" si="637"/>
        <v>0.30408750000000001</v>
      </c>
      <c r="L13600" s="2" t="str">
        <f t="shared" si="638"/>
        <v>AA</v>
      </c>
      <c r="M13600" s="2" t="s">
        <v>1230</v>
      </c>
      <c r="N13600" s="2" t="s">
        <v>421</v>
      </c>
      <c r="O13600" s="2" t="s">
        <v>70</v>
      </c>
    </row>
    <row r="13601" spans="1:15">
      <c r="A13601" s="38">
        <v>40709</v>
      </c>
      <c r="B13601" s="38">
        <v>51667</v>
      </c>
      <c r="C13601" s="131">
        <v>360</v>
      </c>
      <c r="D13601" s="39">
        <v>0.1094</v>
      </c>
      <c r="E13601" s="39">
        <v>0.1003</v>
      </c>
      <c r="F13601" s="40">
        <v>152998.37</v>
      </c>
      <c r="G13601" s="40">
        <v>152998.37</v>
      </c>
      <c r="H13601" s="40">
        <v>43231.92</v>
      </c>
      <c r="I13601" s="40">
        <v>47698.53</v>
      </c>
      <c r="J13601" s="67">
        <f t="shared" si="636"/>
        <v>0.28256457895597187</v>
      </c>
      <c r="K13601" s="39">
        <f t="shared" si="637"/>
        <v>0.31175841938708237</v>
      </c>
      <c r="L13601" s="2" t="str">
        <f t="shared" si="638"/>
        <v>AA</v>
      </c>
      <c r="M13601" s="2" t="s">
        <v>1047</v>
      </c>
      <c r="N13601" s="2" t="s">
        <v>422</v>
      </c>
      <c r="O13601" s="2" t="s">
        <v>70</v>
      </c>
    </row>
    <row r="13602" spans="1:15">
      <c r="A13602" s="38">
        <v>40598</v>
      </c>
      <c r="B13602" s="38">
        <v>51556</v>
      </c>
      <c r="C13602" s="131">
        <v>360</v>
      </c>
      <c r="D13602" s="39">
        <v>0.1094</v>
      </c>
      <c r="E13602" s="39">
        <v>0.1003</v>
      </c>
      <c r="F13602" s="40">
        <v>150000</v>
      </c>
      <c r="G13602" s="40">
        <v>150000</v>
      </c>
      <c r="H13602" s="40">
        <v>42490.51</v>
      </c>
      <c r="I13602" s="40">
        <v>47250</v>
      </c>
      <c r="J13602" s="67">
        <f t="shared" si="636"/>
        <v>0.28327006666666665</v>
      </c>
      <c r="K13602" s="39">
        <f t="shared" si="637"/>
        <v>0.315</v>
      </c>
      <c r="L13602" s="2" t="str">
        <f t="shared" si="638"/>
        <v>AA</v>
      </c>
      <c r="M13602" s="2" t="s">
        <v>904</v>
      </c>
      <c r="N13602" s="2" t="s">
        <v>435</v>
      </c>
      <c r="O13602" s="2" t="s">
        <v>70</v>
      </c>
    </row>
    <row r="13603" spans="1:15">
      <c r="A13603" s="42">
        <v>40378</v>
      </c>
      <c r="B13603" s="42">
        <v>51336</v>
      </c>
      <c r="C13603" s="130">
        <v>360</v>
      </c>
      <c r="D13603" s="43">
        <v>0.1094</v>
      </c>
      <c r="E13603" s="43">
        <v>0.1003</v>
      </c>
      <c r="F13603" s="44">
        <v>117000</v>
      </c>
      <c r="G13603" s="44">
        <v>117000</v>
      </c>
      <c r="H13603" s="44">
        <v>33542.589999999997</v>
      </c>
      <c r="I13603" s="44">
        <v>38081.72</v>
      </c>
      <c r="J13603" s="68">
        <f t="shared" si="636"/>
        <v>0.28668880341880337</v>
      </c>
      <c r="K13603" s="43">
        <f t="shared" si="637"/>
        <v>0.32548478632478633</v>
      </c>
      <c r="L13603" s="41" t="str">
        <f t="shared" si="638"/>
        <v>AA</v>
      </c>
      <c r="M13603" s="41" t="s">
        <v>794</v>
      </c>
      <c r="N13603" s="41" t="s">
        <v>421</v>
      </c>
      <c r="O13603" s="41" t="s">
        <v>70</v>
      </c>
    </row>
    <row r="13604" spans="1:15">
      <c r="A13604" s="42">
        <v>40429</v>
      </c>
      <c r="B13604" s="42">
        <v>51387</v>
      </c>
      <c r="C13604" s="130">
        <v>360</v>
      </c>
      <c r="D13604" s="43">
        <v>0.1094</v>
      </c>
      <c r="E13604" s="43">
        <v>0.1003</v>
      </c>
      <c r="F13604" s="44">
        <v>137000</v>
      </c>
      <c r="G13604" s="44">
        <v>137000</v>
      </c>
      <c r="H13604" s="44">
        <v>40000.42</v>
      </c>
      <c r="I13604" s="44">
        <v>45000</v>
      </c>
      <c r="J13604" s="68">
        <f t="shared" si="636"/>
        <v>0.29197386861313868</v>
      </c>
      <c r="K13604" s="43">
        <f t="shared" si="637"/>
        <v>0.32846715328467152</v>
      </c>
      <c r="L13604" s="41" t="str">
        <f t="shared" si="638"/>
        <v>AA</v>
      </c>
      <c r="M13604" s="41" t="s">
        <v>1606</v>
      </c>
      <c r="N13604" s="41" t="s">
        <v>435</v>
      </c>
      <c r="O13604" s="41" t="s">
        <v>70</v>
      </c>
    </row>
    <row r="13605" spans="1:15">
      <c r="A13605" s="42">
        <v>40567</v>
      </c>
      <c r="B13605" s="42">
        <v>49698</v>
      </c>
      <c r="C13605" s="130">
        <v>300</v>
      </c>
      <c r="D13605" s="43">
        <v>0.1094</v>
      </c>
      <c r="E13605" s="43">
        <v>0.1048</v>
      </c>
      <c r="F13605" s="44">
        <v>145000</v>
      </c>
      <c r="G13605" s="44">
        <v>145000</v>
      </c>
      <c r="H13605" s="44">
        <v>43841.440000000002</v>
      </c>
      <c r="I13605" s="44">
        <v>50000</v>
      </c>
      <c r="J13605" s="68">
        <f t="shared" si="636"/>
        <v>0.30235475862068967</v>
      </c>
      <c r="K13605" s="43">
        <f t="shared" si="637"/>
        <v>0.34482758620689657</v>
      </c>
      <c r="L13605" s="41" t="str">
        <f t="shared" si="638"/>
        <v>AA</v>
      </c>
      <c r="M13605" s="41" t="s">
        <v>648</v>
      </c>
      <c r="N13605" s="41" t="s">
        <v>417</v>
      </c>
      <c r="O13605" s="41" t="s">
        <v>70</v>
      </c>
    </row>
    <row r="13606" spans="1:15">
      <c r="A13606" s="38">
        <v>39976</v>
      </c>
      <c r="B13606" s="38">
        <v>50933</v>
      </c>
      <c r="C13606" s="131">
        <v>360</v>
      </c>
      <c r="D13606" s="39">
        <v>0.1094</v>
      </c>
      <c r="E13606" s="39">
        <v>0.1003</v>
      </c>
      <c r="F13606" s="40">
        <v>130000</v>
      </c>
      <c r="G13606" s="40">
        <v>130000</v>
      </c>
      <c r="H13606" s="40">
        <v>38730.879999999997</v>
      </c>
      <c r="I13606" s="40">
        <v>45500</v>
      </c>
      <c r="J13606" s="67">
        <f t="shared" si="636"/>
        <v>0.29792984615384616</v>
      </c>
      <c r="K13606" s="39">
        <f t="shared" si="637"/>
        <v>0.35</v>
      </c>
      <c r="L13606" s="2" t="str">
        <f t="shared" si="638"/>
        <v>AA</v>
      </c>
      <c r="M13606" s="2" t="s">
        <v>599</v>
      </c>
      <c r="N13606" s="2" t="s">
        <v>421</v>
      </c>
      <c r="O13606" s="2" t="s">
        <v>70</v>
      </c>
    </row>
    <row r="13607" spans="1:15">
      <c r="A13607" s="42">
        <v>40758</v>
      </c>
      <c r="B13607" s="42">
        <v>51716</v>
      </c>
      <c r="C13607" s="130">
        <v>360</v>
      </c>
      <c r="D13607" s="43">
        <v>0.1094</v>
      </c>
      <c r="E13607" s="43">
        <v>0.1003</v>
      </c>
      <c r="F13607" s="44">
        <v>147000</v>
      </c>
      <c r="G13607" s="44">
        <v>147000</v>
      </c>
      <c r="H13607" s="44">
        <v>49848.160000000003</v>
      </c>
      <c r="I13607" s="44">
        <v>53500</v>
      </c>
      <c r="J13607" s="68">
        <f t="shared" si="636"/>
        <v>0.33910312925170072</v>
      </c>
      <c r="K13607" s="43">
        <f t="shared" si="637"/>
        <v>0.36394557823129253</v>
      </c>
      <c r="L13607" s="41" t="str">
        <f t="shared" si="638"/>
        <v>AA</v>
      </c>
      <c r="M13607" s="41" t="s">
        <v>550</v>
      </c>
      <c r="N13607" s="41" t="s">
        <v>421</v>
      </c>
      <c r="O13607" s="41" t="s">
        <v>70</v>
      </c>
    </row>
    <row r="13608" spans="1:15">
      <c r="A13608" s="38">
        <v>40690</v>
      </c>
      <c r="B13608" s="38">
        <v>44343</v>
      </c>
      <c r="C13608" s="131">
        <v>120</v>
      </c>
      <c r="D13608" s="39">
        <v>0.1094</v>
      </c>
      <c r="E13608" s="39">
        <v>0.1003</v>
      </c>
      <c r="F13608" s="40">
        <v>190000</v>
      </c>
      <c r="G13608" s="40">
        <v>190000</v>
      </c>
      <c r="H13608" s="40">
        <v>48958.85</v>
      </c>
      <c r="I13608" s="40">
        <v>69729.320000000007</v>
      </c>
      <c r="J13608" s="67">
        <f t="shared" si="636"/>
        <v>0.25767815789473686</v>
      </c>
      <c r="K13608" s="39">
        <f t="shared" si="637"/>
        <v>0.36699642105263164</v>
      </c>
      <c r="L13608" s="2" t="str">
        <f t="shared" si="638"/>
        <v>AA</v>
      </c>
      <c r="M13608" s="2" t="s">
        <v>944</v>
      </c>
      <c r="N13608" s="2" t="s">
        <v>421</v>
      </c>
      <c r="O13608" s="2" t="s">
        <v>70</v>
      </c>
    </row>
    <row r="13609" spans="1:15">
      <c r="A13609" s="42">
        <v>40498</v>
      </c>
      <c r="B13609" s="42">
        <v>45977</v>
      </c>
      <c r="C13609" s="130">
        <v>180</v>
      </c>
      <c r="D13609" s="43">
        <v>0.1094</v>
      </c>
      <c r="E13609" s="43">
        <v>0.1003</v>
      </c>
      <c r="F13609" s="44">
        <v>163000</v>
      </c>
      <c r="G13609" s="44">
        <v>163000</v>
      </c>
      <c r="H13609" s="44">
        <v>44305.23</v>
      </c>
      <c r="I13609" s="44">
        <v>59999.99</v>
      </c>
      <c r="J13609" s="68">
        <f t="shared" si="636"/>
        <v>0.27181122699386506</v>
      </c>
      <c r="K13609" s="43">
        <f t="shared" si="637"/>
        <v>0.36809809815950917</v>
      </c>
      <c r="L13609" s="41" t="str">
        <f t="shared" si="638"/>
        <v>AA</v>
      </c>
      <c r="M13609" s="41" t="s">
        <v>940</v>
      </c>
      <c r="N13609" s="41" t="s">
        <v>416</v>
      </c>
      <c r="O13609" s="41" t="s">
        <v>70</v>
      </c>
    </row>
    <row r="13610" spans="1:15">
      <c r="A13610" s="42">
        <v>40395</v>
      </c>
      <c r="B13610" s="42">
        <v>47700</v>
      </c>
      <c r="C13610" s="130">
        <v>240</v>
      </c>
      <c r="D13610" s="43">
        <v>0.1094</v>
      </c>
      <c r="E13610" s="43">
        <v>0.1094</v>
      </c>
      <c r="F13610" s="44">
        <v>190000</v>
      </c>
      <c r="G13610" s="44">
        <v>190000</v>
      </c>
      <c r="H13610" s="44">
        <v>59110.400000000001</v>
      </c>
      <c r="I13610" s="44">
        <v>70000</v>
      </c>
      <c r="J13610" s="68">
        <f t="shared" si="636"/>
        <v>0.31110736842105263</v>
      </c>
      <c r="K13610" s="43">
        <f t="shared" si="637"/>
        <v>0.36842105263157893</v>
      </c>
      <c r="L13610" s="41" t="str">
        <f t="shared" si="638"/>
        <v>AA</v>
      </c>
      <c r="M13610" s="41" t="s">
        <v>691</v>
      </c>
      <c r="N13610" s="41" t="s">
        <v>417</v>
      </c>
      <c r="O13610" s="41" t="s">
        <v>70</v>
      </c>
    </row>
    <row r="13611" spans="1:15">
      <c r="A13611" s="42">
        <v>40339</v>
      </c>
      <c r="B13611" s="42">
        <v>48101</v>
      </c>
      <c r="C13611" s="130">
        <v>255</v>
      </c>
      <c r="D13611" s="43">
        <v>0.1094</v>
      </c>
      <c r="E13611" s="43">
        <v>0.1048</v>
      </c>
      <c r="F13611" s="44">
        <v>183000</v>
      </c>
      <c r="G13611" s="44">
        <v>183000</v>
      </c>
      <c r="H13611" s="44">
        <v>58899.040000000001</v>
      </c>
      <c r="I13611" s="44">
        <v>70100</v>
      </c>
      <c r="J13611" s="68">
        <f t="shared" si="636"/>
        <v>0.32185267759562841</v>
      </c>
      <c r="K13611" s="43">
        <f t="shared" si="637"/>
        <v>0.38306010928961748</v>
      </c>
      <c r="L13611" s="41" t="str">
        <f t="shared" si="638"/>
        <v>AA</v>
      </c>
      <c r="M13611" s="41" t="s">
        <v>159</v>
      </c>
      <c r="N13611" s="41" t="s">
        <v>424</v>
      </c>
      <c r="O13611" s="41" t="s">
        <v>70</v>
      </c>
    </row>
    <row r="13612" spans="1:15">
      <c r="A13612" s="42">
        <v>40827</v>
      </c>
      <c r="B13612" s="42">
        <v>51785</v>
      </c>
      <c r="C13612" s="130">
        <v>360</v>
      </c>
      <c r="D13612" s="43">
        <v>0.1094</v>
      </c>
      <c r="E13612" s="43">
        <v>0.1003</v>
      </c>
      <c r="F13612" s="44">
        <v>132000</v>
      </c>
      <c r="G13612" s="44">
        <v>132000</v>
      </c>
      <c r="H13612" s="44">
        <v>47583.89</v>
      </c>
      <c r="I13612" s="44">
        <v>51109.94</v>
      </c>
      <c r="J13612" s="68">
        <f t="shared" si="636"/>
        <v>0.36048401515151512</v>
      </c>
      <c r="K13612" s="43">
        <f t="shared" si="637"/>
        <v>0.38719651515151515</v>
      </c>
      <c r="L13612" s="41" t="str">
        <f t="shared" si="638"/>
        <v>AA</v>
      </c>
      <c r="M13612" s="41" t="s">
        <v>597</v>
      </c>
      <c r="N13612" s="41" t="s">
        <v>421</v>
      </c>
      <c r="O13612" s="41" t="s">
        <v>70</v>
      </c>
    </row>
    <row r="13613" spans="1:15">
      <c r="A13613" s="38">
        <v>40256</v>
      </c>
      <c r="B13613" s="38">
        <v>51214</v>
      </c>
      <c r="C13613" s="131">
        <v>360</v>
      </c>
      <c r="D13613" s="39">
        <v>0.1094</v>
      </c>
      <c r="E13613" s="39">
        <v>0.1003</v>
      </c>
      <c r="F13613" s="40">
        <v>108000</v>
      </c>
      <c r="G13613" s="40">
        <v>108000</v>
      </c>
      <c r="H13613" s="40">
        <v>37092.14</v>
      </c>
      <c r="I13613" s="40">
        <v>42004.6</v>
      </c>
      <c r="J13613" s="67">
        <f t="shared" si="636"/>
        <v>0.34344574074074075</v>
      </c>
      <c r="K13613" s="39">
        <f t="shared" si="637"/>
        <v>0.38893148148148149</v>
      </c>
      <c r="L13613" s="2" t="str">
        <f t="shared" si="638"/>
        <v>AA</v>
      </c>
      <c r="M13613" s="2" t="s">
        <v>468</v>
      </c>
      <c r="N13613" s="2" t="s">
        <v>421</v>
      </c>
      <c r="O13613" s="2" t="s">
        <v>70</v>
      </c>
    </row>
    <row r="13614" spans="1:15">
      <c r="A13614" s="38">
        <v>40204</v>
      </c>
      <c r="B13614" s="38">
        <v>45683</v>
      </c>
      <c r="C13614" s="131">
        <v>180</v>
      </c>
      <c r="D13614" s="39">
        <v>0.1094</v>
      </c>
      <c r="E13614" s="39">
        <v>0.1003</v>
      </c>
      <c r="F13614" s="40">
        <v>200000</v>
      </c>
      <c r="G13614" s="40">
        <v>200000</v>
      </c>
      <c r="H13614" s="40">
        <v>62648.18</v>
      </c>
      <c r="I13614" s="40">
        <v>80000</v>
      </c>
      <c r="J13614" s="67">
        <f t="shared" si="636"/>
        <v>0.31324089999999999</v>
      </c>
      <c r="K13614" s="39">
        <f t="shared" si="637"/>
        <v>0.4</v>
      </c>
      <c r="L13614" s="2" t="str">
        <f t="shared" si="638"/>
        <v>AA</v>
      </c>
      <c r="M13614" s="2" t="s">
        <v>675</v>
      </c>
      <c r="N13614" s="2" t="s">
        <v>421</v>
      </c>
      <c r="O13614" s="2" t="s">
        <v>70</v>
      </c>
    </row>
    <row r="13615" spans="1:15">
      <c r="A13615" s="42">
        <v>40305</v>
      </c>
      <c r="B13615" s="42">
        <v>45784</v>
      </c>
      <c r="C13615" s="130">
        <v>180</v>
      </c>
      <c r="D13615" s="43">
        <v>0.1094</v>
      </c>
      <c r="E13615" s="43">
        <v>0.1003</v>
      </c>
      <c r="F13615" s="44">
        <v>130000</v>
      </c>
      <c r="G13615" s="44">
        <v>130000</v>
      </c>
      <c r="H13615" s="44">
        <v>38561.54</v>
      </c>
      <c r="I13615" s="44">
        <v>52966.43</v>
      </c>
      <c r="J13615" s="68">
        <f t="shared" si="636"/>
        <v>0.29662723076923075</v>
      </c>
      <c r="K13615" s="43">
        <f t="shared" si="637"/>
        <v>0.40743407692307693</v>
      </c>
      <c r="L13615" s="41" t="str">
        <f t="shared" si="638"/>
        <v>AA</v>
      </c>
      <c r="M13615" s="41" t="s">
        <v>1034</v>
      </c>
      <c r="N13615" s="41" t="s">
        <v>424</v>
      </c>
      <c r="O13615" s="41" t="s">
        <v>70</v>
      </c>
    </row>
    <row r="13616" spans="1:15">
      <c r="A13616" s="38">
        <v>40585</v>
      </c>
      <c r="B13616" s="38">
        <v>51543</v>
      </c>
      <c r="C13616" s="131">
        <v>360</v>
      </c>
      <c r="D13616" s="39">
        <v>0.1094</v>
      </c>
      <c r="E13616" s="39">
        <v>0.1003</v>
      </c>
      <c r="F13616" s="40">
        <v>192000</v>
      </c>
      <c r="G13616" s="40">
        <v>192000</v>
      </c>
      <c r="H13616" s="40">
        <v>71026.28</v>
      </c>
      <c r="I13616" s="40">
        <v>78500</v>
      </c>
      <c r="J13616" s="67">
        <f t="shared" si="636"/>
        <v>0.36992854166666667</v>
      </c>
      <c r="K13616" s="39">
        <f t="shared" si="637"/>
        <v>0.40885416666666669</v>
      </c>
      <c r="L13616" s="2" t="str">
        <f t="shared" si="638"/>
        <v>AA</v>
      </c>
      <c r="M13616" s="2" t="s">
        <v>572</v>
      </c>
      <c r="N13616" s="2" t="s">
        <v>417</v>
      </c>
      <c r="O13616" s="2" t="s">
        <v>70</v>
      </c>
    </row>
    <row r="13617" spans="1:15">
      <c r="A13617" s="42">
        <v>40476</v>
      </c>
      <c r="B13617" s="42">
        <v>44129</v>
      </c>
      <c r="C13617" s="130">
        <v>120</v>
      </c>
      <c r="D13617" s="43">
        <v>0.1094</v>
      </c>
      <c r="E13617" s="43">
        <v>0.1003</v>
      </c>
      <c r="F13617" s="44">
        <v>158800</v>
      </c>
      <c r="G13617" s="44">
        <v>158800</v>
      </c>
      <c r="H13617" s="44">
        <v>38025.42</v>
      </c>
      <c r="I13617" s="44">
        <v>64999.99</v>
      </c>
      <c r="J13617" s="68">
        <f t="shared" si="636"/>
        <v>0.23945478589420655</v>
      </c>
      <c r="K13617" s="43">
        <f t="shared" si="637"/>
        <v>0.40931983627204027</v>
      </c>
      <c r="L13617" s="41" t="str">
        <f t="shared" si="638"/>
        <v>AA</v>
      </c>
      <c r="M13617" s="41" t="s">
        <v>727</v>
      </c>
      <c r="N13617" s="41" t="s">
        <v>415</v>
      </c>
      <c r="O13617" s="41" t="s">
        <v>70</v>
      </c>
    </row>
    <row r="13618" spans="1:15">
      <c r="A13618" s="42">
        <v>40235</v>
      </c>
      <c r="B13618" s="42">
        <v>47540</v>
      </c>
      <c r="C13618" s="130">
        <v>240</v>
      </c>
      <c r="D13618" s="43">
        <v>0.1094</v>
      </c>
      <c r="E13618" s="43">
        <v>0.1003</v>
      </c>
      <c r="F13618" s="44">
        <v>108000</v>
      </c>
      <c r="G13618" s="44">
        <v>108000</v>
      </c>
      <c r="H13618" s="44">
        <v>34928.870000000003</v>
      </c>
      <c r="I13618" s="44">
        <v>44999.99</v>
      </c>
      <c r="J13618" s="68">
        <f t="shared" si="636"/>
        <v>0.32341546296296297</v>
      </c>
      <c r="K13618" s="43">
        <f t="shared" si="637"/>
        <v>0.41666657407407404</v>
      </c>
      <c r="L13618" s="41" t="str">
        <f t="shared" si="638"/>
        <v>AA</v>
      </c>
      <c r="M13618" s="41" t="s">
        <v>454</v>
      </c>
      <c r="N13618" s="41" t="s">
        <v>416</v>
      </c>
      <c r="O13618" s="41" t="s">
        <v>70</v>
      </c>
    </row>
    <row r="13619" spans="1:15">
      <c r="A13619" s="38">
        <v>40127</v>
      </c>
      <c r="B13619" s="38">
        <v>45971</v>
      </c>
      <c r="C13619" s="131">
        <v>192</v>
      </c>
      <c r="D13619" s="39">
        <v>0.1094</v>
      </c>
      <c r="E13619" s="39">
        <v>0.1003</v>
      </c>
      <c r="F13619" s="40">
        <v>112000</v>
      </c>
      <c r="G13619" s="40">
        <v>112000</v>
      </c>
      <c r="H13619" s="40">
        <v>33979.82</v>
      </c>
      <c r="I13619" s="40">
        <v>46727.34</v>
      </c>
      <c r="J13619" s="67">
        <f t="shared" si="636"/>
        <v>0.30339125</v>
      </c>
      <c r="K13619" s="39">
        <f t="shared" si="637"/>
        <v>0.41720839285714284</v>
      </c>
      <c r="L13619" s="2" t="str">
        <f t="shared" si="638"/>
        <v>AA</v>
      </c>
      <c r="M13619" s="2" t="s">
        <v>597</v>
      </c>
      <c r="N13619" s="2" t="s">
        <v>421</v>
      </c>
      <c r="O13619" s="2" t="s">
        <v>70</v>
      </c>
    </row>
    <row r="13620" spans="1:15">
      <c r="A13620" s="38">
        <v>40772</v>
      </c>
      <c r="B13620" s="38">
        <v>51730</v>
      </c>
      <c r="C13620" s="131">
        <v>360</v>
      </c>
      <c r="D13620" s="39">
        <v>0.1094</v>
      </c>
      <c r="E13620" s="39">
        <v>0.1003</v>
      </c>
      <c r="F13620" s="40">
        <v>154900</v>
      </c>
      <c r="G13620" s="40">
        <v>154900</v>
      </c>
      <c r="H13620" s="40">
        <v>59030.09</v>
      </c>
      <c r="I13620" s="40">
        <v>65006.83</v>
      </c>
      <c r="J13620" s="67">
        <f t="shared" si="636"/>
        <v>0.38108515171078111</v>
      </c>
      <c r="K13620" s="39">
        <f t="shared" si="637"/>
        <v>0.41966965784377019</v>
      </c>
      <c r="L13620" s="2" t="str">
        <f t="shared" si="638"/>
        <v>AA</v>
      </c>
      <c r="M13620" s="2" t="s">
        <v>1081</v>
      </c>
      <c r="N13620" s="2" t="s">
        <v>417</v>
      </c>
      <c r="O13620" s="2" t="s">
        <v>70</v>
      </c>
    </row>
    <row r="13621" spans="1:15">
      <c r="A13621" s="42">
        <v>40693</v>
      </c>
      <c r="B13621" s="42">
        <v>51651</v>
      </c>
      <c r="C13621" s="130">
        <v>360</v>
      </c>
      <c r="D13621" s="43">
        <v>0.1094</v>
      </c>
      <c r="E13621" s="43">
        <v>0.1003</v>
      </c>
      <c r="F13621" s="44">
        <v>131700</v>
      </c>
      <c r="G13621" s="44">
        <v>131700</v>
      </c>
      <c r="H13621" s="44">
        <v>50168.79</v>
      </c>
      <c r="I13621" s="44">
        <v>56062.99</v>
      </c>
      <c r="J13621" s="68">
        <f t="shared" si="636"/>
        <v>0.38093234624145789</v>
      </c>
      <c r="K13621" s="43">
        <f t="shared" si="637"/>
        <v>0.42568709187547454</v>
      </c>
      <c r="L13621" s="41" t="str">
        <f t="shared" si="638"/>
        <v>AA</v>
      </c>
      <c r="M13621" s="41" t="s">
        <v>719</v>
      </c>
      <c r="N13621" s="41" t="s">
        <v>422</v>
      </c>
      <c r="O13621" s="41" t="s">
        <v>70</v>
      </c>
    </row>
    <row r="13622" spans="1:15">
      <c r="A13622" s="42">
        <v>40269</v>
      </c>
      <c r="B13622" s="42">
        <v>45931</v>
      </c>
      <c r="C13622" s="130">
        <v>186</v>
      </c>
      <c r="D13622" s="43">
        <v>0.1094</v>
      </c>
      <c r="E13622" s="43">
        <v>0.1003</v>
      </c>
      <c r="F13622" s="44">
        <v>177000</v>
      </c>
      <c r="G13622" s="44">
        <v>177000</v>
      </c>
      <c r="H13622" s="44">
        <v>55906.47</v>
      </c>
      <c r="I13622" s="44">
        <v>75349.11</v>
      </c>
      <c r="J13622" s="68">
        <f t="shared" si="636"/>
        <v>0.31585576271186444</v>
      </c>
      <c r="K13622" s="43">
        <f t="shared" si="637"/>
        <v>0.42570118644067795</v>
      </c>
      <c r="L13622" s="41" t="str">
        <f t="shared" si="638"/>
        <v>AA</v>
      </c>
      <c r="M13622" s="41" t="s">
        <v>464</v>
      </c>
      <c r="N13622" s="41" t="s">
        <v>424</v>
      </c>
      <c r="O13622" s="41" t="s">
        <v>70</v>
      </c>
    </row>
    <row r="13623" spans="1:15">
      <c r="A13623" s="38">
        <v>40057</v>
      </c>
      <c r="B13623" s="38">
        <v>47362</v>
      </c>
      <c r="C13623" s="131">
        <v>240</v>
      </c>
      <c r="D13623" s="39">
        <v>0.1094</v>
      </c>
      <c r="E13623" s="39">
        <v>0.1003</v>
      </c>
      <c r="F13623" s="40">
        <v>198000</v>
      </c>
      <c r="G13623" s="40">
        <v>198000</v>
      </c>
      <c r="H13623" s="40">
        <v>66318.67</v>
      </c>
      <c r="I13623" s="40">
        <v>85471.35</v>
      </c>
      <c r="J13623" s="67">
        <f t="shared" si="636"/>
        <v>0.33494277777777776</v>
      </c>
      <c r="K13623" s="39">
        <f t="shared" si="637"/>
        <v>0.43167348484848489</v>
      </c>
      <c r="L13623" s="2" t="str">
        <f t="shared" si="638"/>
        <v>AA</v>
      </c>
      <c r="M13623" s="2" t="s">
        <v>682</v>
      </c>
      <c r="N13623" s="2" t="s">
        <v>417</v>
      </c>
      <c r="O13623" s="2" t="s">
        <v>70</v>
      </c>
    </row>
    <row r="13624" spans="1:15">
      <c r="A13624" s="38">
        <v>40480</v>
      </c>
      <c r="B13624" s="38">
        <v>51438</v>
      </c>
      <c r="C13624" s="131">
        <v>360</v>
      </c>
      <c r="D13624" s="39">
        <v>0.1094</v>
      </c>
      <c r="E13624" s="39">
        <v>0.1003</v>
      </c>
      <c r="F13624" s="40">
        <v>150000</v>
      </c>
      <c r="G13624" s="40">
        <v>150000</v>
      </c>
      <c r="H13624" s="40">
        <v>61758.16</v>
      </c>
      <c r="I13624" s="40">
        <v>69999.990000000005</v>
      </c>
      <c r="J13624" s="67">
        <f t="shared" si="636"/>
        <v>0.41172106666666669</v>
      </c>
      <c r="K13624" s="39">
        <f t="shared" si="637"/>
        <v>0.46666660000000004</v>
      </c>
      <c r="L13624" s="2" t="str">
        <f t="shared" si="638"/>
        <v>AA</v>
      </c>
      <c r="M13624" s="2" t="s">
        <v>602</v>
      </c>
      <c r="N13624" s="2" t="s">
        <v>421</v>
      </c>
      <c r="O13624" s="2" t="s">
        <v>70</v>
      </c>
    </row>
    <row r="13625" spans="1:15">
      <c r="A13625" s="42">
        <v>40749</v>
      </c>
      <c r="B13625" s="42">
        <v>48054</v>
      </c>
      <c r="C13625" s="130">
        <v>240</v>
      </c>
      <c r="D13625" s="43">
        <v>0.1094</v>
      </c>
      <c r="E13625" s="43">
        <v>0.1048</v>
      </c>
      <c r="F13625" s="44">
        <v>144733.9</v>
      </c>
      <c r="G13625" s="44">
        <v>144733.9</v>
      </c>
      <c r="H13625" s="44">
        <v>58755.22</v>
      </c>
      <c r="I13625" s="44">
        <v>69999.990000000005</v>
      </c>
      <c r="J13625" s="68">
        <f t="shared" si="636"/>
        <v>0.40595340828928123</v>
      </c>
      <c r="K13625" s="43">
        <f t="shared" si="637"/>
        <v>0.48364612575215626</v>
      </c>
      <c r="L13625" s="41" t="str">
        <f t="shared" si="638"/>
        <v>AA</v>
      </c>
      <c r="M13625" s="41" t="s">
        <v>470</v>
      </c>
      <c r="N13625" s="41" t="s">
        <v>424</v>
      </c>
      <c r="O13625" s="41" t="s">
        <v>70</v>
      </c>
    </row>
    <row r="13626" spans="1:15">
      <c r="A13626" s="42">
        <v>40442</v>
      </c>
      <c r="B13626" s="42">
        <v>51400</v>
      </c>
      <c r="C13626" s="130">
        <v>360</v>
      </c>
      <c r="D13626" s="43">
        <v>0.1094</v>
      </c>
      <c r="E13626" s="43">
        <v>0.1003</v>
      </c>
      <c r="F13626" s="44">
        <v>188000</v>
      </c>
      <c r="G13626" s="44">
        <v>188000</v>
      </c>
      <c r="H13626" s="44">
        <v>82351.009999999995</v>
      </c>
      <c r="I13626" s="44">
        <v>91960.75</v>
      </c>
      <c r="J13626" s="68">
        <f t="shared" si="636"/>
        <v>0.43803728723404251</v>
      </c>
      <c r="K13626" s="43">
        <f t="shared" si="637"/>
        <v>0.48915292553191492</v>
      </c>
      <c r="L13626" s="41" t="str">
        <f t="shared" si="638"/>
        <v>AA</v>
      </c>
      <c r="M13626" s="41" t="s">
        <v>1111</v>
      </c>
      <c r="N13626" s="41" t="s">
        <v>424</v>
      </c>
      <c r="O13626" s="41" t="s">
        <v>70</v>
      </c>
    </row>
    <row r="13627" spans="1:15">
      <c r="A13627" s="42">
        <v>40245</v>
      </c>
      <c r="B13627" s="42">
        <v>47550</v>
      </c>
      <c r="C13627" s="130">
        <v>240</v>
      </c>
      <c r="D13627" s="43">
        <v>0.1094</v>
      </c>
      <c r="E13627" s="43">
        <v>0.1003</v>
      </c>
      <c r="F13627" s="44">
        <v>139600</v>
      </c>
      <c r="G13627" s="44">
        <v>139600</v>
      </c>
      <c r="H13627" s="44">
        <v>54576.37</v>
      </c>
      <c r="I13627" s="44">
        <v>69999.990000000005</v>
      </c>
      <c r="J13627" s="68">
        <f t="shared" si="636"/>
        <v>0.39094820916905448</v>
      </c>
      <c r="K13627" s="43">
        <f t="shared" si="637"/>
        <v>0.5014325931232092</v>
      </c>
      <c r="L13627" s="41" t="str">
        <f t="shared" si="638"/>
        <v>AA</v>
      </c>
      <c r="M13627" s="41" t="s">
        <v>540</v>
      </c>
      <c r="N13627" s="41" t="s">
        <v>423</v>
      </c>
      <c r="O13627" s="41" t="s">
        <v>70</v>
      </c>
    </row>
    <row r="13628" spans="1:15">
      <c r="A13628" s="38">
        <v>40126</v>
      </c>
      <c r="B13628" s="38">
        <v>50718</v>
      </c>
      <c r="C13628" s="131">
        <v>348</v>
      </c>
      <c r="D13628" s="39">
        <v>0.1094</v>
      </c>
      <c r="E13628" s="39">
        <v>0.1003</v>
      </c>
      <c r="F13628" s="40">
        <v>100000</v>
      </c>
      <c r="G13628" s="40">
        <v>100000</v>
      </c>
      <c r="H13628" s="40">
        <v>43967.42</v>
      </c>
      <c r="I13628" s="40">
        <v>51373.65</v>
      </c>
      <c r="J13628" s="67">
        <f t="shared" si="636"/>
        <v>0.43967419999999996</v>
      </c>
      <c r="K13628" s="39">
        <f t="shared" si="637"/>
        <v>0.51373650000000004</v>
      </c>
      <c r="L13628" s="2" t="str">
        <f t="shared" si="638"/>
        <v>AA</v>
      </c>
      <c r="M13628" s="2" t="s">
        <v>95</v>
      </c>
      <c r="N13628" s="2" t="s">
        <v>417</v>
      </c>
      <c r="O13628" s="2" t="s">
        <v>70</v>
      </c>
    </row>
    <row r="13629" spans="1:15">
      <c r="A13629" s="38">
        <v>40213</v>
      </c>
      <c r="B13629" s="38">
        <v>47518</v>
      </c>
      <c r="C13629" s="131">
        <v>240</v>
      </c>
      <c r="D13629" s="39">
        <v>0.1094</v>
      </c>
      <c r="E13629" s="39">
        <v>0.1003</v>
      </c>
      <c r="F13629" s="40">
        <v>135778.98000000001</v>
      </c>
      <c r="G13629" s="40">
        <v>135778.98000000001</v>
      </c>
      <c r="H13629" s="40">
        <v>55972.14</v>
      </c>
      <c r="I13629" s="40">
        <v>69941.070000000007</v>
      </c>
      <c r="J13629" s="67">
        <f t="shared" si="636"/>
        <v>0.41222978696702534</v>
      </c>
      <c r="K13629" s="39">
        <f t="shared" si="637"/>
        <v>0.51510970254747823</v>
      </c>
      <c r="L13629" s="2" t="str">
        <f t="shared" si="638"/>
        <v>AA</v>
      </c>
      <c r="M13629" s="2" t="s">
        <v>1558</v>
      </c>
      <c r="N13629" s="2" t="s">
        <v>417</v>
      </c>
      <c r="O13629" s="2" t="s">
        <v>70</v>
      </c>
    </row>
    <row r="13630" spans="1:15">
      <c r="A13630" s="42">
        <v>40680</v>
      </c>
      <c r="B13630" s="42">
        <v>51638</v>
      </c>
      <c r="C13630" s="130">
        <v>360</v>
      </c>
      <c r="D13630" s="43">
        <v>0.1094</v>
      </c>
      <c r="E13630" s="43">
        <v>0.1003</v>
      </c>
      <c r="F13630" s="44">
        <v>118000</v>
      </c>
      <c r="G13630" s="44">
        <v>118000</v>
      </c>
      <c r="H13630" s="44">
        <v>54675.32</v>
      </c>
      <c r="I13630" s="44">
        <v>60999.99</v>
      </c>
      <c r="J13630" s="68">
        <f t="shared" si="636"/>
        <v>0.46335016949152541</v>
      </c>
      <c r="K13630" s="43">
        <f t="shared" si="637"/>
        <v>0.51694906779661021</v>
      </c>
      <c r="L13630" s="41" t="str">
        <f t="shared" si="638"/>
        <v>AA</v>
      </c>
      <c r="M13630" s="41" t="s">
        <v>470</v>
      </c>
      <c r="N13630" s="41" t="s">
        <v>424</v>
      </c>
      <c r="O13630" s="41" t="s">
        <v>70</v>
      </c>
    </row>
    <row r="13631" spans="1:15">
      <c r="A13631" s="42">
        <v>40645</v>
      </c>
      <c r="B13631" s="42">
        <v>47950</v>
      </c>
      <c r="C13631" s="130">
        <v>240</v>
      </c>
      <c r="D13631" s="43">
        <v>0.1094</v>
      </c>
      <c r="E13631" s="43">
        <v>0.1003</v>
      </c>
      <c r="F13631" s="44">
        <v>131700</v>
      </c>
      <c r="G13631" s="44">
        <v>131700</v>
      </c>
      <c r="H13631" s="44">
        <v>56552.79</v>
      </c>
      <c r="I13631" s="44">
        <v>68253.990000000005</v>
      </c>
      <c r="J13631" s="68">
        <f t="shared" si="636"/>
        <v>0.42940615034168567</v>
      </c>
      <c r="K13631" s="43">
        <f t="shared" si="637"/>
        <v>0.51825353075170844</v>
      </c>
      <c r="L13631" s="41" t="str">
        <f t="shared" si="638"/>
        <v>AA</v>
      </c>
      <c r="M13631" s="41" t="s">
        <v>719</v>
      </c>
      <c r="N13631" s="41" t="s">
        <v>422</v>
      </c>
      <c r="O13631" s="41" t="s">
        <v>70</v>
      </c>
    </row>
    <row r="13632" spans="1:15">
      <c r="A13632" s="42">
        <v>40038</v>
      </c>
      <c r="B13632" s="42">
        <v>50995</v>
      </c>
      <c r="C13632" s="130">
        <v>360</v>
      </c>
      <c r="D13632" s="43">
        <v>0.1094</v>
      </c>
      <c r="E13632" s="43">
        <v>0.1003</v>
      </c>
      <c r="F13632" s="44">
        <v>130000</v>
      </c>
      <c r="G13632" s="44">
        <v>130000</v>
      </c>
      <c r="H13632" s="44">
        <v>57126.23</v>
      </c>
      <c r="I13632" s="44">
        <v>67499.990000000005</v>
      </c>
      <c r="J13632" s="68">
        <f t="shared" si="636"/>
        <v>0.43943253846153851</v>
      </c>
      <c r="K13632" s="43">
        <f t="shared" si="637"/>
        <v>0.51923069230769237</v>
      </c>
      <c r="L13632" s="41" t="str">
        <f t="shared" si="638"/>
        <v>AA</v>
      </c>
      <c r="M13632" s="41" t="s">
        <v>723</v>
      </c>
      <c r="N13632" s="41" t="s">
        <v>416</v>
      </c>
      <c r="O13632" s="41" t="s">
        <v>70</v>
      </c>
    </row>
    <row r="13633" spans="1:15">
      <c r="A13633" s="38">
        <v>40310</v>
      </c>
      <c r="B13633" s="38">
        <v>51268</v>
      </c>
      <c r="C13633" s="131">
        <v>360</v>
      </c>
      <c r="D13633" s="39">
        <v>0.1094</v>
      </c>
      <c r="E13633" s="39">
        <v>0.1003</v>
      </c>
      <c r="F13633" s="40">
        <v>177000</v>
      </c>
      <c r="G13633" s="40">
        <v>177000</v>
      </c>
      <c r="H13633" s="40">
        <v>80904.53</v>
      </c>
      <c r="I13633" s="40">
        <v>92999.99</v>
      </c>
      <c r="J13633" s="67">
        <f t="shared" si="636"/>
        <v>0.45708774011299436</v>
      </c>
      <c r="K13633" s="39">
        <f t="shared" si="637"/>
        <v>0.5254236723163842</v>
      </c>
      <c r="L13633" s="2" t="str">
        <f t="shared" si="638"/>
        <v>AA</v>
      </c>
      <c r="M13633" s="2" t="s">
        <v>516</v>
      </c>
      <c r="N13633" s="2" t="s">
        <v>416</v>
      </c>
      <c r="O13633" s="2" t="s">
        <v>70</v>
      </c>
    </row>
    <row r="13634" spans="1:15">
      <c r="A13634" s="42">
        <v>40788</v>
      </c>
      <c r="B13634" s="42">
        <v>51746</v>
      </c>
      <c r="C13634" s="130">
        <v>360</v>
      </c>
      <c r="D13634" s="43">
        <v>0.1094</v>
      </c>
      <c r="E13634" s="43">
        <v>0.1003</v>
      </c>
      <c r="F13634" s="44">
        <v>70000</v>
      </c>
      <c r="G13634" s="44">
        <v>70000</v>
      </c>
      <c r="H13634" s="44">
        <v>33428.36</v>
      </c>
      <c r="I13634" s="44">
        <v>36999.99</v>
      </c>
      <c r="J13634" s="68">
        <f t="shared" si="636"/>
        <v>0.47754800000000003</v>
      </c>
      <c r="K13634" s="43">
        <f t="shared" si="637"/>
        <v>0.52857128571428569</v>
      </c>
      <c r="L13634" s="41" t="str">
        <f t="shared" si="638"/>
        <v>AA</v>
      </c>
      <c r="M13634" s="41" t="s">
        <v>710</v>
      </c>
      <c r="N13634" s="41" t="s">
        <v>421</v>
      </c>
      <c r="O13634" s="41" t="s">
        <v>70</v>
      </c>
    </row>
    <row r="13635" spans="1:15">
      <c r="A13635" s="42">
        <v>40669</v>
      </c>
      <c r="B13635" s="42">
        <v>45052</v>
      </c>
      <c r="C13635" s="130">
        <v>144</v>
      </c>
      <c r="D13635" s="43">
        <v>0.1094</v>
      </c>
      <c r="E13635" s="43">
        <v>0.1003</v>
      </c>
      <c r="F13635" s="44">
        <v>130000</v>
      </c>
      <c r="G13635" s="44">
        <v>130000</v>
      </c>
      <c r="H13635" s="44">
        <v>50789.88</v>
      </c>
      <c r="I13635" s="44">
        <v>71999.990000000005</v>
      </c>
      <c r="J13635" s="68">
        <f t="shared" ref="J13635:J13698" si="639">H13635/G13635</f>
        <v>0.39069138461538461</v>
      </c>
      <c r="K13635" s="43">
        <f t="shared" ref="K13635:K13698" si="640">I13635/G13635</f>
        <v>0.55384607692307697</v>
      </c>
      <c r="L13635" s="41" t="str">
        <f t="shared" ref="L13635:L13698" si="641">IF(J13635&lt;=65%,"AA",IF(J13635&lt;=75%,"A",IF(J13635&lt;=85%,"B","C")))</f>
        <v>AA</v>
      </c>
      <c r="M13635" s="41" t="s">
        <v>559</v>
      </c>
      <c r="N13635" s="41" t="s">
        <v>417</v>
      </c>
      <c r="O13635" s="41" t="s">
        <v>70</v>
      </c>
    </row>
    <row r="13636" spans="1:15">
      <c r="A13636" s="42">
        <v>40759</v>
      </c>
      <c r="B13636" s="42">
        <v>51717</v>
      </c>
      <c r="C13636" s="130">
        <v>360</v>
      </c>
      <c r="D13636" s="43">
        <v>0.1094</v>
      </c>
      <c r="E13636" s="43">
        <v>0.1003</v>
      </c>
      <c r="F13636" s="44">
        <v>66573.600000000006</v>
      </c>
      <c r="G13636" s="44">
        <v>66573.600000000006</v>
      </c>
      <c r="H13636" s="44">
        <v>33897.64</v>
      </c>
      <c r="I13636" s="44">
        <v>36956.1</v>
      </c>
      <c r="J13636" s="68">
        <f t="shared" si="639"/>
        <v>0.50917540887078361</v>
      </c>
      <c r="K13636" s="43">
        <f t="shared" si="640"/>
        <v>0.55511644255380499</v>
      </c>
      <c r="L13636" s="41" t="str">
        <f t="shared" si="641"/>
        <v>AA</v>
      </c>
      <c r="M13636" s="41" t="s">
        <v>751</v>
      </c>
      <c r="N13636" s="41" t="s">
        <v>422</v>
      </c>
      <c r="O13636" s="41" t="s">
        <v>70</v>
      </c>
    </row>
    <row r="13637" spans="1:15">
      <c r="A13637" s="42">
        <v>40624</v>
      </c>
      <c r="B13637" s="42">
        <v>47929</v>
      </c>
      <c r="C13637" s="130">
        <v>240</v>
      </c>
      <c r="D13637" s="43">
        <v>0.1094</v>
      </c>
      <c r="E13637" s="43">
        <v>0.1003</v>
      </c>
      <c r="F13637" s="44">
        <v>108000</v>
      </c>
      <c r="G13637" s="44">
        <v>108000</v>
      </c>
      <c r="H13637" s="44">
        <v>49499.7</v>
      </c>
      <c r="I13637" s="44">
        <v>59999.99</v>
      </c>
      <c r="J13637" s="68">
        <f t="shared" si="639"/>
        <v>0.45833055555555552</v>
      </c>
      <c r="K13637" s="43">
        <f t="shared" si="640"/>
        <v>0.55555546296296299</v>
      </c>
      <c r="L13637" s="41" t="str">
        <f t="shared" si="641"/>
        <v>AA</v>
      </c>
      <c r="M13637" s="41" t="s">
        <v>790</v>
      </c>
      <c r="N13637" s="41" t="s">
        <v>416</v>
      </c>
      <c r="O13637" s="41" t="s">
        <v>70</v>
      </c>
    </row>
    <row r="13638" spans="1:15">
      <c r="A13638" s="38">
        <v>40273</v>
      </c>
      <c r="B13638" s="38">
        <v>51231</v>
      </c>
      <c r="C13638" s="131">
        <v>360</v>
      </c>
      <c r="D13638" s="39">
        <v>0.1094</v>
      </c>
      <c r="E13638" s="39">
        <v>0.1003</v>
      </c>
      <c r="F13638" s="40">
        <v>90000</v>
      </c>
      <c r="G13638" s="40">
        <v>90000</v>
      </c>
      <c r="H13638" s="40">
        <v>43960.99</v>
      </c>
      <c r="I13638" s="40">
        <v>50000</v>
      </c>
      <c r="J13638" s="67">
        <f t="shared" si="639"/>
        <v>0.48845544444444444</v>
      </c>
      <c r="K13638" s="39">
        <f t="shared" si="640"/>
        <v>0.55555555555555558</v>
      </c>
      <c r="L13638" s="2" t="str">
        <f t="shared" si="641"/>
        <v>AA</v>
      </c>
      <c r="M13638" s="2" t="s">
        <v>503</v>
      </c>
      <c r="N13638" s="2" t="s">
        <v>416</v>
      </c>
      <c r="O13638" s="2" t="s">
        <v>70</v>
      </c>
    </row>
    <row r="13639" spans="1:15">
      <c r="A13639" s="38">
        <v>40093</v>
      </c>
      <c r="B13639" s="38">
        <v>50198</v>
      </c>
      <c r="C13639" s="131">
        <v>332</v>
      </c>
      <c r="D13639" s="39">
        <v>0.1094</v>
      </c>
      <c r="E13639" s="39">
        <v>0.1003</v>
      </c>
      <c r="F13639" s="40">
        <v>160000</v>
      </c>
      <c r="G13639" s="40">
        <v>160000</v>
      </c>
      <c r="H13639" s="40">
        <v>75233.45</v>
      </c>
      <c r="I13639" s="40">
        <v>89999.99</v>
      </c>
      <c r="J13639" s="67">
        <f t="shared" si="639"/>
        <v>0.4702090625</v>
      </c>
      <c r="K13639" s="39">
        <f t="shared" si="640"/>
        <v>0.56249993750000005</v>
      </c>
      <c r="L13639" s="2" t="str">
        <f t="shared" si="641"/>
        <v>AA</v>
      </c>
      <c r="M13639" s="2" t="s">
        <v>862</v>
      </c>
      <c r="N13639" s="2" t="s">
        <v>417</v>
      </c>
      <c r="O13639" s="2" t="s">
        <v>70</v>
      </c>
    </row>
    <row r="13640" spans="1:15">
      <c r="A13640" s="42">
        <v>40779</v>
      </c>
      <c r="B13640" s="42">
        <v>51737</v>
      </c>
      <c r="C13640" s="130">
        <v>360</v>
      </c>
      <c r="D13640" s="43">
        <v>0.1094</v>
      </c>
      <c r="E13640" s="43">
        <v>0.1048</v>
      </c>
      <c r="F13640" s="44">
        <v>115000</v>
      </c>
      <c r="G13640" s="44">
        <v>115000</v>
      </c>
      <c r="H13640" s="44">
        <v>58228.7</v>
      </c>
      <c r="I13640" s="44">
        <v>64709.99</v>
      </c>
      <c r="J13640" s="68">
        <f t="shared" si="639"/>
        <v>0.50633652173913046</v>
      </c>
      <c r="K13640" s="43">
        <f t="shared" si="640"/>
        <v>0.56269556521739128</v>
      </c>
      <c r="L13640" s="41" t="str">
        <f t="shared" si="641"/>
        <v>AA</v>
      </c>
      <c r="M13640" s="41" t="s">
        <v>512</v>
      </c>
      <c r="N13640" s="41" t="s">
        <v>417</v>
      </c>
      <c r="O13640" s="41" t="s">
        <v>70</v>
      </c>
    </row>
    <row r="13641" spans="1:15">
      <c r="A13641" s="38">
        <v>40735</v>
      </c>
      <c r="B13641" s="38">
        <v>48040</v>
      </c>
      <c r="C13641" s="131">
        <v>240</v>
      </c>
      <c r="D13641" s="39">
        <v>0.1094</v>
      </c>
      <c r="E13641" s="39">
        <v>0.1003</v>
      </c>
      <c r="F13641" s="40">
        <v>79145</v>
      </c>
      <c r="G13641" s="40">
        <v>79145</v>
      </c>
      <c r="H13641" s="40">
        <v>38655.199999999997</v>
      </c>
      <c r="I13641" s="40">
        <v>44830.93</v>
      </c>
      <c r="J13641" s="67">
        <f t="shared" si="639"/>
        <v>0.48840988059890073</v>
      </c>
      <c r="K13641" s="39">
        <f t="shared" si="640"/>
        <v>0.56644045738833781</v>
      </c>
      <c r="L13641" s="2" t="str">
        <f t="shared" si="641"/>
        <v>AA</v>
      </c>
      <c r="M13641" s="2" t="s">
        <v>629</v>
      </c>
      <c r="N13641" s="2" t="s">
        <v>417</v>
      </c>
      <c r="O13641" s="2" t="s">
        <v>70</v>
      </c>
    </row>
    <row r="13642" spans="1:15">
      <c r="A13642" s="38">
        <v>40584</v>
      </c>
      <c r="B13642" s="38">
        <v>49105</v>
      </c>
      <c r="C13642" s="131">
        <v>280</v>
      </c>
      <c r="D13642" s="39">
        <v>0.1094</v>
      </c>
      <c r="E13642" s="39">
        <v>0.1003</v>
      </c>
      <c r="F13642" s="40">
        <v>200000</v>
      </c>
      <c r="G13642" s="40">
        <v>200000</v>
      </c>
      <c r="H13642" s="40">
        <v>96488.74</v>
      </c>
      <c r="I13642" s="40">
        <v>113441.03</v>
      </c>
      <c r="J13642" s="67">
        <f t="shared" si="639"/>
        <v>0.48244370000000003</v>
      </c>
      <c r="K13642" s="39">
        <f t="shared" si="640"/>
        <v>0.56720515000000005</v>
      </c>
      <c r="L13642" s="2" t="str">
        <f t="shared" si="641"/>
        <v>AA</v>
      </c>
      <c r="M13642" s="2" t="s">
        <v>979</v>
      </c>
      <c r="N13642" s="2" t="s">
        <v>416</v>
      </c>
      <c r="O13642" s="2" t="s">
        <v>70</v>
      </c>
    </row>
    <row r="13643" spans="1:15">
      <c r="A13643" s="42">
        <v>40322</v>
      </c>
      <c r="B13643" s="42">
        <v>51280</v>
      </c>
      <c r="C13643" s="130">
        <v>360</v>
      </c>
      <c r="D13643" s="43">
        <v>0.1094</v>
      </c>
      <c r="E13643" s="43">
        <v>0.1003</v>
      </c>
      <c r="F13643" s="44">
        <v>175000</v>
      </c>
      <c r="G13643" s="44">
        <v>175000</v>
      </c>
      <c r="H13643" s="44">
        <v>86981.4</v>
      </c>
      <c r="I13643" s="44">
        <v>99999.99</v>
      </c>
      <c r="J13643" s="68">
        <f t="shared" si="639"/>
        <v>0.49703657142857138</v>
      </c>
      <c r="K13643" s="43">
        <f t="shared" si="640"/>
        <v>0.57142851428571428</v>
      </c>
      <c r="L13643" s="41" t="str">
        <f t="shared" si="641"/>
        <v>AA</v>
      </c>
      <c r="M13643" s="41" t="s">
        <v>1305</v>
      </c>
      <c r="N13643" s="41" t="s">
        <v>427</v>
      </c>
      <c r="O13643" s="41" t="s">
        <v>70</v>
      </c>
    </row>
    <row r="13644" spans="1:15">
      <c r="A13644" s="42">
        <v>40259</v>
      </c>
      <c r="B13644" s="42">
        <v>48235</v>
      </c>
      <c r="C13644" s="130">
        <v>262</v>
      </c>
      <c r="D13644" s="43">
        <v>0.1094</v>
      </c>
      <c r="E13644" s="43">
        <v>0.1003</v>
      </c>
      <c r="F13644" s="44">
        <v>80000</v>
      </c>
      <c r="G13644" s="44">
        <v>80000</v>
      </c>
      <c r="H13644" s="44">
        <v>36870.870000000003</v>
      </c>
      <c r="I13644" s="44">
        <v>45999.99</v>
      </c>
      <c r="J13644" s="68">
        <f t="shared" si="639"/>
        <v>0.46088587500000006</v>
      </c>
      <c r="K13644" s="43">
        <f t="shared" si="640"/>
        <v>0.57499987499999994</v>
      </c>
      <c r="L13644" s="41" t="str">
        <f t="shared" si="641"/>
        <v>AA</v>
      </c>
      <c r="M13644" s="41" t="s">
        <v>586</v>
      </c>
      <c r="N13644" s="41" t="s">
        <v>416</v>
      </c>
      <c r="O13644" s="41" t="s">
        <v>70</v>
      </c>
    </row>
    <row r="13645" spans="1:15">
      <c r="A13645" s="38">
        <v>40399</v>
      </c>
      <c r="B13645" s="38">
        <v>43443</v>
      </c>
      <c r="C13645" s="131">
        <v>100</v>
      </c>
      <c r="D13645" s="39">
        <v>0.1094</v>
      </c>
      <c r="E13645" s="39">
        <v>0.1003</v>
      </c>
      <c r="F13645" s="40">
        <v>180000</v>
      </c>
      <c r="G13645" s="40">
        <v>180000</v>
      </c>
      <c r="H13645" s="40">
        <v>49228.800000000003</v>
      </c>
      <c r="I13645" s="40">
        <v>103499.99</v>
      </c>
      <c r="J13645" s="67">
        <f t="shared" si="639"/>
        <v>0.27349333333333337</v>
      </c>
      <c r="K13645" s="39">
        <f t="shared" si="640"/>
        <v>0.57499994444444447</v>
      </c>
      <c r="L13645" s="2" t="str">
        <f t="shared" si="641"/>
        <v>AA</v>
      </c>
      <c r="M13645" s="2" t="s">
        <v>690</v>
      </c>
      <c r="N13645" s="2" t="s">
        <v>417</v>
      </c>
      <c r="O13645" s="2" t="s">
        <v>70</v>
      </c>
    </row>
    <row r="13646" spans="1:15">
      <c r="A13646" s="42">
        <v>40703</v>
      </c>
      <c r="B13646" s="42">
        <v>46182</v>
      </c>
      <c r="C13646" s="130">
        <v>180</v>
      </c>
      <c r="D13646" s="43">
        <v>0.1094</v>
      </c>
      <c r="E13646" s="43">
        <v>0.1003</v>
      </c>
      <c r="F13646" s="44">
        <v>200000</v>
      </c>
      <c r="G13646" s="44">
        <v>200000</v>
      </c>
      <c r="H13646" s="44">
        <v>88977.89</v>
      </c>
      <c r="I13646" s="44">
        <v>114999.99</v>
      </c>
      <c r="J13646" s="68">
        <f t="shared" si="639"/>
        <v>0.44488945000000002</v>
      </c>
      <c r="K13646" s="43">
        <f t="shared" si="640"/>
        <v>0.57499995000000004</v>
      </c>
      <c r="L13646" s="41" t="str">
        <f t="shared" si="641"/>
        <v>AA</v>
      </c>
      <c r="M13646" s="41" t="s">
        <v>634</v>
      </c>
      <c r="N13646" s="41" t="s">
        <v>421</v>
      </c>
      <c r="O13646" s="41" t="s">
        <v>70</v>
      </c>
    </row>
    <row r="13647" spans="1:15">
      <c r="A13647" s="38">
        <v>40662</v>
      </c>
      <c r="B13647" s="38">
        <v>51620</v>
      </c>
      <c r="C13647" s="131">
        <v>360</v>
      </c>
      <c r="D13647" s="39">
        <v>0.1094</v>
      </c>
      <c r="E13647" s="39">
        <v>0.1003</v>
      </c>
      <c r="F13647" s="40">
        <v>138000</v>
      </c>
      <c r="G13647" s="40">
        <v>138000</v>
      </c>
      <c r="H13647" s="40">
        <v>71588.149999999994</v>
      </c>
      <c r="I13647" s="40">
        <v>79999.990000000005</v>
      </c>
      <c r="J13647" s="67">
        <f t="shared" si="639"/>
        <v>0.51875471014492747</v>
      </c>
      <c r="K13647" s="39">
        <f t="shared" si="640"/>
        <v>0.57971007246376816</v>
      </c>
      <c r="L13647" s="2" t="str">
        <f t="shared" si="641"/>
        <v>AA</v>
      </c>
      <c r="M13647" s="2" t="s">
        <v>512</v>
      </c>
      <c r="N13647" s="2" t="s">
        <v>417</v>
      </c>
      <c r="O13647" s="2" t="s">
        <v>70</v>
      </c>
    </row>
    <row r="13648" spans="1:15">
      <c r="A13648" s="38">
        <v>40486</v>
      </c>
      <c r="B13648" s="38">
        <v>45050</v>
      </c>
      <c r="C13648" s="131">
        <v>150</v>
      </c>
      <c r="D13648" s="39">
        <v>0.1094</v>
      </c>
      <c r="E13648" s="39">
        <v>0.1003</v>
      </c>
      <c r="F13648" s="40">
        <v>85000</v>
      </c>
      <c r="G13648" s="40">
        <v>85000</v>
      </c>
      <c r="H13648" s="40">
        <v>33693.81</v>
      </c>
      <c r="I13648" s="40">
        <v>49499.99</v>
      </c>
      <c r="J13648" s="67">
        <f t="shared" si="639"/>
        <v>0.39639776470588234</v>
      </c>
      <c r="K13648" s="39">
        <f t="shared" si="640"/>
        <v>0.58235282352941176</v>
      </c>
      <c r="L13648" s="2" t="str">
        <f t="shared" si="641"/>
        <v>AA</v>
      </c>
      <c r="M13648" s="2" t="s">
        <v>719</v>
      </c>
      <c r="N13648" s="2" t="s">
        <v>422</v>
      </c>
      <c r="O13648" s="2" t="s">
        <v>70</v>
      </c>
    </row>
    <row r="13649" spans="1:15">
      <c r="A13649" s="42">
        <v>40472</v>
      </c>
      <c r="B13649" s="42">
        <v>51430</v>
      </c>
      <c r="C13649" s="130">
        <v>360</v>
      </c>
      <c r="D13649" s="43">
        <v>0.1094</v>
      </c>
      <c r="E13649" s="43">
        <v>0.1003</v>
      </c>
      <c r="F13649" s="44">
        <v>169000</v>
      </c>
      <c r="G13649" s="44">
        <v>169000</v>
      </c>
      <c r="H13649" s="44">
        <v>88119.6</v>
      </c>
      <c r="I13649" s="44">
        <v>99999.99</v>
      </c>
      <c r="J13649" s="68">
        <f t="shared" si="639"/>
        <v>0.52141775147928993</v>
      </c>
      <c r="K13649" s="43">
        <f t="shared" si="640"/>
        <v>0.59171591715976335</v>
      </c>
      <c r="L13649" s="41" t="str">
        <f t="shared" si="641"/>
        <v>AA</v>
      </c>
      <c r="M13649" s="41" t="s">
        <v>1178</v>
      </c>
      <c r="N13649" s="41" t="s">
        <v>422</v>
      </c>
      <c r="O13649" s="41" t="s">
        <v>70</v>
      </c>
    </row>
    <row r="13650" spans="1:15">
      <c r="A13650" s="42">
        <v>40157</v>
      </c>
      <c r="B13650" s="42">
        <v>51114</v>
      </c>
      <c r="C13650" s="130">
        <v>360</v>
      </c>
      <c r="D13650" s="43">
        <v>0.1094</v>
      </c>
      <c r="E13650" s="43">
        <v>0.1094</v>
      </c>
      <c r="F13650" s="44">
        <v>99800</v>
      </c>
      <c r="G13650" s="44">
        <v>99800</v>
      </c>
      <c r="H13650" s="44">
        <v>51384.03</v>
      </c>
      <c r="I13650" s="44">
        <v>59999.99</v>
      </c>
      <c r="J13650" s="68">
        <f t="shared" si="639"/>
        <v>0.51487004008016035</v>
      </c>
      <c r="K13650" s="43">
        <f t="shared" si="640"/>
        <v>0.60120230460921842</v>
      </c>
      <c r="L13650" s="41" t="str">
        <f t="shared" si="641"/>
        <v>AA</v>
      </c>
      <c r="M13650" s="41" t="s">
        <v>549</v>
      </c>
      <c r="N13650" s="41" t="s">
        <v>427</v>
      </c>
      <c r="O13650" s="41" t="s">
        <v>70</v>
      </c>
    </row>
    <row r="13651" spans="1:15">
      <c r="A13651" s="42">
        <v>40743</v>
      </c>
      <c r="B13651" s="42">
        <v>50605</v>
      </c>
      <c r="C13651" s="130">
        <v>324</v>
      </c>
      <c r="D13651" s="43">
        <v>0.1094</v>
      </c>
      <c r="E13651" s="43">
        <v>0.1003</v>
      </c>
      <c r="F13651" s="44">
        <v>112000</v>
      </c>
      <c r="G13651" s="44">
        <v>112000</v>
      </c>
      <c r="H13651" s="44">
        <v>59760.73</v>
      </c>
      <c r="I13651" s="44">
        <v>67499.990000000005</v>
      </c>
      <c r="J13651" s="68">
        <f t="shared" si="639"/>
        <v>0.53357794642857148</v>
      </c>
      <c r="K13651" s="43">
        <f t="shared" si="640"/>
        <v>0.60267848214285724</v>
      </c>
      <c r="L13651" s="41" t="str">
        <f t="shared" si="641"/>
        <v>AA</v>
      </c>
      <c r="M13651" s="41" t="s">
        <v>570</v>
      </c>
      <c r="N13651" s="41" t="s">
        <v>422</v>
      </c>
      <c r="O13651" s="41" t="s">
        <v>70</v>
      </c>
    </row>
    <row r="13652" spans="1:15">
      <c r="A13652" s="42">
        <v>40312</v>
      </c>
      <c r="B13652" s="42">
        <v>51270</v>
      </c>
      <c r="C13652" s="130">
        <v>360</v>
      </c>
      <c r="D13652" s="43">
        <v>0.1094</v>
      </c>
      <c r="E13652" s="43">
        <v>0.1048</v>
      </c>
      <c r="F13652" s="44">
        <v>185000</v>
      </c>
      <c r="G13652" s="44">
        <v>185000</v>
      </c>
      <c r="H13652" s="44">
        <v>99225.2</v>
      </c>
      <c r="I13652" s="44">
        <v>112000</v>
      </c>
      <c r="J13652" s="68">
        <f t="shared" si="639"/>
        <v>0.53635243243243247</v>
      </c>
      <c r="K13652" s="43">
        <f t="shared" si="640"/>
        <v>0.60540540540540544</v>
      </c>
      <c r="L13652" s="41" t="str">
        <f t="shared" si="641"/>
        <v>AA</v>
      </c>
      <c r="M13652" s="41" t="s">
        <v>573</v>
      </c>
      <c r="N13652" s="41" t="s">
        <v>421</v>
      </c>
      <c r="O13652" s="41" t="s">
        <v>70</v>
      </c>
    </row>
    <row r="13653" spans="1:15">
      <c r="A13653" s="42">
        <v>40640</v>
      </c>
      <c r="B13653" s="42">
        <v>47945</v>
      </c>
      <c r="C13653" s="130">
        <v>240</v>
      </c>
      <c r="D13653" s="43">
        <v>0.1094</v>
      </c>
      <c r="E13653" s="43">
        <v>0.1003</v>
      </c>
      <c r="F13653" s="44">
        <v>70000</v>
      </c>
      <c r="G13653" s="44">
        <v>70000</v>
      </c>
      <c r="H13653" s="44">
        <v>35264.22</v>
      </c>
      <c r="I13653" s="44">
        <v>42499.99</v>
      </c>
      <c r="J13653" s="68">
        <f t="shared" si="639"/>
        <v>0.5037745714285714</v>
      </c>
      <c r="K13653" s="43">
        <f t="shared" si="640"/>
        <v>0.6071427142857142</v>
      </c>
      <c r="L13653" s="41" t="str">
        <f t="shared" si="641"/>
        <v>AA</v>
      </c>
      <c r="M13653" s="41" t="s">
        <v>466</v>
      </c>
      <c r="N13653" s="41" t="s">
        <v>421</v>
      </c>
      <c r="O13653" s="41" t="s">
        <v>70</v>
      </c>
    </row>
    <row r="13654" spans="1:15">
      <c r="A13654" s="38">
        <v>40317</v>
      </c>
      <c r="B13654" s="38">
        <v>49814</v>
      </c>
      <c r="C13654" s="131">
        <v>312</v>
      </c>
      <c r="D13654" s="39">
        <v>0.1094</v>
      </c>
      <c r="E13654" s="39">
        <v>0.1003</v>
      </c>
      <c r="F13654" s="40">
        <v>82000</v>
      </c>
      <c r="G13654" s="40">
        <v>82000</v>
      </c>
      <c r="H13654" s="40">
        <v>42236.97</v>
      </c>
      <c r="I13654" s="40">
        <v>49999.99</v>
      </c>
      <c r="J13654" s="67">
        <f t="shared" si="639"/>
        <v>0.51508500000000002</v>
      </c>
      <c r="K13654" s="39">
        <f t="shared" si="640"/>
        <v>0.60975597560975603</v>
      </c>
      <c r="L13654" s="2" t="str">
        <f t="shared" si="641"/>
        <v>AA</v>
      </c>
      <c r="M13654" s="2" t="s">
        <v>1224</v>
      </c>
      <c r="N13654" s="2" t="s">
        <v>417</v>
      </c>
      <c r="O13654" s="2" t="s">
        <v>70</v>
      </c>
    </row>
    <row r="13655" spans="1:15">
      <c r="A13655" s="42">
        <v>40578</v>
      </c>
      <c r="B13655" s="42">
        <v>51536</v>
      </c>
      <c r="C13655" s="130">
        <v>360</v>
      </c>
      <c r="D13655" s="43">
        <v>0.1094</v>
      </c>
      <c r="E13655" s="43">
        <v>0.1003</v>
      </c>
      <c r="F13655" s="44">
        <v>180000</v>
      </c>
      <c r="G13655" s="44">
        <v>180000</v>
      </c>
      <c r="H13655" s="44">
        <v>98461.47</v>
      </c>
      <c r="I13655" s="44">
        <v>110510.74</v>
      </c>
      <c r="J13655" s="68">
        <f t="shared" si="639"/>
        <v>0.54700816666666663</v>
      </c>
      <c r="K13655" s="43">
        <f t="shared" si="640"/>
        <v>0.61394855555555561</v>
      </c>
      <c r="L13655" s="41" t="str">
        <f t="shared" si="641"/>
        <v>AA</v>
      </c>
      <c r="M13655" s="41" t="s">
        <v>979</v>
      </c>
      <c r="N13655" s="41" t="s">
        <v>416</v>
      </c>
      <c r="O13655" s="41" t="s">
        <v>70</v>
      </c>
    </row>
    <row r="13656" spans="1:15">
      <c r="A13656" s="42">
        <v>40710</v>
      </c>
      <c r="B13656" s="42">
        <v>48015</v>
      </c>
      <c r="C13656" s="130">
        <v>240</v>
      </c>
      <c r="D13656" s="43">
        <v>0.1094</v>
      </c>
      <c r="E13656" s="43">
        <v>0.1003</v>
      </c>
      <c r="F13656" s="44">
        <v>137300</v>
      </c>
      <c r="G13656" s="44">
        <v>137300</v>
      </c>
      <c r="H13656" s="44">
        <v>71012.350000000006</v>
      </c>
      <c r="I13656" s="44">
        <v>84999.99</v>
      </c>
      <c r="J13656" s="68">
        <f t="shared" si="639"/>
        <v>0.51720575382374367</v>
      </c>
      <c r="K13656" s="43">
        <f t="shared" si="640"/>
        <v>0.6190822286962856</v>
      </c>
      <c r="L13656" s="41" t="str">
        <f t="shared" si="641"/>
        <v>AA</v>
      </c>
      <c r="M13656" s="41" t="s">
        <v>464</v>
      </c>
      <c r="N13656" s="41" t="s">
        <v>424</v>
      </c>
      <c r="O13656" s="41" t="s">
        <v>70</v>
      </c>
    </row>
    <row r="13657" spans="1:15">
      <c r="A13657" s="42">
        <v>40387</v>
      </c>
      <c r="B13657" s="42">
        <v>51345</v>
      </c>
      <c r="C13657" s="130">
        <v>360</v>
      </c>
      <c r="D13657" s="43">
        <v>0.1094</v>
      </c>
      <c r="E13657" s="43">
        <v>0.1003</v>
      </c>
      <c r="F13657" s="44">
        <v>112000</v>
      </c>
      <c r="G13657" s="44">
        <v>112000</v>
      </c>
      <c r="H13657" s="44">
        <v>61215.199999999997</v>
      </c>
      <c r="I13657" s="44">
        <v>69999.990000000005</v>
      </c>
      <c r="J13657" s="68">
        <f t="shared" si="639"/>
        <v>0.54656428571428572</v>
      </c>
      <c r="K13657" s="43">
        <f t="shared" si="640"/>
        <v>0.62499991071428573</v>
      </c>
      <c r="L13657" s="41" t="str">
        <f t="shared" si="641"/>
        <v>AA</v>
      </c>
      <c r="M13657" s="41" t="s">
        <v>723</v>
      </c>
      <c r="N13657" s="41" t="s">
        <v>416</v>
      </c>
      <c r="O13657" s="41" t="s">
        <v>70</v>
      </c>
    </row>
    <row r="13658" spans="1:15">
      <c r="A13658" s="42">
        <v>40000</v>
      </c>
      <c r="B13658" s="42">
        <v>50957</v>
      </c>
      <c r="C13658" s="130">
        <v>360</v>
      </c>
      <c r="D13658" s="43">
        <v>0.1094</v>
      </c>
      <c r="E13658" s="43">
        <v>0.1048</v>
      </c>
      <c r="F13658" s="44">
        <v>189000</v>
      </c>
      <c r="G13658" s="44">
        <v>189000</v>
      </c>
      <c r="H13658" s="44">
        <v>99919.96</v>
      </c>
      <c r="I13658" s="44">
        <v>118339.99</v>
      </c>
      <c r="J13658" s="68">
        <f t="shared" si="639"/>
        <v>0.52867703703703706</v>
      </c>
      <c r="K13658" s="43">
        <f t="shared" si="640"/>
        <v>0.62613751322751321</v>
      </c>
      <c r="L13658" s="41" t="str">
        <f t="shared" si="641"/>
        <v>AA</v>
      </c>
      <c r="M13658" s="41" t="s">
        <v>467</v>
      </c>
      <c r="N13658" s="41" t="s">
        <v>425</v>
      </c>
      <c r="O13658" s="41" t="s">
        <v>70</v>
      </c>
    </row>
    <row r="13659" spans="1:15">
      <c r="A13659" s="42">
        <v>40760</v>
      </c>
      <c r="B13659" s="42">
        <v>51718</v>
      </c>
      <c r="C13659" s="130">
        <v>360</v>
      </c>
      <c r="D13659" s="43">
        <v>0.1094</v>
      </c>
      <c r="E13659" s="43">
        <v>0.1003</v>
      </c>
      <c r="F13659" s="44">
        <v>71000</v>
      </c>
      <c r="G13659" s="44">
        <v>71000</v>
      </c>
      <c r="H13659" s="44">
        <v>40589.120000000003</v>
      </c>
      <c r="I13659" s="44">
        <v>44999.99</v>
      </c>
      <c r="J13659" s="68">
        <f t="shared" si="639"/>
        <v>0.57167774647887326</v>
      </c>
      <c r="K13659" s="43">
        <f t="shared" si="640"/>
        <v>0.633802676056338</v>
      </c>
      <c r="L13659" s="41" t="str">
        <f t="shared" si="641"/>
        <v>AA</v>
      </c>
      <c r="M13659" s="41" t="s">
        <v>584</v>
      </c>
      <c r="N13659" s="41" t="s">
        <v>417</v>
      </c>
      <c r="O13659" s="41" t="s">
        <v>70</v>
      </c>
    </row>
    <row r="13660" spans="1:15">
      <c r="A13660" s="42">
        <v>40284</v>
      </c>
      <c r="B13660" s="42">
        <v>51182</v>
      </c>
      <c r="C13660" s="130">
        <v>358</v>
      </c>
      <c r="D13660" s="43">
        <v>0.1094</v>
      </c>
      <c r="E13660" s="43">
        <v>0.1003</v>
      </c>
      <c r="F13660" s="44">
        <v>73000</v>
      </c>
      <c r="G13660" s="44">
        <v>73000</v>
      </c>
      <c r="H13660" s="44">
        <v>40725.99</v>
      </c>
      <c r="I13660" s="44">
        <v>46999.99</v>
      </c>
      <c r="J13660" s="68">
        <f t="shared" si="639"/>
        <v>0.55789027397260271</v>
      </c>
      <c r="K13660" s="43">
        <f t="shared" si="640"/>
        <v>0.64383547945205477</v>
      </c>
      <c r="L13660" s="41" t="str">
        <f t="shared" si="641"/>
        <v>AA</v>
      </c>
      <c r="M13660" s="41" t="s">
        <v>814</v>
      </c>
      <c r="N13660" s="41" t="s">
        <v>416</v>
      </c>
      <c r="O13660" s="41" t="s">
        <v>70</v>
      </c>
    </row>
    <row r="13661" spans="1:15">
      <c r="A13661" s="42">
        <v>40739</v>
      </c>
      <c r="B13661" s="42">
        <v>48044</v>
      </c>
      <c r="C13661" s="130">
        <v>240</v>
      </c>
      <c r="D13661" s="43">
        <v>0.1094</v>
      </c>
      <c r="E13661" s="43">
        <v>0.1048</v>
      </c>
      <c r="F13661" s="44">
        <v>60000</v>
      </c>
      <c r="G13661" s="44">
        <v>60000</v>
      </c>
      <c r="H13661" s="44">
        <v>32729.61</v>
      </c>
      <c r="I13661" s="44">
        <v>38999.99</v>
      </c>
      <c r="J13661" s="68">
        <f t="shared" si="639"/>
        <v>0.54549349999999996</v>
      </c>
      <c r="K13661" s="43">
        <f t="shared" si="640"/>
        <v>0.64999983333333333</v>
      </c>
      <c r="L13661" s="41" t="str">
        <f t="shared" si="641"/>
        <v>AA</v>
      </c>
      <c r="M13661" s="41" t="s">
        <v>594</v>
      </c>
      <c r="N13661" s="41" t="s">
        <v>419</v>
      </c>
      <c r="O13661" s="41" t="s">
        <v>70</v>
      </c>
    </row>
    <row r="13662" spans="1:15">
      <c r="A13662" s="42">
        <v>40424</v>
      </c>
      <c r="B13662" s="42">
        <v>51382</v>
      </c>
      <c r="C13662" s="130">
        <v>360</v>
      </c>
      <c r="D13662" s="43">
        <v>0.1094</v>
      </c>
      <c r="E13662" s="43">
        <v>0.1094</v>
      </c>
      <c r="F13662" s="44">
        <v>87000</v>
      </c>
      <c r="G13662" s="44">
        <v>87000</v>
      </c>
      <c r="H13662" s="44">
        <v>51563.76</v>
      </c>
      <c r="I13662" s="44">
        <v>57387.34</v>
      </c>
      <c r="J13662" s="68">
        <f t="shared" si="639"/>
        <v>0.59268689655172413</v>
      </c>
      <c r="K13662" s="43">
        <f t="shared" si="640"/>
        <v>0.65962459770114934</v>
      </c>
      <c r="L13662" s="41" t="str">
        <f t="shared" si="641"/>
        <v>AA</v>
      </c>
      <c r="M13662" s="41" t="s">
        <v>518</v>
      </c>
      <c r="N13662" s="41" t="s">
        <v>416</v>
      </c>
      <c r="O13662" s="41" t="s">
        <v>70</v>
      </c>
    </row>
    <row r="13663" spans="1:15">
      <c r="A13663" s="42">
        <v>40539</v>
      </c>
      <c r="B13663" s="42">
        <v>46018</v>
      </c>
      <c r="C13663" s="130">
        <v>180</v>
      </c>
      <c r="D13663" s="43">
        <v>0.1094</v>
      </c>
      <c r="E13663" s="43">
        <v>0.1003</v>
      </c>
      <c r="F13663" s="44">
        <v>82000</v>
      </c>
      <c r="G13663" s="44">
        <v>82000</v>
      </c>
      <c r="H13663" s="44">
        <v>40572.78</v>
      </c>
      <c r="I13663" s="44">
        <v>54499.99</v>
      </c>
      <c r="J13663" s="68">
        <f t="shared" si="639"/>
        <v>0.49479000000000001</v>
      </c>
      <c r="K13663" s="43">
        <f t="shared" si="640"/>
        <v>0.66463402439024388</v>
      </c>
      <c r="L13663" s="41" t="str">
        <f t="shared" si="641"/>
        <v>AA</v>
      </c>
      <c r="M13663" s="41" t="s">
        <v>947</v>
      </c>
      <c r="N13663" s="41" t="s">
        <v>421</v>
      </c>
      <c r="O13663" s="41" t="s">
        <v>70</v>
      </c>
    </row>
    <row r="13664" spans="1:15">
      <c r="A13664" s="38">
        <v>40445</v>
      </c>
      <c r="B13664" s="38">
        <v>51403</v>
      </c>
      <c r="C13664" s="131">
        <v>360</v>
      </c>
      <c r="D13664" s="39">
        <v>0.1094</v>
      </c>
      <c r="E13664" s="39">
        <v>0.1003</v>
      </c>
      <c r="F13664" s="40">
        <v>90000</v>
      </c>
      <c r="G13664" s="40">
        <v>90000</v>
      </c>
      <c r="H13664" s="40">
        <v>52665.72</v>
      </c>
      <c r="I13664" s="40">
        <v>59999.99</v>
      </c>
      <c r="J13664" s="67">
        <f t="shared" si="639"/>
        <v>0.58517466666666673</v>
      </c>
      <c r="K13664" s="39">
        <f t="shared" si="640"/>
        <v>0.66666655555555554</v>
      </c>
      <c r="L13664" s="2" t="str">
        <f t="shared" si="641"/>
        <v>AA</v>
      </c>
      <c r="M13664" s="2" t="s">
        <v>679</v>
      </c>
      <c r="N13664" s="2" t="s">
        <v>424</v>
      </c>
      <c r="O13664" s="2" t="s">
        <v>70</v>
      </c>
    </row>
    <row r="13665" spans="1:15">
      <c r="A13665" s="42">
        <v>40438</v>
      </c>
      <c r="B13665" s="42">
        <v>51396</v>
      </c>
      <c r="C13665" s="130">
        <v>360</v>
      </c>
      <c r="D13665" s="43">
        <v>0.1094</v>
      </c>
      <c r="E13665" s="43">
        <v>0.1048</v>
      </c>
      <c r="F13665" s="44">
        <v>80000</v>
      </c>
      <c r="G13665" s="44">
        <v>80000</v>
      </c>
      <c r="H13665" s="44">
        <v>47436.69</v>
      </c>
      <c r="I13665" s="44">
        <v>53999.99</v>
      </c>
      <c r="J13665" s="68">
        <f t="shared" si="639"/>
        <v>0.59295862500000007</v>
      </c>
      <c r="K13665" s="43">
        <f t="shared" si="640"/>
        <v>0.67499987500000003</v>
      </c>
      <c r="L13665" s="41" t="str">
        <f t="shared" si="641"/>
        <v>AA</v>
      </c>
      <c r="M13665" s="41" t="s">
        <v>476</v>
      </c>
      <c r="N13665" s="41" t="s">
        <v>421</v>
      </c>
      <c r="O13665" s="41" t="s">
        <v>70</v>
      </c>
    </row>
    <row r="13666" spans="1:15">
      <c r="A13666" s="38">
        <v>40434</v>
      </c>
      <c r="B13666" s="38">
        <v>45913</v>
      </c>
      <c r="C13666" s="131">
        <v>180</v>
      </c>
      <c r="D13666" s="39">
        <v>0.1094</v>
      </c>
      <c r="E13666" s="39">
        <v>0.1003</v>
      </c>
      <c r="F13666" s="40">
        <v>150000</v>
      </c>
      <c r="G13666" s="40">
        <v>150000</v>
      </c>
      <c r="H13666" s="40">
        <v>73829.42</v>
      </c>
      <c r="I13666" s="40">
        <v>101399.99</v>
      </c>
      <c r="J13666" s="67">
        <f t="shared" si="639"/>
        <v>0.49219613333333334</v>
      </c>
      <c r="K13666" s="39">
        <f t="shared" si="640"/>
        <v>0.67599993333333341</v>
      </c>
      <c r="L13666" s="2" t="str">
        <f t="shared" si="641"/>
        <v>AA</v>
      </c>
      <c r="M13666" s="2" t="s">
        <v>511</v>
      </c>
      <c r="N13666" s="2" t="s">
        <v>422</v>
      </c>
      <c r="O13666" s="2" t="s">
        <v>70</v>
      </c>
    </row>
    <row r="13667" spans="1:15">
      <c r="A13667" s="42">
        <v>40532</v>
      </c>
      <c r="B13667" s="42">
        <v>51490</v>
      </c>
      <c r="C13667" s="130">
        <v>360</v>
      </c>
      <c r="D13667" s="43">
        <v>0.1094</v>
      </c>
      <c r="E13667" s="43">
        <v>0.1048</v>
      </c>
      <c r="F13667" s="44">
        <v>55000</v>
      </c>
      <c r="G13667" s="44">
        <v>55000</v>
      </c>
      <c r="H13667" s="44">
        <v>33048.76</v>
      </c>
      <c r="I13667" s="44">
        <v>37287.93</v>
      </c>
      <c r="J13667" s="68">
        <f t="shared" si="639"/>
        <v>0.60088654545454545</v>
      </c>
      <c r="K13667" s="43">
        <f t="shared" si="640"/>
        <v>0.67796236363636364</v>
      </c>
      <c r="L13667" s="41" t="str">
        <f t="shared" si="641"/>
        <v>AA</v>
      </c>
      <c r="M13667" s="41" t="s">
        <v>731</v>
      </c>
      <c r="N13667" s="41" t="s">
        <v>422</v>
      </c>
      <c r="O13667" s="41" t="s">
        <v>70</v>
      </c>
    </row>
    <row r="13668" spans="1:15">
      <c r="A13668" s="38">
        <v>40578</v>
      </c>
      <c r="B13668" s="38">
        <v>51536</v>
      </c>
      <c r="C13668" s="131">
        <v>360</v>
      </c>
      <c r="D13668" s="39">
        <v>0.1094</v>
      </c>
      <c r="E13668" s="39">
        <v>0.1003</v>
      </c>
      <c r="F13668" s="40">
        <v>151500</v>
      </c>
      <c r="G13668" s="40">
        <v>151500</v>
      </c>
      <c r="H13668" s="40">
        <v>93551.63</v>
      </c>
      <c r="I13668" s="40">
        <v>104999.99</v>
      </c>
      <c r="J13668" s="67">
        <f t="shared" si="639"/>
        <v>0.61750250825082509</v>
      </c>
      <c r="K13668" s="39">
        <f t="shared" si="640"/>
        <v>0.69306924092409239</v>
      </c>
      <c r="L13668" s="2" t="str">
        <f t="shared" si="641"/>
        <v>AA</v>
      </c>
      <c r="M13668" s="2" t="s">
        <v>471</v>
      </c>
      <c r="N13668" s="2" t="s">
        <v>424</v>
      </c>
      <c r="O13668" s="2" t="s">
        <v>70</v>
      </c>
    </row>
    <row r="13669" spans="1:15">
      <c r="A13669" s="38">
        <v>40490</v>
      </c>
      <c r="B13669" s="38">
        <v>49621</v>
      </c>
      <c r="C13669" s="131">
        <v>300</v>
      </c>
      <c r="D13669" s="39">
        <v>0.1094</v>
      </c>
      <c r="E13669" s="39">
        <v>0.1003</v>
      </c>
      <c r="F13669" s="40">
        <v>75360.820000000007</v>
      </c>
      <c r="G13669" s="40">
        <v>75360.820000000007</v>
      </c>
      <c r="H13669" s="40">
        <v>45710.63</v>
      </c>
      <c r="I13669" s="40">
        <v>52260.82</v>
      </c>
      <c r="J13669" s="67">
        <f t="shared" si="639"/>
        <v>0.6065569615617239</v>
      </c>
      <c r="K13669" s="39">
        <f t="shared" si="640"/>
        <v>0.69347467291359088</v>
      </c>
      <c r="L13669" s="2" t="str">
        <f t="shared" si="641"/>
        <v>AA</v>
      </c>
      <c r="M13669" s="2" t="s">
        <v>631</v>
      </c>
      <c r="N13669" s="2" t="s">
        <v>424</v>
      </c>
      <c r="O13669" s="2" t="s">
        <v>70</v>
      </c>
    </row>
    <row r="13670" spans="1:15">
      <c r="A13670" s="38">
        <v>40088</v>
      </c>
      <c r="B13670" s="38">
        <v>51045</v>
      </c>
      <c r="C13670" s="131">
        <v>360</v>
      </c>
      <c r="D13670" s="39">
        <v>0.1094</v>
      </c>
      <c r="E13670" s="39">
        <v>0.1003</v>
      </c>
      <c r="F13670" s="40">
        <v>110000</v>
      </c>
      <c r="G13670" s="40">
        <v>110000</v>
      </c>
      <c r="H13670" s="40">
        <v>65184.95</v>
      </c>
      <c r="I13670" s="40">
        <v>76499.990000000005</v>
      </c>
      <c r="J13670" s="67">
        <f t="shared" si="639"/>
        <v>0.59259045454545456</v>
      </c>
      <c r="K13670" s="39">
        <f t="shared" si="640"/>
        <v>0.69545445454545463</v>
      </c>
      <c r="L13670" s="2" t="str">
        <f t="shared" si="641"/>
        <v>AA</v>
      </c>
      <c r="M13670" s="2" t="s">
        <v>611</v>
      </c>
      <c r="N13670" s="2" t="s">
        <v>419</v>
      </c>
      <c r="O13670" s="2" t="s">
        <v>70</v>
      </c>
    </row>
    <row r="13671" spans="1:15">
      <c r="A13671" s="42">
        <v>40263</v>
      </c>
      <c r="B13671" s="42">
        <v>45742</v>
      </c>
      <c r="C13671" s="130">
        <v>180</v>
      </c>
      <c r="D13671" s="43">
        <v>0.1094</v>
      </c>
      <c r="E13671" s="43">
        <v>0.1003</v>
      </c>
      <c r="F13671" s="44">
        <v>80000</v>
      </c>
      <c r="G13671" s="44">
        <v>80000</v>
      </c>
      <c r="H13671" s="44">
        <v>38970.639999999999</v>
      </c>
      <c r="I13671" s="44">
        <v>55989.99</v>
      </c>
      <c r="J13671" s="68">
        <f t="shared" si="639"/>
        <v>0.48713299999999998</v>
      </c>
      <c r="K13671" s="43">
        <f t="shared" si="640"/>
        <v>0.69987487500000001</v>
      </c>
      <c r="L13671" s="41" t="str">
        <f t="shared" si="641"/>
        <v>AA</v>
      </c>
      <c r="M13671" s="41" t="s">
        <v>500</v>
      </c>
      <c r="N13671" s="41" t="s">
        <v>419</v>
      </c>
      <c r="O13671" s="41" t="s">
        <v>70</v>
      </c>
    </row>
    <row r="13672" spans="1:15">
      <c r="A13672" s="38">
        <v>40708</v>
      </c>
      <c r="B13672" s="38">
        <v>42900</v>
      </c>
      <c r="C13672" s="131">
        <v>72</v>
      </c>
      <c r="D13672" s="39">
        <v>0.1094</v>
      </c>
      <c r="E13672" s="39">
        <v>0.1003</v>
      </c>
      <c r="F13672" s="40">
        <v>200000</v>
      </c>
      <c r="G13672" s="40">
        <v>200000</v>
      </c>
      <c r="H13672" s="40">
        <v>55844.81</v>
      </c>
      <c r="I13672" s="40">
        <v>139999.99</v>
      </c>
      <c r="J13672" s="67">
        <f t="shared" si="639"/>
        <v>0.27922405</v>
      </c>
      <c r="K13672" s="39">
        <f t="shared" si="640"/>
        <v>0.69999994999999993</v>
      </c>
      <c r="L13672" s="2" t="str">
        <f t="shared" si="641"/>
        <v>AA</v>
      </c>
      <c r="M13672" s="2" t="s">
        <v>1068</v>
      </c>
      <c r="N13672" s="2" t="s">
        <v>416</v>
      </c>
      <c r="O13672" s="2" t="s">
        <v>70</v>
      </c>
    </row>
    <row r="13673" spans="1:15">
      <c r="A13673" s="42">
        <v>40228</v>
      </c>
      <c r="B13673" s="42">
        <v>51185</v>
      </c>
      <c r="C13673" s="130">
        <v>360</v>
      </c>
      <c r="D13673" s="43">
        <v>0.1094</v>
      </c>
      <c r="E13673" s="43">
        <v>0.1094</v>
      </c>
      <c r="F13673" s="44">
        <v>56452.5</v>
      </c>
      <c r="G13673" s="44">
        <v>56452.5</v>
      </c>
      <c r="H13673" s="44">
        <v>34509.93</v>
      </c>
      <c r="I13673" s="44">
        <v>40049.99</v>
      </c>
      <c r="J13673" s="68">
        <f t="shared" si="639"/>
        <v>0.61130915371329875</v>
      </c>
      <c r="K13673" s="43">
        <f t="shared" si="640"/>
        <v>0.7094458172800141</v>
      </c>
      <c r="L13673" s="41" t="str">
        <f t="shared" si="641"/>
        <v>AA</v>
      </c>
      <c r="M13673" s="41" t="s">
        <v>131</v>
      </c>
      <c r="N13673" s="41" t="s">
        <v>420</v>
      </c>
      <c r="O13673" s="41" t="s">
        <v>70</v>
      </c>
    </row>
    <row r="13674" spans="1:15">
      <c r="A13674" s="38">
        <v>40228</v>
      </c>
      <c r="B13674" s="38">
        <v>51185</v>
      </c>
      <c r="C13674" s="131">
        <v>360</v>
      </c>
      <c r="D13674" s="39">
        <v>0.1094</v>
      </c>
      <c r="E13674" s="39">
        <v>0.1094</v>
      </c>
      <c r="F13674" s="40">
        <v>56452.5</v>
      </c>
      <c r="G13674" s="40">
        <v>56452.5</v>
      </c>
      <c r="H13674" s="40">
        <v>34509.93</v>
      </c>
      <c r="I13674" s="40">
        <v>40049.99</v>
      </c>
      <c r="J13674" s="67">
        <f t="shared" si="639"/>
        <v>0.61130915371329875</v>
      </c>
      <c r="K13674" s="39">
        <f t="shared" si="640"/>
        <v>0.7094458172800141</v>
      </c>
      <c r="L13674" s="2" t="str">
        <f t="shared" si="641"/>
        <v>AA</v>
      </c>
      <c r="M13674" s="2" t="s">
        <v>131</v>
      </c>
      <c r="N13674" s="2" t="s">
        <v>420</v>
      </c>
      <c r="O13674" s="2" t="s">
        <v>70</v>
      </c>
    </row>
    <row r="13675" spans="1:15">
      <c r="A13675" s="42">
        <v>40529</v>
      </c>
      <c r="B13675" s="42">
        <v>47834</v>
      </c>
      <c r="C13675" s="130">
        <v>240</v>
      </c>
      <c r="D13675" s="43">
        <v>0.1094</v>
      </c>
      <c r="E13675" s="43">
        <v>0.1048</v>
      </c>
      <c r="F13675" s="44">
        <v>80000</v>
      </c>
      <c r="G13675" s="44">
        <v>80000</v>
      </c>
      <c r="H13675" s="44">
        <v>46424.07</v>
      </c>
      <c r="I13675" s="44">
        <v>56999.99</v>
      </c>
      <c r="J13675" s="68">
        <f t="shared" si="639"/>
        <v>0.58030087500000005</v>
      </c>
      <c r="K13675" s="43">
        <f t="shared" si="640"/>
        <v>0.712499875</v>
      </c>
      <c r="L13675" s="41" t="str">
        <f t="shared" si="641"/>
        <v>AA</v>
      </c>
      <c r="M13675" s="41" t="s">
        <v>1116</v>
      </c>
      <c r="N13675" s="41" t="s">
        <v>416</v>
      </c>
      <c r="O13675" s="41" t="s">
        <v>70</v>
      </c>
    </row>
    <row r="13676" spans="1:15">
      <c r="A13676" s="38">
        <v>40088</v>
      </c>
      <c r="B13676" s="38">
        <v>49767</v>
      </c>
      <c r="C13676" s="131">
        <v>318</v>
      </c>
      <c r="D13676" s="39">
        <v>0.1094</v>
      </c>
      <c r="E13676" s="39">
        <v>0.1003</v>
      </c>
      <c r="F13676" s="40">
        <v>70000</v>
      </c>
      <c r="G13676" s="40">
        <v>70000</v>
      </c>
      <c r="H13676" s="40">
        <v>41391.769999999997</v>
      </c>
      <c r="I13676" s="40">
        <v>49999.99</v>
      </c>
      <c r="J13676" s="67">
        <f t="shared" si="639"/>
        <v>0.59131099999999992</v>
      </c>
      <c r="K13676" s="39">
        <f t="shared" si="640"/>
        <v>0.71428557142857141</v>
      </c>
      <c r="L13676" s="2" t="str">
        <f t="shared" si="641"/>
        <v>AA</v>
      </c>
      <c r="M13676" s="2" t="s">
        <v>461</v>
      </c>
      <c r="N13676" s="2" t="s">
        <v>416</v>
      </c>
      <c r="O13676" s="2" t="s">
        <v>70</v>
      </c>
    </row>
    <row r="13677" spans="1:15">
      <c r="A13677" s="42">
        <v>40303</v>
      </c>
      <c r="B13677" s="42">
        <v>51261</v>
      </c>
      <c r="C13677" s="130">
        <v>360</v>
      </c>
      <c r="D13677" s="43">
        <v>0.1094</v>
      </c>
      <c r="E13677" s="43">
        <v>0.1003</v>
      </c>
      <c r="F13677" s="44">
        <v>70000</v>
      </c>
      <c r="G13677" s="44">
        <v>70000</v>
      </c>
      <c r="H13677" s="44">
        <v>43541.32</v>
      </c>
      <c r="I13677" s="44">
        <v>49999.99</v>
      </c>
      <c r="J13677" s="68">
        <f t="shared" si="639"/>
        <v>0.6220188571428571</v>
      </c>
      <c r="K13677" s="43">
        <f t="shared" si="640"/>
        <v>0.71428557142857141</v>
      </c>
      <c r="L13677" s="41" t="str">
        <f t="shared" si="641"/>
        <v>AA</v>
      </c>
      <c r="M13677" s="41" t="s">
        <v>591</v>
      </c>
      <c r="N13677" s="41" t="s">
        <v>417</v>
      </c>
      <c r="O13677" s="41" t="s">
        <v>70</v>
      </c>
    </row>
    <row r="13678" spans="1:15">
      <c r="A13678" s="42">
        <v>40479</v>
      </c>
      <c r="B13678" s="42">
        <v>51437</v>
      </c>
      <c r="C13678" s="130">
        <v>360</v>
      </c>
      <c r="D13678" s="43">
        <v>0.1094</v>
      </c>
      <c r="E13678" s="43">
        <v>0.1003</v>
      </c>
      <c r="F13678" s="44">
        <v>130000</v>
      </c>
      <c r="G13678" s="44">
        <v>130000</v>
      </c>
      <c r="H13678" s="44">
        <v>81946.73</v>
      </c>
      <c r="I13678" s="44">
        <v>92999.99</v>
      </c>
      <c r="J13678" s="68">
        <f t="shared" si="639"/>
        <v>0.63035946153846145</v>
      </c>
      <c r="K13678" s="43">
        <f t="shared" si="640"/>
        <v>0.71538453846153849</v>
      </c>
      <c r="L13678" s="41" t="str">
        <f t="shared" si="641"/>
        <v>AA</v>
      </c>
      <c r="M13678" s="41" t="s">
        <v>168</v>
      </c>
      <c r="N13678" s="41" t="s">
        <v>416</v>
      </c>
      <c r="O13678" s="41" t="s">
        <v>70</v>
      </c>
    </row>
    <row r="13679" spans="1:15">
      <c r="A13679" s="38">
        <v>40108</v>
      </c>
      <c r="B13679" s="38">
        <v>45282</v>
      </c>
      <c r="C13679" s="131">
        <v>170</v>
      </c>
      <c r="D13679" s="39">
        <v>0.1094</v>
      </c>
      <c r="E13679" s="39">
        <v>0.1048</v>
      </c>
      <c r="F13679" s="40">
        <v>122400</v>
      </c>
      <c r="G13679" s="40">
        <v>122400</v>
      </c>
      <c r="H13679" s="40">
        <v>63404.7</v>
      </c>
      <c r="I13679" s="40">
        <v>87999.99</v>
      </c>
      <c r="J13679" s="67">
        <f t="shared" si="639"/>
        <v>0.51801225490196079</v>
      </c>
      <c r="K13679" s="39">
        <f t="shared" si="640"/>
        <v>0.71895416666666667</v>
      </c>
      <c r="L13679" s="2" t="str">
        <f t="shared" si="641"/>
        <v>AA</v>
      </c>
      <c r="M13679" s="2" t="s">
        <v>554</v>
      </c>
      <c r="N13679" s="2" t="s">
        <v>417</v>
      </c>
      <c r="O13679" s="2" t="s">
        <v>70</v>
      </c>
    </row>
    <row r="13680" spans="1:15">
      <c r="A13680" s="42">
        <v>40464</v>
      </c>
      <c r="B13680" s="42">
        <v>47465</v>
      </c>
      <c r="C13680" s="130">
        <v>230</v>
      </c>
      <c r="D13680" s="43">
        <v>0.1094</v>
      </c>
      <c r="E13680" s="43">
        <v>0.1003</v>
      </c>
      <c r="F13680" s="44">
        <v>200000</v>
      </c>
      <c r="G13680" s="44">
        <v>200000</v>
      </c>
      <c r="H13680" s="44">
        <v>79952.160000000003</v>
      </c>
      <c r="I13680" s="44">
        <v>144999.94</v>
      </c>
      <c r="J13680" s="68">
        <f t="shared" si="639"/>
        <v>0.39976080000000003</v>
      </c>
      <c r="K13680" s="43">
        <f t="shared" si="640"/>
        <v>0.72499970000000002</v>
      </c>
      <c r="L13680" s="41" t="str">
        <f t="shared" si="641"/>
        <v>AA</v>
      </c>
      <c r="M13680" s="41" t="s">
        <v>1197</v>
      </c>
      <c r="N13680" s="41" t="s">
        <v>416</v>
      </c>
      <c r="O13680" s="41" t="s">
        <v>70</v>
      </c>
    </row>
    <row r="13681" spans="1:15">
      <c r="A13681" s="42">
        <v>40312</v>
      </c>
      <c r="B13681" s="42">
        <v>51270</v>
      </c>
      <c r="C13681" s="130">
        <v>360</v>
      </c>
      <c r="D13681" s="43">
        <v>0.1094</v>
      </c>
      <c r="E13681" s="43">
        <v>0.1003</v>
      </c>
      <c r="F13681" s="44">
        <v>85000</v>
      </c>
      <c r="G13681" s="44">
        <v>85000</v>
      </c>
      <c r="H13681" s="44">
        <v>53833.93</v>
      </c>
      <c r="I13681" s="44">
        <v>61849.99</v>
      </c>
      <c r="J13681" s="68">
        <f t="shared" si="639"/>
        <v>0.63334035294117652</v>
      </c>
      <c r="K13681" s="43">
        <f t="shared" si="640"/>
        <v>0.72764694117647055</v>
      </c>
      <c r="L13681" s="41" t="str">
        <f t="shared" si="641"/>
        <v>AA</v>
      </c>
      <c r="M13681" s="41" t="s">
        <v>900</v>
      </c>
      <c r="N13681" s="41" t="s">
        <v>427</v>
      </c>
      <c r="O13681" s="41" t="s">
        <v>70</v>
      </c>
    </row>
    <row r="13682" spans="1:15">
      <c r="A13682" s="42">
        <v>40578</v>
      </c>
      <c r="B13682" s="42">
        <v>44231</v>
      </c>
      <c r="C13682" s="130">
        <v>120</v>
      </c>
      <c r="D13682" s="43">
        <v>0.1094</v>
      </c>
      <c r="E13682" s="43">
        <v>0.1094</v>
      </c>
      <c r="F13682" s="44">
        <v>75000</v>
      </c>
      <c r="G13682" s="44">
        <v>75000</v>
      </c>
      <c r="H13682" s="44">
        <v>33969.68</v>
      </c>
      <c r="I13682" s="44">
        <v>54999.99</v>
      </c>
      <c r="J13682" s="68">
        <f t="shared" si="639"/>
        <v>0.45292906666666666</v>
      </c>
      <c r="K13682" s="43">
        <f t="shared" si="640"/>
        <v>0.73333320000000002</v>
      </c>
      <c r="L13682" s="41" t="str">
        <f t="shared" si="641"/>
        <v>AA</v>
      </c>
      <c r="M13682" s="41" t="s">
        <v>523</v>
      </c>
      <c r="N13682" s="41" t="s">
        <v>423</v>
      </c>
      <c r="O13682" s="41" t="s">
        <v>70</v>
      </c>
    </row>
    <row r="13683" spans="1:15">
      <c r="A13683" s="42">
        <v>40207</v>
      </c>
      <c r="B13683" s="42">
        <v>51164</v>
      </c>
      <c r="C13683" s="130">
        <v>360</v>
      </c>
      <c r="D13683" s="43">
        <v>0.1094</v>
      </c>
      <c r="E13683" s="43">
        <v>0.1003</v>
      </c>
      <c r="F13683" s="44">
        <v>92000</v>
      </c>
      <c r="G13683" s="44">
        <v>92000</v>
      </c>
      <c r="H13683" s="44">
        <v>42344.61</v>
      </c>
      <c r="I13683" s="44">
        <v>67999.990000000005</v>
      </c>
      <c r="J13683" s="68">
        <f t="shared" si="639"/>
        <v>0.4602675</v>
      </c>
      <c r="K13683" s="43">
        <f t="shared" si="640"/>
        <v>0.73913032608695661</v>
      </c>
      <c r="L13683" s="41" t="str">
        <f t="shared" si="641"/>
        <v>AA</v>
      </c>
      <c r="M13683" s="41" t="s">
        <v>482</v>
      </c>
      <c r="N13683" s="41" t="s">
        <v>422</v>
      </c>
      <c r="O13683" s="41" t="s">
        <v>70</v>
      </c>
    </row>
    <row r="13684" spans="1:15">
      <c r="A13684" s="42">
        <v>40487</v>
      </c>
      <c r="B13684" s="42">
        <v>51445</v>
      </c>
      <c r="C13684" s="130">
        <v>360</v>
      </c>
      <c r="D13684" s="43">
        <v>0.1094</v>
      </c>
      <c r="E13684" s="43">
        <v>0.1003</v>
      </c>
      <c r="F13684" s="44">
        <v>125125</v>
      </c>
      <c r="G13684" s="44">
        <v>125125</v>
      </c>
      <c r="H13684" s="44">
        <v>81784.08</v>
      </c>
      <c r="I13684" s="44">
        <v>92499.99</v>
      </c>
      <c r="J13684" s="68">
        <f t="shared" si="639"/>
        <v>0.65361902097902103</v>
      </c>
      <c r="K13684" s="43">
        <f t="shared" si="640"/>
        <v>0.73926065934065943</v>
      </c>
      <c r="L13684" s="41" t="str">
        <f t="shared" si="641"/>
        <v>A</v>
      </c>
      <c r="M13684" s="41" t="s">
        <v>862</v>
      </c>
      <c r="N13684" s="41" t="s">
        <v>417</v>
      </c>
      <c r="O13684" s="41" t="s">
        <v>70</v>
      </c>
    </row>
    <row r="13685" spans="1:15">
      <c r="A13685" s="42">
        <v>40346</v>
      </c>
      <c r="B13685" s="42">
        <v>51304</v>
      </c>
      <c r="C13685" s="130">
        <v>360</v>
      </c>
      <c r="D13685" s="43">
        <v>0.1094</v>
      </c>
      <c r="E13685" s="43">
        <v>0.1094</v>
      </c>
      <c r="F13685" s="44">
        <v>50000</v>
      </c>
      <c r="G13685" s="44">
        <v>50000</v>
      </c>
      <c r="H13685" s="44">
        <v>32282.03</v>
      </c>
      <c r="I13685" s="44">
        <v>36999.99</v>
      </c>
      <c r="J13685" s="68">
        <f t="shared" si="639"/>
        <v>0.64564060000000001</v>
      </c>
      <c r="K13685" s="43">
        <f t="shared" si="640"/>
        <v>0.73999979999999999</v>
      </c>
      <c r="L13685" s="41" t="str">
        <f t="shared" si="641"/>
        <v>AA</v>
      </c>
      <c r="M13685" s="41" t="s">
        <v>1234</v>
      </c>
      <c r="N13685" s="41" t="s">
        <v>423</v>
      </c>
      <c r="O13685" s="41" t="s">
        <v>70</v>
      </c>
    </row>
    <row r="13686" spans="1:15">
      <c r="A13686" s="42">
        <v>40318</v>
      </c>
      <c r="B13686" s="42">
        <v>51276</v>
      </c>
      <c r="C13686" s="130">
        <v>360</v>
      </c>
      <c r="D13686" s="43">
        <v>0.1094</v>
      </c>
      <c r="E13686" s="43">
        <v>0.1003</v>
      </c>
      <c r="F13686" s="44">
        <v>85000</v>
      </c>
      <c r="G13686" s="44">
        <v>85000</v>
      </c>
      <c r="H13686" s="44">
        <v>54844.67</v>
      </c>
      <c r="I13686" s="44">
        <v>62999.99</v>
      </c>
      <c r="J13686" s="68">
        <f t="shared" si="639"/>
        <v>0.64523141176470589</v>
      </c>
      <c r="K13686" s="43">
        <f t="shared" si="640"/>
        <v>0.74117635294117645</v>
      </c>
      <c r="L13686" s="41" t="str">
        <f t="shared" si="641"/>
        <v>AA</v>
      </c>
      <c r="M13686" s="41" t="s">
        <v>723</v>
      </c>
      <c r="N13686" s="41" t="s">
        <v>416</v>
      </c>
      <c r="O13686" s="41" t="s">
        <v>70</v>
      </c>
    </row>
    <row r="13687" spans="1:15">
      <c r="A13687" s="38">
        <v>40760</v>
      </c>
      <c r="B13687" s="38">
        <v>49892</v>
      </c>
      <c r="C13687" s="131">
        <v>300</v>
      </c>
      <c r="D13687" s="39">
        <v>0.1094</v>
      </c>
      <c r="E13687" s="39">
        <v>0.1003</v>
      </c>
      <c r="F13687" s="40">
        <v>70000</v>
      </c>
      <c r="G13687" s="40">
        <v>70000</v>
      </c>
      <c r="H13687" s="40">
        <v>45657.83</v>
      </c>
      <c r="I13687" s="40">
        <v>51999.99</v>
      </c>
      <c r="J13687" s="67">
        <f t="shared" si="639"/>
        <v>0.65225471428571435</v>
      </c>
      <c r="K13687" s="39">
        <f t="shared" si="640"/>
        <v>0.74285699999999999</v>
      </c>
      <c r="L13687" s="2" t="str">
        <f t="shared" si="641"/>
        <v>A</v>
      </c>
      <c r="M13687" s="2" t="s">
        <v>477</v>
      </c>
      <c r="N13687" s="2" t="s">
        <v>422</v>
      </c>
      <c r="O13687" s="2" t="s">
        <v>70</v>
      </c>
    </row>
    <row r="13688" spans="1:15">
      <c r="A13688" s="38">
        <v>40752</v>
      </c>
      <c r="B13688" s="38">
        <v>47784</v>
      </c>
      <c r="C13688" s="131">
        <v>231</v>
      </c>
      <c r="D13688" s="39">
        <v>0.1094</v>
      </c>
      <c r="E13688" s="39">
        <v>0.1003</v>
      </c>
      <c r="F13688" s="40">
        <v>190000</v>
      </c>
      <c r="G13688" s="40">
        <v>190000</v>
      </c>
      <c r="H13688" s="40">
        <v>111953.64</v>
      </c>
      <c r="I13688" s="40">
        <v>142320.97</v>
      </c>
      <c r="J13688" s="67">
        <f t="shared" si="639"/>
        <v>0.58922968421052635</v>
      </c>
      <c r="K13688" s="39">
        <f t="shared" si="640"/>
        <v>0.7490577368421053</v>
      </c>
      <c r="L13688" s="2" t="str">
        <f t="shared" si="641"/>
        <v>AA</v>
      </c>
      <c r="M13688" s="2" t="s">
        <v>940</v>
      </c>
      <c r="N13688" s="2" t="s">
        <v>416</v>
      </c>
      <c r="O13688" s="2" t="s">
        <v>70</v>
      </c>
    </row>
    <row r="13689" spans="1:15">
      <c r="A13689" s="38">
        <v>40017</v>
      </c>
      <c r="B13689" s="38">
        <v>45496</v>
      </c>
      <c r="C13689" s="131">
        <v>180</v>
      </c>
      <c r="D13689" s="39">
        <v>0.1094</v>
      </c>
      <c r="E13689" s="39">
        <v>0.1003</v>
      </c>
      <c r="F13689" s="40">
        <v>184000</v>
      </c>
      <c r="G13689" s="40">
        <v>184000</v>
      </c>
      <c r="H13689" s="40">
        <v>89728.85</v>
      </c>
      <c r="I13689" s="40">
        <v>137910.04999999999</v>
      </c>
      <c r="J13689" s="67">
        <f t="shared" si="639"/>
        <v>0.48765679347826091</v>
      </c>
      <c r="K13689" s="39">
        <f t="shared" si="640"/>
        <v>0.74951114130434782</v>
      </c>
      <c r="L13689" s="2" t="str">
        <f t="shared" si="641"/>
        <v>AA</v>
      </c>
      <c r="M13689" s="2" t="s">
        <v>948</v>
      </c>
      <c r="N13689" s="2" t="s">
        <v>419</v>
      </c>
      <c r="O13689" s="2" t="s">
        <v>70</v>
      </c>
    </row>
    <row r="13690" spans="1:15">
      <c r="A13690" s="38">
        <v>40423</v>
      </c>
      <c r="B13690" s="38">
        <v>45902</v>
      </c>
      <c r="C13690" s="131">
        <v>180</v>
      </c>
      <c r="D13690" s="39">
        <v>0.1094</v>
      </c>
      <c r="E13690" s="39">
        <v>0.1003</v>
      </c>
      <c r="F13690" s="40">
        <v>80000</v>
      </c>
      <c r="G13690" s="40">
        <v>80000</v>
      </c>
      <c r="H13690" s="40">
        <v>43639.79</v>
      </c>
      <c r="I13690" s="40">
        <v>59999.97</v>
      </c>
      <c r="J13690" s="67">
        <f t="shared" si="639"/>
        <v>0.54549737500000006</v>
      </c>
      <c r="K13690" s="39">
        <f t="shared" si="640"/>
        <v>0.74999962500000006</v>
      </c>
      <c r="L13690" s="2" t="str">
        <f t="shared" si="641"/>
        <v>AA</v>
      </c>
      <c r="M13690" s="2" t="s">
        <v>643</v>
      </c>
      <c r="N13690" s="2" t="s">
        <v>417</v>
      </c>
      <c r="O13690" s="2" t="s">
        <v>70</v>
      </c>
    </row>
    <row r="13691" spans="1:15">
      <c r="A13691" s="38">
        <v>40616</v>
      </c>
      <c r="B13691" s="38">
        <v>51574</v>
      </c>
      <c r="C13691" s="131">
        <v>360</v>
      </c>
      <c r="D13691" s="39">
        <v>0.1094</v>
      </c>
      <c r="E13691" s="39">
        <v>0.1003</v>
      </c>
      <c r="F13691" s="40">
        <v>60000</v>
      </c>
      <c r="G13691" s="40">
        <v>60000</v>
      </c>
      <c r="H13691" s="40">
        <v>40175.93</v>
      </c>
      <c r="I13691" s="40">
        <v>44999.99</v>
      </c>
      <c r="J13691" s="67">
        <f t="shared" si="639"/>
        <v>0.66959883333333337</v>
      </c>
      <c r="K13691" s="39">
        <f t="shared" si="640"/>
        <v>0.74999983333333331</v>
      </c>
      <c r="L13691" s="2" t="str">
        <f t="shared" si="641"/>
        <v>A</v>
      </c>
      <c r="M13691" s="2" t="s">
        <v>1056</v>
      </c>
      <c r="N13691" s="2" t="s">
        <v>417</v>
      </c>
      <c r="O13691" s="2" t="s">
        <v>70</v>
      </c>
    </row>
    <row r="13692" spans="1:15">
      <c r="A13692" s="42">
        <v>40624</v>
      </c>
      <c r="B13692" s="42">
        <v>51582</v>
      </c>
      <c r="C13692" s="130">
        <v>360</v>
      </c>
      <c r="D13692" s="43">
        <v>0.1094</v>
      </c>
      <c r="E13692" s="43">
        <v>0.1003</v>
      </c>
      <c r="F13692" s="44">
        <v>90000</v>
      </c>
      <c r="G13692" s="44">
        <v>90000</v>
      </c>
      <c r="H13692" s="44">
        <v>60191.45</v>
      </c>
      <c r="I13692" s="44">
        <v>67499.990000000005</v>
      </c>
      <c r="J13692" s="68">
        <f t="shared" si="639"/>
        <v>0.66879388888888891</v>
      </c>
      <c r="K13692" s="43">
        <f t="shared" si="640"/>
        <v>0.74999988888888891</v>
      </c>
      <c r="L13692" s="41" t="str">
        <f t="shared" si="641"/>
        <v>A</v>
      </c>
      <c r="M13692" s="41" t="s">
        <v>690</v>
      </c>
      <c r="N13692" s="41" t="s">
        <v>417</v>
      </c>
      <c r="O13692" s="41" t="s">
        <v>70</v>
      </c>
    </row>
    <row r="13693" spans="1:15">
      <c r="A13693" s="38">
        <v>40620</v>
      </c>
      <c r="B13693" s="38">
        <v>51578</v>
      </c>
      <c r="C13693" s="131">
        <v>360</v>
      </c>
      <c r="D13693" s="39">
        <v>0.1094</v>
      </c>
      <c r="E13693" s="39">
        <v>0.1003</v>
      </c>
      <c r="F13693" s="40">
        <v>120000</v>
      </c>
      <c r="G13693" s="40">
        <v>120000</v>
      </c>
      <c r="H13693" s="40">
        <v>80295.039999999994</v>
      </c>
      <c r="I13693" s="40">
        <v>89999.99</v>
      </c>
      <c r="J13693" s="67">
        <f t="shared" si="639"/>
        <v>0.66912533333333324</v>
      </c>
      <c r="K13693" s="39">
        <f t="shared" si="640"/>
        <v>0.74999991666666666</v>
      </c>
      <c r="L13693" s="2" t="str">
        <f t="shared" si="641"/>
        <v>A</v>
      </c>
      <c r="M13693" s="2" t="s">
        <v>564</v>
      </c>
      <c r="N13693" s="2" t="s">
        <v>417</v>
      </c>
      <c r="O13693" s="2" t="s">
        <v>70</v>
      </c>
    </row>
    <row r="13694" spans="1:15">
      <c r="A13694" s="42">
        <v>40843</v>
      </c>
      <c r="B13694" s="42">
        <v>51801</v>
      </c>
      <c r="C13694" s="130">
        <v>360</v>
      </c>
      <c r="D13694" s="43">
        <v>0.1094</v>
      </c>
      <c r="E13694" s="43">
        <v>0.1003</v>
      </c>
      <c r="F13694" s="44">
        <v>47925</v>
      </c>
      <c r="G13694" s="44">
        <v>47925</v>
      </c>
      <c r="H13694" s="44">
        <v>32557.79</v>
      </c>
      <c r="I13694" s="44">
        <v>35999.49</v>
      </c>
      <c r="J13694" s="68">
        <f t="shared" si="639"/>
        <v>0.67934877412623895</v>
      </c>
      <c r="K13694" s="43">
        <f t="shared" si="640"/>
        <v>0.7511630672926447</v>
      </c>
      <c r="L13694" s="41" t="str">
        <f t="shared" si="641"/>
        <v>A</v>
      </c>
      <c r="M13694" s="41" t="s">
        <v>773</v>
      </c>
      <c r="N13694" s="41" t="s">
        <v>431</v>
      </c>
      <c r="O13694" s="41" t="s">
        <v>70</v>
      </c>
    </row>
    <row r="13695" spans="1:15">
      <c r="A13695" s="42">
        <v>40630</v>
      </c>
      <c r="B13695" s="42">
        <v>51588</v>
      </c>
      <c r="C13695" s="130">
        <v>360</v>
      </c>
      <c r="D13695" s="43">
        <v>0.1094</v>
      </c>
      <c r="E13695" s="43">
        <v>0.1003</v>
      </c>
      <c r="F13695" s="44">
        <v>75000</v>
      </c>
      <c r="G13695" s="44">
        <v>75000</v>
      </c>
      <c r="H13695" s="44">
        <v>50286.03</v>
      </c>
      <c r="I13695" s="44">
        <v>56355.99</v>
      </c>
      <c r="J13695" s="68">
        <f t="shared" si="639"/>
        <v>0.67048039999999998</v>
      </c>
      <c r="K13695" s="43">
        <f t="shared" si="640"/>
        <v>0.7514132</v>
      </c>
      <c r="L13695" s="41" t="str">
        <f t="shared" si="641"/>
        <v>A</v>
      </c>
      <c r="M13695" s="41" t="s">
        <v>517</v>
      </c>
      <c r="N13695" s="41" t="s">
        <v>417</v>
      </c>
      <c r="O13695" s="41" t="s">
        <v>70</v>
      </c>
    </row>
    <row r="13696" spans="1:15">
      <c r="A13696" s="42">
        <v>40561</v>
      </c>
      <c r="B13696" s="42">
        <v>51519</v>
      </c>
      <c r="C13696" s="130">
        <v>360</v>
      </c>
      <c r="D13696" s="43">
        <v>0.1094</v>
      </c>
      <c r="E13696" s="43">
        <v>0.1003</v>
      </c>
      <c r="F13696" s="44">
        <v>185000</v>
      </c>
      <c r="G13696" s="44">
        <v>185000</v>
      </c>
      <c r="H13696" s="44">
        <v>123854.97</v>
      </c>
      <c r="I13696" s="44">
        <v>139509.94</v>
      </c>
      <c r="J13696" s="68">
        <f t="shared" si="639"/>
        <v>0.66948632432432431</v>
      </c>
      <c r="K13696" s="43">
        <f t="shared" si="640"/>
        <v>0.75410778378378385</v>
      </c>
      <c r="L13696" s="41" t="str">
        <f t="shared" si="641"/>
        <v>A</v>
      </c>
      <c r="M13696" s="41" t="s">
        <v>979</v>
      </c>
      <c r="N13696" s="41" t="s">
        <v>416</v>
      </c>
      <c r="O13696" s="41" t="s">
        <v>70</v>
      </c>
    </row>
    <row r="13697" spans="1:15">
      <c r="A13697" s="42">
        <v>40137</v>
      </c>
      <c r="B13697" s="42">
        <v>51094</v>
      </c>
      <c r="C13697" s="130">
        <v>360</v>
      </c>
      <c r="D13697" s="43">
        <v>0.1094</v>
      </c>
      <c r="E13697" s="43">
        <v>0.1048</v>
      </c>
      <c r="F13697" s="44">
        <v>131000</v>
      </c>
      <c r="G13697" s="44">
        <v>131000</v>
      </c>
      <c r="H13697" s="44">
        <v>83523.7</v>
      </c>
      <c r="I13697" s="44">
        <v>98999.99</v>
      </c>
      <c r="J13697" s="68">
        <f t="shared" si="639"/>
        <v>0.63758549618320604</v>
      </c>
      <c r="K13697" s="43">
        <f t="shared" si="640"/>
        <v>0.75572511450381685</v>
      </c>
      <c r="L13697" s="41" t="str">
        <f t="shared" si="641"/>
        <v>AA</v>
      </c>
      <c r="M13697" s="41" t="s">
        <v>1126</v>
      </c>
      <c r="N13697" s="41" t="s">
        <v>416</v>
      </c>
      <c r="O13697" s="41" t="s">
        <v>70</v>
      </c>
    </row>
    <row r="13698" spans="1:15">
      <c r="A13698" s="42">
        <v>40561</v>
      </c>
      <c r="B13698" s="42">
        <v>47866</v>
      </c>
      <c r="C13698" s="130">
        <v>240</v>
      </c>
      <c r="D13698" s="43">
        <v>0.1094</v>
      </c>
      <c r="E13698" s="43">
        <v>0.1003</v>
      </c>
      <c r="F13698" s="44">
        <v>140000</v>
      </c>
      <c r="G13698" s="44">
        <v>140000</v>
      </c>
      <c r="H13698" s="44">
        <v>86716.73</v>
      </c>
      <c r="I13698" s="44">
        <v>105999.99</v>
      </c>
      <c r="J13698" s="68">
        <f t="shared" si="639"/>
        <v>0.61940521428571427</v>
      </c>
      <c r="K13698" s="43">
        <f t="shared" si="640"/>
        <v>0.75714278571428573</v>
      </c>
      <c r="L13698" s="41" t="str">
        <f t="shared" si="641"/>
        <v>AA</v>
      </c>
      <c r="M13698" s="41" t="s">
        <v>723</v>
      </c>
      <c r="N13698" s="41" t="s">
        <v>416</v>
      </c>
      <c r="O13698" s="41" t="s">
        <v>70</v>
      </c>
    </row>
    <row r="13699" spans="1:15">
      <c r="A13699" s="38">
        <v>40774</v>
      </c>
      <c r="B13699" s="38">
        <v>51732</v>
      </c>
      <c r="C13699" s="131">
        <v>360</v>
      </c>
      <c r="D13699" s="39">
        <v>0.1094</v>
      </c>
      <c r="E13699" s="39">
        <v>0.1003</v>
      </c>
      <c r="F13699" s="40">
        <v>95000</v>
      </c>
      <c r="G13699" s="40">
        <v>95000</v>
      </c>
      <c r="H13699" s="40">
        <v>64798.83</v>
      </c>
      <c r="I13699" s="40">
        <v>71999.990000000005</v>
      </c>
      <c r="J13699" s="67">
        <f t="shared" ref="J13699:J13762" si="642">H13699/G13699</f>
        <v>0.68209294736842108</v>
      </c>
      <c r="K13699" s="39">
        <f t="shared" ref="K13699:K13762" si="643">I13699/G13699</f>
        <v>0.75789463157894743</v>
      </c>
      <c r="L13699" s="2" t="str">
        <f t="shared" ref="L13699:L13762" si="644">IF(J13699&lt;=65%,"AA",IF(J13699&lt;=75%,"A",IF(J13699&lt;=85%,"B","C")))</f>
        <v>A</v>
      </c>
      <c r="M13699" s="2" t="s">
        <v>555</v>
      </c>
      <c r="N13699" s="2" t="s">
        <v>434</v>
      </c>
      <c r="O13699" s="2" t="s">
        <v>70</v>
      </c>
    </row>
    <row r="13700" spans="1:15">
      <c r="A13700" s="42">
        <v>40324</v>
      </c>
      <c r="B13700" s="42">
        <v>51069</v>
      </c>
      <c r="C13700" s="130">
        <v>353</v>
      </c>
      <c r="D13700" s="43">
        <v>0.1094</v>
      </c>
      <c r="E13700" s="43">
        <v>0.1003</v>
      </c>
      <c r="F13700" s="44">
        <v>69700</v>
      </c>
      <c r="G13700" s="44">
        <v>69700</v>
      </c>
      <c r="H13700" s="44">
        <v>45952.09</v>
      </c>
      <c r="I13700" s="44">
        <v>52999.99</v>
      </c>
      <c r="J13700" s="68">
        <f t="shared" si="642"/>
        <v>0.65928393113342898</v>
      </c>
      <c r="K13700" s="43">
        <f t="shared" si="643"/>
        <v>0.76040157819225251</v>
      </c>
      <c r="L13700" s="41" t="str">
        <f t="shared" si="644"/>
        <v>A</v>
      </c>
      <c r="M13700" s="41" t="s">
        <v>1172</v>
      </c>
      <c r="N13700" s="41" t="s">
        <v>439</v>
      </c>
      <c r="O13700" s="41" t="s">
        <v>70</v>
      </c>
    </row>
    <row r="13701" spans="1:15">
      <c r="A13701" s="42">
        <v>40595</v>
      </c>
      <c r="B13701" s="42">
        <v>51553</v>
      </c>
      <c r="C13701" s="130">
        <v>360</v>
      </c>
      <c r="D13701" s="43">
        <v>0.1094</v>
      </c>
      <c r="E13701" s="43">
        <v>0.1003</v>
      </c>
      <c r="F13701" s="44">
        <v>46000</v>
      </c>
      <c r="G13701" s="44">
        <v>46000</v>
      </c>
      <c r="H13701" s="44">
        <v>31276.17</v>
      </c>
      <c r="I13701" s="44">
        <v>35099.99</v>
      </c>
      <c r="J13701" s="68">
        <f t="shared" si="642"/>
        <v>0.67991673913043471</v>
      </c>
      <c r="K13701" s="43">
        <f t="shared" si="643"/>
        <v>0.7630432608695652</v>
      </c>
      <c r="L13701" s="41" t="str">
        <f t="shared" si="644"/>
        <v>A</v>
      </c>
      <c r="M13701" s="41" t="s">
        <v>463</v>
      </c>
      <c r="N13701" s="41" t="s">
        <v>422</v>
      </c>
      <c r="O13701" s="41" t="s">
        <v>70</v>
      </c>
    </row>
    <row r="13702" spans="1:15">
      <c r="A13702" s="38">
        <v>40690</v>
      </c>
      <c r="B13702" s="38">
        <v>51648</v>
      </c>
      <c r="C13702" s="131">
        <v>360</v>
      </c>
      <c r="D13702" s="39">
        <v>0.1094</v>
      </c>
      <c r="E13702" s="39">
        <v>0.1003</v>
      </c>
      <c r="F13702" s="40">
        <v>131000</v>
      </c>
      <c r="G13702" s="40">
        <v>131000</v>
      </c>
      <c r="H13702" s="40">
        <v>89665.7</v>
      </c>
      <c r="I13702" s="40">
        <v>99999.99</v>
      </c>
      <c r="J13702" s="67">
        <f t="shared" si="642"/>
        <v>0.68447099236641218</v>
      </c>
      <c r="K13702" s="39">
        <f t="shared" si="643"/>
        <v>0.76335870229007641</v>
      </c>
      <c r="L13702" s="2" t="str">
        <f t="shared" si="644"/>
        <v>A</v>
      </c>
      <c r="M13702" s="2" t="s">
        <v>463</v>
      </c>
      <c r="N13702" s="2" t="s">
        <v>422</v>
      </c>
      <c r="O13702" s="2" t="s">
        <v>70</v>
      </c>
    </row>
    <row r="13703" spans="1:15">
      <c r="A13703" s="38">
        <v>40599</v>
      </c>
      <c r="B13703" s="38">
        <v>47904</v>
      </c>
      <c r="C13703" s="131">
        <v>240</v>
      </c>
      <c r="D13703" s="39">
        <v>0.1094</v>
      </c>
      <c r="E13703" s="39">
        <v>0.1094</v>
      </c>
      <c r="F13703" s="40">
        <v>170000</v>
      </c>
      <c r="G13703" s="40">
        <v>170000</v>
      </c>
      <c r="H13703" s="40">
        <v>107409.13</v>
      </c>
      <c r="I13703" s="40">
        <v>129999.99</v>
      </c>
      <c r="J13703" s="67">
        <f t="shared" si="642"/>
        <v>0.63181841176470588</v>
      </c>
      <c r="K13703" s="39">
        <f t="shared" si="643"/>
        <v>0.76470582352941174</v>
      </c>
      <c r="L13703" s="2" t="str">
        <f t="shared" si="644"/>
        <v>AA</v>
      </c>
      <c r="M13703" s="2" t="s">
        <v>1261</v>
      </c>
      <c r="N13703" s="2" t="s">
        <v>423</v>
      </c>
      <c r="O13703" s="2" t="s">
        <v>70</v>
      </c>
    </row>
    <row r="13704" spans="1:15">
      <c r="A13704" s="42">
        <v>40584</v>
      </c>
      <c r="B13704" s="42">
        <v>43534</v>
      </c>
      <c r="C13704" s="130">
        <v>97</v>
      </c>
      <c r="D13704" s="43">
        <v>0.1094</v>
      </c>
      <c r="E13704" s="43">
        <v>0.1003</v>
      </c>
      <c r="F13704" s="44">
        <v>130000</v>
      </c>
      <c r="G13704" s="44">
        <v>130000</v>
      </c>
      <c r="H13704" s="44">
        <v>54988.41</v>
      </c>
      <c r="I13704" s="44">
        <v>99999.99</v>
      </c>
      <c r="J13704" s="68">
        <f t="shared" si="642"/>
        <v>0.42298776923076925</v>
      </c>
      <c r="K13704" s="43">
        <f t="shared" si="643"/>
        <v>0.76923069230769237</v>
      </c>
      <c r="L13704" s="41" t="str">
        <f t="shared" si="644"/>
        <v>AA</v>
      </c>
      <c r="M13704" s="41" t="s">
        <v>466</v>
      </c>
      <c r="N13704" s="41" t="s">
        <v>421</v>
      </c>
      <c r="O13704" s="41" t="s">
        <v>70</v>
      </c>
    </row>
    <row r="13705" spans="1:15">
      <c r="A13705" s="38">
        <v>40144</v>
      </c>
      <c r="B13705" s="38">
        <v>51101</v>
      </c>
      <c r="C13705" s="131">
        <v>360</v>
      </c>
      <c r="D13705" s="39">
        <v>0.1094</v>
      </c>
      <c r="E13705" s="39">
        <v>0.1003</v>
      </c>
      <c r="F13705" s="40">
        <v>111000</v>
      </c>
      <c r="G13705" s="40">
        <v>111000</v>
      </c>
      <c r="H13705" s="40">
        <v>73057.45</v>
      </c>
      <c r="I13705" s="40">
        <v>85499.99</v>
      </c>
      <c r="J13705" s="67">
        <f t="shared" si="642"/>
        <v>0.6581752252252252</v>
      </c>
      <c r="K13705" s="39">
        <f t="shared" si="643"/>
        <v>0.77027018018018023</v>
      </c>
      <c r="L13705" s="2" t="str">
        <f t="shared" si="644"/>
        <v>A</v>
      </c>
      <c r="M13705" s="2" t="s">
        <v>723</v>
      </c>
      <c r="N13705" s="2" t="s">
        <v>416</v>
      </c>
      <c r="O13705" s="2" t="s">
        <v>70</v>
      </c>
    </row>
    <row r="13706" spans="1:15">
      <c r="A13706" s="42">
        <v>40259</v>
      </c>
      <c r="B13706" s="42">
        <v>51217</v>
      </c>
      <c r="C13706" s="130">
        <v>360</v>
      </c>
      <c r="D13706" s="43">
        <v>0.1094</v>
      </c>
      <c r="E13706" s="43">
        <v>0.1003</v>
      </c>
      <c r="F13706" s="44">
        <v>53000</v>
      </c>
      <c r="G13706" s="44">
        <v>53000</v>
      </c>
      <c r="H13706" s="44">
        <v>35453.51</v>
      </c>
      <c r="I13706" s="44">
        <v>40999.99</v>
      </c>
      <c r="J13706" s="68">
        <f t="shared" si="642"/>
        <v>0.66893415094339626</v>
      </c>
      <c r="K13706" s="43">
        <f t="shared" si="643"/>
        <v>0.77358471698113207</v>
      </c>
      <c r="L13706" s="41" t="str">
        <f t="shared" si="644"/>
        <v>A</v>
      </c>
      <c r="M13706" s="41" t="s">
        <v>675</v>
      </c>
      <c r="N13706" s="41" t="s">
        <v>421</v>
      </c>
      <c r="O13706" s="41" t="s">
        <v>70</v>
      </c>
    </row>
    <row r="13707" spans="1:15">
      <c r="A13707" s="42">
        <v>40701</v>
      </c>
      <c r="B13707" s="42">
        <v>51659</v>
      </c>
      <c r="C13707" s="130">
        <v>360</v>
      </c>
      <c r="D13707" s="43">
        <v>0.1094</v>
      </c>
      <c r="E13707" s="43">
        <v>0.1003</v>
      </c>
      <c r="F13707" s="44">
        <v>60000</v>
      </c>
      <c r="G13707" s="44">
        <v>60000</v>
      </c>
      <c r="H13707" s="44">
        <v>41805.89</v>
      </c>
      <c r="I13707" s="44">
        <v>46499.99</v>
      </c>
      <c r="J13707" s="68">
        <f t="shared" si="642"/>
        <v>0.69676483333333328</v>
      </c>
      <c r="K13707" s="43">
        <f t="shared" si="643"/>
        <v>0.77499983333333333</v>
      </c>
      <c r="L13707" s="41" t="str">
        <f t="shared" si="644"/>
        <v>A</v>
      </c>
      <c r="M13707" s="41" t="s">
        <v>645</v>
      </c>
      <c r="N13707" s="41" t="s">
        <v>422</v>
      </c>
      <c r="O13707" s="41" t="s">
        <v>70</v>
      </c>
    </row>
    <row r="13708" spans="1:15">
      <c r="A13708" s="42">
        <v>40534</v>
      </c>
      <c r="B13708" s="42">
        <v>51492</v>
      </c>
      <c r="C13708" s="130">
        <v>360</v>
      </c>
      <c r="D13708" s="43">
        <v>0.1094</v>
      </c>
      <c r="E13708" s="43">
        <v>0.1048</v>
      </c>
      <c r="F13708" s="44">
        <v>84500</v>
      </c>
      <c r="G13708" s="44">
        <v>84500</v>
      </c>
      <c r="H13708" s="44">
        <v>58235.71</v>
      </c>
      <c r="I13708" s="44">
        <v>65799.990000000005</v>
      </c>
      <c r="J13708" s="68">
        <f t="shared" si="642"/>
        <v>0.68918000000000001</v>
      </c>
      <c r="K13708" s="43">
        <f t="shared" si="643"/>
        <v>0.77869810650887583</v>
      </c>
      <c r="L13708" s="41" t="str">
        <f t="shared" si="644"/>
        <v>A</v>
      </c>
      <c r="M13708" s="41" t="s">
        <v>900</v>
      </c>
      <c r="N13708" s="41" t="s">
        <v>427</v>
      </c>
      <c r="O13708" s="41" t="s">
        <v>70</v>
      </c>
    </row>
    <row r="13709" spans="1:15">
      <c r="A13709" s="42">
        <v>40268</v>
      </c>
      <c r="B13709" s="42">
        <v>51226</v>
      </c>
      <c r="C13709" s="130">
        <v>360</v>
      </c>
      <c r="D13709" s="43">
        <v>0.1094</v>
      </c>
      <c r="E13709" s="43">
        <v>0.1003</v>
      </c>
      <c r="F13709" s="44">
        <v>100000</v>
      </c>
      <c r="G13709" s="44">
        <v>100000</v>
      </c>
      <c r="H13709" s="44">
        <v>67702.880000000005</v>
      </c>
      <c r="I13709" s="44">
        <v>77999.990000000005</v>
      </c>
      <c r="J13709" s="68">
        <f t="shared" si="642"/>
        <v>0.6770288000000001</v>
      </c>
      <c r="K13709" s="43">
        <f t="shared" si="643"/>
        <v>0.77999990000000008</v>
      </c>
      <c r="L13709" s="41" t="str">
        <f t="shared" si="644"/>
        <v>A</v>
      </c>
      <c r="M13709" s="41" t="s">
        <v>471</v>
      </c>
      <c r="N13709" s="41" t="s">
        <v>424</v>
      </c>
      <c r="O13709" s="41" t="s">
        <v>70</v>
      </c>
    </row>
    <row r="13710" spans="1:15">
      <c r="A13710" s="42">
        <v>40135</v>
      </c>
      <c r="B13710" s="42">
        <v>51092</v>
      </c>
      <c r="C13710" s="130">
        <v>360</v>
      </c>
      <c r="D13710" s="43">
        <v>0.1094</v>
      </c>
      <c r="E13710" s="43">
        <v>0.1003</v>
      </c>
      <c r="F13710" s="44">
        <v>55000</v>
      </c>
      <c r="G13710" s="44">
        <v>55000</v>
      </c>
      <c r="H13710" s="44">
        <v>36697.22</v>
      </c>
      <c r="I13710" s="44">
        <v>42999.99</v>
      </c>
      <c r="J13710" s="68">
        <f t="shared" si="642"/>
        <v>0.66722218181818183</v>
      </c>
      <c r="K13710" s="43">
        <f t="shared" si="643"/>
        <v>0.78181800000000001</v>
      </c>
      <c r="L13710" s="41" t="str">
        <f t="shared" si="644"/>
        <v>A</v>
      </c>
      <c r="M13710" s="41" t="s">
        <v>532</v>
      </c>
      <c r="N13710" s="41" t="s">
        <v>417</v>
      </c>
      <c r="O13710" s="41" t="s">
        <v>70</v>
      </c>
    </row>
    <row r="13711" spans="1:15">
      <c r="A13711" s="42">
        <v>40669</v>
      </c>
      <c r="B13711" s="42">
        <v>51627</v>
      </c>
      <c r="C13711" s="130">
        <v>360</v>
      </c>
      <c r="D13711" s="43">
        <v>0.1094</v>
      </c>
      <c r="E13711" s="43">
        <v>0.1048</v>
      </c>
      <c r="F13711" s="44">
        <v>70000</v>
      </c>
      <c r="G13711" s="44">
        <v>70000</v>
      </c>
      <c r="H13711" s="44">
        <v>49336.76</v>
      </c>
      <c r="I13711" s="44">
        <v>54999.99</v>
      </c>
      <c r="J13711" s="68">
        <f t="shared" si="642"/>
        <v>0.70481085714285718</v>
      </c>
      <c r="K13711" s="43">
        <f t="shared" si="643"/>
        <v>0.78571414285714281</v>
      </c>
      <c r="L13711" s="41" t="str">
        <f t="shared" si="644"/>
        <v>A</v>
      </c>
      <c r="M13711" s="41" t="s">
        <v>566</v>
      </c>
      <c r="N13711" s="41" t="s">
        <v>420</v>
      </c>
      <c r="O13711" s="41" t="s">
        <v>70</v>
      </c>
    </row>
    <row r="13712" spans="1:15">
      <c r="A13712" s="42">
        <v>40603</v>
      </c>
      <c r="B13712" s="42">
        <v>51561</v>
      </c>
      <c r="C13712" s="130">
        <v>360</v>
      </c>
      <c r="D13712" s="43">
        <v>0.1094</v>
      </c>
      <c r="E13712" s="43">
        <v>0.1003</v>
      </c>
      <c r="F13712" s="44">
        <v>80000</v>
      </c>
      <c r="G13712" s="44">
        <v>80000</v>
      </c>
      <c r="H13712" s="44">
        <v>56256.57</v>
      </c>
      <c r="I13712" s="44">
        <v>62999.99</v>
      </c>
      <c r="J13712" s="68">
        <f t="shared" si="642"/>
        <v>0.70320712500000004</v>
      </c>
      <c r="K13712" s="43">
        <f t="shared" si="643"/>
        <v>0.78749987499999996</v>
      </c>
      <c r="L13712" s="41" t="str">
        <f t="shared" si="644"/>
        <v>A</v>
      </c>
      <c r="M13712" s="41" t="s">
        <v>457</v>
      </c>
      <c r="N13712" s="41" t="s">
        <v>419</v>
      </c>
      <c r="O13712" s="41" t="s">
        <v>70</v>
      </c>
    </row>
    <row r="13713" spans="1:15">
      <c r="A13713" s="38">
        <v>40599</v>
      </c>
      <c r="B13713" s="38">
        <v>51557</v>
      </c>
      <c r="C13713" s="131">
        <v>360</v>
      </c>
      <c r="D13713" s="39">
        <v>0.1094</v>
      </c>
      <c r="E13713" s="39">
        <v>0.1048</v>
      </c>
      <c r="F13713" s="40">
        <v>66000</v>
      </c>
      <c r="G13713" s="40">
        <v>66000</v>
      </c>
      <c r="H13713" s="40">
        <v>46292.29</v>
      </c>
      <c r="I13713" s="40">
        <v>51999.99</v>
      </c>
      <c r="J13713" s="67">
        <f t="shared" si="642"/>
        <v>0.70139833333333335</v>
      </c>
      <c r="K13713" s="39">
        <f t="shared" si="643"/>
        <v>0.78787863636363631</v>
      </c>
      <c r="L13713" s="2" t="str">
        <f t="shared" si="644"/>
        <v>A</v>
      </c>
      <c r="M13713" s="2" t="s">
        <v>1349</v>
      </c>
      <c r="N13713" s="2" t="s">
        <v>417</v>
      </c>
      <c r="O13713" s="2" t="s">
        <v>70</v>
      </c>
    </row>
    <row r="13714" spans="1:15">
      <c r="A13714" s="42">
        <v>40360</v>
      </c>
      <c r="B13714" s="42">
        <v>51318</v>
      </c>
      <c r="C13714" s="130">
        <v>360</v>
      </c>
      <c r="D13714" s="43">
        <v>0.1094</v>
      </c>
      <c r="E13714" s="43">
        <v>0.1003</v>
      </c>
      <c r="F13714" s="44">
        <v>71500</v>
      </c>
      <c r="G13714" s="44">
        <v>71500</v>
      </c>
      <c r="H13714" s="44">
        <v>49482.43</v>
      </c>
      <c r="I13714" s="44">
        <v>56499.99</v>
      </c>
      <c r="J13714" s="68">
        <f t="shared" si="642"/>
        <v>0.69206195804195803</v>
      </c>
      <c r="K13714" s="43">
        <f t="shared" si="643"/>
        <v>0.79020965034965029</v>
      </c>
      <c r="L13714" s="41" t="str">
        <f t="shared" si="644"/>
        <v>A</v>
      </c>
      <c r="M13714" s="41" t="s">
        <v>1132</v>
      </c>
      <c r="N13714" s="41" t="s">
        <v>416</v>
      </c>
      <c r="O13714" s="41" t="s">
        <v>70</v>
      </c>
    </row>
    <row r="13715" spans="1:15">
      <c r="A13715" s="38">
        <v>40465</v>
      </c>
      <c r="B13715" s="38">
        <v>51423</v>
      </c>
      <c r="C13715" s="131">
        <v>360</v>
      </c>
      <c r="D13715" s="39">
        <v>0.1094</v>
      </c>
      <c r="E13715" s="39">
        <v>0.1003</v>
      </c>
      <c r="F13715" s="40">
        <v>163600</v>
      </c>
      <c r="G13715" s="40">
        <v>163600</v>
      </c>
      <c r="H13715" s="40">
        <v>113996.54</v>
      </c>
      <c r="I13715" s="40">
        <v>129384.99</v>
      </c>
      <c r="J13715" s="67">
        <f t="shared" si="642"/>
        <v>0.69680036674816626</v>
      </c>
      <c r="K13715" s="39">
        <f t="shared" si="643"/>
        <v>0.79086179706601467</v>
      </c>
      <c r="L13715" s="2" t="str">
        <f t="shared" si="644"/>
        <v>A</v>
      </c>
      <c r="M13715" s="2" t="s">
        <v>634</v>
      </c>
      <c r="N13715" s="2" t="s">
        <v>421</v>
      </c>
      <c r="O13715" s="2" t="s">
        <v>70</v>
      </c>
    </row>
    <row r="13716" spans="1:15">
      <c r="A13716" s="42">
        <v>40563</v>
      </c>
      <c r="B13716" s="42">
        <v>47868</v>
      </c>
      <c r="C13716" s="130">
        <v>240</v>
      </c>
      <c r="D13716" s="43">
        <v>0.1094</v>
      </c>
      <c r="E13716" s="43">
        <v>0.1003</v>
      </c>
      <c r="F13716" s="44">
        <v>91000</v>
      </c>
      <c r="G13716" s="44">
        <v>91000</v>
      </c>
      <c r="H13716" s="44">
        <v>58925.97</v>
      </c>
      <c r="I13716" s="44">
        <v>71999.990000000005</v>
      </c>
      <c r="J13716" s="68">
        <f t="shared" si="642"/>
        <v>0.64753813186813192</v>
      </c>
      <c r="K13716" s="43">
        <f t="shared" si="643"/>
        <v>0.79120868131868138</v>
      </c>
      <c r="L13716" s="41" t="str">
        <f t="shared" si="644"/>
        <v>AA</v>
      </c>
      <c r="M13716" s="41" t="s">
        <v>474</v>
      </c>
      <c r="N13716" s="41" t="s">
        <v>417</v>
      </c>
      <c r="O13716" s="41" t="s">
        <v>70</v>
      </c>
    </row>
    <row r="13717" spans="1:15">
      <c r="A13717" s="38">
        <v>40738</v>
      </c>
      <c r="B13717" s="38">
        <v>51696</v>
      </c>
      <c r="C13717" s="131">
        <v>360</v>
      </c>
      <c r="D13717" s="39">
        <v>0.1094</v>
      </c>
      <c r="E13717" s="39">
        <v>0.1003</v>
      </c>
      <c r="F13717" s="40">
        <v>69500</v>
      </c>
      <c r="G13717" s="40">
        <v>69500</v>
      </c>
      <c r="H13717" s="40">
        <v>49487.61</v>
      </c>
      <c r="I13717" s="40">
        <v>54999.99</v>
      </c>
      <c r="J13717" s="67">
        <f t="shared" si="642"/>
        <v>0.7120519424460432</v>
      </c>
      <c r="K13717" s="39">
        <f t="shared" si="643"/>
        <v>0.791366762589928</v>
      </c>
      <c r="L13717" s="2" t="str">
        <f t="shared" si="644"/>
        <v>A</v>
      </c>
      <c r="M13717" s="2" t="s">
        <v>525</v>
      </c>
      <c r="N13717" s="2" t="s">
        <v>430</v>
      </c>
      <c r="O13717" s="2" t="s">
        <v>70</v>
      </c>
    </row>
    <row r="13718" spans="1:15">
      <c r="A13718" s="42">
        <v>40378</v>
      </c>
      <c r="B13718" s="42">
        <v>51336</v>
      </c>
      <c r="C13718" s="130">
        <v>360</v>
      </c>
      <c r="D13718" s="43">
        <v>0.1094</v>
      </c>
      <c r="E13718" s="43">
        <v>0.1094</v>
      </c>
      <c r="F13718" s="44">
        <v>138400</v>
      </c>
      <c r="G13718" s="44">
        <v>138400</v>
      </c>
      <c r="H13718" s="44">
        <v>96170.7</v>
      </c>
      <c r="I13718" s="44">
        <v>109999.99</v>
      </c>
      <c r="J13718" s="68">
        <f t="shared" si="642"/>
        <v>0.69487500000000002</v>
      </c>
      <c r="K13718" s="43">
        <f t="shared" si="643"/>
        <v>0.7947976156069364</v>
      </c>
      <c r="L13718" s="41" t="str">
        <f t="shared" si="644"/>
        <v>A</v>
      </c>
      <c r="M13718" s="41" t="s">
        <v>504</v>
      </c>
      <c r="N13718" s="41" t="s">
        <v>417</v>
      </c>
      <c r="O13718" s="41" t="s">
        <v>70</v>
      </c>
    </row>
    <row r="13719" spans="1:15">
      <c r="A13719" s="42">
        <v>40070</v>
      </c>
      <c r="B13719" s="42">
        <v>51027</v>
      </c>
      <c r="C13719" s="130">
        <v>360</v>
      </c>
      <c r="D13719" s="43">
        <v>0.1094</v>
      </c>
      <c r="E13719" s="43">
        <v>0.1003</v>
      </c>
      <c r="F13719" s="44">
        <v>132100</v>
      </c>
      <c r="G13719" s="44">
        <v>132100</v>
      </c>
      <c r="H13719" s="44">
        <v>89215.18</v>
      </c>
      <c r="I13719" s="44">
        <v>105119.99</v>
      </c>
      <c r="J13719" s="68">
        <f t="shared" si="642"/>
        <v>0.67536093868281599</v>
      </c>
      <c r="K13719" s="43">
        <f t="shared" si="643"/>
        <v>0.79576071158213479</v>
      </c>
      <c r="L13719" s="41" t="str">
        <f t="shared" si="644"/>
        <v>A</v>
      </c>
      <c r="M13719" s="41" t="s">
        <v>554</v>
      </c>
      <c r="N13719" s="41" t="s">
        <v>417</v>
      </c>
      <c r="O13719" s="41" t="s">
        <v>70</v>
      </c>
    </row>
    <row r="13720" spans="1:15">
      <c r="A13720" s="42">
        <v>39972</v>
      </c>
      <c r="B13720" s="42">
        <v>47277</v>
      </c>
      <c r="C13720" s="130">
        <v>240</v>
      </c>
      <c r="D13720" s="43">
        <v>0.1094</v>
      </c>
      <c r="E13720" s="43">
        <v>0.1003</v>
      </c>
      <c r="F13720" s="44">
        <v>59000</v>
      </c>
      <c r="G13720" s="44">
        <v>59000</v>
      </c>
      <c r="H13720" s="44">
        <v>35104.699999999997</v>
      </c>
      <c r="I13720" s="44">
        <v>47199.99</v>
      </c>
      <c r="J13720" s="68">
        <f t="shared" si="642"/>
        <v>0.5949949152542372</v>
      </c>
      <c r="K13720" s="43">
        <f t="shared" si="643"/>
        <v>0.79999983050847456</v>
      </c>
      <c r="L13720" s="41" t="str">
        <f t="shared" si="644"/>
        <v>AA</v>
      </c>
      <c r="M13720" s="41" t="s">
        <v>463</v>
      </c>
      <c r="N13720" s="41" t="s">
        <v>422</v>
      </c>
      <c r="O13720" s="41" t="s">
        <v>70</v>
      </c>
    </row>
    <row r="13721" spans="1:15">
      <c r="A13721" s="38">
        <v>40693</v>
      </c>
      <c r="B13721" s="38">
        <v>47998</v>
      </c>
      <c r="C13721" s="131">
        <v>240</v>
      </c>
      <c r="D13721" s="39">
        <v>0.1094</v>
      </c>
      <c r="E13721" s="39">
        <v>0.1003</v>
      </c>
      <c r="F13721" s="40">
        <v>90000</v>
      </c>
      <c r="G13721" s="40">
        <v>90000</v>
      </c>
      <c r="H13721" s="40">
        <v>59842.48</v>
      </c>
      <c r="I13721" s="40">
        <v>71999.990000000005</v>
      </c>
      <c r="J13721" s="67">
        <f t="shared" si="642"/>
        <v>0.66491644444444453</v>
      </c>
      <c r="K13721" s="39">
        <f t="shared" si="643"/>
        <v>0.79999988888888895</v>
      </c>
      <c r="L13721" s="2" t="str">
        <f t="shared" si="644"/>
        <v>A</v>
      </c>
      <c r="M13721" s="2" t="s">
        <v>535</v>
      </c>
      <c r="N13721" s="2" t="s">
        <v>417</v>
      </c>
      <c r="O13721" s="2" t="s">
        <v>70</v>
      </c>
    </row>
    <row r="13722" spans="1:15">
      <c r="A13722" s="38">
        <v>40791</v>
      </c>
      <c r="B13722" s="38">
        <v>46270</v>
      </c>
      <c r="C13722" s="131">
        <v>180</v>
      </c>
      <c r="D13722" s="39">
        <v>0.1094</v>
      </c>
      <c r="E13722" s="39">
        <v>0.1094</v>
      </c>
      <c r="F13722" s="40">
        <v>100000</v>
      </c>
      <c r="G13722" s="40">
        <v>100000</v>
      </c>
      <c r="H13722" s="40">
        <v>63008.51</v>
      </c>
      <c r="I13722" s="40">
        <v>79999.990000000005</v>
      </c>
      <c r="J13722" s="67">
        <f t="shared" si="642"/>
        <v>0.63008510000000006</v>
      </c>
      <c r="K13722" s="39">
        <f t="shared" si="643"/>
        <v>0.7999999000000001</v>
      </c>
      <c r="L13722" s="2" t="str">
        <f t="shared" si="644"/>
        <v>AA</v>
      </c>
      <c r="M13722" s="2" t="s">
        <v>625</v>
      </c>
      <c r="N13722" s="2" t="s">
        <v>419</v>
      </c>
      <c r="O13722" s="2" t="s">
        <v>70</v>
      </c>
    </row>
    <row r="13723" spans="1:15">
      <c r="A13723" s="38">
        <v>40133</v>
      </c>
      <c r="B13723" s="38">
        <v>45612</v>
      </c>
      <c r="C13723" s="131">
        <v>180</v>
      </c>
      <c r="D13723" s="39">
        <v>0.1094</v>
      </c>
      <c r="E13723" s="39">
        <v>0.1003</v>
      </c>
      <c r="F13723" s="40">
        <v>200000</v>
      </c>
      <c r="G13723" s="40">
        <v>200000</v>
      </c>
      <c r="H13723" s="40">
        <v>107785.63</v>
      </c>
      <c r="I13723" s="40">
        <v>159999.99</v>
      </c>
      <c r="J13723" s="67">
        <f t="shared" si="642"/>
        <v>0.53892815000000005</v>
      </c>
      <c r="K13723" s="39">
        <f t="shared" si="643"/>
        <v>0.7999999499999999</v>
      </c>
      <c r="L13723" s="2" t="str">
        <f t="shared" si="644"/>
        <v>AA</v>
      </c>
      <c r="M13723" s="2" t="s">
        <v>482</v>
      </c>
      <c r="N13723" s="2" t="s">
        <v>422</v>
      </c>
      <c r="O13723" s="2" t="s">
        <v>70</v>
      </c>
    </row>
    <row r="13724" spans="1:15">
      <c r="A13724" s="42">
        <v>40518</v>
      </c>
      <c r="B13724" s="42">
        <v>51476</v>
      </c>
      <c r="C13724" s="130">
        <v>360</v>
      </c>
      <c r="D13724" s="43">
        <v>0.1094</v>
      </c>
      <c r="E13724" s="43">
        <v>0.1048</v>
      </c>
      <c r="F13724" s="44">
        <v>73000</v>
      </c>
      <c r="G13724" s="44">
        <v>73000</v>
      </c>
      <c r="H13724" s="44">
        <v>51880.99</v>
      </c>
      <c r="I13724" s="44">
        <v>58499.99</v>
      </c>
      <c r="J13724" s="68">
        <f t="shared" si="642"/>
        <v>0.7106984931506849</v>
      </c>
      <c r="K13724" s="43">
        <f t="shared" si="643"/>
        <v>0.8013697260273972</v>
      </c>
      <c r="L13724" s="41" t="str">
        <f t="shared" si="644"/>
        <v>A</v>
      </c>
      <c r="M13724" s="41" t="s">
        <v>618</v>
      </c>
      <c r="N13724" s="41" t="s">
        <v>422</v>
      </c>
      <c r="O13724" s="41" t="s">
        <v>70</v>
      </c>
    </row>
    <row r="13725" spans="1:15">
      <c r="A13725" s="38">
        <v>40801</v>
      </c>
      <c r="B13725" s="38">
        <v>48106</v>
      </c>
      <c r="C13725" s="131">
        <v>240</v>
      </c>
      <c r="D13725" s="39">
        <v>0.1094</v>
      </c>
      <c r="E13725" s="39">
        <v>0.1003</v>
      </c>
      <c r="F13725" s="40">
        <v>120000</v>
      </c>
      <c r="G13725" s="40">
        <v>120000</v>
      </c>
      <c r="H13725" s="40">
        <v>81256.350000000006</v>
      </c>
      <c r="I13725" s="40">
        <v>96299.96</v>
      </c>
      <c r="J13725" s="67">
        <f t="shared" si="642"/>
        <v>0.67713625</v>
      </c>
      <c r="K13725" s="39">
        <f t="shared" si="643"/>
        <v>0.80249966666666672</v>
      </c>
      <c r="L13725" s="2" t="str">
        <f t="shared" si="644"/>
        <v>A</v>
      </c>
      <c r="M13725" s="2" t="s">
        <v>707</v>
      </c>
      <c r="N13725" s="2" t="s">
        <v>417</v>
      </c>
      <c r="O13725" s="2" t="s">
        <v>70</v>
      </c>
    </row>
    <row r="13726" spans="1:15">
      <c r="A13726" s="38">
        <v>40493</v>
      </c>
      <c r="B13726" s="38">
        <v>50659</v>
      </c>
      <c r="C13726" s="131">
        <v>334</v>
      </c>
      <c r="D13726" s="39">
        <v>0.1094</v>
      </c>
      <c r="E13726" s="39">
        <v>0.1003</v>
      </c>
      <c r="F13726" s="40">
        <v>56000</v>
      </c>
      <c r="G13726" s="40">
        <v>56000</v>
      </c>
      <c r="H13726" s="40">
        <v>39302.83</v>
      </c>
      <c r="I13726" s="40">
        <v>44999.99</v>
      </c>
      <c r="J13726" s="67">
        <f t="shared" si="642"/>
        <v>0.70183625000000005</v>
      </c>
      <c r="K13726" s="39">
        <f t="shared" si="643"/>
        <v>0.80357124999999996</v>
      </c>
      <c r="L13726" s="2" t="str">
        <f t="shared" si="644"/>
        <v>A</v>
      </c>
      <c r="M13726" s="2" t="s">
        <v>723</v>
      </c>
      <c r="N13726" s="2" t="s">
        <v>416</v>
      </c>
      <c r="O13726" s="2" t="s">
        <v>70</v>
      </c>
    </row>
    <row r="13727" spans="1:15">
      <c r="A13727" s="42">
        <v>40504</v>
      </c>
      <c r="B13727" s="42">
        <v>51462</v>
      </c>
      <c r="C13727" s="130">
        <v>360</v>
      </c>
      <c r="D13727" s="43">
        <v>0.1094</v>
      </c>
      <c r="E13727" s="43">
        <v>0.1003</v>
      </c>
      <c r="F13727" s="44">
        <v>56000</v>
      </c>
      <c r="G13727" s="44">
        <v>56000</v>
      </c>
      <c r="H13727" s="44">
        <v>39736.720000000001</v>
      </c>
      <c r="I13727" s="44">
        <v>44999.99</v>
      </c>
      <c r="J13727" s="68">
        <f t="shared" si="642"/>
        <v>0.70958428571428578</v>
      </c>
      <c r="K13727" s="43">
        <f t="shared" si="643"/>
        <v>0.80357124999999996</v>
      </c>
      <c r="L13727" s="41" t="str">
        <f t="shared" si="644"/>
        <v>A</v>
      </c>
      <c r="M13727" s="41" t="s">
        <v>710</v>
      </c>
      <c r="N13727" s="41" t="s">
        <v>421</v>
      </c>
      <c r="O13727" s="41" t="s">
        <v>70</v>
      </c>
    </row>
    <row r="13728" spans="1:15">
      <c r="A13728" s="38">
        <v>40847</v>
      </c>
      <c r="B13728" s="38">
        <v>48152</v>
      </c>
      <c r="C13728" s="131">
        <v>240</v>
      </c>
      <c r="D13728" s="39">
        <v>0.1094</v>
      </c>
      <c r="E13728" s="39">
        <v>0.1003</v>
      </c>
      <c r="F13728" s="40">
        <v>111600</v>
      </c>
      <c r="G13728" s="40">
        <v>111600</v>
      </c>
      <c r="H13728" s="40">
        <v>76767.820000000007</v>
      </c>
      <c r="I13728" s="40">
        <v>89999.97</v>
      </c>
      <c r="J13728" s="67">
        <f t="shared" si="642"/>
        <v>0.68788369175627251</v>
      </c>
      <c r="K13728" s="39">
        <f t="shared" si="643"/>
        <v>0.80645134408602148</v>
      </c>
      <c r="L13728" s="2" t="str">
        <f t="shared" si="644"/>
        <v>A</v>
      </c>
      <c r="M13728" s="2" t="s">
        <v>466</v>
      </c>
      <c r="N13728" s="2" t="s">
        <v>421</v>
      </c>
      <c r="O13728" s="2" t="s">
        <v>70</v>
      </c>
    </row>
    <row r="13729" spans="1:15">
      <c r="A13729" s="38">
        <v>40010</v>
      </c>
      <c r="B13729" s="38">
        <v>46097</v>
      </c>
      <c r="C13729" s="131">
        <v>200</v>
      </c>
      <c r="D13729" s="39">
        <v>0.1094</v>
      </c>
      <c r="E13729" s="39">
        <v>0.1003</v>
      </c>
      <c r="F13729" s="40">
        <v>155000</v>
      </c>
      <c r="G13729" s="40">
        <v>155000</v>
      </c>
      <c r="H13729" s="40">
        <v>86187.22</v>
      </c>
      <c r="I13729" s="40">
        <v>124999.99</v>
      </c>
      <c r="J13729" s="67">
        <f t="shared" si="642"/>
        <v>0.55604658064516133</v>
      </c>
      <c r="K13729" s="39">
        <f t="shared" si="643"/>
        <v>0.80645154838709676</v>
      </c>
      <c r="L13729" s="2" t="str">
        <f t="shared" si="644"/>
        <v>AA</v>
      </c>
      <c r="M13729" s="2" t="s">
        <v>496</v>
      </c>
      <c r="N13729" s="2" t="s">
        <v>417</v>
      </c>
      <c r="O13729" s="2" t="s">
        <v>70</v>
      </c>
    </row>
    <row r="13730" spans="1:15">
      <c r="A13730" s="38">
        <v>40427</v>
      </c>
      <c r="B13730" s="38">
        <v>51385</v>
      </c>
      <c r="C13730" s="131">
        <v>360</v>
      </c>
      <c r="D13730" s="39">
        <v>0.1094</v>
      </c>
      <c r="E13730" s="39">
        <v>0.1003</v>
      </c>
      <c r="F13730" s="40">
        <v>44500</v>
      </c>
      <c r="G13730" s="40">
        <v>44500</v>
      </c>
      <c r="H13730" s="40">
        <v>31661.599999999999</v>
      </c>
      <c r="I13730" s="40">
        <v>35999.99</v>
      </c>
      <c r="J13730" s="67">
        <f t="shared" si="642"/>
        <v>0.71149662921348311</v>
      </c>
      <c r="K13730" s="39">
        <f t="shared" si="643"/>
        <v>0.80898853932584269</v>
      </c>
      <c r="L13730" s="2" t="str">
        <f t="shared" si="644"/>
        <v>A</v>
      </c>
      <c r="M13730" s="2" t="s">
        <v>927</v>
      </c>
      <c r="N13730" s="2" t="s">
        <v>419</v>
      </c>
      <c r="O13730" s="2" t="s">
        <v>70</v>
      </c>
    </row>
    <row r="13731" spans="1:15">
      <c r="A13731" s="42">
        <v>40541</v>
      </c>
      <c r="B13731" s="42">
        <v>44194</v>
      </c>
      <c r="C13731" s="130">
        <v>120</v>
      </c>
      <c r="D13731" s="43">
        <v>0.1094</v>
      </c>
      <c r="E13731" s="43">
        <v>0.1003</v>
      </c>
      <c r="F13731" s="44">
        <v>186600</v>
      </c>
      <c r="G13731" s="44">
        <v>186600</v>
      </c>
      <c r="H13731" s="44">
        <v>90855.35</v>
      </c>
      <c r="I13731" s="44">
        <v>150999.99</v>
      </c>
      <c r="J13731" s="68">
        <f t="shared" si="642"/>
        <v>0.48689898177920687</v>
      </c>
      <c r="K13731" s="43">
        <f t="shared" si="643"/>
        <v>0.80921752411575554</v>
      </c>
      <c r="L13731" s="41" t="str">
        <f t="shared" si="644"/>
        <v>AA</v>
      </c>
      <c r="M13731" s="41" t="s">
        <v>482</v>
      </c>
      <c r="N13731" s="41" t="s">
        <v>422</v>
      </c>
      <c r="O13731" s="41" t="s">
        <v>70</v>
      </c>
    </row>
    <row r="13732" spans="1:15">
      <c r="A13732" s="38">
        <v>40808</v>
      </c>
      <c r="B13732" s="38">
        <v>49940</v>
      </c>
      <c r="C13732" s="131">
        <v>300</v>
      </c>
      <c r="D13732" s="39">
        <v>0.1094</v>
      </c>
      <c r="E13732" s="39">
        <v>0.1003</v>
      </c>
      <c r="F13732" s="40">
        <v>93800</v>
      </c>
      <c r="G13732" s="40">
        <v>93800</v>
      </c>
      <c r="H13732" s="40">
        <v>66750.740000000005</v>
      </c>
      <c r="I13732" s="40">
        <v>75999.990000000005</v>
      </c>
      <c r="J13732" s="67">
        <f t="shared" si="642"/>
        <v>0.71162835820895531</v>
      </c>
      <c r="K13732" s="39">
        <f t="shared" si="643"/>
        <v>0.81023443496801706</v>
      </c>
      <c r="L13732" s="2" t="str">
        <f t="shared" si="644"/>
        <v>A</v>
      </c>
      <c r="M13732" s="2" t="s">
        <v>477</v>
      </c>
      <c r="N13732" s="2" t="s">
        <v>422</v>
      </c>
      <c r="O13732" s="2" t="s">
        <v>70</v>
      </c>
    </row>
    <row r="13733" spans="1:15">
      <c r="A13733" s="42">
        <v>40135</v>
      </c>
      <c r="B13733" s="42">
        <v>51092</v>
      </c>
      <c r="C13733" s="130">
        <v>360</v>
      </c>
      <c r="D13733" s="43">
        <v>0.1094</v>
      </c>
      <c r="E13733" s="43">
        <v>0.1003</v>
      </c>
      <c r="F13733" s="44">
        <v>61076.92</v>
      </c>
      <c r="G13733" s="44">
        <v>61076.92</v>
      </c>
      <c r="H13733" s="44">
        <v>42244.63</v>
      </c>
      <c r="I13733" s="44">
        <v>49499.99</v>
      </c>
      <c r="J13733" s="68">
        <f t="shared" si="642"/>
        <v>0.69166274265303485</v>
      </c>
      <c r="K13733" s="43">
        <f t="shared" si="643"/>
        <v>0.8104532776046991</v>
      </c>
      <c r="L13733" s="41" t="str">
        <f t="shared" si="644"/>
        <v>A</v>
      </c>
      <c r="M13733" s="41" t="s">
        <v>482</v>
      </c>
      <c r="N13733" s="41" t="s">
        <v>422</v>
      </c>
      <c r="O13733" s="41" t="s">
        <v>70</v>
      </c>
    </row>
    <row r="13734" spans="1:15">
      <c r="A13734" s="42">
        <v>40183</v>
      </c>
      <c r="B13734" s="42">
        <v>51140</v>
      </c>
      <c r="C13734" s="130">
        <v>360</v>
      </c>
      <c r="D13734" s="43">
        <v>0.1094</v>
      </c>
      <c r="E13734" s="43">
        <v>0.1003</v>
      </c>
      <c r="F13734" s="44">
        <v>72000</v>
      </c>
      <c r="G13734" s="44">
        <v>72000</v>
      </c>
      <c r="H13734" s="44">
        <v>50302.65</v>
      </c>
      <c r="I13734" s="44">
        <v>58499.99</v>
      </c>
      <c r="J13734" s="68">
        <f t="shared" si="642"/>
        <v>0.6986479166666667</v>
      </c>
      <c r="K13734" s="43">
        <f t="shared" si="643"/>
        <v>0.81249986111111105</v>
      </c>
      <c r="L13734" s="41" t="str">
        <f t="shared" si="644"/>
        <v>A</v>
      </c>
      <c r="M13734" s="41" t="s">
        <v>453</v>
      </c>
      <c r="N13734" s="41" t="s">
        <v>418</v>
      </c>
      <c r="O13734" s="41" t="s">
        <v>70</v>
      </c>
    </row>
    <row r="13735" spans="1:15">
      <c r="A13735" s="38">
        <v>40136</v>
      </c>
      <c r="B13735" s="38">
        <v>49267</v>
      </c>
      <c r="C13735" s="131">
        <v>300</v>
      </c>
      <c r="D13735" s="39">
        <v>0.1094</v>
      </c>
      <c r="E13735" s="39">
        <v>0.1003</v>
      </c>
      <c r="F13735" s="40">
        <v>105000</v>
      </c>
      <c r="G13735" s="40">
        <v>105000</v>
      </c>
      <c r="H13735" s="40">
        <v>69916.179999999993</v>
      </c>
      <c r="I13735" s="40">
        <v>85499.99</v>
      </c>
      <c r="J13735" s="67">
        <f t="shared" si="642"/>
        <v>0.66586838095238088</v>
      </c>
      <c r="K13735" s="39">
        <f t="shared" si="643"/>
        <v>0.81428561904761909</v>
      </c>
      <c r="L13735" s="2" t="str">
        <f t="shared" si="644"/>
        <v>A</v>
      </c>
      <c r="M13735" s="2" t="s">
        <v>564</v>
      </c>
      <c r="N13735" s="2" t="s">
        <v>417</v>
      </c>
      <c r="O13735" s="2" t="s">
        <v>70</v>
      </c>
    </row>
    <row r="13736" spans="1:15">
      <c r="A13736" s="38">
        <v>40812</v>
      </c>
      <c r="B13736" s="38">
        <v>48117</v>
      </c>
      <c r="C13736" s="131">
        <v>240</v>
      </c>
      <c r="D13736" s="39">
        <v>0.1094</v>
      </c>
      <c r="E13736" s="39">
        <v>0.1003</v>
      </c>
      <c r="F13736" s="40">
        <v>60000</v>
      </c>
      <c r="G13736" s="40">
        <v>60000</v>
      </c>
      <c r="H13736" s="40">
        <v>41381.56</v>
      </c>
      <c r="I13736" s="40">
        <v>48999.99</v>
      </c>
      <c r="J13736" s="67">
        <f t="shared" si="642"/>
        <v>0.68969266666666662</v>
      </c>
      <c r="K13736" s="39">
        <f t="shared" si="643"/>
        <v>0.81666649999999996</v>
      </c>
      <c r="L13736" s="2" t="str">
        <f t="shared" si="644"/>
        <v>A</v>
      </c>
      <c r="M13736" s="2" t="s">
        <v>463</v>
      </c>
      <c r="N13736" s="2" t="s">
        <v>422</v>
      </c>
      <c r="O13736" s="2" t="s">
        <v>70</v>
      </c>
    </row>
    <row r="13737" spans="1:15">
      <c r="A13737" s="38">
        <v>40816</v>
      </c>
      <c r="B13737" s="38">
        <v>48121</v>
      </c>
      <c r="C13737" s="131">
        <v>240</v>
      </c>
      <c r="D13737" s="39">
        <v>0.1094</v>
      </c>
      <c r="E13737" s="39">
        <v>0.1048</v>
      </c>
      <c r="F13737" s="40">
        <v>55000</v>
      </c>
      <c r="G13737" s="40">
        <v>55000</v>
      </c>
      <c r="H13737" s="40">
        <v>37941.919999999998</v>
      </c>
      <c r="I13737" s="40">
        <v>44999.99</v>
      </c>
      <c r="J13737" s="67">
        <f t="shared" si="642"/>
        <v>0.68985309090909086</v>
      </c>
      <c r="K13737" s="39">
        <f t="shared" si="643"/>
        <v>0.81818163636363628</v>
      </c>
      <c r="L13737" s="2" t="str">
        <f t="shared" si="644"/>
        <v>A</v>
      </c>
      <c r="M13737" s="2" t="s">
        <v>1379</v>
      </c>
      <c r="N13737" s="2" t="s">
        <v>417</v>
      </c>
      <c r="O13737" s="2" t="s">
        <v>70</v>
      </c>
    </row>
    <row r="13738" spans="1:15">
      <c r="A13738" s="42">
        <v>40617</v>
      </c>
      <c r="B13738" s="42">
        <v>44270</v>
      </c>
      <c r="C13738" s="130">
        <v>120</v>
      </c>
      <c r="D13738" s="43">
        <v>0.1094</v>
      </c>
      <c r="E13738" s="43">
        <v>0.1003</v>
      </c>
      <c r="F13738" s="44">
        <v>131622</v>
      </c>
      <c r="G13738" s="44">
        <v>131622</v>
      </c>
      <c r="H13738" s="44">
        <v>67564.649999999994</v>
      </c>
      <c r="I13738" s="44">
        <v>107999.99</v>
      </c>
      <c r="J13738" s="68">
        <f t="shared" si="642"/>
        <v>0.51332338058987093</v>
      </c>
      <c r="K13738" s="43">
        <f t="shared" si="643"/>
        <v>0.82053144611083262</v>
      </c>
      <c r="L13738" s="41" t="str">
        <f t="shared" si="644"/>
        <v>AA</v>
      </c>
      <c r="M13738" s="41" t="s">
        <v>524</v>
      </c>
      <c r="N13738" s="41" t="s">
        <v>421</v>
      </c>
      <c r="O13738" s="41" t="s">
        <v>70</v>
      </c>
    </row>
    <row r="13739" spans="1:15">
      <c r="A13739" s="42">
        <v>40281</v>
      </c>
      <c r="B13739" s="42">
        <v>51239</v>
      </c>
      <c r="C13739" s="130">
        <v>360</v>
      </c>
      <c r="D13739" s="43">
        <v>0.1094</v>
      </c>
      <c r="E13739" s="43">
        <v>0.1003</v>
      </c>
      <c r="F13739" s="44">
        <v>60000</v>
      </c>
      <c r="G13739" s="44">
        <v>60000</v>
      </c>
      <c r="H13739" s="44">
        <v>42963.63</v>
      </c>
      <c r="I13739" s="44">
        <v>49499.99</v>
      </c>
      <c r="J13739" s="68">
        <f t="shared" si="642"/>
        <v>0.71606049999999999</v>
      </c>
      <c r="K13739" s="43">
        <f t="shared" si="643"/>
        <v>0.82499983333333327</v>
      </c>
      <c r="L13739" s="41" t="str">
        <f t="shared" si="644"/>
        <v>A</v>
      </c>
      <c r="M13739" s="41" t="s">
        <v>716</v>
      </c>
      <c r="N13739" s="41" t="s">
        <v>417</v>
      </c>
      <c r="O13739" s="41" t="s">
        <v>70</v>
      </c>
    </row>
    <row r="13740" spans="1:15">
      <c r="A13740" s="38">
        <v>40309</v>
      </c>
      <c r="B13740" s="38">
        <v>51267</v>
      </c>
      <c r="C13740" s="131">
        <v>360</v>
      </c>
      <c r="D13740" s="39">
        <v>0.1094</v>
      </c>
      <c r="E13740" s="39">
        <v>0.1003</v>
      </c>
      <c r="F13740" s="40">
        <v>84600</v>
      </c>
      <c r="G13740" s="40">
        <v>84600</v>
      </c>
      <c r="H13740" s="40">
        <v>61041.599999999999</v>
      </c>
      <c r="I13740" s="40">
        <v>69999.990000000005</v>
      </c>
      <c r="J13740" s="67">
        <f t="shared" si="642"/>
        <v>0.72153191489361701</v>
      </c>
      <c r="K13740" s="39">
        <f t="shared" si="643"/>
        <v>0.82742304964539015</v>
      </c>
      <c r="L13740" s="2" t="str">
        <f t="shared" si="644"/>
        <v>A</v>
      </c>
      <c r="M13740" s="2" t="s">
        <v>758</v>
      </c>
      <c r="N13740" s="2" t="s">
        <v>418</v>
      </c>
      <c r="O13740" s="2" t="s">
        <v>70</v>
      </c>
    </row>
    <row r="13741" spans="1:15">
      <c r="A13741" s="38">
        <v>40641</v>
      </c>
      <c r="B13741" s="38">
        <v>48312</v>
      </c>
      <c r="C13741" s="131">
        <v>252</v>
      </c>
      <c r="D13741" s="39">
        <v>0.1094</v>
      </c>
      <c r="E13741" s="39">
        <v>0.1003</v>
      </c>
      <c r="F13741" s="40">
        <v>120000</v>
      </c>
      <c r="G13741" s="40">
        <v>120000</v>
      </c>
      <c r="H13741" s="40">
        <v>83729.78</v>
      </c>
      <c r="I13741" s="40">
        <v>99999.99</v>
      </c>
      <c r="J13741" s="67">
        <f t="shared" si="642"/>
        <v>0.69774816666666661</v>
      </c>
      <c r="K13741" s="39">
        <f t="shared" si="643"/>
        <v>0.83333325000000003</v>
      </c>
      <c r="L13741" s="2" t="str">
        <f t="shared" si="644"/>
        <v>A</v>
      </c>
      <c r="M13741" s="2" t="s">
        <v>527</v>
      </c>
      <c r="N13741" s="2" t="s">
        <v>419</v>
      </c>
      <c r="O13741" s="2" t="s">
        <v>70</v>
      </c>
    </row>
    <row r="13742" spans="1:15">
      <c r="A13742" s="38">
        <v>40394</v>
      </c>
      <c r="B13742" s="38">
        <v>44047</v>
      </c>
      <c r="C13742" s="131">
        <v>120</v>
      </c>
      <c r="D13742" s="39">
        <v>0.1094</v>
      </c>
      <c r="E13742" s="39">
        <v>0.1003</v>
      </c>
      <c r="F13742" s="40">
        <v>68000</v>
      </c>
      <c r="G13742" s="40">
        <v>68000</v>
      </c>
      <c r="H13742" s="40">
        <v>32248.69</v>
      </c>
      <c r="I13742" s="40">
        <v>56699.99</v>
      </c>
      <c r="J13742" s="67">
        <f t="shared" si="642"/>
        <v>0.47424544117647055</v>
      </c>
      <c r="K13742" s="39">
        <f t="shared" si="643"/>
        <v>0.83382338235294118</v>
      </c>
      <c r="L13742" s="2" t="str">
        <f t="shared" si="644"/>
        <v>AA</v>
      </c>
      <c r="M13742" s="2" t="s">
        <v>690</v>
      </c>
      <c r="N13742" s="2" t="s">
        <v>417</v>
      </c>
      <c r="O13742" s="2" t="s">
        <v>70</v>
      </c>
    </row>
    <row r="13743" spans="1:15">
      <c r="A13743" s="42">
        <v>40267</v>
      </c>
      <c r="B13743" s="42">
        <v>51225</v>
      </c>
      <c r="C13743" s="130">
        <v>360</v>
      </c>
      <c r="D13743" s="43">
        <v>0.1094</v>
      </c>
      <c r="E13743" s="43">
        <v>0.1003</v>
      </c>
      <c r="F13743" s="44">
        <v>85000</v>
      </c>
      <c r="G13743" s="44">
        <v>85000</v>
      </c>
      <c r="H13743" s="44">
        <v>61370.64</v>
      </c>
      <c r="I13743" s="44">
        <v>70999.990000000005</v>
      </c>
      <c r="J13743" s="68">
        <f t="shared" si="642"/>
        <v>0.72200752941176471</v>
      </c>
      <c r="K13743" s="43">
        <f t="shared" si="643"/>
        <v>0.83529400000000009</v>
      </c>
      <c r="L13743" s="41" t="str">
        <f t="shared" si="644"/>
        <v>A</v>
      </c>
      <c r="M13743" s="41" t="s">
        <v>532</v>
      </c>
      <c r="N13743" s="41" t="s">
        <v>417</v>
      </c>
      <c r="O13743" s="41" t="s">
        <v>70</v>
      </c>
    </row>
    <row r="13744" spans="1:15">
      <c r="A13744" s="38">
        <v>40010</v>
      </c>
      <c r="B13744" s="38">
        <v>47315</v>
      </c>
      <c r="C13744" s="131">
        <v>240</v>
      </c>
      <c r="D13744" s="39">
        <v>0.1094</v>
      </c>
      <c r="E13744" s="39">
        <v>0.1003</v>
      </c>
      <c r="F13744" s="40">
        <v>58000</v>
      </c>
      <c r="G13744" s="40">
        <v>58000</v>
      </c>
      <c r="H13744" s="40">
        <v>36238.86</v>
      </c>
      <c r="I13744" s="40">
        <v>48499.99</v>
      </c>
      <c r="J13744" s="67">
        <f t="shared" si="642"/>
        <v>0.62480793103448273</v>
      </c>
      <c r="K13744" s="39">
        <f t="shared" si="643"/>
        <v>0.83620672413793096</v>
      </c>
      <c r="L13744" s="2" t="str">
        <f t="shared" si="644"/>
        <v>AA</v>
      </c>
      <c r="M13744" s="2" t="s">
        <v>545</v>
      </c>
      <c r="N13744" s="2" t="s">
        <v>421</v>
      </c>
      <c r="O13744" s="2" t="s">
        <v>70</v>
      </c>
    </row>
    <row r="13745" spans="1:15">
      <c r="A13745" s="42">
        <v>40310</v>
      </c>
      <c r="B13745" s="42">
        <v>44298</v>
      </c>
      <c r="C13745" s="130">
        <v>131</v>
      </c>
      <c r="D13745" s="43">
        <v>0.1094</v>
      </c>
      <c r="E13745" s="43">
        <v>0.1003</v>
      </c>
      <c r="F13745" s="44">
        <v>120000</v>
      </c>
      <c r="G13745" s="44">
        <v>120000</v>
      </c>
      <c r="H13745" s="44">
        <v>58697.01</v>
      </c>
      <c r="I13745" s="44">
        <v>100384.48</v>
      </c>
      <c r="J13745" s="68">
        <f t="shared" si="642"/>
        <v>0.48914175000000004</v>
      </c>
      <c r="K13745" s="43">
        <f t="shared" si="643"/>
        <v>0.83653733333333324</v>
      </c>
      <c r="L13745" s="41" t="str">
        <f t="shared" si="644"/>
        <v>AA</v>
      </c>
      <c r="M13745" s="41" t="s">
        <v>1263</v>
      </c>
      <c r="N13745" s="41" t="s">
        <v>422</v>
      </c>
      <c r="O13745" s="41" t="s">
        <v>70</v>
      </c>
    </row>
    <row r="13746" spans="1:15">
      <c r="A13746" s="38">
        <v>40582</v>
      </c>
      <c r="B13746" s="38">
        <v>47887</v>
      </c>
      <c r="C13746" s="131">
        <v>240</v>
      </c>
      <c r="D13746" s="39">
        <v>0.1094</v>
      </c>
      <c r="E13746" s="39">
        <v>0.1003</v>
      </c>
      <c r="F13746" s="40">
        <v>152200</v>
      </c>
      <c r="G13746" s="40">
        <v>152200</v>
      </c>
      <c r="H13746" s="40">
        <v>104636.21</v>
      </c>
      <c r="I13746" s="40">
        <v>127385.96</v>
      </c>
      <c r="J13746" s="67">
        <f t="shared" si="642"/>
        <v>0.68749152431011828</v>
      </c>
      <c r="K13746" s="39">
        <f t="shared" si="643"/>
        <v>0.83696425755584758</v>
      </c>
      <c r="L13746" s="2" t="str">
        <f t="shared" si="644"/>
        <v>A</v>
      </c>
      <c r="M13746" s="2" t="s">
        <v>588</v>
      </c>
      <c r="N13746" s="2" t="s">
        <v>417</v>
      </c>
      <c r="O13746" s="2" t="s">
        <v>70</v>
      </c>
    </row>
    <row r="13747" spans="1:15">
      <c r="A13747" s="42">
        <v>40144</v>
      </c>
      <c r="B13747" s="42">
        <v>51101</v>
      </c>
      <c r="C13747" s="130">
        <v>360</v>
      </c>
      <c r="D13747" s="43">
        <v>0.1094</v>
      </c>
      <c r="E13747" s="43">
        <v>0.1003</v>
      </c>
      <c r="F13747" s="44">
        <v>73440</v>
      </c>
      <c r="G13747" s="44">
        <v>73440</v>
      </c>
      <c r="H13747" s="44">
        <v>52550.09</v>
      </c>
      <c r="I13747" s="44">
        <v>61499.99</v>
      </c>
      <c r="J13747" s="68">
        <f t="shared" si="642"/>
        <v>0.71555133442265795</v>
      </c>
      <c r="K13747" s="43">
        <f t="shared" si="643"/>
        <v>0.83741816448801742</v>
      </c>
      <c r="L13747" s="41" t="str">
        <f t="shared" si="644"/>
        <v>A</v>
      </c>
      <c r="M13747" s="41" t="s">
        <v>230</v>
      </c>
      <c r="N13747" s="41" t="s">
        <v>423</v>
      </c>
      <c r="O13747" s="41" t="s">
        <v>70</v>
      </c>
    </row>
    <row r="13748" spans="1:15">
      <c r="A13748" s="42">
        <v>40752</v>
      </c>
      <c r="B13748" s="42">
        <v>46231</v>
      </c>
      <c r="C13748" s="130">
        <v>180</v>
      </c>
      <c r="D13748" s="43">
        <v>0.1094</v>
      </c>
      <c r="E13748" s="43">
        <v>0.1003</v>
      </c>
      <c r="F13748" s="44">
        <v>80000</v>
      </c>
      <c r="G13748" s="44">
        <v>80000</v>
      </c>
      <c r="H13748" s="44">
        <v>41657.19</v>
      </c>
      <c r="I13748" s="44">
        <v>66999.990000000005</v>
      </c>
      <c r="J13748" s="68">
        <f t="shared" si="642"/>
        <v>0.52071487500000002</v>
      </c>
      <c r="K13748" s="43">
        <f t="shared" si="643"/>
        <v>0.83749987500000012</v>
      </c>
      <c r="L13748" s="41" t="str">
        <f t="shared" si="644"/>
        <v>AA</v>
      </c>
      <c r="M13748" s="41" t="s">
        <v>740</v>
      </c>
      <c r="N13748" s="41" t="s">
        <v>417</v>
      </c>
      <c r="O13748" s="41" t="s">
        <v>70</v>
      </c>
    </row>
    <row r="13749" spans="1:15">
      <c r="A13749" s="38">
        <v>40150</v>
      </c>
      <c r="B13749" s="38">
        <v>51107</v>
      </c>
      <c r="C13749" s="131">
        <v>360</v>
      </c>
      <c r="D13749" s="39">
        <v>0.1094</v>
      </c>
      <c r="E13749" s="39">
        <v>0.1003</v>
      </c>
      <c r="F13749" s="40">
        <v>130000</v>
      </c>
      <c r="G13749" s="40">
        <v>130000</v>
      </c>
      <c r="H13749" s="40">
        <v>81487.63</v>
      </c>
      <c r="I13749" s="40">
        <v>108999.99</v>
      </c>
      <c r="J13749" s="67">
        <f t="shared" si="642"/>
        <v>0.62682792307692314</v>
      </c>
      <c r="K13749" s="39">
        <f t="shared" si="643"/>
        <v>0.83846146153846157</v>
      </c>
      <c r="L13749" s="2" t="str">
        <f t="shared" si="644"/>
        <v>AA</v>
      </c>
      <c r="M13749" s="2" t="s">
        <v>511</v>
      </c>
      <c r="N13749" s="2" t="s">
        <v>422</v>
      </c>
      <c r="O13749" s="2" t="s">
        <v>70</v>
      </c>
    </row>
    <row r="13750" spans="1:15">
      <c r="A13750" s="38">
        <v>40434</v>
      </c>
      <c r="B13750" s="38">
        <v>49869</v>
      </c>
      <c r="C13750" s="131">
        <v>310</v>
      </c>
      <c r="D13750" s="39">
        <v>0.1094</v>
      </c>
      <c r="E13750" s="39">
        <v>0.1003</v>
      </c>
      <c r="F13750" s="40">
        <v>118000</v>
      </c>
      <c r="G13750" s="40">
        <v>118000</v>
      </c>
      <c r="H13750" s="40">
        <v>84652.45</v>
      </c>
      <c r="I13750" s="40">
        <v>98999.99</v>
      </c>
      <c r="J13750" s="67">
        <f t="shared" si="642"/>
        <v>0.7173936440677966</v>
      </c>
      <c r="K13750" s="39">
        <f t="shared" si="643"/>
        <v>0.83898296610169498</v>
      </c>
      <c r="L13750" s="2" t="str">
        <f t="shared" si="644"/>
        <v>A</v>
      </c>
      <c r="M13750" s="2" t="s">
        <v>844</v>
      </c>
      <c r="N13750" s="2" t="s">
        <v>419</v>
      </c>
      <c r="O13750" s="2" t="s">
        <v>70</v>
      </c>
    </row>
    <row r="13751" spans="1:15">
      <c r="A13751" s="42">
        <v>40095</v>
      </c>
      <c r="B13751" s="42">
        <v>45574</v>
      </c>
      <c r="C13751" s="130">
        <v>180</v>
      </c>
      <c r="D13751" s="43">
        <v>0.1094</v>
      </c>
      <c r="E13751" s="43">
        <v>0.1003</v>
      </c>
      <c r="F13751" s="44">
        <v>60000</v>
      </c>
      <c r="G13751" s="44">
        <v>60000</v>
      </c>
      <c r="H13751" s="44">
        <v>33663.839999999997</v>
      </c>
      <c r="I13751" s="44">
        <v>50399.99</v>
      </c>
      <c r="J13751" s="68">
        <f t="shared" si="642"/>
        <v>0.5610639999999999</v>
      </c>
      <c r="K13751" s="43">
        <f t="shared" si="643"/>
        <v>0.83999983333333328</v>
      </c>
      <c r="L13751" s="41" t="str">
        <f t="shared" si="644"/>
        <v>AA</v>
      </c>
      <c r="M13751" s="41" t="s">
        <v>629</v>
      </c>
      <c r="N13751" s="41" t="s">
        <v>417</v>
      </c>
      <c r="O13751" s="41" t="s">
        <v>70</v>
      </c>
    </row>
    <row r="13752" spans="1:15">
      <c r="A13752" s="42">
        <v>40437</v>
      </c>
      <c r="B13752" s="42">
        <v>44090</v>
      </c>
      <c r="C13752" s="130">
        <v>120</v>
      </c>
      <c r="D13752" s="43">
        <v>0.1094</v>
      </c>
      <c r="E13752" s="43">
        <v>0.1003</v>
      </c>
      <c r="F13752" s="44">
        <v>85500</v>
      </c>
      <c r="G13752" s="44">
        <v>85500</v>
      </c>
      <c r="H13752" s="44">
        <v>41488.089999999997</v>
      </c>
      <c r="I13752" s="44">
        <v>71999.990000000005</v>
      </c>
      <c r="J13752" s="68">
        <f t="shared" si="642"/>
        <v>0.48524081871345026</v>
      </c>
      <c r="K13752" s="43">
        <f t="shared" si="643"/>
        <v>0.84210514619883048</v>
      </c>
      <c r="L13752" s="41" t="str">
        <f t="shared" si="644"/>
        <v>AA</v>
      </c>
      <c r="M13752" s="41" t="s">
        <v>523</v>
      </c>
      <c r="N13752" s="41" t="s">
        <v>423</v>
      </c>
      <c r="O13752" s="41" t="s">
        <v>70</v>
      </c>
    </row>
    <row r="13753" spans="1:15">
      <c r="A13753" s="42">
        <v>39961</v>
      </c>
      <c r="B13753" s="42">
        <v>48727</v>
      </c>
      <c r="C13753" s="130">
        <v>288</v>
      </c>
      <c r="D13753" s="43">
        <v>0.1094</v>
      </c>
      <c r="E13753" s="43">
        <v>0.1048</v>
      </c>
      <c r="F13753" s="44">
        <v>61000</v>
      </c>
      <c r="G13753" s="44">
        <v>61000</v>
      </c>
      <c r="H13753" s="44">
        <v>40619.19</v>
      </c>
      <c r="I13753" s="44">
        <v>51499.99</v>
      </c>
      <c r="J13753" s="68">
        <f t="shared" si="642"/>
        <v>0.66588836065573775</v>
      </c>
      <c r="K13753" s="43">
        <f t="shared" si="643"/>
        <v>0.8442621311475409</v>
      </c>
      <c r="L13753" s="41" t="str">
        <f t="shared" si="644"/>
        <v>A</v>
      </c>
      <c r="M13753" s="41" t="s">
        <v>528</v>
      </c>
      <c r="N13753" s="41" t="s">
        <v>426</v>
      </c>
      <c r="O13753" s="41" t="s">
        <v>70</v>
      </c>
    </row>
    <row r="13754" spans="1:15">
      <c r="A13754" s="38">
        <v>40759</v>
      </c>
      <c r="B13754" s="38">
        <v>48064</v>
      </c>
      <c r="C13754" s="131">
        <v>240</v>
      </c>
      <c r="D13754" s="39">
        <v>0.1094</v>
      </c>
      <c r="E13754" s="39">
        <v>0.1048</v>
      </c>
      <c r="F13754" s="40">
        <v>83000</v>
      </c>
      <c r="G13754" s="40">
        <v>83000</v>
      </c>
      <c r="H13754" s="40">
        <v>59124.43</v>
      </c>
      <c r="I13754" s="40">
        <v>70199.990000000005</v>
      </c>
      <c r="J13754" s="67">
        <f t="shared" si="642"/>
        <v>0.71234253012048188</v>
      </c>
      <c r="K13754" s="39">
        <f t="shared" si="643"/>
        <v>0.84578301204819284</v>
      </c>
      <c r="L13754" s="2" t="str">
        <f t="shared" si="644"/>
        <v>A</v>
      </c>
      <c r="M13754" s="2" t="s">
        <v>701</v>
      </c>
      <c r="N13754" s="2" t="s">
        <v>417</v>
      </c>
      <c r="O13754" s="2" t="s">
        <v>70</v>
      </c>
    </row>
    <row r="13755" spans="1:15">
      <c r="A13755" s="38">
        <v>40434</v>
      </c>
      <c r="B13755" s="38">
        <v>47739</v>
      </c>
      <c r="C13755" s="131">
        <v>240</v>
      </c>
      <c r="D13755" s="39">
        <v>0.1094</v>
      </c>
      <c r="E13755" s="39">
        <v>0.1003</v>
      </c>
      <c r="F13755" s="40">
        <v>65000</v>
      </c>
      <c r="G13755" s="40">
        <v>65000</v>
      </c>
      <c r="H13755" s="40">
        <v>44209.58</v>
      </c>
      <c r="I13755" s="40">
        <v>54999.99</v>
      </c>
      <c r="J13755" s="67">
        <f t="shared" si="642"/>
        <v>0.6801473846153846</v>
      </c>
      <c r="K13755" s="39">
        <f t="shared" si="643"/>
        <v>0.84615369230769233</v>
      </c>
      <c r="L13755" s="2" t="str">
        <f t="shared" si="644"/>
        <v>A</v>
      </c>
      <c r="M13755" s="2" t="s">
        <v>838</v>
      </c>
      <c r="N13755" s="2" t="s">
        <v>420</v>
      </c>
      <c r="O13755" s="2" t="s">
        <v>70</v>
      </c>
    </row>
    <row r="13756" spans="1:15">
      <c r="A13756" s="42">
        <v>40197</v>
      </c>
      <c r="B13756" s="42">
        <v>46284</v>
      </c>
      <c r="C13756" s="130">
        <v>200</v>
      </c>
      <c r="D13756" s="43">
        <v>0.1094</v>
      </c>
      <c r="E13756" s="43">
        <v>0.1003</v>
      </c>
      <c r="F13756" s="44">
        <v>130000</v>
      </c>
      <c r="G13756" s="44">
        <v>130000</v>
      </c>
      <c r="H13756" s="44">
        <v>79135.34</v>
      </c>
      <c r="I13756" s="44">
        <v>109999.99</v>
      </c>
      <c r="J13756" s="68">
        <f t="shared" si="642"/>
        <v>0.60873338461538462</v>
      </c>
      <c r="K13756" s="43">
        <f t="shared" si="643"/>
        <v>0.84615376923076924</v>
      </c>
      <c r="L13756" s="41" t="str">
        <f t="shared" si="644"/>
        <v>AA</v>
      </c>
      <c r="M13756" s="41" t="s">
        <v>466</v>
      </c>
      <c r="N13756" s="41" t="s">
        <v>421</v>
      </c>
      <c r="O13756" s="41" t="s">
        <v>70</v>
      </c>
    </row>
    <row r="13757" spans="1:15">
      <c r="A13757" s="38">
        <v>40288</v>
      </c>
      <c r="B13757" s="38">
        <v>47593</v>
      </c>
      <c r="C13757" s="131">
        <v>240</v>
      </c>
      <c r="D13757" s="39">
        <v>0.1094</v>
      </c>
      <c r="E13757" s="39">
        <v>0.1003</v>
      </c>
      <c r="F13757" s="40">
        <v>69000</v>
      </c>
      <c r="G13757" s="40">
        <v>69000</v>
      </c>
      <c r="H13757" s="40">
        <v>45926.07</v>
      </c>
      <c r="I13757" s="40">
        <v>58499.99</v>
      </c>
      <c r="J13757" s="67">
        <f t="shared" si="642"/>
        <v>0.66559521739130434</v>
      </c>
      <c r="K13757" s="39">
        <f t="shared" si="643"/>
        <v>0.84782594202898542</v>
      </c>
      <c r="L13757" s="2" t="str">
        <f t="shared" si="644"/>
        <v>A</v>
      </c>
      <c r="M13757" s="2" t="s">
        <v>915</v>
      </c>
      <c r="N13757" s="2" t="s">
        <v>424</v>
      </c>
      <c r="O13757" s="2" t="s">
        <v>70</v>
      </c>
    </row>
    <row r="13758" spans="1:15">
      <c r="A13758" s="38">
        <v>40473</v>
      </c>
      <c r="B13758" s="38">
        <v>44126</v>
      </c>
      <c r="C13758" s="131">
        <v>120</v>
      </c>
      <c r="D13758" s="39">
        <v>0.1094</v>
      </c>
      <c r="E13758" s="39">
        <v>0.1003</v>
      </c>
      <c r="F13758" s="40">
        <v>95000</v>
      </c>
      <c r="G13758" s="40">
        <v>95000</v>
      </c>
      <c r="H13758" s="40">
        <v>47292.6</v>
      </c>
      <c r="I13758" s="40">
        <v>80999.990000000005</v>
      </c>
      <c r="J13758" s="67">
        <f t="shared" si="642"/>
        <v>0.49781684210526317</v>
      </c>
      <c r="K13758" s="39">
        <f t="shared" si="643"/>
        <v>0.85263147368421055</v>
      </c>
      <c r="L13758" s="2" t="str">
        <f t="shared" si="644"/>
        <v>AA</v>
      </c>
      <c r="M13758" s="2" t="s">
        <v>1654</v>
      </c>
      <c r="N13758" s="2" t="s">
        <v>417</v>
      </c>
      <c r="O13758" s="2" t="s">
        <v>70</v>
      </c>
    </row>
    <row r="13759" spans="1:15">
      <c r="A13759" s="38">
        <v>40788</v>
      </c>
      <c r="B13759" s="38">
        <v>46479</v>
      </c>
      <c r="C13759" s="131">
        <v>187</v>
      </c>
      <c r="D13759" s="39">
        <v>0.1094</v>
      </c>
      <c r="E13759" s="39">
        <v>0.1003</v>
      </c>
      <c r="F13759" s="40">
        <v>130000</v>
      </c>
      <c r="G13759" s="40">
        <v>130000</v>
      </c>
      <c r="H13759" s="40">
        <v>88467.23</v>
      </c>
      <c r="I13759" s="40">
        <v>110999.99</v>
      </c>
      <c r="J13759" s="67">
        <f t="shared" si="642"/>
        <v>0.68051715384615385</v>
      </c>
      <c r="K13759" s="39">
        <f t="shared" si="643"/>
        <v>0.85384607692307701</v>
      </c>
      <c r="L13759" s="2" t="str">
        <f t="shared" si="644"/>
        <v>A</v>
      </c>
      <c r="M13759" s="2" t="s">
        <v>819</v>
      </c>
      <c r="N13759" s="2" t="s">
        <v>417</v>
      </c>
      <c r="O13759" s="2" t="s">
        <v>70</v>
      </c>
    </row>
    <row r="13760" spans="1:15">
      <c r="A13760" s="38">
        <v>40700</v>
      </c>
      <c r="B13760" s="38">
        <v>51658</v>
      </c>
      <c r="C13760" s="131">
        <v>360</v>
      </c>
      <c r="D13760" s="39">
        <v>0.1094</v>
      </c>
      <c r="E13760" s="39">
        <v>0.1003</v>
      </c>
      <c r="F13760" s="40">
        <v>105000</v>
      </c>
      <c r="G13760" s="40">
        <v>105000</v>
      </c>
      <c r="H13760" s="40">
        <v>58273.39</v>
      </c>
      <c r="I13760" s="40">
        <v>89999.99</v>
      </c>
      <c r="J13760" s="67">
        <f t="shared" si="642"/>
        <v>0.55498466666666668</v>
      </c>
      <c r="K13760" s="39">
        <f t="shared" si="643"/>
        <v>0.85714276190476191</v>
      </c>
      <c r="L13760" s="2" t="str">
        <f t="shared" si="644"/>
        <v>AA</v>
      </c>
      <c r="M13760" s="2" t="s">
        <v>572</v>
      </c>
      <c r="N13760" s="2" t="s">
        <v>417</v>
      </c>
      <c r="O13760" s="2" t="s">
        <v>70</v>
      </c>
    </row>
    <row r="13761" spans="1:15">
      <c r="A13761" s="42">
        <v>40365</v>
      </c>
      <c r="B13761" s="42">
        <v>45844</v>
      </c>
      <c r="C13761" s="130">
        <v>180</v>
      </c>
      <c r="D13761" s="43">
        <v>0.1094</v>
      </c>
      <c r="E13761" s="43">
        <v>0.1003</v>
      </c>
      <c r="F13761" s="44">
        <v>52094</v>
      </c>
      <c r="G13761" s="44">
        <v>52094</v>
      </c>
      <c r="H13761" s="44">
        <v>32323.08</v>
      </c>
      <c r="I13761" s="44">
        <v>44999.99</v>
      </c>
      <c r="J13761" s="68">
        <f t="shared" si="642"/>
        <v>0.62047606250239951</v>
      </c>
      <c r="K13761" s="43">
        <f t="shared" si="643"/>
        <v>0.86382289707067994</v>
      </c>
      <c r="L13761" s="41" t="str">
        <f t="shared" si="644"/>
        <v>AA</v>
      </c>
      <c r="M13761" s="41" t="s">
        <v>796</v>
      </c>
      <c r="N13761" s="41" t="s">
        <v>418</v>
      </c>
      <c r="O13761" s="41" t="s">
        <v>70</v>
      </c>
    </row>
    <row r="13762" spans="1:15">
      <c r="A13762" s="38">
        <v>40561</v>
      </c>
      <c r="B13762" s="38">
        <v>44791</v>
      </c>
      <c r="C13762" s="131">
        <v>139</v>
      </c>
      <c r="D13762" s="39">
        <v>0.1094</v>
      </c>
      <c r="E13762" s="39">
        <v>0.1003</v>
      </c>
      <c r="F13762" s="40">
        <v>185000</v>
      </c>
      <c r="G13762" s="40">
        <v>185000</v>
      </c>
      <c r="H13762" s="40">
        <v>68050.09</v>
      </c>
      <c r="I13762" s="40">
        <v>160163.12</v>
      </c>
      <c r="J13762" s="67">
        <f t="shared" si="642"/>
        <v>0.36783832432432428</v>
      </c>
      <c r="K13762" s="39">
        <f t="shared" si="643"/>
        <v>0.86574659459459458</v>
      </c>
      <c r="L13762" s="2" t="str">
        <f t="shared" si="644"/>
        <v>AA</v>
      </c>
      <c r="M13762" s="2" t="s">
        <v>979</v>
      </c>
      <c r="N13762" s="2" t="s">
        <v>416</v>
      </c>
      <c r="O13762" s="2" t="s">
        <v>70</v>
      </c>
    </row>
    <row r="13763" spans="1:15">
      <c r="A13763" s="38">
        <v>40403</v>
      </c>
      <c r="B13763" s="38">
        <v>47708</v>
      </c>
      <c r="C13763" s="131">
        <v>240</v>
      </c>
      <c r="D13763" s="39">
        <v>0.1094</v>
      </c>
      <c r="E13763" s="39">
        <v>0.1003</v>
      </c>
      <c r="F13763" s="40">
        <v>72000</v>
      </c>
      <c r="G13763" s="40">
        <v>72000</v>
      </c>
      <c r="H13763" s="40">
        <v>49913.14</v>
      </c>
      <c r="I13763" s="40">
        <v>62399.99</v>
      </c>
      <c r="J13763" s="67">
        <f t="shared" ref="J13763:J13826" si="645">H13763/G13763</f>
        <v>0.69323805555555551</v>
      </c>
      <c r="K13763" s="39">
        <f t="shared" ref="K13763:K13826" si="646">I13763/G13763</f>
        <v>0.86666652777777775</v>
      </c>
      <c r="L13763" s="2" t="str">
        <f t="shared" ref="L13763:L13826" si="647">IF(J13763&lt;=65%,"AA",IF(J13763&lt;=75%,"A",IF(J13763&lt;=85%,"B","C")))</f>
        <v>A</v>
      </c>
      <c r="M13763" s="2" t="s">
        <v>601</v>
      </c>
      <c r="N13763" s="2" t="s">
        <v>435</v>
      </c>
      <c r="O13763" s="2" t="s">
        <v>70</v>
      </c>
    </row>
    <row r="13764" spans="1:15">
      <c r="A13764" s="38">
        <v>40431</v>
      </c>
      <c r="B13764" s="38">
        <v>42988</v>
      </c>
      <c r="C13764" s="131">
        <v>84</v>
      </c>
      <c r="D13764" s="39">
        <v>0.1094</v>
      </c>
      <c r="E13764" s="39">
        <v>0.1003</v>
      </c>
      <c r="F13764" s="40">
        <v>98000</v>
      </c>
      <c r="G13764" s="40">
        <v>98000</v>
      </c>
      <c r="H13764" s="40">
        <v>32398.42</v>
      </c>
      <c r="I13764" s="40">
        <v>84999.99</v>
      </c>
      <c r="J13764" s="67">
        <f t="shared" si="645"/>
        <v>0.33059612244897957</v>
      </c>
      <c r="K13764" s="39">
        <f t="shared" si="646"/>
        <v>0.86734683673469393</v>
      </c>
      <c r="L13764" s="2" t="str">
        <f t="shared" si="647"/>
        <v>AA</v>
      </c>
      <c r="M13764" s="2" t="s">
        <v>611</v>
      </c>
      <c r="N13764" s="2" t="s">
        <v>419</v>
      </c>
      <c r="O13764" s="2" t="s">
        <v>70</v>
      </c>
    </row>
    <row r="13765" spans="1:15">
      <c r="A13765" s="42">
        <v>40217</v>
      </c>
      <c r="B13765" s="42">
        <v>45696</v>
      </c>
      <c r="C13765" s="130">
        <v>180</v>
      </c>
      <c r="D13765" s="43">
        <v>0.1094</v>
      </c>
      <c r="E13765" s="43">
        <v>0.1003</v>
      </c>
      <c r="F13765" s="44">
        <v>152147.1</v>
      </c>
      <c r="G13765" s="44">
        <v>152147.1</v>
      </c>
      <c r="H13765" s="44">
        <v>91000.31</v>
      </c>
      <c r="I13765" s="44">
        <v>131999.99</v>
      </c>
      <c r="J13765" s="68">
        <f t="shared" si="645"/>
        <v>0.59810742367090797</v>
      </c>
      <c r="K13765" s="43">
        <f t="shared" si="646"/>
        <v>0.86758137355230558</v>
      </c>
      <c r="L13765" s="41" t="str">
        <f t="shared" si="647"/>
        <v>AA</v>
      </c>
      <c r="M13765" s="41" t="s">
        <v>482</v>
      </c>
      <c r="N13765" s="41" t="s">
        <v>422</v>
      </c>
      <c r="O13765" s="41" t="s">
        <v>70</v>
      </c>
    </row>
    <row r="13766" spans="1:15">
      <c r="A13766" s="42">
        <v>40169</v>
      </c>
      <c r="B13766" s="42">
        <v>47474</v>
      </c>
      <c r="C13766" s="130">
        <v>240</v>
      </c>
      <c r="D13766" s="43">
        <v>0.1094</v>
      </c>
      <c r="E13766" s="43">
        <v>0.1003</v>
      </c>
      <c r="F13766" s="44">
        <v>114000</v>
      </c>
      <c r="G13766" s="44">
        <v>114000</v>
      </c>
      <c r="H13766" s="44">
        <v>75974.5</v>
      </c>
      <c r="I13766" s="44">
        <v>98999.99</v>
      </c>
      <c r="J13766" s="68">
        <f t="shared" si="645"/>
        <v>0.66644298245614031</v>
      </c>
      <c r="K13766" s="43">
        <f t="shared" si="646"/>
        <v>0.86842096491228071</v>
      </c>
      <c r="L13766" s="41" t="str">
        <f t="shared" si="647"/>
        <v>A</v>
      </c>
      <c r="M13766" s="41" t="s">
        <v>461</v>
      </c>
      <c r="N13766" s="41" t="s">
        <v>416</v>
      </c>
      <c r="O13766" s="41" t="s">
        <v>70</v>
      </c>
    </row>
    <row r="13767" spans="1:15">
      <c r="A13767" s="38">
        <v>40841</v>
      </c>
      <c r="B13767" s="38">
        <v>44494</v>
      </c>
      <c r="C13767" s="131">
        <v>120</v>
      </c>
      <c r="D13767" s="39">
        <v>0.1094</v>
      </c>
      <c r="E13767" s="39">
        <v>0.1003</v>
      </c>
      <c r="F13767" s="40">
        <v>60000</v>
      </c>
      <c r="G13767" s="40">
        <v>60000</v>
      </c>
      <c r="H13767" s="40">
        <v>35459.300000000003</v>
      </c>
      <c r="I13767" s="40">
        <v>52199.99</v>
      </c>
      <c r="J13767" s="67">
        <f t="shared" si="645"/>
        <v>0.59098833333333334</v>
      </c>
      <c r="K13767" s="39">
        <f t="shared" si="646"/>
        <v>0.86999983333333331</v>
      </c>
      <c r="L13767" s="2" t="str">
        <f t="shared" si="647"/>
        <v>AA</v>
      </c>
      <c r="M13767" s="2" t="s">
        <v>1022</v>
      </c>
      <c r="N13767" s="2" t="s">
        <v>416</v>
      </c>
      <c r="O13767" s="2" t="s">
        <v>70</v>
      </c>
    </row>
    <row r="13768" spans="1:15">
      <c r="A13768" s="42">
        <v>40441</v>
      </c>
      <c r="B13768" s="42">
        <v>47746</v>
      </c>
      <c r="C13768" s="130">
        <v>240</v>
      </c>
      <c r="D13768" s="43">
        <v>0.1094</v>
      </c>
      <c r="E13768" s="43">
        <v>0.1094</v>
      </c>
      <c r="F13768" s="44">
        <v>195000</v>
      </c>
      <c r="G13768" s="44">
        <v>195000</v>
      </c>
      <c r="H13768" s="44">
        <v>136648.1</v>
      </c>
      <c r="I13768" s="44">
        <v>169999.99</v>
      </c>
      <c r="J13768" s="68">
        <f t="shared" si="645"/>
        <v>0.70075948717948722</v>
      </c>
      <c r="K13768" s="43">
        <f t="shared" si="646"/>
        <v>0.87179482051282042</v>
      </c>
      <c r="L13768" s="41" t="str">
        <f t="shared" si="647"/>
        <v>A</v>
      </c>
      <c r="M13768" s="41" t="s">
        <v>601</v>
      </c>
      <c r="N13768" s="41" t="s">
        <v>435</v>
      </c>
      <c r="O13768" s="41" t="s">
        <v>70</v>
      </c>
    </row>
    <row r="13769" spans="1:15">
      <c r="A13769" s="38">
        <v>40540</v>
      </c>
      <c r="B13769" s="38">
        <v>46019</v>
      </c>
      <c r="C13769" s="131">
        <v>180</v>
      </c>
      <c r="D13769" s="39">
        <v>0.1094</v>
      </c>
      <c r="E13769" s="39">
        <v>0.1048</v>
      </c>
      <c r="F13769" s="40">
        <v>128000</v>
      </c>
      <c r="G13769" s="40">
        <v>128000</v>
      </c>
      <c r="H13769" s="40">
        <v>82991.62</v>
      </c>
      <c r="I13769" s="40">
        <v>111599.99</v>
      </c>
      <c r="J13769" s="67">
        <f t="shared" si="645"/>
        <v>0.64837203124999998</v>
      </c>
      <c r="K13769" s="39">
        <f t="shared" si="646"/>
        <v>0.87187492187500004</v>
      </c>
      <c r="L13769" s="2" t="str">
        <f t="shared" si="647"/>
        <v>AA</v>
      </c>
      <c r="M13769" s="2" t="s">
        <v>636</v>
      </c>
      <c r="N13769" s="2" t="s">
        <v>417</v>
      </c>
      <c r="O13769" s="2" t="s">
        <v>70</v>
      </c>
    </row>
    <row r="13770" spans="1:15">
      <c r="A13770" s="42">
        <v>40053</v>
      </c>
      <c r="B13770" s="42">
        <v>43705</v>
      </c>
      <c r="C13770" s="130">
        <v>120</v>
      </c>
      <c r="D13770" s="43">
        <v>0.1094</v>
      </c>
      <c r="E13770" s="43">
        <v>0.1003</v>
      </c>
      <c r="F13770" s="44">
        <v>92793</v>
      </c>
      <c r="G13770" s="44">
        <v>92793</v>
      </c>
      <c r="H13770" s="44">
        <v>38554.370000000003</v>
      </c>
      <c r="I13770" s="44">
        <v>80999.990000000005</v>
      </c>
      <c r="J13770" s="68">
        <f t="shared" si="645"/>
        <v>0.41548791395902712</v>
      </c>
      <c r="K13770" s="43">
        <f t="shared" si="646"/>
        <v>0.87291056437446801</v>
      </c>
      <c r="L13770" s="41" t="str">
        <f t="shared" si="647"/>
        <v>AA</v>
      </c>
      <c r="M13770" s="41" t="s">
        <v>1143</v>
      </c>
      <c r="N13770" s="41" t="s">
        <v>427</v>
      </c>
      <c r="O13770" s="41" t="s">
        <v>70</v>
      </c>
    </row>
    <row r="13771" spans="1:15">
      <c r="A13771" s="42">
        <v>40352</v>
      </c>
      <c r="B13771" s="42">
        <v>44005</v>
      </c>
      <c r="C13771" s="130">
        <v>120</v>
      </c>
      <c r="D13771" s="43">
        <v>0.1094</v>
      </c>
      <c r="E13771" s="43">
        <v>0.1048</v>
      </c>
      <c r="F13771" s="44">
        <v>154000</v>
      </c>
      <c r="G13771" s="44">
        <v>154000</v>
      </c>
      <c r="H13771" s="44">
        <v>74520.63</v>
      </c>
      <c r="I13771" s="44">
        <v>134999.99</v>
      </c>
      <c r="J13771" s="68">
        <f t="shared" si="645"/>
        <v>0.48390019480519486</v>
      </c>
      <c r="K13771" s="43">
        <f t="shared" si="646"/>
        <v>0.87662331168831165</v>
      </c>
      <c r="L13771" s="41" t="str">
        <f t="shared" si="647"/>
        <v>AA</v>
      </c>
      <c r="M13771" s="41" t="s">
        <v>1083</v>
      </c>
      <c r="N13771" s="41" t="s">
        <v>416</v>
      </c>
      <c r="O13771" s="41" t="s">
        <v>70</v>
      </c>
    </row>
    <row r="13772" spans="1:15">
      <c r="A13772" s="42">
        <v>40382</v>
      </c>
      <c r="B13772" s="42">
        <v>47687</v>
      </c>
      <c r="C13772" s="130">
        <v>240</v>
      </c>
      <c r="D13772" s="43">
        <v>0.1094</v>
      </c>
      <c r="E13772" s="43">
        <v>0.1003</v>
      </c>
      <c r="F13772" s="44">
        <v>45400</v>
      </c>
      <c r="G13772" s="44">
        <v>45400</v>
      </c>
      <c r="H13772" s="44">
        <v>31844.05</v>
      </c>
      <c r="I13772" s="44">
        <v>39999.99</v>
      </c>
      <c r="J13772" s="68">
        <f t="shared" si="645"/>
        <v>0.70141079295154185</v>
      </c>
      <c r="K13772" s="43">
        <f t="shared" si="646"/>
        <v>0.88105704845814969</v>
      </c>
      <c r="L13772" s="41" t="str">
        <f t="shared" si="647"/>
        <v>A</v>
      </c>
      <c r="M13772" s="41" t="s">
        <v>567</v>
      </c>
      <c r="N13772" s="41" t="s">
        <v>417</v>
      </c>
      <c r="O13772" s="41" t="s">
        <v>70</v>
      </c>
    </row>
    <row r="13773" spans="1:15">
      <c r="A13773" s="42">
        <v>40500</v>
      </c>
      <c r="B13773" s="42">
        <v>45064</v>
      </c>
      <c r="C13773" s="130">
        <v>150</v>
      </c>
      <c r="D13773" s="43">
        <v>0.1094</v>
      </c>
      <c r="E13773" s="43">
        <v>0.1003</v>
      </c>
      <c r="F13773" s="44">
        <v>73000</v>
      </c>
      <c r="G13773" s="44">
        <v>73000</v>
      </c>
      <c r="H13773" s="44">
        <v>44064.95</v>
      </c>
      <c r="I13773" s="44">
        <v>64799.99</v>
      </c>
      <c r="J13773" s="68">
        <f t="shared" si="645"/>
        <v>0.60362945205479446</v>
      </c>
      <c r="K13773" s="43">
        <f t="shared" si="646"/>
        <v>0.88767109589041093</v>
      </c>
      <c r="L13773" s="41" t="str">
        <f t="shared" si="647"/>
        <v>AA</v>
      </c>
      <c r="M13773" s="41" t="s">
        <v>463</v>
      </c>
      <c r="N13773" s="41" t="s">
        <v>422</v>
      </c>
      <c r="O13773" s="41" t="s">
        <v>70</v>
      </c>
    </row>
    <row r="13774" spans="1:15">
      <c r="A13774" s="42">
        <v>40791</v>
      </c>
      <c r="B13774" s="42">
        <v>44444</v>
      </c>
      <c r="C13774" s="130">
        <v>120</v>
      </c>
      <c r="D13774" s="43">
        <v>0.1094</v>
      </c>
      <c r="E13774" s="43">
        <v>0.1003</v>
      </c>
      <c r="F13774" s="44">
        <v>80000</v>
      </c>
      <c r="G13774" s="44">
        <v>80000</v>
      </c>
      <c r="H13774" s="44">
        <v>47761.85</v>
      </c>
      <c r="I13774" s="44">
        <v>71099.990000000005</v>
      </c>
      <c r="J13774" s="68">
        <f t="shared" si="645"/>
        <v>0.59702312499999999</v>
      </c>
      <c r="K13774" s="43">
        <f t="shared" si="646"/>
        <v>0.88874987500000002</v>
      </c>
      <c r="L13774" s="41" t="str">
        <f t="shared" si="647"/>
        <v>AA</v>
      </c>
      <c r="M13774" s="41" t="s">
        <v>625</v>
      </c>
      <c r="N13774" s="41" t="s">
        <v>419</v>
      </c>
      <c r="O13774" s="41" t="s">
        <v>70</v>
      </c>
    </row>
    <row r="13775" spans="1:15">
      <c r="A13775" s="38">
        <v>40591</v>
      </c>
      <c r="B13775" s="38">
        <v>43513</v>
      </c>
      <c r="C13775" s="131">
        <v>96</v>
      </c>
      <c r="D13775" s="39">
        <v>0.1094</v>
      </c>
      <c r="E13775" s="39">
        <v>0.1003</v>
      </c>
      <c r="F13775" s="40">
        <v>90000</v>
      </c>
      <c r="G13775" s="40">
        <v>90000</v>
      </c>
      <c r="H13775" s="40">
        <v>41131.97</v>
      </c>
      <c r="I13775" s="40">
        <v>79999.990000000005</v>
      </c>
      <c r="J13775" s="67">
        <f t="shared" si="645"/>
        <v>0.45702188888888889</v>
      </c>
      <c r="K13775" s="39">
        <f t="shared" si="646"/>
        <v>0.88888877777777786</v>
      </c>
      <c r="L13775" s="2" t="str">
        <f t="shared" si="647"/>
        <v>AA</v>
      </c>
      <c r="M13775" s="2" t="s">
        <v>1378</v>
      </c>
      <c r="N13775" s="2" t="s">
        <v>417</v>
      </c>
      <c r="O13775" s="2" t="s">
        <v>70</v>
      </c>
    </row>
    <row r="13776" spans="1:15">
      <c r="A13776" s="38">
        <v>40183</v>
      </c>
      <c r="B13776" s="38">
        <v>45662</v>
      </c>
      <c r="C13776" s="131">
        <v>180</v>
      </c>
      <c r="D13776" s="39">
        <v>0.1094</v>
      </c>
      <c r="E13776" s="39">
        <v>0.1003</v>
      </c>
      <c r="F13776" s="40">
        <v>125000</v>
      </c>
      <c r="G13776" s="40">
        <v>125000</v>
      </c>
      <c r="H13776" s="40">
        <v>76136.47</v>
      </c>
      <c r="I13776" s="40">
        <v>111149.99</v>
      </c>
      <c r="J13776" s="67">
        <f t="shared" si="645"/>
        <v>0.60909175999999998</v>
      </c>
      <c r="K13776" s="39">
        <f t="shared" si="646"/>
        <v>0.88919992000000003</v>
      </c>
      <c r="L13776" s="2" t="str">
        <f t="shared" si="647"/>
        <v>AA</v>
      </c>
      <c r="M13776" s="2" t="s">
        <v>554</v>
      </c>
      <c r="N13776" s="2" t="s">
        <v>417</v>
      </c>
      <c r="O13776" s="2" t="s">
        <v>70</v>
      </c>
    </row>
    <row r="13777" spans="1:15">
      <c r="A13777" s="42">
        <v>40424</v>
      </c>
      <c r="B13777" s="42">
        <v>45903</v>
      </c>
      <c r="C13777" s="130">
        <v>180</v>
      </c>
      <c r="D13777" s="43">
        <v>0.1094</v>
      </c>
      <c r="E13777" s="43">
        <v>0.1003</v>
      </c>
      <c r="F13777" s="44">
        <v>50000</v>
      </c>
      <c r="G13777" s="44">
        <v>50000</v>
      </c>
      <c r="H13777" s="44">
        <v>32537.65</v>
      </c>
      <c r="I13777" s="44">
        <v>44627.59</v>
      </c>
      <c r="J13777" s="68">
        <f t="shared" si="645"/>
        <v>0.65075300000000003</v>
      </c>
      <c r="K13777" s="43">
        <f t="shared" si="646"/>
        <v>0.8925517999999999</v>
      </c>
      <c r="L13777" s="41" t="str">
        <f t="shared" si="647"/>
        <v>A</v>
      </c>
      <c r="M13777" s="41" t="s">
        <v>790</v>
      </c>
      <c r="N13777" s="41" t="s">
        <v>416</v>
      </c>
      <c r="O13777" s="41" t="s">
        <v>70</v>
      </c>
    </row>
    <row r="13778" spans="1:15">
      <c r="A13778" s="38">
        <v>40791</v>
      </c>
      <c r="B13778" s="38">
        <v>46270</v>
      </c>
      <c r="C13778" s="131">
        <v>180</v>
      </c>
      <c r="D13778" s="39">
        <v>0.1094</v>
      </c>
      <c r="E13778" s="39">
        <v>0.1003</v>
      </c>
      <c r="F13778" s="40">
        <v>80500</v>
      </c>
      <c r="G13778" s="40">
        <v>80500</v>
      </c>
      <c r="H13778" s="40">
        <v>56707.78</v>
      </c>
      <c r="I13778" s="40">
        <v>71999.990000000005</v>
      </c>
      <c r="J13778" s="67">
        <f t="shared" si="645"/>
        <v>0.70444447204968941</v>
      </c>
      <c r="K13778" s="39">
        <f t="shared" si="646"/>
        <v>0.89440981366459638</v>
      </c>
      <c r="L13778" s="2" t="str">
        <f t="shared" si="647"/>
        <v>A</v>
      </c>
      <c r="M13778" s="2" t="s">
        <v>595</v>
      </c>
      <c r="N13778" s="2" t="s">
        <v>423</v>
      </c>
      <c r="O13778" s="2" t="s">
        <v>70</v>
      </c>
    </row>
    <row r="13779" spans="1:15">
      <c r="A13779" s="42">
        <v>40191</v>
      </c>
      <c r="B13779" s="42">
        <v>47496</v>
      </c>
      <c r="C13779" s="130">
        <v>240</v>
      </c>
      <c r="D13779" s="43">
        <v>0.1094</v>
      </c>
      <c r="E13779" s="43">
        <v>0.1003</v>
      </c>
      <c r="F13779" s="44">
        <v>45000</v>
      </c>
      <c r="G13779" s="44">
        <v>45000</v>
      </c>
      <c r="H13779" s="44">
        <v>31139.33</v>
      </c>
      <c r="I13779" s="44">
        <v>40297.99</v>
      </c>
      <c r="J13779" s="68">
        <f t="shared" si="645"/>
        <v>0.69198511111111116</v>
      </c>
      <c r="K13779" s="43">
        <f t="shared" si="646"/>
        <v>0.89551088888888886</v>
      </c>
      <c r="L13779" s="41" t="str">
        <f t="shared" si="647"/>
        <v>A</v>
      </c>
      <c r="M13779" s="41" t="s">
        <v>739</v>
      </c>
      <c r="N13779" s="41" t="s">
        <v>422</v>
      </c>
      <c r="O13779" s="41" t="s">
        <v>70</v>
      </c>
    </row>
    <row r="13780" spans="1:15">
      <c r="A13780" s="42">
        <v>40375</v>
      </c>
      <c r="B13780" s="42">
        <v>47680</v>
      </c>
      <c r="C13780" s="130">
        <v>240</v>
      </c>
      <c r="D13780" s="43">
        <v>0.1094</v>
      </c>
      <c r="E13780" s="43">
        <v>0.1003</v>
      </c>
      <c r="F13780" s="44">
        <v>50250</v>
      </c>
      <c r="G13780" s="44">
        <v>50250</v>
      </c>
      <c r="H13780" s="44">
        <v>35825.75</v>
      </c>
      <c r="I13780" s="44">
        <v>44999.99</v>
      </c>
      <c r="J13780" s="68">
        <f t="shared" si="645"/>
        <v>0.71295024875621893</v>
      </c>
      <c r="K13780" s="43">
        <f t="shared" si="646"/>
        <v>0.89552218905472636</v>
      </c>
      <c r="L13780" s="41" t="str">
        <f t="shared" si="647"/>
        <v>A</v>
      </c>
      <c r="M13780" s="41" t="s">
        <v>951</v>
      </c>
      <c r="N13780" s="41" t="s">
        <v>441</v>
      </c>
      <c r="O13780" s="41" t="s">
        <v>70</v>
      </c>
    </row>
    <row r="13781" spans="1:15">
      <c r="A13781" s="38">
        <v>40689</v>
      </c>
      <c r="B13781" s="38">
        <v>45530</v>
      </c>
      <c r="C13781" s="131">
        <v>159</v>
      </c>
      <c r="D13781" s="39">
        <v>0.1094</v>
      </c>
      <c r="E13781" s="39">
        <v>0.1003</v>
      </c>
      <c r="F13781" s="40">
        <v>100500</v>
      </c>
      <c r="G13781" s="40">
        <v>100500</v>
      </c>
      <c r="H13781" s="40">
        <v>53661.02</v>
      </c>
      <c r="I13781" s="40">
        <v>89999.99</v>
      </c>
      <c r="J13781" s="67">
        <f t="shared" si="645"/>
        <v>0.53394049751243777</v>
      </c>
      <c r="K13781" s="39">
        <f t="shared" si="646"/>
        <v>0.89552228855721394</v>
      </c>
      <c r="L13781" s="2" t="str">
        <f t="shared" si="647"/>
        <v>AA</v>
      </c>
      <c r="M13781" s="2" t="s">
        <v>1255</v>
      </c>
      <c r="N13781" s="2" t="s">
        <v>417</v>
      </c>
      <c r="O13781" s="2" t="s">
        <v>70</v>
      </c>
    </row>
    <row r="13782" spans="1:15">
      <c r="A13782" s="38">
        <v>40008</v>
      </c>
      <c r="B13782" s="38">
        <v>47313</v>
      </c>
      <c r="C13782" s="131">
        <v>240</v>
      </c>
      <c r="D13782" s="39">
        <v>0.1094</v>
      </c>
      <c r="E13782" s="39">
        <v>0.1003</v>
      </c>
      <c r="F13782" s="40">
        <v>49000</v>
      </c>
      <c r="G13782" s="40">
        <v>49000</v>
      </c>
      <c r="H13782" s="40">
        <v>32880.82</v>
      </c>
      <c r="I13782" s="40">
        <v>43999.99</v>
      </c>
      <c r="J13782" s="67">
        <f t="shared" si="645"/>
        <v>0.67103714285714289</v>
      </c>
      <c r="K13782" s="39">
        <f t="shared" si="646"/>
        <v>0.89795897959183668</v>
      </c>
      <c r="L13782" s="2" t="str">
        <f t="shared" si="647"/>
        <v>A</v>
      </c>
      <c r="M13782" s="2" t="s">
        <v>1198</v>
      </c>
      <c r="N13782" s="2" t="s">
        <v>421</v>
      </c>
      <c r="O13782" s="2" t="s">
        <v>70</v>
      </c>
    </row>
    <row r="13783" spans="1:15">
      <c r="A13783" s="42">
        <v>40506</v>
      </c>
      <c r="B13783" s="42">
        <v>47446</v>
      </c>
      <c r="C13783" s="130">
        <v>228</v>
      </c>
      <c r="D13783" s="43">
        <v>0.1094</v>
      </c>
      <c r="E13783" s="43">
        <v>0.1003</v>
      </c>
      <c r="F13783" s="44">
        <v>172592</v>
      </c>
      <c r="G13783" s="44">
        <v>172592</v>
      </c>
      <c r="H13783" s="44">
        <v>123809.93</v>
      </c>
      <c r="I13783" s="44">
        <v>154999.99</v>
      </c>
      <c r="J13783" s="68">
        <f t="shared" si="645"/>
        <v>0.71735613469917492</v>
      </c>
      <c r="K13783" s="43">
        <f t="shared" si="646"/>
        <v>0.89807169509594875</v>
      </c>
      <c r="L13783" s="41" t="str">
        <f t="shared" si="647"/>
        <v>A</v>
      </c>
      <c r="M13783" s="41" t="s">
        <v>1095</v>
      </c>
      <c r="N13783" s="41" t="s">
        <v>424</v>
      </c>
      <c r="O13783" s="41" t="s">
        <v>70</v>
      </c>
    </row>
    <row r="13784" spans="1:15">
      <c r="A13784" s="38">
        <v>40564</v>
      </c>
      <c r="B13784" s="38">
        <v>44521</v>
      </c>
      <c r="C13784" s="131">
        <v>130</v>
      </c>
      <c r="D13784" s="39">
        <v>0.1094</v>
      </c>
      <c r="E13784" s="39">
        <v>0.1003</v>
      </c>
      <c r="F13784" s="40">
        <v>120000</v>
      </c>
      <c r="G13784" s="40">
        <v>120000</v>
      </c>
      <c r="H13784" s="40">
        <v>69123.520000000004</v>
      </c>
      <c r="I13784" s="40">
        <v>107849.99</v>
      </c>
      <c r="J13784" s="67">
        <f t="shared" si="645"/>
        <v>0.57602933333333339</v>
      </c>
      <c r="K13784" s="39">
        <f t="shared" si="646"/>
        <v>0.8987499166666667</v>
      </c>
      <c r="L13784" s="2" t="str">
        <f t="shared" si="647"/>
        <v>AA</v>
      </c>
      <c r="M13784" s="2" t="s">
        <v>152</v>
      </c>
      <c r="N13784" s="2" t="s">
        <v>417</v>
      </c>
      <c r="O13784" s="2" t="s">
        <v>70</v>
      </c>
    </row>
    <row r="13785" spans="1:15">
      <c r="A13785" s="38">
        <v>40611</v>
      </c>
      <c r="B13785" s="38">
        <v>51569</v>
      </c>
      <c r="C13785" s="131">
        <v>360</v>
      </c>
      <c r="D13785" s="39">
        <v>0.1094</v>
      </c>
      <c r="E13785" s="39">
        <v>0.1003</v>
      </c>
      <c r="F13785" s="40">
        <v>59591</v>
      </c>
      <c r="G13785" s="40">
        <v>59591</v>
      </c>
      <c r="H13785" s="40">
        <v>40898.61</v>
      </c>
      <c r="I13785" s="40">
        <v>53599.99</v>
      </c>
      <c r="J13785" s="67">
        <f t="shared" si="645"/>
        <v>0.68632192780789048</v>
      </c>
      <c r="K13785" s="39">
        <f t="shared" si="646"/>
        <v>0.89946451645382686</v>
      </c>
      <c r="L13785" s="2" t="str">
        <f t="shared" si="647"/>
        <v>A</v>
      </c>
      <c r="M13785" s="2" t="s">
        <v>274</v>
      </c>
      <c r="N13785" s="2" t="s">
        <v>418</v>
      </c>
      <c r="O13785" s="2" t="s">
        <v>70</v>
      </c>
    </row>
    <row r="13786" spans="1:15">
      <c r="A13786" s="42">
        <v>40056</v>
      </c>
      <c r="B13786" s="42">
        <v>47361</v>
      </c>
      <c r="C13786" s="130">
        <v>240</v>
      </c>
      <c r="D13786" s="43">
        <v>0.1094</v>
      </c>
      <c r="E13786" s="43">
        <v>0.1003</v>
      </c>
      <c r="F13786" s="44">
        <v>45000</v>
      </c>
      <c r="G13786" s="44">
        <v>45000</v>
      </c>
      <c r="H13786" s="44">
        <v>30413.95</v>
      </c>
      <c r="I13786" s="44">
        <v>40499.99</v>
      </c>
      <c r="J13786" s="68">
        <f t="shared" si="645"/>
        <v>0.67586555555555561</v>
      </c>
      <c r="K13786" s="43">
        <f t="shared" si="646"/>
        <v>0.89999977777777773</v>
      </c>
      <c r="L13786" s="41" t="str">
        <f t="shared" si="647"/>
        <v>A</v>
      </c>
      <c r="M13786" s="41" t="s">
        <v>453</v>
      </c>
      <c r="N13786" s="41" t="s">
        <v>418</v>
      </c>
      <c r="O13786" s="41" t="s">
        <v>70</v>
      </c>
    </row>
    <row r="13787" spans="1:15">
      <c r="A13787" s="42">
        <v>40263</v>
      </c>
      <c r="B13787" s="42">
        <v>47568</v>
      </c>
      <c r="C13787" s="130">
        <v>240</v>
      </c>
      <c r="D13787" s="43">
        <v>0.1094</v>
      </c>
      <c r="E13787" s="43">
        <v>0.1003</v>
      </c>
      <c r="F13787" s="44">
        <v>50000</v>
      </c>
      <c r="G13787" s="44">
        <v>50000</v>
      </c>
      <c r="H13787" s="44">
        <v>35124.67</v>
      </c>
      <c r="I13787" s="44">
        <v>44999.99</v>
      </c>
      <c r="J13787" s="68">
        <f t="shared" si="645"/>
        <v>0.70249339999999993</v>
      </c>
      <c r="K13787" s="43">
        <f t="shared" si="646"/>
        <v>0.89999979999999991</v>
      </c>
      <c r="L13787" s="41" t="str">
        <f t="shared" si="647"/>
        <v>A</v>
      </c>
      <c r="M13787" s="41" t="s">
        <v>1223</v>
      </c>
      <c r="N13787" s="41" t="s">
        <v>417</v>
      </c>
      <c r="O13787" s="41" t="s">
        <v>70</v>
      </c>
    </row>
    <row r="13788" spans="1:15">
      <c r="A13788" s="42">
        <v>40311</v>
      </c>
      <c r="B13788" s="42">
        <v>47616</v>
      </c>
      <c r="C13788" s="130">
        <v>240</v>
      </c>
      <c r="D13788" s="43">
        <v>0.1094</v>
      </c>
      <c r="E13788" s="43">
        <v>0.1003</v>
      </c>
      <c r="F13788" s="44">
        <v>50000</v>
      </c>
      <c r="G13788" s="44">
        <v>50000</v>
      </c>
      <c r="H13788" s="44">
        <v>35503.18</v>
      </c>
      <c r="I13788" s="44">
        <v>44999.99</v>
      </c>
      <c r="J13788" s="68">
        <f t="shared" si="645"/>
        <v>0.71006360000000002</v>
      </c>
      <c r="K13788" s="43">
        <f t="shared" si="646"/>
        <v>0.89999979999999991</v>
      </c>
      <c r="L13788" s="41" t="str">
        <f t="shared" si="647"/>
        <v>A</v>
      </c>
      <c r="M13788" s="41" t="s">
        <v>1498</v>
      </c>
      <c r="N13788" s="41" t="s">
        <v>424</v>
      </c>
      <c r="O13788" s="41" t="s">
        <v>70</v>
      </c>
    </row>
    <row r="13789" spans="1:15">
      <c r="A13789" s="38">
        <v>40809</v>
      </c>
      <c r="B13789" s="38">
        <v>45680</v>
      </c>
      <c r="C13789" s="131">
        <v>160</v>
      </c>
      <c r="D13789" s="39">
        <v>0.1094</v>
      </c>
      <c r="E13789" s="39">
        <v>0.1003</v>
      </c>
      <c r="F13789" s="40">
        <v>51000</v>
      </c>
      <c r="G13789" s="40">
        <v>51000</v>
      </c>
      <c r="H13789" s="40">
        <v>34756.660000000003</v>
      </c>
      <c r="I13789" s="40">
        <v>45899.99</v>
      </c>
      <c r="J13789" s="67">
        <f t="shared" si="645"/>
        <v>0.68150313725490208</v>
      </c>
      <c r="K13789" s="39">
        <f t="shared" si="646"/>
        <v>0.89999980392156864</v>
      </c>
      <c r="L13789" s="2" t="str">
        <f t="shared" si="647"/>
        <v>A</v>
      </c>
      <c r="M13789" s="2" t="s">
        <v>595</v>
      </c>
      <c r="N13789" s="2" t="s">
        <v>423</v>
      </c>
      <c r="O13789" s="2" t="s">
        <v>70</v>
      </c>
    </row>
    <row r="13790" spans="1:15">
      <c r="A13790" s="42">
        <v>40298</v>
      </c>
      <c r="B13790" s="42">
        <v>47603</v>
      </c>
      <c r="C13790" s="130">
        <v>240</v>
      </c>
      <c r="D13790" s="43">
        <v>0.1094</v>
      </c>
      <c r="E13790" s="43">
        <v>0.1003</v>
      </c>
      <c r="F13790" s="44">
        <v>52000</v>
      </c>
      <c r="G13790" s="44">
        <v>52000</v>
      </c>
      <c r="H13790" s="44">
        <v>36696.14</v>
      </c>
      <c r="I13790" s="44">
        <v>46799.99</v>
      </c>
      <c r="J13790" s="68">
        <f t="shared" si="645"/>
        <v>0.70569499999999996</v>
      </c>
      <c r="K13790" s="43">
        <f t="shared" si="646"/>
        <v>0.8999998076923077</v>
      </c>
      <c r="L13790" s="41" t="str">
        <f t="shared" si="647"/>
        <v>A</v>
      </c>
      <c r="M13790" s="41" t="s">
        <v>622</v>
      </c>
      <c r="N13790" s="41" t="s">
        <v>421</v>
      </c>
      <c r="O13790" s="41" t="s">
        <v>70</v>
      </c>
    </row>
    <row r="13791" spans="1:15">
      <c r="A13791" s="42">
        <v>40585</v>
      </c>
      <c r="B13791" s="42">
        <v>46064</v>
      </c>
      <c r="C13791" s="130">
        <v>180</v>
      </c>
      <c r="D13791" s="43">
        <v>0.1094</v>
      </c>
      <c r="E13791" s="43">
        <v>0.1003</v>
      </c>
      <c r="F13791" s="44">
        <v>53000</v>
      </c>
      <c r="G13791" s="44">
        <v>53000</v>
      </c>
      <c r="H13791" s="44">
        <v>35986.36</v>
      </c>
      <c r="I13791" s="44">
        <v>47699.99</v>
      </c>
      <c r="J13791" s="68">
        <f t="shared" si="645"/>
        <v>0.67898792452830192</v>
      </c>
      <c r="K13791" s="43">
        <f t="shared" si="646"/>
        <v>0.89999981132075468</v>
      </c>
      <c r="L13791" s="41" t="str">
        <f t="shared" si="647"/>
        <v>A</v>
      </c>
      <c r="M13791" s="41" t="s">
        <v>572</v>
      </c>
      <c r="N13791" s="41" t="s">
        <v>417</v>
      </c>
      <c r="O13791" s="41" t="s">
        <v>70</v>
      </c>
    </row>
    <row r="13792" spans="1:15">
      <c r="A13792" s="38">
        <v>40331</v>
      </c>
      <c r="B13792" s="38">
        <v>45810</v>
      </c>
      <c r="C13792" s="131">
        <v>180</v>
      </c>
      <c r="D13792" s="39">
        <v>0.1094</v>
      </c>
      <c r="E13792" s="39">
        <v>0.1003</v>
      </c>
      <c r="F13792" s="40">
        <v>55000</v>
      </c>
      <c r="G13792" s="40">
        <v>55000</v>
      </c>
      <c r="H13792" s="40">
        <v>35303.42</v>
      </c>
      <c r="I13792" s="40">
        <v>49499.99</v>
      </c>
      <c r="J13792" s="67">
        <f t="shared" si="645"/>
        <v>0.64188036363636358</v>
      </c>
      <c r="K13792" s="39">
        <f t="shared" si="646"/>
        <v>0.89999981818181818</v>
      </c>
      <c r="L13792" s="2" t="str">
        <f t="shared" si="647"/>
        <v>AA</v>
      </c>
      <c r="M13792" s="2" t="s">
        <v>805</v>
      </c>
      <c r="N13792" s="2" t="s">
        <v>422</v>
      </c>
      <c r="O13792" s="2" t="s">
        <v>70</v>
      </c>
    </row>
    <row r="13793" spans="1:15">
      <c r="A13793" s="42">
        <v>40259</v>
      </c>
      <c r="B13793" s="42">
        <v>47564</v>
      </c>
      <c r="C13793" s="130">
        <v>240</v>
      </c>
      <c r="D13793" s="43">
        <v>0.1094</v>
      </c>
      <c r="E13793" s="43">
        <v>0.1048</v>
      </c>
      <c r="F13793" s="44">
        <v>55000</v>
      </c>
      <c r="G13793" s="44">
        <v>55000</v>
      </c>
      <c r="H13793" s="44">
        <v>38622.800000000003</v>
      </c>
      <c r="I13793" s="44">
        <v>49499.99</v>
      </c>
      <c r="J13793" s="68">
        <f t="shared" si="645"/>
        <v>0.70223272727272734</v>
      </c>
      <c r="K13793" s="43">
        <f t="shared" si="646"/>
        <v>0.89999981818181818</v>
      </c>
      <c r="L13793" s="41" t="str">
        <f t="shared" si="647"/>
        <v>A</v>
      </c>
      <c r="M13793" s="41" t="s">
        <v>481</v>
      </c>
      <c r="N13793" s="41" t="s">
        <v>417</v>
      </c>
      <c r="O13793" s="41" t="s">
        <v>70</v>
      </c>
    </row>
    <row r="13794" spans="1:15">
      <c r="A13794" s="38">
        <v>40105</v>
      </c>
      <c r="B13794" s="38">
        <v>47410</v>
      </c>
      <c r="C13794" s="131">
        <v>240</v>
      </c>
      <c r="D13794" s="39">
        <v>0.1094</v>
      </c>
      <c r="E13794" s="39">
        <v>0.1003</v>
      </c>
      <c r="F13794" s="40">
        <v>55200</v>
      </c>
      <c r="G13794" s="40">
        <v>55200</v>
      </c>
      <c r="H13794" s="40">
        <v>38257.699999999997</v>
      </c>
      <c r="I13794" s="40">
        <v>49679.99</v>
      </c>
      <c r="J13794" s="67">
        <f t="shared" si="645"/>
        <v>0.6930742753623188</v>
      </c>
      <c r="K13794" s="39">
        <f t="shared" si="646"/>
        <v>0.89999981884057967</v>
      </c>
      <c r="L13794" s="2" t="str">
        <f t="shared" si="647"/>
        <v>A</v>
      </c>
      <c r="M13794" s="2" t="s">
        <v>564</v>
      </c>
      <c r="N13794" s="2" t="s">
        <v>417</v>
      </c>
      <c r="O13794" s="2" t="s">
        <v>70</v>
      </c>
    </row>
    <row r="13795" spans="1:15">
      <c r="A13795" s="42">
        <v>40486</v>
      </c>
      <c r="B13795" s="42">
        <v>45965</v>
      </c>
      <c r="C13795" s="130">
        <v>180</v>
      </c>
      <c r="D13795" s="43">
        <v>0.1094</v>
      </c>
      <c r="E13795" s="43">
        <v>0.1003</v>
      </c>
      <c r="F13795" s="44">
        <v>60000</v>
      </c>
      <c r="G13795" s="44">
        <v>60000</v>
      </c>
      <c r="H13795" s="44">
        <v>39909.599999999999</v>
      </c>
      <c r="I13795" s="44">
        <v>53999.99</v>
      </c>
      <c r="J13795" s="68">
        <f t="shared" si="645"/>
        <v>0.66515999999999997</v>
      </c>
      <c r="K13795" s="43">
        <f t="shared" si="646"/>
        <v>0.89999983333333333</v>
      </c>
      <c r="L13795" s="41" t="str">
        <f t="shared" si="647"/>
        <v>A</v>
      </c>
      <c r="M13795" s="41" t="s">
        <v>542</v>
      </c>
      <c r="N13795" s="41" t="s">
        <v>417</v>
      </c>
      <c r="O13795" s="41" t="s">
        <v>70</v>
      </c>
    </row>
    <row r="13796" spans="1:15">
      <c r="A13796" s="38">
        <v>40450</v>
      </c>
      <c r="B13796" s="38">
        <v>45929</v>
      </c>
      <c r="C13796" s="131">
        <v>180</v>
      </c>
      <c r="D13796" s="39">
        <v>0.1094</v>
      </c>
      <c r="E13796" s="39">
        <v>0.1003</v>
      </c>
      <c r="F13796" s="40">
        <v>60000</v>
      </c>
      <c r="G13796" s="40">
        <v>60000</v>
      </c>
      <c r="H13796" s="40">
        <v>39348.43</v>
      </c>
      <c r="I13796" s="40">
        <v>53999.99</v>
      </c>
      <c r="J13796" s="67">
        <f t="shared" si="645"/>
        <v>0.65580716666666672</v>
      </c>
      <c r="K13796" s="39">
        <f t="shared" si="646"/>
        <v>0.89999983333333333</v>
      </c>
      <c r="L13796" s="2" t="str">
        <f t="shared" si="647"/>
        <v>A</v>
      </c>
      <c r="M13796" s="2" t="s">
        <v>584</v>
      </c>
      <c r="N13796" s="2" t="s">
        <v>417</v>
      </c>
      <c r="O13796" s="2" t="s">
        <v>70</v>
      </c>
    </row>
    <row r="13797" spans="1:15">
      <c r="A13797" s="38">
        <v>40416</v>
      </c>
      <c r="B13797" s="38">
        <v>45895</v>
      </c>
      <c r="C13797" s="131">
        <v>180</v>
      </c>
      <c r="D13797" s="39">
        <v>0.1094</v>
      </c>
      <c r="E13797" s="39">
        <v>0.1003</v>
      </c>
      <c r="F13797" s="40">
        <v>65000</v>
      </c>
      <c r="G13797" s="40">
        <v>65000</v>
      </c>
      <c r="H13797" s="40">
        <v>42258.41</v>
      </c>
      <c r="I13797" s="40">
        <v>58499.99</v>
      </c>
      <c r="J13797" s="67">
        <f t="shared" si="645"/>
        <v>0.65012938461538472</v>
      </c>
      <c r="K13797" s="39">
        <f t="shared" si="646"/>
        <v>0.89999984615384609</v>
      </c>
      <c r="L13797" s="2" t="str">
        <f t="shared" si="647"/>
        <v>A</v>
      </c>
      <c r="M13797" s="2" t="s">
        <v>1075</v>
      </c>
      <c r="N13797" s="2" t="s">
        <v>421</v>
      </c>
      <c r="O13797" s="2" t="s">
        <v>70</v>
      </c>
    </row>
    <row r="13798" spans="1:15">
      <c r="A13798" s="38">
        <v>40071</v>
      </c>
      <c r="B13798" s="38">
        <v>45550</v>
      </c>
      <c r="C13798" s="131">
        <v>180</v>
      </c>
      <c r="D13798" s="39">
        <v>0.1094</v>
      </c>
      <c r="E13798" s="39">
        <v>0.1003</v>
      </c>
      <c r="F13798" s="40">
        <v>65000</v>
      </c>
      <c r="G13798" s="40">
        <v>65000</v>
      </c>
      <c r="H13798" s="40">
        <v>38725.199999999997</v>
      </c>
      <c r="I13798" s="40">
        <v>58499.99</v>
      </c>
      <c r="J13798" s="67">
        <f t="shared" si="645"/>
        <v>0.5957723076923076</v>
      </c>
      <c r="K13798" s="39">
        <f t="shared" si="646"/>
        <v>0.89999984615384609</v>
      </c>
      <c r="L13798" s="2" t="str">
        <f t="shared" si="647"/>
        <v>AA</v>
      </c>
      <c r="M13798" s="2" t="s">
        <v>1500</v>
      </c>
      <c r="N13798" s="2" t="s">
        <v>418</v>
      </c>
      <c r="O13798" s="2" t="s">
        <v>70</v>
      </c>
    </row>
    <row r="13799" spans="1:15">
      <c r="A13799" s="42">
        <v>40451</v>
      </c>
      <c r="B13799" s="42">
        <v>48273</v>
      </c>
      <c r="C13799" s="130">
        <v>257</v>
      </c>
      <c r="D13799" s="43">
        <v>0.1094</v>
      </c>
      <c r="E13799" s="43">
        <v>0.1048</v>
      </c>
      <c r="F13799" s="44">
        <v>67000</v>
      </c>
      <c r="G13799" s="44">
        <v>67000</v>
      </c>
      <c r="H13799" s="44">
        <v>47566.3</v>
      </c>
      <c r="I13799" s="44">
        <v>60299.99</v>
      </c>
      <c r="J13799" s="68">
        <f t="shared" si="645"/>
        <v>0.70994477611940299</v>
      </c>
      <c r="K13799" s="43">
        <f t="shared" si="646"/>
        <v>0.89999985074626865</v>
      </c>
      <c r="L13799" s="41" t="str">
        <f t="shared" si="647"/>
        <v>A</v>
      </c>
      <c r="M13799" s="41" t="s">
        <v>1157</v>
      </c>
      <c r="N13799" s="41" t="s">
        <v>422</v>
      </c>
      <c r="O13799" s="41" t="s">
        <v>70</v>
      </c>
    </row>
    <row r="13800" spans="1:15">
      <c r="A13800" s="38">
        <v>40640</v>
      </c>
      <c r="B13800" s="38">
        <v>43380</v>
      </c>
      <c r="C13800" s="131">
        <v>90</v>
      </c>
      <c r="D13800" s="39">
        <v>0.1094</v>
      </c>
      <c r="E13800" s="39">
        <v>0.1003</v>
      </c>
      <c r="F13800" s="40">
        <v>70000</v>
      </c>
      <c r="G13800" s="40">
        <v>70000</v>
      </c>
      <c r="H13800" s="40">
        <v>37647.949999999997</v>
      </c>
      <c r="I13800" s="40">
        <v>62999.99</v>
      </c>
      <c r="J13800" s="67">
        <f t="shared" si="645"/>
        <v>0.53782785714285708</v>
      </c>
      <c r="K13800" s="39">
        <f t="shared" si="646"/>
        <v>0.89999985714285713</v>
      </c>
      <c r="L13800" s="2" t="str">
        <f t="shared" si="647"/>
        <v>AA</v>
      </c>
      <c r="M13800" s="2" t="s">
        <v>496</v>
      </c>
      <c r="N13800" s="2" t="s">
        <v>417</v>
      </c>
      <c r="O13800" s="2" t="s">
        <v>70</v>
      </c>
    </row>
    <row r="13801" spans="1:15">
      <c r="A13801" s="38">
        <v>40652</v>
      </c>
      <c r="B13801" s="38">
        <v>46131</v>
      </c>
      <c r="C13801" s="131">
        <v>180</v>
      </c>
      <c r="D13801" s="39">
        <v>0.1094</v>
      </c>
      <c r="E13801" s="39">
        <v>0.1003</v>
      </c>
      <c r="F13801" s="40">
        <v>70000</v>
      </c>
      <c r="G13801" s="40">
        <v>70000</v>
      </c>
      <c r="H13801" s="40">
        <v>48050.52</v>
      </c>
      <c r="I13801" s="40">
        <v>62999.99</v>
      </c>
      <c r="J13801" s="67">
        <f t="shared" si="645"/>
        <v>0.68643599999999994</v>
      </c>
      <c r="K13801" s="39">
        <f t="shared" si="646"/>
        <v>0.89999985714285713</v>
      </c>
      <c r="L13801" s="2" t="str">
        <f t="shared" si="647"/>
        <v>A</v>
      </c>
      <c r="M13801" s="2" t="s">
        <v>463</v>
      </c>
      <c r="N13801" s="2" t="s">
        <v>422</v>
      </c>
      <c r="O13801" s="2" t="s">
        <v>70</v>
      </c>
    </row>
    <row r="13802" spans="1:15">
      <c r="A13802" s="38">
        <v>40205</v>
      </c>
      <c r="B13802" s="38">
        <v>47510</v>
      </c>
      <c r="C13802" s="131">
        <v>240</v>
      </c>
      <c r="D13802" s="39">
        <v>0.1094</v>
      </c>
      <c r="E13802" s="39">
        <v>0.1003</v>
      </c>
      <c r="F13802" s="40">
        <v>70000</v>
      </c>
      <c r="G13802" s="40">
        <v>70000</v>
      </c>
      <c r="H13802" s="40">
        <v>48684.15</v>
      </c>
      <c r="I13802" s="40">
        <v>62999.99</v>
      </c>
      <c r="J13802" s="67">
        <f t="shared" si="645"/>
        <v>0.69548785714285721</v>
      </c>
      <c r="K13802" s="39">
        <f t="shared" si="646"/>
        <v>0.89999985714285713</v>
      </c>
      <c r="L13802" s="2" t="str">
        <f t="shared" si="647"/>
        <v>A</v>
      </c>
      <c r="M13802" s="2" t="s">
        <v>645</v>
      </c>
      <c r="N13802" s="2" t="s">
        <v>422</v>
      </c>
      <c r="O13802" s="2" t="s">
        <v>70</v>
      </c>
    </row>
    <row r="13803" spans="1:15">
      <c r="A13803" s="38">
        <v>40282</v>
      </c>
      <c r="B13803" s="38">
        <v>47587</v>
      </c>
      <c r="C13803" s="131">
        <v>240</v>
      </c>
      <c r="D13803" s="39">
        <v>0.1094</v>
      </c>
      <c r="E13803" s="39">
        <v>0.1003</v>
      </c>
      <c r="F13803" s="40">
        <v>70000</v>
      </c>
      <c r="G13803" s="40">
        <v>70000</v>
      </c>
      <c r="H13803" s="40">
        <v>49430.55</v>
      </c>
      <c r="I13803" s="40">
        <v>62999.99</v>
      </c>
      <c r="J13803" s="67">
        <f t="shared" si="645"/>
        <v>0.7061507142857143</v>
      </c>
      <c r="K13803" s="39">
        <f t="shared" si="646"/>
        <v>0.89999985714285713</v>
      </c>
      <c r="L13803" s="2" t="str">
        <f t="shared" si="647"/>
        <v>A</v>
      </c>
      <c r="M13803" s="2" t="s">
        <v>752</v>
      </c>
      <c r="N13803" s="2" t="s">
        <v>418</v>
      </c>
      <c r="O13803" s="2" t="s">
        <v>70</v>
      </c>
    </row>
    <row r="13804" spans="1:15">
      <c r="A13804" s="38">
        <v>40295</v>
      </c>
      <c r="B13804" s="38">
        <v>47600</v>
      </c>
      <c r="C13804" s="131">
        <v>240</v>
      </c>
      <c r="D13804" s="39">
        <v>0.1094</v>
      </c>
      <c r="E13804" s="39">
        <v>0.1003</v>
      </c>
      <c r="F13804" s="40">
        <v>74000</v>
      </c>
      <c r="G13804" s="40">
        <v>74000</v>
      </c>
      <c r="H13804" s="40">
        <v>52319.16</v>
      </c>
      <c r="I13804" s="40">
        <v>66599.990000000005</v>
      </c>
      <c r="J13804" s="67">
        <f t="shared" si="645"/>
        <v>0.70701567567567569</v>
      </c>
      <c r="K13804" s="39">
        <f t="shared" si="646"/>
        <v>0.89999986486486494</v>
      </c>
      <c r="L13804" s="2" t="str">
        <f t="shared" si="647"/>
        <v>A</v>
      </c>
      <c r="M13804" s="2" t="s">
        <v>167</v>
      </c>
      <c r="N13804" s="2" t="s">
        <v>421</v>
      </c>
      <c r="O13804" s="2" t="s">
        <v>70</v>
      </c>
    </row>
    <row r="13805" spans="1:15">
      <c r="A13805" s="42">
        <v>40309</v>
      </c>
      <c r="B13805" s="42">
        <v>46915</v>
      </c>
      <c r="C13805" s="130">
        <v>217</v>
      </c>
      <c r="D13805" s="43">
        <v>0.1094</v>
      </c>
      <c r="E13805" s="43">
        <v>0.1048</v>
      </c>
      <c r="F13805" s="44">
        <v>78000</v>
      </c>
      <c r="G13805" s="44">
        <v>78000</v>
      </c>
      <c r="H13805" s="44">
        <v>53655.4</v>
      </c>
      <c r="I13805" s="44">
        <v>70199.990000000005</v>
      </c>
      <c r="J13805" s="68">
        <f t="shared" si="645"/>
        <v>0.68788974358974364</v>
      </c>
      <c r="K13805" s="43">
        <f t="shared" si="646"/>
        <v>0.89999987179487184</v>
      </c>
      <c r="L13805" s="41" t="str">
        <f t="shared" si="647"/>
        <v>A</v>
      </c>
      <c r="M13805" s="41" t="s">
        <v>869</v>
      </c>
      <c r="N13805" s="41" t="s">
        <v>416</v>
      </c>
      <c r="O13805" s="41" t="s">
        <v>70</v>
      </c>
    </row>
    <row r="13806" spans="1:15">
      <c r="A13806" s="38">
        <v>40095</v>
      </c>
      <c r="B13806" s="38">
        <v>45574</v>
      </c>
      <c r="C13806" s="131">
        <v>180</v>
      </c>
      <c r="D13806" s="39">
        <v>0.1094</v>
      </c>
      <c r="E13806" s="39">
        <v>0.1003</v>
      </c>
      <c r="F13806" s="40">
        <v>80000</v>
      </c>
      <c r="G13806" s="40">
        <v>80000</v>
      </c>
      <c r="H13806" s="40">
        <v>48090.93</v>
      </c>
      <c r="I13806" s="40">
        <v>71999.990000000005</v>
      </c>
      <c r="J13806" s="67">
        <f t="shared" si="645"/>
        <v>0.60113662499999998</v>
      </c>
      <c r="K13806" s="39">
        <f t="shared" si="646"/>
        <v>0.89999987500000012</v>
      </c>
      <c r="L13806" s="2" t="str">
        <f t="shared" si="647"/>
        <v>AA</v>
      </c>
      <c r="M13806" s="2" t="s">
        <v>549</v>
      </c>
      <c r="N13806" s="2" t="s">
        <v>427</v>
      </c>
      <c r="O13806" s="2" t="s">
        <v>70</v>
      </c>
    </row>
    <row r="13807" spans="1:15">
      <c r="A13807" s="38">
        <v>40298</v>
      </c>
      <c r="B13807" s="38">
        <v>43951</v>
      </c>
      <c r="C13807" s="131">
        <v>120</v>
      </c>
      <c r="D13807" s="39">
        <v>0.1094</v>
      </c>
      <c r="E13807" s="39">
        <v>0.1003</v>
      </c>
      <c r="F13807" s="40">
        <v>85000</v>
      </c>
      <c r="G13807" s="40">
        <v>85000</v>
      </c>
      <c r="H13807" s="40">
        <v>40920.15</v>
      </c>
      <c r="I13807" s="40">
        <v>76499.990000000005</v>
      </c>
      <c r="J13807" s="67">
        <f t="shared" si="645"/>
        <v>0.48141352941176474</v>
      </c>
      <c r="K13807" s="39">
        <f t="shared" si="646"/>
        <v>0.89999988235294126</v>
      </c>
      <c r="L13807" s="2" t="str">
        <f t="shared" si="647"/>
        <v>AA</v>
      </c>
      <c r="M13807" s="2" t="s">
        <v>152</v>
      </c>
      <c r="N13807" s="2" t="s">
        <v>417</v>
      </c>
      <c r="O13807" s="2" t="s">
        <v>70</v>
      </c>
    </row>
    <row r="13808" spans="1:15">
      <c r="A13808" s="42">
        <v>40191</v>
      </c>
      <c r="B13808" s="42">
        <v>47496</v>
      </c>
      <c r="C13808" s="130">
        <v>240</v>
      </c>
      <c r="D13808" s="43">
        <v>0.1094</v>
      </c>
      <c r="E13808" s="43">
        <v>0.1003</v>
      </c>
      <c r="F13808" s="44">
        <v>90000</v>
      </c>
      <c r="G13808" s="44">
        <v>90000</v>
      </c>
      <c r="H13808" s="44">
        <v>33075.440000000002</v>
      </c>
      <c r="I13808" s="44">
        <v>80999.990000000005</v>
      </c>
      <c r="J13808" s="68">
        <f t="shared" si="645"/>
        <v>0.36750488888888894</v>
      </c>
      <c r="K13808" s="43">
        <f t="shared" si="646"/>
        <v>0.89999988888888893</v>
      </c>
      <c r="L13808" s="41" t="str">
        <f t="shared" si="647"/>
        <v>AA</v>
      </c>
      <c r="M13808" s="41" t="s">
        <v>475</v>
      </c>
      <c r="N13808" s="41" t="s">
        <v>427</v>
      </c>
      <c r="O13808" s="41" t="s">
        <v>70</v>
      </c>
    </row>
    <row r="13809" spans="1:15">
      <c r="A13809" s="38">
        <v>40322</v>
      </c>
      <c r="B13809" s="38">
        <v>47627</v>
      </c>
      <c r="C13809" s="131">
        <v>240</v>
      </c>
      <c r="D13809" s="39">
        <v>0.1094</v>
      </c>
      <c r="E13809" s="39">
        <v>0.1003</v>
      </c>
      <c r="F13809" s="40">
        <v>95000</v>
      </c>
      <c r="G13809" s="40">
        <v>95000</v>
      </c>
      <c r="H13809" s="40">
        <v>67398.460000000006</v>
      </c>
      <c r="I13809" s="40">
        <v>85499.99</v>
      </c>
      <c r="J13809" s="67">
        <f t="shared" si="645"/>
        <v>0.70945747368421064</v>
      </c>
      <c r="K13809" s="39">
        <f t="shared" si="646"/>
        <v>0.89999989473684217</v>
      </c>
      <c r="L13809" s="2" t="str">
        <f t="shared" si="647"/>
        <v>A</v>
      </c>
      <c r="M13809" s="2" t="s">
        <v>466</v>
      </c>
      <c r="N13809" s="2" t="s">
        <v>421</v>
      </c>
      <c r="O13809" s="2" t="s">
        <v>70</v>
      </c>
    </row>
    <row r="13810" spans="1:15">
      <c r="A13810" s="42">
        <v>40520</v>
      </c>
      <c r="B13810" s="42">
        <v>45268</v>
      </c>
      <c r="C13810" s="130">
        <v>156</v>
      </c>
      <c r="D13810" s="43">
        <v>0.1094</v>
      </c>
      <c r="E13810" s="43">
        <v>0.1003</v>
      </c>
      <c r="F13810" s="44">
        <v>99000</v>
      </c>
      <c r="G13810" s="44">
        <v>99000</v>
      </c>
      <c r="H13810" s="44">
        <v>62274.97</v>
      </c>
      <c r="I13810" s="44">
        <v>89099.99</v>
      </c>
      <c r="J13810" s="68">
        <f t="shared" si="645"/>
        <v>0.62904010101010099</v>
      </c>
      <c r="K13810" s="43">
        <f t="shared" si="646"/>
        <v>0.89999989898989907</v>
      </c>
      <c r="L13810" s="41" t="str">
        <f t="shared" si="647"/>
        <v>AA</v>
      </c>
      <c r="M13810" s="41" t="s">
        <v>1654</v>
      </c>
      <c r="N13810" s="41" t="s">
        <v>417</v>
      </c>
      <c r="O13810" s="41" t="s">
        <v>70</v>
      </c>
    </row>
    <row r="13811" spans="1:15">
      <c r="A13811" s="42">
        <v>40410</v>
      </c>
      <c r="B13811" s="42">
        <v>47715</v>
      </c>
      <c r="C13811" s="130">
        <v>240</v>
      </c>
      <c r="D13811" s="43">
        <v>0.1094</v>
      </c>
      <c r="E13811" s="43">
        <v>0.1003</v>
      </c>
      <c r="F13811" s="44">
        <v>118000</v>
      </c>
      <c r="G13811" s="44">
        <v>118000</v>
      </c>
      <c r="H13811" s="44">
        <v>84939.63</v>
      </c>
      <c r="I13811" s="44">
        <v>106199.99</v>
      </c>
      <c r="J13811" s="68">
        <f t="shared" si="645"/>
        <v>0.71982737288135601</v>
      </c>
      <c r="K13811" s="43">
        <f t="shared" si="646"/>
        <v>0.89999991525423728</v>
      </c>
      <c r="L13811" s="41" t="str">
        <f t="shared" si="647"/>
        <v>A</v>
      </c>
      <c r="M13811" s="41" t="s">
        <v>588</v>
      </c>
      <c r="N13811" s="41" t="s">
        <v>417</v>
      </c>
      <c r="O13811" s="41" t="s">
        <v>70</v>
      </c>
    </row>
    <row r="13812" spans="1:15">
      <c r="A13812" s="38">
        <v>40667</v>
      </c>
      <c r="B13812" s="38">
        <v>46146</v>
      </c>
      <c r="C13812" s="131">
        <v>180</v>
      </c>
      <c r="D13812" s="39">
        <v>0.1094</v>
      </c>
      <c r="E13812" s="39">
        <v>0.1003</v>
      </c>
      <c r="F13812" s="40">
        <v>120000</v>
      </c>
      <c r="G13812" s="40">
        <v>120000</v>
      </c>
      <c r="H13812" s="40">
        <v>83130.66</v>
      </c>
      <c r="I13812" s="40">
        <v>107999.99</v>
      </c>
      <c r="J13812" s="67">
        <f t="shared" si="645"/>
        <v>0.69275550000000008</v>
      </c>
      <c r="K13812" s="39">
        <f t="shared" si="646"/>
        <v>0.89999991666666668</v>
      </c>
      <c r="L13812" s="2" t="str">
        <f t="shared" si="647"/>
        <v>A</v>
      </c>
      <c r="M13812" s="2" t="s">
        <v>1305</v>
      </c>
      <c r="N13812" s="2" t="s">
        <v>427</v>
      </c>
      <c r="O13812" s="2" t="s">
        <v>70</v>
      </c>
    </row>
    <row r="13813" spans="1:15">
      <c r="A13813" s="42">
        <v>40435</v>
      </c>
      <c r="B13813" s="42">
        <v>45914</v>
      </c>
      <c r="C13813" s="130">
        <v>180</v>
      </c>
      <c r="D13813" s="43">
        <v>0.1094</v>
      </c>
      <c r="E13813" s="43">
        <v>0.1003</v>
      </c>
      <c r="F13813" s="44">
        <v>120000</v>
      </c>
      <c r="G13813" s="44">
        <v>120000</v>
      </c>
      <c r="H13813" s="44">
        <v>78573.39</v>
      </c>
      <c r="I13813" s="44">
        <v>107999.99</v>
      </c>
      <c r="J13813" s="68">
        <f t="shared" si="645"/>
        <v>0.65477825000000001</v>
      </c>
      <c r="K13813" s="43">
        <f t="shared" si="646"/>
        <v>0.89999991666666668</v>
      </c>
      <c r="L13813" s="41" t="str">
        <f t="shared" si="647"/>
        <v>A</v>
      </c>
      <c r="M13813" s="41" t="s">
        <v>548</v>
      </c>
      <c r="N13813" s="41" t="s">
        <v>433</v>
      </c>
      <c r="O13813" s="41" t="s">
        <v>70</v>
      </c>
    </row>
    <row r="13814" spans="1:15">
      <c r="A13814" s="38">
        <v>40254</v>
      </c>
      <c r="B13814" s="38">
        <v>47559</v>
      </c>
      <c r="C13814" s="131">
        <v>240</v>
      </c>
      <c r="D13814" s="39">
        <v>0.1094</v>
      </c>
      <c r="E13814" s="39">
        <v>0.1003</v>
      </c>
      <c r="F13814" s="40">
        <v>120000</v>
      </c>
      <c r="G13814" s="40">
        <v>120000</v>
      </c>
      <c r="H13814" s="40">
        <v>84309.35</v>
      </c>
      <c r="I13814" s="40">
        <v>107999.99</v>
      </c>
      <c r="J13814" s="67">
        <f t="shared" si="645"/>
        <v>0.70257791666666669</v>
      </c>
      <c r="K13814" s="39">
        <f t="shared" si="646"/>
        <v>0.89999991666666668</v>
      </c>
      <c r="L13814" s="2" t="str">
        <f t="shared" si="647"/>
        <v>A</v>
      </c>
      <c r="M13814" s="2" t="s">
        <v>556</v>
      </c>
      <c r="N13814" s="2" t="s">
        <v>427</v>
      </c>
      <c r="O13814" s="2" t="s">
        <v>70</v>
      </c>
    </row>
    <row r="13815" spans="1:15">
      <c r="A13815" s="38">
        <v>40648</v>
      </c>
      <c r="B13815" s="38">
        <v>44301</v>
      </c>
      <c r="C13815" s="131">
        <v>120</v>
      </c>
      <c r="D13815" s="39">
        <v>0.1094</v>
      </c>
      <c r="E13815" s="39">
        <v>0.1003</v>
      </c>
      <c r="F13815" s="40">
        <v>140000</v>
      </c>
      <c r="G13815" s="40">
        <v>140000</v>
      </c>
      <c r="H13815" s="40">
        <v>79775.05</v>
      </c>
      <c r="I13815" s="40">
        <v>125999.99</v>
      </c>
      <c r="J13815" s="67">
        <f t="shared" si="645"/>
        <v>0.56982178571428577</v>
      </c>
      <c r="K13815" s="39">
        <f t="shared" si="646"/>
        <v>0.89999992857142863</v>
      </c>
      <c r="L13815" s="2" t="str">
        <f t="shared" si="647"/>
        <v>AA</v>
      </c>
      <c r="M13815" s="2" t="s">
        <v>515</v>
      </c>
      <c r="N13815" s="2" t="s">
        <v>416</v>
      </c>
      <c r="O13815" s="2" t="s">
        <v>70</v>
      </c>
    </row>
    <row r="13816" spans="1:15">
      <c r="A13816" s="38">
        <v>40039</v>
      </c>
      <c r="B13816" s="38">
        <v>41622</v>
      </c>
      <c r="C13816" s="131">
        <v>52</v>
      </c>
      <c r="D13816" s="39">
        <v>0.1094</v>
      </c>
      <c r="E13816" s="39">
        <v>0.1003</v>
      </c>
      <c r="F13816" s="40">
        <v>145000</v>
      </c>
      <c r="G13816" s="40">
        <v>145000</v>
      </c>
      <c r="H13816" s="40">
        <v>36579.480000000003</v>
      </c>
      <c r="I13816" s="40">
        <v>130499.99</v>
      </c>
      <c r="J13816" s="67">
        <f t="shared" si="645"/>
        <v>0.25227227586206896</v>
      </c>
      <c r="K13816" s="39">
        <f t="shared" si="646"/>
        <v>0.89999993103448284</v>
      </c>
      <c r="L13816" s="2" t="str">
        <f t="shared" si="647"/>
        <v>AA</v>
      </c>
      <c r="M13816" s="2" t="s">
        <v>548</v>
      </c>
      <c r="N13816" s="2" t="s">
        <v>433</v>
      </c>
      <c r="O13816" s="2" t="s">
        <v>70</v>
      </c>
    </row>
    <row r="13817" spans="1:15">
      <c r="A13817" s="42">
        <v>40039</v>
      </c>
      <c r="B13817" s="42">
        <v>44422</v>
      </c>
      <c r="C13817" s="130">
        <v>144</v>
      </c>
      <c r="D13817" s="43">
        <v>0.1094</v>
      </c>
      <c r="E13817" s="43">
        <v>0.1003</v>
      </c>
      <c r="F13817" s="44">
        <v>149500</v>
      </c>
      <c r="G13817" s="44">
        <v>149500</v>
      </c>
      <c r="H13817" s="44">
        <v>75581.81</v>
      </c>
      <c r="I13817" s="44">
        <v>134549.99</v>
      </c>
      <c r="J13817" s="68">
        <f t="shared" si="645"/>
        <v>0.50556394648829428</v>
      </c>
      <c r="K13817" s="43">
        <f t="shared" si="646"/>
        <v>0.89999993311036786</v>
      </c>
      <c r="L13817" s="41" t="str">
        <f t="shared" si="647"/>
        <v>AA</v>
      </c>
      <c r="M13817" s="41" t="s">
        <v>566</v>
      </c>
      <c r="N13817" s="41" t="s">
        <v>420</v>
      </c>
      <c r="O13817" s="41" t="s">
        <v>70</v>
      </c>
    </row>
    <row r="13818" spans="1:15">
      <c r="A13818" s="38">
        <v>40206</v>
      </c>
      <c r="B13818" s="38">
        <v>46231</v>
      </c>
      <c r="C13818" s="131">
        <v>198</v>
      </c>
      <c r="D13818" s="39">
        <v>0.1094</v>
      </c>
      <c r="E13818" s="39">
        <v>0.1048</v>
      </c>
      <c r="F13818" s="40">
        <v>155000</v>
      </c>
      <c r="G13818" s="40">
        <v>155000</v>
      </c>
      <c r="H13818" s="40">
        <v>84196.54</v>
      </c>
      <c r="I13818" s="40">
        <v>139499.99</v>
      </c>
      <c r="J13818" s="67">
        <f t="shared" si="645"/>
        <v>0.54320348387096773</v>
      </c>
      <c r="K13818" s="39">
        <f t="shared" si="646"/>
        <v>0.89999993548387092</v>
      </c>
      <c r="L13818" s="2" t="str">
        <f t="shared" si="647"/>
        <v>AA</v>
      </c>
      <c r="M13818" s="2" t="s">
        <v>467</v>
      </c>
      <c r="N13818" s="2" t="s">
        <v>425</v>
      </c>
      <c r="O13818" s="2" t="s">
        <v>70</v>
      </c>
    </row>
    <row r="13819" spans="1:15">
      <c r="A13819" s="42">
        <v>40801</v>
      </c>
      <c r="B13819" s="42">
        <v>44454</v>
      </c>
      <c r="C13819" s="130">
        <v>120</v>
      </c>
      <c r="D13819" s="43">
        <v>0.1094</v>
      </c>
      <c r="E13819" s="43">
        <v>0.1003</v>
      </c>
      <c r="F13819" s="44">
        <v>160000</v>
      </c>
      <c r="G13819" s="44">
        <v>160000</v>
      </c>
      <c r="H13819" s="44">
        <v>96685.62</v>
      </c>
      <c r="I13819" s="44">
        <v>143999.99</v>
      </c>
      <c r="J13819" s="68">
        <f t="shared" si="645"/>
        <v>0.60428512499999998</v>
      </c>
      <c r="K13819" s="43">
        <f t="shared" si="646"/>
        <v>0.89999993749999996</v>
      </c>
      <c r="L13819" s="41" t="str">
        <f t="shared" si="647"/>
        <v>AA</v>
      </c>
      <c r="M13819" s="41" t="s">
        <v>727</v>
      </c>
      <c r="N13819" s="41" t="s">
        <v>415</v>
      </c>
      <c r="O13819" s="41" t="s">
        <v>70</v>
      </c>
    </row>
    <row r="13820" spans="1:15">
      <c r="A13820" s="42">
        <v>40731</v>
      </c>
      <c r="B13820" s="42">
        <v>45114</v>
      </c>
      <c r="C13820" s="130">
        <v>144</v>
      </c>
      <c r="D13820" s="43">
        <v>0.1094</v>
      </c>
      <c r="E13820" s="43">
        <v>0.1003</v>
      </c>
      <c r="F13820" s="44">
        <v>165000</v>
      </c>
      <c r="G13820" s="44">
        <v>165000</v>
      </c>
      <c r="H13820" s="44">
        <v>106635.2</v>
      </c>
      <c r="I13820" s="44">
        <v>148499.99</v>
      </c>
      <c r="J13820" s="68">
        <f t="shared" si="645"/>
        <v>0.6462739393939394</v>
      </c>
      <c r="K13820" s="43">
        <f t="shared" si="646"/>
        <v>0.8999999393939393</v>
      </c>
      <c r="L13820" s="41" t="str">
        <f t="shared" si="647"/>
        <v>AA</v>
      </c>
      <c r="M13820" s="41" t="s">
        <v>588</v>
      </c>
      <c r="N13820" s="41" t="s">
        <v>417</v>
      </c>
      <c r="O13820" s="41" t="s">
        <v>70</v>
      </c>
    </row>
    <row r="13821" spans="1:15">
      <c r="A13821" s="38">
        <v>40592</v>
      </c>
      <c r="B13821" s="38">
        <v>52522</v>
      </c>
      <c r="C13821" s="131">
        <v>392</v>
      </c>
      <c r="D13821" s="39">
        <v>0.1094</v>
      </c>
      <c r="E13821" s="39">
        <v>0.1003</v>
      </c>
      <c r="F13821" s="40">
        <v>172000</v>
      </c>
      <c r="G13821" s="40">
        <v>172000</v>
      </c>
      <c r="H13821" s="40">
        <v>92441.44</v>
      </c>
      <c r="I13821" s="40">
        <v>154799.99</v>
      </c>
      <c r="J13821" s="67">
        <f t="shared" si="645"/>
        <v>0.53745023255813951</v>
      </c>
      <c r="K13821" s="39">
        <f t="shared" si="646"/>
        <v>0.89999994186046506</v>
      </c>
      <c r="L13821" s="2" t="str">
        <f t="shared" si="647"/>
        <v>AA</v>
      </c>
      <c r="M13821" s="2" t="s">
        <v>454</v>
      </c>
      <c r="N13821" s="2" t="s">
        <v>416</v>
      </c>
      <c r="O13821" s="2" t="s">
        <v>70</v>
      </c>
    </row>
    <row r="13822" spans="1:15">
      <c r="A13822" s="42">
        <v>40528</v>
      </c>
      <c r="B13822" s="42">
        <v>43175</v>
      </c>
      <c r="C13822" s="130">
        <v>87</v>
      </c>
      <c r="D13822" s="43">
        <v>0.1094</v>
      </c>
      <c r="E13822" s="43">
        <v>0.1003</v>
      </c>
      <c r="F13822" s="44">
        <v>200000</v>
      </c>
      <c r="G13822" s="44">
        <v>200000</v>
      </c>
      <c r="H13822" s="44">
        <v>101380.33</v>
      </c>
      <c r="I13822" s="44">
        <v>179999.99</v>
      </c>
      <c r="J13822" s="68">
        <f t="shared" si="645"/>
        <v>0.50690164999999998</v>
      </c>
      <c r="K13822" s="43">
        <f t="shared" si="646"/>
        <v>0.89999994999999999</v>
      </c>
      <c r="L13822" s="41" t="str">
        <f t="shared" si="647"/>
        <v>AA</v>
      </c>
      <c r="M13822" s="41" t="s">
        <v>476</v>
      </c>
      <c r="N13822" s="41" t="s">
        <v>421</v>
      </c>
      <c r="O13822" s="41" t="s">
        <v>70</v>
      </c>
    </row>
    <row r="13823" spans="1:15">
      <c r="A13823" s="38">
        <v>40668</v>
      </c>
      <c r="B13823" s="38">
        <v>43774</v>
      </c>
      <c r="C13823" s="131">
        <v>102</v>
      </c>
      <c r="D13823" s="39">
        <v>0.1094</v>
      </c>
      <c r="E13823" s="39">
        <v>0.1003</v>
      </c>
      <c r="F13823" s="40">
        <v>80000</v>
      </c>
      <c r="G13823" s="40">
        <v>80000</v>
      </c>
      <c r="H13823" s="133">
        <v>45912.18</v>
      </c>
      <c r="I13823" s="40">
        <v>79999.990000000005</v>
      </c>
      <c r="J13823" s="67">
        <f t="shared" si="645"/>
        <v>0.57390225000000006</v>
      </c>
      <c r="K13823" s="127">
        <f t="shared" si="646"/>
        <v>0.99999987500000009</v>
      </c>
      <c r="L13823" s="2" t="str">
        <f t="shared" si="647"/>
        <v>AA</v>
      </c>
      <c r="M13823" s="2" t="s">
        <v>1055</v>
      </c>
      <c r="N13823" s="2" t="s">
        <v>418</v>
      </c>
      <c r="O13823" s="2" t="s">
        <v>70</v>
      </c>
    </row>
    <row r="13824" spans="1:15">
      <c r="A13824" s="38">
        <v>38814</v>
      </c>
      <c r="B13824" s="38">
        <v>46119</v>
      </c>
      <c r="C13824" s="131">
        <v>240</v>
      </c>
      <c r="D13824" s="39">
        <v>0.11380000000000001</v>
      </c>
      <c r="E13824" s="39">
        <v>0.11380000000000001</v>
      </c>
      <c r="F13824" s="40">
        <v>200000</v>
      </c>
      <c r="G13824" s="40">
        <v>200000</v>
      </c>
      <c r="H13824" s="40">
        <v>72678.649999999994</v>
      </c>
      <c r="I13824" s="40">
        <v>109999.99</v>
      </c>
      <c r="J13824" s="67">
        <f t="shared" si="645"/>
        <v>0.36339324999999995</v>
      </c>
      <c r="K13824" s="39">
        <f t="shared" si="646"/>
        <v>0.54999995000000002</v>
      </c>
      <c r="L13824" s="2" t="str">
        <f t="shared" si="647"/>
        <v>AA</v>
      </c>
      <c r="M13824" s="2" t="s">
        <v>564</v>
      </c>
      <c r="N13824" s="2" t="s">
        <v>417</v>
      </c>
      <c r="O13824" s="2" t="s">
        <v>70</v>
      </c>
    </row>
    <row r="13825" spans="1:15">
      <c r="A13825" s="42">
        <v>38971</v>
      </c>
      <c r="B13825" s="42">
        <v>46276</v>
      </c>
      <c r="C13825" s="130">
        <v>240</v>
      </c>
      <c r="D13825" s="43">
        <v>0.11380000000000001</v>
      </c>
      <c r="E13825" s="43">
        <v>0.11380000000000001</v>
      </c>
      <c r="F13825" s="44">
        <v>183883.29</v>
      </c>
      <c r="G13825" s="44">
        <v>183883.29</v>
      </c>
      <c r="H13825" s="44">
        <v>83887.8</v>
      </c>
      <c r="I13825" s="44">
        <v>129600</v>
      </c>
      <c r="J13825" s="68">
        <f t="shared" si="645"/>
        <v>0.45620132204508629</v>
      </c>
      <c r="K13825" s="43">
        <f t="shared" si="646"/>
        <v>0.70479487287833487</v>
      </c>
      <c r="L13825" s="41" t="str">
        <f t="shared" si="647"/>
        <v>AA</v>
      </c>
      <c r="M13825" s="41" t="s">
        <v>597</v>
      </c>
      <c r="N13825" s="41" t="s">
        <v>421</v>
      </c>
      <c r="O13825" s="41" t="s">
        <v>70</v>
      </c>
    </row>
    <row r="13826" spans="1:15">
      <c r="A13826" s="42">
        <v>41964</v>
      </c>
      <c r="B13826" s="42">
        <v>43790</v>
      </c>
      <c r="C13826" s="130">
        <v>60</v>
      </c>
      <c r="D13826" s="43">
        <v>0.1139</v>
      </c>
      <c r="E13826" s="43">
        <v>0.1139</v>
      </c>
      <c r="F13826" s="44">
        <v>158000</v>
      </c>
      <c r="G13826" s="44">
        <v>158000</v>
      </c>
      <c r="H13826" s="44">
        <v>37612.239999999998</v>
      </c>
      <c r="I13826" s="44">
        <v>39499.99</v>
      </c>
      <c r="J13826" s="68">
        <f t="shared" si="645"/>
        <v>0.23805215189873416</v>
      </c>
      <c r="K13826" s="43">
        <f t="shared" si="646"/>
        <v>0.24999993670886075</v>
      </c>
      <c r="L13826" s="41" t="str">
        <f t="shared" si="647"/>
        <v>AA</v>
      </c>
      <c r="M13826" s="41" t="s">
        <v>457</v>
      </c>
      <c r="N13826" s="41" t="s">
        <v>419</v>
      </c>
      <c r="O13826" s="41" t="s">
        <v>70</v>
      </c>
    </row>
    <row r="13827" spans="1:15">
      <c r="A13827" s="42">
        <v>39281</v>
      </c>
      <c r="B13827" s="42">
        <v>46586</v>
      </c>
      <c r="C13827" s="130">
        <v>240</v>
      </c>
      <c r="D13827" s="43">
        <v>0.1139</v>
      </c>
      <c r="E13827" s="43">
        <v>0.1094</v>
      </c>
      <c r="F13827" s="44">
        <v>200000</v>
      </c>
      <c r="G13827" s="44">
        <v>200000</v>
      </c>
      <c r="H13827" s="44">
        <v>39906.199999999997</v>
      </c>
      <c r="I13827" s="44">
        <v>58000</v>
      </c>
      <c r="J13827" s="68">
        <f t="shared" ref="J13827:J13890" si="648">H13827/G13827</f>
        <v>0.19953099999999999</v>
      </c>
      <c r="K13827" s="43">
        <f t="shared" ref="K13827:K13890" si="649">I13827/G13827</f>
        <v>0.28999999999999998</v>
      </c>
      <c r="L13827" s="41" t="str">
        <f t="shared" ref="L13827:L13890" si="650">IF(J13827&lt;=65%,"AA",IF(J13827&lt;=75%,"A",IF(J13827&lt;=85%,"B","C")))</f>
        <v>AA</v>
      </c>
      <c r="M13827" s="41" t="s">
        <v>622</v>
      </c>
      <c r="N13827" s="41" t="s">
        <v>421</v>
      </c>
      <c r="O13827" s="41" t="s">
        <v>70</v>
      </c>
    </row>
    <row r="13828" spans="1:15">
      <c r="A13828" s="42">
        <v>38982</v>
      </c>
      <c r="B13828" s="42">
        <v>46287</v>
      </c>
      <c r="C13828" s="130">
        <v>240</v>
      </c>
      <c r="D13828" s="43">
        <v>0.1139</v>
      </c>
      <c r="E13828" s="43">
        <v>0.1139</v>
      </c>
      <c r="F13828" s="44">
        <v>160000</v>
      </c>
      <c r="G13828" s="44">
        <v>160000</v>
      </c>
      <c r="H13828" s="44">
        <v>30364.54</v>
      </c>
      <c r="I13828" s="44">
        <v>47383.89</v>
      </c>
      <c r="J13828" s="68">
        <f t="shared" si="648"/>
        <v>0.189778375</v>
      </c>
      <c r="K13828" s="43">
        <f t="shared" si="649"/>
        <v>0.29614931249999998</v>
      </c>
      <c r="L13828" s="41" t="str">
        <f t="shared" si="650"/>
        <v>AA</v>
      </c>
      <c r="M13828" s="41" t="s">
        <v>593</v>
      </c>
      <c r="N13828" s="41" t="s">
        <v>427</v>
      </c>
      <c r="O13828" s="41" t="s">
        <v>70</v>
      </c>
    </row>
    <row r="13829" spans="1:15">
      <c r="A13829" s="38">
        <v>39161</v>
      </c>
      <c r="B13829" s="38">
        <v>46466</v>
      </c>
      <c r="C13829" s="131">
        <v>240</v>
      </c>
      <c r="D13829" s="39">
        <v>0.1139</v>
      </c>
      <c r="E13829" s="39">
        <v>0.1094</v>
      </c>
      <c r="F13829" s="40">
        <v>154987</v>
      </c>
      <c r="G13829" s="40">
        <v>154987</v>
      </c>
      <c r="H13829" s="40">
        <v>36142.160000000003</v>
      </c>
      <c r="I13829" s="40">
        <v>49400</v>
      </c>
      <c r="J13829" s="67">
        <f t="shared" si="648"/>
        <v>0.23319478407866467</v>
      </c>
      <c r="K13829" s="39">
        <f t="shared" si="649"/>
        <v>0.31873641015052878</v>
      </c>
      <c r="L13829" s="2" t="str">
        <f t="shared" si="650"/>
        <v>AA</v>
      </c>
      <c r="M13829" s="2" t="s">
        <v>775</v>
      </c>
      <c r="N13829" s="2" t="s">
        <v>416</v>
      </c>
      <c r="O13829" s="2" t="s">
        <v>70</v>
      </c>
    </row>
    <row r="13830" spans="1:15">
      <c r="A13830" s="38">
        <v>38931</v>
      </c>
      <c r="B13830" s="38">
        <v>46236</v>
      </c>
      <c r="C13830" s="131">
        <v>240</v>
      </c>
      <c r="D13830" s="39">
        <v>0.1139</v>
      </c>
      <c r="E13830" s="39">
        <v>0.1139</v>
      </c>
      <c r="F13830" s="40">
        <v>161259.4</v>
      </c>
      <c r="G13830" s="40">
        <v>161259.4</v>
      </c>
      <c r="H13830" s="40">
        <v>34175.68</v>
      </c>
      <c r="I13830" s="40">
        <v>53386.43</v>
      </c>
      <c r="J13830" s="67">
        <f t="shared" si="648"/>
        <v>0.21192984719030333</v>
      </c>
      <c r="K13830" s="39">
        <f t="shared" si="649"/>
        <v>0.33105933669603138</v>
      </c>
      <c r="L13830" s="2" t="str">
        <f t="shared" si="650"/>
        <v>AA</v>
      </c>
      <c r="M13830" s="2" t="s">
        <v>670</v>
      </c>
      <c r="N13830" s="2" t="s">
        <v>416</v>
      </c>
      <c r="O13830" s="2" t="s">
        <v>70</v>
      </c>
    </row>
    <row r="13831" spans="1:15">
      <c r="A13831" s="42">
        <v>41416</v>
      </c>
      <c r="B13831" s="42">
        <v>45068</v>
      </c>
      <c r="C13831" s="130">
        <v>120</v>
      </c>
      <c r="D13831" s="43">
        <v>0.1139</v>
      </c>
      <c r="E13831" s="43">
        <v>0.1139</v>
      </c>
      <c r="F13831" s="44">
        <v>179000</v>
      </c>
      <c r="G13831" s="44">
        <v>179000</v>
      </c>
      <c r="H13831" s="44">
        <v>50117.72</v>
      </c>
      <c r="I13831" s="44">
        <v>59999.99</v>
      </c>
      <c r="J13831" s="68">
        <f t="shared" si="648"/>
        <v>0.27998726256983242</v>
      </c>
      <c r="K13831" s="43">
        <f t="shared" si="649"/>
        <v>0.33519547486033519</v>
      </c>
      <c r="L13831" s="41" t="str">
        <f t="shared" si="650"/>
        <v>AA</v>
      </c>
      <c r="M13831" s="41" t="s">
        <v>525</v>
      </c>
      <c r="N13831" s="41" t="s">
        <v>430</v>
      </c>
      <c r="O13831" s="41" t="s">
        <v>70</v>
      </c>
    </row>
    <row r="13832" spans="1:15">
      <c r="A13832" s="42">
        <v>42032</v>
      </c>
      <c r="B13832" s="42">
        <v>49337</v>
      </c>
      <c r="C13832" s="130">
        <v>240</v>
      </c>
      <c r="D13832" s="43">
        <v>0.1139</v>
      </c>
      <c r="E13832" s="43">
        <v>0.1048</v>
      </c>
      <c r="F13832" s="44">
        <v>187511</v>
      </c>
      <c r="G13832" s="44">
        <v>187511</v>
      </c>
      <c r="H13832" s="44">
        <v>63360.74</v>
      </c>
      <c r="I13832" s="44">
        <v>63559.81</v>
      </c>
      <c r="J13832" s="68">
        <f t="shared" si="648"/>
        <v>0.33790412295811978</v>
      </c>
      <c r="K13832" s="43">
        <f t="shared" si="649"/>
        <v>0.33896576734164929</v>
      </c>
      <c r="L13832" s="41" t="str">
        <f t="shared" si="650"/>
        <v>AA</v>
      </c>
      <c r="M13832" s="41" t="s">
        <v>713</v>
      </c>
      <c r="N13832" s="41" t="s">
        <v>418</v>
      </c>
      <c r="O13832" s="41" t="s">
        <v>70</v>
      </c>
    </row>
    <row r="13833" spans="1:15">
      <c r="A13833" s="38">
        <v>41996</v>
      </c>
      <c r="B13833" s="38">
        <v>49301</v>
      </c>
      <c r="C13833" s="131">
        <v>240</v>
      </c>
      <c r="D13833" s="39">
        <v>0.1139</v>
      </c>
      <c r="E13833" s="39">
        <v>0.1048</v>
      </c>
      <c r="F13833" s="40">
        <v>156000</v>
      </c>
      <c r="G13833" s="40">
        <v>156000</v>
      </c>
      <c r="H13833" s="40">
        <v>55657</v>
      </c>
      <c r="I13833" s="40">
        <v>56048.99</v>
      </c>
      <c r="J13833" s="67">
        <f t="shared" si="648"/>
        <v>0.35677564102564102</v>
      </c>
      <c r="K13833" s="39">
        <f t="shared" si="649"/>
        <v>0.35928839743589741</v>
      </c>
      <c r="L13833" s="2" t="str">
        <f t="shared" si="650"/>
        <v>AA</v>
      </c>
      <c r="M13833" s="2" t="s">
        <v>453</v>
      </c>
      <c r="N13833" s="2" t="s">
        <v>418</v>
      </c>
      <c r="O13833" s="2" t="s">
        <v>70</v>
      </c>
    </row>
    <row r="13834" spans="1:15">
      <c r="A13834" s="38">
        <v>41911</v>
      </c>
      <c r="B13834" s="38">
        <v>47390</v>
      </c>
      <c r="C13834" s="131">
        <v>180</v>
      </c>
      <c r="D13834" s="39">
        <v>0.1139</v>
      </c>
      <c r="E13834" s="39">
        <v>0.1094</v>
      </c>
      <c r="F13834" s="40">
        <v>136000</v>
      </c>
      <c r="G13834" s="40">
        <v>136000</v>
      </c>
      <c r="H13834" s="40">
        <v>48820.62</v>
      </c>
      <c r="I13834" s="40">
        <v>49999.99</v>
      </c>
      <c r="J13834" s="67">
        <f t="shared" si="648"/>
        <v>0.35897514705882355</v>
      </c>
      <c r="K13834" s="39">
        <f t="shared" si="649"/>
        <v>0.36764698529411766</v>
      </c>
      <c r="L13834" s="2" t="str">
        <f t="shared" si="650"/>
        <v>AA</v>
      </c>
      <c r="M13834" s="2" t="s">
        <v>489</v>
      </c>
      <c r="N13834" s="2" t="s">
        <v>415</v>
      </c>
      <c r="O13834" s="2" t="s">
        <v>70</v>
      </c>
    </row>
    <row r="13835" spans="1:15">
      <c r="A13835" s="38">
        <v>39008</v>
      </c>
      <c r="B13835" s="38">
        <v>46313</v>
      </c>
      <c r="C13835" s="131">
        <v>240</v>
      </c>
      <c r="D13835" s="39">
        <v>0.1139</v>
      </c>
      <c r="E13835" s="39">
        <v>0.1139</v>
      </c>
      <c r="F13835" s="40">
        <v>162332.1</v>
      </c>
      <c r="G13835" s="40">
        <v>162332.1</v>
      </c>
      <c r="H13835" s="40">
        <v>43199.23</v>
      </c>
      <c r="I13835" s="40">
        <v>60000</v>
      </c>
      <c r="J13835" s="67">
        <f t="shared" si="648"/>
        <v>0.26611637501147339</v>
      </c>
      <c r="K13835" s="39">
        <f t="shared" si="649"/>
        <v>0.36961266440833329</v>
      </c>
      <c r="L13835" s="2" t="str">
        <f t="shared" si="650"/>
        <v>AA</v>
      </c>
      <c r="M13835" s="2" t="s">
        <v>753</v>
      </c>
      <c r="N13835" s="2" t="s">
        <v>431</v>
      </c>
      <c r="O13835" s="2" t="s">
        <v>70</v>
      </c>
    </row>
    <row r="13836" spans="1:15">
      <c r="A13836" s="42">
        <v>41996</v>
      </c>
      <c r="B13836" s="42">
        <v>49301</v>
      </c>
      <c r="C13836" s="130">
        <v>240</v>
      </c>
      <c r="D13836" s="43">
        <v>0.1139</v>
      </c>
      <c r="E13836" s="43">
        <v>0.1139</v>
      </c>
      <c r="F13836" s="44">
        <v>129000</v>
      </c>
      <c r="G13836" s="44">
        <v>129000</v>
      </c>
      <c r="H13836" s="44">
        <v>47664.3</v>
      </c>
      <c r="I13836" s="44">
        <v>47999.99</v>
      </c>
      <c r="J13836" s="68">
        <f t="shared" si="648"/>
        <v>0.36949069767441861</v>
      </c>
      <c r="K13836" s="43">
        <f t="shared" si="649"/>
        <v>0.37209294573643409</v>
      </c>
      <c r="L13836" s="41" t="str">
        <f t="shared" si="650"/>
        <v>AA</v>
      </c>
      <c r="M13836" s="41" t="s">
        <v>917</v>
      </c>
      <c r="N13836" s="41" t="s">
        <v>434</v>
      </c>
      <c r="O13836" s="41" t="s">
        <v>70</v>
      </c>
    </row>
    <row r="13837" spans="1:15">
      <c r="A13837" s="38">
        <v>42040</v>
      </c>
      <c r="B13837" s="38">
        <v>49345</v>
      </c>
      <c r="C13837" s="131">
        <v>240</v>
      </c>
      <c r="D13837" s="39">
        <v>0.1139</v>
      </c>
      <c r="E13837" s="39">
        <v>0.1139</v>
      </c>
      <c r="F13837" s="40">
        <v>127000</v>
      </c>
      <c r="G13837" s="40">
        <v>127000</v>
      </c>
      <c r="H13837" s="40">
        <v>48449.99</v>
      </c>
      <c r="I13837" s="40">
        <v>48449.99</v>
      </c>
      <c r="J13837" s="67">
        <f t="shared" si="648"/>
        <v>0.38149598425196851</v>
      </c>
      <c r="K13837" s="39">
        <f t="shared" si="649"/>
        <v>0.38149598425196851</v>
      </c>
      <c r="L13837" s="2" t="str">
        <f t="shared" si="650"/>
        <v>AA</v>
      </c>
      <c r="M13837" s="2" t="s">
        <v>713</v>
      </c>
      <c r="N13837" s="2" t="s">
        <v>418</v>
      </c>
      <c r="O13837" s="2" t="s">
        <v>70</v>
      </c>
    </row>
    <row r="13838" spans="1:15">
      <c r="A13838" s="38">
        <v>38870</v>
      </c>
      <c r="B13838" s="38">
        <v>46175</v>
      </c>
      <c r="C13838" s="131">
        <v>240</v>
      </c>
      <c r="D13838" s="39">
        <v>0.1139</v>
      </c>
      <c r="E13838" s="39">
        <v>0.1139</v>
      </c>
      <c r="F13838" s="40">
        <v>150000</v>
      </c>
      <c r="G13838" s="40">
        <v>150000</v>
      </c>
      <c r="H13838" s="40">
        <v>36166.480000000003</v>
      </c>
      <c r="I13838" s="40">
        <v>58499.99</v>
      </c>
      <c r="J13838" s="67">
        <f t="shared" si="648"/>
        <v>0.2411098666666667</v>
      </c>
      <c r="K13838" s="39">
        <f t="shared" si="649"/>
        <v>0.38999993333333333</v>
      </c>
      <c r="L13838" s="2" t="str">
        <f t="shared" si="650"/>
        <v>AA</v>
      </c>
      <c r="M13838" s="2" t="s">
        <v>1098</v>
      </c>
      <c r="N13838" s="2" t="s">
        <v>419</v>
      </c>
      <c r="O13838" s="2" t="s">
        <v>70</v>
      </c>
    </row>
    <row r="13839" spans="1:15">
      <c r="A13839" s="38">
        <v>41850</v>
      </c>
      <c r="B13839" s="38">
        <v>46264</v>
      </c>
      <c r="C13839" s="131">
        <v>145</v>
      </c>
      <c r="D13839" s="39">
        <v>0.1139</v>
      </c>
      <c r="E13839" s="39">
        <v>0.1094</v>
      </c>
      <c r="F13839" s="40">
        <v>137600</v>
      </c>
      <c r="G13839" s="40">
        <v>137600</v>
      </c>
      <c r="H13839" s="40">
        <v>52668.07</v>
      </c>
      <c r="I13839" s="40">
        <v>54999.99</v>
      </c>
      <c r="J13839" s="67">
        <f t="shared" si="648"/>
        <v>0.38276213662790698</v>
      </c>
      <c r="K13839" s="39">
        <f t="shared" si="649"/>
        <v>0.39970922965116279</v>
      </c>
      <c r="L13839" s="2" t="str">
        <f t="shared" si="650"/>
        <v>AA</v>
      </c>
      <c r="M13839" s="2" t="s">
        <v>732</v>
      </c>
      <c r="N13839" s="2" t="s">
        <v>424</v>
      </c>
      <c r="O13839" s="2" t="s">
        <v>70</v>
      </c>
    </row>
    <row r="13840" spans="1:15">
      <c r="A13840" s="38">
        <v>41561</v>
      </c>
      <c r="B13840" s="38">
        <v>45213</v>
      </c>
      <c r="C13840" s="131">
        <v>120</v>
      </c>
      <c r="D13840" s="39">
        <v>0.1139</v>
      </c>
      <c r="E13840" s="39">
        <v>0.1139</v>
      </c>
      <c r="F13840" s="40">
        <v>100000</v>
      </c>
      <c r="G13840" s="40">
        <v>100000</v>
      </c>
      <c r="H13840" s="40">
        <v>35079.269999999997</v>
      </c>
      <c r="I13840" s="40">
        <v>39999.99</v>
      </c>
      <c r="J13840" s="67">
        <f t="shared" si="648"/>
        <v>0.35079269999999996</v>
      </c>
      <c r="K13840" s="39">
        <f t="shared" si="649"/>
        <v>0.39999989999999996</v>
      </c>
      <c r="L13840" s="2" t="str">
        <f t="shared" si="650"/>
        <v>AA</v>
      </c>
      <c r="M13840" s="2" t="s">
        <v>482</v>
      </c>
      <c r="N13840" s="2" t="s">
        <v>422</v>
      </c>
      <c r="O13840" s="2" t="s">
        <v>70</v>
      </c>
    </row>
    <row r="13841" spans="1:15">
      <c r="A13841" s="42">
        <v>39734</v>
      </c>
      <c r="B13841" s="42">
        <v>50691</v>
      </c>
      <c r="C13841" s="130">
        <v>360</v>
      </c>
      <c r="D13841" s="43">
        <v>0.1139</v>
      </c>
      <c r="E13841" s="43">
        <v>0.10460000000000001</v>
      </c>
      <c r="F13841" s="44">
        <v>110300</v>
      </c>
      <c r="G13841" s="44">
        <v>110300</v>
      </c>
      <c r="H13841" s="44">
        <v>37538.11</v>
      </c>
      <c r="I13841" s="44">
        <v>45000</v>
      </c>
      <c r="J13841" s="68">
        <f t="shared" si="648"/>
        <v>0.34032737987307343</v>
      </c>
      <c r="K13841" s="43">
        <f t="shared" si="649"/>
        <v>0.40797824116047143</v>
      </c>
      <c r="L13841" s="41" t="str">
        <f t="shared" si="650"/>
        <v>AA</v>
      </c>
      <c r="M13841" s="41" t="s">
        <v>673</v>
      </c>
      <c r="N13841" s="41" t="s">
        <v>435</v>
      </c>
      <c r="O13841" s="41" t="s">
        <v>70</v>
      </c>
    </row>
    <row r="13842" spans="1:15">
      <c r="A13842" s="42">
        <v>38895</v>
      </c>
      <c r="B13842" s="42">
        <v>46200</v>
      </c>
      <c r="C13842" s="130">
        <v>240</v>
      </c>
      <c r="D13842" s="43">
        <v>0.1139</v>
      </c>
      <c r="E13842" s="43">
        <v>0.1139</v>
      </c>
      <c r="F13842" s="44">
        <v>130880</v>
      </c>
      <c r="G13842" s="44">
        <v>130880</v>
      </c>
      <c r="H13842" s="44">
        <v>33953.58</v>
      </c>
      <c r="I13842" s="44">
        <v>54999.99</v>
      </c>
      <c r="J13842" s="68">
        <f t="shared" si="648"/>
        <v>0.25942527506112473</v>
      </c>
      <c r="K13842" s="43">
        <f t="shared" si="649"/>
        <v>0.4202321974327628</v>
      </c>
      <c r="L13842" s="41" t="str">
        <f t="shared" si="650"/>
        <v>AA</v>
      </c>
      <c r="M13842" s="41" t="s">
        <v>703</v>
      </c>
      <c r="N13842" s="41" t="s">
        <v>437</v>
      </c>
      <c r="O13842" s="41" t="s">
        <v>70</v>
      </c>
    </row>
    <row r="13843" spans="1:15">
      <c r="A13843" s="38">
        <v>38720</v>
      </c>
      <c r="B13843" s="38">
        <v>46025</v>
      </c>
      <c r="C13843" s="131">
        <v>240</v>
      </c>
      <c r="D13843" s="39">
        <v>0.1139</v>
      </c>
      <c r="E13843" s="39">
        <v>0.1139</v>
      </c>
      <c r="F13843" s="40">
        <v>140000</v>
      </c>
      <c r="G13843" s="40">
        <v>140000</v>
      </c>
      <c r="H13843" s="40">
        <v>36069.4</v>
      </c>
      <c r="I13843" s="40">
        <v>59999.99</v>
      </c>
      <c r="J13843" s="67">
        <f t="shared" si="648"/>
        <v>0.25763857142857144</v>
      </c>
      <c r="K13843" s="39">
        <f t="shared" si="649"/>
        <v>0.4285713571428571</v>
      </c>
      <c r="L13843" s="2" t="str">
        <f t="shared" si="650"/>
        <v>AA</v>
      </c>
      <c r="M13843" s="2" t="s">
        <v>713</v>
      </c>
      <c r="N13843" s="2" t="s">
        <v>418</v>
      </c>
      <c r="O13843" s="2" t="s">
        <v>70</v>
      </c>
    </row>
    <row r="13844" spans="1:15">
      <c r="A13844" s="38">
        <v>38926</v>
      </c>
      <c r="B13844" s="38">
        <v>46231</v>
      </c>
      <c r="C13844" s="131">
        <v>240</v>
      </c>
      <c r="D13844" s="39">
        <v>0.1139</v>
      </c>
      <c r="E13844" s="39">
        <v>0.1139</v>
      </c>
      <c r="F13844" s="40">
        <v>175000</v>
      </c>
      <c r="G13844" s="40">
        <v>175000</v>
      </c>
      <c r="H13844" s="40">
        <v>49461.1</v>
      </c>
      <c r="I13844" s="40">
        <v>75556.100000000006</v>
      </c>
      <c r="J13844" s="67">
        <f t="shared" si="648"/>
        <v>0.28263485714285713</v>
      </c>
      <c r="K13844" s="39">
        <f t="shared" si="649"/>
        <v>0.43174914285714289</v>
      </c>
      <c r="L13844" s="2" t="str">
        <f t="shared" si="650"/>
        <v>AA</v>
      </c>
      <c r="M13844" s="2" t="s">
        <v>884</v>
      </c>
      <c r="N13844" s="2" t="s">
        <v>421</v>
      </c>
      <c r="O13844" s="2" t="s">
        <v>70</v>
      </c>
    </row>
    <row r="13845" spans="1:15">
      <c r="A13845" s="42">
        <v>39940</v>
      </c>
      <c r="B13845" s="42">
        <v>44811</v>
      </c>
      <c r="C13845" s="130">
        <v>160</v>
      </c>
      <c r="D13845" s="43">
        <v>0.1139</v>
      </c>
      <c r="E13845" s="43">
        <v>0.1048</v>
      </c>
      <c r="F13845" s="44">
        <v>149000</v>
      </c>
      <c r="G13845" s="44">
        <v>149000</v>
      </c>
      <c r="H13845" s="44">
        <v>40232.57</v>
      </c>
      <c r="I13845" s="44">
        <v>64678.19</v>
      </c>
      <c r="J13845" s="68">
        <f t="shared" si="648"/>
        <v>0.27001724832214763</v>
      </c>
      <c r="K13845" s="43">
        <f t="shared" si="649"/>
        <v>0.43408181208053692</v>
      </c>
      <c r="L13845" s="41" t="str">
        <f t="shared" si="650"/>
        <v>AA</v>
      </c>
      <c r="M13845" s="41" t="s">
        <v>841</v>
      </c>
      <c r="N13845" s="41" t="s">
        <v>422</v>
      </c>
      <c r="O13845" s="41" t="s">
        <v>70</v>
      </c>
    </row>
    <row r="13846" spans="1:15">
      <c r="A13846" s="38">
        <v>39937</v>
      </c>
      <c r="B13846" s="38">
        <v>49068</v>
      </c>
      <c r="C13846" s="131">
        <v>300</v>
      </c>
      <c r="D13846" s="39">
        <v>0.1139</v>
      </c>
      <c r="E13846" s="39">
        <v>0.1094</v>
      </c>
      <c r="F13846" s="40">
        <v>100000</v>
      </c>
      <c r="G13846" s="40">
        <v>100000</v>
      </c>
      <c r="H13846" s="40">
        <v>35825.15</v>
      </c>
      <c r="I13846" s="40">
        <v>44295.11</v>
      </c>
      <c r="J13846" s="67">
        <f t="shared" si="648"/>
        <v>0.3582515</v>
      </c>
      <c r="K13846" s="39">
        <f t="shared" si="649"/>
        <v>0.44295109999999999</v>
      </c>
      <c r="L13846" s="2" t="str">
        <f t="shared" si="650"/>
        <v>AA</v>
      </c>
      <c r="M13846" s="2" t="s">
        <v>711</v>
      </c>
      <c r="N13846" s="2" t="s">
        <v>421</v>
      </c>
      <c r="O13846" s="2" t="s">
        <v>70</v>
      </c>
    </row>
    <row r="13847" spans="1:15">
      <c r="A13847" s="42">
        <v>39015</v>
      </c>
      <c r="B13847" s="42">
        <v>46320</v>
      </c>
      <c r="C13847" s="130">
        <v>240</v>
      </c>
      <c r="D13847" s="43">
        <v>0.1139</v>
      </c>
      <c r="E13847" s="43">
        <v>0.1139</v>
      </c>
      <c r="F13847" s="44">
        <v>145000</v>
      </c>
      <c r="G13847" s="44">
        <v>145000</v>
      </c>
      <c r="H13847" s="44">
        <v>42051.41</v>
      </c>
      <c r="I13847" s="44">
        <v>64999.99</v>
      </c>
      <c r="J13847" s="68">
        <f t="shared" si="648"/>
        <v>0.29000972413793108</v>
      </c>
      <c r="K13847" s="43">
        <f t="shared" si="649"/>
        <v>0.44827579310344828</v>
      </c>
      <c r="L13847" s="41" t="str">
        <f t="shared" si="650"/>
        <v>AA</v>
      </c>
      <c r="M13847" s="41" t="s">
        <v>466</v>
      </c>
      <c r="N13847" s="41" t="s">
        <v>421</v>
      </c>
      <c r="O13847" s="41" t="s">
        <v>70</v>
      </c>
    </row>
    <row r="13848" spans="1:15">
      <c r="A13848" s="42">
        <v>41493</v>
      </c>
      <c r="B13848" s="42">
        <v>48798</v>
      </c>
      <c r="C13848" s="130">
        <v>240</v>
      </c>
      <c r="D13848" s="43">
        <v>0.1139</v>
      </c>
      <c r="E13848" s="43">
        <v>0.1139</v>
      </c>
      <c r="F13848" s="44">
        <v>111000</v>
      </c>
      <c r="G13848" s="44">
        <v>111000</v>
      </c>
      <c r="H13848" s="44">
        <v>50256.24</v>
      </c>
      <c r="I13848" s="44">
        <v>50000</v>
      </c>
      <c r="J13848" s="68">
        <f t="shared" si="648"/>
        <v>0.4527589189189189</v>
      </c>
      <c r="K13848" s="43">
        <f t="shared" si="649"/>
        <v>0.45045045045045046</v>
      </c>
      <c r="L13848" s="41" t="str">
        <f t="shared" si="650"/>
        <v>AA</v>
      </c>
      <c r="M13848" s="41" t="s">
        <v>1159</v>
      </c>
      <c r="N13848" s="41" t="s">
        <v>431</v>
      </c>
      <c r="O13848" s="41" t="s">
        <v>70</v>
      </c>
    </row>
    <row r="13849" spans="1:15">
      <c r="A13849" s="42">
        <v>41934</v>
      </c>
      <c r="B13849" s="42">
        <v>43912</v>
      </c>
      <c r="C13849" s="130">
        <v>65</v>
      </c>
      <c r="D13849" s="43">
        <v>0.1139</v>
      </c>
      <c r="E13849" s="43">
        <v>0.1094</v>
      </c>
      <c r="F13849" s="44">
        <v>154000</v>
      </c>
      <c r="G13849" s="44">
        <v>154000</v>
      </c>
      <c r="H13849" s="44">
        <v>65908.03</v>
      </c>
      <c r="I13849" s="44">
        <v>69999.990000000005</v>
      </c>
      <c r="J13849" s="68">
        <f t="shared" si="648"/>
        <v>0.42797422077922076</v>
      </c>
      <c r="K13849" s="43">
        <f t="shared" si="649"/>
        <v>0.45454538961038965</v>
      </c>
      <c r="L13849" s="41" t="str">
        <f t="shared" si="650"/>
        <v>AA</v>
      </c>
      <c r="M13849" s="41" t="s">
        <v>719</v>
      </c>
      <c r="N13849" s="41" t="s">
        <v>422</v>
      </c>
      <c r="O13849" s="41" t="s">
        <v>70</v>
      </c>
    </row>
    <row r="13850" spans="1:15">
      <c r="A13850" s="42">
        <v>41225</v>
      </c>
      <c r="B13850" s="42">
        <v>44147</v>
      </c>
      <c r="C13850" s="130">
        <v>96</v>
      </c>
      <c r="D13850" s="43">
        <v>0.1139</v>
      </c>
      <c r="E13850" s="43">
        <v>0.1139</v>
      </c>
      <c r="F13850" s="44">
        <v>185000</v>
      </c>
      <c r="G13850" s="44">
        <v>185000</v>
      </c>
      <c r="H13850" s="44">
        <v>61857.05</v>
      </c>
      <c r="I13850" s="44">
        <v>84999.99</v>
      </c>
      <c r="J13850" s="68">
        <f t="shared" si="648"/>
        <v>0.33436243243243247</v>
      </c>
      <c r="K13850" s="43">
        <f t="shared" si="649"/>
        <v>0.45945940540540542</v>
      </c>
      <c r="L13850" s="41" t="str">
        <f t="shared" si="650"/>
        <v>AA</v>
      </c>
      <c r="M13850" s="41" t="s">
        <v>466</v>
      </c>
      <c r="N13850" s="41" t="s">
        <v>421</v>
      </c>
      <c r="O13850" s="41" t="s">
        <v>70</v>
      </c>
    </row>
    <row r="13851" spans="1:15">
      <c r="A13851" s="38">
        <v>41898</v>
      </c>
      <c r="B13851" s="38">
        <v>49203</v>
      </c>
      <c r="C13851" s="131">
        <v>240</v>
      </c>
      <c r="D13851" s="39">
        <v>0.1139</v>
      </c>
      <c r="E13851" s="39">
        <v>0.1094</v>
      </c>
      <c r="F13851" s="40">
        <v>140000</v>
      </c>
      <c r="G13851" s="40">
        <v>140000</v>
      </c>
      <c r="H13851" s="40">
        <v>64547.1</v>
      </c>
      <c r="I13851" s="40">
        <v>64981.7</v>
      </c>
      <c r="J13851" s="67">
        <f t="shared" si="648"/>
        <v>0.46105071428571426</v>
      </c>
      <c r="K13851" s="39">
        <f t="shared" si="649"/>
        <v>0.46415499999999998</v>
      </c>
      <c r="L13851" s="2" t="str">
        <f t="shared" si="650"/>
        <v>AA</v>
      </c>
      <c r="M13851" s="2" t="s">
        <v>1233</v>
      </c>
      <c r="N13851" s="2" t="s">
        <v>424</v>
      </c>
      <c r="O13851" s="2" t="s">
        <v>70</v>
      </c>
    </row>
    <row r="13852" spans="1:15">
      <c r="A13852" s="42">
        <v>39702</v>
      </c>
      <c r="B13852" s="42">
        <v>46976</v>
      </c>
      <c r="C13852" s="130">
        <v>239</v>
      </c>
      <c r="D13852" s="43">
        <v>0.1139</v>
      </c>
      <c r="E13852" s="43">
        <v>0.1047</v>
      </c>
      <c r="F13852" s="44">
        <v>169988.22</v>
      </c>
      <c r="G13852" s="44">
        <v>169988.22</v>
      </c>
      <c r="H13852" s="44">
        <v>58125.4</v>
      </c>
      <c r="I13852" s="44">
        <v>79000</v>
      </c>
      <c r="J13852" s="68">
        <f t="shared" si="648"/>
        <v>0.3419378119260264</v>
      </c>
      <c r="K13852" s="43">
        <f t="shared" si="649"/>
        <v>0.46473808596854532</v>
      </c>
      <c r="L13852" s="41" t="str">
        <f t="shared" si="650"/>
        <v>AA</v>
      </c>
      <c r="M13852" s="41" t="s">
        <v>826</v>
      </c>
      <c r="N13852" s="41" t="s">
        <v>416</v>
      </c>
      <c r="O13852" s="41" t="s">
        <v>70</v>
      </c>
    </row>
    <row r="13853" spans="1:15">
      <c r="A13853" s="38">
        <v>39239</v>
      </c>
      <c r="B13853" s="38">
        <v>46544</v>
      </c>
      <c r="C13853" s="131">
        <v>240</v>
      </c>
      <c r="D13853" s="39">
        <v>0.1139</v>
      </c>
      <c r="E13853" s="39">
        <v>0.1139</v>
      </c>
      <c r="F13853" s="40">
        <v>145000</v>
      </c>
      <c r="G13853" s="40">
        <v>145000</v>
      </c>
      <c r="H13853" s="40">
        <v>46223.21</v>
      </c>
      <c r="I13853" s="40">
        <v>68800</v>
      </c>
      <c r="J13853" s="67">
        <f t="shared" si="648"/>
        <v>0.31878075862068966</v>
      </c>
      <c r="K13853" s="39">
        <f t="shared" si="649"/>
        <v>0.47448275862068967</v>
      </c>
      <c r="L13853" s="2" t="str">
        <f t="shared" si="650"/>
        <v>AA</v>
      </c>
      <c r="M13853" s="2" t="s">
        <v>1522</v>
      </c>
      <c r="N13853" s="2" t="s">
        <v>439</v>
      </c>
      <c r="O13853" s="2" t="s">
        <v>70</v>
      </c>
    </row>
    <row r="13854" spans="1:15">
      <c r="A13854" s="38">
        <v>41871</v>
      </c>
      <c r="B13854" s="38">
        <v>45524</v>
      </c>
      <c r="C13854" s="131">
        <v>120</v>
      </c>
      <c r="D13854" s="39">
        <v>0.1139</v>
      </c>
      <c r="E13854" s="39">
        <v>0.1094</v>
      </c>
      <c r="F13854" s="40">
        <v>140000</v>
      </c>
      <c r="G13854" s="40">
        <v>140000</v>
      </c>
      <c r="H13854" s="40">
        <v>64003.13</v>
      </c>
      <c r="I13854" s="40">
        <v>66999.990000000005</v>
      </c>
      <c r="J13854" s="67">
        <f t="shared" si="648"/>
        <v>0.45716521428571427</v>
      </c>
      <c r="K13854" s="39">
        <f t="shared" si="649"/>
        <v>0.4785713571428572</v>
      </c>
      <c r="L13854" s="2" t="str">
        <f t="shared" si="650"/>
        <v>AA</v>
      </c>
      <c r="M13854" s="2" t="s">
        <v>451</v>
      </c>
      <c r="N13854" s="2" t="s">
        <v>419</v>
      </c>
      <c r="O13854" s="2" t="s">
        <v>70</v>
      </c>
    </row>
    <row r="13855" spans="1:15">
      <c r="A13855" s="38">
        <v>41946</v>
      </c>
      <c r="B13855" s="38">
        <v>48460</v>
      </c>
      <c r="C13855" s="131">
        <v>214</v>
      </c>
      <c r="D13855" s="39">
        <v>0.1139</v>
      </c>
      <c r="E13855" s="39">
        <v>0.1048</v>
      </c>
      <c r="F13855" s="40">
        <v>171000</v>
      </c>
      <c r="G13855" s="40">
        <v>171000</v>
      </c>
      <c r="H13855" s="40">
        <v>82574.759999999995</v>
      </c>
      <c r="I13855" s="40">
        <v>83499.990000000005</v>
      </c>
      <c r="J13855" s="67">
        <f t="shared" si="648"/>
        <v>0.48289333333333329</v>
      </c>
      <c r="K13855" s="39">
        <f t="shared" si="649"/>
        <v>0.4883040350877193</v>
      </c>
      <c r="L13855" s="2" t="str">
        <f t="shared" si="650"/>
        <v>AA</v>
      </c>
      <c r="M13855" s="2" t="s">
        <v>525</v>
      </c>
      <c r="N13855" s="2" t="s">
        <v>430</v>
      </c>
      <c r="O13855" s="2" t="s">
        <v>70</v>
      </c>
    </row>
    <row r="13856" spans="1:15">
      <c r="A13856" s="38">
        <v>41890</v>
      </c>
      <c r="B13856" s="38">
        <v>49195</v>
      </c>
      <c r="C13856" s="131">
        <v>240</v>
      </c>
      <c r="D13856" s="39">
        <v>0.1139</v>
      </c>
      <c r="E13856" s="39">
        <v>0.1094</v>
      </c>
      <c r="F13856" s="40">
        <v>163000</v>
      </c>
      <c r="G13856" s="40">
        <v>163000</v>
      </c>
      <c r="H13856" s="40">
        <v>78694.460000000006</v>
      </c>
      <c r="I13856" s="40">
        <v>79999.990000000005</v>
      </c>
      <c r="J13856" s="67">
        <f t="shared" si="648"/>
        <v>0.48278809815950924</v>
      </c>
      <c r="K13856" s="39">
        <f t="shared" si="649"/>
        <v>0.49079748466257672</v>
      </c>
      <c r="L13856" s="2" t="str">
        <f t="shared" si="650"/>
        <v>AA</v>
      </c>
      <c r="M13856" s="2" t="s">
        <v>457</v>
      </c>
      <c r="N13856" s="2" t="s">
        <v>419</v>
      </c>
      <c r="O13856" s="2" t="s">
        <v>70</v>
      </c>
    </row>
    <row r="13857" spans="1:15">
      <c r="A13857" s="38">
        <v>41927</v>
      </c>
      <c r="B13857" s="38">
        <v>49232</v>
      </c>
      <c r="C13857" s="131">
        <v>240</v>
      </c>
      <c r="D13857" s="39">
        <v>0.1139</v>
      </c>
      <c r="E13857" s="39">
        <v>0.1139</v>
      </c>
      <c r="F13857" s="40">
        <v>84500</v>
      </c>
      <c r="G13857" s="40">
        <v>84500</v>
      </c>
      <c r="H13857" s="40">
        <v>41711.93</v>
      </c>
      <c r="I13857" s="40">
        <v>42249.99</v>
      </c>
      <c r="J13857" s="67">
        <f t="shared" si="648"/>
        <v>0.4936323076923077</v>
      </c>
      <c r="K13857" s="39">
        <f t="shared" si="649"/>
        <v>0.4999998816568047</v>
      </c>
      <c r="L13857" s="2" t="str">
        <f t="shared" si="650"/>
        <v>AA</v>
      </c>
      <c r="M13857" s="2" t="s">
        <v>1136</v>
      </c>
      <c r="N13857" s="2" t="s">
        <v>423</v>
      </c>
      <c r="O13857" s="2" t="s">
        <v>70</v>
      </c>
    </row>
    <row r="13858" spans="1:15">
      <c r="A13858" s="42">
        <v>41586</v>
      </c>
      <c r="B13858" s="42">
        <v>45238</v>
      </c>
      <c r="C13858" s="130">
        <v>120</v>
      </c>
      <c r="D13858" s="43">
        <v>0.1139</v>
      </c>
      <c r="E13858" s="43">
        <v>0.1139</v>
      </c>
      <c r="F13858" s="44">
        <v>100000</v>
      </c>
      <c r="G13858" s="44">
        <v>100000</v>
      </c>
      <c r="H13858" s="44">
        <v>44216.63</v>
      </c>
      <c r="I13858" s="44">
        <v>49999.99</v>
      </c>
      <c r="J13858" s="68">
        <f t="shared" si="648"/>
        <v>0.44216629999999996</v>
      </c>
      <c r="K13858" s="43">
        <f t="shared" si="649"/>
        <v>0.4999999</v>
      </c>
      <c r="L13858" s="41" t="str">
        <f t="shared" si="650"/>
        <v>AA</v>
      </c>
      <c r="M13858" s="41" t="s">
        <v>625</v>
      </c>
      <c r="N13858" s="41" t="s">
        <v>419</v>
      </c>
      <c r="O13858" s="41" t="s">
        <v>70</v>
      </c>
    </row>
    <row r="13859" spans="1:15">
      <c r="A13859" s="42">
        <v>41922</v>
      </c>
      <c r="B13859" s="42">
        <v>49227</v>
      </c>
      <c r="C13859" s="130">
        <v>240</v>
      </c>
      <c r="D13859" s="43">
        <v>0.1139</v>
      </c>
      <c r="E13859" s="43">
        <v>0.1094</v>
      </c>
      <c r="F13859" s="44">
        <v>100000</v>
      </c>
      <c r="G13859" s="44">
        <v>100000</v>
      </c>
      <c r="H13859" s="44">
        <v>49342.02</v>
      </c>
      <c r="I13859" s="44">
        <v>49999.99</v>
      </c>
      <c r="J13859" s="68">
        <f t="shared" si="648"/>
        <v>0.49342019999999998</v>
      </c>
      <c r="K13859" s="43">
        <f t="shared" si="649"/>
        <v>0.4999999</v>
      </c>
      <c r="L13859" s="41" t="str">
        <f t="shared" si="650"/>
        <v>AA</v>
      </c>
      <c r="M13859" s="41" t="s">
        <v>449</v>
      </c>
      <c r="N13859" s="41" t="s">
        <v>418</v>
      </c>
      <c r="O13859" s="41" t="s">
        <v>70</v>
      </c>
    </row>
    <row r="13860" spans="1:15">
      <c r="A13860" s="42">
        <v>41899</v>
      </c>
      <c r="B13860" s="42">
        <v>49204</v>
      </c>
      <c r="C13860" s="130">
        <v>240</v>
      </c>
      <c r="D13860" s="43">
        <v>0.1139</v>
      </c>
      <c r="E13860" s="43">
        <v>0.1048</v>
      </c>
      <c r="F13860" s="44">
        <v>102814</v>
      </c>
      <c r="G13860" s="44">
        <v>102814</v>
      </c>
      <c r="H13860" s="44">
        <v>50544.9</v>
      </c>
      <c r="I13860" s="44">
        <v>51406.99</v>
      </c>
      <c r="J13860" s="68">
        <f t="shared" si="648"/>
        <v>0.49161495516174841</v>
      </c>
      <c r="K13860" s="43">
        <f t="shared" si="649"/>
        <v>0.49999990273698131</v>
      </c>
      <c r="L13860" s="41" t="str">
        <f t="shared" si="650"/>
        <v>AA</v>
      </c>
      <c r="M13860" s="41" t="s">
        <v>409</v>
      </c>
      <c r="N13860" s="41" t="s">
        <v>431</v>
      </c>
      <c r="O13860" s="41" t="s">
        <v>70</v>
      </c>
    </row>
    <row r="13861" spans="1:15">
      <c r="A13861" s="38">
        <v>41940</v>
      </c>
      <c r="B13861" s="38">
        <v>48697</v>
      </c>
      <c r="C13861" s="131">
        <v>222</v>
      </c>
      <c r="D13861" s="39">
        <v>0.1139</v>
      </c>
      <c r="E13861" s="39">
        <v>0.1139</v>
      </c>
      <c r="F13861" s="40">
        <v>150000</v>
      </c>
      <c r="G13861" s="40">
        <v>150000</v>
      </c>
      <c r="H13861" s="40">
        <v>73911.12</v>
      </c>
      <c r="I13861" s="40">
        <v>74999.990000000005</v>
      </c>
      <c r="J13861" s="67">
        <f t="shared" si="648"/>
        <v>0.49274079999999998</v>
      </c>
      <c r="K13861" s="39">
        <f t="shared" si="649"/>
        <v>0.49999993333333337</v>
      </c>
      <c r="L13861" s="2" t="str">
        <f t="shared" si="650"/>
        <v>AA</v>
      </c>
      <c r="M13861" s="2" t="s">
        <v>495</v>
      </c>
      <c r="N13861" s="2" t="s">
        <v>424</v>
      </c>
      <c r="O13861" s="2" t="s">
        <v>70</v>
      </c>
    </row>
    <row r="13862" spans="1:15">
      <c r="A13862" s="42">
        <v>41884</v>
      </c>
      <c r="B13862" s="42">
        <v>49189</v>
      </c>
      <c r="C13862" s="130">
        <v>240</v>
      </c>
      <c r="D13862" s="43">
        <v>0.1139</v>
      </c>
      <c r="E13862" s="43">
        <v>0.1094</v>
      </c>
      <c r="F13862" s="44">
        <v>150000</v>
      </c>
      <c r="G13862" s="44">
        <v>150000</v>
      </c>
      <c r="H13862" s="44">
        <v>73745.19</v>
      </c>
      <c r="I13862" s="44">
        <v>74999.990000000005</v>
      </c>
      <c r="J13862" s="68">
        <f t="shared" si="648"/>
        <v>0.49163460000000003</v>
      </c>
      <c r="K13862" s="43">
        <f t="shared" si="649"/>
        <v>0.49999993333333337</v>
      </c>
      <c r="L13862" s="41" t="str">
        <f t="shared" si="650"/>
        <v>AA</v>
      </c>
      <c r="M13862" s="41" t="s">
        <v>1199</v>
      </c>
      <c r="N13862" s="41" t="s">
        <v>416</v>
      </c>
      <c r="O13862" s="41" t="s">
        <v>70</v>
      </c>
    </row>
    <row r="13863" spans="1:15">
      <c r="A13863" s="38">
        <v>41985</v>
      </c>
      <c r="B13863" s="38">
        <v>49290</v>
      </c>
      <c r="C13863" s="131">
        <v>240</v>
      </c>
      <c r="D13863" s="39">
        <v>0.1139</v>
      </c>
      <c r="E13863" s="39">
        <v>0.1048</v>
      </c>
      <c r="F13863" s="40">
        <v>168000</v>
      </c>
      <c r="G13863" s="40">
        <v>168000</v>
      </c>
      <c r="H13863" s="40">
        <v>83429.19</v>
      </c>
      <c r="I13863" s="40">
        <v>83999.99</v>
      </c>
      <c r="J13863" s="67">
        <f t="shared" si="648"/>
        <v>0.49660232142857147</v>
      </c>
      <c r="K13863" s="39">
        <f t="shared" si="649"/>
        <v>0.49999994047619051</v>
      </c>
      <c r="L13863" s="2" t="str">
        <f t="shared" si="650"/>
        <v>AA</v>
      </c>
      <c r="M13863" s="2" t="s">
        <v>293</v>
      </c>
      <c r="N13863" s="2" t="s">
        <v>424</v>
      </c>
      <c r="O13863" s="2" t="s">
        <v>70</v>
      </c>
    </row>
    <row r="13864" spans="1:15">
      <c r="A13864" s="42">
        <v>41950</v>
      </c>
      <c r="B13864" s="42">
        <v>49255</v>
      </c>
      <c r="C13864" s="130">
        <v>240</v>
      </c>
      <c r="D13864" s="43">
        <v>0.1139</v>
      </c>
      <c r="E13864" s="43">
        <v>0.1048</v>
      </c>
      <c r="F13864" s="44">
        <v>177000</v>
      </c>
      <c r="G13864" s="44">
        <v>177000</v>
      </c>
      <c r="H13864" s="44">
        <v>87643.64</v>
      </c>
      <c r="I13864" s="44">
        <v>88499.99</v>
      </c>
      <c r="J13864" s="68">
        <f t="shared" si="648"/>
        <v>0.49516180790960451</v>
      </c>
      <c r="K13864" s="43">
        <f t="shared" si="649"/>
        <v>0.4999999435028249</v>
      </c>
      <c r="L13864" s="41" t="str">
        <f t="shared" si="650"/>
        <v>AA</v>
      </c>
      <c r="M13864" s="41" t="s">
        <v>806</v>
      </c>
      <c r="N13864" s="41" t="s">
        <v>419</v>
      </c>
      <c r="O13864" s="41" t="s">
        <v>70</v>
      </c>
    </row>
    <row r="13865" spans="1:15">
      <c r="A13865" s="42">
        <v>41935</v>
      </c>
      <c r="B13865" s="42">
        <v>49240</v>
      </c>
      <c r="C13865" s="130">
        <v>240</v>
      </c>
      <c r="D13865" s="43">
        <v>0.1139</v>
      </c>
      <c r="E13865" s="43">
        <v>0.1094</v>
      </c>
      <c r="F13865" s="44">
        <v>180000</v>
      </c>
      <c r="G13865" s="44">
        <v>180000</v>
      </c>
      <c r="H13865" s="44">
        <v>88781.34</v>
      </c>
      <c r="I13865" s="44">
        <v>89999.99</v>
      </c>
      <c r="J13865" s="68">
        <f t="shared" si="648"/>
        <v>0.49322966666666662</v>
      </c>
      <c r="K13865" s="43">
        <f t="shared" si="649"/>
        <v>0.49999994444444446</v>
      </c>
      <c r="L13865" s="41" t="str">
        <f t="shared" si="650"/>
        <v>AA</v>
      </c>
      <c r="M13865" s="41" t="s">
        <v>472</v>
      </c>
      <c r="N13865" s="41" t="s">
        <v>426</v>
      </c>
      <c r="O13865" s="41" t="s">
        <v>70</v>
      </c>
    </row>
    <row r="13866" spans="1:15">
      <c r="A13866" s="42">
        <v>39245</v>
      </c>
      <c r="B13866" s="42">
        <v>46550</v>
      </c>
      <c r="C13866" s="130">
        <v>240</v>
      </c>
      <c r="D13866" s="43">
        <v>0.1139</v>
      </c>
      <c r="E13866" s="43">
        <v>0.1139</v>
      </c>
      <c r="F13866" s="44">
        <v>200000</v>
      </c>
      <c r="G13866" s="44">
        <v>200000</v>
      </c>
      <c r="H13866" s="44">
        <v>66995.78</v>
      </c>
      <c r="I13866" s="44">
        <v>99999.99</v>
      </c>
      <c r="J13866" s="68">
        <f t="shared" si="648"/>
        <v>0.33497889999999997</v>
      </c>
      <c r="K13866" s="43">
        <f t="shared" si="649"/>
        <v>0.49999995000000003</v>
      </c>
      <c r="L13866" s="41" t="str">
        <f t="shared" si="650"/>
        <v>AA</v>
      </c>
      <c r="M13866" s="41" t="s">
        <v>467</v>
      </c>
      <c r="N13866" s="41" t="s">
        <v>425</v>
      </c>
      <c r="O13866" s="41" t="s">
        <v>70</v>
      </c>
    </row>
    <row r="13867" spans="1:15">
      <c r="A13867" s="38">
        <v>41715</v>
      </c>
      <c r="B13867" s="38">
        <v>49020</v>
      </c>
      <c r="C13867" s="131">
        <v>240</v>
      </c>
      <c r="D13867" s="39">
        <v>0.1139</v>
      </c>
      <c r="E13867" s="39">
        <v>0.1094</v>
      </c>
      <c r="F13867" s="40">
        <v>156000</v>
      </c>
      <c r="G13867" s="40">
        <v>156000</v>
      </c>
      <c r="H13867" s="40">
        <v>78955.63</v>
      </c>
      <c r="I13867" s="40">
        <v>81999.990000000005</v>
      </c>
      <c r="J13867" s="67">
        <f t="shared" si="648"/>
        <v>0.50612583333333339</v>
      </c>
      <c r="K13867" s="39">
        <f t="shared" si="649"/>
        <v>0.52564096153846163</v>
      </c>
      <c r="L13867" s="2" t="str">
        <f t="shared" si="650"/>
        <v>AA</v>
      </c>
      <c r="M13867" s="2" t="s">
        <v>609</v>
      </c>
      <c r="N13867" s="2" t="s">
        <v>428</v>
      </c>
      <c r="O13867" s="2" t="s">
        <v>70</v>
      </c>
    </row>
    <row r="13868" spans="1:15">
      <c r="A13868" s="38">
        <v>39239</v>
      </c>
      <c r="B13868" s="38">
        <v>44718</v>
      </c>
      <c r="C13868" s="131">
        <v>180</v>
      </c>
      <c r="D13868" s="39">
        <v>0.1139</v>
      </c>
      <c r="E13868" s="39">
        <v>0.1094</v>
      </c>
      <c r="F13868" s="40">
        <v>148605.04</v>
      </c>
      <c r="G13868" s="40">
        <v>148605.04</v>
      </c>
      <c r="H13868" s="40">
        <v>43843</v>
      </c>
      <c r="I13868" s="40">
        <v>80000</v>
      </c>
      <c r="J13868" s="67">
        <f t="shared" si="648"/>
        <v>0.29503037043696495</v>
      </c>
      <c r="K13868" s="39">
        <f t="shared" si="649"/>
        <v>0.53833974944591378</v>
      </c>
      <c r="L13868" s="2" t="str">
        <f t="shared" si="650"/>
        <v>AA</v>
      </c>
      <c r="M13868" s="2" t="s">
        <v>211</v>
      </c>
      <c r="N13868" s="2" t="s">
        <v>424</v>
      </c>
      <c r="O13868" s="2" t="s">
        <v>70</v>
      </c>
    </row>
    <row r="13869" spans="1:15">
      <c r="A13869" s="38">
        <v>41808</v>
      </c>
      <c r="B13869" s="38">
        <v>43634</v>
      </c>
      <c r="C13869" s="131">
        <v>60</v>
      </c>
      <c r="D13869" s="39">
        <v>0.1139</v>
      </c>
      <c r="E13869" s="39">
        <v>0.1139</v>
      </c>
      <c r="F13869" s="40">
        <v>65000</v>
      </c>
      <c r="G13869" s="40">
        <v>65000</v>
      </c>
      <c r="H13869" s="40">
        <v>30551.9</v>
      </c>
      <c r="I13869" s="40">
        <v>34999.99</v>
      </c>
      <c r="J13869" s="67">
        <f t="shared" si="648"/>
        <v>0.47002923076923081</v>
      </c>
      <c r="K13869" s="39">
        <f t="shared" si="649"/>
        <v>0.53846138461538462</v>
      </c>
      <c r="L13869" s="2" t="str">
        <f t="shared" si="650"/>
        <v>AA</v>
      </c>
      <c r="M13869" s="2" t="s">
        <v>1112</v>
      </c>
      <c r="N13869" s="2" t="s">
        <v>421</v>
      </c>
      <c r="O13869" s="2" t="s">
        <v>70</v>
      </c>
    </row>
    <row r="13870" spans="1:15">
      <c r="A13870" s="42">
        <v>41649</v>
      </c>
      <c r="B13870" s="42">
        <v>48801</v>
      </c>
      <c r="C13870" s="130">
        <v>235</v>
      </c>
      <c r="D13870" s="43">
        <v>0.1139</v>
      </c>
      <c r="E13870" s="43">
        <v>0.1094</v>
      </c>
      <c r="F13870" s="44">
        <v>64000</v>
      </c>
      <c r="G13870" s="44">
        <v>64000</v>
      </c>
      <c r="H13870" s="44">
        <v>33385.599999999999</v>
      </c>
      <c r="I13870" s="44">
        <v>34999.99</v>
      </c>
      <c r="J13870" s="68">
        <f t="shared" si="648"/>
        <v>0.52164999999999995</v>
      </c>
      <c r="K13870" s="43">
        <f t="shared" si="649"/>
        <v>0.54687484374999995</v>
      </c>
      <c r="L13870" s="41" t="str">
        <f t="shared" si="650"/>
        <v>AA</v>
      </c>
      <c r="M13870" s="41" t="s">
        <v>892</v>
      </c>
      <c r="N13870" s="41" t="s">
        <v>421</v>
      </c>
      <c r="O13870" s="41" t="s">
        <v>70</v>
      </c>
    </row>
    <row r="13871" spans="1:15">
      <c r="A13871" s="38">
        <v>41614</v>
      </c>
      <c r="B13871" s="38">
        <v>48919</v>
      </c>
      <c r="C13871" s="131">
        <v>240</v>
      </c>
      <c r="D13871" s="39">
        <v>0.1139</v>
      </c>
      <c r="E13871" s="39">
        <v>0.1139</v>
      </c>
      <c r="F13871" s="40">
        <v>188000</v>
      </c>
      <c r="G13871" s="40">
        <v>188000</v>
      </c>
      <c r="H13871" s="40">
        <v>98946.96</v>
      </c>
      <c r="I13871" s="40">
        <v>103999.99</v>
      </c>
      <c r="J13871" s="67">
        <f t="shared" si="648"/>
        <v>0.52631361702127666</v>
      </c>
      <c r="K13871" s="39">
        <f t="shared" si="649"/>
        <v>0.55319143617021282</v>
      </c>
      <c r="L13871" s="2" t="str">
        <f t="shared" si="650"/>
        <v>AA</v>
      </c>
      <c r="M13871" s="2" t="s">
        <v>451</v>
      </c>
      <c r="N13871" s="2" t="s">
        <v>419</v>
      </c>
      <c r="O13871" s="2" t="s">
        <v>70</v>
      </c>
    </row>
    <row r="13872" spans="1:15">
      <c r="A13872" s="42">
        <v>41478</v>
      </c>
      <c r="B13872" s="42">
        <v>48783</v>
      </c>
      <c r="C13872" s="130">
        <v>240</v>
      </c>
      <c r="D13872" s="43">
        <v>0.1139</v>
      </c>
      <c r="E13872" s="43">
        <v>0.1139</v>
      </c>
      <c r="F13872" s="44">
        <v>188000</v>
      </c>
      <c r="G13872" s="44">
        <v>188000</v>
      </c>
      <c r="H13872" s="44">
        <v>96912.73</v>
      </c>
      <c r="I13872" s="44">
        <v>103999.99</v>
      </c>
      <c r="J13872" s="68">
        <f t="shared" si="648"/>
        <v>0.515493244680851</v>
      </c>
      <c r="K13872" s="43">
        <f t="shared" si="649"/>
        <v>0.55319143617021282</v>
      </c>
      <c r="L13872" s="41" t="str">
        <f t="shared" si="650"/>
        <v>AA</v>
      </c>
      <c r="M13872" s="41" t="s">
        <v>948</v>
      </c>
      <c r="N13872" s="41" t="s">
        <v>419</v>
      </c>
      <c r="O13872" s="41" t="s">
        <v>70</v>
      </c>
    </row>
    <row r="13873" spans="1:15">
      <c r="A13873" s="38">
        <v>39812</v>
      </c>
      <c r="B13873" s="38">
        <v>47117</v>
      </c>
      <c r="C13873" s="131">
        <v>240</v>
      </c>
      <c r="D13873" s="39">
        <v>0.1139</v>
      </c>
      <c r="E13873" s="39">
        <v>0.1139</v>
      </c>
      <c r="F13873" s="40">
        <v>90000</v>
      </c>
      <c r="G13873" s="40">
        <v>90000</v>
      </c>
      <c r="H13873" s="40">
        <v>36079.839999999997</v>
      </c>
      <c r="I13873" s="40">
        <v>49999.99</v>
      </c>
      <c r="J13873" s="67">
        <f t="shared" si="648"/>
        <v>0.40088711111111108</v>
      </c>
      <c r="K13873" s="39">
        <f t="shared" si="649"/>
        <v>0.55555544444444438</v>
      </c>
      <c r="L13873" s="2" t="str">
        <f t="shared" si="650"/>
        <v>AA</v>
      </c>
      <c r="M13873" s="2" t="s">
        <v>528</v>
      </c>
      <c r="N13873" s="2" t="s">
        <v>426</v>
      </c>
      <c r="O13873" s="2" t="s">
        <v>70</v>
      </c>
    </row>
    <row r="13874" spans="1:15">
      <c r="A13874" s="42">
        <v>38974</v>
      </c>
      <c r="B13874" s="42">
        <v>46279</v>
      </c>
      <c r="C13874" s="130">
        <v>240</v>
      </c>
      <c r="D13874" s="43">
        <v>0.1139</v>
      </c>
      <c r="E13874" s="43">
        <v>0.1139</v>
      </c>
      <c r="F13874" s="44">
        <v>185200</v>
      </c>
      <c r="G13874" s="44">
        <v>185200</v>
      </c>
      <c r="H13874" s="44">
        <v>75041.72</v>
      </c>
      <c r="I13874" s="44">
        <v>103999.99</v>
      </c>
      <c r="J13874" s="68">
        <f t="shared" si="648"/>
        <v>0.40519287257019437</v>
      </c>
      <c r="K13874" s="43">
        <f t="shared" si="649"/>
        <v>0.5615550215982722</v>
      </c>
      <c r="L13874" s="41" t="str">
        <f t="shared" si="650"/>
        <v>AA</v>
      </c>
      <c r="M13874" s="41" t="s">
        <v>489</v>
      </c>
      <c r="N13874" s="41" t="s">
        <v>415</v>
      </c>
      <c r="O13874" s="41" t="s">
        <v>70</v>
      </c>
    </row>
    <row r="13875" spans="1:15">
      <c r="A13875" s="42">
        <v>41838</v>
      </c>
      <c r="B13875" s="42">
        <v>49143</v>
      </c>
      <c r="C13875" s="130">
        <v>240</v>
      </c>
      <c r="D13875" s="43">
        <v>0.1139</v>
      </c>
      <c r="E13875" s="43">
        <v>0.1094</v>
      </c>
      <c r="F13875" s="44">
        <v>178000</v>
      </c>
      <c r="G13875" s="44">
        <v>178000</v>
      </c>
      <c r="H13875" s="44">
        <v>97673.15</v>
      </c>
      <c r="I13875" s="44">
        <v>99999.99</v>
      </c>
      <c r="J13875" s="68">
        <f t="shared" si="648"/>
        <v>0.54872556179775278</v>
      </c>
      <c r="K13875" s="43">
        <f t="shared" si="649"/>
        <v>0.56179769662921353</v>
      </c>
      <c r="L13875" s="41" t="str">
        <f t="shared" si="650"/>
        <v>AA</v>
      </c>
      <c r="M13875" s="41" t="s">
        <v>845</v>
      </c>
      <c r="N13875" s="41" t="s">
        <v>417</v>
      </c>
      <c r="O13875" s="41" t="s">
        <v>70</v>
      </c>
    </row>
    <row r="13876" spans="1:15">
      <c r="A13876" s="38">
        <v>39297</v>
      </c>
      <c r="B13876" s="38">
        <v>44776</v>
      </c>
      <c r="C13876" s="131">
        <v>180</v>
      </c>
      <c r="D13876" s="39">
        <v>0.1139</v>
      </c>
      <c r="E13876" s="39">
        <v>0.1094</v>
      </c>
      <c r="F13876" s="40">
        <v>150000</v>
      </c>
      <c r="G13876" s="40">
        <v>150000</v>
      </c>
      <c r="H13876" s="40">
        <v>61414.69</v>
      </c>
      <c r="I13876" s="40">
        <v>86059.81</v>
      </c>
      <c r="J13876" s="67">
        <f t="shared" si="648"/>
        <v>0.40943126666666668</v>
      </c>
      <c r="K13876" s="39">
        <f t="shared" si="649"/>
        <v>0.57373206666666665</v>
      </c>
      <c r="L13876" s="2" t="str">
        <f t="shared" si="650"/>
        <v>AA</v>
      </c>
      <c r="M13876" s="2" t="s">
        <v>455</v>
      </c>
      <c r="N13876" s="2" t="s">
        <v>421</v>
      </c>
      <c r="O13876" s="2" t="s">
        <v>70</v>
      </c>
    </row>
    <row r="13877" spans="1:15">
      <c r="A13877" s="38">
        <v>39295</v>
      </c>
      <c r="B13877" s="38">
        <v>44774</v>
      </c>
      <c r="C13877" s="131">
        <v>180</v>
      </c>
      <c r="D13877" s="39">
        <v>0.1139</v>
      </c>
      <c r="E13877" s="39">
        <v>0.1094</v>
      </c>
      <c r="F13877" s="40">
        <v>196000</v>
      </c>
      <c r="G13877" s="40">
        <v>196000</v>
      </c>
      <c r="H13877" s="40">
        <v>80845.41</v>
      </c>
      <c r="I13877" s="40">
        <v>112705.66</v>
      </c>
      <c r="J13877" s="67">
        <f t="shared" si="648"/>
        <v>0.41247658163265311</v>
      </c>
      <c r="K13877" s="39">
        <f t="shared" si="649"/>
        <v>0.57502887755102039</v>
      </c>
      <c r="L13877" s="2" t="str">
        <f t="shared" si="650"/>
        <v>AA</v>
      </c>
      <c r="M13877" s="2" t="s">
        <v>841</v>
      </c>
      <c r="N13877" s="2" t="s">
        <v>422</v>
      </c>
      <c r="O13877" s="2" t="s">
        <v>70</v>
      </c>
    </row>
    <row r="13878" spans="1:15">
      <c r="A13878" s="38">
        <v>38895</v>
      </c>
      <c r="B13878" s="38">
        <v>46200</v>
      </c>
      <c r="C13878" s="131">
        <v>240</v>
      </c>
      <c r="D13878" s="39">
        <v>0.1139</v>
      </c>
      <c r="E13878" s="39">
        <v>0.1139</v>
      </c>
      <c r="F13878" s="40">
        <v>139000</v>
      </c>
      <c r="G13878" s="40">
        <v>139000</v>
      </c>
      <c r="H13878" s="40">
        <v>49387.08</v>
      </c>
      <c r="I13878" s="40">
        <v>79999.990000000005</v>
      </c>
      <c r="J13878" s="67">
        <f t="shared" si="648"/>
        <v>0.35530273381294963</v>
      </c>
      <c r="K13878" s="39">
        <f t="shared" si="649"/>
        <v>0.57553949640287771</v>
      </c>
      <c r="L13878" s="2" t="str">
        <f t="shared" si="650"/>
        <v>AA</v>
      </c>
      <c r="M13878" s="2" t="s">
        <v>1167</v>
      </c>
      <c r="N13878" s="2" t="s">
        <v>423</v>
      </c>
      <c r="O13878" s="2" t="s">
        <v>70</v>
      </c>
    </row>
    <row r="13879" spans="1:15">
      <c r="A13879" s="42">
        <v>39008</v>
      </c>
      <c r="B13879" s="42">
        <v>42661</v>
      </c>
      <c r="C13879" s="130">
        <v>120</v>
      </c>
      <c r="D13879" s="43">
        <v>0.1139</v>
      </c>
      <c r="E13879" s="43">
        <v>0.1139</v>
      </c>
      <c r="F13879" s="44">
        <v>170000</v>
      </c>
      <c r="G13879" s="44">
        <v>170000</v>
      </c>
      <c r="H13879" s="44">
        <v>31837.72</v>
      </c>
      <c r="I13879" s="44">
        <v>100000</v>
      </c>
      <c r="J13879" s="68">
        <f t="shared" si="648"/>
        <v>0.18728070588235296</v>
      </c>
      <c r="K13879" s="43">
        <f t="shared" si="649"/>
        <v>0.58823529411764708</v>
      </c>
      <c r="L13879" s="41" t="str">
        <f t="shared" si="650"/>
        <v>AA</v>
      </c>
      <c r="M13879" s="41" t="s">
        <v>696</v>
      </c>
      <c r="N13879" s="41" t="s">
        <v>424</v>
      </c>
      <c r="O13879" s="41" t="s">
        <v>70</v>
      </c>
    </row>
    <row r="13880" spans="1:15">
      <c r="A13880" s="42">
        <v>41442</v>
      </c>
      <c r="B13880" s="42">
        <v>43268</v>
      </c>
      <c r="C13880" s="130">
        <v>60</v>
      </c>
      <c r="D13880" s="43">
        <v>0.1139</v>
      </c>
      <c r="E13880" s="43">
        <v>0.1139</v>
      </c>
      <c r="F13880" s="44">
        <v>75000</v>
      </c>
      <c r="G13880" s="44">
        <v>75000</v>
      </c>
      <c r="H13880" s="44">
        <v>30399.79</v>
      </c>
      <c r="I13880" s="44">
        <v>44999.99</v>
      </c>
      <c r="J13880" s="68">
        <f t="shared" si="648"/>
        <v>0.40533053333333335</v>
      </c>
      <c r="K13880" s="43">
        <f t="shared" si="649"/>
        <v>0.5999998666666666</v>
      </c>
      <c r="L13880" s="41" t="str">
        <f t="shared" si="650"/>
        <v>AA</v>
      </c>
      <c r="M13880" s="41" t="s">
        <v>941</v>
      </c>
      <c r="N13880" s="41" t="s">
        <v>421</v>
      </c>
      <c r="O13880" s="41" t="s">
        <v>70</v>
      </c>
    </row>
    <row r="13881" spans="1:15">
      <c r="A13881" s="38">
        <v>41281</v>
      </c>
      <c r="B13881" s="38">
        <v>44933</v>
      </c>
      <c r="C13881" s="131">
        <v>120</v>
      </c>
      <c r="D13881" s="39">
        <v>0.1139</v>
      </c>
      <c r="E13881" s="39">
        <v>0.1139</v>
      </c>
      <c r="F13881" s="40">
        <v>88500</v>
      </c>
      <c r="G13881" s="40">
        <v>88500</v>
      </c>
      <c r="H13881" s="40">
        <v>46293.66</v>
      </c>
      <c r="I13881" s="40">
        <v>53099.99</v>
      </c>
      <c r="J13881" s="67">
        <f t="shared" si="648"/>
        <v>0.52309220338983053</v>
      </c>
      <c r="K13881" s="39">
        <f t="shared" si="649"/>
        <v>0.59999988700564966</v>
      </c>
      <c r="L13881" s="2" t="str">
        <f t="shared" si="650"/>
        <v>AA</v>
      </c>
      <c r="M13881" s="2" t="s">
        <v>587</v>
      </c>
      <c r="N13881" s="2" t="s">
        <v>421</v>
      </c>
      <c r="O13881" s="2" t="s">
        <v>70</v>
      </c>
    </row>
    <row r="13882" spans="1:15">
      <c r="A13882" s="38">
        <v>41592</v>
      </c>
      <c r="B13882" s="38">
        <v>47071</v>
      </c>
      <c r="C13882" s="131">
        <v>180</v>
      </c>
      <c r="D13882" s="39">
        <v>0.1139</v>
      </c>
      <c r="E13882" s="39">
        <v>0.1139</v>
      </c>
      <c r="F13882" s="40">
        <v>120000</v>
      </c>
      <c r="G13882" s="40">
        <v>120000</v>
      </c>
      <c r="H13882" s="40">
        <v>66915.03</v>
      </c>
      <c r="I13882" s="40">
        <v>72219.11</v>
      </c>
      <c r="J13882" s="67">
        <f t="shared" si="648"/>
        <v>0.55762524999999996</v>
      </c>
      <c r="K13882" s="39">
        <f t="shared" si="649"/>
        <v>0.60182591666666663</v>
      </c>
      <c r="L13882" s="2" t="str">
        <f t="shared" si="650"/>
        <v>AA</v>
      </c>
      <c r="M13882" s="2" t="s">
        <v>1103</v>
      </c>
      <c r="N13882" s="2" t="s">
        <v>421</v>
      </c>
      <c r="O13882" s="2" t="s">
        <v>70</v>
      </c>
    </row>
    <row r="13883" spans="1:15">
      <c r="A13883" s="38">
        <v>39674</v>
      </c>
      <c r="B13883" s="38">
        <v>46979</v>
      </c>
      <c r="C13883" s="131">
        <v>240</v>
      </c>
      <c r="D13883" s="39">
        <v>0.1139</v>
      </c>
      <c r="E13883" s="39">
        <v>0.1048</v>
      </c>
      <c r="F13883" s="40">
        <v>90130.559999999998</v>
      </c>
      <c r="G13883" s="40">
        <v>90130.559999999998</v>
      </c>
      <c r="H13883" s="40">
        <v>38775.160000000003</v>
      </c>
      <c r="I13883" s="40">
        <v>54499.97</v>
      </c>
      <c r="J13883" s="67">
        <f t="shared" si="648"/>
        <v>0.43021101832719116</v>
      </c>
      <c r="K13883" s="39">
        <f t="shared" si="649"/>
        <v>0.60467803595140213</v>
      </c>
      <c r="L13883" s="2" t="str">
        <f t="shared" si="650"/>
        <v>AA</v>
      </c>
      <c r="M13883" s="2" t="s">
        <v>495</v>
      </c>
      <c r="N13883" s="2" t="s">
        <v>424</v>
      </c>
      <c r="O13883" s="2" t="s">
        <v>70</v>
      </c>
    </row>
    <row r="13884" spans="1:15">
      <c r="A13884" s="42">
        <v>41842</v>
      </c>
      <c r="B13884" s="42">
        <v>45495</v>
      </c>
      <c r="C13884" s="130">
        <v>120</v>
      </c>
      <c r="D13884" s="43">
        <v>0.1139</v>
      </c>
      <c r="E13884" s="43">
        <v>0.1094</v>
      </c>
      <c r="F13884" s="44">
        <v>115000</v>
      </c>
      <c r="G13884" s="44">
        <v>115000</v>
      </c>
      <c r="H13884" s="44">
        <v>65966.64</v>
      </c>
      <c r="I13884" s="44">
        <v>69599.990000000005</v>
      </c>
      <c r="J13884" s="68">
        <f t="shared" si="648"/>
        <v>0.57362295652173911</v>
      </c>
      <c r="K13884" s="43">
        <f t="shared" si="649"/>
        <v>0.60521730434782617</v>
      </c>
      <c r="L13884" s="41" t="str">
        <f t="shared" si="650"/>
        <v>AA</v>
      </c>
      <c r="M13884" s="41" t="s">
        <v>1058</v>
      </c>
      <c r="N13884" s="41" t="s">
        <v>416</v>
      </c>
      <c r="O13884" s="41" t="s">
        <v>70</v>
      </c>
    </row>
    <row r="13885" spans="1:15">
      <c r="A13885" s="38">
        <v>38993</v>
      </c>
      <c r="B13885" s="38">
        <v>46298</v>
      </c>
      <c r="C13885" s="131">
        <v>240</v>
      </c>
      <c r="D13885" s="39">
        <v>0.1139</v>
      </c>
      <c r="E13885" s="39">
        <v>0.1139</v>
      </c>
      <c r="F13885" s="40">
        <v>137000</v>
      </c>
      <c r="G13885" s="40">
        <v>137000</v>
      </c>
      <c r="H13885" s="40">
        <v>52201.45</v>
      </c>
      <c r="I13885" s="40">
        <v>82999.990000000005</v>
      </c>
      <c r="J13885" s="67">
        <f t="shared" si="648"/>
        <v>0.3810324817518248</v>
      </c>
      <c r="K13885" s="39">
        <f t="shared" si="649"/>
        <v>0.60583934306569343</v>
      </c>
      <c r="L13885" s="2" t="str">
        <f t="shared" si="650"/>
        <v>AA</v>
      </c>
      <c r="M13885" s="2" t="s">
        <v>564</v>
      </c>
      <c r="N13885" s="2" t="s">
        <v>417</v>
      </c>
      <c r="O13885" s="2" t="s">
        <v>70</v>
      </c>
    </row>
    <row r="13886" spans="1:15">
      <c r="A13886" s="42">
        <v>41788</v>
      </c>
      <c r="B13886" s="42">
        <v>47267</v>
      </c>
      <c r="C13886" s="130">
        <v>180</v>
      </c>
      <c r="D13886" s="43">
        <v>0.1139</v>
      </c>
      <c r="E13886" s="43">
        <v>0.1048</v>
      </c>
      <c r="F13886" s="44">
        <v>97000</v>
      </c>
      <c r="G13886" s="44">
        <v>97000</v>
      </c>
      <c r="H13886" s="44">
        <v>57804.02</v>
      </c>
      <c r="I13886" s="44">
        <v>59999.99</v>
      </c>
      <c r="J13886" s="68">
        <f t="shared" si="648"/>
        <v>0.59591773195876285</v>
      </c>
      <c r="K13886" s="43">
        <f t="shared" si="649"/>
        <v>0.61855659793814433</v>
      </c>
      <c r="L13886" s="41" t="str">
        <f t="shared" si="650"/>
        <v>AA</v>
      </c>
      <c r="M13886" s="41" t="s">
        <v>549</v>
      </c>
      <c r="N13886" s="41" t="s">
        <v>427</v>
      </c>
      <c r="O13886" s="41" t="s">
        <v>70</v>
      </c>
    </row>
    <row r="13887" spans="1:15">
      <c r="A13887" s="42">
        <v>41537</v>
      </c>
      <c r="B13887" s="42">
        <v>45189</v>
      </c>
      <c r="C13887" s="130">
        <v>120</v>
      </c>
      <c r="D13887" s="43">
        <v>0.1139</v>
      </c>
      <c r="E13887" s="43">
        <v>0.1139</v>
      </c>
      <c r="F13887" s="44">
        <v>180000</v>
      </c>
      <c r="G13887" s="44">
        <v>180000</v>
      </c>
      <c r="H13887" s="44">
        <v>97402.96</v>
      </c>
      <c r="I13887" s="44">
        <v>112207.84</v>
      </c>
      <c r="J13887" s="68">
        <f t="shared" si="648"/>
        <v>0.54112755555555558</v>
      </c>
      <c r="K13887" s="43">
        <f t="shared" si="649"/>
        <v>0.62337688888888887</v>
      </c>
      <c r="L13887" s="41" t="str">
        <f t="shared" si="650"/>
        <v>AA</v>
      </c>
      <c r="M13887" s="41" t="s">
        <v>544</v>
      </c>
      <c r="N13887" s="41" t="s">
        <v>419</v>
      </c>
      <c r="O13887" s="41" t="s">
        <v>70</v>
      </c>
    </row>
    <row r="13888" spans="1:15">
      <c r="A13888" s="38">
        <v>41388</v>
      </c>
      <c r="B13888" s="38">
        <v>48693</v>
      </c>
      <c r="C13888" s="131">
        <v>240</v>
      </c>
      <c r="D13888" s="39">
        <v>0.1139</v>
      </c>
      <c r="E13888" s="39">
        <v>0.1094</v>
      </c>
      <c r="F13888" s="40">
        <v>120000</v>
      </c>
      <c r="G13888" s="40">
        <v>120000</v>
      </c>
      <c r="H13888" s="40">
        <v>68930.62</v>
      </c>
      <c r="I13888" s="40">
        <v>74999.990000000005</v>
      </c>
      <c r="J13888" s="67">
        <f t="shared" si="648"/>
        <v>0.5744218333333333</v>
      </c>
      <c r="K13888" s="39">
        <f t="shared" si="649"/>
        <v>0.62499991666666666</v>
      </c>
      <c r="L13888" s="2" t="str">
        <f t="shared" si="650"/>
        <v>AA</v>
      </c>
      <c r="M13888" s="2" t="s">
        <v>495</v>
      </c>
      <c r="N13888" s="2" t="s">
        <v>424</v>
      </c>
      <c r="O13888" s="2" t="s">
        <v>70</v>
      </c>
    </row>
    <row r="13889" spans="1:15">
      <c r="A13889" s="38">
        <v>39155</v>
      </c>
      <c r="B13889" s="38">
        <v>46460</v>
      </c>
      <c r="C13889" s="131">
        <v>240</v>
      </c>
      <c r="D13889" s="39">
        <v>0.1139</v>
      </c>
      <c r="E13889" s="39">
        <v>0.1094</v>
      </c>
      <c r="F13889" s="40">
        <v>169000</v>
      </c>
      <c r="G13889" s="40">
        <v>169000</v>
      </c>
      <c r="H13889" s="40">
        <v>47735.42</v>
      </c>
      <c r="I13889" s="40">
        <v>105848.34</v>
      </c>
      <c r="J13889" s="67">
        <f t="shared" si="648"/>
        <v>0.28245810650887571</v>
      </c>
      <c r="K13889" s="39">
        <f t="shared" si="649"/>
        <v>0.62632153846153849</v>
      </c>
      <c r="L13889" s="2" t="str">
        <f t="shared" si="650"/>
        <v>AA</v>
      </c>
      <c r="M13889" s="2" t="s">
        <v>473</v>
      </c>
      <c r="N13889" s="2" t="s">
        <v>421</v>
      </c>
      <c r="O13889" s="2" t="s">
        <v>70</v>
      </c>
    </row>
    <row r="13890" spans="1:15">
      <c r="A13890" s="38">
        <v>39923</v>
      </c>
      <c r="B13890" s="38">
        <v>47228</v>
      </c>
      <c r="C13890" s="131">
        <v>240</v>
      </c>
      <c r="D13890" s="39">
        <v>0.1139</v>
      </c>
      <c r="E13890" s="39">
        <v>0.1094</v>
      </c>
      <c r="F13890" s="40">
        <v>111000</v>
      </c>
      <c r="G13890" s="40">
        <v>111000</v>
      </c>
      <c r="H13890" s="40">
        <v>51504.66</v>
      </c>
      <c r="I13890" s="40">
        <v>69999.990000000005</v>
      </c>
      <c r="J13890" s="67">
        <f t="shared" si="648"/>
        <v>0.46400594594594596</v>
      </c>
      <c r="K13890" s="39">
        <f t="shared" si="649"/>
        <v>0.63063054054054057</v>
      </c>
      <c r="L13890" s="2" t="str">
        <f t="shared" si="650"/>
        <v>AA</v>
      </c>
      <c r="M13890" s="2" t="s">
        <v>754</v>
      </c>
      <c r="N13890" s="2" t="s">
        <v>422</v>
      </c>
      <c r="O13890" s="2" t="s">
        <v>70</v>
      </c>
    </row>
    <row r="13891" spans="1:15">
      <c r="A13891" s="42">
        <v>39636</v>
      </c>
      <c r="B13891" s="42">
        <v>46941</v>
      </c>
      <c r="C13891" s="130">
        <v>240</v>
      </c>
      <c r="D13891" s="43">
        <v>0.1139</v>
      </c>
      <c r="E13891" s="43">
        <v>0.1094</v>
      </c>
      <c r="F13891" s="44">
        <v>190000</v>
      </c>
      <c r="G13891" s="44">
        <v>190000</v>
      </c>
      <c r="H13891" s="44">
        <v>84900.76</v>
      </c>
      <c r="I13891" s="44">
        <v>119999.99</v>
      </c>
      <c r="J13891" s="68">
        <f t="shared" ref="J13891:J13954" si="651">H13891/G13891</f>
        <v>0.44684610526315788</v>
      </c>
      <c r="K13891" s="43">
        <f t="shared" ref="K13891:K13954" si="652">I13891/G13891</f>
        <v>0.63157889473684214</v>
      </c>
      <c r="L13891" s="41" t="str">
        <f t="shared" ref="L13891:L13954" si="653">IF(J13891&lt;=65%,"AA",IF(J13891&lt;=75%,"A",IF(J13891&lt;=85%,"B","C")))</f>
        <v>AA</v>
      </c>
      <c r="M13891" s="41" t="s">
        <v>577</v>
      </c>
      <c r="N13891" s="41" t="s">
        <v>421</v>
      </c>
      <c r="O13891" s="41" t="s">
        <v>70</v>
      </c>
    </row>
    <row r="13892" spans="1:15">
      <c r="A13892" s="42">
        <v>41788</v>
      </c>
      <c r="B13892" s="42">
        <v>49093</v>
      </c>
      <c r="C13892" s="130">
        <v>240</v>
      </c>
      <c r="D13892" s="43">
        <v>0.1139</v>
      </c>
      <c r="E13892" s="43">
        <v>0.1139</v>
      </c>
      <c r="F13892" s="44">
        <v>190000</v>
      </c>
      <c r="G13892" s="44">
        <v>190000</v>
      </c>
      <c r="H13892" s="44">
        <v>116419.71</v>
      </c>
      <c r="I13892" s="44">
        <v>119999.99</v>
      </c>
      <c r="J13892" s="68">
        <f t="shared" si="651"/>
        <v>0.61273531578947371</v>
      </c>
      <c r="K13892" s="43">
        <f t="shared" si="652"/>
        <v>0.63157889473684214</v>
      </c>
      <c r="L13892" s="41" t="str">
        <f t="shared" si="653"/>
        <v>AA</v>
      </c>
      <c r="M13892" s="41" t="s">
        <v>162</v>
      </c>
      <c r="N13892" s="41" t="s">
        <v>431</v>
      </c>
      <c r="O13892" s="41" t="s">
        <v>70</v>
      </c>
    </row>
    <row r="13893" spans="1:15">
      <c r="A13893" s="38">
        <v>39196</v>
      </c>
      <c r="B13893" s="38">
        <v>46501</v>
      </c>
      <c r="C13893" s="131">
        <v>240</v>
      </c>
      <c r="D13893" s="39">
        <v>0.1139</v>
      </c>
      <c r="E13893" s="39">
        <v>0.1094</v>
      </c>
      <c r="F13893" s="40">
        <v>175000</v>
      </c>
      <c r="G13893" s="40">
        <v>175000</v>
      </c>
      <c r="H13893" s="40">
        <v>75194.97</v>
      </c>
      <c r="I13893" s="40">
        <v>110628</v>
      </c>
      <c r="J13893" s="67">
        <f t="shared" si="651"/>
        <v>0.42968554285714289</v>
      </c>
      <c r="K13893" s="39">
        <f t="shared" si="652"/>
        <v>0.63216000000000006</v>
      </c>
      <c r="L13893" s="2" t="str">
        <f t="shared" si="653"/>
        <v>AA</v>
      </c>
      <c r="M13893" s="2" t="s">
        <v>910</v>
      </c>
      <c r="N13893" s="2" t="s">
        <v>421</v>
      </c>
      <c r="O13893" s="2" t="s">
        <v>70</v>
      </c>
    </row>
    <row r="13894" spans="1:15">
      <c r="A13894" s="38">
        <v>41856</v>
      </c>
      <c r="B13894" s="38">
        <v>46848</v>
      </c>
      <c r="C13894" s="131">
        <v>164</v>
      </c>
      <c r="D13894" s="39">
        <v>0.1139</v>
      </c>
      <c r="E13894" s="39">
        <v>0.1094</v>
      </c>
      <c r="F13894" s="40">
        <v>128000</v>
      </c>
      <c r="G13894" s="40">
        <v>128000</v>
      </c>
      <c r="H13894" s="40">
        <v>78929.14</v>
      </c>
      <c r="I13894" s="40">
        <v>81424.990000000005</v>
      </c>
      <c r="J13894" s="67">
        <f t="shared" si="651"/>
        <v>0.61663390625000003</v>
      </c>
      <c r="K13894" s="39">
        <f t="shared" si="652"/>
        <v>0.63613273437500006</v>
      </c>
      <c r="L13894" s="2" t="str">
        <f t="shared" si="653"/>
        <v>AA</v>
      </c>
      <c r="M13894" s="2" t="s">
        <v>394</v>
      </c>
      <c r="N13894" s="2" t="s">
        <v>419</v>
      </c>
      <c r="O13894" s="2" t="s">
        <v>70</v>
      </c>
    </row>
    <row r="13895" spans="1:15">
      <c r="A13895" s="42">
        <v>41661</v>
      </c>
      <c r="B13895" s="42">
        <v>48966</v>
      </c>
      <c r="C13895" s="130">
        <v>240</v>
      </c>
      <c r="D13895" s="43">
        <v>0.1139</v>
      </c>
      <c r="E13895" s="43">
        <v>0.1139</v>
      </c>
      <c r="F13895" s="44">
        <v>176000</v>
      </c>
      <c r="G13895" s="44">
        <v>176000</v>
      </c>
      <c r="H13895" s="44">
        <v>106980.57</v>
      </c>
      <c r="I13895" s="44">
        <v>111999.99</v>
      </c>
      <c r="J13895" s="68">
        <f t="shared" si="651"/>
        <v>0.6078441477272728</v>
      </c>
      <c r="K13895" s="43">
        <f t="shared" si="652"/>
        <v>0.63636357954545453</v>
      </c>
      <c r="L13895" s="41" t="str">
        <f t="shared" si="653"/>
        <v>AA</v>
      </c>
      <c r="M13895" s="41" t="s">
        <v>495</v>
      </c>
      <c r="N13895" s="41" t="s">
        <v>424</v>
      </c>
      <c r="O13895" s="41" t="s">
        <v>70</v>
      </c>
    </row>
    <row r="13896" spans="1:15">
      <c r="A13896" s="42">
        <v>41715</v>
      </c>
      <c r="B13896" s="42">
        <v>49020</v>
      </c>
      <c r="C13896" s="130">
        <v>240</v>
      </c>
      <c r="D13896" s="43">
        <v>0.1139</v>
      </c>
      <c r="E13896" s="43">
        <v>0.1094</v>
      </c>
      <c r="F13896" s="44">
        <v>156000</v>
      </c>
      <c r="G13896" s="44">
        <v>156000</v>
      </c>
      <c r="H13896" s="44">
        <v>96248.87</v>
      </c>
      <c r="I13896" s="44">
        <v>99959.99</v>
      </c>
      <c r="J13896" s="68">
        <f t="shared" si="651"/>
        <v>0.61697993589743583</v>
      </c>
      <c r="K13896" s="43">
        <f t="shared" si="652"/>
        <v>0.64076916666666672</v>
      </c>
      <c r="L13896" s="41" t="str">
        <f t="shared" si="653"/>
        <v>AA</v>
      </c>
      <c r="M13896" s="41" t="s">
        <v>609</v>
      </c>
      <c r="N13896" s="41" t="s">
        <v>428</v>
      </c>
      <c r="O13896" s="41" t="s">
        <v>70</v>
      </c>
    </row>
    <row r="13897" spans="1:15">
      <c r="A13897" s="38">
        <v>41548</v>
      </c>
      <c r="B13897" s="38">
        <v>48853</v>
      </c>
      <c r="C13897" s="131">
        <v>240</v>
      </c>
      <c r="D13897" s="39">
        <v>0.1139</v>
      </c>
      <c r="E13897" s="39">
        <v>0.1139</v>
      </c>
      <c r="F13897" s="40">
        <v>78000</v>
      </c>
      <c r="G13897" s="40">
        <v>78000</v>
      </c>
      <c r="H13897" s="40">
        <v>47197.02</v>
      </c>
      <c r="I13897" s="40">
        <v>49999.99</v>
      </c>
      <c r="J13897" s="67">
        <f t="shared" si="651"/>
        <v>0.60508999999999991</v>
      </c>
      <c r="K13897" s="39">
        <f t="shared" si="652"/>
        <v>0.64102551282051279</v>
      </c>
      <c r="L13897" s="2" t="str">
        <f t="shared" si="653"/>
        <v>AA</v>
      </c>
      <c r="M13897" s="2" t="s">
        <v>1472</v>
      </c>
      <c r="N13897" s="2" t="s">
        <v>427</v>
      </c>
      <c r="O13897" s="2" t="s">
        <v>70</v>
      </c>
    </row>
    <row r="13898" spans="1:15">
      <c r="A13898" s="42">
        <v>41561</v>
      </c>
      <c r="B13898" s="42">
        <v>48866</v>
      </c>
      <c r="C13898" s="130">
        <v>240</v>
      </c>
      <c r="D13898" s="43">
        <v>0.1139</v>
      </c>
      <c r="E13898" s="43">
        <v>0.1139</v>
      </c>
      <c r="F13898" s="44">
        <v>102540</v>
      </c>
      <c r="G13898" s="44">
        <v>102540</v>
      </c>
      <c r="H13898" s="44">
        <v>62363.92</v>
      </c>
      <c r="I13898" s="44">
        <v>66050.17</v>
      </c>
      <c r="J13898" s="68">
        <f t="shared" si="651"/>
        <v>0.60819114491905601</v>
      </c>
      <c r="K13898" s="43">
        <f t="shared" si="652"/>
        <v>0.64414053052467324</v>
      </c>
      <c r="L13898" s="41" t="str">
        <f t="shared" si="653"/>
        <v>AA</v>
      </c>
      <c r="M13898" s="41" t="s">
        <v>703</v>
      </c>
      <c r="N13898" s="41" t="s">
        <v>437</v>
      </c>
      <c r="O13898" s="41" t="s">
        <v>70</v>
      </c>
    </row>
    <row r="13899" spans="1:15">
      <c r="A13899" s="42">
        <v>41709</v>
      </c>
      <c r="B13899" s="42">
        <v>49014</v>
      </c>
      <c r="C13899" s="130">
        <v>240</v>
      </c>
      <c r="D13899" s="43">
        <v>0.1139</v>
      </c>
      <c r="E13899" s="43">
        <v>0.1094</v>
      </c>
      <c r="F13899" s="44">
        <v>80000</v>
      </c>
      <c r="G13899" s="44">
        <v>80000</v>
      </c>
      <c r="H13899" s="44">
        <v>50077.85</v>
      </c>
      <c r="I13899" s="44">
        <v>51999.99</v>
      </c>
      <c r="J13899" s="68">
        <f t="shared" si="651"/>
        <v>0.62597312500000002</v>
      </c>
      <c r="K13899" s="43">
        <f t="shared" si="652"/>
        <v>0.649999875</v>
      </c>
      <c r="L13899" s="41" t="str">
        <f t="shared" si="653"/>
        <v>AA</v>
      </c>
      <c r="M13899" s="41" t="s">
        <v>1652</v>
      </c>
      <c r="N13899" s="41" t="s">
        <v>419</v>
      </c>
      <c r="O13899" s="41" t="s">
        <v>70</v>
      </c>
    </row>
    <row r="13900" spans="1:15">
      <c r="A13900" s="38">
        <v>41620</v>
      </c>
      <c r="B13900" s="38">
        <v>43446</v>
      </c>
      <c r="C13900" s="131">
        <v>60</v>
      </c>
      <c r="D13900" s="39">
        <v>0.1139</v>
      </c>
      <c r="E13900" s="39">
        <v>0.1139</v>
      </c>
      <c r="F13900" s="40">
        <v>130000</v>
      </c>
      <c r="G13900" s="40">
        <v>130000</v>
      </c>
      <c r="H13900" s="40">
        <v>65894.22</v>
      </c>
      <c r="I13900" s="40">
        <v>84999.99</v>
      </c>
      <c r="J13900" s="67">
        <f t="shared" si="651"/>
        <v>0.50687861538461543</v>
      </c>
      <c r="K13900" s="39">
        <f t="shared" si="652"/>
        <v>0.65384607692307695</v>
      </c>
      <c r="L13900" s="2" t="str">
        <f t="shared" si="653"/>
        <v>AA</v>
      </c>
      <c r="M13900" s="2" t="s">
        <v>723</v>
      </c>
      <c r="N13900" s="2" t="s">
        <v>416</v>
      </c>
      <c r="O13900" s="2" t="s">
        <v>70</v>
      </c>
    </row>
    <row r="13901" spans="1:15">
      <c r="A13901" s="38">
        <v>41698</v>
      </c>
      <c r="B13901" s="38">
        <v>49003</v>
      </c>
      <c r="C13901" s="131">
        <v>240</v>
      </c>
      <c r="D13901" s="39">
        <v>0.1139</v>
      </c>
      <c r="E13901" s="39">
        <v>0.1139</v>
      </c>
      <c r="F13901" s="40">
        <v>122300</v>
      </c>
      <c r="G13901" s="40">
        <v>122300</v>
      </c>
      <c r="H13901" s="40">
        <v>76636.600000000006</v>
      </c>
      <c r="I13901" s="40">
        <v>79999.990000000005</v>
      </c>
      <c r="J13901" s="67">
        <f t="shared" si="651"/>
        <v>0.62662796402289456</v>
      </c>
      <c r="K13901" s="39">
        <f t="shared" si="652"/>
        <v>0.65412910874897801</v>
      </c>
      <c r="L13901" s="2" t="str">
        <f t="shared" si="653"/>
        <v>AA</v>
      </c>
      <c r="M13901" s="2" t="s">
        <v>1416</v>
      </c>
      <c r="N13901" s="2" t="s">
        <v>430</v>
      </c>
      <c r="O13901" s="2" t="s">
        <v>70</v>
      </c>
    </row>
    <row r="13902" spans="1:15">
      <c r="A13902" s="42">
        <v>41404</v>
      </c>
      <c r="B13902" s="42">
        <v>48709</v>
      </c>
      <c r="C13902" s="130">
        <v>240</v>
      </c>
      <c r="D13902" s="43">
        <v>0.1139</v>
      </c>
      <c r="E13902" s="43">
        <v>0.1094</v>
      </c>
      <c r="F13902" s="44">
        <v>183000</v>
      </c>
      <c r="G13902" s="44">
        <v>183000</v>
      </c>
      <c r="H13902" s="44">
        <v>110798.39</v>
      </c>
      <c r="I13902" s="44">
        <v>119999.99</v>
      </c>
      <c r="J13902" s="68">
        <f t="shared" si="651"/>
        <v>0.60545568306010933</v>
      </c>
      <c r="K13902" s="43">
        <f t="shared" si="652"/>
        <v>0.65573765027322406</v>
      </c>
      <c r="L13902" s="41" t="str">
        <f t="shared" si="653"/>
        <v>AA</v>
      </c>
      <c r="M13902" s="41" t="s">
        <v>634</v>
      </c>
      <c r="N13902" s="41" t="s">
        <v>421</v>
      </c>
      <c r="O13902" s="41" t="s">
        <v>70</v>
      </c>
    </row>
    <row r="13903" spans="1:15">
      <c r="A13903" s="42">
        <v>39906</v>
      </c>
      <c r="B13903" s="42">
        <v>43558</v>
      </c>
      <c r="C13903" s="130">
        <v>120</v>
      </c>
      <c r="D13903" s="43">
        <v>0.1139</v>
      </c>
      <c r="E13903" s="43">
        <v>0.1048</v>
      </c>
      <c r="F13903" s="44">
        <v>130800</v>
      </c>
      <c r="G13903" s="44">
        <v>130800</v>
      </c>
      <c r="H13903" s="44">
        <v>37557.68</v>
      </c>
      <c r="I13903" s="44">
        <v>86400.29</v>
      </c>
      <c r="J13903" s="68">
        <f t="shared" si="651"/>
        <v>0.28713822629969421</v>
      </c>
      <c r="K13903" s="43">
        <f t="shared" si="652"/>
        <v>0.66055267584097854</v>
      </c>
      <c r="L13903" s="41" t="str">
        <f t="shared" si="653"/>
        <v>AA</v>
      </c>
      <c r="M13903" s="41" t="s">
        <v>554</v>
      </c>
      <c r="N13903" s="41" t="s">
        <v>417</v>
      </c>
      <c r="O13903" s="41" t="s">
        <v>70</v>
      </c>
    </row>
    <row r="13904" spans="1:15">
      <c r="A13904" s="38">
        <v>39007</v>
      </c>
      <c r="B13904" s="38">
        <v>46312</v>
      </c>
      <c r="C13904" s="131">
        <v>240</v>
      </c>
      <c r="D13904" s="39">
        <v>0.1139</v>
      </c>
      <c r="E13904" s="39">
        <v>0.1139</v>
      </c>
      <c r="F13904" s="40">
        <v>132906.49</v>
      </c>
      <c r="G13904" s="40">
        <v>132906.49</v>
      </c>
      <c r="H13904" s="40">
        <v>35491.93</v>
      </c>
      <c r="I13904" s="40">
        <v>88000</v>
      </c>
      <c r="J13904" s="67">
        <f t="shared" si="651"/>
        <v>0.26704437082041671</v>
      </c>
      <c r="K13904" s="39">
        <f t="shared" si="652"/>
        <v>0.6621196602212579</v>
      </c>
      <c r="L13904" s="2" t="str">
        <f t="shared" si="653"/>
        <v>AA</v>
      </c>
      <c r="M13904" s="2" t="s">
        <v>773</v>
      </c>
      <c r="N13904" s="2" t="s">
        <v>431</v>
      </c>
      <c r="O13904" s="2" t="s">
        <v>70</v>
      </c>
    </row>
    <row r="13905" spans="1:15">
      <c r="A13905" s="42">
        <v>41494</v>
      </c>
      <c r="B13905" s="42">
        <v>48799</v>
      </c>
      <c r="C13905" s="130">
        <v>240</v>
      </c>
      <c r="D13905" s="43">
        <v>0.1139</v>
      </c>
      <c r="E13905" s="43">
        <v>0.1139</v>
      </c>
      <c r="F13905" s="44">
        <v>157000</v>
      </c>
      <c r="G13905" s="44">
        <v>157000</v>
      </c>
      <c r="H13905" s="44">
        <v>97334.32</v>
      </c>
      <c r="I13905" s="44">
        <v>103999.99</v>
      </c>
      <c r="J13905" s="68">
        <f t="shared" si="651"/>
        <v>0.61996382165605102</v>
      </c>
      <c r="K13905" s="43">
        <f t="shared" si="652"/>
        <v>0.66242031847133764</v>
      </c>
      <c r="L13905" s="41" t="str">
        <f t="shared" si="653"/>
        <v>AA</v>
      </c>
      <c r="M13905" s="41" t="s">
        <v>520</v>
      </c>
      <c r="N13905" s="41" t="s">
        <v>429</v>
      </c>
      <c r="O13905" s="41" t="s">
        <v>70</v>
      </c>
    </row>
    <row r="13906" spans="1:15">
      <c r="A13906" s="38">
        <v>41729</v>
      </c>
      <c r="B13906" s="38">
        <v>47208</v>
      </c>
      <c r="C13906" s="131">
        <v>180</v>
      </c>
      <c r="D13906" s="39">
        <v>0.1139</v>
      </c>
      <c r="E13906" s="39">
        <v>0.1139</v>
      </c>
      <c r="F13906" s="40">
        <v>191497.56</v>
      </c>
      <c r="G13906" s="40">
        <v>191497.56</v>
      </c>
      <c r="H13906" s="40">
        <v>120552</v>
      </c>
      <c r="I13906" s="40">
        <v>127387.85</v>
      </c>
      <c r="J13906" s="67">
        <f t="shared" si="651"/>
        <v>0.62952238138177841</v>
      </c>
      <c r="K13906" s="39">
        <f t="shared" si="652"/>
        <v>0.66521918086058129</v>
      </c>
      <c r="L13906" s="2" t="str">
        <f t="shared" si="653"/>
        <v>AA</v>
      </c>
      <c r="M13906" s="2" t="s">
        <v>790</v>
      </c>
      <c r="N13906" s="2" t="s">
        <v>416</v>
      </c>
      <c r="O13906" s="2" t="s">
        <v>70</v>
      </c>
    </row>
    <row r="13907" spans="1:15">
      <c r="A13907" s="42">
        <v>41759</v>
      </c>
      <c r="B13907" s="42">
        <v>49064</v>
      </c>
      <c r="C13907" s="130">
        <v>240</v>
      </c>
      <c r="D13907" s="43">
        <v>0.1139</v>
      </c>
      <c r="E13907" s="43">
        <v>0.1094</v>
      </c>
      <c r="F13907" s="44">
        <v>180000</v>
      </c>
      <c r="G13907" s="44">
        <v>180000</v>
      </c>
      <c r="H13907" s="44">
        <v>115915.86</v>
      </c>
      <c r="I13907" s="44">
        <v>119989.99</v>
      </c>
      <c r="J13907" s="68">
        <f t="shared" si="651"/>
        <v>0.64397700000000002</v>
      </c>
      <c r="K13907" s="43">
        <f t="shared" si="652"/>
        <v>0.66661105555555555</v>
      </c>
      <c r="L13907" s="41" t="str">
        <f t="shared" si="653"/>
        <v>AA</v>
      </c>
      <c r="M13907" s="41" t="s">
        <v>722</v>
      </c>
      <c r="N13907" s="41" t="s">
        <v>417</v>
      </c>
      <c r="O13907" s="41" t="s">
        <v>70</v>
      </c>
    </row>
    <row r="13908" spans="1:15">
      <c r="A13908" s="42">
        <v>38964</v>
      </c>
      <c r="B13908" s="42">
        <v>46269</v>
      </c>
      <c r="C13908" s="130">
        <v>240</v>
      </c>
      <c r="D13908" s="43">
        <v>0.1139</v>
      </c>
      <c r="E13908" s="43">
        <v>0.1139</v>
      </c>
      <c r="F13908" s="44">
        <v>182000</v>
      </c>
      <c r="G13908" s="44">
        <v>182000</v>
      </c>
      <c r="H13908" s="44">
        <v>67544.78</v>
      </c>
      <c r="I13908" s="44">
        <v>123559.74</v>
      </c>
      <c r="J13908" s="68">
        <f t="shared" si="651"/>
        <v>0.37112516483516483</v>
      </c>
      <c r="K13908" s="43">
        <f t="shared" si="652"/>
        <v>0.67889967032967036</v>
      </c>
      <c r="L13908" s="41" t="str">
        <f t="shared" si="653"/>
        <v>AA</v>
      </c>
      <c r="M13908" s="41" t="s">
        <v>643</v>
      </c>
      <c r="N13908" s="41" t="s">
        <v>417</v>
      </c>
      <c r="O13908" s="41" t="s">
        <v>70</v>
      </c>
    </row>
    <row r="13909" spans="1:15">
      <c r="A13909" s="38">
        <v>39770</v>
      </c>
      <c r="B13909" s="38">
        <v>50727</v>
      </c>
      <c r="C13909" s="131">
        <v>360</v>
      </c>
      <c r="D13909" s="39">
        <v>0.1139</v>
      </c>
      <c r="E13909" s="39">
        <v>0.1048</v>
      </c>
      <c r="F13909" s="40">
        <v>56700</v>
      </c>
      <c r="G13909" s="40">
        <v>56700</v>
      </c>
      <c r="H13909" s="40">
        <v>31828.47</v>
      </c>
      <c r="I13909" s="40">
        <v>38499.99</v>
      </c>
      <c r="J13909" s="67">
        <f t="shared" si="651"/>
        <v>0.56134867724867732</v>
      </c>
      <c r="K13909" s="39">
        <f t="shared" si="652"/>
        <v>0.67901216931216923</v>
      </c>
      <c r="L13909" s="2" t="str">
        <f t="shared" si="653"/>
        <v>AA</v>
      </c>
      <c r="M13909" s="2" t="s">
        <v>564</v>
      </c>
      <c r="N13909" s="2" t="s">
        <v>417</v>
      </c>
      <c r="O13909" s="2" t="s">
        <v>70</v>
      </c>
    </row>
    <row r="13910" spans="1:15">
      <c r="A13910" s="38">
        <v>41786</v>
      </c>
      <c r="B13910" s="38">
        <v>45439</v>
      </c>
      <c r="C13910" s="131">
        <v>120</v>
      </c>
      <c r="D13910" s="39">
        <v>0.1139</v>
      </c>
      <c r="E13910" s="39">
        <v>0.1139</v>
      </c>
      <c r="F13910" s="40">
        <v>125000</v>
      </c>
      <c r="G13910" s="40">
        <v>125000</v>
      </c>
      <c r="H13910" s="40">
        <v>79265.27</v>
      </c>
      <c r="I13910" s="40">
        <v>84999.99</v>
      </c>
      <c r="J13910" s="67">
        <f t="shared" si="651"/>
        <v>0.63412215999999999</v>
      </c>
      <c r="K13910" s="39">
        <f t="shared" si="652"/>
        <v>0.67999992000000009</v>
      </c>
      <c r="L13910" s="2" t="str">
        <f t="shared" si="653"/>
        <v>AA</v>
      </c>
      <c r="M13910" s="2" t="s">
        <v>1118</v>
      </c>
      <c r="N13910" s="2" t="s">
        <v>416</v>
      </c>
      <c r="O13910" s="2" t="s">
        <v>70</v>
      </c>
    </row>
    <row r="13911" spans="1:15">
      <c r="A13911" s="42">
        <v>41677</v>
      </c>
      <c r="B13911" s="42">
        <v>48982</v>
      </c>
      <c r="C13911" s="130">
        <v>240</v>
      </c>
      <c r="D13911" s="43">
        <v>0.1139</v>
      </c>
      <c r="E13911" s="43">
        <v>0.1094</v>
      </c>
      <c r="F13911" s="44">
        <v>95000</v>
      </c>
      <c r="G13911" s="44">
        <v>95000</v>
      </c>
      <c r="H13911" s="44">
        <v>62355.55</v>
      </c>
      <c r="I13911" s="44">
        <v>64999.99</v>
      </c>
      <c r="J13911" s="68">
        <f t="shared" si="651"/>
        <v>0.65637421052631584</v>
      </c>
      <c r="K13911" s="43">
        <f t="shared" si="652"/>
        <v>0.68421042105263152</v>
      </c>
      <c r="L13911" s="41" t="str">
        <f t="shared" si="653"/>
        <v>A</v>
      </c>
      <c r="M13911" s="41" t="s">
        <v>495</v>
      </c>
      <c r="N13911" s="41" t="s">
        <v>424</v>
      </c>
      <c r="O13911" s="41" t="s">
        <v>70</v>
      </c>
    </row>
    <row r="13912" spans="1:15">
      <c r="A13912" s="38">
        <v>41719</v>
      </c>
      <c r="B13912" s="38">
        <v>45372</v>
      </c>
      <c r="C13912" s="131">
        <v>120</v>
      </c>
      <c r="D13912" s="39">
        <v>0.1139</v>
      </c>
      <c r="E13912" s="39">
        <v>0.1094</v>
      </c>
      <c r="F13912" s="40">
        <v>190000</v>
      </c>
      <c r="G13912" s="40">
        <v>190000</v>
      </c>
      <c r="H13912" s="40">
        <v>119064.91</v>
      </c>
      <c r="I13912" s="40">
        <v>129999.99</v>
      </c>
      <c r="J13912" s="67">
        <f t="shared" si="651"/>
        <v>0.62665742105263156</v>
      </c>
      <c r="K13912" s="39">
        <f t="shared" si="652"/>
        <v>0.68421047368421051</v>
      </c>
      <c r="L13912" s="2" t="str">
        <f t="shared" si="653"/>
        <v>AA</v>
      </c>
      <c r="M13912" s="2" t="s">
        <v>466</v>
      </c>
      <c r="N13912" s="2" t="s">
        <v>421</v>
      </c>
      <c r="O13912" s="2" t="s">
        <v>70</v>
      </c>
    </row>
    <row r="13913" spans="1:15">
      <c r="A13913" s="38">
        <v>41788</v>
      </c>
      <c r="B13913" s="38">
        <v>49093</v>
      </c>
      <c r="C13913" s="131">
        <v>240</v>
      </c>
      <c r="D13913" s="39">
        <v>0.1139</v>
      </c>
      <c r="E13913" s="39">
        <v>0.1094</v>
      </c>
      <c r="F13913" s="40">
        <v>185000</v>
      </c>
      <c r="G13913" s="40">
        <v>185000</v>
      </c>
      <c r="H13913" s="40">
        <v>122851.16</v>
      </c>
      <c r="I13913" s="40">
        <v>126629.3</v>
      </c>
      <c r="J13913" s="67">
        <f t="shared" si="651"/>
        <v>0.66406032432432438</v>
      </c>
      <c r="K13913" s="39">
        <f t="shared" si="652"/>
        <v>0.68448270270270273</v>
      </c>
      <c r="L13913" s="2" t="str">
        <f t="shared" si="653"/>
        <v>A</v>
      </c>
      <c r="M13913" s="2" t="s">
        <v>790</v>
      </c>
      <c r="N13913" s="2" t="s">
        <v>416</v>
      </c>
      <c r="O13913" s="2" t="s">
        <v>70</v>
      </c>
    </row>
    <row r="13914" spans="1:15">
      <c r="A13914" s="38">
        <v>39756</v>
      </c>
      <c r="B13914" s="38">
        <v>47061</v>
      </c>
      <c r="C13914" s="131">
        <v>240</v>
      </c>
      <c r="D13914" s="39">
        <v>0.1139</v>
      </c>
      <c r="E13914" s="39">
        <v>0.1048</v>
      </c>
      <c r="F13914" s="40">
        <v>87000</v>
      </c>
      <c r="G13914" s="40">
        <v>87000</v>
      </c>
      <c r="H13914" s="40">
        <v>45127.75</v>
      </c>
      <c r="I13914" s="40">
        <v>60000</v>
      </c>
      <c r="J13914" s="67">
        <f t="shared" si="651"/>
        <v>0.51870977011494257</v>
      </c>
      <c r="K13914" s="39">
        <f t="shared" si="652"/>
        <v>0.68965517241379315</v>
      </c>
      <c r="L13914" s="2" t="str">
        <f t="shared" si="653"/>
        <v>AA</v>
      </c>
      <c r="M13914" s="2" t="s">
        <v>1162</v>
      </c>
      <c r="N13914" s="2" t="s">
        <v>439</v>
      </c>
      <c r="O13914" s="2" t="s">
        <v>70</v>
      </c>
    </row>
    <row r="13915" spans="1:15">
      <c r="A13915" s="42">
        <v>39542</v>
      </c>
      <c r="B13915" s="42">
        <v>48673</v>
      </c>
      <c r="C13915" s="130">
        <v>300</v>
      </c>
      <c r="D13915" s="43">
        <v>0.1139</v>
      </c>
      <c r="E13915" s="43">
        <v>0.1094</v>
      </c>
      <c r="F13915" s="44">
        <v>79695</v>
      </c>
      <c r="G13915" s="44">
        <v>79695</v>
      </c>
      <c r="H13915" s="44">
        <v>42327.08</v>
      </c>
      <c r="I13915" s="44">
        <v>54999.99</v>
      </c>
      <c r="J13915" s="68">
        <f t="shared" si="651"/>
        <v>0.53111336972206535</v>
      </c>
      <c r="K13915" s="43">
        <f t="shared" si="652"/>
        <v>0.69013099943534728</v>
      </c>
      <c r="L13915" s="41" t="str">
        <f t="shared" si="653"/>
        <v>AA</v>
      </c>
      <c r="M13915" s="41" t="s">
        <v>410</v>
      </c>
      <c r="N13915" s="41" t="s">
        <v>422</v>
      </c>
      <c r="O13915" s="41" t="s">
        <v>70</v>
      </c>
    </row>
    <row r="13916" spans="1:15">
      <c r="A13916" s="38">
        <v>41451</v>
      </c>
      <c r="B13916" s="38">
        <v>48756</v>
      </c>
      <c r="C13916" s="131">
        <v>240</v>
      </c>
      <c r="D13916" s="39">
        <v>0.1139</v>
      </c>
      <c r="E13916" s="39">
        <v>0.1139</v>
      </c>
      <c r="F13916" s="40">
        <v>130000</v>
      </c>
      <c r="G13916" s="40">
        <v>130000</v>
      </c>
      <c r="H13916" s="40">
        <v>83500.160000000003</v>
      </c>
      <c r="I13916" s="40">
        <v>89999.99</v>
      </c>
      <c r="J13916" s="67">
        <f t="shared" si="651"/>
        <v>0.64230892307692311</v>
      </c>
      <c r="K13916" s="39">
        <f t="shared" si="652"/>
        <v>0.69230761538461538</v>
      </c>
      <c r="L13916" s="2" t="str">
        <f t="shared" si="653"/>
        <v>AA</v>
      </c>
      <c r="M13916" s="2" t="s">
        <v>466</v>
      </c>
      <c r="N13916" s="2" t="s">
        <v>421</v>
      </c>
      <c r="O13916" s="2" t="s">
        <v>70</v>
      </c>
    </row>
    <row r="13917" spans="1:15">
      <c r="A13917" s="42">
        <v>41645</v>
      </c>
      <c r="B13917" s="42">
        <v>48950</v>
      </c>
      <c r="C13917" s="130">
        <v>240</v>
      </c>
      <c r="D13917" s="43">
        <v>0.1139</v>
      </c>
      <c r="E13917" s="43">
        <v>0.1139</v>
      </c>
      <c r="F13917" s="44">
        <v>86000</v>
      </c>
      <c r="G13917" s="44">
        <v>86000</v>
      </c>
      <c r="H13917" s="44">
        <v>57330.47</v>
      </c>
      <c r="I13917" s="44">
        <v>59999.99</v>
      </c>
      <c r="J13917" s="68">
        <f t="shared" si="651"/>
        <v>0.66663337209302331</v>
      </c>
      <c r="K13917" s="43">
        <f t="shared" si="652"/>
        <v>0.69767430232558136</v>
      </c>
      <c r="L13917" s="41" t="str">
        <f t="shared" si="653"/>
        <v>A</v>
      </c>
      <c r="M13917" s="41" t="s">
        <v>472</v>
      </c>
      <c r="N13917" s="41" t="s">
        <v>426</v>
      </c>
      <c r="O13917" s="41" t="s">
        <v>70</v>
      </c>
    </row>
    <row r="13918" spans="1:15">
      <c r="A13918" s="38">
        <v>39745</v>
      </c>
      <c r="B13918" s="38">
        <v>50702</v>
      </c>
      <c r="C13918" s="131">
        <v>360</v>
      </c>
      <c r="D13918" s="39">
        <v>0.1139</v>
      </c>
      <c r="E13918" s="39">
        <v>0.1048</v>
      </c>
      <c r="F13918" s="40">
        <v>72300</v>
      </c>
      <c r="G13918" s="40">
        <v>72300</v>
      </c>
      <c r="H13918" s="40">
        <v>41722.19</v>
      </c>
      <c r="I13918" s="40">
        <v>50609.99</v>
      </c>
      <c r="J13918" s="67">
        <f t="shared" si="651"/>
        <v>0.57707040110650076</v>
      </c>
      <c r="K13918" s="39">
        <f t="shared" si="652"/>
        <v>0.69999986168741357</v>
      </c>
      <c r="L13918" s="2" t="str">
        <f t="shared" si="653"/>
        <v>AA</v>
      </c>
      <c r="M13918" s="2" t="s">
        <v>495</v>
      </c>
      <c r="N13918" s="2" t="s">
        <v>424</v>
      </c>
      <c r="O13918" s="2" t="s">
        <v>70</v>
      </c>
    </row>
    <row r="13919" spans="1:15">
      <c r="A13919" s="42">
        <v>41810</v>
      </c>
      <c r="B13919" s="42">
        <v>49115</v>
      </c>
      <c r="C13919" s="130">
        <v>240</v>
      </c>
      <c r="D13919" s="43">
        <v>0.1139</v>
      </c>
      <c r="E13919" s="43">
        <v>0.1094</v>
      </c>
      <c r="F13919" s="44">
        <v>100000</v>
      </c>
      <c r="G13919" s="44">
        <v>100000</v>
      </c>
      <c r="H13919" s="44">
        <v>68134.5</v>
      </c>
      <c r="I13919" s="44">
        <v>69999.990000000005</v>
      </c>
      <c r="J13919" s="68">
        <f t="shared" si="651"/>
        <v>0.68134499999999998</v>
      </c>
      <c r="K13919" s="43">
        <f t="shared" si="652"/>
        <v>0.69999990000000001</v>
      </c>
      <c r="L13919" s="41" t="str">
        <f t="shared" si="653"/>
        <v>A</v>
      </c>
      <c r="M13919" s="41" t="s">
        <v>1655</v>
      </c>
      <c r="N13919" s="41" t="s">
        <v>432</v>
      </c>
      <c r="O13919" s="41" t="s">
        <v>70</v>
      </c>
    </row>
    <row r="13920" spans="1:15">
      <c r="A13920" s="38">
        <v>39801</v>
      </c>
      <c r="B13920" s="38">
        <v>48323</v>
      </c>
      <c r="C13920" s="131">
        <v>280</v>
      </c>
      <c r="D13920" s="39">
        <v>0.1139</v>
      </c>
      <c r="E13920" s="39">
        <v>0.1048</v>
      </c>
      <c r="F13920" s="40">
        <v>100000</v>
      </c>
      <c r="G13920" s="40">
        <v>100000</v>
      </c>
      <c r="H13920" s="40">
        <v>53752.43</v>
      </c>
      <c r="I13920" s="40">
        <v>69999.990000000005</v>
      </c>
      <c r="J13920" s="67">
        <f t="shared" si="651"/>
        <v>0.53752429999999995</v>
      </c>
      <c r="K13920" s="39">
        <f t="shared" si="652"/>
        <v>0.69999990000000001</v>
      </c>
      <c r="L13920" s="2" t="str">
        <f t="shared" si="653"/>
        <v>AA</v>
      </c>
      <c r="M13920" s="2" t="s">
        <v>1531</v>
      </c>
      <c r="N13920" s="2" t="s">
        <v>416</v>
      </c>
      <c r="O13920" s="2" t="s">
        <v>70</v>
      </c>
    </row>
    <row r="13921" spans="1:15">
      <c r="A13921" s="42">
        <v>39968</v>
      </c>
      <c r="B13921" s="42">
        <v>50925</v>
      </c>
      <c r="C13921" s="130">
        <v>360</v>
      </c>
      <c r="D13921" s="43">
        <v>0.1139</v>
      </c>
      <c r="E13921" s="43">
        <v>0.1048</v>
      </c>
      <c r="F13921" s="44">
        <v>150000</v>
      </c>
      <c r="G13921" s="44">
        <v>150000</v>
      </c>
      <c r="H13921" s="44">
        <v>88418.87</v>
      </c>
      <c r="I13921" s="44">
        <v>104999.99</v>
      </c>
      <c r="J13921" s="68">
        <f t="shared" si="651"/>
        <v>0.58945913333333333</v>
      </c>
      <c r="K13921" s="43">
        <f t="shared" si="652"/>
        <v>0.69999993333333332</v>
      </c>
      <c r="L13921" s="41" t="str">
        <f t="shared" si="653"/>
        <v>AA</v>
      </c>
      <c r="M13921" s="41" t="s">
        <v>538</v>
      </c>
      <c r="N13921" s="41" t="s">
        <v>417</v>
      </c>
      <c r="O13921" s="41" t="s">
        <v>70</v>
      </c>
    </row>
    <row r="13922" spans="1:15">
      <c r="A13922" s="42">
        <v>41738</v>
      </c>
      <c r="B13922" s="42">
        <v>49043</v>
      </c>
      <c r="C13922" s="130">
        <v>240</v>
      </c>
      <c r="D13922" s="43">
        <v>0.1139</v>
      </c>
      <c r="E13922" s="43">
        <v>0.1094</v>
      </c>
      <c r="F13922" s="44">
        <v>167000</v>
      </c>
      <c r="G13922" s="44">
        <v>167000</v>
      </c>
      <c r="H13922" s="44">
        <v>113605.38</v>
      </c>
      <c r="I13922" s="44">
        <v>117599.99</v>
      </c>
      <c r="J13922" s="68">
        <f t="shared" si="651"/>
        <v>0.68027173652694617</v>
      </c>
      <c r="K13922" s="43">
        <f t="shared" si="652"/>
        <v>0.70419155688622759</v>
      </c>
      <c r="L13922" s="41" t="str">
        <f t="shared" si="653"/>
        <v>A</v>
      </c>
      <c r="M13922" s="41" t="s">
        <v>609</v>
      </c>
      <c r="N13922" s="41" t="s">
        <v>428</v>
      </c>
      <c r="O13922" s="41" t="s">
        <v>70</v>
      </c>
    </row>
    <row r="13923" spans="1:15">
      <c r="A13923" s="38">
        <v>38859</v>
      </c>
      <c r="B13923" s="38">
        <v>45557</v>
      </c>
      <c r="C13923" s="131">
        <v>220</v>
      </c>
      <c r="D13923" s="39">
        <v>0.1139</v>
      </c>
      <c r="E13923" s="39">
        <v>0.1139</v>
      </c>
      <c r="F13923" s="40">
        <v>198401.5</v>
      </c>
      <c r="G13923" s="40">
        <v>198401.5</v>
      </c>
      <c r="H13923" s="40">
        <v>50182.09</v>
      </c>
      <c r="I13923" s="40">
        <v>139999.99</v>
      </c>
      <c r="J13923" s="67">
        <f t="shared" si="651"/>
        <v>0.25293200908259261</v>
      </c>
      <c r="K13923" s="39">
        <f t="shared" si="652"/>
        <v>0.70563977590895222</v>
      </c>
      <c r="L13923" s="2" t="str">
        <f t="shared" si="653"/>
        <v>AA</v>
      </c>
      <c r="M13923" s="2" t="s">
        <v>665</v>
      </c>
      <c r="N13923" s="2" t="s">
        <v>417</v>
      </c>
      <c r="O13923" s="2" t="s">
        <v>70</v>
      </c>
    </row>
    <row r="13924" spans="1:15">
      <c r="A13924" s="42">
        <v>41862</v>
      </c>
      <c r="B13924" s="42">
        <v>49167</v>
      </c>
      <c r="C13924" s="130">
        <v>240</v>
      </c>
      <c r="D13924" s="43">
        <v>0.1139</v>
      </c>
      <c r="E13924" s="43">
        <v>0.1094</v>
      </c>
      <c r="F13924" s="44">
        <v>130000</v>
      </c>
      <c r="G13924" s="44">
        <v>130000</v>
      </c>
      <c r="H13924" s="44">
        <v>90213.95</v>
      </c>
      <c r="I13924" s="44">
        <v>91999.99</v>
      </c>
      <c r="J13924" s="68">
        <f t="shared" si="651"/>
        <v>0.69395346153846149</v>
      </c>
      <c r="K13924" s="43">
        <f t="shared" si="652"/>
        <v>0.70769223076923082</v>
      </c>
      <c r="L13924" s="41" t="str">
        <f t="shared" si="653"/>
        <v>A</v>
      </c>
      <c r="M13924" s="41" t="s">
        <v>466</v>
      </c>
      <c r="N13924" s="41" t="s">
        <v>421</v>
      </c>
      <c r="O13924" s="41" t="s">
        <v>70</v>
      </c>
    </row>
    <row r="13925" spans="1:15">
      <c r="A13925" s="42">
        <v>41856</v>
      </c>
      <c r="B13925" s="42">
        <v>49161</v>
      </c>
      <c r="C13925" s="130">
        <v>240</v>
      </c>
      <c r="D13925" s="43">
        <v>0.1139</v>
      </c>
      <c r="E13925" s="43">
        <v>0.1094</v>
      </c>
      <c r="F13925" s="44">
        <v>120000</v>
      </c>
      <c r="G13925" s="44">
        <v>120000</v>
      </c>
      <c r="H13925" s="44">
        <v>83381.919999999998</v>
      </c>
      <c r="I13925" s="44">
        <v>84999.99</v>
      </c>
      <c r="J13925" s="68">
        <f t="shared" si="651"/>
        <v>0.69484933333333332</v>
      </c>
      <c r="K13925" s="43">
        <f t="shared" si="652"/>
        <v>0.70833325000000003</v>
      </c>
      <c r="L13925" s="41" t="str">
        <f t="shared" si="653"/>
        <v>A</v>
      </c>
      <c r="M13925" s="41" t="s">
        <v>477</v>
      </c>
      <c r="N13925" s="41" t="s">
        <v>422</v>
      </c>
      <c r="O13925" s="41" t="s">
        <v>70</v>
      </c>
    </row>
    <row r="13926" spans="1:15">
      <c r="A13926" s="42">
        <v>41645</v>
      </c>
      <c r="B13926" s="42">
        <v>48950</v>
      </c>
      <c r="C13926" s="130">
        <v>240</v>
      </c>
      <c r="D13926" s="43">
        <v>0.1139</v>
      </c>
      <c r="E13926" s="43">
        <v>0.1094</v>
      </c>
      <c r="F13926" s="44">
        <v>60700</v>
      </c>
      <c r="G13926" s="44">
        <v>60700</v>
      </c>
      <c r="H13926" s="44">
        <v>41086.83</v>
      </c>
      <c r="I13926" s="44">
        <v>42999.99</v>
      </c>
      <c r="J13926" s="68">
        <f t="shared" si="651"/>
        <v>0.67688352553542008</v>
      </c>
      <c r="K13926" s="43">
        <f t="shared" si="652"/>
        <v>0.70840181219110376</v>
      </c>
      <c r="L13926" s="41" t="str">
        <f t="shared" si="653"/>
        <v>A</v>
      </c>
      <c r="M13926" s="41" t="s">
        <v>466</v>
      </c>
      <c r="N13926" s="41" t="s">
        <v>421</v>
      </c>
      <c r="O13926" s="41" t="s">
        <v>70</v>
      </c>
    </row>
    <row r="13927" spans="1:15">
      <c r="A13927" s="38">
        <v>39252</v>
      </c>
      <c r="B13927" s="38">
        <v>46557</v>
      </c>
      <c r="C13927" s="131">
        <v>240</v>
      </c>
      <c r="D13927" s="39">
        <v>0.1139</v>
      </c>
      <c r="E13927" s="39">
        <v>0.1094</v>
      </c>
      <c r="F13927" s="40">
        <v>140500</v>
      </c>
      <c r="G13927" s="40">
        <v>140500</v>
      </c>
      <c r="H13927" s="40">
        <v>68000.22</v>
      </c>
      <c r="I13927" s="40">
        <v>100000</v>
      </c>
      <c r="J13927" s="67">
        <f t="shared" si="651"/>
        <v>0.48398733096085411</v>
      </c>
      <c r="K13927" s="39">
        <f t="shared" si="652"/>
        <v>0.71174377224199292</v>
      </c>
      <c r="L13927" s="2" t="str">
        <f t="shared" si="653"/>
        <v>AA</v>
      </c>
      <c r="M13927" s="2" t="s">
        <v>479</v>
      </c>
      <c r="N13927" s="2" t="s">
        <v>421</v>
      </c>
      <c r="O13927" s="2" t="s">
        <v>70</v>
      </c>
    </row>
    <row r="13928" spans="1:15">
      <c r="A13928" s="38">
        <v>39917</v>
      </c>
      <c r="B13928" s="38">
        <v>45396</v>
      </c>
      <c r="C13928" s="131">
        <v>180</v>
      </c>
      <c r="D13928" s="39">
        <v>0.1139</v>
      </c>
      <c r="E13928" s="39">
        <v>0.1048</v>
      </c>
      <c r="F13928" s="40">
        <v>140000</v>
      </c>
      <c r="G13928" s="40">
        <v>140000</v>
      </c>
      <c r="H13928" s="40">
        <v>63504.19</v>
      </c>
      <c r="I13928" s="40">
        <v>99999.99</v>
      </c>
      <c r="J13928" s="67">
        <f t="shared" si="651"/>
        <v>0.45360135714285715</v>
      </c>
      <c r="K13928" s="39">
        <f t="shared" si="652"/>
        <v>0.71428564285714291</v>
      </c>
      <c r="L13928" s="2" t="str">
        <f t="shared" si="653"/>
        <v>AA</v>
      </c>
      <c r="M13928" s="2" t="s">
        <v>754</v>
      </c>
      <c r="N13928" s="2" t="s">
        <v>422</v>
      </c>
      <c r="O13928" s="2" t="s">
        <v>70</v>
      </c>
    </row>
    <row r="13929" spans="1:15">
      <c r="A13929" s="38">
        <v>41816</v>
      </c>
      <c r="B13929" s="38">
        <v>49121</v>
      </c>
      <c r="C13929" s="131">
        <v>240</v>
      </c>
      <c r="D13929" s="39">
        <v>0.1139</v>
      </c>
      <c r="E13929" s="39">
        <v>0.1094</v>
      </c>
      <c r="F13929" s="40">
        <v>160000</v>
      </c>
      <c r="G13929" s="40">
        <v>160000</v>
      </c>
      <c r="H13929" s="40">
        <v>111947.07</v>
      </c>
      <c r="I13929" s="40">
        <v>114999.99</v>
      </c>
      <c r="J13929" s="67">
        <f t="shared" si="651"/>
        <v>0.69966918750000007</v>
      </c>
      <c r="K13929" s="39">
        <f t="shared" si="652"/>
        <v>0.71874993750000005</v>
      </c>
      <c r="L13929" s="2" t="str">
        <f t="shared" si="653"/>
        <v>A</v>
      </c>
      <c r="M13929" s="2" t="s">
        <v>871</v>
      </c>
      <c r="N13929" s="2" t="s">
        <v>416</v>
      </c>
      <c r="O13929" s="2" t="s">
        <v>70</v>
      </c>
    </row>
    <row r="13930" spans="1:15">
      <c r="A13930" s="42">
        <v>41508</v>
      </c>
      <c r="B13930" s="42">
        <v>45160</v>
      </c>
      <c r="C13930" s="130">
        <v>120</v>
      </c>
      <c r="D13930" s="43">
        <v>0.1139</v>
      </c>
      <c r="E13930" s="43">
        <v>0.1139</v>
      </c>
      <c r="F13930" s="44">
        <v>167444</v>
      </c>
      <c r="G13930" s="44">
        <v>167444</v>
      </c>
      <c r="H13930" s="44">
        <v>104612.24</v>
      </c>
      <c r="I13930" s="44">
        <v>121599.99</v>
      </c>
      <c r="J13930" s="68">
        <f t="shared" si="651"/>
        <v>0.62475956140560429</v>
      </c>
      <c r="K13930" s="43">
        <f t="shared" si="652"/>
        <v>0.72621288311316023</v>
      </c>
      <c r="L13930" s="41" t="str">
        <f t="shared" si="653"/>
        <v>AA</v>
      </c>
      <c r="M13930" s="41" t="s">
        <v>457</v>
      </c>
      <c r="N13930" s="41" t="s">
        <v>419</v>
      </c>
      <c r="O13930" s="41" t="s">
        <v>70</v>
      </c>
    </row>
    <row r="13931" spans="1:15">
      <c r="A13931" s="38">
        <v>41312</v>
      </c>
      <c r="B13931" s="38">
        <v>48617</v>
      </c>
      <c r="C13931" s="131">
        <v>240</v>
      </c>
      <c r="D13931" s="39">
        <v>0.1139</v>
      </c>
      <c r="E13931" s="39">
        <v>0.1139</v>
      </c>
      <c r="F13931" s="40">
        <v>168000</v>
      </c>
      <c r="G13931" s="40">
        <v>168000</v>
      </c>
      <c r="H13931" s="40">
        <v>112166.38</v>
      </c>
      <c r="I13931" s="40">
        <v>123155.99</v>
      </c>
      <c r="J13931" s="67">
        <f t="shared" si="651"/>
        <v>0.66765702380952385</v>
      </c>
      <c r="K13931" s="39">
        <f t="shared" si="652"/>
        <v>0.73307136904761905</v>
      </c>
      <c r="L13931" s="2" t="str">
        <f t="shared" si="653"/>
        <v>A</v>
      </c>
      <c r="M13931" s="2" t="s">
        <v>1581</v>
      </c>
      <c r="N13931" s="2" t="s">
        <v>429</v>
      </c>
      <c r="O13931" s="2" t="s">
        <v>70</v>
      </c>
    </row>
    <row r="13932" spans="1:15">
      <c r="A13932" s="42">
        <v>41474</v>
      </c>
      <c r="B13932" s="42">
        <v>48779</v>
      </c>
      <c r="C13932" s="130">
        <v>240</v>
      </c>
      <c r="D13932" s="43">
        <v>0.1139</v>
      </c>
      <c r="E13932" s="43">
        <v>0.1139</v>
      </c>
      <c r="F13932" s="44">
        <v>109000</v>
      </c>
      <c r="G13932" s="44">
        <v>109000</v>
      </c>
      <c r="H13932" s="44">
        <v>74526.77</v>
      </c>
      <c r="I13932" s="44">
        <v>79999.990000000005</v>
      </c>
      <c r="J13932" s="68">
        <f t="shared" si="651"/>
        <v>0.68373183486238531</v>
      </c>
      <c r="K13932" s="43">
        <f t="shared" si="652"/>
        <v>0.7339448623853212</v>
      </c>
      <c r="L13932" s="41" t="str">
        <f t="shared" si="653"/>
        <v>A</v>
      </c>
      <c r="M13932" s="41" t="s">
        <v>482</v>
      </c>
      <c r="N13932" s="41" t="s">
        <v>422</v>
      </c>
      <c r="O13932" s="41" t="s">
        <v>70</v>
      </c>
    </row>
    <row r="13933" spans="1:15">
      <c r="A13933" s="42">
        <v>39857</v>
      </c>
      <c r="B13933" s="42">
        <v>45943</v>
      </c>
      <c r="C13933" s="130">
        <v>200</v>
      </c>
      <c r="D13933" s="43">
        <v>0.1139</v>
      </c>
      <c r="E13933" s="43">
        <v>0.1094</v>
      </c>
      <c r="F13933" s="44">
        <v>65000</v>
      </c>
      <c r="G13933" s="44">
        <v>65000</v>
      </c>
      <c r="H13933" s="44">
        <v>31965.41</v>
      </c>
      <c r="I13933" s="44">
        <v>47999.99</v>
      </c>
      <c r="J13933" s="68">
        <f t="shared" si="651"/>
        <v>0.49177553846153849</v>
      </c>
      <c r="K13933" s="43">
        <f t="shared" si="652"/>
        <v>0.73846138461538458</v>
      </c>
      <c r="L13933" s="41" t="str">
        <f t="shared" si="653"/>
        <v>AA</v>
      </c>
      <c r="M13933" s="41" t="s">
        <v>1074</v>
      </c>
      <c r="N13933" s="41" t="s">
        <v>422</v>
      </c>
      <c r="O13933" s="41" t="s">
        <v>70</v>
      </c>
    </row>
    <row r="13934" spans="1:15">
      <c r="A13934" s="42">
        <v>41612</v>
      </c>
      <c r="B13934" s="42">
        <v>48917</v>
      </c>
      <c r="C13934" s="130">
        <v>240</v>
      </c>
      <c r="D13934" s="43">
        <v>0.1139</v>
      </c>
      <c r="E13934" s="43">
        <v>0.1139</v>
      </c>
      <c r="F13934" s="44">
        <v>54000</v>
      </c>
      <c r="G13934" s="44">
        <v>54000</v>
      </c>
      <c r="H13934" s="44">
        <v>37959.269999999997</v>
      </c>
      <c r="I13934" s="44">
        <v>39879.82</v>
      </c>
      <c r="J13934" s="68">
        <f t="shared" si="651"/>
        <v>0.7029494444444444</v>
      </c>
      <c r="K13934" s="43">
        <f t="shared" si="652"/>
        <v>0.73851518518518522</v>
      </c>
      <c r="L13934" s="41" t="str">
        <f t="shared" si="653"/>
        <v>A</v>
      </c>
      <c r="M13934" s="41" t="s">
        <v>1131</v>
      </c>
      <c r="N13934" s="41" t="s">
        <v>430</v>
      </c>
      <c r="O13934" s="41" t="s">
        <v>70</v>
      </c>
    </row>
    <row r="13935" spans="1:15">
      <c r="A13935" s="42">
        <v>39195</v>
      </c>
      <c r="B13935" s="42">
        <v>44674</v>
      </c>
      <c r="C13935" s="130">
        <v>180</v>
      </c>
      <c r="D13935" s="43">
        <v>0.1139</v>
      </c>
      <c r="E13935" s="43">
        <v>0.1094</v>
      </c>
      <c r="F13935" s="44">
        <v>155000</v>
      </c>
      <c r="G13935" s="44">
        <v>155000</v>
      </c>
      <c r="H13935" s="44">
        <v>64905.53</v>
      </c>
      <c r="I13935" s="44">
        <v>116000</v>
      </c>
      <c r="J13935" s="68">
        <f t="shared" si="651"/>
        <v>0.41874535483870967</v>
      </c>
      <c r="K13935" s="43">
        <f t="shared" si="652"/>
        <v>0.74838709677419357</v>
      </c>
      <c r="L13935" s="41" t="str">
        <f t="shared" si="653"/>
        <v>AA</v>
      </c>
      <c r="M13935" s="41" t="s">
        <v>882</v>
      </c>
      <c r="N13935" s="41" t="s">
        <v>416</v>
      </c>
      <c r="O13935" s="41" t="s">
        <v>70</v>
      </c>
    </row>
    <row r="13936" spans="1:15">
      <c r="A13936" s="42">
        <v>39903</v>
      </c>
      <c r="B13936" s="42">
        <v>45382</v>
      </c>
      <c r="C13936" s="130">
        <v>180</v>
      </c>
      <c r="D13936" s="43">
        <v>0.1139</v>
      </c>
      <c r="E13936" s="43">
        <v>0.1048</v>
      </c>
      <c r="F13936" s="44">
        <v>117340</v>
      </c>
      <c r="G13936" s="44">
        <v>117340</v>
      </c>
      <c r="H13936" s="44">
        <v>55959.96</v>
      </c>
      <c r="I13936" s="44">
        <v>87999.99</v>
      </c>
      <c r="J13936" s="68">
        <f t="shared" si="651"/>
        <v>0.47690438043292993</v>
      </c>
      <c r="K13936" s="43">
        <f t="shared" si="652"/>
        <v>0.74995730356229762</v>
      </c>
      <c r="L13936" s="41" t="str">
        <f t="shared" si="653"/>
        <v>AA</v>
      </c>
      <c r="M13936" s="41" t="s">
        <v>532</v>
      </c>
      <c r="N13936" s="41" t="s">
        <v>417</v>
      </c>
      <c r="O13936" s="41" t="s">
        <v>70</v>
      </c>
    </row>
    <row r="13937" spans="1:15">
      <c r="A13937" s="38">
        <v>41358</v>
      </c>
      <c r="B13937" s="38">
        <v>48663</v>
      </c>
      <c r="C13937" s="131">
        <v>240</v>
      </c>
      <c r="D13937" s="39">
        <v>0.1139</v>
      </c>
      <c r="E13937" s="39">
        <v>0.1139</v>
      </c>
      <c r="F13937" s="40">
        <v>80000</v>
      </c>
      <c r="G13937" s="40">
        <v>80000</v>
      </c>
      <c r="H13937" s="40">
        <v>54943.75</v>
      </c>
      <c r="I13937" s="40">
        <v>59999.99</v>
      </c>
      <c r="J13937" s="67">
        <f t="shared" si="651"/>
        <v>0.68679687499999997</v>
      </c>
      <c r="K13937" s="39">
        <f t="shared" si="652"/>
        <v>0.74999987499999998</v>
      </c>
      <c r="L13937" s="2" t="str">
        <f t="shared" si="653"/>
        <v>A</v>
      </c>
      <c r="M13937" s="2" t="s">
        <v>674</v>
      </c>
      <c r="N13937" s="2" t="s">
        <v>417</v>
      </c>
      <c r="O13937" s="2" t="s">
        <v>70</v>
      </c>
    </row>
    <row r="13938" spans="1:15">
      <c r="A13938" s="38">
        <v>41711</v>
      </c>
      <c r="B13938" s="38">
        <v>49016</v>
      </c>
      <c r="C13938" s="131">
        <v>240</v>
      </c>
      <c r="D13938" s="39">
        <v>0.1139</v>
      </c>
      <c r="E13938" s="39">
        <v>0.1094</v>
      </c>
      <c r="F13938" s="40">
        <v>200000</v>
      </c>
      <c r="G13938" s="40">
        <v>200000</v>
      </c>
      <c r="H13938" s="40">
        <v>125064.98</v>
      </c>
      <c r="I13938" s="40">
        <v>150086.19</v>
      </c>
      <c r="J13938" s="67">
        <f t="shared" si="651"/>
        <v>0.62532489999999996</v>
      </c>
      <c r="K13938" s="39">
        <f t="shared" si="652"/>
        <v>0.75043095000000004</v>
      </c>
      <c r="L13938" s="2" t="str">
        <f t="shared" si="653"/>
        <v>AA</v>
      </c>
      <c r="M13938" s="2" t="s">
        <v>457</v>
      </c>
      <c r="N13938" s="2" t="s">
        <v>419</v>
      </c>
      <c r="O13938" s="2" t="s">
        <v>70</v>
      </c>
    </row>
    <row r="13939" spans="1:15">
      <c r="A13939" s="38">
        <v>39847</v>
      </c>
      <c r="B13939" s="38">
        <v>47152</v>
      </c>
      <c r="C13939" s="131">
        <v>240</v>
      </c>
      <c r="D13939" s="39">
        <v>0.1139</v>
      </c>
      <c r="E13939" s="39">
        <v>0.1048</v>
      </c>
      <c r="F13939" s="40">
        <v>130500</v>
      </c>
      <c r="G13939" s="40">
        <v>130500</v>
      </c>
      <c r="H13939" s="40">
        <v>60964.04</v>
      </c>
      <c r="I13939" s="40">
        <v>98499.99</v>
      </c>
      <c r="J13939" s="67">
        <f t="shared" si="651"/>
        <v>0.46715739463601536</v>
      </c>
      <c r="K13939" s="39">
        <f t="shared" si="652"/>
        <v>0.75478919540229894</v>
      </c>
      <c r="L13939" s="2" t="str">
        <f t="shared" si="653"/>
        <v>AA</v>
      </c>
      <c r="M13939" s="2" t="s">
        <v>566</v>
      </c>
      <c r="N13939" s="2" t="s">
        <v>420</v>
      </c>
      <c r="O13939" s="2" t="s">
        <v>70</v>
      </c>
    </row>
    <row r="13940" spans="1:15">
      <c r="A13940" s="38">
        <v>38855</v>
      </c>
      <c r="B13940" s="38">
        <v>45125</v>
      </c>
      <c r="C13940" s="131">
        <v>206</v>
      </c>
      <c r="D13940" s="39">
        <v>0.1139</v>
      </c>
      <c r="E13940" s="39">
        <v>0.1139</v>
      </c>
      <c r="F13940" s="40">
        <v>145000</v>
      </c>
      <c r="G13940" s="40">
        <v>145000</v>
      </c>
      <c r="H13940" s="40">
        <v>58944.34</v>
      </c>
      <c r="I13940" s="40">
        <v>109999.99</v>
      </c>
      <c r="J13940" s="67">
        <f t="shared" si="651"/>
        <v>0.4065126896551724</v>
      </c>
      <c r="K13940" s="39">
        <f t="shared" si="652"/>
        <v>0.75862062068965519</v>
      </c>
      <c r="L13940" s="2" t="str">
        <f t="shared" si="653"/>
        <v>AA</v>
      </c>
      <c r="M13940" s="2" t="s">
        <v>611</v>
      </c>
      <c r="N13940" s="2" t="s">
        <v>419</v>
      </c>
      <c r="O13940" s="2" t="s">
        <v>70</v>
      </c>
    </row>
    <row r="13941" spans="1:15">
      <c r="A13941" s="38">
        <v>38926</v>
      </c>
      <c r="B13941" s="38">
        <v>40510</v>
      </c>
      <c r="C13941" s="131">
        <v>52</v>
      </c>
      <c r="D13941" s="39">
        <v>0.1139</v>
      </c>
      <c r="E13941" s="39">
        <v>0.1139</v>
      </c>
      <c r="F13941" s="40">
        <v>158000</v>
      </c>
      <c r="G13941" s="40">
        <v>158000</v>
      </c>
      <c r="H13941" s="40">
        <v>33740.94</v>
      </c>
      <c r="I13941" s="40">
        <v>120000</v>
      </c>
      <c r="J13941" s="67">
        <f t="shared" si="651"/>
        <v>0.21355025316455697</v>
      </c>
      <c r="K13941" s="39">
        <f t="shared" si="652"/>
        <v>0.759493670886076</v>
      </c>
      <c r="L13941" s="2" t="str">
        <f t="shared" si="653"/>
        <v>AA</v>
      </c>
      <c r="M13941" s="2" t="s">
        <v>761</v>
      </c>
      <c r="N13941" s="2" t="s">
        <v>422</v>
      </c>
      <c r="O13941" s="2" t="s">
        <v>70</v>
      </c>
    </row>
    <row r="13942" spans="1:15">
      <c r="A13942" s="42">
        <v>39084</v>
      </c>
      <c r="B13942" s="42">
        <v>41945</v>
      </c>
      <c r="C13942" s="130">
        <v>94</v>
      </c>
      <c r="D13942" s="43">
        <v>0.1139</v>
      </c>
      <c r="E13942" s="43">
        <v>0.1139</v>
      </c>
      <c r="F13942" s="44">
        <v>150000</v>
      </c>
      <c r="G13942" s="44">
        <v>150000</v>
      </c>
      <c r="H13942" s="44">
        <v>55067.57</v>
      </c>
      <c r="I13942" s="44">
        <v>115088</v>
      </c>
      <c r="J13942" s="68">
        <f t="shared" si="651"/>
        <v>0.36711713333333335</v>
      </c>
      <c r="K13942" s="43">
        <f t="shared" si="652"/>
        <v>0.76725333333333334</v>
      </c>
      <c r="L13942" s="41" t="str">
        <f t="shared" si="653"/>
        <v>AA</v>
      </c>
      <c r="M13942" s="41" t="s">
        <v>1387</v>
      </c>
      <c r="N13942" s="41" t="s">
        <v>421</v>
      </c>
      <c r="O13942" s="41" t="s">
        <v>70</v>
      </c>
    </row>
    <row r="13943" spans="1:15">
      <c r="A13943" s="42">
        <v>39794</v>
      </c>
      <c r="B13943" s="42">
        <v>47099</v>
      </c>
      <c r="C13943" s="130">
        <v>240</v>
      </c>
      <c r="D13943" s="43">
        <v>0.1139</v>
      </c>
      <c r="E13943" s="43">
        <v>0.1048</v>
      </c>
      <c r="F13943" s="44">
        <v>62000</v>
      </c>
      <c r="G13943" s="44">
        <v>62000</v>
      </c>
      <c r="H13943" s="44">
        <v>34684.559999999998</v>
      </c>
      <c r="I13943" s="44">
        <v>47999.99</v>
      </c>
      <c r="J13943" s="68">
        <f t="shared" si="651"/>
        <v>0.55942838709677412</v>
      </c>
      <c r="K13943" s="43">
        <f t="shared" si="652"/>
        <v>0.77419338709677421</v>
      </c>
      <c r="L13943" s="41" t="str">
        <f t="shared" si="653"/>
        <v>AA</v>
      </c>
      <c r="M13943" s="41" t="s">
        <v>922</v>
      </c>
      <c r="N13943" s="41" t="s">
        <v>417</v>
      </c>
      <c r="O13943" s="41" t="s">
        <v>70</v>
      </c>
    </row>
    <row r="13944" spans="1:15">
      <c r="A13944" s="38">
        <v>38842</v>
      </c>
      <c r="B13944" s="38">
        <v>46147</v>
      </c>
      <c r="C13944" s="131">
        <v>240</v>
      </c>
      <c r="D13944" s="39">
        <v>0.1139</v>
      </c>
      <c r="E13944" s="39">
        <v>0.1139</v>
      </c>
      <c r="F13944" s="40">
        <v>178000</v>
      </c>
      <c r="G13944" s="40">
        <v>178000</v>
      </c>
      <c r="H13944" s="40">
        <v>89488.9</v>
      </c>
      <c r="I13944" s="40">
        <v>137999.99</v>
      </c>
      <c r="J13944" s="67">
        <f t="shared" si="651"/>
        <v>0.50274662921348312</v>
      </c>
      <c r="K13944" s="39">
        <f t="shared" si="652"/>
        <v>0.77528084269662911</v>
      </c>
      <c r="L13944" s="2" t="str">
        <f t="shared" si="653"/>
        <v>AA</v>
      </c>
      <c r="M13944" s="2" t="s">
        <v>457</v>
      </c>
      <c r="N13944" s="2" t="s">
        <v>419</v>
      </c>
      <c r="O13944" s="2" t="s">
        <v>70</v>
      </c>
    </row>
    <row r="13945" spans="1:15">
      <c r="A13945" s="38">
        <v>41578</v>
      </c>
      <c r="B13945" s="38">
        <v>48883</v>
      </c>
      <c r="C13945" s="131">
        <v>240</v>
      </c>
      <c r="D13945" s="39">
        <v>0.1139</v>
      </c>
      <c r="E13945" s="39">
        <v>0.1139</v>
      </c>
      <c r="F13945" s="40">
        <v>180000</v>
      </c>
      <c r="G13945" s="40">
        <v>180000</v>
      </c>
      <c r="H13945" s="40">
        <v>95328.54</v>
      </c>
      <c r="I13945" s="40">
        <v>140507.23000000001</v>
      </c>
      <c r="J13945" s="67">
        <f t="shared" si="651"/>
        <v>0.52960299999999993</v>
      </c>
      <c r="K13945" s="39">
        <f t="shared" si="652"/>
        <v>0.78059572222222229</v>
      </c>
      <c r="L13945" s="2" t="str">
        <f t="shared" si="653"/>
        <v>AA</v>
      </c>
      <c r="M13945" s="2" t="s">
        <v>531</v>
      </c>
      <c r="N13945" s="2" t="s">
        <v>423</v>
      </c>
      <c r="O13945" s="2" t="s">
        <v>70</v>
      </c>
    </row>
    <row r="13946" spans="1:15">
      <c r="A13946" s="42">
        <v>39790</v>
      </c>
      <c r="B13946" s="42">
        <v>47095</v>
      </c>
      <c r="C13946" s="130">
        <v>240</v>
      </c>
      <c r="D13946" s="43">
        <v>0.1139</v>
      </c>
      <c r="E13946" s="43">
        <v>0.1048</v>
      </c>
      <c r="F13946" s="44">
        <v>73300</v>
      </c>
      <c r="G13946" s="44">
        <v>73300</v>
      </c>
      <c r="H13946" s="44">
        <v>41846.480000000003</v>
      </c>
      <c r="I13946" s="44">
        <v>57999.99</v>
      </c>
      <c r="J13946" s="68">
        <f t="shared" si="651"/>
        <v>0.57089331514324693</v>
      </c>
      <c r="K13946" s="43">
        <f t="shared" si="652"/>
        <v>0.79126862210095494</v>
      </c>
      <c r="L13946" s="41" t="str">
        <f t="shared" si="653"/>
        <v>AA</v>
      </c>
      <c r="M13946" s="41" t="s">
        <v>634</v>
      </c>
      <c r="N13946" s="41" t="s">
        <v>421</v>
      </c>
      <c r="O13946" s="41" t="s">
        <v>70</v>
      </c>
    </row>
    <row r="13947" spans="1:15">
      <c r="A13947" s="38">
        <v>39933</v>
      </c>
      <c r="B13947" s="38">
        <v>47238</v>
      </c>
      <c r="C13947" s="131">
        <v>240</v>
      </c>
      <c r="D13947" s="39">
        <v>0.1139</v>
      </c>
      <c r="E13947" s="39">
        <v>0.1048</v>
      </c>
      <c r="F13947" s="40">
        <v>90600</v>
      </c>
      <c r="G13947" s="40">
        <v>90600</v>
      </c>
      <c r="H13947" s="40">
        <v>52948.22</v>
      </c>
      <c r="I13947" s="40">
        <v>71999.990000000005</v>
      </c>
      <c r="J13947" s="67">
        <f t="shared" si="651"/>
        <v>0.58441743929359824</v>
      </c>
      <c r="K13947" s="39">
        <f t="shared" si="652"/>
        <v>0.79470187637969103</v>
      </c>
      <c r="L13947" s="2" t="str">
        <f t="shared" si="653"/>
        <v>AA</v>
      </c>
      <c r="M13947" s="2" t="s">
        <v>697</v>
      </c>
      <c r="N13947" s="2" t="s">
        <v>422</v>
      </c>
      <c r="O13947" s="2" t="s">
        <v>70</v>
      </c>
    </row>
    <row r="13948" spans="1:15">
      <c r="A13948" s="42">
        <v>38924</v>
      </c>
      <c r="B13948" s="42">
        <v>46747</v>
      </c>
      <c r="C13948" s="130">
        <v>257</v>
      </c>
      <c r="D13948" s="43">
        <v>0.1139</v>
      </c>
      <c r="E13948" s="43">
        <v>0.1139</v>
      </c>
      <c r="F13948" s="44">
        <v>180000</v>
      </c>
      <c r="G13948" s="44">
        <v>180000</v>
      </c>
      <c r="H13948" s="44">
        <v>56878.51</v>
      </c>
      <c r="I13948" s="44">
        <v>143761.96</v>
      </c>
      <c r="J13948" s="68">
        <f t="shared" si="651"/>
        <v>0.31599172222222222</v>
      </c>
      <c r="K13948" s="43">
        <f t="shared" si="652"/>
        <v>0.79867755555555553</v>
      </c>
      <c r="L13948" s="41" t="str">
        <f t="shared" si="653"/>
        <v>AA</v>
      </c>
      <c r="M13948" s="41" t="s">
        <v>564</v>
      </c>
      <c r="N13948" s="41" t="s">
        <v>417</v>
      </c>
      <c r="O13948" s="41" t="s">
        <v>70</v>
      </c>
    </row>
    <row r="13949" spans="1:15">
      <c r="A13949" s="38">
        <v>39664</v>
      </c>
      <c r="B13949" s="38">
        <v>46969</v>
      </c>
      <c r="C13949" s="131">
        <v>240</v>
      </c>
      <c r="D13949" s="39">
        <v>0.1139</v>
      </c>
      <c r="E13949" s="39">
        <v>0.1048</v>
      </c>
      <c r="F13949" s="40">
        <v>57550</v>
      </c>
      <c r="G13949" s="40">
        <v>57550</v>
      </c>
      <c r="H13949" s="40">
        <v>32765.9</v>
      </c>
      <c r="I13949" s="40">
        <v>45999.99</v>
      </c>
      <c r="J13949" s="67">
        <f t="shared" si="651"/>
        <v>0.5693466550825369</v>
      </c>
      <c r="K13949" s="39">
        <f t="shared" si="652"/>
        <v>0.79930477845351866</v>
      </c>
      <c r="L13949" s="2" t="str">
        <f t="shared" si="653"/>
        <v>AA</v>
      </c>
      <c r="M13949" s="2" t="s">
        <v>464</v>
      </c>
      <c r="N13949" s="2" t="s">
        <v>424</v>
      </c>
      <c r="O13949" s="2" t="s">
        <v>70</v>
      </c>
    </row>
    <row r="13950" spans="1:15">
      <c r="A13950" s="42">
        <v>39960</v>
      </c>
      <c r="B13950" s="42">
        <v>47265</v>
      </c>
      <c r="C13950" s="130">
        <v>240</v>
      </c>
      <c r="D13950" s="43">
        <v>0.1139</v>
      </c>
      <c r="E13950" s="43">
        <v>0.1048</v>
      </c>
      <c r="F13950" s="44">
        <v>58763.88</v>
      </c>
      <c r="G13950" s="44">
        <v>58763.88</v>
      </c>
      <c r="H13950" s="44">
        <v>34781.82</v>
      </c>
      <c r="I13950" s="44">
        <v>46999.99</v>
      </c>
      <c r="J13950" s="68">
        <f t="shared" si="651"/>
        <v>0.59189114129291664</v>
      </c>
      <c r="K13950" s="43">
        <f t="shared" si="652"/>
        <v>0.79981087021483266</v>
      </c>
      <c r="L13950" s="41" t="str">
        <f t="shared" si="653"/>
        <v>AA</v>
      </c>
      <c r="M13950" s="41" t="s">
        <v>1146</v>
      </c>
      <c r="N13950" s="41" t="s">
        <v>422</v>
      </c>
      <c r="O13950" s="41" t="s">
        <v>70</v>
      </c>
    </row>
    <row r="13951" spans="1:15">
      <c r="A13951" s="38">
        <v>39902</v>
      </c>
      <c r="B13951" s="38">
        <v>47207</v>
      </c>
      <c r="C13951" s="131">
        <v>240</v>
      </c>
      <c r="D13951" s="39">
        <v>0.1139</v>
      </c>
      <c r="E13951" s="39">
        <v>0.1048</v>
      </c>
      <c r="F13951" s="40">
        <v>55000</v>
      </c>
      <c r="G13951" s="40">
        <v>55000</v>
      </c>
      <c r="H13951" s="40">
        <v>32397.87</v>
      </c>
      <c r="I13951" s="40">
        <v>43999.99</v>
      </c>
      <c r="J13951" s="67">
        <f t="shared" si="651"/>
        <v>0.58905218181818175</v>
      </c>
      <c r="K13951" s="39">
        <f t="shared" si="652"/>
        <v>0.79999981818181809</v>
      </c>
      <c r="L13951" s="2" t="str">
        <f t="shared" si="653"/>
        <v>AA</v>
      </c>
      <c r="M13951" s="2" t="s">
        <v>453</v>
      </c>
      <c r="N13951" s="2" t="s">
        <v>418</v>
      </c>
      <c r="O13951" s="2" t="s">
        <v>70</v>
      </c>
    </row>
    <row r="13952" spans="1:15">
      <c r="A13952" s="38">
        <v>39927</v>
      </c>
      <c r="B13952" s="38">
        <v>47232</v>
      </c>
      <c r="C13952" s="131">
        <v>240</v>
      </c>
      <c r="D13952" s="39">
        <v>0.1139</v>
      </c>
      <c r="E13952" s="39">
        <v>0.1048</v>
      </c>
      <c r="F13952" s="40">
        <v>64000</v>
      </c>
      <c r="G13952" s="40">
        <v>64000</v>
      </c>
      <c r="H13952" s="40">
        <v>37616.97</v>
      </c>
      <c r="I13952" s="40">
        <v>51199.99</v>
      </c>
      <c r="J13952" s="67">
        <f t="shared" si="651"/>
        <v>0.58776515625000003</v>
      </c>
      <c r="K13952" s="39">
        <f t="shared" si="652"/>
        <v>0.79999984374999999</v>
      </c>
      <c r="L13952" s="2" t="str">
        <f t="shared" si="653"/>
        <v>AA</v>
      </c>
      <c r="M13952" s="2" t="s">
        <v>957</v>
      </c>
      <c r="N13952" s="2" t="s">
        <v>418</v>
      </c>
      <c r="O13952" s="2" t="s">
        <v>70</v>
      </c>
    </row>
    <row r="13953" spans="1:15">
      <c r="A13953" s="42">
        <v>39527</v>
      </c>
      <c r="B13953" s="42">
        <v>46832</v>
      </c>
      <c r="C13953" s="130">
        <v>240</v>
      </c>
      <c r="D13953" s="43">
        <v>0.1139</v>
      </c>
      <c r="E13953" s="43">
        <v>0.1048</v>
      </c>
      <c r="F13953" s="44">
        <v>71000</v>
      </c>
      <c r="G13953" s="44">
        <v>71000</v>
      </c>
      <c r="H13953" s="44">
        <v>39340.080000000002</v>
      </c>
      <c r="I13953" s="44">
        <v>56799.99</v>
      </c>
      <c r="J13953" s="68">
        <f t="shared" si="651"/>
        <v>0.55408563380281695</v>
      </c>
      <c r="K13953" s="43">
        <f t="shared" si="652"/>
        <v>0.79999985915492955</v>
      </c>
      <c r="L13953" s="41" t="str">
        <f t="shared" si="653"/>
        <v>AA</v>
      </c>
      <c r="M13953" s="41" t="s">
        <v>1172</v>
      </c>
      <c r="N13953" s="41" t="s">
        <v>439</v>
      </c>
      <c r="O13953" s="41" t="s">
        <v>70</v>
      </c>
    </row>
    <row r="13954" spans="1:15">
      <c r="A13954" s="42">
        <v>39904</v>
      </c>
      <c r="B13954" s="42">
        <v>45778</v>
      </c>
      <c r="C13954" s="130">
        <v>193</v>
      </c>
      <c r="D13954" s="43">
        <v>0.1139</v>
      </c>
      <c r="E13954" s="43">
        <v>0.1048</v>
      </c>
      <c r="F13954" s="44">
        <v>92200</v>
      </c>
      <c r="G13954" s="44">
        <v>92200</v>
      </c>
      <c r="H13954" s="44">
        <v>48824.36</v>
      </c>
      <c r="I13954" s="44">
        <v>73759.990000000005</v>
      </c>
      <c r="J13954" s="68">
        <f t="shared" si="651"/>
        <v>0.52954837310195224</v>
      </c>
      <c r="K13954" s="43">
        <f t="shared" si="652"/>
        <v>0.79999989154013018</v>
      </c>
      <c r="L13954" s="41" t="str">
        <f t="shared" si="653"/>
        <v>AA</v>
      </c>
      <c r="M13954" s="41" t="s">
        <v>548</v>
      </c>
      <c r="N13954" s="41" t="s">
        <v>433</v>
      </c>
      <c r="O13954" s="41" t="s">
        <v>70</v>
      </c>
    </row>
    <row r="13955" spans="1:15">
      <c r="A13955" s="38">
        <v>38904</v>
      </c>
      <c r="B13955" s="38">
        <v>46209</v>
      </c>
      <c r="C13955" s="131">
        <v>240</v>
      </c>
      <c r="D13955" s="39">
        <v>0.1139</v>
      </c>
      <c r="E13955" s="39">
        <v>0.1139</v>
      </c>
      <c r="F13955" s="40">
        <v>150000</v>
      </c>
      <c r="G13955" s="40">
        <v>150000</v>
      </c>
      <c r="H13955" s="40">
        <v>74492.3</v>
      </c>
      <c r="I13955" s="40">
        <v>119999.99</v>
      </c>
      <c r="J13955" s="67">
        <f t="shared" ref="J13955:J14018" si="654">H13955/G13955</f>
        <v>0.49661533333333335</v>
      </c>
      <c r="K13955" s="39">
        <f t="shared" ref="K13955:K14018" si="655">I13955/G13955</f>
        <v>0.79999993333333341</v>
      </c>
      <c r="L13955" s="2" t="str">
        <f t="shared" ref="L13955:L14018" si="656">IF(J13955&lt;=65%,"AA",IF(J13955&lt;=75%,"A",IF(J13955&lt;=85%,"B","C")))</f>
        <v>AA</v>
      </c>
      <c r="M13955" s="2" t="s">
        <v>467</v>
      </c>
      <c r="N13955" s="2" t="s">
        <v>425</v>
      </c>
      <c r="O13955" s="2" t="s">
        <v>70</v>
      </c>
    </row>
    <row r="13956" spans="1:15">
      <c r="A13956" s="38">
        <v>38953</v>
      </c>
      <c r="B13956" s="38">
        <v>44432</v>
      </c>
      <c r="C13956" s="131">
        <v>180</v>
      </c>
      <c r="D13956" s="39">
        <v>0.1139</v>
      </c>
      <c r="E13956" s="39">
        <v>0.1139</v>
      </c>
      <c r="F13956" s="40">
        <v>192600</v>
      </c>
      <c r="G13956" s="40">
        <v>192600</v>
      </c>
      <c r="H13956" s="40">
        <v>72343.13</v>
      </c>
      <c r="I13956" s="40">
        <v>154079.99</v>
      </c>
      <c r="J13956" s="67">
        <f t="shared" si="654"/>
        <v>0.37561334371754934</v>
      </c>
      <c r="K13956" s="39">
        <f t="shared" si="655"/>
        <v>0.79999994807891994</v>
      </c>
      <c r="L13956" s="2" t="str">
        <f t="shared" si="656"/>
        <v>AA</v>
      </c>
      <c r="M13956" s="2" t="s">
        <v>757</v>
      </c>
      <c r="N13956" s="2" t="s">
        <v>439</v>
      </c>
      <c r="O13956" s="2" t="s">
        <v>70</v>
      </c>
    </row>
    <row r="13957" spans="1:15">
      <c r="A13957" s="38">
        <v>38988</v>
      </c>
      <c r="B13957" s="38">
        <v>43036</v>
      </c>
      <c r="C13957" s="131">
        <v>133</v>
      </c>
      <c r="D13957" s="39">
        <v>0.1139</v>
      </c>
      <c r="E13957" s="39">
        <v>0.1139</v>
      </c>
      <c r="F13957" s="40">
        <v>135000</v>
      </c>
      <c r="G13957" s="40">
        <v>135000</v>
      </c>
      <c r="H13957" s="40">
        <v>40575.75</v>
      </c>
      <c r="I13957" s="40">
        <v>108000</v>
      </c>
      <c r="J13957" s="67">
        <f t="shared" si="654"/>
        <v>0.30056111111111111</v>
      </c>
      <c r="K13957" s="39">
        <f t="shared" si="655"/>
        <v>0.8</v>
      </c>
      <c r="L13957" s="2" t="str">
        <f t="shared" si="656"/>
        <v>AA</v>
      </c>
      <c r="M13957" s="2" t="s">
        <v>564</v>
      </c>
      <c r="N13957" s="2" t="s">
        <v>417</v>
      </c>
      <c r="O13957" s="2" t="s">
        <v>70</v>
      </c>
    </row>
    <row r="13958" spans="1:15">
      <c r="A13958" s="42">
        <v>39287</v>
      </c>
      <c r="B13958" s="42">
        <v>46592</v>
      </c>
      <c r="C13958" s="130">
        <v>240</v>
      </c>
      <c r="D13958" s="43">
        <v>0.1139</v>
      </c>
      <c r="E13958" s="43">
        <v>0.1094</v>
      </c>
      <c r="F13958" s="44">
        <v>143000</v>
      </c>
      <c r="G13958" s="44">
        <v>143000</v>
      </c>
      <c r="H13958" s="44">
        <v>82402.48</v>
      </c>
      <c r="I13958" s="44">
        <v>114400</v>
      </c>
      <c r="J13958" s="68">
        <f t="shared" si="654"/>
        <v>0.57624111888111884</v>
      </c>
      <c r="K13958" s="43">
        <f t="shared" si="655"/>
        <v>0.8</v>
      </c>
      <c r="L13958" s="41" t="str">
        <f t="shared" si="656"/>
        <v>AA</v>
      </c>
      <c r="M13958" s="41" t="s">
        <v>564</v>
      </c>
      <c r="N13958" s="41" t="s">
        <v>417</v>
      </c>
      <c r="O13958" s="41" t="s">
        <v>70</v>
      </c>
    </row>
    <row r="13959" spans="1:15">
      <c r="A13959" s="38">
        <v>38953</v>
      </c>
      <c r="B13959" s="38">
        <v>46258</v>
      </c>
      <c r="C13959" s="131">
        <v>240</v>
      </c>
      <c r="D13959" s="39">
        <v>0.1139</v>
      </c>
      <c r="E13959" s="39">
        <v>0.1139</v>
      </c>
      <c r="F13959" s="40">
        <v>180000</v>
      </c>
      <c r="G13959" s="40">
        <v>180000</v>
      </c>
      <c r="H13959" s="40">
        <v>100464.75</v>
      </c>
      <c r="I13959" s="40">
        <v>144000</v>
      </c>
      <c r="J13959" s="67">
        <f t="shared" si="654"/>
        <v>0.55813749999999995</v>
      </c>
      <c r="K13959" s="39">
        <f t="shared" si="655"/>
        <v>0.8</v>
      </c>
      <c r="L13959" s="2" t="str">
        <f t="shared" si="656"/>
        <v>AA</v>
      </c>
      <c r="M13959" s="2" t="s">
        <v>481</v>
      </c>
      <c r="N13959" s="2" t="s">
        <v>417</v>
      </c>
      <c r="O13959" s="2" t="s">
        <v>70</v>
      </c>
    </row>
    <row r="13960" spans="1:15">
      <c r="A13960" s="42">
        <v>39947</v>
      </c>
      <c r="B13960" s="42">
        <v>47252</v>
      </c>
      <c r="C13960" s="130">
        <v>240</v>
      </c>
      <c r="D13960" s="43">
        <v>0.1139</v>
      </c>
      <c r="E13960" s="43">
        <v>0.1139</v>
      </c>
      <c r="F13960" s="44">
        <v>79999.199999999997</v>
      </c>
      <c r="G13960" s="44">
        <v>79999.199999999997</v>
      </c>
      <c r="H13960" s="44">
        <v>53253.5</v>
      </c>
      <c r="I13960" s="44">
        <v>71989.990000000005</v>
      </c>
      <c r="J13960" s="68">
        <f t="shared" si="654"/>
        <v>0.66567540675406756</v>
      </c>
      <c r="K13960" s="43">
        <f t="shared" si="655"/>
        <v>0.89988387383873847</v>
      </c>
      <c r="L13960" s="41" t="str">
        <f t="shared" si="656"/>
        <v>A</v>
      </c>
      <c r="M13960" s="41" t="s">
        <v>1499</v>
      </c>
      <c r="N13960" s="41" t="s">
        <v>416</v>
      </c>
      <c r="O13960" s="41" t="s">
        <v>70</v>
      </c>
    </row>
    <row r="13961" spans="1:15">
      <c r="A13961" s="42">
        <v>39874</v>
      </c>
      <c r="B13961" s="42">
        <v>44563</v>
      </c>
      <c r="C13961" s="130">
        <v>154</v>
      </c>
      <c r="D13961" s="43">
        <v>0.1139</v>
      </c>
      <c r="E13961" s="43">
        <v>0.1048</v>
      </c>
      <c r="F13961" s="44">
        <v>200000</v>
      </c>
      <c r="G13961" s="44">
        <v>200000</v>
      </c>
      <c r="H13961" s="133">
        <v>112452.5</v>
      </c>
      <c r="I13961" s="44">
        <v>199999.99</v>
      </c>
      <c r="J13961" s="68">
        <f t="shared" si="654"/>
        <v>0.5622625</v>
      </c>
      <c r="K13961" s="128">
        <f t="shared" si="655"/>
        <v>0.99999994999999997</v>
      </c>
      <c r="L13961" s="41" t="str">
        <f t="shared" si="656"/>
        <v>AA</v>
      </c>
      <c r="M13961" s="41" t="s">
        <v>467</v>
      </c>
      <c r="N13961" s="41" t="s">
        <v>425</v>
      </c>
      <c r="O13961" s="41" t="s">
        <v>70</v>
      </c>
    </row>
    <row r="13962" spans="1:15">
      <c r="A13962" s="42">
        <v>41071</v>
      </c>
      <c r="B13962" s="42">
        <v>43566</v>
      </c>
      <c r="C13962" s="130">
        <v>82</v>
      </c>
      <c r="D13962" s="43">
        <v>0.1148</v>
      </c>
      <c r="E13962" s="43">
        <v>0.1148</v>
      </c>
      <c r="F13962" s="44">
        <v>100000</v>
      </c>
      <c r="G13962" s="44">
        <v>100000</v>
      </c>
      <c r="H13962" s="44">
        <v>40333.839999999997</v>
      </c>
      <c r="I13962" s="44">
        <v>66147.5</v>
      </c>
      <c r="J13962" s="68">
        <f t="shared" si="654"/>
        <v>0.40333839999999999</v>
      </c>
      <c r="K13962" s="43">
        <f t="shared" si="655"/>
        <v>0.66147500000000004</v>
      </c>
      <c r="L13962" s="41" t="str">
        <f t="shared" si="656"/>
        <v>AA</v>
      </c>
      <c r="M13962" s="41" t="s">
        <v>802</v>
      </c>
      <c r="N13962" s="41" t="s">
        <v>416</v>
      </c>
      <c r="O13962" s="41" t="s">
        <v>70</v>
      </c>
    </row>
    <row r="13963" spans="1:15">
      <c r="A13963" s="38">
        <v>40204</v>
      </c>
      <c r="B13963" s="38">
        <v>43856</v>
      </c>
      <c r="C13963" s="131">
        <v>120</v>
      </c>
      <c r="D13963" s="39">
        <v>0.1148</v>
      </c>
      <c r="E13963" s="39">
        <v>0.113</v>
      </c>
      <c r="F13963" s="40">
        <v>130000</v>
      </c>
      <c r="G13963" s="40">
        <v>130000</v>
      </c>
      <c r="H13963" s="40">
        <v>44741.66</v>
      </c>
      <c r="I13963" s="40">
        <v>90999.99</v>
      </c>
      <c r="J13963" s="67">
        <f t="shared" si="654"/>
        <v>0.3441666153846154</v>
      </c>
      <c r="K13963" s="39">
        <f t="shared" si="655"/>
        <v>0.69999992307692316</v>
      </c>
      <c r="L13963" s="2" t="str">
        <f t="shared" si="656"/>
        <v>AA</v>
      </c>
      <c r="M13963" s="2" t="s">
        <v>790</v>
      </c>
      <c r="N13963" s="2" t="s">
        <v>416</v>
      </c>
      <c r="O13963" s="2" t="s">
        <v>70</v>
      </c>
    </row>
    <row r="13964" spans="1:15">
      <c r="A13964" s="42">
        <v>41967</v>
      </c>
      <c r="B13964" s="42">
        <v>47446</v>
      </c>
      <c r="C13964" s="130">
        <v>180</v>
      </c>
      <c r="D13964" s="43">
        <v>0.11840000000000001</v>
      </c>
      <c r="E13964" s="43">
        <v>0.11840000000000001</v>
      </c>
      <c r="F13964" s="44">
        <v>175403.44</v>
      </c>
      <c r="G13964" s="44">
        <v>175403.44</v>
      </c>
      <c r="H13964" s="44">
        <v>66555.360000000001</v>
      </c>
      <c r="I13964" s="44">
        <v>67499.990000000005</v>
      </c>
      <c r="J13964" s="68">
        <f t="shared" si="654"/>
        <v>0.37944158905891467</v>
      </c>
      <c r="K13964" s="43">
        <f t="shared" si="655"/>
        <v>0.38482705926406008</v>
      </c>
      <c r="L13964" s="41" t="str">
        <f t="shared" si="656"/>
        <v>AA</v>
      </c>
      <c r="M13964" s="41" t="s">
        <v>981</v>
      </c>
      <c r="N13964" s="41" t="s">
        <v>419</v>
      </c>
      <c r="O13964" s="41" t="s">
        <v>70</v>
      </c>
    </row>
    <row r="13965" spans="1:15">
      <c r="A13965" s="38">
        <v>41991</v>
      </c>
      <c r="B13965" s="38">
        <v>47470</v>
      </c>
      <c r="C13965" s="131">
        <v>180</v>
      </c>
      <c r="D13965" s="39">
        <v>0.11840000000000001</v>
      </c>
      <c r="E13965" s="39">
        <v>0.11840000000000001</v>
      </c>
      <c r="F13965" s="40">
        <v>129000</v>
      </c>
      <c r="G13965" s="40">
        <v>129000</v>
      </c>
      <c r="H13965" s="40">
        <v>63873.67</v>
      </c>
      <c r="I13965" s="40">
        <v>64499.99</v>
      </c>
      <c r="J13965" s="67">
        <f t="shared" si="654"/>
        <v>0.49514472868217052</v>
      </c>
      <c r="K13965" s="39">
        <f t="shared" si="655"/>
        <v>0.49999992248062014</v>
      </c>
      <c r="L13965" s="2" t="str">
        <f t="shared" si="656"/>
        <v>AA</v>
      </c>
      <c r="M13965" s="2" t="s">
        <v>453</v>
      </c>
      <c r="N13965" s="2" t="s">
        <v>418</v>
      </c>
      <c r="O13965" s="2" t="s">
        <v>70</v>
      </c>
    </row>
    <row r="13966" spans="1:15">
      <c r="A13966" s="42">
        <v>41394</v>
      </c>
      <c r="B13966" s="42">
        <v>45046</v>
      </c>
      <c r="C13966" s="130">
        <v>120</v>
      </c>
      <c r="D13966" s="43">
        <v>0.11840000000000001</v>
      </c>
      <c r="E13966" s="43">
        <v>0.11840000000000001</v>
      </c>
      <c r="F13966" s="44">
        <v>200000</v>
      </c>
      <c r="G13966" s="44">
        <v>200000</v>
      </c>
      <c r="H13966" s="44">
        <v>99163.87</v>
      </c>
      <c r="I13966" s="44">
        <v>119999.99</v>
      </c>
      <c r="J13966" s="68">
        <f t="shared" si="654"/>
        <v>0.49581934999999999</v>
      </c>
      <c r="K13966" s="43">
        <f t="shared" si="655"/>
        <v>0.59999995000000006</v>
      </c>
      <c r="L13966" s="41" t="str">
        <f t="shared" si="656"/>
        <v>AA</v>
      </c>
      <c r="M13966" s="41" t="s">
        <v>644</v>
      </c>
      <c r="N13966" s="41" t="s">
        <v>416</v>
      </c>
      <c r="O13966" s="41" t="s">
        <v>70</v>
      </c>
    </row>
    <row r="13967" spans="1:15">
      <c r="A13967" s="38">
        <v>41723</v>
      </c>
      <c r="B13967" s="38">
        <v>47202</v>
      </c>
      <c r="C13967" s="131">
        <v>180</v>
      </c>
      <c r="D13967" s="39">
        <v>0.11840000000000001</v>
      </c>
      <c r="E13967" s="39">
        <v>0.11840000000000001</v>
      </c>
      <c r="F13967" s="40">
        <v>115000</v>
      </c>
      <c r="G13967" s="40">
        <v>115000</v>
      </c>
      <c r="H13967" s="40">
        <v>77712.240000000005</v>
      </c>
      <c r="I13967" s="40">
        <v>81999.990000000005</v>
      </c>
      <c r="J13967" s="67">
        <f t="shared" si="654"/>
        <v>0.67575860869565219</v>
      </c>
      <c r="K13967" s="39">
        <f t="shared" si="655"/>
        <v>0.71304339130434791</v>
      </c>
      <c r="L13967" s="2" t="str">
        <f t="shared" si="656"/>
        <v>A</v>
      </c>
      <c r="M13967" s="2" t="s">
        <v>967</v>
      </c>
      <c r="N13967" s="2" t="s">
        <v>424</v>
      </c>
      <c r="O13967" s="2" t="s">
        <v>70</v>
      </c>
    </row>
    <row r="13968" spans="1:15">
      <c r="A13968" s="42">
        <v>41302</v>
      </c>
      <c r="B13968" s="42">
        <v>44954</v>
      </c>
      <c r="C13968" s="130">
        <v>120</v>
      </c>
      <c r="D13968" s="43">
        <v>0.11840000000000001</v>
      </c>
      <c r="E13968" s="43">
        <v>0.11840000000000001</v>
      </c>
      <c r="F13968" s="44">
        <v>172000</v>
      </c>
      <c r="G13968" s="44">
        <v>172000</v>
      </c>
      <c r="H13968" s="44">
        <v>107771.3</v>
      </c>
      <c r="I13968" s="44">
        <v>134499.99</v>
      </c>
      <c r="J13968" s="68">
        <f t="shared" si="654"/>
        <v>0.62657732558139534</v>
      </c>
      <c r="K13968" s="43">
        <f t="shared" si="655"/>
        <v>0.7819766860465116</v>
      </c>
      <c r="L13968" s="41" t="str">
        <f t="shared" si="656"/>
        <v>AA</v>
      </c>
      <c r="M13968" s="41" t="s">
        <v>1649</v>
      </c>
      <c r="N13968" s="41" t="s">
        <v>421</v>
      </c>
      <c r="O13968" s="41" t="s">
        <v>70</v>
      </c>
    </row>
    <row r="13969" spans="1:15">
      <c r="A13969" s="38">
        <v>41185</v>
      </c>
      <c r="B13969" s="38">
        <v>44837</v>
      </c>
      <c r="C13969" s="131">
        <v>120</v>
      </c>
      <c r="D13969" s="39">
        <v>0.11840000000000001</v>
      </c>
      <c r="E13969" s="39">
        <v>0.10929999999999999</v>
      </c>
      <c r="F13969" s="40">
        <v>177600</v>
      </c>
      <c r="G13969" s="40">
        <v>177600</v>
      </c>
      <c r="H13969" s="40">
        <v>110438</v>
      </c>
      <c r="I13969" s="40">
        <v>142079.99</v>
      </c>
      <c r="J13969" s="67">
        <f t="shared" si="654"/>
        <v>0.6218355855855856</v>
      </c>
      <c r="K13969" s="39">
        <f t="shared" si="655"/>
        <v>0.79999994369369365</v>
      </c>
      <c r="L13969" s="2" t="str">
        <f t="shared" si="656"/>
        <v>AA</v>
      </c>
      <c r="M13969" s="2" t="s">
        <v>774</v>
      </c>
      <c r="N13969" s="2" t="s">
        <v>421</v>
      </c>
      <c r="O13969" s="2" t="s">
        <v>70</v>
      </c>
    </row>
    <row r="13970" spans="1:15">
      <c r="A13970" s="38">
        <v>41298</v>
      </c>
      <c r="B13970" s="38">
        <v>46776</v>
      </c>
      <c r="C13970" s="131">
        <v>180</v>
      </c>
      <c r="D13970" s="39">
        <v>0.11840000000000001</v>
      </c>
      <c r="E13970" s="39">
        <v>0.11840000000000001</v>
      </c>
      <c r="F13970" s="40">
        <v>180000</v>
      </c>
      <c r="G13970" s="40">
        <v>180000</v>
      </c>
      <c r="H13970" s="40">
        <v>125477.65</v>
      </c>
      <c r="I13970" s="40">
        <v>143999.99</v>
      </c>
      <c r="J13970" s="67">
        <f t="shared" si="654"/>
        <v>0.69709805555555548</v>
      </c>
      <c r="K13970" s="39">
        <f t="shared" si="655"/>
        <v>0.79999994444444444</v>
      </c>
      <c r="L13970" s="2" t="str">
        <f t="shared" si="656"/>
        <v>A</v>
      </c>
      <c r="M13970" s="2" t="s">
        <v>467</v>
      </c>
      <c r="N13970" s="2" t="s">
        <v>425</v>
      </c>
      <c r="O13970" s="2" t="s">
        <v>70</v>
      </c>
    </row>
    <row r="13971" spans="1:15">
      <c r="A13971" s="42">
        <v>40525</v>
      </c>
      <c r="B13971" s="42">
        <v>46004</v>
      </c>
      <c r="C13971" s="130">
        <v>180</v>
      </c>
      <c r="D13971" s="134">
        <v>0.12050000000000001</v>
      </c>
      <c r="E13971" s="43">
        <v>0.1139</v>
      </c>
      <c r="F13971" s="44">
        <v>178400</v>
      </c>
      <c r="G13971" s="44">
        <v>178400</v>
      </c>
      <c r="H13971" s="133">
        <v>81611.100000000006</v>
      </c>
      <c r="I13971" s="44">
        <v>112999.99</v>
      </c>
      <c r="J13971" s="68">
        <f t="shared" si="654"/>
        <v>0.45746132286995517</v>
      </c>
      <c r="K13971" s="43">
        <f t="shared" si="655"/>
        <v>0.63340801569506733</v>
      </c>
      <c r="L13971" s="41" t="str">
        <f t="shared" si="656"/>
        <v>AA</v>
      </c>
      <c r="M13971" s="41" t="s">
        <v>818</v>
      </c>
      <c r="N13971" s="41" t="s">
        <v>424</v>
      </c>
      <c r="O13971" s="41" t="s">
        <v>70</v>
      </c>
    </row>
    <row r="13972" spans="1:15">
      <c r="A13972" s="38">
        <v>40492</v>
      </c>
      <c r="B13972" s="38">
        <v>45971</v>
      </c>
      <c r="C13972" s="131">
        <v>180</v>
      </c>
      <c r="D13972" s="134">
        <v>0.12130000000000001</v>
      </c>
      <c r="E13972" s="39">
        <v>0.1139</v>
      </c>
      <c r="F13972" s="40">
        <v>150000</v>
      </c>
      <c r="G13972" s="40">
        <v>150000</v>
      </c>
      <c r="H13972" s="133">
        <v>41782.07</v>
      </c>
      <c r="I13972" s="40">
        <v>89999.99</v>
      </c>
      <c r="J13972" s="67">
        <f t="shared" si="654"/>
        <v>0.27854713333333331</v>
      </c>
      <c r="K13972" s="39">
        <f t="shared" si="655"/>
        <v>0.59999993333333335</v>
      </c>
      <c r="L13972" s="2" t="str">
        <f t="shared" si="656"/>
        <v>AA</v>
      </c>
      <c r="M13972" s="2" t="s">
        <v>564</v>
      </c>
      <c r="N13972" s="2" t="s">
        <v>417</v>
      </c>
      <c r="O13972" s="2" t="s">
        <v>70</v>
      </c>
    </row>
    <row r="13973" spans="1:15">
      <c r="A13973" s="38">
        <v>39948</v>
      </c>
      <c r="B13973" s="38">
        <v>45427</v>
      </c>
      <c r="C13973" s="131">
        <v>180</v>
      </c>
      <c r="D13973" s="134">
        <v>0.1215</v>
      </c>
      <c r="E13973" s="39">
        <v>0.11710000000000001</v>
      </c>
      <c r="F13973" s="40">
        <v>200000</v>
      </c>
      <c r="G13973" s="40">
        <v>200000</v>
      </c>
      <c r="H13973" s="133">
        <v>53662.89</v>
      </c>
      <c r="I13973" s="40">
        <v>80494.350000000006</v>
      </c>
      <c r="J13973" s="67">
        <f t="shared" si="654"/>
        <v>0.26831444999999998</v>
      </c>
      <c r="K13973" s="39">
        <f t="shared" si="655"/>
        <v>0.40247175000000002</v>
      </c>
      <c r="L13973" s="2" t="str">
        <f t="shared" si="656"/>
        <v>AA</v>
      </c>
      <c r="M13973" s="2" t="s">
        <v>601</v>
      </c>
      <c r="N13973" s="2" t="s">
        <v>435</v>
      </c>
      <c r="O13973" s="2" t="s">
        <v>70</v>
      </c>
    </row>
    <row r="13974" spans="1:15">
      <c r="A13974" s="42">
        <v>39750</v>
      </c>
      <c r="B13974" s="42">
        <v>44133</v>
      </c>
      <c r="C13974" s="130">
        <v>144</v>
      </c>
      <c r="D13974" s="134">
        <v>0.1216</v>
      </c>
      <c r="E13974" s="43">
        <v>0.113</v>
      </c>
      <c r="F13974" s="44">
        <v>129000</v>
      </c>
      <c r="G13974" s="44">
        <v>129000</v>
      </c>
      <c r="H13974" s="133">
        <v>40327.769999999997</v>
      </c>
      <c r="I13974" s="44">
        <v>85399.99</v>
      </c>
      <c r="J13974" s="68">
        <f t="shared" si="654"/>
        <v>0.31261837209302323</v>
      </c>
      <c r="K13974" s="43">
        <f t="shared" si="655"/>
        <v>0.66201542635658917</v>
      </c>
      <c r="L13974" s="41" t="str">
        <f t="shared" si="656"/>
        <v>AA</v>
      </c>
      <c r="M13974" s="41" t="s">
        <v>564</v>
      </c>
      <c r="N13974" s="41" t="s">
        <v>417</v>
      </c>
      <c r="O13974" s="41" t="s">
        <v>70</v>
      </c>
    </row>
    <row r="13975" spans="1:15">
      <c r="A13975" s="38">
        <v>40568</v>
      </c>
      <c r="B13975" s="38">
        <v>46047</v>
      </c>
      <c r="C13975" s="131">
        <v>180</v>
      </c>
      <c r="D13975" s="134">
        <v>0.12189999999999999</v>
      </c>
      <c r="E13975" s="39">
        <v>0.1139</v>
      </c>
      <c r="F13975" s="40">
        <v>196000</v>
      </c>
      <c r="G13975" s="40">
        <v>196000</v>
      </c>
      <c r="H13975" s="133">
        <v>65302.43</v>
      </c>
      <c r="I13975" s="40">
        <v>125999.99</v>
      </c>
      <c r="J13975" s="67">
        <f t="shared" si="654"/>
        <v>0.33317566326530612</v>
      </c>
      <c r="K13975" s="39">
        <f t="shared" si="655"/>
        <v>0.64285709183673467</v>
      </c>
      <c r="L13975" s="2" t="str">
        <f t="shared" si="656"/>
        <v>AA</v>
      </c>
      <c r="M13975" s="2" t="s">
        <v>451</v>
      </c>
      <c r="N13975" s="2" t="s">
        <v>419</v>
      </c>
      <c r="O13975" s="2" t="s">
        <v>70</v>
      </c>
    </row>
    <row r="13976" spans="1:15">
      <c r="A13976" s="38">
        <v>39107</v>
      </c>
      <c r="B13976" s="38">
        <v>44586</v>
      </c>
      <c r="C13976" s="131">
        <v>180</v>
      </c>
      <c r="D13976" s="134">
        <v>0.12189999999999999</v>
      </c>
      <c r="E13976" s="39">
        <v>0.113</v>
      </c>
      <c r="F13976" s="40">
        <v>110000</v>
      </c>
      <c r="G13976" s="40">
        <v>110000</v>
      </c>
      <c r="H13976" s="133">
        <v>35044.44</v>
      </c>
      <c r="I13976" s="40">
        <v>75999.990000000005</v>
      </c>
      <c r="J13976" s="67">
        <f t="shared" si="654"/>
        <v>0.31858581818181819</v>
      </c>
      <c r="K13976" s="39">
        <f t="shared" si="655"/>
        <v>0.690909</v>
      </c>
      <c r="L13976" s="2" t="str">
        <f t="shared" si="656"/>
        <v>AA</v>
      </c>
      <c r="M13976" s="2" t="s">
        <v>495</v>
      </c>
      <c r="N13976" s="2" t="s">
        <v>424</v>
      </c>
      <c r="O13976" s="2" t="s">
        <v>70</v>
      </c>
    </row>
    <row r="13977" spans="1:15">
      <c r="A13977" s="42">
        <v>39141</v>
      </c>
      <c r="B13977" s="42">
        <v>44620</v>
      </c>
      <c r="C13977" s="130">
        <v>180</v>
      </c>
      <c r="D13977" s="134">
        <v>0.12189999999999999</v>
      </c>
      <c r="E13977" s="43">
        <v>0.113</v>
      </c>
      <c r="F13977" s="44">
        <v>125219</v>
      </c>
      <c r="G13977" s="44">
        <v>125219</v>
      </c>
      <c r="H13977" s="133">
        <v>45287.45</v>
      </c>
      <c r="I13977" s="44">
        <v>87653.15</v>
      </c>
      <c r="J13977" s="68">
        <f t="shared" si="654"/>
        <v>0.36166596123591466</v>
      </c>
      <c r="K13977" s="43">
        <f t="shared" si="655"/>
        <v>0.69999880209872301</v>
      </c>
      <c r="L13977" s="41" t="str">
        <f t="shared" si="656"/>
        <v>AA</v>
      </c>
      <c r="M13977" s="41" t="s">
        <v>926</v>
      </c>
      <c r="N13977" s="41" t="s">
        <v>417</v>
      </c>
      <c r="O13977" s="41" t="s">
        <v>70</v>
      </c>
    </row>
    <row r="13978" spans="1:15">
      <c r="A13978" s="42">
        <v>39576</v>
      </c>
      <c r="B13978" s="42">
        <v>45054</v>
      </c>
      <c r="C13978" s="130">
        <v>180</v>
      </c>
      <c r="D13978" s="134">
        <v>0.12210000000000001</v>
      </c>
      <c r="E13978" s="43">
        <v>0.11710000000000001</v>
      </c>
      <c r="F13978" s="44">
        <v>200000</v>
      </c>
      <c r="G13978" s="44">
        <v>200000</v>
      </c>
      <c r="H13978" s="133">
        <v>76999.990000000005</v>
      </c>
      <c r="I13978" s="44">
        <v>139999.99</v>
      </c>
      <c r="J13978" s="68">
        <f t="shared" si="654"/>
        <v>0.38499995000000004</v>
      </c>
      <c r="K13978" s="43">
        <f t="shared" si="655"/>
        <v>0.69999994999999993</v>
      </c>
      <c r="L13978" s="41" t="str">
        <f t="shared" si="656"/>
        <v>AA</v>
      </c>
      <c r="M13978" s="41" t="s">
        <v>472</v>
      </c>
      <c r="N13978" s="41" t="s">
        <v>426</v>
      </c>
      <c r="O13978" s="41" t="s">
        <v>70</v>
      </c>
    </row>
    <row r="13979" spans="1:15">
      <c r="A13979" s="42">
        <v>39253</v>
      </c>
      <c r="B13979" s="42">
        <v>44732</v>
      </c>
      <c r="C13979" s="130">
        <v>180</v>
      </c>
      <c r="D13979" s="134">
        <v>0.12279999999999999</v>
      </c>
      <c r="E13979" s="43">
        <v>0.1183</v>
      </c>
      <c r="F13979" s="44">
        <v>192000</v>
      </c>
      <c r="G13979" s="44">
        <v>192000</v>
      </c>
      <c r="H13979" s="133">
        <v>62653.46</v>
      </c>
      <c r="I13979" s="44">
        <v>119999.99</v>
      </c>
      <c r="J13979" s="68">
        <f t="shared" si="654"/>
        <v>0.32632010416666668</v>
      </c>
      <c r="K13979" s="43">
        <f t="shared" si="655"/>
        <v>0.62499994791666669</v>
      </c>
      <c r="L13979" s="41" t="str">
        <f t="shared" si="656"/>
        <v>AA</v>
      </c>
      <c r="M13979" s="41" t="s">
        <v>467</v>
      </c>
      <c r="N13979" s="41" t="s">
        <v>425</v>
      </c>
      <c r="O13979" s="41" t="s">
        <v>70</v>
      </c>
    </row>
    <row r="13980" spans="1:15">
      <c r="A13980" s="42">
        <v>40896</v>
      </c>
      <c r="B13980" s="42">
        <v>44549</v>
      </c>
      <c r="C13980" s="130">
        <v>120</v>
      </c>
      <c r="D13980" s="134">
        <v>0.12279999999999999</v>
      </c>
      <c r="E13980" s="43">
        <v>0.11840000000000001</v>
      </c>
      <c r="F13980" s="44">
        <v>130000</v>
      </c>
      <c r="G13980" s="44">
        <v>130000</v>
      </c>
      <c r="H13980" s="133">
        <v>79811.509999999995</v>
      </c>
      <c r="I13980" s="44">
        <v>104000</v>
      </c>
      <c r="J13980" s="68">
        <f t="shared" si="654"/>
        <v>0.61393469230769226</v>
      </c>
      <c r="K13980" s="43">
        <f t="shared" si="655"/>
        <v>0.8</v>
      </c>
      <c r="L13980" s="41" t="str">
        <f t="shared" si="656"/>
        <v>AA</v>
      </c>
      <c r="M13980" s="41" t="s">
        <v>457</v>
      </c>
      <c r="N13980" s="41" t="s">
        <v>419</v>
      </c>
      <c r="O13980" s="41" t="s">
        <v>70</v>
      </c>
    </row>
    <row r="13981" spans="1:15">
      <c r="A13981" s="38">
        <v>40596</v>
      </c>
      <c r="B13981" s="38">
        <v>46075</v>
      </c>
      <c r="C13981" s="131">
        <v>180</v>
      </c>
      <c r="D13981" s="134">
        <v>0.124</v>
      </c>
      <c r="E13981" s="39">
        <v>0.1139</v>
      </c>
      <c r="F13981" s="40">
        <v>175000</v>
      </c>
      <c r="G13981" s="40">
        <v>175000</v>
      </c>
      <c r="H13981" s="133">
        <v>47666.66</v>
      </c>
      <c r="I13981" s="40">
        <v>64999.99</v>
      </c>
      <c r="J13981" s="67">
        <f t="shared" si="654"/>
        <v>0.27238091428571432</v>
      </c>
      <c r="K13981" s="39">
        <f t="shared" si="655"/>
        <v>0.37142851428571427</v>
      </c>
      <c r="L13981" s="2" t="str">
        <f t="shared" si="656"/>
        <v>AA</v>
      </c>
      <c r="M13981" s="2" t="s">
        <v>455</v>
      </c>
      <c r="N13981" s="2" t="s">
        <v>421</v>
      </c>
      <c r="O13981" s="2" t="s">
        <v>70</v>
      </c>
    </row>
    <row r="13982" spans="1:15">
      <c r="A13982" s="38">
        <v>40623</v>
      </c>
      <c r="B13982" s="38">
        <v>44276</v>
      </c>
      <c r="C13982" s="131">
        <v>120</v>
      </c>
      <c r="D13982" s="134">
        <v>0.1273</v>
      </c>
      <c r="E13982" s="127">
        <v>0.1273</v>
      </c>
      <c r="F13982" s="40">
        <v>150000</v>
      </c>
      <c r="G13982" s="40">
        <v>150000</v>
      </c>
      <c r="H13982" s="133">
        <v>36208.559999999998</v>
      </c>
      <c r="I13982" s="40">
        <v>51000</v>
      </c>
      <c r="J13982" s="67">
        <f t="shared" si="654"/>
        <v>0.24139039999999998</v>
      </c>
      <c r="K13982" s="39">
        <f t="shared" si="655"/>
        <v>0.34</v>
      </c>
      <c r="L13982" s="2" t="str">
        <f t="shared" si="656"/>
        <v>AA</v>
      </c>
      <c r="M13982" s="2" t="s">
        <v>634</v>
      </c>
      <c r="N13982" s="2" t="s">
        <v>421</v>
      </c>
      <c r="O13982" s="2" t="s">
        <v>70</v>
      </c>
    </row>
    <row r="13983" spans="1:15">
      <c r="A13983" s="38">
        <v>40378</v>
      </c>
      <c r="B13983" s="38">
        <v>44031</v>
      </c>
      <c r="C13983" s="131">
        <v>120</v>
      </c>
      <c r="D13983" s="134">
        <v>0.1273</v>
      </c>
      <c r="E13983" s="127">
        <v>0.12279999999999999</v>
      </c>
      <c r="F13983" s="40">
        <v>180600</v>
      </c>
      <c r="G13983" s="40">
        <v>180600</v>
      </c>
      <c r="H13983" s="133">
        <v>34878.83</v>
      </c>
      <c r="I13983" s="40">
        <v>62299.99</v>
      </c>
      <c r="J13983" s="67">
        <f t="shared" si="654"/>
        <v>0.19312751937984496</v>
      </c>
      <c r="K13983" s="39">
        <f t="shared" si="655"/>
        <v>0.34496118493909189</v>
      </c>
      <c r="L13983" s="2" t="str">
        <f t="shared" si="656"/>
        <v>AA</v>
      </c>
      <c r="M13983" s="2" t="s">
        <v>1325</v>
      </c>
      <c r="N13983" s="2" t="s">
        <v>436</v>
      </c>
      <c r="O13983" s="2" t="s">
        <v>70</v>
      </c>
    </row>
    <row r="13984" spans="1:15">
      <c r="A13984" s="42">
        <v>40871</v>
      </c>
      <c r="B13984" s="42">
        <v>44524</v>
      </c>
      <c r="C13984" s="130">
        <v>120</v>
      </c>
      <c r="D13984" s="134">
        <v>0.1273</v>
      </c>
      <c r="E13984" s="128">
        <v>0.12279999999999999</v>
      </c>
      <c r="F13984" s="44">
        <v>170000</v>
      </c>
      <c r="G13984" s="44">
        <v>170000</v>
      </c>
      <c r="H13984" s="133">
        <v>43675.99</v>
      </c>
      <c r="I13984" s="44">
        <v>63647.49</v>
      </c>
      <c r="J13984" s="68">
        <f t="shared" si="654"/>
        <v>0.25691758823529409</v>
      </c>
      <c r="K13984" s="43">
        <f t="shared" si="655"/>
        <v>0.37439699999999998</v>
      </c>
      <c r="L13984" s="41" t="str">
        <f t="shared" si="656"/>
        <v>AA</v>
      </c>
      <c r="M13984" s="41" t="s">
        <v>511</v>
      </c>
      <c r="N13984" s="41" t="s">
        <v>422</v>
      </c>
      <c r="O13984" s="41" t="s">
        <v>70</v>
      </c>
    </row>
    <row r="13985" spans="1:15">
      <c r="A13985" s="38">
        <v>40339</v>
      </c>
      <c r="B13985" s="38">
        <v>43992</v>
      </c>
      <c r="C13985" s="131">
        <v>120</v>
      </c>
      <c r="D13985" s="134">
        <v>0.1273</v>
      </c>
      <c r="E13985" s="127">
        <v>0.12279999999999999</v>
      </c>
      <c r="F13985" s="40">
        <v>200000</v>
      </c>
      <c r="G13985" s="40">
        <v>200000</v>
      </c>
      <c r="H13985" s="133">
        <v>47339.09</v>
      </c>
      <c r="I13985" s="40">
        <v>79910.14</v>
      </c>
      <c r="J13985" s="67">
        <f t="shared" si="654"/>
        <v>0.23669544999999997</v>
      </c>
      <c r="K13985" s="39">
        <f t="shared" si="655"/>
        <v>0.39955069999999998</v>
      </c>
      <c r="L13985" s="2" t="str">
        <f t="shared" si="656"/>
        <v>AA</v>
      </c>
      <c r="M13985" s="2" t="s">
        <v>206</v>
      </c>
      <c r="N13985" s="2" t="s">
        <v>430</v>
      </c>
      <c r="O13985" s="2" t="s">
        <v>70</v>
      </c>
    </row>
    <row r="13986" spans="1:15">
      <c r="A13986" s="42">
        <v>40498</v>
      </c>
      <c r="B13986" s="42">
        <v>44151</v>
      </c>
      <c r="C13986" s="130">
        <v>120</v>
      </c>
      <c r="D13986" s="134">
        <v>0.1273</v>
      </c>
      <c r="E13986" s="128">
        <v>0.1273</v>
      </c>
      <c r="F13986" s="44">
        <v>145000</v>
      </c>
      <c r="G13986" s="44">
        <v>145000</v>
      </c>
      <c r="H13986" s="133">
        <v>34387.550000000003</v>
      </c>
      <c r="I13986" s="44">
        <v>57999.99</v>
      </c>
      <c r="J13986" s="68">
        <f t="shared" si="654"/>
        <v>0.23715551724137934</v>
      </c>
      <c r="K13986" s="43">
        <f t="shared" si="655"/>
        <v>0.39999993103448273</v>
      </c>
      <c r="L13986" s="41" t="str">
        <f t="shared" si="656"/>
        <v>AA</v>
      </c>
      <c r="M13986" s="41" t="s">
        <v>565</v>
      </c>
      <c r="N13986" s="41" t="s">
        <v>432</v>
      </c>
      <c r="O13986" s="41" t="s">
        <v>70</v>
      </c>
    </row>
    <row r="13987" spans="1:15">
      <c r="A13987" s="42">
        <v>40696</v>
      </c>
      <c r="B13987" s="42">
        <v>44349</v>
      </c>
      <c r="C13987" s="130">
        <v>120</v>
      </c>
      <c r="D13987" s="134">
        <v>0.1273</v>
      </c>
      <c r="E13987" s="128">
        <v>0.12279999999999999</v>
      </c>
      <c r="F13987" s="44">
        <v>140302.87</v>
      </c>
      <c r="G13987" s="44">
        <v>140302.87</v>
      </c>
      <c r="H13987" s="133">
        <v>37016.39</v>
      </c>
      <c r="I13987" s="44">
        <v>56999.99</v>
      </c>
      <c r="J13987" s="68">
        <f t="shared" si="654"/>
        <v>0.26383202282319673</v>
      </c>
      <c r="K13987" s="43">
        <f t="shared" si="655"/>
        <v>0.4062638918220276</v>
      </c>
      <c r="L13987" s="41" t="str">
        <f t="shared" si="656"/>
        <v>AA</v>
      </c>
      <c r="M13987" s="41" t="s">
        <v>879</v>
      </c>
      <c r="N13987" s="41" t="s">
        <v>420</v>
      </c>
      <c r="O13987" s="41" t="s">
        <v>70</v>
      </c>
    </row>
    <row r="13988" spans="1:15">
      <c r="A13988" s="42">
        <v>41144</v>
      </c>
      <c r="B13988" s="42">
        <v>44796</v>
      </c>
      <c r="C13988" s="130">
        <v>120</v>
      </c>
      <c r="D13988" s="134">
        <v>0.1273</v>
      </c>
      <c r="E13988" s="128">
        <v>0.1273</v>
      </c>
      <c r="F13988" s="44">
        <v>90000</v>
      </c>
      <c r="G13988" s="44">
        <v>90000</v>
      </c>
      <c r="H13988" s="133">
        <v>30368.76</v>
      </c>
      <c r="I13988" s="44">
        <v>39999.99</v>
      </c>
      <c r="J13988" s="68">
        <f t="shared" si="654"/>
        <v>0.33743066666666666</v>
      </c>
      <c r="K13988" s="43">
        <f t="shared" si="655"/>
        <v>0.44444433333333333</v>
      </c>
      <c r="L13988" s="41" t="str">
        <f t="shared" si="656"/>
        <v>AA</v>
      </c>
      <c r="M13988" s="41" t="s">
        <v>774</v>
      </c>
      <c r="N13988" s="41" t="s">
        <v>421</v>
      </c>
      <c r="O13988" s="41" t="s">
        <v>70</v>
      </c>
    </row>
    <row r="13989" spans="1:15">
      <c r="A13989" s="42">
        <v>41222</v>
      </c>
      <c r="B13989" s="42">
        <v>44874</v>
      </c>
      <c r="C13989" s="130">
        <v>120</v>
      </c>
      <c r="D13989" s="134">
        <v>0.1273</v>
      </c>
      <c r="E13989" s="128">
        <v>0.1273</v>
      </c>
      <c r="F13989" s="44">
        <v>198000</v>
      </c>
      <c r="G13989" s="44">
        <v>198000</v>
      </c>
      <c r="H13989" s="133">
        <v>69220.039999999994</v>
      </c>
      <c r="I13989" s="44">
        <v>88199.99</v>
      </c>
      <c r="J13989" s="68">
        <f t="shared" si="654"/>
        <v>0.34959616161616158</v>
      </c>
      <c r="K13989" s="43">
        <f t="shared" si="655"/>
        <v>0.44545449494949496</v>
      </c>
      <c r="L13989" s="41" t="str">
        <f t="shared" si="656"/>
        <v>AA</v>
      </c>
      <c r="M13989" s="41" t="s">
        <v>457</v>
      </c>
      <c r="N13989" s="41" t="s">
        <v>419</v>
      </c>
      <c r="O13989" s="41" t="s">
        <v>70</v>
      </c>
    </row>
    <row r="13990" spans="1:15">
      <c r="A13990" s="42">
        <v>40998</v>
      </c>
      <c r="B13990" s="42">
        <v>44650</v>
      </c>
      <c r="C13990" s="130">
        <v>120</v>
      </c>
      <c r="D13990" s="134">
        <v>0.1273</v>
      </c>
      <c r="E13990" s="128">
        <v>0.12279999999999999</v>
      </c>
      <c r="F13990" s="44">
        <v>180000</v>
      </c>
      <c r="G13990" s="44">
        <v>180000</v>
      </c>
      <c r="H13990" s="133">
        <v>62119.16</v>
      </c>
      <c r="I13990" s="44">
        <v>85591.79</v>
      </c>
      <c r="J13990" s="68">
        <f t="shared" si="654"/>
        <v>0.34510644444444444</v>
      </c>
      <c r="K13990" s="43">
        <f t="shared" si="655"/>
        <v>0.47550994444444439</v>
      </c>
      <c r="L13990" s="41" t="str">
        <f t="shared" si="656"/>
        <v>AA</v>
      </c>
      <c r="M13990" s="41" t="s">
        <v>453</v>
      </c>
      <c r="N13990" s="41" t="s">
        <v>418</v>
      </c>
      <c r="O13990" s="41" t="s">
        <v>70</v>
      </c>
    </row>
    <row r="13991" spans="1:15">
      <c r="A13991" s="42">
        <v>39931</v>
      </c>
      <c r="B13991" s="42">
        <v>43583</v>
      </c>
      <c r="C13991" s="130">
        <v>120</v>
      </c>
      <c r="D13991" s="134">
        <v>0.1273</v>
      </c>
      <c r="E13991" s="128">
        <v>0.12279999999999999</v>
      </c>
      <c r="F13991" s="44">
        <v>150000</v>
      </c>
      <c r="G13991" s="44">
        <v>150000</v>
      </c>
      <c r="H13991" s="133">
        <v>40313.21</v>
      </c>
      <c r="I13991" s="44">
        <v>72000</v>
      </c>
      <c r="J13991" s="68">
        <f t="shared" si="654"/>
        <v>0.26875473333333333</v>
      </c>
      <c r="K13991" s="43">
        <f t="shared" si="655"/>
        <v>0.48</v>
      </c>
      <c r="L13991" s="41" t="str">
        <f t="shared" si="656"/>
        <v>AA</v>
      </c>
      <c r="M13991" s="41" t="s">
        <v>1149</v>
      </c>
      <c r="N13991" s="41" t="s">
        <v>421</v>
      </c>
      <c r="O13991" s="41" t="s">
        <v>70</v>
      </c>
    </row>
    <row r="13992" spans="1:15">
      <c r="A13992" s="42">
        <v>40266</v>
      </c>
      <c r="B13992" s="42">
        <v>43919</v>
      </c>
      <c r="C13992" s="130">
        <v>120</v>
      </c>
      <c r="D13992" s="134">
        <v>0.1273</v>
      </c>
      <c r="E13992" s="128">
        <v>0.12279999999999999</v>
      </c>
      <c r="F13992" s="44">
        <v>120000</v>
      </c>
      <c r="G13992" s="44">
        <v>120000</v>
      </c>
      <c r="H13992" s="133">
        <v>32383.91</v>
      </c>
      <c r="I13992" s="44">
        <v>59999.99</v>
      </c>
      <c r="J13992" s="68">
        <f t="shared" si="654"/>
        <v>0.26986591666666665</v>
      </c>
      <c r="K13992" s="43">
        <f t="shared" si="655"/>
        <v>0.49999991666666666</v>
      </c>
      <c r="L13992" s="41" t="str">
        <f t="shared" si="656"/>
        <v>AA</v>
      </c>
      <c r="M13992" s="41" t="s">
        <v>546</v>
      </c>
      <c r="N13992" s="41" t="s">
        <v>416</v>
      </c>
      <c r="O13992" s="41" t="s">
        <v>70</v>
      </c>
    </row>
    <row r="13993" spans="1:15">
      <c r="A13993" s="42">
        <v>40994</v>
      </c>
      <c r="B13993" s="42">
        <v>44646</v>
      </c>
      <c r="C13993" s="130">
        <v>120</v>
      </c>
      <c r="D13993" s="134">
        <v>0.1273</v>
      </c>
      <c r="E13993" s="128">
        <v>0.12279999999999999</v>
      </c>
      <c r="F13993" s="44">
        <v>148000</v>
      </c>
      <c r="G13993" s="44">
        <v>148000</v>
      </c>
      <c r="H13993" s="133">
        <v>56017.5</v>
      </c>
      <c r="I13993" s="44">
        <v>77999.990000000005</v>
      </c>
      <c r="J13993" s="68">
        <f t="shared" si="654"/>
        <v>0.37849662162162162</v>
      </c>
      <c r="K13993" s="43">
        <f t="shared" si="655"/>
        <v>0.52702695945945954</v>
      </c>
      <c r="L13993" s="41" t="str">
        <f t="shared" si="656"/>
        <v>AA</v>
      </c>
      <c r="M13993" s="41" t="s">
        <v>582</v>
      </c>
      <c r="N13993" s="41" t="s">
        <v>422</v>
      </c>
      <c r="O13993" s="41" t="s">
        <v>70</v>
      </c>
    </row>
    <row r="13994" spans="1:15">
      <c r="A13994" s="38">
        <v>41060</v>
      </c>
      <c r="B13994" s="38">
        <v>44712</v>
      </c>
      <c r="C13994" s="131">
        <v>120</v>
      </c>
      <c r="D13994" s="134">
        <v>0.1273</v>
      </c>
      <c r="E13994" s="127">
        <v>0.1273</v>
      </c>
      <c r="F13994" s="40">
        <v>147200</v>
      </c>
      <c r="G13994" s="40">
        <v>147200</v>
      </c>
      <c r="H13994" s="133">
        <v>58435.78</v>
      </c>
      <c r="I13994" s="40">
        <v>79679.990000000005</v>
      </c>
      <c r="J13994" s="67">
        <f t="shared" si="654"/>
        <v>0.39698220108695653</v>
      </c>
      <c r="K13994" s="39">
        <f t="shared" si="655"/>
        <v>0.54130427989130436</v>
      </c>
      <c r="L13994" s="2" t="str">
        <f t="shared" si="656"/>
        <v>AA</v>
      </c>
      <c r="M13994" s="2" t="s">
        <v>449</v>
      </c>
      <c r="N13994" s="2" t="s">
        <v>418</v>
      </c>
      <c r="O13994" s="2" t="s">
        <v>70</v>
      </c>
    </row>
    <row r="13995" spans="1:15">
      <c r="A13995" s="42">
        <v>40926</v>
      </c>
      <c r="B13995" s="42">
        <v>44579</v>
      </c>
      <c r="C13995" s="130">
        <v>120</v>
      </c>
      <c r="D13995" s="134">
        <v>0.1273</v>
      </c>
      <c r="E13995" s="128">
        <v>0.12279999999999999</v>
      </c>
      <c r="F13995" s="44">
        <v>131000</v>
      </c>
      <c r="G13995" s="44">
        <v>131000</v>
      </c>
      <c r="H13995" s="133">
        <v>50583.44</v>
      </c>
      <c r="I13995" s="44">
        <v>71999.990000000005</v>
      </c>
      <c r="J13995" s="68">
        <f t="shared" si="654"/>
        <v>0.3861331297709924</v>
      </c>
      <c r="K13995" s="43">
        <f t="shared" si="655"/>
        <v>0.54961824427480921</v>
      </c>
      <c r="L13995" s="41" t="str">
        <f t="shared" si="656"/>
        <v>AA</v>
      </c>
      <c r="M13995" s="41" t="s">
        <v>962</v>
      </c>
      <c r="N13995" s="41" t="s">
        <v>417</v>
      </c>
      <c r="O13995" s="41" t="s">
        <v>70</v>
      </c>
    </row>
    <row r="13996" spans="1:15">
      <c r="A13996" s="38">
        <v>40673</v>
      </c>
      <c r="B13996" s="38">
        <v>44326</v>
      </c>
      <c r="C13996" s="131">
        <v>120</v>
      </c>
      <c r="D13996" s="134">
        <v>0.1273</v>
      </c>
      <c r="E13996" s="127">
        <v>0.12279999999999999</v>
      </c>
      <c r="F13996" s="40">
        <v>100000</v>
      </c>
      <c r="G13996" s="40">
        <v>100000</v>
      </c>
      <c r="H13996" s="133">
        <v>35253.07</v>
      </c>
      <c r="I13996" s="40">
        <v>54999.99</v>
      </c>
      <c r="J13996" s="67">
        <f t="shared" si="654"/>
        <v>0.35253069999999997</v>
      </c>
      <c r="K13996" s="39">
        <f t="shared" si="655"/>
        <v>0.54999989999999999</v>
      </c>
      <c r="L13996" s="2" t="str">
        <f t="shared" si="656"/>
        <v>AA</v>
      </c>
      <c r="M13996" s="2" t="s">
        <v>466</v>
      </c>
      <c r="N13996" s="2" t="s">
        <v>421</v>
      </c>
      <c r="O13996" s="2" t="s">
        <v>70</v>
      </c>
    </row>
    <row r="13997" spans="1:15">
      <c r="A13997" s="38">
        <v>40319</v>
      </c>
      <c r="B13997" s="38">
        <v>43972</v>
      </c>
      <c r="C13997" s="131">
        <v>120</v>
      </c>
      <c r="D13997" s="134">
        <v>0.1273</v>
      </c>
      <c r="E13997" s="127">
        <v>0.12279999999999999</v>
      </c>
      <c r="F13997" s="40">
        <v>194000</v>
      </c>
      <c r="G13997" s="40">
        <v>194000</v>
      </c>
      <c r="H13997" s="133">
        <v>58723.16</v>
      </c>
      <c r="I13997" s="40">
        <v>107999.99</v>
      </c>
      <c r="J13997" s="67">
        <f t="shared" si="654"/>
        <v>0.30269670103092783</v>
      </c>
      <c r="K13997" s="39">
        <f t="shared" si="655"/>
        <v>0.55670097938144336</v>
      </c>
      <c r="L13997" s="2" t="str">
        <f t="shared" si="656"/>
        <v>AA</v>
      </c>
      <c r="M13997" s="2" t="s">
        <v>504</v>
      </c>
      <c r="N13997" s="2" t="s">
        <v>417</v>
      </c>
      <c r="O13997" s="2" t="s">
        <v>70</v>
      </c>
    </row>
    <row r="13998" spans="1:15">
      <c r="A13998" s="42">
        <v>41264</v>
      </c>
      <c r="B13998" s="42">
        <v>44916</v>
      </c>
      <c r="C13998" s="130">
        <v>120</v>
      </c>
      <c r="D13998" s="134">
        <v>0.1273</v>
      </c>
      <c r="E13998" s="128">
        <v>0.1273</v>
      </c>
      <c r="F13998" s="44">
        <v>172000</v>
      </c>
      <c r="G13998" s="44">
        <v>172000</v>
      </c>
      <c r="H13998" s="133">
        <v>76512.28</v>
      </c>
      <c r="I13998" s="44">
        <v>96508.22</v>
      </c>
      <c r="J13998" s="68">
        <f t="shared" si="654"/>
        <v>0.44483883720930234</v>
      </c>
      <c r="K13998" s="43">
        <f t="shared" si="655"/>
        <v>0.56109430232558144</v>
      </c>
      <c r="L13998" s="41" t="str">
        <f t="shared" si="656"/>
        <v>AA</v>
      </c>
      <c r="M13998" s="41" t="s">
        <v>449</v>
      </c>
      <c r="N13998" s="41" t="s">
        <v>418</v>
      </c>
      <c r="O13998" s="41" t="s">
        <v>70</v>
      </c>
    </row>
    <row r="13999" spans="1:15">
      <c r="A13999" s="38">
        <v>40078</v>
      </c>
      <c r="B13999" s="38">
        <v>43730</v>
      </c>
      <c r="C13999" s="131">
        <v>120</v>
      </c>
      <c r="D13999" s="134">
        <v>0.1273</v>
      </c>
      <c r="E13999" s="127">
        <v>0.12279999999999999</v>
      </c>
      <c r="F13999" s="40">
        <v>150000</v>
      </c>
      <c r="G13999" s="40">
        <v>150000</v>
      </c>
      <c r="H13999" s="133">
        <v>43287.08</v>
      </c>
      <c r="I13999" s="40">
        <v>85000</v>
      </c>
      <c r="J13999" s="67">
        <f t="shared" si="654"/>
        <v>0.28858053333333333</v>
      </c>
      <c r="K13999" s="39">
        <f t="shared" si="655"/>
        <v>0.56666666666666665</v>
      </c>
      <c r="L13999" s="2" t="str">
        <f t="shared" si="656"/>
        <v>AA</v>
      </c>
      <c r="M13999" s="2" t="s">
        <v>641</v>
      </c>
      <c r="N13999" s="2" t="s">
        <v>416</v>
      </c>
      <c r="O13999" s="2" t="s">
        <v>70</v>
      </c>
    </row>
    <row r="14000" spans="1:15">
      <c r="A14000" s="38">
        <v>39899</v>
      </c>
      <c r="B14000" s="38">
        <v>43551</v>
      </c>
      <c r="C14000" s="131">
        <v>120</v>
      </c>
      <c r="D14000" s="134">
        <v>0.1273</v>
      </c>
      <c r="E14000" s="127">
        <v>0.12279999999999999</v>
      </c>
      <c r="F14000" s="40">
        <v>195000</v>
      </c>
      <c r="G14000" s="40">
        <v>195000</v>
      </c>
      <c r="H14000" s="133">
        <v>53774.8</v>
      </c>
      <c r="I14000" s="40">
        <v>110998.44</v>
      </c>
      <c r="J14000" s="67">
        <f t="shared" si="654"/>
        <v>0.27576820512820516</v>
      </c>
      <c r="K14000" s="39">
        <f t="shared" si="655"/>
        <v>0.5692227692307692</v>
      </c>
      <c r="L14000" s="2" t="str">
        <f t="shared" si="656"/>
        <v>AA</v>
      </c>
      <c r="M14000" s="2" t="s">
        <v>629</v>
      </c>
      <c r="N14000" s="2" t="s">
        <v>417</v>
      </c>
      <c r="O14000" s="2" t="s">
        <v>70</v>
      </c>
    </row>
    <row r="14001" spans="1:15">
      <c r="A14001" s="42">
        <v>39741</v>
      </c>
      <c r="B14001" s="42">
        <v>43393</v>
      </c>
      <c r="C14001" s="130">
        <v>120</v>
      </c>
      <c r="D14001" s="134">
        <v>0.1273</v>
      </c>
      <c r="E14001" s="128">
        <v>0.12279999999999999</v>
      </c>
      <c r="F14001" s="44">
        <v>186000</v>
      </c>
      <c r="G14001" s="44">
        <v>186000</v>
      </c>
      <c r="H14001" s="133">
        <v>41589.660000000003</v>
      </c>
      <c r="I14001" s="44">
        <v>107999.99</v>
      </c>
      <c r="J14001" s="68">
        <f t="shared" si="654"/>
        <v>0.22360032258064519</v>
      </c>
      <c r="K14001" s="43">
        <f t="shared" si="655"/>
        <v>0.5806451075268817</v>
      </c>
      <c r="L14001" s="41" t="str">
        <f t="shared" si="656"/>
        <v>AA</v>
      </c>
      <c r="M14001" s="41" t="s">
        <v>564</v>
      </c>
      <c r="N14001" s="41" t="s">
        <v>417</v>
      </c>
      <c r="O14001" s="41" t="s">
        <v>70</v>
      </c>
    </row>
    <row r="14002" spans="1:15">
      <c r="A14002" s="42">
        <v>39699</v>
      </c>
      <c r="B14002" s="42">
        <v>43351</v>
      </c>
      <c r="C14002" s="130">
        <v>120</v>
      </c>
      <c r="D14002" s="134">
        <v>0.1273</v>
      </c>
      <c r="E14002" s="128">
        <v>0.1273</v>
      </c>
      <c r="F14002" s="44">
        <v>195000</v>
      </c>
      <c r="G14002" s="44">
        <v>195000</v>
      </c>
      <c r="H14002" s="133">
        <v>42963.77</v>
      </c>
      <c r="I14002" s="44">
        <v>113999.99</v>
      </c>
      <c r="J14002" s="68">
        <f t="shared" si="654"/>
        <v>0.22032702564102563</v>
      </c>
      <c r="K14002" s="43">
        <f t="shared" si="655"/>
        <v>0.58461533333333338</v>
      </c>
      <c r="L14002" s="41" t="str">
        <f t="shared" si="656"/>
        <v>AA</v>
      </c>
      <c r="M14002" s="41" t="s">
        <v>475</v>
      </c>
      <c r="N14002" s="41" t="s">
        <v>427</v>
      </c>
      <c r="O14002" s="41" t="s">
        <v>70</v>
      </c>
    </row>
    <row r="14003" spans="1:15">
      <c r="A14003" s="42">
        <v>40955</v>
      </c>
      <c r="B14003" s="42">
        <v>44608</v>
      </c>
      <c r="C14003" s="130">
        <v>120</v>
      </c>
      <c r="D14003" s="134">
        <v>0.1273</v>
      </c>
      <c r="E14003" s="128">
        <v>0.12279999999999999</v>
      </c>
      <c r="F14003" s="44">
        <v>168800</v>
      </c>
      <c r="G14003" s="44">
        <v>168800</v>
      </c>
      <c r="H14003" s="133">
        <v>70366.13</v>
      </c>
      <c r="I14003" s="44">
        <v>99132.12</v>
      </c>
      <c r="J14003" s="68">
        <f t="shared" si="654"/>
        <v>0.41686095971563986</v>
      </c>
      <c r="K14003" s="43">
        <f t="shared" si="655"/>
        <v>0.58727559241706162</v>
      </c>
      <c r="L14003" s="41" t="str">
        <f t="shared" si="656"/>
        <v>AA</v>
      </c>
      <c r="M14003" s="41" t="s">
        <v>453</v>
      </c>
      <c r="N14003" s="41" t="s">
        <v>418</v>
      </c>
      <c r="O14003" s="41" t="s">
        <v>70</v>
      </c>
    </row>
    <row r="14004" spans="1:15">
      <c r="A14004" s="42">
        <v>40724</v>
      </c>
      <c r="B14004" s="42">
        <v>44377</v>
      </c>
      <c r="C14004" s="130">
        <v>120</v>
      </c>
      <c r="D14004" s="134">
        <v>0.1273</v>
      </c>
      <c r="E14004" s="128">
        <v>0.12279999999999999</v>
      </c>
      <c r="F14004" s="44">
        <v>99300</v>
      </c>
      <c r="G14004" s="44">
        <v>99300</v>
      </c>
      <c r="H14004" s="133">
        <v>38070.06</v>
      </c>
      <c r="I14004" s="44">
        <v>58799.99</v>
      </c>
      <c r="J14004" s="68">
        <f t="shared" si="654"/>
        <v>0.38338429003021146</v>
      </c>
      <c r="K14004" s="43">
        <f t="shared" si="655"/>
        <v>0.59214491440080563</v>
      </c>
      <c r="L14004" s="41" t="str">
        <f t="shared" si="656"/>
        <v>AA</v>
      </c>
      <c r="M14004" s="41" t="s">
        <v>676</v>
      </c>
      <c r="N14004" s="41" t="s">
        <v>422</v>
      </c>
      <c r="O14004" s="41" t="s">
        <v>70</v>
      </c>
    </row>
    <row r="14005" spans="1:15">
      <c r="A14005" s="42">
        <v>41011</v>
      </c>
      <c r="B14005" s="42">
        <v>44663</v>
      </c>
      <c r="C14005" s="130">
        <v>120</v>
      </c>
      <c r="D14005" s="134">
        <v>0.1273</v>
      </c>
      <c r="E14005" s="128">
        <v>0.12279999999999999</v>
      </c>
      <c r="F14005" s="44">
        <v>157000</v>
      </c>
      <c r="G14005" s="44">
        <v>157000</v>
      </c>
      <c r="H14005" s="133">
        <v>67498.63</v>
      </c>
      <c r="I14005" s="44">
        <v>92999.99</v>
      </c>
      <c r="J14005" s="68">
        <f t="shared" si="654"/>
        <v>0.4299275796178344</v>
      </c>
      <c r="K14005" s="43">
        <f t="shared" si="655"/>
        <v>0.59235662420382174</v>
      </c>
      <c r="L14005" s="41" t="str">
        <f t="shared" si="656"/>
        <v>AA</v>
      </c>
      <c r="M14005" s="41" t="s">
        <v>790</v>
      </c>
      <c r="N14005" s="41" t="s">
        <v>416</v>
      </c>
      <c r="O14005" s="41" t="s">
        <v>70</v>
      </c>
    </row>
    <row r="14006" spans="1:15">
      <c r="A14006" s="38">
        <v>40693</v>
      </c>
      <c r="B14006" s="38">
        <v>44346</v>
      </c>
      <c r="C14006" s="131">
        <v>120</v>
      </c>
      <c r="D14006" s="134">
        <v>0.1273</v>
      </c>
      <c r="E14006" s="127">
        <v>0.12279999999999999</v>
      </c>
      <c r="F14006" s="40">
        <v>91000</v>
      </c>
      <c r="G14006" s="40">
        <v>91000</v>
      </c>
      <c r="H14006" s="133">
        <v>34554.28</v>
      </c>
      <c r="I14006" s="40">
        <v>53999.99</v>
      </c>
      <c r="J14006" s="67">
        <f t="shared" si="654"/>
        <v>0.37971736263736261</v>
      </c>
      <c r="K14006" s="39">
        <f t="shared" si="655"/>
        <v>0.59340648351648351</v>
      </c>
      <c r="L14006" s="2" t="str">
        <f t="shared" si="656"/>
        <v>AA</v>
      </c>
      <c r="M14006" s="2" t="s">
        <v>566</v>
      </c>
      <c r="N14006" s="2" t="s">
        <v>420</v>
      </c>
      <c r="O14006" s="2" t="s">
        <v>70</v>
      </c>
    </row>
    <row r="14007" spans="1:15">
      <c r="A14007" s="42">
        <v>39871</v>
      </c>
      <c r="B14007" s="42">
        <v>43523</v>
      </c>
      <c r="C14007" s="130">
        <v>120</v>
      </c>
      <c r="D14007" s="134">
        <v>0.1273</v>
      </c>
      <c r="E14007" s="128">
        <v>0.1273</v>
      </c>
      <c r="F14007" s="44">
        <v>173400</v>
      </c>
      <c r="G14007" s="44">
        <v>173400</v>
      </c>
      <c r="H14007" s="133">
        <v>43284.44</v>
      </c>
      <c r="I14007" s="44">
        <v>103799.99</v>
      </c>
      <c r="J14007" s="68">
        <f t="shared" si="654"/>
        <v>0.24962191464821223</v>
      </c>
      <c r="K14007" s="43">
        <f t="shared" si="655"/>
        <v>0.59861585928489047</v>
      </c>
      <c r="L14007" s="41" t="str">
        <f t="shared" si="656"/>
        <v>AA</v>
      </c>
      <c r="M14007" s="41" t="s">
        <v>531</v>
      </c>
      <c r="N14007" s="41" t="s">
        <v>423</v>
      </c>
      <c r="O14007" s="41" t="s">
        <v>70</v>
      </c>
    </row>
    <row r="14008" spans="1:15">
      <c r="A14008" s="38">
        <v>40157</v>
      </c>
      <c r="B14008" s="38">
        <v>43809</v>
      </c>
      <c r="C14008" s="131">
        <v>120</v>
      </c>
      <c r="D14008" s="134">
        <v>0.1273</v>
      </c>
      <c r="E14008" s="127">
        <v>0.1273</v>
      </c>
      <c r="F14008" s="40">
        <v>148000</v>
      </c>
      <c r="G14008" s="40">
        <v>148000</v>
      </c>
      <c r="H14008" s="133">
        <v>48211.72</v>
      </c>
      <c r="I14008" s="40">
        <v>88700</v>
      </c>
      <c r="J14008" s="67">
        <f t="shared" si="654"/>
        <v>0.32575486486486488</v>
      </c>
      <c r="K14008" s="39">
        <f t="shared" si="655"/>
        <v>0.59932432432432436</v>
      </c>
      <c r="L14008" s="2" t="str">
        <f t="shared" si="656"/>
        <v>AA</v>
      </c>
      <c r="M14008" s="2" t="s">
        <v>1215</v>
      </c>
      <c r="N14008" s="2" t="s">
        <v>421</v>
      </c>
      <c r="O14008" s="2" t="s">
        <v>70</v>
      </c>
    </row>
    <row r="14009" spans="1:15">
      <c r="A14009" s="38">
        <v>41087</v>
      </c>
      <c r="B14009" s="38">
        <v>44739</v>
      </c>
      <c r="C14009" s="131">
        <v>120</v>
      </c>
      <c r="D14009" s="134">
        <v>0.1273</v>
      </c>
      <c r="E14009" s="127">
        <v>0.1273</v>
      </c>
      <c r="F14009" s="40">
        <v>85000</v>
      </c>
      <c r="G14009" s="40">
        <v>85000</v>
      </c>
      <c r="H14009" s="133">
        <v>38279.230000000003</v>
      </c>
      <c r="I14009" s="40">
        <v>50999.99</v>
      </c>
      <c r="J14009" s="67">
        <f t="shared" si="654"/>
        <v>0.4503438823529412</v>
      </c>
      <c r="K14009" s="39">
        <f t="shared" si="655"/>
        <v>0.59999988235294111</v>
      </c>
      <c r="L14009" s="2" t="str">
        <f t="shared" si="656"/>
        <v>AA</v>
      </c>
      <c r="M14009" s="2" t="s">
        <v>467</v>
      </c>
      <c r="N14009" s="2" t="s">
        <v>425</v>
      </c>
      <c r="O14009" s="2" t="s">
        <v>70</v>
      </c>
    </row>
    <row r="14010" spans="1:15">
      <c r="A14010" s="42">
        <v>40504</v>
      </c>
      <c r="B14010" s="42">
        <v>44157</v>
      </c>
      <c r="C14010" s="130">
        <v>120</v>
      </c>
      <c r="D14010" s="134">
        <v>0.1273</v>
      </c>
      <c r="E14010" s="128">
        <v>0.12279999999999999</v>
      </c>
      <c r="F14010" s="44">
        <v>90000</v>
      </c>
      <c r="G14010" s="44">
        <v>90000</v>
      </c>
      <c r="H14010" s="133">
        <v>31985.83</v>
      </c>
      <c r="I14010" s="44">
        <v>53999.99</v>
      </c>
      <c r="J14010" s="68">
        <f t="shared" si="654"/>
        <v>0.35539811111111114</v>
      </c>
      <c r="K14010" s="43">
        <f t="shared" si="655"/>
        <v>0.59999988888888889</v>
      </c>
      <c r="L14010" s="41" t="str">
        <f t="shared" si="656"/>
        <v>AA</v>
      </c>
      <c r="M14010" s="41" t="s">
        <v>790</v>
      </c>
      <c r="N14010" s="41" t="s">
        <v>416</v>
      </c>
      <c r="O14010" s="41" t="s">
        <v>70</v>
      </c>
    </row>
    <row r="14011" spans="1:15">
      <c r="A14011" s="42">
        <v>40519</v>
      </c>
      <c r="B14011" s="42">
        <v>44172</v>
      </c>
      <c r="C14011" s="130">
        <v>120</v>
      </c>
      <c r="D14011" s="134">
        <v>0.1273</v>
      </c>
      <c r="E14011" s="128">
        <v>0.12279999999999999</v>
      </c>
      <c r="F14011" s="44">
        <v>90000</v>
      </c>
      <c r="G14011" s="44">
        <v>90000</v>
      </c>
      <c r="H14011" s="133">
        <v>32487.919999999998</v>
      </c>
      <c r="I14011" s="44">
        <v>53999.99</v>
      </c>
      <c r="J14011" s="68">
        <f t="shared" si="654"/>
        <v>0.36097688888888885</v>
      </c>
      <c r="K14011" s="43">
        <f t="shared" si="655"/>
        <v>0.59999988888888889</v>
      </c>
      <c r="L14011" s="41" t="str">
        <f t="shared" si="656"/>
        <v>AA</v>
      </c>
      <c r="M14011" s="41" t="s">
        <v>652</v>
      </c>
      <c r="N14011" s="41" t="s">
        <v>417</v>
      </c>
      <c r="O14011" s="41" t="s">
        <v>70</v>
      </c>
    </row>
    <row r="14012" spans="1:15">
      <c r="A14012" s="42">
        <v>41044</v>
      </c>
      <c r="B14012" s="42">
        <v>44696</v>
      </c>
      <c r="C14012" s="130">
        <v>120</v>
      </c>
      <c r="D14012" s="134">
        <v>0.1273</v>
      </c>
      <c r="E14012" s="128">
        <v>0.1273</v>
      </c>
      <c r="F14012" s="44">
        <v>93000</v>
      </c>
      <c r="G14012" s="44">
        <v>93000</v>
      </c>
      <c r="H14012" s="133">
        <v>40994.370000000003</v>
      </c>
      <c r="I14012" s="44">
        <v>55799.99</v>
      </c>
      <c r="J14012" s="68">
        <f t="shared" si="654"/>
        <v>0.44079967741935489</v>
      </c>
      <c r="K14012" s="43">
        <f t="shared" si="655"/>
        <v>0.59999989247311825</v>
      </c>
      <c r="L14012" s="41" t="str">
        <f t="shared" si="656"/>
        <v>AA</v>
      </c>
      <c r="M14012" s="41" t="s">
        <v>1040</v>
      </c>
      <c r="N14012" s="41" t="s">
        <v>421</v>
      </c>
      <c r="O14012" s="41" t="s">
        <v>70</v>
      </c>
    </row>
    <row r="14013" spans="1:15">
      <c r="A14013" s="38">
        <v>40855</v>
      </c>
      <c r="B14013" s="38">
        <v>44508</v>
      </c>
      <c r="C14013" s="131">
        <v>120</v>
      </c>
      <c r="D14013" s="134">
        <v>0.1273</v>
      </c>
      <c r="E14013" s="127">
        <v>0.12279999999999999</v>
      </c>
      <c r="F14013" s="40">
        <v>100000</v>
      </c>
      <c r="G14013" s="40">
        <v>100000</v>
      </c>
      <c r="H14013" s="133">
        <v>41184.269999999997</v>
      </c>
      <c r="I14013" s="40">
        <v>59999.99</v>
      </c>
      <c r="J14013" s="67">
        <f t="shared" si="654"/>
        <v>0.41184269999999995</v>
      </c>
      <c r="K14013" s="39">
        <f t="shared" si="655"/>
        <v>0.59999990000000003</v>
      </c>
      <c r="L14013" s="2" t="str">
        <f t="shared" si="656"/>
        <v>AA</v>
      </c>
      <c r="M14013" s="2" t="s">
        <v>713</v>
      </c>
      <c r="N14013" s="2" t="s">
        <v>418</v>
      </c>
      <c r="O14013" s="2" t="s">
        <v>70</v>
      </c>
    </row>
    <row r="14014" spans="1:15">
      <c r="A14014" s="42">
        <v>40882</v>
      </c>
      <c r="B14014" s="42">
        <v>44535</v>
      </c>
      <c r="C14014" s="130">
        <v>120</v>
      </c>
      <c r="D14014" s="134">
        <v>0.1273</v>
      </c>
      <c r="E14014" s="128">
        <v>0.12279999999999999</v>
      </c>
      <c r="F14014" s="44">
        <v>108000</v>
      </c>
      <c r="G14014" s="44">
        <v>108000</v>
      </c>
      <c r="H14014" s="133">
        <v>45062.82</v>
      </c>
      <c r="I14014" s="44">
        <v>64799.99</v>
      </c>
      <c r="J14014" s="68">
        <f t="shared" si="654"/>
        <v>0.41724833333333333</v>
      </c>
      <c r="K14014" s="43">
        <f t="shared" si="655"/>
        <v>0.59999990740740738</v>
      </c>
      <c r="L14014" s="41" t="str">
        <f t="shared" si="656"/>
        <v>AA</v>
      </c>
      <c r="M14014" s="41" t="s">
        <v>489</v>
      </c>
      <c r="N14014" s="41" t="s">
        <v>415</v>
      </c>
      <c r="O14014" s="41" t="s">
        <v>70</v>
      </c>
    </row>
    <row r="14015" spans="1:15">
      <c r="A14015" s="38">
        <v>40311</v>
      </c>
      <c r="B14015" s="38">
        <v>43964</v>
      </c>
      <c r="C14015" s="131">
        <v>120</v>
      </c>
      <c r="D14015" s="134">
        <v>0.1273</v>
      </c>
      <c r="E14015" s="127">
        <v>0.12279999999999999</v>
      </c>
      <c r="F14015" s="40">
        <v>115000</v>
      </c>
      <c r="G14015" s="40">
        <v>115000</v>
      </c>
      <c r="H14015" s="133">
        <v>37535.06</v>
      </c>
      <c r="I14015" s="40">
        <v>68999.990000000005</v>
      </c>
      <c r="J14015" s="67">
        <f t="shared" si="654"/>
        <v>0.32639182608695649</v>
      </c>
      <c r="K14015" s="39">
        <f t="shared" si="655"/>
        <v>0.59999991304347833</v>
      </c>
      <c r="L14015" s="2" t="str">
        <f t="shared" si="656"/>
        <v>AA</v>
      </c>
      <c r="M14015" s="2" t="s">
        <v>579</v>
      </c>
      <c r="N14015" s="2" t="s">
        <v>429</v>
      </c>
      <c r="O14015" s="2" t="s">
        <v>70</v>
      </c>
    </row>
    <row r="14016" spans="1:15">
      <c r="A14016" s="38">
        <v>40168</v>
      </c>
      <c r="B14016" s="38">
        <v>43820</v>
      </c>
      <c r="C14016" s="131">
        <v>120</v>
      </c>
      <c r="D14016" s="134">
        <v>0.1273</v>
      </c>
      <c r="E14016" s="127">
        <v>0.12279999999999999</v>
      </c>
      <c r="F14016" s="40">
        <v>126000</v>
      </c>
      <c r="G14016" s="40">
        <v>126000</v>
      </c>
      <c r="H14016" s="133">
        <v>37882.080000000002</v>
      </c>
      <c r="I14016" s="40">
        <v>75599.990000000005</v>
      </c>
      <c r="J14016" s="67">
        <f t="shared" si="654"/>
        <v>0.30065142857142857</v>
      </c>
      <c r="K14016" s="39">
        <f t="shared" si="655"/>
        <v>0.59999992063492069</v>
      </c>
      <c r="L14016" s="2" t="str">
        <f t="shared" si="656"/>
        <v>AA</v>
      </c>
      <c r="M14016" s="2" t="s">
        <v>511</v>
      </c>
      <c r="N14016" s="2" t="s">
        <v>422</v>
      </c>
      <c r="O14016" s="2" t="s">
        <v>70</v>
      </c>
    </row>
    <row r="14017" spans="1:15">
      <c r="A14017" s="42">
        <v>40613</v>
      </c>
      <c r="B14017" s="42">
        <v>44266</v>
      </c>
      <c r="C14017" s="130">
        <v>120</v>
      </c>
      <c r="D14017" s="134">
        <v>0.1273</v>
      </c>
      <c r="E14017" s="128">
        <v>0.12279999999999999</v>
      </c>
      <c r="F14017" s="44">
        <v>128000</v>
      </c>
      <c r="G14017" s="44">
        <v>128000</v>
      </c>
      <c r="H14017" s="133">
        <v>47396.480000000003</v>
      </c>
      <c r="I14017" s="44">
        <v>76799.990000000005</v>
      </c>
      <c r="J14017" s="68">
        <f t="shared" si="654"/>
        <v>0.37028500000000003</v>
      </c>
      <c r="K14017" s="43">
        <f t="shared" si="655"/>
        <v>0.59999992187500006</v>
      </c>
      <c r="L14017" s="41" t="str">
        <f t="shared" si="656"/>
        <v>AA</v>
      </c>
      <c r="M14017" s="41" t="s">
        <v>896</v>
      </c>
      <c r="N14017" s="41" t="s">
        <v>427</v>
      </c>
      <c r="O14017" s="41" t="s">
        <v>70</v>
      </c>
    </row>
    <row r="14018" spans="1:15">
      <c r="A14018" s="42">
        <v>39862</v>
      </c>
      <c r="B14018" s="42">
        <v>43514</v>
      </c>
      <c r="C14018" s="130">
        <v>120</v>
      </c>
      <c r="D14018" s="134">
        <v>0.1273</v>
      </c>
      <c r="E14018" s="128">
        <v>0.12279999999999999</v>
      </c>
      <c r="F14018" s="44">
        <v>135000</v>
      </c>
      <c r="G14018" s="44">
        <v>135000</v>
      </c>
      <c r="H14018" s="133">
        <v>33715.07</v>
      </c>
      <c r="I14018" s="44">
        <v>80999.990000000005</v>
      </c>
      <c r="J14018" s="68">
        <f t="shared" si="654"/>
        <v>0.24974125925925925</v>
      </c>
      <c r="K14018" s="43">
        <f t="shared" si="655"/>
        <v>0.59999992592592599</v>
      </c>
      <c r="L14018" s="41" t="str">
        <f t="shared" si="656"/>
        <v>AA</v>
      </c>
      <c r="M14018" s="41" t="s">
        <v>457</v>
      </c>
      <c r="N14018" s="41" t="s">
        <v>419</v>
      </c>
      <c r="O14018" s="41" t="s">
        <v>70</v>
      </c>
    </row>
    <row r="14019" spans="1:15">
      <c r="A14019" s="42">
        <v>39686</v>
      </c>
      <c r="B14019" s="42">
        <v>43338</v>
      </c>
      <c r="C14019" s="130">
        <v>120</v>
      </c>
      <c r="D14019" s="134">
        <v>0.1273</v>
      </c>
      <c r="E14019" s="128">
        <v>0.1273</v>
      </c>
      <c r="F14019" s="44">
        <v>136000</v>
      </c>
      <c r="G14019" s="44">
        <v>136000</v>
      </c>
      <c r="H14019" s="133">
        <v>30120.59</v>
      </c>
      <c r="I14019" s="44">
        <v>81599.990000000005</v>
      </c>
      <c r="J14019" s="68">
        <f t="shared" ref="J14019:J14082" si="657">H14019/G14019</f>
        <v>0.22147492647058822</v>
      </c>
      <c r="K14019" s="43">
        <f t="shared" ref="K14019:K14082" si="658">I14019/G14019</f>
        <v>0.59999992647058831</v>
      </c>
      <c r="L14019" s="41" t="str">
        <f t="shared" ref="L14019:L14082" si="659">IF(J14019&lt;=65%,"AA",IF(J14019&lt;=75%,"A",IF(J14019&lt;=85%,"B","C")))</f>
        <v>AA</v>
      </c>
      <c r="M14019" s="41" t="s">
        <v>1397</v>
      </c>
      <c r="N14019" s="41" t="s">
        <v>439</v>
      </c>
      <c r="O14019" s="41" t="s">
        <v>70</v>
      </c>
    </row>
    <row r="14020" spans="1:15">
      <c r="A14020" s="38">
        <v>40375</v>
      </c>
      <c r="B14020" s="38">
        <v>44028</v>
      </c>
      <c r="C14020" s="131">
        <v>120</v>
      </c>
      <c r="D14020" s="134">
        <v>0.1273</v>
      </c>
      <c r="E14020" s="127">
        <v>0.12279999999999999</v>
      </c>
      <c r="F14020" s="40">
        <v>141000</v>
      </c>
      <c r="G14020" s="40">
        <v>141000</v>
      </c>
      <c r="H14020" s="133">
        <v>47389.45</v>
      </c>
      <c r="I14020" s="40">
        <v>84599.99</v>
      </c>
      <c r="J14020" s="67">
        <f t="shared" si="657"/>
        <v>0.33609539007092198</v>
      </c>
      <c r="K14020" s="39">
        <f t="shared" si="658"/>
        <v>0.59999992907801425</v>
      </c>
      <c r="L14020" s="2" t="str">
        <f t="shared" si="659"/>
        <v>AA</v>
      </c>
      <c r="M14020" s="2" t="s">
        <v>787</v>
      </c>
      <c r="N14020" s="2" t="s">
        <v>422</v>
      </c>
      <c r="O14020" s="2" t="s">
        <v>70</v>
      </c>
    </row>
    <row r="14021" spans="1:15">
      <c r="A14021" s="38">
        <v>40176</v>
      </c>
      <c r="B14021" s="38">
        <v>43828</v>
      </c>
      <c r="C14021" s="131">
        <v>120</v>
      </c>
      <c r="D14021" s="134">
        <v>0.1273</v>
      </c>
      <c r="E14021" s="127">
        <v>0.12279999999999999</v>
      </c>
      <c r="F14021" s="40">
        <v>150000</v>
      </c>
      <c r="G14021" s="40">
        <v>150000</v>
      </c>
      <c r="H14021" s="133">
        <v>45199.83</v>
      </c>
      <c r="I14021" s="40">
        <v>89999.99</v>
      </c>
      <c r="J14021" s="67">
        <f t="shared" si="657"/>
        <v>0.30133219999999999</v>
      </c>
      <c r="K14021" s="39">
        <f t="shared" si="658"/>
        <v>0.59999993333333335</v>
      </c>
      <c r="L14021" s="2" t="str">
        <f t="shared" si="659"/>
        <v>AA</v>
      </c>
      <c r="M14021" s="2" t="s">
        <v>702</v>
      </c>
      <c r="N14021" s="2" t="s">
        <v>417</v>
      </c>
      <c r="O14021" s="2" t="s">
        <v>70</v>
      </c>
    </row>
    <row r="14022" spans="1:15">
      <c r="A14022" s="38">
        <v>40108</v>
      </c>
      <c r="B14022" s="38">
        <v>43760</v>
      </c>
      <c r="C14022" s="131">
        <v>120</v>
      </c>
      <c r="D14022" s="134">
        <v>0.1273</v>
      </c>
      <c r="E14022" s="127">
        <v>0.12279999999999999</v>
      </c>
      <c r="F14022" s="40">
        <v>158000</v>
      </c>
      <c r="G14022" s="40">
        <v>158000</v>
      </c>
      <c r="H14022" s="133">
        <v>45858.89</v>
      </c>
      <c r="I14022" s="40">
        <v>94799.99</v>
      </c>
      <c r="J14022" s="67">
        <f t="shared" si="657"/>
        <v>0.29024613924050635</v>
      </c>
      <c r="K14022" s="39">
        <f t="shared" si="658"/>
        <v>0.59999993670886076</v>
      </c>
      <c r="L14022" s="2" t="str">
        <f t="shared" si="659"/>
        <v>AA</v>
      </c>
      <c r="M14022" s="2" t="s">
        <v>1015</v>
      </c>
      <c r="N14022" s="2" t="s">
        <v>417</v>
      </c>
      <c r="O14022" s="2" t="s">
        <v>70</v>
      </c>
    </row>
    <row r="14023" spans="1:15">
      <c r="A14023" s="38">
        <v>39841</v>
      </c>
      <c r="B14023" s="38">
        <v>43493</v>
      </c>
      <c r="C14023" s="131">
        <v>120</v>
      </c>
      <c r="D14023" s="134">
        <v>0.1273</v>
      </c>
      <c r="E14023" s="127">
        <v>0.12279999999999999</v>
      </c>
      <c r="F14023" s="40">
        <v>170000</v>
      </c>
      <c r="G14023" s="40">
        <v>170000</v>
      </c>
      <c r="H14023" s="133">
        <v>41697.43</v>
      </c>
      <c r="I14023" s="40">
        <v>101999.99</v>
      </c>
      <c r="J14023" s="67">
        <f t="shared" si="657"/>
        <v>0.245279</v>
      </c>
      <c r="K14023" s="39">
        <f t="shared" si="658"/>
        <v>0.5999999411764706</v>
      </c>
      <c r="L14023" s="2" t="str">
        <f t="shared" si="659"/>
        <v>AA</v>
      </c>
      <c r="M14023" s="2" t="s">
        <v>833</v>
      </c>
      <c r="N14023" s="2" t="s">
        <v>432</v>
      </c>
      <c r="O14023" s="2" t="s">
        <v>70</v>
      </c>
    </row>
    <row r="14024" spans="1:15">
      <c r="A14024" s="38">
        <v>39610</v>
      </c>
      <c r="B14024" s="38">
        <v>43262</v>
      </c>
      <c r="C14024" s="131">
        <v>120</v>
      </c>
      <c r="D14024" s="134">
        <v>0.1273</v>
      </c>
      <c r="E14024" s="127">
        <v>0.1273</v>
      </c>
      <c r="F14024" s="40">
        <v>175000</v>
      </c>
      <c r="G14024" s="40">
        <v>175000</v>
      </c>
      <c r="H14024" s="133">
        <v>37141.58</v>
      </c>
      <c r="I14024" s="40">
        <v>104999.99</v>
      </c>
      <c r="J14024" s="67">
        <f t="shared" si="657"/>
        <v>0.2122376</v>
      </c>
      <c r="K14024" s="39">
        <f t="shared" si="658"/>
        <v>0.59999994285714287</v>
      </c>
      <c r="L14024" s="2" t="str">
        <f t="shared" si="659"/>
        <v>AA</v>
      </c>
      <c r="M14024" s="2" t="s">
        <v>517</v>
      </c>
      <c r="N14024" s="2" t="s">
        <v>417</v>
      </c>
      <c r="O14024" s="2" t="s">
        <v>70</v>
      </c>
    </row>
    <row r="14025" spans="1:15">
      <c r="A14025" s="38">
        <v>40694</v>
      </c>
      <c r="B14025" s="38">
        <v>44347</v>
      </c>
      <c r="C14025" s="131">
        <v>120</v>
      </c>
      <c r="D14025" s="134">
        <v>0.1273</v>
      </c>
      <c r="E14025" s="127">
        <v>0.12279999999999999</v>
      </c>
      <c r="F14025" s="40">
        <v>200000</v>
      </c>
      <c r="G14025" s="40">
        <v>200000</v>
      </c>
      <c r="H14025" s="133">
        <v>76787.89</v>
      </c>
      <c r="I14025" s="40">
        <v>119999.99</v>
      </c>
      <c r="J14025" s="67">
        <f t="shared" si="657"/>
        <v>0.38393945000000002</v>
      </c>
      <c r="K14025" s="39">
        <f t="shared" si="658"/>
        <v>0.59999995000000006</v>
      </c>
      <c r="L14025" s="2" t="str">
        <f t="shared" si="659"/>
        <v>AA</v>
      </c>
      <c r="M14025" s="2" t="s">
        <v>457</v>
      </c>
      <c r="N14025" s="2" t="s">
        <v>419</v>
      </c>
      <c r="O14025" s="2" t="s">
        <v>70</v>
      </c>
    </row>
    <row r="14026" spans="1:15">
      <c r="A14026" s="42">
        <v>40518</v>
      </c>
      <c r="B14026" s="42">
        <v>44171</v>
      </c>
      <c r="C14026" s="130">
        <v>120</v>
      </c>
      <c r="D14026" s="134">
        <v>0.1273</v>
      </c>
      <c r="E14026" s="128">
        <v>0.12279999999999999</v>
      </c>
      <c r="F14026" s="44">
        <v>200000</v>
      </c>
      <c r="G14026" s="44">
        <v>200000</v>
      </c>
      <c r="H14026" s="133">
        <v>72191.740000000005</v>
      </c>
      <c r="I14026" s="44">
        <v>119999.99</v>
      </c>
      <c r="J14026" s="68">
        <f t="shared" si="657"/>
        <v>0.36095870000000002</v>
      </c>
      <c r="K14026" s="43">
        <f t="shared" si="658"/>
        <v>0.59999995000000006</v>
      </c>
      <c r="L14026" s="41" t="str">
        <f t="shared" si="659"/>
        <v>AA</v>
      </c>
      <c r="M14026" s="41" t="s">
        <v>554</v>
      </c>
      <c r="N14026" s="41" t="s">
        <v>417</v>
      </c>
      <c r="O14026" s="41" t="s">
        <v>70</v>
      </c>
    </row>
    <row r="14027" spans="1:15">
      <c r="A14027" s="38">
        <v>40326</v>
      </c>
      <c r="B14027" s="38">
        <v>43979</v>
      </c>
      <c r="C14027" s="131">
        <v>120</v>
      </c>
      <c r="D14027" s="134">
        <v>0.1273</v>
      </c>
      <c r="E14027" s="127">
        <v>0.12279999999999999</v>
      </c>
      <c r="F14027" s="40">
        <v>130000</v>
      </c>
      <c r="G14027" s="40">
        <v>130000</v>
      </c>
      <c r="H14027" s="133">
        <v>43482.35</v>
      </c>
      <c r="I14027" s="40">
        <v>79999.990000000005</v>
      </c>
      <c r="J14027" s="67">
        <f t="shared" si="657"/>
        <v>0.33447961538461535</v>
      </c>
      <c r="K14027" s="39">
        <f t="shared" si="658"/>
        <v>0.61538453846153851</v>
      </c>
      <c r="L14027" s="2" t="str">
        <f t="shared" si="659"/>
        <v>AA</v>
      </c>
      <c r="M14027" s="2" t="s">
        <v>1079</v>
      </c>
      <c r="N14027" s="2" t="s">
        <v>421</v>
      </c>
      <c r="O14027" s="2" t="s">
        <v>70</v>
      </c>
    </row>
    <row r="14028" spans="1:15">
      <c r="A14028" s="38">
        <v>40802</v>
      </c>
      <c r="B14028" s="38">
        <v>44455</v>
      </c>
      <c r="C14028" s="131">
        <v>120</v>
      </c>
      <c r="D14028" s="134">
        <v>0.1273</v>
      </c>
      <c r="E14028" s="127">
        <v>0.12279999999999999</v>
      </c>
      <c r="F14028" s="40">
        <v>99917</v>
      </c>
      <c r="G14028" s="40">
        <v>99917</v>
      </c>
      <c r="H14028" s="133">
        <v>42926.49</v>
      </c>
      <c r="I14028" s="40">
        <v>63999.99</v>
      </c>
      <c r="J14028" s="67">
        <f t="shared" si="657"/>
        <v>0.42962148583324156</v>
      </c>
      <c r="K14028" s="39">
        <f t="shared" si="658"/>
        <v>0.64053154117917865</v>
      </c>
      <c r="L14028" s="2" t="str">
        <f t="shared" si="659"/>
        <v>AA</v>
      </c>
      <c r="M14028" s="2" t="s">
        <v>965</v>
      </c>
      <c r="N14028" s="2" t="s">
        <v>427</v>
      </c>
      <c r="O14028" s="2" t="s">
        <v>70</v>
      </c>
    </row>
    <row r="14029" spans="1:15">
      <c r="A14029" s="38">
        <v>40410</v>
      </c>
      <c r="B14029" s="38">
        <v>44063</v>
      </c>
      <c r="C14029" s="131">
        <v>120</v>
      </c>
      <c r="D14029" s="134">
        <v>0.1273</v>
      </c>
      <c r="E14029" s="127">
        <v>0.12279999999999999</v>
      </c>
      <c r="F14029" s="40">
        <v>140000</v>
      </c>
      <c r="G14029" s="40">
        <v>140000</v>
      </c>
      <c r="H14029" s="133">
        <v>52280.19</v>
      </c>
      <c r="I14029" s="40">
        <v>91999.99</v>
      </c>
      <c r="J14029" s="67">
        <f t="shared" si="657"/>
        <v>0.37342992857142859</v>
      </c>
      <c r="K14029" s="39">
        <f t="shared" si="658"/>
        <v>0.65714278571428575</v>
      </c>
      <c r="L14029" s="2" t="str">
        <f t="shared" si="659"/>
        <v>AA</v>
      </c>
      <c r="M14029" s="2" t="s">
        <v>584</v>
      </c>
      <c r="N14029" s="2" t="s">
        <v>417</v>
      </c>
      <c r="O14029" s="2" t="s">
        <v>70</v>
      </c>
    </row>
    <row r="14030" spans="1:15">
      <c r="A14030" s="38">
        <v>39912</v>
      </c>
      <c r="B14030" s="38">
        <v>43564</v>
      </c>
      <c r="C14030" s="131">
        <v>120</v>
      </c>
      <c r="D14030" s="134">
        <v>0.1273</v>
      </c>
      <c r="E14030" s="127">
        <v>0.1273</v>
      </c>
      <c r="F14030" s="40">
        <v>150000</v>
      </c>
      <c r="G14030" s="40">
        <v>150000</v>
      </c>
      <c r="H14030" s="133">
        <v>43365.120000000003</v>
      </c>
      <c r="I14030" s="40">
        <v>99999.99</v>
      </c>
      <c r="J14030" s="67">
        <f t="shared" si="657"/>
        <v>0.28910079999999999</v>
      </c>
      <c r="K14030" s="39">
        <f t="shared" si="658"/>
        <v>0.6666666</v>
      </c>
      <c r="L14030" s="2" t="str">
        <f t="shared" si="659"/>
        <v>AA</v>
      </c>
      <c r="M14030" s="2" t="s">
        <v>1012</v>
      </c>
      <c r="N14030" s="2" t="s">
        <v>421</v>
      </c>
      <c r="O14030" s="2" t="s">
        <v>70</v>
      </c>
    </row>
    <row r="14031" spans="1:15">
      <c r="A14031" s="42">
        <v>40424</v>
      </c>
      <c r="B14031" s="42">
        <v>44077</v>
      </c>
      <c r="C14031" s="130">
        <v>120</v>
      </c>
      <c r="D14031" s="134">
        <v>0.1273</v>
      </c>
      <c r="E14031" s="128">
        <v>0.12279999999999999</v>
      </c>
      <c r="F14031" s="44">
        <v>145000</v>
      </c>
      <c r="G14031" s="44">
        <v>145000</v>
      </c>
      <c r="H14031" s="133">
        <v>56016.42</v>
      </c>
      <c r="I14031" s="44">
        <v>97199.72</v>
      </c>
      <c r="J14031" s="68">
        <f t="shared" si="657"/>
        <v>0.38632013793103448</v>
      </c>
      <c r="K14031" s="43">
        <f t="shared" si="658"/>
        <v>0.67034289655172419</v>
      </c>
      <c r="L14031" s="41" t="str">
        <f t="shared" si="659"/>
        <v>AA</v>
      </c>
      <c r="M14031" s="41" t="s">
        <v>586</v>
      </c>
      <c r="N14031" s="41" t="s">
        <v>416</v>
      </c>
      <c r="O14031" s="41" t="s">
        <v>70</v>
      </c>
    </row>
    <row r="14032" spans="1:15">
      <c r="A14032" s="38">
        <v>40917</v>
      </c>
      <c r="B14032" s="38">
        <v>44570</v>
      </c>
      <c r="C14032" s="131">
        <v>120</v>
      </c>
      <c r="D14032" s="134">
        <v>0.1273</v>
      </c>
      <c r="E14032" s="127">
        <v>0.12279999999999999</v>
      </c>
      <c r="F14032" s="40">
        <v>81988</v>
      </c>
      <c r="G14032" s="40">
        <v>81988</v>
      </c>
      <c r="H14032" s="133">
        <v>39367.75</v>
      </c>
      <c r="I14032" s="40">
        <v>55999.99</v>
      </c>
      <c r="J14032" s="67">
        <f t="shared" si="657"/>
        <v>0.48016478021173831</v>
      </c>
      <c r="K14032" s="39">
        <f t="shared" si="658"/>
        <v>0.6830266624384056</v>
      </c>
      <c r="L14032" s="2" t="str">
        <f t="shared" si="659"/>
        <v>AA</v>
      </c>
      <c r="M14032" s="2" t="s">
        <v>622</v>
      </c>
      <c r="N14032" s="2" t="s">
        <v>421</v>
      </c>
      <c r="O14032" s="2" t="s">
        <v>70</v>
      </c>
    </row>
    <row r="14033" spans="1:15">
      <c r="A14033" s="38">
        <v>40471</v>
      </c>
      <c r="B14033" s="38">
        <v>44124</v>
      </c>
      <c r="C14033" s="131">
        <v>120</v>
      </c>
      <c r="D14033" s="134">
        <v>0.1273</v>
      </c>
      <c r="E14033" s="127">
        <v>0.12279999999999999</v>
      </c>
      <c r="F14033" s="40">
        <v>80000</v>
      </c>
      <c r="G14033" s="40">
        <v>80000</v>
      </c>
      <c r="H14033" s="133">
        <v>32044.71</v>
      </c>
      <c r="I14033" s="40">
        <v>54799.99</v>
      </c>
      <c r="J14033" s="67">
        <f t="shared" si="657"/>
        <v>0.40055887499999998</v>
      </c>
      <c r="K14033" s="39">
        <f t="shared" si="658"/>
        <v>0.68499987499999992</v>
      </c>
      <c r="L14033" s="2" t="str">
        <f t="shared" si="659"/>
        <v>AA</v>
      </c>
      <c r="M14033" s="2" t="s">
        <v>1283</v>
      </c>
      <c r="N14033" s="2" t="s">
        <v>416</v>
      </c>
      <c r="O14033" s="2" t="s">
        <v>70</v>
      </c>
    </row>
    <row r="14034" spans="1:15">
      <c r="A14034" s="38">
        <v>41045</v>
      </c>
      <c r="B14034" s="38">
        <v>44697</v>
      </c>
      <c r="C14034" s="131">
        <v>120</v>
      </c>
      <c r="D14034" s="134">
        <v>0.1273</v>
      </c>
      <c r="E14034" s="127">
        <v>0.1273</v>
      </c>
      <c r="F14034" s="40">
        <v>155000</v>
      </c>
      <c r="G14034" s="40">
        <v>155000</v>
      </c>
      <c r="H14034" s="133">
        <v>104579.77</v>
      </c>
      <c r="I14034" s="40">
        <v>107000</v>
      </c>
      <c r="J14034" s="67">
        <f t="shared" si="657"/>
        <v>0.67470819354838707</v>
      </c>
      <c r="K14034" s="39">
        <f t="shared" si="658"/>
        <v>0.69032258064516128</v>
      </c>
      <c r="L14034" s="2" t="str">
        <f t="shared" si="659"/>
        <v>A</v>
      </c>
      <c r="M14034" s="2" t="s">
        <v>739</v>
      </c>
      <c r="N14034" s="2" t="s">
        <v>422</v>
      </c>
      <c r="O14034" s="2" t="s">
        <v>70</v>
      </c>
    </row>
    <row r="14035" spans="1:15">
      <c r="A14035" s="38">
        <v>40262</v>
      </c>
      <c r="B14035" s="38">
        <v>43915</v>
      </c>
      <c r="C14035" s="131">
        <v>120</v>
      </c>
      <c r="D14035" s="134">
        <v>0.1273</v>
      </c>
      <c r="E14035" s="127">
        <v>0.12279999999999999</v>
      </c>
      <c r="F14035" s="40">
        <v>161400</v>
      </c>
      <c r="G14035" s="40">
        <v>161400</v>
      </c>
      <c r="H14035" s="133">
        <v>59052.86</v>
      </c>
      <c r="I14035" s="40">
        <v>111999.99</v>
      </c>
      <c r="J14035" s="67">
        <f t="shared" si="657"/>
        <v>0.36587893432465923</v>
      </c>
      <c r="K14035" s="39">
        <f t="shared" si="658"/>
        <v>0.69392806691449815</v>
      </c>
      <c r="L14035" s="2" t="str">
        <f t="shared" si="659"/>
        <v>AA</v>
      </c>
      <c r="M14035" s="2" t="s">
        <v>1146</v>
      </c>
      <c r="N14035" s="2" t="s">
        <v>422</v>
      </c>
      <c r="O14035" s="2" t="s">
        <v>70</v>
      </c>
    </row>
    <row r="14036" spans="1:15">
      <c r="A14036" s="38">
        <v>40311</v>
      </c>
      <c r="B14036" s="38">
        <v>43964</v>
      </c>
      <c r="C14036" s="131">
        <v>120</v>
      </c>
      <c r="D14036" s="134">
        <v>0.1273</v>
      </c>
      <c r="E14036" s="127">
        <v>0.12279999999999999</v>
      </c>
      <c r="F14036" s="40">
        <v>155000</v>
      </c>
      <c r="G14036" s="40">
        <v>155000</v>
      </c>
      <c r="H14036" s="133">
        <v>58750.55</v>
      </c>
      <c r="I14036" s="40">
        <v>107999.99</v>
      </c>
      <c r="J14036" s="67">
        <f t="shared" si="657"/>
        <v>0.37903580645161294</v>
      </c>
      <c r="K14036" s="39">
        <f t="shared" si="658"/>
        <v>0.6967741290322581</v>
      </c>
      <c r="L14036" s="2" t="str">
        <f t="shared" si="659"/>
        <v>AA</v>
      </c>
      <c r="M14036" s="2" t="s">
        <v>467</v>
      </c>
      <c r="N14036" s="2" t="s">
        <v>425</v>
      </c>
      <c r="O14036" s="2" t="s">
        <v>70</v>
      </c>
    </row>
    <row r="14037" spans="1:15">
      <c r="A14037" s="38">
        <v>40690</v>
      </c>
      <c r="B14037" s="38">
        <v>44343</v>
      </c>
      <c r="C14037" s="131">
        <v>120</v>
      </c>
      <c r="D14037" s="134">
        <v>0.1273</v>
      </c>
      <c r="E14037" s="127">
        <v>0.12279999999999999</v>
      </c>
      <c r="F14037" s="40">
        <v>74500</v>
      </c>
      <c r="G14037" s="40">
        <v>74500</v>
      </c>
      <c r="H14037" s="133">
        <v>33917.919999999998</v>
      </c>
      <c r="I14037" s="40">
        <v>52894.99</v>
      </c>
      <c r="J14037" s="67">
        <f t="shared" si="657"/>
        <v>0.45527409395973151</v>
      </c>
      <c r="K14037" s="39">
        <f t="shared" si="658"/>
        <v>0.70999986577181207</v>
      </c>
      <c r="L14037" s="2" t="str">
        <f t="shared" si="659"/>
        <v>AA</v>
      </c>
      <c r="M14037" s="2" t="s">
        <v>1328</v>
      </c>
      <c r="N14037" s="2" t="s">
        <v>422</v>
      </c>
      <c r="O14037" s="2" t="s">
        <v>70</v>
      </c>
    </row>
    <row r="14038" spans="1:15">
      <c r="A14038" s="42">
        <v>41103</v>
      </c>
      <c r="B14038" s="42">
        <v>44755</v>
      </c>
      <c r="C14038" s="130">
        <v>120</v>
      </c>
      <c r="D14038" s="134">
        <v>0.1273</v>
      </c>
      <c r="E14038" s="128">
        <v>0.1273</v>
      </c>
      <c r="F14038" s="44">
        <v>191000</v>
      </c>
      <c r="G14038" s="44">
        <v>191000</v>
      </c>
      <c r="H14038" s="133">
        <v>116331.52</v>
      </c>
      <c r="I14038" s="44">
        <v>139200</v>
      </c>
      <c r="J14038" s="68">
        <f t="shared" si="657"/>
        <v>0.60906554973821991</v>
      </c>
      <c r="K14038" s="43">
        <f t="shared" si="658"/>
        <v>0.72879581151832462</v>
      </c>
      <c r="L14038" s="41" t="str">
        <f t="shared" si="659"/>
        <v>AA</v>
      </c>
      <c r="M14038" s="41" t="s">
        <v>531</v>
      </c>
      <c r="N14038" s="41" t="s">
        <v>423</v>
      </c>
      <c r="O14038" s="41" t="s">
        <v>70</v>
      </c>
    </row>
    <row r="14039" spans="1:15">
      <c r="A14039" s="42">
        <v>40039</v>
      </c>
      <c r="B14039" s="42">
        <v>43691</v>
      </c>
      <c r="C14039" s="130">
        <v>120</v>
      </c>
      <c r="D14039" s="134">
        <v>0.1273</v>
      </c>
      <c r="E14039" s="128">
        <v>0.12279999999999999</v>
      </c>
      <c r="F14039" s="44">
        <v>104900</v>
      </c>
      <c r="G14039" s="44">
        <v>104900</v>
      </c>
      <c r="H14039" s="133">
        <v>35860.68</v>
      </c>
      <c r="I14039" s="44">
        <v>76796.320000000007</v>
      </c>
      <c r="J14039" s="68">
        <f t="shared" si="657"/>
        <v>0.34185586272640611</v>
      </c>
      <c r="K14039" s="43">
        <f t="shared" si="658"/>
        <v>0.73209075309818883</v>
      </c>
      <c r="L14039" s="41" t="str">
        <f t="shared" si="659"/>
        <v>AA</v>
      </c>
      <c r="M14039" s="41" t="s">
        <v>629</v>
      </c>
      <c r="N14039" s="41" t="s">
        <v>417</v>
      </c>
      <c r="O14039" s="41" t="s">
        <v>70</v>
      </c>
    </row>
    <row r="14040" spans="1:15">
      <c r="A14040" s="38">
        <v>40715</v>
      </c>
      <c r="B14040" s="38">
        <v>44368</v>
      </c>
      <c r="C14040" s="131">
        <v>120</v>
      </c>
      <c r="D14040" s="134">
        <v>0.1273</v>
      </c>
      <c r="E14040" s="127">
        <v>0.12279999999999999</v>
      </c>
      <c r="F14040" s="40">
        <v>180000</v>
      </c>
      <c r="G14040" s="40">
        <v>180000</v>
      </c>
      <c r="H14040" s="133">
        <v>87490.18</v>
      </c>
      <c r="I14040" s="40">
        <v>134999.99</v>
      </c>
      <c r="J14040" s="67">
        <f t="shared" si="657"/>
        <v>0.48605655555555549</v>
      </c>
      <c r="K14040" s="39">
        <f t="shared" si="658"/>
        <v>0.7499999444444444</v>
      </c>
      <c r="L14040" s="2" t="str">
        <f t="shared" si="659"/>
        <v>AA</v>
      </c>
      <c r="M14040" s="2" t="s">
        <v>179</v>
      </c>
      <c r="N14040" s="2" t="s">
        <v>429</v>
      </c>
      <c r="O14040" s="2" t="s">
        <v>70</v>
      </c>
    </row>
    <row r="14041" spans="1:15">
      <c r="A14041" s="38">
        <v>41054</v>
      </c>
      <c r="B14041" s="38">
        <v>44706</v>
      </c>
      <c r="C14041" s="131">
        <v>120</v>
      </c>
      <c r="D14041" s="134">
        <v>0.1273</v>
      </c>
      <c r="E14041" s="127">
        <v>0.1273</v>
      </c>
      <c r="F14041" s="40">
        <v>125000</v>
      </c>
      <c r="G14041" s="40">
        <v>125000</v>
      </c>
      <c r="H14041" s="133">
        <v>70329.759999999995</v>
      </c>
      <c r="I14041" s="40">
        <v>95697.59</v>
      </c>
      <c r="J14041" s="67">
        <f t="shared" si="657"/>
        <v>0.56263807999999993</v>
      </c>
      <c r="K14041" s="39">
        <f t="shared" si="658"/>
        <v>0.76558071999999999</v>
      </c>
      <c r="L14041" s="2" t="str">
        <f t="shared" si="659"/>
        <v>AA</v>
      </c>
      <c r="M14041" s="2" t="s">
        <v>719</v>
      </c>
      <c r="N14041" s="2" t="s">
        <v>422</v>
      </c>
      <c r="O14041" s="2" t="s">
        <v>70</v>
      </c>
    </row>
    <row r="14042" spans="1:15">
      <c r="A14042" s="38">
        <v>40205</v>
      </c>
      <c r="B14042" s="38">
        <v>43857</v>
      </c>
      <c r="C14042" s="131">
        <v>120</v>
      </c>
      <c r="D14042" s="134">
        <v>0.1273</v>
      </c>
      <c r="E14042" s="127">
        <v>0.1273</v>
      </c>
      <c r="F14042" s="40">
        <v>130000</v>
      </c>
      <c r="G14042" s="40">
        <v>130000</v>
      </c>
      <c r="H14042" s="133">
        <v>60941.94</v>
      </c>
      <c r="I14042" s="40">
        <v>100000</v>
      </c>
      <c r="J14042" s="67">
        <f t="shared" si="657"/>
        <v>0.46878415384615385</v>
      </c>
      <c r="K14042" s="39">
        <f t="shared" si="658"/>
        <v>0.76923076923076927</v>
      </c>
      <c r="L14042" s="2" t="str">
        <f t="shared" si="659"/>
        <v>AA</v>
      </c>
      <c r="M14042" s="2" t="s">
        <v>776</v>
      </c>
      <c r="N14042" s="2" t="s">
        <v>422</v>
      </c>
      <c r="O14042" s="2" t="s">
        <v>70</v>
      </c>
    </row>
    <row r="14043" spans="1:15">
      <c r="A14043" s="38">
        <v>40070</v>
      </c>
      <c r="B14043" s="38">
        <v>43722</v>
      </c>
      <c r="C14043" s="131">
        <v>120</v>
      </c>
      <c r="D14043" s="134">
        <v>0.1273</v>
      </c>
      <c r="E14043" s="127">
        <v>0.1273</v>
      </c>
      <c r="F14043" s="40">
        <v>140000</v>
      </c>
      <c r="G14043" s="40">
        <v>140000</v>
      </c>
      <c r="H14043" s="133">
        <v>51358.49</v>
      </c>
      <c r="I14043" s="40">
        <v>107999.99</v>
      </c>
      <c r="J14043" s="67">
        <f t="shared" si="657"/>
        <v>0.36684635714285713</v>
      </c>
      <c r="K14043" s="39">
        <f t="shared" si="658"/>
        <v>0.77142850000000007</v>
      </c>
      <c r="L14043" s="2" t="str">
        <f t="shared" si="659"/>
        <v>AA</v>
      </c>
      <c r="M14043" s="2" t="s">
        <v>675</v>
      </c>
      <c r="N14043" s="2" t="s">
        <v>421</v>
      </c>
      <c r="O14043" s="2" t="s">
        <v>70</v>
      </c>
    </row>
    <row r="14044" spans="1:15">
      <c r="A14044" s="42">
        <v>39895</v>
      </c>
      <c r="B14044" s="42">
        <v>43547</v>
      </c>
      <c r="C14044" s="130">
        <v>120</v>
      </c>
      <c r="D14044" s="134">
        <v>0.1273</v>
      </c>
      <c r="E14044" s="128">
        <v>0.12279999999999999</v>
      </c>
      <c r="F14044" s="44">
        <v>128500</v>
      </c>
      <c r="G14044" s="44">
        <v>128500</v>
      </c>
      <c r="H14044" s="133">
        <v>42517.42</v>
      </c>
      <c r="I14044" s="44">
        <v>99999.99</v>
      </c>
      <c r="J14044" s="68">
        <f t="shared" si="657"/>
        <v>0.33087486381322956</v>
      </c>
      <c r="K14044" s="43">
        <f t="shared" si="658"/>
        <v>0.77821003891050589</v>
      </c>
      <c r="L14044" s="41" t="str">
        <f t="shared" si="659"/>
        <v>AA</v>
      </c>
      <c r="M14044" s="41" t="s">
        <v>570</v>
      </c>
      <c r="N14044" s="41" t="s">
        <v>422</v>
      </c>
      <c r="O14044" s="41" t="s">
        <v>70</v>
      </c>
    </row>
    <row r="14045" spans="1:15">
      <c r="A14045" s="38">
        <v>40266</v>
      </c>
      <c r="B14045" s="38">
        <v>43919</v>
      </c>
      <c r="C14045" s="131">
        <v>120</v>
      </c>
      <c r="D14045" s="134">
        <v>0.1273</v>
      </c>
      <c r="E14045" s="127">
        <v>0.12279999999999999</v>
      </c>
      <c r="F14045" s="40">
        <v>123000</v>
      </c>
      <c r="G14045" s="40">
        <v>123000</v>
      </c>
      <c r="H14045" s="133">
        <v>50687.28</v>
      </c>
      <c r="I14045" s="40">
        <v>95999.99</v>
      </c>
      <c r="J14045" s="67">
        <f t="shared" si="657"/>
        <v>0.41209170731707317</v>
      </c>
      <c r="K14045" s="39">
        <f t="shared" si="658"/>
        <v>0.78048772357723584</v>
      </c>
      <c r="L14045" s="2" t="str">
        <f t="shared" si="659"/>
        <v>AA</v>
      </c>
      <c r="M14045" s="2" t="s">
        <v>617</v>
      </c>
      <c r="N14045" s="2" t="s">
        <v>421</v>
      </c>
      <c r="O14045" s="2" t="s">
        <v>70</v>
      </c>
    </row>
    <row r="14046" spans="1:15">
      <c r="A14046" s="38">
        <v>39856</v>
      </c>
      <c r="B14046" s="38">
        <v>43508</v>
      </c>
      <c r="C14046" s="131">
        <v>120</v>
      </c>
      <c r="D14046" s="134">
        <v>0.1273</v>
      </c>
      <c r="E14046" s="127">
        <v>0.12279999999999999</v>
      </c>
      <c r="F14046" s="40">
        <v>160000</v>
      </c>
      <c r="G14046" s="40">
        <v>160000</v>
      </c>
      <c r="H14046" s="133">
        <v>52088.43</v>
      </c>
      <c r="I14046" s="40">
        <v>124999.99</v>
      </c>
      <c r="J14046" s="67">
        <f t="shared" si="657"/>
        <v>0.32555268749999999</v>
      </c>
      <c r="K14046" s="39">
        <f t="shared" si="658"/>
        <v>0.78124993750000005</v>
      </c>
      <c r="L14046" s="2" t="str">
        <f t="shared" si="659"/>
        <v>AA</v>
      </c>
      <c r="M14046" s="2" t="s">
        <v>991</v>
      </c>
      <c r="N14046" s="2" t="s">
        <v>421</v>
      </c>
      <c r="O14046" s="2" t="s">
        <v>70</v>
      </c>
    </row>
    <row r="14047" spans="1:15">
      <c r="A14047" s="42">
        <v>40700</v>
      </c>
      <c r="B14047" s="42">
        <v>44353</v>
      </c>
      <c r="C14047" s="130">
        <v>120</v>
      </c>
      <c r="D14047" s="134">
        <v>0.1273</v>
      </c>
      <c r="E14047" s="128">
        <v>0.12279999999999999</v>
      </c>
      <c r="F14047" s="44">
        <v>90000</v>
      </c>
      <c r="G14047" s="44">
        <v>90000</v>
      </c>
      <c r="H14047" s="133">
        <v>45706.37</v>
      </c>
      <c r="I14047" s="44">
        <v>70399.990000000005</v>
      </c>
      <c r="J14047" s="68">
        <f t="shared" si="657"/>
        <v>0.50784855555555564</v>
      </c>
      <c r="K14047" s="43">
        <f t="shared" si="658"/>
        <v>0.78222211111111117</v>
      </c>
      <c r="L14047" s="41" t="str">
        <f t="shared" si="659"/>
        <v>AA</v>
      </c>
      <c r="M14047" s="41" t="s">
        <v>1182</v>
      </c>
      <c r="N14047" s="41" t="s">
        <v>416</v>
      </c>
      <c r="O14047" s="41" t="s">
        <v>70</v>
      </c>
    </row>
    <row r="14048" spans="1:15">
      <c r="A14048" s="42">
        <v>40933</v>
      </c>
      <c r="B14048" s="42">
        <v>44586</v>
      </c>
      <c r="C14048" s="130">
        <v>120</v>
      </c>
      <c r="D14048" s="134">
        <v>0.1273</v>
      </c>
      <c r="E14048" s="128">
        <v>0.12279999999999999</v>
      </c>
      <c r="F14048" s="44">
        <v>153390.6</v>
      </c>
      <c r="G14048" s="44">
        <v>153390.6</v>
      </c>
      <c r="H14048" s="133">
        <v>84325.09</v>
      </c>
      <c r="I14048" s="44">
        <v>119999.99</v>
      </c>
      <c r="J14048" s="68">
        <f t="shared" si="657"/>
        <v>0.54974092284664111</v>
      </c>
      <c r="K14048" s="43">
        <f t="shared" si="658"/>
        <v>0.78231645224674784</v>
      </c>
      <c r="L14048" s="41" t="str">
        <f t="shared" si="659"/>
        <v>AA</v>
      </c>
      <c r="M14048" s="41" t="s">
        <v>724</v>
      </c>
      <c r="N14048" s="41" t="s">
        <v>424</v>
      </c>
      <c r="O14048" s="41" t="s">
        <v>70</v>
      </c>
    </row>
    <row r="14049" spans="1:15">
      <c r="A14049" s="38">
        <v>40368</v>
      </c>
      <c r="B14049" s="38">
        <v>44021</v>
      </c>
      <c r="C14049" s="131">
        <v>120</v>
      </c>
      <c r="D14049" s="134">
        <v>0.1273</v>
      </c>
      <c r="E14049" s="127">
        <v>0.12279999999999999</v>
      </c>
      <c r="F14049" s="40">
        <v>183750</v>
      </c>
      <c r="G14049" s="40">
        <v>183750</v>
      </c>
      <c r="H14049" s="133">
        <v>81243.240000000005</v>
      </c>
      <c r="I14049" s="40">
        <v>144999.99</v>
      </c>
      <c r="J14049" s="67">
        <f t="shared" si="657"/>
        <v>0.44214008163265311</v>
      </c>
      <c r="K14049" s="39">
        <f t="shared" si="658"/>
        <v>0.78911559183673463</v>
      </c>
      <c r="L14049" s="2" t="str">
        <f t="shared" si="659"/>
        <v>AA</v>
      </c>
      <c r="M14049" s="2" t="s">
        <v>1490</v>
      </c>
      <c r="N14049" s="2" t="s">
        <v>421</v>
      </c>
      <c r="O14049" s="2" t="s">
        <v>70</v>
      </c>
    </row>
    <row r="14050" spans="1:15">
      <c r="A14050" s="38">
        <v>40603</v>
      </c>
      <c r="B14050" s="38">
        <v>44256</v>
      </c>
      <c r="C14050" s="131">
        <v>120</v>
      </c>
      <c r="D14050" s="134">
        <v>0.1273</v>
      </c>
      <c r="E14050" s="127">
        <v>0.12279999999999999</v>
      </c>
      <c r="F14050" s="40">
        <v>160600</v>
      </c>
      <c r="G14050" s="40">
        <v>160600</v>
      </c>
      <c r="H14050" s="133">
        <v>79974.52</v>
      </c>
      <c r="I14050" s="40">
        <v>127999.99</v>
      </c>
      <c r="J14050" s="67">
        <f t="shared" si="657"/>
        <v>0.49797334993773351</v>
      </c>
      <c r="K14050" s="39">
        <f t="shared" si="658"/>
        <v>0.79701114570361153</v>
      </c>
      <c r="L14050" s="2" t="str">
        <f t="shared" si="659"/>
        <v>AA</v>
      </c>
      <c r="M14050" s="2" t="s">
        <v>1038</v>
      </c>
      <c r="N14050" s="2" t="s">
        <v>427</v>
      </c>
      <c r="O14050" s="2" t="s">
        <v>70</v>
      </c>
    </row>
    <row r="14051" spans="1:15">
      <c r="A14051" s="38">
        <v>40493</v>
      </c>
      <c r="B14051" s="38">
        <v>44146</v>
      </c>
      <c r="C14051" s="131">
        <v>120</v>
      </c>
      <c r="D14051" s="134">
        <v>0.1273</v>
      </c>
      <c r="E14051" s="127">
        <v>0.12279999999999999</v>
      </c>
      <c r="F14051" s="40">
        <v>71200</v>
      </c>
      <c r="G14051" s="40">
        <v>71200</v>
      </c>
      <c r="H14051" s="133">
        <v>33710.25</v>
      </c>
      <c r="I14051" s="40">
        <v>56799.99</v>
      </c>
      <c r="J14051" s="67">
        <f t="shared" si="657"/>
        <v>0.47345856741573034</v>
      </c>
      <c r="K14051" s="39">
        <f t="shared" si="658"/>
        <v>0.7977526685393258</v>
      </c>
      <c r="L14051" s="2" t="str">
        <f t="shared" si="659"/>
        <v>AA</v>
      </c>
      <c r="M14051" s="2" t="s">
        <v>113</v>
      </c>
      <c r="N14051" s="2" t="s">
        <v>421</v>
      </c>
      <c r="O14051" s="2" t="s">
        <v>70</v>
      </c>
    </row>
    <row r="14052" spans="1:15">
      <c r="A14052" s="42">
        <v>40616</v>
      </c>
      <c r="B14052" s="42">
        <v>43660</v>
      </c>
      <c r="C14052" s="130">
        <v>100</v>
      </c>
      <c r="D14052" s="134">
        <v>0.1273</v>
      </c>
      <c r="E14052" s="128">
        <v>0.12279999999999999</v>
      </c>
      <c r="F14052" s="44">
        <v>124869</v>
      </c>
      <c r="G14052" s="44">
        <v>124869</v>
      </c>
      <c r="H14052" s="133">
        <v>54413.52</v>
      </c>
      <c r="I14052" s="44">
        <v>99799.99</v>
      </c>
      <c r="J14052" s="68">
        <f t="shared" si="657"/>
        <v>0.43576484155394851</v>
      </c>
      <c r="K14052" s="43">
        <f t="shared" si="658"/>
        <v>0.79923752092192624</v>
      </c>
      <c r="L14052" s="41" t="str">
        <f t="shared" si="659"/>
        <v>AA</v>
      </c>
      <c r="M14052" s="41" t="s">
        <v>1472</v>
      </c>
      <c r="N14052" s="41" t="s">
        <v>427</v>
      </c>
      <c r="O14052" s="41" t="s">
        <v>70</v>
      </c>
    </row>
    <row r="14053" spans="1:15">
      <c r="A14053" s="42">
        <v>40554</v>
      </c>
      <c r="B14053" s="42">
        <v>44207</v>
      </c>
      <c r="C14053" s="130">
        <v>120</v>
      </c>
      <c r="D14053" s="134">
        <v>0.1273</v>
      </c>
      <c r="E14053" s="128">
        <v>0.1273</v>
      </c>
      <c r="F14053" s="44">
        <v>99828</v>
      </c>
      <c r="G14053" s="44">
        <v>99828</v>
      </c>
      <c r="H14053" s="133">
        <v>48715.07</v>
      </c>
      <c r="I14053" s="44">
        <v>79861.990000000005</v>
      </c>
      <c r="J14053" s="68">
        <f t="shared" si="657"/>
        <v>0.48799004287374281</v>
      </c>
      <c r="K14053" s="43">
        <f t="shared" si="658"/>
        <v>0.79999589293584972</v>
      </c>
      <c r="L14053" s="41" t="str">
        <f t="shared" si="659"/>
        <v>AA</v>
      </c>
      <c r="M14053" s="41" t="s">
        <v>531</v>
      </c>
      <c r="N14053" s="41" t="s">
        <v>423</v>
      </c>
      <c r="O14053" s="41" t="s">
        <v>70</v>
      </c>
    </row>
    <row r="14054" spans="1:15">
      <c r="A14054" s="42">
        <v>40388</v>
      </c>
      <c r="B14054" s="42">
        <v>44041</v>
      </c>
      <c r="C14054" s="130">
        <v>120</v>
      </c>
      <c r="D14054" s="134">
        <v>0.1273</v>
      </c>
      <c r="E14054" s="128">
        <v>0.12279999999999999</v>
      </c>
      <c r="F14054" s="44">
        <v>145300</v>
      </c>
      <c r="G14054" s="44">
        <v>145300</v>
      </c>
      <c r="H14054" s="133">
        <v>66104.210000000006</v>
      </c>
      <c r="I14054" s="44">
        <v>116239.96</v>
      </c>
      <c r="J14054" s="68">
        <f t="shared" si="657"/>
        <v>0.45494982794218863</v>
      </c>
      <c r="K14054" s="43">
        <f t="shared" si="658"/>
        <v>0.7999997247075018</v>
      </c>
      <c r="L14054" s="41" t="str">
        <f t="shared" si="659"/>
        <v>AA</v>
      </c>
      <c r="M14054" s="41" t="s">
        <v>855</v>
      </c>
      <c r="N14054" s="41" t="s">
        <v>421</v>
      </c>
      <c r="O14054" s="41" t="s">
        <v>70</v>
      </c>
    </row>
    <row r="14055" spans="1:15">
      <c r="A14055" s="38">
        <v>40345</v>
      </c>
      <c r="B14055" s="38">
        <v>43998</v>
      </c>
      <c r="C14055" s="131">
        <v>120</v>
      </c>
      <c r="D14055" s="134">
        <v>0.1273</v>
      </c>
      <c r="E14055" s="127">
        <v>0.12279999999999999</v>
      </c>
      <c r="F14055" s="40">
        <v>74081.25</v>
      </c>
      <c r="G14055" s="40">
        <v>74081.25</v>
      </c>
      <c r="H14055" s="133">
        <v>32728.29</v>
      </c>
      <c r="I14055" s="40">
        <v>59264.99</v>
      </c>
      <c r="J14055" s="67">
        <f t="shared" si="657"/>
        <v>0.44178911667932169</v>
      </c>
      <c r="K14055" s="39">
        <f t="shared" si="658"/>
        <v>0.79999986501307685</v>
      </c>
      <c r="L14055" s="2" t="str">
        <f t="shared" si="659"/>
        <v>AA</v>
      </c>
      <c r="M14055" s="2" t="s">
        <v>724</v>
      </c>
      <c r="N14055" s="2" t="s">
        <v>424</v>
      </c>
      <c r="O14055" s="2" t="s">
        <v>70</v>
      </c>
    </row>
    <row r="14056" spans="1:15">
      <c r="A14056" s="38">
        <v>40198</v>
      </c>
      <c r="B14056" s="38">
        <v>43850</v>
      </c>
      <c r="C14056" s="131">
        <v>120</v>
      </c>
      <c r="D14056" s="134">
        <v>0.1273</v>
      </c>
      <c r="E14056" s="127">
        <v>0.1273</v>
      </c>
      <c r="F14056" s="40">
        <v>80000</v>
      </c>
      <c r="G14056" s="40">
        <v>80000</v>
      </c>
      <c r="H14056" s="133">
        <v>32628.16</v>
      </c>
      <c r="I14056" s="40">
        <v>63999.99</v>
      </c>
      <c r="J14056" s="67">
        <f t="shared" si="657"/>
        <v>0.40785199999999999</v>
      </c>
      <c r="K14056" s="39">
        <f t="shared" si="658"/>
        <v>0.79999987500000003</v>
      </c>
      <c r="L14056" s="2" t="str">
        <f t="shared" si="659"/>
        <v>AA</v>
      </c>
      <c r="M14056" s="2" t="s">
        <v>654</v>
      </c>
      <c r="N14056" s="2" t="s">
        <v>423</v>
      </c>
      <c r="O14056" s="2" t="s">
        <v>70</v>
      </c>
    </row>
    <row r="14057" spans="1:15">
      <c r="A14057" s="38">
        <v>40802</v>
      </c>
      <c r="B14057" s="38">
        <v>44455</v>
      </c>
      <c r="C14057" s="131">
        <v>120</v>
      </c>
      <c r="D14057" s="134">
        <v>0.1273</v>
      </c>
      <c r="E14057" s="127">
        <v>0.12279999999999999</v>
      </c>
      <c r="F14057" s="40">
        <v>80200</v>
      </c>
      <c r="G14057" s="40">
        <v>80200</v>
      </c>
      <c r="H14057" s="133">
        <v>43033.89</v>
      </c>
      <c r="I14057" s="40">
        <v>64159.99</v>
      </c>
      <c r="J14057" s="67">
        <f t="shared" si="657"/>
        <v>0.53658216957605986</v>
      </c>
      <c r="K14057" s="39">
        <f t="shared" si="658"/>
        <v>0.79999987531172068</v>
      </c>
      <c r="L14057" s="2" t="str">
        <f t="shared" si="659"/>
        <v>AA</v>
      </c>
      <c r="M14057" s="2" t="s">
        <v>1429</v>
      </c>
      <c r="N14057" s="2" t="s">
        <v>424</v>
      </c>
      <c r="O14057" s="2" t="s">
        <v>70</v>
      </c>
    </row>
    <row r="14058" spans="1:15">
      <c r="A14058" s="38">
        <v>40079</v>
      </c>
      <c r="B14058" s="38">
        <v>43731</v>
      </c>
      <c r="C14058" s="131">
        <v>120</v>
      </c>
      <c r="D14058" s="134">
        <v>0.1273</v>
      </c>
      <c r="E14058" s="127">
        <v>0.12279999999999999</v>
      </c>
      <c r="F14058" s="40">
        <v>86400</v>
      </c>
      <c r="G14058" s="40">
        <v>86400</v>
      </c>
      <c r="H14058" s="133">
        <v>32852.769999999997</v>
      </c>
      <c r="I14058" s="40">
        <v>69119.990000000005</v>
      </c>
      <c r="J14058" s="67">
        <f t="shared" si="657"/>
        <v>0.38024039351851846</v>
      </c>
      <c r="K14058" s="39">
        <f t="shared" si="658"/>
        <v>0.79999988425925928</v>
      </c>
      <c r="L14058" s="2" t="str">
        <f t="shared" si="659"/>
        <v>AA</v>
      </c>
      <c r="M14058" s="2" t="s">
        <v>378</v>
      </c>
      <c r="N14058" s="2" t="s">
        <v>420</v>
      </c>
      <c r="O14058" s="2" t="s">
        <v>70</v>
      </c>
    </row>
    <row r="14059" spans="1:15">
      <c r="A14059" s="42">
        <v>40066</v>
      </c>
      <c r="B14059" s="42">
        <v>43718</v>
      </c>
      <c r="C14059" s="130">
        <v>120</v>
      </c>
      <c r="D14059" s="134">
        <v>0.1273</v>
      </c>
      <c r="E14059" s="128">
        <v>0.12279999999999999</v>
      </c>
      <c r="F14059" s="44">
        <v>90000</v>
      </c>
      <c r="G14059" s="44">
        <v>90000</v>
      </c>
      <c r="H14059" s="133">
        <v>34233.82</v>
      </c>
      <c r="I14059" s="44">
        <v>71999.990000000005</v>
      </c>
      <c r="J14059" s="68">
        <f t="shared" si="657"/>
        <v>0.38037577777777776</v>
      </c>
      <c r="K14059" s="43">
        <f t="shared" si="658"/>
        <v>0.79999988888888895</v>
      </c>
      <c r="L14059" s="41" t="str">
        <f t="shared" si="659"/>
        <v>AA</v>
      </c>
      <c r="M14059" s="41" t="s">
        <v>554</v>
      </c>
      <c r="N14059" s="41" t="s">
        <v>417</v>
      </c>
      <c r="O14059" s="41" t="s">
        <v>70</v>
      </c>
    </row>
    <row r="14060" spans="1:15">
      <c r="A14060" s="38">
        <v>40606</v>
      </c>
      <c r="B14060" s="38">
        <v>44259</v>
      </c>
      <c r="C14060" s="131">
        <v>120</v>
      </c>
      <c r="D14060" s="134">
        <v>0.1273</v>
      </c>
      <c r="E14060" s="127">
        <v>0.12279999999999999</v>
      </c>
      <c r="F14060" s="40">
        <v>100000</v>
      </c>
      <c r="G14060" s="40">
        <v>100000</v>
      </c>
      <c r="H14060" s="133">
        <v>50057.01</v>
      </c>
      <c r="I14060" s="40">
        <v>79999.990000000005</v>
      </c>
      <c r="J14060" s="67">
        <f t="shared" si="657"/>
        <v>0.50057010000000002</v>
      </c>
      <c r="K14060" s="39">
        <f t="shared" si="658"/>
        <v>0.7999999000000001</v>
      </c>
      <c r="L14060" s="2" t="str">
        <f t="shared" si="659"/>
        <v>AA</v>
      </c>
      <c r="M14060" s="2" t="s">
        <v>1073</v>
      </c>
      <c r="N14060" s="2" t="s">
        <v>417</v>
      </c>
      <c r="O14060" s="2" t="s">
        <v>70</v>
      </c>
    </row>
    <row r="14061" spans="1:15">
      <c r="A14061" s="42">
        <v>41031</v>
      </c>
      <c r="B14061" s="42">
        <v>44683</v>
      </c>
      <c r="C14061" s="130">
        <v>120</v>
      </c>
      <c r="D14061" s="134">
        <v>0.1273</v>
      </c>
      <c r="E14061" s="128">
        <v>0.12279999999999999</v>
      </c>
      <c r="F14061" s="44">
        <v>100000</v>
      </c>
      <c r="G14061" s="44">
        <v>100000</v>
      </c>
      <c r="H14061" s="133">
        <v>58831.41</v>
      </c>
      <c r="I14061" s="44">
        <v>79999.990000000005</v>
      </c>
      <c r="J14061" s="68">
        <f t="shared" si="657"/>
        <v>0.58831410000000006</v>
      </c>
      <c r="K14061" s="43">
        <f t="shared" si="658"/>
        <v>0.7999999000000001</v>
      </c>
      <c r="L14061" s="41" t="str">
        <f t="shared" si="659"/>
        <v>AA</v>
      </c>
      <c r="M14061" s="41" t="s">
        <v>1094</v>
      </c>
      <c r="N14061" s="41" t="s">
        <v>421</v>
      </c>
      <c r="O14061" s="41" t="s">
        <v>70</v>
      </c>
    </row>
    <row r="14062" spans="1:15">
      <c r="A14062" s="38">
        <v>40661</v>
      </c>
      <c r="B14062" s="38">
        <v>44314</v>
      </c>
      <c r="C14062" s="131">
        <v>120</v>
      </c>
      <c r="D14062" s="134">
        <v>0.1273</v>
      </c>
      <c r="E14062" s="127">
        <v>0.12279999999999999</v>
      </c>
      <c r="F14062" s="40">
        <v>120000</v>
      </c>
      <c r="G14062" s="40">
        <v>120000</v>
      </c>
      <c r="H14062" s="133">
        <v>60749.74</v>
      </c>
      <c r="I14062" s="40">
        <v>95999.99</v>
      </c>
      <c r="J14062" s="67">
        <f t="shared" si="657"/>
        <v>0.50624783333333334</v>
      </c>
      <c r="K14062" s="39">
        <f t="shared" si="658"/>
        <v>0.7999999166666667</v>
      </c>
      <c r="L14062" s="2" t="str">
        <f t="shared" si="659"/>
        <v>AA</v>
      </c>
      <c r="M14062" s="2" t="s">
        <v>794</v>
      </c>
      <c r="N14062" s="2" t="s">
        <v>421</v>
      </c>
      <c r="O14062" s="2" t="s">
        <v>70</v>
      </c>
    </row>
    <row r="14063" spans="1:15">
      <c r="A14063" s="38">
        <v>40968</v>
      </c>
      <c r="B14063" s="38">
        <v>44620</v>
      </c>
      <c r="C14063" s="131">
        <v>120</v>
      </c>
      <c r="D14063" s="134">
        <v>0.1273</v>
      </c>
      <c r="E14063" s="127">
        <v>0.12279999999999999</v>
      </c>
      <c r="F14063" s="40">
        <v>122500</v>
      </c>
      <c r="G14063" s="40">
        <v>122500</v>
      </c>
      <c r="H14063" s="133">
        <v>69605.16</v>
      </c>
      <c r="I14063" s="40">
        <v>97999.99</v>
      </c>
      <c r="J14063" s="67">
        <f t="shared" si="657"/>
        <v>0.5682053877551021</v>
      </c>
      <c r="K14063" s="39">
        <f t="shared" si="658"/>
        <v>0.79999991836734696</v>
      </c>
      <c r="L14063" s="2" t="str">
        <f t="shared" si="659"/>
        <v>AA</v>
      </c>
      <c r="M14063" s="2" t="s">
        <v>589</v>
      </c>
      <c r="N14063" s="2" t="s">
        <v>438</v>
      </c>
      <c r="O14063" s="2" t="s">
        <v>70</v>
      </c>
    </row>
    <row r="14064" spans="1:15">
      <c r="A14064" s="38">
        <v>40031</v>
      </c>
      <c r="B14064" s="38">
        <v>43683</v>
      </c>
      <c r="C14064" s="131">
        <v>120</v>
      </c>
      <c r="D14064" s="134">
        <v>0.1273</v>
      </c>
      <c r="E14064" s="127">
        <v>0.12279999999999999</v>
      </c>
      <c r="F14064" s="40">
        <v>124500</v>
      </c>
      <c r="G14064" s="40">
        <v>124500</v>
      </c>
      <c r="H14064" s="133">
        <v>46544.03</v>
      </c>
      <c r="I14064" s="40">
        <v>99599.99</v>
      </c>
      <c r="J14064" s="67">
        <f t="shared" si="657"/>
        <v>0.37384763052208836</v>
      </c>
      <c r="K14064" s="39">
        <f t="shared" si="658"/>
        <v>0.79999991967871487</v>
      </c>
      <c r="L14064" s="2" t="str">
        <f t="shared" si="659"/>
        <v>AA</v>
      </c>
      <c r="M14064" s="2" t="s">
        <v>710</v>
      </c>
      <c r="N14064" s="2" t="s">
        <v>421</v>
      </c>
      <c r="O14064" s="2" t="s">
        <v>70</v>
      </c>
    </row>
    <row r="14065" spans="1:15">
      <c r="A14065" s="38">
        <v>40444</v>
      </c>
      <c r="B14065" s="38">
        <v>44097</v>
      </c>
      <c r="C14065" s="131">
        <v>120</v>
      </c>
      <c r="D14065" s="134">
        <v>0.1273</v>
      </c>
      <c r="E14065" s="127">
        <v>0.12279999999999999</v>
      </c>
      <c r="F14065" s="40">
        <v>128000</v>
      </c>
      <c r="G14065" s="40">
        <v>128000</v>
      </c>
      <c r="H14065" s="133">
        <v>58997.24</v>
      </c>
      <c r="I14065" s="40">
        <v>102399.99</v>
      </c>
      <c r="J14065" s="67">
        <f t="shared" si="657"/>
        <v>0.46091593749999998</v>
      </c>
      <c r="K14065" s="39">
        <f t="shared" si="658"/>
        <v>0.79999992187500002</v>
      </c>
      <c r="L14065" s="2" t="str">
        <f t="shared" si="659"/>
        <v>AA</v>
      </c>
      <c r="M14065" s="2" t="s">
        <v>1520</v>
      </c>
      <c r="N14065" s="2" t="s">
        <v>438</v>
      </c>
      <c r="O14065" s="2" t="s">
        <v>70</v>
      </c>
    </row>
    <row r="14066" spans="1:15">
      <c r="A14066" s="42">
        <v>40352</v>
      </c>
      <c r="B14066" s="42">
        <v>44005</v>
      </c>
      <c r="C14066" s="130">
        <v>120</v>
      </c>
      <c r="D14066" s="134">
        <v>0.1273</v>
      </c>
      <c r="E14066" s="128">
        <v>0.1273</v>
      </c>
      <c r="F14066" s="44">
        <v>129000</v>
      </c>
      <c r="G14066" s="44">
        <v>129000</v>
      </c>
      <c r="H14066" s="133">
        <v>56966.89</v>
      </c>
      <c r="I14066" s="44">
        <v>103199.99</v>
      </c>
      <c r="J14066" s="68">
        <f t="shared" si="657"/>
        <v>0.44160379844961239</v>
      </c>
      <c r="K14066" s="43">
        <f t="shared" si="658"/>
        <v>0.79999992248062024</v>
      </c>
      <c r="L14066" s="41" t="str">
        <f t="shared" si="659"/>
        <v>AA</v>
      </c>
      <c r="M14066" s="41" t="s">
        <v>587</v>
      </c>
      <c r="N14066" s="41" t="s">
        <v>421</v>
      </c>
      <c r="O14066" s="41" t="s">
        <v>70</v>
      </c>
    </row>
    <row r="14067" spans="1:15">
      <c r="A14067" s="42">
        <v>40703</v>
      </c>
      <c r="B14067" s="42">
        <v>42987</v>
      </c>
      <c r="C14067" s="130">
        <v>75</v>
      </c>
      <c r="D14067" s="134">
        <v>0.1273</v>
      </c>
      <c r="E14067" s="128">
        <v>0.12279999999999999</v>
      </c>
      <c r="F14067" s="44">
        <v>130000</v>
      </c>
      <c r="G14067" s="44">
        <v>130000</v>
      </c>
      <c r="H14067" s="133">
        <v>34706.120000000003</v>
      </c>
      <c r="I14067" s="44">
        <v>103999.99</v>
      </c>
      <c r="J14067" s="68">
        <f t="shared" si="657"/>
        <v>0.26697015384615386</v>
      </c>
      <c r="K14067" s="43">
        <f t="shared" si="658"/>
        <v>0.79999992307692314</v>
      </c>
      <c r="L14067" s="41" t="str">
        <f t="shared" si="659"/>
        <v>AA</v>
      </c>
      <c r="M14067" s="41" t="s">
        <v>710</v>
      </c>
      <c r="N14067" s="41" t="s">
        <v>421</v>
      </c>
      <c r="O14067" s="41" t="s">
        <v>70</v>
      </c>
    </row>
    <row r="14068" spans="1:15">
      <c r="A14068" s="38">
        <v>40025</v>
      </c>
      <c r="B14068" s="38">
        <v>43677</v>
      </c>
      <c r="C14068" s="131">
        <v>120</v>
      </c>
      <c r="D14068" s="134">
        <v>0.1273</v>
      </c>
      <c r="E14068" s="127">
        <v>0.12279999999999999</v>
      </c>
      <c r="F14068" s="40">
        <v>130000</v>
      </c>
      <c r="G14068" s="40">
        <v>130000</v>
      </c>
      <c r="H14068" s="133">
        <v>47666.21</v>
      </c>
      <c r="I14068" s="40">
        <v>103999.99</v>
      </c>
      <c r="J14068" s="67">
        <f t="shared" si="657"/>
        <v>0.36666315384615383</v>
      </c>
      <c r="K14068" s="39">
        <f t="shared" si="658"/>
        <v>0.79999992307692314</v>
      </c>
      <c r="L14068" s="2" t="str">
        <f t="shared" si="659"/>
        <v>AA</v>
      </c>
      <c r="M14068" s="2" t="s">
        <v>923</v>
      </c>
      <c r="N14068" s="2" t="s">
        <v>418</v>
      </c>
      <c r="O14068" s="2" t="s">
        <v>70</v>
      </c>
    </row>
    <row r="14069" spans="1:15">
      <c r="A14069" s="42">
        <v>40135</v>
      </c>
      <c r="B14069" s="42">
        <v>43787</v>
      </c>
      <c r="C14069" s="130">
        <v>120</v>
      </c>
      <c r="D14069" s="134">
        <v>0.1273</v>
      </c>
      <c r="E14069" s="128">
        <v>0.12279999999999999</v>
      </c>
      <c r="F14069" s="44">
        <v>130000</v>
      </c>
      <c r="G14069" s="44">
        <v>130000</v>
      </c>
      <c r="H14069" s="133">
        <v>51197.87</v>
      </c>
      <c r="I14069" s="44">
        <v>103999.99</v>
      </c>
      <c r="J14069" s="68">
        <f t="shared" si="657"/>
        <v>0.39382976923076923</v>
      </c>
      <c r="K14069" s="43">
        <f t="shared" si="658"/>
        <v>0.79999992307692314</v>
      </c>
      <c r="L14069" s="41" t="str">
        <f t="shared" si="659"/>
        <v>AA</v>
      </c>
      <c r="M14069" s="41" t="s">
        <v>397</v>
      </c>
      <c r="N14069" s="41" t="s">
        <v>416</v>
      </c>
      <c r="O14069" s="41" t="s">
        <v>70</v>
      </c>
    </row>
    <row r="14070" spans="1:15">
      <c r="A14070" s="42">
        <v>40652</v>
      </c>
      <c r="B14070" s="42">
        <v>44305</v>
      </c>
      <c r="C14070" s="130">
        <v>120</v>
      </c>
      <c r="D14070" s="134">
        <v>0.1273</v>
      </c>
      <c r="E14070" s="128">
        <v>0.12279999999999999</v>
      </c>
      <c r="F14070" s="44">
        <v>132500</v>
      </c>
      <c r="G14070" s="44">
        <v>132500</v>
      </c>
      <c r="H14070" s="133">
        <v>67009.850000000006</v>
      </c>
      <c r="I14070" s="44">
        <v>105999.99</v>
      </c>
      <c r="J14070" s="68">
        <f t="shared" si="657"/>
        <v>0.50573471698113215</v>
      </c>
      <c r="K14070" s="43">
        <f t="shared" si="658"/>
        <v>0.79999992452830193</v>
      </c>
      <c r="L14070" s="41" t="str">
        <f t="shared" si="659"/>
        <v>AA</v>
      </c>
      <c r="M14070" s="41" t="s">
        <v>531</v>
      </c>
      <c r="N14070" s="41" t="s">
        <v>423</v>
      </c>
      <c r="O14070" s="41" t="s">
        <v>70</v>
      </c>
    </row>
    <row r="14071" spans="1:15">
      <c r="A14071" s="38">
        <v>40714</v>
      </c>
      <c r="B14071" s="38">
        <v>44367</v>
      </c>
      <c r="C14071" s="131">
        <v>120</v>
      </c>
      <c r="D14071" s="134">
        <v>0.1273</v>
      </c>
      <c r="E14071" s="127">
        <v>0.12279999999999999</v>
      </c>
      <c r="F14071" s="40">
        <v>147198.70000000001</v>
      </c>
      <c r="G14071" s="40">
        <v>147198.70000000001</v>
      </c>
      <c r="H14071" s="133">
        <v>76384.490000000005</v>
      </c>
      <c r="I14071" s="40">
        <v>117758.95</v>
      </c>
      <c r="J14071" s="67">
        <f t="shared" si="657"/>
        <v>0.51892095514430492</v>
      </c>
      <c r="K14071" s="39">
        <f t="shared" si="658"/>
        <v>0.79999993206461728</v>
      </c>
      <c r="L14071" s="2" t="str">
        <f t="shared" si="659"/>
        <v>AA</v>
      </c>
      <c r="M14071" s="2" t="s">
        <v>464</v>
      </c>
      <c r="N14071" s="2" t="s">
        <v>424</v>
      </c>
      <c r="O14071" s="2" t="s">
        <v>70</v>
      </c>
    </row>
    <row r="14072" spans="1:15">
      <c r="A14072" s="38">
        <v>40613</v>
      </c>
      <c r="B14072" s="38">
        <v>44266</v>
      </c>
      <c r="C14072" s="131">
        <v>120</v>
      </c>
      <c r="D14072" s="134">
        <v>0.1273</v>
      </c>
      <c r="E14072" s="127">
        <v>0.12279999999999999</v>
      </c>
      <c r="F14072" s="40">
        <v>150000</v>
      </c>
      <c r="G14072" s="40">
        <v>150000</v>
      </c>
      <c r="H14072" s="133">
        <v>75160.22</v>
      </c>
      <c r="I14072" s="40">
        <v>119999.99</v>
      </c>
      <c r="J14072" s="67">
        <f t="shared" si="657"/>
        <v>0.50106813333333333</v>
      </c>
      <c r="K14072" s="39">
        <f t="shared" si="658"/>
        <v>0.79999993333333341</v>
      </c>
      <c r="L14072" s="2" t="str">
        <f t="shared" si="659"/>
        <v>AA</v>
      </c>
      <c r="M14072" s="2" t="s">
        <v>1282</v>
      </c>
      <c r="N14072" s="2" t="s">
        <v>416</v>
      </c>
      <c r="O14072" s="2" t="s">
        <v>70</v>
      </c>
    </row>
    <row r="14073" spans="1:15">
      <c r="A14073" s="38">
        <v>40977</v>
      </c>
      <c r="B14073" s="38">
        <v>44629</v>
      </c>
      <c r="C14073" s="131">
        <v>120</v>
      </c>
      <c r="D14073" s="134">
        <v>0.1273</v>
      </c>
      <c r="E14073" s="127">
        <v>0.12279999999999999</v>
      </c>
      <c r="F14073" s="40">
        <v>150000</v>
      </c>
      <c r="G14073" s="40">
        <v>150000</v>
      </c>
      <c r="H14073" s="133">
        <v>86244.41</v>
      </c>
      <c r="I14073" s="40">
        <v>119999.99</v>
      </c>
      <c r="J14073" s="67">
        <f t="shared" si="657"/>
        <v>0.57496273333333336</v>
      </c>
      <c r="K14073" s="39">
        <f t="shared" si="658"/>
        <v>0.79999993333333341</v>
      </c>
      <c r="L14073" s="2" t="str">
        <f t="shared" si="659"/>
        <v>AA</v>
      </c>
      <c r="M14073" s="2" t="s">
        <v>1071</v>
      </c>
      <c r="N14073" s="2" t="s">
        <v>421</v>
      </c>
      <c r="O14073" s="2" t="s">
        <v>70</v>
      </c>
    </row>
    <row r="14074" spans="1:15">
      <c r="A14074" s="42">
        <v>41018</v>
      </c>
      <c r="B14074" s="42">
        <v>44670</v>
      </c>
      <c r="C14074" s="130">
        <v>120</v>
      </c>
      <c r="D14074" s="134">
        <v>0.1273</v>
      </c>
      <c r="E14074" s="128">
        <v>0.12279999999999999</v>
      </c>
      <c r="F14074" s="44">
        <v>160000</v>
      </c>
      <c r="G14074" s="44">
        <v>160000</v>
      </c>
      <c r="H14074" s="133">
        <v>92865.17</v>
      </c>
      <c r="I14074" s="44">
        <v>127999.99</v>
      </c>
      <c r="J14074" s="68">
        <f t="shared" si="657"/>
        <v>0.58040731249999999</v>
      </c>
      <c r="K14074" s="43">
        <f t="shared" si="658"/>
        <v>0.79999993749999998</v>
      </c>
      <c r="L14074" s="41" t="str">
        <f t="shared" si="659"/>
        <v>AA</v>
      </c>
      <c r="M14074" s="41" t="s">
        <v>1133</v>
      </c>
      <c r="N14074" s="41" t="s">
        <v>417</v>
      </c>
      <c r="O14074" s="41" t="s">
        <v>70</v>
      </c>
    </row>
    <row r="14075" spans="1:15">
      <c r="A14075" s="42">
        <v>40366</v>
      </c>
      <c r="B14075" s="42">
        <v>44019</v>
      </c>
      <c r="C14075" s="130">
        <v>120</v>
      </c>
      <c r="D14075" s="134">
        <v>0.1273</v>
      </c>
      <c r="E14075" s="128">
        <v>0.12279999999999999</v>
      </c>
      <c r="F14075" s="44">
        <v>162000</v>
      </c>
      <c r="G14075" s="44">
        <v>162000</v>
      </c>
      <c r="H14075" s="133">
        <v>72650.59</v>
      </c>
      <c r="I14075" s="44">
        <v>129599.99</v>
      </c>
      <c r="J14075" s="68">
        <f t="shared" si="657"/>
        <v>0.4484604320987654</v>
      </c>
      <c r="K14075" s="43">
        <f t="shared" si="658"/>
        <v>0.79999993827160498</v>
      </c>
      <c r="L14075" s="41" t="str">
        <f t="shared" si="659"/>
        <v>AA</v>
      </c>
      <c r="M14075" s="41" t="s">
        <v>479</v>
      </c>
      <c r="N14075" s="41" t="s">
        <v>421</v>
      </c>
      <c r="O14075" s="41" t="s">
        <v>70</v>
      </c>
    </row>
    <row r="14076" spans="1:15">
      <c r="A14076" s="38">
        <v>40758</v>
      </c>
      <c r="B14076" s="38">
        <v>44411</v>
      </c>
      <c r="C14076" s="131">
        <v>120</v>
      </c>
      <c r="D14076" s="134">
        <v>0.1273</v>
      </c>
      <c r="E14076" s="127">
        <v>0.12279999999999999</v>
      </c>
      <c r="F14076" s="40">
        <v>166300</v>
      </c>
      <c r="G14076" s="40">
        <v>166300</v>
      </c>
      <c r="H14076" s="133">
        <v>88476.24</v>
      </c>
      <c r="I14076" s="40">
        <v>133039.99</v>
      </c>
      <c r="J14076" s="67">
        <f t="shared" si="657"/>
        <v>0.53202790138304268</v>
      </c>
      <c r="K14076" s="39">
        <f t="shared" si="658"/>
        <v>0.7999999398677089</v>
      </c>
      <c r="L14076" s="2" t="str">
        <f t="shared" si="659"/>
        <v>AA</v>
      </c>
      <c r="M14076" s="2" t="s">
        <v>570</v>
      </c>
      <c r="N14076" s="2" t="s">
        <v>422</v>
      </c>
      <c r="O14076" s="2" t="s">
        <v>70</v>
      </c>
    </row>
    <row r="14077" spans="1:15">
      <c r="A14077" s="42">
        <v>40732</v>
      </c>
      <c r="B14077" s="42">
        <v>44385</v>
      </c>
      <c r="C14077" s="130">
        <v>120</v>
      </c>
      <c r="D14077" s="134">
        <v>0.1273</v>
      </c>
      <c r="E14077" s="128">
        <v>0.12279999999999999</v>
      </c>
      <c r="F14077" s="44">
        <v>170000</v>
      </c>
      <c r="G14077" s="44">
        <v>170000</v>
      </c>
      <c r="H14077" s="133">
        <v>89197.16</v>
      </c>
      <c r="I14077" s="44">
        <v>135999.99</v>
      </c>
      <c r="J14077" s="68">
        <f t="shared" si="657"/>
        <v>0.52468917647058821</v>
      </c>
      <c r="K14077" s="43">
        <f t="shared" si="658"/>
        <v>0.79999994117647055</v>
      </c>
      <c r="L14077" s="41" t="str">
        <f t="shared" si="659"/>
        <v>AA</v>
      </c>
      <c r="M14077" s="41" t="s">
        <v>602</v>
      </c>
      <c r="N14077" s="41" t="s">
        <v>421</v>
      </c>
      <c r="O14077" s="41" t="s">
        <v>70</v>
      </c>
    </row>
    <row r="14078" spans="1:15">
      <c r="A14078" s="38">
        <v>40938</v>
      </c>
      <c r="B14078" s="38">
        <v>44591</v>
      </c>
      <c r="C14078" s="131">
        <v>120</v>
      </c>
      <c r="D14078" s="134">
        <v>0.1273</v>
      </c>
      <c r="E14078" s="127">
        <v>0.12279999999999999</v>
      </c>
      <c r="F14078" s="40">
        <v>170000</v>
      </c>
      <c r="G14078" s="40">
        <v>170000</v>
      </c>
      <c r="H14078" s="133">
        <v>95404.65</v>
      </c>
      <c r="I14078" s="40">
        <v>135999.99</v>
      </c>
      <c r="J14078" s="67">
        <f t="shared" si="657"/>
        <v>0.56120382352941178</v>
      </c>
      <c r="K14078" s="39">
        <f t="shared" si="658"/>
        <v>0.79999994117647055</v>
      </c>
      <c r="L14078" s="2" t="str">
        <f t="shared" si="659"/>
        <v>AA</v>
      </c>
      <c r="M14078" s="2" t="s">
        <v>466</v>
      </c>
      <c r="N14078" s="2" t="s">
        <v>421</v>
      </c>
      <c r="O14078" s="2" t="s">
        <v>70</v>
      </c>
    </row>
    <row r="14079" spans="1:15">
      <c r="A14079" s="42">
        <v>40297</v>
      </c>
      <c r="B14079" s="42">
        <v>43950</v>
      </c>
      <c r="C14079" s="130">
        <v>120</v>
      </c>
      <c r="D14079" s="134">
        <v>0.1273</v>
      </c>
      <c r="E14079" s="128">
        <v>0.12279999999999999</v>
      </c>
      <c r="F14079" s="44">
        <v>175000</v>
      </c>
      <c r="G14079" s="44">
        <v>175000</v>
      </c>
      <c r="H14079" s="133">
        <v>75113.8</v>
      </c>
      <c r="I14079" s="44">
        <v>139999.99</v>
      </c>
      <c r="J14079" s="68">
        <f t="shared" si="657"/>
        <v>0.42922171428571432</v>
      </c>
      <c r="K14079" s="43">
        <f t="shared" si="658"/>
        <v>0.79999994285714282</v>
      </c>
      <c r="L14079" s="41" t="str">
        <f t="shared" si="659"/>
        <v>AA</v>
      </c>
      <c r="M14079" s="41" t="s">
        <v>1575</v>
      </c>
      <c r="N14079" s="41" t="s">
        <v>416</v>
      </c>
      <c r="O14079" s="41" t="s">
        <v>70</v>
      </c>
    </row>
    <row r="14080" spans="1:15">
      <c r="A14080" s="42">
        <v>40674</v>
      </c>
      <c r="B14080" s="42">
        <v>44327</v>
      </c>
      <c r="C14080" s="130">
        <v>120</v>
      </c>
      <c r="D14080" s="134">
        <v>0.1273</v>
      </c>
      <c r="E14080" s="128">
        <v>0.12279999999999999</v>
      </c>
      <c r="F14080" s="44">
        <v>175000</v>
      </c>
      <c r="G14080" s="44">
        <v>175000</v>
      </c>
      <c r="H14080" s="133">
        <v>89859.45</v>
      </c>
      <c r="I14080" s="44">
        <v>139999.99</v>
      </c>
      <c r="J14080" s="68">
        <f t="shared" si="657"/>
        <v>0.51348257142857145</v>
      </c>
      <c r="K14080" s="43">
        <f t="shared" si="658"/>
        <v>0.79999994285714282</v>
      </c>
      <c r="L14080" s="41" t="str">
        <f t="shared" si="659"/>
        <v>AA</v>
      </c>
      <c r="M14080" s="41" t="s">
        <v>634</v>
      </c>
      <c r="N14080" s="41" t="s">
        <v>421</v>
      </c>
      <c r="O14080" s="41" t="s">
        <v>70</v>
      </c>
    </row>
    <row r="14081" spans="1:15">
      <c r="A14081" s="38">
        <v>40687</v>
      </c>
      <c r="B14081" s="38">
        <v>44340</v>
      </c>
      <c r="C14081" s="131">
        <v>120</v>
      </c>
      <c r="D14081" s="134">
        <v>0.1273</v>
      </c>
      <c r="E14081" s="127">
        <v>0.12279999999999999</v>
      </c>
      <c r="F14081" s="40">
        <v>190000</v>
      </c>
      <c r="G14081" s="40">
        <v>190000</v>
      </c>
      <c r="H14081" s="133">
        <v>97350.04</v>
      </c>
      <c r="I14081" s="40">
        <v>151999.99</v>
      </c>
      <c r="J14081" s="67">
        <f t="shared" si="657"/>
        <v>0.5123686315789473</v>
      </c>
      <c r="K14081" s="39">
        <f t="shared" si="658"/>
        <v>0.79999994736842095</v>
      </c>
      <c r="L14081" s="2" t="str">
        <f t="shared" si="659"/>
        <v>AA</v>
      </c>
      <c r="M14081" s="2" t="s">
        <v>529</v>
      </c>
      <c r="N14081" s="2" t="s">
        <v>421</v>
      </c>
      <c r="O14081" s="2" t="s">
        <v>70</v>
      </c>
    </row>
    <row r="14082" spans="1:15">
      <c r="A14082" s="38">
        <v>40946</v>
      </c>
      <c r="B14082" s="38">
        <v>44599</v>
      </c>
      <c r="C14082" s="131">
        <v>120</v>
      </c>
      <c r="D14082" s="134">
        <v>0.1273</v>
      </c>
      <c r="E14082" s="127">
        <v>0.12279999999999999</v>
      </c>
      <c r="F14082" s="40">
        <v>190000</v>
      </c>
      <c r="G14082" s="40">
        <v>190000</v>
      </c>
      <c r="H14082" s="133">
        <v>108045.39</v>
      </c>
      <c r="I14082" s="40">
        <v>151999.99</v>
      </c>
      <c r="J14082" s="67">
        <f t="shared" si="657"/>
        <v>0.56865994736842107</v>
      </c>
      <c r="K14082" s="39">
        <f t="shared" si="658"/>
        <v>0.79999994736842095</v>
      </c>
      <c r="L14082" s="2" t="str">
        <f t="shared" si="659"/>
        <v>AA</v>
      </c>
      <c r="M14082" s="2" t="s">
        <v>790</v>
      </c>
      <c r="N14082" s="2" t="s">
        <v>416</v>
      </c>
      <c r="O14082" s="2" t="s">
        <v>70</v>
      </c>
    </row>
    <row r="14083" spans="1:15">
      <c r="A14083" s="38">
        <v>41032</v>
      </c>
      <c r="B14083" s="38">
        <v>44684</v>
      </c>
      <c r="C14083" s="131">
        <v>120</v>
      </c>
      <c r="D14083" s="134">
        <v>0.1273</v>
      </c>
      <c r="E14083" s="127">
        <v>0.12279999999999999</v>
      </c>
      <c r="F14083" s="40">
        <v>193000</v>
      </c>
      <c r="G14083" s="40">
        <v>193000</v>
      </c>
      <c r="H14083" s="133">
        <v>113570.45</v>
      </c>
      <c r="I14083" s="40">
        <v>154399.99</v>
      </c>
      <c r="J14083" s="67">
        <f t="shared" ref="J14083:J14104" si="660">H14083/G14083</f>
        <v>0.58844792746113983</v>
      </c>
      <c r="K14083" s="39">
        <f t="shared" ref="K14083:K14104" si="661">I14083/G14083</f>
        <v>0.79999994818652842</v>
      </c>
      <c r="L14083" s="2" t="str">
        <f t="shared" ref="L14083:L14104" si="662">IF(J14083&lt;=65%,"AA",IF(J14083&lt;=75%,"A",IF(J14083&lt;=85%,"B","C")))</f>
        <v>AA</v>
      </c>
      <c r="M14083" s="2" t="s">
        <v>842</v>
      </c>
      <c r="N14083" s="2" t="s">
        <v>439</v>
      </c>
      <c r="O14083" s="2" t="s">
        <v>70</v>
      </c>
    </row>
    <row r="14084" spans="1:15">
      <c r="A14084" s="42">
        <v>40343</v>
      </c>
      <c r="B14084" s="42">
        <v>43996</v>
      </c>
      <c r="C14084" s="130">
        <v>120</v>
      </c>
      <c r="D14084" s="134">
        <v>0.1273</v>
      </c>
      <c r="E14084" s="128">
        <v>0.12279999999999999</v>
      </c>
      <c r="F14084" s="44">
        <v>198000</v>
      </c>
      <c r="G14084" s="44">
        <v>198000</v>
      </c>
      <c r="H14084" s="133">
        <v>87457.74</v>
      </c>
      <c r="I14084" s="44">
        <v>158399.99</v>
      </c>
      <c r="J14084" s="68">
        <f t="shared" si="660"/>
        <v>0.44170575757575758</v>
      </c>
      <c r="K14084" s="43">
        <f t="shared" si="661"/>
        <v>0.79999994949494946</v>
      </c>
      <c r="L14084" s="41" t="str">
        <f t="shared" si="662"/>
        <v>AA</v>
      </c>
      <c r="M14084" s="41" t="s">
        <v>770</v>
      </c>
      <c r="N14084" s="41" t="s">
        <v>424</v>
      </c>
      <c r="O14084" s="41" t="s">
        <v>70</v>
      </c>
    </row>
    <row r="14085" spans="1:15">
      <c r="A14085" s="38">
        <v>40367</v>
      </c>
      <c r="B14085" s="38">
        <v>44020</v>
      </c>
      <c r="C14085" s="131">
        <v>120</v>
      </c>
      <c r="D14085" s="134">
        <v>0.1273</v>
      </c>
      <c r="E14085" s="127">
        <v>0.12279999999999999</v>
      </c>
      <c r="F14085" s="40">
        <v>200000</v>
      </c>
      <c r="G14085" s="40">
        <v>200000</v>
      </c>
      <c r="H14085" s="133">
        <v>89536.08</v>
      </c>
      <c r="I14085" s="40">
        <v>159999.99</v>
      </c>
      <c r="J14085" s="67">
        <f t="shared" si="660"/>
        <v>0.44768040000000003</v>
      </c>
      <c r="K14085" s="39">
        <f t="shared" si="661"/>
        <v>0.7999999499999999</v>
      </c>
      <c r="L14085" s="2" t="str">
        <f t="shared" si="662"/>
        <v>AA</v>
      </c>
      <c r="M14085" s="2" t="s">
        <v>564</v>
      </c>
      <c r="N14085" s="2" t="s">
        <v>417</v>
      </c>
      <c r="O14085" s="2" t="s">
        <v>70</v>
      </c>
    </row>
    <row r="14086" spans="1:15">
      <c r="A14086" s="42">
        <v>40534</v>
      </c>
      <c r="B14086" s="42">
        <v>44187</v>
      </c>
      <c r="C14086" s="130">
        <v>120</v>
      </c>
      <c r="D14086" s="134">
        <v>0.1273</v>
      </c>
      <c r="E14086" s="128">
        <v>0.1273</v>
      </c>
      <c r="F14086" s="44">
        <v>200000</v>
      </c>
      <c r="G14086" s="44">
        <v>200000</v>
      </c>
      <c r="H14086" s="133">
        <v>96050.69</v>
      </c>
      <c r="I14086" s="44">
        <v>159999.99</v>
      </c>
      <c r="J14086" s="68">
        <f t="shared" si="660"/>
        <v>0.48025345000000003</v>
      </c>
      <c r="K14086" s="43">
        <f t="shared" si="661"/>
        <v>0.7999999499999999</v>
      </c>
      <c r="L14086" s="41" t="str">
        <f t="shared" si="662"/>
        <v>AA</v>
      </c>
      <c r="M14086" s="41" t="s">
        <v>980</v>
      </c>
      <c r="N14086" s="41" t="s">
        <v>416</v>
      </c>
      <c r="O14086" s="41" t="s">
        <v>70</v>
      </c>
    </row>
    <row r="14087" spans="1:15">
      <c r="A14087" s="42">
        <v>40679</v>
      </c>
      <c r="B14087" s="42">
        <v>44332</v>
      </c>
      <c r="C14087" s="130">
        <v>120</v>
      </c>
      <c r="D14087" s="134">
        <v>0.1273</v>
      </c>
      <c r="E14087" s="128">
        <v>0.1273</v>
      </c>
      <c r="F14087" s="44">
        <v>156000</v>
      </c>
      <c r="G14087" s="44">
        <v>156000</v>
      </c>
      <c r="H14087" s="133">
        <v>104271.59</v>
      </c>
      <c r="I14087" s="44">
        <v>124800</v>
      </c>
      <c r="J14087" s="68">
        <f t="shared" si="660"/>
        <v>0.66840762820512822</v>
      </c>
      <c r="K14087" s="43">
        <f t="shared" si="661"/>
        <v>0.8</v>
      </c>
      <c r="L14087" s="41" t="str">
        <f t="shared" si="662"/>
        <v>A</v>
      </c>
      <c r="M14087" s="41" t="s">
        <v>531</v>
      </c>
      <c r="N14087" s="41" t="s">
        <v>423</v>
      </c>
      <c r="O14087" s="41" t="s">
        <v>70</v>
      </c>
    </row>
    <row r="14088" spans="1:15">
      <c r="A14088" s="42">
        <v>39919</v>
      </c>
      <c r="B14088" s="42">
        <v>45398</v>
      </c>
      <c r="C14088" s="130">
        <v>180</v>
      </c>
      <c r="D14088" s="134">
        <v>0.12759999999999999</v>
      </c>
      <c r="E14088" s="43">
        <v>0.11710000000000001</v>
      </c>
      <c r="F14088" s="44">
        <v>196000</v>
      </c>
      <c r="G14088" s="44">
        <v>196000</v>
      </c>
      <c r="H14088" s="133">
        <v>56000</v>
      </c>
      <c r="I14088" s="44">
        <v>80000</v>
      </c>
      <c r="J14088" s="68">
        <f t="shared" si="660"/>
        <v>0.2857142857142857</v>
      </c>
      <c r="K14088" s="43">
        <f t="shared" si="661"/>
        <v>0.40816326530612246</v>
      </c>
      <c r="L14088" s="41" t="str">
        <f t="shared" si="662"/>
        <v>AA</v>
      </c>
      <c r="M14088" s="41" t="s">
        <v>446</v>
      </c>
      <c r="N14088" s="41" t="s">
        <v>415</v>
      </c>
      <c r="O14088" s="41" t="s">
        <v>70</v>
      </c>
    </row>
    <row r="14089" spans="1:15">
      <c r="A14089" s="42">
        <v>39902</v>
      </c>
      <c r="B14089" s="42">
        <v>45381</v>
      </c>
      <c r="C14089" s="130">
        <v>180</v>
      </c>
      <c r="D14089" s="134">
        <v>0.1305</v>
      </c>
      <c r="E14089" s="43">
        <v>0.11710000000000001</v>
      </c>
      <c r="F14089" s="44">
        <v>189000</v>
      </c>
      <c r="G14089" s="44">
        <v>189000</v>
      </c>
      <c r="H14089" s="133">
        <v>42799.78</v>
      </c>
      <c r="I14089" s="44">
        <v>70036</v>
      </c>
      <c r="J14089" s="68">
        <f t="shared" si="660"/>
        <v>0.22645386243386242</v>
      </c>
      <c r="K14089" s="43">
        <f t="shared" si="661"/>
        <v>0.37056084656084654</v>
      </c>
      <c r="L14089" s="41" t="str">
        <f t="shared" si="662"/>
        <v>AA</v>
      </c>
      <c r="M14089" s="41" t="s">
        <v>542</v>
      </c>
      <c r="N14089" s="41" t="s">
        <v>417</v>
      </c>
      <c r="O14089" s="41" t="s">
        <v>70</v>
      </c>
    </row>
    <row r="14090" spans="1:15">
      <c r="A14090" s="38">
        <v>39668</v>
      </c>
      <c r="B14090" s="38">
        <v>43320</v>
      </c>
      <c r="C14090" s="131">
        <v>120</v>
      </c>
      <c r="D14090" s="134">
        <v>0.13140000000000002</v>
      </c>
      <c r="E14090" s="39">
        <v>0.11710000000000001</v>
      </c>
      <c r="F14090" s="40">
        <v>185500</v>
      </c>
      <c r="G14090" s="40">
        <v>185500</v>
      </c>
      <c r="H14090" s="133">
        <v>31499.99</v>
      </c>
      <c r="I14090" s="40">
        <v>89999.99</v>
      </c>
      <c r="J14090" s="67">
        <f t="shared" si="660"/>
        <v>0.16981126684636119</v>
      </c>
      <c r="K14090" s="39">
        <f t="shared" si="661"/>
        <v>0.48517514824797847</v>
      </c>
      <c r="L14090" s="2" t="str">
        <f t="shared" si="662"/>
        <v>AA</v>
      </c>
      <c r="M14090" s="2" t="s">
        <v>566</v>
      </c>
      <c r="N14090" s="2" t="s">
        <v>420</v>
      </c>
      <c r="O14090" s="2" t="s">
        <v>70</v>
      </c>
    </row>
    <row r="14091" spans="1:15">
      <c r="A14091" s="38">
        <v>39254</v>
      </c>
      <c r="B14091" s="38">
        <v>44733</v>
      </c>
      <c r="C14091" s="131">
        <v>180</v>
      </c>
      <c r="D14091" s="134">
        <v>0.13140000000000002</v>
      </c>
      <c r="E14091" s="127">
        <v>0.1273</v>
      </c>
      <c r="F14091" s="40">
        <v>155400</v>
      </c>
      <c r="G14091" s="40">
        <v>155400</v>
      </c>
      <c r="H14091" s="133">
        <v>53181.32</v>
      </c>
      <c r="I14091" s="40">
        <v>108779.99</v>
      </c>
      <c r="J14091" s="67">
        <f t="shared" si="660"/>
        <v>0.34222213642213645</v>
      </c>
      <c r="K14091" s="39">
        <f t="shared" si="661"/>
        <v>0.69999993564993568</v>
      </c>
      <c r="L14091" s="2" t="str">
        <f t="shared" si="662"/>
        <v>AA</v>
      </c>
      <c r="M14091" s="2" t="s">
        <v>564</v>
      </c>
      <c r="N14091" s="2" t="s">
        <v>417</v>
      </c>
      <c r="O14091" s="2" t="s">
        <v>70</v>
      </c>
    </row>
    <row r="14092" spans="1:15">
      <c r="A14092" s="38">
        <v>39148</v>
      </c>
      <c r="B14092" s="38">
        <v>44627</v>
      </c>
      <c r="C14092" s="131">
        <v>180</v>
      </c>
      <c r="D14092" s="134">
        <v>0.1321</v>
      </c>
      <c r="E14092" s="127">
        <v>0.1273</v>
      </c>
      <c r="F14092" s="40">
        <v>138300</v>
      </c>
      <c r="G14092" s="40">
        <v>138300</v>
      </c>
      <c r="H14092" s="133">
        <v>42499.99</v>
      </c>
      <c r="I14092" s="40">
        <v>89999.99</v>
      </c>
      <c r="J14092" s="67">
        <f t="shared" si="660"/>
        <v>0.30730289226319596</v>
      </c>
      <c r="K14092" s="39">
        <f t="shared" si="661"/>
        <v>0.65075914678235725</v>
      </c>
      <c r="L14092" s="2" t="str">
        <f t="shared" si="662"/>
        <v>AA</v>
      </c>
      <c r="M14092" s="2" t="s">
        <v>589</v>
      </c>
      <c r="N14092" s="2" t="s">
        <v>438</v>
      </c>
      <c r="O14092" s="2" t="s">
        <v>70</v>
      </c>
    </row>
    <row r="14093" spans="1:15">
      <c r="A14093" s="38">
        <v>39079</v>
      </c>
      <c r="B14093" s="38">
        <v>44558</v>
      </c>
      <c r="C14093" s="131">
        <v>180</v>
      </c>
      <c r="D14093" s="134">
        <v>0.1338</v>
      </c>
      <c r="E14093" s="127">
        <v>0.1273</v>
      </c>
      <c r="F14093" s="40">
        <v>149000</v>
      </c>
      <c r="G14093" s="40">
        <v>149000</v>
      </c>
      <c r="H14093" s="133">
        <v>41455.54</v>
      </c>
      <c r="I14093" s="40">
        <v>90999.99</v>
      </c>
      <c r="J14093" s="67">
        <f t="shared" si="660"/>
        <v>0.27822510067114092</v>
      </c>
      <c r="K14093" s="39">
        <f t="shared" si="661"/>
        <v>0.6107381879194631</v>
      </c>
      <c r="L14093" s="2" t="str">
        <f t="shared" si="662"/>
        <v>AA</v>
      </c>
      <c r="M14093" s="2" t="s">
        <v>459</v>
      </c>
      <c r="N14093" s="2" t="s">
        <v>417</v>
      </c>
      <c r="O14093" s="2" t="s">
        <v>70</v>
      </c>
    </row>
    <row r="14094" spans="1:15">
      <c r="A14094" s="42">
        <v>39071</v>
      </c>
      <c r="B14094" s="42">
        <v>44550</v>
      </c>
      <c r="C14094" s="130">
        <v>180</v>
      </c>
      <c r="D14094" s="134">
        <v>0.1338</v>
      </c>
      <c r="E14094" s="128">
        <v>0.1273</v>
      </c>
      <c r="F14094" s="44">
        <v>144000</v>
      </c>
      <c r="G14094" s="44">
        <v>144000</v>
      </c>
      <c r="H14094" s="133">
        <v>45555.54</v>
      </c>
      <c r="I14094" s="44">
        <v>99999.99</v>
      </c>
      <c r="J14094" s="68">
        <f t="shared" si="660"/>
        <v>0.31635791666666668</v>
      </c>
      <c r="K14094" s="43">
        <f t="shared" si="661"/>
        <v>0.694444375</v>
      </c>
      <c r="L14094" s="41" t="str">
        <f t="shared" si="662"/>
        <v>AA</v>
      </c>
      <c r="M14094" s="41" t="s">
        <v>516</v>
      </c>
      <c r="N14094" s="41" t="s">
        <v>416</v>
      </c>
      <c r="O14094" s="41" t="s">
        <v>70</v>
      </c>
    </row>
    <row r="14095" spans="1:15">
      <c r="A14095" s="42">
        <v>39717</v>
      </c>
      <c r="B14095" s="42">
        <v>45195</v>
      </c>
      <c r="C14095" s="130">
        <v>180</v>
      </c>
      <c r="D14095" s="134">
        <v>0.13419999999999999</v>
      </c>
      <c r="E14095" s="43">
        <v>0.11710000000000001</v>
      </c>
      <c r="F14095" s="44">
        <v>176500</v>
      </c>
      <c r="G14095" s="44">
        <v>176500</v>
      </c>
      <c r="H14095" s="133">
        <v>62372.21</v>
      </c>
      <c r="I14095" s="44">
        <v>108999.99</v>
      </c>
      <c r="J14095" s="68">
        <f t="shared" si="660"/>
        <v>0.35338362606232293</v>
      </c>
      <c r="K14095" s="43">
        <f t="shared" si="661"/>
        <v>0.61756368271954676</v>
      </c>
      <c r="L14095" s="41" t="str">
        <f t="shared" si="662"/>
        <v>AA</v>
      </c>
      <c r="M14095" s="41" t="s">
        <v>467</v>
      </c>
      <c r="N14095" s="41" t="s">
        <v>425</v>
      </c>
      <c r="O14095" s="41" t="s">
        <v>70</v>
      </c>
    </row>
    <row r="14096" spans="1:15">
      <c r="A14096" s="42">
        <v>39141</v>
      </c>
      <c r="B14096" s="42">
        <v>44620</v>
      </c>
      <c r="C14096" s="130">
        <v>180</v>
      </c>
      <c r="D14096" s="134">
        <v>0.1346</v>
      </c>
      <c r="E14096" s="128">
        <v>0.1273</v>
      </c>
      <c r="F14096" s="44">
        <v>170000</v>
      </c>
      <c r="G14096" s="44">
        <v>170000</v>
      </c>
      <c r="H14096" s="133">
        <v>55533.32</v>
      </c>
      <c r="I14096" s="44">
        <v>118999.99</v>
      </c>
      <c r="J14096" s="68">
        <f t="shared" si="660"/>
        <v>0.3266665882352941</v>
      </c>
      <c r="K14096" s="43">
        <f t="shared" si="661"/>
        <v>0.69999994117647057</v>
      </c>
      <c r="L14096" s="41" t="str">
        <f t="shared" si="662"/>
        <v>AA</v>
      </c>
      <c r="M14096" s="41" t="s">
        <v>560</v>
      </c>
      <c r="N14096" s="41" t="s">
        <v>435</v>
      </c>
      <c r="O14096" s="41" t="s">
        <v>70</v>
      </c>
    </row>
    <row r="14097" spans="1:28">
      <c r="A14097" s="38">
        <v>39853</v>
      </c>
      <c r="B14097" s="38">
        <v>43505</v>
      </c>
      <c r="C14097" s="131">
        <v>120</v>
      </c>
      <c r="D14097" s="134">
        <v>0.13500000000000001</v>
      </c>
      <c r="E14097" s="39">
        <v>0.11710000000000001</v>
      </c>
      <c r="F14097" s="40">
        <v>186441.63</v>
      </c>
      <c r="G14097" s="40">
        <v>186441.63</v>
      </c>
      <c r="H14097" s="133">
        <v>30999.99</v>
      </c>
      <c r="I14097" s="40">
        <v>77499.990000000005</v>
      </c>
      <c r="J14097" s="67">
        <f t="shared" si="660"/>
        <v>0.1662718245919648</v>
      </c>
      <c r="K14097" s="39">
        <f t="shared" si="661"/>
        <v>0.41567964193404661</v>
      </c>
      <c r="L14097" s="2" t="str">
        <f t="shared" si="662"/>
        <v>AA</v>
      </c>
      <c r="M14097" s="2" t="s">
        <v>482</v>
      </c>
      <c r="N14097" s="2" t="s">
        <v>422</v>
      </c>
      <c r="O14097" s="2" t="s">
        <v>70</v>
      </c>
    </row>
    <row r="14098" spans="1:28">
      <c r="A14098" s="42">
        <v>39300</v>
      </c>
      <c r="B14098" s="42">
        <v>42619</v>
      </c>
      <c r="C14098" s="130">
        <v>109</v>
      </c>
      <c r="D14098" s="134">
        <v>0.13619999999999999</v>
      </c>
      <c r="E14098" s="128">
        <v>0.13170000000000001</v>
      </c>
      <c r="F14098" s="44">
        <v>200000</v>
      </c>
      <c r="G14098" s="44">
        <v>200000</v>
      </c>
      <c r="H14098" s="133">
        <v>65819.25</v>
      </c>
      <c r="I14098" s="44">
        <v>136499.99</v>
      </c>
      <c r="J14098" s="68">
        <f t="shared" si="660"/>
        <v>0.32909624999999998</v>
      </c>
      <c r="K14098" s="43">
        <f t="shared" si="661"/>
        <v>0.68249994999999997</v>
      </c>
      <c r="L14098" s="41" t="str">
        <f t="shared" si="662"/>
        <v>AA</v>
      </c>
      <c r="M14098" s="41" t="s">
        <v>467</v>
      </c>
      <c r="N14098" s="41" t="s">
        <v>425</v>
      </c>
      <c r="O14098" s="41" t="s">
        <v>70</v>
      </c>
    </row>
    <row r="14099" spans="1:28">
      <c r="A14099" s="38">
        <v>39829</v>
      </c>
      <c r="B14099" s="38">
        <v>45307</v>
      </c>
      <c r="C14099" s="131">
        <v>180</v>
      </c>
      <c r="D14099" s="134">
        <v>0.13619999999999999</v>
      </c>
      <c r="E14099" s="127">
        <v>0.13170000000000001</v>
      </c>
      <c r="F14099" s="40">
        <v>181000</v>
      </c>
      <c r="G14099" s="40">
        <v>181000</v>
      </c>
      <c r="H14099" s="133">
        <v>74305.539999999994</v>
      </c>
      <c r="I14099" s="40">
        <v>124999.99</v>
      </c>
      <c r="J14099" s="67">
        <f t="shared" si="660"/>
        <v>0.41052784530386738</v>
      </c>
      <c r="K14099" s="39">
        <f t="shared" si="661"/>
        <v>0.69060767955801106</v>
      </c>
      <c r="L14099" s="2" t="str">
        <f t="shared" si="662"/>
        <v>AA</v>
      </c>
      <c r="M14099" s="2" t="s">
        <v>523</v>
      </c>
      <c r="N14099" s="2" t="s">
        <v>423</v>
      </c>
      <c r="O14099" s="2" t="s">
        <v>70</v>
      </c>
    </row>
    <row r="14100" spans="1:28">
      <c r="A14100" s="38">
        <v>39799</v>
      </c>
      <c r="B14100" s="38">
        <v>45277</v>
      </c>
      <c r="C14100" s="131">
        <v>180</v>
      </c>
      <c r="D14100" s="134">
        <v>0.13650000000000001</v>
      </c>
      <c r="E14100" s="39">
        <v>0.11710000000000001</v>
      </c>
      <c r="F14100" s="40">
        <v>140000</v>
      </c>
      <c r="G14100" s="40">
        <v>140000</v>
      </c>
      <c r="H14100" s="133">
        <v>35333.32</v>
      </c>
      <c r="I14100" s="40">
        <v>59999.99</v>
      </c>
      <c r="J14100" s="67">
        <f t="shared" si="660"/>
        <v>0.25238085714285713</v>
      </c>
      <c r="K14100" s="39">
        <f t="shared" si="661"/>
        <v>0.4285713571428571</v>
      </c>
      <c r="L14100" s="2" t="str">
        <f t="shared" si="662"/>
        <v>AA</v>
      </c>
      <c r="M14100" s="2" t="s">
        <v>851</v>
      </c>
      <c r="N14100" s="2" t="s">
        <v>422</v>
      </c>
      <c r="O14100" s="2" t="s">
        <v>70</v>
      </c>
    </row>
    <row r="14101" spans="1:28">
      <c r="A14101" s="38">
        <v>39799</v>
      </c>
      <c r="B14101" s="38">
        <v>45277</v>
      </c>
      <c r="C14101" s="131">
        <v>180</v>
      </c>
      <c r="D14101" s="134">
        <v>0.13650000000000001</v>
      </c>
      <c r="E14101" s="39">
        <v>0.11710000000000001</v>
      </c>
      <c r="F14101" s="40">
        <v>150000</v>
      </c>
      <c r="G14101" s="40">
        <v>150000</v>
      </c>
      <c r="H14101" s="133">
        <v>41222.21</v>
      </c>
      <c r="I14101" s="40">
        <v>69999.990000000005</v>
      </c>
      <c r="J14101" s="67">
        <f t="shared" si="660"/>
        <v>0.27481473333333334</v>
      </c>
      <c r="K14101" s="39">
        <f t="shared" si="661"/>
        <v>0.46666660000000004</v>
      </c>
      <c r="L14101" s="2" t="str">
        <f t="shared" si="662"/>
        <v>AA</v>
      </c>
      <c r="M14101" s="2" t="s">
        <v>703</v>
      </c>
      <c r="N14101" s="2" t="s">
        <v>437</v>
      </c>
      <c r="O14101" s="2" t="s">
        <v>70</v>
      </c>
    </row>
    <row r="14102" spans="1:28">
      <c r="A14102" s="42">
        <v>39785</v>
      </c>
      <c r="B14102" s="42">
        <v>45263</v>
      </c>
      <c r="C14102" s="130">
        <v>180</v>
      </c>
      <c r="D14102" s="134">
        <v>0.13650000000000001</v>
      </c>
      <c r="E14102" s="43">
        <v>0.11710000000000001</v>
      </c>
      <c r="F14102" s="44">
        <v>156700</v>
      </c>
      <c r="G14102" s="44">
        <v>156700</v>
      </c>
      <c r="H14102" s="133">
        <v>49466.66</v>
      </c>
      <c r="I14102" s="44">
        <v>83999.99</v>
      </c>
      <c r="J14102" s="68">
        <f t="shared" si="660"/>
        <v>0.31567747287811104</v>
      </c>
      <c r="K14102" s="43">
        <f t="shared" si="661"/>
        <v>0.53605609444798985</v>
      </c>
      <c r="L14102" s="41" t="str">
        <f t="shared" si="662"/>
        <v>AA</v>
      </c>
      <c r="M14102" s="41" t="s">
        <v>466</v>
      </c>
      <c r="N14102" s="41" t="s">
        <v>421</v>
      </c>
      <c r="O14102" s="41" t="s">
        <v>70</v>
      </c>
    </row>
    <row r="14103" spans="1:28">
      <c r="A14103" s="38">
        <v>39757</v>
      </c>
      <c r="B14103" s="38">
        <v>45235</v>
      </c>
      <c r="C14103" s="131">
        <v>180</v>
      </c>
      <c r="D14103" s="134">
        <v>0.13699999999999998</v>
      </c>
      <c r="E14103" s="39">
        <v>0.11710000000000001</v>
      </c>
      <c r="F14103" s="40">
        <v>140000</v>
      </c>
      <c r="G14103" s="40">
        <v>140000</v>
      </c>
      <c r="H14103" s="133">
        <v>49583.32</v>
      </c>
      <c r="I14103" s="40">
        <v>84999.99</v>
      </c>
      <c r="J14103" s="67">
        <f t="shared" si="660"/>
        <v>0.35416657142857144</v>
      </c>
      <c r="K14103" s="39">
        <f t="shared" si="661"/>
        <v>0.6071427857142857</v>
      </c>
      <c r="L14103" s="2" t="str">
        <f t="shared" si="662"/>
        <v>AA</v>
      </c>
      <c r="M14103" s="2" t="s">
        <v>531</v>
      </c>
      <c r="N14103" s="2" t="s">
        <v>423</v>
      </c>
      <c r="O14103" s="2" t="s">
        <v>70</v>
      </c>
    </row>
    <row r="14104" spans="1:28">
      <c r="A14104" s="38">
        <v>39776</v>
      </c>
      <c r="B14104" s="38">
        <v>45254</v>
      </c>
      <c r="C14104" s="131">
        <v>180</v>
      </c>
      <c r="D14104" s="134">
        <v>0.13699999999999998</v>
      </c>
      <c r="E14104" s="39">
        <v>0.11710000000000001</v>
      </c>
      <c r="F14104" s="40">
        <v>142740</v>
      </c>
      <c r="G14104" s="40">
        <v>142740</v>
      </c>
      <c r="H14104" s="133">
        <v>57166.65</v>
      </c>
      <c r="I14104" s="40">
        <v>97999.99</v>
      </c>
      <c r="J14104" s="67">
        <f t="shared" si="660"/>
        <v>0.40049495586380834</v>
      </c>
      <c r="K14104" s="39">
        <f t="shared" si="661"/>
        <v>0.68656291158750182</v>
      </c>
      <c r="L14104" s="2" t="str">
        <f t="shared" si="662"/>
        <v>AA</v>
      </c>
      <c r="M14104" s="2" t="s">
        <v>364</v>
      </c>
      <c r="N14104" s="2" t="s">
        <v>429</v>
      </c>
      <c r="O14104" s="2" t="s">
        <v>70</v>
      </c>
    </row>
    <row r="14105" spans="1:28">
      <c r="A14105" s="38"/>
      <c r="B14105" s="38"/>
      <c r="C14105" s="2"/>
      <c r="D14105" s="39"/>
      <c r="E14105" s="39"/>
      <c r="F14105" s="40"/>
      <c r="G14105" s="40"/>
      <c r="H14105" s="40"/>
      <c r="I14105" s="40"/>
      <c r="J14105" s="67"/>
      <c r="K14105" s="67"/>
    </row>
    <row r="14106" spans="1:28">
      <c r="A14106" s="113"/>
      <c r="B14106" s="113"/>
      <c r="C14106" s="114"/>
      <c r="D14106" s="115"/>
      <c r="E14106" s="115"/>
      <c r="F14106" s="116"/>
      <c r="G14106" s="116"/>
      <c r="H14106" s="116"/>
      <c r="I14106" s="116"/>
      <c r="J14106" s="117"/>
      <c r="K14106" s="117"/>
      <c r="L14106" s="114"/>
      <c r="M14106" s="114"/>
      <c r="N14106" s="114"/>
      <c r="O14106" s="114"/>
      <c r="P14106" s="118"/>
      <c r="Q14106" s="118"/>
      <c r="R14106" s="118"/>
      <c r="S14106" s="118"/>
      <c r="T14106" s="118"/>
      <c r="U14106" s="118"/>
      <c r="V14106" s="118"/>
      <c r="W14106" s="118"/>
      <c r="X14106" s="118"/>
      <c r="Y14106" s="118"/>
      <c r="Z14106" s="118"/>
      <c r="AA14106" s="118"/>
      <c r="AB14106" s="118"/>
    </row>
    <row r="14107" spans="1:28">
      <c r="A14107" s="113"/>
      <c r="B14107" s="119" t="s">
        <v>1686</v>
      </c>
      <c r="C14107" s="125">
        <f>MIN(C$3:C$14104)</f>
        <v>30</v>
      </c>
      <c r="D14107" s="121">
        <f t="shared" ref="D14107:K14107" si="663">MIN(D$3:D$14104)</f>
        <v>8.09E-2</v>
      </c>
      <c r="E14107" s="121">
        <f t="shared" si="663"/>
        <v>7.1599999999999997E-2</v>
      </c>
      <c r="F14107" s="122">
        <f t="shared" si="663"/>
        <v>44500</v>
      </c>
      <c r="G14107" s="122">
        <f t="shared" si="663"/>
        <v>44500</v>
      </c>
      <c r="H14107" s="122">
        <f t="shared" si="663"/>
        <v>29860.86</v>
      </c>
      <c r="I14107" s="122">
        <f t="shared" si="663"/>
        <v>31459.73</v>
      </c>
      <c r="J14107" s="121">
        <f t="shared" si="663"/>
        <v>0.15139095</v>
      </c>
      <c r="K14107" s="121">
        <f t="shared" si="663"/>
        <v>0.17325154999999998</v>
      </c>
      <c r="L14107" s="114"/>
      <c r="M14107" s="114"/>
      <c r="N14107" s="114"/>
      <c r="O14107" s="114"/>
      <c r="P14107" s="118"/>
      <c r="Q14107" s="118"/>
      <c r="R14107" s="118"/>
      <c r="S14107" s="118"/>
      <c r="T14107" s="118"/>
      <c r="U14107" s="118"/>
      <c r="V14107" s="118"/>
      <c r="W14107" s="118"/>
      <c r="X14107" s="118"/>
      <c r="Y14107" s="118"/>
      <c r="Z14107" s="118"/>
      <c r="AA14107" s="118"/>
      <c r="AB14107" s="118"/>
    </row>
    <row r="14108" spans="1:28">
      <c r="A14108" s="113"/>
      <c r="B14108" s="119" t="s">
        <v>1685</v>
      </c>
      <c r="C14108" s="129">
        <f>MAX(C$3:C$14104)</f>
        <v>420</v>
      </c>
      <c r="D14108" s="132">
        <f t="shared" ref="D14108:K14108" si="664">MAX(D$3:D$14104)</f>
        <v>0.13699999999999998</v>
      </c>
      <c r="E14108" s="132">
        <f t="shared" si="664"/>
        <v>0.13170000000000001</v>
      </c>
      <c r="F14108" s="123">
        <f t="shared" si="664"/>
        <v>200000</v>
      </c>
      <c r="G14108" s="123">
        <f t="shared" si="664"/>
        <v>200000</v>
      </c>
      <c r="H14108" s="122">
        <f t="shared" si="664"/>
        <v>143536.16</v>
      </c>
      <c r="I14108" s="122">
        <f t="shared" si="664"/>
        <v>199999.99</v>
      </c>
      <c r="J14108" s="132">
        <f t="shared" si="664"/>
        <v>0.93365866666666664</v>
      </c>
      <c r="K14108" s="132">
        <f t="shared" si="664"/>
        <v>1</v>
      </c>
      <c r="L14108" s="114"/>
      <c r="M14108" s="114"/>
      <c r="N14108" s="114"/>
      <c r="O14108" s="114"/>
      <c r="P14108" s="118"/>
      <c r="Q14108" s="118"/>
      <c r="R14108" s="118"/>
      <c r="S14108" s="118"/>
      <c r="T14108" s="118"/>
      <c r="U14108" s="118"/>
      <c r="V14108" s="118"/>
      <c r="W14108" s="118"/>
      <c r="X14108" s="118"/>
      <c r="Y14108" s="118"/>
      <c r="Z14108" s="118"/>
      <c r="AA14108" s="118"/>
      <c r="AB14108" s="118"/>
    </row>
    <row r="14109" spans="1:28">
      <c r="A14109" s="113"/>
      <c r="B14109" s="119" t="s">
        <v>1684</v>
      </c>
      <c r="C14109" s="126">
        <f>AVERAGE(C$3:C$14104)</f>
        <v>281.65884271734507</v>
      </c>
      <c r="D14109" s="121">
        <f t="shared" ref="D14109:K14109" si="665">AVERAGE(D$3:D$14104)</f>
        <v>8.9634094454694779E-2</v>
      </c>
      <c r="E14109" s="121">
        <f t="shared" si="665"/>
        <v>8.299182385478629E-2</v>
      </c>
      <c r="F14109" s="122">
        <f t="shared" si="665"/>
        <v>144544.63038859738</v>
      </c>
      <c r="G14109" s="122">
        <f t="shared" si="665"/>
        <v>144544.63038859738</v>
      </c>
      <c r="H14109" s="122">
        <f t="shared" si="665"/>
        <v>74521.232772656731</v>
      </c>
      <c r="I14109" s="122">
        <f t="shared" si="665"/>
        <v>90754.088056308814</v>
      </c>
      <c r="J14109" s="121">
        <f t="shared" si="665"/>
        <v>0.5200760059770928</v>
      </c>
      <c r="K14109" s="121">
        <f t="shared" si="665"/>
        <v>0.63851023643006144</v>
      </c>
      <c r="L14109" s="114"/>
      <c r="M14109" s="114"/>
      <c r="N14109" s="114"/>
      <c r="O14109" s="114"/>
      <c r="P14109" s="118"/>
      <c r="Q14109" s="118"/>
      <c r="R14109" s="118"/>
      <c r="S14109" s="118"/>
      <c r="T14109" s="118"/>
      <c r="U14109" s="118"/>
      <c r="V14109" s="118"/>
      <c r="W14109" s="118"/>
      <c r="X14109" s="118"/>
      <c r="Y14109" s="118"/>
      <c r="Z14109" s="118"/>
      <c r="AA14109" s="118"/>
      <c r="AB14109" s="118"/>
    </row>
    <row r="14110" spans="1:28">
      <c r="A14110" s="113"/>
      <c r="B14110" s="119" t="s">
        <v>443</v>
      </c>
      <c r="C14110" s="120"/>
      <c r="D14110" s="121"/>
      <c r="E14110" s="121"/>
      <c r="F14110" s="122">
        <f>SUM(F$3:F$14104)</f>
        <v>2038368377.74</v>
      </c>
      <c r="G14110" s="122">
        <f>SUM(G$3:G$14104)</f>
        <v>2038368377.74</v>
      </c>
      <c r="H14110" s="124">
        <f>SUM(H$3:H$14104)</f>
        <v>1050898424.5600053</v>
      </c>
      <c r="I14110" s="122">
        <f>SUM(I$3:I$14104)</f>
        <v>1279814149.770067</v>
      </c>
      <c r="J14110" s="121"/>
      <c r="K14110" s="121"/>
      <c r="L14110" s="114"/>
      <c r="M14110" s="114"/>
      <c r="N14110" s="114"/>
      <c r="O14110" s="114"/>
      <c r="P14110" s="118"/>
      <c r="Q14110" s="118"/>
      <c r="R14110" s="118"/>
      <c r="S14110" s="118"/>
      <c r="T14110" s="118"/>
      <c r="U14110" s="118"/>
      <c r="V14110" s="118"/>
      <c r="W14110" s="118"/>
      <c r="X14110" s="118"/>
      <c r="Y14110" s="118"/>
      <c r="Z14110" s="118"/>
      <c r="AA14110" s="118"/>
      <c r="AB14110" s="118"/>
    </row>
    <row r="14111" spans="1:28">
      <c r="A14111" s="113"/>
      <c r="B14111" s="113"/>
      <c r="C14111" s="114"/>
      <c r="D14111" s="115"/>
      <c r="E14111" s="115"/>
      <c r="F14111" s="116"/>
      <c r="G14111" s="116"/>
      <c r="H14111" s="116"/>
      <c r="I14111" s="116"/>
      <c r="J14111" s="117"/>
      <c r="K14111" s="117"/>
      <c r="L14111" s="114"/>
      <c r="M14111" s="114"/>
      <c r="N14111" s="114"/>
      <c r="O14111" s="114"/>
      <c r="P14111" s="118"/>
      <c r="Q14111" s="118"/>
      <c r="R14111" s="118"/>
      <c r="S14111" s="118"/>
      <c r="T14111" s="118"/>
      <c r="U14111" s="118"/>
      <c r="V14111" s="118"/>
      <c r="W14111" s="118"/>
      <c r="X14111" s="118"/>
      <c r="Y14111" s="118"/>
      <c r="Z14111" s="118"/>
      <c r="AA14111" s="118"/>
      <c r="AB14111" s="118"/>
    </row>
    <row r="14112" spans="1:28">
      <c r="A14112" s="113"/>
      <c r="B14112" s="113"/>
      <c r="C14112" s="114"/>
      <c r="D14112" s="115"/>
      <c r="E14112" s="115"/>
      <c r="F14112" s="116"/>
      <c r="G14112" s="140" t="s">
        <v>75</v>
      </c>
      <c r="H14112" s="139">
        <f>8281024.61+7477920.94000001</f>
        <v>15758945.55000001</v>
      </c>
      <c r="I14112" s="116"/>
      <c r="J14112" s="117"/>
      <c r="K14112" s="117"/>
      <c r="L14112" s="114"/>
      <c r="M14112" s="114"/>
      <c r="N14112" s="114"/>
      <c r="O14112" s="114"/>
      <c r="P14112" s="118"/>
      <c r="Q14112" s="118"/>
      <c r="R14112" s="118"/>
      <c r="S14112" s="118"/>
      <c r="T14112" s="118"/>
      <c r="U14112" s="118"/>
      <c r="V14112" s="118"/>
      <c r="W14112" s="118"/>
      <c r="X14112" s="118"/>
      <c r="Y14112" s="118"/>
      <c r="Z14112" s="118"/>
      <c r="AA14112" s="118"/>
      <c r="AB14112" s="118"/>
    </row>
    <row r="14113" spans="1:28">
      <c r="A14113" s="113"/>
      <c r="B14113" s="113"/>
      <c r="C14113" s="114"/>
      <c r="D14113" s="115"/>
      <c r="E14113" s="115"/>
      <c r="F14113" s="116"/>
      <c r="H14113" s="138">
        <f>H14112/H14110</f>
        <v>1.4995688623853474E-2</v>
      </c>
      <c r="I14113" s="116"/>
      <c r="J14113" s="117"/>
      <c r="K14113" s="117"/>
      <c r="L14113" s="114"/>
      <c r="M14113" s="114"/>
      <c r="N14113" s="114"/>
      <c r="O14113" s="114"/>
      <c r="P14113" s="118"/>
      <c r="Q14113" s="118"/>
      <c r="R14113" s="118"/>
      <c r="S14113" s="118"/>
      <c r="T14113" s="118"/>
      <c r="U14113" s="118"/>
      <c r="V14113" s="118"/>
      <c r="W14113" s="118"/>
      <c r="X14113" s="118"/>
      <c r="Y14113" s="118"/>
      <c r="Z14113" s="118"/>
      <c r="AA14113" s="118"/>
      <c r="AB14113" s="118"/>
    </row>
    <row r="14114" spans="1:28">
      <c r="A14114" s="113"/>
      <c r="B14114" s="113"/>
      <c r="C14114" s="114"/>
      <c r="D14114" s="115"/>
      <c r="E14114" s="115"/>
      <c r="F14114" s="116"/>
      <c r="G14114" s="135" t="s">
        <v>77</v>
      </c>
      <c r="H14114" s="141" t="s">
        <v>79</v>
      </c>
      <c r="I14114" s="116"/>
      <c r="J14114" s="117"/>
      <c r="K14114" s="117"/>
      <c r="L14114" s="114"/>
      <c r="M14114" s="114"/>
      <c r="N14114" s="114"/>
      <c r="O14114" s="114"/>
      <c r="P14114" s="118"/>
      <c r="Q14114" s="118"/>
      <c r="R14114" s="118"/>
      <c r="S14114" s="118"/>
      <c r="T14114" s="118"/>
      <c r="U14114" s="118"/>
      <c r="V14114" s="118"/>
      <c r="W14114" s="118"/>
      <c r="X14114" s="118"/>
      <c r="Y14114" s="118"/>
      <c r="Z14114" s="118"/>
      <c r="AA14114" s="118"/>
      <c r="AB14114" s="118"/>
    </row>
    <row r="14115" spans="1:28">
      <c r="A14115" s="113"/>
      <c r="B14115" s="113"/>
      <c r="C14115" s="114"/>
      <c r="D14115" s="115"/>
      <c r="E14115" s="115"/>
      <c r="F14115" s="116"/>
      <c r="G14115" s="136" t="s">
        <v>76</v>
      </c>
      <c r="H14115" s="116"/>
      <c r="I14115" s="116"/>
      <c r="J14115" s="117"/>
      <c r="K14115" s="117"/>
      <c r="L14115" s="114"/>
      <c r="M14115" s="114"/>
      <c r="N14115" s="114"/>
      <c r="O14115" s="114"/>
      <c r="P14115" s="118"/>
      <c r="Q14115" s="118"/>
      <c r="R14115" s="118"/>
      <c r="S14115" s="118"/>
      <c r="T14115" s="118"/>
      <c r="U14115" s="118"/>
      <c r="V14115" s="118"/>
      <c r="W14115" s="118"/>
      <c r="X14115" s="118"/>
      <c r="Y14115" s="118"/>
      <c r="Z14115" s="118"/>
      <c r="AA14115" s="118"/>
      <c r="AB14115" s="118"/>
    </row>
    <row r="14116" spans="1:28">
      <c r="A14116" s="113"/>
      <c r="B14116" s="113"/>
      <c r="C14116" s="114"/>
      <c r="D14116" s="115"/>
      <c r="E14116" s="115"/>
      <c r="F14116" s="116"/>
      <c r="G14116" s="137" t="s">
        <v>78</v>
      </c>
      <c r="H14116" s="116"/>
      <c r="I14116" s="116"/>
      <c r="J14116" s="117"/>
      <c r="K14116" s="117"/>
      <c r="L14116" s="114"/>
      <c r="M14116" s="114"/>
      <c r="N14116" s="114"/>
      <c r="O14116" s="114"/>
      <c r="P14116" s="118"/>
      <c r="Q14116" s="118"/>
      <c r="R14116" s="118"/>
      <c r="S14116" s="118"/>
      <c r="T14116" s="118"/>
      <c r="U14116" s="118"/>
      <c r="V14116" s="118"/>
      <c r="W14116" s="118"/>
      <c r="X14116" s="118"/>
      <c r="Y14116" s="118"/>
      <c r="Z14116" s="118"/>
      <c r="AA14116" s="118"/>
      <c r="AB14116" s="118"/>
    </row>
    <row r="14117" spans="1:28">
      <c r="A14117" s="113"/>
      <c r="B14117" s="113"/>
      <c r="C14117" s="114"/>
      <c r="D14117" s="115"/>
      <c r="E14117" s="115"/>
      <c r="F14117" s="116"/>
      <c r="G14117" s="116"/>
      <c r="H14117" s="116"/>
      <c r="I14117" s="116"/>
      <c r="J14117" s="117"/>
      <c r="K14117" s="117"/>
      <c r="L14117" s="114"/>
      <c r="M14117" s="114"/>
      <c r="N14117" s="114"/>
      <c r="O14117" s="114"/>
      <c r="P14117" s="118"/>
      <c r="Q14117" s="118"/>
      <c r="R14117" s="118"/>
      <c r="S14117" s="118"/>
      <c r="T14117" s="118"/>
      <c r="U14117" s="118"/>
      <c r="V14117" s="118"/>
      <c r="W14117" s="118"/>
      <c r="X14117" s="118"/>
      <c r="Y14117" s="118"/>
      <c r="Z14117" s="118"/>
      <c r="AA14117" s="118"/>
      <c r="AB14117" s="118"/>
    </row>
    <row r="14118" spans="1:28">
      <c r="A14118" s="113"/>
      <c r="B14118" s="113"/>
      <c r="C14118" s="114"/>
      <c r="D14118" s="115"/>
      <c r="E14118" s="115"/>
      <c r="F14118" s="116"/>
      <c r="G14118" s="116"/>
      <c r="H14118" s="116"/>
      <c r="I14118" s="116"/>
      <c r="J14118" s="117"/>
      <c r="K14118" s="117"/>
      <c r="L14118" s="114"/>
      <c r="M14118" s="114"/>
      <c r="N14118" s="114"/>
      <c r="O14118" s="114"/>
      <c r="P14118" s="118"/>
      <c r="Q14118" s="118"/>
      <c r="R14118" s="118"/>
      <c r="S14118" s="118"/>
      <c r="T14118" s="118"/>
      <c r="U14118" s="118"/>
      <c r="V14118" s="118"/>
      <c r="W14118" s="118"/>
      <c r="X14118" s="118"/>
      <c r="Y14118" s="118"/>
      <c r="Z14118" s="118"/>
      <c r="AA14118" s="118"/>
      <c r="AB14118" s="118"/>
    </row>
    <row r="14119" spans="1:28">
      <c r="A14119" s="113"/>
      <c r="B14119" s="113"/>
      <c r="C14119" s="114"/>
      <c r="D14119" s="115"/>
      <c r="E14119" s="115"/>
      <c r="F14119" s="116"/>
      <c r="G14119" s="116"/>
      <c r="H14119" s="116"/>
      <c r="I14119" s="116"/>
      <c r="J14119" s="117"/>
      <c r="K14119" s="117"/>
      <c r="L14119" s="114"/>
      <c r="M14119" s="114"/>
      <c r="N14119" s="114"/>
      <c r="O14119" s="114"/>
      <c r="P14119" s="118"/>
      <c r="Q14119" s="118"/>
      <c r="R14119" s="118"/>
      <c r="S14119" s="118"/>
      <c r="T14119" s="118"/>
      <c r="U14119" s="118"/>
      <c r="V14119" s="118"/>
      <c r="W14119" s="118"/>
      <c r="X14119" s="118"/>
      <c r="Y14119" s="118"/>
      <c r="Z14119" s="118"/>
      <c r="AA14119" s="118"/>
      <c r="AB14119" s="118"/>
    </row>
    <row r="14120" spans="1:28">
      <c r="A14120" s="113"/>
      <c r="B14120" s="113"/>
      <c r="C14120" s="114"/>
      <c r="D14120" s="115"/>
      <c r="E14120" s="115"/>
      <c r="F14120" s="116"/>
      <c r="G14120" s="116"/>
      <c r="H14120" s="116"/>
      <c r="I14120" s="116"/>
      <c r="J14120" s="117"/>
      <c r="K14120" s="117"/>
      <c r="L14120" s="114"/>
      <c r="M14120" s="114"/>
      <c r="N14120" s="114"/>
      <c r="O14120" s="114"/>
      <c r="P14120" s="118"/>
      <c r="Q14120" s="118"/>
      <c r="R14120" s="118"/>
      <c r="S14120" s="118"/>
      <c r="T14120" s="118"/>
      <c r="U14120" s="118"/>
      <c r="V14120" s="118"/>
      <c r="W14120" s="118"/>
      <c r="X14120" s="118"/>
      <c r="Y14120" s="118"/>
      <c r="Z14120" s="118"/>
      <c r="AA14120" s="118"/>
      <c r="AB14120" s="118"/>
    </row>
    <row r="14121" spans="1:28">
      <c r="A14121" s="113"/>
      <c r="B14121" s="113"/>
      <c r="C14121" s="114"/>
      <c r="D14121" s="115"/>
      <c r="E14121" s="115"/>
      <c r="F14121" s="116"/>
      <c r="G14121" s="116"/>
      <c r="H14121" s="116"/>
      <c r="I14121" s="116"/>
      <c r="J14121" s="117"/>
      <c r="K14121" s="117"/>
      <c r="L14121" s="114"/>
      <c r="M14121" s="114"/>
      <c r="N14121" s="114"/>
      <c r="O14121" s="114"/>
      <c r="P14121" s="118"/>
      <c r="Q14121" s="118"/>
      <c r="R14121" s="118"/>
      <c r="S14121" s="118"/>
      <c r="T14121" s="118"/>
      <c r="U14121" s="118"/>
      <c r="V14121" s="118"/>
      <c r="W14121" s="118"/>
      <c r="X14121" s="118"/>
      <c r="Y14121" s="118"/>
      <c r="Z14121" s="118"/>
      <c r="AA14121" s="118"/>
      <c r="AB14121" s="118"/>
    </row>
    <row r="14122" spans="1:28">
      <c r="A14122" s="113"/>
      <c r="B14122" s="113"/>
      <c r="C14122" s="114"/>
      <c r="D14122" s="115"/>
      <c r="E14122" s="115"/>
      <c r="F14122" s="116"/>
      <c r="G14122" s="116"/>
      <c r="H14122" s="116"/>
      <c r="I14122" s="116"/>
      <c r="J14122" s="117"/>
      <c r="K14122" s="117"/>
      <c r="L14122" s="114"/>
      <c r="M14122" s="114"/>
      <c r="N14122" s="114"/>
      <c r="O14122" s="114"/>
      <c r="P14122" s="118"/>
      <c r="Q14122" s="118"/>
      <c r="R14122" s="118"/>
      <c r="S14122" s="118"/>
      <c r="T14122" s="118"/>
      <c r="U14122" s="118"/>
      <c r="V14122" s="118"/>
      <c r="W14122" s="118"/>
      <c r="X14122" s="118"/>
      <c r="Y14122" s="118"/>
      <c r="Z14122" s="118"/>
      <c r="AA14122" s="118"/>
      <c r="AB14122" s="118"/>
    </row>
    <row r="14123" spans="1:28">
      <c r="A14123" s="113"/>
      <c r="B14123" s="113"/>
      <c r="C14123" s="114"/>
      <c r="D14123" s="115"/>
      <c r="E14123" s="115"/>
      <c r="F14123" s="116"/>
      <c r="G14123" s="116"/>
      <c r="H14123" s="116"/>
      <c r="I14123" s="116"/>
      <c r="J14123" s="117"/>
      <c r="K14123" s="117"/>
      <c r="L14123" s="114"/>
      <c r="M14123" s="114"/>
      <c r="N14123" s="114"/>
      <c r="O14123" s="114"/>
      <c r="P14123" s="118"/>
      <c r="Q14123" s="118"/>
      <c r="R14123" s="118"/>
      <c r="S14123" s="118"/>
      <c r="T14123" s="118"/>
      <c r="U14123" s="118"/>
      <c r="V14123" s="118"/>
      <c r="W14123" s="118"/>
      <c r="X14123" s="118"/>
      <c r="Y14123" s="118"/>
      <c r="Z14123" s="118"/>
      <c r="AA14123" s="118"/>
      <c r="AB14123" s="118"/>
    </row>
    <row r="14124" spans="1:28">
      <c r="A14124" s="113"/>
      <c r="B14124" s="113"/>
      <c r="C14124" s="114"/>
      <c r="D14124" s="115"/>
      <c r="E14124" s="115"/>
      <c r="F14124" s="116"/>
      <c r="G14124" s="116"/>
      <c r="H14124" s="116"/>
      <c r="I14124" s="116"/>
      <c r="J14124" s="117"/>
      <c r="K14124" s="117"/>
      <c r="L14124" s="114"/>
      <c r="M14124" s="114"/>
      <c r="N14124" s="114"/>
      <c r="O14124" s="114"/>
      <c r="P14124" s="118"/>
      <c r="Q14124" s="118"/>
      <c r="R14124" s="118"/>
      <c r="S14124" s="118"/>
      <c r="T14124" s="118"/>
      <c r="U14124" s="118"/>
      <c r="V14124" s="118"/>
      <c r="W14124" s="118"/>
      <c r="X14124" s="118"/>
      <c r="Y14124" s="118"/>
      <c r="Z14124" s="118"/>
      <c r="AA14124" s="118"/>
      <c r="AB14124" s="118"/>
    </row>
    <row r="14125" spans="1:28">
      <c r="A14125" s="113"/>
      <c r="B14125" s="113"/>
      <c r="C14125" s="114"/>
      <c r="D14125" s="115"/>
      <c r="E14125" s="115"/>
      <c r="F14125" s="116"/>
      <c r="G14125" s="116"/>
      <c r="H14125" s="116"/>
      <c r="I14125" s="116"/>
      <c r="J14125" s="117"/>
      <c r="K14125" s="117"/>
      <c r="L14125" s="114"/>
      <c r="M14125" s="114"/>
      <c r="N14125" s="114"/>
      <c r="O14125" s="114"/>
      <c r="P14125" s="118"/>
      <c r="Q14125" s="118"/>
      <c r="R14125" s="118"/>
      <c r="S14125" s="118"/>
      <c r="T14125" s="118"/>
      <c r="U14125" s="118"/>
      <c r="V14125" s="118"/>
      <c r="W14125" s="118"/>
      <c r="X14125" s="118"/>
      <c r="Y14125" s="118"/>
      <c r="Z14125" s="118"/>
      <c r="AA14125" s="118"/>
      <c r="AB14125" s="118"/>
    </row>
    <row r="14126" spans="1:28">
      <c r="A14126" s="113"/>
      <c r="B14126" s="113"/>
      <c r="C14126" s="114"/>
      <c r="D14126" s="115"/>
      <c r="E14126" s="115"/>
      <c r="F14126" s="116"/>
      <c r="G14126" s="116"/>
      <c r="H14126" s="116"/>
      <c r="I14126" s="116"/>
      <c r="J14126" s="117"/>
      <c r="K14126" s="117"/>
      <c r="L14126" s="114"/>
      <c r="M14126" s="114"/>
      <c r="N14126" s="114"/>
      <c r="O14126" s="114"/>
      <c r="P14126" s="118"/>
      <c r="Q14126" s="118"/>
      <c r="R14126" s="118"/>
      <c r="S14126" s="118"/>
      <c r="T14126" s="118"/>
      <c r="U14126" s="118"/>
      <c r="V14126" s="118"/>
      <c r="W14126" s="118"/>
      <c r="X14126" s="118"/>
      <c r="Y14126" s="118"/>
      <c r="Z14126" s="118"/>
      <c r="AA14126" s="118"/>
      <c r="AB14126" s="118"/>
    </row>
    <row r="14127" spans="1:28">
      <c r="A14127" s="113"/>
      <c r="B14127" s="113"/>
      <c r="C14127" s="114"/>
      <c r="D14127" s="115"/>
      <c r="E14127" s="115"/>
      <c r="F14127" s="116"/>
      <c r="G14127" s="116"/>
      <c r="H14127" s="116"/>
      <c r="I14127" s="116"/>
      <c r="J14127" s="117"/>
      <c r="K14127" s="117"/>
      <c r="L14127" s="114"/>
      <c r="M14127" s="114"/>
      <c r="N14127" s="114"/>
      <c r="O14127" s="114"/>
      <c r="P14127" s="118"/>
      <c r="Q14127" s="118"/>
      <c r="R14127" s="118"/>
      <c r="S14127" s="118"/>
      <c r="T14127" s="118"/>
      <c r="U14127" s="118"/>
      <c r="V14127" s="118"/>
      <c r="W14127" s="118"/>
      <c r="X14127" s="118"/>
      <c r="Y14127" s="118"/>
      <c r="Z14127" s="118"/>
      <c r="AA14127" s="118"/>
      <c r="AB14127" s="118"/>
    </row>
    <row r="14128" spans="1:28">
      <c r="A14128" s="113"/>
      <c r="B14128" s="113"/>
      <c r="C14128" s="114"/>
      <c r="D14128" s="115"/>
      <c r="E14128" s="115"/>
      <c r="F14128" s="116"/>
      <c r="G14128" s="116"/>
      <c r="H14128" s="116"/>
      <c r="I14128" s="116"/>
      <c r="J14128" s="117"/>
      <c r="K14128" s="117"/>
      <c r="L14128" s="114"/>
      <c r="M14128" s="114"/>
      <c r="N14128" s="114"/>
      <c r="O14128" s="114"/>
      <c r="P14128" s="118"/>
      <c r="Q14128" s="118"/>
      <c r="R14128" s="118"/>
      <c r="S14128" s="118"/>
      <c r="T14128" s="118"/>
      <c r="U14128" s="118"/>
      <c r="V14128" s="118"/>
      <c r="W14128" s="118"/>
      <c r="X14128" s="118"/>
      <c r="Y14128" s="118"/>
      <c r="Z14128" s="118"/>
      <c r="AA14128" s="118"/>
      <c r="AB14128" s="118"/>
    </row>
    <row r="14129" spans="1:28">
      <c r="A14129" s="113"/>
      <c r="B14129" s="113"/>
      <c r="C14129" s="114"/>
      <c r="D14129" s="115"/>
      <c r="E14129" s="115"/>
      <c r="F14129" s="116"/>
      <c r="G14129" s="116"/>
      <c r="H14129" s="116"/>
      <c r="I14129" s="116"/>
      <c r="J14129" s="117"/>
      <c r="K14129" s="117"/>
      <c r="L14129" s="114"/>
      <c r="M14129" s="114"/>
      <c r="N14129" s="114"/>
      <c r="O14129" s="114"/>
      <c r="P14129" s="118"/>
      <c r="Q14129" s="118"/>
      <c r="R14129" s="118"/>
      <c r="S14129" s="118"/>
      <c r="T14129" s="118"/>
      <c r="U14129" s="118"/>
      <c r="V14129" s="118"/>
      <c r="W14129" s="118"/>
      <c r="X14129" s="118"/>
      <c r="Y14129" s="118"/>
      <c r="Z14129" s="118"/>
      <c r="AA14129" s="118"/>
      <c r="AB14129" s="118"/>
    </row>
    <row r="14130" spans="1:28">
      <c r="A14130" s="113"/>
      <c r="B14130" s="113"/>
      <c r="C14130" s="114"/>
      <c r="D14130" s="115"/>
      <c r="E14130" s="115"/>
      <c r="F14130" s="116"/>
      <c r="G14130" s="116"/>
      <c r="H14130" s="116"/>
      <c r="I14130" s="116"/>
      <c r="J14130" s="117"/>
      <c r="K14130" s="117"/>
      <c r="L14130" s="114"/>
      <c r="M14130" s="114"/>
      <c r="N14130" s="114"/>
      <c r="O14130" s="114"/>
      <c r="P14130" s="118"/>
      <c r="Q14130" s="118"/>
      <c r="R14130" s="118"/>
      <c r="S14130" s="118"/>
      <c r="T14130" s="118"/>
      <c r="U14130" s="118"/>
      <c r="V14130" s="118"/>
      <c r="W14130" s="118"/>
      <c r="X14130" s="118"/>
      <c r="Y14130" s="118"/>
      <c r="Z14130" s="118"/>
      <c r="AA14130" s="118"/>
      <c r="AB14130" s="118"/>
    </row>
    <row r="14131" spans="1:28">
      <c r="A14131" s="113"/>
      <c r="B14131" s="113"/>
      <c r="C14131" s="114"/>
      <c r="D14131" s="115"/>
      <c r="E14131" s="115"/>
      <c r="F14131" s="116"/>
      <c r="G14131" s="116"/>
      <c r="H14131" s="116"/>
      <c r="I14131" s="116"/>
      <c r="J14131" s="117"/>
      <c r="K14131" s="117"/>
      <c r="L14131" s="114"/>
      <c r="M14131" s="114"/>
      <c r="N14131" s="114"/>
      <c r="O14131" s="114"/>
      <c r="P14131" s="118"/>
      <c r="Q14131" s="118"/>
      <c r="R14131" s="118"/>
      <c r="S14131" s="118"/>
      <c r="T14131" s="118"/>
      <c r="U14131" s="118"/>
      <c r="V14131" s="118"/>
      <c r="W14131" s="118"/>
      <c r="X14131" s="118"/>
      <c r="Y14131" s="118"/>
      <c r="Z14131" s="118"/>
      <c r="AA14131" s="118"/>
      <c r="AB14131" s="118"/>
    </row>
    <row r="14132" spans="1:28">
      <c r="A14132" s="113"/>
      <c r="B14132" s="113"/>
      <c r="C14132" s="114"/>
      <c r="D14132" s="115"/>
      <c r="E14132" s="115"/>
      <c r="F14132" s="116"/>
      <c r="G14132" s="116"/>
      <c r="H14132" s="116"/>
      <c r="I14132" s="116"/>
      <c r="J14132" s="117"/>
      <c r="K14132" s="117"/>
      <c r="L14132" s="114"/>
      <c r="M14132" s="114"/>
      <c r="N14132" s="114"/>
      <c r="O14132" s="114"/>
      <c r="P14132" s="118"/>
      <c r="Q14132" s="118"/>
      <c r="R14132" s="118"/>
      <c r="S14132" s="118"/>
      <c r="T14132" s="118"/>
      <c r="U14132" s="118"/>
      <c r="V14132" s="118"/>
      <c r="W14132" s="118"/>
      <c r="X14132" s="118"/>
      <c r="Y14132" s="118"/>
      <c r="Z14132" s="118"/>
      <c r="AA14132" s="118"/>
      <c r="AB14132" s="118"/>
    </row>
    <row r="14133" spans="1:28">
      <c r="A14133" s="113"/>
      <c r="B14133" s="113"/>
      <c r="C14133" s="114"/>
      <c r="D14133" s="115"/>
      <c r="E14133" s="115"/>
      <c r="F14133" s="116"/>
      <c r="G14133" s="116"/>
      <c r="H14133" s="116"/>
      <c r="I14133" s="116"/>
      <c r="J14133" s="117"/>
      <c r="K14133" s="117"/>
      <c r="L14133" s="114"/>
      <c r="M14133" s="114"/>
      <c r="N14133" s="114"/>
      <c r="O14133" s="114"/>
      <c r="P14133" s="118"/>
      <c r="Q14133" s="118"/>
      <c r="R14133" s="118"/>
      <c r="S14133" s="118"/>
      <c r="T14133" s="118"/>
      <c r="U14133" s="118"/>
      <c r="V14133" s="118"/>
      <c r="W14133" s="118"/>
      <c r="X14133" s="118"/>
      <c r="Y14133" s="118"/>
      <c r="Z14133" s="118"/>
      <c r="AA14133" s="118"/>
      <c r="AB14133" s="118"/>
    </row>
    <row r="14134" spans="1:28">
      <c r="A14134" s="113"/>
      <c r="B14134" s="113"/>
      <c r="C14134" s="114"/>
      <c r="D14134" s="115"/>
      <c r="E14134" s="115"/>
      <c r="F14134" s="116"/>
      <c r="G14134" s="116"/>
      <c r="H14134" s="116"/>
      <c r="I14134" s="116"/>
      <c r="J14134" s="117"/>
      <c r="K14134" s="117"/>
      <c r="L14134" s="114"/>
      <c r="M14134" s="114"/>
      <c r="N14134" s="114"/>
      <c r="O14134" s="114"/>
      <c r="P14134" s="118"/>
      <c r="Q14134" s="118"/>
      <c r="R14134" s="118"/>
      <c r="S14134" s="118"/>
      <c r="T14134" s="118"/>
      <c r="U14134" s="118"/>
      <c r="V14134" s="118"/>
      <c r="W14134" s="118"/>
      <c r="X14134" s="118"/>
      <c r="Y14134" s="118"/>
      <c r="Z14134" s="118"/>
      <c r="AA14134" s="118"/>
      <c r="AB14134" s="118"/>
    </row>
    <row r="14135" spans="1:28">
      <c r="A14135" s="113"/>
      <c r="B14135" s="113"/>
      <c r="C14135" s="114"/>
      <c r="D14135" s="115"/>
      <c r="E14135" s="115"/>
      <c r="F14135" s="116"/>
      <c r="G14135" s="116"/>
      <c r="H14135" s="116"/>
      <c r="I14135" s="116"/>
      <c r="J14135" s="117"/>
      <c r="K14135" s="117"/>
      <c r="L14135" s="114"/>
      <c r="M14135" s="114"/>
      <c r="N14135" s="114"/>
      <c r="O14135" s="114"/>
      <c r="P14135" s="118"/>
      <c r="Q14135" s="118"/>
      <c r="R14135" s="118"/>
      <c r="S14135" s="118"/>
      <c r="T14135" s="118"/>
      <c r="U14135" s="118"/>
      <c r="V14135" s="118"/>
      <c r="W14135" s="118"/>
      <c r="X14135" s="118"/>
      <c r="Y14135" s="118"/>
      <c r="Z14135" s="118"/>
      <c r="AA14135" s="118"/>
      <c r="AB14135" s="118"/>
    </row>
    <row r="14136" spans="1:28">
      <c r="A14136" s="113"/>
      <c r="B14136" s="113"/>
      <c r="C14136" s="114"/>
      <c r="D14136" s="115"/>
      <c r="E14136" s="115"/>
      <c r="F14136" s="116"/>
      <c r="G14136" s="116"/>
      <c r="H14136" s="116"/>
      <c r="I14136" s="116"/>
      <c r="J14136" s="117"/>
      <c r="K14136" s="117"/>
      <c r="L14136" s="114"/>
      <c r="M14136" s="114"/>
      <c r="N14136" s="114"/>
      <c r="O14136" s="114"/>
      <c r="P14136" s="118"/>
      <c r="Q14136" s="118"/>
      <c r="R14136" s="118"/>
      <c r="S14136" s="118"/>
      <c r="T14136" s="118"/>
      <c r="U14136" s="118"/>
      <c r="V14136" s="118"/>
      <c r="W14136" s="118"/>
      <c r="X14136" s="118"/>
      <c r="Y14136" s="118"/>
      <c r="Z14136" s="118"/>
      <c r="AA14136" s="118"/>
      <c r="AB14136" s="118"/>
    </row>
    <row r="14137" spans="1:28">
      <c r="A14137" s="113"/>
      <c r="B14137" s="113"/>
      <c r="C14137" s="114"/>
      <c r="D14137" s="115"/>
      <c r="E14137" s="115"/>
      <c r="F14137" s="116"/>
      <c r="G14137" s="116"/>
      <c r="H14137" s="116"/>
      <c r="I14137" s="116"/>
      <c r="J14137" s="117"/>
      <c r="K14137" s="117"/>
      <c r="L14137" s="114"/>
      <c r="M14137" s="114"/>
      <c r="N14137" s="114"/>
      <c r="O14137" s="114"/>
      <c r="P14137" s="118"/>
      <c r="Q14137" s="118"/>
      <c r="R14137" s="118"/>
      <c r="S14137" s="118"/>
      <c r="T14137" s="118"/>
      <c r="U14137" s="118"/>
      <c r="V14137" s="118"/>
      <c r="W14137" s="118"/>
      <c r="X14137" s="118"/>
      <c r="Y14137" s="118"/>
      <c r="Z14137" s="118"/>
      <c r="AA14137" s="118"/>
      <c r="AB14137" s="118"/>
    </row>
    <row r="14138" spans="1:28">
      <c r="A14138" s="113"/>
      <c r="B14138" s="113"/>
      <c r="C14138" s="114"/>
      <c r="D14138" s="115"/>
      <c r="E14138" s="115"/>
      <c r="F14138" s="116"/>
      <c r="G14138" s="116"/>
      <c r="H14138" s="116"/>
      <c r="I14138" s="116"/>
      <c r="J14138" s="117"/>
      <c r="K14138" s="117"/>
      <c r="L14138" s="114"/>
      <c r="M14138" s="114"/>
      <c r="N14138" s="114"/>
      <c r="O14138" s="114"/>
      <c r="P14138" s="118"/>
      <c r="Q14138" s="118"/>
      <c r="R14138" s="118"/>
      <c r="S14138" s="118"/>
      <c r="T14138" s="118"/>
      <c r="U14138" s="118"/>
      <c r="V14138" s="118"/>
      <c r="W14138" s="118"/>
      <c r="X14138" s="118"/>
      <c r="Y14138" s="118"/>
      <c r="Z14138" s="118"/>
      <c r="AA14138" s="118"/>
      <c r="AB14138" s="118"/>
    </row>
    <row r="14139" spans="1:28">
      <c r="A14139" s="113"/>
      <c r="B14139" s="113"/>
      <c r="C14139" s="114"/>
      <c r="D14139" s="115"/>
      <c r="E14139" s="115"/>
      <c r="F14139" s="116"/>
      <c r="G14139" s="116"/>
      <c r="H14139" s="116"/>
      <c r="I14139" s="116"/>
      <c r="J14139" s="117"/>
      <c r="K14139" s="117"/>
      <c r="L14139" s="114"/>
      <c r="M14139" s="114"/>
      <c r="N14139" s="114"/>
      <c r="O14139" s="114"/>
      <c r="P14139" s="118"/>
      <c r="Q14139" s="118"/>
      <c r="R14139" s="118"/>
      <c r="S14139" s="118"/>
      <c r="T14139" s="118"/>
      <c r="U14139" s="118"/>
      <c r="V14139" s="118"/>
      <c r="W14139" s="118"/>
      <c r="X14139" s="118"/>
      <c r="Y14139" s="118"/>
      <c r="Z14139" s="118"/>
      <c r="AA14139" s="118"/>
      <c r="AB14139" s="118"/>
    </row>
    <row r="14140" spans="1:28">
      <c r="A14140" s="113"/>
      <c r="B14140" s="113"/>
      <c r="C14140" s="114"/>
      <c r="D14140" s="115"/>
      <c r="E14140" s="115"/>
      <c r="F14140" s="116"/>
      <c r="G14140" s="116"/>
      <c r="H14140" s="116"/>
      <c r="I14140" s="116"/>
      <c r="J14140" s="117"/>
      <c r="K14140" s="117"/>
      <c r="L14140" s="114"/>
      <c r="M14140" s="114"/>
      <c r="N14140" s="114"/>
      <c r="O14140" s="114"/>
      <c r="P14140" s="118"/>
      <c r="Q14140" s="118"/>
      <c r="R14140" s="118"/>
      <c r="S14140" s="118"/>
      <c r="T14140" s="118"/>
      <c r="U14140" s="118"/>
      <c r="V14140" s="118"/>
      <c r="W14140" s="118"/>
      <c r="X14140" s="118"/>
      <c r="Y14140" s="118"/>
      <c r="Z14140" s="118"/>
      <c r="AA14140" s="118"/>
      <c r="AB14140" s="118"/>
    </row>
    <row r="14141" spans="1:28">
      <c r="A14141" s="113"/>
      <c r="B14141" s="113"/>
      <c r="C14141" s="114"/>
      <c r="D14141" s="115"/>
      <c r="E14141" s="115"/>
      <c r="F14141" s="116"/>
      <c r="G14141" s="116"/>
      <c r="H14141" s="116"/>
      <c r="I14141" s="116"/>
      <c r="J14141" s="117"/>
      <c r="K14141" s="117"/>
      <c r="L14141" s="114"/>
      <c r="M14141" s="114"/>
      <c r="N14141" s="114"/>
      <c r="O14141" s="114"/>
      <c r="P14141" s="118"/>
      <c r="Q14141" s="118"/>
      <c r="R14141" s="118"/>
      <c r="S14141" s="118"/>
      <c r="T14141" s="118"/>
      <c r="U14141" s="118"/>
      <c r="V14141" s="118"/>
      <c r="W14141" s="118"/>
      <c r="X14141" s="118"/>
      <c r="Y14141" s="118"/>
      <c r="Z14141" s="118"/>
      <c r="AA14141" s="118"/>
      <c r="AB14141" s="118"/>
    </row>
    <row r="14142" spans="1:28">
      <c r="A14142" s="113"/>
      <c r="B14142" s="113"/>
      <c r="C14142" s="114"/>
      <c r="D14142" s="115"/>
      <c r="E14142" s="115"/>
      <c r="F14142" s="116"/>
      <c r="G14142" s="116"/>
      <c r="H14142" s="116"/>
      <c r="I14142" s="116"/>
      <c r="J14142" s="117"/>
      <c r="K14142" s="117"/>
      <c r="L14142" s="114"/>
      <c r="M14142" s="114"/>
      <c r="N14142" s="114"/>
      <c r="O14142" s="114"/>
      <c r="P14142" s="118"/>
      <c r="Q14142" s="118"/>
      <c r="R14142" s="118"/>
      <c r="S14142" s="118"/>
      <c r="T14142" s="118"/>
      <c r="U14142" s="118"/>
      <c r="V14142" s="118"/>
      <c r="W14142" s="118"/>
      <c r="X14142" s="118"/>
      <c r="Y14142" s="118"/>
      <c r="Z14142" s="118"/>
      <c r="AA14142" s="118"/>
      <c r="AB14142" s="118"/>
    </row>
    <row r="14143" spans="1:28">
      <c r="A14143" s="113"/>
      <c r="B14143" s="113"/>
      <c r="C14143" s="114"/>
      <c r="D14143" s="115"/>
      <c r="E14143" s="115"/>
      <c r="F14143" s="116"/>
      <c r="G14143" s="116"/>
      <c r="H14143" s="116"/>
      <c r="I14143" s="116"/>
      <c r="J14143" s="117"/>
      <c r="K14143" s="117"/>
      <c r="L14143" s="114"/>
      <c r="M14143" s="114"/>
      <c r="N14143" s="114"/>
      <c r="O14143" s="114"/>
      <c r="P14143" s="118"/>
      <c r="Q14143" s="118"/>
      <c r="R14143" s="118"/>
      <c r="S14143" s="118"/>
      <c r="T14143" s="118"/>
      <c r="U14143" s="118"/>
      <c r="V14143" s="118"/>
      <c r="W14143" s="118"/>
      <c r="X14143" s="118"/>
      <c r="Y14143" s="118"/>
      <c r="Z14143" s="118"/>
      <c r="AA14143" s="118"/>
      <c r="AB14143" s="118"/>
    </row>
    <row r="14144" spans="1:28">
      <c r="A14144" s="113"/>
      <c r="B14144" s="113"/>
      <c r="C14144" s="114"/>
      <c r="D14144" s="115"/>
      <c r="E14144" s="115"/>
      <c r="F14144" s="116"/>
      <c r="G14144" s="116"/>
      <c r="H14144" s="116"/>
      <c r="I14144" s="116"/>
      <c r="J14144" s="117"/>
      <c r="K14144" s="117"/>
      <c r="L14144" s="114"/>
      <c r="M14144" s="114"/>
      <c r="N14144" s="114"/>
      <c r="O14144" s="114"/>
      <c r="P14144" s="118"/>
      <c r="Q14144" s="118"/>
      <c r="R14144" s="118"/>
      <c r="S14144" s="118"/>
      <c r="T14144" s="118"/>
      <c r="U14144" s="118"/>
      <c r="V14144" s="118"/>
      <c r="W14144" s="118"/>
      <c r="X14144" s="118"/>
      <c r="Y14144" s="118"/>
      <c r="Z14144" s="118"/>
      <c r="AA14144" s="118"/>
      <c r="AB14144" s="118"/>
    </row>
    <row r="14145" spans="1:28">
      <c r="A14145" s="113"/>
      <c r="B14145" s="113"/>
      <c r="C14145" s="114"/>
      <c r="D14145" s="115"/>
      <c r="E14145" s="115"/>
      <c r="F14145" s="116"/>
      <c r="G14145" s="116"/>
      <c r="H14145" s="116"/>
      <c r="I14145" s="116"/>
      <c r="J14145" s="117"/>
      <c r="K14145" s="117"/>
      <c r="L14145" s="114"/>
      <c r="M14145" s="114"/>
      <c r="N14145" s="114"/>
      <c r="O14145" s="114"/>
      <c r="P14145" s="118"/>
      <c r="Q14145" s="118"/>
      <c r="R14145" s="118"/>
      <c r="S14145" s="118"/>
      <c r="T14145" s="118"/>
      <c r="U14145" s="118"/>
      <c r="V14145" s="118"/>
      <c r="W14145" s="118"/>
      <c r="X14145" s="118"/>
      <c r="Y14145" s="118"/>
      <c r="Z14145" s="118"/>
      <c r="AA14145" s="118"/>
      <c r="AB14145" s="118"/>
    </row>
    <row r="14146" spans="1:28">
      <c r="A14146" s="113"/>
      <c r="B14146" s="113"/>
      <c r="C14146" s="114"/>
      <c r="D14146" s="115"/>
      <c r="E14146" s="115"/>
      <c r="F14146" s="116"/>
      <c r="G14146" s="116"/>
      <c r="H14146" s="116"/>
      <c r="I14146" s="116"/>
      <c r="J14146" s="117"/>
      <c r="K14146" s="117"/>
      <c r="L14146" s="114"/>
      <c r="M14146" s="114"/>
      <c r="N14146" s="114"/>
      <c r="O14146" s="114"/>
      <c r="P14146" s="118"/>
      <c r="Q14146" s="118"/>
      <c r="R14146" s="118"/>
      <c r="S14146" s="118"/>
      <c r="T14146" s="118"/>
      <c r="U14146" s="118"/>
      <c r="V14146" s="118"/>
      <c r="W14146" s="118"/>
      <c r="X14146" s="118"/>
      <c r="Y14146" s="118"/>
      <c r="Z14146" s="118"/>
      <c r="AA14146" s="118"/>
      <c r="AB14146" s="118"/>
    </row>
    <row r="14147" spans="1:28">
      <c r="A14147" s="113"/>
      <c r="B14147" s="113"/>
      <c r="C14147" s="114"/>
      <c r="D14147" s="115"/>
      <c r="E14147" s="115"/>
      <c r="F14147" s="116"/>
      <c r="G14147" s="116"/>
      <c r="H14147" s="116"/>
      <c r="I14147" s="116"/>
      <c r="J14147" s="117"/>
      <c r="K14147" s="117"/>
      <c r="L14147" s="114"/>
      <c r="M14147" s="114"/>
      <c r="N14147" s="114"/>
      <c r="O14147" s="114"/>
      <c r="P14147" s="118"/>
      <c r="Q14147" s="118"/>
      <c r="R14147" s="118"/>
      <c r="S14147" s="118"/>
      <c r="T14147" s="118"/>
      <c r="U14147" s="118"/>
      <c r="V14147" s="118"/>
      <c r="W14147" s="118"/>
      <c r="X14147" s="118"/>
      <c r="Y14147" s="118"/>
      <c r="Z14147" s="118"/>
      <c r="AA14147" s="118"/>
      <c r="AB14147" s="118"/>
    </row>
    <row r="14148" spans="1:28">
      <c r="A14148" s="113"/>
      <c r="B14148" s="113"/>
      <c r="C14148" s="114"/>
      <c r="D14148" s="115"/>
      <c r="E14148" s="115"/>
      <c r="F14148" s="116"/>
      <c r="G14148" s="116"/>
      <c r="H14148" s="116"/>
      <c r="I14148" s="116"/>
      <c r="J14148" s="117"/>
      <c r="K14148" s="117"/>
      <c r="L14148" s="114"/>
      <c r="M14148" s="114"/>
      <c r="N14148" s="114"/>
      <c r="O14148" s="114"/>
      <c r="P14148" s="118"/>
      <c r="Q14148" s="118"/>
      <c r="R14148" s="118"/>
      <c r="S14148" s="118"/>
      <c r="T14148" s="118"/>
      <c r="U14148" s="118"/>
      <c r="V14148" s="118"/>
      <c r="W14148" s="118"/>
      <c r="X14148" s="118"/>
      <c r="Y14148" s="118"/>
      <c r="Z14148" s="118"/>
      <c r="AA14148" s="118"/>
      <c r="AB14148" s="118"/>
    </row>
    <row r="14149" spans="1:28">
      <c r="A14149" s="113"/>
      <c r="B14149" s="113"/>
      <c r="C14149" s="114"/>
      <c r="D14149" s="115"/>
      <c r="E14149" s="115"/>
      <c r="F14149" s="116"/>
      <c r="G14149" s="116"/>
      <c r="H14149" s="116"/>
      <c r="I14149" s="116"/>
      <c r="J14149" s="117"/>
      <c r="K14149" s="117"/>
      <c r="L14149" s="114"/>
      <c r="M14149" s="114"/>
      <c r="N14149" s="114"/>
      <c r="O14149" s="114"/>
      <c r="P14149" s="118"/>
      <c r="Q14149" s="118"/>
      <c r="R14149" s="118"/>
      <c r="S14149" s="118"/>
      <c r="T14149" s="118"/>
      <c r="U14149" s="118"/>
      <c r="V14149" s="118"/>
      <c r="W14149" s="118"/>
      <c r="X14149" s="118"/>
      <c r="Y14149" s="118"/>
      <c r="Z14149" s="118"/>
      <c r="AA14149" s="118"/>
      <c r="AB14149" s="118"/>
    </row>
    <row r="14150" spans="1:28">
      <c r="A14150" s="113"/>
      <c r="B14150" s="113"/>
      <c r="C14150" s="114"/>
      <c r="D14150" s="115"/>
      <c r="E14150" s="115"/>
      <c r="F14150" s="116"/>
      <c r="G14150" s="116"/>
      <c r="H14150" s="116"/>
      <c r="I14150" s="116"/>
      <c r="J14150" s="117"/>
      <c r="K14150" s="117"/>
      <c r="L14150" s="114"/>
      <c r="M14150" s="114"/>
      <c r="N14150" s="114"/>
      <c r="O14150" s="114"/>
      <c r="P14150" s="118"/>
      <c r="Q14150" s="118"/>
      <c r="R14150" s="118"/>
      <c r="S14150" s="118"/>
      <c r="T14150" s="118"/>
      <c r="U14150" s="118"/>
      <c r="V14150" s="118"/>
      <c r="W14150" s="118"/>
      <c r="X14150" s="118"/>
      <c r="Y14150" s="118"/>
      <c r="Z14150" s="118"/>
      <c r="AA14150" s="118"/>
      <c r="AB14150" s="118"/>
    </row>
    <row r="14151" spans="1:28">
      <c r="A14151" s="113"/>
      <c r="B14151" s="113"/>
      <c r="C14151" s="114"/>
      <c r="D14151" s="115"/>
      <c r="E14151" s="115"/>
      <c r="F14151" s="116"/>
      <c r="G14151" s="116"/>
      <c r="H14151" s="116"/>
      <c r="I14151" s="116"/>
      <c r="J14151" s="117"/>
      <c r="K14151" s="117"/>
      <c r="L14151" s="114"/>
      <c r="M14151" s="114"/>
      <c r="N14151" s="114"/>
      <c r="O14151" s="114"/>
      <c r="P14151" s="118"/>
      <c r="Q14151" s="118"/>
      <c r="R14151" s="118"/>
      <c r="S14151" s="118"/>
      <c r="T14151" s="118"/>
      <c r="U14151" s="118"/>
      <c r="V14151" s="118"/>
      <c r="W14151" s="118"/>
      <c r="X14151" s="118"/>
      <c r="Y14151" s="118"/>
      <c r="Z14151" s="118"/>
      <c r="AA14151" s="118"/>
      <c r="AB14151" s="118"/>
    </row>
    <row r="14152" spans="1:28">
      <c r="A14152" s="113"/>
      <c r="B14152" s="113"/>
      <c r="C14152" s="114"/>
      <c r="D14152" s="115"/>
      <c r="E14152" s="115"/>
      <c r="F14152" s="116"/>
      <c r="G14152" s="116"/>
      <c r="H14152" s="116"/>
      <c r="I14152" s="116"/>
      <c r="J14152" s="117"/>
      <c r="K14152" s="117"/>
      <c r="L14152" s="114"/>
      <c r="M14152" s="114"/>
      <c r="N14152" s="114"/>
      <c r="O14152" s="114"/>
      <c r="P14152" s="118"/>
      <c r="Q14152" s="118"/>
      <c r="R14152" s="118"/>
      <c r="S14152" s="118"/>
      <c r="T14152" s="118"/>
      <c r="U14152" s="118"/>
      <c r="V14152" s="118"/>
      <c r="W14152" s="118"/>
      <c r="X14152" s="118"/>
      <c r="Y14152" s="118"/>
      <c r="Z14152" s="118"/>
      <c r="AA14152" s="118"/>
      <c r="AB14152" s="118"/>
    </row>
    <row r="14153" spans="1:28">
      <c r="A14153" s="113"/>
      <c r="B14153" s="113"/>
      <c r="C14153" s="114"/>
      <c r="D14153" s="115"/>
      <c r="E14153" s="115"/>
      <c r="F14153" s="116"/>
      <c r="G14153" s="116"/>
      <c r="H14153" s="116"/>
      <c r="I14153" s="116"/>
      <c r="J14153" s="117"/>
      <c r="K14153" s="117"/>
      <c r="L14153" s="114"/>
      <c r="M14153" s="114"/>
      <c r="N14153" s="114"/>
      <c r="O14153" s="114"/>
      <c r="P14153" s="118"/>
      <c r="Q14153" s="118"/>
      <c r="R14153" s="118"/>
      <c r="S14153" s="118"/>
      <c r="T14153" s="118"/>
      <c r="U14153" s="118"/>
      <c r="V14153" s="118"/>
      <c r="W14153" s="118"/>
      <c r="X14153" s="118"/>
      <c r="Y14153" s="118"/>
      <c r="Z14153" s="118"/>
      <c r="AA14153" s="118"/>
      <c r="AB14153" s="118"/>
    </row>
    <row r="14154" spans="1:28">
      <c r="A14154" s="113"/>
      <c r="B14154" s="113"/>
      <c r="C14154" s="114"/>
      <c r="D14154" s="115"/>
      <c r="E14154" s="115"/>
      <c r="F14154" s="116"/>
      <c r="G14154" s="116"/>
      <c r="H14154" s="116"/>
      <c r="I14154" s="116"/>
      <c r="J14154" s="117"/>
      <c r="K14154" s="117"/>
      <c r="L14154" s="114"/>
      <c r="M14154" s="114"/>
      <c r="N14154" s="114"/>
      <c r="O14154" s="114"/>
      <c r="P14154" s="118"/>
      <c r="Q14154" s="118"/>
      <c r="R14154" s="118"/>
      <c r="S14154" s="118"/>
      <c r="T14154" s="118"/>
      <c r="U14154" s="118"/>
      <c r="V14154" s="118"/>
      <c r="W14154" s="118"/>
      <c r="X14154" s="118"/>
      <c r="Y14154" s="118"/>
      <c r="Z14154" s="118"/>
      <c r="AA14154" s="118"/>
      <c r="AB14154" s="118"/>
    </row>
    <row r="14155" spans="1:28">
      <c r="A14155" s="113"/>
      <c r="B14155" s="113"/>
      <c r="C14155" s="114"/>
      <c r="D14155" s="115"/>
      <c r="E14155" s="115"/>
      <c r="F14155" s="116"/>
      <c r="G14155" s="116"/>
      <c r="H14155" s="116"/>
      <c r="I14155" s="116"/>
      <c r="J14155" s="117"/>
      <c r="K14155" s="117"/>
      <c r="L14155" s="114"/>
      <c r="M14155" s="114"/>
      <c r="N14155" s="114"/>
      <c r="O14155" s="114"/>
      <c r="P14155" s="118"/>
      <c r="Q14155" s="118"/>
      <c r="R14155" s="118"/>
      <c r="S14155" s="118"/>
      <c r="T14155" s="118"/>
      <c r="U14155" s="118"/>
      <c r="V14155" s="118"/>
      <c r="W14155" s="118"/>
      <c r="X14155" s="118"/>
      <c r="Y14155" s="118"/>
      <c r="Z14155" s="118"/>
      <c r="AA14155" s="118"/>
      <c r="AB14155" s="118"/>
    </row>
    <row r="14156" spans="1:28">
      <c r="A14156" s="113"/>
      <c r="B14156" s="113"/>
      <c r="C14156" s="114"/>
      <c r="D14156" s="115"/>
      <c r="E14156" s="115"/>
      <c r="F14156" s="116"/>
      <c r="G14156" s="116"/>
      <c r="H14156" s="116"/>
      <c r="I14156" s="116"/>
      <c r="J14156" s="117"/>
      <c r="K14156" s="117"/>
      <c r="L14156" s="114"/>
      <c r="M14156" s="114"/>
      <c r="N14156" s="114"/>
      <c r="O14156" s="114"/>
      <c r="P14156" s="118"/>
      <c r="Q14156" s="118"/>
      <c r="R14156" s="118"/>
      <c r="S14156" s="118"/>
      <c r="T14156" s="118"/>
      <c r="U14156" s="118"/>
      <c r="V14156" s="118"/>
      <c r="W14156" s="118"/>
      <c r="X14156" s="118"/>
      <c r="Y14156" s="118"/>
      <c r="Z14156" s="118"/>
      <c r="AA14156" s="118"/>
      <c r="AB14156" s="118"/>
    </row>
    <row r="14157" spans="1:28">
      <c r="A14157" s="113"/>
      <c r="B14157" s="113"/>
      <c r="C14157" s="114"/>
      <c r="D14157" s="115"/>
      <c r="E14157" s="115"/>
      <c r="F14157" s="116"/>
      <c r="G14157" s="116"/>
      <c r="H14157" s="116"/>
      <c r="I14157" s="116"/>
      <c r="J14157" s="117"/>
      <c r="K14157" s="117"/>
      <c r="L14157" s="114"/>
      <c r="M14157" s="114"/>
      <c r="N14157" s="114"/>
      <c r="O14157" s="114"/>
      <c r="P14157" s="118"/>
      <c r="Q14157" s="118"/>
      <c r="R14157" s="118"/>
      <c r="S14157" s="118"/>
      <c r="T14157" s="118"/>
      <c r="U14157" s="118"/>
      <c r="V14157" s="118"/>
      <c r="W14157" s="118"/>
      <c r="X14157" s="118"/>
      <c r="Y14157" s="118"/>
      <c r="Z14157" s="118"/>
      <c r="AA14157" s="118"/>
      <c r="AB14157" s="118"/>
    </row>
    <row r="14158" spans="1:28">
      <c r="A14158" s="113"/>
      <c r="B14158" s="113"/>
      <c r="C14158" s="114"/>
      <c r="D14158" s="115"/>
      <c r="E14158" s="115"/>
      <c r="F14158" s="116"/>
      <c r="G14158" s="116"/>
      <c r="H14158" s="116"/>
      <c r="I14158" s="116"/>
      <c r="J14158" s="117"/>
      <c r="K14158" s="117"/>
      <c r="L14158" s="114"/>
      <c r="M14158" s="114"/>
      <c r="N14158" s="114"/>
      <c r="O14158" s="114"/>
      <c r="P14158" s="118"/>
      <c r="Q14158" s="118"/>
      <c r="R14158" s="118"/>
      <c r="S14158" s="118"/>
      <c r="T14158" s="118"/>
      <c r="U14158" s="118"/>
      <c r="V14158" s="118"/>
      <c r="W14158" s="118"/>
      <c r="X14158" s="118"/>
      <c r="Y14158" s="118"/>
      <c r="Z14158" s="118"/>
      <c r="AA14158" s="118"/>
      <c r="AB14158" s="118"/>
    </row>
    <row r="14159" spans="1:28">
      <c r="A14159" s="113"/>
      <c r="B14159" s="113"/>
      <c r="C14159" s="114"/>
      <c r="D14159" s="115"/>
      <c r="E14159" s="115"/>
      <c r="F14159" s="116"/>
      <c r="G14159" s="116"/>
      <c r="H14159" s="116"/>
      <c r="I14159" s="116"/>
      <c r="J14159" s="117"/>
      <c r="K14159" s="117"/>
      <c r="L14159" s="114"/>
      <c r="M14159" s="114"/>
      <c r="N14159" s="114"/>
      <c r="O14159" s="114"/>
      <c r="P14159" s="118"/>
      <c r="Q14159" s="118"/>
      <c r="R14159" s="118"/>
      <c r="S14159" s="118"/>
      <c r="T14159" s="118"/>
      <c r="U14159" s="118"/>
      <c r="V14159" s="118"/>
      <c r="W14159" s="118"/>
      <c r="X14159" s="118"/>
      <c r="Y14159" s="118"/>
      <c r="Z14159" s="118"/>
      <c r="AA14159" s="118"/>
      <c r="AB14159" s="118"/>
    </row>
    <row r="14160" spans="1:28">
      <c r="A14160" s="113"/>
      <c r="B14160" s="113"/>
      <c r="C14160" s="114"/>
      <c r="D14160" s="115"/>
      <c r="E14160" s="115"/>
      <c r="F14160" s="116"/>
      <c r="G14160" s="116"/>
      <c r="H14160" s="116"/>
      <c r="I14160" s="116"/>
      <c r="J14160" s="117"/>
      <c r="K14160" s="117"/>
      <c r="L14160" s="114"/>
      <c r="M14160" s="114"/>
      <c r="N14160" s="114"/>
      <c r="O14160" s="114"/>
      <c r="P14160" s="118"/>
      <c r="Q14160" s="118"/>
      <c r="R14160" s="118"/>
      <c r="S14160" s="118"/>
      <c r="T14160" s="118"/>
      <c r="U14160" s="118"/>
      <c r="V14160" s="118"/>
      <c r="W14160" s="118"/>
      <c r="X14160" s="118"/>
      <c r="Y14160" s="118"/>
      <c r="Z14160" s="118"/>
      <c r="AA14160" s="118"/>
      <c r="AB14160" s="118"/>
    </row>
    <row r="14161" spans="1:28">
      <c r="A14161" s="113"/>
      <c r="B14161" s="113"/>
      <c r="C14161" s="114"/>
      <c r="D14161" s="115"/>
      <c r="E14161" s="115"/>
      <c r="F14161" s="116"/>
      <c r="G14161" s="116"/>
      <c r="H14161" s="116"/>
      <c r="I14161" s="116"/>
      <c r="J14161" s="117"/>
      <c r="K14161" s="117"/>
      <c r="L14161" s="114"/>
      <c r="M14161" s="114"/>
      <c r="N14161" s="114"/>
      <c r="O14161" s="114"/>
      <c r="P14161" s="118"/>
      <c r="Q14161" s="118"/>
      <c r="R14161" s="118"/>
      <c r="S14161" s="118"/>
      <c r="T14161" s="118"/>
      <c r="U14161" s="118"/>
      <c r="V14161" s="118"/>
      <c r="W14161" s="118"/>
      <c r="X14161" s="118"/>
      <c r="Y14161" s="118"/>
      <c r="Z14161" s="118"/>
      <c r="AA14161" s="118"/>
      <c r="AB14161" s="118"/>
    </row>
    <row r="14162" spans="1:28">
      <c r="A14162" s="113"/>
      <c r="B14162" s="113"/>
      <c r="C14162" s="114"/>
      <c r="D14162" s="115"/>
      <c r="E14162" s="115"/>
      <c r="F14162" s="116"/>
      <c r="G14162" s="116"/>
      <c r="H14162" s="116"/>
      <c r="I14162" s="116"/>
      <c r="J14162" s="117"/>
      <c r="K14162" s="117"/>
      <c r="L14162" s="114"/>
      <c r="M14162" s="114"/>
      <c r="N14162" s="114"/>
      <c r="O14162" s="114"/>
      <c r="P14162" s="118"/>
      <c r="Q14162" s="118"/>
      <c r="R14162" s="118"/>
      <c r="S14162" s="118"/>
      <c r="T14162" s="118"/>
      <c r="U14162" s="118"/>
      <c r="V14162" s="118"/>
      <c r="W14162" s="118"/>
      <c r="X14162" s="118"/>
      <c r="Y14162" s="118"/>
      <c r="Z14162" s="118"/>
      <c r="AA14162" s="118"/>
      <c r="AB14162" s="118"/>
    </row>
    <row r="14163" spans="1:28">
      <c r="A14163" s="113"/>
      <c r="B14163" s="113"/>
      <c r="C14163" s="114"/>
      <c r="D14163" s="115"/>
      <c r="E14163" s="115"/>
      <c r="F14163" s="116"/>
      <c r="G14163" s="116"/>
      <c r="H14163" s="116"/>
      <c r="I14163" s="116"/>
      <c r="J14163" s="117"/>
      <c r="K14163" s="117"/>
      <c r="L14163" s="114"/>
      <c r="M14163" s="114"/>
      <c r="N14163" s="114"/>
      <c r="O14163" s="114"/>
      <c r="P14163" s="118"/>
      <c r="Q14163" s="118"/>
      <c r="R14163" s="118"/>
      <c r="S14163" s="118"/>
      <c r="T14163" s="118"/>
      <c r="U14163" s="118"/>
      <c r="V14163" s="118"/>
      <c r="W14163" s="118"/>
      <c r="X14163" s="118"/>
      <c r="Y14163" s="118"/>
      <c r="Z14163" s="118"/>
      <c r="AA14163" s="118"/>
      <c r="AB14163" s="118"/>
    </row>
    <row r="14164" spans="1:28">
      <c r="A14164" s="113"/>
      <c r="B14164" s="113"/>
      <c r="C14164" s="114"/>
      <c r="D14164" s="115"/>
      <c r="E14164" s="115"/>
      <c r="F14164" s="116"/>
      <c r="G14164" s="116"/>
      <c r="H14164" s="116"/>
      <c r="I14164" s="116"/>
      <c r="J14164" s="117"/>
      <c r="K14164" s="117"/>
      <c r="L14164" s="114"/>
      <c r="M14164" s="114"/>
      <c r="N14164" s="114"/>
      <c r="O14164" s="114"/>
      <c r="P14164" s="118"/>
      <c r="Q14164" s="118"/>
      <c r="R14164" s="118"/>
      <c r="S14164" s="118"/>
      <c r="T14164" s="118"/>
      <c r="U14164" s="118"/>
      <c r="V14164" s="118"/>
      <c r="W14164" s="118"/>
      <c r="X14164" s="118"/>
      <c r="Y14164" s="118"/>
      <c r="Z14164" s="118"/>
      <c r="AA14164" s="118"/>
      <c r="AB14164" s="118"/>
    </row>
    <row r="14165" spans="1:28">
      <c r="A14165" s="113"/>
      <c r="B14165" s="113"/>
      <c r="C14165" s="114"/>
      <c r="D14165" s="115"/>
      <c r="E14165" s="115"/>
      <c r="F14165" s="116"/>
      <c r="G14165" s="116"/>
      <c r="H14165" s="116"/>
      <c r="I14165" s="116"/>
      <c r="J14165" s="117"/>
      <c r="K14165" s="117"/>
      <c r="L14165" s="114"/>
      <c r="M14165" s="114"/>
      <c r="N14165" s="114"/>
      <c r="O14165" s="114"/>
      <c r="P14165" s="118"/>
      <c r="Q14165" s="118"/>
      <c r="R14165" s="118"/>
      <c r="S14165" s="118"/>
      <c r="T14165" s="118"/>
      <c r="U14165" s="118"/>
      <c r="V14165" s="118"/>
      <c r="W14165" s="118"/>
      <c r="X14165" s="118"/>
      <c r="Y14165" s="118"/>
      <c r="Z14165" s="118"/>
      <c r="AA14165" s="118"/>
      <c r="AB14165" s="118"/>
    </row>
    <row r="14166" spans="1:28">
      <c r="A14166" s="113"/>
      <c r="B14166" s="113"/>
      <c r="C14166" s="114"/>
      <c r="D14166" s="115"/>
      <c r="E14166" s="115"/>
      <c r="F14166" s="116"/>
      <c r="G14166" s="116"/>
      <c r="H14166" s="116"/>
      <c r="I14166" s="116"/>
      <c r="J14166" s="117"/>
      <c r="K14166" s="117"/>
      <c r="L14166" s="114"/>
      <c r="M14166" s="114"/>
      <c r="N14166" s="114"/>
      <c r="O14166" s="114"/>
      <c r="P14166" s="118"/>
      <c r="Q14166" s="118"/>
      <c r="R14166" s="118"/>
      <c r="S14166" s="118"/>
      <c r="T14166" s="118"/>
      <c r="U14166" s="118"/>
      <c r="V14166" s="118"/>
      <c r="W14166" s="118"/>
      <c r="X14166" s="118"/>
      <c r="Y14166" s="118"/>
      <c r="Z14166" s="118"/>
      <c r="AA14166" s="118"/>
      <c r="AB14166" s="118"/>
    </row>
    <row r="14167" spans="1:28">
      <c r="A14167" s="113"/>
      <c r="B14167" s="113"/>
      <c r="C14167" s="114"/>
      <c r="D14167" s="115"/>
      <c r="E14167" s="115"/>
      <c r="F14167" s="116"/>
      <c r="G14167" s="116"/>
      <c r="H14167" s="116"/>
      <c r="I14167" s="116"/>
      <c r="J14167" s="117"/>
      <c r="K14167" s="117"/>
      <c r="L14167" s="114"/>
      <c r="M14167" s="114"/>
      <c r="N14167" s="114"/>
      <c r="O14167" s="114"/>
      <c r="P14167" s="118"/>
      <c r="Q14167" s="118"/>
      <c r="R14167" s="118"/>
      <c r="S14167" s="118"/>
      <c r="T14167" s="118"/>
      <c r="U14167" s="118"/>
      <c r="V14167" s="118"/>
      <c r="W14167" s="118"/>
      <c r="X14167" s="118"/>
      <c r="Y14167" s="118"/>
      <c r="Z14167" s="118"/>
      <c r="AA14167" s="118"/>
      <c r="AB14167" s="118"/>
    </row>
    <row r="14168" spans="1:28">
      <c r="A14168" s="113"/>
      <c r="B14168" s="113"/>
      <c r="C14168" s="114"/>
      <c r="D14168" s="115"/>
      <c r="E14168" s="115"/>
      <c r="F14168" s="116"/>
      <c r="G14168" s="116"/>
      <c r="H14168" s="116"/>
      <c r="I14168" s="116"/>
      <c r="J14168" s="117"/>
      <c r="K14168" s="117"/>
      <c r="L14168" s="114"/>
      <c r="M14168" s="114"/>
      <c r="N14168" s="114"/>
      <c r="O14168" s="114"/>
      <c r="P14168" s="118"/>
      <c r="Q14168" s="118"/>
      <c r="R14168" s="118"/>
      <c r="S14168" s="118"/>
      <c r="T14168" s="118"/>
      <c r="U14168" s="118"/>
      <c r="V14168" s="118"/>
      <c r="W14168" s="118"/>
      <c r="X14168" s="118"/>
      <c r="Y14168" s="118"/>
      <c r="Z14168" s="118"/>
      <c r="AA14168" s="118"/>
      <c r="AB14168" s="118"/>
    </row>
    <row r="14169" spans="1:28">
      <c r="A14169" s="113"/>
      <c r="B14169" s="113"/>
      <c r="C14169" s="114"/>
      <c r="D14169" s="115"/>
      <c r="E14169" s="115"/>
      <c r="F14169" s="116"/>
      <c r="G14169" s="116"/>
      <c r="H14169" s="116"/>
      <c r="I14169" s="116"/>
      <c r="J14169" s="117"/>
      <c r="K14169" s="117"/>
      <c r="L14169" s="114"/>
      <c r="M14169" s="114"/>
      <c r="N14169" s="114"/>
      <c r="O14169" s="114"/>
      <c r="P14169" s="118"/>
      <c r="Q14169" s="118"/>
      <c r="R14169" s="118"/>
      <c r="S14169" s="118"/>
      <c r="T14169" s="118"/>
      <c r="U14169" s="118"/>
      <c r="V14169" s="118"/>
      <c r="W14169" s="118"/>
      <c r="X14169" s="118"/>
      <c r="Y14169" s="118"/>
      <c r="Z14169" s="118"/>
      <c r="AA14169" s="118"/>
      <c r="AB14169" s="118"/>
    </row>
    <row r="14170" spans="1:28">
      <c r="A14170" s="113"/>
      <c r="B14170" s="113"/>
      <c r="C14170" s="114"/>
      <c r="D14170" s="115"/>
      <c r="E14170" s="115"/>
      <c r="F14170" s="116"/>
      <c r="G14170" s="116"/>
      <c r="H14170" s="116"/>
      <c r="I14170" s="116"/>
      <c r="J14170" s="117"/>
      <c r="K14170" s="117"/>
      <c r="L14170" s="114"/>
      <c r="M14170" s="114"/>
      <c r="N14170" s="114"/>
      <c r="O14170" s="114"/>
      <c r="P14170" s="118"/>
      <c r="Q14170" s="118"/>
      <c r="R14170" s="118"/>
      <c r="S14170" s="118"/>
      <c r="T14170" s="118"/>
      <c r="U14170" s="118"/>
      <c r="V14170" s="118"/>
      <c r="W14170" s="118"/>
      <c r="X14170" s="118"/>
      <c r="Y14170" s="118"/>
      <c r="Z14170" s="118"/>
      <c r="AA14170" s="118"/>
      <c r="AB14170" s="118"/>
    </row>
    <row r="14171" spans="1:28">
      <c r="A14171" s="113"/>
      <c r="B14171" s="113"/>
      <c r="C14171" s="114"/>
      <c r="D14171" s="115"/>
      <c r="E14171" s="115"/>
      <c r="F14171" s="116"/>
      <c r="G14171" s="116"/>
      <c r="H14171" s="116"/>
      <c r="I14171" s="116"/>
      <c r="J14171" s="117"/>
      <c r="K14171" s="117"/>
      <c r="L14171" s="114"/>
      <c r="M14171" s="114"/>
      <c r="N14171" s="114"/>
      <c r="O14171" s="114"/>
      <c r="P14171" s="118"/>
      <c r="Q14171" s="118"/>
      <c r="R14171" s="118"/>
      <c r="S14171" s="118"/>
      <c r="T14171" s="118"/>
      <c r="U14171" s="118"/>
      <c r="V14171" s="118"/>
      <c r="W14171" s="118"/>
      <c r="X14171" s="118"/>
      <c r="Y14171" s="118"/>
      <c r="Z14171" s="118"/>
      <c r="AA14171" s="118"/>
      <c r="AB14171" s="118"/>
    </row>
    <row r="14172" spans="1:28">
      <c r="A14172" s="113"/>
      <c r="B14172" s="113"/>
      <c r="C14172" s="114"/>
      <c r="D14172" s="115"/>
      <c r="E14172" s="115"/>
      <c r="F14172" s="116"/>
      <c r="G14172" s="116"/>
      <c r="H14172" s="116"/>
      <c r="I14172" s="116"/>
      <c r="J14172" s="117"/>
      <c r="K14172" s="117"/>
      <c r="L14172" s="114"/>
      <c r="M14172" s="114"/>
      <c r="N14172" s="114"/>
      <c r="O14172" s="114"/>
      <c r="P14172" s="118"/>
      <c r="Q14172" s="118"/>
      <c r="R14172" s="118"/>
      <c r="S14172" s="118"/>
      <c r="T14172" s="118"/>
      <c r="U14172" s="118"/>
      <c r="V14172" s="118"/>
      <c r="W14172" s="118"/>
      <c r="X14172" s="118"/>
      <c r="Y14172" s="118"/>
      <c r="Z14172" s="118"/>
      <c r="AA14172" s="118"/>
      <c r="AB14172" s="118"/>
    </row>
    <row r="14173" spans="1:28">
      <c r="A14173" s="113"/>
      <c r="B14173" s="113"/>
      <c r="C14173" s="114"/>
      <c r="D14173" s="115"/>
      <c r="E14173" s="115"/>
      <c r="F14173" s="116"/>
      <c r="G14173" s="116"/>
      <c r="H14173" s="116"/>
      <c r="I14173" s="116"/>
      <c r="J14173" s="117"/>
      <c r="K14173" s="117"/>
      <c r="L14173" s="114"/>
      <c r="M14173" s="114"/>
      <c r="N14173" s="114"/>
      <c r="O14173" s="114"/>
      <c r="P14173" s="118"/>
      <c r="Q14173" s="118"/>
      <c r="R14173" s="118"/>
      <c r="S14173" s="118"/>
      <c r="T14173" s="118"/>
      <c r="U14173" s="118"/>
      <c r="V14173" s="118"/>
      <c r="W14173" s="118"/>
      <c r="X14173" s="118"/>
      <c r="Y14173" s="118"/>
      <c r="Z14173" s="118"/>
      <c r="AA14173" s="118"/>
      <c r="AB14173" s="118"/>
    </row>
    <row r="14174" spans="1:28">
      <c r="A14174" s="113"/>
      <c r="B14174" s="113"/>
      <c r="C14174" s="114"/>
      <c r="D14174" s="115"/>
      <c r="E14174" s="115"/>
      <c r="F14174" s="116"/>
      <c r="G14174" s="116"/>
      <c r="H14174" s="116"/>
      <c r="I14174" s="116"/>
      <c r="J14174" s="117"/>
      <c r="K14174" s="117"/>
      <c r="L14174" s="114"/>
      <c r="M14174" s="114"/>
      <c r="N14174" s="114"/>
      <c r="O14174" s="114"/>
      <c r="P14174" s="118"/>
      <c r="Q14174" s="118"/>
      <c r="R14174" s="118"/>
      <c r="S14174" s="118"/>
      <c r="T14174" s="118"/>
      <c r="U14174" s="118"/>
      <c r="V14174" s="118"/>
      <c r="W14174" s="118"/>
      <c r="X14174" s="118"/>
      <c r="Y14174" s="118"/>
      <c r="Z14174" s="118"/>
      <c r="AA14174" s="118"/>
      <c r="AB14174" s="118"/>
    </row>
    <row r="14175" spans="1:28">
      <c r="A14175" s="113"/>
      <c r="B14175" s="113"/>
      <c r="C14175" s="114"/>
      <c r="D14175" s="115"/>
      <c r="E14175" s="115"/>
      <c r="F14175" s="116"/>
      <c r="G14175" s="116"/>
      <c r="H14175" s="116"/>
      <c r="I14175" s="116"/>
      <c r="J14175" s="117"/>
      <c r="K14175" s="117"/>
      <c r="L14175" s="114"/>
      <c r="M14175" s="114"/>
      <c r="N14175" s="114"/>
      <c r="O14175" s="114"/>
      <c r="P14175" s="118"/>
      <c r="Q14175" s="118"/>
      <c r="R14175" s="118"/>
      <c r="S14175" s="118"/>
      <c r="T14175" s="118"/>
      <c r="U14175" s="118"/>
      <c r="V14175" s="118"/>
      <c r="W14175" s="118"/>
      <c r="X14175" s="118"/>
      <c r="Y14175" s="118"/>
      <c r="Z14175" s="118"/>
      <c r="AA14175" s="118"/>
      <c r="AB14175" s="118"/>
    </row>
    <row r="14176" spans="1:28">
      <c r="A14176" s="113"/>
      <c r="B14176" s="113"/>
      <c r="C14176" s="114"/>
      <c r="D14176" s="115"/>
      <c r="E14176" s="115"/>
      <c r="F14176" s="116"/>
      <c r="G14176" s="116"/>
      <c r="H14176" s="116"/>
      <c r="I14176" s="116"/>
      <c r="J14176" s="117"/>
      <c r="K14176" s="117"/>
      <c r="L14176" s="114"/>
      <c r="M14176" s="114"/>
      <c r="N14176" s="114"/>
      <c r="O14176" s="114"/>
      <c r="P14176" s="118"/>
      <c r="Q14176" s="118"/>
      <c r="R14176" s="118"/>
      <c r="S14176" s="118"/>
      <c r="T14176" s="118"/>
      <c r="U14176" s="118"/>
      <c r="V14176" s="118"/>
      <c r="W14176" s="118"/>
      <c r="X14176" s="118"/>
      <c r="Y14176" s="118"/>
      <c r="Z14176" s="118"/>
      <c r="AA14176" s="118"/>
      <c r="AB14176" s="118"/>
    </row>
    <row r="14177" spans="1:28">
      <c r="A14177" s="113"/>
      <c r="B14177" s="113"/>
      <c r="C14177" s="114"/>
      <c r="D14177" s="115"/>
      <c r="E14177" s="115"/>
      <c r="F14177" s="116"/>
      <c r="G14177" s="116"/>
      <c r="H14177" s="116"/>
      <c r="I14177" s="116"/>
      <c r="J14177" s="117"/>
      <c r="K14177" s="117"/>
      <c r="L14177" s="114"/>
      <c r="M14177" s="114"/>
      <c r="N14177" s="114"/>
      <c r="O14177" s="114"/>
      <c r="P14177" s="118"/>
      <c r="Q14177" s="118"/>
      <c r="R14177" s="118"/>
      <c r="S14177" s="118"/>
      <c r="T14177" s="118"/>
      <c r="U14177" s="118"/>
      <c r="V14177" s="118"/>
      <c r="W14177" s="118"/>
      <c r="X14177" s="118"/>
      <c r="Y14177" s="118"/>
      <c r="Z14177" s="118"/>
      <c r="AA14177" s="118"/>
      <c r="AB14177" s="118"/>
    </row>
    <row r="14178" spans="1:28">
      <c r="A14178" s="113"/>
      <c r="B14178" s="113"/>
      <c r="C14178" s="114"/>
      <c r="D14178" s="115"/>
      <c r="E14178" s="115"/>
      <c r="F14178" s="116"/>
      <c r="G14178" s="116"/>
      <c r="H14178" s="116"/>
      <c r="I14178" s="116"/>
      <c r="J14178" s="117"/>
      <c r="K14178" s="117"/>
      <c r="L14178" s="114"/>
      <c r="M14178" s="114"/>
      <c r="N14178" s="114"/>
      <c r="O14178" s="114"/>
      <c r="P14178" s="118"/>
      <c r="Q14178" s="118"/>
      <c r="R14178" s="118"/>
      <c r="S14178" s="118"/>
      <c r="T14178" s="118"/>
      <c r="U14178" s="118"/>
      <c r="V14178" s="118"/>
      <c r="W14178" s="118"/>
      <c r="X14178" s="118"/>
      <c r="Y14178" s="118"/>
      <c r="Z14178" s="118"/>
      <c r="AA14178" s="118"/>
      <c r="AB14178" s="118"/>
    </row>
    <row r="14179" spans="1:28">
      <c r="A14179" s="113"/>
      <c r="B14179" s="113"/>
      <c r="C14179" s="114"/>
      <c r="D14179" s="115"/>
      <c r="E14179" s="115"/>
      <c r="F14179" s="116"/>
      <c r="G14179" s="116"/>
      <c r="H14179" s="116"/>
      <c r="I14179" s="116"/>
      <c r="J14179" s="117"/>
      <c r="K14179" s="117"/>
      <c r="L14179" s="114"/>
      <c r="M14179" s="114"/>
      <c r="N14179" s="114"/>
      <c r="O14179" s="114"/>
      <c r="P14179" s="118"/>
      <c r="Q14179" s="118"/>
      <c r="R14179" s="118"/>
      <c r="S14179" s="118"/>
      <c r="T14179" s="118"/>
      <c r="U14179" s="118"/>
      <c r="V14179" s="118"/>
      <c r="W14179" s="118"/>
      <c r="X14179" s="118"/>
      <c r="Y14179" s="118"/>
      <c r="Z14179" s="118"/>
      <c r="AA14179" s="118"/>
      <c r="AB14179" s="118"/>
    </row>
    <row r="14180" spans="1:28">
      <c r="A14180" s="113"/>
      <c r="B14180" s="113"/>
      <c r="C14180" s="114"/>
      <c r="D14180" s="115"/>
      <c r="E14180" s="115"/>
      <c r="F14180" s="116"/>
      <c r="G14180" s="116"/>
      <c r="H14180" s="116"/>
      <c r="I14180" s="116"/>
      <c r="J14180" s="117"/>
      <c r="K14180" s="117"/>
      <c r="L14180" s="114"/>
      <c r="M14180" s="114"/>
      <c r="N14180" s="114"/>
      <c r="O14180" s="114"/>
      <c r="P14180" s="118"/>
      <c r="Q14180" s="118"/>
      <c r="R14180" s="118"/>
      <c r="S14180" s="118"/>
      <c r="T14180" s="118"/>
      <c r="U14180" s="118"/>
      <c r="V14180" s="118"/>
      <c r="W14180" s="118"/>
      <c r="X14180" s="118"/>
      <c r="Y14180" s="118"/>
      <c r="Z14180" s="118"/>
      <c r="AA14180" s="118"/>
      <c r="AB14180" s="118"/>
    </row>
    <row r="14181" spans="1:28">
      <c r="A14181" s="113"/>
      <c r="B14181" s="113"/>
      <c r="C14181" s="114"/>
      <c r="D14181" s="115"/>
      <c r="E14181" s="115"/>
      <c r="F14181" s="116"/>
      <c r="G14181" s="116"/>
      <c r="H14181" s="116"/>
      <c r="I14181" s="116"/>
      <c r="J14181" s="117"/>
      <c r="K14181" s="117"/>
      <c r="L14181" s="114"/>
      <c r="M14181" s="114"/>
      <c r="N14181" s="114"/>
      <c r="O14181" s="114"/>
      <c r="P14181" s="118"/>
      <c r="Q14181" s="118"/>
      <c r="R14181" s="118"/>
      <c r="S14181" s="118"/>
      <c r="T14181" s="118"/>
      <c r="U14181" s="118"/>
      <c r="V14181" s="118"/>
      <c r="W14181" s="118"/>
      <c r="X14181" s="118"/>
      <c r="Y14181" s="118"/>
      <c r="Z14181" s="118"/>
      <c r="AA14181" s="118"/>
      <c r="AB14181" s="118"/>
    </row>
    <row r="14182" spans="1:28">
      <c r="A14182" s="113"/>
      <c r="B14182" s="113"/>
      <c r="C14182" s="114"/>
      <c r="D14182" s="115"/>
      <c r="E14182" s="115"/>
      <c r="F14182" s="116"/>
      <c r="G14182" s="116"/>
      <c r="H14182" s="116"/>
      <c r="I14182" s="116"/>
      <c r="J14182" s="117"/>
      <c r="K14182" s="117"/>
      <c r="L14182" s="114"/>
      <c r="M14182" s="114"/>
      <c r="N14182" s="114"/>
      <c r="O14182" s="114"/>
      <c r="P14182" s="118"/>
      <c r="Q14182" s="118"/>
      <c r="R14182" s="118"/>
      <c r="S14182" s="118"/>
      <c r="T14182" s="118"/>
      <c r="U14182" s="118"/>
      <c r="V14182" s="118"/>
      <c r="W14182" s="118"/>
      <c r="X14182" s="118"/>
      <c r="Y14182" s="118"/>
      <c r="Z14182" s="118"/>
      <c r="AA14182" s="118"/>
      <c r="AB14182" s="118"/>
    </row>
    <row r="14183" spans="1:28">
      <c r="A14183" s="113"/>
      <c r="B14183" s="113"/>
      <c r="C14183" s="114"/>
      <c r="D14183" s="115"/>
      <c r="E14183" s="115"/>
      <c r="F14183" s="116"/>
      <c r="G14183" s="116"/>
      <c r="H14183" s="116"/>
      <c r="I14183" s="116"/>
      <c r="J14183" s="117"/>
      <c r="K14183" s="117"/>
      <c r="L14183" s="114"/>
      <c r="M14183" s="114"/>
      <c r="N14183" s="114"/>
      <c r="O14183" s="114"/>
      <c r="P14183" s="118"/>
      <c r="Q14183" s="118"/>
      <c r="R14183" s="118"/>
      <c r="S14183" s="118"/>
      <c r="T14183" s="118"/>
      <c r="U14183" s="118"/>
      <c r="V14183" s="118"/>
      <c r="W14183" s="118"/>
      <c r="X14183" s="118"/>
      <c r="Y14183" s="118"/>
      <c r="Z14183" s="118"/>
      <c r="AA14183" s="118"/>
      <c r="AB14183" s="118"/>
    </row>
    <row r="14184" spans="1:28">
      <c r="A14184" s="113"/>
      <c r="B14184" s="113"/>
      <c r="C14184" s="114"/>
      <c r="D14184" s="115"/>
      <c r="E14184" s="115"/>
      <c r="F14184" s="116"/>
      <c r="G14184" s="116"/>
      <c r="H14184" s="116"/>
      <c r="I14184" s="116"/>
      <c r="J14184" s="117"/>
      <c r="K14184" s="117"/>
      <c r="L14184" s="114"/>
      <c r="M14184" s="114"/>
      <c r="N14184" s="114"/>
      <c r="O14184" s="114"/>
      <c r="P14184" s="118"/>
      <c r="Q14184" s="118"/>
      <c r="R14184" s="118"/>
      <c r="S14184" s="118"/>
      <c r="T14184" s="118"/>
      <c r="U14184" s="118"/>
      <c r="V14184" s="118"/>
      <c r="W14184" s="118"/>
      <c r="X14184" s="118"/>
      <c r="Y14184" s="118"/>
      <c r="Z14184" s="118"/>
      <c r="AA14184" s="118"/>
      <c r="AB14184" s="118"/>
    </row>
    <row r="14185" spans="1:28">
      <c r="A14185" s="113"/>
      <c r="B14185" s="113"/>
      <c r="C14185" s="114"/>
      <c r="D14185" s="115"/>
      <c r="E14185" s="115"/>
      <c r="F14185" s="116"/>
      <c r="G14185" s="116"/>
      <c r="H14185" s="116"/>
      <c r="I14185" s="116"/>
      <c r="J14185" s="117"/>
      <c r="K14185" s="117"/>
      <c r="L14185" s="114"/>
      <c r="M14185" s="114"/>
      <c r="N14185" s="114"/>
      <c r="O14185" s="114"/>
      <c r="P14185" s="118"/>
      <c r="Q14185" s="118"/>
      <c r="R14185" s="118"/>
      <c r="S14185" s="118"/>
      <c r="T14185" s="118"/>
      <c r="U14185" s="118"/>
      <c r="V14185" s="118"/>
      <c r="W14185" s="118"/>
      <c r="X14185" s="118"/>
      <c r="Y14185" s="118"/>
      <c r="Z14185" s="118"/>
      <c r="AA14185" s="118"/>
      <c r="AB14185" s="118"/>
    </row>
    <row r="14186" spans="1:28">
      <c r="A14186" s="113"/>
      <c r="B14186" s="113"/>
      <c r="C14186" s="114"/>
      <c r="D14186" s="115"/>
      <c r="E14186" s="115"/>
      <c r="F14186" s="116"/>
      <c r="G14186" s="116"/>
      <c r="H14186" s="116"/>
      <c r="I14186" s="116"/>
      <c r="J14186" s="117"/>
      <c r="K14186" s="117"/>
      <c r="L14186" s="114"/>
      <c r="M14186" s="114"/>
      <c r="N14186" s="114"/>
      <c r="O14186" s="114"/>
      <c r="P14186" s="118"/>
      <c r="Q14186" s="118"/>
      <c r="R14186" s="118"/>
      <c r="S14186" s="118"/>
      <c r="T14186" s="118"/>
      <c r="U14186" s="118"/>
      <c r="V14186" s="118"/>
      <c r="W14186" s="118"/>
      <c r="X14186" s="118"/>
      <c r="Y14186" s="118"/>
      <c r="Z14186" s="118"/>
      <c r="AA14186" s="118"/>
      <c r="AB14186" s="118"/>
    </row>
    <row r="14187" spans="1:28">
      <c r="A14187" s="113"/>
      <c r="B14187" s="113"/>
      <c r="C14187" s="114"/>
      <c r="D14187" s="115"/>
      <c r="E14187" s="115"/>
      <c r="F14187" s="116"/>
      <c r="G14187" s="116"/>
      <c r="H14187" s="116"/>
      <c r="I14187" s="116"/>
      <c r="J14187" s="117"/>
      <c r="K14187" s="117"/>
      <c r="L14187" s="114"/>
      <c r="M14187" s="114"/>
      <c r="N14187" s="114"/>
      <c r="O14187" s="114"/>
      <c r="P14187" s="118"/>
      <c r="Q14187" s="118"/>
      <c r="R14187" s="118"/>
      <c r="S14187" s="118"/>
      <c r="T14187" s="118"/>
      <c r="U14187" s="118"/>
      <c r="V14187" s="118"/>
      <c r="W14187" s="118"/>
      <c r="X14187" s="118"/>
      <c r="Y14187" s="118"/>
      <c r="Z14187" s="118"/>
      <c r="AA14187" s="118"/>
      <c r="AB14187" s="118"/>
    </row>
    <row r="14188" spans="1:28">
      <c r="A14188" s="113"/>
      <c r="B14188" s="113"/>
      <c r="C14188" s="114"/>
      <c r="D14188" s="115"/>
      <c r="E14188" s="115"/>
      <c r="F14188" s="116"/>
      <c r="G14188" s="116"/>
      <c r="H14188" s="116"/>
      <c r="I14188" s="116"/>
      <c r="J14188" s="117"/>
      <c r="K14188" s="117"/>
      <c r="L14188" s="114"/>
      <c r="M14188" s="114"/>
      <c r="N14188" s="114"/>
      <c r="O14188" s="114"/>
      <c r="P14188" s="118"/>
      <c r="Q14188" s="118"/>
      <c r="R14188" s="118"/>
      <c r="S14188" s="118"/>
      <c r="T14188" s="118"/>
      <c r="U14188" s="118"/>
      <c r="V14188" s="118"/>
      <c r="W14188" s="118"/>
      <c r="X14188" s="118"/>
      <c r="Y14188" s="118"/>
      <c r="Z14188" s="118"/>
      <c r="AA14188" s="118"/>
      <c r="AB14188" s="118"/>
    </row>
    <row r="14189" spans="1:28">
      <c r="A14189" s="113"/>
      <c r="B14189" s="113"/>
      <c r="C14189" s="114"/>
      <c r="D14189" s="115"/>
      <c r="E14189" s="115"/>
      <c r="F14189" s="116"/>
      <c r="G14189" s="116"/>
      <c r="H14189" s="116"/>
      <c r="I14189" s="116"/>
      <c r="J14189" s="117"/>
      <c r="K14189" s="117"/>
      <c r="L14189" s="114"/>
      <c r="M14189" s="114"/>
      <c r="N14189" s="114"/>
      <c r="O14189" s="114"/>
      <c r="P14189" s="118"/>
      <c r="Q14189" s="118"/>
      <c r="R14189" s="118"/>
      <c r="S14189" s="118"/>
      <c r="T14189" s="118"/>
      <c r="U14189" s="118"/>
      <c r="V14189" s="118"/>
      <c r="W14189" s="118"/>
      <c r="X14189" s="118"/>
      <c r="Y14189" s="118"/>
      <c r="Z14189" s="118"/>
      <c r="AA14189" s="118"/>
      <c r="AB14189" s="118"/>
    </row>
    <row r="14190" spans="1:28">
      <c r="A14190" s="113"/>
      <c r="B14190" s="113"/>
      <c r="C14190" s="114"/>
      <c r="D14190" s="115"/>
      <c r="E14190" s="115"/>
      <c r="F14190" s="116"/>
      <c r="G14190" s="116"/>
      <c r="H14190" s="116"/>
      <c r="I14190" s="116"/>
      <c r="J14190" s="117"/>
      <c r="K14190" s="117"/>
      <c r="L14190" s="114"/>
      <c r="M14190" s="114"/>
      <c r="N14190" s="114"/>
      <c r="O14190" s="114"/>
      <c r="P14190" s="118"/>
      <c r="Q14190" s="118"/>
      <c r="R14190" s="118"/>
      <c r="S14190" s="118"/>
      <c r="T14190" s="118"/>
      <c r="U14190" s="118"/>
      <c r="V14190" s="118"/>
      <c r="W14190" s="118"/>
      <c r="X14190" s="118"/>
      <c r="Y14190" s="118"/>
      <c r="Z14190" s="118"/>
      <c r="AA14190" s="118"/>
      <c r="AB14190" s="118"/>
    </row>
    <row r="14191" spans="1:28">
      <c r="A14191" s="113"/>
      <c r="B14191" s="113"/>
      <c r="C14191" s="114"/>
      <c r="D14191" s="115"/>
      <c r="E14191" s="115"/>
      <c r="F14191" s="116"/>
      <c r="G14191" s="116"/>
      <c r="H14191" s="116"/>
      <c r="I14191" s="116"/>
      <c r="J14191" s="117"/>
      <c r="K14191" s="117"/>
      <c r="L14191" s="114"/>
      <c r="M14191" s="114"/>
      <c r="N14191" s="114"/>
      <c r="O14191" s="114"/>
      <c r="P14191" s="118"/>
      <c r="Q14191" s="118"/>
      <c r="R14191" s="118"/>
      <c r="S14191" s="118"/>
      <c r="T14191" s="118"/>
      <c r="U14191" s="118"/>
      <c r="V14191" s="118"/>
      <c r="W14191" s="118"/>
      <c r="X14191" s="118"/>
      <c r="Y14191" s="118"/>
      <c r="Z14191" s="118"/>
      <c r="AA14191" s="118"/>
      <c r="AB14191" s="118"/>
    </row>
    <row r="14192" spans="1:28">
      <c r="A14192" s="113"/>
      <c r="B14192" s="113"/>
      <c r="C14192" s="114"/>
      <c r="D14192" s="115"/>
      <c r="E14192" s="115"/>
      <c r="F14192" s="116"/>
      <c r="G14192" s="116"/>
      <c r="H14192" s="116"/>
      <c r="I14192" s="116"/>
      <c r="J14192" s="117"/>
      <c r="K14192" s="117"/>
      <c r="L14192" s="114"/>
      <c r="M14192" s="114"/>
      <c r="N14192" s="114"/>
      <c r="O14192" s="114"/>
      <c r="P14192" s="118"/>
      <c r="Q14192" s="118"/>
      <c r="R14192" s="118"/>
      <c r="S14192" s="118"/>
      <c r="T14192" s="118"/>
      <c r="U14192" s="118"/>
      <c r="V14192" s="118"/>
      <c r="W14192" s="118"/>
      <c r="X14192" s="118"/>
      <c r="Y14192" s="118"/>
      <c r="Z14192" s="118"/>
      <c r="AA14192" s="118"/>
      <c r="AB14192" s="118"/>
    </row>
    <row r="14193" spans="1:28">
      <c r="A14193" s="113"/>
      <c r="B14193" s="113"/>
      <c r="C14193" s="114"/>
      <c r="D14193" s="115"/>
      <c r="E14193" s="115"/>
      <c r="F14193" s="116"/>
      <c r="G14193" s="116"/>
      <c r="H14193" s="116"/>
      <c r="I14193" s="116"/>
      <c r="J14193" s="117"/>
      <c r="K14193" s="117"/>
      <c r="L14193" s="114"/>
      <c r="M14193" s="114"/>
      <c r="N14193" s="114"/>
      <c r="O14193" s="114"/>
      <c r="P14193" s="118"/>
      <c r="Q14193" s="118"/>
      <c r="R14193" s="118"/>
      <c r="S14193" s="118"/>
      <c r="T14193" s="118"/>
      <c r="U14193" s="118"/>
      <c r="V14193" s="118"/>
      <c r="W14193" s="118"/>
      <c r="X14193" s="118"/>
      <c r="Y14193" s="118"/>
      <c r="Z14193" s="118"/>
      <c r="AA14193" s="118"/>
      <c r="AB14193" s="118"/>
    </row>
    <row r="14194" spans="1:28">
      <c r="A14194" s="113"/>
      <c r="B14194" s="113"/>
      <c r="C14194" s="114"/>
      <c r="D14194" s="115"/>
      <c r="E14194" s="115"/>
      <c r="F14194" s="116"/>
      <c r="G14194" s="116"/>
      <c r="H14194" s="116"/>
      <c r="I14194" s="116"/>
      <c r="J14194" s="117"/>
      <c r="K14194" s="117"/>
      <c r="L14194" s="114"/>
      <c r="M14194" s="114"/>
      <c r="N14194" s="114"/>
      <c r="O14194" s="114"/>
      <c r="P14194" s="118"/>
      <c r="Q14194" s="118"/>
      <c r="R14194" s="118"/>
      <c r="S14194" s="118"/>
      <c r="T14194" s="118"/>
      <c r="U14194" s="118"/>
      <c r="V14194" s="118"/>
      <c r="W14194" s="118"/>
      <c r="X14194" s="118"/>
      <c r="Y14194" s="118"/>
      <c r="Z14194" s="118"/>
      <c r="AA14194" s="118"/>
      <c r="AB14194" s="118"/>
    </row>
    <row r="14195" spans="1:28">
      <c r="A14195" s="113"/>
      <c r="B14195" s="113"/>
      <c r="C14195" s="114"/>
      <c r="D14195" s="115"/>
      <c r="E14195" s="115"/>
      <c r="F14195" s="116"/>
      <c r="G14195" s="116"/>
      <c r="H14195" s="116"/>
      <c r="I14195" s="116"/>
      <c r="J14195" s="117"/>
      <c r="K14195" s="117"/>
      <c r="L14195" s="114"/>
      <c r="M14195" s="114"/>
      <c r="N14195" s="114"/>
      <c r="O14195" s="114"/>
      <c r="P14195" s="118"/>
      <c r="Q14195" s="118"/>
      <c r="R14195" s="118"/>
      <c r="S14195" s="118"/>
      <c r="T14195" s="118"/>
      <c r="U14195" s="118"/>
      <c r="V14195" s="118"/>
      <c r="W14195" s="118"/>
      <c r="X14195" s="118"/>
      <c r="Y14195" s="118"/>
      <c r="Z14195" s="118"/>
      <c r="AA14195" s="118"/>
      <c r="AB14195" s="118"/>
    </row>
    <row r="14196" spans="1:28">
      <c r="A14196" s="113"/>
      <c r="B14196" s="113"/>
      <c r="C14196" s="114"/>
      <c r="D14196" s="115"/>
      <c r="E14196" s="115"/>
      <c r="F14196" s="116"/>
      <c r="G14196" s="116"/>
      <c r="H14196" s="116"/>
      <c r="I14196" s="116"/>
      <c r="J14196" s="117"/>
      <c r="K14196" s="117"/>
      <c r="L14196" s="114"/>
      <c r="M14196" s="114"/>
      <c r="N14196" s="114"/>
      <c r="O14196" s="114"/>
      <c r="P14196" s="118"/>
      <c r="Q14196" s="118"/>
      <c r="R14196" s="118"/>
      <c r="S14196" s="118"/>
      <c r="T14196" s="118"/>
      <c r="U14196" s="118"/>
      <c r="V14196" s="118"/>
      <c r="W14196" s="118"/>
      <c r="X14196" s="118"/>
      <c r="Y14196" s="118"/>
      <c r="Z14196" s="118"/>
      <c r="AA14196" s="118"/>
      <c r="AB14196" s="118"/>
    </row>
    <row r="14197" spans="1:28">
      <c r="A14197" s="113"/>
      <c r="B14197" s="113"/>
      <c r="C14197" s="114"/>
      <c r="D14197" s="115"/>
      <c r="E14197" s="115"/>
      <c r="F14197" s="116"/>
      <c r="G14197" s="116"/>
      <c r="H14197" s="116"/>
      <c r="I14197" s="116"/>
      <c r="J14197" s="117"/>
      <c r="K14197" s="117"/>
      <c r="L14197" s="114"/>
      <c r="M14197" s="114"/>
      <c r="N14197" s="114"/>
      <c r="O14197" s="114"/>
      <c r="P14197" s="118"/>
      <c r="Q14197" s="118"/>
      <c r="R14197" s="118"/>
      <c r="S14197" s="118"/>
      <c r="T14197" s="118"/>
      <c r="U14197" s="118"/>
      <c r="V14197" s="118"/>
      <c r="W14197" s="118"/>
      <c r="X14197" s="118"/>
      <c r="Y14197" s="118"/>
      <c r="Z14197" s="118"/>
      <c r="AA14197" s="118"/>
      <c r="AB14197" s="118"/>
    </row>
    <row r="14198" spans="1:28">
      <c r="A14198" s="113"/>
      <c r="B14198" s="113"/>
      <c r="C14198" s="114"/>
      <c r="D14198" s="115"/>
      <c r="E14198" s="115"/>
      <c r="F14198" s="116"/>
      <c r="G14198" s="116"/>
      <c r="H14198" s="116"/>
      <c r="I14198" s="116"/>
      <c r="J14198" s="117"/>
      <c r="K14198" s="117"/>
      <c r="L14198" s="114"/>
      <c r="M14198" s="114"/>
      <c r="N14198" s="114"/>
      <c r="O14198" s="114"/>
      <c r="P14198" s="118"/>
      <c r="Q14198" s="118"/>
      <c r="R14198" s="118"/>
      <c r="S14198" s="118"/>
      <c r="T14198" s="118"/>
      <c r="U14198" s="118"/>
      <c r="V14198" s="118"/>
      <c r="W14198" s="118"/>
      <c r="X14198" s="118"/>
      <c r="Y14198" s="118"/>
      <c r="Z14198" s="118"/>
      <c r="AA14198" s="118"/>
      <c r="AB14198" s="118"/>
    </row>
    <row r="14199" spans="1:28">
      <c r="A14199" s="113"/>
      <c r="B14199" s="113"/>
      <c r="C14199" s="114"/>
      <c r="D14199" s="115"/>
      <c r="E14199" s="115"/>
      <c r="F14199" s="116"/>
      <c r="G14199" s="116"/>
      <c r="H14199" s="116"/>
      <c r="I14199" s="116"/>
      <c r="J14199" s="117"/>
      <c r="K14199" s="117"/>
      <c r="L14199" s="114"/>
      <c r="M14199" s="114"/>
      <c r="N14199" s="114"/>
      <c r="O14199" s="114"/>
      <c r="P14199" s="118"/>
      <c r="Q14199" s="118"/>
      <c r="R14199" s="118"/>
      <c r="S14199" s="118"/>
      <c r="T14199" s="118"/>
      <c r="U14199" s="118"/>
      <c r="V14199" s="118"/>
      <c r="W14199" s="118"/>
      <c r="X14199" s="118"/>
      <c r="Y14199" s="118"/>
      <c r="Z14199" s="118"/>
      <c r="AA14199" s="118"/>
      <c r="AB14199" s="118"/>
    </row>
    <row r="14200" spans="1:28">
      <c r="A14200" s="113"/>
      <c r="B14200" s="113"/>
      <c r="C14200" s="114"/>
      <c r="D14200" s="115"/>
      <c r="E14200" s="115"/>
      <c r="F14200" s="116"/>
      <c r="G14200" s="116"/>
      <c r="H14200" s="116"/>
      <c r="I14200" s="116"/>
      <c r="J14200" s="117"/>
      <c r="K14200" s="117"/>
      <c r="L14200" s="114"/>
      <c r="M14200" s="114"/>
      <c r="N14200" s="114"/>
      <c r="O14200" s="114"/>
      <c r="P14200" s="118"/>
      <c r="Q14200" s="118"/>
      <c r="R14200" s="118"/>
      <c r="S14200" s="118"/>
      <c r="T14200" s="118"/>
      <c r="U14200" s="118"/>
      <c r="V14200" s="118"/>
      <c r="W14200" s="118"/>
      <c r="X14200" s="118"/>
      <c r="Y14200" s="118"/>
      <c r="Z14200" s="118"/>
      <c r="AA14200" s="118"/>
      <c r="AB14200" s="118"/>
    </row>
    <row r="14201" spans="1:28">
      <c r="A14201" s="113"/>
      <c r="B14201" s="113"/>
      <c r="C14201" s="114"/>
      <c r="D14201" s="115"/>
      <c r="E14201" s="115"/>
      <c r="F14201" s="116"/>
      <c r="G14201" s="116"/>
      <c r="H14201" s="116"/>
      <c r="I14201" s="116"/>
      <c r="J14201" s="117"/>
      <c r="K14201" s="117"/>
      <c r="L14201" s="114"/>
      <c r="M14201" s="114"/>
      <c r="N14201" s="114"/>
      <c r="O14201" s="114"/>
      <c r="P14201" s="118"/>
      <c r="Q14201" s="118"/>
      <c r="R14201" s="118"/>
      <c r="S14201" s="118"/>
      <c r="T14201" s="118"/>
      <c r="U14201" s="118"/>
      <c r="V14201" s="118"/>
      <c r="W14201" s="118"/>
      <c r="X14201" s="118"/>
      <c r="Y14201" s="118"/>
      <c r="Z14201" s="118"/>
      <c r="AA14201" s="118"/>
      <c r="AB14201" s="118"/>
    </row>
    <row r="14202" spans="1:28">
      <c r="A14202" s="113"/>
      <c r="B14202" s="113"/>
      <c r="C14202" s="114"/>
      <c r="D14202" s="115"/>
      <c r="E14202" s="115"/>
      <c r="F14202" s="116"/>
      <c r="G14202" s="116"/>
      <c r="H14202" s="116"/>
      <c r="I14202" s="116"/>
      <c r="J14202" s="117"/>
      <c r="K14202" s="117"/>
      <c r="L14202" s="114"/>
      <c r="M14202" s="114"/>
      <c r="N14202" s="114"/>
      <c r="O14202" s="114"/>
      <c r="P14202" s="118"/>
      <c r="Q14202" s="118"/>
      <c r="R14202" s="118"/>
      <c r="S14202" s="118"/>
      <c r="T14202" s="118"/>
      <c r="U14202" s="118"/>
      <c r="V14202" s="118"/>
      <c r="W14202" s="118"/>
      <c r="X14202" s="118"/>
      <c r="Y14202" s="118"/>
      <c r="Z14202" s="118"/>
      <c r="AA14202" s="118"/>
      <c r="AB14202" s="118"/>
    </row>
    <row r="14203" spans="1:28">
      <c r="A14203" s="113"/>
      <c r="B14203" s="113"/>
      <c r="C14203" s="114"/>
      <c r="D14203" s="115"/>
      <c r="E14203" s="115"/>
      <c r="F14203" s="116"/>
      <c r="G14203" s="116"/>
      <c r="H14203" s="116"/>
      <c r="I14203" s="116"/>
      <c r="J14203" s="117"/>
      <c r="K14203" s="117"/>
      <c r="L14203" s="114"/>
      <c r="M14203" s="114"/>
      <c r="N14203" s="114"/>
      <c r="O14203" s="114"/>
      <c r="P14203" s="118"/>
      <c r="Q14203" s="118"/>
      <c r="R14203" s="118"/>
      <c r="S14203" s="118"/>
      <c r="T14203" s="118"/>
      <c r="U14203" s="118"/>
      <c r="V14203" s="118"/>
      <c r="W14203" s="118"/>
      <c r="X14203" s="118"/>
      <c r="Y14203" s="118"/>
      <c r="Z14203" s="118"/>
      <c r="AA14203" s="118"/>
      <c r="AB14203" s="118"/>
    </row>
    <row r="14204" spans="1:28">
      <c r="A14204" s="113"/>
      <c r="B14204" s="113"/>
      <c r="C14204" s="114"/>
      <c r="D14204" s="115"/>
      <c r="E14204" s="115"/>
      <c r="F14204" s="116"/>
      <c r="G14204" s="116"/>
      <c r="H14204" s="116"/>
      <c r="I14204" s="116"/>
      <c r="J14204" s="117"/>
      <c r="K14204" s="117"/>
      <c r="L14204" s="114"/>
      <c r="M14204" s="114"/>
      <c r="N14204" s="114"/>
      <c r="O14204" s="114"/>
      <c r="P14204" s="118"/>
      <c r="Q14204" s="118"/>
      <c r="R14204" s="118"/>
      <c r="S14204" s="118"/>
      <c r="T14204" s="118"/>
      <c r="U14204" s="118"/>
      <c r="V14204" s="118"/>
      <c r="W14204" s="118"/>
      <c r="X14204" s="118"/>
      <c r="Y14204" s="118"/>
      <c r="Z14204" s="118"/>
      <c r="AA14204" s="118"/>
      <c r="AB14204" s="118"/>
    </row>
    <row r="14205" spans="1:28">
      <c r="A14205" s="113"/>
      <c r="B14205" s="113"/>
      <c r="C14205" s="114"/>
      <c r="D14205" s="115"/>
      <c r="E14205" s="115"/>
      <c r="F14205" s="116"/>
      <c r="G14205" s="116"/>
      <c r="H14205" s="116"/>
      <c r="I14205" s="116"/>
      <c r="J14205" s="117"/>
      <c r="K14205" s="117"/>
      <c r="L14205" s="114"/>
      <c r="M14205" s="114"/>
      <c r="N14205" s="114"/>
      <c r="O14205" s="114"/>
      <c r="P14205" s="118"/>
      <c r="Q14205" s="118"/>
      <c r="R14205" s="118"/>
      <c r="S14205" s="118"/>
      <c r="T14205" s="118"/>
      <c r="U14205" s="118"/>
      <c r="V14205" s="118"/>
      <c r="W14205" s="118"/>
      <c r="X14205" s="118"/>
      <c r="Y14205" s="118"/>
      <c r="Z14205" s="118"/>
      <c r="AA14205" s="118"/>
      <c r="AB14205" s="118"/>
    </row>
    <row r="14206" spans="1:28">
      <c r="A14206" s="113"/>
      <c r="B14206" s="113"/>
      <c r="C14206" s="114"/>
      <c r="D14206" s="115"/>
      <c r="E14206" s="115"/>
      <c r="F14206" s="116"/>
      <c r="G14206" s="116"/>
      <c r="H14206" s="116"/>
      <c r="I14206" s="116"/>
      <c r="J14206" s="117"/>
      <c r="K14206" s="117"/>
      <c r="L14206" s="114"/>
      <c r="M14206" s="114"/>
      <c r="N14206" s="114"/>
      <c r="O14206" s="114"/>
      <c r="P14206" s="118"/>
      <c r="Q14206" s="118"/>
      <c r="R14206" s="118"/>
      <c r="S14206" s="118"/>
      <c r="T14206" s="118"/>
      <c r="U14206" s="118"/>
      <c r="V14206" s="118"/>
      <c r="W14206" s="118"/>
      <c r="X14206" s="118"/>
      <c r="Y14206" s="118"/>
      <c r="Z14206" s="118"/>
      <c r="AA14206" s="118"/>
      <c r="AB14206" s="118"/>
    </row>
    <row r="14207" spans="1:28">
      <c r="A14207" s="113"/>
      <c r="B14207" s="113"/>
      <c r="C14207" s="114"/>
      <c r="D14207" s="115"/>
      <c r="E14207" s="115"/>
      <c r="F14207" s="116"/>
      <c r="G14207" s="116"/>
      <c r="H14207" s="116"/>
      <c r="I14207" s="116"/>
      <c r="J14207" s="117"/>
      <c r="K14207" s="117"/>
      <c r="L14207" s="114"/>
      <c r="M14207" s="114"/>
      <c r="N14207" s="114"/>
      <c r="O14207" s="114"/>
      <c r="P14207" s="118"/>
      <c r="Q14207" s="118"/>
      <c r="R14207" s="118"/>
      <c r="S14207" s="118"/>
      <c r="T14207" s="118"/>
      <c r="U14207" s="118"/>
      <c r="V14207" s="118"/>
      <c r="W14207" s="118"/>
      <c r="X14207" s="118"/>
      <c r="Y14207" s="118"/>
      <c r="Z14207" s="118"/>
      <c r="AA14207" s="118"/>
      <c r="AB14207" s="118"/>
    </row>
    <row r="14208" spans="1:28">
      <c r="A14208" s="113"/>
      <c r="B14208" s="113"/>
      <c r="C14208" s="114"/>
      <c r="D14208" s="115"/>
      <c r="E14208" s="115"/>
      <c r="F14208" s="116"/>
      <c r="G14208" s="116"/>
      <c r="H14208" s="116"/>
      <c r="I14208" s="116"/>
      <c r="J14208" s="117"/>
      <c r="K14208" s="117"/>
      <c r="L14208" s="114"/>
      <c r="M14208" s="114"/>
      <c r="N14208" s="114"/>
      <c r="O14208" s="114"/>
      <c r="P14208" s="118"/>
      <c r="Q14208" s="118"/>
      <c r="R14208" s="118"/>
      <c r="S14208" s="118"/>
      <c r="T14208" s="118"/>
      <c r="U14208" s="118"/>
      <c r="V14208" s="118"/>
      <c r="W14208" s="118"/>
      <c r="X14208" s="118"/>
      <c r="Y14208" s="118"/>
      <c r="Z14208" s="118"/>
      <c r="AA14208" s="118"/>
      <c r="AB14208" s="118"/>
    </row>
    <row r="14209" spans="1:28">
      <c r="A14209" s="113"/>
      <c r="B14209" s="113"/>
      <c r="C14209" s="114"/>
      <c r="D14209" s="115"/>
      <c r="E14209" s="115"/>
      <c r="F14209" s="116"/>
      <c r="G14209" s="116"/>
      <c r="H14209" s="116"/>
      <c r="I14209" s="116"/>
      <c r="J14209" s="117"/>
      <c r="K14209" s="117"/>
      <c r="L14209" s="114"/>
      <c r="M14209" s="114"/>
      <c r="N14209" s="114"/>
      <c r="O14209" s="114"/>
      <c r="P14209" s="118"/>
      <c r="Q14209" s="118"/>
      <c r="R14209" s="118"/>
      <c r="S14209" s="118"/>
      <c r="T14209" s="118"/>
      <c r="U14209" s="118"/>
      <c r="V14209" s="118"/>
      <c r="W14209" s="118"/>
      <c r="X14209" s="118"/>
      <c r="Y14209" s="118"/>
      <c r="Z14209" s="118"/>
      <c r="AA14209" s="118"/>
      <c r="AB14209" s="118"/>
    </row>
    <row r="14210" spans="1:28">
      <c r="A14210" s="113"/>
      <c r="B14210" s="113"/>
      <c r="C14210" s="114"/>
      <c r="D14210" s="115"/>
      <c r="E14210" s="115"/>
      <c r="F14210" s="116"/>
      <c r="G14210" s="116"/>
      <c r="H14210" s="116"/>
      <c r="I14210" s="116"/>
      <c r="J14210" s="117"/>
      <c r="K14210" s="117"/>
      <c r="L14210" s="114"/>
      <c r="M14210" s="114"/>
      <c r="N14210" s="114"/>
      <c r="O14210" s="114"/>
      <c r="P14210" s="118"/>
      <c r="Q14210" s="118"/>
      <c r="R14210" s="118"/>
      <c r="S14210" s="118"/>
      <c r="T14210" s="118"/>
      <c r="U14210" s="118"/>
      <c r="V14210" s="118"/>
      <c r="W14210" s="118"/>
      <c r="X14210" s="118"/>
      <c r="Y14210" s="118"/>
      <c r="Z14210" s="118"/>
      <c r="AA14210" s="118"/>
      <c r="AB14210" s="118"/>
    </row>
    <row r="14211" spans="1:28">
      <c r="A14211" s="113"/>
      <c r="B14211" s="113"/>
      <c r="C14211" s="114"/>
      <c r="D14211" s="115"/>
      <c r="E14211" s="115"/>
      <c r="F14211" s="116"/>
      <c r="G14211" s="116"/>
      <c r="H14211" s="116"/>
      <c r="I14211" s="116"/>
      <c r="J14211" s="117"/>
      <c r="K14211" s="117"/>
      <c r="L14211" s="114"/>
      <c r="M14211" s="114"/>
      <c r="N14211" s="114"/>
      <c r="O14211" s="114"/>
      <c r="P14211" s="118"/>
      <c r="Q14211" s="118"/>
      <c r="R14211" s="118"/>
      <c r="S14211" s="118"/>
      <c r="T14211" s="118"/>
      <c r="U14211" s="118"/>
      <c r="V14211" s="118"/>
      <c r="W14211" s="118"/>
      <c r="X14211" s="118"/>
      <c r="Y14211" s="118"/>
      <c r="Z14211" s="118"/>
      <c r="AA14211" s="118"/>
      <c r="AB14211" s="118"/>
    </row>
    <row r="14212" spans="1:28">
      <c r="A14212" s="113"/>
      <c r="B14212" s="113"/>
      <c r="C14212" s="114"/>
      <c r="D14212" s="115"/>
      <c r="E14212" s="115"/>
      <c r="F14212" s="116"/>
      <c r="G14212" s="116"/>
      <c r="H14212" s="116"/>
      <c r="I14212" s="116"/>
      <c r="J14212" s="117"/>
      <c r="K14212" s="117"/>
      <c r="L14212" s="114"/>
      <c r="M14212" s="114"/>
      <c r="N14212" s="114"/>
      <c r="O14212" s="114"/>
      <c r="P14212" s="118"/>
      <c r="Q14212" s="118"/>
      <c r="R14212" s="118"/>
      <c r="S14212" s="118"/>
      <c r="T14212" s="118"/>
      <c r="U14212" s="118"/>
      <c r="V14212" s="118"/>
      <c r="W14212" s="118"/>
      <c r="X14212" s="118"/>
      <c r="Y14212" s="118"/>
      <c r="Z14212" s="118"/>
      <c r="AA14212" s="118"/>
      <c r="AB14212" s="118"/>
    </row>
    <row r="14213" spans="1:28">
      <c r="A14213" s="113"/>
      <c r="B14213" s="113"/>
      <c r="C14213" s="114"/>
      <c r="D14213" s="115"/>
      <c r="E14213" s="115"/>
      <c r="F14213" s="116"/>
      <c r="G14213" s="116"/>
      <c r="H14213" s="116"/>
      <c r="I14213" s="116"/>
      <c r="J14213" s="117"/>
      <c r="K14213" s="117"/>
      <c r="L14213" s="114"/>
      <c r="M14213" s="114"/>
      <c r="N14213" s="114"/>
      <c r="O14213" s="114"/>
      <c r="P14213" s="118"/>
      <c r="Q14213" s="118"/>
      <c r="R14213" s="118"/>
      <c r="S14213" s="118"/>
      <c r="T14213" s="118"/>
      <c r="U14213" s="118"/>
      <c r="V14213" s="118"/>
      <c r="W14213" s="118"/>
      <c r="X14213" s="118"/>
      <c r="Y14213" s="118"/>
      <c r="Z14213" s="118"/>
      <c r="AA14213" s="118"/>
      <c r="AB14213" s="118"/>
    </row>
    <row r="14214" spans="1:28">
      <c r="A14214" s="113"/>
      <c r="B14214" s="113"/>
      <c r="C14214" s="114"/>
      <c r="D14214" s="115"/>
      <c r="E14214" s="115"/>
      <c r="F14214" s="116"/>
      <c r="G14214" s="116"/>
      <c r="H14214" s="116"/>
      <c r="I14214" s="116"/>
      <c r="J14214" s="117"/>
      <c r="K14214" s="117"/>
      <c r="L14214" s="114"/>
      <c r="M14214" s="114"/>
      <c r="N14214" s="114"/>
      <c r="O14214" s="114"/>
      <c r="P14214" s="118"/>
      <c r="Q14214" s="118"/>
      <c r="R14214" s="118"/>
      <c r="S14214" s="118"/>
      <c r="T14214" s="118"/>
      <c r="U14214" s="118"/>
      <c r="V14214" s="118"/>
      <c r="W14214" s="118"/>
      <c r="X14214" s="118"/>
      <c r="Y14214" s="118"/>
      <c r="Z14214" s="118"/>
      <c r="AA14214" s="118"/>
      <c r="AB14214" s="118"/>
    </row>
    <row r="14215" spans="1:28">
      <c r="A14215" s="113"/>
      <c r="B14215" s="113"/>
      <c r="C14215" s="114"/>
      <c r="D14215" s="115"/>
      <c r="E14215" s="115"/>
      <c r="F14215" s="116"/>
      <c r="G14215" s="116"/>
      <c r="H14215" s="116"/>
      <c r="I14215" s="116"/>
      <c r="J14215" s="117"/>
      <c r="K14215" s="117"/>
      <c r="L14215" s="114"/>
      <c r="M14215" s="114"/>
      <c r="N14215" s="114"/>
      <c r="O14215" s="114"/>
      <c r="P14215" s="118"/>
      <c r="Q14215" s="118"/>
      <c r="R14215" s="118"/>
      <c r="S14215" s="118"/>
      <c r="T14215" s="118"/>
      <c r="U14215" s="118"/>
      <c r="V14215" s="118"/>
      <c r="W14215" s="118"/>
      <c r="X14215" s="118"/>
      <c r="Y14215" s="118"/>
      <c r="Z14215" s="118"/>
      <c r="AA14215" s="118"/>
      <c r="AB14215" s="118"/>
    </row>
    <row r="14216" spans="1:28">
      <c r="A14216" s="113"/>
      <c r="B14216" s="113"/>
      <c r="C14216" s="114"/>
      <c r="D14216" s="115"/>
      <c r="E14216" s="115"/>
      <c r="F14216" s="116"/>
      <c r="G14216" s="116"/>
      <c r="H14216" s="116"/>
      <c r="I14216" s="116"/>
      <c r="J14216" s="117"/>
      <c r="K14216" s="117"/>
      <c r="L14216" s="114"/>
      <c r="M14216" s="114"/>
      <c r="N14216" s="114"/>
      <c r="O14216" s="114"/>
      <c r="P14216" s="118"/>
      <c r="Q14216" s="118"/>
      <c r="R14216" s="118"/>
      <c r="S14216" s="118"/>
      <c r="T14216" s="118"/>
      <c r="U14216" s="118"/>
      <c r="V14216" s="118"/>
      <c r="W14216" s="118"/>
      <c r="X14216" s="118"/>
      <c r="Y14216" s="118"/>
      <c r="Z14216" s="118"/>
      <c r="AA14216" s="118"/>
      <c r="AB14216" s="118"/>
    </row>
    <row r="14217" spans="1:28">
      <c r="A14217" s="113"/>
      <c r="B14217" s="113"/>
      <c r="C14217" s="114"/>
      <c r="D14217" s="115"/>
      <c r="E14217" s="115"/>
      <c r="F14217" s="116"/>
      <c r="G14217" s="116"/>
      <c r="H14217" s="116"/>
      <c r="I14217" s="116"/>
      <c r="J14217" s="117"/>
      <c r="K14217" s="117"/>
      <c r="L14217" s="114"/>
      <c r="M14217" s="114"/>
      <c r="N14217" s="114"/>
      <c r="O14217" s="114"/>
      <c r="P14217" s="118"/>
      <c r="Q14217" s="118"/>
      <c r="R14217" s="118"/>
      <c r="S14217" s="118"/>
      <c r="T14217" s="118"/>
      <c r="U14217" s="118"/>
      <c r="V14217" s="118"/>
      <c r="W14217" s="118"/>
      <c r="X14217" s="118"/>
      <c r="Y14217" s="118"/>
      <c r="Z14217" s="118"/>
      <c r="AA14217" s="118"/>
      <c r="AB14217" s="118"/>
    </row>
    <row r="14218" spans="1:28">
      <c r="A14218" s="113"/>
      <c r="B14218" s="113"/>
      <c r="C14218" s="114"/>
      <c r="D14218" s="115"/>
      <c r="E14218" s="115"/>
      <c r="F14218" s="116"/>
      <c r="G14218" s="116"/>
      <c r="H14218" s="116"/>
      <c r="I14218" s="116"/>
      <c r="J14218" s="117"/>
      <c r="K14218" s="117"/>
      <c r="L14218" s="114"/>
      <c r="M14218" s="114"/>
      <c r="N14218" s="114"/>
      <c r="O14218" s="114"/>
      <c r="P14218" s="118"/>
      <c r="Q14218" s="118"/>
      <c r="R14218" s="118"/>
      <c r="S14218" s="118"/>
      <c r="T14218" s="118"/>
      <c r="U14218" s="118"/>
      <c r="V14218" s="118"/>
      <c r="W14218" s="118"/>
      <c r="X14218" s="118"/>
      <c r="Y14218" s="118"/>
      <c r="Z14218" s="118"/>
      <c r="AA14218" s="118"/>
      <c r="AB14218" s="118"/>
    </row>
    <row r="14219" spans="1:28">
      <c r="A14219" s="113"/>
      <c r="B14219" s="113"/>
      <c r="C14219" s="114"/>
      <c r="D14219" s="115"/>
      <c r="E14219" s="115"/>
      <c r="F14219" s="116"/>
      <c r="G14219" s="116"/>
      <c r="H14219" s="116"/>
      <c r="I14219" s="116"/>
      <c r="J14219" s="117"/>
      <c r="K14219" s="117"/>
      <c r="L14219" s="114"/>
      <c r="M14219" s="114"/>
      <c r="N14219" s="114"/>
      <c r="O14219" s="114"/>
      <c r="P14219" s="118"/>
      <c r="Q14219" s="118"/>
      <c r="R14219" s="118"/>
      <c r="S14219" s="118"/>
      <c r="T14219" s="118"/>
      <c r="U14219" s="118"/>
      <c r="V14219" s="118"/>
      <c r="W14219" s="118"/>
      <c r="X14219" s="118"/>
      <c r="Y14219" s="118"/>
      <c r="Z14219" s="118"/>
      <c r="AA14219" s="118"/>
      <c r="AB14219" s="118"/>
    </row>
    <row r="14220" spans="1:28">
      <c r="A14220" s="113"/>
      <c r="B14220" s="113"/>
      <c r="C14220" s="114"/>
      <c r="D14220" s="115"/>
      <c r="E14220" s="115"/>
      <c r="F14220" s="116"/>
      <c r="G14220" s="116"/>
      <c r="H14220" s="116"/>
      <c r="I14220" s="116"/>
      <c r="J14220" s="117"/>
      <c r="K14220" s="117"/>
      <c r="L14220" s="114"/>
      <c r="M14220" s="114"/>
      <c r="N14220" s="114"/>
      <c r="O14220" s="114"/>
      <c r="P14220" s="118"/>
      <c r="Q14220" s="118"/>
      <c r="R14220" s="118"/>
      <c r="S14220" s="118"/>
      <c r="T14220" s="118"/>
      <c r="U14220" s="118"/>
      <c r="V14220" s="118"/>
      <c r="W14220" s="118"/>
      <c r="X14220" s="118"/>
      <c r="Y14220" s="118"/>
      <c r="Z14220" s="118"/>
      <c r="AA14220" s="118"/>
      <c r="AB14220" s="118"/>
    </row>
    <row r="14221" spans="1:28">
      <c r="A14221" s="113"/>
      <c r="B14221" s="113"/>
      <c r="C14221" s="114"/>
      <c r="D14221" s="115"/>
      <c r="E14221" s="115"/>
      <c r="F14221" s="116"/>
      <c r="G14221" s="116"/>
      <c r="H14221" s="116"/>
      <c r="I14221" s="116"/>
      <c r="J14221" s="117"/>
      <c r="K14221" s="117"/>
      <c r="L14221" s="114"/>
      <c r="M14221" s="114"/>
      <c r="N14221" s="114"/>
      <c r="O14221" s="114"/>
      <c r="P14221" s="118"/>
      <c r="Q14221" s="118"/>
      <c r="R14221" s="118"/>
      <c r="S14221" s="118"/>
      <c r="T14221" s="118"/>
      <c r="U14221" s="118"/>
      <c r="V14221" s="118"/>
      <c r="W14221" s="118"/>
      <c r="X14221" s="118"/>
      <c r="Y14221" s="118"/>
      <c r="Z14221" s="118"/>
      <c r="AA14221" s="118"/>
      <c r="AB14221" s="118"/>
    </row>
    <row r="14222" spans="1:28">
      <c r="A14222" s="113"/>
      <c r="B14222" s="113"/>
      <c r="C14222" s="114"/>
      <c r="D14222" s="115"/>
      <c r="E14222" s="115"/>
      <c r="F14222" s="116"/>
      <c r="G14222" s="116"/>
      <c r="H14222" s="116"/>
      <c r="I14222" s="116"/>
      <c r="J14222" s="117"/>
      <c r="K14222" s="117"/>
      <c r="L14222" s="114"/>
      <c r="M14222" s="114"/>
      <c r="N14222" s="114"/>
      <c r="O14222" s="114"/>
      <c r="P14222" s="118"/>
      <c r="Q14222" s="118"/>
      <c r="R14222" s="118"/>
      <c r="S14222" s="118"/>
      <c r="T14222" s="118"/>
      <c r="U14222" s="118"/>
      <c r="V14222" s="118"/>
      <c r="W14222" s="118"/>
      <c r="X14222" s="118"/>
      <c r="Y14222" s="118"/>
      <c r="Z14222" s="118"/>
      <c r="AA14222" s="118"/>
      <c r="AB14222" s="118"/>
    </row>
    <row r="14223" spans="1:28">
      <c r="A14223" s="113"/>
      <c r="B14223" s="113"/>
      <c r="C14223" s="114"/>
      <c r="D14223" s="115"/>
      <c r="E14223" s="115"/>
      <c r="F14223" s="116"/>
      <c r="G14223" s="116"/>
      <c r="H14223" s="116"/>
      <c r="I14223" s="116"/>
      <c r="J14223" s="117"/>
      <c r="K14223" s="117"/>
      <c r="L14223" s="114"/>
      <c r="M14223" s="114"/>
      <c r="N14223" s="114"/>
      <c r="O14223" s="114"/>
      <c r="P14223" s="118"/>
      <c r="Q14223" s="118"/>
      <c r="R14223" s="118"/>
      <c r="S14223" s="118"/>
      <c r="T14223" s="118"/>
      <c r="U14223" s="118"/>
      <c r="V14223" s="118"/>
      <c r="W14223" s="118"/>
      <c r="X14223" s="118"/>
      <c r="Y14223" s="118"/>
      <c r="Z14223" s="118"/>
      <c r="AA14223" s="118"/>
      <c r="AB14223" s="118"/>
    </row>
    <row r="14224" spans="1:28">
      <c r="A14224" s="113"/>
      <c r="B14224" s="113"/>
      <c r="C14224" s="114"/>
      <c r="D14224" s="115"/>
      <c r="E14224" s="115"/>
      <c r="F14224" s="116"/>
      <c r="G14224" s="116"/>
      <c r="H14224" s="116"/>
      <c r="I14224" s="116"/>
      <c r="J14224" s="117"/>
      <c r="K14224" s="117"/>
      <c r="L14224" s="114"/>
      <c r="M14224" s="114"/>
      <c r="N14224" s="114"/>
      <c r="O14224" s="114"/>
      <c r="P14224" s="118"/>
      <c r="Q14224" s="118"/>
      <c r="R14224" s="118"/>
      <c r="S14224" s="118"/>
      <c r="T14224" s="118"/>
      <c r="U14224" s="118"/>
      <c r="V14224" s="118"/>
      <c r="W14224" s="118"/>
      <c r="X14224" s="118"/>
      <c r="Y14224" s="118"/>
      <c r="Z14224" s="118"/>
      <c r="AA14224" s="118"/>
      <c r="AB14224" s="118"/>
    </row>
    <row r="14225" spans="1:28">
      <c r="A14225" s="113"/>
      <c r="B14225" s="113"/>
      <c r="C14225" s="114"/>
      <c r="D14225" s="115"/>
      <c r="E14225" s="115"/>
      <c r="F14225" s="116"/>
      <c r="G14225" s="116"/>
      <c r="H14225" s="116"/>
      <c r="I14225" s="116"/>
      <c r="J14225" s="117"/>
      <c r="K14225" s="117"/>
      <c r="L14225" s="114"/>
      <c r="M14225" s="114"/>
      <c r="N14225" s="114"/>
      <c r="O14225" s="114"/>
      <c r="P14225" s="118"/>
      <c r="Q14225" s="118"/>
      <c r="R14225" s="118"/>
      <c r="S14225" s="118"/>
      <c r="T14225" s="118"/>
      <c r="U14225" s="118"/>
      <c r="V14225" s="118"/>
      <c r="W14225" s="118"/>
      <c r="X14225" s="118"/>
      <c r="Y14225" s="118"/>
      <c r="Z14225" s="118"/>
      <c r="AA14225" s="118"/>
      <c r="AB14225" s="118"/>
    </row>
    <row r="14226" spans="1:28">
      <c r="A14226" s="113"/>
      <c r="B14226" s="113"/>
      <c r="C14226" s="114"/>
      <c r="D14226" s="115"/>
      <c r="E14226" s="115"/>
      <c r="F14226" s="116"/>
      <c r="G14226" s="116"/>
      <c r="H14226" s="116"/>
      <c r="I14226" s="116"/>
      <c r="J14226" s="117"/>
      <c r="K14226" s="117"/>
      <c r="L14226" s="114"/>
      <c r="M14226" s="114"/>
      <c r="N14226" s="114"/>
      <c r="O14226" s="114"/>
      <c r="P14226" s="118"/>
      <c r="Q14226" s="118"/>
      <c r="R14226" s="118"/>
      <c r="S14226" s="118"/>
      <c r="T14226" s="118"/>
      <c r="U14226" s="118"/>
      <c r="V14226" s="118"/>
      <c r="W14226" s="118"/>
      <c r="X14226" s="118"/>
      <c r="Y14226" s="118"/>
      <c r="Z14226" s="118"/>
      <c r="AA14226" s="118"/>
      <c r="AB14226" s="118"/>
    </row>
    <row r="14227" spans="1:28">
      <c r="A14227" s="113"/>
      <c r="B14227" s="113"/>
      <c r="C14227" s="114"/>
      <c r="D14227" s="115"/>
      <c r="E14227" s="115"/>
      <c r="F14227" s="116"/>
      <c r="G14227" s="116"/>
      <c r="H14227" s="116"/>
      <c r="I14227" s="116"/>
      <c r="J14227" s="117"/>
      <c r="K14227" s="117"/>
      <c r="L14227" s="114"/>
      <c r="M14227" s="114"/>
      <c r="N14227" s="114"/>
      <c r="O14227" s="114"/>
      <c r="P14227" s="118"/>
      <c r="Q14227" s="118"/>
      <c r="R14227" s="118"/>
      <c r="S14227" s="118"/>
      <c r="T14227" s="118"/>
      <c r="U14227" s="118"/>
      <c r="V14227" s="118"/>
      <c r="W14227" s="118"/>
      <c r="X14227" s="118"/>
      <c r="Y14227" s="118"/>
      <c r="Z14227" s="118"/>
      <c r="AA14227" s="118"/>
      <c r="AB14227" s="118"/>
    </row>
    <row r="14228" spans="1:28">
      <c r="A14228" s="113"/>
      <c r="B14228" s="113"/>
      <c r="C14228" s="114"/>
      <c r="D14228" s="115"/>
      <c r="E14228" s="115"/>
      <c r="F14228" s="116"/>
      <c r="G14228" s="116"/>
      <c r="H14228" s="116"/>
      <c r="I14228" s="116"/>
      <c r="J14228" s="117"/>
      <c r="K14228" s="117"/>
      <c r="L14228" s="114"/>
      <c r="M14228" s="114"/>
      <c r="N14228" s="114"/>
      <c r="O14228" s="114"/>
      <c r="P14228" s="118"/>
      <c r="Q14228" s="118"/>
      <c r="R14228" s="118"/>
      <c r="S14228" s="118"/>
      <c r="T14228" s="118"/>
      <c r="U14228" s="118"/>
      <c r="V14228" s="118"/>
      <c r="W14228" s="118"/>
      <c r="X14228" s="118"/>
      <c r="Y14228" s="118"/>
      <c r="Z14228" s="118"/>
      <c r="AA14228" s="118"/>
      <c r="AB14228" s="118"/>
    </row>
    <row r="14229" spans="1:28">
      <c r="A14229" s="113"/>
      <c r="B14229" s="113"/>
      <c r="C14229" s="114"/>
      <c r="D14229" s="115"/>
      <c r="E14229" s="115"/>
      <c r="F14229" s="116"/>
      <c r="G14229" s="116"/>
      <c r="H14229" s="116"/>
      <c r="I14229" s="116"/>
      <c r="J14229" s="117"/>
      <c r="K14229" s="117"/>
      <c r="L14229" s="114"/>
      <c r="M14229" s="114"/>
      <c r="N14229" s="114"/>
      <c r="O14229" s="114"/>
      <c r="P14229" s="118"/>
      <c r="Q14229" s="118"/>
      <c r="R14229" s="118"/>
      <c r="S14229" s="118"/>
      <c r="T14229" s="118"/>
      <c r="U14229" s="118"/>
      <c r="V14229" s="118"/>
      <c r="W14229" s="118"/>
      <c r="X14229" s="118"/>
      <c r="Y14229" s="118"/>
      <c r="Z14229" s="118"/>
      <c r="AA14229" s="118"/>
      <c r="AB14229" s="118"/>
    </row>
    <row r="14230" spans="1:28">
      <c r="A14230" s="113"/>
      <c r="B14230" s="113"/>
      <c r="C14230" s="114"/>
      <c r="D14230" s="115"/>
      <c r="E14230" s="115"/>
      <c r="F14230" s="116"/>
      <c r="G14230" s="116"/>
      <c r="H14230" s="116"/>
      <c r="I14230" s="116"/>
      <c r="J14230" s="117"/>
      <c r="K14230" s="117"/>
      <c r="L14230" s="114"/>
      <c r="M14230" s="114"/>
      <c r="N14230" s="114"/>
      <c r="O14230" s="114"/>
      <c r="P14230" s="118"/>
      <c r="Q14230" s="118"/>
      <c r="R14230" s="118"/>
      <c r="S14230" s="118"/>
      <c r="T14230" s="118"/>
      <c r="U14230" s="118"/>
      <c r="V14230" s="118"/>
      <c r="W14230" s="118"/>
      <c r="X14230" s="118"/>
      <c r="Y14230" s="118"/>
      <c r="Z14230" s="118"/>
      <c r="AA14230" s="118"/>
      <c r="AB14230" s="118"/>
    </row>
    <row r="14231" spans="1:28">
      <c r="A14231" s="113"/>
      <c r="B14231" s="113"/>
      <c r="C14231" s="114"/>
      <c r="D14231" s="115"/>
      <c r="E14231" s="115"/>
      <c r="F14231" s="116"/>
      <c r="G14231" s="116"/>
      <c r="H14231" s="116"/>
      <c r="I14231" s="116"/>
      <c r="J14231" s="117"/>
      <c r="K14231" s="117"/>
      <c r="L14231" s="114"/>
      <c r="M14231" s="114"/>
      <c r="N14231" s="114"/>
      <c r="O14231" s="114"/>
      <c r="P14231" s="118"/>
      <c r="Q14231" s="118"/>
      <c r="R14231" s="118"/>
      <c r="S14231" s="118"/>
      <c r="T14231" s="118"/>
      <c r="U14231" s="118"/>
      <c r="V14231" s="118"/>
      <c r="W14231" s="118"/>
      <c r="X14231" s="118"/>
      <c r="Y14231" s="118"/>
      <c r="Z14231" s="118"/>
      <c r="AA14231" s="118"/>
      <c r="AB14231" s="118"/>
    </row>
    <row r="14232" spans="1:28">
      <c r="A14232" s="113"/>
      <c r="B14232" s="113"/>
      <c r="C14232" s="114"/>
      <c r="D14232" s="115"/>
      <c r="E14232" s="115"/>
      <c r="F14232" s="116"/>
      <c r="G14232" s="116"/>
      <c r="H14232" s="116"/>
      <c r="I14232" s="116"/>
      <c r="J14232" s="117"/>
      <c r="K14232" s="117"/>
      <c r="L14232" s="114"/>
      <c r="M14232" s="114"/>
      <c r="N14232" s="114"/>
      <c r="O14232" s="114"/>
      <c r="P14232" s="118"/>
      <c r="Q14232" s="118"/>
      <c r="R14232" s="118"/>
      <c r="S14232" s="118"/>
      <c r="T14232" s="118"/>
      <c r="U14232" s="118"/>
      <c r="V14232" s="118"/>
      <c r="W14232" s="118"/>
      <c r="X14232" s="118"/>
      <c r="Y14232" s="118"/>
      <c r="Z14232" s="118"/>
      <c r="AA14232" s="118"/>
      <c r="AB14232" s="118"/>
    </row>
    <row r="14233" spans="1:28">
      <c r="A14233" s="113"/>
      <c r="B14233" s="113"/>
      <c r="C14233" s="114"/>
      <c r="D14233" s="115"/>
      <c r="E14233" s="115"/>
      <c r="F14233" s="116"/>
      <c r="G14233" s="116"/>
      <c r="H14233" s="116"/>
      <c r="I14233" s="116"/>
      <c r="J14233" s="117"/>
      <c r="K14233" s="117"/>
      <c r="L14233" s="114"/>
      <c r="M14233" s="114"/>
      <c r="N14233" s="114"/>
      <c r="O14233" s="114"/>
      <c r="P14233" s="118"/>
      <c r="Q14233" s="118"/>
      <c r="R14233" s="118"/>
      <c r="S14233" s="118"/>
      <c r="T14233" s="118"/>
      <c r="U14233" s="118"/>
      <c r="V14233" s="118"/>
      <c r="W14233" s="118"/>
      <c r="X14233" s="118"/>
      <c r="Y14233" s="118"/>
      <c r="Z14233" s="118"/>
      <c r="AA14233" s="118"/>
      <c r="AB14233" s="118"/>
    </row>
    <row r="14234" spans="1:28">
      <c r="A14234" s="113"/>
      <c r="B14234" s="113"/>
      <c r="C14234" s="114"/>
      <c r="D14234" s="115"/>
      <c r="E14234" s="115"/>
      <c r="F14234" s="116"/>
      <c r="G14234" s="116"/>
      <c r="H14234" s="116"/>
      <c r="I14234" s="116"/>
      <c r="J14234" s="117"/>
      <c r="K14234" s="117"/>
      <c r="L14234" s="114"/>
      <c r="M14234" s="114"/>
      <c r="N14234" s="114"/>
      <c r="O14234" s="114"/>
      <c r="P14234" s="118"/>
      <c r="Q14234" s="118"/>
      <c r="R14234" s="118"/>
      <c r="S14234" s="118"/>
      <c r="T14234" s="118"/>
      <c r="U14234" s="118"/>
      <c r="V14234" s="118"/>
      <c r="W14234" s="118"/>
      <c r="X14234" s="118"/>
      <c r="Y14234" s="118"/>
      <c r="Z14234" s="118"/>
      <c r="AA14234" s="118"/>
      <c r="AB14234" s="118"/>
    </row>
    <row r="14235" spans="1:28">
      <c r="A14235" s="113"/>
      <c r="B14235" s="113"/>
      <c r="C14235" s="114"/>
      <c r="D14235" s="115"/>
      <c r="E14235" s="115"/>
      <c r="F14235" s="116"/>
      <c r="G14235" s="116"/>
      <c r="H14235" s="116"/>
      <c r="I14235" s="116"/>
      <c r="J14235" s="117"/>
      <c r="K14235" s="117"/>
      <c r="L14235" s="114"/>
      <c r="M14235" s="114"/>
      <c r="N14235" s="114"/>
      <c r="O14235" s="114"/>
      <c r="P14235" s="118"/>
      <c r="Q14235" s="118"/>
      <c r="R14235" s="118"/>
      <c r="S14235" s="118"/>
      <c r="T14235" s="118"/>
      <c r="U14235" s="118"/>
      <c r="V14235" s="118"/>
      <c r="W14235" s="118"/>
      <c r="X14235" s="118"/>
      <c r="Y14235" s="118"/>
      <c r="Z14235" s="118"/>
      <c r="AA14235" s="118"/>
      <c r="AB14235" s="118"/>
    </row>
    <row r="14236" spans="1:28">
      <c r="A14236" s="113"/>
      <c r="B14236" s="113"/>
      <c r="C14236" s="114"/>
      <c r="D14236" s="115"/>
      <c r="E14236" s="115"/>
      <c r="F14236" s="116"/>
      <c r="G14236" s="116"/>
      <c r="H14236" s="116"/>
      <c r="I14236" s="116"/>
      <c r="J14236" s="117"/>
      <c r="K14236" s="117"/>
      <c r="L14236" s="114"/>
      <c r="M14236" s="114"/>
      <c r="N14236" s="114"/>
      <c r="O14236" s="114"/>
      <c r="P14236" s="118"/>
      <c r="Q14236" s="118"/>
      <c r="R14236" s="118"/>
      <c r="S14236" s="118"/>
      <c r="T14236" s="118"/>
      <c r="U14236" s="118"/>
      <c r="V14236" s="118"/>
      <c r="W14236" s="118"/>
      <c r="X14236" s="118"/>
      <c r="Y14236" s="118"/>
      <c r="Z14236" s="118"/>
      <c r="AA14236" s="118"/>
      <c r="AB14236" s="118"/>
    </row>
    <row r="14237" spans="1:28">
      <c r="A14237" s="113"/>
      <c r="B14237" s="113"/>
      <c r="C14237" s="114"/>
      <c r="D14237" s="115"/>
      <c r="E14237" s="115"/>
      <c r="F14237" s="116"/>
      <c r="G14237" s="116"/>
      <c r="H14237" s="116"/>
      <c r="I14237" s="116"/>
      <c r="J14237" s="117"/>
      <c r="K14237" s="117"/>
      <c r="L14237" s="114"/>
      <c r="M14237" s="114"/>
      <c r="N14237" s="114"/>
      <c r="O14237" s="114"/>
      <c r="P14237" s="118"/>
      <c r="Q14237" s="118"/>
      <c r="R14237" s="118"/>
      <c r="S14237" s="118"/>
      <c r="T14237" s="118"/>
      <c r="U14237" s="118"/>
      <c r="V14237" s="118"/>
      <c r="W14237" s="118"/>
      <c r="X14237" s="118"/>
      <c r="Y14237" s="118"/>
      <c r="Z14237" s="118"/>
      <c r="AA14237" s="118"/>
      <c r="AB14237" s="118"/>
    </row>
    <row r="14238" spans="1:28">
      <c r="A14238" s="113"/>
      <c r="B14238" s="113"/>
      <c r="C14238" s="114"/>
      <c r="D14238" s="115"/>
      <c r="E14238" s="115"/>
      <c r="F14238" s="116"/>
      <c r="G14238" s="116"/>
      <c r="H14238" s="116"/>
      <c r="I14238" s="116"/>
      <c r="J14238" s="117"/>
      <c r="K14238" s="117"/>
      <c r="L14238" s="114"/>
      <c r="M14238" s="114"/>
      <c r="N14238" s="114"/>
      <c r="O14238" s="114"/>
      <c r="P14238" s="118"/>
      <c r="Q14238" s="118"/>
      <c r="R14238" s="118"/>
      <c r="S14238" s="118"/>
      <c r="T14238" s="118"/>
      <c r="U14238" s="118"/>
      <c r="V14238" s="118"/>
      <c r="W14238" s="118"/>
      <c r="X14238" s="118"/>
      <c r="Y14238" s="118"/>
      <c r="Z14238" s="118"/>
      <c r="AA14238" s="118"/>
      <c r="AB14238" s="118"/>
    </row>
    <row r="14239" spans="1:28">
      <c r="A14239" s="113"/>
      <c r="B14239" s="113"/>
      <c r="C14239" s="114"/>
      <c r="D14239" s="115"/>
      <c r="E14239" s="115"/>
      <c r="F14239" s="116"/>
      <c r="G14239" s="116"/>
      <c r="H14239" s="116"/>
      <c r="I14239" s="116"/>
      <c r="J14239" s="117"/>
      <c r="K14239" s="117"/>
      <c r="L14239" s="114"/>
      <c r="M14239" s="114"/>
      <c r="N14239" s="114"/>
      <c r="O14239" s="114"/>
      <c r="P14239" s="118"/>
      <c r="Q14239" s="118"/>
      <c r="R14239" s="118"/>
      <c r="S14239" s="118"/>
      <c r="T14239" s="118"/>
      <c r="U14239" s="118"/>
      <c r="V14239" s="118"/>
      <c r="W14239" s="118"/>
      <c r="X14239" s="118"/>
      <c r="Y14239" s="118"/>
      <c r="Z14239" s="118"/>
      <c r="AA14239" s="118"/>
      <c r="AB14239" s="118"/>
    </row>
    <row r="14240" spans="1:28">
      <c r="A14240" s="113"/>
      <c r="B14240" s="113"/>
      <c r="C14240" s="114"/>
      <c r="D14240" s="115"/>
      <c r="E14240" s="115"/>
      <c r="F14240" s="116"/>
      <c r="G14240" s="116"/>
      <c r="H14240" s="116"/>
      <c r="I14240" s="116"/>
      <c r="J14240" s="117"/>
      <c r="K14240" s="117"/>
      <c r="L14240" s="114"/>
      <c r="M14240" s="114"/>
      <c r="N14240" s="114"/>
      <c r="O14240" s="114"/>
      <c r="P14240" s="118"/>
      <c r="Q14240" s="118"/>
      <c r="R14240" s="118"/>
      <c r="S14240" s="118"/>
      <c r="T14240" s="118"/>
      <c r="U14240" s="118"/>
      <c r="V14240" s="118"/>
      <c r="W14240" s="118"/>
      <c r="X14240" s="118"/>
      <c r="Y14240" s="118"/>
      <c r="Z14240" s="118"/>
      <c r="AA14240" s="118"/>
      <c r="AB14240" s="118"/>
    </row>
    <row r="14241" spans="1:28">
      <c r="A14241" s="113"/>
      <c r="B14241" s="113"/>
      <c r="C14241" s="114"/>
      <c r="D14241" s="115"/>
      <c r="E14241" s="115"/>
      <c r="F14241" s="116"/>
      <c r="G14241" s="116"/>
      <c r="H14241" s="116"/>
      <c r="I14241" s="116"/>
      <c r="J14241" s="117"/>
      <c r="K14241" s="117"/>
      <c r="L14241" s="114"/>
      <c r="M14241" s="114"/>
      <c r="N14241" s="114"/>
      <c r="O14241" s="114"/>
      <c r="P14241" s="118"/>
      <c r="Q14241" s="118"/>
      <c r="R14241" s="118"/>
      <c r="S14241" s="118"/>
      <c r="T14241" s="118"/>
      <c r="U14241" s="118"/>
      <c r="V14241" s="118"/>
      <c r="W14241" s="118"/>
      <c r="X14241" s="118"/>
      <c r="Y14241" s="118"/>
      <c r="Z14241" s="118"/>
      <c r="AA14241" s="118"/>
      <c r="AB14241" s="118"/>
    </row>
    <row r="14242" spans="1:28">
      <c r="A14242" s="113"/>
      <c r="B14242" s="113"/>
      <c r="C14242" s="114"/>
      <c r="D14242" s="115"/>
      <c r="E14242" s="115"/>
      <c r="F14242" s="116"/>
      <c r="G14242" s="116"/>
      <c r="H14242" s="116"/>
      <c r="I14242" s="116"/>
      <c r="J14242" s="117"/>
      <c r="K14242" s="117"/>
      <c r="L14242" s="114"/>
      <c r="M14242" s="114"/>
      <c r="N14242" s="114"/>
      <c r="O14242" s="114"/>
      <c r="P14242" s="118"/>
      <c r="Q14242" s="118"/>
      <c r="R14242" s="118"/>
      <c r="S14242" s="118"/>
      <c r="T14242" s="118"/>
      <c r="U14242" s="118"/>
      <c r="V14242" s="118"/>
      <c r="W14242" s="118"/>
      <c r="X14242" s="118"/>
      <c r="Y14242" s="118"/>
      <c r="Z14242" s="118"/>
      <c r="AA14242" s="118"/>
      <c r="AB14242" s="118"/>
    </row>
    <row r="14243" spans="1:28">
      <c r="A14243" s="113"/>
      <c r="B14243" s="113"/>
      <c r="C14243" s="114"/>
      <c r="D14243" s="115"/>
      <c r="E14243" s="115"/>
      <c r="F14243" s="116"/>
      <c r="G14243" s="116"/>
      <c r="H14243" s="116"/>
      <c r="I14243" s="116"/>
      <c r="J14243" s="117"/>
      <c r="K14243" s="117"/>
      <c r="L14243" s="114"/>
      <c r="M14243" s="114"/>
      <c r="N14243" s="114"/>
      <c r="O14243" s="114"/>
      <c r="P14243" s="118"/>
      <c r="Q14243" s="118"/>
      <c r="R14243" s="118"/>
      <c r="S14243" s="118"/>
      <c r="T14243" s="118"/>
      <c r="U14243" s="118"/>
      <c r="V14243" s="118"/>
      <c r="W14243" s="118"/>
      <c r="X14243" s="118"/>
      <c r="Y14243" s="118"/>
      <c r="Z14243" s="118"/>
      <c r="AA14243" s="118"/>
      <c r="AB14243" s="118"/>
    </row>
    <row r="14244" spans="1:28">
      <c r="A14244" s="113"/>
      <c r="B14244" s="113"/>
      <c r="C14244" s="114"/>
      <c r="D14244" s="115"/>
      <c r="E14244" s="115"/>
      <c r="F14244" s="116"/>
      <c r="G14244" s="116"/>
      <c r="H14244" s="116"/>
      <c r="I14244" s="116"/>
      <c r="J14244" s="117"/>
      <c r="K14244" s="117"/>
      <c r="L14244" s="114"/>
      <c r="M14244" s="114"/>
      <c r="N14244" s="114"/>
      <c r="O14244" s="114"/>
      <c r="P14244" s="118"/>
      <c r="Q14244" s="118"/>
      <c r="R14244" s="118"/>
      <c r="S14244" s="118"/>
      <c r="T14244" s="118"/>
      <c r="U14244" s="118"/>
      <c r="V14244" s="118"/>
      <c r="W14244" s="118"/>
      <c r="X14244" s="118"/>
      <c r="Y14244" s="118"/>
      <c r="Z14244" s="118"/>
      <c r="AA14244" s="118"/>
      <c r="AB14244" s="118"/>
    </row>
    <row r="14245" spans="1:28">
      <c r="A14245" s="113"/>
      <c r="B14245" s="113"/>
      <c r="C14245" s="114"/>
      <c r="D14245" s="115"/>
      <c r="E14245" s="115"/>
      <c r="F14245" s="116"/>
      <c r="G14245" s="116"/>
      <c r="H14245" s="116"/>
      <c r="I14245" s="116"/>
      <c r="J14245" s="117"/>
      <c r="K14245" s="117"/>
      <c r="L14245" s="114"/>
      <c r="M14245" s="114"/>
      <c r="N14245" s="114"/>
      <c r="O14245" s="114"/>
      <c r="P14245" s="118"/>
      <c r="Q14245" s="118"/>
      <c r="R14245" s="118"/>
      <c r="S14245" s="118"/>
      <c r="T14245" s="118"/>
      <c r="U14245" s="118"/>
      <c r="V14245" s="118"/>
      <c r="W14245" s="118"/>
      <c r="X14245" s="118"/>
      <c r="Y14245" s="118"/>
      <c r="Z14245" s="118"/>
      <c r="AA14245" s="118"/>
      <c r="AB14245" s="118"/>
    </row>
    <row r="14246" spans="1:28">
      <c r="A14246" s="113"/>
      <c r="B14246" s="113"/>
      <c r="C14246" s="114"/>
      <c r="D14246" s="115"/>
      <c r="E14246" s="115"/>
      <c r="F14246" s="116"/>
      <c r="G14246" s="116"/>
      <c r="H14246" s="116"/>
      <c r="I14246" s="116"/>
      <c r="J14246" s="117"/>
      <c r="K14246" s="117"/>
      <c r="L14246" s="114"/>
      <c r="M14246" s="114"/>
      <c r="N14246" s="114"/>
      <c r="O14246" s="114"/>
      <c r="P14246" s="118"/>
      <c r="Q14246" s="118"/>
      <c r="R14246" s="118"/>
      <c r="S14246" s="118"/>
      <c r="T14246" s="118"/>
      <c r="U14246" s="118"/>
      <c r="V14246" s="118"/>
      <c r="W14246" s="118"/>
      <c r="X14246" s="118"/>
      <c r="Y14246" s="118"/>
      <c r="Z14246" s="118"/>
      <c r="AA14246" s="118"/>
      <c r="AB14246" s="118"/>
    </row>
    <row r="14247" spans="1:28">
      <c r="A14247" s="113"/>
      <c r="B14247" s="113"/>
      <c r="C14247" s="114"/>
      <c r="D14247" s="115"/>
      <c r="E14247" s="115"/>
      <c r="F14247" s="116"/>
      <c r="G14247" s="116"/>
      <c r="H14247" s="116"/>
      <c r="I14247" s="116"/>
      <c r="J14247" s="117"/>
      <c r="K14247" s="117"/>
      <c r="L14247" s="114"/>
      <c r="M14247" s="114"/>
      <c r="N14247" s="114"/>
      <c r="O14247" s="114"/>
      <c r="P14247" s="118"/>
      <c r="Q14247" s="118"/>
      <c r="R14247" s="118"/>
      <c r="S14247" s="118"/>
      <c r="T14247" s="118"/>
      <c r="U14247" s="118"/>
      <c r="V14247" s="118"/>
      <c r="W14247" s="118"/>
      <c r="X14247" s="118"/>
      <c r="Y14247" s="118"/>
      <c r="Z14247" s="118"/>
      <c r="AA14247" s="118"/>
      <c r="AB14247" s="118"/>
    </row>
    <row r="14248" spans="1:28">
      <c r="A14248" s="113"/>
      <c r="B14248" s="113"/>
      <c r="C14248" s="114"/>
      <c r="D14248" s="115"/>
      <c r="E14248" s="115"/>
      <c r="F14248" s="116"/>
      <c r="G14248" s="116"/>
      <c r="H14248" s="116"/>
      <c r="I14248" s="116"/>
      <c r="J14248" s="117"/>
      <c r="K14248" s="117"/>
      <c r="L14248" s="114"/>
      <c r="M14248" s="114"/>
      <c r="N14248" s="114"/>
      <c r="O14248" s="114"/>
      <c r="P14248" s="118"/>
      <c r="Q14248" s="118"/>
      <c r="R14248" s="118"/>
      <c r="S14248" s="118"/>
      <c r="T14248" s="118"/>
      <c r="U14248" s="118"/>
      <c r="V14248" s="118"/>
      <c r="W14248" s="118"/>
      <c r="X14248" s="118"/>
      <c r="Y14248" s="118"/>
      <c r="Z14248" s="118"/>
      <c r="AA14248" s="118"/>
      <c r="AB14248" s="118"/>
    </row>
    <row r="14249" spans="1:28">
      <c r="A14249" s="113"/>
      <c r="B14249" s="113"/>
      <c r="C14249" s="114"/>
      <c r="D14249" s="115"/>
      <c r="E14249" s="115"/>
      <c r="F14249" s="116"/>
      <c r="G14249" s="116"/>
      <c r="H14249" s="116"/>
      <c r="I14249" s="116"/>
      <c r="J14249" s="117"/>
      <c r="K14249" s="117"/>
      <c r="L14249" s="114"/>
      <c r="M14249" s="114"/>
      <c r="N14249" s="114"/>
      <c r="O14249" s="114"/>
      <c r="P14249" s="118"/>
      <c r="Q14249" s="118"/>
      <c r="R14249" s="118"/>
      <c r="S14249" s="118"/>
      <c r="T14249" s="118"/>
      <c r="U14249" s="118"/>
      <c r="V14249" s="118"/>
      <c r="W14249" s="118"/>
      <c r="X14249" s="118"/>
      <c r="Y14249" s="118"/>
      <c r="Z14249" s="118"/>
      <c r="AA14249" s="118"/>
      <c r="AB14249" s="118"/>
    </row>
    <row r="14250" spans="1:28">
      <c r="A14250" s="113"/>
      <c r="B14250" s="113"/>
      <c r="C14250" s="114"/>
      <c r="D14250" s="115"/>
      <c r="E14250" s="115"/>
      <c r="F14250" s="116"/>
      <c r="G14250" s="116"/>
      <c r="H14250" s="116"/>
      <c r="I14250" s="116"/>
      <c r="J14250" s="117"/>
      <c r="K14250" s="117"/>
      <c r="L14250" s="114"/>
      <c r="M14250" s="114"/>
      <c r="N14250" s="114"/>
      <c r="O14250" s="114"/>
      <c r="P14250" s="118"/>
      <c r="Q14250" s="118"/>
      <c r="R14250" s="118"/>
      <c r="S14250" s="118"/>
      <c r="T14250" s="118"/>
      <c r="U14250" s="118"/>
      <c r="V14250" s="118"/>
      <c r="W14250" s="118"/>
      <c r="X14250" s="118"/>
      <c r="Y14250" s="118"/>
      <c r="Z14250" s="118"/>
      <c r="AA14250" s="118"/>
      <c r="AB14250" s="118"/>
    </row>
    <row r="14251" spans="1:28">
      <c r="A14251" s="113"/>
      <c r="B14251" s="113"/>
      <c r="C14251" s="114"/>
      <c r="D14251" s="115"/>
      <c r="E14251" s="115"/>
      <c r="F14251" s="116"/>
      <c r="G14251" s="116"/>
      <c r="H14251" s="116"/>
      <c r="I14251" s="116"/>
      <c r="J14251" s="117"/>
      <c r="K14251" s="117"/>
      <c r="L14251" s="114"/>
      <c r="M14251" s="114"/>
      <c r="N14251" s="114"/>
      <c r="O14251" s="114"/>
      <c r="P14251" s="118"/>
      <c r="Q14251" s="118"/>
      <c r="R14251" s="118"/>
      <c r="S14251" s="118"/>
      <c r="T14251" s="118"/>
      <c r="U14251" s="118"/>
      <c r="V14251" s="118"/>
      <c r="W14251" s="118"/>
      <c r="X14251" s="118"/>
      <c r="Y14251" s="118"/>
      <c r="Z14251" s="118"/>
      <c r="AA14251" s="118"/>
      <c r="AB14251" s="118"/>
    </row>
    <row r="14252" spans="1:28">
      <c r="A14252" s="113"/>
      <c r="B14252" s="113"/>
      <c r="C14252" s="114"/>
      <c r="D14252" s="115"/>
      <c r="E14252" s="115"/>
      <c r="F14252" s="116"/>
      <c r="G14252" s="116"/>
      <c r="H14252" s="116"/>
      <c r="I14252" s="116"/>
      <c r="J14252" s="117"/>
      <c r="K14252" s="117"/>
      <c r="L14252" s="114"/>
      <c r="M14252" s="114"/>
      <c r="N14252" s="114"/>
      <c r="O14252" s="114"/>
      <c r="P14252" s="118"/>
      <c r="Q14252" s="118"/>
      <c r="R14252" s="118"/>
      <c r="S14252" s="118"/>
      <c r="T14252" s="118"/>
      <c r="U14252" s="118"/>
      <c r="V14252" s="118"/>
      <c r="W14252" s="118"/>
      <c r="X14252" s="118"/>
      <c r="Y14252" s="118"/>
      <c r="Z14252" s="118"/>
      <c r="AA14252" s="118"/>
      <c r="AB14252" s="118"/>
    </row>
    <row r="14253" spans="1:28">
      <c r="A14253" s="113"/>
      <c r="B14253" s="113"/>
      <c r="C14253" s="114"/>
      <c r="D14253" s="115"/>
      <c r="E14253" s="115"/>
      <c r="F14253" s="116"/>
      <c r="G14253" s="116"/>
      <c r="H14253" s="116"/>
      <c r="I14253" s="116"/>
      <c r="J14253" s="117"/>
      <c r="K14253" s="117"/>
      <c r="L14253" s="114"/>
      <c r="M14253" s="114"/>
      <c r="N14253" s="114"/>
      <c r="O14253" s="114"/>
      <c r="P14253" s="118"/>
      <c r="Q14253" s="118"/>
      <c r="R14253" s="118"/>
      <c r="S14253" s="118"/>
      <c r="T14253" s="118"/>
      <c r="U14253" s="118"/>
      <c r="V14253" s="118"/>
      <c r="W14253" s="118"/>
      <c r="X14253" s="118"/>
      <c r="Y14253" s="118"/>
      <c r="Z14253" s="118"/>
      <c r="AA14253" s="118"/>
      <c r="AB14253" s="118"/>
    </row>
    <row r="14254" spans="1:28">
      <c r="A14254" s="113"/>
      <c r="B14254" s="113"/>
      <c r="C14254" s="114"/>
      <c r="D14254" s="115"/>
      <c r="E14254" s="115"/>
      <c r="F14254" s="116"/>
      <c r="G14254" s="116"/>
      <c r="H14254" s="116"/>
      <c r="I14254" s="116"/>
      <c r="J14254" s="117"/>
      <c r="K14254" s="117"/>
      <c r="L14254" s="114"/>
      <c r="M14254" s="114"/>
      <c r="N14254" s="114"/>
      <c r="O14254" s="114"/>
      <c r="P14254" s="118"/>
      <c r="Q14254" s="118"/>
      <c r="R14254" s="118"/>
      <c r="S14254" s="118"/>
      <c r="T14254" s="118"/>
      <c r="U14254" s="118"/>
      <c r="V14254" s="118"/>
      <c r="W14254" s="118"/>
      <c r="X14254" s="118"/>
      <c r="Y14254" s="118"/>
      <c r="Z14254" s="118"/>
      <c r="AA14254" s="118"/>
      <c r="AB14254" s="118"/>
    </row>
    <row r="14255" spans="1:28">
      <c r="A14255" s="113"/>
      <c r="B14255" s="113"/>
      <c r="C14255" s="114"/>
      <c r="D14255" s="115"/>
      <c r="E14255" s="115"/>
      <c r="F14255" s="116"/>
      <c r="G14255" s="116"/>
      <c r="H14255" s="116"/>
      <c r="I14255" s="116"/>
      <c r="J14255" s="117"/>
      <c r="K14255" s="117"/>
      <c r="L14255" s="114"/>
      <c r="M14255" s="114"/>
      <c r="N14255" s="114"/>
      <c r="O14255" s="114"/>
      <c r="P14255" s="118"/>
      <c r="Q14255" s="118"/>
      <c r="R14255" s="118"/>
      <c r="S14255" s="118"/>
      <c r="T14255" s="118"/>
      <c r="U14255" s="118"/>
      <c r="V14255" s="118"/>
      <c r="W14255" s="118"/>
      <c r="X14255" s="118"/>
      <c r="Y14255" s="118"/>
      <c r="Z14255" s="118"/>
      <c r="AA14255" s="118"/>
      <c r="AB14255" s="118"/>
    </row>
    <row r="14256" spans="1:28">
      <c r="A14256" s="113"/>
      <c r="B14256" s="113"/>
      <c r="C14256" s="114"/>
      <c r="D14256" s="115"/>
      <c r="E14256" s="115"/>
      <c r="F14256" s="116"/>
      <c r="G14256" s="116"/>
      <c r="H14256" s="116"/>
      <c r="I14256" s="116"/>
      <c r="J14256" s="117"/>
      <c r="K14256" s="117"/>
      <c r="L14256" s="114"/>
      <c r="M14256" s="114"/>
      <c r="N14256" s="114"/>
      <c r="O14256" s="114"/>
      <c r="P14256" s="118"/>
      <c r="Q14256" s="118"/>
      <c r="R14256" s="118"/>
      <c r="S14256" s="118"/>
      <c r="T14256" s="118"/>
      <c r="U14256" s="118"/>
      <c r="V14256" s="118"/>
      <c r="W14256" s="118"/>
      <c r="X14256" s="118"/>
      <c r="Y14256" s="118"/>
      <c r="Z14256" s="118"/>
      <c r="AA14256" s="118"/>
      <c r="AB14256" s="118"/>
    </row>
    <row r="14257" spans="1:28">
      <c r="A14257" s="113"/>
      <c r="B14257" s="113"/>
      <c r="C14257" s="114"/>
      <c r="D14257" s="115"/>
      <c r="E14257" s="115"/>
      <c r="F14257" s="116"/>
      <c r="G14257" s="116"/>
      <c r="H14257" s="116"/>
      <c r="I14257" s="116"/>
      <c r="J14257" s="117"/>
      <c r="K14257" s="117"/>
      <c r="L14257" s="114"/>
      <c r="M14257" s="114"/>
      <c r="N14257" s="114"/>
      <c r="O14257" s="114"/>
      <c r="P14257" s="118"/>
      <c r="Q14257" s="118"/>
      <c r="R14257" s="118"/>
      <c r="S14257" s="118"/>
      <c r="T14257" s="118"/>
      <c r="U14257" s="118"/>
      <c r="V14257" s="118"/>
      <c r="W14257" s="118"/>
      <c r="X14257" s="118"/>
      <c r="Y14257" s="118"/>
      <c r="Z14257" s="118"/>
      <c r="AA14257" s="118"/>
      <c r="AB14257" s="118"/>
    </row>
    <row r="14258" spans="1:28">
      <c r="A14258" s="113"/>
      <c r="B14258" s="113"/>
      <c r="C14258" s="114"/>
      <c r="D14258" s="115"/>
      <c r="E14258" s="115"/>
      <c r="F14258" s="116"/>
      <c r="G14258" s="116"/>
      <c r="H14258" s="116"/>
      <c r="I14258" s="116"/>
      <c r="J14258" s="117"/>
      <c r="K14258" s="117"/>
      <c r="L14258" s="114"/>
      <c r="M14258" s="114"/>
      <c r="N14258" s="114"/>
      <c r="O14258" s="114"/>
      <c r="P14258" s="118"/>
      <c r="Q14258" s="118"/>
      <c r="R14258" s="118"/>
      <c r="S14258" s="118"/>
      <c r="T14258" s="118"/>
      <c r="U14258" s="118"/>
      <c r="V14258" s="118"/>
      <c r="W14258" s="118"/>
      <c r="X14258" s="118"/>
      <c r="Y14258" s="118"/>
      <c r="Z14258" s="118"/>
      <c r="AA14258" s="118"/>
      <c r="AB14258" s="118"/>
    </row>
    <row r="14259" spans="1:28">
      <c r="A14259" s="113"/>
      <c r="B14259" s="113"/>
      <c r="C14259" s="114"/>
      <c r="D14259" s="115"/>
      <c r="E14259" s="115"/>
      <c r="F14259" s="116"/>
      <c r="G14259" s="116"/>
      <c r="H14259" s="116"/>
      <c r="I14259" s="116"/>
      <c r="J14259" s="117"/>
      <c r="K14259" s="117"/>
      <c r="L14259" s="114"/>
      <c r="M14259" s="114"/>
      <c r="N14259" s="114"/>
      <c r="O14259" s="114"/>
      <c r="P14259" s="118"/>
      <c r="Q14259" s="118"/>
      <c r="R14259" s="118"/>
      <c r="S14259" s="118"/>
      <c r="T14259" s="118"/>
      <c r="U14259" s="118"/>
      <c r="V14259" s="118"/>
      <c r="W14259" s="118"/>
      <c r="X14259" s="118"/>
      <c r="Y14259" s="118"/>
      <c r="Z14259" s="118"/>
      <c r="AA14259" s="118"/>
      <c r="AB14259" s="118"/>
    </row>
    <row r="14260" spans="1:28">
      <c r="A14260" s="113"/>
      <c r="B14260" s="113"/>
      <c r="C14260" s="114"/>
      <c r="D14260" s="115"/>
      <c r="E14260" s="115"/>
      <c r="F14260" s="116"/>
      <c r="G14260" s="116"/>
      <c r="H14260" s="116"/>
      <c r="I14260" s="116"/>
      <c r="J14260" s="117"/>
      <c r="K14260" s="117"/>
      <c r="L14260" s="114"/>
      <c r="M14260" s="114"/>
      <c r="N14260" s="114"/>
      <c r="O14260" s="114"/>
      <c r="P14260" s="118"/>
      <c r="Q14260" s="118"/>
      <c r="R14260" s="118"/>
      <c r="S14260" s="118"/>
      <c r="T14260" s="118"/>
      <c r="U14260" s="118"/>
      <c r="V14260" s="118"/>
      <c r="W14260" s="118"/>
      <c r="X14260" s="118"/>
      <c r="Y14260" s="118"/>
      <c r="Z14260" s="118"/>
      <c r="AA14260" s="118"/>
      <c r="AB14260" s="118"/>
    </row>
    <row r="14261" spans="1:28">
      <c r="A14261" s="113"/>
      <c r="B14261" s="113"/>
      <c r="C14261" s="114"/>
      <c r="D14261" s="115"/>
      <c r="E14261" s="115"/>
      <c r="F14261" s="116"/>
      <c r="G14261" s="116"/>
      <c r="H14261" s="116"/>
      <c r="I14261" s="116"/>
      <c r="J14261" s="117"/>
      <c r="K14261" s="117"/>
      <c r="L14261" s="114"/>
      <c r="M14261" s="114"/>
      <c r="N14261" s="114"/>
      <c r="O14261" s="114"/>
      <c r="P14261" s="118"/>
      <c r="Q14261" s="118"/>
      <c r="R14261" s="118"/>
      <c r="S14261" s="118"/>
      <c r="T14261" s="118"/>
      <c r="U14261" s="118"/>
      <c r="V14261" s="118"/>
      <c r="W14261" s="118"/>
      <c r="X14261" s="118"/>
      <c r="Y14261" s="118"/>
      <c r="Z14261" s="118"/>
      <c r="AA14261" s="118"/>
      <c r="AB14261" s="118"/>
    </row>
    <row r="14262" spans="1:28">
      <c r="A14262" s="113"/>
      <c r="B14262" s="113"/>
      <c r="C14262" s="114"/>
      <c r="D14262" s="115"/>
      <c r="E14262" s="115"/>
      <c r="F14262" s="116"/>
      <c r="G14262" s="116"/>
      <c r="H14262" s="116"/>
      <c r="I14262" s="116"/>
      <c r="J14262" s="117"/>
      <c r="K14262" s="117"/>
      <c r="L14262" s="114"/>
      <c r="M14262" s="114"/>
      <c r="N14262" s="114"/>
      <c r="O14262" s="114"/>
      <c r="P14262" s="118"/>
      <c r="Q14262" s="118"/>
      <c r="R14262" s="118"/>
      <c r="S14262" s="118"/>
      <c r="T14262" s="118"/>
      <c r="U14262" s="118"/>
      <c r="V14262" s="118"/>
      <c r="W14262" s="118"/>
      <c r="X14262" s="118"/>
      <c r="Y14262" s="118"/>
      <c r="Z14262" s="118"/>
      <c r="AA14262" s="118"/>
      <c r="AB14262" s="118"/>
    </row>
    <row r="14263" spans="1:28">
      <c r="A14263" s="113"/>
      <c r="B14263" s="113"/>
      <c r="C14263" s="114"/>
      <c r="D14263" s="115"/>
      <c r="E14263" s="115"/>
      <c r="F14263" s="116"/>
      <c r="G14263" s="116"/>
      <c r="H14263" s="116"/>
      <c r="I14263" s="116"/>
      <c r="J14263" s="117"/>
      <c r="K14263" s="117"/>
      <c r="L14263" s="114"/>
      <c r="M14263" s="114"/>
      <c r="N14263" s="114"/>
      <c r="O14263" s="114"/>
      <c r="P14263" s="118"/>
      <c r="Q14263" s="118"/>
      <c r="R14263" s="118"/>
      <c r="S14263" s="118"/>
      <c r="T14263" s="118"/>
      <c r="U14263" s="118"/>
      <c r="V14263" s="118"/>
      <c r="W14263" s="118"/>
      <c r="X14263" s="118"/>
      <c r="Y14263" s="118"/>
      <c r="Z14263" s="118"/>
      <c r="AA14263" s="118"/>
      <c r="AB14263" s="118"/>
    </row>
    <row r="14264" spans="1:28">
      <c r="A14264" s="113"/>
      <c r="B14264" s="113"/>
      <c r="C14264" s="114"/>
      <c r="D14264" s="115"/>
      <c r="E14264" s="115"/>
      <c r="F14264" s="116"/>
      <c r="G14264" s="116"/>
      <c r="H14264" s="116"/>
      <c r="I14264" s="116"/>
      <c r="J14264" s="117"/>
      <c r="K14264" s="117"/>
      <c r="L14264" s="114"/>
      <c r="M14264" s="114"/>
      <c r="N14264" s="114"/>
      <c r="O14264" s="114"/>
      <c r="P14264" s="118"/>
      <c r="Q14264" s="118"/>
      <c r="R14264" s="118"/>
      <c r="S14264" s="118"/>
      <c r="T14264" s="118"/>
      <c r="U14264" s="118"/>
      <c r="V14264" s="118"/>
      <c r="W14264" s="118"/>
      <c r="X14264" s="118"/>
      <c r="Y14264" s="118"/>
      <c r="Z14264" s="118"/>
      <c r="AA14264" s="118"/>
      <c r="AB14264" s="118"/>
    </row>
    <row r="14265" spans="1:28">
      <c r="A14265" s="113"/>
      <c r="B14265" s="113"/>
      <c r="C14265" s="114"/>
      <c r="D14265" s="115"/>
      <c r="E14265" s="115"/>
      <c r="F14265" s="116"/>
      <c r="G14265" s="116"/>
      <c r="H14265" s="116"/>
      <c r="I14265" s="116"/>
      <c r="J14265" s="117"/>
      <c r="K14265" s="117"/>
      <c r="L14265" s="114"/>
      <c r="M14265" s="114"/>
      <c r="N14265" s="114"/>
      <c r="O14265" s="114"/>
      <c r="P14265" s="118"/>
      <c r="Q14265" s="118"/>
      <c r="R14265" s="118"/>
      <c r="S14265" s="118"/>
      <c r="T14265" s="118"/>
      <c r="U14265" s="118"/>
      <c r="V14265" s="118"/>
      <c r="W14265" s="118"/>
      <c r="X14265" s="118"/>
      <c r="Y14265" s="118"/>
      <c r="Z14265" s="118"/>
      <c r="AA14265" s="118"/>
      <c r="AB14265" s="118"/>
    </row>
    <row r="14266" spans="1:28">
      <c r="A14266" s="113"/>
      <c r="B14266" s="113"/>
      <c r="C14266" s="114"/>
      <c r="D14266" s="115"/>
      <c r="E14266" s="115"/>
      <c r="F14266" s="116"/>
      <c r="G14266" s="116"/>
      <c r="H14266" s="116"/>
      <c r="I14266" s="116"/>
      <c r="J14266" s="117"/>
      <c r="K14266" s="117"/>
      <c r="L14266" s="114"/>
      <c r="M14266" s="114"/>
      <c r="N14266" s="114"/>
      <c r="O14266" s="114"/>
      <c r="P14266" s="118"/>
      <c r="Q14266" s="118"/>
      <c r="R14266" s="118"/>
      <c r="S14266" s="118"/>
      <c r="T14266" s="118"/>
      <c r="U14266" s="118"/>
      <c r="V14266" s="118"/>
      <c r="W14266" s="118"/>
      <c r="X14266" s="118"/>
      <c r="Y14266" s="118"/>
      <c r="Z14266" s="118"/>
      <c r="AA14266" s="118"/>
      <c r="AB14266" s="118"/>
    </row>
    <row r="14267" spans="1:28">
      <c r="A14267" s="113"/>
      <c r="B14267" s="113"/>
      <c r="C14267" s="114"/>
      <c r="D14267" s="115"/>
      <c r="E14267" s="115"/>
      <c r="F14267" s="116"/>
      <c r="G14267" s="116"/>
      <c r="H14267" s="116"/>
      <c r="I14267" s="116"/>
      <c r="J14267" s="117"/>
      <c r="K14267" s="117"/>
      <c r="L14267" s="114"/>
      <c r="M14267" s="114"/>
      <c r="N14267" s="114"/>
      <c r="O14267" s="114"/>
      <c r="P14267" s="118"/>
      <c r="Q14267" s="118"/>
      <c r="R14267" s="118"/>
      <c r="S14267" s="118"/>
      <c r="T14267" s="118"/>
      <c r="U14267" s="118"/>
      <c r="V14267" s="118"/>
      <c r="W14267" s="118"/>
      <c r="X14267" s="118"/>
      <c r="Y14267" s="118"/>
      <c r="Z14267" s="118"/>
      <c r="AA14267" s="118"/>
      <c r="AB14267" s="118"/>
    </row>
    <row r="14268" spans="1:28">
      <c r="A14268" s="113"/>
      <c r="B14268" s="113"/>
      <c r="C14268" s="114"/>
      <c r="D14268" s="115"/>
      <c r="E14268" s="115"/>
      <c r="F14268" s="116"/>
      <c r="G14268" s="116"/>
      <c r="H14268" s="116"/>
      <c r="I14268" s="116"/>
      <c r="J14268" s="117"/>
      <c r="K14268" s="117"/>
      <c r="L14268" s="114"/>
      <c r="M14268" s="114"/>
      <c r="N14268" s="114"/>
      <c r="O14268" s="114"/>
      <c r="P14268" s="118"/>
      <c r="Q14268" s="118"/>
      <c r="R14268" s="118"/>
      <c r="S14268" s="118"/>
      <c r="T14268" s="118"/>
      <c r="U14268" s="118"/>
      <c r="V14268" s="118"/>
      <c r="W14268" s="118"/>
      <c r="X14268" s="118"/>
      <c r="Y14268" s="118"/>
      <c r="Z14268" s="118"/>
      <c r="AA14268" s="118"/>
      <c r="AB14268" s="118"/>
    </row>
    <row r="14269" spans="1:28">
      <c r="A14269" s="113"/>
      <c r="B14269" s="113"/>
      <c r="C14269" s="114"/>
      <c r="D14269" s="115"/>
      <c r="E14269" s="115"/>
      <c r="F14269" s="116"/>
      <c r="G14269" s="116"/>
      <c r="H14269" s="116"/>
      <c r="I14269" s="116"/>
      <c r="J14269" s="117"/>
      <c r="K14269" s="117"/>
      <c r="L14269" s="114"/>
      <c r="M14269" s="114"/>
      <c r="N14269" s="114"/>
      <c r="O14269" s="114"/>
      <c r="P14269" s="118"/>
      <c r="Q14269" s="118"/>
      <c r="R14269" s="118"/>
      <c r="S14269" s="118"/>
      <c r="T14269" s="118"/>
      <c r="U14269" s="118"/>
      <c r="V14269" s="118"/>
      <c r="W14269" s="118"/>
      <c r="X14269" s="118"/>
      <c r="Y14269" s="118"/>
      <c r="Z14269" s="118"/>
      <c r="AA14269" s="118"/>
      <c r="AB14269" s="118"/>
    </row>
    <row r="14270" spans="1:28">
      <c r="A14270" s="113"/>
      <c r="B14270" s="113"/>
      <c r="C14270" s="114"/>
      <c r="D14270" s="115"/>
      <c r="E14270" s="115"/>
      <c r="F14270" s="116"/>
      <c r="G14270" s="116"/>
      <c r="H14270" s="116"/>
      <c r="I14270" s="116"/>
      <c r="J14270" s="117"/>
      <c r="K14270" s="117"/>
      <c r="L14270" s="114"/>
      <c r="M14270" s="114"/>
      <c r="N14270" s="114"/>
      <c r="O14270" s="114"/>
      <c r="P14270" s="118"/>
      <c r="Q14270" s="118"/>
      <c r="R14270" s="118"/>
      <c r="S14270" s="118"/>
      <c r="T14270" s="118"/>
      <c r="U14270" s="118"/>
      <c r="V14270" s="118"/>
      <c r="W14270" s="118"/>
      <c r="X14270" s="118"/>
      <c r="Y14270" s="118"/>
      <c r="Z14270" s="118"/>
      <c r="AA14270" s="118"/>
      <c r="AB14270" s="118"/>
    </row>
    <row r="14271" spans="1:28">
      <c r="A14271" s="113"/>
      <c r="B14271" s="113"/>
      <c r="C14271" s="114"/>
      <c r="D14271" s="115"/>
      <c r="E14271" s="115"/>
      <c r="F14271" s="116"/>
      <c r="G14271" s="116"/>
      <c r="H14271" s="116"/>
      <c r="I14271" s="116"/>
      <c r="J14271" s="117"/>
      <c r="K14271" s="117"/>
      <c r="L14271" s="114"/>
      <c r="M14271" s="114"/>
      <c r="N14271" s="114"/>
      <c r="O14271" s="114"/>
      <c r="P14271" s="118"/>
      <c r="Q14271" s="118"/>
      <c r="R14271" s="118"/>
      <c r="S14271" s="118"/>
      <c r="T14271" s="118"/>
      <c r="U14271" s="118"/>
      <c r="V14271" s="118"/>
      <c r="W14271" s="118"/>
      <c r="X14271" s="118"/>
      <c r="Y14271" s="118"/>
      <c r="Z14271" s="118"/>
      <c r="AA14271" s="118"/>
      <c r="AB14271" s="118"/>
    </row>
    <row r="14272" spans="1:28">
      <c r="A14272" s="113"/>
      <c r="B14272" s="113"/>
      <c r="C14272" s="114"/>
      <c r="D14272" s="115"/>
      <c r="E14272" s="115"/>
      <c r="F14272" s="116"/>
      <c r="G14272" s="116"/>
      <c r="H14272" s="116"/>
      <c r="I14272" s="116"/>
      <c r="J14272" s="117"/>
      <c r="K14272" s="117"/>
      <c r="L14272" s="114"/>
      <c r="M14272" s="114"/>
      <c r="N14272" s="114"/>
      <c r="O14272" s="114"/>
      <c r="P14272" s="118"/>
      <c r="Q14272" s="118"/>
      <c r="R14272" s="118"/>
      <c r="S14272" s="118"/>
      <c r="T14272" s="118"/>
      <c r="U14272" s="118"/>
      <c r="V14272" s="118"/>
      <c r="W14272" s="118"/>
      <c r="X14272" s="118"/>
      <c r="Y14272" s="118"/>
      <c r="Z14272" s="118"/>
      <c r="AA14272" s="118"/>
      <c r="AB14272" s="118"/>
    </row>
    <row r="14273" spans="1:28">
      <c r="A14273" s="113"/>
      <c r="B14273" s="113"/>
      <c r="C14273" s="114"/>
      <c r="D14273" s="115"/>
      <c r="E14273" s="115"/>
      <c r="F14273" s="116"/>
      <c r="G14273" s="116"/>
      <c r="H14273" s="116"/>
      <c r="I14273" s="116"/>
      <c r="J14273" s="117"/>
      <c r="K14273" s="117"/>
      <c r="L14273" s="114"/>
      <c r="M14273" s="114"/>
      <c r="N14273" s="114"/>
      <c r="O14273" s="114"/>
      <c r="P14273" s="118"/>
      <c r="Q14273" s="118"/>
      <c r="R14273" s="118"/>
      <c r="S14273" s="118"/>
      <c r="T14273" s="118"/>
      <c r="U14273" s="118"/>
      <c r="V14273" s="118"/>
      <c r="W14273" s="118"/>
      <c r="X14273" s="118"/>
      <c r="Y14273" s="118"/>
      <c r="Z14273" s="118"/>
      <c r="AA14273" s="118"/>
      <c r="AB14273" s="118"/>
    </row>
    <row r="14274" spans="1:28">
      <c r="A14274" s="113"/>
      <c r="B14274" s="113"/>
      <c r="C14274" s="114"/>
      <c r="D14274" s="115"/>
      <c r="E14274" s="115"/>
      <c r="F14274" s="116"/>
      <c r="G14274" s="116"/>
      <c r="H14274" s="116"/>
      <c r="I14274" s="116"/>
      <c r="J14274" s="117"/>
      <c r="K14274" s="117"/>
      <c r="L14274" s="114"/>
      <c r="M14274" s="114"/>
      <c r="N14274" s="114"/>
      <c r="O14274" s="114"/>
      <c r="P14274" s="118"/>
      <c r="Q14274" s="118"/>
      <c r="R14274" s="118"/>
      <c r="S14274" s="118"/>
      <c r="T14274" s="118"/>
      <c r="U14274" s="118"/>
      <c r="V14274" s="118"/>
      <c r="W14274" s="118"/>
      <c r="X14274" s="118"/>
      <c r="Y14274" s="118"/>
      <c r="Z14274" s="118"/>
      <c r="AA14274" s="118"/>
      <c r="AB14274" s="118"/>
    </row>
    <row r="14275" spans="1:28">
      <c r="A14275" s="113"/>
      <c r="B14275" s="113"/>
      <c r="C14275" s="114"/>
      <c r="D14275" s="115"/>
      <c r="E14275" s="115"/>
      <c r="F14275" s="116"/>
      <c r="G14275" s="116"/>
      <c r="H14275" s="116"/>
      <c r="I14275" s="116"/>
      <c r="J14275" s="117"/>
      <c r="K14275" s="117"/>
      <c r="L14275" s="114"/>
      <c r="M14275" s="114"/>
      <c r="N14275" s="114"/>
      <c r="O14275" s="114"/>
      <c r="P14275" s="118"/>
      <c r="Q14275" s="118"/>
      <c r="R14275" s="118"/>
      <c r="S14275" s="118"/>
      <c r="T14275" s="118"/>
      <c r="U14275" s="118"/>
      <c r="V14275" s="118"/>
      <c r="W14275" s="118"/>
      <c r="X14275" s="118"/>
      <c r="Y14275" s="118"/>
      <c r="Z14275" s="118"/>
      <c r="AA14275" s="118"/>
      <c r="AB14275" s="118"/>
    </row>
    <row r="14276" spans="1:28">
      <c r="A14276" s="113"/>
      <c r="B14276" s="113"/>
      <c r="C14276" s="114"/>
      <c r="D14276" s="115"/>
      <c r="E14276" s="115"/>
      <c r="F14276" s="116"/>
      <c r="G14276" s="116"/>
      <c r="H14276" s="116"/>
      <c r="I14276" s="116"/>
      <c r="J14276" s="117"/>
      <c r="K14276" s="117"/>
      <c r="L14276" s="114"/>
      <c r="M14276" s="114"/>
      <c r="N14276" s="114"/>
      <c r="O14276" s="114"/>
      <c r="P14276" s="118"/>
      <c r="Q14276" s="118"/>
      <c r="R14276" s="118"/>
      <c r="S14276" s="118"/>
      <c r="T14276" s="118"/>
      <c r="U14276" s="118"/>
      <c r="V14276" s="118"/>
      <c r="W14276" s="118"/>
      <c r="X14276" s="118"/>
      <c r="Y14276" s="118"/>
      <c r="Z14276" s="118"/>
      <c r="AA14276" s="118"/>
      <c r="AB14276" s="118"/>
    </row>
    <row r="14277" spans="1:28">
      <c r="A14277" s="113"/>
      <c r="B14277" s="113"/>
      <c r="C14277" s="114"/>
      <c r="D14277" s="115"/>
      <c r="E14277" s="115"/>
      <c r="F14277" s="116"/>
      <c r="G14277" s="116"/>
      <c r="H14277" s="116"/>
      <c r="I14277" s="116"/>
      <c r="J14277" s="117"/>
      <c r="K14277" s="117"/>
      <c r="L14277" s="114"/>
      <c r="M14277" s="114"/>
      <c r="N14277" s="114"/>
      <c r="O14277" s="114"/>
      <c r="P14277" s="118"/>
      <c r="Q14277" s="118"/>
      <c r="R14277" s="118"/>
      <c r="S14277" s="118"/>
      <c r="T14277" s="118"/>
      <c r="U14277" s="118"/>
      <c r="V14277" s="118"/>
      <c r="W14277" s="118"/>
      <c r="X14277" s="118"/>
      <c r="Y14277" s="118"/>
      <c r="Z14277" s="118"/>
      <c r="AA14277" s="118"/>
      <c r="AB14277" s="118"/>
    </row>
    <row r="14278" spans="1:28">
      <c r="A14278" s="113"/>
      <c r="B14278" s="113"/>
      <c r="C14278" s="114"/>
      <c r="D14278" s="115"/>
      <c r="E14278" s="115"/>
      <c r="F14278" s="116"/>
      <c r="G14278" s="116"/>
      <c r="H14278" s="116"/>
      <c r="I14278" s="116"/>
      <c r="J14278" s="117"/>
      <c r="K14278" s="117"/>
      <c r="L14278" s="114"/>
      <c r="M14278" s="114"/>
      <c r="N14278" s="114"/>
      <c r="O14278" s="114"/>
      <c r="P14278" s="118"/>
      <c r="Q14278" s="118"/>
      <c r="R14278" s="118"/>
      <c r="S14278" s="118"/>
      <c r="T14278" s="118"/>
      <c r="U14278" s="118"/>
      <c r="V14278" s="118"/>
      <c r="W14278" s="118"/>
      <c r="X14278" s="118"/>
      <c r="Y14278" s="118"/>
      <c r="Z14278" s="118"/>
      <c r="AA14278" s="118"/>
      <c r="AB14278" s="118"/>
    </row>
    <row r="14279" spans="1:28">
      <c r="A14279" s="113"/>
      <c r="B14279" s="113"/>
      <c r="C14279" s="114"/>
      <c r="D14279" s="115"/>
      <c r="E14279" s="115"/>
      <c r="F14279" s="116"/>
      <c r="G14279" s="116"/>
      <c r="H14279" s="116"/>
      <c r="I14279" s="116"/>
      <c r="J14279" s="117"/>
      <c r="K14279" s="117"/>
      <c r="L14279" s="114"/>
      <c r="M14279" s="114"/>
      <c r="N14279" s="114"/>
      <c r="O14279" s="114"/>
      <c r="P14279" s="118"/>
      <c r="Q14279" s="118"/>
      <c r="R14279" s="118"/>
      <c r="S14279" s="118"/>
      <c r="T14279" s="118"/>
      <c r="U14279" s="118"/>
      <c r="V14279" s="118"/>
      <c r="W14279" s="118"/>
      <c r="X14279" s="118"/>
      <c r="Y14279" s="118"/>
      <c r="Z14279" s="118"/>
      <c r="AA14279" s="118"/>
      <c r="AB14279" s="118"/>
    </row>
    <row r="14280" spans="1:28">
      <c r="A14280" s="113"/>
      <c r="B14280" s="113"/>
      <c r="C14280" s="114"/>
      <c r="D14280" s="115"/>
      <c r="E14280" s="115"/>
      <c r="F14280" s="116"/>
      <c r="G14280" s="116"/>
      <c r="H14280" s="116"/>
      <c r="I14280" s="116"/>
      <c r="J14280" s="117"/>
      <c r="K14280" s="117"/>
      <c r="L14280" s="114"/>
      <c r="M14280" s="114"/>
      <c r="N14280" s="114"/>
      <c r="O14280" s="114"/>
      <c r="P14280" s="118"/>
      <c r="Q14280" s="118"/>
      <c r="R14280" s="118"/>
      <c r="S14280" s="118"/>
      <c r="T14280" s="118"/>
      <c r="U14280" s="118"/>
      <c r="V14280" s="118"/>
      <c r="W14280" s="118"/>
      <c r="X14280" s="118"/>
      <c r="Y14280" s="118"/>
      <c r="Z14280" s="118"/>
      <c r="AA14280" s="118"/>
      <c r="AB14280" s="118"/>
    </row>
    <row r="14281" spans="1:28">
      <c r="A14281" s="113"/>
      <c r="B14281" s="113"/>
      <c r="C14281" s="114"/>
      <c r="D14281" s="115"/>
      <c r="E14281" s="115"/>
      <c r="F14281" s="116"/>
      <c r="G14281" s="116"/>
      <c r="H14281" s="116"/>
      <c r="I14281" s="116"/>
      <c r="J14281" s="117"/>
      <c r="K14281" s="117"/>
      <c r="L14281" s="114"/>
      <c r="M14281" s="114"/>
      <c r="N14281" s="114"/>
      <c r="O14281" s="114"/>
      <c r="P14281" s="118"/>
      <c r="Q14281" s="118"/>
      <c r="R14281" s="118"/>
      <c r="S14281" s="118"/>
      <c r="T14281" s="118"/>
      <c r="U14281" s="118"/>
      <c r="V14281" s="118"/>
      <c r="W14281" s="118"/>
      <c r="X14281" s="118"/>
      <c r="Y14281" s="118"/>
      <c r="Z14281" s="118"/>
      <c r="AA14281" s="118"/>
      <c r="AB14281" s="118"/>
    </row>
    <row r="14282" spans="1:28">
      <c r="A14282" s="113"/>
      <c r="B14282" s="113"/>
      <c r="C14282" s="114"/>
      <c r="D14282" s="115"/>
      <c r="E14282" s="115"/>
      <c r="F14282" s="116"/>
      <c r="G14282" s="116"/>
      <c r="H14282" s="116"/>
      <c r="I14282" s="116"/>
      <c r="J14282" s="117"/>
      <c r="K14282" s="117"/>
      <c r="L14282" s="114"/>
      <c r="M14282" s="114"/>
      <c r="N14282" s="114"/>
      <c r="O14282" s="114"/>
      <c r="P14282" s="118"/>
      <c r="Q14282" s="118"/>
      <c r="R14282" s="118"/>
      <c r="S14282" s="118"/>
      <c r="T14282" s="118"/>
      <c r="U14282" s="118"/>
      <c r="V14282" s="118"/>
      <c r="W14282" s="118"/>
      <c r="X14282" s="118"/>
      <c r="Y14282" s="118"/>
      <c r="Z14282" s="118"/>
      <c r="AA14282" s="118"/>
      <c r="AB14282" s="118"/>
    </row>
    <row r="14283" spans="1:28">
      <c r="A14283" s="113"/>
      <c r="B14283" s="113"/>
      <c r="C14283" s="114"/>
      <c r="D14283" s="115"/>
      <c r="E14283" s="115"/>
      <c r="F14283" s="116"/>
      <c r="G14283" s="116"/>
      <c r="H14283" s="116"/>
      <c r="I14283" s="116"/>
      <c r="J14283" s="117"/>
      <c r="K14283" s="117"/>
      <c r="L14283" s="114"/>
      <c r="M14283" s="114"/>
      <c r="N14283" s="114"/>
      <c r="O14283" s="114"/>
      <c r="P14283" s="118"/>
      <c r="Q14283" s="118"/>
      <c r="R14283" s="118"/>
      <c r="S14283" s="118"/>
      <c r="T14283" s="118"/>
      <c r="U14283" s="118"/>
      <c r="V14283" s="118"/>
      <c r="W14283" s="118"/>
      <c r="X14283" s="118"/>
      <c r="Y14283" s="118"/>
      <c r="Z14283" s="118"/>
      <c r="AA14283" s="118"/>
      <c r="AB14283" s="118"/>
    </row>
    <row r="14284" spans="1:28">
      <c r="A14284" s="113"/>
      <c r="B14284" s="113"/>
      <c r="C14284" s="114"/>
      <c r="D14284" s="115"/>
      <c r="E14284" s="115"/>
      <c r="F14284" s="116"/>
      <c r="G14284" s="116"/>
      <c r="H14284" s="116"/>
      <c r="I14284" s="116"/>
      <c r="J14284" s="117"/>
      <c r="K14284" s="117"/>
      <c r="L14284" s="114"/>
      <c r="M14284" s="114"/>
      <c r="N14284" s="114"/>
      <c r="O14284" s="114"/>
      <c r="P14284" s="118"/>
      <c r="Q14284" s="118"/>
      <c r="R14284" s="118"/>
      <c r="S14284" s="118"/>
      <c r="T14284" s="118"/>
      <c r="U14284" s="118"/>
      <c r="V14284" s="118"/>
      <c r="W14284" s="118"/>
      <c r="X14284" s="118"/>
      <c r="Y14284" s="118"/>
      <c r="Z14284" s="118"/>
      <c r="AA14284" s="118"/>
      <c r="AB14284" s="118"/>
    </row>
    <row r="14285" spans="1:28">
      <c r="A14285" s="113"/>
      <c r="B14285" s="113"/>
      <c r="C14285" s="114"/>
      <c r="D14285" s="115"/>
      <c r="E14285" s="115"/>
      <c r="F14285" s="116"/>
      <c r="G14285" s="116"/>
      <c r="H14285" s="116"/>
      <c r="I14285" s="116"/>
      <c r="J14285" s="117"/>
      <c r="K14285" s="117"/>
      <c r="L14285" s="114"/>
      <c r="M14285" s="114"/>
      <c r="N14285" s="114"/>
      <c r="O14285" s="114"/>
      <c r="P14285" s="118"/>
      <c r="Q14285" s="118"/>
      <c r="R14285" s="118"/>
      <c r="S14285" s="118"/>
      <c r="T14285" s="118"/>
      <c r="U14285" s="118"/>
      <c r="V14285" s="118"/>
      <c r="W14285" s="118"/>
      <c r="X14285" s="118"/>
      <c r="Y14285" s="118"/>
      <c r="Z14285" s="118"/>
      <c r="AA14285" s="118"/>
      <c r="AB14285" s="118"/>
    </row>
    <row r="14286" spans="1:28">
      <c r="A14286" s="113"/>
      <c r="B14286" s="113"/>
      <c r="C14286" s="114"/>
      <c r="D14286" s="115"/>
      <c r="E14286" s="115"/>
      <c r="F14286" s="116"/>
      <c r="G14286" s="116"/>
      <c r="H14286" s="116"/>
      <c r="I14286" s="116"/>
      <c r="J14286" s="117"/>
      <c r="K14286" s="117"/>
      <c r="L14286" s="114"/>
      <c r="M14286" s="114"/>
      <c r="N14286" s="114"/>
      <c r="O14286" s="114"/>
      <c r="P14286" s="118"/>
      <c r="Q14286" s="118"/>
      <c r="R14286" s="118"/>
      <c r="S14286" s="118"/>
      <c r="T14286" s="118"/>
      <c r="U14286" s="118"/>
      <c r="V14286" s="118"/>
      <c r="W14286" s="118"/>
      <c r="X14286" s="118"/>
      <c r="Y14286" s="118"/>
      <c r="Z14286" s="118"/>
      <c r="AA14286" s="118"/>
      <c r="AB14286" s="118"/>
    </row>
    <row r="14287" spans="1:28">
      <c r="A14287" s="113"/>
      <c r="B14287" s="113"/>
      <c r="C14287" s="114"/>
      <c r="D14287" s="115"/>
      <c r="E14287" s="115"/>
      <c r="F14287" s="116"/>
      <c r="G14287" s="116"/>
      <c r="H14287" s="116"/>
      <c r="I14287" s="116"/>
      <c r="J14287" s="117"/>
      <c r="K14287" s="117"/>
      <c r="L14287" s="114"/>
      <c r="M14287" s="114"/>
      <c r="N14287" s="114"/>
      <c r="O14287" s="114"/>
      <c r="P14287" s="118"/>
      <c r="Q14287" s="118"/>
      <c r="R14287" s="118"/>
      <c r="S14287" s="118"/>
      <c r="T14287" s="118"/>
      <c r="U14287" s="118"/>
      <c r="V14287" s="118"/>
      <c r="W14287" s="118"/>
      <c r="X14287" s="118"/>
      <c r="Y14287" s="118"/>
      <c r="Z14287" s="118"/>
      <c r="AA14287" s="118"/>
      <c r="AB14287" s="118"/>
    </row>
    <row r="14288" spans="1:28">
      <c r="A14288" s="113"/>
      <c r="B14288" s="113"/>
      <c r="C14288" s="114"/>
      <c r="D14288" s="115"/>
      <c r="E14288" s="115"/>
      <c r="F14288" s="116"/>
      <c r="G14288" s="116"/>
      <c r="H14288" s="116"/>
      <c r="I14288" s="116"/>
      <c r="J14288" s="117"/>
      <c r="K14288" s="117"/>
      <c r="L14288" s="114"/>
      <c r="M14288" s="114"/>
      <c r="N14288" s="114"/>
      <c r="O14288" s="114"/>
      <c r="P14288" s="118"/>
      <c r="Q14288" s="118"/>
      <c r="R14288" s="118"/>
      <c r="S14288" s="118"/>
      <c r="T14288" s="118"/>
      <c r="U14288" s="118"/>
      <c r="V14288" s="118"/>
      <c r="W14288" s="118"/>
      <c r="X14288" s="118"/>
      <c r="Y14288" s="118"/>
      <c r="Z14288" s="118"/>
      <c r="AA14288" s="118"/>
      <c r="AB14288" s="118"/>
    </row>
    <row r="14289" spans="1:28">
      <c r="A14289" s="113"/>
      <c r="B14289" s="113"/>
      <c r="C14289" s="114"/>
      <c r="D14289" s="115"/>
      <c r="E14289" s="115"/>
      <c r="F14289" s="116"/>
      <c r="G14289" s="116"/>
      <c r="H14289" s="116"/>
      <c r="I14289" s="116"/>
      <c r="J14289" s="117"/>
      <c r="K14289" s="117"/>
      <c r="L14289" s="114"/>
      <c r="M14289" s="114"/>
      <c r="N14289" s="114"/>
      <c r="O14289" s="114"/>
      <c r="P14289" s="118"/>
      <c r="Q14289" s="118"/>
      <c r="R14289" s="118"/>
      <c r="S14289" s="118"/>
      <c r="T14289" s="118"/>
      <c r="U14289" s="118"/>
      <c r="V14289" s="118"/>
      <c r="W14289" s="118"/>
      <c r="X14289" s="118"/>
      <c r="Y14289" s="118"/>
      <c r="Z14289" s="118"/>
      <c r="AA14289" s="118"/>
      <c r="AB14289" s="118"/>
    </row>
    <row r="14290" spans="1:28">
      <c r="A14290" s="113"/>
      <c r="B14290" s="113"/>
      <c r="C14290" s="114"/>
      <c r="D14290" s="115"/>
      <c r="E14290" s="115"/>
      <c r="F14290" s="116"/>
      <c r="G14290" s="116"/>
      <c r="H14290" s="116"/>
      <c r="I14290" s="116"/>
      <c r="J14290" s="117"/>
      <c r="K14290" s="117"/>
      <c r="L14290" s="114"/>
      <c r="M14290" s="114"/>
      <c r="N14290" s="114"/>
      <c r="O14290" s="114"/>
      <c r="P14290" s="118"/>
      <c r="Q14290" s="118"/>
      <c r="R14290" s="118"/>
      <c r="S14290" s="118"/>
      <c r="T14290" s="118"/>
      <c r="U14290" s="118"/>
      <c r="V14290" s="118"/>
      <c r="W14290" s="118"/>
      <c r="X14290" s="118"/>
      <c r="Y14290" s="118"/>
      <c r="Z14290" s="118"/>
      <c r="AA14290" s="118"/>
      <c r="AB14290" s="118"/>
    </row>
    <row r="14291" spans="1:28">
      <c r="A14291" s="113"/>
      <c r="B14291" s="113"/>
      <c r="C14291" s="114"/>
      <c r="D14291" s="115"/>
      <c r="E14291" s="115"/>
      <c r="F14291" s="116"/>
      <c r="G14291" s="116"/>
      <c r="H14291" s="116"/>
      <c r="I14291" s="116"/>
      <c r="J14291" s="117"/>
      <c r="K14291" s="117"/>
      <c r="L14291" s="114"/>
      <c r="M14291" s="114"/>
      <c r="N14291" s="114"/>
      <c r="O14291" s="114"/>
      <c r="P14291" s="118"/>
      <c r="Q14291" s="118"/>
      <c r="R14291" s="118"/>
      <c r="S14291" s="118"/>
      <c r="T14291" s="118"/>
      <c r="U14291" s="118"/>
      <c r="V14291" s="118"/>
      <c r="W14291" s="118"/>
      <c r="X14291" s="118"/>
      <c r="Y14291" s="118"/>
      <c r="Z14291" s="118"/>
      <c r="AA14291" s="118"/>
      <c r="AB14291" s="118"/>
    </row>
    <row r="14292" spans="1:28">
      <c r="A14292" s="113"/>
      <c r="B14292" s="113"/>
      <c r="C14292" s="114"/>
      <c r="D14292" s="115"/>
      <c r="E14292" s="115"/>
      <c r="F14292" s="116"/>
      <c r="G14292" s="116"/>
      <c r="H14292" s="116"/>
      <c r="I14292" s="116"/>
      <c r="J14292" s="117"/>
      <c r="K14292" s="117"/>
      <c r="L14292" s="114"/>
      <c r="M14292" s="114"/>
      <c r="N14292" s="114"/>
      <c r="O14292" s="114"/>
      <c r="P14292" s="118"/>
      <c r="Q14292" s="118"/>
      <c r="R14292" s="118"/>
      <c r="S14292" s="118"/>
      <c r="T14292" s="118"/>
      <c r="U14292" s="118"/>
      <c r="V14292" s="118"/>
      <c r="W14292" s="118"/>
      <c r="X14292" s="118"/>
      <c r="Y14292" s="118"/>
      <c r="Z14292" s="118"/>
      <c r="AA14292" s="118"/>
      <c r="AB14292" s="118"/>
    </row>
    <row r="14293" spans="1:28">
      <c r="A14293" s="113"/>
      <c r="B14293" s="113"/>
      <c r="C14293" s="114"/>
      <c r="D14293" s="115"/>
      <c r="E14293" s="115"/>
      <c r="F14293" s="116"/>
      <c r="G14293" s="116"/>
      <c r="H14293" s="116"/>
      <c r="I14293" s="116"/>
      <c r="J14293" s="117"/>
      <c r="K14293" s="117"/>
      <c r="L14293" s="114"/>
      <c r="M14293" s="114"/>
      <c r="N14293" s="114"/>
      <c r="O14293" s="114"/>
      <c r="P14293" s="118"/>
      <c r="Q14293" s="118"/>
      <c r="R14293" s="118"/>
      <c r="S14293" s="118"/>
      <c r="T14293" s="118"/>
      <c r="U14293" s="118"/>
      <c r="V14293" s="118"/>
      <c r="W14293" s="118"/>
      <c r="X14293" s="118"/>
      <c r="Y14293" s="118"/>
      <c r="Z14293" s="118"/>
      <c r="AA14293" s="118"/>
      <c r="AB14293" s="118"/>
    </row>
    <row r="14294" spans="1:28">
      <c r="A14294" s="113"/>
      <c r="B14294" s="113"/>
      <c r="C14294" s="114"/>
      <c r="D14294" s="115"/>
      <c r="E14294" s="115"/>
      <c r="F14294" s="116"/>
      <c r="G14294" s="116"/>
      <c r="H14294" s="116"/>
      <c r="I14294" s="116"/>
      <c r="J14294" s="117"/>
      <c r="K14294" s="117"/>
      <c r="L14294" s="114"/>
      <c r="M14294" s="114"/>
      <c r="N14294" s="114"/>
      <c r="O14294" s="114"/>
      <c r="P14294" s="118"/>
      <c r="Q14294" s="118"/>
      <c r="R14294" s="118"/>
      <c r="S14294" s="118"/>
      <c r="T14294" s="118"/>
      <c r="U14294" s="118"/>
      <c r="V14294" s="118"/>
      <c r="W14294" s="118"/>
      <c r="X14294" s="118"/>
      <c r="Y14294" s="118"/>
      <c r="Z14294" s="118"/>
      <c r="AA14294" s="118"/>
      <c r="AB14294" s="118"/>
    </row>
    <row r="14295" spans="1:28">
      <c r="A14295" s="113"/>
      <c r="B14295" s="113"/>
      <c r="C14295" s="114"/>
      <c r="D14295" s="115"/>
      <c r="E14295" s="115"/>
      <c r="F14295" s="116"/>
      <c r="G14295" s="116"/>
      <c r="H14295" s="116"/>
      <c r="I14295" s="116"/>
      <c r="J14295" s="117"/>
      <c r="K14295" s="117"/>
      <c r="L14295" s="114"/>
      <c r="M14295" s="114"/>
      <c r="N14295" s="114"/>
      <c r="O14295" s="114"/>
      <c r="P14295" s="118"/>
      <c r="Q14295" s="118"/>
      <c r="R14295" s="118"/>
      <c r="S14295" s="118"/>
      <c r="T14295" s="118"/>
      <c r="U14295" s="118"/>
      <c r="V14295" s="118"/>
      <c r="W14295" s="118"/>
      <c r="X14295" s="118"/>
      <c r="Y14295" s="118"/>
      <c r="Z14295" s="118"/>
      <c r="AA14295" s="118"/>
      <c r="AB14295" s="118"/>
    </row>
    <row r="14296" spans="1:28">
      <c r="A14296" s="113"/>
      <c r="B14296" s="113"/>
      <c r="C14296" s="114"/>
      <c r="D14296" s="115"/>
      <c r="E14296" s="115"/>
      <c r="F14296" s="116"/>
      <c r="G14296" s="116"/>
      <c r="H14296" s="116"/>
      <c r="I14296" s="116"/>
      <c r="J14296" s="117"/>
      <c r="K14296" s="117"/>
      <c r="L14296" s="114"/>
      <c r="M14296" s="114"/>
      <c r="N14296" s="114"/>
      <c r="O14296" s="114"/>
      <c r="P14296" s="118"/>
      <c r="Q14296" s="118"/>
      <c r="R14296" s="118"/>
      <c r="S14296" s="118"/>
      <c r="T14296" s="118"/>
      <c r="U14296" s="118"/>
      <c r="V14296" s="118"/>
      <c r="W14296" s="118"/>
      <c r="X14296" s="118"/>
      <c r="Y14296" s="118"/>
      <c r="Z14296" s="118"/>
      <c r="AA14296" s="118"/>
      <c r="AB14296" s="118"/>
    </row>
    <row r="14297" spans="1:28">
      <c r="A14297" s="113"/>
      <c r="B14297" s="113"/>
      <c r="C14297" s="114"/>
      <c r="D14297" s="115"/>
      <c r="E14297" s="115"/>
      <c r="F14297" s="116"/>
      <c r="G14297" s="116"/>
      <c r="H14297" s="116"/>
      <c r="I14297" s="116"/>
      <c r="J14297" s="117"/>
      <c r="K14297" s="117"/>
      <c r="L14297" s="114"/>
      <c r="M14297" s="114"/>
      <c r="N14297" s="114"/>
      <c r="O14297" s="114"/>
      <c r="P14297" s="118"/>
      <c r="Q14297" s="118"/>
      <c r="R14297" s="118"/>
      <c r="S14297" s="118"/>
      <c r="T14297" s="118"/>
      <c r="U14297" s="118"/>
      <c r="V14297" s="118"/>
      <c r="W14297" s="118"/>
      <c r="X14297" s="118"/>
      <c r="Y14297" s="118"/>
      <c r="Z14297" s="118"/>
      <c r="AA14297" s="118"/>
      <c r="AB14297" s="118"/>
    </row>
    <row r="14298" spans="1:28">
      <c r="A14298" s="113"/>
      <c r="B14298" s="113"/>
      <c r="C14298" s="114"/>
      <c r="D14298" s="115"/>
      <c r="E14298" s="115"/>
      <c r="F14298" s="116"/>
      <c r="G14298" s="116"/>
      <c r="H14298" s="116"/>
      <c r="I14298" s="116"/>
      <c r="J14298" s="117"/>
      <c r="K14298" s="117"/>
      <c r="L14298" s="114"/>
      <c r="M14298" s="114"/>
      <c r="N14298" s="114"/>
      <c r="O14298" s="114"/>
      <c r="P14298" s="118"/>
      <c r="Q14298" s="118"/>
      <c r="R14298" s="118"/>
      <c r="S14298" s="118"/>
      <c r="T14298" s="118"/>
      <c r="U14298" s="118"/>
      <c r="V14298" s="118"/>
      <c r="W14298" s="118"/>
      <c r="X14298" s="118"/>
      <c r="Y14298" s="118"/>
      <c r="Z14298" s="118"/>
      <c r="AA14298" s="118"/>
      <c r="AB14298" s="118"/>
    </row>
    <row r="14299" spans="1:28">
      <c r="A14299" s="113"/>
      <c r="B14299" s="113"/>
      <c r="C14299" s="114"/>
      <c r="D14299" s="115"/>
      <c r="E14299" s="115"/>
      <c r="F14299" s="116"/>
      <c r="G14299" s="116"/>
      <c r="H14299" s="116"/>
      <c r="I14299" s="116"/>
      <c r="J14299" s="117"/>
      <c r="K14299" s="117"/>
      <c r="L14299" s="114"/>
      <c r="M14299" s="114"/>
      <c r="N14299" s="114"/>
      <c r="O14299" s="114"/>
      <c r="P14299" s="118"/>
      <c r="Q14299" s="118"/>
      <c r="R14299" s="118"/>
      <c r="S14299" s="118"/>
      <c r="T14299" s="118"/>
      <c r="U14299" s="118"/>
      <c r="V14299" s="118"/>
      <c r="W14299" s="118"/>
      <c r="X14299" s="118"/>
      <c r="Y14299" s="118"/>
      <c r="Z14299" s="118"/>
      <c r="AA14299" s="118"/>
      <c r="AB14299" s="118"/>
    </row>
    <row r="14300" spans="1:28">
      <c r="A14300" s="113"/>
      <c r="B14300" s="113"/>
      <c r="C14300" s="114"/>
      <c r="D14300" s="115"/>
      <c r="E14300" s="115"/>
      <c r="F14300" s="116"/>
      <c r="G14300" s="116"/>
      <c r="H14300" s="116"/>
      <c r="I14300" s="116"/>
      <c r="J14300" s="117"/>
      <c r="K14300" s="117"/>
      <c r="L14300" s="114"/>
      <c r="M14300" s="114"/>
      <c r="N14300" s="114"/>
      <c r="O14300" s="114"/>
      <c r="P14300" s="118"/>
      <c r="Q14300" s="118"/>
      <c r="R14300" s="118"/>
      <c r="S14300" s="118"/>
      <c r="T14300" s="118"/>
      <c r="U14300" s="118"/>
      <c r="V14300" s="118"/>
      <c r="W14300" s="118"/>
      <c r="X14300" s="118"/>
      <c r="Y14300" s="118"/>
      <c r="Z14300" s="118"/>
      <c r="AA14300" s="118"/>
      <c r="AB14300" s="118"/>
    </row>
    <row r="14301" spans="1:28">
      <c r="A14301" s="113"/>
      <c r="B14301" s="113"/>
      <c r="C14301" s="114"/>
      <c r="D14301" s="115"/>
      <c r="E14301" s="115"/>
      <c r="F14301" s="116"/>
      <c r="G14301" s="116"/>
      <c r="H14301" s="116"/>
      <c r="I14301" s="116"/>
      <c r="J14301" s="117"/>
      <c r="K14301" s="117"/>
      <c r="L14301" s="114"/>
      <c r="M14301" s="114"/>
      <c r="N14301" s="114"/>
      <c r="O14301" s="114"/>
      <c r="P14301" s="118"/>
      <c r="Q14301" s="118"/>
      <c r="R14301" s="118"/>
      <c r="S14301" s="118"/>
      <c r="T14301" s="118"/>
      <c r="U14301" s="118"/>
      <c r="V14301" s="118"/>
      <c r="W14301" s="118"/>
      <c r="X14301" s="118"/>
      <c r="Y14301" s="118"/>
      <c r="Z14301" s="118"/>
      <c r="AA14301" s="118"/>
      <c r="AB14301" s="118"/>
    </row>
    <row r="14302" spans="1:28">
      <c r="A14302" s="113"/>
      <c r="B14302" s="113"/>
      <c r="C14302" s="114"/>
      <c r="D14302" s="115"/>
      <c r="E14302" s="115"/>
      <c r="F14302" s="116"/>
      <c r="G14302" s="116"/>
      <c r="H14302" s="116"/>
      <c r="I14302" s="116"/>
      <c r="J14302" s="117"/>
      <c r="K14302" s="117"/>
      <c r="L14302" s="114"/>
      <c r="M14302" s="114"/>
      <c r="N14302" s="114"/>
      <c r="O14302" s="114"/>
      <c r="P14302" s="118"/>
      <c r="Q14302" s="118"/>
      <c r="R14302" s="118"/>
      <c r="S14302" s="118"/>
      <c r="T14302" s="118"/>
      <c r="U14302" s="118"/>
      <c r="V14302" s="118"/>
      <c r="W14302" s="118"/>
      <c r="X14302" s="118"/>
      <c r="Y14302" s="118"/>
      <c r="Z14302" s="118"/>
      <c r="AA14302" s="118"/>
      <c r="AB14302" s="118"/>
    </row>
    <row r="14303" spans="1:28">
      <c r="A14303" s="113"/>
      <c r="B14303" s="113"/>
      <c r="C14303" s="114"/>
      <c r="D14303" s="115"/>
      <c r="E14303" s="115"/>
      <c r="F14303" s="116"/>
      <c r="G14303" s="116"/>
      <c r="H14303" s="116"/>
      <c r="I14303" s="116"/>
      <c r="J14303" s="117"/>
      <c r="K14303" s="117"/>
      <c r="L14303" s="114"/>
      <c r="M14303" s="114"/>
      <c r="N14303" s="114"/>
      <c r="O14303" s="114"/>
      <c r="P14303" s="118"/>
      <c r="Q14303" s="118"/>
      <c r="R14303" s="118"/>
      <c r="S14303" s="118"/>
      <c r="T14303" s="118"/>
      <c r="U14303" s="118"/>
      <c r="V14303" s="118"/>
      <c r="W14303" s="118"/>
      <c r="X14303" s="118"/>
      <c r="Y14303" s="118"/>
      <c r="Z14303" s="118"/>
      <c r="AA14303" s="118"/>
      <c r="AB14303" s="118"/>
    </row>
    <row r="14304" spans="1:28">
      <c r="A14304" s="113"/>
      <c r="B14304" s="113"/>
      <c r="C14304" s="114"/>
      <c r="D14304" s="115"/>
      <c r="E14304" s="115"/>
      <c r="F14304" s="116"/>
      <c r="G14304" s="116"/>
      <c r="H14304" s="116"/>
      <c r="I14304" s="116"/>
      <c r="J14304" s="117"/>
      <c r="K14304" s="117"/>
      <c r="L14304" s="114"/>
      <c r="M14304" s="114"/>
      <c r="N14304" s="114"/>
      <c r="O14304" s="114"/>
      <c r="P14304" s="118"/>
      <c r="Q14304" s="118"/>
      <c r="R14304" s="118"/>
      <c r="S14304" s="118"/>
      <c r="T14304" s="118"/>
      <c r="U14304" s="118"/>
      <c r="V14304" s="118"/>
      <c r="W14304" s="118"/>
      <c r="X14304" s="118"/>
      <c r="Y14304" s="118"/>
      <c r="Z14304" s="118"/>
      <c r="AA14304" s="118"/>
      <c r="AB14304" s="118"/>
    </row>
    <row r="14305" spans="1:28">
      <c r="A14305" s="113"/>
      <c r="B14305" s="113"/>
      <c r="C14305" s="114"/>
      <c r="D14305" s="115"/>
      <c r="E14305" s="115"/>
      <c r="F14305" s="116"/>
      <c r="G14305" s="116"/>
      <c r="H14305" s="116"/>
      <c r="I14305" s="116"/>
      <c r="J14305" s="117"/>
      <c r="K14305" s="117"/>
      <c r="L14305" s="114"/>
      <c r="M14305" s="114"/>
      <c r="N14305" s="114"/>
      <c r="O14305" s="114"/>
      <c r="P14305" s="118"/>
      <c r="Q14305" s="118"/>
      <c r="R14305" s="118"/>
      <c r="S14305" s="118"/>
      <c r="T14305" s="118"/>
      <c r="U14305" s="118"/>
      <c r="V14305" s="118"/>
      <c r="W14305" s="118"/>
      <c r="X14305" s="118"/>
      <c r="Y14305" s="118"/>
      <c r="Z14305" s="118"/>
      <c r="AA14305" s="118"/>
      <c r="AB14305" s="118"/>
    </row>
    <row r="14306" spans="1:28">
      <c r="A14306" s="113"/>
      <c r="B14306" s="113"/>
      <c r="C14306" s="114"/>
      <c r="D14306" s="115"/>
      <c r="E14306" s="115"/>
      <c r="F14306" s="116"/>
      <c r="G14306" s="116"/>
      <c r="H14306" s="116"/>
      <c r="I14306" s="116"/>
      <c r="J14306" s="117"/>
      <c r="K14306" s="117"/>
      <c r="L14306" s="114"/>
      <c r="M14306" s="114"/>
      <c r="N14306" s="114"/>
      <c r="O14306" s="114"/>
      <c r="P14306" s="118"/>
      <c r="Q14306" s="118"/>
      <c r="R14306" s="118"/>
      <c r="S14306" s="118"/>
      <c r="T14306" s="118"/>
      <c r="U14306" s="118"/>
      <c r="V14306" s="118"/>
      <c r="W14306" s="118"/>
      <c r="X14306" s="118"/>
      <c r="Y14306" s="118"/>
      <c r="Z14306" s="118"/>
      <c r="AA14306" s="118"/>
      <c r="AB14306" s="118"/>
    </row>
    <row r="14307" spans="1:28">
      <c r="A14307" s="113"/>
      <c r="B14307" s="113"/>
      <c r="C14307" s="114"/>
      <c r="D14307" s="115"/>
      <c r="E14307" s="115"/>
      <c r="F14307" s="116"/>
      <c r="G14307" s="116"/>
      <c r="H14307" s="116"/>
      <c r="I14307" s="116"/>
      <c r="J14307" s="117"/>
      <c r="K14307" s="117"/>
      <c r="L14307" s="114"/>
      <c r="M14307" s="114"/>
      <c r="N14307" s="114"/>
      <c r="O14307" s="114"/>
      <c r="P14307" s="118"/>
      <c r="Q14307" s="118"/>
      <c r="R14307" s="118"/>
      <c r="S14307" s="118"/>
      <c r="T14307" s="118"/>
      <c r="U14307" s="118"/>
      <c r="V14307" s="118"/>
      <c r="W14307" s="118"/>
      <c r="X14307" s="118"/>
      <c r="Y14307" s="118"/>
      <c r="Z14307" s="118"/>
      <c r="AA14307" s="118"/>
      <c r="AB14307" s="118"/>
    </row>
    <row r="14308" spans="1:28">
      <c r="A14308" s="113"/>
      <c r="B14308" s="113"/>
      <c r="C14308" s="114"/>
      <c r="D14308" s="115"/>
      <c r="E14308" s="115"/>
      <c r="F14308" s="116"/>
      <c r="G14308" s="116"/>
      <c r="H14308" s="116"/>
      <c r="I14308" s="116"/>
      <c r="J14308" s="117"/>
      <c r="K14308" s="117"/>
      <c r="L14308" s="114"/>
      <c r="M14308" s="114"/>
      <c r="N14308" s="114"/>
      <c r="O14308" s="114"/>
      <c r="P14308" s="118"/>
      <c r="Q14308" s="118"/>
      <c r="R14308" s="118"/>
      <c r="S14308" s="118"/>
      <c r="T14308" s="118"/>
      <c r="U14308" s="118"/>
      <c r="V14308" s="118"/>
      <c r="W14308" s="118"/>
      <c r="X14308" s="118"/>
      <c r="Y14308" s="118"/>
      <c r="Z14308" s="118"/>
      <c r="AA14308" s="118"/>
      <c r="AB14308" s="118"/>
    </row>
    <row r="14309" spans="1:28">
      <c r="A14309" s="113"/>
      <c r="B14309" s="113"/>
      <c r="C14309" s="114"/>
      <c r="D14309" s="115"/>
      <c r="E14309" s="115"/>
      <c r="F14309" s="116"/>
      <c r="G14309" s="116"/>
      <c r="H14309" s="116"/>
      <c r="I14309" s="116"/>
      <c r="J14309" s="117"/>
      <c r="K14309" s="117"/>
      <c r="L14309" s="114"/>
      <c r="M14309" s="114"/>
      <c r="N14309" s="114"/>
      <c r="O14309" s="114"/>
      <c r="P14309" s="118"/>
      <c r="Q14309" s="118"/>
      <c r="R14309" s="118"/>
      <c r="S14309" s="118"/>
      <c r="T14309" s="118"/>
      <c r="U14309" s="118"/>
      <c r="V14309" s="118"/>
      <c r="W14309" s="118"/>
      <c r="X14309" s="118"/>
      <c r="Y14309" s="118"/>
      <c r="Z14309" s="118"/>
      <c r="AA14309" s="118"/>
      <c r="AB14309" s="118"/>
    </row>
    <row r="14310" spans="1:28">
      <c r="A14310" s="113"/>
      <c r="B14310" s="113"/>
      <c r="C14310" s="114"/>
      <c r="D14310" s="115"/>
      <c r="E14310" s="115"/>
      <c r="F14310" s="116"/>
      <c r="G14310" s="116"/>
      <c r="H14310" s="116"/>
      <c r="I14310" s="116"/>
      <c r="J14310" s="117"/>
      <c r="K14310" s="117"/>
      <c r="L14310" s="114"/>
      <c r="M14310" s="114"/>
      <c r="N14310" s="114"/>
      <c r="O14310" s="114"/>
      <c r="P14310" s="118"/>
      <c r="Q14310" s="118"/>
      <c r="R14310" s="118"/>
      <c r="S14310" s="118"/>
      <c r="T14310" s="118"/>
      <c r="U14310" s="118"/>
      <c r="V14310" s="118"/>
      <c r="W14310" s="118"/>
      <c r="X14310" s="118"/>
      <c r="Y14310" s="118"/>
      <c r="Z14310" s="118"/>
      <c r="AA14310" s="118"/>
      <c r="AB14310" s="118"/>
    </row>
    <row r="14311" spans="1:28">
      <c r="A14311" s="113"/>
      <c r="B14311" s="113"/>
      <c r="C14311" s="114"/>
      <c r="D14311" s="115"/>
      <c r="E14311" s="115"/>
      <c r="F14311" s="116"/>
      <c r="G14311" s="116"/>
      <c r="H14311" s="116"/>
      <c r="I14311" s="116"/>
      <c r="J14311" s="117"/>
      <c r="K14311" s="117"/>
      <c r="L14311" s="114"/>
      <c r="M14311" s="114"/>
      <c r="N14311" s="114"/>
      <c r="O14311" s="114"/>
      <c r="P14311" s="118"/>
      <c r="Q14311" s="118"/>
      <c r="R14311" s="118"/>
      <c r="S14311" s="118"/>
      <c r="T14311" s="118"/>
      <c r="U14311" s="118"/>
      <c r="V14311" s="118"/>
      <c r="W14311" s="118"/>
      <c r="X14311" s="118"/>
      <c r="Y14311" s="118"/>
      <c r="Z14311" s="118"/>
      <c r="AA14311" s="118"/>
      <c r="AB14311" s="118"/>
    </row>
    <row r="14312" spans="1:28">
      <c r="A14312" s="113"/>
      <c r="B14312" s="113"/>
      <c r="C14312" s="114"/>
      <c r="D14312" s="115"/>
      <c r="E14312" s="115"/>
      <c r="F14312" s="116"/>
      <c r="G14312" s="116"/>
      <c r="H14312" s="116"/>
      <c r="I14312" s="116"/>
      <c r="J14312" s="117"/>
      <c r="K14312" s="117"/>
      <c r="L14312" s="114"/>
      <c r="M14312" s="114"/>
      <c r="N14312" s="114"/>
      <c r="O14312" s="114"/>
      <c r="P14312" s="118"/>
      <c r="Q14312" s="118"/>
      <c r="R14312" s="118"/>
      <c r="S14312" s="118"/>
      <c r="T14312" s="118"/>
      <c r="U14312" s="118"/>
      <c r="V14312" s="118"/>
      <c r="W14312" s="118"/>
      <c r="X14312" s="118"/>
      <c r="Y14312" s="118"/>
      <c r="Z14312" s="118"/>
      <c r="AA14312" s="118"/>
      <c r="AB14312" s="118"/>
    </row>
    <row r="14313" spans="1:28">
      <c r="A14313" s="113"/>
      <c r="B14313" s="113"/>
      <c r="C14313" s="114"/>
      <c r="D14313" s="115"/>
      <c r="E14313" s="115"/>
      <c r="F14313" s="116"/>
      <c r="G14313" s="116"/>
      <c r="H14313" s="116"/>
      <c r="I14313" s="116"/>
      <c r="J14313" s="117"/>
      <c r="K14313" s="117"/>
      <c r="L14313" s="114"/>
      <c r="M14313" s="114"/>
      <c r="N14313" s="114"/>
      <c r="O14313" s="114"/>
      <c r="P14313" s="118"/>
      <c r="Q14313" s="118"/>
      <c r="R14313" s="118"/>
      <c r="S14313" s="118"/>
      <c r="T14313" s="118"/>
      <c r="U14313" s="118"/>
      <c r="V14313" s="118"/>
      <c r="W14313" s="118"/>
      <c r="X14313" s="118"/>
      <c r="Y14313" s="118"/>
      <c r="Z14313" s="118"/>
      <c r="AA14313" s="118"/>
      <c r="AB14313" s="118"/>
    </row>
    <row r="14314" spans="1:28">
      <c r="A14314" s="113"/>
      <c r="B14314" s="113"/>
      <c r="C14314" s="114"/>
      <c r="D14314" s="115"/>
      <c r="E14314" s="115"/>
      <c r="F14314" s="116"/>
      <c r="G14314" s="116"/>
      <c r="H14314" s="116"/>
      <c r="I14314" s="116"/>
      <c r="J14314" s="117"/>
      <c r="K14314" s="117"/>
      <c r="L14314" s="114"/>
      <c r="M14314" s="114"/>
      <c r="N14314" s="114"/>
      <c r="O14314" s="114"/>
      <c r="P14314" s="118"/>
      <c r="Q14314" s="118"/>
      <c r="R14314" s="118"/>
      <c r="S14314" s="118"/>
      <c r="T14314" s="118"/>
      <c r="U14314" s="118"/>
      <c r="V14314" s="118"/>
      <c r="W14314" s="118"/>
      <c r="X14314" s="118"/>
      <c r="Y14314" s="118"/>
      <c r="Z14314" s="118"/>
      <c r="AA14314" s="118"/>
      <c r="AB14314" s="118"/>
    </row>
    <row r="14315" spans="1:28">
      <c r="A14315" s="113"/>
      <c r="B14315" s="113"/>
      <c r="C14315" s="114"/>
      <c r="D14315" s="115"/>
      <c r="E14315" s="115"/>
      <c r="F14315" s="116"/>
      <c r="G14315" s="116"/>
      <c r="H14315" s="116"/>
      <c r="I14315" s="116"/>
      <c r="J14315" s="117"/>
      <c r="K14315" s="117"/>
      <c r="L14315" s="114"/>
      <c r="M14315" s="114"/>
      <c r="N14315" s="114"/>
      <c r="O14315" s="114"/>
      <c r="P14315" s="118"/>
      <c r="Q14315" s="118"/>
      <c r="R14315" s="118"/>
      <c r="S14315" s="118"/>
      <c r="T14315" s="118"/>
      <c r="U14315" s="118"/>
      <c r="V14315" s="118"/>
      <c r="W14315" s="118"/>
      <c r="X14315" s="118"/>
      <c r="Y14315" s="118"/>
      <c r="Z14315" s="118"/>
      <c r="AA14315" s="118"/>
      <c r="AB14315" s="118"/>
    </row>
    <row r="14316" spans="1:28">
      <c r="A14316" s="113"/>
      <c r="B14316" s="113"/>
      <c r="C14316" s="114"/>
      <c r="D14316" s="115"/>
      <c r="E14316" s="115"/>
      <c r="F14316" s="116"/>
      <c r="G14316" s="116"/>
      <c r="H14316" s="116"/>
      <c r="I14316" s="116"/>
      <c r="J14316" s="117"/>
      <c r="K14316" s="117"/>
      <c r="L14316" s="114"/>
      <c r="M14316" s="114"/>
      <c r="N14316" s="114"/>
      <c r="O14316" s="114"/>
      <c r="P14316" s="118"/>
      <c r="Q14316" s="118"/>
      <c r="R14316" s="118"/>
      <c r="S14316" s="118"/>
      <c r="T14316" s="118"/>
      <c r="U14316" s="118"/>
      <c r="V14316" s="118"/>
      <c r="W14316" s="118"/>
      <c r="X14316" s="118"/>
      <c r="Y14316" s="118"/>
      <c r="Z14316" s="118"/>
      <c r="AA14316" s="118"/>
      <c r="AB14316" s="118"/>
    </row>
    <row r="14317" spans="1:28">
      <c r="A14317" s="113"/>
      <c r="B14317" s="113"/>
      <c r="C14317" s="114"/>
      <c r="D14317" s="115"/>
      <c r="E14317" s="115"/>
      <c r="F14317" s="116"/>
      <c r="G14317" s="116"/>
      <c r="H14317" s="116"/>
      <c r="I14317" s="116"/>
      <c r="J14317" s="117"/>
      <c r="K14317" s="117"/>
      <c r="L14317" s="114"/>
      <c r="M14317" s="114"/>
      <c r="N14317" s="114"/>
      <c r="O14317" s="114"/>
      <c r="P14317" s="118"/>
      <c r="Q14317" s="118"/>
      <c r="R14317" s="118"/>
      <c r="S14317" s="118"/>
      <c r="T14317" s="118"/>
      <c r="U14317" s="118"/>
      <c r="V14317" s="118"/>
      <c r="W14317" s="118"/>
      <c r="X14317" s="118"/>
      <c r="Y14317" s="118"/>
      <c r="Z14317" s="118"/>
      <c r="AA14317" s="118"/>
      <c r="AB14317" s="118"/>
    </row>
    <row r="14318" spans="1:28">
      <c r="A14318" s="113"/>
      <c r="B14318" s="113"/>
      <c r="C14318" s="114"/>
      <c r="D14318" s="115"/>
      <c r="E14318" s="115"/>
      <c r="F14318" s="116"/>
      <c r="G14318" s="116"/>
      <c r="H14318" s="116"/>
      <c r="I14318" s="116"/>
      <c r="J14318" s="117"/>
      <c r="K14318" s="117"/>
      <c r="L14318" s="114"/>
      <c r="M14318" s="114"/>
      <c r="N14318" s="114"/>
      <c r="O14318" s="114"/>
      <c r="P14318" s="118"/>
      <c r="Q14318" s="118"/>
      <c r="R14318" s="118"/>
      <c r="S14318" s="118"/>
      <c r="T14318" s="118"/>
      <c r="U14318" s="118"/>
      <c r="V14318" s="118"/>
      <c r="W14318" s="118"/>
      <c r="X14318" s="118"/>
      <c r="Y14318" s="118"/>
      <c r="Z14318" s="118"/>
      <c r="AA14318" s="118"/>
      <c r="AB14318" s="118"/>
    </row>
    <row r="14319" spans="1:28">
      <c r="A14319" s="113"/>
      <c r="B14319" s="113"/>
      <c r="C14319" s="114"/>
      <c r="D14319" s="115"/>
      <c r="E14319" s="115"/>
      <c r="F14319" s="116"/>
      <c r="G14319" s="116"/>
      <c r="H14319" s="116"/>
      <c r="I14319" s="116"/>
      <c r="J14319" s="117"/>
      <c r="K14319" s="117"/>
      <c r="L14319" s="114"/>
      <c r="M14319" s="114"/>
      <c r="N14319" s="114"/>
      <c r="O14319" s="114"/>
      <c r="P14319" s="118"/>
      <c r="Q14319" s="118"/>
      <c r="R14319" s="118"/>
      <c r="S14319" s="118"/>
      <c r="T14319" s="118"/>
      <c r="U14319" s="118"/>
      <c r="V14319" s="118"/>
      <c r="W14319" s="118"/>
      <c r="X14319" s="118"/>
      <c r="Y14319" s="118"/>
      <c r="Z14319" s="118"/>
      <c r="AA14319" s="118"/>
      <c r="AB14319" s="118"/>
    </row>
    <row r="14320" spans="1:28">
      <c r="A14320" s="113"/>
      <c r="B14320" s="113"/>
      <c r="C14320" s="114"/>
      <c r="D14320" s="115"/>
      <c r="E14320" s="115"/>
      <c r="F14320" s="116"/>
      <c r="G14320" s="116"/>
      <c r="H14320" s="116"/>
      <c r="I14320" s="116"/>
      <c r="J14320" s="117"/>
      <c r="K14320" s="117"/>
      <c r="L14320" s="114"/>
      <c r="M14320" s="114"/>
      <c r="N14320" s="114"/>
      <c r="O14320" s="114"/>
      <c r="P14320" s="118"/>
      <c r="Q14320" s="118"/>
      <c r="R14320" s="118"/>
      <c r="S14320" s="118"/>
      <c r="T14320" s="118"/>
      <c r="U14320" s="118"/>
      <c r="V14320" s="118"/>
      <c r="W14320" s="118"/>
      <c r="X14320" s="118"/>
      <c r="Y14320" s="118"/>
      <c r="Z14320" s="118"/>
      <c r="AA14320" s="118"/>
      <c r="AB14320" s="118"/>
    </row>
    <row r="14321" spans="1:28">
      <c r="A14321" s="113"/>
      <c r="B14321" s="113"/>
      <c r="C14321" s="114"/>
      <c r="D14321" s="115"/>
      <c r="E14321" s="115"/>
      <c r="F14321" s="116"/>
      <c r="G14321" s="116"/>
      <c r="H14321" s="116"/>
      <c r="I14321" s="116"/>
      <c r="J14321" s="117"/>
      <c r="K14321" s="117"/>
      <c r="L14321" s="114"/>
      <c r="M14321" s="114"/>
      <c r="N14321" s="114"/>
      <c r="O14321" s="114"/>
      <c r="P14321" s="118"/>
      <c r="Q14321" s="118"/>
      <c r="R14321" s="118"/>
      <c r="S14321" s="118"/>
      <c r="T14321" s="118"/>
      <c r="U14321" s="118"/>
      <c r="V14321" s="118"/>
      <c r="W14321" s="118"/>
      <c r="X14321" s="118"/>
      <c r="Y14321" s="118"/>
      <c r="Z14321" s="118"/>
      <c r="AA14321" s="118"/>
      <c r="AB14321" s="118"/>
    </row>
    <row r="14322" spans="1:28">
      <c r="A14322" s="113"/>
      <c r="B14322" s="113"/>
      <c r="C14322" s="114"/>
      <c r="D14322" s="115"/>
      <c r="E14322" s="115"/>
      <c r="F14322" s="116"/>
      <c r="G14322" s="116"/>
      <c r="H14322" s="116"/>
      <c r="I14322" s="116"/>
      <c r="J14322" s="117"/>
      <c r="K14322" s="117"/>
      <c r="L14322" s="114"/>
      <c r="M14322" s="114"/>
      <c r="N14322" s="114"/>
      <c r="O14322" s="114"/>
      <c r="P14322" s="118"/>
      <c r="Q14322" s="118"/>
      <c r="R14322" s="118"/>
      <c r="S14322" s="118"/>
      <c r="T14322" s="118"/>
      <c r="U14322" s="118"/>
      <c r="V14322" s="118"/>
      <c r="W14322" s="118"/>
      <c r="X14322" s="118"/>
      <c r="Y14322" s="118"/>
      <c r="Z14322" s="118"/>
      <c r="AA14322" s="118"/>
      <c r="AB14322" s="118"/>
    </row>
    <row r="14323" spans="1:28">
      <c r="A14323" s="113"/>
      <c r="B14323" s="113"/>
      <c r="C14323" s="114"/>
      <c r="D14323" s="115"/>
      <c r="E14323" s="115"/>
      <c r="F14323" s="116"/>
      <c r="G14323" s="116"/>
      <c r="H14323" s="116"/>
      <c r="I14323" s="116"/>
      <c r="J14323" s="117"/>
      <c r="K14323" s="117"/>
      <c r="L14323" s="114"/>
      <c r="M14323" s="114"/>
      <c r="N14323" s="114"/>
      <c r="O14323" s="114"/>
      <c r="P14323" s="118"/>
      <c r="Q14323" s="118"/>
      <c r="R14323" s="118"/>
      <c r="S14323" s="118"/>
      <c r="T14323" s="118"/>
      <c r="U14323" s="118"/>
      <c r="V14323" s="118"/>
      <c r="W14323" s="118"/>
      <c r="X14323" s="118"/>
      <c r="Y14323" s="118"/>
      <c r="Z14323" s="118"/>
      <c r="AA14323" s="118"/>
      <c r="AB14323" s="118"/>
    </row>
    <row r="14324" spans="1:28">
      <c r="A14324" s="113"/>
      <c r="B14324" s="113"/>
      <c r="C14324" s="114"/>
      <c r="D14324" s="115"/>
      <c r="E14324" s="115"/>
      <c r="F14324" s="116"/>
      <c r="G14324" s="116"/>
      <c r="H14324" s="116"/>
      <c r="I14324" s="116"/>
      <c r="J14324" s="117"/>
      <c r="K14324" s="117"/>
      <c r="L14324" s="114"/>
      <c r="M14324" s="114"/>
      <c r="N14324" s="114"/>
      <c r="O14324" s="114"/>
      <c r="P14324" s="118"/>
      <c r="Q14324" s="118"/>
      <c r="R14324" s="118"/>
      <c r="S14324" s="118"/>
      <c r="T14324" s="118"/>
      <c r="U14324" s="118"/>
      <c r="V14324" s="118"/>
      <c r="W14324" s="118"/>
      <c r="X14324" s="118"/>
      <c r="Y14324" s="118"/>
      <c r="Z14324" s="118"/>
      <c r="AA14324" s="118"/>
      <c r="AB14324" s="118"/>
    </row>
    <row r="14325" spans="1:28">
      <c r="A14325" s="113"/>
      <c r="B14325" s="113"/>
      <c r="C14325" s="114"/>
      <c r="D14325" s="115"/>
      <c r="E14325" s="115"/>
      <c r="F14325" s="116"/>
      <c r="G14325" s="116"/>
      <c r="H14325" s="116"/>
      <c r="I14325" s="116"/>
      <c r="J14325" s="117"/>
      <c r="K14325" s="117"/>
      <c r="L14325" s="114"/>
      <c r="M14325" s="114"/>
      <c r="N14325" s="114"/>
      <c r="O14325" s="114"/>
      <c r="P14325" s="118"/>
      <c r="Q14325" s="118"/>
      <c r="R14325" s="118"/>
      <c r="S14325" s="118"/>
      <c r="T14325" s="118"/>
      <c r="U14325" s="118"/>
      <c r="V14325" s="118"/>
      <c r="W14325" s="118"/>
      <c r="X14325" s="118"/>
      <c r="Y14325" s="118"/>
      <c r="Z14325" s="118"/>
      <c r="AA14325" s="118"/>
      <c r="AB14325" s="118"/>
    </row>
    <row r="14326" spans="1:28">
      <c r="A14326" s="113"/>
      <c r="B14326" s="113"/>
      <c r="C14326" s="114"/>
      <c r="D14326" s="115"/>
      <c r="E14326" s="115"/>
      <c r="F14326" s="116"/>
      <c r="G14326" s="116"/>
      <c r="H14326" s="116"/>
      <c r="I14326" s="116"/>
      <c r="J14326" s="117"/>
      <c r="K14326" s="117"/>
      <c r="L14326" s="114"/>
      <c r="M14326" s="114"/>
      <c r="N14326" s="114"/>
      <c r="O14326" s="114"/>
      <c r="P14326" s="118"/>
      <c r="Q14326" s="118"/>
      <c r="R14326" s="118"/>
      <c r="S14326" s="118"/>
      <c r="T14326" s="118"/>
      <c r="U14326" s="118"/>
      <c r="V14326" s="118"/>
      <c r="W14326" s="118"/>
      <c r="X14326" s="118"/>
      <c r="Y14326" s="118"/>
      <c r="Z14326" s="118"/>
      <c r="AA14326" s="118"/>
      <c r="AB14326" s="118"/>
    </row>
    <row r="14327" spans="1:28">
      <c r="A14327" s="113"/>
      <c r="B14327" s="113"/>
      <c r="C14327" s="114"/>
      <c r="D14327" s="115"/>
      <c r="E14327" s="115"/>
      <c r="F14327" s="116"/>
      <c r="G14327" s="116"/>
      <c r="H14327" s="116"/>
      <c r="I14327" s="116"/>
      <c r="J14327" s="117"/>
      <c r="K14327" s="117"/>
      <c r="L14327" s="114"/>
      <c r="M14327" s="114"/>
      <c r="N14327" s="114"/>
      <c r="O14327" s="114"/>
      <c r="P14327" s="118"/>
      <c r="Q14327" s="118"/>
      <c r="R14327" s="118"/>
      <c r="S14327" s="118"/>
      <c r="T14327" s="118"/>
      <c r="U14327" s="118"/>
      <c r="V14327" s="118"/>
      <c r="W14327" s="118"/>
      <c r="X14327" s="118"/>
      <c r="Y14327" s="118"/>
      <c r="Z14327" s="118"/>
      <c r="AA14327" s="118"/>
      <c r="AB14327" s="118"/>
    </row>
    <row r="14328" spans="1:28">
      <c r="A14328" s="113"/>
      <c r="B14328" s="113"/>
      <c r="C14328" s="114"/>
      <c r="D14328" s="115"/>
      <c r="E14328" s="115"/>
      <c r="F14328" s="116"/>
      <c r="G14328" s="116"/>
      <c r="H14328" s="116"/>
      <c r="I14328" s="116"/>
      <c r="J14328" s="117"/>
      <c r="K14328" s="117"/>
      <c r="L14328" s="114"/>
      <c r="M14328" s="114"/>
      <c r="N14328" s="114"/>
      <c r="O14328" s="114"/>
      <c r="P14328" s="118"/>
      <c r="Q14328" s="118"/>
      <c r="R14328" s="118"/>
      <c r="S14328" s="118"/>
      <c r="T14328" s="118"/>
      <c r="U14328" s="118"/>
      <c r="V14328" s="118"/>
      <c r="W14328" s="118"/>
      <c r="X14328" s="118"/>
      <c r="Y14328" s="118"/>
      <c r="Z14328" s="118"/>
      <c r="AA14328" s="118"/>
      <c r="AB14328" s="118"/>
    </row>
    <row r="14329" spans="1:28">
      <c r="A14329" s="113"/>
      <c r="B14329" s="113"/>
      <c r="C14329" s="114"/>
      <c r="D14329" s="115"/>
      <c r="E14329" s="115"/>
      <c r="F14329" s="116"/>
      <c r="G14329" s="116"/>
      <c r="H14329" s="116"/>
      <c r="I14329" s="116"/>
      <c r="J14329" s="117"/>
      <c r="K14329" s="117"/>
      <c r="L14329" s="114"/>
      <c r="M14329" s="114"/>
      <c r="N14329" s="114"/>
      <c r="O14329" s="114"/>
      <c r="P14329" s="118"/>
      <c r="Q14329" s="118"/>
      <c r="R14329" s="118"/>
      <c r="S14329" s="118"/>
      <c r="T14329" s="118"/>
      <c r="U14329" s="118"/>
      <c r="V14329" s="118"/>
      <c r="W14329" s="118"/>
      <c r="X14329" s="118"/>
      <c r="Y14329" s="118"/>
      <c r="Z14329" s="118"/>
      <c r="AA14329" s="118"/>
      <c r="AB14329" s="118"/>
    </row>
    <row r="14330" spans="1:28">
      <c r="A14330" s="113"/>
      <c r="B14330" s="113"/>
      <c r="C14330" s="114"/>
      <c r="D14330" s="115"/>
      <c r="E14330" s="115"/>
      <c r="F14330" s="116"/>
      <c r="G14330" s="116"/>
      <c r="H14330" s="116"/>
      <c r="I14330" s="116"/>
      <c r="J14330" s="117"/>
      <c r="K14330" s="117"/>
      <c r="L14330" s="114"/>
      <c r="M14330" s="114"/>
      <c r="N14330" s="114"/>
      <c r="O14330" s="114"/>
      <c r="P14330" s="118"/>
      <c r="Q14330" s="118"/>
      <c r="R14330" s="118"/>
      <c r="S14330" s="118"/>
      <c r="T14330" s="118"/>
      <c r="U14330" s="118"/>
      <c r="V14330" s="118"/>
      <c r="W14330" s="118"/>
      <c r="X14330" s="118"/>
      <c r="Y14330" s="118"/>
      <c r="Z14330" s="118"/>
      <c r="AA14330" s="118"/>
      <c r="AB14330" s="118"/>
    </row>
    <row r="14331" spans="1:28">
      <c r="A14331" s="113"/>
      <c r="B14331" s="113"/>
      <c r="C14331" s="114"/>
      <c r="D14331" s="115"/>
      <c r="E14331" s="115"/>
      <c r="F14331" s="116"/>
      <c r="G14331" s="116"/>
      <c r="H14331" s="116"/>
      <c r="I14331" s="116"/>
      <c r="J14331" s="117"/>
      <c r="K14331" s="117"/>
      <c r="L14331" s="114"/>
      <c r="M14331" s="114"/>
      <c r="N14331" s="114"/>
      <c r="O14331" s="114"/>
      <c r="P14331" s="118"/>
      <c r="Q14331" s="118"/>
      <c r="R14331" s="118"/>
      <c r="S14331" s="118"/>
      <c r="T14331" s="118"/>
      <c r="U14331" s="118"/>
      <c r="V14331" s="118"/>
      <c r="W14331" s="118"/>
      <c r="X14331" s="118"/>
      <c r="Y14331" s="118"/>
      <c r="Z14331" s="118"/>
      <c r="AA14331" s="118"/>
      <c r="AB14331" s="118"/>
    </row>
    <row r="14332" spans="1:28">
      <c r="A14332" s="113"/>
      <c r="B14332" s="113"/>
      <c r="C14332" s="114"/>
      <c r="D14332" s="115"/>
      <c r="E14332" s="115"/>
      <c r="F14332" s="116"/>
      <c r="G14332" s="116"/>
      <c r="H14332" s="116"/>
      <c r="I14332" s="116"/>
      <c r="J14332" s="117"/>
      <c r="K14332" s="117"/>
      <c r="L14332" s="114"/>
      <c r="M14332" s="114"/>
      <c r="N14332" s="114"/>
      <c r="O14332" s="114"/>
      <c r="P14332" s="118"/>
      <c r="Q14332" s="118"/>
      <c r="R14332" s="118"/>
      <c r="S14332" s="118"/>
      <c r="T14332" s="118"/>
      <c r="U14332" s="118"/>
      <c r="V14332" s="118"/>
      <c r="W14332" s="118"/>
      <c r="X14332" s="118"/>
      <c r="Y14332" s="118"/>
      <c r="Z14332" s="118"/>
      <c r="AA14332" s="118"/>
      <c r="AB14332" s="118"/>
    </row>
    <row r="14333" spans="1:28">
      <c r="A14333" s="113"/>
      <c r="B14333" s="113"/>
      <c r="C14333" s="114"/>
      <c r="D14333" s="115"/>
      <c r="E14333" s="115"/>
      <c r="F14333" s="116"/>
      <c r="G14333" s="116"/>
      <c r="H14333" s="116"/>
      <c r="I14333" s="116"/>
      <c r="J14333" s="117"/>
      <c r="K14333" s="117"/>
      <c r="L14333" s="114"/>
      <c r="M14333" s="114"/>
      <c r="N14333" s="114"/>
      <c r="O14333" s="114"/>
      <c r="P14333" s="118"/>
      <c r="Q14333" s="118"/>
      <c r="R14333" s="118"/>
      <c r="S14333" s="118"/>
      <c r="T14333" s="118"/>
      <c r="U14333" s="118"/>
      <c r="V14333" s="118"/>
      <c r="W14333" s="118"/>
      <c r="X14333" s="118"/>
      <c r="Y14333" s="118"/>
      <c r="Z14333" s="118"/>
      <c r="AA14333" s="118"/>
      <c r="AB14333" s="118"/>
    </row>
    <row r="14334" spans="1:28">
      <c r="A14334" s="113"/>
      <c r="B14334" s="113"/>
      <c r="C14334" s="114"/>
      <c r="D14334" s="115"/>
      <c r="E14334" s="115"/>
      <c r="F14334" s="116"/>
      <c r="G14334" s="116"/>
      <c r="H14334" s="116"/>
      <c r="I14334" s="116"/>
      <c r="J14334" s="117"/>
      <c r="K14334" s="117"/>
      <c r="L14334" s="114"/>
      <c r="M14334" s="114"/>
      <c r="N14334" s="114"/>
      <c r="O14334" s="114"/>
      <c r="P14334" s="118"/>
      <c r="Q14334" s="118"/>
      <c r="R14334" s="118"/>
      <c r="S14334" s="118"/>
      <c r="T14334" s="118"/>
      <c r="U14334" s="118"/>
      <c r="V14334" s="118"/>
      <c r="W14334" s="118"/>
      <c r="X14334" s="118"/>
      <c r="Y14334" s="118"/>
      <c r="Z14334" s="118"/>
      <c r="AA14334" s="118"/>
      <c r="AB14334" s="118"/>
    </row>
    <row r="14335" spans="1:28">
      <c r="A14335" s="113"/>
      <c r="B14335" s="113"/>
      <c r="C14335" s="114"/>
      <c r="D14335" s="115"/>
      <c r="E14335" s="115"/>
      <c r="F14335" s="116"/>
      <c r="G14335" s="116"/>
      <c r="H14335" s="116"/>
      <c r="I14335" s="116"/>
      <c r="J14335" s="117"/>
      <c r="K14335" s="117"/>
      <c r="L14335" s="114"/>
      <c r="M14335" s="114"/>
      <c r="N14335" s="114"/>
      <c r="O14335" s="114"/>
      <c r="P14335" s="118"/>
      <c r="Q14335" s="118"/>
      <c r="R14335" s="118"/>
      <c r="S14335" s="118"/>
      <c r="T14335" s="118"/>
      <c r="U14335" s="118"/>
      <c r="V14335" s="118"/>
      <c r="W14335" s="118"/>
      <c r="X14335" s="118"/>
      <c r="Y14335" s="118"/>
      <c r="Z14335" s="118"/>
      <c r="AA14335" s="118"/>
      <c r="AB14335" s="118"/>
    </row>
    <row r="14336" spans="1:28">
      <c r="A14336" s="113"/>
      <c r="B14336" s="113"/>
      <c r="C14336" s="114"/>
      <c r="D14336" s="115"/>
      <c r="E14336" s="115"/>
      <c r="F14336" s="116"/>
      <c r="G14336" s="116"/>
      <c r="H14336" s="116"/>
      <c r="I14336" s="116"/>
      <c r="J14336" s="117"/>
      <c r="K14336" s="117"/>
      <c r="L14336" s="114"/>
      <c r="M14336" s="114"/>
      <c r="N14336" s="114"/>
      <c r="O14336" s="114"/>
      <c r="P14336" s="118"/>
      <c r="Q14336" s="118"/>
      <c r="R14336" s="118"/>
      <c r="S14336" s="118"/>
      <c r="T14336" s="118"/>
      <c r="U14336" s="118"/>
      <c r="V14336" s="118"/>
      <c r="W14336" s="118"/>
      <c r="X14336" s="118"/>
      <c r="Y14336" s="118"/>
      <c r="Z14336" s="118"/>
      <c r="AA14336" s="118"/>
      <c r="AB14336" s="118"/>
    </row>
    <row r="14337" spans="1:28">
      <c r="A14337" s="113"/>
      <c r="B14337" s="113"/>
      <c r="C14337" s="114"/>
      <c r="D14337" s="115"/>
      <c r="E14337" s="115"/>
      <c r="F14337" s="116"/>
      <c r="G14337" s="116"/>
      <c r="H14337" s="116"/>
      <c r="I14337" s="116"/>
      <c r="J14337" s="117"/>
      <c r="K14337" s="117"/>
      <c r="L14337" s="114"/>
      <c r="M14337" s="114"/>
      <c r="N14337" s="114"/>
      <c r="O14337" s="114"/>
      <c r="P14337" s="118"/>
      <c r="Q14337" s="118"/>
      <c r="R14337" s="118"/>
      <c r="S14337" s="118"/>
      <c r="T14337" s="118"/>
      <c r="U14337" s="118"/>
      <c r="V14337" s="118"/>
      <c r="W14337" s="118"/>
      <c r="X14337" s="118"/>
      <c r="Y14337" s="118"/>
      <c r="Z14337" s="118"/>
      <c r="AA14337" s="118"/>
      <c r="AB14337" s="118"/>
    </row>
    <row r="14338" spans="1:28">
      <c r="A14338" s="113"/>
      <c r="B14338" s="113"/>
      <c r="C14338" s="114"/>
      <c r="D14338" s="115"/>
      <c r="E14338" s="115"/>
      <c r="F14338" s="116"/>
      <c r="G14338" s="116"/>
      <c r="H14338" s="116"/>
      <c r="I14338" s="116"/>
      <c r="J14338" s="117"/>
      <c r="K14338" s="117"/>
      <c r="L14338" s="114"/>
      <c r="M14338" s="114"/>
      <c r="N14338" s="114"/>
      <c r="O14338" s="114"/>
      <c r="P14338" s="118"/>
      <c r="Q14338" s="118"/>
      <c r="R14338" s="118"/>
      <c r="S14338" s="118"/>
      <c r="T14338" s="118"/>
      <c r="U14338" s="118"/>
      <c r="V14338" s="118"/>
      <c r="W14338" s="118"/>
      <c r="X14338" s="118"/>
      <c r="Y14338" s="118"/>
      <c r="Z14338" s="118"/>
      <c r="AA14338" s="118"/>
      <c r="AB14338" s="118"/>
    </row>
    <row r="14339" spans="1:28">
      <c r="A14339" s="113"/>
      <c r="B14339" s="113"/>
      <c r="C14339" s="114"/>
      <c r="D14339" s="115"/>
      <c r="E14339" s="115"/>
      <c r="F14339" s="116"/>
      <c r="G14339" s="116"/>
      <c r="H14339" s="116"/>
      <c r="I14339" s="116"/>
      <c r="J14339" s="117"/>
      <c r="K14339" s="117"/>
      <c r="L14339" s="114"/>
      <c r="M14339" s="114"/>
      <c r="N14339" s="114"/>
      <c r="O14339" s="114"/>
      <c r="P14339" s="118"/>
      <c r="Q14339" s="118"/>
      <c r="R14339" s="118"/>
      <c r="S14339" s="118"/>
      <c r="T14339" s="118"/>
      <c r="U14339" s="118"/>
      <c r="V14339" s="118"/>
      <c r="W14339" s="118"/>
      <c r="X14339" s="118"/>
      <c r="Y14339" s="118"/>
      <c r="Z14339" s="118"/>
      <c r="AA14339" s="118"/>
      <c r="AB14339" s="118"/>
    </row>
    <row r="14340" spans="1:28">
      <c r="A14340" s="113"/>
      <c r="B14340" s="113"/>
      <c r="C14340" s="114"/>
      <c r="D14340" s="115"/>
      <c r="E14340" s="115"/>
      <c r="F14340" s="116"/>
      <c r="G14340" s="116"/>
      <c r="H14340" s="116"/>
      <c r="I14340" s="116"/>
      <c r="J14340" s="117"/>
      <c r="K14340" s="117"/>
      <c r="L14340" s="114"/>
      <c r="M14340" s="114"/>
      <c r="N14340" s="114"/>
      <c r="O14340" s="114"/>
      <c r="P14340" s="118"/>
      <c r="Q14340" s="118"/>
      <c r="R14340" s="118"/>
      <c r="S14340" s="118"/>
      <c r="T14340" s="118"/>
      <c r="U14340" s="118"/>
      <c r="V14340" s="118"/>
      <c r="W14340" s="118"/>
      <c r="X14340" s="118"/>
      <c r="Y14340" s="118"/>
      <c r="Z14340" s="118"/>
      <c r="AA14340" s="118"/>
      <c r="AB14340" s="118"/>
    </row>
    <row r="14341" spans="1:28">
      <c r="A14341" s="113"/>
      <c r="B14341" s="113"/>
      <c r="C14341" s="114"/>
      <c r="D14341" s="115"/>
      <c r="E14341" s="115"/>
      <c r="F14341" s="116"/>
      <c r="G14341" s="116"/>
      <c r="H14341" s="116"/>
      <c r="I14341" s="116"/>
      <c r="J14341" s="117"/>
      <c r="K14341" s="117"/>
      <c r="L14341" s="114"/>
      <c r="M14341" s="114"/>
      <c r="N14341" s="114"/>
      <c r="O14341" s="114"/>
      <c r="P14341" s="118"/>
      <c r="Q14341" s="118"/>
      <c r="R14341" s="118"/>
      <c r="S14341" s="118"/>
      <c r="T14341" s="118"/>
      <c r="U14341" s="118"/>
      <c r="V14341" s="118"/>
      <c r="W14341" s="118"/>
      <c r="X14341" s="118"/>
      <c r="Y14341" s="118"/>
      <c r="Z14341" s="118"/>
      <c r="AA14341" s="118"/>
      <c r="AB14341" s="118"/>
    </row>
    <row r="14342" spans="1:28">
      <c r="A14342" s="113"/>
      <c r="B14342" s="113"/>
      <c r="C14342" s="114"/>
      <c r="D14342" s="115"/>
      <c r="E14342" s="115"/>
      <c r="F14342" s="116"/>
      <c r="G14342" s="116"/>
      <c r="H14342" s="116"/>
      <c r="I14342" s="116"/>
      <c r="J14342" s="117"/>
      <c r="K14342" s="117"/>
      <c r="L14342" s="114"/>
      <c r="M14342" s="114"/>
      <c r="N14342" s="114"/>
      <c r="O14342" s="114"/>
      <c r="P14342" s="118"/>
      <c r="Q14342" s="118"/>
      <c r="R14342" s="118"/>
      <c r="S14342" s="118"/>
      <c r="T14342" s="118"/>
      <c r="U14342" s="118"/>
      <c r="V14342" s="118"/>
      <c r="W14342" s="118"/>
      <c r="X14342" s="118"/>
      <c r="Y14342" s="118"/>
      <c r="Z14342" s="118"/>
      <c r="AA14342" s="118"/>
      <c r="AB14342" s="118"/>
    </row>
    <row r="14343" spans="1:28">
      <c r="A14343" s="113"/>
      <c r="B14343" s="113"/>
      <c r="C14343" s="114"/>
      <c r="D14343" s="115"/>
      <c r="E14343" s="115"/>
      <c r="F14343" s="116"/>
      <c r="G14343" s="116"/>
      <c r="H14343" s="116"/>
      <c r="I14343" s="116"/>
      <c r="J14343" s="117"/>
      <c r="K14343" s="117"/>
      <c r="L14343" s="114"/>
      <c r="M14343" s="114"/>
      <c r="N14343" s="114"/>
      <c r="O14343" s="114"/>
      <c r="P14343" s="118"/>
      <c r="Q14343" s="118"/>
      <c r="R14343" s="118"/>
      <c r="S14343" s="118"/>
      <c r="T14343" s="118"/>
      <c r="U14343" s="118"/>
      <c r="V14343" s="118"/>
      <c r="W14343" s="118"/>
      <c r="X14343" s="118"/>
      <c r="Y14343" s="118"/>
      <c r="Z14343" s="118"/>
      <c r="AA14343" s="118"/>
      <c r="AB14343" s="118"/>
    </row>
    <row r="14344" spans="1:28">
      <c r="A14344" s="113"/>
      <c r="B14344" s="113"/>
      <c r="C14344" s="114"/>
      <c r="D14344" s="115"/>
      <c r="E14344" s="115"/>
      <c r="F14344" s="116"/>
      <c r="G14344" s="116"/>
      <c r="H14344" s="116"/>
      <c r="I14344" s="116"/>
      <c r="J14344" s="117"/>
      <c r="K14344" s="117"/>
      <c r="L14344" s="114"/>
      <c r="M14344" s="114"/>
      <c r="N14344" s="114"/>
      <c r="O14344" s="114"/>
      <c r="P14344" s="118"/>
      <c r="Q14344" s="118"/>
      <c r="R14344" s="118"/>
      <c r="S14344" s="118"/>
      <c r="T14344" s="118"/>
      <c r="U14344" s="118"/>
      <c r="V14344" s="118"/>
      <c r="W14344" s="118"/>
      <c r="X14344" s="118"/>
      <c r="Y14344" s="118"/>
      <c r="Z14344" s="118"/>
      <c r="AA14344" s="118"/>
      <c r="AB14344" s="118"/>
    </row>
    <row r="14345" spans="1:28">
      <c r="A14345" s="113"/>
      <c r="B14345" s="113"/>
      <c r="C14345" s="114"/>
      <c r="D14345" s="115"/>
      <c r="E14345" s="115"/>
      <c r="F14345" s="116"/>
      <c r="G14345" s="116"/>
      <c r="H14345" s="116"/>
      <c r="I14345" s="116"/>
      <c r="J14345" s="117"/>
      <c r="K14345" s="117"/>
      <c r="L14345" s="114"/>
      <c r="M14345" s="114"/>
      <c r="N14345" s="114"/>
      <c r="O14345" s="114"/>
      <c r="P14345" s="118"/>
      <c r="Q14345" s="118"/>
      <c r="R14345" s="118"/>
      <c r="S14345" s="118"/>
      <c r="T14345" s="118"/>
      <c r="U14345" s="118"/>
      <c r="V14345" s="118"/>
      <c r="W14345" s="118"/>
      <c r="X14345" s="118"/>
      <c r="Y14345" s="118"/>
      <c r="Z14345" s="118"/>
      <c r="AA14345" s="118"/>
      <c r="AB14345" s="118"/>
    </row>
    <row r="14346" spans="1:28">
      <c r="A14346" s="113"/>
      <c r="B14346" s="113"/>
      <c r="C14346" s="114"/>
      <c r="D14346" s="115"/>
      <c r="E14346" s="115"/>
      <c r="F14346" s="116"/>
      <c r="G14346" s="116"/>
      <c r="H14346" s="116"/>
      <c r="I14346" s="116"/>
      <c r="J14346" s="117"/>
      <c r="K14346" s="117"/>
      <c r="L14346" s="114"/>
      <c r="M14346" s="114"/>
      <c r="N14346" s="114"/>
      <c r="O14346" s="114"/>
      <c r="P14346" s="118"/>
      <c r="Q14346" s="118"/>
      <c r="R14346" s="118"/>
      <c r="S14346" s="118"/>
      <c r="T14346" s="118"/>
      <c r="U14346" s="118"/>
      <c r="V14346" s="118"/>
      <c r="W14346" s="118"/>
      <c r="X14346" s="118"/>
      <c r="Y14346" s="118"/>
      <c r="Z14346" s="118"/>
      <c r="AA14346" s="118"/>
      <c r="AB14346" s="118"/>
    </row>
    <row r="14347" spans="1:28">
      <c r="A14347" s="113"/>
      <c r="B14347" s="113"/>
      <c r="C14347" s="114"/>
      <c r="D14347" s="115"/>
      <c r="E14347" s="115"/>
      <c r="F14347" s="116"/>
      <c r="G14347" s="116"/>
      <c r="H14347" s="116"/>
      <c r="I14347" s="116"/>
      <c r="J14347" s="117"/>
      <c r="K14347" s="117"/>
      <c r="L14347" s="114"/>
      <c r="M14347" s="114"/>
      <c r="N14347" s="114"/>
      <c r="O14347" s="114"/>
      <c r="P14347" s="118"/>
      <c r="Q14347" s="118"/>
      <c r="R14347" s="118"/>
      <c r="S14347" s="118"/>
      <c r="T14347" s="118"/>
      <c r="U14347" s="118"/>
      <c r="V14347" s="118"/>
      <c r="W14347" s="118"/>
      <c r="X14347" s="118"/>
      <c r="Y14347" s="118"/>
      <c r="Z14347" s="118"/>
      <c r="AA14347" s="118"/>
      <c r="AB14347" s="118"/>
    </row>
    <row r="14348" spans="1:28">
      <c r="A14348" s="113"/>
      <c r="B14348" s="113"/>
      <c r="C14348" s="114"/>
      <c r="D14348" s="115"/>
      <c r="E14348" s="115"/>
      <c r="F14348" s="116"/>
      <c r="G14348" s="116"/>
      <c r="H14348" s="116"/>
      <c r="I14348" s="116"/>
      <c r="J14348" s="117"/>
      <c r="K14348" s="117"/>
      <c r="L14348" s="114"/>
      <c r="M14348" s="114"/>
      <c r="N14348" s="114"/>
      <c r="O14348" s="114"/>
      <c r="P14348" s="118"/>
      <c r="Q14348" s="118"/>
      <c r="R14348" s="118"/>
      <c r="S14348" s="118"/>
      <c r="T14348" s="118"/>
      <c r="U14348" s="118"/>
      <c r="V14348" s="118"/>
      <c r="W14348" s="118"/>
      <c r="X14348" s="118"/>
      <c r="Y14348" s="118"/>
      <c r="Z14348" s="118"/>
      <c r="AA14348" s="118"/>
      <c r="AB14348" s="118"/>
    </row>
    <row r="14349" spans="1:28">
      <c r="A14349" s="113"/>
      <c r="B14349" s="113"/>
      <c r="C14349" s="114"/>
      <c r="D14349" s="115"/>
      <c r="E14349" s="115"/>
      <c r="F14349" s="116"/>
      <c r="G14349" s="116"/>
      <c r="H14349" s="116"/>
      <c r="I14349" s="116"/>
      <c r="J14349" s="117"/>
      <c r="K14349" s="117"/>
      <c r="L14349" s="114"/>
      <c r="M14349" s="114"/>
      <c r="N14349" s="114"/>
      <c r="O14349" s="114"/>
      <c r="P14349" s="118"/>
      <c r="Q14349" s="118"/>
      <c r="R14349" s="118"/>
      <c r="S14349" s="118"/>
      <c r="T14349" s="118"/>
      <c r="U14349" s="118"/>
      <c r="V14349" s="118"/>
      <c r="W14349" s="118"/>
      <c r="X14349" s="118"/>
      <c r="Y14349" s="118"/>
      <c r="Z14349" s="118"/>
      <c r="AA14349" s="118"/>
      <c r="AB14349" s="118"/>
    </row>
    <row r="14350" spans="1:28">
      <c r="A14350" s="113"/>
      <c r="B14350" s="113"/>
      <c r="C14350" s="114"/>
      <c r="D14350" s="115"/>
      <c r="E14350" s="115"/>
      <c r="F14350" s="116"/>
      <c r="G14350" s="116"/>
      <c r="H14350" s="116"/>
      <c r="I14350" s="116"/>
      <c r="J14350" s="117"/>
      <c r="K14350" s="117"/>
      <c r="L14350" s="114"/>
      <c r="M14350" s="114"/>
      <c r="N14350" s="114"/>
      <c r="O14350" s="114"/>
      <c r="P14350" s="118"/>
      <c r="Q14350" s="118"/>
      <c r="R14350" s="118"/>
      <c r="S14350" s="118"/>
      <c r="T14350" s="118"/>
      <c r="U14350" s="118"/>
      <c r="V14350" s="118"/>
      <c r="W14350" s="118"/>
      <c r="X14350" s="118"/>
      <c r="Y14350" s="118"/>
      <c r="Z14350" s="118"/>
      <c r="AA14350" s="118"/>
      <c r="AB14350" s="118"/>
    </row>
    <row r="14351" spans="1:28">
      <c r="A14351" s="113"/>
      <c r="B14351" s="113"/>
      <c r="C14351" s="114"/>
      <c r="D14351" s="115"/>
      <c r="E14351" s="115"/>
      <c r="F14351" s="116"/>
      <c r="G14351" s="116"/>
      <c r="H14351" s="116"/>
      <c r="I14351" s="116"/>
      <c r="J14351" s="117"/>
      <c r="K14351" s="117"/>
      <c r="L14351" s="114"/>
      <c r="M14351" s="114"/>
      <c r="N14351" s="114"/>
      <c r="O14351" s="114"/>
      <c r="P14351" s="118"/>
      <c r="Q14351" s="118"/>
      <c r="R14351" s="118"/>
      <c r="S14351" s="118"/>
      <c r="T14351" s="118"/>
      <c r="U14351" s="118"/>
      <c r="V14351" s="118"/>
      <c r="W14351" s="118"/>
      <c r="X14351" s="118"/>
      <c r="Y14351" s="118"/>
      <c r="Z14351" s="118"/>
      <c r="AA14351" s="118"/>
      <c r="AB14351" s="118"/>
    </row>
    <row r="14352" spans="1:28">
      <c r="A14352" s="113"/>
      <c r="B14352" s="113"/>
      <c r="C14352" s="114"/>
      <c r="D14352" s="115"/>
      <c r="E14352" s="115"/>
      <c r="F14352" s="116"/>
      <c r="G14352" s="116"/>
      <c r="H14352" s="116"/>
      <c r="I14352" s="116"/>
      <c r="J14352" s="117"/>
      <c r="K14352" s="117"/>
      <c r="L14352" s="114"/>
      <c r="M14352" s="114"/>
      <c r="N14352" s="114"/>
      <c r="O14352" s="114"/>
      <c r="P14352" s="118"/>
      <c r="Q14352" s="118"/>
      <c r="R14352" s="118"/>
      <c r="S14352" s="118"/>
      <c r="T14352" s="118"/>
      <c r="U14352" s="118"/>
      <c r="V14352" s="118"/>
      <c r="W14352" s="118"/>
      <c r="X14352" s="118"/>
      <c r="Y14352" s="118"/>
      <c r="Z14352" s="118"/>
      <c r="AA14352" s="118"/>
      <c r="AB14352" s="118"/>
    </row>
    <row r="14353" spans="1:28">
      <c r="A14353" s="113"/>
      <c r="B14353" s="113"/>
      <c r="C14353" s="114"/>
      <c r="D14353" s="115"/>
      <c r="E14353" s="115"/>
      <c r="F14353" s="116"/>
      <c r="G14353" s="116"/>
      <c r="H14353" s="116"/>
      <c r="I14353" s="116"/>
      <c r="J14353" s="117"/>
      <c r="K14353" s="117"/>
      <c r="L14353" s="114"/>
      <c r="M14353" s="114"/>
      <c r="N14353" s="114"/>
      <c r="O14353" s="114"/>
      <c r="P14353" s="118"/>
      <c r="Q14353" s="118"/>
      <c r="R14353" s="118"/>
      <c r="S14353" s="118"/>
      <c r="T14353" s="118"/>
      <c r="U14353" s="118"/>
      <c r="V14353" s="118"/>
      <c r="W14353" s="118"/>
      <c r="X14353" s="118"/>
      <c r="Y14353" s="118"/>
      <c r="Z14353" s="118"/>
      <c r="AA14353" s="118"/>
      <c r="AB14353" s="118"/>
    </row>
    <row r="14354" spans="1:28">
      <c r="A14354" s="113"/>
      <c r="B14354" s="113"/>
      <c r="C14354" s="114"/>
      <c r="D14354" s="115"/>
      <c r="E14354" s="115"/>
      <c r="F14354" s="116"/>
      <c r="G14354" s="116"/>
      <c r="H14354" s="116"/>
      <c r="I14354" s="116"/>
      <c r="J14354" s="117"/>
      <c r="K14354" s="117"/>
      <c r="L14354" s="114"/>
      <c r="M14354" s="114"/>
      <c r="N14354" s="114"/>
      <c r="O14354" s="114"/>
      <c r="P14354" s="118"/>
      <c r="Q14354" s="118"/>
      <c r="R14354" s="118"/>
      <c r="S14354" s="118"/>
      <c r="T14354" s="118"/>
      <c r="U14354" s="118"/>
      <c r="V14354" s="118"/>
      <c r="W14354" s="118"/>
      <c r="X14354" s="118"/>
      <c r="Y14354" s="118"/>
      <c r="Z14354" s="118"/>
      <c r="AA14354" s="118"/>
      <c r="AB14354" s="118"/>
    </row>
    <row r="14355" spans="1:28">
      <c r="A14355" s="113"/>
      <c r="B14355" s="113"/>
      <c r="C14355" s="114"/>
      <c r="D14355" s="115"/>
      <c r="E14355" s="115"/>
      <c r="F14355" s="116"/>
      <c r="G14355" s="116"/>
      <c r="H14355" s="116"/>
      <c r="I14355" s="116"/>
      <c r="J14355" s="117"/>
      <c r="K14355" s="117"/>
      <c r="L14355" s="114"/>
      <c r="M14355" s="114"/>
      <c r="N14355" s="114"/>
      <c r="O14355" s="114"/>
      <c r="P14355" s="118"/>
      <c r="Q14355" s="118"/>
      <c r="R14355" s="118"/>
      <c r="S14355" s="118"/>
      <c r="T14355" s="118"/>
      <c r="U14355" s="118"/>
      <c r="V14355" s="118"/>
      <c r="W14355" s="118"/>
      <c r="X14355" s="118"/>
      <c r="Y14355" s="118"/>
      <c r="Z14355" s="118"/>
      <c r="AA14355" s="118"/>
      <c r="AB14355" s="118"/>
    </row>
    <row r="14356" spans="1:28">
      <c r="A14356" s="113"/>
      <c r="B14356" s="113"/>
      <c r="C14356" s="114"/>
      <c r="D14356" s="115"/>
      <c r="E14356" s="115"/>
      <c r="F14356" s="116"/>
      <c r="G14356" s="116"/>
      <c r="H14356" s="116"/>
      <c r="I14356" s="116"/>
      <c r="J14356" s="117"/>
      <c r="K14356" s="117"/>
      <c r="L14356" s="114"/>
      <c r="M14356" s="114"/>
      <c r="N14356" s="114"/>
      <c r="O14356" s="114"/>
      <c r="P14356" s="118"/>
      <c r="Q14356" s="118"/>
      <c r="R14356" s="118"/>
      <c r="S14356" s="118"/>
      <c r="T14356" s="118"/>
      <c r="U14356" s="118"/>
      <c r="V14356" s="118"/>
      <c r="W14356" s="118"/>
      <c r="X14356" s="118"/>
      <c r="Y14356" s="118"/>
      <c r="Z14356" s="118"/>
      <c r="AA14356" s="118"/>
      <c r="AB14356" s="118"/>
    </row>
    <row r="14357" spans="1:28">
      <c r="A14357" s="113"/>
      <c r="B14357" s="113"/>
      <c r="C14357" s="114"/>
      <c r="D14357" s="115"/>
      <c r="E14357" s="115"/>
      <c r="F14357" s="116"/>
      <c r="G14357" s="116"/>
      <c r="H14357" s="116"/>
      <c r="I14357" s="116"/>
      <c r="J14357" s="117"/>
      <c r="K14357" s="117"/>
      <c r="L14357" s="114"/>
      <c r="M14357" s="114"/>
      <c r="N14357" s="114"/>
      <c r="O14357" s="114"/>
      <c r="P14357" s="118"/>
      <c r="Q14357" s="118"/>
      <c r="R14357" s="118"/>
      <c r="S14357" s="118"/>
      <c r="T14357" s="118"/>
      <c r="U14357" s="118"/>
      <c r="V14357" s="118"/>
      <c r="W14357" s="118"/>
      <c r="X14357" s="118"/>
      <c r="Y14357" s="118"/>
      <c r="Z14357" s="118"/>
      <c r="AA14357" s="118"/>
      <c r="AB14357" s="118"/>
    </row>
    <row r="14358" spans="1:28">
      <c r="A14358" s="113"/>
      <c r="B14358" s="113"/>
      <c r="C14358" s="114"/>
      <c r="D14358" s="115"/>
      <c r="E14358" s="115"/>
      <c r="F14358" s="116"/>
      <c r="G14358" s="116"/>
      <c r="H14358" s="116"/>
      <c r="I14358" s="116"/>
      <c r="J14358" s="117"/>
      <c r="K14358" s="117"/>
      <c r="L14358" s="114"/>
      <c r="M14358" s="114"/>
      <c r="N14358" s="114"/>
      <c r="O14358" s="114"/>
      <c r="P14358" s="118"/>
      <c r="Q14358" s="118"/>
      <c r="R14358" s="118"/>
      <c r="S14358" s="118"/>
      <c r="T14358" s="118"/>
      <c r="U14358" s="118"/>
      <c r="V14358" s="118"/>
      <c r="W14358" s="118"/>
      <c r="X14358" s="118"/>
      <c r="Y14358" s="118"/>
      <c r="Z14358" s="118"/>
      <c r="AA14358" s="118"/>
      <c r="AB14358" s="118"/>
    </row>
    <row r="14359" spans="1:28">
      <c r="A14359" s="113"/>
      <c r="B14359" s="113"/>
      <c r="C14359" s="114"/>
      <c r="D14359" s="115"/>
      <c r="E14359" s="115"/>
      <c r="F14359" s="116"/>
      <c r="G14359" s="116"/>
      <c r="H14359" s="116"/>
      <c r="I14359" s="116"/>
      <c r="J14359" s="117"/>
      <c r="K14359" s="117"/>
      <c r="L14359" s="114"/>
      <c r="M14359" s="114"/>
      <c r="N14359" s="114"/>
      <c r="O14359" s="114"/>
      <c r="P14359" s="118"/>
      <c r="Q14359" s="118"/>
      <c r="R14359" s="118"/>
      <c r="S14359" s="118"/>
      <c r="T14359" s="118"/>
      <c r="U14359" s="118"/>
      <c r="V14359" s="118"/>
      <c r="W14359" s="118"/>
      <c r="X14359" s="118"/>
      <c r="Y14359" s="118"/>
      <c r="Z14359" s="118"/>
      <c r="AA14359" s="118"/>
      <c r="AB14359" s="118"/>
    </row>
    <row r="14360" spans="1:28">
      <c r="A14360" s="113"/>
      <c r="B14360" s="113"/>
      <c r="C14360" s="114"/>
      <c r="D14360" s="115"/>
      <c r="E14360" s="115"/>
      <c r="F14360" s="116"/>
      <c r="G14360" s="116"/>
      <c r="H14360" s="116"/>
      <c r="I14360" s="116"/>
      <c r="J14360" s="117"/>
      <c r="K14360" s="117"/>
      <c r="L14360" s="114"/>
      <c r="M14360" s="114"/>
      <c r="N14360" s="114"/>
      <c r="O14360" s="114"/>
      <c r="P14360" s="118"/>
      <c r="Q14360" s="118"/>
      <c r="R14360" s="118"/>
      <c r="S14360" s="118"/>
      <c r="T14360" s="118"/>
      <c r="U14360" s="118"/>
      <c r="V14360" s="118"/>
      <c r="W14360" s="118"/>
      <c r="X14360" s="118"/>
      <c r="Y14360" s="118"/>
      <c r="Z14360" s="118"/>
      <c r="AA14360" s="118"/>
      <c r="AB14360" s="118"/>
    </row>
    <row r="14361" spans="1:28">
      <c r="A14361" s="113"/>
      <c r="B14361" s="113"/>
      <c r="C14361" s="114"/>
      <c r="D14361" s="115"/>
      <c r="E14361" s="115"/>
      <c r="F14361" s="116"/>
      <c r="G14361" s="116"/>
      <c r="H14361" s="116"/>
      <c r="I14361" s="116"/>
      <c r="J14361" s="117"/>
      <c r="K14361" s="117"/>
      <c r="L14361" s="114"/>
      <c r="M14361" s="114"/>
      <c r="N14361" s="114"/>
      <c r="O14361" s="114"/>
      <c r="P14361" s="118"/>
      <c r="Q14361" s="118"/>
      <c r="R14361" s="118"/>
      <c r="S14361" s="118"/>
      <c r="T14361" s="118"/>
      <c r="U14361" s="118"/>
      <c r="V14361" s="118"/>
      <c r="W14361" s="118"/>
      <c r="X14361" s="118"/>
      <c r="Y14361" s="118"/>
      <c r="Z14361" s="118"/>
      <c r="AA14361" s="118"/>
      <c r="AB14361" s="118"/>
    </row>
    <row r="14362" spans="1:28">
      <c r="A14362" s="113"/>
      <c r="B14362" s="113"/>
      <c r="C14362" s="114"/>
      <c r="D14362" s="115"/>
      <c r="E14362" s="115"/>
      <c r="F14362" s="116"/>
      <c r="G14362" s="116"/>
      <c r="H14362" s="116"/>
      <c r="I14362" s="116"/>
      <c r="J14362" s="117"/>
      <c r="K14362" s="117"/>
      <c r="L14362" s="114"/>
      <c r="M14362" s="114"/>
      <c r="N14362" s="114"/>
      <c r="O14362" s="114"/>
      <c r="P14362" s="118"/>
      <c r="Q14362" s="118"/>
      <c r="R14362" s="118"/>
      <c r="S14362" s="118"/>
      <c r="T14362" s="118"/>
      <c r="U14362" s="118"/>
      <c r="V14362" s="118"/>
      <c r="W14362" s="118"/>
      <c r="X14362" s="118"/>
      <c r="Y14362" s="118"/>
      <c r="Z14362" s="118"/>
      <c r="AA14362" s="118"/>
      <c r="AB14362" s="118"/>
    </row>
    <row r="14363" spans="1:28">
      <c r="A14363" s="113"/>
      <c r="B14363" s="113"/>
      <c r="C14363" s="114"/>
      <c r="D14363" s="115"/>
      <c r="E14363" s="115"/>
      <c r="F14363" s="116"/>
      <c r="G14363" s="116"/>
      <c r="H14363" s="116"/>
      <c r="I14363" s="116"/>
      <c r="J14363" s="117"/>
      <c r="K14363" s="117"/>
      <c r="L14363" s="114"/>
      <c r="M14363" s="114"/>
      <c r="N14363" s="114"/>
      <c r="O14363" s="114"/>
      <c r="P14363" s="118"/>
      <c r="Q14363" s="118"/>
      <c r="R14363" s="118"/>
      <c r="S14363" s="118"/>
      <c r="T14363" s="118"/>
      <c r="U14363" s="118"/>
      <c r="V14363" s="118"/>
      <c r="W14363" s="118"/>
      <c r="X14363" s="118"/>
      <c r="Y14363" s="118"/>
      <c r="Z14363" s="118"/>
      <c r="AA14363" s="118"/>
      <c r="AB14363" s="118"/>
    </row>
    <row r="14364" spans="1:28">
      <c r="A14364" s="113"/>
      <c r="B14364" s="113"/>
      <c r="C14364" s="114"/>
      <c r="D14364" s="115"/>
      <c r="E14364" s="115"/>
      <c r="F14364" s="116"/>
      <c r="G14364" s="116"/>
      <c r="H14364" s="116"/>
      <c r="I14364" s="116"/>
      <c r="J14364" s="117"/>
      <c r="K14364" s="117"/>
      <c r="L14364" s="114"/>
      <c r="M14364" s="114"/>
      <c r="N14364" s="114"/>
      <c r="O14364" s="114"/>
      <c r="P14364" s="118"/>
      <c r="Q14364" s="118"/>
      <c r="R14364" s="118"/>
      <c r="S14364" s="118"/>
      <c r="T14364" s="118"/>
      <c r="U14364" s="118"/>
      <c r="V14364" s="118"/>
      <c r="W14364" s="118"/>
      <c r="X14364" s="118"/>
      <c r="Y14364" s="118"/>
      <c r="Z14364" s="118"/>
      <c r="AA14364" s="118"/>
      <c r="AB14364" s="118"/>
    </row>
    <row r="14365" spans="1:28">
      <c r="A14365" s="113"/>
      <c r="B14365" s="113"/>
      <c r="C14365" s="114"/>
      <c r="D14365" s="115"/>
      <c r="E14365" s="115"/>
      <c r="F14365" s="116"/>
      <c r="G14365" s="116"/>
      <c r="H14365" s="116"/>
      <c r="I14365" s="116"/>
      <c r="J14365" s="117"/>
      <c r="K14365" s="117"/>
      <c r="L14365" s="114"/>
      <c r="M14365" s="114"/>
      <c r="N14365" s="114"/>
      <c r="O14365" s="114"/>
      <c r="P14365" s="118"/>
      <c r="Q14365" s="118"/>
      <c r="R14365" s="118"/>
      <c r="S14365" s="118"/>
      <c r="T14365" s="118"/>
      <c r="U14365" s="118"/>
      <c r="V14365" s="118"/>
      <c r="W14365" s="118"/>
      <c r="X14365" s="118"/>
      <c r="Y14365" s="118"/>
      <c r="Z14365" s="118"/>
      <c r="AA14365" s="118"/>
      <c r="AB14365" s="118"/>
    </row>
    <row r="14366" spans="1:28">
      <c r="A14366" s="113"/>
      <c r="B14366" s="113"/>
      <c r="C14366" s="114"/>
      <c r="D14366" s="115"/>
      <c r="E14366" s="115"/>
      <c r="F14366" s="116"/>
      <c r="G14366" s="116"/>
      <c r="H14366" s="116"/>
      <c r="I14366" s="116"/>
      <c r="J14366" s="117"/>
      <c r="K14366" s="117"/>
      <c r="L14366" s="114"/>
      <c r="M14366" s="114"/>
      <c r="N14366" s="114"/>
      <c r="O14366" s="114"/>
      <c r="P14366" s="118"/>
      <c r="Q14366" s="118"/>
      <c r="R14366" s="118"/>
      <c r="S14366" s="118"/>
      <c r="T14366" s="118"/>
      <c r="U14366" s="118"/>
      <c r="V14366" s="118"/>
      <c r="W14366" s="118"/>
      <c r="X14366" s="118"/>
      <c r="Y14366" s="118"/>
      <c r="Z14366" s="118"/>
      <c r="AA14366" s="118"/>
      <c r="AB14366" s="118"/>
    </row>
    <row r="14367" spans="1:28">
      <c r="A14367" s="113"/>
      <c r="B14367" s="113"/>
      <c r="C14367" s="114"/>
      <c r="D14367" s="115"/>
      <c r="E14367" s="115"/>
      <c r="F14367" s="116"/>
      <c r="G14367" s="116"/>
      <c r="H14367" s="116"/>
      <c r="I14367" s="116"/>
      <c r="J14367" s="117"/>
      <c r="K14367" s="117"/>
      <c r="L14367" s="114"/>
      <c r="M14367" s="114"/>
      <c r="N14367" s="114"/>
      <c r="O14367" s="114"/>
      <c r="P14367" s="118"/>
      <c r="Q14367" s="118"/>
      <c r="R14367" s="118"/>
      <c r="S14367" s="118"/>
      <c r="T14367" s="118"/>
      <c r="U14367" s="118"/>
      <c r="V14367" s="118"/>
      <c r="W14367" s="118"/>
      <c r="X14367" s="118"/>
      <c r="Y14367" s="118"/>
      <c r="Z14367" s="118"/>
      <c r="AA14367" s="118"/>
      <c r="AB14367" s="118"/>
    </row>
    <row r="14368" spans="1:28">
      <c r="A14368" s="113"/>
      <c r="B14368" s="113"/>
      <c r="C14368" s="114"/>
      <c r="D14368" s="115"/>
      <c r="E14368" s="115"/>
      <c r="F14368" s="116"/>
      <c r="G14368" s="116"/>
      <c r="H14368" s="116"/>
      <c r="I14368" s="116"/>
      <c r="J14368" s="117"/>
      <c r="K14368" s="117"/>
      <c r="L14368" s="114"/>
      <c r="M14368" s="114"/>
      <c r="N14368" s="114"/>
      <c r="O14368" s="114"/>
      <c r="P14368" s="118"/>
      <c r="Q14368" s="118"/>
      <c r="R14368" s="118"/>
      <c r="S14368" s="118"/>
      <c r="T14368" s="118"/>
      <c r="U14368" s="118"/>
      <c r="V14368" s="118"/>
      <c r="W14368" s="118"/>
      <c r="X14368" s="118"/>
      <c r="Y14368" s="118"/>
      <c r="Z14368" s="118"/>
      <c r="AA14368" s="118"/>
      <c r="AB14368" s="118"/>
    </row>
    <row r="14369" spans="1:28">
      <c r="A14369" s="113"/>
      <c r="B14369" s="113"/>
      <c r="C14369" s="114"/>
      <c r="D14369" s="115"/>
      <c r="E14369" s="115"/>
      <c r="F14369" s="116"/>
      <c r="G14369" s="116"/>
      <c r="H14369" s="116"/>
      <c r="I14369" s="116"/>
      <c r="J14369" s="117"/>
      <c r="K14369" s="117"/>
      <c r="L14369" s="114"/>
      <c r="M14369" s="114"/>
      <c r="N14369" s="114"/>
      <c r="O14369" s="114"/>
      <c r="P14369" s="118"/>
      <c r="Q14369" s="118"/>
      <c r="R14369" s="118"/>
      <c r="S14369" s="118"/>
      <c r="T14369" s="118"/>
      <c r="U14369" s="118"/>
      <c r="V14369" s="118"/>
      <c r="W14369" s="118"/>
      <c r="X14369" s="118"/>
      <c r="Y14369" s="118"/>
      <c r="Z14369" s="118"/>
      <c r="AA14369" s="118"/>
      <c r="AB14369" s="118"/>
    </row>
    <row r="14370" spans="1:28">
      <c r="A14370" s="113"/>
      <c r="B14370" s="113"/>
      <c r="C14370" s="114"/>
      <c r="D14370" s="115"/>
      <c r="E14370" s="115"/>
      <c r="F14370" s="116"/>
      <c r="G14370" s="116"/>
      <c r="H14370" s="116"/>
      <c r="I14370" s="116"/>
      <c r="J14370" s="117"/>
      <c r="K14370" s="117"/>
      <c r="L14370" s="114"/>
      <c r="M14370" s="114"/>
      <c r="N14370" s="114"/>
      <c r="O14370" s="114"/>
      <c r="P14370" s="118"/>
      <c r="Q14370" s="118"/>
      <c r="R14370" s="118"/>
      <c r="S14370" s="118"/>
      <c r="T14370" s="118"/>
      <c r="U14370" s="118"/>
      <c r="V14370" s="118"/>
      <c r="W14370" s="118"/>
      <c r="X14370" s="118"/>
      <c r="Y14370" s="118"/>
      <c r="Z14370" s="118"/>
      <c r="AA14370" s="118"/>
      <c r="AB14370" s="118"/>
    </row>
    <row r="14371" spans="1:28">
      <c r="A14371" s="113"/>
      <c r="B14371" s="113"/>
      <c r="C14371" s="114"/>
      <c r="D14371" s="115"/>
      <c r="E14371" s="115"/>
      <c r="F14371" s="116"/>
      <c r="G14371" s="116"/>
      <c r="H14371" s="116"/>
      <c r="I14371" s="116"/>
      <c r="J14371" s="117"/>
      <c r="K14371" s="117"/>
      <c r="L14371" s="114"/>
      <c r="M14371" s="114"/>
      <c r="N14371" s="114"/>
      <c r="O14371" s="114"/>
      <c r="P14371" s="118"/>
      <c r="Q14371" s="118"/>
      <c r="R14371" s="118"/>
      <c r="S14371" s="118"/>
      <c r="T14371" s="118"/>
      <c r="U14371" s="118"/>
      <c r="V14371" s="118"/>
      <c r="W14371" s="118"/>
      <c r="X14371" s="118"/>
      <c r="Y14371" s="118"/>
      <c r="Z14371" s="118"/>
      <c r="AA14371" s="118"/>
      <c r="AB14371" s="118"/>
    </row>
    <row r="14372" spans="1:28">
      <c r="A14372" s="113"/>
      <c r="B14372" s="113"/>
      <c r="C14372" s="114"/>
      <c r="D14372" s="115"/>
      <c r="E14372" s="115"/>
      <c r="F14372" s="116"/>
      <c r="G14372" s="116"/>
      <c r="H14372" s="116"/>
      <c r="I14372" s="116"/>
      <c r="J14372" s="117"/>
      <c r="K14372" s="117"/>
      <c r="L14372" s="114"/>
      <c r="M14372" s="114"/>
      <c r="N14372" s="114"/>
      <c r="O14372" s="114"/>
      <c r="P14372" s="118"/>
      <c r="Q14372" s="118"/>
      <c r="R14372" s="118"/>
      <c r="S14372" s="118"/>
      <c r="T14372" s="118"/>
      <c r="U14372" s="118"/>
      <c r="V14372" s="118"/>
      <c r="W14372" s="118"/>
      <c r="X14372" s="118"/>
      <c r="Y14372" s="118"/>
      <c r="Z14372" s="118"/>
      <c r="AA14372" s="118"/>
      <c r="AB14372" s="118"/>
    </row>
    <row r="14373" spans="1:28">
      <c r="A14373" s="113"/>
      <c r="B14373" s="113"/>
      <c r="C14373" s="114"/>
      <c r="D14373" s="115"/>
      <c r="E14373" s="115"/>
      <c r="F14373" s="116"/>
      <c r="G14373" s="116"/>
      <c r="H14373" s="116"/>
      <c r="I14373" s="116"/>
      <c r="J14373" s="117"/>
      <c r="K14373" s="117"/>
      <c r="L14373" s="114"/>
      <c r="M14373" s="114"/>
      <c r="N14373" s="114"/>
      <c r="O14373" s="114"/>
      <c r="P14373" s="118"/>
      <c r="Q14373" s="118"/>
      <c r="R14373" s="118"/>
      <c r="S14373" s="118"/>
      <c r="T14373" s="118"/>
      <c r="U14373" s="118"/>
      <c r="V14373" s="118"/>
      <c r="W14373" s="118"/>
      <c r="X14373" s="118"/>
      <c r="Y14373" s="118"/>
      <c r="Z14373" s="118"/>
      <c r="AA14373" s="118"/>
      <c r="AB14373" s="118"/>
    </row>
    <row r="14374" spans="1:28">
      <c r="A14374" s="113"/>
      <c r="B14374" s="113"/>
      <c r="C14374" s="114"/>
      <c r="D14374" s="115"/>
      <c r="E14374" s="115"/>
      <c r="F14374" s="116"/>
      <c r="G14374" s="116"/>
      <c r="H14374" s="116"/>
      <c r="I14374" s="116"/>
      <c r="J14374" s="117"/>
      <c r="K14374" s="117"/>
      <c r="L14374" s="114"/>
      <c r="M14374" s="114"/>
      <c r="N14374" s="114"/>
      <c r="O14374" s="114"/>
      <c r="P14374" s="118"/>
      <c r="Q14374" s="118"/>
      <c r="R14374" s="118"/>
      <c r="S14374" s="118"/>
      <c r="T14374" s="118"/>
      <c r="U14374" s="118"/>
      <c r="V14374" s="118"/>
      <c r="W14374" s="118"/>
      <c r="X14374" s="118"/>
      <c r="Y14374" s="118"/>
      <c r="Z14374" s="118"/>
      <c r="AA14374" s="118"/>
      <c r="AB14374" s="118"/>
    </row>
    <row r="14375" spans="1:28">
      <c r="A14375" s="113"/>
      <c r="B14375" s="113"/>
      <c r="C14375" s="114"/>
      <c r="D14375" s="115"/>
      <c r="E14375" s="115"/>
      <c r="F14375" s="116"/>
      <c r="G14375" s="116"/>
      <c r="H14375" s="116"/>
      <c r="I14375" s="116"/>
      <c r="J14375" s="117"/>
      <c r="K14375" s="117"/>
      <c r="L14375" s="114"/>
      <c r="M14375" s="114"/>
      <c r="N14375" s="114"/>
      <c r="O14375" s="114"/>
      <c r="P14375" s="118"/>
      <c r="Q14375" s="118"/>
      <c r="R14375" s="118"/>
      <c r="S14375" s="118"/>
      <c r="T14375" s="118"/>
      <c r="U14375" s="118"/>
      <c r="V14375" s="118"/>
      <c r="W14375" s="118"/>
      <c r="X14375" s="118"/>
      <c r="Y14375" s="118"/>
      <c r="Z14375" s="118"/>
      <c r="AA14375" s="118"/>
      <c r="AB14375" s="118"/>
    </row>
    <row r="14376" spans="1:28">
      <c r="A14376" s="113"/>
      <c r="B14376" s="113"/>
      <c r="C14376" s="114"/>
      <c r="D14376" s="115"/>
      <c r="E14376" s="115"/>
      <c r="F14376" s="116"/>
      <c r="G14376" s="116"/>
      <c r="H14376" s="116"/>
      <c r="I14376" s="116"/>
      <c r="J14376" s="117"/>
      <c r="K14376" s="117"/>
      <c r="L14376" s="114"/>
      <c r="M14376" s="114"/>
      <c r="N14376" s="114"/>
      <c r="O14376" s="114"/>
      <c r="P14376" s="118"/>
      <c r="Q14376" s="118"/>
      <c r="R14376" s="118"/>
      <c r="S14376" s="118"/>
      <c r="T14376" s="118"/>
      <c r="U14376" s="118"/>
      <c r="V14376" s="118"/>
      <c r="W14376" s="118"/>
      <c r="X14376" s="118"/>
      <c r="Y14376" s="118"/>
      <c r="Z14376" s="118"/>
      <c r="AA14376" s="118"/>
      <c r="AB14376" s="118"/>
    </row>
    <row r="14377" spans="1:28">
      <c r="A14377" s="113"/>
      <c r="B14377" s="113"/>
      <c r="C14377" s="114"/>
      <c r="D14377" s="115"/>
      <c r="E14377" s="115"/>
      <c r="F14377" s="116"/>
      <c r="G14377" s="116"/>
      <c r="H14377" s="116"/>
      <c r="I14377" s="116"/>
      <c r="J14377" s="117"/>
      <c r="K14377" s="117"/>
      <c r="L14377" s="114"/>
      <c r="M14377" s="114"/>
      <c r="N14377" s="114"/>
      <c r="O14377" s="114"/>
      <c r="P14377" s="118"/>
      <c r="Q14377" s="118"/>
      <c r="R14377" s="118"/>
      <c r="S14377" s="118"/>
      <c r="T14377" s="118"/>
      <c r="U14377" s="118"/>
      <c r="V14377" s="118"/>
      <c r="W14377" s="118"/>
      <c r="X14377" s="118"/>
      <c r="Y14377" s="118"/>
      <c r="Z14377" s="118"/>
      <c r="AA14377" s="118"/>
      <c r="AB14377" s="118"/>
    </row>
    <row r="14378" spans="1:28">
      <c r="A14378" s="113"/>
      <c r="B14378" s="113"/>
      <c r="C14378" s="114"/>
      <c r="D14378" s="115"/>
      <c r="E14378" s="115"/>
      <c r="F14378" s="116"/>
      <c r="G14378" s="116"/>
      <c r="H14378" s="116"/>
      <c r="I14378" s="116"/>
      <c r="J14378" s="117"/>
      <c r="K14378" s="117"/>
      <c r="L14378" s="114"/>
      <c r="M14378" s="114"/>
      <c r="N14378" s="114"/>
      <c r="O14378" s="114"/>
      <c r="P14378" s="118"/>
      <c r="Q14378" s="118"/>
      <c r="R14378" s="118"/>
      <c r="S14378" s="118"/>
      <c r="T14378" s="118"/>
      <c r="U14378" s="118"/>
      <c r="V14378" s="118"/>
      <c r="W14378" s="118"/>
      <c r="X14378" s="118"/>
      <c r="Y14378" s="118"/>
      <c r="Z14378" s="118"/>
      <c r="AA14378" s="118"/>
      <c r="AB14378" s="118"/>
    </row>
    <row r="14379" spans="1:28">
      <c r="A14379" s="113"/>
      <c r="B14379" s="113"/>
      <c r="C14379" s="114"/>
      <c r="D14379" s="115"/>
      <c r="E14379" s="115"/>
      <c r="F14379" s="116"/>
      <c r="G14379" s="116"/>
      <c r="H14379" s="116"/>
      <c r="I14379" s="116"/>
      <c r="J14379" s="117"/>
      <c r="K14379" s="117"/>
      <c r="L14379" s="114"/>
      <c r="M14379" s="114"/>
      <c r="N14379" s="114"/>
      <c r="O14379" s="114"/>
      <c r="P14379" s="118"/>
      <c r="Q14379" s="118"/>
      <c r="R14379" s="118"/>
      <c r="S14379" s="118"/>
      <c r="T14379" s="118"/>
      <c r="U14379" s="118"/>
      <c r="V14379" s="118"/>
      <c r="W14379" s="118"/>
      <c r="X14379" s="118"/>
      <c r="Y14379" s="118"/>
      <c r="Z14379" s="118"/>
      <c r="AA14379" s="118"/>
      <c r="AB14379" s="118"/>
    </row>
    <row r="14380" spans="1:28">
      <c r="A14380" s="113"/>
      <c r="B14380" s="113"/>
      <c r="C14380" s="114"/>
      <c r="D14380" s="115"/>
      <c r="E14380" s="115"/>
      <c r="F14380" s="116"/>
      <c r="G14380" s="116"/>
      <c r="H14380" s="116"/>
      <c r="I14380" s="116"/>
      <c r="J14380" s="117"/>
      <c r="K14380" s="117"/>
      <c r="L14380" s="114"/>
      <c r="M14380" s="114"/>
      <c r="N14380" s="114"/>
      <c r="O14380" s="114"/>
      <c r="P14380" s="118"/>
      <c r="Q14380" s="118"/>
      <c r="R14380" s="118"/>
      <c r="S14380" s="118"/>
      <c r="T14380" s="118"/>
      <c r="U14380" s="118"/>
      <c r="V14380" s="118"/>
      <c r="W14380" s="118"/>
      <c r="X14380" s="118"/>
      <c r="Y14380" s="118"/>
      <c r="Z14380" s="118"/>
      <c r="AA14380" s="118"/>
      <c r="AB14380" s="118"/>
    </row>
    <row r="14381" spans="1:28">
      <c r="A14381" s="113"/>
      <c r="B14381" s="113"/>
      <c r="C14381" s="114"/>
      <c r="D14381" s="115"/>
      <c r="E14381" s="115"/>
      <c r="F14381" s="116"/>
      <c r="G14381" s="116"/>
      <c r="H14381" s="116"/>
      <c r="I14381" s="116"/>
      <c r="J14381" s="117"/>
      <c r="K14381" s="117"/>
      <c r="L14381" s="114"/>
      <c r="M14381" s="114"/>
      <c r="N14381" s="114"/>
      <c r="O14381" s="114"/>
      <c r="P14381" s="118"/>
      <c r="Q14381" s="118"/>
      <c r="R14381" s="118"/>
      <c r="S14381" s="118"/>
      <c r="T14381" s="118"/>
      <c r="U14381" s="118"/>
      <c r="V14381" s="118"/>
      <c r="W14381" s="118"/>
      <c r="X14381" s="118"/>
      <c r="Y14381" s="118"/>
      <c r="Z14381" s="118"/>
      <c r="AA14381" s="118"/>
      <c r="AB14381" s="118"/>
    </row>
    <row r="14382" spans="1:28">
      <c r="A14382" s="113"/>
      <c r="B14382" s="113"/>
      <c r="C14382" s="114"/>
      <c r="D14382" s="115"/>
      <c r="E14382" s="115"/>
      <c r="F14382" s="116"/>
      <c r="G14382" s="116"/>
      <c r="H14382" s="116"/>
      <c r="I14382" s="116"/>
      <c r="J14382" s="117"/>
      <c r="K14382" s="117"/>
      <c r="L14382" s="114"/>
      <c r="M14382" s="114"/>
      <c r="N14382" s="114"/>
      <c r="O14382" s="114"/>
      <c r="P14382" s="118"/>
      <c r="Q14382" s="118"/>
      <c r="R14382" s="118"/>
      <c r="S14382" s="118"/>
      <c r="T14382" s="118"/>
      <c r="U14382" s="118"/>
      <c r="V14382" s="118"/>
      <c r="W14382" s="118"/>
      <c r="X14382" s="118"/>
      <c r="Y14382" s="118"/>
      <c r="Z14382" s="118"/>
      <c r="AA14382" s="118"/>
      <c r="AB14382" s="118"/>
    </row>
    <row r="14383" spans="1:28">
      <c r="A14383" s="113"/>
      <c r="B14383" s="113"/>
      <c r="C14383" s="114"/>
      <c r="D14383" s="115"/>
      <c r="E14383" s="115"/>
      <c r="F14383" s="116"/>
      <c r="G14383" s="116"/>
      <c r="H14383" s="116"/>
      <c r="I14383" s="116"/>
      <c r="J14383" s="117"/>
      <c r="K14383" s="117"/>
      <c r="L14383" s="114"/>
      <c r="M14383" s="114"/>
      <c r="N14383" s="114"/>
      <c r="O14383" s="114"/>
      <c r="P14383" s="118"/>
      <c r="Q14383" s="118"/>
      <c r="R14383" s="118"/>
      <c r="S14383" s="118"/>
      <c r="T14383" s="118"/>
      <c r="U14383" s="118"/>
      <c r="V14383" s="118"/>
      <c r="W14383" s="118"/>
      <c r="X14383" s="118"/>
      <c r="Y14383" s="118"/>
      <c r="Z14383" s="118"/>
      <c r="AA14383" s="118"/>
      <c r="AB14383" s="118"/>
    </row>
    <row r="14384" spans="1:28">
      <c r="A14384" s="113"/>
      <c r="B14384" s="113"/>
      <c r="C14384" s="114"/>
      <c r="D14384" s="115"/>
      <c r="E14384" s="115"/>
      <c r="F14384" s="116"/>
      <c r="G14384" s="116"/>
      <c r="H14384" s="116"/>
      <c r="I14384" s="116"/>
      <c r="J14384" s="117"/>
      <c r="K14384" s="117"/>
      <c r="L14384" s="114"/>
      <c r="M14384" s="114"/>
      <c r="N14384" s="114"/>
      <c r="O14384" s="114"/>
      <c r="P14384" s="118"/>
      <c r="Q14384" s="118"/>
      <c r="R14384" s="118"/>
      <c r="S14384" s="118"/>
      <c r="T14384" s="118"/>
      <c r="U14384" s="118"/>
      <c r="V14384" s="118"/>
      <c r="W14384" s="118"/>
      <c r="X14384" s="118"/>
      <c r="Y14384" s="118"/>
      <c r="Z14384" s="118"/>
      <c r="AA14384" s="118"/>
      <c r="AB14384" s="118"/>
    </row>
    <row r="14385" spans="1:28">
      <c r="A14385" s="113"/>
      <c r="B14385" s="113"/>
      <c r="C14385" s="114"/>
      <c r="D14385" s="115"/>
      <c r="E14385" s="115"/>
      <c r="F14385" s="116"/>
      <c r="G14385" s="116"/>
      <c r="H14385" s="116"/>
      <c r="I14385" s="116"/>
      <c r="J14385" s="117"/>
      <c r="K14385" s="117"/>
      <c r="L14385" s="114"/>
      <c r="M14385" s="114"/>
      <c r="N14385" s="114"/>
      <c r="O14385" s="114"/>
      <c r="P14385" s="118"/>
      <c r="Q14385" s="118"/>
      <c r="R14385" s="118"/>
      <c r="S14385" s="118"/>
      <c r="T14385" s="118"/>
      <c r="U14385" s="118"/>
      <c r="V14385" s="118"/>
      <c r="W14385" s="118"/>
      <c r="X14385" s="118"/>
      <c r="Y14385" s="118"/>
      <c r="Z14385" s="118"/>
      <c r="AA14385" s="118"/>
      <c r="AB14385" s="118"/>
    </row>
    <row r="14386" spans="1:28">
      <c r="A14386" s="113"/>
      <c r="B14386" s="113"/>
      <c r="C14386" s="114"/>
      <c r="D14386" s="115"/>
      <c r="E14386" s="115"/>
      <c r="F14386" s="116"/>
      <c r="G14386" s="116"/>
      <c r="H14386" s="116"/>
      <c r="I14386" s="116"/>
      <c r="J14386" s="117"/>
      <c r="K14386" s="117"/>
      <c r="L14386" s="114"/>
      <c r="M14386" s="114"/>
      <c r="N14386" s="114"/>
      <c r="O14386" s="114"/>
      <c r="P14386" s="118"/>
      <c r="Q14386" s="118"/>
      <c r="R14386" s="118"/>
      <c r="S14386" s="118"/>
      <c r="T14386" s="118"/>
      <c r="U14386" s="118"/>
      <c r="V14386" s="118"/>
      <c r="W14386" s="118"/>
      <c r="X14386" s="118"/>
      <c r="Y14386" s="118"/>
      <c r="Z14386" s="118"/>
      <c r="AA14386" s="118"/>
      <c r="AB14386" s="118"/>
    </row>
    <row r="14387" spans="1:28">
      <c r="A14387" s="113"/>
      <c r="B14387" s="113"/>
      <c r="C14387" s="114"/>
      <c r="D14387" s="115"/>
      <c r="E14387" s="115"/>
      <c r="F14387" s="116"/>
      <c r="G14387" s="116"/>
      <c r="H14387" s="116"/>
      <c r="I14387" s="116"/>
      <c r="J14387" s="117"/>
      <c r="K14387" s="117"/>
      <c r="L14387" s="114"/>
      <c r="M14387" s="114"/>
      <c r="N14387" s="114"/>
      <c r="O14387" s="114"/>
      <c r="P14387" s="118"/>
      <c r="Q14387" s="118"/>
      <c r="R14387" s="118"/>
      <c r="S14387" s="118"/>
      <c r="T14387" s="118"/>
      <c r="U14387" s="118"/>
      <c r="V14387" s="118"/>
      <c r="W14387" s="118"/>
      <c r="X14387" s="118"/>
      <c r="Y14387" s="118"/>
      <c r="Z14387" s="118"/>
      <c r="AA14387" s="118"/>
      <c r="AB14387" s="118"/>
    </row>
    <row r="14388" spans="1:28">
      <c r="A14388" s="113"/>
      <c r="B14388" s="113"/>
      <c r="C14388" s="114"/>
      <c r="D14388" s="115"/>
      <c r="E14388" s="115"/>
      <c r="F14388" s="116"/>
      <c r="G14388" s="116"/>
      <c r="H14388" s="116"/>
      <c r="I14388" s="116"/>
      <c r="J14388" s="117"/>
      <c r="K14388" s="117"/>
      <c r="L14388" s="114"/>
      <c r="M14388" s="114"/>
      <c r="N14388" s="114"/>
      <c r="O14388" s="114"/>
      <c r="P14388" s="118"/>
      <c r="Q14388" s="118"/>
      <c r="R14388" s="118"/>
      <c r="S14388" s="118"/>
      <c r="T14388" s="118"/>
      <c r="U14388" s="118"/>
      <c r="V14388" s="118"/>
      <c r="W14388" s="118"/>
      <c r="X14388" s="118"/>
      <c r="Y14388" s="118"/>
      <c r="Z14388" s="118"/>
      <c r="AA14388" s="118"/>
      <c r="AB14388" s="118"/>
    </row>
    <row r="14389" spans="1:28">
      <c r="A14389" s="113"/>
      <c r="B14389" s="113"/>
      <c r="C14389" s="114"/>
      <c r="D14389" s="115"/>
      <c r="E14389" s="115"/>
      <c r="F14389" s="116"/>
      <c r="G14389" s="116"/>
      <c r="H14389" s="116"/>
      <c r="I14389" s="116"/>
      <c r="J14389" s="117"/>
      <c r="K14389" s="117"/>
      <c r="L14389" s="114"/>
      <c r="M14389" s="114"/>
      <c r="N14389" s="114"/>
      <c r="O14389" s="114"/>
      <c r="P14389" s="118"/>
      <c r="Q14389" s="118"/>
      <c r="R14389" s="118"/>
      <c r="S14389" s="118"/>
      <c r="T14389" s="118"/>
      <c r="U14389" s="118"/>
      <c r="V14389" s="118"/>
      <c r="W14389" s="118"/>
      <c r="X14389" s="118"/>
      <c r="Y14389" s="118"/>
      <c r="Z14389" s="118"/>
      <c r="AA14389" s="118"/>
      <c r="AB14389" s="118"/>
    </row>
    <row r="14390" spans="1:28">
      <c r="A14390" s="113"/>
      <c r="B14390" s="113"/>
      <c r="C14390" s="114"/>
      <c r="D14390" s="115"/>
      <c r="E14390" s="115"/>
      <c r="F14390" s="116"/>
      <c r="G14390" s="116"/>
      <c r="H14390" s="116"/>
      <c r="I14390" s="116"/>
      <c r="J14390" s="117"/>
      <c r="K14390" s="117"/>
      <c r="L14390" s="114"/>
      <c r="M14390" s="114"/>
      <c r="N14390" s="114"/>
      <c r="O14390" s="114"/>
      <c r="P14390" s="118"/>
      <c r="Q14390" s="118"/>
      <c r="R14390" s="118"/>
      <c r="S14390" s="118"/>
      <c r="T14390" s="118"/>
      <c r="U14390" s="118"/>
      <c r="V14390" s="118"/>
      <c r="W14390" s="118"/>
      <c r="X14390" s="118"/>
      <c r="Y14390" s="118"/>
      <c r="Z14390" s="118"/>
      <c r="AA14390" s="118"/>
      <c r="AB14390" s="118"/>
    </row>
    <row r="14391" spans="1:28">
      <c r="A14391" s="113"/>
      <c r="B14391" s="113"/>
      <c r="C14391" s="114"/>
      <c r="D14391" s="115"/>
      <c r="E14391" s="115"/>
      <c r="F14391" s="116"/>
      <c r="G14391" s="116"/>
      <c r="H14391" s="116"/>
      <c r="I14391" s="116"/>
      <c r="J14391" s="117"/>
      <c r="K14391" s="117"/>
      <c r="L14391" s="114"/>
      <c r="M14391" s="114"/>
      <c r="N14391" s="114"/>
      <c r="O14391" s="114"/>
      <c r="P14391" s="118"/>
      <c r="Q14391" s="118"/>
      <c r="R14391" s="118"/>
      <c r="S14391" s="118"/>
      <c r="T14391" s="118"/>
      <c r="U14391" s="118"/>
      <c r="V14391" s="118"/>
      <c r="W14391" s="118"/>
      <c r="X14391" s="118"/>
      <c r="Y14391" s="118"/>
      <c r="Z14391" s="118"/>
      <c r="AA14391" s="118"/>
      <c r="AB14391" s="118"/>
    </row>
    <row r="14392" spans="1:28">
      <c r="A14392" s="113"/>
      <c r="B14392" s="113"/>
      <c r="C14392" s="114"/>
      <c r="D14392" s="115"/>
      <c r="E14392" s="115"/>
      <c r="F14392" s="116"/>
      <c r="G14392" s="116"/>
      <c r="H14392" s="116"/>
      <c r="I14392" s="116"/>
      <c r="J14392" s="117"/>
      <c r="K14392" s="117"/>
      <c r="L14392" s="114"/>
      <c r="M14392" s="114"/>
      <c r="N14392" s="114"/>
      <c r="O14392" s="114"/>
      <c r="P14392" s="118"/>
      <c r="Q14392" s="118"/>
      <c r="R14392" s="118"/>
      <c r="S14392" s="118"/>
      <c r="T14392" s="118"/>
      <c r="U14392" s="118"/>
      <c r="V14392" s="118"/>
      <c r="W14392" s="118"/>
      <c r="X14392" s="118"/>
      <c r="Y14392" s="118"/>
      <c r="Z14392" s="118"/>
      <c r="AA14392" s="118"/>
      <c r="AB14392" s="118"/>
    </row>
    <row r="14393" spans="1:28">
      <c r="A14393" s="113"/>
      <c r="B14393" s="113"/>
      <c r="C14393" s="114"/>
      <c r="D14393" s="115"/>
      <c r="E14393" s="115"/>
      <c r="F14393" s="116"/>
      <c r="G14393" s="116"/>
      <c r="H14393" s="116"/>
      <c r="I14393" s="116"/>
      <c r="J14393" s="117"/>
      <c r="K14393" s="117"/>
      <c r="L14393" s="114"/>
      <c r="M14393" s="114"/>
      <c r="N14393" s="114"/>
      <c r="O14393" s="114"/>
      <c r="P14393" s="118"/>
      <c r="Q14393" s="118"/>
      <c r="R14393" s="118"/>
      <c r="S14393" s="118"/>
      <c r="T14393" s="118"/>
      <c r="U14393" s="118"/>
      <c r="V14393" s="118"/>
      <c r="W14393" s="118"/>
      <c r="X14393" s="118"/>
      <c r="Y14393" s="118"/>
      <c r="Z14393" s="118"/>
      <c r="AA14393" s="118"/>
      <c r="AB14393" s="118"/>
    </row>
    <row r="14394" spans="1:28">
      <c r="A14394" s="113"/>
      <c r="B14394" s="113"/>
      <c r="C14394" s="114"/>
      <c r="D14394" s="115"/>
      <c r="E14394" s="115"/>
      <c r="F14394" s="116"/>
      <c r="G14394" s="116"/>
      <c r="H14394" s="116"/>
      <c r="I14394" s="116"/>
      <c r="J14394" s="117"/>
      <c r="K14394" s="117"/>
      <c r="L14394" s="114"/>
      <c r="M14394" s="114"/>
      <c r="N14394" s="114"/>
      <c r="O14394" s="114"/>
      <c r="P14394" s="118"/>
      <c r="Q14394" s="118"/>
      <c r="R14394" s="118"/>
      <c r="S14394" s="118"/>
      <c r="T14394" s="118"/>
      <c r="U14394" s="118"/>
      <c r="V14394" s="118"/>
      <c r="W14394" s="118"/>
      <c r="X14394" s="118"/>
      <c r="Y14394" s="118"/>
      <c r="Z14394" s="118"/>
      <c r="AA14394" s="118"/>
      <c r="AB14394" s="118"/>
    </row>
    <row r="14395" spans="1:28">
      <c r="A14395" s="113"/>
      <c r="B14395" s="113"/>
      <c r="C14395" s="114"/>
      <c r="D14395" s="115"/>
      <c r="E14395" s="115"/>
      <c r="F14395" s="116"/>
      <c r="G14395" s="116"/>
      <c r="H14395" s="116"/>
      <c r="I14395" s="116"/>
      <c r="J14395" s="117"/>
      <c r="K14395" s="117"/>
      <c r="L14395" s="114"/>
      <c r="M14395" s="114"/>
      <c r="N14395" s="114"/>
      <c r="O14395" s="114"/>
      <c r="P14395" s="118"/>
      <c r="Q14395" s="118"/>
      <c r="R14395" s="118"/>
      <c r="S14395" s="118"/>
      <c r="T14395" s="118"/>
      <c r="U14395" s="118"/>
      <c r="V14395" s="118"/>
      <c r="W14395" s="118"/>
      <c r="X14395" s="118"/>
      <c r="Y14395" s="118"/>
      <c r="Z14395" s="118"/>
      <c r="AA14395" s="118"/>
      <c r="AB14395" s="118"/>
    </row>
    <row r="14396" spans="1:28">
      <c r="A14396" s="113"/>
      <c r="B14396" s="113"/>
      <c r="C14396" s="114"/>
      <c r="D14396" s="115"/>
      <c r="E14396" s="115"/>
      <c r="F14396" s="116"/>
      <c r="G14396" s="116"/>
      <c r="H14396" s="116"/>
      <c r="I14396" s="116"/>
      <c r="J14396" s="117"/>
      <c r="K14396" s="117"/>
      <c r="L14396" s="114"/>
      <c r="M14396" s="114"/>
      <c r="N14396" s="114"/>
      <c r="O14396" s="114"/>
      <c r="P14396" s="118"/>
      <c r="Q14396" s="118"/>
      <c r="R14396" s="118"/>
      <c r="S14396" s="118"/>
      <c r="T14396" s="118"/>
      <c r="U14396" s="118"/>
      <c r="V14396" s="118"/>
      <c r="W14396" s="118"/>
      <c r="X14396" s="118"/>
      <c r="Y14396" s="118"/>
      <c r="Z14396" s="118"/>
      <c r="AA14396" s="118"/>
      <c r="AB14396" s="118"/>
    </row>
    <row r="14397" spans="1:28">
      <c r="A14397" s="113"/>
      <c r="B14397" s="113"/>
      <c r="C14397" s="114"/>
      <c r="D14397" s="115"/>
      <c r="E14397" s="115"/>
      <c r="F14397" s="116"/>
      <c r="G14397" s="116"/>
      <c r="H14397" s="116"/>
      <c r="I14397" s="116"/>
      <c r="J14397" s="117"/>
      <c r="K14397" s="117"/>
      <c r="L14397" s="114"/>
      <c r="M14397" s="114"/>
      <c r="N14397" s="114"/>
      <c r="O14397" s="114"/>
      <c r="P14397" s="118"/>
      <c r="Q14397" s="118"/>
      <c r="R14397" s="118"/>
      <c r="S14397" s="118"/>
      <c r="T14397" s="118"/>
      <c r="U14397" s="118"/>
      <c r="V14397" s="118"/>
      <c r="W14397" s="118"/>
      <c r="X14397" s="118"/>
      <c r="Y14397" s="118"/>
      <c r="Z14397" s="118"/>
      <c r="AA14397" s="118"/>
      <c r="AB14397" s="118"/>
    </row>
    <row r="14398" spans="1:28">
      <c r="A14398" s="113"/>
      <c r="B14398" s="113"/>
      <c r="C14398" s="114"/>
      <c r="D14398" s="115"/>
      <c r="E14398" s="115"/>
      <c r="F14398" s="116"/>
      <c r="G14398" s="116"/>
      <c r="H14398" s="116"/>
      <c r="I14398" s="116"/>
      <c r="J14398" s="117"/>
      <c r="K14398" s="117"/>
      <c r="L14398" s="114"/>
      <c r="M14398" s="114"/>
      <c r="N14398" s="114"/>
      <c r="O14398" s="114"/>
      <c r="P14398" s="118"/>
      <c r="Q14398" s="118"/>
      <c r="R14398" s="118"/>
      <c r="S14398" s="118"/>
      <c r="T14398" s="118"/>
      <c r="U14398" s="118"/>
      <c r="V14398" s="118"/>
      <c r="W14398" s="118"/>
      <c r="X14398" s="118"/>
      <c r="Y14398" s="118"/>
      <c r="Z14398" s="118"/>
      <c r="AA14398" s="118"/>
      <c r="AB14398" s="118"/>
    </row>
    <row r="14399" spans="1:28">
      <c r="A14399" s="113"/>
      <c r="B14399" s="113"/>
      <c r="C14399" s="114"/>
      <c r="D14399" s="115"/>
      <c r="E14399" s="115"/>
      <c r="F14399" s="116"/>
      <c r="G14399" s="116"/>
      <c r="H14399" s="116"/>
      <c r="I14399" s="116"/>
      <c r="J14399" s="117"/>
      <c r="K14399" s="117"/>
      <c r="L14399" s="114"/>
      <c r="M14399" s="114"/>
      <c r="N14399" s="114"/>
      <c r="O14399" s="114"/>
      <c r="P14399" s="118"/>
      <c r="Q14399" s="118"/>
      <c r="R14399" s="118"/>
      <c r="S14399" s="118"/>
      <c r="T14399" s="118"/>
      <c r="U14399" s="118"/>
      <c r="V14399" s="118"/>
      <c r="W14399" s="118"/>
      <c r="X14399" s="118"/>
      <c r="Y14399" s="118"/>
      <c r="Z14399" s="118"/>
      <c r="AA14399" s="118"/>
      <c r="AB14399" s="118"/>
    </row>
    <row r="14400" spans="1:28">
      <c r="A14400" s="113"/>
      <c r="B14400" s="113"/>
      <c r="C14400" s="114"/>
      <c r="D14400" s="115"/>
      <c r="E14400" s="115"/>
      <c r="F14400" s="116"/>
      <c r="G14400" s="116"/>
      <c r="H14400" s="116"/>
      <c r="I14400" s="116"/>
      <c r="J14400" s="117"/>
      <c r="K14400" s="117"/>
      <c r="L14400" s="114"/>
      <c r="M14400" s="114"/>
      <c r="N14400" s="114"/>
      <c r="O14400" s="114"/>
      <c r="P14400" s="118"/>
      <c r="Q14400" s="118"/>
      <c r="R14400" s="118"/>
      <c r="S14400" s="118"/>
      <c r="T14400" s="118"/>
      <c r="U14400" s="118"/>
      <c r="V14400" s="118"/>
      <c r="W14400" s="118"/>
      <c r="X14400" s="118"/>
      <c r="Y14400" s="118"/>
      <c r="Z14400" s="118"/>
      <c r="AA14400" s="118"/>
      <c r="AB14400" s="118"/>
    </row>
    <row r="14401" spans="1:28">
      <c r="A14401" s="113"/>
      <c r="B14401" s="113"/>
      <c r="C14401" s="114"/>
      <c r="D14401" s="115"/>
      <c r="E14401" s="115"/>
      <c r="F14401" s="116"/>
      <c r="G14401" s="116"/>
      <c r="H14401" s="116"/>
      <c r="I14401" s="116"/>
      <c r="J14401" s="117"/>
      <c r="K14401" s="117"/>
      <c r="L14401" s="114"/>
      <c r="M14401" s="114"/>
      <c r="N14401" s="114"/>
      <c r="O14401" s="114"/>
      <c r="P14401" s="118"/>
      <c r="Q14401" s="118"/>
      <c r="R14401" s="118"/>
      <c r="S14401" s="118"/>
      <c r="T14401" s="118"/>
      <c r="U14401" s="118"/>
      <c r="V14401" s="118"/>
      <c r="W14401" s="118"/>
      <c r="X14401" s="118"/>
      <c r="Y14401" s="118"/>
      <c r="Z14401" s="118"/>
      <c r="AA14401" s="118"/>
      <c r="AB14401" s="118"/>
    </row>
    <row r="14402" spans="1:28">
      <c r="A14402" s="113"/>
      <c r="B14402" s="113"/>
      <c r="C14402" s="114"/>
      <c r="D14402" s="115"/>
      <c r="E14402" s="115"/>
      <c r="F14402" s="116"/>
      <c r="G14402" s="116"/>
      <c r="H14402" s="116"/>
      <c r="I14402" s="116"/>
      <c r="J14402" s="117"/>
      <c r="K14402" s="117"/>
      <c r="L14402" s="114"/>
      <c r="M14402" s="114"/>
      <c r="N14402" s="114"/>
      <c r="O14402" s="114"/>
      <c r="P14402" s="118"/>
      <c r="Q14402" s="118"/>
      <c r="R14402" s="118"/>
      <c r="S14402" s="118"/>
      <c r="T14402" s="118"/>
      <c r="U14402" s="118"/>
      <c r="V14402" s="118"/>
      <c r="W14402" s="118"/>
      <c r="X14402" s="118"/>
      <c r="Y14402" s="118"/>
      <c r="Z14402" s="118"/>
      <c r="AA14402" s="118"/>
      <c r="AB14402" s="118"/>
    </row>
    <row r="14403" spans="1:28">
      <c r="A14403" s="113"/>
      <c r="B14403" s="113"/>
      <c r="C14403" s="114"/>
      <c r="D14403" s="115"/>
      <c r="E14403" s="115"/>
      <c r="F14403" s="116"/>
      <c r="G14403" s="116"/>
      <c r="H14403" s="116"/>
      <c r="I14403" s="116"/>
      <c r="J14403" s="117"/>
      <c r="K14403" s="117"/>
      <c r="L14403" s="114"/>
      <c r="M14403" s="114"/>
      <c r="N14403" s="114"/>
      <c r="O14403" s="114"/>
      <c r="P14403" s="118"/>
      <c r="Q14403" s="118"/>
      <c r="R14403" s="118"/>
      <c r="S14403" s="118"/>
      <c r="T14403" s="118"/>
      <c r="U14403" s="118"/>
      <c r="V14403" s="118"/>
      <c r="W14403" s="118"/>
      <c r="X14403" s="118"/>
      <c r="Y14403" s="118"/>
      <c r="Z14403" s="118"/>
      <c r="AA14403" s="118"/>
      <c r="AB14403" s="118"/>
    </row>
    <row r="14404" spans="1:28">
      <c r="A14404" s="113"/>
      <c r="B14404" s="113"/>
      <c r="C14404" s="114"/>
      <c r="D14404" s="115"/>
      <c r="E14404" s="115"/>
      <c r="F14404" s="116"/>
      <c r="G14404" s="116"/>
      <c r="H14404" s="116"/>
      <c r="I14404" s="116"/>
      <c r="J14404" s="117"/>
      <c r="K14404" s="117"/>
      <c r="L14404" s="114"/>
      <c r="M14404" s="114"/>
      <c r="N14404" s="114"/>
      <c r="O14404" s="114"/>
      <c r="P14404" s="118"/>
      <c r="Q14404" s="118"/>
      <c r="R14404" s="118"/>
      <c r="S14404" s="118"/>
      <c r="T14404" s="118"/>
      <c r="U14404" s="118"/>
      <c r="V14404" s="118"/>
      <c r="W14404" s="118"/>
      <c r="X14404" s="118"/>
      <c r="Y14404" s="118"/>
      <c r="Z14404" s="118"/>
      <c r="AA14404" s="118"/>
      <c r="AB14404" s="118"/>
    </row>
    <row r="14405" spans="1:28">
      <c r="A14405" s="113"/>
      <c r="B14405" s="113"/>
      <c r="C14405" s="114"/>
      <c r="D14405" s="115"/>
      <c r="E14405" s="115"/>
      <c r="F14405" s="116"/>
      <c r="G14405" s="116"/>
      <c r="H14405" s="116"/>
      <c r="I14405" s="116"/>
      <c r="J14405" s="117"/>
      <c r="K14405" s="117"/>
      <c r="L14405" s="114"/>
      <c r="M14405" s="114"/>
      <c r="N14405" s="114"/>
      <c r="O14405" s="114"/>
      <c r="P14405" s="118"/>
      <c r="Q14405" s="118"/>
      <c r="R14405" s="118"/>
      <c r="S14405" s="118"/>
      <c r="T14405" s="118"/>
      <c r="U14405" s="118"/>
      <c r="V14405" s="118"/>
      <c r="W14405" s="118"/>
      <c r="X14405" s="118"/>
      <c r="Y14405" s="118"/>
      <c r="Z14405" s="118"/>
      <c r="AA14405" s="118"/>
      <c r="AB14405" s="118"/>
    </row>
    <row r="14406" spans="1:28">
      <c r="A14406" s="113"/>
      <c r="B14406" s="113"/>
      <c r="C14406" s="114"/>
      <c r="D14406" s="115"/>
      <c r="E14406" s="115"/>
      <c r="F14406" s="116"/>
      <c r="G14406" s="116"/>
      <c r="H14406" s="116"/>
      <c r="I14406" s="116"/>
      <c r="J14406" s="117"/>
      <c r="K14406" s="117"/>
      <c r="L14406" s="114"/>
      <c r="M14406" s="114"/>
      <c r="N14406" s="114"/>
      <c r="O14406" s="114"/>
      <c r="P14406" s="118"/>
      <c r="Q14406" s="118"/>
      <c r="R14406" s="118"/>
      <c r="S14406" s="118"/>
      <c r="T14406" s="118"/>
      <c r="U14406" s="118"/>
      <c r="V14406" s="118"/>
      <c r="W14406" s="118"/>
      <c r="X14406" s="118"/>
      <c r="Y14406" s="118"/>
      <c r="Z14406" s="118"/>
      <c r="AA14406" s="118"/>
      <c r="AB14406" s="118"/>
    </row>
    <row r="14407" spans="1:28">
      <c r="A14407" s="113"/>
      <c r="B14407" s="113"/>
      <c r="C14407" s="114"/>
      <c r="D14407" s="115"/>
      <c r="E14407" s="115"/>
      <c r="F14407" s="116"/>
      <c r="G14407" s="116"/>
      <c r="H14407" s="116"/>
      <c r="I14407" s="116"/>
      <c r="J14407" s="117"/>
      <c r="K14407" s="117"/>
      <c r="L14407" s="114"/>
      <c r="M14407" s="114"/>
      <c r="N14407" s="114"/>
      <c r="O14407" s="114"/>
      <c r="P14407" s="118"/>
      <c r="Q14407" s="118"/>
      <c r="R14407" s="118"/>
      <c r="S14407" s="118"/>
      <c r="T14407" s="118"/>
      <c r="U14407" s="118"/>
      <c r="V14407" s="118"/>
      <c r="W14407" s="118"/>
      <c r="X14407" s="118"/>
      <c r="Y14407" s="118"/>
      <c r="Z14407" s="118"/>
      <c r="AA14407" s="118"/>
      <c r="AB14407" s="118"/>
    </row>
    <row r="14408" spans="1:28">
      <c r="A14408" s="113"/>
      <c r="B14408" s="113"/>
      <c r="C14408" s="114"/>
      <c r="D14408" s="115"/>
      <c r="E14408" s="115"/>
      <c r="F14408" s="116"/>
      <c r="G14408" s="116"/>
      <c r="H14408" s="116"/>
      <c r="I14408" s="116"/>
      <c r="J14408" s="117"/>
      <c r="K14408" s="117"/>
      <c r="L14408" s="114"/>
      <c r="M14408" s="114"/>
      <c r="N14408" s="114"/>
      <c r="O14408" s="114"/>
      <c r="P14408" s="118"/>
      <c r="Q14408" s="118"/>
      <c r="R14408" s="118"/>
      <c r="S14408" s="118"/>
      <c r="T14408" s="118"/>
      <c r="U14408" s="118"/>
      <c r="V14408" s="118"/>
      <c r="W14408" s="118"/>
      <c r="X14408" s="118"/>
      <c r="Y14408" s="118"/>
      <c r="Z14408" s="118"/>
      <c r="AA14408" s="118"/>
      <c r="AB14408" s="118"/>
    </row>
    <row r="14409" spans="1:28">
      <c r="A14409" s="113"/>
      <c r="B14409" s="113"/>
      <c r="C14409" s="114"/>
      <c r="D14409" s="115"/>
      <c r="E14409" s="115"/>
      <c r="F14409" s="116"/>
      <c r="G14409" s="116"/>
      <c r="H14409" s="116"/>
      <c r="I14409" s="116"/>
      <c r="J14409" s="117"/>
      <c r="K14409" s="117"/>
      <c r="L14409" s="114"/>
      <c r="M14409" s="114"/>
      <c r="N14409" s="114"/>
      <c r="O14409" s="114"/>
      <c r="P14409" s="118"/>
      <c r="Q14409" s="118"/>
      <c r="R14409" s="118"/>
      <c r="S14409" s="118"/>
      <c r="T14409" s="118"/>
      <c r="U14409" s="118"/>
      <c r="V14409" s="118"/>
      <c r="W14409" s="118"/>
      <c r="X14409" s="118"/>
      <c r="Y14409" s="118"/>
      <c r="Z14409" s="118"/>
      <c r="AA14409" s="118"/>
      <c r="AB14409" s="118"/>
    </row>
    <row r="14410" spans="1:28">
      <c r="A14410" s="113"/>
      <c r="B14410" s="113"/>
      <c r="C14410" s="114"/>
      <c r="D14410" s="115"/>
      <c r="E14410" s="115"/>
      <c r="F14410" s="116"/>
      <c r="G14410" s="116"/>
      <c r="H14410" s="116"/>
      <c r="I14410" s="116"/>
      <c r="J14410" s="117"/>
      <c r="K14410" s="117"/>
      <c r="L14410" s="114"/>
      <c r="M14410" s="114"/>
      <c r="N14410" s="114"/>
      <c r="O14410" s="114"/>
      <c r="P14410" s="118"/>
      <c r="Q14410" s="118"/>
      <c r="R14410" s="118"/>
      <c r="S14410" s="118"/>
      <c r="T14410" s="118"/>
      <c r="U14410" s="118"/>
      <c r="V14410" s="118"/>
      <c r="W14410" s="118"/>
      <c r="X14410" s="118"/>
      <c r="Y14410" s="118"/>
      <c r="Z14410" s="118"/>
      <c r="AA14410" s="118"/>
      <c r="AB14410" s="118"/>
    </row>
    <row r="14411" spans="1:28">
      <c r="A14411" s="113"/>
      <c r="B14411" s="113"/>
      <c r="C14411" s="114"/>
      <c r="D14411" s="115"/>
      <c r="E14411" s="115"/>
      <c r="F14411" s="116"/>
      <c r="G14411" s="116"/>
      <c r="H14411" s="116"/>
      <c r="I14411" s="116"/>
      <c r="J14411" s="117"/>
      <c r="K14411" s="117"/>
      <c r="L14411" s="114"/>
      <c r="M14411" s="114"/>
      <c r="N14411" s="114"/>
      <c r="O14411" s="114"/>
      <c r="P14411" s="118"/>
      <c r="Q14411" s="118"/>
      <c r="R14411" s="118"/>
      <c r="S14411" s="118"/>
      <c r="T14411" s="118"/>
      <c r="U14411" s="118"/>
      <c r="V14411" s="118"/>
      <c r="W14411" s="118"/>
      <c r="X14411" s="118"/>
      <c r="Y14411" s="118"/>
      <c r="Z14411" s="118"/>
      <c r="AA14411" s="118"/>
      <c r="AB14411" s="118"/>
    </row>
    <row r="14412" spans="1:28">
      <c r="A14412" s="113"/>
      <c r="B14412" s="113"/>
      <c r="C14412" s="114"/>
      <c r="D14412" s="115"/>
      <c r="E14412" s="115"/>
      <c r="F14412" s="116"/>
      <c r="G14412" s="116"/>
      <c r="H14412" s="116"/>
      <c r="I14412" s="116"/>
      <c r="J14412" s="117"/>
      <c r="K14412" s="117"/>
      <c r="L14412" s="114"/>
      <c r="M14412" s="114"/>
      <c r="N14412" s="114"/>
      <c r="O14412" s="114"/>
      <c r="P14412" s="118"/>
      <c r="Q14412" s="118"/>
      <c r="R14412" s="118"/>
      <c r="S14412" s="118"/>
      <c r="T14412" s="118"/>
      <c r="U14412" s="118"/>
      <c r="V14412" s="118"/>
      <c r="W14412" s="118"/>
      <c r="X14412" s="118"/>
      <c r="Y14412" s="118"/>
      <c r="Z14412" s="118"/>
      <c r="AA14412" s="118"/>
      <c r="AB14412" s="118"/>
    </row>
    <row r="14413" spans="1:28">
      <c r="A14413" s="113"/>
      <c r="B14413" s="113"/>
      <c r="C14413" s="114"/>
      <c r="D14413" s="115"/>
      <c r="E14413" s="115"/>
      <c r="F14413" s="116"/>
      <c r="G14413" s="116"/>
      <c r="H14413" s="116"/>
      <c r="I14413" s="116"/>
      <c r="J14413" s="117"/>
      <c r="K14413" s="117"/>
      <c r="L14413" s="114"/>
      <c r="M14413" s="114"/>
      <c r="N14413" s="114"/>
      <c r="O14413" s="114"/>
      <c r="P14413" s="118"/>
      <c r="Q14413" s="118"/>
      <c r="R14413" s="118"/>
      <c r="S14413" s="118"/>
      <c r="T14413" s="118"/>
      <c r="U14413" s="118"/>
      <c r="V14413" s="118"/>
      <c r="W14413" s="118"/>
      <c r="X14413" s="118"/>
      <c r="Y14413" s="118"/>
      <c r="Z14413" s="118"/>
      <c r="AA14413" s="118"/>
      <c r="AB14413" s="118"/>
    </row>
    <row r="14414" spans="1:28">
      <c r="A14414" s="113"/>
      <c r="B14414" s="113"/>
      <c r="C14414" s="114"/>
      <c r="D14414" s="115"/>
      <c r="E14414" s="115"/>
      <c r="F14414" s="116"/>
      <c r="G14414" s="116"/>
      <c r="H14414" s="116"/>
      <c r="I14414" s="116"/>
      <c r="J14414" s="117"/>
      <c r="K14414" s="117"/>
      <c r="L14414" s="114"/>
      <c r="M14414" s="114"/>
      <c r="N14414" s="114"/>
      <c r="O14414" s="114"/>
      <c r="P14414" s="118"/>
      <c r="Q14414" s="118"/>
      <c r="R14414" s="118"/>
      <c r="S14414" s="118"/>
      <c r="T14414" s="118"/>
      <c r="U14414" s="118"/>
      <c r="V14414" s="118"/>
      <c r="W14414" s="118"/>
      <c r="X14414" s="118"/>
      <c r="Y14414" s="118"/>
      <c r="Z14414" s="118"/>
      <c r="AA14414" s="118"/>
      <c r="AB14414" s="118"/>
    </row>
    <row r="14415" spans="1:28">
      <c r="A14415" s="113"/>
      <c r="B14415" s="113"/>
      <c r="C14415" s="114"/>
      <c r="D14415" s="115"/>
      <c r="E14415" s="115"/>
      <c r="F14415" s="116"/>
      <c r="G14415" s="116"/>
      <c r="H14415" s="116"/>
      <c r="I14415" s="116"/>
      <c r="J14415" s="117"/>
      <c r="K14415" s="117"/>
      <c r="L14415" s="114"/>
      <c r="M14415" s="114"/>
      <c r="N14415" s="114"/>
      <c r="O14415" s="114"/>
      <c r="P14415" s="118"/>
      <c r="Q14415" s="118"/>
      <c r="R14415" s="118"/>
      <c r="S14415" s="118"/>
      <c r="T14415" s="118"/>
      <c r="U14415" s="118"/>
      <c r="V14415" s="118"/>
      <c r="W14415" s="118"/>
      <c r="X14415" s="118"/>
      <c r="Y14415" s="118"/>
      <c r="Z14415" s="118"/>
      <c r="AA14415" s="118"/>
      <c r="AB14415" s="118"/>
    </row>
    <row r="14416" spans="1:28">
      <c r="A14416" s="113"/>
      <c r="B14416" s="113"/>
      <c r="C14416" s="114"/>
      <c r="D14416" s="115"/>
      <c r="E14416" s="115"/>
      <c r="F14416" s="116"/>
      <c r="G14416" s="116"/>
      <c r="H14416" s="116"/>
      <c r="I14416" s="116"/>
      <c r="J14416" s="117"/>
      <c r="K14416" s="117"/>
      <c r="L14416" s="114"/>
      <c r="M14416" s="114"/>
      <c r="N14416" s="114"/>
      <c r="O14416" s="114"/>
      <c r="P14416" s="118"/>
      <c r="Q14416" s="118"/>
      <c r="R14416" s="118"/>
      <c r="S14416" s="118"/>
      <c r="T14416" s="118"/>
      <c r="U14416" s="118"/>
      <c r="V14416" s="118"/>
      <c r="W14416" s="118"/>
      <c r="X14416" s="118"/>
      <c r="Y14416" s="118"/>
      <c r="Z14416" s="118"/>
      <c r="AA14416" s="118"/>
      <c r="AB14416" s="118"/>
    </row>
    <row r="14417" spans="1:28">
      <c r="A14417" s="113"/>
      <c r="B14417" s="113"/>
      <c r="C14417" s="114"/>
      <c r="D14417" s="115"/>
      <c r="E14417" s="115"/>
      <c r="F14417" s="116"/>
      <c r="G14417" s="116"/>
      <c r="H14417" s="116"/>
      <c r="I14417" s="116"/>
      <c r="J14417" s="117"/>
      <c r="K14417" s="117"/>
      <c r="L14417" s="114"/>
      <c r="M14417" s="114"/>
      <c r="N14417" s="114"/>
      <c r="O14417" s="114"/>
      <c r="P14417" s="118"/>
      <c r="Q14417" s="118"/>
      <c r="R14417" s="118"/>
      <c r="S14417" s="118"/>
      <c r="T14417" s="118"/>
      <c r="U14417" s="118"/>
      <c r="V14417" s="118"/>
      <c r="W14417" s="118"/>
      <c r="X14417" s="118"/>
      <c r="Y14417" s="118"/>
      <c r="Z14417" s="118"/>
      <c r="AA14417" s="118"/>
      <c r="AB14417" s="118"/>
    </row>
    <row r="14418" spans="1:28">
      <c r="A14418" s="113"/>
      <c r="B14418" s="113"/>
      <c r="C14418" s="114"/>
      <c r="D14418" s="115"/>
      <c r="E14418" s="115"/>
      <c r="F14418" s="116"/>
      <c r="G14418" s="116"/>
      <c r="H14418" s="116"/>
      <c r="I14418" s="116"/>
      <c r="J14418" s="117"/>
      <c r="K14418" s="117"/>
      <c r="L14418" s="114"/>
      <c r="M14418" s="114"/>
      <c r="N14418" s="114"/>
      <c r="O14418" s="114"/>
      <c r="P14418" s="118"/>
      <c r="Q14418" s="118"/>
      <c r="R14418" s="118"/>
      <c r="S14418" s="118"/>
      <c r="T14418" s="118"/>
      <c r="U14418" s="118"/>
      <c r="V14418" s="118"/>
      <c r="W14418" s="118"/>
      <c r="X14418" s="118"/>
      <c r="Y14418" s="118"/>
      <c r="Z14418" s="118"/>
      <c r="AA14418" s="118"/>
      <c r="AB14418" s="118"/>
    </row>
    <row r="14419" spans="1:28">
      <c r="A14419" s="113"/>
      <c r="B14419" s="113"/>
      <c r="C14419" s="114"/>
      <c r="D14419" s="115"/>
      <c r="E14419" s="115"/>
      <c r="F14419" s="116"/>
      <c r="G14419" s="116"/>
      <c r="H14419" s="116"/>
      <c r="I14419" s="116"/>
      <c r="J14419" s="117"/>
      <c r="K14419" s="117"/>
      <c r="L14419" s="114"/>
      <c r="M14419" s="114"/>
      <c r="N14419" s="114"/>
      <c r="O14419" s="114"/>
      <c r="P14419" s="118"/>
      <c r="Q14419" s="118"/>
      <c r="R14419" s="118"/>
      <c r="S14419" s="118"/>
      <c r="T14419" s="118"/>
      <c r="U14419" s="118"/>
      <c r="V14419" s="118"/>
      <c r="W14419" s="118"/>
      <c r="X14419" s="118"/>
      <c r="Y14419" s="118"/>
      <c r="Z14419" s="118"/>
      <c r="AA14419" s="118"/>
      <c r="AB14419" s="118"/>
    </row>
    <row r="14420" spans="1:28">
      <c r="A14420" s="113"/>
      <c r="B14420" s="113"/>
      <c r="C14420" s="114"/>
      <c r="D14420" s="115"/>
      <c r="E14420" s="115"/>
      <c r="F14420" s="116"/>
      <c r="G14420" s="116"/>
      <c r="H14420" s="116"/>
      <c r="I14420" s="116"/>
      <c r="J14420" s="117"/>
      <c r="K14420" s="117"/>
      <c r="L14420" s="114"/>
      <c r="M14420" s="114"/>
      <c r="N14420" s="114"/>
      <c r="O14420" s="114"/>
      <c r="P14420" s="118"/>
      <c r="Q14420" s="118"/>
      <c r="R14420" s="118"/>
      <c r="S14420" s="118"/>
      <c r="T14420" s="118"/>
      <c r="U14420" s="118"/>
      <c r="V14420" s="118"/>
      <c r="W14420" s="118"/>
      <c r="X14420" s="118"/>
      <c r="Y14420" s="118"/>
      <c r="Z14420" s="118"/>
      <c r="AA14420" s="118"/>
      <c r="AB14420" s="118"/>
    </row>
    <row r="14421" spans="1:28">
      <c r="A14421" s="113"/>
      <c r="B14421" s="113"/>
      <c r="C14421" s="114"/>
      <c r="D14421" s="115"/>
      <c r="E14421" s="115"/>
      <c r="F14421" s="116"/>
      <c r="G14421" s="116"/>
      <c r="H14421" s="116"/>
      <c r="I14421" s="116"/>
      <c r="J14421" s="117"/>
      <c r="K14421" s="117"/>
      <c r="L14421" s="114"/>
      <c r="M14421" s="114"/>
      <c r="N14421" s="114"/>
      <c r="O14421" s="114"/>
      <c r="P14421" s="118"/>
      <c r="Q14421" s="118"/>
      <c r="R14421" s="118"/>
      <c r="S14421" s="118"/>
      <c r="T14421" s="118"/>
      <c r="U14421" s="118"/>
      <c r="V14421" s="118"/>
      <c r="W14421" s="118"/>
      <c r="X14421" s="118"/>
      <c r="Y14421" s="118"/>
      <c r="Z14421" s="118"/>
      <c r="AA14421" s="118"/>
      <c r="AB14421" s="118"/>
    </row>
    <row r="14422" spans="1:28">
      <c r="A14422" s="113"/>
      <c r="B14422" s="113"/>
      <c r="C14422" s="114"/>
      <c r="D14422" s="115"/>
      <c r="E14422" s="115"/>
      <c r="F14422" s="116"/>
      <c r="G14422" s="116"/>
      <c r="H14422" s="116"/>
      <c r="I14422" s="116"/>
      <c r="J14422" s="117"/>
      <c r="K14422" s="117"/>
      <c r="L14422" s="114"/>
      <c r="M14422" s="114"/>
      <c r="N14422" s="114"/>
      <c r="O14422" s="114"/>
      <c r="P14422" s="118"/>
      <c r="Q14422" s="118"/>
      <c r="R14422" s="118"/>
      <c r="S14422" s="118"/>
      <c r="T14422" s="118"/>
      <c r="U14422" s="118"/>
      <c r="V14422" s="118"/>
      <c r="W14422" s="118"/>
      <c r="X14422" s="118"/>
      <c r="Y14422" s="118"/>
      <c r="Z14422" s="118"/>
      <c r="AA14422" s="118"/>
      <c r="AB14422" s="118"/>
    </row>
    <row r="14423" spans="1:28">
      <c r="A14423" s="113"/>
      <c r="B14423" s="113"/>
      <c r="C14423" s="114"/>
      <c r="D14423" s="115"/>
      <c r="E14423" s="115"/>
      <c r="F14423" s="116"/>
      <c r="G14423" s="116"/>
      <c r="H14423" s="116"/>
      <c r="I14423" s="116"/>
      <c r="J14423" s="117"/>
      <c r="K14423" s="117"/>
      <c r="L14423" s="114"/>
      <c r="M14423" s="114"/>
      <c r="N14423" s="114"/>
      <c r="O14423" s="114"/>
      <c r="P14423" s="118"/>
      <c r="Q14423" s="118"/>
      <c r="R14423" s="118"/>
      <c r="S14423" s="118"/>
      <c r="T14423" s="118"/>
      <c r="U14423" s="118"/>
      <c r="V14423" s="118"/>
      <c r="W14423" s="118"/>
      <c r="X14423" s="118"/>
      <c r="Y14423" s="118"/>
      <c r="Z14423" s="118"/>
      <c r="AA14423" s="118"/>
      <c r="AB14423" s="118"/>
    </row>
    <row r="14424" spans="1:28">
      <c r="A14424" s="113"/>
      <c r="B14424" s="113"/>
      <c r="C14424" s="114"/>
      <c r="D14424" s="115"/>
      <c r="E14424" s="115"/>
      <c r="F14424" s="116"/>
      <c r="G14424" s="116"/>
      <c r="H14424" s="116"/>
      <c r="I14424" s="116"/>
      <c r="J14424" s="117"/>
      <c r="K14424" s="117"/>
      <c r="L14424" s="114"/>
      <c r="M14424" s="114"/>
      <c r="N14424" s="114"/>
      <c r="O14424" s="114"/>
      <c r="P14424" s="118"/>
      <c r="Q14424" s="118"/>
      <c r="R14424" s="118"/>
      <c r="S14424" s="118"/>
      <c r="T14424" s="118"/>
      <c r="U14424" s="118"/>
      <c r="V14424" s="118"/>
      <c r="W14424" s="118"/>
      <c r="X14424" s="118"/>
      <c r="Y14424" s="118"/>
      <c r="Z14424" s="118"/>
      <c r="AA14424" s="118"/>
      <c r="AB14424" s="118"/>
    </row>
    <row r="14425" spans="1:28">
      <c r="A14425" s="113"/>
      <c r="B14425" s="113"/>
      <c r="C14425" s="114"/>
      <c r="D14425" s="115"/>
      <c r="E14425" s="115"/>
      <c r="F14425" s="116"/>
      <c r="G14425" s="116"/>
      <c r="H14425" s="116"/>
      <c r="I14425" s="116"/>
      <c r="J14425" s="117"/>
      <c r="K14425" s="117"/>
      <c r="L14425" s="114"/>
      <c r="M14425" s="114"/>
      <c r="N14425" s="114"/>
      <c r="O14425" s="114"/>
      <c r="P14425" s="118"/>
      <c r="Q14425" s="118"/>
      <c r="R14425" s="118"/>
      <c r="S14425" s="118"/>
      <c r="T14425" s="118"/>
      <c r="U14425" s="118"/>
      <c r="V14425" s="118"/>
      <c r="W14425" s="118"/>
      <c r="X14425" s="118"/>
      <c r="Y14425" s="118"/>
      <c r="Z14425" s="118"/>
      <c r="AA14425" s="118"/>
      <c r="AB14425" s="118"/>
    </row>
    <row r="14426" spans="1:28">
      <c r="A14426" s="113"/>
      <c r="B14426" s="113"/>
      <c r="C14426" s="114"/>
      <c r="D14426" s="115"/>
      <c r="E14426" s="115"/>
      <c r="F14426" s="116"/>
      <c r="G14426" s="116"/>
      <c r="H14426" s="116"/>
      <c r="I14426" s="116"/>
      <c r="J14426" s="117"/>
      <c r="K14426" s="117"/>
      <c r="L14426" s="114"/>
      <c r="M14426" s="114"/>
      <c r="N14426" s="114"/>
      <c r="O14426" s="114"/>
      <c r="P14426" s="118"/>
      <c r="Q14426" s="118"/>
      <c r="R14426" s="118"/>
      <c r="S14426" s="118"/>
      <c r="T14426" s="118"/>
      <c r="U14426" s="118"/>
      <c r="V14426" s="118"/>
      <c r="W14426" s="118"/>
      <c r="X14426" s="118"/>
      <c r="Y14426" s="118"/>
      <c r="Z14426" s="118"/>
      <c r="AA14426" s="118"/>
      <c r="AB14426" s="118"/>
    </row>
    <row r="14427" spans="1:28">
      <c r="A14427" s="113"/>
      <c r="B14427" s="113"/>
      <c r="C14427" s="114"/>
      <c r="D14427" s="115"/>
      <c r="E14427" s="115"/>
      <c r="F14427" s="116"/>
      <c r="G14427" s="116"/>
      <c r="H14427" s="116"/>
      <c r="I14427" s="116"/>
      <c r="J14427" s="117"/>
      <c r="K14427" s="117"/>
      <c r="L14427" s="114"/>
      <c r="M14427" s="114"/>
      <c r="N14427" s="114"/>
      <c r="O14427" s="114"/>
      <c r="P14427" s="118"/>
      <c r="Q14427" s="118"/>
      <c r="R14427" s="118"/>
      <c r="S14427" s="118"/>
      <c r="T14427" s="118"/>
      <c r="U14427" s="118"/>
      <c r="V14427" s="118"/>
      <c r="W14427" s="118"/>
      <c r="X14427" s="118"/>
      <c r="Y14427" s="118"/>
      <c r="Z14427" s="118"/>
      <c r="AA14427" s="118"/>
      <c r="AB14427" s="118"/>
    </row>
    <row r="14428" spans="1:28">
      <c r="A14428" s="113"/>
      <c r="B14428" s="113"/>
      <c r="C14428" s="114"/>
      <c r="D14428" s="115"/>
      <c r="E14428" s="115"/>
      <c r="F14428" s="116"/>
      <c r="G14428" s="116"/>
      <c r="H14428" s="116"/>
      <c r="I14428" s="116"/>
      <c r="J14428" s="117"/>
      <c r="K14428" s="117"/>
      <c r="L14428" s="114"/>
      <c r="M14428" s="114"/>
      <c r="N14428" s="114"/>
      <c r="O14428" s="114"/>
      <c r="P14428" s="118"/>
      <c r="Q14428" s="118"/>
      <c r="R14428" s="118"/>
      <c r="S14428" s="118"/>
      <c r="T14428" s="118"/>
      <c r="U14428" s="118"/>
      <c r="V14428" s="118"/>
      <c r="W14428" s="118"/>
      <c r="X14428" s="118"/>
      <c r="Y14428" s="118"/>
      <c r="Z14428" s="118"/>
      <c r="AA14428" s="118"/>
      <c r="AB14428" s="118"/>
    </row>
    <row r="14429" spans="1:28">
      <c r="A14429" s="113"/>
      <c r="B14429" s="113"/>
      <c r="C14429" s="114"/>
      <c r="D14429" s="115"/>
      <c r="E14429" s="115"/>
      <c r="F14429" s="116"/>
      <c r="G14429" s="116"/>
      <c r="H14429" s="116"/>
      <c r="I14429" s="116"/>
      <c r="J14429" s="117"/>
      <c r="K14429" s="117"/>
      <c r="L14429" s="114"/>
      <c r="M14429" s="114"/>
      <c r="N14429" s="114"/>
      <c r="O14429" s="114"/>
      <c r="P14429" s="118"/>
      <c r="Q14429" s="118"/>
      <c r="R14429" s="118"/>
      <c r="S14429" s="118"/>
      <c r="T14429" s="118"/>
      <c r="U14429" s="118"/>
      <c r="V14429" s="118"/>
      <c r="W14429" s="118"/>
      <c r="X14429" s="118"/>
      <c r="Y14429" s="118"/>
      <c r="Z14429" s="118"/>
      <c r="AA14429" s="118"/>
      <c r="AB14429" s="118"/>
    </row>
    <row r="14430" spans="1:28">
      <c r="A14430" s="113"/>
      <c r="B14430" s="113"/>
      <c r="C14430" s="114"/>
      <c r="D14430" s="115"/>
      <c r="E14430" s="115"/>
      <c r="F14430" s="116"/>
      <c r="G14430" s="116"/>
      <c r="H14430" s="116"/>
      <c r="I14430" s="116"/>
      <c r="J14430" s="117"/>
      <c r="K14430" s="117"/>
      <c r="L14430" s="114"/>
      <c r="M14430" s="114"/>
      <c r="N14430" s="114"/>
      <c r="O14430" s="114"/>
      <c r="P14430" s="118"/>
      <c r="Q14430" s="118"/>
      <c r="R14430" s="118"/>
      <c r="S14430" s="118"/>
      <c r="T14430" s="118"/>
      <c r="U14430" s="118"/>
      <c r="V14430" s="118"/>
      <c r="W14430" s="118"/>
      <c r="X14430" s="118"/>
      <c r="Y14430" s="118"/>
      <c r="Z14430" s="118"/>
      <c r="AA14430" s="118"/>
      <c r="AB14430" s="118"/>
    </row>
    <row r="14431" spans="1:28">
      <c r="A14431" s="113"/>
      <c r="B14431" s="113"/>
      <c r="C14431" s="114"/>
      <c r="D14431" s="115"/>
      <c r="E14431" s="115"/>
      <c r="F14431" s="116"/>
      <c r="G14431" s="116"/>
      <c r="H14431" s="116"/>
      <c r="I14431" s="116"/>
      <c r="J14431" s="117"/>
      <c r="K14431" s="117"/>
      <c r="L14431" s="114"/>
      <c r="M14431" s="114"/>
      <c r="N14431" s="114"/>
      <c r="O14431" s="114"/>
      <c r="P14431" s="118"/>
      <c r="Q14431" s="118"/>
      <c r="R14431" s="118"/>
      <c r="S14431" s="118"/>
      <c r="T14431" s="118"/>
      <c r="U14431" s="118"/>
      <c r="V14431" s="118"/>
      <c r="W14431" s="118"/>
      <c r="X14431" s="118"/>
      <c r="Y14431" s="118"/>
      <c r="Z14431" s="118"/>
      <c r="AA14431" s="118"/>
      <c r="AB14431" s="118"/>
    </row>
    <row r="14432" spans="1:28">
      <c r="A14432" s="113"/>
      <c r="B14432" s="113"/>
      <c r="C14432" s="114"/>
      <c r="D14432" s="115"/>
      <c r="E14432" s="115"/>
      <c r="F14432" s="116"/>
      <c r="G14432" s="116"/>
      <c r="H14432" s="116"/>
      <c r="I14432" s="116"/>
      <c r="J14432" s="117"/>
      <c r="K14432" s="117"/>
      <c r="L14432" s="114"/>
      <c r="M14432" s="114"/>
      <c r="N14432" s="114"/>
      <c r="O14432" s="114"/>
      <c r="P14432" s="118"/>
      <c r="Q14432" s="118"/>
      <c r="R14432" s="118"/>
      <c r="S14432" s="118"/>
      <c r="T14432" s="118"/>
      <c r="U14432" s="118"/>
      <c r="V14432" s="118"/>
      <c r="W14432" s="118"/>
      <c r="X14432" s="118"/>
      <c r="Y14432" s="118"/>
      <c r="Z14432" s="118"/>
      <c r="AA14432" s="118"/>
      <c r="AB14432" s="118"/>
    </row>
    <row r="14433" spans="1:28">
      <c r="A14433" s="113"/>
      <c r="B14433" s="113"/>
      <c r="C14433" s="114"/>
      <c r="D14433" s="115"/>
      <c r="E14433" s="115"/>
      <c r="F14433" s="116"/>
      <c r="G14433" s="116"/>
      <c r="H14433" s="116"/>
      <c r="I14433" s="116"/>
      <c r="J14433" s="117"/>
      <c r="K14433" s="117"/>
      <c r="L14433" s="114"/>
      <c r="M14433" s="114"/>
      <c r="N14433" s="114"/>
      <c r="O14433" s="114"/>
      <c r="P14433" s="118"/>
      <c r="Q14433" s="118"/>
      <c r="R14433" s="118"/>
      <c r="S14433" s="118"/>
      <c r="T14433" s="118"/>
      <c r="U14433" s="118"/>
      <c r="V14433" s="118"/>
      <c r="W14433" s="118"/>
      <c r="X14433" s="118"/>
      <c r="Y14433" s="118"/>
      <c r="Z14433" s="118"/>
      <c r="AA14433" s="118"/>
      <c r="AB14433" s="118"/>
    </row>
    <row r="14434" spans="1:28">
      <c r="A14434" s="113"/>
      <c r="B14434" s="113"/>
      <c r="C14434" s="114"/>
      <c r="D14434" s="115"/>
      <c r="E14434" s="115"/>
      <c r="F14434" s="116"/>
      <c r="G14434" s="116"/>
      <c r="H14434" s="116"/>
      <c r="I14434" s="116"/>
      <c r="J14434" s="117"/>
      <c r="K14434" s="117"/>
      <c r="L14434" s="114"/>
      <c r="M14434" s="114"/>
      <c r="N14434" s="114"/>
      <c r="O14434" s="114"/>
      <c r="P14434" s="118"/>
      <c r="Q14434" s="118"/>
      <c r="R14434" s="118"/>
      <c r="S14434" s="118"/>
      <c r="T14434" s="118"/>
      <c r="U14434" s="118"/>
      <c r="V14434" s="118"/>
      <c r="W14434" s="118"/>
      <c r="X14434" s="118"/>
      <c r="Y14434" s="118"/>
      <c r="Z14434" s="118"/>
      <c r="AA14434" s="118"/>
      <c r="AB14434" s="118"/>
    </row>
    <row r="14435" spans="1:28">
      <c r="A14435" s="113"/>
      <c r="B14435" s="113"/>
      <c r="C14435" s="114"/>
      <c r="D14435" s="115"/>
      <c r="E14435" s="115"/>
      <c r="F14435" s="116"/>
      <c r="G14435" s="116"/>
      <c r="H14435" s="116"/>
      <c r="I14435" s="116"/>
      <c r="J14435" s="117"/>
      <c r="K14435" s="117"/>
      <c r="L14435" s="114"/>
      <c r="M14435" s="114"/>
      <c r="N14435" s="114"/>
      <c r="O14435" s="114"/>
      <c r="P14435" s="118"/>
      <c r="Q14435" s="118"/>
      <c r="R14435" s="118"/>
      <c r="S14435" s="118"/>
      <c r="T14435" s="118"/>
      <c r="U14435" s="118"/>
      <c r="V14435" s="118"/>
      <c r="W14435" s="118"/>
      <c r="X14435" s="118"/>
      <c r="Y14435" s="118"/>
      <c r="Z14435" s="118"/>
      <c r="AA14435" s="118"/>
      <c r="AB14435" s="118"/>
    </row>
    <row r="14436" spans="1:28">
      <c r="A14436" s="113"/>
      <c r="B14436" s="113"/>
      <c r="C14436" s="114"/>
      <c r="D14436" s="115"/>
      <c r="E14436" s="115"/>
      <c r="F14436" s="116"/>
      <c r="G14436" s="116"/>
      <c r="H14436" s="116"/>
      <c r="I14436" s="116"/>
      <c r="J14436" s="117"/>
      <c r="K14436" s="117"/>
      <c r="L14436" s="114"/>
      <c r="M14436" s="114"/>
      <c r="N14436" s="114"/>
      <c r="O14436" s="114"/>
      <c r="P14436" s="118"/>
      <c r="Q14436" s="118"/>
      <c r="R14436" s="118"/>
      <c r="S14436" s="118"/>
      <c r="T14436" s="118"/>
      <c r="U14436" s="118"/>
      <c r="V14436" s="118"/>
      <c r="W14436" s="118"/>
      <c r="X14436" s="118"/>
      <c r="Y14436" s="118"/>
      <c r="Z14436" s="118"/>
      <c r="AA14436" s="118"/>
      <c r="AB14436" s="118"/>
    </row>
    <row r="14437" spans="1:28">
      <c r="A14437" s="113"/>
      <c r="B14437" s="113"/>
      <c r="C14437" s="114"/>
      <c r="D14437" s="115"/>
      <c r="E14437" s="115"/>
      <c r="F14437" s="116"/>
      <c r="G14437" s="116"/>
      <c r="H14437" s="116"/>
      <c r="I14437" s="116"/>
      <c r="J14437" s="117"/>
      <c r="K14437" s="117"/>
      <c r="L14437" s="114"/>
      <c r="M14437" s="114"/>
      <c r="N14437" s="114"/>
      <c r="O14437" s="114"/>
      <c r="P14437" s="118"/>
      <c r="Q14437" s="118"/>
      <c r="R14437" s="118"/>
      <c r="S14437" s="118"/>
      <c r="T14437" s="118"/>
      <c r="U14437" s="118"/>
      <c r="V14437" s="118"/>
      <c r="W14437" s="118"/>
      <c r="X14437" s="118"/>
      <c r="Y14437" s="118"/>
      <c r="Z14437" s="118"/>
      <c r="AA14437" s="118"/>
      <c r="AB14437" s="118"/>
    </row>
    <row r="14438" spans="1:28">
      <c r="A14438" s="113"/>
      <c r="B14438" s="113"/>
      <c r="C14438" s="114"/>
      <c r="D14438" s="115"/>
      <c r="E14438" s="115"/>
      <c r="F14438" s="116"/>
      <c r="G14438" s="116"/>
      <c r="H14438" s="116"/>
      <c r="I14438" s="116"/>
      <c r="J14438" s="117"/>
      <c r="K14438" s="117"/>
      <c r="L14438" s="114"/>
      <c r="M14438" s="114"/>
      <c r="N14438" s="114"/>
      <c r="O14438" s="114"/>
      <c r="P14438" s="118"/>
      <c r="Q14438" s="118"/>
      <c r="R14438" s="118"/>
      <c r="S14438" s="118"/>
      <c r="T14438" s="118"/>
      <c r="U14438" s="118"/>
      <c r="V14438" s="118"/>
      <c r="W14438" s="118"/>
      <c r="X14438" s="118"/>
      <c r="Y14438" s="118"/>
      <c r="Z14438" s="118"/>
      <c r="AA14438" s="118"/>
      <c r="AB14438" s="118"/>
    </row>
    <row r="14439" spans="1:28">
      <c r="A14439" s="113"/>
      <c r="B14439" s="113"/>
      <c r="C14439" s="114"/>
      <c r="D14439" s="115"/>
      <c r="E14439" s="115"/>
      <c r="F14439" s="116"/>
      <c r="G14439" s="116"/>
      <c r="H14439" s="116"/>
      <c r="I14439" s="116"/>
      <c r="J14439" s="117"/>
      <c r="K14439" s="117"/>
      <c r="L14439" s="114"/>
      <c r="M14439" s="114"/>
      <c r="N14439" s="114"/>
      <c r="O14439" s="114"/>
      <c r="P14439" s="118"/>
      <c r="Q14439" s="118"/>
      <c r="R14439" s="118"/>
      <c r="S14439" s="118"/>
      <c r="T14439" s="118"/>
      <c r="U14439" s="118"/>
      <c r="V14439" s="118"/>
      <c r="W14439" s="118"/>
      <c r="X14439" s="118"/>
      <c r="Y14439" s="118"/>
      <c r="Z14439" s="118"/>
      <c r="AA14439" s="118"/>
      <c r="AB14439" s="118"/>
    </row>
    <row r="14440" spans="1:28">
      <c r="A14440" s="113"/>
      <c r="B14440" s="113"/>
      <c r="C14440" s="114"/>
      <c r="D14440" s="115"/>
      <c r="E14440" s="115"/>
      <c r="F14440" s="116"/>
      <c r="G14440" s="116"/>
      <c r="H14440" s="116"/>
      <c r="I14440" s="116"/>
      <c r="J14440" s="117"/>
      <c r="K14440" s="117"/>
      <c r="L14440" s="114"/>
      <c r="M14440" s="114"/>
      <c r="N14440" s="114"/>
      <c r="O14440" s="114"/>
      <c r="P14440" s="118"/>
      <c r="Q14440" s="118"/>
      <c r="R14440" s="118"/>
      <c r="S14440" s="118"/>
      <c r="T14440" s="118"/>
      <c r="U14440" s="118"/>
      <c r="V14440" s="118"/>
      <c r="W14440" s="118"/>
      <c r="X14440" s="118"/>
      <c r="Y14440" s="118"/>
      <c r="Z14440" s="118"/>
      <c r="AA14440" s="118"/>
      <c r="AB14440" s="118"/>
    </row>
    <row r="14441" spans="1:28">
      <c r="A14441" s="113"/>
      <c r="B14441" s="113"/>
      <c r="C14441" s="114"/>
      <c r="D14441" s="115"/>
      <c r="E14441" s="115"/>
      <c r="F14441" s="116"/>
      <c r="G14441" s="116"/>
      <c r="H14441" s="116"/>
      <c r="I14441" s="116"/>
      <c r="J14441" s="117"/>
      <c r="K14441" s="117"/>
      <c r="L14441" s="114"/>
      <c r="M14441" s="114"/>
      <c r="N14441" s="114"/>
      <c r="O14441" s="114"/>
      <c r="P14441" s="118"/>
      <c r="Q14441" s="118"/>
      <c r="R14441" s="118"/>
      <c r="S14441" s="118"/>
      <c r="T14441" s="118"/>
      <c r="U14441" s="118"/>
      <c r="V14441" s="118"/>
      <c r="W14441" s="118"/>
      <c r="X14441" s="118"/>
      <c r="Y14441" s="118"/>
      <c r="Z14441" s="118"/>
      <c r="AA14441" s="118"/>
      <c r="AB14441" s="118"/>
    </row>
    <row r="14442" spans="1:28">
      <c r="A14442" s="113"/>
      <c r="B14442" s="113"/>
      <c r="C14442" s="114"/>
      <c r="D14442" s="115"/>
      <c r="E14442" s="115"/>
      <c r="F14442" s="116"/>
      <c r="G14442" s="116"/>
      <c r="H14442" s="116"/>
      <c r="I14442" s="116"/>
      <c r="J14442" s="117"/>
      <c r="K14442" s="117"/>
      <c r="L14442" s="114"/>
      <c r="M14442" s="114"/>
      <c r="N14442" s="114"/>
      <c r="O14442" s="114"/>
      <c r="P14442" s="118"/>
      <c r="Q14442" s="118"/>
      <c r="R14442" s="118"/>
      <c r="S14442" s="118"/>
      <c r="T14442" s="118"/>
      <c r="U14442" s="118"/>
      <c r="V14442" s="118"/>
      <c r="W14442" s="118"/>
      <c r="X14442" s="118"/>
      <c r="Y14442" s="118"/>
      <c r="Z14442" s="118"/>
      <c r="AA14442" s="118"/>
      <c r="AB14442" s="118"/>
    </row>
    <row r="14443" spans="1:28">
      <c r="A14443" s="113"/>
      <c r="B14443" s="113"/>
      <c r="C14443" s="114"/>
      <c r="D14443" s="115"/>
      <c r="E14443" s="115"/>
      <c r="F14443" s="116"/>
      <c r="G14443" s="116"/>
      <c r="H14443" s="116"/>
      <c r="I14443" s="116"/>
      <c r="J14443" s="117"/>
      <c r="K14443" s="117"/>
      <c r="L14443" s="114"/>
      <c r="M14443" s="114"/>
      <c r="N14443" s="114"/>
      <c r="O14443" s="114"/>
      <c r="P14443" s="118"/>
      <c r="Q14443" s="118"/>
      <c r="R14443" s="118"/>
      <c r="S14443" s="118"/>
      <c r="T14443" s="118"/>
      <c r="U14443" s="118"/>
      <c r="V14443" s="118"/>
      <c r="W14443" s="118"/>
      <c r="X14443" s="118"/>
      <c r="Y14443" s="118"/>
      <c r="Z14443" s="118"/>
      <c r="AA14443" s="118"/>
      <c r="AB14443" s="118"/>
    </row>
    <row r="14444" spans="1:28">
      <c r="A14444" s="113"/>
      <c r="B14444" s="113"/>
      <c r="C14444" s="114"/>
      <c r="D14444" s="115"/>
      <c r="E14444" s="115"/>
      <c r="F14444" s="116"/>
      <c r="G14444" s="116"/>
      <c r="H14444" s="116"/>
      <c r="I14444" s="116"/>
      <c r="J14444" s="117"/>
      <c r="K14444" s="117"/>
      <c r="L14444" s="114"/>
      <c r="M14444" s="114"/>
      <c r="N14444" s="114"/>
      <c r="O14444" s="114"/>
      <c r="P14444" s="118"/>
      <c r="Q14444" s="118"/>
      <c r="R14444" s="118"/>
      <c r="S14444" s="118"/>
      <c r="T14444" s="118"/>
      <c r="U14444" s="118"/>
      <c r="V14444" s="118"/>
      <c r="W14444" s="118"/>
      <c r="X14444" s="118"/>
      <c r="Y14444" s="118"/>
      <c r="Z14444" s="118"/>
      <c r="AA14444" s="118"/>
      <c r="AB14444" s="118"/>
    </row>
    <row r="14445" spans="1:28">
      <c r="A14445" s="113"/>
      <c r="B14445" s="113"/>
      <c r="C14445" s="114"/>
      <c r="D14445" s="115"/>
      <c r="E14445" s="115"/>
      <c r="F14445" s="116"/>
      <c r="G14445" s="116"/>
      <c r="H14445" s="116"/>
      <c r="I14445" s="116"/>
      <c r="J14445" s="117"/>
      <c r="K14445" s="117"/>
      <c r="L14445" s="114"/>
      <c r="M14445" s="114"/>
      <c r="N14445" s="114"/>
      <c r="O14445" s="114"/>
      <c r="P14445" s="118"/>
      <c r="Q14445" s="118"/>
      <c r="R14445" s="118"/>
      <c r="S14445" s="118"/>
      <c r="T14445" s="118"/>
      <c r="U14445" s="118"/>
      <c r="V14445" s="118"/>
      <c r="W14445" s="118"/>
      <c r="X14445" s="118"/>
      <c r="Y14445" s="118"/>
      <c r="Z14445" s="118"/>
      <c r="AA14445" s="118"/>
      <c r="AB14445" s="118"/>
    </row>
    <row r="14446" spans="1:28">
      <c r="A14446" s="113"/>
      <c r="B14446" s="113"/>
      <c r="C14446" s="114"/>
      <c r="D14446" s="115"/>
      <c r="E14446" s="115"/>
      <c r="F14446" s="116"/>
      <c r="G14446" s="116"/>
      <c r="H14446" s="116"/>
      <c r="I14446" s="116"/>
      <c r="J14446" s="117"/>
      <c r="K14446" s="117"/>
      <c r="L14446" s="114"/>
      <c r="M14446" s="114"/>
      <c r="N14446" s="114"/>
      <c r="O14446" s="114"/>
      <c r="P14446" s="118"/>
      <c r="Q14446" s="118"/>
      <c r="R14446" s="118"/>
      <c r="S14446" s="118"/>
      <c r="T14446" s="118"/>
      <c r="U14446" s="118"/>
      <c r="V14446" s="118"/>
      <c r="W14446" s="118"/>
      <c r="X14446" s="118"/>
      <c r="Y14446" s="118"/>
      <c r="Z14446" s="118"/>
      <c r="AA14446" s="118"/>
      <c r="AB14446" s="118"/>
    </row>
    <row r="14447" spans="1:28">
      <c r="A14447" s="113"/>
      <c r="B14447" s="113"/>
      <c r="C14447" s="114"/>
      <c r="D14447" s="115"/>
      <c r="E14447" s="115"/>
      <c r="F14447" s="116"/>
      <c r="G14447" s="116"/>
      <c r="H14447" s="116"/>
      <c r="I14447" s="116"/>
      <c r="J14447" s="117"/>
      <c r="K14447" s="117"/>
      <c r="L14447" s="114"/>
      <c r="M14447" s="114"/>
      <c r="N14447" s="114"/>
      <c r="O14447" s="114"/>
      <c r="P14447" s="118"/>
      <c r="Q14447" s="118"/>
      <c r="R14447" s="118"/>
      <c r="S14447" s="118"/>
      <c r="T14447" s="118"/>
      <c r="U14447" s="118"/>
      <c r="V14447" s="118"/>
      <c r="W14447" s="118"/>
      <c r="X14447" s="118"/>
      <c r="Y14447" s="118"/>
      <c r="Z14447" s="118"/>
      <c r="AA14447" s="118"/>
      <c r="AB14447" s="118"/>
    </row>
    <row r="14448" spans="1:28">
      <c r="A14448" s="113"/>
      <c r="B14448" s="113"/>
      <c r="C14448" s="114"/>
      <c r="D14448" s="115"/>
      <c r="E14448" s="115"/>
      <c r="F14448" s="116"/>
      <c r="G14448" s="116"/>
      <c r="H14448" s="116"/>
      <c r="I14448" s="116"/>
      <c r="J14448" s="117"/>
      <c r="K14448" s="117"/>
      <c r="L14448" s="114"/>
      <c r="M14448" s="114"/>
      <c r="N14448" s="114"/>
      <c r="O14448" s="114"/>
      <c r="P14448" s="118"/>
      <c r="Q14448" s="118"/>
      <c r="R14448" s="118"/>
      <c r="S14448" s="118"/>
      <c r="T14448" s="118"/>
      <c r="U14448" s="118"/>
      <c r="V14448" s="118"/>
      <c r="W14448" s="118"/>
      <c r="X14448" s="118"/>
      <c r="Y14448" s="118"/>
      <c r="Z14448" s="118"/>
      <c r="AA14448" s="118"/>
      <c r="AB14448" s="118"/>
    </row>
    <row r="14449" spans="1:28">
      <c r="A14449" s="113"/>
      <c r="B14449" s="113"/>
      <c r="C14449" s="114"/>
      <c r="D14449" s="115"/>
      <c r="E14449" s="115"/>
      <c r="F14449" s="116"/>
      <c r="G14449" s="116"/>
      <c r="H14449" s="116"/>
      <c r="I14449" s="116"/>
      <c r="J14449" s="117"/>
      <c r="K14449" s="117"/>
      <c r="L14449" s="114"/>
      <c r="M14449" s="114"/>
      <c r="N14449" s="114"/>
      <c r="O14449" s="114"/>
      <c r="P14449" s="118"/>
      <c r="Q14449" s="118"/>
      <c r="R14449" s="118"/>
      <c r="S14449" s="118"/>
      <c r="T14449" s="118"/>
      <c r="U14449" s="118"/>
      <c r="V14449" s="118"/>
      <c r="W14449" s="118"/>
      <c r="X14449" s="118"/>
      <c r="Y14449" s="118"/>
      <c r="Z14449" s="118"/>
      <c r="AA14449" s="118"/>
      <c r="AB14449" s="118"/>
    </row>
    <row r="14450" spans="1:28">
      <c r="A14450" s="113"/>
      <c r="B14450" s="113"/>
      <c r="C14450" s="114"/>
      <c r="D14450" s="115"/>
      <c r="E14450" s="115"/>
      <c r="F14450" s="116"/>
      <c r="G14450" s="116"/>
      <c r="H14450" s="116"/>
      <c r="I14450" s="116"/>
      <c r="J14450" s="117"/>
      <c r="K14450" s="117"/>
      <c r="L14450" s="114"/>
      <c r="M14450" s="114"/>
      <c r="N14450" s="114"/>
      <c r="O14450" s="114"/>
      <c r="P14450" s="118"/>
      <c r="Q14450" s="118"/>
      <c r="R14450" s="118"/>
      <c r="S14450" s="118"/>
      <c r="T14450" s="118"/>
      <c r="U14450" s="118"/>
      <c r="V14450" s="118"/>
      <c r="W14450" s="118"/>
      <c r="X14450" s="118"/>
      <c r="Y14450" s="118"/>
      <c r="Z14450" s="118"/>
      <c r="AA14450" s="118"/>
      <c r="AB14450" s="118"/>
    </row>
    <row r="14451" spans="1:28">
      <c r="A14451" s="113"/>
      <c r="B14451" s="113"/>
      <c r="C14451" s="114"/>
      <c r="D14451" s="115"/>
      <c r="E14451" s="115"/>
      <c r="F14451" s="116"/>
      <c r="G14451" s="116"/>
      <c r="H14451" s="116"/>
      <c r="I14451" s="116"/>
      <c r="J14451" s="117"/>
      <c r="K14451" s="117"/>
      <c r="L14451" s="114"/>
      <c r="M14451" s="114"/>
      <c r="N14451" s="114"/>
      <c r="O14451" s="114"/>
      <c r="P14451" s="118"/>
      <c r="Q14451" s="118"/>
      <c r="R14451" s="118"/>
      <c r="S14451" s="118"/>
      <c r="T14451" s="118"/>
      <c r="U14451" s="118"/>
      <c r="V14451" s="118"/>
      <c r="W14451" s="118"/>
      <c r="X14451" s="118"/>
      <c r="Y14451" s="118"/>
      <c r="Z14451" s="118"/>
      <c r="AA14451" s="118"/>
      <c r="AB14451" s="118"/>
    </row>
    <row r="14452" spans="1:28">
      <c r="A14452" s="113"/>
      <c r="B14452" s="113"/>
      <c r="C14452" s="114"/>
      <c r="D14452" s="115"/>
      <c r="E14452" s="115"/>
      <c r="F14452" s="116"/>
      <c r="G14452" s="116"/>
      <c r="H14452" s="116"/>
      <c r="I14452" s="116"/>
      <c r="J14452" s="117"/>
      <c r="K14452" s="117"/>
      <c r="L14452" s="114"/>
      <c r="M14452" s="114"/>
      <c r="N14452" s="114"/>
      <c r="O14452" s="114"/>
      <c r="P14452" s="118"/>
      <c r="Q14452" s="118"/>
      <c r="R14452" s="118"/>
      <c r="S14452" s="118"/>
      <c r="T14452" s="118"/>
      <c r="U14452" s="118"/>
      <c r="V14452" s="118"/>
      <c r="W14452" s="118"/>
      <c r="X14452" s="118"/>
      <c r="Y14452" s="118"/>
      <c r="Z14452" s="118"/>
      <c r="AA14452" s="118"/>
      <c r="AB14452" s="118"/>
    </row>
    <row r="14453" spans="1:28">
      <c r="A14453" s="113"/>
      <c r="B14453" s="113"/>
      <c r="C14453" s="114"/>
      <c r="D14453" s="115"/>
      <c r="E14453" s="115"/>
      <c r="F14453" s="116"/>
      <c r="G14453" s="116"/>
      <c r="H14453" s="116"/>
      <c r="I14453" s="116"/>
      <c r="J14453" s="117"/>
      <c r="K14453" s="117"/>
      <c r="L14453" s="114"/>
      <c r="M14453" s="114"/>
      <c r="N14453" s="114"/>
      <c r="O14453" s="114"/>
      <c r="P14453" s="118"/>
      <c r="Q14453" s="118"/>
      <c r="R14453" s="118"/>
      <c r="S14453" s="118"/>
      <c r="T14453" s="118"/>
      <c r="U14453" s="118"/>
      <c r="V14453" s="118"/>
      <c r="W14453" s="118"/>
      <c r="X14453" s="118"/>
      <c r="Y14453" s="118"/>
      <c r="Z14453" s="118"/>
      <c r="AA14453" s="118"/>
      <c r="AB14453" s="118"/>
    </row>
    <row r="14454" spans="1:28">
      <c r="A14454" s="113"/>
      <c r="B14454" s="113"/>
      <c r="C14454" s="114"/>
      <c r="D14454" s="115"/>
      <c r="E14454" s="115"/>
      <c r="F14454" s="116"/>
      <c r="G14454" s="116"/>
      <c r="H14454" s="116"/>
      <c r="I14454" s="116"/>
      <c r="J14454" s="117"/>
      <c r="K14454" s="117"/>
      <c r="L14454" s="114"/>
      <c r="M14454" s="114"/>
      <c r="N14454" s="114"/>
      <c r="O14454" s="114"/>
      <c r="P14454" s="118"/>
      <c r="Q14454" s="118"/>
      <c r="R14454" s="118"/>
      <c r="S14454" s="118"/>
      <c r="T14454" s="118"/>
      <c r="U14454" s="118"/>
      <c r="V14454" s="118"/>
      <c r="W14454" s="118"/>
      <c r="X14454" s="118"/>
      <c r="Y14454" s="118"/>
      <c r="Z14454" s="118"/>
      <c r="AA14454" s="118"/>
      <c r="AB14454" s="118"/>
    </row>
    <row r="14455" spans="1:28">
      <c r="A14455" s="113"/>
      <c r="B14455" s="113"/>
      <c r="C14455" s="114"/>
      <c r="D14455" s="115"/>
      <c r="E14455" s="115"/>
      <c r="F14455" s="116"/>
      <c r="G14455" s="116"/>
      <c r="H14455" s="116"/>
      <c r="I14455" s="116"/>
      <c r="J14455" s="117"/>
      <c r="K14455" s="117"/>
      <c r="L14455" s="114"/>
      <c r="M14455" s="114"/>
      <c r="N14455" s="114"/>
      <c r="O14455" s="114"/>
      <c r="P14455" s="118"/>
      <c r="Q14455" s="118"/>
      <c r="R14455" s="118"/>
      <c r="S14455" s="118"/>
      <c r="T14455" s="118"/>
      <c r="U14455" s="118"/>
      <c r="V14455" s="118"/>
      <c r="W14455" s="118"/>
      <c r="X14455" s="118"/>
      <c r="Y14455" s="118"/>
      <c r="Z14455" s="118"/>
      <c r="AA14455" s="118"/>
      <c r="AB14455" s="118"/>
    </row>
    <row r="14456" spans="1:28">
      <c r="A14456" s="113"/>
      <c r="B14456" s="113"/>
      <c r="C14456" s="114"/>
      <c r="D14456" s="115"/>
      <c r="E14456" s="115"/>
      <c r="F14456" s="116"/>
      <c r="G14456" s="116"/>
      <c r="H14456" s="116"/>
      <c r="I14456" s="116"/>
      <c r="J14456" s="117"/>
      <c r="K14456" s="117"/>
      <c r="L14456" s="114"/>
      <c r="M14456" s="114"/>
      <c r="N14456" s="114"/>
      <c r="O14456" s="114"/>
      <c r="P14456" s="118"/>
      <c r="Q14456" s="118"/>
      <c r="R14456" s="118"/>
      <c r="S14456" s="118"/>
      <c r="T14456" s="118"/>
      <c r="U14456" s="118"/>
      <c r="V14456" s="118"/>
      <c r="W14456" s="118"/>
      <c r="X14456" s="118"/>
      <c r="Y14456" s="118"/>
      <c r="Z14456" s="118"/>
      <c r="AA14456" s="118"/>
      <c r="AB14456" s="118"/>
    </row>
    <row r="14457" spans="1:28">
      <c r="A14457" s="113"/>
      <c r="B14457" s="113"/>
      <c r="C14457" s="114"/>
      <c r="D14457" s="115"/>
      <c r="E14457" s="115"/>
      <c r="F14457" s="116"/>
      <c r="G14457" s="116"/>
      <c r="H14457" s="116"/>
      <c r="I14457" s="116"/>
      <c r="J14457" s="117"/>
      <c r="K14457" s="117"/>
      <c r="L14457" s="114"/>
      <c r="M14457" s="114"/>
      <c r="N14457" s="114"/>
      <c r="O14457" s="114"/>
      <c r="P14457" s="118"/>
      <c r="Q14457" s="118"/>
      <c r="R14457" s="118"/>
      <c r="S14457" s="118"/>
      <c r="T14457" s="118"/>
      <c r="U14457" s="118"/>
      <c r="V14457" s="118"/>
      <c r="W14457" s="118"/>
      <c r="X14457" s="118"/>
      <c r="Y14457" s="118"/>
      <c r="Z14457" s="118"/>
      <c r="AA14457" s="118"/>
      <c r="AB14457" s="118"/>
    </row>
    <row r="14458" spans="1:28">
      <c r="A14458" s="113"/>
      <c r="B14458" s="113"/>
      <c r="C14458" s="114"/>
      <c r="D14458" s="115"/>
      <c r="E14458" s="115"/>
      <c r="F14458" s="116"/>
      <c r="G14458" s="116"/>
      <c r="H14458" s="116"/>
      <c r="I14458" s="116"/>
      <c r="J14458" s="117"/>
      <c r="K14458" s="117"/>
      <c r="L14458" s="114"/>
      <c r="M14458" s="114"/>
      <c r="N14458" s="114"/>
      <c r="O14458" s="114"/>
      <c r="P14458" s="118"/>
      <c r="Q14458" s="118"/>
      <c r="R14458" s="118"/>
      <c r="S14458" s="118"/>
      <c r="T14458" s="118"/>
      <c r="U14458" s="118"/>
      <c r="V14458" s="118"/>
      <c r="W14458" s="118"/>
      <c r="X14458" s="118"/>
      <c r="Y14458" s="118"/>
      <c r="Z14458" s="118"/>
      <c r="AA14458" s="118"/>
      <c r="AB14458" s="118"/>
    </row>
    <row r="14459" spans="1:28">
      <c r="A14459" s="113"/>
      <c r="B14459" s="113"/>
      <c r="C14459" s="114"/>
      <c r="D14459" s="115"/>
      <c r="E14459" s="115"/>
      <c r="F14459" s="116"/>
      <c r="G14459" s="116"/>
      <c r="H14459" s="116"/>
      <c r="I14459" s="116"/>
      <c r="J14459" s="117"/>
      <c r="K14459" s="117"/>
      <c r="L14459" s="114"/>
      <c r="M14459" s="114"/>
      <c r="N14459" s="114"/>
      <c r="O14459" s="114"/>
      <c r="P14459" s="118"/>
      <c r="Q14459" s="118"/>
      <c r="R14459" s="118"/>
      <c r="S14459" s="118"/>
      <c r="T14459" s="118"/>
      <c r="U14459" s="118"/>
      <c r="V14459" s="118"/>
      <c r="W14459" s="118"/>
      <c r="X14459" s="118"/>
      <c r="Y14459" s="118"/>
      <c r="Z14459" s="118"/>
      <c r="AA14459" s="118"/>
      <c r="AB14459" s="118"/>
    </row>
    <row r="14460" spans="1:28">
      <c r="A14460" s="113"/>
      <c r="B14460" s="113"/>
      <c r="C14460" s="114"/>
      <c r="D14460" s="115"/>
      <c r="E14460" s="115"/>
      <c r="F14460" s="116"/>
      <c r="G14460" s="116"/>
      <c r="H14460" s="116"/>
      <c r="I14460" s="116"/>
      <c r="J14460" s="117"/>
      <c r="K14460" s="117"/>
      <c r="L14460" s="114"/>
      <c r="M14460" s="114"/>
      <c r="N14460" s="114"/>
      <c r="O14460" s="114"/>
      <c r="P14460" s="118"/>
      <c r="Q14460" s="118"/>
      <c r="R14460" s="118"/>
      <c r="S14460" s="118"/>
      <c r="T14460" s="118"/>
      <c r="U14460" s="118"/>
      <c r="V14460" s="118"/>
      <c r="W14460" s="118"/>
      <c r="X14460" s="118"/>
      <c r="Y14460" s="118"/>
      <c r="Z14460" s="118"/>
      <c r="AA14460" s="118"/>
      <c r="AB14460" s="118"/>
    </row>
    <row r="14461" spans="1:28">
      <c r="A14461" s="113"/>
      <c r="B14461" s="113"/>
      <c r="C14461" s="114"/>
      <c r="D14461" s="115"/>
      <c r="E14461" s="115"/>
      <c r="F14461" s="116"/>
      <c r="G14461" s="116"/>
      <c r="H14461" s="116"/>
      <c r="I14461" s="116"/>
      <c r="J14461" s="117"/>
      <c r="K14461" s="117"/>
      <c r="L14461" s="114"/>
      <c r="M14461" s="114"/>
      <c r="N14461" s="114"/>
      <c r="O14461" s="114"/>
      <c r="P14461" s="118"/>
      <c r="Q14461" s="118"/>
      <c r="R14461" s="118"/>
      <c r="S14461" s="118"/>
      <c r="T14461" s="118"/>
      <c r="U14461" s="118"/>
      <c r="V14461" s="118"/>
      <c r="W14461" s="118"/>
      <c r="X14461" s="118"/>
      <c r="Y14461" s="118"/>
      <c r="Z14461" s="118"/>
      <c r="AA14461" s="118"/>
      <c r="AB14461" s="118"/>
    </row>
    <row r="14462" spans="1:28">
      <c r="A14462" s="113"/>
      <c r="B14462" s="113"/>
      <c r="C14462" s="114"/>
      <c r="D14462" s="115"/>
      <c r="E14462" s="115"/>
      <c r="F14462" s="116"/>
      <c r="G14462" s="116"/>
      <c r="H14462" s="116"/>
      <c r="I14462" s="116"/>
      <c r="J14462" s="117"/>
      <c r="K14462" s="117"/>
      <c r="L14462" s="114"/>
      <c r="M14462" s="114"/>
      <c r="N14462" s="114"/>
      <c r="O14462" s="114"/>
      <c r="P14462" s="118"/>
      <c r="Q14462" s="118"/>
      <c r="R14462" s="118"/>
      <c r="S14462" s="118"/>
      <c r="T14462" s="118"/>
      <c r="U14462" s="118"/>
      <c r="V14462" s="118"/>
      <c r="W14462" s="118"/>
      <c r="X14462" s="118"/>
      <c r="Y14462" s="118"/>
      <c r="Z14462" s="118"/>
      <c r="AA14462" s="118"/>
      <c r="AB14462" s="118"/>
    </row>
    <row r="14463" spans="1:28">
      <c r="A14463" s="113"/>
      <c r="B14463" s="113"/>
      <c r="C14463" s="114"/>
      <c r="D14463" s="115"/>
      <c r="E14463" s="115"/>
      <c r="F14463" s="116"/>
      <c r="G14463" s="116"/>
      <c r="H14463" s="116"/>
      <c r="I14463" s="116"/>
      <c r="J14463" s="117"/>
      <c r="K14463" s="117"/>
      <c r="L14463" s="114"/>
      <c r="M14463" s="114"/>
      <c r="N14463" s="114"/>
      <c r="O14463" s="114"/>
      <c r="P14463" s="118"/>
      <c r="Q14463" s="118"/>
      <c r="R14463" s="118"/>
      <c r="S14463" s="118"/>
      <c r="T14463" s="118"/>
      <c r="U14463" s="118"/>
      <c r="V14463" s="118"/>
      <c r="W14463" s="118"/>
      <c r="X14463" s="118"/>
      <c r="Y14463" s="118"/>
      <c r="Z14463" s="118"/>
      <c r="AA14463" s="118"/>
      <c r="AB14463" s="118"/>
    </row>
    <row r="14464" spans="1:28">
      <c r="A14464" s="113"/>
      <c r="B14464" s="113"/>
      <c r="C14464" s="114"/>
      <c r="D14464" s="115"/>
      <c r="E14464" s="115"/>
      <c r="F14464" s="116"/>
      <c r="G14464" s="116"/>
      <c r="H14464" s="116"/>
      <c r="I14464" s="116"/>
      <c r="J14464" s="117"/>
      <c r="K14464" s="117"/>
      <c r="L14464" s="114"/>
      <c r="M14464" s="114"/>
      <c r="N14464" s="114"/>
      <c r="O14464" s="114"/>
      <c r="P14464" s="118"/>
      <c r="Q14464" s="118"/>
      <c r="R14464" s="118"/>
      <c r="S14464" s="118"/>
      <c r="T14464" s="118"/>
      <c r="U14464" s="118"/>
      <c r="V14464" s="118"/>
      <c r="W14464" s="118"/>
      <c r="X14464" s="118"/>
      <c r="Y14464" s="118"/>
      <c r="Z14464" s="118"/>
      <c r="AA14464" s="118"/>
      <c r="AB14464" s="118"/>
    </row>
    <row r="14465" spans="1:28">
      <c r="A14465" s="113"/>
      <c r="B14465" s="113"/>
      <c r="C14465" s="114"/>
      <c r="D14465" s="115"/>
      <c r="E14465" s="115"/>
      <c r="F14465" s="116"/>
      <c r="G14465" s="116"/>
      <c r="H14465" s="116"/>
      <c r="I14465" s="116"/>
      <c r="J14465" s="117"/>
      <c r="K14465" s="117"/>
      <c r="L14465" s="114"/>
      <c r="M14465" s="114"/>
      <c r="N14465" s="114"/>
      <c r="O14465" s="114"/>
      <c r="P14465" s="118"/>
      <c r="Q14465" s="118"/>
      <c r="R14465" s="118"/>
      <c r="S14465" s="118"/>
      <c r="T14465" s="118"/>
      <c r="U14465" s="118"/>
      <c r="V14465" s="118"/>
      <c r="W14465" s="118"/>
      <c r="X14465" s="118"/>
      <c r="Y14465" s="118"/>
      <c r="Z14465" s="118"/>
      <c r="AA14465" s="118"/>
      <c r="AB14465" s="118"/>
    </row>
    <row r="14466" spans="1:28">
      <c r="A14466" s="113"/>
      <c r="B14466" s="113"/>
      <c r="C14466" s="114"/>
      <c r="D14466" s="115"/>
      <c r="E14466" s="115"/>
      <c r="F14466" s="116"/>
      <c r="G14466" s="116"/>
      <c r="H14466" s="116"/>
      <c r="I14466" s="116"/>
      <c r="J14466" s="117"/>
      <c r="K14466" s="117"/>
      <c r="L14466" s="114"/>
      <c r="M14466" s="114"/>
      <c r="N14466" s="114"/>
      <c r="O14466" s="114"/>
      <c r="P14466" s="118"/>
      <c r="Q14466" s="118"/>
      <c r="R14466" s="118"/>
      <c r="S14466" s="118"/>
      <c r="T14466" s="118"/>
      <c r="U14466" s="118"/>
      <c r="V14466" s="118"/>
      <c r="W14466" s="118"/>
      <c r="X14466" s="118"/>
      <c r="Y14466" s="118"/>
      <c r="Z14466" s="118"/>
      <c r="AA14466" s="118"/>
      <c r="AB14466" s="118"/>
    </row>
    <row r="14467" spans="1:28">
      <c r="A14467" s="113"/>
      <c r="B14467" s="113"/>
      <c r="C14467" s="114"/>
      <c r="D14467" s="115"/>
      <c r="E14467" s="115"/>
      <c r="F14467" s="116"/>
      <c r="G14467" s="116"/>
      <c r="H14467" s="116"/>
      <c r="I14467" s="116"/>
      <c r="J14467" s="117"/>
      <c r="K14467" s="117"/>
      <c r="L14467" s="114"/>
      <c r="M14467" s="114"/>
      <c r="N14467" s="114"/>
      <c r="O14467" s="114"/>
      <c r="P14467" s="118"/>
      <c r="Q14467" s="118"/>
      <c r="R14467" s="118"/>
      <c r="S14467" s="118"/>
      <c r="T14467" s="118"/>
      <c r="U14467" s="118"/>
      <c r="V14467" s="118"/>
      <c r="W14467" s="118"/>
      <c r="X14467" s="118"/>
      <c r="Y14467" s="118"/>
      <c r="Z14467" s="118"/>
      <c r="AA14467" s="118"/>
      <c r="AB14467" s="118"/>
    </row>
    <row r="14468" spans="1:28">
      <c r="A14468" s="113"/>
      <c r="B14468" s="113"/>
      <c r="C14468" s="114"/>
      <c r="D14468" s="115"/>
      <c r="E14468" s="115"/>
      <c r="F14468" s="116"/>
      <c r="G14468" s="116"/>
      <c r="H14468" s="116"/>
      <c r="I14468" s="116"/>
      <c r="J14468" s="117"/>
      <c r="K14468" s="117"/>
      <c r="L14468" s="114"/>
      <c r="M14468" s="114"/>
      <c r="N14468" s="114"/>
      <c r="O14468" s="114"/>
      <c r="P14468" s="118"/>
      <c r="Q14468" s="118"/>
      <c r="R14468" s="118"/>
      <c r="S14468" s="118"/>
      <c r="T14468" s="118"/>
      <c r="U14468" s="118"/>
      <c r="V14468" s="118"/>
      <c r="W14468" s="118"/>
      <c r="X14468" s="118"/>
      <c r="Y14468" s="118"/>
      <c r="Z14468" s="118"/>
      <c r="AA14468" s="118"/>
      <c r="AB14468" s="118"/>
    </row>
    <row r="14469" spans="1:28">
      <c r="A14469" s="113"/>
      <c r="B14469" s="113"/>
      <c r="C14469" s="114"/>
      <c r="D14469" s="115"/>
      <c r="E14469" s="115"/>
      <c r="F14469" s="116"/>
      <c r="G14469" s="116"/>
      <c r="H14469" s="116"/>
      <c r="I14469" s="116"/>
      <c r="J14469" s="117"/>
      <c r="K14469" s="117"/>
      <c r="L14469" s="114"/>
      <c r="M14469" s="114"/>
      <c r="N14469" s="114"/>
      <c r="O14469" s="114"/>
      <c r="P14469" s="118"/>
      <c r="Q14469" s="118"/>
      <c r="R14469" s="118"/>
      <c r="S14469" s="118"/>
      <c r="T14469" s="118"/>
      <c r="U14469" s="118"/>
      <c r="V14469" s="118"/>
      <c r="W14469" s="118"/>
      <c r="X14469" s="118"/>
      <c r="Y14469" s="118"/>
      <c r="Z14469" s="118"/>
      <c r="AA14469" s="118"/>
      <c r="AB14469" s="118"/>
    </row>
    <row r="14470" spans="1:28">
      <c r="A14470" s="113"/>
      <c r="B14470" s="113"/>
      <c r="C14470" s="114"/>
      <c r="D14470" s="115"/>
      <c r="E14470" s="115"/>
      <c r="F14470" s="116"/>
      <c r="G14470" s="116"/>
      <c r="H14470" s="116"/>
      <c r="I14470" s="116"/>
      <c r="J14470" s="117"/>
      <c r="K14470" s="117"/>
      <c r="L14470" s="114"/>
      <c r="M14470" s="114"/>
      <c r="N14470" s="114"/>
      <c r="O14470" s="114"/>
      <c r="P14470" s="118"/>
      <c r="Q14470" s="118"/>
      <c r="R14470" s="118"/>
      <c r="S14470" s="118"/>
      <c r="T14470" s="118"/>
      <c r="U14470" s="118"/>
      <c r="V14470" s="118"/>
      <c r="W14470" s="118"/>
      <c r="X14470" s="118"/>
      <c r="Y14470" s="118"/>
      <c r="Z14470" s="118"/>
      <c r="AA14470" s="118"/>
      <c r="AB14470" s="118"/>
    </row>
    <row r="14471" spans="1:28">
      <c r="A14471" s="113"/>
      <c r="B14471" s="113"/>
      <c r="C14471" s="114"/>
      <c r="D14471" s="115"/>
      <c r="E14471" s="115"/>
      <c r="F14471" s="116"/>
      <c r="G14471" s="116"/>
      <c r="H14471" s="116"/>
      <c r="I14471" s="116"/>
      <c r="J14471" s="117"/>
      <c r="K14471" s="117"/>
      <c r="L14471" s="114"/>
      <c r="M14471" s="114"/>
      <c r="N14471" s="114"/>
      <c r="O14471" s="114"/>
      <c r="P14471" s="118"/>
      <c r="Q14471" s="118"/>
      <c r="R14471" s="118"/>
      <c r="S14471" s="118"/>
      <c r="T14471" s="118"/>
      <c r="U14471" s="118"/>
      <c r="V14471" s="118"/>
      <c r="W14471" s="118"/>
      <c r="X14471" s="118"/>
      <c r="Y14471" s="118"/>
      <c r="Z14471" s="118"/>
      <c r="AA14471" s="118"/>
      <c r="AB14471" s="118"/>
    </row>
    <row r="14472" spans="1:28">
      <c r="A14472" s="113"/>
      <c r="B14472" s="113"/>
      <c r="C14472" s="114"/>
      <c r="D14472" s="115"/>
      <c r="E14472" s="115"/>
      <c r="F14472" s="116"/>
      <c r="G14472" s="116"/>
      <c r="H14472" s="116"/>
      <c r="I14472" s="116"/>
      <c r="J14472" s="117"/>
      <c r="K14472" s="117"/>
      <c r="L14472" s="114"/>
      <c r="M14472" s="114"/>
      <c r="N14472" s="114"/>
      <c r="O14472" s="114"/>
      <c r="P14472" s="118"/>
      <c r="Q14472" s="118"/>
      <c r="R14472" s="118"/>
      <c r="S14472" s="118"/>
      <c r="T14472" s="118"/>
      <c r="U14472" s="118"/>
      <c r="V14472" s="118"/>
      <c r="W14472" s="118"/>
      <c r="X14472" s="118"/>
      <c r="Y14472" s="118"/>
      <c r="Z14472" s="118"/>
      <c r="AA14472" s="118"/>
      <c r="AB14472" s="118"/>
    </row>
    <row r="14473" spans="1:28">
      <c r="A14473" s="113"/>
      <c r="B14473" s="113"/>
      <c r="C14473" s="114"/>
      <c r="D14473" s="115"/>
      <c r="E14473" s="115"/>
      <c r="F14473" s="116"/>
      <c r="G14473" s="116"/>
      <c r="H14473" s="116"/>
      <c r="I14473" s="116"/>
      <c r="J14473" s="117"/>
      <c r="K14473" s="117"/>
      <c r="L14473" s="114"/>
      <c r="M14473" s="114"/>
      <c r="N14473" s="114"/>
      <c r="O14473" s="114"/>
      <c r="P14473" s="118"/>
      <c r="Q14473" s="118"/>
      <c r="R14473" s="118"/>
      <c r="S14473" s="118"/>
      <c r="T14473" s="118"/>
      <c r="U14473" s="118"/>
      <c r="V14473" s="118"/>
      <c r="W14473" s="118"/>
      <c r="X14473" s="118"/>
      <c r="Y14473" s="118"/>
      <c r="Z14473" s="118"/>
      <c r="AA14473" s="118"/>
      <c r="AB14473" s="118"/>
    </row>
    <row r="14474" spans="1:28">
      <c r="A14474" s="113"/>
      <c r="B14474" s="113"/>
      <c r="C14474" s="114"/>
      <c r="D14474" s="115"/>
      <c r="E14474" s="115"/>
      <c r="F14474" s="116"/>
      <c r="G14474" s="116"/>
      <c r="H14474" s="116"/>
      <c r="I14474" s="116"/>
      <c r="J14474" s="117"/>
      <c r="K14474" s="117"/>
      <c r="L14474" s="114"/>
      <c r="M14474" s="114"/>
      <c r="N14474" s="114"/>
      <c r="O14474" s="114"/>
      <c r="P14474" s="118"/>
      <c r="Q14474" s="118"/>
      <c r="R14474" s="118"/>
      <c r="S14474" s="118"/>
      <c r="T14474" s="118"/>
      <c r="U14474" s="118"/>
      <c r="V14474" s="118"/>
      <c r="W14474" s="118"/>
      <c r="X14474" s="118"/>
      <c r="Y14474" s="118"/>
      <c r="Z14474" s="118"/>
      <c r="AA14474" s="118"/>
      <c r="AB14474" s="118"/>
    </row>
    <row r="14475" spans="1:28">
      <c r="A14475" s="113"/>
      <c r="B14475" s="113"/>
      <c r="C14475" s="114"/>
      <c r="D14475" s="115"/>
      <c r="E14475" s="115"/>
      <c r="F14475" s="116"/>
      <c r="G14475" s="116"/>
      <c r="H14475" s="116"/>
      <c r="I14475" s="116"/>
      <c r="J14475" s="117"/>
      <c r="K14475" s="117"/>
      <c r="L14475" s="114"/>
      <c r="M14475" s="114"/>
      <c r="N14475" s="114"/>
      <c r="O14475" s="114"/>
      <c r="P14475" s="118"/>
      <c r="Q14475" s="118"/>
      <c r="R14475" s="118"/>
      <c r="S14475" s="118"/>
      <c r="T14475" s="118"/>
      <c r="U14475" s="118"/>
      <c r="V14475" s="118"/>
      <c r="W14475" s="118"/>
      <c r="X14475" s="118"/>
      <c r="Y14475" s="118"/>
      <c r="Z14475" s="118"/>
      <c r="AA14475" s="118"/>
      <c r="AB14475" s="118"/>
    </row>
    <row r="14476" spans="1:28">
      <c r="A14476" s="113"/>
      <c r="B14476" s="113"/>
      <c r="C14476" s="114"/>
      <c r="D14476" s="115"/>
      <c r="E14476" s="115"/>
      <c r="F14476" s="116"/>
      <c r="G14476" s="116"/>
      <c r="H14476" s="116"/>
      <c r="I14476" s="116"/>
      <c r="J14476" s="117"/>
      <c r="K14476" s="117"/>
      <c r="L14476" s="114"/>
      <c r="M14476" s="114"/>
      <c r="N14476" s="114"/>
      <c r="O14476" s="114"/>
      <c r="P14476" s="118"/>
      <c r="Q14476" s="118"/>
      <c r="R14476" s="118"/>
      <c r="S14476" s="118"/>
      <c r="T14476" s="118"/>
      <c r="U14476" s="118"/>
      <c r="V14476" s="118"/>
      <c r="W14476" s="118"/>
      <c r="X14476" s="118"/>
      <c r="Y14476" s="118"/>
      <c r="Z14476" s="118"/>
      <c r="AA14476" s="118"/>
      <c r="AB14476" s="118"/>
    </row>
    <row r="14477" spans="1:28">
      <c r="A14477" s="113"/>
      <c r="B14477" s="113"/>
      <c r="C14477" s="114"/>
      <c r="D14477" s="115"/>
      <c r="E14477" s="115"/>
      <c r="F14477" s="116"/>
      <c r="G14477" s="116"/>
      <c r="H14477" s="116"/>
      <c r="I14477" s="116"/>
      <c r="J14477" s="117"/>
      <c r="K14477" s="117"/>
      <c r="L14477" s="114"/>
      <c r="M14477" s="114"/>
      <c r="N14477" s="114"/>
      <c r="O14477" s="114"/>
      <c r="P14477" s="118"/>
      <c r="Q14477" s="118"/>
      <c r="R14477" s="118"/>
      <c r="S14477" s="118"/>
      <c r="T14477" s="118"/>
      <c r="U14477" s="118"/>
      <c r="V14477" s="118"/>
      <c r="W14477" s="118"/>
      <c r="X14477" s="118"/>
      <c r="Y14477" s="118"/>
      <c r="Z14477" s="118"/>
      <c r="AA14477" s="118"/>
      <c r="AB14477" s="118"/>
    </row>
    <row r="14478" spans="1:28">
      <c r="A14478" s="113"/>
      <c r="B14478" s="113"/>
      <c r="C14478" s="114"/>
      <c r="D14478" s="115"/>
      <c r="E14478" s="115"/>
      <c r="F14478" s="116"/>
      <c r="G14478" s="116"/>
      <c r="H14478" s="116"/>
      <c r="I14478" s="116"/>
      <c r="J14478" s="117"/>
      <c r="K14478" s="117"/>
      <c r="L14478" s="114"/>
      <c r="M14478" s="114"/>
      <c r="N14478" s="114"/>
      <c r="O14478" s="114"/>
      <c r="P14478" s="118"/>
      <c r="Q14478" s="118"/>
      <c r="R14478" s="118"/>
      <c r="S14478" s="118"/>
      <c r="T14478" s="118"/>
      <c r="U14478" s="118"/>
      <c r="V14478" s="118"/>
      <c r="W14478" s="118"/>
      <c r="X14478" s="118"/>
      <c r="Y14478" s="118"/>
      <c r="Z14478" s="118"/>
      <c r="AA14478" s="118"/>
      <c r="AB14478" s="118"/>
    </row>
    <row r="14479" spans="1:28">
      <c r="A14479" s="113"/>
      <c r="B14479" s="113"/>
      <c r="C14479" s="114"/>
      <c r="D14479" s="115"/>
      <c r="E14479" s="115"/>
      <c r="F14479" s="116"/>
      <c r="G14479" s="116"/>
      <c r="H14479" s="116"/>
      <c r="I14479" s="116"/>
      <c r="J14479" s="117"/>
      <c r="K14479" s="117"/>
      <c r="L14479" s="114"/>
      <c r="M14479" s="114"/>
      <c r="N14479" s="114"/>
      <c r="O14479" s="114"/>
      <c r="P14479" s="118"/>
      <c r="Q14479" s="118"/>
      <c r="R14479" s="118"/>
      <c r="S14479" s="118"/>
      <c r="T14479" s="118"/>
      <c r="U14479" s="118"/>
      <c r="V14479" s="118"/>
      <c r="W14479" s="118"/>
      <c r="X14479" s="118"/>
      <c r="Y14479" s="118"/>
      <c r="Z14479" s="118"/>
      <c r="AA14479" s="118"/>
      <c r="AB14479" s="118"/>
    </row>
    <row r="14480" spans="1:28">
      <c r="A14480" s="113"/>
      <c r="B14480" s="113"/>
      <c r="C14480" s="114"/>
      <c r="D14480" s="115"/>
      <c r="E14480" s="115"/>
      <c r="F14480" s="116"/>
      <c r="G14480" s="116"/>
      <c r="H14480" s="116"/>
      <c r="I14480" s="116"/>
      <c r="J14480" s="117"/>
      <c r="K14480" s="117"/>
      <c r="L14480" s="114"/>
      <c r="M14480" s="114"/>
      <c r="N14480" s="114"/>
      <c r="O14480" s="114"/>
      <c r="P14480" s="118"/>
      <c r="Q14480" s="118"/>
      <c r="R14480" s="118"/>
      <c r="S14480" s="118"/>
      <c r="T14480" s="118"/>
      <c r="U14480" s="118"/>
      <c r="V14480" s="118"/>
      <c r="W14480" s="118"/>
      <c r="X14480" s="118"/>
      <c r="Y14480" s="118"/>
      <c r="Z14480" s="118"/>
      <c r="AA14480" s="118"/>
      <c r="AB14480" s="118"/>
    </row>
    <row r="14481" spans="1:28">
      <c r="A14481" s="113"/>
      <c r="B14481" s="113"/>
      <c r="C14481" s="114"/>
      <c r="D14481" s="115"/>
      <c r="E14481" s="115"/>
      <c r="F14481" s="116"/>
      <c r="G14481" s="116"/>
      <c r="H14481" s="116"/>
      <c r="I14481" s="116"/>
      <c r="J14481" s="117"/>
      <c r="K14481" s="117"/>
      <c r="L14481" s="114"/>
      <c r="M14481" s="114"/>
      <c r="N14481" s="114"/>
      <c r="O14481" s="114"/>
      <c r="P14481" s="118"/>
      <c r="Q14481" s="118"/>
      <c r="R14481" s="118"/>
      <c r="S14481" s="118"/>
      <c r="T14481" s="118"/>
      <c r="U14481" s="118"/>
      <c r="V14481" s="118"/>
      <c r="W14481" s="118"/>
      <c r="X14481" s="118"/>
      <c r="Y14481" s="118"/>
      <c r="Z14481" s="118"/>
      <c r="AA14481" s="118"/>
      <c r="AB14481" s="118"/>
    </row>
    <row r="14482" spans="1:28">
      <c r="A14482" s="113"/>
      <c r="B14482" s="113"/>
      <c r="C14482" s="114"/>
      <c r="D14482" s="115"/>
      <c r="E14482" s="115"/>
      <c r="F14482" s="116"/>
      <c r="G14482" s="116"/>
      <c r="H14482" s="116"/>
      <c r="I14482" s="116"/>
      <c r="J14482" s="117"/>
      <c r="K14482" s="117"/>
      <c r="L14482" s="114"/>
      <c r="M14482" s="114"/>
      <c r="N14482" s="114"/>
      <c r="O14482" s="114"/>
      <c r="P14482" s="118"/>
      <c r="Q14482" s="118"/>
      <c r="R14482" s="118"/>
      <c r="S14482" s="118"/>
      <c r="T14482" s="118"/>
      <c r="U14482" s="118"/>
      <c r="V14482" s="118"/>
      <c r="W14482" s="118"/>
      <c r="X14482" s="118"/>
      <c r="Y14482" s="118"/>
      <c r="Z14482" s="118"/>
      <c r="AA14482" s="118"/>
      <c r="AB14482" s="118"/>
    </row>
    <row r="14483" spans="1:28">
      <c r="A14483" s="113"/>
      <c r="B14483" s="113"/>
      <c r="C14483" s="114"/>
      <c r="D14483" s="115"/>
      <c r="E14483" s="115"/>
      <c r="F14483" s="116"/>
      <c r="G14483" s="116"/>
      <c r="H14483" s="116"/>
      <c r="I14483" s="116"/>
      <c r="J14483" s="117"/>
      <c r="K14483" s="117"/>
      <c r="L14483" s="114"/>
      <c r="M14483" s="114"/>
      <c r="N14483" s="114"/>
      <c r="O14483" s="114"/>
      <c r="P14483" s="118"/>
      <c r="Q14483" s="118"/>
      <c r="R14483" s="118"/>
      <c r="S14483" s="118"/>
      <c r="T14483" s="118"/>
      <c r="U14483" s="118"/>
      <c r="V14483" s="118"/>
      <c r="W14483" s="118"/>
      <c r="X14483" s="118"/>
      <c r="Y14483" s="118"/>
      <c r="Z14483" s="118"/>
      <c r="AA14483" s="118"/>
      <c r="AB14483" s="118"/>
    </row>
    <row r="14484" spans="1:28">
      <c r="A14484" s="113"/>
      <c r="B14484" s="113"/>
      <c r="C14484" s="114"/>
      <c r="D14484" s="115"/>
      <c r="E14484" s="115"/>
      <c r="F14484" s="116"/>
      <c r="G14484" s="116"/>
      <c r="H14484" s="116"/>
      <c r="I14484" s="116"/>
      <c r="J14484" s="117"/>
      <c r="K14484" s="117"/>
      <c r="L14484" s="114"/>
      <c r="M14484" s="114"/>
      <c r="N14484" s="114"/>
      <c r="O14484" s="114"/>
      <c r="P14484" s="118"/>
      <c r="Q14484" s="118"/>
      <c r="R14484" s="118"/>
      <c r="S14484" s="118"/>
      <c r="T14484" s="118"/>
      <c r="U14484" s="118"/>
      <c r="V14484" s="118"/>
      <c r="W14484" s="118"/>
      <c r="X14484" s="118"/>
      <c r="Y14484" s="118"/>
      <c r="Z14484" s="118"/>
      <c r="AA14484" s="118"/>
      <c r="AB14484" s="118"/>
    </row>
    <row r="14485" spans="1:28">
      <c r="A14485" s="113"/>
      <c r="B14485" s="113"/>
      <c r="C14485" s="114"/>
      <c r="D14485" s="115"/>
      <c r="E14485" s="115"/>
      <c r="F14485" s="116"/>
      <c r="G14485" s="116"/>
      <c r="H14485" s="116"/>
      <c r="I14485" s="116"/>
      <c r="J14485" s="117"/>
      <c r="K14485" s="117"/>
      <c r="L14485" s="114"/>
      <c r="M14485" s="114"/>
      <c r="N14485" s="114"/>
      <c r="O14485" s="114"/>
      <c r="P14485" s="118"/>
      <c r="Q14485" s="118"/>
      <c r="R14485" s="118"/>
      <c r="S14485" s="118"/>
      <c r="T14485" s="118"/>
      <c r="U14485" s="118"/>
      <c r="V14485" s="118"/>
      <c r="W14485" s="118"/>
      <c r="X14485" s="118"/>
      <c r="Y14485" s="118"/>
      <c r="Z14485" s="118"/>
      <c r="AA14485" s="118"/>
      <c r="AB14485" s="118"/>
    </row>
    <row r="14486" spans="1:28">
      <c r="A14486" s="113"/>
      <c r="B14486" s="113"/>
      <c r="C14486" s="114"/>
      <c r="D14486" s="115"/>
      <c r="E14486" s="115"/>
      <c r="F14486" s="116"/>
      <c r="G14486" s="116"/>
      <c r="H14486" s="116"/>
      <c r="I14486" s="116"/>
      <c r="J14486" s="117"/>
      <c r="K14486" s="117"/>
      <c r="L14486" s="114"/>
      <c r="M14486" s="114"/>
      <c r="N14486" s="114"/>
      <c r="O14486" s="114"/>
      <c r="P14486" s="118"/>
      <c r="Q14486" s="118"/>
      <c r="R14486" s="118"/>
      <c r="S14486" s="118"/>
      <c r="T14486" s="118"/>
      <c r="U14486" s="118"/>
      <c r="V14486" s="118"/>
      <c r="W14486" s="118"/>
      <c r="X14486" s="118"/>
      <c r="Y14486" s="118"/>
      <c r="Z14486" s="118"/>
      <c r="AA14486" s="118"/>
      <c r="AB14486" s="118"/>
    </row>
    <row r="14487" spans="1:28">
      <c r="A14487" s="113"/>
      <c r="B14487" s="113"/>
      <c r="C14487" s="114"/>
      <c r="D14487" s="115"/>
      <c r="E14487" s="115"/>
      <c r="F14487" s="116"/>
      <c r="G14487" s="116"/>
      <c r="H14487" s="116"/>
      <c r="I14487" s="116"/>
      <c r="J14487" s="117"/>
      <c r="K14487" s="117"/>
      <c r="L14487" s="114"/>
      <c r="M14487" s="114"/>
      <c r="N14487" s="114"/>
      <c r="O14487" s="114"/>
      <c r="P14487" s="118"/>
      <c r="Q14487" s="118"/>
      <c r="R14487" s="118"/>
      <c r="S14487" s="118"/>
      <c r="T14487" s="118"/>
      <c r="U14487" s="118"/>
      <c r="V14487" s="118"/>
      <c r="W14487" s="118"/>
      <c r="X14487" s="118"/>
      <c r="Y14487" s="118"/>
      <c r="Z14487" s="118"/>
      <c r="AA14487" s="118"/>
      <c r="AB14487" s="118"/>
    </row>
    <row r="14488" spans="1:28">
      <c r="A14488" s="113"/>
      <c r="B14488" s="113"/>
      <c r="C14488" s="114"/>
      <c r="D14488" s="115"/>
      <c r="E14488" s="115"/>
      <c r="F14488" s="116"/>
      <c r="G14488" s="116"/>
      <c r="H14488" s="116"/>
      <c r="I14488" s="116"/>
      <c r="J14488" s="117"/>
      <c r="K14488" s="117"/>
      <c r="L14488" s="114"/>
      <c r="M14488" s="114"/>
      <c r="N14488" s="114"/>
      <c r="O14488" s="114"/>
      <c r="P14488" s="118"/>
      <c r="Q14488" s="118"/>
      <c r="R14488" s="118"/>
      <c r="S14488" s="118"/>
      <c r="T14488" s="118"/>
      <c r="U14488" s="118"/>
      <c r="V14488" s="118"/>
      <c r="W14488" s="118"/>
      <c r="X14488" s="118"/>
      <c r="Y14488" s="118"/>
      <c r="Z14488" s="118"/>
      <c r="AA14488" s="118"/>
      <c r="AB14488" s="118"/>
    </row>
    <row r="14489" spans="1:28">
      <c r="A14489" s="113"/>
      <c r="B14489" s="113"/>
      <c r="C14489" s="114"/>
      <c r="D14489" s="115"/>
      <c r="E14489" s="115"/>
      <c r="F14489" s="116"/>
      <c r="G14489" s="116"/>
      <c r="H14489" s="116"/>
      <c r="I14489" s="116"/>
      <c r="J14489" s="117"/>
      <c r="K14489" s="117"/>
      <c r="L14489" s="114"/>
      <c r="M14489" s="114"/>
      <c r="N14489" s="114"/>
      <c r="O14489" s="114"/>
      <c r="P14489" s="118"/>
      <c r="Q14489" s="118"/>
      <c r="R14489" s="118"/>
      <c r="S14489" s="118"/>
      <c r="T14489" s="118"/>
      <c r="U14489" s="118"/>
      <c r="V14489" s="118"/>
      <c r="W14489" s="118"/>
      <c r="X14489" s="118"/>
      <c r="Y14489" s="118"/>
      <c r="Z14489" s="118"/>
      <c r="AA14489" s="118"/>
      <c r="AB14489" s="118"/>
    </row>
    <row r="14490" spans="1:28">
      <c r="A14490" s="113"/>
      <c r="B14490" s="113"/>
      <c r="C14490" s="114"/>
      <c r="D14490" s="115"/>
      <c r="E14490" s="115"/>
      <c r="F14490" s="116"/>
      <c r="G14490" s="116"/>
      <c r="H14490" s="116"/>
      <c r="I14490" s="116"/>
      <c r="J14490" s="117"/>
      <c r="K14490" s="117"/>
      <c r="L14490" s="114"/>
      <c r="M14490" s="114"/>
      <c r="N14490" s="114"/>
      <c r="O14490" s="114"/>
      <c r="P14490" s="118"/>
      <c r="Q14490" s="118"/>
      <c r="R14490" s="118"/>
      <c r="S14490" s="118"/>
      <c r="T14490" s="118"/>
      <c r="U14490" s="118"/>
      <c r="V14490" s="118"/>
      <c r="W14490" s="118"/>
      <c r="X14490" s="118"/>
      <c r="Y14490" s="118"/>
      <c r="Z14490" s="118"/>
      <c r="AA14490" s="118"/>
      <c r="AB14490" s="118"/>
    </row>
    <row r="14491" spans="1:28">
      <c r="A14491" s="113"/>
      <c r="B14491" s="113"/>
      <c r="C14491" s="114"/>
      <c r="D14491" s="115"/>
      <c r="E14491" s="115"/>
      <c r="F14491" s="116"/>
      <c r="G14491" s="116"/>
      <c r="H14491" s="116"/>
      <c r="I14491" s="116"/>
      <c r="J14491" s="117"/>
      <c r="K14491" s="117"/>
      <c r="L14491" s="114"/>
      <c r="M14491" s="114"/>
      <c r="N14491" s="114"/>
      <c r="O14491" s="114"/>
      <c r="P14491" s="118"/>
      <c r="Q14491" s="118"/>
      <c r="R14491" s="118"/>
      <c r="S14491" s="118"/>
      <c r="T14491" s="118"/>
      <c r="U14491" s="118"/>
      <c r="V14491" s="118"/>
      <c r="W14491" s="118"/>
      <c r="X14491" s="118"/>
      <c r="Y14491" s="118"/>
      <c r="Z14491" s="118"/>
      <c r="AA14491" s="118"/>
      <c r="AB14491" s="118"/>
    </row>
    <row r="14492" spans="1:28">
      <c r="A14492" s="113"/>
      <c r="B14492" s="113"/>
      <c r="C14492" s="114"/>
      <c r="D14492" s="115"/>
      <c r="E14492" s="115"/>
      <c r="F14492" s="116"/>
      <c r="G14492" s="116"/>
      <c r="H14492" s="116"/>
      <c r="I14492" s="116"/>
      <c r="J14492" s="117"/>
      <c r="K14492" s="117"/>
      <c r="L14492" s="114"/>
      <c r="M14492" s="114"/>
      <c r="N14492" s="114"/>
      <c r="O14492" s="114"/>
      <c r="P14492" s="118"/>
      <c r="Q14492" s="118"/>
      <c r="R14492" s="118"/>
      <c r="S14492" s="118"/>
      <c r="T14492" s="118"/>
      <c r="U14492" s="118"/>
      <c r="V14492" s="118"/>
      <c r="W14492" s="118"/>
      <c r="X14492" s="118"/>
      <c r="Y14492" s="118"/>
      <c r="Z14492" s="118"/>
      <c r="AA14492" s="118"/>
      <c r="AB14492" s="118"/>
    </row>
    <row r="14493" spans="1:28">
      <c r="A14493" s="113"/>
      <c r="B14493" s="113"/>
      <c r="C14493" s="114"/>
      <c r="D14493" s="115"/>
      <c r="E14493" s="115"/>
      <c r="F14493" s="116"/>
      <c r="G14493" s="116"/>
      <c r="H14493" s="116"/>
      <c r="I14493" s="116"/>
      <c r="J14493" s="117"/>
      <c r="K14493" s="117"/>
      <c r="L14493" s="114"/>
      <c r="M14493" s="114"/>
      <c r="N14493" s="114"/>
      <c r="O14493" s="114"/>
      <c r="P14493" s="118"/>
      <c r="Q14493" s="118"/>
      <c r="R14493" s="118"/>
      <c r="S14493" s="118"/>
      <c r="T14493" s="118"/>
      <c r="U14493" s="118"/>
      <c r="V14493" s="118"/>
      <c r="W14493" s="118"/>
      <c r="X14493" s="118"/>
      <c r="Y14493" s="118"/>
      <c r="Z14493" s="118"/>
      <c r="AA14493" s="118"/>
      <c r="AB14493" s="118"/>
    </row>
    <row r="14494" spans="1:28">
      <c r="A14494" s="113"/>
      <c r="B14494" s="113"/>
      <c r="C14494" s="114"/>
      <c r="D14494" s="115"/>
      <c r="E14494" s="115"/>
      <c r="F14494" s="116"/>
      <c r="G14494" s="116"/>
      <c r="H14494" s="116"/>
      <c r="I14494" s="116"/>
      <c r="J14494" s="117"/>
      <c r="K14494" s="117"/>
      <c r="L14494" s="114"/>
      <c r="M14494" s="114"/>
      <c r="N14494" s="114"/>
      <c r="O14494" s="114"/>
      <c r="P14494" s="118"/>
      <c r="Q14494" s="118"/>
      <c r="R14494" s="118"/>
      <c r="S14494" s="118"/>
      <c r="T14494" s="118"/>
      <c r="U14494" s="118"/>
      <c r="V14494" s="118"/>
      <c r="W14494" s="118"/>
      <c r="X14494" s="118"/>
      <c r="Y14494" s="118"/>
      <c r="Z14494" s="118"/>
      <c r="AA14494" s="118"/>
      <c r="AB14494" s="118"/>
    </row>
    <row r="14495" spans="1:28">
      <c r="A14495" s="113"/>
      <c r="B14495" s="113"/>
      <c r="C14495" s="114"/>
      <c r="D14495" s="115"/>
      <c r="E14495" s="115"/>
      <c r="F14495" s="116"/>
      <c r="G14495" s="116"/>
      <c r="H14495" s="116"/>
      <c r="I14495" s="116"/>
      <c r="J14495" s="117"/>
      <c r="K14495" s="117"/>
      <c r="L14495" s="114"/>
      <c r="M14495" s="114"/>
      <c r="N14495" s="114"/>
      <c r="O14495" s="114"/>
      <c r="P14495" s="118"/>
      <c r="Q14495" s="118"/>
      <c r="R14495" s="118"/>
      <c r="S14495" s="118"/>
      <c r="T14495" s="118"/>
      <c r="U14495" s="118"/>
      <c r="V14495" s="118"/>
      <c r="W14495" s="118"/>
      <c r="X14495" s="118"/>
      <c r="Y14495" s="118"/>
      <c r="Z14495" s="118"/>
      <c r="AA14495" s="118"/>
      <c r="AB14495" s="118"/>
    </row>
    <row r="14496" spans="1:28">
      <c r="A14496" s="113"/>
      <c r="B14496" s="113"/>
      <c r="C14496" s="114"/>
      <c r="D14496" s="115"/>
      <c r="E14496" s="115"/>
      <c r="F14496" s="116"/>
      <c r="G14496" s="116"/>
      <c r="H14496" s="116"/>
      <c r="I14496" s="116"/>
      <c r="J14496" s="117"/>
      <c r="K14496" s="117"/>
      <c r="L14496" s="114"/>
      <c r="M14496" s="114"/>
      <c r="N14496" s="114"/>
      <c r="O14496" s="114"/>
      <c r="P14496" s="118"/>
      <c r="Q14496" s="118"/>
      <c r="R14496" s="118"/>
      <c r="S14496" s="118"/>
      <c r="T14496" s="118"/>
      <c r="U14496" s="118"/>
      <c r="V14496" s="118"/>
      <c r="W14496" s="118"/>
      <c r="X14496" s="118"/>
      <c r="Y14496" s="118"/>
      <c r="Z14496" s="118"/>
      <c r="AA14496" s="118"/>
      <c r="AB14496" s="118"/>
    </row>
    <row r="14497" spans="1:28">
      <c r="A14497" s="113"/>
      <c r="B14497" s="113"/>
      <c r="C14497" s="114"/>
      <c r="D14497" s="115"/>
      <c r="E14497" s="115"/>
      <c r="F14497" s="116"/>
      <c r="G14497" s="116"/>
      <c r="H14497" s="116"/>
      <c r="I14497" s="116"/>
      <c r="J14497" s="117"/>
      <c r="K14497" s="117"/>
      <c r="L14497" s="114"/>
      <c r="M14497" s="114"/>
      <c r="N14497" s="114"/>
      <c r="O14497" s="114"/>
      <c r="P14497" s="118"/>
      <c r="Q14497" s="118"/>
      <c r="R14497" s="118"/>
      <c r="S14497" s="118"/>
      <c r="T14497" s="118"/>
      <c r="U14497" s="118"/>
      <c r="V14497" s="118"/>
      <c r="W14497" s="118"/>
      <c r="X14497" s="118"/>
      <c r="Y14497" s="118"/>
      <c r="Z14497" s="118"/>
      <c r="AA14497" s="118"/>
      <c r="AB14497" s="118"/>
    </row>
    <row r="14498" spans="1:28">
      <c r="A14498" s="113"/>
      <c r="B14498" s="113"/>
      <c r="C14498" s="114"/>
      <c r="D14498" s="115"/>
      <c r="E14498" s="115"/>
      <c r="F14498" s="116"/>
      <c r="G14498" s="116"/>
      <c r="H14498" s="116"/>
      <c r="I14498" s="116"/>
      <c r="J14498" s="117"/>
      <c r="K14498" s="117"/>
      <c r="L14498" s="114"/>
      <c r="M14498" s="114"/>
      <c r="N14498" s="114"/>
      <c r="O14498" s="114"/>
      <c r="P14498" s="118"/>
      <c r="Q14498" s="118"/>
      <c r="R14498" s="118"/>
      <c r="S14498" s="118"/>
      <c r="T14498" s="118"/>
      <c r="U14498" s="118"/>
      <c r="V14498" s="118"/>
      <c r="W14498" s="118"/>
      <c r="X14498" s="118"/>
      <c r="Y14498" s="118"/>
      <c r="Z14498" s="118"/>
      <c r="AA14498" s="118"/>
      <c r="AB14498" s="118"/>
    </row>
    <row r="14499" spans="1:28">
      <c r="A14499" s="113"/>
      <c r="B14499" s="113"/>
      <c r="C14499" s="114"/>
      <c r="D14499" s="115"/>
      <c r="E14499" s="115"/>
      <c r="F14499" s="116"/>
      <c r="G14499" s="116"/>
      <c r="H14499" s="116"/>
      <c r="I14499" s="116"/>
      <c r="J14499" s="117"/>
      <c r="K14499" s="117"/>
      <c r="L14499" s="114"/>
      <c r="M14499" s="114"/>
      <c r="N14499" s="114"/>
      <c r="O14499" s="114"/>
      <c r="P14499" s="118"/>
      <c r="Q14499" s="118"/>
      <c r="R14499" s="118"/>
      <c r="S14499" s="118"/>
      <c r="T14499" s="118"/>
      <c r="U14499" s="118"/>
      <c r="V14499" s="118"/>
      <c r="W14499" s="118"/>
      <c r="X14499" s="118"/>
      <c r="Y14499" s="118"/>
      <c r="Z14499" s="118"/>
      <c r="AA14499" s="118"/>
      <c r="AB14499" s="118"/>
    </row>
    <row r="14500" spans="1:28">
      <c r="A14500" s="113"/>
      <c r="B14500" s="113"/>
      <c r="C14500" s="114"/>
      <c r="D14500" s="115"/>
      <c r="E14500" s="115"/>
      <c r="F14500" s="116"/>
      <c r="G14500" s="116"/>
      <c r="H14500" s="116"/>
      <c r="I14500" s="116"/>
      <c r="J14500" s="117"/>
      <c r="K14500" s="117"/>
      <c r="L14500" s="114"/>
      <c r="M14500" s="114"/>
      <c r="N14500" s="114"/>
      <c r="O14500" s="114"/>
      <c r="P14500" s="118"/>
      <c r="Q14500" s="118"/>
      <c r="R14500" s="118"/>
      <c r="S14500" s="118"/>
      <c r="T14500" s="118"/>
      <c r="U14500" s="118"/>
      <c r="V14500" s="118"/>
      <c r="W14500" s="118"/>
      <c r="X14500" s="118"/>
      <c r="Y14500" s="118"/>
      <c r="Z14500" s="118"/>
      <c r="AA14500" s="118"/>
      <c r="AB14500" s="118"/>
    </row>
    <row r="14501" spans="1:28">
      <c r="A14501" s="113"/>
      <c r="B14501" s="113"/>
      <c r="C14501" s="114"/>
      <c r="D14501" s="115"/>
      <c r="E14501" s="115"/>
      <c r="F14501" s="116"/>
      <c r="G14501" s="116"/>
      <c r="H14501" s="116"/>
      <c r="I14501" s="116"/>
      <c r="J14501" s="117"/>
      <c r="K14501" s="117"/>
      <c r="L14501" s="114"/>
      <c r="M14501" s="114"/>
      <c r="N14501" s="114"/>
      <c r="O14501" s="114"/>
      <c r="P14501" s="118"/>
      <c r="Q14501" s="118"/>
      <c r="R14501" s="118"/>
      <c r="S14501" s="118"/>
      <c r="T14501" s="118"/>
      <c r="U14501" s="118"/>
      <c r="V14501" s="118"/>
      <c r="W14501" s="118"/>
      <c r="X14501" s="118"/>
      <c r="Y14501" s="118"/>
      <c r="Z14501" s="118"/>
      <c r="AA14501" s="118"/>
      <c r="AB14501" s="118"/>
    </row>
    <row r="14502" spans="1:28">
      <c r="A14502" s="113"/>
      <c r="B14502" s="113"/>
      <c r="C14502" s="114"/>
      <c r="D14502" s="115"/>
      <c r="E14502" s="115"/>
      <c r="F14502" s="116"/>
      <c r="G14502" s="116"/>
      <c r="H14502" s="116"/>
      <c r="I14502" s="116"/>
      <c r="J14502" s="117"/>
      <c r="K14502" s="117"/>
      <c r="L14502" s="114"/>
      <c r="M14502" s="114"/>
      <c r="N14502" s="114"/>
      <c r="O14502" s="114"/>
      <c r="P14502" s="118"/>
      <c r="Q14502" s="118"/>
      <c r="R14502" s="118"/>
      <c r="S14502" s="118"/>
      <c r="T14502" s="118"/>
      <c r="U14502" s="118"/>
      <c r="V14502" s="118"/>
      <c r="W14502" s="118"/>
      <c r="X14502" s="118"/>
      <c r="Y14502" s="118"/>
      <c r="Z14502" s="118"/>
      <c r="AA14502" s="118"/>
      <c r="AB14502" s="118"/>
    </row>
    <row r="14503" spans="1:28">
      <c r="A14503" s="113"/>
      <c r="B14503" s="113"/>
      <c r="C14503" s="114"/>
      <c r="D14503" s="115"/>
      <c r="E14503" s="115"/>
      <c r="F14503" s="116"/>
      <c r="G14503" s="116"/>
      <c r="H14503" s="116"/>
      <c r="I14503" s="116"/>
      <c r="J14503" s="117"/>
      <c r="K14503" s="117"/>
      <c r="L14503" s="114"/>
      <c r="M14503" s="114"/>
      <c r="N14503" s="114"/>
      <c r="O14503" s="114"/>
      <c r="P14503" s="118"/>
      <c r="Q14503" s="118"/>
      <c r="R14503" s="118"/>
      <c r="S14503" s="118"/>
      <c r="T14503" s="118"/>
      <c r="U14503" s="118"/>
      <c r="V14503" s="118"/>
      <c r="W14503" s="118"/>
      <c r="X14503" s="118"/>
      <c r="Y14503" s="118"/>
      <c r="Z14503" s="118"/>
      <c r="AA14503" s="118"/>
      <c r="AB14503" s="118"/>
    </row>
    <row r="14504" spans="1:28">
      <c r="A14504" s="113"/>
      <c r="B14504" s="113"/>
      <c r="C14504" s="114"/>
      <c r="D14504" s="115"/>
      <c r="E14504" s="115"/>
      <c r="F14504" s="116"/>
      <c r="G14504" s="116"/>
      <c r="H14504" s="116"/>
      <c r="I14504" s="116"/>
      <c r="J14504" s="117"/>
      <c r="K14504" s="117"/>
      <c r="L14504" s="114"/>
      <c r="M14504" s="114"/>
      <c r="N14504" s="114"/>
      <c r="O14504" s="114"/>
      <c r="P14504" s="118"/>
      <c r="Q14504" s="118"/>
      <c r="R14504" s="118"/>
      <c r="S14504" s="118"/>
      <c r="T14504" s="118"/>
      <c r="U14504" s="118"/>
      <c r="V14504" s="118"/>
      <c r="W14504" s="118"/>
      <c r="X14504" s="118"/>
      <c r="Y14504" s="118"/>
      <c r="Z14504" s="118"/>
      <c r="AA14504" s="118"/>
      <c r="AB14504" s="118"/>
    </row>
    <row r="14505" spans="1:28">
      <c r="A14505" s="113"/>
      <c r="B14505" s="113"/>
      <c r="C14505" s="114"/>
      <c r="D14505" s="115"/>
      <c r="E14505" s="115"/>
      <c r="F14505" s="116"/>
      <c r="G14505" s="116"/>
      <c r="H14505" s="116"/>
      <c r="I14505" s="116"/>
      <c r="J14505" s="117"/>
      <c r="K14505" s="117"/>
      <c r="L14505" s="114"/>
      <c r="M14505" s="114"/>
      <c r="N14505" s="114"/>
      <c r="O14505" s="114"/>
      <c r="P14505" s="118"/>
      <c r="Q14505" s="118"/>
      <c r="R14505" s="118"/>
      <c r="S14505" s="118"/>
      <c r="T14505" s="118"/>
      <c r="U14505" s="118"/>
      <c r="V14505" s="118"/>
      <c r="W14505" s="118"/>
      <c r="X14505" s="118"/>
      <c r="Y14505" s="118"/>
      <c r="Z14505" s="118"/>
      <c r="AA14505" s="118"/>
      <c r="AB14505" s="118"/>
    </row>
    <row r="14506" spans="1:28">
      <c r="A14506" s="113"/>
      <c r="B14506" s="113"/>
      <c r="C14506" s="114"/>
      <c r="D14506" s="115"/>
      <c r="E14506" s="115"/>
      <c r="F14506" s="116"/>
      <c r="G14506" s="116"/>
      <c r="H14506" s="116"/>
      <c r="I14506" s="116"/>
      <c r="J14506" s="117"/>
      <c r="K14506" s="117"/>
      <c r="L14506" s="114"/>
      <c r="M14506" s="114"/>
      <c r="N14506" s="114"/>
      <c r="O14506" s="114"/>
      <c r="P14506" s="118"/>
      <c r="Q14506" s="118"/>
      <c r="R14506" s="118"/>
      <c r="S14506" s="118"/>
      <c r="T14506" s="118"/>
      <c r="U14506" s="118"/>
      <c r="V14506" s="118"/>
      <c r="W14506" s="118"/>
      <c r="X14506" s="118"/>
      <c r="Y14506" s="118"/>
      <c r="Z14506" s="118"/>
      <c r="AA14506" s="118"/>
      <c r="AB14506" s="118"/>
    </row>
    <row r="14507" spans="1:28">
      <c r="A14507" s="113"/>
      <c r="B14507" s="113"/>
      <c r="C14507" s="114"/>
      <c r="D14507" s="115"/>
      <c r="E14507" s="115"/>
      <c r="F14507" s="116"/>
      <c r="G14507" s="116"/>
      <c r="H14507" s="116"/>
      <c r="I14507" s="116"/>
      <c r="J14507" s="117"/>
      <c r="K14507" s="117"/>
      <c r="L14507" s="114"/>
      <c r="M14507" s="114"/>
      <c r="N14507" s="114"/>
      <c r="O14507" s="114"/>
      <c r="P14507" s="118"/>
      <c r="Q14507" s="118"/>
      <c r="R14507" s="118"/>
      <c r="S14507" s="118"/>
      <c r="T14507" s="118"/>
      <c r="U14507" s="118"/>
      <c r="V14507" s="118"/>
      <c r="W14507" s="118"/>
      <c r="X14507" s="118"/>
      <c r="Y14507" s="118"/>
      <c r="Z14507" s="118"/>
      <c r="AA14507" s="118"/>
      <c r="AB14507" s="118"/>
    </row>
    <row r="14508" spans="1:28">
      <c r="A14508" s="113"/>
      <c r="B14508" s="113"/>
      <c r="C14508" s="114"/>
      <c r="D14508" s="115"/>
      <c r="E14508" s="115"/>
      <c r="F14508" s="116"/>
      <c r="G14508" s="116"/>
      <c r="H14508" s="116"/>
      <c r="I14508" s="116"/>
      <c r="J14508" s="117"/>
      <c r="K14508" s="117"/>
      <c r="L14508" s="114"/>
      <c r="M14508" s="114"/>
      <c r="N14508" s="114"/>
      <c r="O14508" s="114"/>
      <c r="P14508" s="118"/>
      <c r="Q14508" s="118"/>
      <c r="R14508" s="118"/>
      <c r="S14508" s="118"/>
      <c r="T14508" s="118"/>
      <c r="U14508" s="118"/>
      <c r="V14508" s="118"/>
      <c r="W14508" s="118"/>
      <c r="X14508" s="118"/>
      <c r="Y14508" s="118"/>
      <c r="Z14508" s="118"/>
      <c r="AA14508" s="118"/>
      <c r="AB14508" s="118"/>
    </row>
    <row r="14509" spans="1:28">
      <c r="A14509" s="113"/>
      <c r="B14509" s="113"/>
      <c r="C14509" s="114"/>
      <c r="D14509" s="115"/>
      <c r="E14509" s="115"/>
      <c r="F14509" s="116"/>
      <c r="G14509" s="116"/>
      <c r="H14509" s="116"/>
      <c r="I14509" s="116"/>
      <c r="J14509" s="117"/>
      <c r="K14509" s="117"/>
      <c r="L14509" s="114"/>
      <c r="M14509" s="114"/>
      <c r="N14509" s="114"/>
      <c r="O14509" s="114"/>
      <c r="P14509" s="118"/>
      <c r="Q14509" s="118"/>
      <c r="R14509" s="118"/>
      <c r="S14509" s="118"/>
      <c r="T14509" s="118"/>
      <c r="U14509" s="118"/>
      <c r="V14509" s="118"/>
      <c r="W14509" s="118"/>
      <c r="X14509" s="118"/>
      <c r="Y14509" s="118"/>
      <c r="Z14509" s="118"/>
      <c r="AA14509" s="118"/>
      <c r="AB14509" s="118"/>
    </row>
    <row r="14510" spans="1:28">
      <c r="A14510" s="113"/>
      <c r="B14510" s="113"/>
      <c r="C14510" s="114"/>
      <c r="D14510" s="115"/>
      <c r="E14510" s="115"/>
      <c r="F14510" s="116"/>
      <c r="G14510" s="116"/>
      <c r="H14510" s="116"/>
      <c r="I14510" s="116"/>
      <c r="J14510" s="117"/>
      <c r="K14510" s="117"/>
      <c r="L14510" s="114"/>
      <c r="M14510" s="114"/>
      <c r="N14510" s="114"/>
      <c r="O14510" s="114"/>
      <c r="P14510" s="118"/>
      <c r="Q14510" s="118"/>
      <c r="R14510" s="118"/>
      <c r="S14510" s="118"/>
      <c r="T14510" s="118"/>
      <c r="U14510" s="118"/>
      <c r="V14510" s="118"/>
      <c r="W14510" s="118"/>
      <c r="X14510" s="118"/>
      <c r="Y14510" s="118"/>
      <c r="Z14510" s="118"/>
      <c r="AA14510" s="118"/>
      <c r="AB14510" s="118"/>
    </row>
    <row r="14511" spans="1:28">
      <c r="A14511" s="113"/>
      <c r="B14511" s="113"/>
      <c r="C14511" s="114"/>
      <c r="D14511" s="115"/>
      <c r="E14511" s="115"/>
      <c r="F14511" s="116"/>
      <c r="G14511" s="116"/>
      <c r="H14511" s="116"/>
      <c r="I14511" s="116"/>
      <c r="J14511" s="117"/>
      <c r="K14511" s="117"/>
      <c r="L14511" s="114"/>
      <c r="M14511" s="114"/>
      <c r="N14511" s="114"/>
      <c r="O14511" s="114"/>
      <c r="P14511" s="118"/>
      <c r="Q14511" s="118"/>
      <c r="R14511" s="118"/>
      <c r="S14511" s="118"/>
      <c r="T14511" s="118"/>
      <c r="U14511" s="118"/>
      <c r="V14511" s="118"/>
      <c r="W14511" s="118"/>
      <c r="X14511" s="118"/>
      <c r="Y14511" s="118"/>
      <c r="Z14511" s="118"/>
      <c r="AA14511" s="118"/>
      <c r="AB14511" s="118"/>
    </row>
    <row r="14512" spans="1:28">
      <c r="A14512" s="113"/>
      <c r="B14512" s="113"/>
      <c r="C14512" s="114"/>
      <c r="D14512" s="115"/>
      <c r="E14512" s="115"/>
      <c r="F14512" s="116"/>
      <c r="G14512" s="116"/>
      <c r="H14512" s="116"/>
      <c r="I14512" s="116"/>
      <c r="J14512" s="117"/>
      <c r="K14512" s="117"/>
      <c r="L14512" s="114"/>
      <c r="M14512" s="114"/>
      <c r="N14512" s="114"/>
      <c r="O14512" s="114"/>
      <c r="P14512" s="118"/>
      <c r="Q14512" s="118"/>
      <c r="R14512" s="118"/>
      <c r="S14512" s="118"/>
      <c r="T14512" s="118"/>
      <c r="U14512" s="118"/>
      <c r="V14512" s="118"/>
      <c r="W14512" s="118"/>
      <c r="X14512" s="118"/>
      <c r="Y14512" s="118"/>
      <c r="Z14512" s="118"/>
      <c r="AA14512" s="118"/>
      <c r="AB14512" s="118"/>
    </row>
    <row r="14513" spans="1:28">
      <c r="A14513" s="113"/>
      <c r="B14513" s="113"/>
      <c r="C14513" s="114"/>
      <c r="D14513" s="115"/>
      <c r="E14513" s="115"/>
      <c r="F14513" s="116"/>
      <c r="G14513" s="116"/>
      <c r="H14513" s="116"/>
      <c r="I14513" s="116"/>
      <c r="J14513" s="117"/>
      <c r="K14513" s="117"/>
      <c r="L14513" s="114"/>
      <c r="M14513" s="114"/>
      <c r="N14513" s="114"/>
      <c r="O14513" s="114"/>
      <c r="P14513" s="118"/>
      <c r="Q14513" s="118"/>
      <c r="R14513" s="118"/>
      <c r="S14513" s="118"/>
      <c r="T14513" s="118"/>
      <c r="U14513" s="118"/>
      <c r="V14513" s="118"/>
      <c r="W14513" s="118"/>
      <c r="X14513" s="118"/>
      <c r="Y14513" s="118"/>
      <c r="Z14513" s="118"/>
      <c r="AA14513" s="118"/>
      <c r="AB14513" s="118"/>
    </row>
    <row r="14514" spans="1:28">
      <c r="A14514" s="113"/>
      <c r="B14514" s="113"/>
      <c r="C14514" s="114"/>
      <c r="D14514" s="115"/>
      <c r="E14514" s="115"/>
      <c r="F14514" s="116"/>
      <c r="G14514" s="116"/>
      <c r="H14514" s="116"/>
      <c r="I14514" s="116"/>
      <c r="J14514" s="117"/>
      <c r="K14514" s="117"/>
      <c r="L14514" s="114"/>
      <c r="M14514" s="114"/>
      <c r="N14514" s="114"/>
      <c r="O14514" s="114"/>
      <c r="P14514" s="118"/>
      <c r="Q14514" s="118"/>
      <c r="R14514" s="118"/>
      <c r="S14514" s="118"/>
      <c r="T14514" s="118"/>
      <c r="U14514" s="118"/>
      <c r="V14514" s="118"/>
      <c r="W14514" s="118"/>
      <c r="X14514" s="118"/>
      <c r="Y14514" s="118"/>
      <c r="Z14514" s="118"/>
      <c r="AA14514" s="118"/>
      <c r="AB14514" s="118"/>
    </row>
    <row r="14515" spans="1:28">
      <c r="A14515" s="113"/>
      <c r="B14515" s="113"/>
      <c r="C14515" s="114"/>
      <c r="D14515" s="115"/>
      <c r="E14515" s="115"/>
      <c r="F14515" s="116"/>
      <c r="G14515" s="116"/>
      <c r="H14515" s="116"/>
      <c r="I14515" s="116"/>
      <c r="J14515" s="117"/>
      <c r="K14515" s="117"/>
      <c r="L14515" s="114"/>
      <c r="M14515" s="114"/>
      <c r="N14515" s="114"/>
      <c r="O14515" s="114"/>
      <c r="P14515" s="118"/>
      <c r="Q14515" s="118"/>
      <c r="R14515" s="118"/>
      <c r="S14515" s="118"/>
      <c r="T14515" s="118"/>
      <c r="U14515" s="118"/>
      <c r="V14515" s="118"/>
      <c r="W14515" s="118"/>
      <c r="X14515" s="118"/>
      <c r="Y14515" s="118"/>
      <c r="Z14515" s="118"/>
      <c r="AA14515" s="118"/>
      <c r="AB14515" s="118"/>
    </row>
    <row r="14516" spans="1:28">
      <c r="A14516" s="113"/>
      <c r="B14516" s="113"/>
      <c r="C14516" s="114"/>
      <c r="D14516" s="115"/>
      <c r="E14516" s="115"/>
      <c r="F14516" s="116"/>
      <c r="G14516" s="116"/>
      <c r="H14516" s="116"/>
      <c r="I14516" s="116"/>
      <c r="J14516" s="117"/>
      <c r="K14516" s="117"/>
      <c r="L14516" s="114"/>
      <c r="M14516" s="114"/>
      <c r="N14516" s="114"/>
      <c r="O14516" s="114"/>
      <c r="P14516" s="118"/>
      <c r="Q14516" s="118"/>
      <c r="R14516" s="118"/>
      <c r="S14516" s="118"/>
      <c r="T14516" s="118"/>
      <c r="U14516" s="118"/>
      <c r="V14516" s="118"/>
      <c r="W14516" s="118"/>
      <c r="X14516" s="118"/>
      <c r="Y14516" s="118"/>
      <c r="Z14516" s="118"/>
      <c r="AA14516" s="118"/>
      <c r="AB14516" s="118"/>
    </row>
    <row r="14517" spans="1:28">
      <c r="A14517" s="113"/>
      <c r="B14517" s="113"/>
      <c r="C14517" s="114"/>
      <c r="D14517" s="115"/>
      <c r="E14517" s="115"/>
      <c r="F14517" s="116"/>
      <c r="G14517" s="116"/>
      <c r="H14517" s="116"/>
      <c r="I14517" s="116"/>
      <c r="J14517" s="117"/>
      <c r="K14517" s="117"/>
      <c r="L14517" s="114"/>
      <c r="M14517" s="114"/>
      <c r="N14517" s="114"/>
      <c r="O14517" s="114"/>
      <c r="P14517" s="118"/>
      <c r="Q14517" s="118"/>
      <c r="R14517" s="118"/>
      <c r="S14517" s="118"/>
      <c r="T14517" s="118"/>
      <c r="U14517" s="118"/>
      <c r="V14517" s="118"/>
      <c r="W14517" s="118"/>
      <c r="X14517" s="118"/>
      <c r="Y14517" s="118"/>
      <c r="Z14517" s="118"/>
      <c r="AA14517" s="118"/>
      <c r="AB14517" s="118"/>
    </row>
    <row r="14518" spans="1:28">
      <c r="A14518" s="113"/>
      <c r="B14518" s="113"/>
      <c r="C14518" s="114"/>
      <c r="D14518" s="115"/>
      <c r="E14518" s="115"/>
      <c r="F14518" s="116"/>
      <c r="G14518" s="116"/>
      <c r="H14518" s="116"/>
      <c r="I14518" s="116"/>
      <c r="J14518" s="117"/>
      <c r="K14518" s="117"/>
      <c r="L14518" s="114"/>
      <c r="M14518" s="114"/>
      <c r="N14518" s="114"/>
      <c r="O14518" s="114"/>
      <c r="P14518" s="118"/>
      <c r="Q14518" s="118"/>
      <c r="R14518" s="118"/>
      <c r="S14518" s="118"/>
      <c r="T14518" s="118"/>
      <c r="U14518" s="118"/>
      <c r="V14518" s="118"/>
      <c r="W14518" s="118"/>
      <c r="X14518" s="118"/>
      <c r="Y14518" s="118"/>
      <c r="Z14518" s="118"/>
      <c r="AA14518" s="118"/>
      <c r="AB14518" s="118"/>
    </row>
    <row r="14519" spans="1:28">
      <c r="A14519" s="113"/>
      <c r="B14519" s="113"/>
      <c r="C14519" s="114"/>
      <c r="D14519" s="115"/>
      <c r="E14519" s="115"/>
      <c r="F14519" s="116"/>
      <c r="G14519" s="116"/>
      <c r="H14519" s="116"/>
      <c r="I14519" s="116"/>
      <c r="J14519" s="117"/>
      <c r="K14519" s="117"/>
      <c r="L14519" s="114"/>
      <c r="M14519" s="114"/>
      <c r="N14519" s="114"/>
      <c r="O14519" s="114"/>
      <c r="P14519" s="118"/>
      <c r="Q14519" s="118"/>
      <c r="R14519" s="118"/>
      <c r="S14519" s="118"/>
      <c r="T14519" s="118"/>
      <c r="U14519" s="118"/>
      <c r="V14519" s="118"/>
      <c r="W14519" s="118"/>
      <c r="X14519" s="118"/>
      <c r="Y14519" s="118"/>
      <c r="Z14519" s="118"/>
      <c r="AA14519" s="118"/>
      <c r="AB14519" s="118"/>
    </row>
    <row r="14520" spans="1:28">
      <c r="A14520" s="113"/>
      <c r="B14520" s="113"/>
      <c r="C14520" s="114"/>
      <c r="D14520" s="115"/>
      <c r="E14520" s="115"/>
      <c r="F14520" s="116"/>
      <c r="G14520" s="116"/>
      <c r="H14520" s="116"/>
      <c r="I14520" s="116"/>
      <c r="J14520" s="117"/>
      <c r="K14520" s="117"/>
      <c r="L14520" s="114"/>
      <c r="M14520" s="114"/>
      <c r="N14520" s="114"/>
      <c r="O14520" s="114"/>
      <c r="P14520" s="118"/>
      <c r="Q14520" s="118"/>
      <c r="R14520" s="118"/>
      <c r="S14520" s="118"/>
      <c r="T14520" s="118"/>
      <c r="U14520" s="118"/>
      <c r="V14520" s="118"/>
      <c r="W14520" s="118"/>
      <c r="X14520" s="118"/>
      <c r="Y14520" s="118"/>
      <c r="Z14520" s="118"/>
      <c r="AA14520" s="118"/>
      <c r="AB14520" s="118"/>
    </row>
    <row r="14521" spans="1:28">
      <c r="A14521" s="113"/>
      <c r="B14521" s="113"/>
      <c r="C14521" s="114"/>
      <c r="D14521" s="115"/>
      <c r="E14521" s="115"/>
      <c r="F14521" s="116"/>
      <c r="G14521" s="116"/>
      <c r="H14521" s="116"/>
      <c r="I14521" s="116"/>
      <c r="J14521" s="117"/>
      <c r="K14521" s="117"/>
      <c r="L14521" s="114"/>
      <c r="M14521" s="114"/>
      <c r="N14521" s="114"/>
      <c r="O14521" s="114"/>
      <c r="P14521" s="118"/>
      <c r="Q14521" s="118"/>
      <c r="R14521" s="118"/>
      <c r="S14521" s="118"/>
      <c r="T14521" s="118"/>
      <c r="U14521" s="118"/>
      <c r="V14521" s="118"/>
      <c r="W14521" s="118"/>
      <c r="X14521" s="118"/>
      <c r="Y14521" s="118"/>
      <c r="Z14521" s="118"/>
      <c r="AA14521" s="118"/>
      <c r="AB14521" s="118"/>
    </row>
    <row r="14522" spans="1:28">
      <c r="A14522" s="113"/>
      <c r="B14522" s="113"/>
      <c r="C14522" s="114"/>
      <c r="D14522" s="115"/>
      <c r="E14522" s="115"/>
      <c r="F14522" s="116"/>
      <c r="G14522" s="116"/>
      <c r="H14522" s="116"/>
      <c r="I14522" s="116"/>
      <c r="J14522" s="117"/>
      <c r="K14522" s="117"/>
      <c r="L14522" s="114"/>
      <c r="M14522" s="114"/>
      <c r="N14522" s="114"/>
      <c r="O14522" s="114"/>
      <c r="P14522" s="118"/>
      <c r="Q14522" s="118"/>
      <c r="R14522" s="118"/>
      <c r="S14522" s="118"/>
      <c r="T14522" s="118"/>
      <c r="U14522" s="118"/>
      <c r="V14522" s="118"/>
      <c r="W14522" s="118"/>
      <c r="X14522" s="118"/>
      <c r="Y14522" s="118"/>
      <c r="Z14522" s="118"/>
      <c r="AA14522" s="118"/>
      <c r="AB14522" s="118"/>
    </row>
    <row r="14523" spans="1:28">
      <c r="A14523" s="113"/>
      <c r="B14523" s="113"/>
      <c r="C14523" s="114"/>
      <c r="D14523" s="115"/>
      <c r="E14523" s="115"/>
      <c r="F14523" s="116"/>
      <c r="G14523" s="116"/>
      <c r="H14523" s="116"/>
      <c r="I14523" s="116"/>
      <c r="J14523" s="117"/>
      <c r="K14523" s="117"/>
      <c r="L14523" s="114"/>
      <c r="M14523" s="114"/>
      <c r="N14523" s="114"/>
      <c r="O14523" s="114"/>
      <c r="P14523" s="118"/>
      <c r="Q14523" s="118"/>
      <c r="R14523" s="118"/>
      <c r="S14523" s="118"/>
      <c r="T14523" s="118"/>
      <c r="U14523" s="118"/>
      <c r="V14523" s="118"/>
      <c r="W14523" s="118"/>
      <c r="X14523" s="118"/>
      <c r="Y14523" s="118"/>
      <c r="Z14523" s="118"/>
      <c r="AA14523" s="118"/>
      <c r="AB14523" s="118"/>
    </row>
    <row r="14524" spans="1:28">
      <c r="A14524" s="113"/>
      <c r="B14524" s="113"/>
      <c r="C14524" s="114"/>
      <c r="D14524" s="115"/>
      <c r="E14524" s="115"/>
      <c r="F14524" s="116"/>
      <c r="G14524" s="116"/>
      <c r="H14524" s="116"/>
      <c r="I14524" s="116"/>
      <c r="J14524" s="117"/>
      <c r="K14524" s="117"/>
      <c r="L14524" s="114"/>
      <c r="M14524" s="114"/>
      <c r="N14524" s="114"/>
      <c r="O14524" s="114"/>
      <c r="P14524" s="118"/>
      <c r="Q14524" s="118"/>
      <c r="R14524" s="118"/>
      <c r="S14524" s="118"/>
      <c r="T14524" s="118"/>
      <c r="U14524" s="118"/>
      <c r="V14524" s="118"/>
      <c r="W14524" s="118"/>
      <c r="X14524" s="118"/>
      <c r="Y14524" s="118"/>
      <c r="Z14524" s="118"/>
      <c r="AA14524" s="118"/>
      <c r="AB14524" s="118"/>
    </row>
    <row r="14525" spans="1:28">
      <c r="A14525" s="113"/>
      <c r="B14525" s="113"/>
      <c r="C14525" s="114"/>
      <c r="D14525" s="115"/>
      <c r="E14525" s="115"/>
      <c r="F14525" s="116"/>
      <c r="G14525" s="116"/>
      <c r="H14525" s="116"/>
      <c r="I14525" s="116"/>
      <c r="J14525" s="117"/>
      <c r="K14525" s="117"/>
      <c r="L14525" s="114"/>
      <c r="M14525" s="114"/>
      <c r="N14525" s="114"/>
      <c r="O14525" s="114"/>
      <c r="P14525" s="118"/>
      <c r="Q14525" s="118"/>
      <c r="R14525" s="118"/>
      <c r="S14525" s="118"/>
      <c r="T14525" s="118"/>
      <c r="U14525" s="118"/>
      <c r="V14525" s="118"/>
      <c r="W14525" s="118"/>
      <c r="X14525" s="118"/>
      <c r="Y14525" s="118"/>
      <c r="Z14525" s="118"/>
      <c r="AA14525" s="118"/>
      <c r="AB14525" s="118"/>
    </row>
    <row r="14526" spans="1:28">
      <c r="A14526" s="113"/>
      <c r="B14526" s="113"/>
      <c r="C14526" s="114"/>
      <c r="D14526" s="115"/>
      <c r="E14526" s="115"/>
      <c r="F14526" s="116"/>
      <c r="G14526" s="116"/>
      <c r="H14526" s="116"/>
      <c r="I14526" s="116"/>
      <c r="J14526" s="117"/>
      <c r="K14526" s="117"/>
      <c r="L14526" s="114"/>
      <c r="M14526" s="114"/>
      <c r="N14526" s="114"/>
      <c r="O14526" s="114"/>
      <c r="P14526" s="118"/>
      <c r="Q14526" s="118"/>
      <c r="R14526" s="118"/>
      <c r="S14526" s="118"/>
      <c r="T14526" s="118"/>
      <c r="U14526" s="118"/>
      <c r="V14526" s="118"/>
      <c r="W14526" s="118"/>
      <c r="X14526" s="118"/>
      <c r="Y14526" s="118"/>
      <c r="Z14526" s="118"/>
      <c r="AA14526" s="118"/>
      <c r="AB14526" s="118"/>
    </row>
    <row r="14527" spans="1:28">
      <c r="A14527" s="113"/>
      <c r="B14527" s="113"/>
      <c r="C14527" s="114"/>
      <c r="D14527" s="115"/>
      <c r="E14527" s="115"/>
      <c r="F14527" s="116"/>
      <c r="G14527" s="116"/>
      <c r="H14527" s="116"/>
      <c r="I14527" s="116"/>
      <c r="J14527" s="117"/>
      <c r="K14527" s="117"/>
      <c r="L14527" s="114"/>
      <c r="M14527" s="114"/>
      <c r="N14527" s="114"/>
      <c r="O14527" s="114"/>
      <c r="P14527" s="118"/>
      <c r="Q14527" s="118"/>
      <c r="R14527" s="118"/>
      <c r="S14527" s="118"/>
      <c r="T14527" s="118"/>
      <c r="U14527" s="118"/>
      <c r="V14527" s="118"/>
      <c r="W14527" s="118"/>
      <c r="X14527" s="118"/>
      <c r="Y14527" s="118"/>
      <c r="Z14527" s="118"/>
      <c r="AA14527" s="118"/>
      <c r="AB14527" s="118"/>
    </row>
    <row r="14528" spans="1:28">
      <c r="A14528" s="113"/>
      <c r="B14528" s="113"/>
      <c r="C14528" s="114"/>
      <c r="D14528" s="115"/>
      <c r="E14528" s="115"/>
      <c r="F14528" s="116"/>
      <c r="G14528" s="116"/>
      <c r="H14528" s="116"/>
      <c r="I14528" s="116"/>
      <c r="J14528" s="117"/>
      <c r="K14528" s="117"/>
      <c r="L14528" s="114"/>
      <c r="M14528" s="114"/>
      <c r="N14528" s="114"/>
      <c r="O14528" s="114"/>
      <c r="P14528" s="118"/>
      <c r="Q14528" s="118"/>
      <c r="R14528" s="118"/>
      <c r="S14528" s="118"/>
      <c r="T14528" s="118"/>
      <c r="U14528" s="118"/>
      <c r="V14528" s="118"/>
      <c r="W14528" s="118"/>
      <c r="X14528" s="118"/>
      <c r="Y14528" s="118"/>
      <c r="Z14528" s="118"/>
      <c r="AA14528" s="118"/>
      <c r="AB14528" s="118"/>
    </row>
    <row r="14529" spans="1:28">
      <c r="A14529" s="113"/>
      <c r="B14529" s="113"/>
      <c r="C14529" s="114"/>
      <c r="D14529" s="115"/>
      <c r="E14529" s="115"/>
      <c r="F14529" s="116"/>
      <c r="G14529" s="116"/>
      <c r="H14529" s="116"/>
      <c r="I14529" s="116"/>
      <c r="J14529" s="117"/>
      <c r="K14529" s="117"/>
      <c r="L14529" s="114"/>
      <c r="M14529" s="114"/>
      <c r="N14529" s="114"/>
      <c r="O14529" s="114"/>
      <c r="P14529" s="118"/>
      <c r="Q14529" s="118"/>
      <c r="R14529" s="118"/>
      <c r="S14529" s="118"/>
      <c r="T14529" s="118"/>
      <c r="U14529" s="118"/>
      <c r="V14529" s="118"/>
      <c r="W14529" s="118"/>
      <c r="X14529" s="118"/>
      <c r="Y14529" s="118"/>
      <c r="Z14529" s="118"/>
      <c r="AA14529" s="118"/>
      <c r="AB14529" s="118"/>
    </row>
    <row r="14530" spans="1:28">
      <c r="A14530" s="113"/>
      <c r="B14530" s="113"/>
      <c r="C14530" s="114"/>
      <c r="D14530" s="115"/>
      <c r="E14530" s="115"/>
      <c r="F14530" s="116"/>
      <c r="G14530" s="116"/>
      <c r="H14530" s="116"/>
      <c r="I14530" s="116"/>
      <c r="J14530" s="117"/>
      <c r="K14530" s="117"/>
      <c r="L14530" s="114"/>
      <c r="M14530" s="114"/>
      <c r="N14530" s="114"/>
      <c r="O14530" s="114"/>
      <c r="P14530" s="118"/>
      <c r="Q14530" s="118"/>
      <c r="R14530" s="118"/>
      <c r="S14530" s="118"/>
      <c r="T14530" s="118"/>
      <c r="U14530" s="118"/>
      <c r="V14530" s="118"/>
      <c r="W14530" s="118"/>
      <c r="X14530" s="118"/>
      <c r="Y14530" s="118"/>
      <c r="Z14530" s="118"/>
      <c r="AA14530" s="118"/>
      <c r="AB14530" s="118"/>
    </row>
    <row r="14531" spans="1:28">
      <c r="A14531" s="113"/>
      <c r="B14531" s="113"/>
      <c r="C14531" s="114"/>
      <c r="D14531" s="115"/>
      <c r="E14531" s="115"/>
      <c r="F14531" s="116"/>
      <c r="G14531" s="116"/>
      <c r="H14531" s="116"/>
      <c r="I14531" s="116"/>
      <c r="J14531" s="117"/>
      <c r="K14531" s="117"/>
      <c r="L14531" s="114"/>
      <c r="M14531" s="114"/>
      <c r="N14531" s="114"/>
      <c r="O14531" s="114"/>
      <c r="P14531" s="118"/>
      <c r="Q14531" s="118"/>
      <c r="R14531" s="118"/>
      <c r="S14531" s="118"/>
      <c r="T14531" s="118"/>
      <c r="U14531" s="118"/>
      <c r="V14531" s="118"/>
      <c r="W14531" s="118"/>
      <c r="X14531" s="118"/>
      <c r="Y14531" s="118"/>
      <c r="Z14531" s="118"/>
      <c r="AA14531" s="118"/>
      <c r="AB14531" s="118"/>
    </row>
    <row r="14532" spans="1:28">
      <c r="A14532" s="113"/>
      <c r="B14532" s="113"/>
      <c r="C14532" s="114"/>
      <c r="D14532" s="115"/>
      <c r="E14532" s="115"/>
      <c r="F14532" s="116"/>
      <c r="G14532" s="116"/>
      <c r="H14532" s="116"/>
      <c r="I14532" s="116"/>
      <c r="J14532" s="117"/>
      <c r="K14532" s="117"/>
      <c r="L14532" s="114"/>
      <c r="M14532" s="114"/>
      <c r="N14532" s="114"/>
      <c r="O14532" s="114"/>
      <c r="P14532" s="118"/>
      <c r="Q14532" s="118"/>
      <c r="R14532" s="118"/>
      <c r="S14532" s="118"/>
      <c r="T14532" s="118"/>
      <c r="U14532" s="118"/>
      <c r="V14532" s="118"/>
      <c r="W14532" s="118"/>
      <c r="X14532" s="118"/>
      <c r="Y14532" s="118"/>
      <c r="Z14532" s="118"/>
      <c r="AA14532" s="118"/>
      <c r="AB14532" s="118"/>
    </row>
    <row r="14533" spans="1:28">
      <c r="A14533" s="113"/>
      <c r="B14533" s="113"/>
      <c r="C14533" s="114"/>
      <c r="D14533" s="115"/>
      <c r="E14533" s="115"/>
      <c r="F14533" s="116"/>
      <c r="G14533" s="116"/>
      <c r="H14533" s="116"/>
      <c r="I14533" s="116"/>
      <c r="J14533" s="117"/>
      <c r="K14533" s="117"/>
      <c r="L14533" s="114"/>
      <c r="M14533" s="114"/>
      <c r="N14533" s="114"/>
      <c r="O14533" s="114"/>
      <c r="P14533" s="118"/>
      <c r="Q14533" s="118"/>
      <c r="R14533" s="118"/>
      <c r="S14533" s="118"/>
      <c r="T14533" s="118"/>
      <c r="U14533" s="118"/>
      <c r="V14533" s="118"/>
      <c r="W14533" s="118"/>
      <c r="X14533" s="118"/>
      <c r="Y14533" s="118"/>
      <c r="Z14533" s="118"/>
      <c r="AA14533" s="118"/>
      <c r="AB14533" s="118"/>
    </row>
    <row r="14534" spans="1:28">
      <c r="A14534" s="113"/>
      <c r="B14534" s="113"/>
      <c r="C14534" s="114"/>
      <c r="D14534" s="115"/>
      <c r="E14534" s="115"/>
      <c r="F14534" s="116"/>
      <c r="G14534" s="116"/>
      <c r="H14534" s="116"/>
      <c r="I14534" s="116"/>
      <c r="J14534" s="117"/>
      <c r="K14534" s="117"/>
      <c r="L14534" s="114"/>
      <c r="M14534" s="114"/>
      <c r="N14534" s="114"/>
      <c r="O14534" s="114"/>
      <c r="P14534" s="118"/>
      <c r="Q14534" s="118"/>
      <c r="R14534" s="118"/>
      <c r="S14534" s="118"/>
      <c r="T14534" s="118"/>
      <c r="U14534" s="118"/>
      <c r="V14534" s="118"/>
      <c r="W14534" s="118"/>
      <c r="X14534" s="118"/>
      <c r="Y14534" s="118"/>
      <c r="Z14534" s="118"/>
      <c r="AA14534" s="118"/>
      <c r="AB14534" s="118"/>
    </row>
    <row r="14535" spans="1:28">
      <c r="A14535" s="113"/>
      <c r="B14535" s="113"/>
      <c r="C14535" s="114"/>
      <c r="D14535" s="115"/>
      <c r="E14535" s="115"/>
      <c r="F14535" s="116"/>
      <c r="G14535" s="116"/>
      <c r="H14535" s="116"/>
      <c r="I14535" s="116"/>
      <c r="J14535" s="117"/>
      <c r="K14535" s="117"/>
      <c r="L14535" s="114"/>
      <c r="M14535" s="114"/>
      <c r="N14535" s="114"/>
      <c r="O14535" s="114"/>
      <c r="P14535" s="118"/>
      <c r="Q14535" s="118"/>
      <c r="R14535" s="118"/>
      <c r="S14535" s="118"/>
      <c r="T14535" s="118"/>
      <c r="U14535" s="118"/>
      <c r="V14535" s="118"/>
      <c r="W14535" s="118"/>
      <c r="X14535" s="118"/>
      <c r="Y14535" s="118"/>
      <c r="Z14535" s="118"/>
      <c r="AA14535" s="118"/>
      <c r="AB14535" s="118"/>
    </row>
    <row r="14536" spans="1:28">
      <c r="A14536" s="113"/>
      <c r="B14536" s="113"/>
      <c r="C14536" s="114"/>
      <c r="D14536" s="115"/>
      <c r="E14536" s="115"/>
      <c r="F14536" s="116"/>
      <c r="G14536" s="116"/>
      <c r="H14536" s="116"/>
      <c r="I14536" s="116"/>
      <c r="J14536" s="117"/>
      <c r="K14536" s="117"/>
      <c r="L14536" s="114"/>
      <c r="M14536" s="114"/>
      <c r="N14536" s="114"/>
      <c r="O14536" s="114"/>
      <c r="P14536" s="118"/>
      <c r="Q14536" s="118"/>
      <c r="R14536" s="118"/>
      <c r="S14536" s="118"/>
      <c r="T14536" s="118"/>
      <c r="U14536" s="118"/>
      <c r="V14536" s="118"/>
      <c r="W14536" s="118"/>
      <c r="X14536" s="118"/>
      <c r="Y14536" s="118"/>
      <c r="Z14536" s="118"/>
      <c r="AA14536" s="118"/>
      <c r="AB14536" s="118"/>
    </row>
    <row r="14537" spans="1:28">
      <c r="A14537" s="113"/>
      <c r="B14537" s="113"/>
      <c r="C14537" s="114"/>
      <c r="D14537" s="115"/>
      <c r="E14537" s="115"/>
      <c r="F14537" s="116"/>
      <c r="G14537" s="116"/>
      <c r="H14537" s="116"/>
      <c r="I14537" s="116"/>
      <c r="J14537" s="117"/>
      <c r="K14537" s="117"/>
      <c r="L14537" s="114"/>
      <c r="M14537" s="114"/>
      <c r="N14537" s="114"/>
      <c r="O14537" s="114"/>
      <c r="P14537" s="118"/>
      <c r="Q14537" s="118"/>
      <c r="R14537" s="118"/>
      <c r="S14537" s="118"/>
      <c r="T14537" s="118"/>
      <c r="U14537" s="118"/>
      <c r="V14537" s="118"/>
      <c r="W14537" s="118"/>
      <c r="X14537" s="118"/>
      <c r="Y14537" s="118"/>
      <c r="Z14537" s="118"/>
      <c r="AA14537" s="118"/>
      <c r="AB14537" s="118"/>
    </row>
    <row r="14538" spans="1:28">
      <c r="A14538" s="113"/>
      <c r="B14538" s="113"/>
      <c r="C14538" s="114"/>
      <c r="D14538" s="115"/>
      <c r="E14538" s="115"/>
      <c r="F14538" s="116"/>
      <c r="G14538" s="116"/>
      <c r="H14538" s="116"/>
      <c r="I14538" s="116"/>
      <c r="J14538" s="117"/>
      <c r="K14538" s="117"/>
      <c r="L14538" s="114"/>
      <c r="M14538" s="114"/>
      <c r="N14538" s="114"/>
      <c r="O14538" s="114"/>
      <c r="P14538" s="118"/>
      <c r="Q14538" s="118"/>
      <c r="R14538" s="118"/>
      <c r="S14538" s="118"/>
      <c r="T14538" s="118"/>
      <c r="U14538" s="118"/>
      <c r="V14538" s="118"/>
      <c r="W14538" s="118"/>
      <c r="X14538" s="118"/>
      <c r="Y14538" s="118"/>
      <c r="Z14538" s="118"/>
      <c r="AA14538" s="118"/>
      <c r="AB14538" s="118"/>
    </row>
    <row r="14539" spans="1:28">
      <c r="A14539" s="113"/>
      <c r="B14539" s="113"/>
      <c r="C14539" s="114"/>
      <c r="D14539" s="115"/>
      <c r="E14539" s="115"/>
      <c r="F14539" s="116"/>
      <c r="G14539" s="116"/>
      <c r="H14539" s="116"/>
      <c r="I14539" s="116"/>
      <c r="J14539" s="117"/>
      <c r="K14539" s="117"/>
      <c r="L14539" s="114"/>
      <c r="M14539" s="114"/>
      <c r="N14539" s="114"/>
      <c r="O14539" s="114"/>
      <c r="P14539" s="118"/>
      <c r="Q14539" s="118"/>
      <c r="R14539" s="118"/>
      <c r="S14539" s="118"/>
      <c r="T14539" s="118"/>
      <c r="U14539" s="118"/>
      <c r="V14539" s="118"/>
      <c r="W14539" s="118"/>
      <c r="X14539" s="118"/>
      <c r="Y14539" s="118"/>
      <c r="Z14539" s="118"/>
      <c r="AA14539" s="118"/>
      <c r="AB14539" s="118"/>
    </row>
    <row r="14540" spans="1:28">
      <c r="A14540" s="113"/>
      <c r="B14540" s="113"/>
      <c r="C14540" s="114"/>
      <c r="D14540" s="115"/>
      <c r="E14540" s="115"/>
      <c r="F14540" s="116"/>
      <c r="G14540" s="116"/>
      <c r="H14540" s="116"/>
      <c r="I14540" s="116"/>
      <c r="J14540" s="117"/>
      <c r="K14540" s="117"/>
      <c r="L14540" s="114"/>
      <c r="M14540" s="114"/>
      <c r="N14540" s="114"/>
      <c r="O14540" s="114"/>
      <c r="P14540" s="118"/>
      <c r="Q14540" s="118"/>
      <c r="R14540" s="118"/>
      <c r="S14540" s="118"/>
      <c r="T14540" s="118"/>
      <c r="U14540" s="118"/>
      <c r="V14540" s="118"/>
      <c r="W14540" s="118"/>
      <c r="X14540" s="118"/>
      <c r="Y14540" s="118"/>
      <c r="Z14540" s="118"/>
      <c r="AA14540" s="118"/>
      <c r="AB14540" s="118"/>
    </row>
    <row r="14541" spans="1:28">
      <c r="A14541" s="113"/>
      <c r="B14541" s="113"/>
      <c r="C14541" s="114"/>
      <c r="D14541" s="115"/>
      <c r="E14541" s="115"/>
      <c r="F14541" s="116"/>
      <c r="G14541" s="116"/>
      <c r="H14541" s="116"/>
      <c r="I14541" s="116"/>
      <c r="J14541" s="117"/>
      <c r="K14541" s="117"/>
      <c r="L14541" s="114"/>
      <c r="M14541" s="114"/>
      <c r="N14541" s="114"/>
      <c r="O14541" s="114"/>
      <c r="P14541" s="118"/>
      <c r="Q14541" s="118"/>
      <c r="R14541" s="118"/>
      <c r="S14541" s="118"/>
      <c r="T14541" s="118"/>
      <c r="U14541" s="118"/>
      <c r="V14541" s="118"/>
      <c r="W14541" s="118"/>
      <c r="X14541" s="118"/>
      <c r="Y14541" s="118"/>
      <c r="Z14541" s="118"/>
      <c r="AA14541" s="118"/>
      <c r="AB14541" s="118"/>
    </row>
    <row r="14542" spans="1:28">
      <c r="A14542" s="113"/>
      <c r="B14542" s="113"/>
      <c r="C14542" s="114"/>
      <c r="D14542" s="115"/>
      <c r="E14542" s="115"/>
      <c r="F14542" s="116"/>
      <c r="G14542" s="116"/>
      <c r="H14542" s="116"/>
      <c r="I14542" s="116"/>
      <c r="J14542" s="117"/>
      <c r="K14542" s="117"/>
      <c r="L14542" s="114"/>
      <c r="M14542" s="114"/>
      <c r="N14542" s="114"/>
      <c r="O14542" s="114"/>
      <c r="P14542" s="118"/>
      <c r="Q14542" s="118"/>
      <c r="R14542" s="118"/>
      <c r="S14542" s="118"/>
      <c r="T14542" s="118"/>
      <c r="U14542" s="118"/>
      <c r="V14542" s="118"/>
      <c r="W14542" s="118"/>
      <c r="X14542" s="118"/>
      <c r="Y14542" s="118"/>
      <c r="Z14542" s="118"/>
      <c r="AA14542" s="118"/>
      <c r="AB14542" s="118"/>
    </row>
    <row r="14543" spans="1:28">
      <c r="A14543" s="113"/>
      <c r="B14543" s="113"/>
      <c r="C14543" s="114"/>
      <c r="D14543" s="115"/>
      <c r="E14543" s="115"/>
      <c r="F14543" s="116"/>
      <c r="G14543" s="116"/>
      <c r="H14543" s="116"/>
      <c r="I14543" s="116"/>
      <c r="J14543" s="117"/>
      <c r="K14543" s="117"/>
      <c r="L14543" s="114"/>
      <c r="M14543" s="114"/>
      <c r="N14543" s="114"/>
      <c r="O14543" s="114"/>
      <c r="P14543" s="118"/>
      <c r="Q14543" s="118"/>
      <c r="R14543" s="118"/>
      <c r="S14543" s="118"/>
      <c r="T14543" s="118"/>
      <c r="U14543" s="118"/>
      <c r="V14543" s="118"/>
      <c r="W14543" s="118"/>
      <c r="X14543" s="118"/>
      <c r="Y14543" s="118"/>
      <c r="Z14543" s="118"/>
      <c r="AA14543" s="118"/>
      <c r="AB14543" s="118"/>
    </row>
    <row r="14544" spans="1:28">
      <c r="A14544" s="113"/>
      <c r="B14544" s="113"/>
      <c r="C14544" s="114"/>
      <c r="D14544" s="115"/>
      <c r="E14544" s="115"/>
      <c r="F14544" s="116"/>
      <c r="G14544" s="116"/>
      <c r="H14544" s="116"/>
      <c r="I14544" s="116"/>
      <c r="J14544" s="117"/>
      <c r="K14544" s="117"/>
      <c r="L14544" s="114"/>
      <c r="M14544" s="114"/>
      <c r="N14544" s="114"/>
      <c r="O14544" s="114"/>
      <c r="P14544" s="118"/>
      <c r="Q14544" s="118"/>
      <c r="R14544" s="118"/>
      <c r="S14544" s="118"/>
      <c r="T14544" s="118"/>
      <c r="U14544" s="118"/>
      <c r="V14544" s="118"/>
      <c r="W14544" s="118"/>
      <c r="X14544" s="118"/>
      <c r="Y14544" s="118"/>
      <c r="Z14544" s="118"/>
      <c r="AA14544" s="118"/>
      <c r="AB14544" s="118"/>
    </row>
    <row r="14545" spans="1:28">
      <c r="A14545" s="113"/>
      <c r="B14545" s="113"/>
      <c r="C14545" s="114"/>
      <c r="D14545" s="115"/>
      <c r="E14545" s="115"/>
      <c r="F14545" s="116"/>
      <c r="G14545" s="116"/>
      <c r="H14545" s="116"/>
      <c r="I14545" s="116"/>
      <c r="J14545" s="117"/>
      <c r="K14545" s="117"/>
      <c r="L14545" s="114"/>
      <c r="M14545" s="114"/>
      <c r="N14545" s="114"/>
      <c r="O14545" s="114"/>
      <c r="P14545" s="118"/>
      <c r="Q14545" s="118"/>
      <c r="R14545" s="118"/>
      <c r="S14545" s="118"/>
      <c r="T14545" s="118"/>
      <c r="U14545" s="118"/>
      <c r="V14545" s="118"/>
      <c r="W14545" s="118"/>
      <c r="X14545" s="118"/>
      <c r="Y14545" s="118"/>
      <c r="Z14545" s="118"/>
      <c r="AA14545" s="118"/>
      <c r="AB14545" s="118"/>
    </row>
    <row r="14546" spans="1:28">
      <c r="A14546" s="113"/>
      <c r="B14546" s="113"/>
      <c r="C14546" s="114"/>
      <c r="D14546" s="115"/>
      <c r="E14546" s="115"/>
      <c r="F14546" s="116"/>
      <c r="G14546" s="116"/>
      <c r="H14546" s="116"/>
      <c r="I14546" s="116"/>
      <c r="J14546" s="117"/>
      <c r="K14546" s="117"/>
      <c r="L14546" s="114"/>
      <c r="M14546" s="114"/>
      <c r="N14546" s="114"/>
      <c r="O14546" s="114"/>
      <c r="P14546" s="118"/>
      <c r="Q14546" s="118"/>
      <c r="R14546" s="118"/>
      <c r="S14546" s="118"/>
      <c r="T14546" s="118"/>
      <c r="U14546" s="118"/>
      <c r="V14546" s="118"/>
      <c r="W14546" s="118"/>
      <c r="X14546" s="118"/>
      <c r="Y14546" s="118"/>
      <c r="Z14546" s="118"/>
      <c r="AA14546" s="118"/>
      <c r="AB14546" s="118"/>
    </row>
    <row r="14547" spans="1:28">
      <c r="A14547" s="113"/>
      <c r="B14547" s="113"/>
      <c r="C14547" s="114"/>
      <c r="D14547" s="115"/>
      <c r="E14547" s="115"/>
      <c r="F14547" s="116"/>
      <c r="G14547" s="116"/>
      <c r="H14547" s="116"/>
      <c r="I14547" s="116"/>
      <c r="J14547" s="117"/>
      <c r="K14547" s="117"/>
      <c r="L14547" s="114"/>
      <c r="M14547" s="114"/>
      <c r="N14547" s="114"/>
      <c r="O14547" s="114"/>
      <c r="P14547" s="118"/>
      <c r="Q14547" s="118"/>
      <c r="R14547" s="118"/>
      <c r="S14547" s="118"/>
      <c r="T14547" s="118"/>
      <c r="U14547" s="118"/>
      <c r="V14547" s="118"/>
      <c r="W14547" s="118"/>
      <c r="X14547" s="118"/>
      <c r="Y14547" s="118"/>
      <c r="Z14547" s="118"/>
      <c r="AA14547" s="118"/>
      <c r="AB14547" s="118"/>
    </row>
    <row r="14548" spans="1:28">
      <c r="A14548" s="113"/>
      <c r="B14548" s="113"/>
      <c r="C14548" s="114"/>
      <c r="D14548" s="115"/>
      <c r="E14548" s="115"/>
      <c r="F14548" s="116"/>
      <c r="G14548" s="116"/>
      <c r="H14548" s="116"/>
      <c r="I14548" s="116"/>
      <c r="J14548" s="117"/>
      <c r="K14548" s="117"/>
      <c r="L14548" s="114"/>
      <c r="M14548" s="114"/>
      <c r="N14548" s="114"/>
      <c r="O14548" s="114"/>
      <c r="P14548" s="118"/>
      <c r="Q14548" s="118"/>
      <c r="R14548" s="118"/>
      <c r="S14548" s="118"/>
      <c r="T14548" s="118"/>
      <c r="U14548" s="118"/>
      <c r="V14548" s="118"/>
      <c r="W14548" s="118"/>
      <c r="X14548" s="118"/>
      <c r="Y14548" s="118"/>
      <c r="Z14548" s="118"/>
      <c r="AA14548" s="118"/>
      <c r="AB14548" s="118"/>
    </row>
    <row r="14549" spans="1:28">
      <c r="A14549" s="113"/>
      <c r="B14549" s="113"/>
      <c r="C14549" s="114"/>
      <c r="D14549" s="115"/>
      <c r="E14549" s="115"/>
      <c r="F14549" s="116"/>
      <c r="G14549" s="116"/>
      <c r="H14549" s="116"/>
      <c r="I14549" s="116"/>
      <c r="J14549" s="117"/>
      <c r="K14549" s="117"/>
      <c r="L14549" s="114"/>
      <c r="M14549" s="114"/>
      <c r="N14549" s="114"/>
      <c r="O14549" s="114"/>
      <c r="P14549" s="118"/>
      <c r="Q14549" s="118"/>
      <c r="R14549" s="118"/>
      <c r="S14549" s="118"/>
      <c r="T14549" s="118"/>
      <c r="U14549" s="118"/>
      <c r="V14549" s="118"/>
      <c r="W14549" s="118"/>
      <c r="X14549" s="118"/>
      <c r="Y14549" s="118"/>
      <c r="Z14549" s="118"/>
      <c r="AA14549" s="118"/>
      <c r="AB14549" s="118"/>
    </row>
    <row r="14550" spans="1:28">
      <c r="A14550" s="113"/>
      <c r="B14550" s="113"/>
      <c r="C14550" s="114"/>
      <c r="D14550" s="115"/>
      <c r="E14550" s="115"/>
      <c r="F14550" s="116"/>
      <c r="G14550" s="116"/>
      <c r="H14550" s="116"/>
      <c r="I14550" s="116"/>
      <c r="J14550" s="117"/>
      <c r="K14550" s="117"/>
      <c r="L14550" s="114"/>
      <c r="M14550" s="114"/>
      <c r="N14550" s="114"/>
      <c r="O14550" s="114"/>
      <c r="P14550" s="118"/>
      <c r="Q14550" s="118"/>
      <c r="R14550" s="118"/>
      <c r="S14550" s="118"/>
      <c r="T14550" s="118"/>
      <c r="U14550" s="118"/>
      <c r="V14550" s="118"/>
      <c r="W14550" s="118"/>
      <c r="X14550" s="118"/>
      <c r="Y14550" s="118"/>
      <c r="Z14550" s="118"/>
      <c r="AA14550" s="118"/>
      <c r="AB14550" s="118"/>
    </row>
    <row r="14551" spans="1:28">
      <c r="A14551" s="113"/>
      <c r="B14551" s="113"/>
      <c r="C14551" s="114"/>
      <c r="D14551" s="115"/>
      <c r="E14551" s="115"/>
      <c r="F14551" s="116"/>
      <c r="G14551" s="116"/>
      <c r="H14551" s="116"/>
      <c r="I14551" s="116"/>
      <c r="J14551" s="117"/>
      <c r="K14551" s="117"/>
      <c r="L14551" s="114"/>
      <c r="M14551" s="114"/>
      <c r="N14551" s="114"/>
      <c r="O14551" s="114"/>
      <c r="P14551" s="118"/>
      <c r="Q14551" s="118"/>
      <c r="R14551" s="118"/>
      <c r="S14551" s="118"/>
      <c r="T14551" s="118"/>
      <c r="U14551" s="118"/>
      <c r="V14551" s="118"/>
      <c r="W14551" s="118"/>
      <c r="X14551" s="118"/>
      <c r="Y14551" s="118"/>
      <c r="Z14551" s="118"/>
      <c r="AA14551" s="118"/>
      <c r="AB14551" s="118"/>
    </row>
    <row r="14552" spans="1:28">
      <c r="A14552" s="113"/>
      <c r="B14552" s="113"/>
      <c r="C14552" s="114"/>
      <c r="D14552" s="115"/>
      <c r="E14552" s="115"/>
      <c r="F14552" s="116"/>
      <c r="G14552" s="116"/>
      <c r="H14552" s="116"/>
      <c r="I14552" s="116"/>
      <c r="J14552" s="117"/>
      <c r="K14552" s="117"/>
      <c r="L14552" s="114"/>
      <c r="M14552" s="114"/>
      <c r="N14552" s="114"/>
      <c r="O14552" s="114"/>
      <c r="P14552" s="118"/>
      <c r="Q14552" s="118"/>
      <c r="R14552" s="118"/>
      <c r="S14552" s="118"/>
      <c r="T14552" s="118"/>
      <c r="U14552" s="118"/>
      <c r="V14552" s="118"/>
      <c r="W14552" s="118"/>
      <c r="X14552" s="118"/>
      <c r="Y14552" s="118"/>
      <c r="Z14552" s="118"/>
      <c r="AA14552" s="118"/>
      <c r="AB14552" s="118"/>
    </row>
    <row r="14553" spans="1:28">
      <c r="A14553" s="113"/>
      <c r="B14553" s="113"/>
      <c r="C14553" s="114"/>
      <c r="D14553" s="115"/>
      <c r="E14553" s="115"/>
      <c r="F14553" s="116"/>
      <c r="G14553" s="116"/>
      <c r="H14553" s="116"/>
      <c r="I14553" s="116"/>
      <c r="J14553" s="117"/>
      <c r="K14553" s="117"/>
      <c r="L14553" s="114"/>
      <c r="M14553" s="114"/>
      <c r="N14553" s="114"/>
      <c r="O14553" s="114"/>
      <c r="P14553" s="118"/>
      <c r="Q14553" s="118"/>
      <c r="R14553" s="118"/>
      <c r="S14553" s="118"/>
      <c r="T14553" s="118"/>
      <c r="U14553" s="118"/>
      <c r="V14553" s="118"/>
      <c r="W14553" s="118"/>
      <c r="X14553" s="118"/>
      <c r="Y14553" s="118"/>
      <c r="Z14553" s="118"/>
      <c r="AA14553" s="118"/>
      <c r="AB14553" s="118"/>
    </row>
    <row r="14554" spans="1:28">
      <c r="A14554" s="113"/>
      <c r="B14554" s="113"/>
      <c r="C14554" s="114"/>
      <c r="D14554" s="115"/>
      <c r="E14554" s="115"/>
      <c r="F14554" s="116"/>
      <c r="G14554" s="116"/>
      <c r="H14554" s="116"/>
      <c r="I14554" s="116"/>
      <c r="J14554" s="117"/>
      <c r="K14554" s="117"/>
      <c r="L14554" s="114"/>
      <c r="M14554" s="114"/>
      <c r="N14554" s="114"/>
      <c r="O14554" s="114"/>
      <c r="P14554" s="118"/>
      <c r="Q14554" s="118"/>
      <c r="R14554" s="118"/>
      <c r="S14554" s="118"/>
      <c r="T14554" s="118"/>
      <c r="U14554" s="118"/>
      <c r="V14554" s="118"/>
      <c r="W14554" s="118"/>
      <c r="X14554" s="118"/>
      <c r="Y14554" s="118"/>
      <c r="Z14554" s="118"/>
      <c r="AA14554" s="118"/>
      <c r="AB14554" s="118"/>
    </row>
    <row r="14555" spans="1:28">
      <c r="A14555" s="113"/>
      <c r="B14555" s="113"/>
      <c r="C14555" s="114"/>
      <c r="D14555" s="115"/>
      <c r="E14555" s="115"/>
      <c r="F14555" s="116"/>
      <c r="G14555" s="116"/>
      <c r="H14555" s="116"/>
      <c r="I14555" s="116"/>
      <c r="J14555" s="117"/>
      <c r="K14555" s="117"/>
      <c r="L14555" s="114"/>
      <c r="M14555" s="114"/>
      <c r="N14555" s="114"/>
      <c r="O14555" s="114"/>
      <c r="P14555" s="118"/>
      <c r="Q14555" s="118"/>
      <c r="R14555" s="118"/>
      <c r="S14555" s="118"/>
      <c r="T14555" s="118"/>
      <c r="U14555" s="118"/>
      <c r="V14555" s="118"/>
      <c r="W14555" s="118"/>
      <c r="X14555" s="118"/>
      <c r="Y14555" s="118"/>
      <c r="Z14555" s="118"/>
      <c r="AA14555" s="118"/>
      <c r="AB14555" s="118"/>
    </row>
    <row r="14556" spans="1:28">
      <c r="A14556" s="113"/>
      <c r="B14556" s="113"/>
      <c r="C14556" s="114"/>
      <c r="D14556" s="115"/>
      <c r="E14556" s="115"/>
      <c r="F14556" s="116"/>
      <c r="G14556" s="116"/>
      <c r="H14556" s="116"/>
      <c r="I14556" s="116"/>
      <c r="J14556" s="117"/>
      <c r="K14556" s="117"/>
      <c r="L14556" s="114"/>
      <c r="M14556" s="114"/>
      <c r="N14556" s="114"/>
      <c r="O14556" s="114"/>
      <c r="P14556" s="118"/>
      <c r="Q14556" s="118"/>
      <c r="R14556" s="118"/>
      <c r="S14556" s="118"/>
      <c r="T14556" s="118"/>
      <c r="U14556" s="118"/>
      <c r="V14556" s="118"/>
      <c r="W14556" s="118"/>
      <c r="X14556" s="118"/>
      <c r="Y14556" s="118"/>
      <c r="Z14556" s="118"/>
      <c r="AA14556" s="118"/>
      <c r="AB14556" s="118"/>
    </row>
    <row r="14557" spans="1:28">
      <c r="A14557" s="113"/>
      <c r="B14557" s="113"/>
      <c r="C14557" s="114"/>
      <c r="D14557" s="115"/>
      <c r="E14557" s="115"/>
      <c r="F14557" s="116"/>
      <c r="G14557" s="116"/>
      <c r="H14557" s="116"/>
      <c r="I14557" s="116"/>
      <c r="J14557" s="117"/>
      <c r="K14557" s="117"/>
      <c r="L14557" s="114"/>
      <c r="M14557" s="114"/>
      <c r="N14557" s="114"/>
      <c r="O14557" s="114"/>
      <c r="P14557" s="118"/>
      <c r="Q14557" s="118"/>
      <c r="R14557" s="118"/>
      <c r="S14557" s="118"/>
      <c r="T14557" s="118"/>
      <c r="U14557" s="118"/>
      <c r="V14557" s="118"/>
      <c r="W14557" s="118"/>
      <c r="X14557" s="118"/>
      <c r="Y14557" s="118"/>
      <c r="Z14557" s="118"/>
      <c r="AA14557" s="118"/>
      <c r="AB14557" s="118"/>
    </row>
    <row r="14558" spans="1:28">
      <c r="A14558" s="113"/>
      <c r="B14558" s="113"/>
      <c r="C14558" s="114"/>
      <c r="D14558" s="115"/>
      <c r="E14558" s="115"/>
      <c r="F14558" s="116"/>
      <c r="G14558" s="116"/>
      <c r="H14558" s="116"/>
      <c r="I14558" s="116"/>
      <c r="J14558" s="117"/>
      <c r="K14558" s="117"/>
      <c r="L14558" s="114"/>
      <c r="M14558" s="114"/>
      <c r="N14558" s="114"/>
      <c r="O14558" s="114"/>
      <c r="P14558" s="118"/>
      <c r="Q14558" s="118"/>
      <c r="R14558" s="118"/>
      <c r="S14558" s="118"/>
      <c r="T14558" s="118"/>
      <c r="U14558" s="118"/>
      <c r="V14558" s="118"/>
      <c r="W14558" s="118"/>
      <c r="X14558" s="118"/>
      <c r="Y14558" s="118"/>
      <c r="Z14558" s="118"/>
      <c r="AA14558" s="118"/>
      <c r="AB14558" s="118"/>
    </row>
    <row r="14559" spans="1:28">
      <c r="A14559" s="113"/>
      <c r="B14559" s="113"/>
      <c r="C14559" s="114"/>
      <c r="D14559" s="115"/>
      <c r="E14559" s="115"/>
      <c r="F14559" s="116"/>
      <c r="G14559" s="116"/>
      <c r="H14559" s="116"/>
      <c r="I14559" s="116"/>
      <c r="J14559" s="117"/>
      <c r="K14559" s="117"/>
      <c r="L14559" s="114"/>
      <c r="M14559" s="114"/>
      <c r="N14559" s="114"/>
      <c r="O14559" s="114"/>
      <c r="P14559" s="118"/>
      <c r="Q14559" s="118"/>
      <c r="R14559" s="118"/>
      <c r="S14559" s="118"/>
      <c r="T14559" s="118"/>
      <c r="U14559" s="118"/>
      <c r="V14559" s="118"/>
      <c r="W14559" s="118"/>
      <c r="X14559" s="118"/>
      <c r="Y14559" s="118"/>
      <c r="Z14559" s="118"/>
      <c r="AA14559" s="118"/>
      <c r="AB14559" s="118"/>
    </row>
    <row r="14560" spans="1:28">
      <c r="A14560" s="113"/>
      <c r="B14560" s="113"/>
      <c r="C14560" s="114"/>
      <c r="D14560" s="115"/>
      <c r="E14560" s="115"/>
      <c r="F14560" s="116"/>
      <c r="G14560" s="116"/>
      <c r="H14560" s="116"/>
      <c r="I14560" s="116"/>
      <c r="J14560" s="117"/>
      <c r="K14560" s="117"/>
      <c r="L14560" s="114"/>
      <c r="M14560" s="114"/>
      <c r="N14560" s="114"/>
      <c r="O14560" s="114"/>
      <c r="P14560" s="118"/>
      <c r="Q14560" s="118"/>
      <c r="R14560" s="118"/>
      <c r="S14560" s="118"/>
      <c r="T14560" s="118"/>
      <c r="U14560" s="118"/>
      <c r="V14560" s="118"/>
      <c r="W14560" s="118"/>
      <c r="X14560" s="118"/>
      <c r="Y14560" s="118"/>
      <c r="Z14560" s="118"/>
      <c r="AA14560" s="118"/>
      <c r="AB14560" s="118"/>
    </row>
    <row r="14561" spans="1:28">
      <c r="A14561" s="113"/>
      <c r="B14561" s="113"/>
      <c r="C14561" s="114"/>
      <c r="D14561" s="115"/>
      <c r="E14561" s="115"/>
      <c r="F14561" s="116"/>
      <c r="G14561" s="116"/>
      <c r="H14561" s="116"/>
      <c r="I14561" s="116"/>
      <c r="J14561" s="117"/>
      <c r="K14561" s="117"/>
      <c r="L14561" s="114"/>
      <c r="M14561" s="114"/>
      <c r="N14561" s="114"/>
      <c r="O14561" s="114"/>
      <c r="P14561" s="118"/>
      <c r="Q14561" s="118"/>
      <c r="R14561" s="118"/>
      <c r="S14561" s="118"/>
      <c r="T14561" s="118"/>
      <c r="U14561" s="118"/>
      <c r="V14561" s="118"/>
      <c r="W14561" s="118"/>
      <c r="X14561" s="118"/>
      <c r="Y14561" s="118"/>
      <c r="Z14561" s="118"/>
      <c r="AA14561" s="118"/>
      <c r="AB14561" s="118"/>
    </row>
    <row r="14562" spans="1:28">
      <c r="A14562" s="113"/>
      <c r="B14562" s="113"/>
      <c r="C14562" s="114"/>
      <c r="D14562" s="115"/>
      <c r="E14562" s="115"/>
      <c r="F14562" s="116"/>
      <c r="G14562" s="116"/>
      <c r="H14562" s="116"/>
      <c r="I14562" s="116"/>
      <c r="J14562" s="117"/>
      <c r="K14562" s="117"/>
      <c r="L14562" s="114"/>
      <c r="M14562" s="114"/>
      <c r="N14562" s="114"/>
      <c r="O14562" s="114"/>
      <c r="P14562" s="118"/>
      <c r="Q14562" s="118"/>
      <c r="R14562" s="118"/>
      <c r="S14562" s="118"/>
      <c r="T14562" s="118"/>
      <c r="U14562" s="118"/>
      <c r="V14562" s="118"/>
      <c r="W14562" s="118"/>
      <c r="X14562" s="118"/>
      <c r="Y14562" s="118"/>
      <c r="Z14562" s="118"/>
      <c r="AA14562" s="118"/>
      <c r="AB14562" s="118"/>
    </row>
    <row r="14563" spans="1:28">
      <c r="A14563" s="113"/>
      <c r="B14563" s="113"/>
      <c r="C14563" s="114"/>
      <c r="D14563" s="115"/>
      <c r="E14563" s="115"/>
      <c r="F14563" s="116"/>
      <c r="G14563" s="116"/>
      <c r="H14563" s="116"/>
      <c r="I14563" s="116"/>
      <c r="J14563" s="117"/>
      <c r="K14563" s="117"/>
      <c r="L14563" s="114"/>
      <c r="M14563" s="114"/>
      <c r="N14563" s="114"/>
      <c r="O14563" s="114"/>
      <c r="P14563" s="118"/>
      <c r="Q14563" s="118"/>
      <c r="R14563" s="118"/>
      <c r="S14563" s="118"/>
      <c r="T14563" s="118"/>
      <c r="U14563" s="118"/>
      <c r="V14563" s="118"/>
      <c r="W14563" s="118"/>
      <c r="X14563" s="118"/>
      <c r="Y14563" s="118"/>
      <c r="Z14563" s="118"/>
      <c r="AA14563" s="118"/>
      <c r="AB14563" s="118"/>
    </row>
    <row r="14564" spans="1:28">
      <c r="A14564" s="113"/>
      <c r="B14564" s="113"/>
      <c r="C14564" s="114"/>
      <c r="D14564" s="115"/>
      <c r="E14564" s="115"/>
      <c r="F14564" s="116"/>
      <c r="G14564" s="116"/>
      <c r="H14564" s="116"/>
      <c r="I14564" s="116"/>
      <c r="J14564" s="117"/>
      <c r="K14564" s="117"/>
      <c r="L14564" s="114"/>
      <c r="M14564" s="114"/>
      <c r="N14564" s="114"/>
      <c r="O14564" s="114"/>
      <c r="P14564" s="118"/>
      <c r="Q14564" s="118"/>
      <c r="R14564" s="118"/>
      <c r="S14564" s="118"/>
      <c r="T14564" s="118"/>
      <c r="U14564" s="118"/>
      <c r="V14564" s="118"/>
      <c r="W14564" s="118"/>
      <c r="X14564" s="118"/>
      <c r="Y14564" s="118"/>
      <c r="Z14564" s="118"/>
      <c r="AA14564" s="118"/>
      <c r="AB14564" s="118"/>
    </row>
    <row r="14565" spans="1:28">
      <c r="A14565" s="113"/>
      <c r="B14565" s="113"/>
      <c r="C14565" s="114"/>
      <c r="D14565" s="115"/>
      <c r="E14565" s="115"/>
      <c r="F14565" s="116"/>
      <c r="G14565" s="116"/>
      <c r="H14565" s="116"/>
      <c r="I14565" s="116"/>
      <c r="J14565" s="117"/>
      <c r="K14565" s="117"/>
      <c r="L14565" s="114"/>
      <c r="M14565" s="114"/>
      <c r="N14565" s="114"/>
      <c r="O14565" s="114"/>
      <c r="P14565" s="118"/>
      <c r="Q14565" s="118"/>
      <c r="R14565" s="118"/>
      <c r="S14565" s="118"/>
      <c r="T14565" s="118"/>
      <c r="U14565" s="118"/>
      <c r="V14565" s="118"/>
      <c r="W14565" s="118"/>
      <c r="X14565" s="118"/>
      <c r="Y14565" s="118"/>
      <c r="Z14565" s="118"/>
      <c r="AA14565" s="118"/>
      <c r="AB14565" s="118"/>
    </row>
    <row r="14566" spans="1:28">
      <c r="A14566" s="113"/>
      <c r="B14566" s="113"/>
      <c r="C14566" s="114"/>
      <c r="D14566" s="115"/>
      <c r="E14566" s="115"/>
      <c r="F14566" s="116"/>
      <c r="G14566" s="116"/>
      <c r="H14566" s="116"/>
      <c r="I14566" s="116"/>
      <c r="J14566" s="117"/>
      <c r="K14566" s="117"/>
      <c r="L14566" s="114"/>
      <c r="M14566" s="114"/>
      <c r="N14566" s="114"/>
      <c r="O14566" s="114"/>
      <c r="P14566" s="118"/>
      <c r="Q14566" s="118"/>
      <c r="R14566" s="118"/>
      <c r="S14566" s="118"/>
      <c r="T14566" s="118"/>
      <c r="U14566" s="118"/>
      <c r="V14566" s="118"/>
      <c r="W14566" s="118"/>
      <c r="X14566" s="118"/>
      <c r="Y14566" s="118"/>
      <c r="Z14566" s="118"/>
      <c r="AA14566" s="118"/>
      <c r="AB14566" s="118"/>
    </row>
    <row r="14567" spans="1:28">
      <c r="A14567" s="113"/>
      <c r="B14567" s="113"/>
      <c r="C14567" s="114"/>
      <c r="D14567" s="115"/>
      <c r="E14567" s="115"/>
      <c r="F14567" s="116"/>
      <c r="G14567" s="116"/>
      <c r="H14567" s="116"/>
      <c r="I14567" s="116"/>
      <c r="J14567" s="117"/>
      <c r="K14567" s="117"/>
      <c r="L14567" s="114"/>
      <c r="M14567" s="114"/>
      <c r="N14567" s="114"/>
      <c r="O14567" s="114"/>
      <c r="P14567" s="118"/>
      <c r="Q14567" s="118"/>
      <c r="R14567" s="118"/>
      <c r="S14567" s="118"/>
      <c r="T14567" s="118"/>
      <c r="U14567" s="118"/>
      <c r="V14567" s="118"/>
      <c r="W14567" s="118"/>
      <c r="X14567" s="118"/>
      <c r="Y14567" s="118"/>
      <c r="Z14567" s="118"/>
      <c r="AA14567" s="118"/>
      <c r="AB14567" s="118"/>
    </row>
    <row r="14568" spans="1:28">
      <c r="A14568" s="113"/>
      <c r="B14568" s="113"/>
      <c r="C14568" s="114"/>
      <c r="D14568" s="115"/>
      <c r="E14568" s="115"/>
      <c r="F14568" s="116"/>
      <c r="G14568" s="116"/>
      <c r="H14568" s="116"/>
      <c r="I14568" s="116"/>
      <c r="J14568" s="117"/>
      <c r="K14568" s="117"/>
      <c r="L14568" s="114"/>
      <c r="M14568" s="114"/>
      <c r="N14568" s="114"/>
      <c r="O14568" s="114"/>
      <c r="P14568" s="118"/>
      <c r="Q14568" s="118"/>
      <c r="R14568" s="118"/>
      <c r="S14568" s="118"/>
      <c r="T14568" s="118"/>
      <c r="U14568" s="118"/>
      <c r="V14568" s="118"/>
      <c r="W14568" s="118"/>
      <c r="X14568" s="118"/>
      <c r="Y14568" s="118"/>
      <c r="Z14568" s="118"/>
      <c r="AA14568" s="118"/>
      <c r="AB14568" s="118"/>
    </row>
    <row r="14569" spans="1:28">
      <c r="A14569" s="113"/>
      <c r="B14569" s="113"/>
      <c r="C14569" s="114"/>
      <c r="D14569" s="115"/>
      <c r="E14569" s="115"/>
      <c r="F14569" s="116"/>
      <c r="G14569" s="116"/>
      <c r="H14569" s="116"/>
      <c r="I14569" s="116"/>
      <c r="J14569" s="117"/>
      <c r="K14569" s="117"/>
      <c r="L14569" s="114"/>
      <c r="M14569" s="114"/>
      <c r="N14569" s="114"/>
      <c r="O14569" s="114"/>
      <c r="P14569" s="118"/>
      <c r="Q14569" s="118"/>
      <c r="R14569" s="118"/>
      <c r="S14569" s="118"/>
      <c r="T14569" s="118"/>
      <c r="U14569" s="118"/>
      <c r="V14569" s="118"/>
      <c r="W14569" s="118"/>
      <c r="X14569" s="118"/>
      <c r="Y14569" s="118"/>
      <c r="Z14569" s="118"/>
      <c r="AA14569" s="118"/>
      <c r="AB14569" s="118"/>
    </row>
    <row r="14570" spans="1:28">
      <c r="A14570" s="113"/>
      <c r="B14570" s="113"/>
      <c r="C14570" s="114"/>
      <c r="D14570" s="115"/>
      <c r="E14570" s="115"/>
      <c r="F14570" s="116"/>
      <c r="G14570" s="116"/>
      <c r="H14570" s="116"/>
      <c r="I14570" s="116"/>
      <c r="J14570" s="117"/>
      <c r="K14570" s="117"/>
      <c r="L14570" s="114"/>
      <c r="M14570" s="114"/>
      <c r="N14570" s="114"/>
      <c r="O14570" s="114"/>
      <c r="P14570" s="118"/>
      <c r="Q14570" s="118"/>
      <c r="R14570" s="118"/>
      <c r="S14570" s="118"/>
      <c r="T14570" s="118"/>
      <c r="U14570" s="118"/>
      <c r="V14570" s="118"/>
      <c r="W14570" s="118"/>
      <c r="X14570" s="118"/>
      <c r="Y14570" s="118"/>
      <c r="Z14570" s="118"/>
      <c r="AA14570" s="118"/>
      <c r="AB14570" s="118"/>
    </row>
    <row r="14571" spans="1:28">
      <c r="A14571" s="113"/>
      <c r="B14571" s="113"/>
      <c r="C14571" s="114"/>
      <c r="D14571" s="115"/>
      <c r="E14571" s="115"/>
      <c r="F14571" s="116"/>
      <c r="G14571" s="116"/>
      <c r="H14571" s="116"/>
      <c r="I14571" s="116"/>
      <c r="J14571" s="117"/>
      <c r="K14571" s="117"/>
      <c r="L14571" s="114"/>
      <c r="M14571" s="114"/>
      <c r="N14571" s="114"/>
      <c r="O14571" s="114"/>
      <c r="P14571" s="118"/>
      <c r="Q14571" s="118"/>
      <c r="R14571" s="118"/>
      <c r="S14571" s="118"/>
      <c r="T14571" s="118"/>
      <c r="U14571" s="118"/>
      <c r="V14571" s="118"/>
      <c r="W14571" s="118"/>
      <c r="X14571" s="118"/>
      <c r="Y14571" s="118"/>
      <c r="Z14571" s="118"/>
      <c r="AA14571" s="118"/>
      <c r="AB14571" s="118"/>
    </row>
    <row r="14572" spans="1:28">
      <c r="A14572" s="113"/>
      <c r="B14572" s="113"/>
      <c r="C14572" s="114"/>
      <c r="D14572" s="115"/>
      <c r="E14572" s="115"/>
      <c r="F14572" s="116"/>
      <c r="G14572" s="116"/>
      <c r="H14572" s="116"/>
      <c r="I14572" s="116"/>
      <c r="J14572" s="117"/>
      <c r="K14572" s="117"/>
      <c r="L14572" s="114"/>
      <c r="M14572" s="114"/>
      <c r="N14572" s="114"/>
      <c r="O14572" s="114"/>
      <c r="P14572" s="118"/>
      <c r="Q14572" s="118"/>
      <c r="R14572" s="118"/>
      <c r="S14572" s="118"/>
      <c r="T14572" s="118"/>
      <c r="U14572" s="118"/>
      <c r="V14572" s="118"/>
      <c r="W14572" s="118"/>
      <c r="X14572" s="118"/>
      <c r="Y14572" s="118"/>
      <c r="Z14572" s="118"/>
      <c r="AA14572" s="118"/>
      <c r="AB14572" s="118"/>
    </row>
    <row r="14573" spans="1:28">
      <c r="A14573" s="113"/>
      <c r="B14573" s="113"/>
      <c r="C14573" s="114"/>
      <c r="D14573" s="115"/>
      <c r="E14573" s="115"/>
      <c r="F14573" s="116"/>
      <c r="G14573" s="116"/>
      <c r="H14573" s="116"/>
      <c r="I14573" s="116"/>
      <c r="J14573" s="117"/>
      <c r="K14573" s="117"/>
      <c r="L14573" s="114"/>
      <c r="M14573" s="114"/>
      <c r="N14573" s="114"/>
      <c r="O14573" s="114"/>
      <c r="P14573" s="118"/>
      <c r="Q14573" s="118"/>
      <c r="R14573" s="118"/>
      <c r="S14573" s="118"/>
      <c r="T14573" s="118"/>
      <c r="U14573" s="118"/>
      <c r="V14573" s="118"/>
      <c r="W14573" s="118"/>
      <c r="X14573" s="118"/>
      <c r="Y14573" s="118"/>
      <c r="Z14573" s="118"/>
      <c r="AA14573" s="118"/>
      <c r="AB14573" s="118"/>
    </row>
    <row r="14574" spans="1:28">
      <c r="A14574" s="113"/>
      <c r="B14574" s="113"/>
      <c r="C14574" s="114"/>
      <c r="D14574" s="115"/>
      <c r="E14574" s="115"/>
      <c r="F14574" s="116"/>
      <c r="G14574" s="116"/>
      <c r="H14574" s="116"/>
      <c r="I14574" s="116"/>
      <c r="J14574" s="117"/>
      <c r="K14574" s="117"/>
      <c r="L14574" s="114"/>
      <c r="M14574" s="114"/>
      <c r="N14574" s="114"/>
      <c r="O14574" s="114"/>
      <c r="P14574" s="118"/>
      <c r="Q14574" s="118"/>
      <c r="R14574" s="118"/>
      <c r="S14574" s="118"/>
      <c r="T14574" s="118"/>
      <c r="U14574" s="118"/>
      <c r="V14574" s="118"/>
      <c r="W14574" s="118"/>
      <c r="X14574" s="118"/>
      <c r="Y14574" s="118"/>
      <c r="Z14574" s="118"/>
      <c r="AA14574" s="118"/>
      <c r="AB14574" s="118"/>
    </row>
    <row r="14575" spans="1:28">
      <c r="A14575" s="113"/>
      <c r="B14575" s="113"/>
      <c r="C14575" s="114"/>
      <c r="D14575" s="115"/>
      <c r="E14575" s="115"/>
      <c r="F14575" s="116"/>
      <c r="G14575" s="116"/>
      <c r="H14575" s="116"/>
      <c r="I14575" s="116"/>
      <c r="J14575" s="117"/>
      <c r="K14575" s="117"/>
      <c r="L14575" s="114"/>
      <c r="M14575" s="114"/>
      <c r="N14575" s="114"/>
      <c r="O14575" s="114"/>
      <c r="P14575" s="118"/>
      <c r="Q14575" s="118"/>
      <c r="R14575" s="118"/>
      <c r="S14575" s="118"/>
      <c r="T14575" s="118"/>
      <c r="U14575" s="118"/>
      <c r="V14575" s="118"/>
      <c r="W14575" s="118"/>
      <c r="X14575" s="118"/>
      <c r="Y14575" s="118"/>
      <c r="Z14575" s="118"/>
      <c r="AA14575" s="118"/>
      <c r="AB14575" s="118"/>
    </row>
    <row r="14576" spans="1:28">
      <c r="A14576" s="113"/>
      <c r="B14576" s="113"/>
      <c r="C14576" s="114"/>
      <c r="D14576" s="115"/>
      <c r="E14576" s="115"/>
      <c r="F14576" s="116"/>
      <c r="G14576" s="116"/>
      <c r="H14576" s="116"/>
      <c r="I14576" s="116"/>
      <c r="J14576" s="117"/>
      <c r="K14576" s="117"/>
      <c r="L14576" s="114"/>
      <c r="M14576" s="114"/>
      <c r="N14576" s="114"/>
      <c r="O14576" s="114"/>
      <c r="P14576" s="118"/>
      <c r="Q14576" s="118"/>
      <c r="R14576" s="118"/>
      <c r="S14576" s="118"/>
      <c r="T14576" s="118"/>
      <c r="U14576" s="118"/>
      <c r="V14576" s="118"/>
      <c r="W14576" s="118"/>
      <c r="X14576" s="118"/>
      <c r="Y14576" s="118"/>
      <c r="Z14576" s="118"/>
      <c r="AA14576" s="118"/>
      <c r="AB14576" s="118"/>
    </row>
    <row r="14577" spans="1:28">
      <c r="A14577" s="113"/>
      <c r="B14577" s="113"/>
      <c r="C14577" s="114"/>
      <c r="D14577" s="115"/>
      <c r="E14577" s="115"/>
      <c r="F14577" s="116"/>
      <c r="G14577" s="116"/>
      <c r="H14577" s="116"/>
      <c r="I14577" s="116"/>
      <c r="J14577" s="117"/>
      <c r="K14577" s="117"/>
      <c r="L14577" s="114"/>
      <c r="M14577" s="114"/>
      <c r="N14577" s="114"/>
      <c r="O14577" s="114"/>
      <c r="P14577" s="118"/>
      <c r="Q14577" s="118"/>
      <c r="R14577" s="118"/>
      <c r="S14577" s="118"/>
      <c r="T14577" s="118"/>
      <c r="U14577" s="118"/>
      <c r="V14577" s="118"/>
      <c r="W14577" s="118"/>
      <c r="X14577" s="118"/>
      <c r="Y14577" s="118"/>
      <c r="Z14577" s="118"/>
      <c r="AA14577" s="118"/>
      <c r="AB14577" s="118"/>
    </row>
    <row r="14578" spans="1:28">
      <c r="A14578" s="113"/>
      <c r="B14578" s="113"/>
      <c r="C14578" s="114"/>
      <c r="D14578" s="115"/>
      <c r="E14578" s="115"/>
      <c r="F14578" s="116"/>
      <c r="G14578" s="116"/>
      <c r="H14578" s="116"/>
      <c r="I14578" s="116"/>
      <c r="J14578" s="117"/>
      <c r="K14578" s="117"/>
      <c r="L14578" s="114"/>
      <c r="M14578" s="114"/>
      <c r="N14578" s="114"/>
      <c r="O14578" s="114"/>
      <c r="P14578" s="118"/>
      <c r="Q14578" s="118"/>
      <c r="R14578" s="118"/>
      <c r="S14578" s="118"/>
      <c r="T14578" s="118"/>
      <c r="U14578" s="118"/>
      <c r="V14578" s="118"/>
      <c r="W14578" s="118"/>
      <c r="X14578" s="118"/>
      <c r="Y14578" s="118"/>
      <c r="Z14578" s="118"/>
      <c r="AA14578" s="118"/>
      <c r="AB14578" s="118"/>
    </row>
    <row r="14579" spans="1:28">
      <c r="A14579" s="113"/>
      <c r="B14579" s="113"/>
      <c r="C14579" s="114"/>
      <c r="D14579" s="115"/>
      <c r="E14579" s="115"/>
      <c r="F14579" s="116"/>
      <c r="G14579" s="116"/>
      <c r="H14579" s="116"/>
      <c r="I14579" s="116"/>
      <c r="J14579" s="117"/>
      <c r="K14579" s="117"/>
      <c r="L14579" s="114"/>
      <c r="M14579" s="114"/>
      <c r="N14579" s="114"/>
      <c r="O14579" s="114"/>
      <c r="P14579" s="118"/>
      <c r="Q14579" s="118"/>
      <c r="R14579" s="118"/>
      <c r="S14579" s="118"/>
      <c r="T14579" s="118"/>
      <c r="U14579" s="118"/>
      <c r="V14579" s="118"/>
      <c r="W14579" s="118"/>
      <c r="X14579" s="118"/>
      <c r="Y14579" s="118"/>
      <c r="Z14579" s="118"/>
      <c r="AA14579" s="118"/>
      <c r="AB14579" s="118"/>
    </row>
    <row r="14580" spans="1:28">
      <c r="A14580" s="113"/>
      <c r="B14580" s="113"/>
      <c r="C14580" s="114"/>
      <c r="D14580" s="115"/>
      <c r="E14580" s="115"/>
      <c r="F14580" s="116"/>
      <c r="G14580" s="116"/>
      <c r="H14580" s="116"/>
      <c r="I14580" s="116"/>
      <c r="J14580" s="117"/>
      <c r="K14580" s="117"/>
      <c r="L14580" s="114"/>
      <c r="M14580" s="114"/>
      <c r="N14580" s="114"/>
      <c r="O14580" s="114"/>
      <c r="P14580" s="118"/>
      <c r="Q14580" s="118"/>
      <c r="R14580" s="118"/>
      <c r="S14580" s="118"/>
      <c r="T14580" s="118"/>
      <c r="U14580" s="118"/>
      <c r="V14580" s="118"/>
      <c r="W14580" s="118"/>
      <c r="X14580" s="118"/>
      <c r="Y14580" s="118"/>
      <c r="Z14580" s="118"/>
      <c r="AA14580" s="118"/>
      <c r="AB14580" s="118"/>
    </row>
    <row r="14581" spans="1:28">
      <c r="A14581" s="113"/>
      <c r="B14581" s="113"/>
      <c r="C14581" s="114"/>
      <c r="D14581" s="115"/>
      <c r="E14581" s="115"/>
      <c r="F14581" s="116"/>
      <c r="G14581" s="116"/>
      <c r="H14581" s="116"/>
      <c r="I14581" s="116"/>
      <c r="J14581" s="117"/>
      <c r="K14581" s="117"/>
      <c r="L14581" s="114"/>
      <c r="M14581" s="114"/>
      <c r="N14581" s="114"/>
      <c r="O14581" s="114"/>
      <c r="P14581" s="118"/>
      <c r="Q14581" s="118"/>
      <c r="R14581" s="118"/>
      <c r="S14581" s="118"/>
      <c r="T14581" s="118"/>
      <c r="U14581" s="118"/>
      <c r="V14581" s="118"/>
      <c r="W14581" s="118"/>
      <c r="X14581" s="118"/>
      <c r="Y14581" s="118"/>
      <c r="Z14581" s="118"/>
      <c r="AA14581" s="118"/>
      <c r="AB14581" s="118"/>
    </row>
    <row r="14582" spans="1:28">
      <c r="A14582" s="113"/>
      <c r="B14582" s="113"/>
      <c r="C14582" s="114"/>
      <c r="D14582" s="115"/>
      <c r="E14582" s="115"/>
      <c r="F14582" s="116"/>
      <c r="G14582" s="116"/>
      <c r="H14582" s="116"/>
      <c r="I14582" s="116"/>
      <c r="J14582" s="117"/>
      <c r="K14582" s="117"/>
      <c r="L14582" s="114"/>
      <c r="M14582" s="114"/>
      <c r="N14582" s="114"/>
      <c r="O14582" s="114"/>
      <c r="P14582" s="118"/>
      <c r="Q14582" s="118"/>
      <c r="R14582" s="118"/>
      <c r="S14582" s="118"/>
      <c r="T14582" s="118"/>
      <c r="U14582" s="118"/>
      <c r="V14582" s="118"/>
      <c r="W14582" s="118"/>
      <c r="X14582" s="118"/>
      <c r="Y14582" s="118"/>
      <c r="Z14582" s="118"/>
      <c r="AA14582" s="118"/>
      <c r="AB14582" s="118"/>
    </row>
    <row r="14583" spans="1:28">
      <c r="A14583" s="113"/>
      <c r="B14583" s="113"/>
      <c r="C14583" s="114"/>
      <c r="D14583" s="115"/>
      <c r="E14583" s="115"/>
      <c r="F14583" s="116"/>
      <c r="G14583" s="116"/>
      <c r="H14583" s="116"/>
      <c r="I14583" s="116"/>
      <c r="J14583" s="117"/>
      <c r="K14583" s="117"/>
      <c r="L14583" s="114"/>
      <c r="M14583" s="114"/>
      <c r="N14583" s="114"/>
      <c r="O14583" s="114"/>
      <c r="P14583" s="118"/>
      <c r="Q14583" s="118"/>
      <c r="R14583" s="118"/>
      <c r="S14583" s="118"/>
      <c r="T14583" s="118"/>
      <c r="U14583" s="118"/>
      <c r="V14583" s="118"/>
      <c r="W14583" s="118"/>
      <c r="X14583" s="118"/>
      <c r="Y14583" s="118"/>
      <c r="Z14583" s="118"/>
      <c r="AA14583" s="118"/>
      <c r="AB14583" s="118"/>
    </row>
    <row r="14584" spans="1:28">
      <c r="A14584" s="113"/>
      <c r="B14584" s="113"/>
      <c r="C14584" s="114"/>
      <c r="D14584" s="115"/>
      <c r="E14584" s="115"/>
      <c r="F14584" s="116"/>
      <c r="G14584" s="116"/>
      <c r="H14584" s="116"/>
      <c r="I14584" s="116"/>
      <c r="J14584" s="117"/>
      <c r="K14584" s="117"/>
      <c r="L14584" s="114"/>
      <c r="M14584" s="114"/>
      <c r="N14584" s="114"/>
      <c r="O14584" s="114"/>
      <c r="P14584" s="118"/>
      <c r="Q14584" s="118"/>
      <c r="R14584" s="118"/>
      <c r="S14584" s="118"/>
      <c r="T14584" s="118"/>
      <c r="U14584" s="118"/>
      <c r="V14584" s="118"/>
      <c r="W14584" s="118"/>
      <c r="X14584" s="118"/>
      <c r="Y14584" s="118"/>
      <c r="Z14584" s="118"/>
      <c r="AA14584" s="118"/>
      <c r="AB14584" s="118"/>
    </row>
    <row r="14585" spans="1:28">
      <c r="A14585" s="113"/>
      <c r="B14585" s="113"/>
      <c r="C14585" s="114"/>
      <c r="D14585" s="115"/>
      <c r="E14585" s="115"/>
      <c r="F14585" s="116"/>
      <c r="G14585" s="116"/>
      <c r="H14585" s="116"/>
      <c r="I14585" s="116"/>
      <c r="J14585" s="117"/>
      <c r="K14585" s="117"/>
      <c r="L14585" s="114"/>
      <c r="M14585" s="114"/>
      <c r="N14585" s="114"/>
      <c r="O14585" s="114"/>
      <c r="P14585" s="118"/>
      <c r="Q14585" s="118"/>
      <c r="R14585" s="118"/>
      <c r="S14585" s="118"/>
      <c r="T14585" s="118"/>
      <c r="U14585" s="118"/>
      <c r="V14585" s="118"/>
      <c r="W14585" s="118"/>
      <c r="X14585" s="118"/>
      <c r="Y14585" s="118"/>
      <c r="Z14585" s="118"/>
      <c r="AA14585" s="118"/>
      <c r="AB14585" s="118"/>
    </row>
    <row r="14586" spans="1:28">
      <c r="A14586" s="113"/>
      <c r="B14586" s="113"/>
      <c r="C14586" s="114"/>
      <c r="D14586" s="115"/>
      <c r="E14586" s="115"/>
      <c r="F14586" s="116"/>
      <c r="G14586" s="116"/>
      <c r="H14586" s="116"/>
      <c r="I14586" s="116"/>
      <c r="J14586" s="117"/>
      <c r="K14586" s="117"/>
      <c r="L14586" s="114"/>
      <c r="M14586" s="114"/>
      <c r="N14586" s="114"/>
      <c r="O14586" s="114"/>
      <c r="P14586" s="118"/>
      <c r="Q14586" s="118"/>
      <c r="R14586" s="118"/>
      <c r="S14586" s="118"/>
      <c r="T14586" s="118"/>
      <c r="U14586" s="118"/>
      <c r="V14586" s="118"/>
      <c r="W14586" s="118"/>
      <c r="X14586" s="118"/>
      <c r="Y14586" s="118"/>
      <c r="Z14586" s="118"/>
      <c r="AA14586" s="118"/>
      <c r="AB14586" s="118"/>
    </row>
    <row r="14587" spans="1:28">
      <c r="A14587" s="113"/>
      <c r="B14587" s="113"/>
      <c r="C14587" s="114"/>
      <c r="D14587" s="115"/>
      <c r="E14587" s="115"/>
      <c r="F14587" s="116"/>
      <c r="G14587" s="116"/>
      <c r="H14587" s="116"/>
      <c r="I14587" s="116"/>
      <c r="J14587" s="117"/>
      <c r="K14587" s="117"/>
      <c r="L14587" s="114"/>
      <c r="M14587" s="114"/>
      <c r="N14587" s="114"/>
      <c r="O14587" s="114"/>
      <c r="P14587" s="118"/>
      <c r="Q14587" s="118"/>
      <c r="R14587" s="118"/>
      <c r="S14587" s="118"/>
      <c r="T14587" s="118"/>
      <c r="U14587" s="118"/>
      <c r="V14587" s="118"/>
      <c r="W14587" s="118"/>
      <c r="X14587" s="118"/>
      <c r="Y14587" s="118"/>
      <c r="Z14587" s="118"/>
      <c r="AA14587" s="118"/>
      <c r="AB14587" s="118"/>
    </row>
    <row r="14588" spans="1:28">
      <c r="A14588" s="113"/>
      <c r="B14588" s="113"/>
      <c r="C14588" s="114"/>
      <c r="D14588" s="115"/>
      <c r="E14588" s="115"/>
      <c r="F14588" s="116"/>
      <c r="G14588" s="116"/>
      <c r="H14588" s="116"/>
      <c r="I14588" s="116"/>
      <c r="J14588" s="117"/>
      <c r="K14588" s="117"/>
      <c r="L14588" s="114"/>
      <c r="M14588" s="114"/>
      <c r="N14588" s="114"/>
      <c r="O14588" s="114"/>
      <c r="P14588" s="118"/>
      <c r="Q14588" s="118"/>
      <c r="R14588" s="118"/>
      <c r="S14588" s="118"/>
      <c r="T14588" s="118"/>
      <c r="U14588" s="118"/>
      <c r="V14588" s="118"/>
      <c r="W14588" s="118"/>
      <c r="X14588" s="118"/>
      <c r="Y14588" s="118"/>
      <c r="Z14588" s="118"/>
      <c r="AA14588" s="118"/>
      <c r="AB14588" s="118"/>
    </row>
    <row r="14589" spans="1:28">
      <c r="A14589" s="113"/>
      <c r="B14589" s="113"/>
      <c r="C14589" s="114"/>
      <c r="D14589" s="115"/>
      <c r="E14589" s="115"/>
      <c r="F14589" s="116"/>
      <c r="G14589" s="116"/>
      <c r="H14589" s="116"/>
      <c r="I14589" s="116"/>
      <c r="J14589" s="117"/>
      <c r="K14589" s="117"/>
      <c r="L14589" s="114"/>
      <c r="M14589" s="114"/>
      <c r="N14589" s="114"/>
      <c r="O14589" s="114"/>
      <c r="P14589" s="118"/>
      <c r="Q14589" s="118"/>
      <c r="R14589" s="118"/>
      <c r="S14589" s="118"/>
      <c r="T14589" s="118"/>
      <c r="U14589" s="118"/>
      <c r="V14589" s="118"/>
      <c r="W14589" s="118"/>
      <c r="X14589" s="118"/>
      <c r="Y14589" s="118"/>
      <c r="Z14589" s="118"/>
      <c r="AA14589" s="118"/>
      <c r="AB14589" s="118"/>
    </row>
    <row r="14590" spans="1:28">
      <c r="A14590" s="113"/>
      <c r="B14590" s="113"/>
      <c r="C14590" s="114"/>
      <c r="D14590" s="115"/>
      <c r="E14590" s="115"/>
      <c r="F14590" s="116"/>
      <c r="G14590" s="116"/>
      <c r="H14590" s="116"/>
      <c r="I14590" s="116"/>
      <c r="J14590" s="117"/>
      <c r="K14590" s="117"/>
      <c r="L14590" s="114"/>
      <c r="M14590" s="114"/>
      <c r="N14590" s="114"/>
      <c r="O14590" s="114"/>
      <c r="P14590" s="118"/>
      <c r="Q14590" s="118"/>
      <c r="R14590" s="118"/>
      <c r="S14590" s="118"/>
      <c r="T14590" s="118"/>
      <c r="U14590" s="118"/>
      <c r="V14590" s="118"/>
      <c r="W14590" s="118"/>
      <c r="X14590" s="118"/>
      <c r="Y14590" s="118"/>
      <c r="Z14590" s="118"/>
      <c r="AA14590" s="118"/>
      <c r="AB14590" s="118"/>
    </row>
    <row r="14591" spans="1:28">
      <c r="A14591" s="113"/>
      <c r="B14591" s="113"/>
      <c r="C14591" s="114"/>
      <c r="D14591" s="115"/>
      <c r="E14591" s="115"/>
      <c r="F14591" s="116"/>
      <c r="G14591" s="116"/>
      <c r="H14591" s="116"/>
      <c r="I14591" s="116"/>
      <c r="J14591" s="117"/>
      <c r="K14591" s="117"/>
      <c r="L14591" s="114"/>
      <c r="M14591" s="114"/>
      <c r="N14591" s="114"/>
      <c r="O14591" s="114"/>
      <c r="P14591" s="118"/>
      <c r="Q14591" s="118"/>
      <c r="R14591" s="118"/>
      <c r="S14591" s="118"/>
      <c r="T14591" s="118"/>
      <c r="U14591" s="118"/>
      <c r="V14591" s="118"/>
      <c r="W14591" s="118"/>
      <c r="X14591" s="118"/>
      <c r="Y14591" s="118"/>
      <c r="Z14591" s="118"/>
      <c r="AA14591" s="118"/>
      <c r="AB14591" s="118"/>
    </row>
    <row r="14592" spans="1:28">
      <c r="A14592" s="113"/>
      <c r="B14592" s="113"/>
      <c r="C14592" s="114"/>
      <c r="D14592" s="115"/>
      <c r="E14592" s="115"/>
      <c r="F14592" s="116"/>
      <c r="G14592" s="116"/>
      <c r="H14592" s="116"/>
      <c r="I14592" s="116"/>
      <c r="J14592" s="117"/>
      <c r="K14592" s="117"/>
      <c r="L14592" s="114"/>
      <c r="M14592" s="114"/>
      <c r="N14592" s="114"/>
      <c r="O14592" s="114"/>
      <c r="P14592" s="118"/>
      <c r="Q14592" s="118"/>
      <c r="R14592" s="118"/>
      <c r="S14592" s="118"/>
      <c r="T14592" s="118"/>
      <c r="U14592" s="118"/>
      <c r="V14592" s="118"/>
      <c r="W14592" s="118"/>
      <c r="X14592" s="118"/>
      <c r="Y14592" s="118"/>
      <c r="Z14592" s="118"/>
      <c r="AA14592" s="118"/>
      <c r="AB14592" s="118"/>
    </row>
    <row r="14593" spans="1:28">
      <c r="A14593" s="113"/>
      <c r="B14593" s="113"/>
      <c r="C14593" s="114"/>
      <c r="D14593" s="115"/>
      <c r="E14593" s="115"/>
      <c r="F14593" s="116"/>
      <c r="G14593" s="116"/>
      <c r="H14593" s="116"/>
      <c r="I14593" s="116"/>
      <c r="J14593" s="117"/>
      <c r="K14593" s="117"/>
      <c r="L14593" s="114"/>
      <c r="M14593" s="114"/>
      <c r="N14593" s="114"/>
      <c r="O14593" s="114"/>
      <c r="P14593" s="118"/>
      <c r="Q14593" s="118"/>
      <c r="R14593" s="118"/>
      <c r="S14593" s="118"/>
      <c r="T14593" s="118"/>
      <c r="U14593" s="118"/>
      <c r="V14593" s="118"/>
      <c r="W14593" s="118"/>
      <c r="X14593" s="118"/>
      <c r="Y14593" s="118"/>
      <c r="Z14593" s="118"/>
      <c r="AA14593" s="118"/>
      <c r="AB14593" s="118"/>
    </row>
    <row r="14594" spans="1:28">
      <c r="A14594" s="113"/>
      <c r="B14594" s="113"/>
      <c r="C14594" s="114"/>
      <c r="D14594" s="115"/>
      <c r="E14594" s="115"/>
      <c r="F14594" s="116"/>
      <c r="G14594" s="116"/>
      <c r="H14594" s="116"/>
      <c r="I14594" s="116"/>
      <c r="J14594" s="117"/>
      <c r="K14594" s="117"/>
      <c r="L14594" s="114"/>
      <c r="M14594" s="114"/>
      <c r="N14594" s="114"/>
      <c r="O14594" s="114"/>
      <c r="P14594" s="118"/>
      <c r="Q14594" s="118"/>
      <c r="R14594" s="118"/>
      <c r="S14594" s="118"/>
      <c r="T14594" s="118"/>
      <c r="U14594" s="118"/>
      <c r="V14594" s="118"/>
      <c r="W14594" s="118"/>
      <c r="X14594" s="118"/>
      <c r="Y14594" s="118"/>
      <c r="Z14594" s="118"/>
      <c r="AA14594" s="118"/>
      <c r="AB14594" s="118"/>
    </row>
    <row r="14595" spans="1:28">
      <c r="A14595" s="113"/>
      <c r="B14595" s="113"/>
      <c r="C14595" s="114"/>
      <c r="D14595" s="115"/>
      <c r="E14595" s="115"/>
      <c r="F14595" s="116"/>
      <c r="G14595" s="116"/>
      <c r="H14595" s="116"/>
      <c r="I14595" s="116"/>
      <c r="J14595" s="117"/>
      <c r="K14595" s="117"/>
      <c r="L14595" s="114"/>
      <c r="M14595" s="114"/>
      <c r="N14595" s="114"/>
      <c r="O14595" s="114"/>
      <c r="P14595" s="118"/>
      <c r="Q14595" s="118"/>
      <c r="R14595" s="118"/>
      <c r="S14595" s="118"/>
      <c r="T14595" s="118"/>
      <c r="U14595" s="118"/>
      <c r="V14595" s="118"/>
      <c r="W14595" s="118"/>
      <c r="X14595" s="118"/>
      <c r="Y14595" s="118"/>
      <c r="Z14595" s="118"/>
      <c r="AA14595" s="118"/>
      <c r="AB14595" s="118"/>
    </row>
    <row r="14596" spans="1:28">
      <c r="A14596" s="113"/>
      <c r="B14596" s="113"/>
      <c r="C14596" s="114"/>
      <c r="D14596" s="115"/>
      <c r="E14596" s="115"/>
      <c r="F14596" s="116"/>
      <c r="G14596" s="116"/>
      <c r="H14596" s="116"/>
      <c r="I14596" s="116"/>
      <c r="J14596" s="117"/>
      <c r="K14596" s="117"/>
      <c r="L14596" s="114"/>
      <c r="M14596" s="114"/>
      <c r="N14596" s="114"/>
      <c r="O14596" s="114"/>
      <c r="P14596" s="118"/>
      <c r="Q14596" s="118"/>
      <c r="R14596" s="118"/>
      <c r="S14596" s="118"/>
      <c r="T14596" s="118"/>
      <c r="U14596" s="118"/>
      <c r="V14596" s="118"/>
      <c r="W14596" s="118"/>
      <c r="X14596" s="118"/>
      <c r="Y14596" s="118"/>
      <c r="Z14596" s="118"/>
      <c r="AA14596" s="118"/>
      <c r="AB14596" s="118"/>
    </row>
    <row r="14597" spans="1:28">
      <c r="A14597" s="113"/>
      <c r="B14597" s="113"/>
      <c r="C14597" s="114"/>
      <c r="D14597" s="115"/>
      <c r="E14597" s="115"/>
      <c r="F14597" s="116"/>
      <c r="G14597" s="116"/>
      <c r="H14597" s="116"/>
      <c r="I14597" s="116"/>
      <c r="J14597" s="117"/>
      <c r="K14597" s="117"/>
      <c r="L14597" s="114"/>
      <c r="M14597" s="114"/>
      <c r="N14597" s="114"/>
      <c r="O14597" s="114"/>
      <c r="P14597" s="118"/>
      <c r="Q14597" s="118"/>
      <c r="R14597" s="118"/>
      <c r="S14597" s="118"/>
      <c r="T14597" s="118"/>
      <c r="U14597" s="118"/>
      <c r="V14597" s="118"/>
      <c r="W14597" s="118"/>
      <c r="X14597" s="118"/>
      <c r="Y14597" s="118"/>
      <c r="Z14597" s="118"/>
      <c r="AA14597" s="118"/>
      <c r="AB14597" s="118"/>
    </row>
    <row r="14598" spans="1:28">
      <c r="A14598" s="113"/>
      <c r="B14598" s="113"/>
      <c r="C14598" s="114"/>
      <c r="D14598" s="115"/>
      <c r="E14598" s="115"/>
      <c r="F14598" s="116"/>
      <c r="G14598" s="116"/>
      <c r="H14598" s="116"/>
      <c r="I14598" s="116"/>
      <c r="J14598" s="117"/>
      <c r="K14598" s="117"/>
      <c r="L14598" s="114"/>
      <c r="M14598" s="114"/>
      <c r="N14598" s="114"/>
      <c r="O14598" s="114"/>
      <c r="P14598" s="118"/>
      <c r="Q14598" s="118"/>
      <c r="R14598" s="118"/>
      <c r="S14598" s="118"/>
      <c r="T14598" s="118"/>
      <c r="U14598" s="118"/>
      <c r="V14598" s="118"/>
      <c r="W14598" s="118"/>
      <c r="X14598" s="118"/>
      <c r="Y14598" s="118"/>
      <c r="Z14598" s="118"/>
      <c r="AA14598" s="118"/>
      <c r="AB14598" s="118"/>
    </row>
    <row r="14599" spans="1:28">
      <c r="A14599" s="113"/>
      <c r="B14599" s="113"/>
      <c r="C14599" s="114"/>
      <c r="D14599" s="115"/>
      <c r="E14599" s="115"/>
      <c r="F14599" s="116"/>
      <c r="G14599" s="116"/>
      <c r="H14599" s="116"/>
      <c r="I14599" s="116"/>
      <c r="J14599" s="117"/>
      <c r="K14599" s="117"/>
      <c r="L14599" s="114"/>
      <c r="M14599" s="114"/>
      <c r="N14599" s="114"/>
      <c r="O14599" s="114"/>
      <c r="P14599" s="118"/>
      <c r="Q14599" s="118"/>
      <c r="R14599" s="118"/>
      <c r="S14599" s="118"/>
      <c r="T14599" s="118"/>
      <c r="U14599" s="118"/>
      <c r="V14599" s="118"/>
      <c r="W14599" s="118"/>
      <c r="X14599" s="118"/>
      <c r="Y14599" s="118"/>
      <c r="Z14599" s="118"/>
      <c r="AA14599" s="118"/>
      <c r="AB14599" s="118"/>
    </row>
    <row r="14600" spans="1:28">
      <c r="A14600" s="113"/>
      <c r="B14600" s="113"/>
      <c r="C14600" s="114"/>
      <c r="D14600" s="115"/>
      <c r="E14600" s="115"/>
      <c r="F14600" s="116"/>
      <c r="G14600" s="116"/>
      <c r="H14600" s="116"/>
      <c r="I14600" s="116"/>
      <c r="J14600" s="117"/>
      <c r="K14600" s="117"/>
      <c r="L14600" s="114"/>
      <c r="M14600" s="114"/>
      <c r="N14600" s="114"/>
      <c r="O14600" s="114"/>
      <c r="P14600" s="118"/>
      <c r="Q14600" s="118"/>
      <c r="R14600" s="118"/>
      <c r="S14600" s="118"/>
      <c r="T14600" s="118"/>
      <c r="U14600" s="118"/>
      <c r="V14600" s="118"/>
      <c r="W14600" s="118"/>
      <c r="X14600" s="118"/>
      <c r="Y14600" s="118"/>
      <c r="Z14600" s="118"/>
      <c r="AA14600" s="118"/>
      <c r="AB14600" s="118"/>
    </row>
    <row r="14601" spans="1:28">
      <c r="A14601" s="113"/>
      <c r="B14601" s="113"/>
      <c r="C14601" s="114"/>
      <c r="D14601" s="115"/>
      <c r="E14601" s="115"/>
      <c r="F14601" s="116"/>
      <c r="G14601" s="116"/>
      <c r="H14601" s="116"/>
      <c r="I14601" s="116"/>
      <c r="J14601" s="117"/>
      <c r="K14601" s="117"/>
      <c r="L14601" s="114"/>
      <c r="M14601" s="114"/>
      <c r="N14601" s="114"/>
      <c r="O14601" s="114"/>
      <c r="P14601" s="118"/>
      <c r="Q14601" s="118"/>
      <c r="R14601" s="118"/>
      <c r="S14601" s="118"/>
      <c r="T14601" s="118"/>
      <c r="U14601" s="118"/>
      <c r="V14601" s="118"/>
      <c r="W14601" s="118"/>
      <c r="X14601" s="118"/>
      <c r="Y14601" s="118"/>
      <c r="Z14601" s="118"/>
      <c r="AA14601" s="118"/>
      <c r="AB14601" s="118"/>
    </row>
    <row r="14602" spans="1:28">
      <c r="A14602" s="113"/>
      <c r="B14602" s="113"/>
      <c r="C14602" s="114"/>
      <c r="D14602" s="115"/>
      <c r="E14602" s="115"/>
      <c r="F14602" s="116"/>
      <c r="G14602" s="116"/>
      <c r="H14602" s="116"/>
      <c r="I14602" s="116"/>
      <c r="J14602" s="117"/>
      <c r="K14602" s="117"/>
      <c r="L14602" s="114"/>
      <c r="M14602" s="114"/>
      <c r="N14602" s="114"/>
      <c r="O14602" s="114"/>
      <c r="P14602" s="118"/>
      <c r="Q14602" s="118"/>
      <c r="R14602" s="118"/>
      <c r="S14602" s="118"/>
      <c r="T14602" s="118"/>
      <c r="U14602" s="118"/>
      <c r="V14602" s="118"/>
      <c r="W14602" s="118"/>
      <c r="X14602" s="118"/>
      <c r="Y14602" s="118"/>
      <c r="Z14602" s="118"/>
      <c r="AA14602" s="118"/>
      <c r="AB14602" s="118"/>
    </row>
    <row r="14603" spans="1:28">
      <c r="A14603" s="113"/>
      <c r="B14603" s="113"/>
      <c r="C14603" s="114"/>
      <c r="D14603" s="115"/>
      <c r="E14603" s="115"/>
      <c r="F14603" s="116"/>
      <c r="G14603" s="116"/>
      <c r="H14603" s="116"/>
      <c r="I14603" s="116"/>
      <c r="J14603" s="117"/>
      <c r="K14603" s="117"/>
      <c r="L14603" s="114"/>
      <c r="M14603" s="114"/>
      <c r="N14603" s="114"/>
      <c r="O14603" s="114"/>
      <c r="P14603" s="118"/>
      <c r="Q14603" s="118"/>
      <c r="R14603" s="118"/>
      <c r="S14603" s="118"/>
      <c r="T14603" s="118"/>
      <c r="U14603" s="118"/>
      <c r="V14603" s="118"/>
      <c r="W14603" s="118"/>
      <c r="X14603" s="118"/>
      <c r="Y14603" s="118"/>
      <c r="Z14603" s="118"/>
      <c r="AA14603" s="118"/>
      <c r="AB14603" s="118"/>
    </row>
    <row r="14604" spans="1:28">
      <c r="A14604" s="113"/>
      <c r="B14604" s="113"/>
      <c r="C14604" s="114"/>
      <c r="D14604" s="115"/>
      <c r="E14604" s="115"/>
      <c r="F14604" s="116"/>
      <c r="G14604" s="116"/>
      <c r="H14604" s="116"/>
      <c r="I14604" s="116"/>
      <c r="J14604" s="117"/>
      <c r="K14604" s="117"/>
      <c r="L14604" s="114"/>
      <c r="M14604" s="114"/>
      <c r="N14604" s="114"/>
      <c r="O14604" s="114"/>
      <c r="P14604" s="118"/>
      <c r="Q14604" s="118"/>
      <c r="R14604" s="118"/>
      <c r="S14604" s="118"/>
      <c r="T14604" s="118"/>
      <c r="U14604" s="118"/>
      <c r="V14604" s="118"/>
      <c r="W14604" s="118"/>
      <c r="X14604" s="118"/>
      <c r="Y14604" s="118"/>
      <c r="Z14604" s="118"/>
      <c r="AA14604" s="118"/>
      <c r="AB14604" s="118"/>
    </row>
    <row r="14605" spans="1:28">
      <c r="A14605" s="113"/>
      <c r="B14605" s="113"/>
      <c r="C14605" s="114"/>
      <c r="D14605" s="115"/>
      <c r="E14605" s="115"/>
      <c r="F14605" s="116"/>
      <c r="G14605" s="116"/>
      <c r="H14605" s="116"/>
      <c r="I14605" s="116"/>
      <c r="J14605" s="117"/>
      <c r="K14605" s="117"/>
      <c r="L14605" s="114"/>
      <c r="M14605" s="114"/>
      <c r="N14605" s="114"/>
      <c r="O14605" s="114"/>
      <c r="P14605" s="118"/>
      <c r="Q14605" s="118"/>
      <c r="R14605" s="118"/>
      <c r="S14605" s="118"/>
      <c r="T14605" s="118"/>
      <c r="U14605" s="118"/>
      <c r="V14605" s="118"/>
      <c r="W14605" s="118"/>
      <c r="X14605" s="118"/>
      <c r="Y14605" s="118"/>
      <c r="Z14605" s="118"/>
      <c r="AA14605" s="118"/>
      <c r="AB14605" s="118"/>
    </row>
    <row r="14606" spans="1:28">
      <c r="A14606" s="113"/>
      <c r="B14606" s="113"/>
      <c r="C14606" s="114"/>
      <c r="D14606" s="115"/>
      <c r="E14606" s="115"/>
      <c r="F14606" s="116"/>
      <c r="G14606" s="116"/>
      <c r="H14606" s="116"/>
      <c r="I14606" s="116"/>
      <c r="J14606" s="117"/>
      <c r="K14606" s="117"/>
      <c r="L14606" s="114"/>
      <c r="M14606" s="114"/>
      <c r="N14606" s="114"/>
      <c r="O14606" s="114"/>
      <c r="P14606" s="118"/>
      <c r="Q14606" s="118"/>
      <c r="R14606" s="118"/>
      <c r="S14606" s="118"/>
      <c r="T14606" s="118"/>
      <c r="U14606" s="118"/>
      <c r="V14606" s="118"/>
      <c r="W14606" s="118"/>
      <c r="X14606" s="118"/>
      <c r="Y14606" s="118"/>
      <c r="Z14606" s="118"/>
      <c r="AA14606" s="118"/>
      <c r="AB14606" s="118"/>
    </row>
    <row r="14607" spans="1:28">
      <c r="A14607" s="113"/>
      <c r="B14607" s="113"/>
      <c r="C14607" s="114"/>
      <c r="D14607" s="115"/>
      <c r="E14607" s="115"/>
      <c r="F14607" s="116"/>
      <c r="G14607" s="116"/>
      <c r="H14607" s="116"/>
      <c r="I14607" s="116"/>
      <c r="J14607" s="117"/>
      <c r="K14607" s="117"/>
      <c r="L14607" s="114"/>
      <c r="M14607" s="114"/>
      <c r="N14607" s="114"/>
      <c r="O14607" s="114"/>
      <c r="P14607" s="118"/>
      <c r="Q14607" s="118"/>
      <c r="R14607" s="118"/>
      <c r="S14607" s="118"/>
      <c r="T14607" s="118"/>
      <c r="U14607" s="118"/>
      <c r="V14607" s="118"/>
      <c r="W14607" s="118"/>
      <c r="X14607" s="118"/>
      <c r="Y14607" s="118"/>
      <c r="Z14607" s="118"/>
      <c r="AA14607" s="118"/>
      <c r="AB14607" s="118"/>
    </row>
    <row r="14608" spans="1:28">
      <c r="A14608" s="113"/>
      <c r="B14608" s="113"/>
      <c r="C14608" s="114"/>
      <c r="D14608" s="115"/>
      <c r="E14608" s="115"/>
      <c r="F14608" s="116"/>
      <c r="G14608" s="116"/>
      <c r="H14608" s="116"/>
      <c r="I14608" s="116"/>
      <c r="J14608" s="117"/>
      <c r="K14608" s="117"/>
      <c r="L14608" s="114"/>
      <c r="M14608" s="114"/>
      <c r="N14608" s="114"/>
      <c r="O14608" s="114"/>
      <c r="P14608" s="118"/>
      <c r="Q14608" s="118"/>
      <c r="R14608" s="118"/>
      <c r="S14608" s="118"/>
      <c r="T14608" s="118"/>
      <c r="U14608" s="118"/>
      <c r="V14608" s="118"/>
      <c r="W14608" s="118"/>
      <c r="X14608" s="118"/>
      <c r="Y14608" s="118"/>
      <c r="Z14608" s="118"/>
      <c r="AA14608" s="118"/>
      <c r="AB14608" s="118"/>
    </row>
    <row r="14609" spans="1:28">
      <c r="A14609" s="113"/>
      <c r="B14609" s="113"/>
      <c r="C14609" s="114"/>
      <c r="D14609" s="115"/>
      <c r="E14609" s="115"/>
      <c r="F14609" s="116"/>
      <c r="G14609" s="116"/>
      <c r="H14609" s="116"/>
      <c r="I14609" s="116"/>
      <c r="J14609" s="117"/>
      <c r="K14609" s="117"/>
      <c r="L14609" s="114"/>
      <c r="M14609" s="114"/>
      <c r="N14609" s="114"/>
      <c r="O14609" s="114"/>
      <c r="P14609" s="118"/>
      <c r="Q14609" s="118"/>
      <c r="R14609" s="118"/>
      <c r="S14609" s="118"/>
      <c r="T14609" s="118"/>
      <c r="U14609" s="118"/>
      <c r="V14609" s="118"/>
      <c r="W14609" s="118"/>
      <c r="X14609" s="118"/>
      <c r="Y14609" s="118"/>
      <c r="Z14609" s="118"/>
      <c r="AA14609" s="118"/>
      <c r="AB14609" s="118"/>
    </row>
    <row r="14610" spans="1:28">
      <c r="A14610" s="113"/>
      <c r="B14610" s="113"/>
      <c r="C14610" s="114"/>
      <c r="D14610" s="115"/>
      <c r="E14610" s="115"/>
      <c r="F14610" s="116"/>
      <c r="G14610" s="116"/>
      <c r="H14610" s="116"/>
      <c r="I14610" s="116"/>
      <c r="J14610" s="117"/>
      <c r="K14610" s="117"/>
      <c r="L14610" s="114"/>
      <c r="M14610" s="114"/>
      <c r="N14610" s="114"/>
      <c r="O14610" s="114"/>
      <c r="P14610" s="118"/>
      <c r="Q14610" s="118"/>
      <c r="R14610" s="118"/>
      <c r="S14610" s="118"/>
      <c r="T14610" s="118"/>
      <c r="U14610" s="118"/>
      <c r="V14610" s="118"/>
      <c r="W14610" s="118"/>
      <c r="X14610" s="118"/>
      <c r="Y14610" s="118"/>
      <c r="Z14610" s="118"/>
      <c r="AA14610" s="118"/>
      <c r="AB14610" s="118"/>
    </row>
    <row r="14611" spans="1:28">
      <c r="A14611" s="113"/>
      <c r="B14611" s="113"/>
      <c r="C14611" s="114"/>
      <c r="D14611" s="115"/>
      <c r="E14611" s="115"/>
      <c r="F14611" s="116"/>
      <c r="G14611" s="116"/>
      <c r="H14611" s="116"/>
      <c r="I14611" s="116"/>
      <c r="J14611" s="117"/>
      <c r="K14611" s="117"/>
      <c r="L14611" s="114"/>
      <c r="M14611" s="114"/>
      <c r="N14611" s="114"/>
      <c r="O14611" s="114"/>
      <c r="P14611" s="118"/>
      <c r="Q14611" s="118"/>
      <c r="R14611" s="118"/>
      <c r="S14611" s="118"/>
      <c r="T14611" s="118"/>
      <c r="U14611" s="118"/>
      <c r="V14611" s="118"/>
      <c r="W14611" s="118"/>
      <c r="X14611" s="118"/>
      <c r="Y14611" s="118"/>
      <c r="Z14611" s="118"/>
      <c r="AA14611" s="118"/>
      <c r="AB14611" s="118"/>
    </row>
    <row r="14612" spans="1:28">
      <c r="A14612" s="113"/>
      <c r="B14612" s="113"/>
      <c r="C14612" s="114"/>
      <c r="D14612" s="115"/>
      <c r="E14612" s="115"/>
      <c r="F14612" s="116"/>
      <c r="G14612" s="116"/>
      <c r="H14612" s="116"/>
      <c r="I14612" s="116"/>
      <c r="J14612" s="117"/>
      <c r="K14612" s="117"/>
      <c r="L14612" s="114"/>
      <c r="M14612" s="114"/>
      <c r="N14612" s="114"/>
      <c r="O14612" s="114"/>
      <c r="P14612" s="118"/>
      <c r="Q14612" s="118"/>
      <c r="R14612" s="118"/>
      <c r="S14612" s="118"/>
      <c r="T14612" s="118"/>
      <c r="U14612" s="118"/>
      <c r="V14612" s="118"/>
      <c r="W14612" s="118"/>
      <c r="X14612" s="118"/>
      <c r="Y14612" s="118"/>
      <c r="Z14612" s="118"/>
      <c r="AA14612" s="118"/>
      <c r="AB14612" s="118"/>
    </row>
    <row r="14613" spans="1:28">
      <c r="A14613" s="113"/>
      <c r="B14613" s="113"/>
      <c r="C14613" s="114"/>
      <c r="D14613" s="115"/>
      <c r="E14613" s="115"/>
      <c r="F14613" s="116"/>
      <c r="G14613" s="116"/>
      <c r="H14613" s="116"/>
      <c r="I14613" s="116"/>
      <c r="J14613" s="117"/>
      <c r="K14613" s="117"/>
      <c r="L14613" s="114"/>
      <c r="M14613" s="114"/>
      <c r="N14613" s="114"/>
      <c r="O14613" s="114"/>
      <c r="P14613" s="118"/>
      <c r="Q14613" s="118"/>
      <c r="R14613" s="118"/>
      <c r="S14613" s="118"/>
      <c r="T14613" s="118"/>
      <c r="U14613" s="118"/>
      <c r="V14613" s="118"/>
      <c r="W14613" s="118"/>
      <c r="X14613" s="118"/>
      <c r="Y14613" s="118"/>
      <c r="Z14613" s="118"/>
      <c r="AA14613" s="118"/>
      <c r="AB14613" s="118"/>
    </row>
    <row r="14614" spans="1:28">
      <c r="A14614" s="113"/>
      <c r="B14614" s="113"/>
      <c r="C14614" s="114"/>
      <c r="D14614" s="115"/>
      <c r="E14614" s="115"/>
      <c r="F14614" s="116"/>
      <c r="G14614" s="116"/>
      <c r="H14614" s="116"/>
      <c r="I14614" s="116"/>
      <c r="J14614" s="117"/>
      <c r="K14614" s="117"/>
      <c r="L14614" s="114"/>
      <c r="M14614" s="114"/>
      <c r="N14614" s="114"/>
      <c r="O14614" s="114"/>
      <c r="P14614" s="118"/>
      <c r="Q14614" s="118"/>
      <c r="R14614" s="118"/>
      <c r="S14614" s="118"/>
      <c r="T14614" s="118"/>
      <c r="U14614" s="118"/>
      <c r="V14614" s="118"/>
      <c r="W14614" s="118"/>
      <c r="X14614" s="118"/>
      <c r="Y14614" s="118"/>
      <c r="Z14614" s="118"/>
      <c r="AA14614" s="118"/>
      <c r="AB14614" s="118"/>
    </row>
    <row r="14615" spans="1:28">
      <c r="A14615" s="113"/>
      <c r="B14615" s="113"/>
      <c r="C14615" s="114"/>
      <c r="D14615" s="115"/>
      <c r="E14615" s="115"/>
      <c r="F14615" s="116"/>
      <c r="G14615" s="116"/>
      <c r="H14615" s="116"/>
      <c r="I14615" s="116"/>
      <c r="J14615" s="117"/>
      <c r="K14615" s="117"/>
      <c r="L14615" s="114"/>
      <c r="M14615" s="114"/>
      <c r="N14615" s="114"/>
      <c r="O14615" s="114"/>
      <c r="P14615" s="118"/>
      <c r="Q14615" s="118"/>
      <c r="R14615" s="118"/>
      <c r="S14615" s="118"/>
      <c r="T14615" s="118"/>
      <c r="U14615" s="118"/>
      <c r="V14615" s="118"/>
      <c r="W14615" s="118"/>
      <c r="X14615" s="118"/>
      <c r="Y14615" s="118"/>
      <c r="Z14615" s="118"/>
      <c r="AA14615" s="118"/>
      <c r="AB14615" s="118"/>
    </row>
    <row r="14616" spans="1:28">
      <c r="A14616" s="113"/>
      <c r="B14616" s="113"/>
      <c r="C14616" s="114"/>
      <c r="D14616" s="115"/>
      <c r="E14616" s="115"/>
      <c r="F14616" s="116"/>
      <c r="G14616" s="116"/>
      <c r="H14616" s="116"/>
      <c r="I14616" s="116"/>
      <c r="J14616" s="117"/>
      <c r="K14616" s="117"/>
      <c r="L14616" s="114"/>
      <c r="M14616" s="114"/>
      <c r="N14616" s="114"/>
      <c r="O14616" s="114"/>
      <c r="P14616" s="118"/>
      <c r="Q14616" s="118"/>
      <c r="R14616" s="118"/>
      <c r="S14616" s="118"/>
      <c r="T14616" s="118"/>
      <c r="U14616" s="118"/>
      <c r="V14616" s="118"/>
      <c r="W14616" s="118"/>
      <c r="X14616" s="118"/>
      <c r="Y14616" s="118"/>
      <c r="Z14616" s="118"/>
      <c r="AA14616" s="118"/>
      <c r="AB14616" s="118"/>
    </row>
    <row r="14617" spans="1:28">
      <c r="A14617" s="113"/>
      <c r="B14617" s="113"/>
      <c r="C14617" s="114"/>
      <c r="D14617" s="115"/>
      <c r="E14617" s="115"/>
      <c r="F14617" s="116"/>
      <c r="G14617" s="116"/>
      <c r="H14617" s="116"/>
      <c r="I14617" s="116"/>
      <c r="J14617" s="117"/>
      <c r="K14617" s="117"/>
      <c r="L14617" s="114"/>
      <c r="M14617" s="114"/>
      <c r="N14617" s="114"/>
      <c r="O14617" s="114"/>
      <c r="P14617" s="118"/>
      <c r="Q14617" s="118"/>
      <c r="R14617" s="118"/>
      <c r="S14617" s="118"/>
      <c r="T14617" s="118"/>
      <c r="U14617" s="118"/>
      <c r="V14617" s="118"/>
      <c r="W14617" s="118"/>
      <c r="X14617" s="118"/>
      <c r="Y14617" s="118"/>
      <c r="Z14617" s="118"/>
      <c r="AA14617" s="118"/>
      <c r="AB14617" s="118"/>
    </row>
    <row r="14618" spans="1:28">
      <c r="A14618" s="113"/>
      <c r="B14618" s="113"/>
      <c r="C14618" s="114"/>
      <c r="D14618" s="115"/>
      <c r="E14618" s="115"/>
      <c r="F14618" s="116"/>
      <c r="G14618" s="116"/>
      <c r="H14618" s="116"/>
      <c r="I14618" s="116"/>
      <c r="J14618" s="117"/>
      <c r="K14618" s="117"/>
      <c r="L14618" s="114"/>
      <c r="M14618" s="114"/>
      <c r="N14618" s="114"/>
      <c r="O14618" s="114"/>
      <c r="P14618" s="118"/>
      <c r="Q14618" s="118"/>
      <c r="R14618" s="118"/>
      <c r="S14618" s="118"/>
      <c r="T14618" s="118"/>
      <c r="U14618" s="118"/>
      <c r="V14618" s="118"/>
      <c r="W14618" s="118"/>
      <c r="X14618" s="118"/>
      <c r="Y14618" s="118"/>
      <c r="Z14618" s="118"/>
      <c r="AA14618" s="118"/>
      <c r="AB14618" s="118"/>
    </row>
    <row r="14619" spans="1:28">
      <c r="A14619" s="113"/>
      <c r="B14619" s="113"/>
      <c r="C14619" s="114"/>
      <c r="D14619" s="115"/>
      <c r="E14619" s="115"/>
      <c r="F14619" s="116"/>
      <c r="G14619" s="116"/>
      <c r="H14619" s="116"/>
      <c r="I14619" s="116"/>
      <c r="J14619" s="117"/>
      <c r="K14619" s="117"/>
      <c r="L14619" s="114"/>
      <c r="M14619" s="114"/>
      <c r="N14619" s="114"/>
      <c r="O14619" s="114"/>
      <c r="P14619" s="118"/>
      <c r="Q14619" s="118"/>
      <c r="R14619" s="118"/>
      <c r="S14619" s="118"/>
      <c r="T14619" s="118"/>
      <c r="U14619" s="118"/>
      <c r="V14619" s="118"/>
      <c r="W14619" s="118"/>
      <c r="X14619" s="118"/>
      <c r="Y14619" s="118"/>
      <c r="Z14619" s="118"/>
      <c r="AA14619" s="118"/>
      <c r="AB14619" s="118"/>
    </row>
    <row r="14620" spans="1:28">
      <c r="A14620" s="113"/>
      <c r="B14620" s="113"/>
      <c r="C14620" s="114"/>
      <c r="D14620" s="115"/>
      <c r="E14620" s="115"/>
      <c r="F14620" s="116"/>
      <c r="G14620" s="116"/>
      <c r="H14620" s="116"/>
      <c r="I14620" s="116"/>
      <c r="J14620" s="117"/>
      <c r="K14620" s="117"/>
      <c r="L14620" s="114"/>
      <c r="M14620" s="114"/>
      <c r="N14620" s="114"/>
      <c r="O14620" s="114"/>
      <c r="P14620" s="118"/>
      <c r="Q14620" s="118"/>
      <c r="R14620" s="118"/>
      <c r="S14620" s="118"/>
      <c r="T14620" s="118"/>
      <c r="U14620" s="118"/>
      <c r="V14620" s="118"/>
      <c r="W14620" s="118"/>
      <c r="X14620" s="118"/>
      <c r="Y14620" s="118"/>
      <c r="Z14620" s="118"/>
      <c r="AA14620" s="118"/>
      <c r="AB14620" s="118"/>
    </row>
    <row r="14621" spans="1:28">
      <c r="A14621" s="113"/>
      <c r="B14621" s="113"/>
      <c r="C14621" s="114"/>
      <c r="D14621" s="115"/>
      <c r="E14621" s="115"/>
      <c r="F14621" s="116"/>
      <c r="G14621" s="116"/>
      <c r="H14621" s="116"/>
      <c r="I14621" s="116"/>
      <c r="J14621" s="117"/>
      <c r="K14621" s="117"/>
      <c r="L14621" s="114"/>
      <c r="M14621" s="114"/>
      <c r="N14621" s="114"/>
      <c r="O14621" s="114"/>
      <c r="P14621" s="118"/>
      <c r="Q14621" s="118"/>
      <c r="R14621" s="118"/>
      <c r="S14621" s="118"/>
      <c r="T14621" s="118"/>
      <c r="U14621" s="118"/>
      <c r="V14621" s="118"/>
      <c r="W14621" s="118"/>
      <c r="X14621" s="118"/>
      <c r="Y14621" s="118"/>
      <c r="Z14621" s="118"/>
      <c r="AA14621" s="118"/>
      <c r="AB14621" s="118"/>
    </row>
    <row r="14622" spans="1:28">
      <c r="A14622" s="113"/>
      <c r="B14622" s="113"/>
      <c r="C14622" s="114"/>
      <c r="D14622" s="115"/>
      <c r="E14622" s="115"/>
      <c r="F14622" s="116"/>
      <c r="G14622" s="116"/>
      <c r="H14622" s="116"/>
      <c r="I14622" s="116"/>
      <c r="J14622" s="117"/>
      <c r="K14622" s="117"/>
      <c r="L14622" s="114"/>
      <c r="M14622" s="114"/>
      <c r="N14622" s="114"/>
      <c r="O14622" s="114"/>
      <c r="P14622" s="118"/>
      <c r="Q14622" s="118"/>
      <c r="R14622" s="118"/>
      <c r="S14622" s="118"/>
      <c r="T14622" s="118"/>
      <c r="U14622" s="118"/>
      <c r="V14622" s="118"/>
      <c r="W14622" s="118"/>
      <c r="X14622" s="118"/>
      <c r="Y14622" s="118"/>
      <c r="Z14622" s="118"/>
      <c r="AA14622" s="118"/>
      <c r="AB14622" s="118"/>
    </row>
    <row r="14623" spans="1:28">
      <c r="A14623" s="113"/>
      <c r="B14623" s="113"/>
      <c r="C14623" s="114"/>
      <c r="D14623" s="115"/>
      <c r="E14623" s="115"/>
      <c r="F14623" s="116"/>
      <c r="G14623" s="116"/>
      <c r="H14623" s="116"/>
      <c r="I14623" s="116"/>
      <c r="J14623" s="117"/>
      <c r="K14623" s="117"/>
      <c r="L14623" s="114"/>
      <c r="M14623" s="114"/>
      <c r="N14623" s="114"/>
      <c r="O14623" s="114"/>
      <c r="P14623" s="118"/>
      <c r="Q14623" s="118"/>
      <c r="R14623" s="118"/>
      <c r="S14623" s="118"/>
      <c r="T14623" s="118"/>
      <c r="U14623" s="118"/>
      <c r="V14623" s="118"/>
      <c r="W14623" s="118"/>
      <c r="X14623" s="118"/>
      <c r="Y14623" s="118"/>
      <c r="Z14623" s="118"/>
      <c r="AA14623" s="118"/>
      <c r="AB14623" s="118"/>
    </row>
    <row r="14624" spans="1:28">
      <c r="A14624" s="113"/>
      <c r="B14624" s="113"/>
      <c r="C14624" s="114"/>
      <c r="D14624" s="115"/>
      <c r="E14624" s="115"/>
      <c r="F14624" s="116"/>
      <c r="G14624" s="116"/>
      <c r="H14624" s="116"/>
      <c r="I14624" s="116"/>
      <c r="J14624" s="117"/>
      <c r="K14624" s="117"/>
      <c r="L14624" s="114"/>
      <c r="M14624" s="114"/>
      <c r="N14624" s="114"/>
      <c r="O14624" s="114"/>
      <c r="P14624" s="118"/>
      <c r="Q14624" s="118"/>
      <c r="R14624" s="118"/>
      <c r="S14624" s="118"/>
      <c r="T14624" s="118"/>
      <c r="U14624" s="118"/>
      <c r="V14624" s="118"/>
      <c r="W14624" s="118"/>
      <c r="X14624" s="118"/>
      <c r="Y14624" s="118"/>
      <c r="Z14624" s="118"/>
      <c r="AA14624" s="118"/>
      <c r="AB14624" s="118"/>
    </row>
    <row r="14625" spans="1:28">
      <c r="A14625" s="113"/>
      <c r="B14625" s="113"/>
      <c r="C14625" s="114"/>
      <c r="D14625" s="115"/>
      <c r="E14625" s="115"/>
      <c r="F14625" s="116"/>
      <c r="G14625" s="116"/>
      <c r="H14625" s="116"/>
      <c r="I14625" s="116"/>
      <c r="J14625" s="117"/>
      <c r="K14625" s="117"/>
      <c r="L14625" s="114"/>
      <c r="M14625" s="114"/>
      <c r="N14625" s="114"/>
      <c r="O14625" s="114"/>
      <c r="P14625" s="118"/>
      <c r="Q14625" s="118"/>
      <c r="R14625" s="118"/>
      <c r="S14625" s="118"/>
      <c r="T14625" s="118"/>
      <c r="U14625" s="118"/>
      <c r="V14625" s="118"/>
      <c r="W14625" s="118"/>
      <c r="X14625" s="118"/>
      <c r="Y14625" s="118"/>
      <c r="Z14625" s="118"/>
      <c r="AA14625" s="118"/>
      <c r="AB14625" s="118"/>
    </row>
    <row r="14626" spans="1:28">
      <c r="A14626" s="113"/>
      <c r="B14626" s="113"/>
      <c r="C14626" s="114"/>
      <c r="D14626" s="115"/>
      <c r="E14626" s="115"/>
      <c r="F14626" s="116"/>
      <c r="G14626" s="116"/>
      <c r="H14626" s="116"/>
      <c r="I14626" s="116"/>
      <c r="J14626" s="117"/>
      <c r="K14626" s="117"/>
      <c r="L14626" s="114"/>
      <c r="M14626" s="114"/>
      <c r="N14626" s="114"/>
      <c r="O14626" s="114"/>
      <c r="P14626" s="118"/>
      <c r="Q14626" s="118"/>
      <c r="R14626" s="118"/>
      <c r="S14626" s="118"/>
      <c r="T14626" s="118"/>
      <c r="U14626" s="118"/>
      <c r="V14626" s="118"/>
      <c r="W14626" s="118"/>
      <c r="X14626" s="118"/>
      <c r="Y14626" s="118"/>
      <c r="Z14626" s="118"/>
      <c r="AA14626" s="118"/>
      <c r="AB14626" s="118"/>
    </row>
    <row r="14627" spans="1:28">
      <c r="A14627" s="113"/>
      <c r="B14627" s="113"/>
      <c r="C14627" s="114"/>
      <c r="D14627" s="115"/>
      <c r="E14627" s="115"/>
      <c r="F14627" s="116"/>
      <c r="G14627" s="116"/>
      <c r="H14627" s="116"/>
      <c r="I14627" s="116"/>
      <c r="J14627" s="117"/>
      <c r="K14627" s="117"/>
      <c r="L14627" s="114"/>
      <c r="M14627" s="114"/>
      <c r="N14627" s="114"/>
      <c r="O14627" s="114"/>
      <c r="P14627" s="118"/>
      <c r="Q14627" s="118"/>
      <c r="R14627" s="118"/>
      <c r="S14627" s="118"/>
      <c r="T14627" s="118"/>
      <c r="U14627" s="118"/>
      <c r="V14627" s="118"/>
      <c r="W14627" s="118"/>
      <c r="X14627" s="118"/>
      <c r="Y14627" s="118"/>
      <c r="Z14627" s="118"/>
      <c r="AA14627" s="118"/>
      <c r="AB14627" s="118"/>
    </row>
    <row r="14628" spans="1:28">
      <c r="A14628" s="113"/>
      <c r="B14628" s="113"/>
      <c r="C14628" s="114"/>
      <c r="D14628" s="115"/>
      <c r="E14628" s="115"/>
      <c r="F14628" s="116"/>
      <c r="G14628" s="116"/>
      <c r="H14628" s="116"/>
      <c r="I14628" s="116"/>
      <c r="J14628" s="117"/>
      <c r="K14628" s="117"/>
      <c r="L14628" s="114"/>
      <c r="M14628" s="114"/>
      <c r="N14628" s="114"/>
      <c r="O14628" s="114"/>
      <c r="P14628" s="118"/>
      <c r="Q14628" s="118"/>
      <c r="R14628" s="118"/>
      <c r="S14628" s="118"/>
      <c r="T14628" s="118"/>
      <c r="U14628" s="118"/>
      <c r="V14628" s="118"/>
      <c r="W14628" s="118"/>
      <c r="X14628" s="118"/>
      <c r="Y14628" s="118"/>
      <c r="Z14628" s="118"/>
      <c r="AA14628" s="118"/>
      <c r="AB14628" s="118"/>
    </row>
    <row r="14629" spans="1:28">
      <c r="A14629" s="113"/>
      <c r="B14629" s="113"/>
      <c r="C14629" s="114"/>
      <c r="D14629" s="115"/>
      <c r="E14629" s="115"/>
      <c r="F14629" s="116"/>
      <c r="G14629" s="116"/>
      <c r="H14629" s="116"/>
      <c r="I14629" s="116"/>
      <c r="J14629" s="117"/>
      <c r="K14629" s="117"/>
      <c r="L14629" s="114"/>
      <c r="M14629" s="114"/>
      <c r="N14629" s="114"/>
      <c r="O14629" s="114"/>
      <c r="P14629" s="118"/>
      <c r="Q14629" s="118"/>
      <c r="R14629" s="118"/>
      <c r="S14629" s="118"/>
      <c r="T14629" s="118"/>
      <c r="U14629" s="118"/>
      <c r="V14629" s="118"/>
      <c r="W14629" s="118"/>
      <c r="X14629" s="118"/>
      <c r="Y14629" s="118"/>
      <c r="Z14629" s="118"/>
      <c r="AA14629" s="118"/>
      <c r="AB14629" s="118"/>
    </row>
    <row r="14630" spans="1:28">
      <c r="A14630" s="113"/>
      <c r="B14630" s="113"/>
      <c r="C14630" s="114"/>
      <c r="D14630" s="115"/>
      <c r="E14630" s="115"/>
      <c r="F14630" s="116"/>
      <c r="G14630" s="116"/>
      <c r="H14630" s="116"/>
      <c r="I14630" s="116"/>
      <c r="J14630" s="117"/>
      <c r="K14630" s="117"/>
      <c r="L14630" s="114"/>
      <c r="M14630" s="114"/>
      <c r="N14630" s="114"/>
      <c r="O14630" s="114"/>
      <c r="P14630" s="118"/>
      <c r="Q14630" s="118"/>
      <c r="R14630" s="118"/>
      <c r="S14630" s="118"/>
      <c r="T14630" s="118"/>
      <c r="U14630" s="118"/>
      <c r="V14630" s="118"/>
      <c r="W14630" s="118"/>
      <c r="X14630" s="118"/>
      <c r="Y14630" s="118"/>
      <c r="Z14630" s="118"/>
      <c r="AA14630" s="118"/>
      <c r="AB14630" s="118"/>
    </row>
    <row r="14631" spans="1:28">
      <c r="A14631" s="113"/>
      <c r="B14631" s="113"/>
      <c r="C14631" s="114"/>
      <c r="D14631" s="115"/>
      <c r="E14631" s="115"/>
      <c r="F14631" s="116"/>
      <c r="G14631" s="116"/>
      <c r="H14631" s="116"/>
      <c r="I14631" s="116"/>
      <c r="J14631" s="117"/>
      <c r="K14631" s="117"/>
      <c r="L14631" s="114"/>
      <c r="M14631" s="114"/>
      <c r="N14631" s="114"/>
      <c r="O14631" s="114"/>
      <c r="P14631" s="118"/>
      <c r="Q14631" s="118"/>
      <c r="R14631" s="118"/>
      <c r="S14631" s="118"/>
      <c r="T14631" s="118"/>
      <c r="U14631" s="118"/>
      <c r="V14631" s="118"/>
      <c r="W14631" s="118"/>
      <c r="X14631" s="118"/>
      <c r="Y14631" s="118"/>
      <c r="Z14631" s="118"/>
      <c r="AA14631" s="118"/>
      <c r="AB14631" s="118"/>
    </row>
    <row r="14632" spans="1:28">
      <c r="A14632" s="113"/>
      <c r="B14632" s="113"/>
      <c r="C14632" s="114"/>
      <c r="D14632" s="115"/>
      <c r="E14632" s="115"/>
      <c r="F14632" s="116"/>
      <c r="G14632" s="116"/>
      <c r="H14632" s="116"/>
      <c r="I14632" s="116"/>
      <c r="J14632" s="117"/>
      <c r="K14632" s="117"/>
      <c r="L14632" s="114"/>
      <c r="M14632" s="114"/>
      <c r="N14632" s="114"/>
      <c r="O14632" s="114"/>
      <c r="P14632" s="118"/>
      <c r="Q14632" s="118"/>
      <c r="R14632" s="118"/>
      <c r="S14632" s="118"/>
      <c r="T14632" s="118"/>
      <c r="U14632" s="118"/>
      <c r="V14632" s="118"/>
      <c r="W14632" s="118"/>
      <c r="X14632" s="118"/>
      <c r="Y14632" s="118"/>
      <c r="Z14632" s="118"/>
      <c r="AA14632" s="118"/>
      <c r="AB14632" s="118"/>
    </row>
    <row r="14633" spans="1:28">
      <c r="A14633" s="113"/>
      <c r="B14633" s="113"/>
      <c r="C14633" s="114"/>
      <c r="D14633" s="115"/>
      <c r="E14633" s="115"/>
      <c r="F14633" s="116"/>
      <c r="G14633" s="116"/>
      <c r="H14633" s="116"/>
      <c r="I14633" s="116"/>
      <c r="J14633" s="117"/>
      <c r="K14633" s="117"/>
      <c r="L14633" s="114"/>
      <c r="M14633" s="114"/>
      <c r="N14633" s="114"/>
      <c r="O14633" s="114"/>
      <c r="P14633" s="118"/>
      <c r="Q14633" s="118"/>
      <c r="R14633" s="118"/>
      <c r="S14633" s="118"/>
      <c r="T14633" s="118"/>
      <c r="U14633" s="118"/>
      <c r="V14633" s="118"/>
      <c r="W14633" s="118"/>
      <c r="X14633" s="118"/>
      <c r="Y14633" s="118"/>
      <c r="Z14633" s="118"/>
      <c r="AA14633" s="118"/>
      <c r="AB14633" s="118"/>
    </row>
    <row r="14634" spans="1:28">
      <c r="A14634" s="113"/>
      <c r="B14634" s="113"/>
      <c r="C14634" s="114"/>
      <c r="D14634" s="115"/>
      <c r="E14634" s="115"/>
      <c r="F14634" s="116"/>
      <c r="G14634" s="116"/>
      <c r="H14634" s="116"/>
      <c r="I14634" s="116"/>
      <c r="J14634" s="117"/>
      <c r="K14634" s="117"/>
      <c r="L14634" s="114"/>
      <c r="M14634" s="114"/>
      <c r="N14634" s="114"/>
      <c r="O14634" s="114"/>
      <c r="P14634" s="118"/>
      <c r="Q14634" s="118"/>
      <c r="R14634" s="118"/>
      <c r="S14634" s="118"/>
      <c r="T14634" s="118"/>
      <c r="U14634" s="118"/>
      <c r="V14634" s="118"/>
      <c r="W14634" s="118"/>
      <c r="X14634" s="118"/>
      <c r="Y14634" s="118"/>
      <c r="Z14634" s="118"/>
      <c r="AA14634" s="118"/>
      <c r="AB14634" s="118"/>
    </row>
    <row r="14635" spans="1:28">
      <c r="A14635" s="113"/>
      <c r="B14635" s="113"/>
      <c r="C14635" s="114"/>
      <c r="D14635" s="115"/>
      <c r="E14635" s="115"/>
      <c r="F14635" s="116"/>
      <c r="G14635" s="116"/>
      <c r="H14635" s="116"/>
      <c r="I14635" s="116"/>
      <c r="J14635" s="117"/>
      <c r="K14635" s="117"/>
      <c r="L14635" s="114"/>
      <c r="M14635" s="114"/>
      <c r="N14635" s="114"/>
      <c r="O14635" s="114"/>
      <c r="P14635" s="118"/>
      <c r="Q14635" s="118"/>
      <c r="R14635" s="118"/>
      <c r="S14635" s="118"/>
      <c r="T14635" s="118"/>
      <c r="U14635" s="118"/>
      <c r="V14635" s="118"/>
      <c r="W14635" s="118"/>
      <c r="X14635" s="118"/>
      <c r="Y14635" s="118"/>
      <c r="Z14635" s="118"/>
      <c r="AA14635" s="118"/>
      <c r="AB14635" s="118"/>
    </row>
    <row r="14636" spans="1:28">
      <c r="A14636" s="113"/>
      <c r="B14636" s="113"/>
      <c r="C14636" s="114"/>
      <c r="D14636" s="115"/>
      <c r="E14636" s="115"/>
      <c r="F14636" s="116"/>
      <c r="G14636" s="116"/>
      <c r="H14636" s="116"/>
      <c r="I14636" s="116"/>
      <c r="J14636" s="117"/>
      <c r="K14636" s="117"/>
      <c r="L14636" s="114"/>
      <c r="M14636" s="114"/>
      <c r="N14636" s="114"/>
      <c r="O14636" s="114"/>
      <c r="P14636" s="118"/>
      <c r="Q14636" s="118"/>
      <c r="R14636" s="118"/>
      <c r="S14636" s="118"/>
      <c r="T14636" s="118"/>
      <c r="U14636" s="118"/>
      <c r="V14636" s="118"/>
      <c r="W14636" s="118"/>
      <c r="X14636" s="118"/>
      <c r="Y14636" s="118"/>
      <c r="Z14636" s="118"/>
      <c r="AA14636" s="118"/>
      <c r="AB14636" s="118"/>
    </row>
    <row r="14637" spans="1:28">
      <c r="A14637" s="113"/>
      <c r="B14637" s="113"/>
      <c r="C14637" s="114"/>
      <c r="D14637" s="115"/>
      <c r="E14637" s="115"/>
      <c r="F14637" s="116"/>
      <c r="G14637" s="116"/>
      <c r="H14637" s="116"/>
      <c r="I14637" s="116"/>
      <c r="J14637" s="117"/>
      <c r="K14637" s="117"/>
      <c r="L14637" s="114"/>
      <c r="M14637" s="114"/>
      <c r="N14637" s="114"/>
      <c r="O14637" s="114"/>
      <c r="P14637" s="118"/>
      <c r="Q14637" s="118"/>
      <c r="R14637" s="118"/>
      <c r="S14637" s="118"/>
      <c r="T14637" s="118"/>
      <c r="U14637" s="118"/>
      <c r="V14637" s="118"/>
      <c r="W14637" s="118"/>
      <c r="X14637" s="118"/>
      <c r="Y14637" s="118"/>
      <c r="Z14637" s="118"/>
      <c r="AA14637" s="118"/>
      <c r="AB14637" s="118"/>
    </row>
    <row r="14638" spans="1:28">
      <c r="A14638" s="113"/>
      <c r="B14638" s="113"/>
      <c r="C14638" s="114"/>
      <c r="D14638" s="115"/>
      <c r="E14638" s="115"/>
      <c r="F14638" s="116"/>
      <c r="G14638" s="116"/>
      <c r="H14638" s="116"/>
      <c r="I14638" s="116"/>
      <c r="J14638" s="117"/>
      <c r="K14638" s="117"/>
      <c r="L14638" s="114"/>
      <c r="M14638" s="114"/>
      <c r="N14638" s="114"/>
      <c r="O14638" s="114"/>
      <c r="P14638" s="118"/>
      <c r="Q14638" s="118"/>
      <c r="R14638" s="118"/>
      <c r="S14638" s="118"/>
      <c r="T14638" s="118"/>
      <c r="U14638" s="118"/>
      <c r="V14638" s="118"/>
      <c r="W14638" s="118"/>
      <c r="X14638" s="118"/>
      <c r="Y14638" s="118"/>
      <c r="Z14638" s="118"/>
      <c r="AA14638" s="118"/>
      <c r="AB14638" s="118"/>
    </row>
    <row r="14639" spans="1:28">
      <c r="A14639" s="113"/>
      <c r="B14639" s="113"/>
      <c r="C14639" s="114"/>
      <c r="D14639" s="115"/>
      <c r="E14639" s="115"/>
      <c r="F14639" s="116"/>
      <c r="G14639" s="116"/>
      <c r="H14639" s="116"/>
      <c r="I14639" s="116"/>
      <c r="J14639" s="117"/>
      <c r="K14639" s="117"/>
      <c r="L14639" s="114"/>
      <c r="M14639" s="114"/>
      <c r="N14639" s="114"/>
      <c r="O14639" s="114"/>
      <c r="P14639" s="118"/>
      <c r="Q14639" s="118"/>
      <c r="R14639" s="118"/>
      <c r="S14639" s="118"/>
      <c r="T14639" s="118"/>
      <c r="U14639" s="118"/>
      <c r="V14639" s="118"/>
      <c r="W14639" s="118"/>
      <c r="X14639" s="118"/>
      <c r="Y14639" s="118"/>
      <c r="Z14639" s="118"/>
      <c r="AA14639" s="118"/>
      <c r="AB14639" s="118"/>
    </row>
    <row r="14640" spans="1:28">
      <c r="A14640" s="113"/>
      <c r="B14640" s="113"/>
      <c r="C14640" s="114"/>
      <c r="D14640" s="115"/>
      <c r="E14640" s="115"/>
      <c r="F14640" s="116"/>
      <c r="G14640" s="116"/>
      <c r="H14640" s="116"/>
      <c r="I14640" s="116"/>
      <c r="J14640" s="117"/>
      <c r="K14640" s="117"/>
      <c r="L14640" s="114"/>
      <c r="M14640" s="114"/>
      <c r="N14640" s="114"/>
      <c r="O14640" s="114"/>
      <c r="P14640" s="118"/>
      <c r="Q14640" s="118"/>
      <c r="R14640" s="118"/>
      <c r="S14640" s="118"/>
      <c r="T14640" s="118"/>
      <c r="U14640" s="118"/>
      <c r="V14640" s="118"/>
      <c r="W14640" s="118"/>
      <c r="X14640" s="118"/>
      <c r="Y14640" s="118"/>
      <c r="Z14640" s="118"/>
      <c r="AA14640" s="118"/>
      <c r="AB14640" s="118"/>
    </row>
    <row r="14641" spans="1:28">
      <c r="A14641" s="113"/>
      <c r="B14641" s="113"/>
      <c r="C14641" s="114"/>
      <c r="D14641" s="115"/>
      <c r="E14641" s="115"/>
      <c r="F14641" s="116"/>
      <c r="G14641" s="116"/>
      <c r="H14641" s="116"/>
      <c r="I14641" s="116"/>
      <c r="J14641" s="117"/>
      <c r="K14641" s="117"/>
      <c r="L14641" s="114"/>
      <c r="M14641" s="114"/>
      <c r="N14641" s="114"/>
      <c r="O14641" s="114"/>
      <c r="P14641" s="118"/>
      <c r="Q14641" s="118"/>
      <c r="R14641" s="118"/>
      <c r="S14641" s="118"/>
      <c r="T14641" s="118"/>
      <c r="U14641" s="118"/>
      <c r="V14641" s="118"/>
      <c r="W14641" s="118"/>
      <c r="X14641" s="118"/>
      <c r="Y14641" s="118"/>
      <c r="Z14641" s="118"/>
      <c r="AA14641" s="118"/>
      <c r="AB14641" s="118"/>
    </row>
    <row r="14642" spans="1:28">
      <c r="A14642" s="113"/>
      <c r="B14642" s="113"/>
      <c r="C14642" s="114"/>
      <c r="D14642" s="115"/>
      <c r="E14642" s="115"/>
      <c r="F14642" s="116"/>
      <c r="G14642" s="116"/>
      <c r="H14642" s="116"/>
      <c r="I14642" s="116"/>
      <c r="J14642" s="117"/>
      <c r="K14642" s="117"/>
      <c r="L14642" s="114"/>
      <c r="M14642" s="114"/>
      <c r="N14642" s="114"/>
      <c r="O14642" s="114"/>
      <c r="P14642" s="118"/>
      <c r="Q14642" s="118"/>
      <c r="R14642" s="118"/>
      <c r="S14642" s="118"/>
      <c r="T14642" s="118"/>
      <c r="U14642" s="118"/>
      <c r="V14642" s="118"/>
      <c r="W14642" s="118"/>
      <c r="X14642" s="118"/>
      <c r="Y14642" s="118"/>
      <c r="Z14642" s="118"/>
      <c r="AA14642" s="118"/>
      <c r="AB14642" s="118"/>
    </row>
    <row r="14643" spans="1:28">
      <c r="A14643" s="113"/>
      <c r="B14643" s="113"/>
      <c r="C14643" s="114"/>
      <c r="D14643" s="115"/>
      <c r="E14643" s="115"/>
      <c r="F14643" s="116"/>
      <c r="G14643" s="116"/>
      <c r="H14643" s="116"/>
      <c r="I14643" s="116"/>
      <c r="J14643" s="117"/>
      <c r="K14643" s="117"/>
      <c r="L14643" s="114"/>
      <c r="M14643" s="114"/>
      <c r="N14643" s="114"/>
      <c r="O14643" s="114"/>
      <c r="P14643" s="118"/>
      <c r="Q14643" s="118"/>
      <c r="R14643" s="118"/>
      <c r="S14643" s="118"/>
      <c r="T14643" s="118"/>
      <c r="U14643" s="118"/>
      <c r="V14643" s="118"/>
      <c r="W14643" s="118"/>
      <c r="X14643" s="118"/>
      <c r="Y14643" s="118"/>
      <c r="Z14643" s="118"/>
      <c r="AA14643" s="118"/>
      <c r="AB14643" s="118"/>
    </row>
    <row r="14644" spans="1:28">
      <c r="A14644" s="113"/>
      <c r="B14644" s="113"/>
      <c r="C14644" s="114"/>
      <c r="D14644" s="115"/>
      <c r="E14644" s="115"/>
      <c r="F14644" s="116"/>
      <c r="G14644" s="116"/>
      <c r="H14644" s="116"/>
      <c r="I14644" s="116"/>
      <c r="J14644" s="117"/>
      <c r="K14644" s="117"/>
      <c r="L14644" s="114"/>
      <c r="M14644" s="114"/>
      <c r="N14644" s="114"/>
      <c r="O14644" s="114"/>
      <c r="P14644" s="118"/>
      <c r="Q14644" s="118"/>
      <c r="R14644" s="118"/>
      <c r="S14644" s="118"/>
      <c r="T14644" s="118"/>
      <c r="U14644" s="118"/>
      <c r="V14644" s="118"/>
      <c r="W14644" s="118"/>
      <c r="X14644" s="118"/>
      <c r="Y14644" s="118"/>
      <c r="Z14644" s="118"/>
      <c r="AA14644" s="118"/>
      <c r="AB14644" s="118"/>
    </row>
    <row r="14645" spans="1:28">
      <c r="A14645" s="113"/>
      <c r="B14645" s="113"/>
      <c r="C14645" s="114"/>
      <c r="D14645" s="115"/>
      <c r="E14645" s="115"/>
      <c r="F14645" s="116"/>
      <c r="G14645" s="116"/>
      <c r="H14645" s="116"/>
      <c r="I14645" s="116"/>
      <c r="J14645" s="117"/>
      <c r="K14645" s="117"/>
      <c r="L14645" s="114"/>
      <c r="M14645" s="114"/>
      <c r="N14645" s="114"/>
      <c r="O14645" s="114"/>
      <c r="P14645" s="118"/>
      <c r="Q14645" s="118"/>
      <c r="R14645" s="118"/>
      <c r="S14645" s="118"/>
      <c r="T14645" s="118"/>
      <c r="U14645" s="118"/>
      <c r="V14645" s="118"/>
      <c r="W14645" s="118"/>
      <c r="X14645" s="118"/>
      <c r="Y14645" s="118"/>
      <c r="Z14645" s="118"/>
      <c r="AA14645" s="118"/>
      <c r="AB14645" s="118"/>
    </row>
    <row r="14646" spans="1:28">
      <c r="A14646" s="113"/>
      <c r="B14646" s="113"/>
      <c r="C14646" s="114"/>
      <c r="D14646" s="115"/>
      <c r="E14646" s="115"/>
      <c r="F14646" s="116"/>
      <c r="G14646" s="116"/>
      <c r="H14646" s="116"/>
      <c r="I14646" s="116"/>
      <c r="J14646" s="117"/>
      <c r="K14646" s="117"/>
      <c r="L14646" s="114"/>
      <c r="M14646" s="114"/>
      <c r="N14646" s="114"/>
      <c r="O14646" s="114"/>
      <c r="P14646" s="118"/>
      <c r="Q14646" s="118"/>
      <c r="R14646" s="118"/>
      <c r="S14646" s="118"/>
      <c r="T14646" s="118"/>
      <c r="U14646" s="118"/>
      <c r="V14646" s="118"/>
      <c r="W14646" s="118"/>
      <c r="X14646" s="118"/>
      <c r="Y14646" s="118"/>
      <c r="Z14646" s="118"/>
      <c r="AA14646" s="118"/>
      <c r="AB14646" s="118"/>
    </row>
    <row r="14647" spans="1:28">
      <c r="A14647" s="113"/>
      <c r="B14647" s="113"/>
      <c r="C14647" s="114"/>
      <c r="D14647" s="115"/>
      <c r="E14647" s="115"/>
      <c r="F14647" s="116"/>
      <c r="G14647" s="116"/>
      <c r="H14647" s="116"/>
      <c r="I14647" s="116"/>
      <c r="J14647" s="117"/>
      <c r="K14647" s="117"/>
      <c r="L14647" s="114"/>
      <c r="M14647" s="114"/>
      <c r="N14647" s="114"/>
      <c r="O14647" s="114"/>
      <c r="P14647" s="118"/>
      <c r="Q14647" s="118"/>
      <c r="R14647" s="118"/>
      <c r="S14647" s="118"/>
      <c r="T14647" s="118"/>
      <c r="U14647" s="118"/>
      <c r="V14647" s="118"/>
      <c r="W14647" s="118"/>
      <c r="X14647" s="118"/>
      <c r="Y14647" s="118"/>
      <c r="Z14647" s="118"/>
      <c r="AA14647" s="118"/>
      <c r="AB14647" s="118"/>
    </row>
    <row r="14648" spans="1:28">
      <c r="A14648" s="113"/>
      <c r="B14648" s="113"/>
      <c r="C14648" s="114"/>
      <c r="D14648" s="115"/>
      <c r="E14648" s="115"/>
      <c r="F14648" s="116"/>
      <c r="G14648" s="116"/>
      <c r="H14648" s="116"/>
      <c r="I14648" s="116"/>
      <c r="J14648" s="117"/>
      <c r="K14648" s="117"/>
      <c r="L14648" s="114"/>
      <c r="M14648" s="114"/>
      <c r="N14648" s="114"/>
      <c r="O14648" s="114"/>
      <c r="P14648" s="118"/>
      <c r="Q14648" s="118"/>
      <c r="R14648" s="118"/>
      <c r="S14648" s="118"/>
      <c r="T14648" s="118"/>
      <c r="U14648" s="118"/>
      <c r="V14648" s="118"/>
      <c r="W14648" s="118"/>
      <c r="X14648" s="118"/>
      <c r="Y14648" s="118"/>
      <c r="Z14648" s="118"/>
      <c r="AA14648" s="118"/>
      <c r="AB14648" s="118"/>
    </row>
    <row r="14649" spans="1:28">
      <c r="A14649" s="113"/>
      <c r="B14649" s="113"/>
      <c r="C14649" s="114"/>
      <c r="D14649" s="115"/>
      <c r="E14649" s="115"/>
      <c r="F14649" s="116"/>
      <c r="G14649" s="116"/>
      <c r="H14649" s="116"/>
      <c r="I14649" s="116"/>
      <c r="J14649" s="117"/>
      <c r="K14649" s="117"/>
      <c r="L14649" s="114"/>
      <c r="M14649" s="114"/>
      <c r="N14649" s="114"/>
      <c r="O14649" s="114"/>
      <c r="P14649" s="118"/>
      <c r="Q14649" s="118"/>
      <c r="R14649" s="118"/>
      <c r="S14649" s="118"/>
      <c r="T14649" s="118"/>
      <c r="U14649" s="118"/>
      <c r="V14649" s="118"/>
      <c r="W14649" s="118"/>
      <c r="X14649" s="118"/>
      <c r="Y14649" s="118"/>
      <c r="Z14649" s="118"/>
      <c r="AA14649" s="118"/>
      <c r="AB14649" s="118"/>
    </row>
    <row r="14650" spans="1:28">
      <c r="A14650" s="113"/>
      <c r="B14650" s="113"/>
      <c r="C14650" s="114"/>
      <c r="D14650" s="115"/>
      <c r="E14650" s="115"/>
      <c r="F14650" s="116"/>
      <c r="G14650" s="116"/>
      <c r="H14650" s="116"/>
      <c r="I14650" s="116"/>
      <c r="J14650" s="117"/>
      <c r="K14650" s="117"/>
      <c r="L14650" s="114"/>
      <c r="M14650" s="114"/>
      <c r="N14650" s="114"/>
      <c r="O14650" s="114"/>
      <c r="P14650" s="118"/>
      <c r="Q14650" s="118"/>
      <c r="R14650" s="118"/>
      <c r="S14650" s="118"/>
      <c r="T14650" s="118"/>
      <c r="U14650" s="118"/>
      <c r="V14650" s="118"/>
      <c r="W14650" s="118"/>
      <c r="X14650" s="118"/>
      <c r="Y14650" s="118"/>
      <c r="Z14650" s="118"/>
      <c r="AA14650" s="118"/>
      <c r="AB14650" s="118"/>
    </row>
    <row r="14651" spans="1:28">
      <c r="A14651" s="113"/>
      <c r="B14651" s="113"/>
      <c r="C14651" s="114"/>
      <c r="D14651" s="115"/>
      <c r="E14651" s="115"/>
      <c r="F14651" s="116"/>
      <c r="G14651" s="116"/>
      <c r="H14651" s="116"/>
      <c r="I14651" s="116"/>
      <c r="J14651" s="117"/>
      <c r="K14651" s="117"/>
      <c r="L14651" s="114"/>
      <c r="M14651" s="114"/>
      <c r="N14651" s="114"/>
      <c r="O14651" s="114"/>
      <c r="P14651" s="118"/>
      <c r="Q14651" s="118"/>
      <c r="R14651" s="118"/>
      <c r="S14651" s="118"/>
      <c r="T14651" s="118"/>
      <c r="U14651" s="118"/>
      <c r="V14651" s="118"/>
      <c r="W14651" s="118"/>
      <c r="X14651" s="118"/>
      <c r="Y14651" s="118"/>
      <c r="Z14651" s="118"/>
      <c r="AA14651" s="118"/>
      <c r="AB14651" s="118"/>
    </row>
    <row r="14652" spans="1:28">
      <c r="A14652" s="113"/>
      <c r="B14652" s="113"/>
      <c r="C14652" s="114"/>
      <c r="D14652" s="115"/>
      <c r="E14652" s="115"/>
      <c r="F14652" s="116"/>
      <c r="G14652" s="116"/>
      <c r="H14652" s="116"/>
      <c r="I14652" s="116"/>
      <c r="J14652" s="117"/>
      <c r="K14652" s="117"/>
      <c r="L14652" s="114"/>
      <c r="M14652" s="114"/>
      <c r="N14652" s="114"/>
      <c r="O14652" s="114"/>
      <c r="P14652" s="118"/>
      <c r="Q14652" s="118"/>
      <c r="R14652" s="118"/>
      <c r="S14652" s="118"/>
      <c r="T14652" s="118"/>
      <c r="U14652" s="118"/>
      <c r="V14652" s="118"/>
      <c r="W14652" s="118"/>
      <c r="X14652" s="118"/>
      <c r="Y14652" s="118"/>
      <c r="Z14652" s="118"/>
      <c r="AA14652" s="118"/>
      <c r="AB14652" s="118"/>
    </row>
    <row r="14653" spans="1:28">
      <c r="A14653" s="113"/>
      <c r="B14653" s="113"/>
      <c r="C14653" s="114"/>
      <c r="D14653" s="115"/>
      <c r="E14653" s="115"/>
      <c r="F14653" s="116"/>
      <c r="G14653" s="116"/>
      <c r="H14653" s="116"/>
      <c r="I14653" s="116"/>
      <c r="J14653" s="117"/>
      <c r="K14653" s="117"/>
      <c r="L14653" s="114"/>
      <c r="M14653" s="114"/>
      <c r="N14653" s="114"/>
      <c r="O14653" s="114"/>
      <c r="P14653" s="118"/>
      <c r="Q14653" s="118"/>
      <c r="R14653" s="118"/>
      <c r="S14653" s="118"/>
      <c r="T14653" s="118"/>
      <c r="U14653" s="118"/>
      <c r="V14653" s="118"/>
      <c r="W14653" s="118"/>
      <c r="X14653" s="118"/>
      <c r="Y14653" s="118"/>
      <c r="Z14653" s="118"/>
      <c r="AA14653" s="118"/>
      <c r="AB14653" s="118"/>
    </row>
    <row r="14654" spans="1:28">
      <c r="A14654" s="113"/>
      <c r="B14654" s="113"/>
      <c r="C14654" s="114"/>
      <c r="D14654" s="115"/>
      <c r="E14654" s="115"/>
      <c r="F14654" s="116"/>
      <c r="G14654" s="116"/>
      <c r="H14654" s="116"/>
      <c r="I14654" s="116"/>
      <c r="J14654" s="117"/>
      <c r="K14654" s="117"/>
      <c r="L14654" s="114"/>
      <c r="M14654" s="114"/>
      <c r="N14654" s="114"/>
      <c r="O14654" s="114"/>
      <c r="P14654" s="118"/>
      <c r="Q14654" s="118"/>
      <c r="R14654" s="118"/>
      <c r="S14654" s="118"/>
      <c r="T14654" s="118"/>
      <c r="U14654" s="118"/>
      <c r="V14654" s="118"/>
      <c r="W14654" s="118"/>
      <c r="X14654" s="118"/>
      <c r="Y14654" s="118"/>
      <c r="Z14654" s="118"/>
      <c r="AA14654" s="118"/>
      <c r="AB14654" s="118"/>
    </row>
    <row r="14655" spans="1:28">
      <c r="A14655" s="113"/>
      <c r="B14655" s="113"/>
      <c r="C14655" s="114"/>
      <c r="D14655" s="115"/>
      <c r="E14655" s="115"/>
      <c r="F14655" s="116"/>
      <c r="G14655" s="116"/>
      <c r="H14655" s="116"/>
      <c r="I14655" s="116"/>
      <c r="J14655" s="117"/>
      <c r="K14655" s="117"/>
      <c r="L14655" s="114"/>
      <c r="M14655" s="114"/>
      <c r="N14655" s="114"/>
      <c r="O14655" s="114"/>
      <c r="P14655" s="118"/>
      <c r="Q14655" s="118"/>
      <c r="R14655" s="118"/>
      <c r="S14655" s="118"/>
      <c r="T14655" s="118"/>
      <c r="U14655" s="118"/>
      <c r="V14655" s="118"/>
      <c r="W14655" s="118"/>
      <c r="X14655" s="118"/>
      <c r="Y14655" s="118"/>
      <c r="Z14655" s="118"/>
      <c r="AA14655" s="118"/>
      <c r="AB14655" s="118"/>
    </row>
    <row r="14656" spans="1:28">
      <c r="A14656" s="113"/>
      <c r="B14656" s="113"/>
      <c r="C14656" s="114"/>
      <c r="D14656" s="115"/>
      <c r="E14656" s="115"/>
      <c r="F14656" s="116"/>
      <c r="G14656" s="116"/>
      <c r="H14656" s="116"/>
      <c r="I14656" s="116"/>
      <c r="J14656" s="117"/>
      <c r="K14656" s="117"/>
      <c r="L14656" s="114"/>
      <c r="M14656" s="114"/>
      <c r="N14656" s="114"/>
      <c r="O14656" s="114"/>
      <c r="P14656" s="118"/>
      <c r="Q14656" s="118"/>
      <c r="R14656" s="118"/>
      <c r="S14656" s="118"/>
      <c r="T14656" s="118"/>
      <c r="U14656" s="118"/>
      <c r="V14656" s="118"/>
      <c r="W14656" s="118"/>
      <c r="X14656" s="118"/>
      <c r="Y14656" s="118"/>
      <c r="Z14656" s="118"/>
      <c r="AA14656" s="118"/>
      <c r="AB14656" s="118"/>
    </row>
    <row r="14657" spans="1:28">
      <c r="A14657" s="113"/>
      <c r="B14657" s="113"/>
      <c r="C14657" s="114"/>
      <c r="D14657" s="115"/>
      <c r="E14657" s="115"/>
      <c r="F14657" s="116"/>
      <c r="G14657" s="116"/>
      <c r="H14657" s="116"/>
      <c r="I14657" s="116"/>
      <c r="J14657" s="117"/>
      <c r="K14657" s="117"/>
      <c r="L14657" s="114"/>
      <c r="M14657" s="114"/>
      <c r="N14657" s="114"/>
      <c r="O14657" s="114"/>
      <c r="P14657" s="118"/>
      <c r="Q14657" s="118"/>
      <c r="R14657" s="118"/>
      <c r="S14657" s="118"/>
      <c r="T14657" s="118"/>
      <c r="U14657" s="118"/>
      <c r="V14657" s="118"/>
      <c r="W14657" s="118"/>
      <c r="X14657" s="118"/>
      <c r="Y14657" s="118"/>
      <c r="Z14657" s="118"/>
      <c r="AA14657" s="118"/>
      <c r="AB14657" s="118"/>
    </row>
    <row r="14658" spans="1:28">
      <c r="A14658" s="113"/>
      <c r="B14658" s="113"/>
      <c r="C14658" s="114"/>
      <c r="D14658" s="115"/>
      <c r="E14658" s="115"/>
      <c r="F14658" s="116"/>
      <c r="G14658" s="116"/>
      <c r="H14658" s="116"/>
      <c r="I14658" s="116"/>
      <c r="J14658" s="117"/>
      <c r="K14658" s="117"/>
      <c r="L14658" s="114"/>
      <c r="M14658" s="114"/>
      <c r="N14658" s="114"/>
      <c r="O14658" s="114"/>
      <c r="P14658" s="118"/>
      <c r="Q14658" s="118"/>
      <c r="R14658" s="118"/>
      <c r="S14658" s="118"/>
      <c r="T14658" s="118"/>
      <c r="U14658" s="118"/>
      <c r="V14658" s="118"/>
      <c r="W14658" s="118"/>
      <c r="X14658" s="118"/>
      <c r="Y14658" s="118"/>
      <c r="Z14658" s="118"/>
      <c r="AA14658" s="118"/>
      <c r="AB14658" s="118"/>
    </row>
    <row r="14659" spans="1:28">
      <c r="A14659" s="113"/>
      <c r="B14659" s="113"/>
      <c r="C14659" s="114"/>
      <c r="D14659" s="115"/>
      <c r="E14659" s="115"/>
      <c r="F14659" s="116"/>
      <c r="G14659" s="116"/>
      <c r="H14659" s="116"/>
      <c r="I14659" s="116"/>
      <c r="J14659" s="117"/>
      <c r="K14659" s="117"/>
      <c r="L14659" s="114"/>
      <c r="M14659" s="114"/>
      <c r="N14659" s="114"/>
      <c r="O14659" s="114"/>
      <c r="P14659" s="118"/>
      <c r="Q14659" s="118"/>
      <c r="R14659" s="118"/>
      <c r="S14659" s="118"/>
      <c r="T14659" s="118"/>
      <c r="U14659" s="118"/>
      <c r="V14659" s="118"/>
      <c r="W14659" s="118"/>
      <c r="X14659" s="118"/>
      <c r="Y14659" s="118"/>
      <c r="Z14659" s="118"/>
      <c r="AA14659" s="118"/>
      <c r="AB14659" s="118"/>
    </row>
    <row r="14660" spans="1:28">
      <c r="A14660" s="113"/>
      <c r="B14660" s="113"/>
      <c r="C14660" s="114"/>
      <c r="D14660" s="115"/>
      <c r="E14660" s="115"/>
      <c r="F14660" s="116"/>
      <c r="G14660" s="116"/>
      <c r="H14660" s="116"/>
      <c r="I14660" s="116"/>
      <c r="J14660" s="117"/>
      <c r="K14660" s="117"/>
      <c r="L14660" s="114"/>
      <c r="M14660" s="114"/>
      <c r="N14660" s="114"/>
      <c r="O14660" s="114"/>
      <c r="P14660" s="118"/>
      <c r="Q14660" s="118"/>
      <c r="R14660" s="118"/>
      <c r="S14660" s="118"/>
      <c r="T14660" s="118"/>
      <c r="U14660" s="118"/>
      <c r="V14660" s="118"/>
      <c r="W14660" s="118"/>
      <c r="X14660" s="118"/>
      <c r="Y14660" s="118"/>
      <c r="Z14660" s="118"/>
      <c r="AA14660" s="118"/>
      <c r="AB14660" s="118"/>
    </row>
    <row r="14661" spans="1:28">
      <c r="A14661" s="113"/>
      <c r="B14661" s="113"/>
      <c r="C14661" s="114"/>
      <c r="D14661" s="115"/>
      <c r="E14661" s="115"/>
      <c r="F14661" s="116"/>
      <c r="G14661" s="116"/>
      <c r="H14661" s="116"/>
      <c r="I14661" s="116"/>
      <c r="J14661" s="117"/>
      <c r="K14661" s="117"/>
      <c r="L14661" s="114"/>
      <c r="M14661" s="114"/>
      <c r="N14661" s="114"/>
      <c r="O14661" s="114"/>
      <c r="P14661" s="118"/>
      <c r="Q14661" s="118"/>
      <c r="R14661" s="118"/>
      <c r="S14661" s="118"/>
      <c r="T14661" s="118"/>
      <c r="U14661" s="118"/>
      <c r="V14661" s="118"/>
      <c r="W14661" s="118"/>
      <c r="X14661" s="118"/>
      <c r="Y14661" s="118"/>
      <c r="Z14661" s="118"/>
      <c r="AA14661" s="118"/>
      <c r="AB14661" s="118"/>
    </row>
    <row r="14662" spans="1:28">
      <c r="A14662" s="113"/>
      <c r="B14662" s="113"/>
      <c r="C14662" s="114"/>
      <c r="D14662" s="115"/>
      <c r="E14662" s="115"/>
      <c r="F14662" s="116"/>
      <c r="G14662" s="116"/>
      <c r="H14662" s="116"/>
      <c r="I14662" s="116"/>
      <c r="J14662" s="117"/>
      <c r="K14662" s="117"/>
      <c r="L14662" s="114"/>
      <c r="M14662" s="114"/>
      <c r="N14662" s="114"/>
      <c r="O14662" s="114"/>
      <c r="P14662" s="118"/>
      <c r="Q14662" s="118"/>
      <c r="R14662" s="118"/>
      <c r="S14662" s="118"/>
      <c r="T14662" s="118"/>
      <c r="U14662" s="118"/>
      <c r="V14662" s="118"/>
      <c r="W14662" s="118"/>
      <c r="X14662" s="118"/>
      <c r="Y14662" s="118"/>
      <c r="Z14662" s="118"/>
      <c r="AA14662" s="118"/>
      <c r="AB14662" s="118"/>
    </row>
    <row r="14663" spans="1:28">
      <c r="A14663" s="113"/>
      <c r="B14663" s="113"/>
      <c r="C14663" s="114"/>
      <c r="D14663" s="115"/>
      <c r="E14663" s="115"/>
      <c r="F14663" s="116"/>
      <c r="G14663" s="116"/>
      <c r="H14663" s="116"/>
      <c r="I14663" s="116"/>
      <c r="J14663" s="117"/>
      <c r="K14663" s="117"/>
      <c r="L14663" s="114"/>
      <c r="M14663" s="114"/>
      <c r="N14663" s="114"/>
      <c r="O14663" s="114"/>
      <c r="P14663" s="118"/>
      <c r="Q14663" s="118"/>
      <c r="R14663" s="118"/>
      <c r="S14663" s="118"/>
      <c r="T14663" s="118"/>
      <c r="U14663" s="118"/>
      <c r="V14663" s="118"/>
      <c r="W14663" s="118"/>
      <c r="X14663" s="118"/>
      <c r="Y14663" s="118"/>
      <c r="Z14663" s="118"/>
      <c r="AA14663" s="118"/>
      <c r="AB14663" s="118"/>
    </row>
    <row r="14664" spans="1:28">
      <c r="A14664" s="113"/>
      <c r="B14664" s="113"/>
      <c r="C14664" s="114"/>
      <c r="D14664" s="115"/>
      <c r="E14664" s="115"/>
      <c r="F14664" s="116"/>
      <c r="G14664" s="116"/>
      <c r="H14664" s="116"/>
      <c r="I14664" s="116"/>
      <c r="J14664" s="117"/>
      <c r="K14664" s="117"/>
      <c r="L14664" s="114"/>
      <c r="M14664" s="114"/>
      <c r="N14664" s="114"/>
      <c r="O14664" s="114"/>
      <c r="P14664" s="118"/>
      <c r="Q14664" s="118"/>
      <c r="R14664" s="118"/>
      <c r="S14664" s="118"/>
      <c r="T14664" s="118"/>
      <c r="U14664" s="118"/>
      <c r="V14664" s="118"/>
      <c r="W14664" s="118"/>
      <c r="X14664" s="118"/>
      <c r="Y14664" s="118"/>
      <c r="Z14664" s="118"/>
      <c r="AA14664" s="118"/>
      <c r="AB14664" s="118"/>
    </row>
    <row r="14665" spans="1:28">
      <c r="A14665" s="113"/>
      <c r="B14665" s="113"/>
      <c r="C14665" s="114"/>
      <c r="D14665" s="115"/>
      <c r="E14665" s="115"/>
      <c r="F14665" s="116"/>
      <c r="G14665" s="116"/>
      <c r="H14665" s="116"/>
      <c r="I14665" s="116"/>
      <c r="J14665" s="117"/>
      <c r="K14665" s="117"/>
      <c r="L14665" s="114"/>
      <c r="M14665" s="114"/>
      <c r="N14665" s="114"/>
      <c r="O14665" s="114"/>
      <c r="P14665" s="118"/>
      <c r="Q14665" s="118"/>
      <c r="R14665" s="118"/>
      <c r="S14665" s="118"/>
      <c r="T14665" s="118"/>
      <c r="U14665" s="118"/>
      <c r="V14665" s="118"/>
      <c r="W14665" s="118"/>
      <c r="X14665" s="118"/>
      <c r="Y14665" s="118"/>
      <c r="Z14665" s="118"/>
      <c r="AA14665" s="118"/>
      <c r="AB14665" s="118"/>
    </row>
    <row r="14666" spans="1:28">
      <c r="A14666" s="113"/>
      <c r="B14666" s="113"/>
      <c r="C14666" s="114"/>
      <c r="D14666" s="115"/>
      <c r="E14666" s="115"/>
      <c r="F14666" s="116"/>
      <c r="G14666" s="116"/>
      <c r="H14666" s="116"/>
      <c r="I14666" s="116"/>
      <c r="J14666" s="117"/>
      <c r="K14666" s="117"/>
      <c r="L14666" s="114"/>
      <c r="M14666" s="114"/>
      <c r="N14666" s="114"/>
      <c r="O14666" s="114"/>
      <c r="P14666" s="118"/>
      <c r="Q14666" s="118"/>
      <c r="R14666" s="118"/>
      <c r="S14666" s="118"/>
      <c r="T14666" s="118"/>
      <c r="U14666" s="118"/>
      <c r="V14666" s="118"/>
      <c r="W14666" s="118"/>
      <c r="X14666" s="118"/>
      <c r="Y14666" s="118"/>
      <c r="Z14666" s="118"/>
      <c r="AA14666" s="118"/>
      <c r="AB14666" s="118"/>
    </row>
    <row r="14667" spans="1:28">
      <c r="A14667" s="113"/>
      <c r="B14667" s="113"/>
      <c r="C14667" s="114"/>
      <c r="D14667" s="115"/>
      <c r="E14667" s="115"/>
      <c r="F14667" s="116"/>
      <c r="G14667" s="116"/>
      <c r="H14667" s="116"/>
      <c r="I14667" s="116"/>
      <c r="J14667" s="117"/>
      <c r="K14667" s="117"/>
      <c r="L14667" s="114"/>
      <c r="M14667" s="114"/>
      <c r="N14667" s="114"/>
      <c r="O14667" s="114"/>
      <c r="P14667" s="118"/>
      <c r="Q14667" s="118"/>
      <c r="R14667" s="118"/>
      <c r="S14667" s="118"/>
      <c r="T14667" s="118"/>
      <c r="U14667" s="118"/>
      <c r="V14667" s="118"/>
      <c r="W14667" s="118"/>
      <c r="X14667" s="118"/>
      <c r="Y14667" s="118"/>
      <c r="Z14667" s="118"/>
      <c r="AA14667" s="118"/>
      <c r="AB14667" s="118"/>
    </row>
    <row r="14668" spans="1:28">
      <c r="A14668" s="113"/>
      <c r="B14668" s="113"/>
      <c r="C14668" s="114"/>
      <c r="D14668" s="115"/>
      <c r="E14668" s="115"/>
      <c r="F14668" s="116"/>
      <c r="G14668" s="116"/>
      <c r="H14668" s="116"/>
      <c r="I14668" s="116"/>
      <c r="J14668" s="117"/>
      <c r="K14668" s="117"/>
      <c r="L14668" s="114"/>
      <c r="M14668" s="114"/>
      <c r="N14668" s="114"/>
      <c r="O14668" s="114"/>
      <c r="P14668" s="118"/>
      <c r="Q14668" s="118"/>
      <c r="R14668" s="118"/>
      <c r="S14668" s="118"/>
      <c r="T14668" s="118"/>
      <c r="U14668" s="118"/>
      <c r="V14668" s="118"/>
      <c r="W14668" s="118"/>
      <c r="X14668" s="118"/>
      <c r="Y14668" s="118"/>
      <c r="Z14668" s="118"/>
      <c r="AA14668" s="118"/>
      <c r="AB14668" s="118"/>
    </row>
    <row r="14669" spans="1:28">
      <c r="A14669" s="113"/>
      <c r="B14669" s="113"/>
      <c r="C14669" s="114"/>
      <c r="D14669" s="115"/>
      <c r="E14669" s="115"/>
      <c r="F14669" s="116"/>
      <c r="G14669" s="116"/>
      <c r="H14669" s="116"/>
      <c r="I14669" s="116"/>
      <c r="J14669" s="117"/>
      <c r="K14669" s="117"/>
      <c r="L14669" s="114"/>
      <c r="M14669" s="114"/>
      <c r="N14669" s="114"/>
      <c r="O14669" s="114"/>
      <c r="P14669" s="118"/>
      <c r="Q14669" s="118"/>
      <c r="R14669" s="118"/>
      <c r="S14669" s="118"/>
      <c r="T14669" s="118"/>
      <c r="U14669" s="118"/>
      <c r="V14669" s="118"/>
      <c r="W14669" s="118"/>
      <c r="X14669" s="118"/>
      <c r="Y14669" s="118"/>
      <c r="Z14669" s="118"/>
      <c r="AA14669" s="118"/>
      <c r="AB14669" s="118"/>
    </row>
    <row r="14670" spans="1:28">
      <c r="A14670" s="113"/>
      <c r="B14670" s="113"/>
      <c r="C14670" s="114"/>
      <c r="D14670" s="115"/>
      <c r="E14670" s="115"/>
      <c r="F14670" s="116"/>
      <c r="G14670" s="116"/>
      <c r="H14670" s="116"/>
      <c r="I14670" s="116"/>
      <c r="J14670" s="117"/>
      <c r="K14670" s="117"/>
      <c r="L14670" s="114"/>
      <c r="M14670" s="114"/>
      <c r="N14670" s="114"/>
      <c r="O14670" s="114"/>
      <c r="P14670" s="118"/>
      <c r="Q14670" s="118"/>
      <c r="R14670" s="118"/>
      <c r="S14670" s="118"/>
      <c r="T14670" s="118"/>
      <c r="U14670" s="118"/>
      <c r="V14670" s="118"/>
      <c r="W14670" s="118"/>
      <c r="X14670" s="118"/>
      <c r="Y14670" s="118"/>
      <c r="Z14670" s="118"/>
      <c r="AA14670" s="118"/>
      <c r="AB14670" s="118"/>
    </row>
    <row r="14671" spans="1:28">
      <c r="A14671" s="113"/>
      <c r="B14671" s="113"/>
      <c r="C14671" s="114"/>
      <c r="D14671" s="115"/>
      <c r="E14671" s="115"/>
      <c r="F14671" s="116"/>
      <c r="G14671" s="116"/>
      <c r="H14671" s="116"/>
      <c r="I14671" s="116"/>
      <c r="J14671" s="117"/>
      <c r="K14671" s="117"/>
      <c r="L14671" s="114"/>
      <c r="M14671" s="114"/>
      <c r="N14671" s="114"/>
      <c r="O14671" s="114"/>
      <c r="P14671" s="118"/>
      <c r="Q14671" s="118"/>
      <c r="R14671" s="118"/>
      <c r="S14671" s="118"/>
      <c r="T14671" s="118"/>
      <c r="U14671" s="118"/>
      <c r="V14671" s="118"/>
      <c r="W14671" s="118"/>
      <c r="X14671" s="118"/>
      <c r="Y14671" s="118"/>
      <c r="Z14671" s="118"/>
      <c r="AA14671" s="118"/>
      <c r="AB14671" s="118"/>
    </row>
    <row r="14672" spans="1:28">
      <c r="A14672" s="113"/>
      <c r="B14672" s="113"/>
      <c r="C14672" s="114"/>
      <c r="D14672" s="115"/>
      <c r="E14672" s="115"/>
      <c r="F14672" s="116"/>
      <c r="G14672" s="116"/>
      <c r="H14672" s="116"/>
      <c r="I14672" s="116"/>
      <c r="J14672" s="117"/>
      <c r="K14672" s="117"/>
      <c r="L14672" s="114"/>
      <c r="M14672" s="114"/>
      <c r="N14672" s="114"/>
      <c r="O14672" s="114"/>
      <c r="P14672" s="118"/>
      <c r="Q14672" s="118"/>
      <c r="R14672" s="118"/>
      <c r="S14672" s="118"/>
      <c r="T14672" s="118"/>
      <c r="U14672" s="118"/>
      <c r="V14672" s="118"/>
      <c r="W14672" s="118"/>
      <c r="X14672" s="118"/>
      <c r="Y14672" s="118"/>
      <c r="Z14672" s="118"/>
      <c r="AA14672" s="118"/>
      <c r="AB14672" s="118"/>
    </row>
    <row r="14673" spans="1:28">
      <c r="A14673" s="113"/>
      <c r="B14673" s="113"/>
      <c r="C14673" s="114"/>
      <c r="D14673" s="115"/>
      <c r="E14673" s="115"/>
      <c r="F14673" s="116"/>
      <c r="G14673" s="116"/>
      <c r="H14673" s="116"/>
      <c r="I14673" s="116"/>
      <c r="J14673" s="117"/>
      <c r="K14673" s="117"/>
      <c r="L14673" s="114"/>
      <c r="M14673" s="114"/>
      <c r="N14673" s="114"/>
      <c r="O14673" s="114"/>
      <c r="P14673" s="118"/>
      <c r="Q14673" s="118"/>
      <c r="R14673" s="118"/>
      <c r="S14673" s="118"/>
      <c r="T14673" s="118"/>
      <c r="U14673" s="118"/>
      <c r="V14673" s="118"/>
      <c r="W14673" s="118"/>
      <c r="X14673" s="118"/>
      <c r="Y14673" s="118"/>
      <c r="Z14673" s="118"/>
      <c r="AA14673" s="118"/>
      <c r="AB14673" s="118"/>
    </row>
    <row r="14674" spans="1:28">
      <c r="A14674" s="113"/>
      <c r="B14674" s="113"/>
      <c r="C14674" s="114"/>
      <c r="D14674" s="115"/>
      <c r="E14674" s="115"/>
      <c r="F14674" s="116"/>
      <c r="G14674" s="116"/>
      <c r="H14674" s="116"/>
      <c r="I14674" s="116"/>
      <c r="J14674" s="117"/>
      <c r="K14674" s="117"/>
      <c r="L14674" s="114"/>
      <c r="M14674" s="114"/>
      <c r="N14674" s="114"/>
      <c r="O14674" s="114"/>
      <c r="P14674" s="118"/>
      <c r="Q14674" s="118"/>
      <c r="R14674" s="118"/>
      <c r="S14674" s="118"/>
      <c r="T14674" s="118"/>
      <c r="U14674" s="118"/>
      <c r="V14674" s="118"/>
      <c r="W14674" s="118"/>
      <c r="X14674" s="118"/>
      <c r="Y14674" s="118"/>
      <c r="Z14674" s="118"/>
      <c r="AA14674" s="118"/>
      <c r="AB14674" s="118"/>
    </row>
    <row r="14675" spans="1:28">
      <c r="A14675" s="113"/>
      <c r="B14675" s="113"/>
      <c r="C14675" s="114"/>
      <c r="D14675" s="115"/>
      <c r="E14675" s="115"/>
      <c r="F14675" s="116"/>
      <c r="G14675" s="116"/>
      <c r="H14675" s="116"/>
      <c r="I14675" s="116"/>
      <c r="J14675" s="117"/>
      <c r="K14675" s="117"/>
      <c r="L14675" s="114"/>
      <c r="M14675" s="114"/>
      <c r="N14675" s="114"/>
      <c r="O14675" s="114"/>
      <c r="P14675" s="118"/>
      <c r="Q14675" s="118"/>
      <c r="R14675" s="118"/>
      <c r="S14675" s="118"/>
      <c r="T14675" s="118"/>
      <c r="U14675" s="118"/>
      <c r="V14675" s="118"/>
      <c r="W14675" s="118"/>
      <c r="X14675" s="118"/>
      <c r="Y14675" s="118"/>
      <c r="Z14675" s="118"/>
      <c r="AA14675" s="118"/>
      <c r="AB14675" s="118"/>
    </row>
    <row r="14676" spans="1:28">
      <c r="A14676" s="113"/>
      <c r="B14676" s="113"/>
      <c r="C14676" s="114"/>
      <c r="D14676" s="115"/>
      <c r="E14676" s="115"/>
      <c r="F14676" s="116"/>
      <c r="G14676" s="116"/>
      <c r="H14676" s="116"/>
      <c r="I14676" s="116"/>
      <c r="J14676" s="117"/>
      <c r="K14676" s="117"/>
      <c r="L14676" s="114"/>
      <c r="M14676" s="114"/>
      <c r="N14676" s="114"/>
      <c r="O14676" s="114"/>
      <c r="P14676" s="118"/>
      <c r="Q14676" s="118"/>
      <c r="R14676" s="118"/>
      <c r="S14676" s="118"/>
      <c r="T14676" s="118"/>
      <c r="U14676" s="118"/>
      <c r="V14676" s="118"/>
      <c r="W14676" s="118"/>
      <c r="X14676" s="118"/>
      <c r="Y14676" s="118"/>
      <c r="Z14676" s="118"/>
      <c r="AA14676" s="118"/>
      <c r="AB14676" s="118"/>
    </row>
    <row r="14677" spans="1:28">
      <c r="A14677" s="113"/>
      <c r="B14677" s="113"/>
      <c r="C14677" s="114"/>
      <c r="D14677" s="115"/>
      <c r="E14677" s="115"/>
      <c r="F14677" s="116"/>
      <c r="G14677" s="116"/>
      <c r="H14677" s="116"/>
      <c r="I14677" s="116"/>
      <c r="J14677" s="117"/>
      <c r="K14677" s="117"/>
      <c r="L14677" s="114"/>
      <c r="M14677" s="114"/>
      <c r="N14677" s="114"/>
      <c r="O14677" s="114"/>
      <c r="P14677" s="118"/>
      <c r="Q14677" s="118"/>
      <c r="R14677" s="118"/>
      <c r="S14677" s="118"/>
      <c r="T14677" s="118"/>
      <c r="U14677" s="118"/>
      <c r="V14677" s="118"/>
      <c r="W14677" s="118"/>
      <c r="X14677" s="118"/>
      <c r="Y14677" s="118"/>
      <c r="Z14677" s="118"/>
      <c r="AA14677" s="118"/>
      <c r="AB14677" s="118"/>
    </row>
    <row r="14678" spans="1:28">
      <c r="A14678" s="113"/>
      <c r="B14678" s="113"/>
      <c r="C14678" s="114"/>
      <c r="D14678" s="115"/>
      <c r="E14678" s="115"/>
      <c r="F14678" s="116"/>
      <c r="G14678" s="116"/>
      <c r="H14678" s="116"/>
      <c r="I14678" s="116"/>
      <c r="J14678" s="117"/>
      <c r="K14678" s="117"/>
      <c r="L14678" s="114"/>
      <c r="M14678" s="114"/>
      <c r="N14678" s="114"/>
      <c r="O14678" s="114"/>
      <c r="P14678" s="118"/>
      <c r="Q14678" s="118"/>
      <c r="R14678" s="118"/>
      <c r="S14678" s="118"/>
      <c r="T14678" s="118"/>
      <c r="U14678" s="118"/>
      <c r="V14678" s="118"/>
      <c r="W14678" s="118"/>
      <c r="X14678" s="118"/>
      <c r="Y14678" s="118"/>
      <c r="Z14678" s="118"/>
      <c r="AA14678" s="118"/>
      <c r="AB14678" s="118"/>
    </row>
    <row r="14679" spans="1:28">
      <c r="A14679" s="113"/>
      <c r="B14679" s="113"/>
      <c r="C14679" s="114"/>
      <c r="D14679" s="115"/>
      <c r="E14679" s="115"/>
      <c r="F14679" s="116"/>
      <c r="G14679" s="116"/>
      <c r="H14679" s="116"/>
      <c r="I14679" s="116"/>
      <c r="J14679" s="117"/>
      <c r="K14679" s="117"/>
      <c r="L14679" s="114"/>
      <c r="M14679" s="114"/>
      <c r="N14679" s="114"/>
      <c r="O14679" s="114"/>
      <c r="P14679" s="118"/>
      <c r="Q14679" s="118"/>
      <c r="R14679" s="118"/>
      <c r="S14679" s="118"/>
      <c r="T14679" s="118"/>
      <c r="U14679" s="118"/>
      <c r="V14679" s="118"/>
      <c r="W14679" s="118"/>
      <c r="X14679" s="118"/>
      <c r="Y14679" s="118"/>
      <c r="Z14679" s="118"/>
      <c r="AA14679" s="118"/>
      <c r="AB14679" s="118"/>
    </row>
    <row r="14680" spans="1:28">
      <c r="A14680" s="113"/>
      <c r="B14680" s="113"/>
      <c r="C14680" s="114"/>
      <c r="D14680" s="115"/>
      <c r="E14680" s="115"/>
      <c r="F14680" s="116"/>
      <c r="G14680" s="116"/>
      <c r="H14680" s="116"/>
      <c r="I14680" s="116"/>
      <c r="J14680" s="117"/>
      <c r="K14680" s="117"/>
      <c r="L14680" s="114"/>
      <c r="M14680" s="114"/>
      <c r="N14680" s="114"/>
      <c r="O14680" s="114"/>
      <c r="P14680" s="118"/>
      <c r="Q14680" s="118"/>
      <c r="R14680" s="118"/>
      <c r="S14680" s="118"/>
      <c r="T14680" s="118"/>
      <c r="U14680" s="118"/>
      <c r="V14680" s="118"/>
      <c r="W14680" s="118"/>
      <c r="X14680" s="118"/>
      <c r="Y14680" s="118"/>
      <c r="Z14680" s="118"/>
      <c r="AA14680" s="118"/>
      <c r="AB14680" s="118"/>
    </row>
    <row r="14681" spans="1:28">
      <c r="A14681" s="113"/>
      <c r="B14681" s="113"/>
      <c r="C14681" s="114"/>
      <c r="D14681" s="115"/>
      <c r="E14681" s="115"/>
      <c r="F14681" s="116"/>
      <c r="G14681" s="116"/>
      <c r="H14681" s="116"/>
      <c r="I14681" s="116"/>
      <c r="J14681" s="117"/>
      <c r="K14681" s="117"/>
      <c r="L14681" s="114"/>
      <c r="M14681" s="114"/>
      <c r="N14681" s="114"/>
      <c r="O14681" s="114"/>
      <c r="P14681" s="118"/>
      <c r="Q14681" s="118"/>
      <c r="R14681" s="118"/>
      <c r="S14681" s="118"/>
      <c r="T14681" s="118"/>
      <c r="U14681" s="118"/>
      <c r="V14681" s="118"/>
      <c r="W14681" s="118"/>
      <c r="X14681" s="118"/>
      <c r="Y14681" s="118"/>
      <c r="Z14681" s="118"/>
      <c r="AA14681" s="118"/>
      <c r="AB14681" s="118"/>
    </row>
    <row r="14682" spans="1:28">
      <c r="A14682" s="113"/>
      <c r="B14682" s="113"/>
      <c r="C14682" s="114"/>
      <c r="D14682" s="115"/>
      <c r="E14682" s="115"/>
      <c r="F14682" s="116"/>
      <c r="G14682" s="116"/>
      <c r="H14682" s="116"/>
      <c r="I14682" s="116"/>
      <c r="J14682" s="117"/>
      <c r="K14682" s="117"/>
      <c r="L14682" s="114"/>
      <c r="M14682" s="114"/>
      <c r="N14682" s="114"/>
      <c r="O14682" s="114"/>
      <c r="P14682" s="118"/>
      <c r="Q14682" s="118"/>
      <c r="R14682" s="118"/>
      <c r="S14682" s="118"/>
      <c r="T14682" s="118"/>
      <c r="U14682" s="118"/>
      <c r="V14682" s="118"/>
      <c r="W14682" s="118"/>
      <c r="X14682" s="118"/>
      <c r="Y14682" s="118"/>
      <c r="Z14682" s="118"/>
      <c r="AA14682" s="118"/>
      <c r="AB14682" s="118"/>
    </row>
    <row r="14683" spans="1:28">
      <c r="A14683" s="113"/>
      <c r="B14683" s="113"/>
      <c r="C14683" s="114"/>
      <c r="D14683" s="115"/>
      <c r="E14683" s="115"/>
      <c r="F14683" s="116"/>
      <c r="G14683" s="116"/>
      <c r="H14683" s="116"/>
      <c r="I14683" s="116"/>
      <c r="J14683" s="117"/>
      <c r="K14683" s="117"/>
      <c r="L14683" s="114"/>
      <c r="M14683" s="114"/>
      <c r="N14683" s="114"/>
      <c r="O14683" s="114"/>
      <c r="P14683" s="118"/>
      <c r="Q14683" s="118"/>
      <c r="R14683" s="118"/>
      <c r="S14683" s="118"/>
      <c r="T14683" s="118"/>
      <c r="U14683" s="118"/>
      <c r="V14683" s="118"/>
      <c r="W14683" s="118"/>
      <c r="X14683" s="118"/>
      <c r="Y14683" s="118"/>
      <c r="Z14683" s="118"/>
      <c r="AA14683" s="118"/>
      <c r="AB14683" s="118"/>
    </row>
    <row r="14684" spans="1:28">
      <c r="A14684" s="113"/>
      <c r="B14684" s="113"/>
      <c r="C14684" s="114"/>
      <c r="D14684" s="115"/>
      <c r="E14684" s="115"/>
      <c r="F14684" s="116"/>
      <c r="G14684" s="116"/>
      <c r="H14684" s="116"/>
      <c r="I14684" s="116"/>
      <c r="J14684" s="117"/>
      <c r="K14684" s="117"/>
      <c r="L14684" s="114"/>
      <c r="M14684" s="114"/>
      <c r="N14684" s="114"/>
      <c r="O14684" s="114"/>
      <c r="P14684" s="118"/>
      <c r="Q14684" s="118"/>
      <c r="R14684" s="118"/>
      <c r="S14684" s="118"/>
      <c r="T14684" s="118"/>
      <c r="U14684" s="118"/>
      <c r="V14684" s="118"/>
      <c r="W14684" s="118"/>
      <c r="X14684" s="118"/>
      <c r="Y14684" s="118"/>
      <c r="Z14684" s="118"/>
      <c r="AA14684" s="118"/>
      <c r="AB14684" s="118"/>
    </row>
    <row r="14685" spans="1:28">
      <c r="A14685" s="113"/>
      <c r="B14685" s="113"/>
      <c r="C14685" s="114"/>
      <c r="D14685" s="115"/>
      <c r="E14685" s="115"/>
      <c r="F14685" s="116"/>
      <c r="G14685" s="116"/>
      <c r="H14685" s="116"/>
      <c r="I14685" s="116"/>
      <c r="J14685" s="117"/>
      <c r="K14685" s="117"/>
      <c r="L14685" s="114"/>
      <c r="M14685" s="114"/>
      <c r="N14685" s="114"/>
      <c r="O14685" s="114"/>
      <c r="P14685" s="118"/>
      <c r="Q14685" s="118"/>
      <c r="R14685" s="118"/>
      <c r="S14685" s="118"/>
      <c r="T14685" s="118"/>
      <c r="U14685" s="118"/>
      <c r="V14685" s="118"/>
      <c r="W14685" s="118"/>
      <c r="X14685" s="118"/>
      <c r="Y14685" s="118"/>
      <c r="Z14685" s="118"/>
      <c r="AA14685" s="118"/>
      <c r="AB14685" s="118"/>
    </row>
    <row r="14686" spans="1:28">
      <c r="A14686" s="113"/>
      <c r="B14686" s="113"/>
      <c r="C14686" s="114"/>
      <c r="D14686" s="115"/>
      <c r="E14686" s="115"/>
      <c r="F14686" s="116"/>
      <c r="G14686" s="116"/>
      <c r="H14686" s="116"/>
      <c r="I14686" s="116"/>
      <c r="J14686" s="117"/>
      <c r="K14686" s="117"/>
      <c r="L14686" s="114"/>
      <c r="M14686" s="114"/>
      <c r="N14686" s="114"/>
      <c r="O14686" s="114"/>
      <c r="P14686" s="118"/>
      <c r="Q14686" s="118"/>
      <c r="R14686" s="118"/>
      <c r="S14686" s="118"/>
      <c r="T14686" s="118"/>
      <c r="U14686" s="118"/>
      <c r="V14686" s="118"/>
      <c r="W14686" s="118"/>
      <c r="X14686" s="118"/>
      <c r="Y14686" s="118"/>
      <c r="Z14686" s="118"/>
      <c r="AA14686" s="118"/>
      <c r="AB14686" s="118"/>
    </row>
    <row r="14687" spans="1:28">
      <c r="A14687" s="113"/>
      <c r="B14687" s="113"/>
      <c r="C14687" s="114"/>
      <c r="D14687" s="115"/>
      <c r="E14687" s="115"/>
      <c r="F14687" s="116"/>
      <c r="G14687" s="116"/>
      <c r="H14687" s="116"/>
      <c r="I14687" s="116"/>
      <c r="J14687" s="117"/>
      <c r="K14687" s="117"/>
      <c r="L14687" s="114"/>
      <c r="M14687" s="114"/>
      <c r="N14687" s="114"/>
      <c r="O14687" s="114"/>
      <c r="P14687" s="118"/>
      <c r="Q14687" s="118"/>
      <c r="R14687" s="118"/>
      <c r="S14687" s="118"/>
      <c r="T14687" s="118"/>
      <c r="U14687" s="118"/>
      <c r="V14687" s="118"/>
      <c r="W14687" s="118"/>
      <c r="X14687" s="118"/>
      <c r="Y14687" s="118"/>
      <c r="Z14687" s="118"/>
      <c r="AA14687" s="118"/>
      <c r="AB14687" s="118"/>
    </row>
    <row r="14688" spans="1:28">
      <c r="A14688" s="113"/>
      <c r="B14688" s="113"/>
      <c r="C14688" s="114"/>
      <c r="D14688" s="115"/>
      <c r="E14688" s="115"/>
      <c r="F14688" s="116"/>
      <c r="G14688" s="116"/>
      <c r="H14688" s="116"/>
      <c r="I14688" s="116"/>
      <c r="J14688" s="117"/>
      <c r="K14688" s="117"/>
      <c r="L14688" s="114"/>
      <c r="M14688" s="114"/>
      <c r="N14688" s="114"/>
      <c r="O14688" s="114"/>
      <c r="P14688" s="118"/>
      <c r="Q14688" s="118"/>
      <c r="R14688" s="118"/>
      <c r="S14688" s="118"/>
      <c r="T14688" s="118"/>
      <c r="U14688" s="118"/>
      <c r="V14688" s="118"/>
      <c r="W14688" s="118"/>
      <c r="X14688" s="118"/>
      <c r="Y14688" s="118"/>
      <c r="Z14688" s="118"/>
      <c r="AA14688" s="118"/>
      <c r="AB14688" s="118"/>
    </row>
    <row r="14689" spans="1:28">
      <c r="A14689" s="113"/>
      <c r="B14689" s="113"/>
      <c r="C14689" s="114"/>
      <c r="D14689" s="115"/>
      <c r="E14689" s="115"/>
      <c r="F14689" s="116"/>
      <c r="G14689" s="116"/>
      <c r="H14689" s="116"/>
      <c r="I14689" s="116"/>
      <c r="J14689" s="117"/>
      <c r="K14689" s="117"/>
      <c r="L14689" s="114"/>
      <c r="M14689" s="114"/>
      <c r="N14689" s="114"/>
      <c r="O14689" s="114"/>
      <c r="P14689" s="118"/>
      <c r="Q14689" s="118"/>
      <c r="R14689" s="118"/>
      <c r="S14689" s="118"/>
      <c r="T14689" s="118"/>
      <c r="U14689" s="118"/>
      <c r="V14689" s="118"/>
      <c r="W14689" s="118"/>
      <c r="X14689" s="118"/>
      <c r="Y14689" s="118"/>
      <c r="Z14689" s="118"/>
      <c r="AA14689" s="118"/>
      <c r="AB14689" s="118"/>
    </row>
    <row r="14690" spans="1:28">
      <c r="A14690" s="113"/>
      <c r="B14690" s="113"/>
      <c r="C14690" s="114"/>
      <c r="D14690" s="115"/>
      <c r="E14690" s="115"/>
      <c r="F14690" s="116"/>
      <c r="G14690" s="116"/>
      <c r="H14690" s="116"/>
      <c r="I14690" s="116"/>
      <c r="J14690" s="117"/>
      <c r="K14690" s="117"/>
      <c r="L14690" s="114"/>
      <c r="M14690" s="114"/>
      <c r="N14690" s="114"/>
      <c r="O14690" s="114"/>
      <c r="P14690" s="118"/>
      <c r="Q14690" s="118"/>
      <c r="R14690" s="118"/>
      <c r="S14690" s="118"/>
      <c r="T14690" s="118"/>
      <c r="U14690" s="118"/>
      <c r="V14690" s="118"/>
      <c r="W14690" s="118"/>
      <c r="X14690" s="118"/>
      <c r="Y14690" s="118"/>
      <c r="Z14690" s="118"/>
      <c r="AA14690" s="118"/>
      <c r="AB14690" s="118"/>
    </row>
    <row r="14691" spans="1:28">
      <c r="A14691" s="113"/>
      <c r="B14691" s="113"/>
      <c r="C14691" s="114"/>
      <c r="D14691" s="115"/>
      <c r="E14691" s="115"/>
      <c r="F14691" s="116"/>
      <c r="G14691" s="116"/>
      <c r="H14691" s="116"/>
      <c r="I14691" s="116"/>
      <c r="J14691" s="117"/>
      <c r="K14691" s="117"/>
      <c r="L14691" s="114"/>
      <c r="M14691" s="114"/>
      <c r="N14691" s="114"/>
      <c r="O14691" s="114"/>
      <c r="P14691" s="118"/>
      <c r="Q14691" s="118"/>
      <c r="R14691" s="118"/>
      <c r="S14691" s="118"/>
      <c r="T14691" s="118"/>
      <c r="U14691" s="118"/>
      <c r="V14691" s="118"/>
      <c r="W14691" s="118"/>
      <c r="X14691" s="118"/>
      <c r="Y14691" s="118"/>
      <c r="Z14691" s="118"/>
      <c r="AA14691" s="118"/>
      <c r="AB14691" s="118"/>
    </row>
    <row r="14692" spans="1:28">
      <c r="A14692" s="113"/>
      <c r="B14692" s="113"/>
      <c r="C14692" s="114"/>
      <c r="D14692" s="115"/>
      <c r="E14692" s="115"/>
      <c r="F14692" s="116"/>
      <c r="G14692" s="116"/>
      <c r="H14692" s="116"/>
      <c r="I14692" s="116"/>
      <c r="J14692" s="117"/>
      <c r="K14692" s="117"/>
      <c r="L14692" s="114"/>
      <c r="M14692" s="114"/>
      <c r="N14692" s="114"/>
      <c r="O14692" s="114"/>
      <c r="P14692" s="118"/>
      <c r="Q14692" s="118"/>
      <c r="R14692" s="118"/>
      <c r="S14692" s="118"/>
      <c r="T14692" s="118"/>
      <c r="U14692" s="118"/>
      <c r="V14692" s="118"/>
      <c r="W14692" s="118"/>
      <c r="X14692" s="118"/>
      <c r="Y14692" s="118"/>
      <c r="Z14692" s="118"/>
      <c r="AA14692" s="118"/>
      <c r="AB14692" s="118"/>
    </row>
    <row r="14693" spans="1:28">
      <c r="A14693" s="113"/>
      <c r="B14693" s="113"/>
      <c r="C14693" s="114"/>
      <c r="D14693" s="115"/>
      <c r="E14693" s="115"/>
      <c r="F14693" s="116"/>
      <c r="G14693" s="116"/>
      <c r="H14693" s="116"/>
      <c r="I14693" s="116"/>
      <c r="J14693" s="117"/>
      <c r="K14693" s="117"/>
      <c r="L14693" s="114"/>
      <c r="M14693" s="114"/>
      <c r="N14693" s="114"/>
      <c r="O14693" s="114"/>
      <c r="P14693" s="118"/>
      <c r="Q14693" s="118"/>
      <c r="R14693" s="118"/>
      <c r="S14693" s="118"/>
      <c r="T14693" s="118"/>
      <c r="U14693" s="118"/>
      <c r="V14693" s="118"/>
      <c r="W14693" s="118"/>
      <c r="X14693" s="118"/>
      <c r="Y14693" s="118"/>
      <c r="Z14693" s="118"/>
      <c r="AA14693" s="118"/>
      <c r="AB14693" s="118"/>
    </row>
    <row r="14694" spans="1:28">
      <c r="A14694" s="113"/>
      <c r="B14694" s="113"/>
      <c r="C14694" s="114"/>
      <c r="D14694" s="115"/>
      <c r="E14694" s="115"/>
      <c r="F14694" s="116"/>
      <c r="G14694" s="116"/>
      <c r="H14694" s="116"/>
      <c r="I14694" s="116"/>
      <c r="J14694" s="117"/>
      <c r="K14694" s="117"/>
      <c r="L14694" s="114"/>
      <c r="M14694" s="114"/>
      <c r="N14694" s="114"/>
      <c r="O14694" s="114"/>
      <c r="P14694" s="118"/>
      <c r="Q14694" s="118"/>
      <c r="R14694" s="118"/>
      <c r="S14694" s="118"/>
      <c r="T14694" s="118"/>
      <c r="U14694" s="118"/>
      <c r="V14694" s="118"/>
      <c r="W14694" s="118"/>
      <c r="X14694" s="118"/>
      <c r="Y14694" s="118"/>
      <c r="Z14694" s="118"/>
      <c r="AA14694" s="118"/>
      <c r="AB14694" s="118"/>
    </row>
    <row r="14695" spans="1:28">
      <c r="A14695" s="113"/>
      <c r="B14695" s="113"/>
      <c r="C14695" s="114"/>
      <c r="D14695" s="115"/>
      <c r="E14695" s="115"/>
      <c r="F14695" s="116"/>
      <c r="G14695" s="116"/>
      <c r="H14695" s="116"/>
      <c r="I14695" s="116"/>
      <c r="J14695" s="117"/>
      <c r="K14695" s="117"/>
      <c r="L14695" s="114"/>
      <c r="M14695" s="114"/>
      <c r="N14695" s="114"/>
      <c r="O14695" s="114"/>
      <c r="P14695" s="118"/>
      <c r="Q14695" s="118"/>
      <c r="R14695" s="118"/>
      <c r="S14695" s="118"/>
      <c r="T14695" s="118"/>
      <c r="U14695" s="118"/>
      <c r="V14695" s="118"/>
      <c r="W14695" s="118"/>
      <c r="X14695" s="118"/>
      <c r="Y14695" s="118"/>
      <c r="Z14695" s="118"/>
      <c r="AA14695" s="118"/>
      <c r="AB14695" s="118"/>
    </row>
    <row r="14696" spans="1:28">
      <c r="A14696" s="113"/>
      <c r="B14696" s="113"/>
      <c r="C14696" s="114"/>
      <c r="D14696" s="115"/>
      <c r="E14696" s="115"/>
      <c r="F14696" s="116"/>
      <c r="G14696" s="116"/>
      <c r="H14696" s="116"/>
      <c r="I14696" s="116"/>
      <c r="J14696" s="117"/>
      <c r="K14696" s="117"/>
      <c r="L14696" s="114"/>
      <c r="M14696" s="114"/>
      <c r="N14696" s="114"/>
      <c r="O14696" s="114"/>
      <c r="P14696" s="118"/>
      <c r="Q14696" s="118"/>
      <c r="R14696" s="118"/>
      <c r="S14696" s="118"/>
      <c r="T14696" s="118"/>
      <c r="U14696" s="118"/>
      <c r="V14696" s="118"/>
      <c r="W14696" s="118"/>
      <c r="X14696" s="118"/>
      <c r="Y14696" s="118"/>
      <c r="Z14696" s="118"/>
      <c r="AA14696" s="118"/>
      <c r="AB14696" s="118"/>
    </row>
    <row r="14697" spans="1:28">
      <c r="A14697" s="113"/>
      <c r="B14697" s="113"/>
      <c r="C14697" s="114"/>
      <c r="D14697" s="115"/>
      <c r="E14697" s="115"/>
      <c r="F14697" s="116"/>
      <c r="G14697" s="116"/>
      <c r="H14697" s="116"/>
      <c r="I14697" s="116"/>
      <c r="J14697" s="117"/>
      <c r="K14697" s="117"/>
      <c r="L14697" s="114"/>
      <c r="M14697" s="114"/>
      <c r="N14697" s="114"/>
      <c r="O14697" s="114"/>
      <c r="P14697" s="118"/>
      <c r="Q14697" s="118"/>
      <c r="R14697" s="118"/>
      <c r="S14697" s="118"/>
      <c r="T14697" s="118"/>
      <c r="U14697" s="118"/>
      <c r="V14697" s="118"/>
      <c r="W14697" s="118"/>
      <c r="X14697" s="118"/>
      <c r="Y14697" s="118"/>
      <c r="Z14697" s="118"/>
      <c r="AA14697" s="118"/>
      <c r="AB14697" s="118"/>
    </row>
    <row r="14698" spans="1:28">
      <c r="A14698" s="113"/>
      <c r="B14698" s="113"/>
      <c r="C14698" s="114"/>
      <c r="D14698" s="115"/>
      <c r="E14698" s="115"/>
      <c r="F14698" s="116"/>
      <c r="G14698" s="116"/>
      <c r="H14698" s="116"/>
      <c r="I14698" s="116"/>
      <c r="J14698" s="117"/>
      <c r="K14698" s="117"/>
      <c r="L14698" s="114"/>
      <c r="M14698" s="114"/>
      <c r="N14698" s="114"/>
      <c r="O14698" s="114"/>
      <c r="P14698" s="118"/>
      <c r="Q14698" s="118"/>
      <c r="R14698" s="118"/>
      <c r="S14698" s="118"/>
      <c r="T14698" s="118"/>
      <c r="U14698" s="118"/>
      <c r="V14698" s="118"/>
      <c r="W14698" s="118"/>
      <c r="X14698" s="118"/>
      <c r="Y14698" s="118"/>
      <c r="Z14698" s="118"/>
      <c r="AA14698" s="118"/>
      <c r="AB14698" s="118"/>
    </row>
    <row r="14699" spans="1:28">
      <c r="A14699" s="113"/>
      <c r="B14699" s="113"/>
      <c r="C14699" s="114"/>
      <c r="D14699" s="115"/>
      <c r="E14699" s="115"/>
      <c r="F14699" s="116"/>
      <c r="G14699" s="116"/>
      <c r="H14699" s="116"/>
      <c r="I14699" s="116"/>
      <c r="J14699" s="117"/>
      <c r="K14699" s="117"/>
      <c r="L14699" s="114"/>
      <c r="M14699" s="114"/>
      <c r="N14699" s="114"/>
      <c r="O14699" s="114"/>
      <c r="P14699" s="118"/>
      <c r="Q14699" s="118"/>
      <c r="R14699" s="118"/>
      <c r="S14699" s="118"/>
      <c r="T14699" s="118"/>
      <c r="U14699" s="118"/>
      <c r="V14699" s="118"/>
      <c r="W14699" s="118"/>
      <c r="X14699" s="118"/>
      <c r="Y14699" s="118"/>
      <c r="Z14699" s="118"/>
      <c r="AA14699" s="118"/>
      <c r="AB14699" s="118"/>
    </row>
    <row r="14700" spans="1:28">
      <c r="A14700" s="113"/>
      <c r="B14700" s="113"/>
      <c r="C14700" s="114"/>
      <c r="D14700" s="115"/>
      <c r="E14700" s="115"/>
      <c r="F14700" s="116"/>
      <c r="G14700" s="116"/>
      <c r="H14700" s="116"/>
      <c r="I14700" s="116"/>
      <c r="J14700" s="117"/>
      <c r="K14700" s="117"/>
      <c r="L14700" s="114"/>
      <c r="M14700" s="114"/>
      <c r="N14700" s="114"/>
      <c r="O14700" s="114"/>
      <c r="P14700" s="118"/>
      <c r="Q14700" s="118"/>
      <c r="R14700" s="118"/>
      <c r="S14700" s="118"/>
      <c r="T14700" s="118"/>
      <c r="U14700" s="118"/>
      <c r="V14700" s="118"/>
      <c r="W14700" s="118"/>
      <c r="X14700" s="118"/>
      <c r="Y14700" s="118"/>
      <c r="Z14700" s="118"/>
      <c r="AA14700" s="118"/>
      <c r="AB14700" s="118"/>
    </row>
    <row r="14701" spans="1:28">
      <c r="A14701" s="113"/>
      <c r="B14701" s="113"/>
      <c r="C14701" s="114"/>
      <c r="D14701" s="115"/>
      <c r="E14701" s="115"/>
      <c r="F14701" s="116"/>
      <c r="G14701" s="116"/>
      <c r="H14701" s="116"/>
      <c r="I14701" s="116"/>
      <c r="J14701" s="117"/>
      <c r="K14701" s="117"/>
      <c r="L14701" s="114"/>
      <c r="M14701" s="114"/>
      <c r="N14701" s="114"/>
      <c r="O14701" s="114"/>
      <c r="P14701" s="118"/>
      <c r="Q14701" s="118"/>
      <c r="R14701" s="118"/>
      <c r="S14701" s="118"/>
      <c r="T14701" s="118"/>
      <c r="U14701" s="118"/>
      <c r="V14701" s="118"/>
      <c r="W14701" s="118"/>
      <c r="X14701" s="118"/>
      <c r="Y14701" s="118"/>
      <c r="Z14701" s="118"/>
      <c r="AA14701" s="118"/>
      <c r="AB14701" s="118"/>
    </row>
    <row r="14702" spans="1:28">
      <c r="A14702" s="113"/>
      <c r="B14702" s="113"/>
      <c r="C14702" s="114"/>
      <c r="D14702" s="115"/>
      <c r="E14702" s="115"/>
      <c r="F14702" s="116"/>
      <c r="G14702" s="116"/>
      <c r="H14702" s="116"/>
      <c r="I14702" s="116"/>
      <c r="J14702" s="117"/>
      <c r="K14702" s="117"/>
      <c r="L14702" s="114"/>
      <c r="M14702" s="114"/>
      <c r="N14702" s="114"/>
      <c r="O14702" s="114"/>
      <c r="P14702" s="118"/>
      <c r="Q14702" s="118"/>
      <c r="R14702" s="118"/>
      <c r="S14702" s="118"/>
      <c r="T14702" s="118"/>
      <c r="U14702" s="118"/>
      <c r="V14702" s="118"/>
      <c r="W14702" s="118"/>
      <c r="X14702" s="118"/>
      <c r="Y14702" s="118"/>
      <c r="Z14702" s="118"/>
      <c r="AA14702" s="118"/>
      <c r="AB14702" s="118"/>
    </row>
    <row r="14703" spans="1:28">
      <c r="A14703" s="113"/>
      <c r="B14703" s="113"/>
      <c r="C14703" s="114"/>
      <c r="D14703" s="115"/>
      <c r="E14703" s="115"/>
      <c r="F14703" s="116"/>
      <c r="G14703" s="116"/>
      <c r="H14703" s="116"/>
      <c r="I14703" s="116"/>
      <c r="J14703" s="117"/>
      <c r="K14703" s="117"/>
      <c r="L14703" s="114"/>
      <c r="M14703" s="114"/>
      <c r="N14703" s="114"/>
      <c r="O14703" s="114"/>
      <c r="P14703" s="118"/>
      <c r="Q14703" s="118"/>
      <c r="R14703" s="118"/>
      <c r="S14703" s="118"/>
      <c r="T14703" s="118"/>
      <c r="U14703" s="118"/>
      <c r="V14703" s="118"/>
      <c r="W14703" s="118"/>
      <c r="X14703" s="118"/>
      <c r="Y14703" s="118"/>
      <c r="Z14703" s="118"/>
      <c r="AA14703" s="118"/>
      <c r="AB14703" s="118"/>
    </row>
    <row r="14704" spans="1:28">
      <c r="A14704" s="113"/>
      <c r="B14704" s="113"/>
      <c r="C14704" s="114"/>
      <c r="D14704" s="115"/>
      <c r="E14704" s="115"/>
      <c r="F14704" s="116"/>
      <c r="G14704" s="116"/>
      <c r="H14704" s="116"/>
      <c r="I14704" s="116"/>
      <c r="J14704" s="117"/>
      <c r="K14704" s="117"/>
      <c r="L14704" s="114"/>
      <c r="M14704" s="114"/>
      <c r="N14704" s="114"/>
      <c r="O14704" s="114"/>
      <c r="P14704" s="118"/>
      <c r="Q14704" s="118"/>
      <c r="R14704" s="118"/>
      <c r="S14704" s="118"/>
      <c r="T14704" s="118"/>
      <c r="U14704" s="118"/>
      <c r="V14704" s="118"/>
      <c r="W14704" s="118"/>
      <c r="X14704" s="118"/>
      <c r="Y14704" s="118"/>
      <c r="Z14704" s="118"/>
      <c r="AA14704" s="118"/>
      <c r="AB14704" s="118"/>
    </row>
    <row r="14705" spans="1:28">
      <c r="A14705" s="113"/>
      <c r="B14705" s="113"/>
      <c r="C14705" s="114"/>
      <c r="D14705" s="115"/>
      <c r="E14705" s="115"/>
      <c r="F14705" s="116"/>
      <c r="G14705" s="116"/>
      <c r="H14705" s="116"/>
      <c r="I14705" s="116"/>
      <c r="J14705" s="117"/>
      <c r="K14705" s="117"/>
      <c r="L14705" s="114"/>
      <c r="M14705" s="114"/>
      <c r="N14705" s="114"/>
      <c r="O14705" s="114"/>
      <c r="P14705" s="118"/>
      <c r="Q14705" s="118"/>
      <c r="R14705" s="118"/>
      <c r="S14705" s="118"/>
      <c r="T14705" s="118"/>
      <c r="U14705" s="118"/>
      <c r="V14705" s="118"/>
      <c r="W14705" s="118"/>
      <c r="X14705" s="118"/>
      <c r="Y14705" s="118"/>
      <c r="Z14705" s="118"/>
      <c r="AA14705" s="118"/>
      <c r="AB14705" s="118"/>
    </row>
    <row r="14706" spans="1:28">
      <c r="A14706" s="113"/>
      <c r="B14706" s="113"/>
      <c r="C14706" s="114"/>
      <c r="D14706" s="115"/>
      <c r="E14706" s="115"/>
      <c r="F14706" s="116"/>
      <c r="G14706" s="116"/>
      <c r="H14706" s="116"/>
      <c r="I14706" s="116"/>
      <c r="J14706" s="117"/>
      <c r="K14706" s="117"/>
      <c r="L14706" s="114"/>
      <c r="M14706" s="114"/>
      <c r="N14706" s="114"/>
      <c r="O14706" s="114"/>
      <c r="P14706" s="118"/>
      <c r="Q14706" s="118"/>
      <c r="R14706" s="118"/>
      <c r="S14706" s="118"/>
      <c r="T14706" s="118"/>
      <c r="U14706" s="118"/>
      <c r="V14706" s="118"/>
      <c r="W14706" s="118"/>
      <c r="X14706" s="118"/>
      <c r="Y14706" s="118"/>
      <c r="Z14706" s="118"/>
      <c r="AA14706" s="118"/>
      <c r="AB14706" s="118"/>
    </row>
    <row r="14707" spans="1:28">
      <c r="A14707" s="113"/>
      <c r="B14707" s="113"/>
      <c r="C14707" s="114"/>
      <c r="D14707" s="115"/>
      <c r="E14707" s="115"/>
      <c r="F14707" s="116"/>
      <c r="G14707" s="116"/>
      <c r="H14707" s="116"/>
      <c r="I14707" s="116"/>
      <c r="J14707" s="117"/>
      <c r="K14707" s="117"/>
      <c r="L14707" s="114"/>
      <c r="M14707" s="114"/>
      <c r="N14707" s="114"/>
      <c r="O14707" s="114"/>
      <c r="P14707" s="118"/>
      <c r="Q14707" s="118"/>
      <c r="R14707" s="118"/>
      <c r="S14707" s="118"/>
      <c r="T14707" s="118"/>
      <c r="U14707" s="118"/>
      <c r="V14707" s="118"/>
      <c r="W14707" s="118"/>
      <c r="X14707" s="118"/>
      <c r="Y14707" s="118"/>
      <c r="Z14707" s="118"/>
      <c r="AA14707" s="118"/>
      <c r="AB14707" s="118"/>
    </row>
    <row r="14708" spans="1:28">
      <c r="A14708" s="113"/>
      <c r="B14708" s="113"/>
      <c r="C14708" s="114"/>
      <c r="D14708" s="115"/>
      <c r="E14708" s="115"/>
      <c r="F14708" s="116"/>
      <c r="G14708" s="116"/>
      <c r="H14708" s="116"/>
      <c r="I14708" s="116"/>
      <c r="J14708" s="117"/>
      <c r="K14708" s="117"/>
      <c r="L14708" s="114"/>
      <c r="M14708" s="114"/>
      <c r="N14708" s="114"/>
      <c r="O14708" s="114"/>
      <c r="P14708" s="118"/>
      <c r="Q14708" s="118"/>
      <c r="R14708" s="118"/>
      <c r="S14708" s="118"/>
      <c r="T14708" s="118"/>
      <c r="U14708" s="118"/>
      <c r="V14708" s="118"/>
      <c r="W14708" s="118"/>
      <c r="X14708" s="118"/>
      <c r="Y14708" s="118"/>
      <c r="Z14708" s="118"/>
      <c r="AA14708" s="118"/>
      <c r="AB14708" s="118"/>
    </row>
    <row r="14709" spans="1:28">
      <c r="A14709" s="113"/>
      <c r="B14709" s="113"/>
      <c r="C14709" s="114"/>
      <c r="D14709" s="115"/>
      <c r="E14709" s="115"/>
      <c r="F14709" s="116"/>
      <c r="G14709" s="116"/>
      <c r="H14709" s="116"/>
      <c r="I14709" s="116"/>
      <c r="J14709" s="117"/>
      <c r="K14709" s="117"/>
      <c r="L14709" s="114"/>
      <c r="M14709" s="114"/>
      <c r="N14709" s="114"/>
      <c r="O14709" s="114"/>
      <c r="P14709" s="118"/>
      <c r="Q14709" s="118"/>
      <c r="R14709" s="118"/>
      <c r="S14709" s="118"/>
      <c r="T14709" s="118"/>
      <c r="U14709" s="118"/>
      <c r="V14709" s="118"/>
      <c r="W14709" s="118"/>
      <c r="X14709" s="118"/>
      <c r="Y14709" s="118"/>
      <c r="Z14709" s="118"/>
      <c r="AA14709" s="118"/>
      <c r="AB14709" s="118"/>
    </row>
    <row r="14710" spans="1:28">
      <c r="A14710" s="113"/>
      <c r="B14710" s="113"/>
      <c r="C14710" s="114"/>
      <c r="D14710" s="115"/>
      <c r="E14710" s="115"/>
      <c r="F14710" s="116"/>
      <c r="G14710" s="116"/>
      <c r="H14710" s="116"/>
      <c r="I14710" s="116"/>
      <c r="J14710" s="117"/>
      <c r="K14710" s="117"/>
      <c r="L14710" s="114"/>
      <c r="M14710" s="114"/>
      <c r="N14710" s="114"/>
      <c r="O14710" s="114"/>
      <c r="P14710" s="118"/>
      <c r="Q14710" s="118"/>
      <c r="R14710" s="118"/>
      <c r="S14710" s="118"/>
      <c r="T14710" s="118"/>
      <c r="U14710" s="118"/>
      <c r="V14710" s="118"/>
      <c r="W14710" s="118"/>
      <c r="X14710" s="118"/>
      <c r="Y14710" s="118"/>
      <c r="Z14710" s="118"/>
      <c r="AA14710" s="118"/>
      <c r="AB14710" s="118"/>
    </row>
    <row r="14711" spans="1:28">
      <c r="A14711" s="113"/>
      <c r="B14711" s="113"/>
      <c r="C14711" s="114"/>
      <c r="D14711" s="115"/>
      <c r="E14711" s="115"/>
      <c r="F14711" s="116"/>
      <c r="G14711" s="116"/>
      <c r="H14711" s="116"/>
      <c r="I14711" s="116"/>
      <c r="J14711" s="117"/>
      <c r="K14711" s="117"/>
      <c r="L14711" s="114"/>
      <c r="M14711" s="114"/>
      <c r="N14711" s="114"/>
      <c r="O14711" s="114"/>
      <c r="P14711" s="118"/>
      <c r="Q14711" s="118"/>
      <c r="R14711" s="118"/>
      <c r="S14711" s="118"/>
      <c r="T14711" s="118"/>
      <c r="U14711" s="118"/>
      <c r="V14711" s="118"/>
      <c r="W14711" s="118"/>
      <c r="X14711" s="118"/>
      <c r="Y14711" s="118"/>
      <c r="Z14711" s="118"/>
      <c r="AA14711" s="118"/>
      <c r="AB14711" s="118"/>
    </row>
    <row r="14712" spans="1:28">
      <c r="A14712" s="113"/>
      <c r="B14712" s="113"/>
      <c r="C14712" s="114"/>
      <c r="D14712" s="115"/>
      <c r="E14712" s="115"/>
      <c r="F14712" s="116"/>
      <c r="G14712" s="116"/>
      <c r="H14712" s="116"/>
      <c r="I14712" s="116"/>
      <c r="J14712" s="117"/>
      <c r="K14712" s="117"/>
      <c r="L14712" s="114"/>
      <c r="M14712" s="114"/>
      <c r="N14712" s="114"/>
      <c r="O14712" s="114"/>
      <c r="P14712" s="118"/>
      <c r="Q14712" s="118"/>
      <c r="R14712" s="118"/>
      <c r="S14712" s="118"/>
      <c r="T14712" s="118"/>
      <c r="U14712" s="118"/>
      <c r="V14712" s="118"/>
      <c r="W14712" s="118"/>
      <c r="X14712" s="118"/>
      <c r="Y14712" s="118"/>
      <c r="Z14712" s="118"/>
      <c r="AA14712" s="118"/>
      <c r="AB14712" s="118"/>
    </row>
    <row r="14713" spans="1:28">
      <c r="A14713" s="113"/>
      <c r="B14713" s="113"/>
      <c r="C14713" s="114"/>
      <c r="D14713" s="115"/>
      <c r="E14713" s="115"/>
      <c r="F14713" s="116"/>
      <c r="G14713" s="116"/>
      <c r="H14713" s="116"/>
      <c r="I14713" s="116"/>
      <c r="J14713" s="117"/>
      <c r="K14713" s="117"/>
      <c r="L14713" s="114"/>
      <c r="M14713" s="114"/>
      <c r="N14713" s="114"/>
      <c r="O14713" s="114"/>
      <c r="P14713" s="118"/>
      <c r="Q14713" s="118"/>
      <c r="R14713" s="118"/>
      <c r="S14713" s="118"/>
      <c r="T14713" s="118"/>
      <c r="U14713" s="118"/>
      <c r="V14713" s="118"/>
      <c r="W14713" s="118"/>
      <c r="X14713" s="118"/>
      <c r="Y14713" s="118"/>
      <c r="Z14713" s="118"/>
      <c r="AA14713" s="118"/>
      <c r="AB14713" s="118"/>
    </row>
    <row r="14714" spans="1:28">
      <c r="A14714" s="113"/>
      <c r="B14714" s="113"/>
      <c r="C14714" s="114"/>
      <c r="D14714" s="115"/>
      <c r="E14714" s="115"/>
      <c r="F14714" s="116"/>
      <c r="G14714" s="116"/>
      <c r="H14714" s="116"/>
      <c r="I14714" s="116"/>
      <c r="J14714" s="117"/>
      <c r="K14714" s="117"/>
      <c r="L14714" s="114"/>
      <c r="M14714" s="114"/>
      <c r="N14714" s="114"/>
      <c r="O14714" s="114"/>
      <c r="P14714" s="118"/>
      <c r="Q14714" s="118"/>
      <c r="R14714" s="118"/>
      <c r="S14714" s="118"/>
      <c r="T14714" s="118"/>
      <c r="U14714" s="118"/>
      <c r="V14714" s="118"/>
      <c r="W14714" s="118"/>
      <c r="X14714" s="118"/>
      <c r="Y14714" s="118"/>
      <c r="Z14714" s="118"/>
      <c r="AA14714" s="118"/>
      <c r="AB14714" s="118"/>
    </row>
    <row r="14715" spans="1:28">
      <c r="A14715" s="113"/>
      <c r="B14715" s="113"/>
      <c r="C14715" s="114"/>
      <c r="D14715" s="115"/>
      <c r="E14715" s="115"/>
      <c r="F14715" s="116"/>
      <c r="G14715" s="116"/>
      <c r="H14715" s="116"/>
      <c r="I14715" s="116"/>
      <c r="J14715" s="117"/>
      <c r="K14715" s="117"/>
      <c r="L14715" s="114"/>
      <c r="M14715" s="114"/>
      <c r="N14715" s="114"/>
      <c r="O14715" s="114"/>
      <c r="P14715" s="118"/>
      <c r="Q14715" s="118"/>
      <c r="R14715" s="118"/>
      <c r="S14715" s="118"/>
      <c r="T14715" s="118"/>
      <c r="U14715" s="118"/>
      <c r="V14715" s="118"/>
      <c r="W14715" s="118"/>
      <c r="X14715" s="118"/>
      <c r="Y14715" s="118"/>
      <c r="Z14715" s="118"/>
      <c r="AA14715" s="118"/>
      <c r="AB14715" s="118"/>
    </row>
    <row r="14716" spans="1:28">
      <c r="A14716" s="113"/>
      <c r="B14716" s="113"/>
      <c r="C14716" s="114"/>
      <c r="D14716" s="115"/>
      <c r="E14716" s="115"/>
      <c r="F14716" s="116"/>
      <c r="G14716" s="116"/>
      <c r="H14716" s="116"/>
      <c r="I14716" s="116"/>
      <c r="J14716" s="117"/>
      <c r="K14716" s="117"/>
      <c r="L14716" s="114"/>
      <c r="M14716" s="114"/>
      <c r="N14716" s="114"/>
      <c r="O14716" s="114"/>
      <c r="P14716" s="118"/>
      <c r="Q14716" s="118"/>
      <c r="R14716" s="118"/>
      <c r="S14716" s="118"/>
      <c r="T14716" s="118"/>
      <c r="U14716" s="118"/>
      <c r="V14716" s="118"/>
      <c r="W14716" s="118"/>
      <c r="X14716" s="118"/>
      <c r="Y14716" s="118"/>
      <c r="Z14716" s="118"/>
      <c r="AA14716" s="118"/>
      <c r="AB14716" s="118"/>
    </row>
    <row r="14717" spans="1:28">
      <c r="A14717" s="113"/>
      <c r="B14717" s="113"/>
      <c r="C14717" s="114"/>
      <c r="D14717" s="115"/>
      <c r="E14717" s="115"/>
      <c r="F14717" s="116"/>
      <c r="G14717" s="116"/>
      <c r="H14717" s="116"/>
      <c r="I14717" s="116"/>
      <c r="J14717" s="117"/>
      <c r="K14717" s="117"/>
      <c r="L14717" s="114"/>
      <c r="M14717" s="114"/>
      <c r="N14717" s="114"/>
      <c r="O14717" s="114"/>
      <c r="P14717" s="118"/>
      <c r="Q14717" s="118"/>
      <c r="R14717" s="118"/>
      <c r="S14717" s="118"/>
      <c r="T14717" s="118"/>
      <c r="U14717" s="118"/>
      <c r="V14717" s="118"/>
      <c r="W14717" s="118"/>
      <c r="X14717" s="118"/>
      <c r="Y14717" s="118"/>
      <c r="Z14717" s="118"/>
      <c r="AA14717" s="118"/>
      <c r="AB14717" s="118"/>
    </row>
    <row r="14718" spans="1:28">
      <c r="A14718" s="113"/>
      <c r="B14718" s="113"/>
      <c r="C14718" s="114"/>
      <c r="D14718" s="115"/>
      <c r="E14718" s="115"/>
      <c r="F14718" s="116"/>
      <c r="G14718" s="116"/>
      <c r="H14718" s="116"/>
      <c r="I14718" s="116"/>
      <c r="J14718" s="117"/>
      <c r="K14718" s="117"/>
      <c r="L14718" s="114"/>
      <c r="M14718" s="114"/>
      <c r="N14718" s="114"/>
      <c r="O14718" s="114"/>
      <c r="P14718" s="118"/>
      <c r="Q14718" s="118"/>
      <c r="R14718" s="118"/>
      <c r="S14718" s="118"/>
      <c r="T14718" s="118"/>
      <c r="U14718" s="118"/>
      <c r="V14718" s="118"/>
      <c r="W14718" s="118"/>
      <c r="X14718" s="118"/>
      <c r="Y14718" s="118"/>
      <c r="Z14718" s="118"/>
      <c r="AA14718" s="118"/>
      <c r="AB14718" s="118"/>
    </row>
    <row r="14719" spans="1:28">
      <c r="A14719" s="113"/>
      <c r="B14719" s="113"/>
      <c r="C14719" s="114"/>
      <c r="D14719" s="115"/>
      <c r="E14719" s="115"/>
      <c r="F14719" s="116"/>
      <c r="G14719" s="116"/>
      <c r="H14719" s="116"/>
      <c r="I14719" s="116"/>
      <c r="J14719" s="117"/>
      <c r="K14719" s="117"/>
      <c r="L14719" s="114"/>
      <c r="M14719" s="114"/>
      <c r="N14719" s="114"/>
      <c r="O14719" s="114"/>
      <c r="P14719" s="118"/>
      <c r="Q14719" s="118"/>
      <c r="R14719" s="118"/>
      <c r="S14719" s="118"/>
      <c r="T14719" s="118"/>
      <c r="U14719" s="118"/>
      <c r="V14719" s="118"/>
      <c r="W14719" s="118"/>
      <c r="X14719" s="118"/>
      <c r="Y14719" s="118"/>
      <c r="Z14719" s="118"/>
      <c r="AA14719" s="118"/>
      <c r="AB14719" s="118"/>
    </row>
    <row r="14720" spans="1:28">
      <c r="A14720" s="113"/>
      <c r="B14720" s="113"/>
      <c r="C14720" s="114"/>
      <c r="D14720" s="115"/>
      <c r="E14720" s="115"/>
      <c r="F14720" s="116"/>
      <c r="G14720" s="116"/>
      <c r="H14720" s="116"/>
      <c r="I14720" s="116"/>
      <c r="J14720" s="117"/>
      <c r="K14720" s="117"/>
      <c r="L14720" s="114"/>
      <c r="M14720" s="114"/>
      <c r="N14720" s="114"/>
      <c r="O14720" s="114"/>
      <c r="P14720" s="118"/>
      <c r="Q14720" s="118"/>
      <c r="R14720" s="118"/>
      <c r="S14720" s="118"/>
      <c r="T14720" s="118"/>
      <c r="U14720" s="118"/>
      <c r="V14720" s="118"/>
      <c r="W14720" s="118"/>
      <c r="X14720" s="118"/>
      <c r="Y14720" s="118"/>
      <c r="Z14720" s="118"/>
      <c r="AA14720" s="118"/>
      <c r="AB14720" s="118"/>
    </row>
    <row r="14721" spans="1:28">
      <c r="A14721" s="113"/>
      <c r="B14721" s="113"/>
      <c r="C14721" s="114"/>
      <c r="D14721" s="115"/>
      <c r="E14721" s="115"/>
      <c r="F14721" s="116"/>
      <c r="G14721" s="116"/>
      <c r="H14721" s="116"/>
      <c r="I14721" s="116"/>
      <c r="J14721" s="117"/>
      <c r="K14721" s="117"/>
      <c r="L14721" s="114"/>
      <c r="M14721" s="114"/>
      <c r="N14721" s="114"/>
      <c r="O14721" s="114"/>
      <c r="P14721" s="118"/>
      <c r="Q14721" s="118"/>
      <c r="R14721" s="118"/>
      <c r="S14721" s="118"/>
      <c r="T14721" s="118"/>
      <c r="U14721" s="118"/>
      <c r="V14721" s="118"/>
      <c r="W14721" s="118"/>
      <c r="X14721" s="118"/>
      <c r="Y14721" s="118"/>
      <c r="Z14721" s="118"/>
      <c r="AA14721" s="118"/>
      <c r="AB14721" s="118"/>
    </row>
    <row r="14722" spans="1:28">
      <c r="A14722" s="113"/>
      <c r="B14722" s="113"/>
      <c r="C14722" s="114"/>
      <c r="D14722" s="115"/>
      <c r="E14722" s="115"/>
      <c r="F14722" s="116"/>
      <c r="G14722" s="116"/>
      <c r="H14722" s="116"/>
      <c r="I14722" s="116"/>
      <c r="J14722" s="117"/>
      <c r="K14722" s="117"/>
      <c r="L14722" s="114"/>
      <c r="M14722" s="114"/>
      <c r="N14722" s="114"/>
      <c r="O14722" s="114"/>
      <c r="P14722" s="118"/>
      <c r="Q14722" s="118"/>
      <c r="R14722" s="118"/>
      <c r="S14722" s="118"/>
      <c r="T14722" s="118"/>
      <c r="U14722" s="118"/>
      <c r="V14722" s="118"/>
      <c r="W14722" s="118"/>
      <c r="X14722" s="118"/>
      <c r="Y14722" s="118"/>
      <c r="Z14722" s="118"/>
      <c r="AA14722" s="118"/>
      <c r="AB14722" s="118"/>
    </row>
    <row r="14723" spans="1:28">
      <c r="A14723" s="113"/>
      <c r="B14723" s="113"/>
      <c r="C14723" s="114"/>
      <c r="D14723" s="115"/>
      <c r="E14723" s="115"/>
      <c r="F14723" s="116"/>
      <c r="G14723" s="116"/>
      <c r="H14723" s="116"/>
      <c r="I14723" s="116"/>
      <c r="J14723" s="117"/>
      <c r="K14723" s="117"/>
      <c r="L14723" s="114"/>
      <c r="M14723" s="114"/>
      <c r="N14723" s="114"/>
      <c r="O14723" s="114"/>
      <c r="P14723" s="118"/>
      <c r="Q14723" s="118"/>
      <c r="R14723" s="118"/>
      <c r="S14723" s="118"/>
      <c r="T14723" s="118"/>
      <c r="U14723" s="118"/>
      <c r="V14723" s="118"/>
      <c r="W14723" s="118"/>
      <c r="X14723" s="118"/>
      <c r="Y14723" s="118"/>
      <c r="Z14723" s="118"/>
      <c r="AA14723" s="118"/>
      <c r="AB14723" s="118"/>
    </row>
    <row r="14724" spans="1:28">
      <c r="A14724" s="113"/>
      <c r="B14724" s="113"/>
      <c r="C14724" s="114"/>
      <c r="D14724" s="115"/>
      <c r="E14724" s="115"/>
      <c r="F14724" s="116"/>
      <c r="G14724" s="116"/>
      <c r="H14724" s="116"/>
      <c r="I14724" s="116"/>
      <c r="J14724" s="117"/>
      <c r="K14724" s="117"/>
      <c r="L14724" s="114"/>
      <c r="M14724" s="114"/>
      <c r="N14724" s="114"/>
      <c r="O14724" s="114"/>
      <c r="P14724" s="118"/>
      <c r="Q14724" s="118"/>
      <c r="R14724" s="118"/>
      <c r="S14724" s="118"/>
      <c r="T14724" s="118"/>
      <c r="U14724" s="118"/>
      <c r="V14724" s="118"/>
      <c r="W14724" s="118"/>
      <c r="X14724" s="118"/>
      <c r="Y14724" s="118"/>
      <c r="Z14724" s="118"/>
      <c r="AA14724" s="118"/>
      <c r="AB14724" s="118"/>
    </row>
    <row r="14725" spans="1:28">
      <c r="A14725" s="113"/>
      <c r="B14725" s="113"/>
      <c r="C14725" s="114"/>
      <c r="D14725" s="115"/>
      <c r="E14725" s="115"/>
      <c r="F14725" s="116"/>
      <c r="G14725" s="116"/>
      <c r="H14725" s="116"/>
      <c r="I14725" s="116"/>
      <c r="J14725" s="117"/>
      <c r="K14725" s="117"/>
      <c r="L14725" s="114"/>
      <c r="M14725" s="114"/>
      <c r="N14725" s="114"/>
      <c r="O14725" s="114"/>
      <c r="P14725" s="118"/>
      <c r="Q14725" s="118"/>
      <c r="R14725" s="118"/>
      <c r="S14725" s="118"/>
      <c r="T14725" s="118"/>
      <c r="U14725" s="118"/>
      <c r="V14725" s="118"/>
      <c r="W14725" s="118"/>
      <c r="X14725" s="118"/>
      <c r="Y14725" s="118"/>
      <c r="Z14725" s="118"/>
      <c r="AA14725" s="118"/>
      <c r="AB14725" s="118"/>
    </row>
    <row r="14726" spans="1:28">
      <c r="A14726" s="113"/>
      <c r="B14726" s="113"/>
      <c r="C14726" s="114"/>
      <c r="D14726" s="115"/>
      <c r="E14726" s="115"/>
      <c r="F14726" s="116"/>
      <c r="G14726" s="116"/>
      <c r="H14726" s="116"/>
      <c r="I14726" s="116"/>
      <c r="J14726" s="117"/>
      <c r="K14726" s="117"/>
      <c r="L14726" s="114"/>
      <c r="M14726" s="114"/>
      <c r="N14726" s="114"/>
      <c r="O14726" s="114"/>
      <c r="P14726" s="118"/>
      <c r="Q14726" s="118"/>
      <c r="R14726" s="118"/>
      <c r="S14726" s="118"/>
      <c r="T14726" s="118"/>
      <c r="U14726" s="118"/>
      <c r="V14726" s="118"/>
      <c r="W14726" s="118"/>
      <c r="X14726" s="118"/>
      <c r="Y14726" s="118"/>
      <c r="Z14726" s="118"/>
      <c r="AA14726" s="118"/>
      <c r="AB14726" s="118"/>
    </row>
    <row r="14727" spans="1:28">
      <c r="A14727" s="113"/>
      <c r="B14727" s="113"/>
      <c r="C14727" s="114"/>
      <c r="D14727" s="115"/>
      <c r="E14727" s="115"/>
      <c r="F14727" s="116"/>
      <c r="G14727" s="116"/>
      <c r="H14727" s="116"/>
      <c r="I14727" s="116"/>
      <c r="J14727" s="117"/>
      <c r="K14727" s="117"/>
      <c r="L14727" s="114"/>
      <c r="M14727" s="114"/>
      <c r="N14727" s="114"/>
      <c r="O14727" s="114"/>
      <c r="P14727" s="118"/>
      <c r="Q14727" s="118"/>
      <c r="R14727" s="118"/>
      <c r="S14727" s="118"/>
      <c r="T14727" s="118"/>
      <c r="U14727" s="118"/>
      <c r="V14727" s="118"/>
      <c r="W14727" s="118"/>
      <c r="X14727" s="118"/>
      <c r="Y14727" s="118"/>
      <c r="Z14727" s="118"/>
      <c r="AA14727" s="118"/>
      <c r="AB14727" s="118"/>
    </row>
    <row r="14728" spans="1:28">
      <c r="A14728" s="113"/>
      <c r="B14728" s="113"/>
      <c r="C14728" s="114"/>
      <c r="D14728" s="115"/>
      <c r="E14728" s="115"/>
      <c r="F14728" s="116"/>
      <c r="G14728" s="116"/>
      <c r="H14728" s="116"/>
      <c r="I14728" s="116"/>
      <c r="J14728" s="117"/>
      <c r="K14728" s="117"/>
      <c r="L14728" s="114"/>
      <c r="M14728" s="114"/>
      <c r="N14728" s="114"/>
      <c r="O14728" s="114"/>
      <c r="P14728" s="118"/>
      <c r="Q14728" s="118"/>
      <c r="R14728" s="118"/>
      <c r="S14728" s="118"/>
      <c r="T14728" s="118"/>
      <c r="U14728" s="118"/>
      <c r="V14728" s="118"/>
      <c r="W14728" s="118"/>
      <c r="X14728" s="118"/>
      <c r="Y14728" s="118"/>
      <c r="Z14728" s="118"/>
      <c r="AA14728" s="118"/>
      <c r="AB14728" s="118"/>
    </row>
    <row r="14729" spans="1:28">
      <c r="A14729" s="113"/>
      <c r="B14729" s="113"/>
      <c r="C14729" s="114"/>
      <c r="D14729" s="115"/>
      <c r="E14729" s="115"/>
      <c r="F14729" s="116"/>
      <c r="G14729" s="116"/>
      <c r="H14729" s="116"/>
      <c r="I14729" s="116"/>
      <c r="J14729" s="117"/>
      <c r="K14729" s="117"/>
      <c r="L14729" s="114"/>
      <c r="M14729" s="114"/>
      <c r="N14729" s="114"/>
      <c r="O14729" s="114"/>
      <c r="P14729" s="118"/>
      <c r="Q14729" s="118"/>
      <c r="R14729" s="118"/>
      <c r="S14729" s="118"/>
      <c r="T14729" s="118"/>
      <c r="U14729" s="118"/>
      <c r="V14729" s="118"/>
      <c r="W14729" s="118"/>
      <c r="X14729" s="118"/>
      <c r="Y14729" s="118"/>
      <c r="Z14729" s="118"/>
      <c r="AA14729" s="118"/>
      <c r="AB14729" s="118"/>
    </row>
    <row r="14730" spans="1:28">
      <c r="A14730" s="113"/>
      <c r="B14730" s="113"/>
      <c r="C14730" s="114"/>
      <c r="D14730" s="115"/>
      <c r="E14730" s="115"/>
      <c r="F14730" s="116"/>
      <c r="G14730" s="116"/>
      <c r="H14730" s="116"/>
      <c r="I14730" s="116"/>
      <c r="J14730" s="117"/>
      <c r="K14730" s="117"/>
      <c r="L14730" s="114"/>
      <c r="M14730" s="114"/>
      <c r="N14730" s="114"/>
      <c r="O14730" s="114"/>
      <c r="P14730" s="118"/>
      <c r="Q14730" s="118"/>
      <c r="R14730" s="118"/>
      <c r="S14730" s="118"/>
      <c r="T14730" s="118"/>
      <c r="U14730" s="118"/>
      <c r="V14730" s="118"/>
      <c r="W14730" s="118"/>
      <c r="X14730" s="118"/>
      <c r="Y14730" s="118"/>
      <c r="Z14730" s="118"/>
      <c r="AA14730" s="118"/>
      <c r="AB14730" s="118"/>
    </row>
    <row r="14731" spans="1:28">
      <c r="A14731" s="113"/>
      <c r="B14731" s="113"/>
      <c r="C14731" s="114"/>
      <c r="D14731" s="115"/>
      <c r="E14731" s="115"/>
      <c r="F14731" s="116"/>
      <c r="G14731" s="116"/>
      <c r="H14731" s="116"/>
      <c r="I14731" s="116"/>
      <c r="J14731" s="117"/>
      <c r="K14731" s="117"/>
      <c r="L14731" s="114"/>
      <c r="M14731" s="114"/>
      <c r="N14731" s="114"/>
      <c r="O14731" s="114"/>
      <c r="P14731" s="118"/>
      <c r="Q14731" s="118"/>
      <c r="R14731" s="118"/>
      <c r="S14731" s="118"/>
      <c r="T14731" s="118"/>
      <c r="U14731" s="118"/>
      <c r="V14731" s="118"/>
      <c r="W14731" s="118"/>
      <c r="X14731" s="118"/>
      <c r="Y14731" s="118"/>
      <c r="Z14731" s="118"/>
      <c r="AA14731" s="118"/>
      <c r="AB14731" s="118"/>
    </row>
    <row r="14732" spans="1:28">
      <c r="A14732" s="113"/>
      <c r="B14732" s="113"/>
      <c r="C14732" s="114"/>
      <c r="D14732" s="115"/>
      <c r="E14732" s="115"/>
      <c r="F14732" s="116"/>
      <c r="G14732" s="116"/>
      <c r="H14732" s="116"/>
      <c r="I14732" s="116"/>
      <c r="J14732" s="117"/>
      <c r="K14732" s="117"/>
      <c r="L14732" s="114"/>
      <c r="M14732" s="114"/>
      <c r="N14732" s="114"/>
      <c r="O14732" s="114"/>
      <c r="P14732" s="118"/>
      <c r="Q14732" s="118"/>
      <c r="R14732" s="118"/>
      <c r="S14732" s="118"/>
      <c r="T14732" s="118"/>
      <c r="U14732" s="118"/>
      <c r="V14732" s="118"/>
      <c r="W14732" s="118"/>
      <c r="X14732" s="118"/>
      <c r="Y14732" s="118"/>
      <c r="Z14732" s="118"/>
      <c r="AA14732" s="118"/>
      <c r="AB14732" s="118"/>
    </row>
    <row r="14733" spans="1:28">
      <c r="A14733" s="113"/>
      <c r="B14733" s="113"/>
      <c r="C14733" s="114"/>
      <c r="D14733" s="115"/>
      <c r="E14733" s="115"/>
      <c r="F14733" s="116"/>
      <c r="G14733" s="116"/>
      <c r="H14733" s="116"/>
      <c r="I14733" s="116"/>
      <c r="J14733" s="117"/>
      <c r="K14733" s="117"/>
      <c r="L14733" s="114"/>
      <c r="M14733" s="114"/>
      <c r="N14733" s="114"/>
      <c r="O14733" s="114"/>
      <c r="P14733" s="118"/>
      <c r="Q14733" s="118"/>
      <c r="R14733" s="118"/>
      <c r="S14733" s="118"/>
      <c r="T14733" s="118"/>
      <c r="U14733" s="118"/>
      <c r="V14733" s="118"/>
      <c r="W14733" s="118"/>
      <c r="X14733" s="118"/>
      <c r="Y14733" s="118"/>
      <c r="Z14733" s="118"/>
      <c r="AA14733" s="118"/>
      <c r="AB14733" s="118"/>
    </row>
    <row r="14734" spans="1:28">
      <c r="A14734" s="113"/>
      <c r="B14734" s="113"/>
      <c r="C14734" s="114"/>
      <c r="D14734" s="115"/>
      <c r="E14734" s="115"/>
      <c r="F14734" s="116"/>
      <c r="G14734" s="116"/>
      <c r="H14734" s="116"/>
      <c r="I14734" s="116"/>
      <c r="J14734" s="117"/>
      <c r="K14734" s="117"/>
      <c r="L14734" s="114"/>
      <c r="M14734" s="114"/>
      <c r="N14734" s="114"/>
      <c r="O14734" s="114"/>
      <c r="P14734" s="118"/>
      <c r="Q14734" s="118"/>
      <c r="R14734" s="118"/>
      <c r="S14734" s="118"/>
      <c r="T14734" s="118"/>
      <c r="U14734" s="118"/>
      <c r="V14734" s="118"/>
      <c r="W14734" s="118"/>
      <c r="X14734" s="118"/>
      <c r="Y14734" s="118"/>
      <c r="Z14734" s="118"/>
      <c r="AA14734" s="118"/>
      <c r="AB14734" s="118"/>
    </row>
    <row r="14735" spans="1:28">
      <c r="A14735" s="113"/>
      <c r="B14735" s="113"/>
      <c r="C14735" s="114"/>
      <c r="D14735" s="115"/>
      <c r="E14735" s="115"/>
      <c r="F14735" s="116"/>
      <c r="G14735" s="116"/>
      <c r="H14735" s="116"/>
      <c r="I14735" s="116"/>
      <c r="J14735" s="117"/>
      <c r="K14735" s="117"/>
      <c r="L14735" s="114"/>
      <c r="M14735" s="114"/>
      <c r="N14735" s="114"/>
      <c r="O14735" s="114"/>
      <c r="P14735" s="118"/>
      <c r="Q14735" s="118"/>
      <c r="R14735" s="118"/>
      <c r="S14735" s="118"/>
      <c r="T14735" s="118"/>
      <c r="U14735" s="118"/>
      <c r="V14735" s="118"/>
      <c r="W14735" s="118"/>
      <c r="X14735" s="118"/>
      <c r="Y14735" s="118"/>
      <c r="Z14735" s="118"/>
      <c r="AA14735" s="118"/>
      <c r="AB14735" s="118"/>
    </row>
    <row r="14736" spans="1:28">
      <c r="A14736" s="113"/>
      <c r="B14736" s="113"/>
      <c r="C14736" s="114"/>
      <c r="D14736" s="115"/>
      <c r="E14736" s="115"/>
      <c r="F14736" s="116"/>
      <c r="G14736" s="116"/>
      <c r="H14736" s="116"/>
      <c r="I14736" s="116"/>
      <c r="J14736" s="117"/>
      <c r="K14736" s="117"/>
      <c r="L14736" s="114"/>
      <c r="M14736" s="114"/>
      <c r="N14736" s="114"/>
      <c r="O14736" s="114"/>
      <c r="P14736" s="118"/>
      <c r="Q14736" s="118"/>
      <c r="R14736" s="118"/>
      <c r="S14736" s="118"/>
      <c r="T14736" s="118"/>
      <c r="U14736" s="118"/>
      <c r="V14736" s="118"/>
      <c r="W14736" s="118"/>
      <c r="X14736" s="118"/>
      <c r="Y14736" s="118"/>
      <c r="Z14736" s="118"/>
      <c r="AA14736" s="118"/>
      <c r="AB14736" s="118"/>
    </row>
    <row r="14737" spans="1:28">
      <c r="A14737" s="113"/>
      <c r="B14737" s="113"/>
      <c r="C14737" s="114"/>
      <c r="D14737" s="115"/>
      <c r="E14737" s="115"/>
      <c r="F14737" s="116"/>
      <c r="G14737" s="116"/>
      <c r="H14737" s="116"/>
      <c r="I14737" s="116"/>
      <c r="J14737" s="117"/>
      <c r="K14737" s="117"/>
      <c r="L14737" s="114"/>
      <c r="M14737" s="114"/>
      <c r="N14737" s="114"/>
      <c r="O14737" s="114"/>
      <c r="P14737" s="118"/>
      <c r="Q14737" s="118"/>
      <c r="R14737" s="118"/>
      <c r="S14737" s="118"/>
      <c r="T14737" s="118"/>
      <c r="U14737" s="118"/>
      <c r="V14737" s="118"/>
      <c r="W14737" s="118"/>
      <c r="X14737" s="118"/>
      <c r="Y14737" s="118"/>
      <c r="Z14737" s="118"/>
      <c r="AA14737" s="118"/>
      <c r="AB14737" s="118"/>
    </row>
    <row r="14738" spans="1:28">
      <c r="A14738" s="113"/>
      <c r="B14738" s="113"/>
      <c r="C14738" s="114"/>
      <c r="D14738" s="115"/>
      <c r="E14738" s="115"/>
      <c r="F14738" s="116"/>
      <c r="G14738" s="116"/>
      <c r="H14738" s="116"/>
      <c r="I14738" s="116"/>
      <c r="J14738" s="117"/>
      <c r="K14738" s="117"/>
      <c r="L14738" s="114"/>
      <c r="M14738" s="114"/>
      <c r="N14738" s="114"/>
      <c r="O14738" s="114"/>
      <c r="P14738" s="118"/>
      <c r="Q14738" s="118"/>
      <c r="R14738" s="118"/>
      <c r="S14738" s="118"/>
      <c r="T14738" s="118"/>
      <c r="U14738" s="118"/>
      <c r="V14738" s="118"/>
      <c r="W14738" s="118"/>
      <c r="X14738" s="118"/>
      <c r="Y14738" s="118"/>
      <c r="Z14738" s="118"/>
      <c r="AA14738" s="118"/>
      <c r="AB14738" s="118"/>
    </row>
    <row r="14739" spans="1:28">
      <c r="A14739" s="113"/>
      <c r="B14739" s="113"/>
      <c r="C14739" s="114"/>
      <c r="D14739" s="115"/>
      <c r="E14739" s="115"/>
      <c r="F14739" s="116"/>
      <c r="G14739" s="116"/>
      <c r="H14739" s="116"/>
      <c r="I14739" s="116"/>
      <c r="J14739" s="117"/>
      <c r="K14739" s="117"/>
      <c r="L14739" s="114"/>
      <c r="M14739" s="114"/>
      <c r="N14739" s="114"/>
      <c r="O14739" s="114"/>
      <c r="P14739" s="118"/>
      <c r="Q14739" s="118"/>
      <c r="R14739" s="118"/>
      <c r="S14739" s="118"/>
      <c r="T14739" s="118"/>
      <c r="U14739" s="118"/>
      <c r="V14739" s="118"/>
      <c r="W14739" s="118"/>
      <c r="X14739" s="118"/>
      <c r="Y14739" s="118"/>
      <c r="Z14739" s="118"/>
      <c r="AA14739" s="118"/>
      <c r="AB14739" s="118"/>
    </row>
    <row r="14740" spans="1:28">
      <c r="A14740" s="113"/>
      <c r="B14740" s="113"/>
      <c r="C14740" s="114"/>
      <c r="D14740" s="115"/>
      <c r="E14740" s="115"/>
      <c r="F14740" s="116"/>
      <c r="G14740" s="116"/>
      <c r="H14740" s="116"/>
      <c r="I14740" s="116"/>
      <c r="J14740" s="117"/>
      <c r="K14740" s="117"/>
      <c r="L14740" s="114"/>
      <c r="M14740" s="114"/>
      <c r="N14740" s="114"/>
      <c r="O14740" s="114"/>
      <c r="P14740" s="118"/>
      <c r="Q14740" s="118"/>
      <c r="R14740" s="118"/>
      <c r="S14740" s="118"/>
      <c r="T14740" s="118"/>
      <c r="U14740" s="118"/>
      <c r="V14740" s="118"/>
      <c r="W14740" s="118"/>
      <c r="X14740" s="118"/>
      <c r="Y14740" s="118"/>
      <c r="Z14740" s="118"/>
      <c r="AA14740" s="118"/>
      <c r="AB14740" s="118"/>
    </row>
    <row r="14741" spans="1:28">
      <c r="A14741" s="113"/>
      <c r="B14741" s="113"/>
      <c r="C14741" s="114"/>
      <c r="D14741" s="115"/>
      <c r="E14741" s="115"/>
      <c r="F14741" s="116"/>
      <c r="G14741" s="116"/>
      <c r="H14741" s="116"/>
      <c r="I14741" s="116"/>
      <c r="J14741" s="117"/>
      <c r="K14741" s="117"/>
      <c r="L14741" s="114"/>
      <c r="M14741" s="114"/>
      <c r="N14741" s="114"/>
      <c r="O14741" s="114"/>
      <c r="P14741" s="118"/>
      <c r="Q14741" s="118"/>
      <c r="R14741" s="118"/>
      <c r="S14741" s="118"/>
      <c r="T14741" s="118"/>
      <c r="U14741" s="118"/>
      <c r="V14741" s="118"/>
      <c r="W14741" s="118"/>
      <c r="X14741" s="118"/>
      <c r="Y14741" s="118"/>
      <c r="Z14741" s="118"/>
      <c r="AA14741" s="118"/>
      <c r="AB14741" s="118"/>
    </row>
    <row r="14742" spans="1:28">
      <c r="A14742" s="113"/>
      <c r="B14742" s="113"/>
      <c r="C14742" s="114"/>
      <c r="D14742" s="115"/>
      <c r="E14742" s="115"/>
      <c r="F14742" s="116"/>
      <c r="G14742" s="116"/>
      <c r="H14742" s="116"/>
      <c r="I14742" s="116"/>
      <c r="J14742" s="117"/>
      <c r="K14742" s="117"/>
      <c r="L14742" s="114"/>
      <c r="M14742" s="114"/>
      <c r="N14742" s="114"/>
      <c r="O14742" s="114"/>
      <c r="P14742" s="118"/>
      <c r="Q14742" s="118"/>
      <c r="R14742" s="118"/>
      <c r="S14742" s="118"/>
      <c r="T14742" s="118"/>
      <c r="U14742" s="118"/>
      <c r="V14742" s="118"/>
      <c r="W14742" s="118"/>
      <c r="X14742" s="118"/>
      <c r="Y14742" s="118"/>
      <c r="Z14742" s="118"/>
      <c r="AA14742" s="118"/>
      <c r="AB14742" s="118"/>
    </row>
    <row r="14743" spans="1:28">
      <c r="A14743" s="113"/>
      <c r="B14743" s="113"/>
      <c r="C14743" s="114"/>
      <c r="D14743" s="115"/>
      <c r="E14743" s="115"/>
      <c r="F14743" s="116"/>
      <c r="G14743" s="116"/>
      <c r="H14743" s="116"/>
      <c r="I14743" s="116"/>
      <c r="J14743" s="117"/>
      <c r="K14743" s="117"/>
      <c r="L14743" s="114"/>
      <c r="M14743" s="114"/>
      <c r="N14743" s="114"/>
      <c r="O14743" s="114"/>
      <c r="P14743" s="118"/>
      <c r="Q14743" s="118"/>
      <c r="R14743" s="118"/>
      <c r="S14743" s="118"/>
      <c r="T14743" s="118"/>
      <c r="U14743" s="118"/>
      <c r="V14743" s="118"/>
      <c r="W14743" s="118"/>
      <c r="X14743" s="118"/>
      <c r="Y14743" s="118"/>
      <c r="Z14743" s="118"/>
      <c r="AA14743" s="118"/>
      <c r="AB14743" s="118"/>
    </row>
    <row r="14744" spans="1:28">
      <c r="A14744" s="113"/>
      <c r="B14744" s="113"/>
      <c r="C14744" s="114"/>
      <c r="D14744" s="115"/>
      <c r="E14744" s="115"/>
      <c r="F14744" s="116"/>
      <c r="G14744" s="116"/>
      <c r="H14744" s="116"/>
      <c r="I14744" s="116"/>
      <c r="J14744" s="117"/>
      <c r="K14744" s="117"/>
      <c r="L14744" s="114"/>
      <c r="M14744" s="114"/>
      <c r="N14744" s="114"/>
      <c r="O14744" s="114"/>
      <c r="P14744" s="118"/>
      <c r="Q14744" s="118"/>
      <c r="R14744" s="118"/>
      <c r="S14744" s="118"/>
      <c r="T14744" s="118"/>
      <c r="U14744" s="118"/>
      <c r="V14744" s="118"/>
      <c r="W14744" s="118"/>
      <c r="X14744" s="118"/>
      <c r="Y14744" s="118"/>
      <c r="Z14744" s="118"/>
      <c r="AA14744" s="118"/>
      <c r="AB14744" s="118"/>
    </row>
    <row r="14745" spans="1:28">
      <c r="A14745" s="113"/>
      <c r="B14745" s="113"/>
      <c r="C14745" s="114"/>
      <c r="D14745" s="115"/>
      <c r="E14745" s="115"/>
      <c r="F14745" s="116"/>
      <c r="G14745" s="116"/>
      <c r="H14745" s="116"/>
      <c r="I14745" s="116"/>
      <c r="J14745" s="117"/>
      <c r="K14745" s="117"/>
      <c r="L14745" s="114"/>
      <c r="M14745" s="114"/>
      <c r="N14745" s="114"/>
      <c r="O14745" s="114"/>
      <c r="P14745" s="118"/>
      <c r="Q14745" s="118"/>
      <c r="R14745" s="118"/>
      <c r="S14745" s="118"/>
      <c r="T14745" s="118"/>
      <c r="U14745" s="118"/>
      <c r="V14745" s="118"/>
      <c r="W14745" s="118"/>
      <c r="X14745" s="118"/>
      <c r="Y14745" s="118"/>
      <c r="Z14745" s="118"/>
      <c r="AA14745" s="118"/>
      <c r="AB14745" s="118"/>
    </row>
    <row r="14746" spans="1:28">
      <c r="A14746" s="113"/>
      <c r="B14746" s="113"/>
      <c r="C14746" s="114"/>
      <c r="D14746" s="115"/>
      <c r="E14746" s="115"/>
      <c r="F14746" s="116"/>
      <c r="G14746" s="116"/>
      <c r="H14746" s="116"/>
      <c r="I14746" s="116"/>
      <c r="J14746" s="117"/>
      <c r="K14746" s="117"/>
      <c r="L14746" s="114"/>
      <c r="M14746" s="114"/>
      <c r="N14746" s="114"/>
      <c r="O14746" s="114"/>
      <c r="P14746" s="118"/>
      <c r="Q14746" s="118"/>
      <c r="R14746" s="118"/>
      <c r="S14746" s="118"/>
      <c r="T14746" s="118"/>
      <c r="U14746" s="118"/>
      <c r="V14746" s="118"/>
      <c r="W14746" s="118"/>
      <c r="X14746" s="118"/>
      <c r="Y14746" s="118"/>
      <c r="Z14746" s="118"/>
      <c r="AA14746" s="118"/>
      <c r="AB14746" s="118"/>
    </row>
    <row r="14747" spans="1:28">
      <c r="A14747" s="113"/>
      <c r="B14747" s="113"/>
      <c r="C14747" s="114"/>
      <c r="D14747" s="115"/>
      <c r="E14747" s="115"/>
      <c r="F14747" s="116"/>
      <c r="G14747" s="116"/>
      <c r="H14747" s="116"/>
      <c r="I14747" s="116"/>
      <c r="J14747" s="117"/>
      <c r="K14747" s="117"/>
      <c r="L14747" s="114"/>
      <c r="M14747" s="114"/>
      <c r="N14747" s="114"/>
      <c r="O14747" s="114"/>
      <c r="P14747" s="118"/>
      <c r="Q14747" s="118"/>
      <c r="R14747" s="118"/>
      <c r="S14747" s="118"/>
      <c r="T14747" s="118"/>
      <c r="U14747" s="118"/>
      <c r="V14747" s="118"/>
      <c r="W14747" s="118"/>
      <c r="X14747" s="118"/>
      <c r="Y14747" s="118"/>
      <c r="Z14747" s="118"/>
      <c r="AA14747" s="118"/>
      <c r="AB14747" s="118"/>
    </row>
    <row r="14748" spans="1:28">
      <c r="A14748" s="113"/>
      <c r="B14748" s="113"/>
      <c r="C14748" s="114"/>
      <c r="D14748" s="115"/>
      <c r="E14748" s="115"/>
      <c r="F14748" s="116"/>
      <c r="G14748" s="116"/>
      <c r="H14748" s="116"/>
      <c r="I14748" s="116"/>
      <c r="J14748" s="117"/>
      <c r="K14748" s="117"/>
      <c r="L14748" s="114"/>
      <c r="M14748" s="114"/>
      <c r="N14748" s="114"/>
      <c r="O14748" s="114"/>
      <c r="P14748" s="118"/>
      <c r="Q14748" s="118"/>
      <c r="R14748" s="118"/>
      <c r="S14748" s="118"/>
      <c r="T14748" s="118"/>
      <c r="U14748" s="118"/>
      <c r="V14748" s="118"/>
      <c r="W14748" s="118"/>
      <c r="X14748" s="118"/>
      <c r="Y14748" s="118"/>
      <c r="Z14748" s="118"/>
      <c r="AA14748" s="118"/>
      <c r="AB14748" s="118"/>
    </row>
    <row r="14749" spans="1:28">
      <c r="A14749" s="113"/>
      <c r="B14749" s="113"/>
      <c r="C14749" s="114"/>
      <c r="D14749" s="115"/>
      <c r="E14749" s="115"/>
      <c r="F14749" s="116"/>
      <c r="G14749" s="116"/>
      <c r="H14749" s="116"/>
      <c r="I14749" s="116"/>
      <c r="J14749" s="117"/>
      <c r="K14749" s="117"/>
      <c r="L14749" s="114"/>
      <c r="M14749" s="114"/>
      <c r="N14749" s="114"/>
      <c r="O14749" s="114"/>
      <c r="P14749" s="118"/>
      <c r="Q14749" s="118"/>
      <c r="R14749" s="118"/>
      <c r="S14749" s="118"/>
      <c r="T14749" s="118"/>
      <c r="U14749" s="118"/>
      <c r="V14749" s="118"/>
      <c r="W14749" s="118"/>
      <c r="X14749" s="118"/>
      <c r="Y14749" s="118"/>
      <c r="Z14749" s="118"/>
      <c r="AA14749" s="118"/>
      <c r="AB14749" s="118"/>
    </row>
    <row r="14750" spans="1:28">
      <c r="A14750" s="113"/>
      <c r="B14750" s="113"/>
      <c r="C14750" s="114"/>
      <c r="D14750" s="115"/>
      <c r="E14750" s="115"/>
      <c r="F14750" s="116"/>
      <c r="G14750" s="116"/>
      <c r="H14750" s="116"/>
      <c r="I14750" s="116"/>
      <c r="J14750" s="117"/>
      <c r="K14750" s="117"/>
      <c r="L14750" s="114"/>
      <c r="M14750" s="114"/>
      <c r="N14750" s="114"/>
      <c r="O14750" s="114"/>
      <c r="P14750" s="118"/>
      <c r="Q14750" s="118"/>
      <c r="R14750" s="118"/>
      <c r="S14750" s="118"/>
      <c r="T14750" s="118"/>
      <c r="U14750" s="118"/>
      <c r="V14750" s="118"/>
      <c r="W14750" s="118"/>
      <c r="X14750" s="118"/>
      <c r="Y14750" s="118"/>
      <c r="Z14750" s="118"/>
      <c r="AA14750" s="118"/>
      <c r="AB14750" s="118"/>
    </row>
    <row r="14751" spans="1:28">
      <c r="A14751" s="113"/>
      <c r="B14751" s="113"/>
      <c r="C14751" s="114"/>
      <c r="D14751" s="115"/>
      <c r="E14751" s="115"/>
      <c r="F14751" s="116"/>
      <c r="G14751" s="116"/>
      <c r="H14751" s="116"/>
      <c r="I14751" s="116"/>
      <c r="J14751" s="117"/>
      <c r="K14751" s="117"/>
      <c r="L14751" s="114"/>
      <c r="M14751" s="114"/>
      <c r="N14751" s="114"/>
      <c r="O14751" s="114"/>
      <c r="P14751" s="118"/>
      <c r="Q14751" s="118"/>
      <c r="R14751" s="118"/>
      <c r="S14751" s="118"/>
      <c r="T14751" s="118"/>
      <c r="U14751" s="118"/>
      <c r="V14751" s="118"/>
      <c r="W14751" s="118"/>
      <c r="X14751" s="118"/>
      <c r="Y14751" s="118"/>
      <c r="Z14751" s="118"/>
      <c r="AA14751" s="118"/>
      <c r="AB14751" s="118"/>
    </row>
    <row r="14752" spans="1:28">
      <c r="A14752" s="113"/>
      <c r="B14752" s="113"/>
      <c r="C14752" s="114"/>
      <c r="D14752" s="115"/>
      <c r="E14752" s="115"/>
      <c r="F14752" s="116"/>
      <c r="G14752" s="116"/>
      <c r="H14752" s="116"/>
      <c r="I14752" s="116"/>
      <c r="J14752" s="117"/>
      <c r="K14752" s="117"/>
      <c r="L14752" s="114"/>
      <c r="M14752" s="114"/>
      <c r="N14752" s="114"/>
      <c r="O14752" s="114"/>
      <c r="P14752" s="118"/>
      <c r="Q14752" s="118"/>
      <c r="R14752" s="118"/>
      <c r="S14752" s="118"/>
      <c r="T14752" s="118"/>
      <c r="U14752" s="118"/>
      <c r="V14752" s="118"/>
      <c r="W14752" s="118"/>
      <c r="X14752" s="118"/>
      <c r="Y14752" s="118"/>
      <c r="Z14752" s="118"/>
      <c r="AA14752" s="118"/>
      <c r="AB14752" s="118"/>
    </row>
    <row r="14753" spans="1:28">
      <c r="A14753" s="113"/>
      <c r="B14753" s="113"/>
      <c r="C14753" s="114"/>
      <c r="D14753" s="115"/>
      <c r="E14753" s="115"/>
      <c r="F14753" s="116"/>
      <c r="G14753" s="116"/>
      <c r="H14753" s="116"/>
      <c r="I14753" s="116"/>
      <c r="J14753" s="117"/>
      <c r="K14753" s="117"/>
      <c r="L14753" s="114"/>
      <c r="M14753" s="114"/>
      <c r="N14753" s="114"/>
      <c r="O14753" s="114"/>
      <c r="P14753" s="118"/>
      <c r="Q14753" s="118"/>
      <c r="R14753" s="118"/>
      <c r="S14753" s="118"/>
      <c r="T14753" s="118"/>
      <c r="U14753" s="118"/>
      <c r="V14753" s="118"/>
      <c r="W14753" s="118"/>
      <c r="X14753" s="118"/>
      <c r="Y14753" s="118"/>
      <c r="Z14753" s="118"/>
      <c r="AA14753" s="118"/>
      <c r="AB14753" s="118"/>
    </row>
    <row r="14754" spans="1:28">
      <c r="A14754" s="113"/>
      <c r="B14754" s="113"/>
      <c r="C14754" s="114"/>
      <c r="D14754" s="115"/>
      <c r="E14754" s="115"/>
      <c r="F14754" s="116"/>
      <c r="G14754" s="116"/>
      <c r="H14754" s="116"/>
      <c r="I14754" s="116"/>
      <c r="J14754" s="117"/>
      <c r="K14754" s="117"/>
      <c r="L14754" s="114"/>
      <c r="M14754" s="114"/>
      <c r="N14754" s="114"/>
      <c r="O14754" s="114"/>
      <c r="P14754" s="118"/>
      <c r="Q14754" s="118"/>
      <c r="R14754" s="118"/>
      <c r="S14754" s="118"/>
      <c r="T14754" s="118"/>
      <c r="U14754" s="118"/>
      <c r="V14754" s="118"/>
      <c r="W14754" s="118"/>
      <c r="X14754" s="118"/>
      <c r="Y14754" s="118"/>
      <c r="Z14754" s="118"/>
      <c r="AA14754" s="118"/>
      <c r="AB14754" s="118"/>
    </row>
    <row r="14755" spans="1:28">
      <c r="A14755" s="113"/>
      <c r="B14755" s="113"/>
      <c r="C14755" s="114"/>
      <c r="D14755" s="115"/>
      <c r="E14755" s="115"/>
      <c r="F14755" s="116"/>
      <c r="G14755" s="116"/>
      <c r="H14755" s="116"/>
      <c r="I14755" s="116"/>
      <c r="J14755" s="117"/>
      <c r="K14755" s="117"/>
      <c r="L14755" s="114"/>
      <c r="M14755" s="114"/>
      <c r="N14755" s="114"/>
      <c r="O14755" s="114"/>
      <c r="P14755" s="118"/>
      <c r="Q14755" s="118"/>
      <c r="R14755" s="118"/>
      <c r="S14755" s="118"/>
      <c r="T14755" s="118"/>
      <c r="U14755" s="118"/>
      <c r="V14755" s="118"/>
      <c r="W14755" s="118"/>
      <c r="X14755" s="118"/>
      <c r="Y14755" s="118"/>
      <c r="Z14755" s="118"/>
      <c r="AA14755" s="118"/>
      <c r="AB14755" s="118"/>
    </row>
    <row r="14756" spans="1:28">
      <c r="A14756" s="113"/>
      <c r="B14756" s="113"/>
      <c r="C14756" s="114"/>
      <c r="D14756" s="115"/>
      <c r="E14756" s="115"/>
      <c r="F14756" s="116"/>
      <c r="G14756" s="116"/>
      <c r="H14756" s="116"/>
      <c r="I14756" s="116"/>
      <c r="J14756" s="117"/>
      <c r="K14756" s="117"/>
      <c r="L14756" s="114"/>
      <c r="M14756" s="114"/>
      <c r="N14756" s="114"/>
      <c r="O14756" s="114"/>
      <c r="P14756" s="118"/>
      <c r="Q14756" s="118"/>
      <c r="R14756" s="118"/>
      <c r="S14756" s="118"/>
      <c r="T14756" s="118"/>
      <c r="U14756" s="118"/>
      <c r="V14756" s="118"/>
      <c r="W14756" s="118"/>
      <c r="X14756" s="118"/>
      <c r="Y14756" s="118"/>
      <c r="Z14756" s="118"/>
      <c r="AA14756" s="118"/>
      <c r="AB14756" s="118"/>
    </row>
    <row r="14757" spans="1:28">
      <c r="A14757" s="113"/>
      <c r="B14757" s="113"/>
      <c r="C14757" s="114"/>
      <c r="D14757" s="115"/>
      <c r="E14757" s="115"/>
      <c r="F14757" s="116"/>
      <c r="G14757" s="116"/>
      <c r="H14757" s="116"/>
      <c r="I14757" s="116"/>
      <c r="J14757" s="117"/>
      <c r="K14757" s="117"/>
      <c r="L14757" s="114"/>
      <c r="M14757" s="114"/>
      <c r="N14757" s="114"/>
      <c r="O14757" s="114"/>
      <c r="P14757" s="118"/>
      <c r="Q14757" s="118"/>
      <c r="R14757" s="118"/>
      <c r="S14757" s="118"/>
      <c r="T14757" s="118"/>
      <c r="U14757" s="118"/>
      <c r="V14757" s="118"/>
      <c r="W14757" s="118"/>
      <c r="X14757" s="118"/>
      <c r="Y14757" s="118"/>
      <c r="Z14757" s="118"/>
      <c r="AA14757" s="118"/>
      <c r="AB14757" s="118"/>
    </row>
    <row r="14758" spans="1:28">
      <c r="A14758" s="113"/>
      <c r="B14758" s="113"/>
      <c r="C14758" s="114"/>
      <c r="D14758" s="115"/>
      <c r="E14758" s="115"/>
      <c r="F14758" s="116"/>
      <c r="G14758" s="116"/>
      <c r="H14758" s="116"/>
      <c r="I14758" s="116"/>
      <c r="J14758" s="117"/>
      <c r="K14758" s="117"/>
      <c r="L14758" s="114"/>
      <c r="M14758" s="114"/>
      <c r="N14758" s="114"/>
      <c r="O14758" s="114"/>
      <c r="P14758" s="118"/>
      <c r="Q14758" s="118"/>
      <c r="R14758" s="118"/>
      <c r="S14758" s="118"/>
      <c r="T14758" s="118"/>
      <c r="U14758" s="118"/>
      <c r="V14758" s="118"/>
      <c r="W14758" s="118"/>
      <c r="X14758" s="118"/>
      <c r="Y14758" s="118"/>
      <c r="Z14758" s="118"/>
      <c r="AA14758" s="118"/>
      <c r="AB14758" s="118"/>
    </row>
    <row r="14759" spans="1:28">
      <c r="A14759" s="113"/>
      <c r="B14759" s="113"/>
      <c r="C14759" s="114"/>
      <c r="D14759" s="115"/>
      <c r="E14759" s="115"/>
      <c r="F14759" s="116"/>
      <c r="G14759" s="116"/>
      <c r="H14759" s="116"/>
      <c r="I14759" s="116"/>
      <c r="J14759" s="117"/>
      <c r="K14759" s="117"/>
      <c r="L14759" s="114"/>
      <c r="M14759" s="114"/>
      <c r="N14759" s="114"/>
      <c r="O14759" s="114"/>
      <c r="P14759" s="118"/>
      <c r="Q14759" s="118"/>
      <c r="R14759" s="118"/>
      <c r="S14759" s="118"/>
      <c r="T14759" s="118"/>
      <c r="U14759" s="118"/>
      <c r="V14759" s="118"/>
      <c r="W14759" s="118"/>
      <c r="X14759" s="118"/>
      <c r="Y14759" s="118"/>
      <c r="Z14759" s="118"/>
      <c r="AA14759" s="118"/>
      <c r="AB14759" s="118"/>
    </row>
    <row r="14760" spans="1:28">
      <c r="A14760" s="113"/>
      <c r="B14760" s="113"/>
      <c r="C14760" s="114"/>
      <c r="D14760" s="115"/>
      <c r="E14760" s="115"/>
      <c r="F14760" s="116"/>
      <c r="G14760" s="116"/>
      <c r="H14760" s="116"/>
      <c r="I14760" s="116"/>
      <c r="J14760" s="117"/>
      <c r="K14760" s="117"/>
      <c r="L14760" s="114"/>
      <c r="M14760" s="114"/>
      <c r="N14760" s="114"/>
      <c r="O14760" s="114"/>
      <c r="P14760" s="118"/>
      <c r="Q14760" s="118"/>
      <c r="R14760" s="118"/>
      <c r="S14760" s="118"/>
      <c r="T14760" s="118"/>
      <c r="U14760" s="118"/>
      <c r="V14760" s="118"/>
      <c r="W14760" s="118"/>
      <c r="X14760" s="118"/>
      <c r="Y14760" s="118"/>
      <c r="Z14760" s="118"/>
      <c r="AA14760" s="118"/>
      <c r="AB14760" s="118"/>
    </row>
    <row r="14761" spans="1:28">
      <c r="A14761" s="113"/>
      <c r="B14761" s="113"/>
      <c r="C14761" s="114"/>
      <c r="D14761" s="115"/>
      <c r="E14761" s="115"/>
      <c r="F14761" s="116"/>
      <c r="G14761" s="116"/>
      <c r="H14761" s="116"/>
      <c r="I14761" s="116"/>
      <c r="J14761" s="117"/>
      <c r="K14761" s="117"/>
      <c r="L14761" s="114"/>
      <c r="M14761" s="114"/>
      <c r="N14761" s="114"/>
      <c r="O14761" s="114"/>
      <c r="P14761" s="118"/>
      <c r="Q14761" s="118"/>
      <c r="R14761" s="118"/>
      <c r="S14761" s="118"/>
      <c r="T14761" s="118"/>
      <c r="U14761" s="118"/>
      <c r="V14761" s="118"/>
      <c r="W14761" s="118"/>
      <c r="X14761" s="118"/>
      <c r="Y14761" s="118"/>
      <c r="Z14761" s="118"/>
      <c r="AA14761" s="118"/>
      <c r="AB14761" s="118"/>
    </row>
    <row r="14762" spans="1:28">
      <c r="A14762" s="113"/>
      <c r="B14762" s="113"/>
      <c r="C14762" s="114"/>
      <c r="D14762" s="115"/>
      <c r="E14762" s="115"/>
      <c r="F14762" s="116"/>
      <c r="G14762" s="116"/>
      <c r="H14762" s="116"/>
      <c r="I14762" s="116"/>
      <c r="J14762" s="117"/>
      <c r="K14762" s="117"/>
      <c r="L14762" s="114"/>
      <c r="M14762" s="114"/>
      <c r="N14762" s="114"/>
      <c r="O14762" s="114"/>
      <c r="P14762" s="118"/>
      <c r="Q14762" s="118"/>
      <c r="R14762" s="118"/>
      <c r="S14762" s="118"/>
      <c r="T14762" s="118"/>
      <c r="U14762" s="118"/>
      <c r="V14762" s="118"/>
      <c r="W14762" s="118"/>
      <c r="X14762" s="118"/>
      <c r="Y14762" s="118"/>
      <c r="Z14762" s="118"/>
      <c r="AA14762" s="118"/>
      <c r="AB14762" s="118"/>
    </row>
    <row r="14763" spans="1:28">
      <c r="A14763" s="113"/>
      <c r="B14763" s="113"/>
      <c r="C14763" s="114"/>
      <c r="D14763" s="115"/>
      <c r="E14763" s="115"/>
      <c r="F14763" s="116"/>
      <c r="G14763" s="116"/>
      <c r="H14763" s="116"/>
      <c r="I14763" s="116"/>
      <c r="J14763" s="117"/>
      <c r="K14763" s="117"/>
      <c r="L14763" s="114"/>
      <c r="M14763" s="114"/>
      <c r="N14763" s="114"/>
      <c r="O14763" s="114"/>
      <c r="P14763" s="118"/>
      <c r="Q14763" s="118"/>
      <c r="R14763" s="118"/>
      <c r="S14763" s="118"/>
      <c r="T14763" s="118"/>
      <c r="U14763" s="118"/>
      <c r="V14763" s="118"/>
      <c r="W14763" s="118"/>
      <c r="X14763" s="118"/>
      <c r="Y14763" s="118"/>
      <c r="Z14763" s="118"/>
      <c r="AA14763" s="118"/>
      <c r="AB14763" s="118"/>
    </row>
    <row r="14764" spans="1:28">
      <c r="A14764" s="113"/>
      <c r="B14764" s="113"/>
      <c r="C14764" s="114"/>
      <c r="D14764" s="115"/>
      <c r="E14764" s="115"/>
      <c r="F14764" s="116"/>
      <c r="G14764" s="116"/>
      <c r="H14764" s="116"/>
      <c r="I14764" s="116"/>
      <c r="J14764" s="117"/>
      <c r="K14764" s="117"/>
      <c r="L14764" s="114"/>
      <c r="M14764" s="114"/>
      <c r="N14764" s="114"/>
      <c r="O14764" s="114"/>
      <c r="P14764" s="118"/>
      <c r="Q14764" s="118"/>
      <c r="R14764" s="118"/>
      <c r="S14764" s="118"/>
      <c r="T14764" s="118"/>
      <c r="U14764" s="118"/>
      <c r="V14764" s="118"/>
      <c r="W14764" s="118"/>
      <c r="X14764" s="118"/>
      <c r="Y14764" s="118"/>
      <c r="Z14764" s="118"/>
      <c r="AA14764" s="118"/>
      <c r="AB14764" s="118"/>
    </row>
    <row r="14765" spans="1:28">
      <c r="A14765" s="113"/>
      <c r="B14765" s="113"/>
      <c r="C14765" s="114"/>
      <c r="D14765" s="115"/>
      <c r="E14765" s="115"/>
      <c r="F14765" s="116"/>
      <c r="G14765" s="116"/>
      <c r="H14765" s="116"/>
      <c r="I14765" s="116"/>
      <c r="J14765" s="117"/>
      <c r="K14765" s="117"/>
      <c r="L14765" s="114"/>
      <c r="M14765" s="114"/>
      <c r="N14765" s="114"/>
      <c r="O14765" s="114"/>
      <c r="P14765" s="118"/>
      <c r="Q14765" s="118"/>
      <c r="R14765" s="118"/>
      <c r="S14765" s="118"/>
      <c r="T14765" s="118"/>
      <c r="U14765" s="118"/>
      <c r="V14765" s="118"/>
      <c r="W14765" s="118"/>
      <c r="X14765" s="118"/>
      <c r="Y14765" s="118"/>
      <c r="Z14765" s="118"/>
      <c r="AA14765" s="118"/>
      <c r="AB14765" s="118"/>
    </row>
    <row r="14766" spans="1:28">
      <c r="A14766" s="113"/>
      <c r="B14766" s="113"/>
      <c r="C14766" s="114"/>
      <c r="D14766" s="115"/>
      <c r="E14766" s="115"/>
      <c r="F14766" s="116"/>
      <c r="G14766" s="116"/>
      <c r="H14766" s="116"/>
      <c r="I14766" s="116"/>
      <c r="J14766" s="117"/>
      <c r="K14766" s="117"/>
      <c r="L14766" s="114"/>
      <c r="M14766" s="114"/>
      <c r="N14766" s="114"/>
      <c r="O14766" s="114"/>
      <c r="P14766" s="118"/>
      <c r="Q14766" s="118"/>
      <c r="R14766" s="118"/>
      <c r="S14766" s="118"/>
      <c r="T14766" s="118"/>
      <c r="U14766" s="118"/>
      <c r="V14766" s="118"/>
      <c r="W14766" s="118"/>
      <c r="X14766" s="118"/>
      <c r="Y14766" s="118"/>
      <c r="Z14766" s="118"/>
      <c r="AA14766" s="118"/>
      <c r="AB14766" s="118"/>
    </row>
    <row r="14767" spans="1:28">
      <c r="A14767" s="113"/>
      <c r="B14767" s="113"/>
      <c r="C14767" s="114"/>
      <c r="D14767" s="115"/>
      <c r="E14767" s="115"/>
      <c r="F14767" s="116"/>
      <c r="G14767" s="116"/>
      <c r="H14767" s="116"/>
      <c r="I14767" s="116"/>
      <c r="J14767" s="117"/>
      <c r="K14767" s="117"/>
      <c r="L14767" s="114"/>
      <c r="M14767" s="114"/>
      <c r="N14767" s="114"/>
      <c r="O14767" s="114"/>
      <c r="P14767" s="118"/>
      <c r="Q14767" s="118"/>
      <c r="R14767" s="118"/>
      <c r="S14767" s="118"/>
      <c r="T14767" s="118"/>
      <c r="U14767" s="118"/>
      <c r="V14767" s="118"/>
      <c r="W14767" s="118"/>
      <c r="X14767" s="118"/>
      <c r="Y14767" s="118"/>
      <c r="Z14767" s="118"/>
      <c r="AA14767" s="118"/>
      <c r="AB14767" s="118"/>
    </row>
    <row r="14768" spans="1:28">
      <c r="A14768" s="113"/>
      <c r="B14768" s="113"/>
      <c r="C14768" s="114"/>
      <c r="D14768" s="115"/>
      <c r="E14768" s="115"/>
      <c r="F14768" s="116"/>
      <c r="G14768" s="116"/>
      <c r="H14768" s="116"/>
      <c r="I14768" s="116"/>
      <c r="J14768" s="117"/>
      <c r="K14768" s="117"/>
      <c r="L14768" s="114"/>
      <c r="M14768" s="114"/>
      <c r="N14768" s="114"/>
      <c r="O14768" s="114"/>
      <c r="P14768" s="118"/>
      <c r="Q14768" s="118"/>
      <c r="R14768" s="118"/>
      <c r="S14768" s="118"/>
      <c r="T14768" s="118"/>
      <c r="U14768" s="118"/>
      <c r="V14768" s="118"/>
      <c r="W14768" s="118"/>
      <c r="X14768" s="118"/>
      <c r="Y14768" s="118"/>
      <c r="Z14768" s="118"/>
      <c r="AA14768" s="118"/>
      <c r="AB14768" s="118"/>
    </row>
    <row r="14769" spans="1:28">
      <c r="A14769" s="113"/>
      <c r="B14769" s="113"/>
      <c r="C14769" s="114"/>
      <c r="D14769" s="115"/>
      <c r="E14769" s="115"/>
      <c r="F14769" s="116"/>
      <c r="G14769" s="116"/>
      <c r="H14769" s="116"/>
      <c r="I14769" s="116"/>
      <c r="J14769" s="117"/>
      <c r="K14769" s="117"/>
      <c r="L14769" s="114"/>
      <c r="M14769" s="114"/>
      <c r="N14769" s="114"/>
      <c r="O14769" s="114"/>
      <c r="P14769" s="118"/>
      <c r="Q14769" s="118"/>
      <c r="R14769" s="118"/>
      <c r="S14769" s="118"/>
      <c r="T14769" s="118"/>
      <c r="U14769" s="118"/>
      <c r="V14769" s="118"/>
      <c r="W14769" s="118"/>
      <c r="X14769" s="118"/>
      <c r="Y14769" s="118"/>
      <c r="Z14769" s="118"/>
      <c r="AA14769" s="118"/>
      <c r="AB14769" s="118"/>
    </row>
    <row r="14770" spans="1:28">
      <c r="A14770" s="113"/>
      <c r="B14770" s="113"/>
      <c r="C14770" s="114"/>
      <c r="D14770" s="115"/>
      <c r="E14770" s="115"/>
      <c r="F14770" s="116"/>
      <c r="G14770" s="116"/>
      <c r="H14770" s="116"/>
      <c r="I14770" s="116"/>
      <c r="J14770" s="117"/>
      <c r="K14770" s="117"/>
      <c r="L14770" s="114"/>
      <c r="M14770" s="114"/>
      <c r="N14770" s="114"/>
      <c r="O14770" s="114"/>
      <c r="P14770" s="118"/>
      <c r="Q14770" s="118"/>
      <c r="R14770" s="118"/>
      <c r="S14770" s="118"/>
      <c r="T14770" s="118"/>
      <c r="U14770" s="118"/>
      <c r="V14770" s="118"/>
      <c r="W14770" s="118"/>
      <c r="X14770" s="118"/>
      <c r="Y14770" s="118"/>
      <c r="Z14770" s="118"/>
      <c r="AA14770" s="118"/>
      <c r="AB14770" s="118"/>
    </row>
    <row r="14771" spans="1:28">
      <c r="A14771" s="113"/>
      <c r="B14771" s="113"/>
      <c r="C14771" s="114"/>
      <c r="D14771" s="115"/>
      <c r="E14771" s="115"/>
      <c r="F14771" s="116"/>
      <c r="G14771" s="116"/>
      <c r="H14771" s="116"/>
      <c r="I14771" s="116"/>
      <c r="J14771" s="117"/>
      <c r="K14771" s="117"/>
      <c r="L14771" s="114"/>
      <c r="M14771" s="114"/>
      <c r="N14771" s="114"/>
      <c r="O14771" s="114"/>
      <c r="P14771" s="118"/>
      <c r="Q14771" s="118"/>
      <c r="R14771" s="118"/>
      <c r="S14771" s="118"/>
      <c r="T14771" s="118"/>
      <c r="U14771" s="118"/>
      <c r="V14771" s="118"/>
      <c r="W14771" s="118"/>
      <c r="X14771" s="118"/>
      <c r="Y14771" s="118"/>
      <c r="Z14771" s="118"/>
      <c r="AA14771" s="118"/>
      <c r="AB14771" s="118"/>
    </row>
    <row r="14772" spans="1:28">
      <c r="A14772" s="113"/>
      <c r="B14772" s="113"/>
      <c r="C14772" s="114"/>
      <c r="D14772" s="115"/>
      <c r="E14772" s="115"/>
      <c r="F14772" s="116"/>
      <c r="G14772" s="116"/>
      <c r="H14772" s="116"/>
      <c r="I14772" s="116"/>
      <c r="J14772" s="117"/>
      <c r="K14772" s="117"/>
      <c r="L14772" s="114"/>
      <c r="M14772" s="114"/>
      <c r="N14772" s="114"/>
      <c r="O14772" s="114"/>
      <c r="P14772" s="118"/>
      <c r="Q14772" s="118"/>
      <c r="R14772" s="118"/>
      <c r="S14772" s="118"/>
      <c r="T14772" s="118"/>
      <c r="U14772" s="118"/>
      <c r="V14772" s="118"/>
      <c r="W14772" s="118"/>
      <c r="X14772" s="118"/>
      <c r="Y14772" s="118"/>
      <c r="Z14772" s="118"/>
      <c r="AA14772" s="118"/>
      <c r="AB14772" s="118"/>
    </row>
    <row r="14773" spans="1:28">
      <c r="A14773" s="113"/>
      <c r="B14773" s="113"/>
      <c r="C14773" s="114"/>
      <c r="D14773" s="115"/>
      <c r="E14773" s="115"/>
      <c r="F14773" s="116"/>
      <c r="G14773" s="116"/>
      <c r="H14773" s="116"/>
      <c r="I14773" s="116"/>
      <c r="J14773" s="117"/>
      <c r="K14773" s="117"/>
      <c r="L14773" s="114"/>
      <c r="M14773" s="114"/>
      <c r="N14773" s="114"/>
      <c r="O14773" s="114"/>
      <c r="P14773" s="118"/>
      <c r="Q14773" s="118"/>
      <c r="R14773" s="118"/>
      <c r="S14773" s="118"/>
      <c r="T14773" s="118"/>
      <c r="U14773" s="118"/>
      <c r="V14773" s="118"/>
      <c r="W14773" s="118"/>
      <c r="X14773" s="118"/>
      <c r="Y14773" s="118"/>
      <c r="Z14773" s="118"/>
      <c r="AA14773" s="118"/>
      <c r="AB14773" s="118"/>
    </row>
    <row r="14774" spans="1:28">
      <c r="A14774" s="113"/>
      <c r="B14774" s="113"/>
      <c r="C14774" s="114"/>
      <c r="D14774" s="115"/>
      <c r="E14774" s="115"/>
      <c r="F14774" s="116"/>
      <c r="G14774" s="116"/>
      <c r="H14774" s="116"/>
      <c r="I14774" s="116"/>
      <c r="J14774" s="117"/>
      <c r="K14774" s="117"/>
      <c r="L14774" s="114"/>
      <c r="M14774" s="114"/>
      <c r="N14774" s="114"/>
      <c r="O14774" s="114"/>
      <c r="P14774" s="118"/>
      <c r="Q14774" s="118"/>
      <c r="R14774" s="118"/>
      <c r="S14774" s="118"/>
      <c r="T14774" s="118"/>
      <c r="U14774" s="118"/>
      <c r="V14774" s="118"/>
      <c r="W14774" s="118"/>
      <c r="X14774" s="118"/>
      <c r="Y14774" s="118"/>
      <c r="Z14774" s="118"/>
      <c r="AA14774" s="118"/>
      <c r="AB14774" s="118"/>
    </row>
    <row r="14775" spans="1:28">
      <c r="A14775" s="113"/>
      <c r="B14775" s="113"/>
      <c r="C14775" s="114"/>
      <c r="D14775" s="115"/>
      <c r="E14775" s="115"/>
      <c r="F14775" s="116"/>
      <c r="G14775" s="116"/>
      <c r="H14775" s="116"/>
      <c r="I14775" s="116"/>
      <c r="J14775" s="117"/>
      <c r="K14775" s="117"/>
      <c r="L14775" s="114"/>
      <c r="M14775" s="114"/>
      <c r="N14775" s="114"/>
      <c r="O14775" s="114"/>
      <c r="P14775" s="118"/>
      <c r="Q14775" s="118"/>
      <c r="R14775" s="118"/>
      <c r="S14775" s="118"/>
      <c r="T14775" s="118"/>
      <c r="U14775" s="118"/>
      <c r="V14775" s="118"/>
      <c r="W14775" s="118"/>
      <c r="X14775" s="118"/>
      <c r="Y14775" s="118"/>
      <c r="Z14775" s="118"/>
      <c r="AA14775" s="118"/>
      <c r="AB14775" s="118"/>
    </row>
    <row r="14776" spans="1:28">
      <c r="A14776" s="113"/>
      <c r="B14776" s="113"/>
      <c r="C14776" s="114"/>
      <c r="D14776" s="115"/>
      <c r="E14776" s="115"/>
      <c r="F14776" s="116"/>
      <c r="G14776" s="116"/>
      <c r="H14776" s="116"/>
      <c r="I14776" s="116"/>
      <c r="J14776" s="117"/>
      <c r="K14776" s="117"/>
      <c r="L14776" s="114"/>
      <c r="M14776" s="114"/>
      <c r="N14776" s="114"/>
      <c r="O14776" s="114"/>
      <c r="P14776" s="118"/>
      <c r="Q14776" s="118"/>
      <c r="R14776" s="118"/>
      <c r="S14776" s="118"/>
      <c r="T14776" s="118"/>
      <c r="U14776" s="118"/>
      <c r="V14776" s="118"/>
      <c r="W14776" s="118"/>
      <c r="X14776" s="118"/>
      <c r="Y14776" s="118"/>
      <c r="Z14776" s="118"/>
      <c r="AA14776" s="118"/>
      <c r="AB14776" s="118"/>
    </row>
    <row r="14777" spans="1:28">
      <c r="A14777" s="113"/>
      <c r="B14777" s="113"/>
      <c r="C14777" s="114"/>
      <c r="D14777" s="115"/>
      <c r="E14777" s="115"/>
      <c r="F14777" s="116"/>
      <c r="G14777" s="116"/>
      <c r="H14777" s="116"/>
      <c r="I14777" s="116"/>
      <c r="J14777" s="117"/>
      <c r="K14777" s="117"/>
      <c r="L14777" s="114"/>
      <c r="M14777" s="114"/>
      <c r="N14777" s="114"/>
      <c r="O14777" s="114"/>
      <c r="P14777" s="118"/>
      <c r="Q14777" s="118"/>
      <c r="R14777" s="118"/>
      <c r="S14777" s="118"/>
      <c r="T14777" s="118"/>
      <c r="U14777" s="118"/>
      <c r="V14777" s="118"/>
      <c r="W14777" s="118"/>
      <c r="X14777" s="118"/>
      <c r="Y14777" s="118"/>
      <c r="Z14777" s="118"/>
      <c r="AA14777" s="118"/>
      <c r="AB14777" s="118"/>
    </row>
    <row r="14778" spans="1:28">
      <c r="A14778" s="113"/>
      <c r="B14778" s="113"/>
      <c r="C14778" s="114"/>
      <c r="D14778" s="115"/>
      <c r="E14778" s="115"/>
      <c r="F14778" s="116"/>
      <c r="G14778" s="116"/>
      <c r="H14778" s="116"/>
      <c r="I14778" s="116"/>
      <c r="J14778" s="117"/>
      <c r="K14778" s="117"/>
      <c r="L14778" s="114"/>
      <c r="M14778" s="114"/>
      <c r="N14778" s="114"/>
      <c r="O14778" s="114"/>
      <c r="P14778" s="118"/>
      <c r="Q14778" s="118"/>
      <c r="R14778" s="118"/>
      <c r="S14778" s="118"/>
      <c r="T14778" s="118"/>
      <c r="U14778" s="118"/>
      <c r="V14778" s="118"/>
      <c r="W14778" s="118"/>
      <c r="X14778" s="118"/>
      <c r="Y14778" s="118"/>
      <c r="Z14778" s="118"/>
      <c r="AA14778" s="118"/>
      <c r="AB14778" s="118"/>
    </row>
    <row r="14779" spans="1:28">
      <c r="A14779" s="113"/>
      <c r="B14779" s="113"/>
      <c r="C14779" s="114"/>
      <c r="D14779" s="115"/>
      <c r="E14779" s="115"/>
      <c r="F14779" s="116"/>
      <c r="G14779" s="116"/>
      <c r="H14779" s="116"/>
      <c r="I14779" s="116"/>
      <c r="J14779" s="117"/>
      <c r="K14779" s="117"/>
      <c r="L14779" s="114"/>
      <c r="M14779" s="114"/>
      <c r="N14779" s="114"/>
      <c r="O14779" s="114"/>
      <c r="P14779" s="118"/>
      <c r="Q14779" s="118"/>
      <c r="R14779" s="118"/>
      <c r="S14779" s="118"/>
      <c r="T14779" s="118"/>
      <c r="U14779" s="118"/>
      <c r="V14779" s="118"/>
      <c r="W14779" s="118"/>
      <c r="X14779" s="118"/>
      <c r="Y14779" s="118"/>
      <c r="Z14779" s="118"/>
      <c r="AA14779" s="118"/>
      <c r="AB14779" s="118"/>
    </row>
    <row r="14780" spans="1:28">
      <c r="A14780" s="113"/>
      <c r="B14780" s="113"/>
      <c r="C14780" s="114"/>
      <c r="D14780" s="115"/>
      <c r="E14780" s="115"/>
      <c r="F14780" s="116"/>
      <c r="G14780" s="116"/>
      <c r="H14780" s="116"/>
      <c r="I14780" s="116"/>
      <c r="J14780" s="117"/>
      <c r="K14780" s="117"/>
      <c r="L14780" s="114"/>
      <c r="M14780" s="114"/>
      <c r="N14780" s="114"/>
      <c r="O14780" s="114"/>
      <c r="P14780" s="118"/>
      <c r="Q14780" s="118"/>
      <c r="R14780" s="118"/>
      <c r="S14780" s="118"/>
      <c r="T14780" s="118"/>
      <c r="U14780" s="118"/>
      <c r="V14780" s="118"/>
      <c r="W14780" s="118"/>
      <c r="X14780" s="118"/>
      <c r="Y14780" s="118"/>
      <c r="Z14780" s="118"/>
      <c r="AA14780" s="118"/>
      <c r="AB14780" s="118"/>
    </row>
    <row r="14781" spans="1:28">
      <c r="A14781" s="113"/>
      <c r="B14781" s="113"/>
      <c r="C14781" s="114"/>
      <c r="D14781" s="115"/>
      <c r="E14781" s="115"/>
      <c r="F14781" s="116"/>
      <c r="G14781" s="116"/>
      <c r="H14781" s="116"/>
      <c r="I14781" s="116"/>
      <c r="J14781" s="117"/>
      <c r="K14781" s="117"/>
      <c r="L14781" s="114"/>
      <c r="M14781" s="114"/>
      <c r="N14781" s="114"/>
      <c r="O14781" s="114"/>
      <c r="P14781" s="118"/>
      <c r="Q14781" s="118"/>
      <c r="R14781" s="118"/>
      <c r="S14781" s="118"/>
      <c r="T14781" s="118"/>
      <c r="U14781" s="118"/>
      <c r="V14781" s="118"/>
      <c r="W14781" s="118"/>
      <c r="X14781" s="118"/>
      <c r="Y14781" s="118"/>
      <c r="Z14781" s="118"/>
      <c r="AA14781" s="118"/>
      <c r="AB14781" s="118"/>
    </row>
    <row r="14782" spans="1:28">
      <c r="A14782" s="113"/>
      <c r="B14782" s="113"/>
      <c r="C14782" s="114"/>
      <c r="D14782" s="115"/>
      <c r="E14782" s="115"/>
      <c r="F14782" s="116"/>
      <c r="G14782" s="116"/>
      <c r="H14782" s="116"/>
      <c r="I14782" s="116"/>
      <c r="J14782" s="117"/>
      <c r="K14782" s="117"/>
      <c r="L14782" s="114"/>
      <c r="M14782" s="114"/>
      <c r="N14782" s="114"/>
      <c r="O14782" s="114"/>
      <c r="P14782" s="118"/>
      <c r="Q14782" s="118"/>
      <c r="R14782" s="118"/>
      <c r="S14782" s="118"/>
      <c r="T14782" s="118"/>
      <c r="U14782" s="118"/>
      <c r="V14782" s="118"/>
      <c r="W14782" s="118"/>
      <c r="X14782" s="118"/>
      <c r="Y14782" s="118"/>
      <c r="Z14782" s="118"/>
      <c r="AA14782" s="118"/>
      <c r="AB14782" s="118"/>
    </row>
    <row r="14783" spans="1:28">
      <c r="A14783" s="113"/>
      <c r="B14783" s="113"/>
      <c r="C14783" s="114"/>
      <c r="D14783" s="115"/>
      <c r="E14783" s="115"/>
      <c r="F14783" s="116"/>
      <c r="G14783" s="116"/>
      <c r="H14783" s="116"/>
      <c r="I14783" s="116"/>
      <c r="J14783" s="117"/>
      <c r="K14783" s="117"/>
      <c r="L14783" s="114"/>
      <c r="M14783" s="114"/>
      <c r="N14783" s="114"/>
      <c r="O14783" s="114"/>
      <c r="P14783" s="118"/>
      <c r="Q14783" s="118"/>
      <c r="R14783" s="118"/>
      <c r="S14783" s="118"/>
      <c r="T14783" s="118"/>
      <c r="U14783" s="118"/>
      <c r="V14783" s="118"/>
      <c r="W14783" s="118"/>
      <c r="X14783" s="118"/>
      <c r="Y14783" s="118"/>
      <c r="Z14783" s="118"/>
      <c r="AA14783" s="118"/>
      <c r="AB14783" s="118"/>
    </row>
    <row r="14784" spans="1:28">
      <c r="A14784" s="113"/>
      <c r="B14784" s="113"/>
      <c r="C14784" s="114"/>
      <c r="D14784" s="115"/>
      <c r="E14784" s="115"/>
      <c r="F14784" s="116"/>
      <c r="G14784" s="116"/>
      <c r="H14784" s="116"/>
      <c r="I14784" s="116"/>
      <c r="J14784" s="117"/>
      <c r="K14784" s="117"/>
      <c r="L14784" s="114"/>
      <c r="M14784" s="114"/>
      <c r="N14784" s="114"/>
      <c r="O14784" s="114"/>
      <c r="P14784" s="118"/>
      <c r="Q14784" s="118"/>
      <c r="R14784" s="118"/>
      <c r="S14784" s="118"/>
      <c r="T14784" s="118"/>
      <c r="U14784" s="118"/>
      <c r="V14784" s="118"/>
      <c r="W14784" s="118"/>
      <c r="X14784" s="118"/>
      <c r="Y14784" s="118"/>
      <c r="Z14784" s="118"/>
      <c r="AA14784" s="118"/>
      <c r="AB14784" s="118"/>
    </row>
    <row r="14785" spans="1:28">
      <c r="A14785" s="113"/>
      <c r="B14785" s="113"/>
      <c r="C14785" s="114"/>
      <c r="D14785" s="115"/>
      <c r="E14785" s="115"/>
      <c r="F14785" s="116"/>
      <c r="G14785" s="116"/>
      <c r="H14785" s="116"/>
      <c r="I14785" s="116"/>
      <c r="J14785" s="117"/>
      <c r="K14785" s="117"/>
      <c r="L14785" s="114"/>
      <c r="M14785" s="114"/>
      <c r="N14785" s="114"/>
      <c r="O14785" s="114"/>
      <c r="P14785" s="118"/>
      <c r="Q14785" s="118"/>
      <c r="R14785" s="118"/>
      <c r="S14785" s="118"/>
      <c r="T14785" s="118"/>
      <c r="U14785" s="118"/>
      <c r="V14785" s="118"/>
      <c r="W14785" s="118"/>
      <c r="X14785" s="118"/>
      <c r="Y14785" s="118"/>
      <c r="Z14785" s="118"/>
      <c r="AA14785" s="118"/>
      <c r="AB14785" s="118"/>
    </row>
    <row r="14786" spans="1:28">
      <c r="A14786" s="113"/>
      <c r="B14786" s="113"/>
      <c r="C14786" s="114"/>
      <c r="D14786" s="115"/>
      <c r="E14786" s="115"/>
      <c r="F14786" s="116"/>
      <c r="G14786" s="116"/>
      <c r="H14786" s="116"/>
      <c r="I14786" s="116"/>
      <c r="J14786" s="117"/>
      <c r="K14786" s="117"/>
      <c r="L14786" s="114"/>
      <c r="M14786" s="114"/>
      <c r="N14786" s="114"/>
      <c r="O14786" s="114"/>
      <c r="P14786" s="118"/>
      <c r="Q14786" s="118"/>
      <c r="R14786" s="118"/>
      <c r="S14786" s="118"/>
      <c r="T14786" s="118"/>
      <c r="U14786" s="118"/>
      <c r="V14786" s="118"/>
      <c r="W14786" s="118"/>
      <c r="X14786" s="118"/>
      <c r="Y14786" s="118"/>
      <c r="Z14786" s="118"/>
      <c r="AA14786" s="118"/>
      <c r="AB14786" s="118"/>
    </row>
    <row r="14787" spans="1:28">
      <c r="A14787" s="113"/>
      <c r="B14787" s="113"/>
      <c r="C14787" s="114"/>
      <c r="D14787" s="115"/>
      <c r="E14787" s="115"/>
      <c r="F14787" s="116"/>
      <c r="G14787" s="116"/>
      <c r="H14787" s="116"/>
      <c r="I14787" s="116"/>
      <c r="J14787" s="117"/>
      <c r="K14787" s="117"/>
      <c r="L14787" s="114"/>
      <c r="M14787" s="114"/>
      <c r="N14787" s="114"/>
      <c r="O14787" s="114"/>
      <c r="P14787" s="118"/>
      <c r="Q14787" s="118"/>
      <c r="R14787" s="118"/>
      <c r="S14787" s="118"/>
      <c r="T14787" s="118"/>
      <c r="U14787" s="118"/>
      <c r="V14787" s="118"/>
      <c r="W14787" s="118"/>
      <c r="X14787" s="118"/>
      <c r="Y14787" s="118"/>
      <c r="Z14787" s="118"/>
      <c r="AA14787" s="118"/>
      <c r="AB14787" s="118"/>
    </row>
    <row r="14788" spans="1:28">
      <c r="A14788" s="113"/>
      <c r="B14788" s="113"/>
      <c r="C14788" s="114"/>
      <c r="D14788" s="115"/>
      <c r="E14788" s="115"/>
      <c r="F14788" s="116"/>
      <c r="G14788" s="116"/>
      <c r="H14788" s="116"/>
      <c r="I14788" s="116"/>
      <c r="J14788" s="117"/>
      <c r="K14788" s="117"/>
      <c r="L14788" s="114"/>
      <c r="M14788" s="114"/>
      <c r="N14788" s="114"/>
      <c r="O14788" s="114"/>
      <c r="P14788" s="118"/>
      <c r="Q14788" s="118"/>
      <c r="R14788" s="118"/>
      <c r="S14788" s="118"/>
      <c r="T14788" s="118"/>
      <c r="U14788" s="118"/>
      <c r="V14788" s="118"/>
      <c r="W14788" s="118"/>
      <c r="X14788" s="118"/>
      <c r="Y14788" s="118"/>
      <c r="Z14788" s="118"/>
      <c r="AA14788" s="118"/>
      <c r="AB14788" s="118"/>
    </row>
    <row r="14789" spans="1:28">
      <c r="A14789" s="113"/>
      <c r="B14789" s="113"/>
      <c r="C14789" s="114"/>
      <c r="D14789" s="115"/>
      <c r="E14789" s="115"/>
      <c r="F14789" s="116"/>
      <c r="G14789" s="116"/>
      <c r="H14789" s="116"/>
      <c r="I14789" s="116"/>
      <c r="J14789" s="117"/>
      <c r="K14789" s="117"/>
      <c r="L14789" s="114"/>
      <c r="M14789" s="114"/>
      <c r="N14789" s="114"/>
      <c r="O14789" s="114"/>
      <c r="P14789" s="118"/>
      <c r="Q14789" s="118"/>
      <c r="R14789" s="118"/>
      <c r="S14789" s="118"/>
      <c r="T14789" s="118"/>
      <c r="U14789" s="118"/>
      <c r="V14789" s="118"/>
      <c r="W14789" s="118"/>
      <c r="X14789" s="118"/>
      <c r="Y14789" s="118"/>
      <c r="Z14789" s="118"/>
      <c r="AA14789" s="118"/>
      <c r="AB14789" s="118"/>
    </row>
    <row r="14790" spans="1:28">
      <c r="A14790" s="113"/>
      <c r="B14790" s="113"/>
      <c r="C14790" s="114"/>
      <c r="D14790" s="115"/>
      <c r="E14790" s="115"/>
      <c r="F14790" s="116"/>
      <c r="G14790" s="116"/>
      <c r="H14790" s="116"/>
      <c r="I14790" s="116"/>
      <c r="J14790" s="117"/>
      <c r="K14790" s="117"/>
      <c r="L14790" s="114"/>
      <c r="M14790" s="114"/>
      <c r="N14790" s="114"/>
      <c r="O14790" s="114"/>
      <c r="P14790" s="118"/>
      <c r="Q14790" s="118"/>
      <c r="R14790" s="118"/>
      <c r="S14790" s="118"/>
      <c r="T14790" s="118"/>
      <c r="U14790" s="118"/>
      <c r="V14790" s="118"/>
      <c r="W14790" s="118"/>
      <c r="X14790" s="118"/>
      <c r="Y14790" s="118"/>
      <c r="Z14790" s="118"/>
      <c r="AA14790" s="118"/>
      <c r="AB14790" s="118"/>
    </row>
    <row r="14791" spans="1:28">
      <c r="A14791" s="113"/>
      <c r="B14791" s="113"/>
      <c r="C14791" s="114"/>
      <c r="D14791" s="115"/>
      <c r="E14791" s="115"/>
      <c r="F14791" s="116"/>
      <c r="G14791" s="116"/>
      <c r="H14791" s="116"/>
      <c r="I14791" s="116"/>
      <c r="J14791" s="117"/>
      <c r="K14791" s="117"/>
      <c r="L14791" s="114"/>
      <c r="M14791" s="114"/>
      <c r="N14791" s="114"/>
      <c r="O14791" s="114"/>
      <c r="P14791" s="118"/>
      <c r="Q14791" s="118"/>
      <c r="R14791" s="118"/>
      <c r="S14791" s="118"/>
      <c r="T14791" s="118"/>
      <c r="U14791" s="118"/>
      <c r="V14791" s="118"/>
      <c r="W14791" s="118"/>
      <c r="X14791" s="118"/>
      <c r="Y14791" s="118"/>
      <c r="Z14791" s="118"/>
      <c r="AA14791" s="118"/>
      <c r="AB14791" s="118"/>
    </row>
    <row r="14792" spans="1:28">
      <c r="A14792" s="113"/>
      <c r="B14792" s="113"/>
      <c r="C14792" s="114"/>
      <c r="D14792" s="115"/>
      <c r="E14792" s="115"/>
      <c r="F14792" s="116"/>
      <c r="G14792" s="116"/>
      <c r="H14792" s="116"/>
      <c r="I14792" s="116"/>
      <c r="J14792" s="117"/>
      <c r="K14792" s="117"/>
      <c r="L14792" s="114"/>
      <c r="M14792" s="114"/>
      <c r="N14792" s="114"/>
      <c r="O14792" s="114"/>
      <c r="P14792" s="118"/>
      <c r="Q14792" s="118"/>
      <c r="R14792" s="118"/>
      <c r="S14792" s="118"/>
      <c r="T14792" s="118"/>
      <c r="U14792" s="118"/>
      <c r="V14792" s="118"/>
      <c r="W14792" s="118"/>
      <c r="X14792" s="118"/>
      <c r="Y14792" s="118"/>
      <c r="Z14792" s="118"/>
      <c r="AA14792" s="118"/>
      <c r="AB14792" s="118"/>
    </row>
    <row r="14793" spans="1:28">
      <c r="A14793" s="113"/>
      <c r="B14793" s="113"/>
      <c r="C14793" s="114"/>
      <c r="D14793" s="115"/>
      <c r="E14793" s="115"/>
      <c r="F14793" s="116"/>
      <c r="G14793" s="116"/>
      <c r="H14793" s="116"/>
      <c r="I14793" s="116"/>
      <c r="J14793" s="117"/>
      <c r="K14793" s="117"/>
      <c r="L14793" s="114"/>
      <c r="M14793" s="114"/>
      <c r="N14793" s="114"/>
      <c r="O14793" s="114"/>
      <c r="P14793" s="118"/>
      <c r="Q14793" s="118"/>
      <c r="R14793" s="118"/>
      <c r="S14793" s="118"/>
      <c r="T14793" s="118"/>
      <c r="U14793" s="118"/>
      <c r="V14793" s="118"/>
      <c r="W14793" s="118"/>
      <c r="X14793" s="118"/>
      <c r="Y14793" s="118"/>
      <c r="Z14793" s="118"/>
      <c r="AA14793" s="118"/>
      <c r="AB14793" s="118"/>
    </row>
    <row r="14794" spans="1:28">
      <c r="A14794" s="113"/>
      <c r="B14794" s="113"/>
      <c r="C14794" s="114"/>
      <c r="D14794" s="115"/>
      <c r="E14794" s="115"/>
      <c r="F14794" s="116"/>
      <c r="G14794" s="116"/>
      <c r="H14794" s="116"/>
      <c r="I14794" s="116"/>
      <c r="J14794" s="117"/>
      <c r="K14794" s="117"/>
      <c r="L14794" s="114"/>
      <c r="M14794" s="114"/>
      <c r="N14794" s="114"/>
      <c r="O14794" s="114"/>
      <c r="P14794" s="118"/>
      <c r="Q14794" s="118"/>
      <c r="R14794" s="118"/>
      <c r="S14794" s="118"/>
      <c r="T14794" s="118"/>
      <c r="U14794" s="118"/>
      <c r="V14794" s="118"/>
      <c r="W14794" s="118"/>
      <c r="X14794" s="118"/>
      <c r="Y14794" s="118"/>
      <c r="Z14794" s="118"/>
      <c r="AA14794" s="118"/>
      <c r="AB14794" s="118"/>
    </row>
    <row r="14795" spans="1:28">
      <c r="A14795" s="113"/>
      <c r="B14795" s="113"/>
      <c r="C14795" s="114"/>
      <c r="D14795" s="115"/>
      <c r="E14795" s="115"/>
      <c r="F14795" s="116"/>
      <c r="G14795" s="116"/>
      <c r="H14795" s="116"/>
      <c r="I14795" s="116"/>
      <c r="J14795" s="117"/>
      <c r="K14795" s="117"/>
      <c r="L14795" s="114"/>
      <c r="M14795" s="114"/>
      <c r="N14795" s="114"/>
      <c r="O14795" s="114"/>
      <c r="P14795" s="118"/>
      <c r="Q14795" s="118"/>
      <c r="R14795" s="118"/>
      <c r="S14795" s="118"/>
      <c r="T14795" s="118"/>
      <c r="U14795" s="118"/>
      <c r="V14795" s="118"/>
      <c r="W14795" s="118"/>
      <c r="X14795" s="118"/>
      <c r="Y14795" s="118"/>
      <c r="Z14795" s="118"/>
      <c r="AA14795" s="118"/>
      <c r="AB14795" s="118"/>
    </row>
    <row r="14796" spans="1:28">
      <c r="A14796" s="113"/>
      <c r="B14796" s="113"/>
      <c r="C14796" s="114"/>
      <c r="D14796" s="115"/>
      <c r="E14796" s="115"/>
      <c r="F14796" s="116"/>
      <c r="G14796" s="116"/>
      <c r="H14796" s="116"/>
      <c r="I14796" s="116"/>
      <c r="J14796" s="117"/>
      <c r="K14796" s="117"/>
      <c r="L14796" s="114"/>
      <c r="M14796" s="114"/>
      <c r="N14796" s="114"/>
      <c r="O14796" s="114"/>
      <c r="P14796" s="118"/>
      <c r="Q14796" s="118"/>
      <c r="R14796" s="118"/>
      <c r="S14796" s="118"/>
      <c r="T14796" s="118"/>
      <c r="U14796" s="118"/>
      <c r="V14796" s="118"/>
      <c r="W14796" s="118"/>
      <c r="X14796" s="118"/>
      <c r="Y14796" s="118"/>
      <c r="Z14796" s="118"/>
      <c r="AA14796" s="118"/>
      <c r="AB14796" s="118"/>
    </row>
    <row r="14797" spans="1:28">
      <c r="A14797" s="113"/>
      <c r="B14797" s="113"/>
      <c r="C14797" s="114"/>
      <c r="D14797" s="115"/>
      <c r="E14797" s="115"/>
      <c r="F14797" s="116"/>
      <c r="G14797" s="116"/>
      <c r="H14797" s="116"/>
      <c r="I14797" s="116"/>
      <c r="J14797" s="117"/>
      <c r="K14797" s="117"/>
      <c r="L14797" s="114"/>
      <c r="M14797" s="114"/>
      <c r="N14797" s="114"/>
      <c r="O14797" s="114"/>
      <c r="P14797" s="118"/>
      <c r="Q14797" s="118"/>
      <c r="R14797" s="118"/>
      <c r="S14797" s="118"/>
      <c r="T14797" s="118"/>
      <c r="U14797" s="118"/>
      <c r="V14797" s="118"/>
      <c r="W14797" s="118"/>
      <c r="X14797" s="118"/>
      <c r="Y14797" s="118"/>
      <c r="Z14797" s="118"/>
      <c r="AA14797" s="118"/>
      <c r="AB14797" s="118"/>
    </row>
    <row r="14798" spans="1:28">
      <c r="A14798" s="113"/>
      <c r="B14798" s="113"/>
      <c r="C14798" s="114"/>
      <c r="D14798" s="115"/>
      <c r="E14798" s="115"/>
      <c r="F14798" s="116"/>
      <c r="G14798" s="116"/>
      <c r="H14798" s="116"/>
      <c r="I14798" s="116"/>
      <c r="J14798" s="117"/>
      <c r="K14798" s="117"/>
      <c r="L14798" s="114"/>
      <c r="M14798" s="114"/>
      <c r="N14798" s="114"/>
      <c r="O14798" s="114"/>
      <c r="P14798" s="118"/>
      <c r="Q14798" s="118"/>
      <c r="R14798" s="118"/>
      <c r="S14798" s="118"/>
      <c r="T14798" s="118"/>
      <c r="U14798" s="118"/>
      <c r="V14798" s="118"/>
      <c r="W14798" s="118"/>
      <c r="X14798" s="118"/>
      <c r="Y14798" s="118"/>
      <c r="Z14798" s="118"/>
      <c r="AA14798" s="118"/>
      <c r="AB14798" s="118"/>
    </row>
    <row r="14799" spans="1:28">
      <c r="A14799" s="113"/>
      <c r="B14799" s="113"/>
      <c r="C14799" s="114"/>
      <c r="D14799" s="115"/>
      <c r="E14799" s="115"/>
      <c r="F14799" s="116"/>
      <c r="G14799" s="116"/>
      <c r="H14799" s="116"/>
      <c r="I14799" s="116"/>
      <c r="J14799" s="117"/>
      <c r="K14799" s="117"/>
      <c r="L14799" s="114"/>
      <c r="M14799" s="114"/>
      <c r="N14799" s="114"/>
      <c r="O14799" s="114"/>
      <c r="P14799" s="118"/>
      <c r="Q14799" s="118"/>
      <c r="R14799" s="118"/>
      <c r="S14799" s="118"/>
      <c r="T14799" s="118"/>
      <c r="U14799" s="118"/>
      <c r="V14799" s="118"/>
      <c r="W14799" s="118"/>
      <c r="X14799" s="118"/>
      <c r="Y14799" s="118"/>
      <c r="Z14799" s="118"/>
      <c r="AA14799" s="118"/>
      <c r="AB14799" s="118"/>
    </row>
    <row r="14800" spans="1:28">
      <c r="A14800" s="113"/>
      <c r="B14800" s="113"/>
      <c r="C14800" s="114"/>
      <c r="D14800" s="115"/>
      <c r="E14800" s="115"/>
      <c r="F14800" s="116"/>
      <c r="G14800" s="116"/>
      <c r="H14800" s="116"/>
      <c r="I14800" s="116"/>
      <c r="J14800" s="117"/>
      <c r="K14800" s="117"/>
      <c r="L14800" s="114"/>
      <c r="M14800" s="114"/>
      <c r="N14800" s="114"/>
      <c r="O14800" s="114"/>
      <c r="P14800" s="118"/>
      <c r="Q14800" s="118"/>
      <c r="R14800" s="118"/>
      <c r="S14800" s="118"/>
      <c r="T14800" s="118"/>
      <c r="U14800" s="118"/>
      <c r="V14800" s="118"/>
      <c r="W14800" s="118"/>
      <c r="X14800" s="118"/>
      <c r="Y14800" s="118"/>
      <c r="Z14800" s="118"/>
      <c r="AA14800" s="118"/>
      <c r="AB14800" s="118"/>
    </row>
    <row r="14801" spans="1:28">
      <c r="A14801" s="113"/>
      <c r="B14801" s="113"/>
      <c r="C14801" s="114"/>
      <c r="D14801" s="115"/>
      <c r="E14801" s="115"/>
      <c r="F14801" s="116"/>
      <c r="G14801" s="116"/>
      <c r="H14801" s="116"/>
      <c r="I14801" s="116"/>
      <c r="J14801" s="117"/>
      <c r="K14801" s="117"/>
      <c r="L14801" s="114"/>
      <c r="M14801" s="114"/>
      <c r="N14801" s="114"/>
      <c r="O14801" s="114"/>
      <c r="P14801" s="118"/>
      <c r="Q14801" s="118"/>
      <c r="R14801" s="118"/>
      <c r="S14801" s="118"/>
      <c r="T14801" s="118"/>
      <c r="U14801" s="118"/>
      <c r="V14801" s="118"/>
      <c r="W14801" s="118"/>
      <c r="X14801" s="118"/>
      <c r="Y14801" s="118"/>
      <c r="Z14801" s="118"/>
      <c r="AA14801" s="118"/>
      <c r="AB14801" s="118"/>
    </row>
    <row r="14802" spans="1:28">
      <c r="A14802" s="113"/>
      <c r="B14802" s="113"/>
      <c r="C14802" s="114"/>
      <c r="D14802" s="115"/>
      <c r="E14802" s="115"/>
      <c r="F14802" s="116"/>
      <c r="G14802" s="116"/>
      <c r="H14802" s="116"/>
      <c r="I14802" s="116"/>
      <c r="J14802" s="117"/>
      <c r="K14802" s="117"/>
      <c r="L14802" s="114"/>
      <c r="M14802" s="114"/>
      <c r="N14802" s="114"/>
      <c r="O14802" s="114"/>
      <c r="P14802" s="118"/>
      <c r="Q14802" s="118"/>
      <c r="R14802" s="118"/>
      <c r="S14802" s="118"/>
      <c r="T14802" s="118"/>
      <c r="U14802" s="118"/>
      <c r="V14802" s="118"/>
      <c r="W14802" s="118"/>
      <c r="X14802" s="118"/>
      <c r="Y14802" s="118"/>
      <c r="Z14802" s="118"/>
      <c r="AA14802" s="118"/>
      <c r="AB14802" s="118"/>
    </row>
    <row r="14803" spans="1:28">
      <c r="A14803" s="113"/>
      <c r="B14803" s="113"/>
      <c r="C14803" s="114"/>
      <c r="D14803" s="115"/>
      <c r="E14803" s="115"/>
      <c r="F14803" s="116"/>
      <c r="G14803" s="116"/>
      <c r="H14803" s="116"/>
      <c r="I14803" s="116"/>
      <c r="J14803" s="117"/>
      <c r="K14803" s="117"/>
      <c r="L14803" s="114"/>
      <c r="M14803" s="114"/>
      <c r="N14803" s="114"/>
      <c r="O14803" s="114"/>
      <c r="P14803" s="118"/>
      <c r="Q14803" s="118"/>
      <c r="R14803" s="118"/>
      <c r="S14803" s="118"/>
      <c r="T14803" s="118"/>
      <c r="U14803" s="118"/>
      <c r="V14803" s="118"/>
      <c r="W14803" s="118"/>
      <c r="X14803" s="118"/>
      <c r="Y14803" s="118"/>
      <c r="Z14803" s="118"/>
      <c r="AA14803" s="118"/>
      <c r="AB14803" s="118"/>
    </row>
    <row r="14804" spans="1:28">
      <c r="A14804" s="113"/>
      <c r="B14804" s="113"/>
      <c r="C14804" s="114"/>
      <c r="D14804" s="115"/>
      <c r="E14804" s="115"/>
      <c r="F14804" s="116"/>
      <c r="G14804" s="116"/>
      <c r="H14804" s="116"/>
      <c r="I14804" s="116"/>
      <c r="J14804" s="117"/>
      <c r="K14804" s="117"/>
      <c r="L14804" s="114"/>
      <c r="M14804" s="114"/>
      <c r="N14804" s="114"/>
      <c r="O14804" s="114"/>
      <c r="P14804" s="118"/>
      <c r="Q14804" s="118"/>
      <c r="R14804" s="118"/>
      <c r="S14804" s="118"/>
      <c r="T14804" s="118"/>
      <c r="U14804" s="118"/>
      <c r="V14804" s="118"/>
      <c r="W14804" s="118"/>
      <c r="X14804" s="118"/>
      <c r="Y14804" s="118"/>
      <c r="Z14804" s="118"/>
      <c r="AA14804" s="118"/>
      <c r="AB14804" s="118"/>
    </row>
    <row r="14805" spans="1:28">
      <c r="A14805" s="113"/>
      <c r="B14805" s="113"/>
      <c r="C14805" s="114"/>
      <c r="D14805" s="115"/>
      <c r="E14805" s="115"/>
      <c r="F14805" s="116"/>
      <c r="G14805" s="116"/>
      <c r="H14805" s="116"/>
      <c r="I14805" s="116"/>
      <c r="J14805" s="117"/>
      <c r="K14805" s="117"/>
      <c r="L14805" s="114"/>
      <c r="M14805" s="114"/>
      <c r="N14805" s="114"/>
      <c r="O14805" s="114"/>
      <c r="P14805" s="118"/>
      <c r="Q14805" s="118"/>
      <c r="R14805" s="118"/>
      <c r="S14805" s="118"/>
      <c r="T14805" s="118"/>
      <c r="U14805" s="118"/>
      <c r="V14805" s="118"/>
      <c r="W14805" s="118"/>
      <c r="X14805" s="118"/>
      <c r="Y14805" s="118"/>
      <c r="Z14805" s="118"/>
      <c r="AA14805" s="118"/>
      <c r="AB14805" s="118"/>
    </row>
    <row r="14806" spans="1:28">
      <c r="A14806" s="113"/>
      <c r="B14806" s="113"/>
      <c r="C14806" s="114"/>
      <c r="D14806" s="115"/>
      <c r="E14806" s="115"/>
      <c r="F14806" s="116"/>
      <c r="G14806" s="116"/>
      <c r="H14806" s="116"/>
      <c r="I14806" s="116"/>
      <c r="J14806" s="117"/>
      <c r="K14806" s="117"/>
      <c r="L14806" s="114"/>
      <c r="M14806" s="114"/>
      <c r="N14806" s="114"/>
      <c r="O14806" s="114"/>
      <c r="P14806" s="118"/>
      <c r="Q14806" s="118"/>
      <c r="R14806" s="118"/>
      <c r="S14806" s="118"/>
      <c r="T14806" s="118"/>
      <c r="U14806" s="118"/>
      <c r="V14806" s="118"/>
      <c r="W14806" s="118"/>
      <c r="X14806" s="118"/>
      <c r="Y14806" s="118"/>
      <c r="Z14806" s="118"/>
      <c r="AA14806" s="118"/>
      <c r="AB14806" s="118"/>
    </row>
    <row r="14807" spans="1:28">
      <c r="A14807" s="113"/>
      <c r="B14807" s="113"/>
      <c r="C14807" s="114"/>
      <c r="D14807" s="115"/>
      <c r="E14807" s="115"/>
      <c r="F14807" s="116"/>
      <c r="G14807" s="116"/>
      <c r="H14807" s="116"/>
      <c r="I14807" s="116"/>
      <c r="J14807" s="117"/>
      <c r="K14807" s="117"/>
      <c r="L14807" s="114"/>
      <c r="M14807" s="114"/>
      <c r="N14807" s="114"/>
      <c r="O14807" s="114"/>
      <c r="P14807" s="118"/>
      <c r="Q14807" s="118"/>
      <c r="R14807" s="118"/>
      <c r="S14807" s="118"/>
      <c r="T14807" s="118"/>
      <c r="U14807" s="118"/>
      <c r="V14807" s="118"/>
      <c r="W14807" s="118"/>
      <c r="X14807" s="118"/>
      <c r="Y14807" s="118"/>
      <c r="Z14807" s="118"/>
      <c r="AA14807" s="118"/>
      <c r="AB14807" s="118"/>
    </row>
    <row r="14808" spans="1:28">
      <c r="A14808" s="113"/>
      <c r="B14808" s="113"/>
      <c r="C14808" s="114"/>
      <c r="D14808" s="115"/>
      <c r="E14808" s="115"/>
      <c r="F14808" s="116"/>
      <c r="G14808" s="116"/>
      <c r="H14808" s="116"/>
      <c r="I14808" s="116"/>
      <c r="J14808" s="117"/>
      <c r="K14808" s="117"/>
      <c r="L14808" s="114"/>
      <c r="M14808" s="114"/>
      <c r="N14808" s="114"/>
      <c r="O14808" s="114"/>
      <c r="P14808" s="118"/>
      <c r="Q14808" s="118"/>
      <c r="R14808" s="118"/>
      <c r="S14808" s="118"/>
      <c r="T14808" s="118"/>
      <c r="U14808" s="118"/>
      <c r="V14808" s="118"/>
      <c r="W14808" s="118"/>
      <c r="X14808" s="118"/>
      <c r="Y14808" s="118"/>
      <c r="Z14808" s="118"/>
      <c r="AA14808" s="118"/>
      <c r="AB14808" s="118"/>
    </row>
    <row r="14809" spans="1:28">
      <c r="A14809" s="113"/>
      <c r="B14809" s="113"/>
      <c r="C14809" s="114"/>
      <c r="D14809" s="115"/>
      <c r="E14809" s="115"/>
      <c r="F14809" s="116"/>
      <c r="G14809" s="116"/>
      <c r="H14809" s="116"/>
      <c r="I14809" s="116"/>
      <c r="J14809" s="117"/>
      <c r="K14809" s="117"/>
      <c r="L14809" s="114"/>
      <c r="M14809" s="114"/>
      <c r="N14809" s="114"/>
      <c r="O14809" s="114"/>
      <c r="P14809" s="118"/>
      <c r="Q14809" s="118"/>
      <c r="R14809" s="118"/>
      <c r="S14809" s="118"/>
      <c r="T14809" s="118"/>
      <c r="U14809" s="118"/>
      <c r="V14809" s="118"/>
      <c r="W14809" s="118"/>
      <c r="X14809" s="118"/>
      <c r="Y14809" s="118"/>
      <c r="Z14809" s="118"/>
      <c r="AA14809" s="118"/>
      <c r="AB14809" s="118"/>
    </row>
    <row r="14810" spans="1:28">
      <c r="A14810" s="113"/>
      <c r="B14810" s="113"/>
      <c r="C14810" s="114"/>
      <c r="D14810" s="115"/>
      <c r="E14810" s="115"/>
      <c r="F14810" s="116"/>
      <c r="G14810" s="116"/>
      <c r="H14810" s="116"/>
      <c r="I14810" s="116"/>
      <c r="J14810" s="117"/>
      <c r="K14810" s="117"/>
      <c r="L14810" s="114"/>
      <c r="M14810" s="114"/>
      <c r="N14810" s="114"/>
      <c r="O14810" s="114"/>
      <c r="P14810" s="118"/>
      <c r="Q14810" s="118"/>
      <c r="R14810" s="118"/>
      <c r="S14810" s="118"/>
      <c r="T14810" s="118"/>
      <c r="U14810" s="118"/>
      <c r="V14810" s="118"/>
      <c r="W14810" s="118"/>
      <c r="X14810" s="118"/>
      <c r="Y14810" s="118"/>
      <c r="Z14810" s="118"/>
      <c r="AA14810" s="118"/>
      <c r="AB14810" s="118"/>
    </row>
    <row r="14811" spans="1:28">
      <c r="A14811" s="113"/>
      <c r="B14811" s="113"/>
      <c r="C14811" s="114"/>
      <c r="D14811" s="115"/>
      <c r="E14811" s="115"/>
      <c r="F14811" s="116"/>
      <c r="G14811" s="116"/>
      <c r="H14811" s="116"/>
      <c r="I14811" s="116"/>
      <c r="J14811" s="117"/>
      <c r="K14811" s="117"/>
      <c r="L14811" s="114"/>
      <c r="M14811" s="114"/>
      <c r="N14811" s="114"/>
      <c r="O14811" s="114"/>
      <c r="P14811" s="118"/>
      <c r="Q14811" s="118"/>
      <c r="R14811" s="118"/>
      <c r="S14811" s="118"/>
      <c r="T14811" s="118"/>
      <c r="U14811" s="118"/>
      <c r="V14811" s="118"/>
      <c r="W14811" s="118"/>
      <c r="X14811" s="118"/>
      <c r="Y14811" s="118"/>
      <c r="Z14811" s="118"/>
      <c r="AA14811" s="118"/>
      <c r="AB14811" s="118"/>
    </row>
    <row r="14812" spans="1:28">
      <c r="A14812" s="113"/>
      <c r="B14812" s="113"/>
      <c r="C14812" s="114"/>
      <c r="D14812" s="115"/>
      <c r="E14812" s="115"/>
      <c r="F14812" s="116"/>
      <c r="G14812" s="116"/>
      <c r="H14812" s="116"/>
      <c r="I14812" s="116"/>
      <c r="J14812" s="117"/>
      <c r="K14812" s="117"/>
      <c r="L14812" s="114"/>
      <c r="M14812" s="114"/>
      <c r="N14812" s="114"/>
      <c r="O14812" s="114"/>
      <c r="P14812" s="118"/>
      <c r="Q14812" s="118"/>
      <c r="R14812" s="118"/>
      <c r="S14812" s="118"/>
      <c r="T14812" s="118"/>
      <c r="U14812" s="118"/>
      <c r="V14812" s="118"/>
      <c r="W14812" s="118"/>
      <c r="X14812" s="118"/>
      <c r="Y14812" s="118"/>
      <c r="Z14812" s="118"/>
      <c r="AA14812" s="118"/>
      <c r="AB14812" s="118"/>
    </row>
    <row r="14813" spans="1:28">
      <c r="A14813" s="113"/>
      <c r="B14813" s="113"/>
      <c r="C14813" s="114"/>
      <c r="D14813" s="115"/>
      <c r="E14813" s="115"/>
      <c r="F14813" s="116"/>
      <c r="G14813" s="116"/>
      <c r="H14813" s="116"/>
      <c r="I14813" s="116"/>
      <c r="J14813" s="117"/>
      <c r="K14813" s="117"/>
      <c r="L14813" s="114"/>
      <c r="M14813" s="114"/>
      <c r="N14813" s="114"/>
      <c r="O14813" s="114"/>
      <c r="P14813" s="118"/>
      <c r="Q14813" s="118"/>
      <c r="R14813" s="118"/>
      <c r="S14813" s="118"/>
      <c r="T14813" s="118"/>
      <c r="U14813" s="118"/>
      <c r="V14813" s="118"/>
      <c r="W14813" s="118"/>
      <c r="X14813" s="118"/>
      <c r="Y14813" s="118"/>
      <c r="Z14813" s="118"/>
      <c r="AA14813" s="118"/>
      <c r="AB14813" s="118"/>
    </row>
    <row r="14814" spans="1:28">
      <c r="A14814" s="113"/>
      <c r="B14814" s="113"/>
      <c r="C14814" s="114"/>
      <c r="D14814" s="115"/>
      <c r="E14814" s="115"/>
      <c r="F14814" s="116"/>
      <c r="G14814" s="116"/>
      <c r="H14814" s="116"/>
      <c r="I14814" s="116"/>
      <c r="J14814" s="117"/>
      <c r="K14814" s="117"/>
      <c r="L14814" s="114"/>
      <c r="M14814" s="114"/>
      <c r="N14814" s="114"/>
      <c r="O14814" s="114"/>
      <c r="P14814" s="118"/>
      <c r="Q14814" s="118"/>
      <c r="R14814" s="118"/>
      <c r="S14814" s="118"/>
      <c r="T14814" s="118"/>
      <c r="U14814" s="118"/>
      <c r="V14814" s="118"/>
      <c r="W14814" s="118"/>
      <c r="X14814" s="118"/>
      <c r="Y14814" s="118"/>
      <c r="Z14814" s="118"/>
      <c r="AA14814" s="118"/>
      <c r="AB14814" s="118"/>
    </row>
    <row r="14815" spans="1:28">
      <c r="A14815" s="113"/>
      <c r="B14815" s="113"/>
      <c r="C14815" s="114"/>
      <c r="D14815" s="115"/>
      <c r="E14815" s="115"/>
      <c r="F14815" s="116"/>
      <c r="G14815" s="116"/>
      <c r="H14815" s="116"/>
      <c r="I14815" s="116"/>
      <c r="J14815" s="117"/>
      <c r="K14815" s="117"/>
      <c r="L14815" s="114"/>
      <c r="M14815" s="114"/>
      <c r="N14815" s="114"/>
      <c r="O14815" s="114"/>
      <c r="P14815" s="118"/>
      <c r="Q14815" s="118"/>
      <c r="R14815" s="118"/>
      <c r="S14815" s="118"/>
      <c r="T14815" s="118"/>
      <c r="U14815" s="118"/>
      <c r="V14815" s="118"/>
      <c r="W14815" s="118"/>
      <c r="X14815" s="118"/>
      <c r="Y14815" s="118"/>
      <c r="Z14815" s="118"/>
      <c r="AA14815" s="118"/>
      <c r="AB14815" s="118"/>
    </row>
    <row r="14816" spans="1:28">
      <c r="A14816" s="113"/>
      <c r="B14816" s="113"/>
      <c r="C14816" s="114"/>
      <c r="D14816" s="115"/>
      <c r="E14816" s="115"/>
      <c r="F14816" s="116"/>
      <c r="G14816" s="116"/>
      <c r="H14816" s="116"/>
      <c r="I14816" s="116"/>
      <c r="J14816" s="117"/>
      <c r="K14816" s="117"/>
      <c r="L14816" s="114"/>
      <c r="M14816" s="114"/>
      <c r="N14816" s="114"/>
      <c r="O14816" s="114"/>
      <c r="P14816" s="118"/>
      <c r="Q14816" s="118"/>
      <c r="R14816" s="118"/>
      <c r="S14816" s="118"/>
      <c r="T14816" s="118"/>
      <c r="U14816" s="118"/>
      <c r="V14816" s="118"/>
      <c r="W14816" s="118"/>
      <c r="X14816" s="118"/>
      <c r="Y14816" s="118"/>
      <c r="Z14816" s="118"/>
      <c r="AA14816" s="118"/>
      <c r="AB14816" s="118"/>
    </row>
    <row r="14817" spans="1:28">
      <c r="A14817" s="113"/>
      <c r="B14817" s="113"/>
      <c r="C14817" s="114"/>
      <c r="D14817" s="115"/>
      <c r="E14817" s="115"/>
      <c r="F14817" s="116"/>
      <c r="G14817" s="116"/>
      <c r="H14817" s="116"/>
      <c r="I14817" s="116"/>
      <c r="J14817" s="117"/>
      <c r="K14817" s="117"/>
      <c r="L14817" s="114"/>
      <c r="M14817" s="114"/>
      <c r="N14817" s="114"/>
      <c r="O14817" s="114"/>
      <c r="P14817" s="118"/>
      <c r="Q14817" s="118"/>
      <c r="R14817" s="118"/>
      <c r="S14817" s="118"/>
      <c r="T14817" s="118"/>
      <c r="U14817" s="118"/>
      <c r="V14817" s="118"/>
      <c r="W14817" s="118"/>
      <c r="X14817" s="118"/>
      <c r="Y14817" s="118"/>
      <c r="Z14817" s="118"/>
      <c r="AA14817" s="118"/>
      <c r="AB14817" s="118"/>
    </row>
    <row r="14818" spans="1:28">
      <c r="A14818" s="113"/>
      <c r="B14818" s="113"/>
      <c r="C14818" s="114"/>
      <c r="D14818" s="115"/>
      <c r="E14818" s="115"/>
      <c r="F14818" s="116"/>
      <c r="G14818" s="116"/>
      <c r="H14818" s="116"/>
      <c r="I14818" s="116"/>
      <c r="J14818" s="117"/>
      <c r="K14818" s="117"/>
      <c r="L14818" s="114"/>
      <c r="M14818" s="114"/>
      <c r="N14818" s="114"/>
      <c r="O14818" s="114"/>
      <c r="P14818" s="118"/>
      <c r="Q14818" s="118"/>
      <c r="R14818" s="118"/>
      <c r="S14818" s="118"/>
      <c r="T14818" s="118"/>
      <c r="U14818" s="118"/>
      <c r="V14818" s="118"/>
      <c r="W14818" s="118"/>
      <c r="X14818" s="118"/>
      <c r="Y14818" s="118"/>
      <c r="Z14818" s="118"/>
      <c r="AA14818" s="118"/>
      <c r="AB14818" s="118"/>
    </row>
    <row r="14819" spans="1:28">
      <c r="A14819" s="113"/>
      <c r="B14819" s="113"/>
      <c r="C14819" s="114"/>
      <c r="D14819" s="115"/>
      <c r="E14819" s="115"/>
      <c r="F14819" s="116"/>
      <c r="G14819" s="116"/>
      <c r="H14819" s="116"/>
      <c r="I14819" s="116"/>
      <c r="J14819" s="117"/>
      <c r="K14819" s="117"/>
      <c r="L14819" s="114"/>
      <c r="M14819" s="114"/>
      <c r="N14819" s="114"/>
      <c r="O14819" s="114"/>
      <c r="P14819" s="118"/>
      <c r="Q14819" s="118"/>
      <c r="R14819" s="118"/>
      <c r="S14819" s="118"/>
      <c r="T14819" s="118"/>
      <c r="U14819" s="118"/>
      <c r="V14819" s="118"/>
      <c r="W14819" s="118"/>
      <c r="X14819" s="118"/>
      <c r="Y14819" s="118"/>
      <c r="Z14819" s="118"/>
      <c r="AA14819" s="118"/>
      <c r="AB14819" s="118"/>
    </row>
    <row r="14820" spans="1:28">
      <c r="A14820" s="113"/>
      <c r="B14820" s="113"/>
      <c r="C14820" s="114"/>
      <c r="D14820" s="115"/>
      <c r="E14820" s="115"/>
      <c r="F14820" s="116"/>
      <c r="G14820" s="116"/>
      <c r="H14820" s="116"/>
      <c r="I14820" s="116"/>
      <c r="J14820" s="117"/>
      <c r="K14820" s="117"/>
      <c r="L14820" s="114"/>
      <c r="M14820" s="114"/>
      <c r="N14820" s="114"/>
      <c r="O14820" s="114"/>
      <c r="P14820" s="118"/>
      <c r="Q14820" s="118"/>
      <c r="R14820" s="118"/>
      <c r="S14820" s="118"/>
      <c r="T14820" s="118"/>
      <c r="U14820" s="118"/>
      <c r="V14820" s="118"/>
      <c r="W14820" s="118"/>
      <c r="X14820" s="118"/>
      <c r="Y14820" s="118"/>
      <c r="Z14820" s="118"/>
      <c r="AA14820" s="118"/>
      <c r="AB14820" s="118"/>
    </row>
    <row r="14821" spans="1:28">
      <c r="A14821" s="113"/>
      <c r="B14821" s="113"/>
      <c r="C14821" s="114"/>
      <c r="D14821" s="115"/>
      <c r="E14821" s="115"/>
      <c r="F14821" s="116"/>
      <c r="G14821" s="116"/>
      <c r="H14821" s="116"/>
      <c r="I14821" s="116"/>
      <c r="J14821" s="117"/>
      <c r="K14821" s="117"/>
      <c r="L14821" s="114"/>
      <c r="M14821" s="114"/>
      <c r="N14821" s="114"/>
      <c r="O14821" s="114"/>
      <c r="P14821" s="118"/>
      <c r="Q14821" s="118"/>
      <c r="R14821" s="118"/>
      <c r="S14821" s="118"/>
      <c r="T14821" s="118"/>
      <c r="U14821" s="118"/>
      <c r="V14821" s="118"/>
      <c r="W14821" s="118"/>
      <c r="X14821" s="118"/>
      <c r="Y14821" s="118"/>
      <c r="Z14821" s="118"/>
      <c r="AA14821" s="118"/>
      <c r="AB14821" s="118"/>
    </row>
    <row r="14822" spans="1:28">
      <c r="A14822" s="113"/>
      <c r="B14822" s="113"/>
      <c r="C14822" s="114"/>
      <c r="D14822" s="115"/>
      <c r="E14822" s="115"/>
      <c r="F14822" s="116"/>
      <c r="G14822" s="116"/>
      <c r="H14822" s="116"/>
      <c r="I14822" s="116"/>
      <c r="J14822" s="117"/>
      <c r="K14822" s="117"/>
      <c r="L14822" s="114"/>
      <c r="M14822" s="114"/>
      <c r="N14822" s="114"/>
      <c r="O14822" s="114"/>
      <c r="P14822" s="118"/>
      <c r="Q14822" s="118"/>
      <c r="R14822" s="118"/>
      <c r="S14822" s="118"/>
      <c r="T14822" s="118"/>
      <c r="U14822" s="118"/>
      <c r="V14822" s="118"/>
      <c r="W14822" s="118"/>
      <c r="X14822" s="118"/>
      <c r="Y14822" s="118"/>
      <c r="Z14822" s="118"/>
      <c r="AA14822" s="118"/>
      <c r="AB14822" s="118"/>
    </row>
    <row r="14823" spans="1:28">
      <c r="A14823" s="113"/>
      <c r="B14823" s="113"/>
      <c r="C14823" s="114"/>
      <c r="D14823" s="115"/>
      <c r="E14823" s="115"/>
      <c r="F14823" s="116"/>
      <c r="G14823" s="116"/>
      <c r="H14823" s="116"/>
      <c r="I14823" s="116"/>
      <c r="J14823" s="117"/>
      <c r="K14823" s="117"/>
      <c r="L14823" s="114"/>
      <c r="M14823" s="114"/>
      <c r="N14823" s="114"/>
      <c r="O14823" s="114"/>
      <c r="P14823" s="118"/>
      <c r="Q14823" s="118"/>
      <c r="R14823" s="118"/>
      <c r="S14823" s="118"/>
      <c r="T14823" s="118"/>
      <c r="U14823" s="118"/>
      <c r="V14823" s="118"/>
      <c r="W14823" s="118"/>
      <c r="X14823" s="118"/>
      <c r="Y14823" s="118"/>
      <c r="Z14823" s="118"/>
      <c r="AA14823" s="118"/>
      <c r="AB14823" s="118"/>
    </row>
    <row r="14824" spans="1:28">
      <c r="A14824" s="113"/>
      <c r="B14824" s="113"/>
      <c r="C14824" s="114"/>
      <c r="D14824" s="115"/>
      <c r="E14824" s="115"/>
      <c r="F14824" s="116"/>
      <c r="G14824" s="116"/>
      <c r="H14824" s="116"/>
      <c r="I14824" s="116"/>
      <c r="J14824" s="117"/>
      <c r="K14824" s="117"/>
      <c r="L14824" s="114"/>
      <c r="M14824" s="114"/>
      <c r="N14824" s="114"/>
      <c r="O14824" s="114"/>
      <c r="P14824" s="118"/>
      <c r="Q14824" s="118"/>
      <c r="R14824" s="118"/>
      <c r="S14824" s="118"/>
      <c r="T14824" s="118"/>
      <c r="U14824" s="118"/>
      <c r="V14824" s="118"/>
      <c r="W14824" s="118"/>
      <c r="X14824" s="118"/>
      <c r="Y14824" s="118"/>
      <c r="Z14824" s="118"/>
      <c r="AA14824" s="118"/>
      <c r="AB14824" s="118"/>
    </row>
    <row r="14825" spans="1:28">
      <c r="A14825" s="113"/>
      <c r="B14825" s="113"/>
      <c r="C14825" s="114"/>
      <c r="D14825" s="115"/>
      <c r="E14825" s="115"/>
      <c r="F14825" s="116"/>
      <c r="G14825" s="116"/>
      <c r="H14825" s="116"/>
      <c r="I14825" s="116"/>
      <c r="J14825" s="117"/>
      <c r="K14825" s="117"/>
      <c r="L14825" s="114"/>
      <c r="M14825" s="114"/>
      <c r="N14825" s="114"/>
      <c r="O14825" s="114"/>
      <c r="P14825" s="118"/>
      <c r="Q14825" s="118"/>
      <c r="R14825" s="118"/>
      <c r="S14825" s="118"/>
      <c r="T14825" s="118"/>
      <c r="U14825" s="118"/>
      <c r="V14825" s="118"/>
      <c r="W14825" s="118"/>
      <c r="X14825" s="118"/>
      <c r="Y14825" s="118"/>
      <c r="Z14825" s="118"/>
      <c r="AA14825" s="118"/>
      <c r="AB14825" s="118"/>
    </row>
    <row r="14826" spans="1:28">
      <c r="A14826" s="113"/>
      <c r="B14826" s="113"/>
      <c r="C14826" s="114"/>
      <c r="D14826" s="115"/>
      <c r="E14826" s="115"/>
      <c r="F14826" s="116"/>
      <c r="G14826" s="116"/>
      <c r="H14826" s="116"/>
      <c r="I14826" s="116"/>
      <c r="J14826" s="117"/>
      <c r="K14826" s="117"/>
      <c r="L14826" s="114"/>
      <c r="M14826" s="114"/>
      <c r="N14826" s="114"/>
      <c r="O14826" s="114"/>
      <c r="P14826" s="118"/>
      <c r="Q14826" s="118"/>
      <c r="R14826" s="118"/>
      <c r="S14826" s="118"/>
      <c r="T14826" s="118"/>
      <c r="U14826" s="118"/>
      <c r="V14826" s="118"/>
      <c r="W14826" s="118"/>
      <c r="X14826" s="118"/>
      <c r="Y14826" s="118"/>
      <c r="Z14826" s="118"/>
      <c r="AA14826" s="118"/>
      <c r="AB14826" s="118"/>
    </row>
    <row r="14827" spans="1:28">
      <c r="A14827" s="113"/>
      <c r="B14827" s="113"/>
      <c r="C14827" s="114"/>
      <c r="D14827" s="115"/>
      <c r="E14827" s="115"/>
      <c r="F14827" s="116"/>
      <c r="G14827" s="116"/>
      <c r="H14827" s="116"/>
      <c r="I14827" s="116"/>
      <c r="J14827" s="117"/>
      <c r="K14827" s="117"/>
      <c r="L14827" s="114"/>
      <c r="M14827" s="114"/>
      <c r="N14827" s="114"/>
      <c r="O14827" s="114"/>
      <c r="P14827" s="118"/>
      <c r="Q14827" s="118"/>
      <c r="R14827" s="118"/>
      <c r="S14827" s="118"/>
      <c r="T14827" s="118"/>
      <c r="U14827" s="118"/>
      <c r="V14827" s="118"/>
      <c r="W14827" s="118"/>
      <c r="X14827" s="118"/>
      <c r="Y14827" s="118"/>
      <c r="Z14827" s="118"/>
      <c r="AA14827" s="118"/>
      <c r="AB14827" s="118"/>
    </row>
    <row r="14828" spans="1:28">
      <c r="A14828" s="113"/>
      <c r="B14828" s="113"/>
      <c r="C14828" s="114"/>
      <c r="D14828" s="115"/>
      <c r="E14828" s="115"/>
      <c r="F14828" s="116"/>
      <c r="G14828" s="116"/>
      <c r="H14828" s="116"/>
      <c r="I14828" s="116"/>
      <c r="J14828" s="117"/>
      <c r="K14828" s="117"/>
      <c r="L14828" s="114"/>
      <c r="M14828" s="114"/>
      <c r="N14828" s="114"/>
      <c r="O14828" s="114"/>
      <c r="P14828" s="118"/>
      <c r="Q14828" s="118"/>
      <c r="R14828" s="118"/>
      <c r="S14828" s="118"/>
      <c r="T14828" s="118"/>
      <c r="U14828" s="118"/>
      <c r="V14828" s="118"/>
      <c r="W14828" s="118"/>
      <c r="X14828" s="118"/>
      <c r="Y14828" s="118"/>
      <c r="Z14828" s="118"/>
      <c r="AA14828" s="118"/>
      <c r="AB14828" s="118"/>
    </row>
    <row r="14829" spans="1:28">
      <c r="A14829" s="113"/>
      <c r="B14829" s="113"/>
      <c r="C14829" s="114"/>
      <c r="D14829" s="115"/>
      <c r="E14829" s="115"/>
      <c r="F14829" s="116"/>
      <c r="G14829" s="116"/>
      <c r="H14829" s="116"/>
      <c r="I14829" s="116"/>
      <c r="J14829" s="117"/>
      <c r="K14829" s="117"/>
      <c r="L14829" s="114"/>
      <c r="M14829" s="114"/>
      <c r="N14829" s="114"/>
      <c r="O14829" s="114"/>
      <c r="P14829" s="118"/>
      <c r="Q14829" s="118"/>
      <c r="R14829" s="118"/>
      <c r="S14829" s="118"/>
      <c r="T14829" s="118"/>
      <c r="U14829" s="118"/>
      <c r="V14829" s="118"/>
      <c r="W14829" s="118"/>
      <c r="X14829" s="118"/>
      <c r="Y14829" s="118"/>
      <c r="Z14829" s="118"/>
      <c r="AA14829" s="118"/>
      <c r="AB14829" s="118"/>
    </row>
    <row r="14830" spans="1:28">
      <c r="A14830" s="113"/>
      <c r="B14830" s="113"/>
      <c r="C14830" s="114"/>
      <c r="D14830" s="115"/>
      <c r="E14830" s="115"/>
      <c r="F14830" s="116"/>
      <c r="G14830" s="116"/>
      <c r="H14830" s="116"/>
      <c r="I14830" s="116"/>
      <c r="J14830" s="117"/>
      <c r="K14830" s="117"/>
      <c r="L14830" s="114"/>
      <c r="M14830" s="114"/>
      <c r="N14830" s="114"/>
      <c r="O14830" s="114"/>
      <c r="P14830" s="118"/>
      <c r="Q14830" s="118"/>
      <c r="R14830" s="118"/>
      <c r="S14830" s="118"/>
      <c r="T14830" s="118"/>
      <c r="U14830" s="118"/>
      <c r="V14830" s="118"/>
      <c r="W14830" s="118"/>
      <c r="X14830" s="118"/>
      <c r="Y14830" s="118"/>
      <c r="Z14830" s="118"/>
      <c r="AA14830" s="118"/>
      <c r="AB14830" s="118"/>
    </row>
    <row r="14831" spans="1:28">
      <c r="A14831" s="113"/>
      <c r="B14831" s="113"/>
      <c r="C14831" s="114"/>
      <c r="D14831" s="115"/>
      <c r="E14831" s="115"/>
      <c r="F14831" s="116"/>
      <c r="G14831" s="116"/>
      <c r="H14831" s="116"/>
      <c r="I14831" s="116"/>
      <c r="J14831" s="117"/>
      <c r="K14831" s="117"/>
      <c r="L14831" s="114"/>
      <c r="M14831" s="114"/>
      <c r="N14831" s="114"/>
      <c r="O14831" s="114"/>
      <c r="P14831" s="118"/>
      <c r="Q14831" s="118"/>
      <c r="R14831" s="118"/>
      <c r="S14831" s="118"/>
      <c r="T14831" s="118"/>
      <c r="U14831" s="118"/>
      <c r="V14831" s="118"/>
      <c r="W14831" s="118"/>
      <c r="X14831" s="118"/>
      <c r="Y14831" s="118"/>
      <c r="Z14831" s="118"/>
      <c r="AA14831" s="118"/>
      <c r="AB14831" s="118"/>
    </row>
    <row r="14832" spans="1:28">
      <c r="A14832" s="113"/>
      <c r="B14832" s="113"/>
      <c r="C14832" s="114"/>
      <c r="D14832" s="115"/>
      <c r="E14832" s="115"/>
      <c r="F14832" s="116"/>
      <c r="G14832" s="116"/>
      <c r="H14832" s="116"/>
      <c r="I14832" s="116"/>
      <c r="J14832" s="117"/>
      <c r="K14832" s="117"/>
      <c r="L14832" s="114"/>
      <c r="M14832" s="114"/>
      <c r="N14832" s="114"/>
      <c r="O14832" s="114"/>
      <c r="P14832" s="118"/>
      <c r="Q14832" s="118"/>
      <c r="R14832" s="118"/>
      <c r="S14832" s="118"/>
      <c r="T14832" s="118"/>
      <c r="U14832" s="118"/>
      <c r="V14832" s="118"/>
      <c r="W14832" s="118"/>
      <c r="X14832" s="118"/>
      <c r="Y14832" s="118"/>
      <c r="Z14832" s="118"/>
      <c r="AA14832" s="118"/>
      <c r="AB14832" s="118"/>
    </row>
    <row r="14833" spans="1:28">
      <c r="A14833" s="113"/>
      <c r="B14833" s="113"/>
      <c r="C14833" s="114"/>
      <c r="D14833" s="115"/>
      <c r="E14833" s="115"/>
      <c r="F14833" s="116"/>
      <c r="G14833" s="116"/>
      <c r="H14833" s="116"/>
      <c r="I14833" s="116"/>
      <c r="J14833" s="117"/>
      <c r="K14833" s="117"/>
      <c r="L14833" s="114"/>
      <c r="M14833" s="114"/>
      <c r="N14833" s="114"/>
      <c r="O14833" s="114"/>
      <c r="P14833" s="118"/>
      <c r="Q14833" s="118"/>
      <c r="R14833" s="118"/>
      <c r="S14833" s="118"/>
      <c r="T14833" s="118"/>
      <c r="U14833" s="118"/>
      <c r="V14833" s="118"/>
      <c r="W14833" s="118"/>
      <c r="X14833" s="118"/>
      <c r="Y14833" s="118"/>
      <c r="Z14833" s="118"/>
      <c r="AA14833" s="118"/>
      <c r="AB14833" s="118"/>
    </row>
    <row r="14834" spans="1:28">
      <c r="A14834" s="113"/>
      <c r="B14834" s="113"/>
      <c r="C14834" s="114"/>
      <c r="D14834" s="115"/>
      <c r="E14834" s="115"/>
      <c r="F14834" s="116"/>
      <c r="G14834" s="116"/>
      <c r="H14834" s="116"/>
      <c r="I14834" s="116"/>
      <c r="J14834" s="117"/>
      <c r="K14834" s="117"/>
      <c r="L14834" s="114"/>
      <c r="M14834" s="114"/>
      <c r="N14834" s="114"/>
      <c r="O14834" s="114"/>
      <c r="P14834" s="118"/>
      <c r="Q14834" s="118"/>
      <c r="R14834" s="118"/>
      <c r="S14834" s="118"/>
      <c r="T14834" s="118"/>
      <c r="U14834" s="118"/>
      <c r="V14834" s="118"/>
      <c r="W14834" s="118"/>
      <c r="X14834" s="118"/>
      <c r="Y14834" s="118"/>
      <c r="Z14834" s="118"/>
      <c r="AA14834" s="118"/>
      <c r="AB14834" s="118"/>
    </row>
    <row r="14835" spans="1:28">
      <c r="A14835" s="113"/>
      <c r="B14835" s="113"/>
      <c r="C14835" s="114"/>
      <c r="D14835" s="115"/>
      <c r="E14835" s="115"/>
      <c r="F14835" s="116"/>
      <c r="G14835" s="116"/>
      <c r="H14835" s="116"/>
      <c r="I14835" s="116"/>
      <c r="J14835" s="117"/>
      <c r="K14835" s="117"/>
      <c r="L14835" s="114"/>
      <c r="M14835" s="114"/>
      <c r="N14835" s="114"/>
      <c r="O14835" s="114"/>
      <c r="P14835" s="118"/>
      <c r="Q14835" s="118"/>
      <c r="R14835" s="118"/>
      <c r="S14835" s="118"/>
      <c r="T14835" s="118"/>
      <c r="U14835" s="118"/>
      <c r="V14835" s="118"/>
      <c r="W14835" s="118"/>
      <c r="X14835" s="118"/>
      <c r="Y14835" s="118"/>
      <c r="Z14835" s="118"/>
      <c r="AA14835" s="118"/>
      <c r="AB14835" s="118"/>
    </row>
    <row r="14836" spans="1:28">
      <c r="A14836" s="113"/>
      <c r="B14836" s="113"/>
      <c r="C14836" s="114"/>
      <c r="D14836" s="115"/>
      <c r="E14836" s="115"/>
      <c r="F14836" s="116"/>
      <c r="G14836" s="116"/>
      <c r="H14836" s="116"/>
      <c r="I14836" s="116"/>
      <c r="J14836" s="117"/>
      <c r="K14836" s="117"/>
      <c r="L14836" s="114"/>
      <c r="M14836" s="114"/>
      <c r="N14836" s="114"/>
      <c r="O14836" s="114"/>
      <c r="P14836" s="118"/>
      <c r="Q14836" s="118"/>
      <c r="R14836" s="118"/>
      <c r="S14836" s="118"/>
      <c r="T14836" s="118"/>
      <c r="U14836" s="118"/>
      <c r="V14836" s="118"/>
      <c r="W14836" s="118"/>
      <c r="X14836" s="118"/>
      <c r="Y14836" s="118"/>
      <c r="Z14836" s="118"/>
      <c r="AA14836" s="118"/>
      <c r="AB14836" s="118"/>
    </row>
    <row r="14837" spans="1:28">
      <c r="A14837" s="113"/>
      <c r="B14837" s="113"/>
      <c r="C14837" s="114"/>
      <c r="D14837" s="115"/>
      <c r="E14837" s="115"/>
      <c r="F14837" s="116"/>
      <c r="G14837" s="116"/>
      <c r="H14837" s="116"/>
      <c r="I14837" s="116"/>
      <c r="J14837" s="117"/>
      <c r="K14837" s="117"/>
      <c r="L14837" s="114"/>
      <c r="M14837" s="114"/>
      <c r="N14837" s="114"/>
      <c r="O14837" s="114"/>
      <c r="P14837" s="118"/>
      <c r="Q14837" s="118"/>
      <c r="R14837" s="118"/>
      <c r="S14837" s="118"/>
      <c r="T14837" s="118"/>
      <c r="U14837" s="118"/>
      <c r="V14837" s="118"/>
      <c r="W14837" s="118"/>
      <c r="X14837" s="118"/>
      <c r="Y14837" s="118"/>
      <c r="Z14837" s="118"/>
      <c r="AA14837" s="118"/>
      <c r="AB14837" s="118"/>
    </row>
    <row r="14838" spans="1:28">
      <c r="A14838" s="113"/>
      <c r="B14838" s="113"/>
      <c r="C14838" s="114"/>
      <c r="D14838" s="115"/>
      <c r="E14838" s="115"/>
      <c r="F14838" s="116"/>
      <c r="G14838" s="116"/>
      <c r="H14838" s="116"/>
      <c r="I14838" s="116"/>
      <c r="J14838" s="117"/>
      <c r="K14838" s="117"/>
      <c r="L14838" s="114"/>
      <c r="M14838" s="114"/>
      <c r="N14838" s="114"/>
      <c r="O14838" s="114"/>
      <c r="P14838" s="118"/>
      <c r="Q14838" s="118"/>
      <c r="R14838" s="118"/>
      <c r="S14838" s="118"/>
      <c r="T14838" s="118"/>
      <c r="U14838" s="118"/>
      <c r="V14838" s="118"/>
      <c r="W14838" s="118"/>
      <c r="X14838" s="118"/>
      <c r="Y14838" s="118"/>
      <c r="Z14838" s="118"/>
      <c r="AA14838" s="118"/>
      <c r="AB14838" s="118"/>
    </row>
    <row r="14839" spans="1:28">
      <c r="A14839" s="113"/>
      <c r="B14839" s="113"/>
      <c r="C14839" s="114"/>
      <c r="D14839" s="115"/>
      <c r="E14839" s="115"/>
      <c r="F14839" s="116"/>
      <c r="G14839" s="116"/>
      <c r="H14839" s="116"/>
      <c r="I14839" s="116"/>
      <c r="J14839" s="117"/>
      <c r="K14839" s="117"/>
      <c r="L14839" s="114"/>
      <c r="M14839" s="114"/>
      <c r="N14839" s="114"/>
      <c r="O14839" s="114"/>
      <c r="P14839" s="118"/>
      <c r="Q14839" s="118"/>
      <c r="R14839" s="118"/>
      <c r="S14839" s="118"/>
      <c r="T14839" s="118"/>
      <c r="U14839" s="118"/>
      <c r="V14839" s="118"/>
      <c r="W14839" s="118"/>
      <c r="X14839" s="118"/>
      <c r="Y14839" s="118"/>
      <c r="Z14839" s="118"/>
      <c r="AA14839" s="118"/>
      <c r="AB14839" s="118"/>
    </row>
    <row r="14840" spans="1:28">
      <c r="A14840" s="113"/>
      <c r="B14840" s="113"/>
      <c r="C14840" s="114"/>
      <c r="D14840" s="115"/>
      <c r="E14840" s="115"/>
      <c r="F14840" s="116"/>
      <c r="G14840" s="116"/>
      <c r="H14840" s="116"/>
      <c r="I14840" s="116"/>
      <c r="J14840" s="117"/>
      <c r="K14840" s="117"/>
      <c r="L14840" s="114"/>
      <c r="M14840" s="114"/>
      <c r="N14840" s="114"/>
      <c r="O14840" s="114"/>
      <c r="P14840" s="118"/>
      <c r="Q14840" s="118"/>
      <c r="R14840" s="118"/>
      <c r="S14840" s="118"/>
      <c r="T14840" s="118"/>
      <c r="U14840" s="118"/>
      <c r="V14840" s="118"/>
      <c r="W14840" s="118"/>
      <c r="X14840" s="118"/>
      <c r="Y14840" s="118"/>
      <c r="Z14840" s="118"/>
      <c r="AA14840" s="118"/>
      <c r="AB14840" s="118"/>
    </row>
    <row r="14841" spans="1:28">
      <c r="A14841" s="113"/>
      <c r="B14841" s="113"/>
      <c r="C14841" s="114"/>
      <c r="D14841" s="115"/>
      <c r="E14841" s="115"/>
      <c r="F14841" s="116"/>
      <c r="G14841" s="116"/>
      <c r="H14841" s="116"/>
      <c r="I14841" s="116"/>
      <c r="J14841" s="117"/>
      <c r="K14841" s="117"/>
      <c r="L14841" s="114"/>
      <c r="M14841" s="114"/>
      <c r="N14841" s="114"/>
      <c r="O14841" s="114"/>
      <c r="P14841" s="118"/>
      <c r="Q14841" s="118"/>
      <c r="R14841" s="118"/>
      <c r="S14841" s="118"/>
      <c r="T14841" s="118"/>
      <c r="U14841" s="118"/>
      <c r="V14841" s="118"/>
      <c r="W14841" s="118"/>
      <c r="X14841" s="118"/>
      <c r="Y14841" s="118"/>
      <c r="Z14841" s="118"/>
      <c r="AA14841" s="118"/>
      <c r="AB14841" s="118"/>
    </row>
    <row r="14842" spans="1:28">
      <c r="A14842" s="113"/>
      <c r="B14842" s="113"/>
      <c r="C14842" s="114"/>
      <c r="D14842" s="115"/>
      <c r="E14842" s="115"/>
      <c r="F14842" s="116"/>
      <c r="G14842" s="116"/>
      <c r="H14842" s="116"/>
      <c r="I14842" s="116"/>
      <c r="J14842" s="117"/>
      <c r="K14842" s="117"/>
      <c r="L14842" s="114"/>
      <c r="M14842" s="114"/>
      <c r="N14842" s="114"/>
      <c r="O14842" s="114"/>
      <c r="P14842" s="118"/>
      <c r="Q14842" s="118"/>
      <c r="R14842" s="118"/>
      <c r="S14842" s="118"/>
      <c r="T14842" s="118"/>
      <c r="U14842" s="118"/>
      <c r="V14842" s="118"/>
      <c r="W14842" s="118"/>
      <c r="X14842" s="118"/>
      <c r="Y14842" s="118"/>
      <c r="Z14842" s="118"/>
      <c r="AA14842" s="118"/>
      <c r="AB14842" s="118"/>
    </row>
    <row r="14843" spans="1:28">
      <c r="A14843" s="113"/>
      <c r="B14843" s="113"/>
      <c r="C14843" s="114"/>
      <c r="D14843" s="115"/>
      <c r="E14843" s="115"/>
      <c r="F14843" s="116"/>
      <c r="G14843" s="116"/>
      <c r="H14843" s="116"/>
      <c r="I14843" s="116"/>
      <c r="J14843" s="117"/>
      <c r="K14843" s="117"/>
      <c r="L14843" s="114"/>
      <c r="M14843" s="114"/>
      <c r="N14843" s="114"/>
      <c r="O14843" s="114"/>
      <c r="P14843" s="118"/>
      <c r="Q14843" s="118"/>
      <c r="R14843" s="118"/>
      <c r="S14843" s="118"/>
      <c r="T14843" s="118"/>
      <c r="U14843" s="118"/>
      <c r="V14843" s="118"/>
      <c r="W14843" s="118"/>
      <c r="X14843" s="118"/>
      <c r="Y14843" s="118"/>
      <c r="Z14843" s="118"/>
      <c r="AA14843" s="118"/>
      <c r="AB14843" s="118"/>
    </row>
    <row r="14844" spans="1:28">
      <c r="A14844" s="113"/>
      <c r="B14844" s="113"/>
      <c r="C14844" s="114"/>
      <c r="D14844" s="115"/>
      <c r="E14844" s="115"/>
      <c r="F14844" s="116"/>
      <c r="G14844" s="116"/>
      <c r="H14844" s="116"/>
      <c r="I14844" s="116"/>
      <c r="J14844" s="117"/>
      <c r="K14844" s="117"/>
      <c r="L14844" s="114"/>
      <c r="M14844" s="114"/>
      <c r="N14844" s="114"/>
      <c r="O14844" s="114"/>
      <c r="P14844" s="118"/>
      <c r="Q14844" s="118"/>
      <c r="R14844" s="118"/>
      <c r="S14844" s="118"/>
      <c r="T14844" s="118"/>
      <c r="U14844" s="118"/>
      <c r="V14844" s="118"/>
      <c r="W14844" s="118"/>
      <c r="X14844" s="118"/>
      <c r="Y14844" s="118"/>
      <c r="Z14844" s="118"/>
      <c r="AA14844" s="118"/>
      <c r="AB14844" s="118"/>
    </row>
    <row r="14845" spans="1:28">
      <c r="A14845" s="113"/>
      <c r="B14845" s="113"/>
      <c r="C14845" s="114"/>
      <c r="D14845" s="115"/>
      <c r="E14845" s="115"/>
      <c r="F14845" s="116"/>
      <c r="G14845" s="116"/>
      <c r="H14845" s="116"/>
      <c r="I14845" s="116"/>
      <c r="J14845" s="117"/>
      <c r="K14845" s="117"/>
      <c r="L14845" s="114"/>
      <c r="M14845" s="114"/>
      <c r="N14845" s="114"/>
      <c r="O14845" s="114"/>
      <c r="P14845" s="118"/>
      <c r="Q14845" s="118"/>
      <c r="R14845" s="118"/>
      <c r="S14845" s="118"/>
      <c r="T14845" s="118"/>
      <c r="U14845" s="118"/>
      <c r="V14845" s="118"/>
      <c r="W14845" s="118"/>
      <c r="X14845" s="118"/>
      <c r="Y14845" s="118"/>
      <c r="Z14845" s="118"/>
      <c r="AA14845" s="118"/>
      <c r="AB14845" s="118"/>
    </row>
    <row r="14846" spans="1:28">
      <c r="A14846" s="113"/>
      <c r="B14846" s="113"/>
      <c r="C14846" s="114"/>
      <c r="D14846" s="115"/>
      <c r="E14846" s="115"/>
      <c r="F14846" s="116"/>
      <c r="G14846" s="116"/>
      <c r="H14846" s="116"/>
      <c r="I14846" s="116"/>
      <c r="J14846" s="117"/>
      <c r="K14846" s="117"/>
      <c r="L14846" s="114"/>
      <c r="M14846" s="114"/>
      <c r="N14846" s="114"/>
      <c r="O14846" s="114"/>
      <c r="P14846" s="118"/>
      <c r="Q14846" s="118"/>
      <c r="R14846" s="118"/>
      <c r="S14846" s="118"/>
      <c r="T14846" s="118"/>
      <c r="U14846" s="118"/>
      <c r="V14846" s="118"/>
      <c r="W14846" s="118"/>
      <c r="X14846" s="118"/>
      <c r="Y14846" s="118"/>
      <c r="Z14846" s="118"/>
      <c r="AA14846" s="118"/>
      <c r="AB14846" s="118"/>
    </row>
    <row r="14847" spans="1:28">
      <c r="A14847" s="113"/>
      <c r="B14847" s="113"/>
      <c r="C14847" s="114"/>
      <c r="D14847" s="115"/>
      <c r="E14847" s="115"/>
      <c r="F14847" s="116"/>
      <c r="G14847" s="116"/>
      <c r="H14847" s="116"/>
      <c r="I14847" s="116"/>
      <c r="J14847" s="117"/>
      <c r="K14847" s="117"/>
      <c r="L14847" s="114"/>
      <c r="M14847" s="114"/>
      <c r="N14847" s="114"/>
      <c r="O14847" s="114"/>
      <c r="P14847" s="118"/>
      <c r="Q14847" s="118"/>
      <c r="R14847" s="118"/>
      <c r="S14847" s="118"/>
      <c r="T14847" s="118"/>
      <c r="U14847" s="118"/>
      <c r="V14847" s="118"/>
      <c r="W14847" s="118"/>
      <c r="X14847" s="118"/>
      <c r="Y14847" s="118"/>
      <c r="Z14847" s="118"/>
      <c r="AA14847" s="118"/>
      <c r="AB14847" s="118"/>
    </row>
    <row r="14848" spans="1:28">
      <c r="A14848" s="113"/>
      <c r="B14848" s="113"/>
      <c r="C14848" s="114"/>
      <c r="D14848" s="115"/>
      <c r="E14848" s="115"/>
      <c r="F14848" s="116"/>
      <c r="G14848" s="116"/>
      <c r="H14848" s="116"/>
      <c r="I14848" s="116"/>
      <c r="J14848" s="117"/>
      <c r="K14848" s="117"/>
      <c r="L14848" s="114"/>
      <c r="M14848" s="114"/>
      <c r="N14848" s="114"/>
      <c r="O14848" s="114"/>
      <c r="P14848" s="118"/>
      <c r="Q14848" s="118"/>
      <c r="R14848" s="118"/>
      <c r="S14848" s="118"/>
      <c r="T14848" s="118"/>
      <c r="U14848" s="118"/>
      <c r="V14848" s="118"/>
      <c r="W14848" s="118"/>
      <c r="X14848" s="118"/>
      <c r="Y14848" s="118"/>
      <c r="Z14848" s="118"/>
      <c r="AA14848" s="118"/>
      <c r="AB14848" s="118"/>
    </row>
    <row r="14849" spans="1:28">
      <c r="A14849" s="113"/>
      <c r="B14849" s="113"/>
      <c r="C14849" s="114"/>
      <c r="D14849" s="115"/>
      <c r="E14849" s="115"/>
      <c r="F14849" s="116"/>
      <c r="G14849" s="116"/>
      <c r="H14849" s="116"/>
      <c r="I14849" s="116"/>
      <c r="J14849" s="117"/>
      <c r="K14849" s="117"/>
      <c r="L14849" s="114"/>
      <c r="M14849" s="114"/>
      <c r="N14849" s="114"/>
      <c r="O14849" s="114"/>
      <c r="P14849" s="118"/>
      <c r="Q14849" s="118"/>
      <c r="R14849" s="118"/>
      <c r="S14849" s="118"/>
      <c r="T14849" s="118"/>
      <c r="U14849" s="118"/>
      <c r="V14849" s="118"/>
      <c r="W14849" s="118"/>
      <c r="X14849" s="118"/>
      <c r="Y14849" s="118"/>
      <c r="Z14849" s="118"/>
      <c r="AA14849" s="118"/>
      <c r="AB14849" s="118"/>
    </row>
    <row r="14850" spans="1:28">
      <c r="A14850" s="113"/>
      <c r="B14850" s="113"/>
      <c r="C14850" s="114"/>
      <c r="D14850" s="115"/>
      <c r="E14850" s="115"/>
      <c r="F14850" s="116"/>
      <c r="G14850" s="116"/>
      <c r="H14850" s="116"/>
      <c r="I14850" s="116"/>
      <c r="J14850" s="117"/>
      <c r="K14850" s="117"/>
      <c r="L14850" s="114"/>
      <c r="M14850" s="114"/>
      <c r="N14850" s="114"/>
      <c r="O14850" s="114"/>
      <c r="P14850" s="118"/>
      <c r="Q14850" s="118"/>
      <c r="R14850" s="118"/>
      <c r="S14850" s="118"/>
      <c r="T14850" s="118"/>
      <c r="U14850" s="118"/>
      <c r="V14850" s="118"/>
      <c r="W14850" s="118"/>
      <c r="X14850" s="118"/>
      <c r="Y14850" s="118"/>
      <c r="Z14850" s="118"/>
      <c r="AA14850" s="118"/>
      <c r="AB14850" s="118"/>
    </row>
    <row r="14851" spans="1:28">
      <c r="A14851" s="113"/>
      <c r="B14851" s="113"/>
      <c r="C14851" s="114"/>
      <c r="D14851" s="115"/>
      <c r="E14851" s="115"/>
      <c r="F14851" s="116"/>
      <c r="G14851" s="116"/>
      <c r="H14851" s="116"/>
      <c r="I14851" s="116"/>
      <c r="J14851" s="117"/>
      <c r="K14851" s="117"/>
      <c r="L14851" s="114"/>
      <c r="M14851" s="114"/>
      <c r="N14851" s="114"/>
      <c r="O14851" s="114"/>
      <c r="P14851" s="118"/>
      <c r="Q14851" s="118"/>
      <c r="R14851" s="118"/>
      <c r="S14851" s="118"/>
      <c r="T14851" s="118"/>
      <c r="U14851" s="118"/>
      <c r="V14851" s="118"/>
      <c r="W14851" s="118"/>
      <c r="X14851" s="118"/>
      <c r="Y14851" s="118"/>
      <c r="Z14851" s="118"/>
      <c r="AA14851" s="118"/>
      <c r="AB14851" s="118"/>
    </row>
    <row r="14852" spans="1:28">
      <c r="A14852" s="113"/>
      <c r="B14852" s="113"/>
      <c r="C14852" s="114"/>
      <c r="D14852" s="115"/>
      <c r="E14852" s="115"/>
      <c r="F14852" s="116"/>
      <c r="G14852" s="116"/>
      <c r="H14852" s="116"/>
      <c r="I14852" s="116"/>
      <c r="J14852" s="117"/>
      <c r="K14852" s="117"/>
      <c r="L14852" s="114"/>
      <c r="M14852" s="114"/>
      <c r="N14852" s="114"/>
      <c r="O14852" s="114"/>
      <c r="P14852" s="118"/>
      <c r="Q14852" s="118"/>
      <c r="R14852" s="118"/>
      <c r="S14852" s="118"/>
      <c r="T14852" s="118"/>
      <c r="U14852" s="118"/>
      <c r="V14852" s="118"/>
      <c r="W14852" s="118"/>
      <c r="X14852" s="118"/>
      <c r="Y14852" s="118"/>
      <c r="Z14852" s="118"/>
      <c r="AA14852" s="118"/>
      <c r="AB14852" s="118"/>
    </row>
    <row r="14853" spans="1:28">
      <c r="A14853" s="113"/>
      <c r="B14853" s="113"/>
      <c r="C14853" s="114"/>
      <c r="D14853" s="115"/>
      <c r="E14853" s="115"/>
      <c r="F14853" s="116"/>
      <c r="G14853" s="116"/>
      <c r="H14853" s="116"/>
      <c r="I14853" s="116"/>
      <c r="J14853" s="117"/>
      <c r="K14853" s="117"/>
      <c r="L14853" s="114"/>
      <c r="M14853" s="114"/>
      <c r="N14853" s="114"/>
      <c r="O14853" s="114"/>
      <c r="P14853" s="118"/>
      <c r="Q14853" s="118"/>
      <c r="R14853" s="118"/>
      <c r="S14853" s="118"/>
      <c r="T14853" s="118"/>
      <c r="U14853" s="118"/>
      <c r="V14853" s="118"/>
      <c r="W14853" s="118"/>
      <c r="X14853" s="118"/>
      <c r="Y14853" s="118"/>
      <c r="Z14853" s="118"/>
      <c r="AA14853" s="118"/>
      <c r="AB14853" s="118"/>
    </row>
    <row r="14854" spans="1:28">
      <c r="A14854" s="113"/>
      <c r="B14854" s="113"/>
      <c r="C14854" s="114"/>
      <c r="D14854" s="115"/>
      <c r="E14854" s="115"/>
      <c r="F14854" s="116"/>
      <c r="G14854" s="116"/>
      <c r="H14854" s="116"/>
      <c r="I14854" s="116"/>
      <c r="J14854" s="117"/>
      <c r="K14854" s="117"/>
      <c r="L14854" s="114"/>
      <c r="M14854" s="114"/>
      <c r="N14854" s="114"/>
      <c r="O14854" s="114"/>
      <c r="P14854" s="118"/>
      <c r="Q14854" s="118"/>
      <c r="R14854" s="118"/>
      <c r="S14854" s="118"/>
      <c r="T14854" s="118"/>
      <c r="U14854" s="118"/>
      <c r="V14854" s="118"/>
      <c r="W14854" s="118"/>
      <c r="X14854" s="118"/>
      <c r="Y14854" s="118"/>
      <c r="Z14854" s="118"/>
      <c r="AA14854" s="118"/>
      <c r="AB14854" s="118"/>
    </row>
    <row r="14855" spans="1:28">
      <c r="A14855" s="113"/>
      <c r="B14855" s="113"/>
      <c r="C14855" s="114"/>
      <c r="D14855" s="115"/>
      <c r="E14855" s="115"/>
      <c r="F14855" s="116"/>
      <c r="G14855" s="116"/>
      <c r="H14855" s="116"/>
      <c r="I14855" s="116"/>
      <c r="J14855" s="117"/>
      <c r="K14855" s="117"/>
      <c r="L14855" s="114"/>
      <c r="M14855" s="114"/>
      <c r="N14855" s="114"/>
      <c r="O14855" s="114"/>
      <c r="P14855" s="118"/>
      <c r="Q14855" s="118"/>
      <c r="R14855" s="118"/>
      <c r="S14855" s="118"/>
      <c r="T14855" s="118"/>
      <c r="U14855" s="118"/>
      <c r="V14855" s="118"/>
      <c r="W14855" s="118"/>
      <c r="X14855" s="118"/>
      <c r="Y14855" s="118"/>
      <c r="Z14855" s="118"/>
      <c r="AA14855" s="118"/>
      <c r="AB14855" s="118"/>
    </row>
    <row r="14856" spans="1:28">
      <c r="A14856" s="113"/>
      <c r="B14856" s="113"/>
      <c r="C14856" s="114"/>
      <c r="D14856" s="115"/>
      <c r="E14856" s="115"/>
      <c r="F14856" s="116"/>
      <c r="G14856" s="116"/>
      <c r="H14856" s="116"/>
      <c r="I14856" s="116"/>
      <c r="J14856" s="117"/>
      <c r="K14856" s="117"/>
      <c r="L14856" s="114"/>
      <c r="M14856" s="114"/>
      <c r="N14856" s="114"/>
      <c r="O14856" s="114"/>
      <c r="P14856" s="118"/>
      <c r="Q14856" s="118"/>
      <c r="R14856" s="118"/>
      <c r="S14856" s="118"/>
      <c r="T14856" s="118"/>
      <c r="U14856" s="118"/>
      <c r="V14856" s="118"/>
      <c r="W14856" s="118"/>
      <c r="X14856" s="118"/>
      <c r="Y14856" s="118"/>
      <c r="Z14856" s="118"/>
      <c r="AA14856" s="118"/>
      <c r="AB14856" s="118"/>
    </row>
    <row r="14857" spans="1:28">
      <c r="A14857" s="113"/>
      <c r="B14857" s="113"/>
      <c r="C14857" s="114"/>
      <c r="D14857" s="115"/>
      <c r="E14857" s="115"/>
      <c r="F14857" s="116"/>
      <c r="G14857" s="116"/>
      <c r="H14857" s="116"/>
      <c r="I14857" s="116"/>
      <c r="J14857" s="117"/>
      <c r="K14857" s="117"/>
      <c r="L14857" s="114"/>
      <c r="M14857" s="114"/>
      <c r="N14857" s="114"/>
      <c r="O14857" s="114"/>
      <c r="P14857" s="118"/>
      <c r="Q14857" s="118"/>
      <c r="R14857" s="118"/>
      <c r="S14857" s="118"/>
      <c r="T14857" s="118"/>
      <c r="U14857" s="118"/>
      <c r="V14857" s="118"/>
      <c r="W14857" s="118"/>
      <c r="X14857" s="118"/>
      <c r="Y14857" s="118"/>
      <c r="Z14857" s="118"/>
      <c r="AA14857" s="118"/>
      <c r="AB14857" s="118"/>
    </row>
    <row r="14858" spans="1:28">
      <c r="A14858" s="113"/>
      <c r="B14858" s="113"/>
      <c r="C14858" s="114"/>
      <c r="D14858" s="115"/>
      <c r="E14858" s="115"/>
      <c r="F14858" s="116"/>
      <c r="G14858" s="116"/>
      <c r="H14858" s="116"/>
      <c r="I14858" s="116"/>
      <c r="J14858" s="117"/>
      <c r="K14858" s="117"/>
      <c r="L14858" s="114"/>
      <c r="M14858" s="114"/>
      <c r="N14858" s="114"/>
      <c r="O14858" s="114"/>
      <c r="P14858" s="118"/>
      <c r="Q14858" s="118"/>
      <c r="R14858" s="118"/>
      <c r="S14858" s="118"/>
      <c r="T14858" s="118"/>
      <c r="U14858" s="118"/>
      <c r="V14858" s="118"/>
      <c r="W14858" s="118"/>
      <c r="X14858" s="118"/>
      <c r="Y14858" s="118"/>
      <c r="Z14858" s="118"/>
      <c r="AA14858" s="118"/>
      <c r="AB14858" s="118"/>
    </row>
    <row r="14859" spans="1:28">
      <c r="A14859" s="113"/>
      <c r="B14859" s="113"/>
      <c r="C14859" s="114"/>
      <c r="D14859" s="115"/>
      <c r="E14859" s="115"/>
      <c r="F14859" s="116"/>
      <c r="G14859" s="116"/>
      <c r="H14859" s="116"/>
      <c r="I14859" s="116"/>
      <c r="J14859" s="117"/>
      <c r="K14859" s="117"/>
      <c r="L14859" s="114"/>
      <c r="M14859" s="114"/>
      <c r="N14859" s="114"/>
      <c r="O14859" s="114"/>
      <c r="P14859" s="118"/>
      <c r="Q14859" s="118"/>
      <c r="R14859" s="118"/>
      <c r="S14859" s="118"/>
      <c r="T14859" s="118"/>
      <c r="U14859" s="118"/>
      <c r="V14859" s="118"/>
      <c r="W14859" s="118"/>
      <c r="X14859" s="118"/>
      <c r="Y14859" s="118"/>
      <c r="Z14859" s="118"/>
      <c r="AA14859" s="118"/>
      <c r="AB14859" s="118"/>
    </row>
    <row r="14860" spans="1:28">
      <c r="A14860" s="113"/>
      <c r="B14860" s="113"/>
      <c r="C14860" s="114"/>
      <c r="D14860" s="115"/>
      <c r="E14860" s="115"/>
      <c r="F14860" s="116"/>
      <c r="G14860" s="116"/>
      <c r="H14860" s="116"/>
      <c r="I14860" s="116"/>
      <c r="J14860" s="117"/>
      <c r="K14860" s="117"/>
      <c r="L14860" s="114"/>
      <c r="M14860" s="114"/>
      <c r="N14860" s="114"/>
      <c r="O14860" s="114"/>
      <c r="P14860" s="118"/>
      <c r="Q14860" s="118"/>
      <c r="R14860" s="118"/>
      <c r="S14860" s="118"/>
      <c r="T14860" s="118"/>
      <c r="U14860" s="118"/>
      <c r="V14860" s="118"/>
      <c r="W14860" s="118"/>
      <c r="X14860" s="118"/>
      <c r="Y14860" s="118"/>
      <c r="Z14860" s="118"/>
      <c r="AA14860" s="118"/>
      <c r="AB14860" s="118"/>
    </row>
    <row r="14861" spans="1:28">
      <c r="A14861" s="113"/>
      <c r="B14861" s="113"/>
      <c r="C14861" s="114"/>
      <c r="D14861" s="115"/>
      <c r="E14861" s="115"/>
      <c r="F14861" s="116"/>
      <c r="G14861" s="116"/>
      <c r="H14861" s="116"/>
      <c r="I14861" s="116"/>
      <c r="J14861" s="117"/>
      <c r="K14861" s="117"/>
      <c r="L14861" s="114"/>
      <c r="M14861" s="114"/>
      <c r="N14861" s="114"/>
      <c r="O14861" s="114"/>
      <c r="P14861" s="118"/>
      <c r="Q14861" s="118"/>
      <c r="R14861" s="118"/>
      <c r="S14861" s="118"/>
      <c r="T14861" s="118"/>
      <c r="U14861" s="118"/>
      <c r="V14861" s="118"/>
      <c r="W14861" s="118"/>
      <c r="X14861" s="118"/>
      <c r="Y14861" s="118"/>
      <c r="Z14861" s="118"/>
      <c r="AA14861" s="118"/>
      <c r="AB14861" s="118"/>
    </row>
    <row r="14862" spans="1:28">
      <c r="A14862" s="113"/>
      <c r="B14862" s="113"/>
      <c r="C14862" s="114"/>
      <c r="D14862" s="115"/>
      <c r="E14862" s="115"/>
      <c r="F14862" s="116"/>
      <c r="G14862" s="116"/>
      <c r="H14862" s="116"/>
      <c r="I14862" s="116"/>
      <c r="J14862" s="117"/>
      <c r="K14862" s="117"/>
      <c r="L14862" s="114"/>
      <c r="M14862" s="114"/>
      <c r="N14862" s="114"/>
      <c r="O14862" s="114"/>
      <c r="P14862" s="118"/>
      <c r="Q14862" s="118"/>
      <c r="R14862" s="118"/>
      <c r="S14862" s="118"/>
      <c r="T14862" s="118"/>
      <c r="U14862" s="118"/>
      <c r="V14862" s="118"/>
      <c r="W14862" s="118"/>
      <c r="X14862" s="118"/>
      <c r="Y14862" s="118"/>
      <c r="Z14862" s="118"/>
      <c r="AA14862" s="118"/>
      <c r="AB14862" s="118"/>
    </row>
    <row r="14863" spans="1:28">
      <c r="A14863" s="113"/>
      <c r="B14863" s="113"/>
      <c r="C14863" s="114"/>
      <c r="D14863" s="115"/>
      <c r="E14863" s="115"/>
      <c r="F14863" s="116"/>
      <c r="G14863" s="116"/>
      <c r="H14863" s="116"/>
      <c r="I14863" s="116"/>
      <c r="J14863" s="117"/>
      <c r="K14863" s="117"/>
      <c r="L14863" s="114"/>
      <c r="M14863" s="114"/>
      <c r="N14863" s="114"/>
      <c r="O14863" s="114"/>
      <c r="P14863" s="118"/>
      <c r="Q14863" s="118"/>
      <c r="R14863" s="118"/>
      <c r="S14863" s="118"/>
      <c r="T14863" s="118"/>
      <c r="U14863" s="118"/>
      <c r="V14863" s="118"/>
      <c r="W14863" s="118"/>
      <c r="X14863" s="118"/>
      <c r="Y14863" s="118"/>
      <c r="Z14863" s="118"/>
      <c r="AA14863" s="118"/>
      <c r="AB14863" s="118"/>
    </row>
    <row r="14864" spans="1:28">
      <c r="A14864" s="113"/>
      <c r="B14864" s="113"/>
      <c r="C14864" s="114"/>
      <c r="D14864" s="115"/>
      <c r="E14864" s="115"/>
      <c r="F14864" s="116"/>
      <c r="G14864" s="116"/>
      <c r="H14864" s="116"/>
      <c r="I14864" s="116"/>
      <c r="J14864" s="117"/>
      <c r="K14864" s="117"/>
      <c r="L14864" s="114"/>
      <c r="M14864" s="114"/>
      <c r="N14864" s="114"/>
      <c r="O14864" s="114"/>
      <c r="P14864" s="118"/>
      <c r="Q14864" s="118"/>
      <c r="R14864" s="118"/>
      <c r="S14864" s="118"/>
      <c r="T14864" s="118"/>
      <c r="U14864" s="118"/>
      <c r="V14864" s="118"/>
      <c r="W14864" s="118"/>
      <c r="X14864" s="118"/>
      <c r="Y14864" s="118"/>
      <c r="Z14864" s="118"/>
      <c r="AA14864" s="118"/>
      <c r="AB14864" s="118"/>
    </row>
    <row r="14865" spans="1:28">
      <c r="A14865" s="113"/>
      <c r="B14865" s="113"/>
      <c r="C14865" s="114"/>
      <c r="D14865" s="115"/>
      <c r="E14865" s="115"/>
      <c r="F14865" s="116"/>
      <c r="G14865" s="116"/>
      <c r="H14865" s="116"/>
      <c r="I14865" s="116"/>
      <c r="J14865" s="117"/>
      <c r="K14865" s="117"/>
      <c r="L14865" s="114"/>
      <c r="M14865" s="114"/>
      <c r="N14865" s="114"/>
      <c r="O14865" s="114"/>
      <c r="P14865" s="118"/>
      <c r="Q14865" s="118"/>
      <c r="R14865" s="118"/>
      <c r="S14865" s="118"/>
      <c r="T14865" s="118"/>
      <c r="U14865" s="118"/>
      <c r="V14865" s="118"/>
      <c r="W14865" s="118"/>
      <c r="X14865" s="118"/>
      <c r="Y14865" s="118"/>
      <c r="Z14865" s="118"/>
      <c r="AA14865" s="118"/>
      <c r="AB14865" s="118"/>
    </row>
    <row r="14866" spans="1:28">
      <c r="A14866" s="113"/>
      <c r="B14866" s="113"/>
      <c r="C14866" s="114"/>
      <c r="D14866" s="115"/>
      <c r="E14866" s="115"/>
      <c r="F14866" s="116"/>
      <c r="G14866" s="116"/>
      <c r="H14866" s="116"/>
      <c r="I14866" s="116"/>
      <c r="J14866" s="117"/>
      <c r="K14866" s="117"/>
      <c r="L14866" s="114"/>
      <c r="M14866" s="114"/>
      <c r="N14866" s="114"/>
      <c r="O14866" s="114"/>
      <c r="P14866" s="118"/>
      <c r="Q14866" s="118"/>
      <c r="R14866" s="118"/>
      <c r="S14866" s="118"/>
      <c r="T14866" s="118"/>
      <c r="U14866" s="118"/>
      <c r="V14866" s="118"/>
      <c r="W14866" s="118"/>
      <c r="X14866" s="118"/>
      <c r="Y14866" s="118"/>
      <c r="Z14866" s="118"/>
      <c r="AA14866" s="118"/>
      <c r="AB14866" s="118"/>
    </row>
    <row r="14867" spans="1:28">
      <c r="A14867" s="113"/>
      <c r="B14867" s="113"/>
      <c r="C14867" s="114"/>
      <c r="D14867" s="115"/>
      <c r="E14867" s="115"/>
      <c r="F14867" s="116"/>
      <c r="G14867" s="116"/>
      <c r="H14867" s="116"/>
      <c r="I14867" s="116"/>
      <c r="J14867" s="117"/>
      <c r="K14867" s="117"/>
      <c r="L14867" s="114"/>
      <c r="M14867" s="114"/>
      <c r="N14867" s="114"/>
      <c r="O14867" s="114"/>
      <c r="P14867" s="118"/>
      <c r="Q14867" s="118"/>
      <c r="R14867" s="118"/>
      <c r="S14867" s="118"/>
      <c r="T14867" s="118"/>
      <c r="U14867" s="118"/>
      <c r="V14867" s="118"/>
      <c r="W14867" s="118"/>
      <c r="X14867" s="118"/>
      <c r="Y14867" s="118"/>
      <c r="Z14867" s="118"/>
      <c r="AA14867" s="118"/>
      <c r="AB14867" s="118"/>
    </row>
    <row r="14868" spans="1:28">
      <c r="A14868" s="113"/>
      <c r="B14868" s="113"/>
      <c r="C14868" s="114"/>
      <c r="D14868" s="115"/>
      <c r="E14868" s="115"/>
      <c r="F14868" s="116"/>
      <c r="G14868" s="116"/>
      <c r="H14868" s="116"/>
      <c r="I14868" s="116"/>
      <c r="J14868" s="117"/>
      <c r="K14868" s="117"/>
      <c r="L14868" s="114"/>
      <c r="M14868" s="114"/>
      <c r="N14868" s="114"/>
      <c r="O14868" s="114"/>
      <c r="P14868" s="118"/>
      <c r="Q14868" s="118"/>
      <c r="R14868" s="118"/>
      <c r="S14868" s="118"/>
      <c r="T14868" s="118"/>
      <c r="U14868" s="118"/>
      <c r="V14868" s="118"/>
      <c r="W14868" s="118"/>
      <c r="X14868" s="118"/>
      <c r="Y14868" s="118"/>
      <c r="Z14868" s="118"/>
      <c r="AA14868" s="118"/>
      <c r="AB14868" s="118"/>
    </row>
    <row r="14869" spans="1:28">
      <c r="A14869" s="113"/>
      <c r="B14869" s="113"/>
      <c r="C14869" s="114"/>
      <c r="D14869" s="115"/>
      <c r="E14869" s="115"/>
      <c r="F14869" s="116"/>
      <c r="G14869" s="116"/>
      <c r="H14869" s="116"/>
      <c r="I14869" s="116"/>
      <c r="J14869" s="117"/>
      <c r="K14869" s="117"/>
      <c r="L14869" s="114"/>
      <c r="M14869" s="114"/>
      <c r="N14869" s="114"/>
      <c r="O14869" s="114"/>
      <c r="P14869" s="118"/>
      <c r="Q14869" s="118"/>
      <c r="R14869" s="118"/>
      <c r="S14869" s="118"/>
      <c r="T14869" s="118"/>
      <c r="U14869" s="118"/>
      <c r="V14869" s="118"/>
      <c r="W14869" s="118"/>
      <c r="X14869" s="118"/>
      <c r="Y14869" s="118"/>
      <c r="Z14869" s="118"/>
      <c r="AA14869" s="118"/>
      <c r="AB14869" s="118"/>
    </row>
    <row r="14870" spans="1:28">
      <c r="A14870" s="113"/>
      <c r="B14870" s="113"/>
      <c r="C14870" s="114"/>
      <c r="D14870" s="115"/>
      <c r="E14870" s="115"/>
      <c r="F14870" s="116"/>
      <c r="G14870" s="116"/>
      <c r="H14870" s="116"/>
      <c r="I14870" s="116"/>
      <c r="J14870" s="117"/>
      <c r="K14870" s="117"/>
      <c r="L14870" s="114"/>
      <c r="M14870" s="114"/>
      <c r="N14870" s="114"/>
      <c r="O14870" s="114"/>
      <c r="P14870" s="118"/>
      <c r="Q14870" s="118"/>
      <c r="R14870" s="118"/>
      <c r="S14870" s="118"/>
      <c r="T14870" s="118"/>
      <c r="U14870" s="118"/>
      <c r="V14870" s="118"/>
      <c r="W14870" s="118"/>
      <c r="X14870" s="118"/>
      <c r="Y14870" s="118"/>
      <c r="Z14870" s="118"/>
      <c r="AA14870" s="118"/>
      <c r="AB14870" s="118"/>
    </row>
    <row r="14871" spans="1:28">
      <c r="A14871" s="113"/>
      <c r="B14871" s="113"/>
      <c r="C14871" s="114"/>
      <c r="D14871" s="115"/>
      <c r="E14871" s="115"/>
      <c r="F14871" s="116"/>
      <c r="G14871" s="116"/>
      <c r="H14871" s="116"/>
      <c r="I14871" s="116"/>
      <c r="J14871" s="117"/>
      <c r="K14871" s="117"/>
      <c r="L14871" s="114"/>
      <c r="M14871" s="114"/>
      <c r="N14871" s="114"/>
      <c r="O14871" s="114"/>
      <c r="P14871" s="118"/>
      <c r="Q14871" s="118"/>
      <c r="R14871" s="118"/>
      <c r="S14871" s="118"/>
      <c r="T14871" s="118"/>
      <c r="U14871" s="118"/>
      <c r="V14871" s="118"/>
      <c r="W14871" s="118"/>
      <c r="X14871" s="118"/>
      <c r="Y14871" s="118"/>
      <c r="Z14871" s="118"/>
      <c r="AA14871" s="118"/>
      <c r="AB14871" s="118"/>
    </row>
    <row r="14872" spans="1:28">
      <c r="A14872" s="113"/>
      <c r="B14872" s="113"/>
      <c r="C14872" s="114"/>
      <c r="D14872" s="115"/>
      <c r="E14872" s="115"/>
      <c r="F14872" s="116"/>
      <c r="G14872" s="116"/>
      <c r="H14872" s="116"/>
      <c r="I14872" s="116"/>
      <c r="J14872" s="117"/>
      <c r="K14872" s="117"/>
      <c r="L14872" s="114"/>
      <c r="M14872" s="114"/>
      <c r="N14872" s="114"/>
      <c r="O14872" s="114"/>
      <c r="P14872" s="118"/>
      <c r="Q14872" s="118"/>
      <c r="R14872" s="118"/>
      <c r="S14872" s="118"/>
      <c r="T14872" s="118"/>
      <c r="U14872" s="118"/>
      <c r="V14872" s="118"/>
      <c r="W14872" s="118"/>
      <c r="X14872" s="118"/>
      <c r="Y14872" s="118"/>
      <c r="Z14872" s="118"/>
      <c r="AA14872" s="118"/>
      <c r="AB14872" s="118"/>
    </row>
    <row r="14873" spans="1:28">
      <c r="A14873" s="113"/>
      <c r="B14873" s="113"/>
      <c r="C14873" s="114"/>
      <c r="D14873" s="115"/>
      <c r="E14873" s="115"/>
      <c r="F14873" s="116"/>
      <c r="G14873" s="116"/>
      <c r="H14873" s="116"/>
      <c r="I14873" s="116"/>
      <c r="J14873" s="117"/>
      <c r="K14873" s="117"/>
      <c r="L14873" s="114"/>
      <c r="M14873" s="114"/>
      <c r="N14873" s="114"/>
      <c r="O14873" s="114"/>
      <c r="P14873" s="118"/>
      <c r="Q14873" s="118"/>
      <c r="R14873" s="118"/>
      <c r="S14873" s="118"/>
      <c r="T14873" s="118"/>
      <c r="U14873" s="118"/>
      <c r="V14873" s="118"/>
      <c r="W14873" s="118"/>
      <c r="X14873" s="118"/>
      <c r="Y14873" s="118"/>
      <c r="Z14873" s="118"/>
      <c r="AA14873" s="118"/>
      <c r="AB14873" s="118"/>
    </row>
    <row r="14874" spans="1:28">
      <c r="A14874" s="113"/>
      <c r="B14874" s="113"/>
      <c r="C14874" s="114"/>
      <c r="D14874" s="115"/>
      <c r="E14874" s="115"/>
      <c r="F14874" s="116"/>
      <c r="G14874" s="116"/>
      <c r="H14874" s="116"/>
      <c r="I14874" s="116"/>
      <c r="J14874" s="117"/>
      <c r="K14874" s="117"/>
      <c r="L14874" s="114"/>
      <c r="M14874" s="114"/>
      <c r="N14874" s="114"/>
      <c r="O14874" s="114"/>
      <c r="P14874" s="118"/>
      <c r="Q14874" s="118"/>
      <c r="R14874" s="118"/>
      <c r="S14874" s="118"/>
      <c r="T14874" s="118"/>
      <c r="U14874" s="118"/>
      <c r="V14874" s="118"/>
      <c r="W14874" s="118"/>
      <c r="X14874" s="118"/>
      <c r="Y14874" s="118"/>
      <c r="Z14874" s="118"/>
      <c r="AA14874" s="118"/>
      <c r="AB14874" s="118"/>
    </row>
    <row r="14875" spans="1:28">
      <c r="A14875" s="113"/>
      <c r="B14875" s="113"/>
      <c r="C14875" s="114"/>
      <c r="D14875" s="115"/>
      <c r="E14875" s="115"/>
      <c r="F14875" s="116"/>
      <c r="G14875" s="116"/>
      <c r="H14875" s="116"/>
      <c r="I14875" s="116"/>
      <c r="J14875" s="117"/>
      <c r="K14875" s="117"/>
      <c r="L14875" s="114"/>
      <c r="M14875" s="114"/>
      <c r="N14875" s="114"/>
      <c r="O14875" s="114"/>
      <c r="P14875" s="118"/>
      <c r="Q14875" s="118"/>
      <c r="R14875" s="118"/>
      <c r="S14875" s="118"/>
      <c r="T14875" s="118"/>
      <c r="U14875" s="118"/>
      <c r="V14875" s="118"/>
      <c r="W14875" s="118"/>
      <c r="X14875" s="118"/>
      <c r="Y14875" s="118"/>
      <c r="Z14875" s="118"/>
      <c r="AA14875" s="118"/>
      <c r="AB14875" s="118"/>
    </row>
    <row r="14876" spans="1:28">
      <c r="A14876" s="113"/>
      <c r="B14876" s="113"/>
      <c r="C14876" s="114"/>
      <c r="D14876" s="115"/>
      <c r="E14876" s="115"/>
      <c r="F14876" s="116"/>
      <c r="G14876" s="116"/>
      <c r="H14876" s="116"/>
      <c r="I14876" s="116"/>
      <c r="J14876" s="117"/>
      <c r="K14876" s="117"/>
      <c r="L14876" s="114"/>
      <c r="M14876" s="114"/>
      <c r="N14876" s="114"/>
      <c r="O14876" s="114"/>
      <c r="P14876" s="118"/>
      <c r="Q14876" s="118"/>
      <c r="R14876" s="118"/>
      <c r="S14876" s="118"/>
      <c r="T14876" s="118"/>
      <c r="U14876" s="118"/>
      <c r="V14876" s="118"/>
      <c r="W14876" s="118"/>
      <c r="X14876" s="118"/>
      <c r="Y14876" s="118"/>
      <c r="Z14876" s="118"/>
      <c r="AA14876" s="118"/>
      <c r="AB14876" s="118"/>
    </row>
    <row r="14877" spans="1:28">
      <c r="A14877" s="113"/>
      <c r="B14877" s="113"/>
      <c r="C14877" s="114"/>
      <c r="D14877" s="115"/>
      <c r="E14877" s="115"/>
      <c r="F14877" s="116"/>
      <c r="G14877" s="116"/>
      <c r="H14877" s="116"/>
      <c r="I14877" s="116"/>
      <c r="J14877" s="117"/>
      <c r="K14877" s="117"/>
      <c r="L14877" s="114"/>
      <c r="M14877" s="114"/>
      <c r="N14877" s="114"/>
      <c r="O14877" s="114"/>
      <c r="P14877" s="118"/>
      <c r="Q14877" s="118"/>
      <c r="R14877" s="118"/>
      <c r="S14877" s="118"/>
      <c r="T14877" s="118"/>
      <c r="U14877" s="118"/>
      <c r="V14877" s="118"/>
      <c r="W14877" s="118"/>
      <c r="X14877" s="118"/>
      <c r="Y14877" s="118"/>
      <c r="Z14877" s="118"/>
      <c r="AA14877" s="118"/>
      <c r="AB14877" s="118"/>
    </row>
    <row r="14878" spans="1:28">
      <c r="A14878" s="113"/>
      <c r="B14878" s="113"/>
      <c r="C14878" s="114"/>
      <c r="D14878" s="115"/>
      <c r="E14878" s="115"/>
      <c r="F14878" s="116"/>
      <c r="G14878" s="116"/>
      <c r="H14878" s="116"/>
      <c r="I14878" s="116"/>
      <c r="J14878" s="117"/>
      <c r="K14878" s="117"/>
      <c r="L14878" s="114"/>
      <c r="M14878" s="114"/>
      <c r="N14878" s="114"/>
      <c r="O14878" s="114"/>
      <c r="P14878" s="118"/>
      <c r="Q14878" s="118"/>
      <c r="R14878" s="118"/>
      <c r="S14878" s="118"/>
      <c r="T14878" s="118"/>
      <c r="U14878" s="118"/>
      <c r="V14878" s="118"/>
      <c r="W14878" s="118"/>
      <c r="X14878" s="118"/>
      <c r="Y14878" s="118"/>
      <c r="Z14878" s="118"/>
      <c r="AA14878" s="118"/>
      <c r="AB14878" s="118"/>
    </row>
    <row r="14879" spans="1:28">
      <c r="A14879" s="113"/>
      <c r="B14879" s="113"/>
      <c r="C14879" s="114"/>
      <c r="D14879" s="115"/>
      <c r="E14879" s="115"/>
      <c r="F14879" s="116"/>
      <c r="G14879" s="116"/>
      <c r="H14879" s="116"/>
      <c r="I14879" s="116"/>
      <c r="J14879" s="117"/>
      <c r="K14879" s="117"/>
      <c r="L14879" s="114"/>
      <c r="M14879" s="114"/>
      <c r="N14879" s="114"/>
      <c r="O14879" s="114"/>
      <c r="P14879" s="118"/>
      <c r="Q14879" s="118"/>
      <c r="R14879" s="118"/>
      <c r="S14879" s="118"/>
      <c r="T14879" s="118"/>
      <c r="U14879" s="118"/>
      <c r="V14879" s="118"/>
      <c r="W14879" s="118"/>
      <c r="X14879" s="118"/>
      <c r="Y14879" s="118"/>
      <c r="Z14879" s="118"/>
      <c r="AA14879" s="118"/>
      <c r="AB14879" s="118"/>
    </row>
    <row r="14880" spans="1:28">
      <c r="A14880" s="113"/>
      <c r="B14880" s="113"/>
      <c r="C14880" s="114"/>
      <c r="D14880" s="115"/>
      <c r="E14880" s="115"/>
      <c r="F14880" s="116"/>
      <c r="G14880" s="116"/>
      <c r="H14880" s="116"/>
      <c r="I14880" s="116"/>
      <c r="J14880" s="117"/>
      <c r="K14880" s="117"/>
      <c r="L14880" s="114"/>
      <c r="M14880" s="114"/>
      <c r="N14880" s="114"/>
      <c r="O14880" s="114"/>
      <c r="P14880" s="118"/>
      <c r="Q14880" s="118"/>
      <c r="R14880" s="118"/>
      <c r="S14880" s="118"/>
      <c r="T14880" s="118"/>
      <c r="U14880" s="118"/>
      <c r="V14880" s="118"/>
      <c r="W14880" s="118"/>
      <c r="X14880" s="118"/>
      <c r="Y14880" s="118"/>
      <c r="Z14880" s="118"/>
      <c r="AA14880" s="118"/>
      <c r="AB14880" s="118"/>
    </row>
    <row r="14881" spans="1:28">
      <c r="A14881" s="113"/>
      <c r="B14881" s="113"/>
      <c r="C14881" s="114"/>
      <c r="D14881" s="115"/>
      <c r="E14881" s="115"/>
      <c r="F14881" s="116"/>
      <c r="G14881" s="116"/>
      <c r="H14881" s="116"/>
      <c r="I14881" s="116"/>
      <c r="J14881" s="117"/>
      <c r="K14881" s="117"/>
      <c r="L14881" s="114"/>
      <c r="M14881" s="114"/>
      <c r="N14881" s="114"/>
      <c r="O14881" s="114"/>
      <c r="P14881" s="118"/>
      <c r="Q14881" s="118"/>
      <c r="R14881" s="118"/>
      <c r="S14881" s="118"/>
      <c r="T14881" s="118"/>
      <c r="U14881" s="118"/>
      <c r="V14881" s="118"/>
      <c r="W14881" s="118"/>
      <c r="X14881" s="118"/>
      <c r="Y14881" s="118"/>
      <c r="Z14881" s="118"/>
      <c r="AA14881" s="118"/>
      <c r="AB14881" s="118"/>
    </row>
    <row r="14882" spans="1:28">
      <c r="A14882" s="113"/>
      <c r="B14882" s="113"/>
      <c r="C14882" s="114"/>
      <c r="D14882" s="115"/>
      <c r="E14882" s="115"/>
      <c r="F14882" s="116"/>
      <c r="G14882" s="116"/>
      <c r="H14882" s="116"/>
      <c r="I14882" s="116"/>
      <c r="J14882" s="117"/>
      <c r="K14882" s="117"/>
      <c r="L14882" s="114"/>
      <c r="M14882" s="114"/>
      <c r="N14882" s="114"/>
      <c r="O14882" s="114"/>
      <c r="P14882" s="118"/>
      <c r="Q14882" s="118"/>
      <c r="R14882" s="118"/>
      <c r="S14882" s="118"/>
      <c r="T14882" s="118"/>
      <c r="U14882" s="118"/>
      <c r="V14882" s="118"/>
      <c r="W14882" s="118"/>
      <c r="X14882" s="118"/>
      <c r="Y14882" s="118"/>
      <c r="Z14882" s="118"/>
      <c r="AA14882" s="118"/>
      <c r="AB14882" s="118"/>
    </row>
    <row r="14883" spans="1:28">
      <c r="A14883" s="113"/>
      <c r="B14883" s="113"/>
      <c r="C14883" s="114"/>
      <c r="D14883" s="115"/>
      <c r="E14883" s="115"/>
      <c r="F14883" s="116"/>
      <c r="G14883" s="116"/>
      <c r="H14883" s="116"/>
      <c r="I14883" s="116"/>
      <c r="J14883" s="117"/>
      <c r="K14883" s="117"/>
      <c r="L14883" s="114"/>
      <c r="M14883" s="114"/>
      <c r="N14883" s="114"/>
      <c r="O14883" s="114"/>
      <c r="P14883" s="118"/>
      <c r="Q14883" s="118"/>
      <c r="R14883" s="118"/>
      <c r="S14883" s="118"/>
      <c r="T14883" s="118"/>
      <c r="U14883" s="118"/>
      <c r="V14883" s="118"/>
      <c r="W14883" s="118"/>
      <c r="X14883" s="118"/>
      <c r="Y14883" s="118"/>
      <c r="Z14883" s="118"/>
      <c r="AA14883" s="118"/>
      <c r="AB14883" s="118"/>
    </row>
    <row r="14884" spans="1:28">
      <c r="A14884" s="113"/>
      <c r="B14884" s="113"/>
      <c r="C14884" s="114"/>
      <c r="D14884" s="115"/>
      <c r="E14884" s="115"/>
      <c r="F14884" s="116"/>
      <c r="G14884" s="116"/>
      <c r="H14884" s="116"/>
      <c r="I14884" s="116"/>
      <c r="J14884" s="117"/>
      <c r="K14884" s="117"/>
      <c r="L14884" s="114"/>
      <c r="M14884" s="114"/>
      <c r="N14884" s="114"/>
      <c r="O14884" s="114"/>
      <c r="P14884" s="118"/>
      <c r="Q14884" s="118"/>
      <c r="R14884" s="118"/>
      <c r="S14884" s="118"/>
      <c r="T14884" s="118"/>
      <c r="U14884" s="118"/>
      <c r="V14884" s="118"/>
      <c r="W14884" s="118"/>
      <c r="X14884" s="118"/>
      <c r="Y14884" s="118"/>
      <c r="Z14884" s="118"/>
      <c r="AA14884" s="118"/>
      <c r="AB14884" s="118"/>
    </row>
    <row r="14885" spans="1:28">
      <c r="A14885" s="113"/>
      <c r="B14885" s="113"/>
      <c r="C14885" s="114"/>
      <c r="D14885" s="115"/>
      <c r="E14885" s="115"/>
      <c r="F14885" s="116"/>
      <c r="G14885" s="116"/>
      <c r="H14885" s="116"/>
      <c r="I14885" s="116"/>
      <c r="J14885" s="117"/>
      <c r="K14885" s="117"/>
      <c r="L14885" s="114"/>
      <c r="M14885" s="114"/>
      <c r="N14885" s="114"/>
      <c r="O14885" s="114"/>
      <c r="P14885" s="118"/>
      <c r="Q14885" s="118"/>
      <c r="R14885" s="118"/>
      <c r="S14885" s="118"/>
      <c r="T14885" s="118"/>
      <c r="U14885" s="118"/>
      <c r="V14885" s="118"/>
      <c r="W14885" s="118"/>
      <c r="X14885" s="118"/>
      <c r="Y14885" s="118"/>
      <c r="Z14885" s="118"/>
      <c r="AA14885" s="118"/>
      <c r="AB14885" s="118"/>
    </row>
    <row r="14886" spans="1:28">
      <c r="A14886" s="113"/>
      <c r="B14886" s="113"/>
      <c r="C14886" s="114"/>
      <c r="D14886" s="115"/>
      <c r="E14886" s="115"/>
      <c r="F14886" s="116"/>
      <c r="G14886" s="116"/>
      <c r="H14886" s="116"/>
      <c r="I14886" s="116"/>
      <c r="J14886" s="117"/>
      <c r="K14886" s="117"/>
      <c r="L14886" s="114"/>
      <c r="M14886" s="114"/>
      <c r="N14886" s="114"/>
      <c r="O14886" s="114"/>
      <c r="P14886" s="118"/>
      <c r="Q14886" s="118"/>
      <c r="R14886" s="118"/>
      <c r="S14886" s="118"/>
      <c r="T14886" s="118"/>
      <c r="U14886" s="118"/>
      <c r="V14886" s="118"/>
      <c r="W14886" s="118"/>
      <c r="X14886" s="118"/>
      <c r="Y14886" s="118"/>
      <c r="Z14886" s="118"/>
      <c r="AA14886" s="118"/>
      <c r="AB14886" s="118"/>
    </row>
    <row r="14887" spans="1:28">
      <c r="A14887" s="113"/>
      <c r="B14887" s="113"/>
      <c r="C14887" s="114"/>
      <c r="D14887" s="115"/>
      <c r="E14887" s="115"/>
      <c r="F14887" s="116"/>
      <c r="G14887" s="116"/>
      <c r="H14887" s="116"/>
      <c r="I14887" s="116"/>
      <c r="J14887" s="117"/>
      <c r="K14887" s="117"/>
      <c r="L14887" s="114"/>
      <c r="M14887" s="114"/>
      <c r="N14887" s="114"/>
      <c r="O14887" s="114"/>
      <c r="P14887" s="118"/>
      <c r="Q14887" s="118"/>
      <c r="R14887" s="118"/>
      <c r="S14887" s="118"/>
      <c r="T14887" s="118"/>
      <c r="U14887" s="118"/>
      <c r="V14887" s="118"/>
      <c r="W14887" s="118"/>
      <c r="X14887" s="118"/>
      <c r="Y14887" s="118"/>
      <c r="Z14887" s="118"/>
      <c r="AA14887" s="118"/>
      <c r="AB14887" s="118"/>
    </row>
    <row r="14888" spans="1:28">
      <c r="A14888" s="113"/>
      <c r="B14888" s="113"/>
      <c r="C14888" s="114"/>
      <c r="D14888" s="115"/>
      <c r="E14888" s="115"/>
      <c r="F14888" s="116"/>
      <c r="G14888" s="116"/>
      <c r="H14888" s="116"/>
      <c r="I14888" s="116"/>
      <c r="J14888" s="117"/>
      <c r="K14888" s="117"/>
      <c r="L14888" s="114"/>
      <c r="M14888" s="114"/>
      <c r="N14888" s="114"/>
      <c r="O14888" s="114"/>
      <c r="P14888" s="118"/>
      <c r="Q14888" s="118"/>
      <c r="R14888" s="118"/>
      <c r="S14888" s="118"/>
      <c r="T14888" s="118"/>
      <c r="U14888" s="118"/>
      <c r="V14888" s="118"/>
      <c r="W14888" s="118"/>
      <c r="X14888" s="118"/>
      <c r="Y14888" s="118"/>
      <c r="Z14888" s="118"/>
      <c r="AA14888" s="118"/>
      <c r="AB14888" s="118"/>
    </row>
    <row r="14889" spans="1:28">
      <c r="A14889" s="113"/>
      <c r="B14889" s="113"/>
      <c r="C14889" s="114"/>
      <c r="D14889" s="115"/>
      <c r="E14889" s="115"/>
      <c r="F14889" s="116"/>
      <c r="G14889" s="116"/>
      <c r="H14889" s="116"/>
      <c r="I14889" s="116"/>
      <c r="J14889" s="117"/>
      <c r="K14889" s="117"/>
      <c r="L14889" s="114"/>
      <c r="M14889" s="114"/>
      <c r="N14889" s="114"/>
      <c r="O14889" s="114"/>
      <c r="P14889" s="118"/>
      <c r="Q14889" s="118"/>
      <c r="R14889" s="118"/>
      <c r="S14889" s="118"/>
      <c r="T14889" s="118"/>
      <c r="U14889" s="118"/>
      <c r="V14889" s="118"/>
      <c r="W14889" s="118"/>
      <c r="X14889" s="118"/>
      <c r="Y14889" s="118"/>
      <c r="Z14889" s="118"/>
      <c r="AA14889" s="118"/>
      <c r="AB14889" s="118"/>
    </row>
    <row r="14890" spans="1:28">
      <c r="A14890" s="113"/>
      <c r="B14890" s="113"/>
      <c r="C14890" s="114"/>
      <c r="D14890" s="115"/>
      <c r="E14890" s="115"/>
      <c r="F14890" s="116"/>
      <c r="G14890" s="116"/>
      <c r="H14890" s="116"/>
      <c r="I14890" s="116"/>
      <c r="J14890" s="117"/>
      <c r="K14890" s="117"/>
      <c r="L14890" s="114"/>
      <c r="M14890" s="114"/>
      <c r="N14890" s="114"/>
      <c r="O14890" s="114"/>
      <c r="P14890" s="118"/>
      <c r="Q14890" s="118"/>
      <c r="R14890" s="118"/>
      <c r="S14890" s="118"/>
      <c r="T14890" s="118"/>
      <c r="U14890" s="118"/>
      <c r="V14890" s="118"/>
      <c r="W14890" s="118"/>
      <c r="X14890" s="118"/>
      <c r="Y14890" s="118"/>
      <c r="Z14890" s="118"/>
      <c r="AA14890" s="118"/>
      <c r="AB14890" s="118"/>
    </row>
    <row r="14891" spans="1:28">
      <c r="A14891" s="113"/>
      <c r="B14891" s="113"/>
      <c r="C14891" s="114"/>
      <c r="D14891" s="115"/>
      <c r="E14891" s="115"/>
      <c r="F14891" s="116"/>
      <c r="G14891" s="116"/>
      <c r="H14891" s="116"/>
      <c r="I14891" s="116"/>
      <c r="J14891" s="117"/>
      <c r="K14891" s="117"/>
      <c r="L14891" s="114"/>
      <c r="M14891" s="114"/>
      <c r="N14891" s="114"/>
      <c r="O14891" s="114"/>
      <c r="P14891" s="118"/>
      <c r="Q14891" s="118"/>
      <c r="R14891" s="118"/>
      <c r="S14891" s="118"/>
      <c r="T14891" s="118"/>
      <c r="U14891" s="118"/>
      <c r="V14891" s="118"/>
      <c r="W14891" s="118"/>
      <c r="X14891" s="118"/>
      <c r="Y14891" s="118"/>
      <c r="Z14891" s="118"/>
      <c r="AA14891" s="118"/>
      <c r="AB14891" s="118"/>
    </row>
    <row r="14892" spans="1:28">
      <c r="A14892" s="113"/>
      <c r="B14892" s="113"/>
      <c r="C14892" s="114"/>
      <c r="D14892" s="115"/>
      <c r="E14892" s="115"/>
      <c r="F14892" s="116"/>
      <c r="G14892" s="116"/>
      <c r="H14892" s="116"/>
      <c r="I14892" s="116"/>
      <c r="J14892" s="117"/>
      <c r="K14892" s="117"/>
      <c r="L14892" s="114"/>
      <c r="M14892" s="114"/>
      <c r="N14892" s="114"/>
      <c r="O14892" s="114"/>
      <c r="P14892" s="118"/>
      <c r="Q14892" s="118"/>
      <c r="R14892" s="118"/>
      <c r="S14892" s="118"/>
      <c r="T14892" s="118"/>
      <c r="U14892" s="118"/>
      <c r="V14892" s="118"/>
      <c r="W14892" s="118"/>
      <c r="X14892" s="118"/>
      <c r="Y14892" s="118"/>
      <c r="Z14892" s="118"/>
      <c r="AA14892" s="118"/>
      <c r="AB14892" s="118"/>
    </row>
    <row r="14893" spans="1:28">
      <c r="A14893" s="113"/>
      <c r="B14893" s="113"/>
      <c r="C14893" s="114"/>
      <c r="D14893" s="115"/>
      <c r="E14893" s="115"/>
      <c r="F14893" s="116"/>
      <c r="G14893" s="116"/>
      <c r="H14893" s="116"/>
      <c r="I14893" s="116"/>
      <c r="J14893" s="117"/>
      <c r="K14893" s="117"/>
      <c r="L14893" s="114"/>
      <c r="M14893" s="114"/>
      <c r="N14893" s="114"/>
      <c r="O14893" s="114"/>
      <c r="P14893" s="118"/>
      <c r="Q14893" s="118"/>
      <c r="R14893" s="118"/>
      <c r="S14893" s="118"/>
      <c r="T14893" s="118"/>
      <c r="U14893" s="118"/>
      <c r="V14893" s="118"/>
      <c r="W14893" s="118"/>
      <c r="X14893" s="118"/>
      <c r="Y14893" s="118"/>
      <c r="Z14893" s="118"/>
      <c r="AA14893" s="118"/>
      <c r="AB14893" s="118"/>
    </row>
    <row r="14894" spans="1:28">
      <c r="A14894" s="113"/>
      <c r="B14894" s="113"/>
      <c r="C14894" s="114"/>
      <c r="D14894" s="115"/>
      <c r="E14894" s="115"/>
      <c r="F14894" s="116"/>
      <c r="G14894" s="116"/>
      <c r="H14894" s="116"/>
      <c r="I14894" s="116"/>
      <c r="J14894" s="117"/>
      <c r="K14894" s="117"/>
      <c r="L14894" s="114"/>
      <c r="M14894" s="114"/>
      <c r="N14894" s="114"/>
      <c r="O14894" s="114"/>
      <c r="P14894" s="118"/>
      <c r="Q14894" s="118"/>
      <c r="R14894" s="118"/>
      <c r="S14894" s="118"/>
      <c r="T14894" s="118"/>
      <c r="U14894" s="118"/>
      <c r="V14894" s="118"/>
      <c r="W14894" s="118"/>
      <c r="X14894" s="118"/>
      <c r="Y14894" s="118"/>
      <c r="Z14894" s="118"/>
      <c r="AA14894" s="118"/>
      <c r="AB14894" s="118"/>
    </row>
    <row r="14895" spans="1:28">
      <c r="A14895" s="113"/>
      <c r="B14895" s="113"/>
      <c r="C14895" s="114"/>
      <c r="D14895" s="115"/>
      <c r="E14895" s="115"/>
      <c r="F14895" s="116"/>
      <c r="G14895" s="116"/>
      <c r="H14895" s="116"/>
      <c r="I14895" s="116"/>
      <c r="J14895" s="117"/>
      <c r="K14895" s="117"/>
      <c r="L14895" s="114"/>
      <c r="M14895" s="114"/>
      <c r="N14895" s="114"/>
      <c r="O14895" s="114"/>
      <c r="P14895" s="118"/>
      <c r="Q14895" s="118"/>
      <c r="R14895" s="118"/>
      <c r="S14895" s="118"/>
      <c r="T14895" s="118"/>
      <c r="U14895" s="118"/>
      <c r="V14895" s="118"/>
      <c r="W14895" s="118"/>
      <c r="X14895" s="118"/>
      <c r="Y14895" s="118"/>
      <c r="Z14895" s="118"/>
      <c r="AA14895" s="118"/>
      <c r="AB14895" s="118"/>
    </row>
    <row r="14896" spans="1:28">
      <c r="A14896" s="113"/>
      <c r="B14896" s="113"/>
      <c r="C14896" s="114"/>
      <c r="D14896" s="115"/>
      <c r="E14896" s="115"/>
      <c r="F14896" s="116"/>
      <c r="G14896" s="116"/>
      <c r="H14896" s="116"/>
      <c r="I14896" s="116"/>
      <c r="J14896" s="117"/>
      <c r="K14896" s="117"/>
      <c r="L14896" s="114"/>
      <c r="M14896" s="114"/>
      <c r="N14896" s="114"/>
      <c r="O14896" s="114"/>
      <c r="P14896" s="118"/>
      <c r="Q14896" s="118"/>
      <c r="R14896" s="118"/>
      <c r="S14896" s="118"/>
      <c r="T14896" s="118"/>
      <c r="U14896" s="118"/>
      <c r="V14896" s="118"/>
      <c r="W14896" s="118"/>
      <c r="X14896" s="118"/>
      <c r="Y14896" s="118"/>
      <c r="Z14896" s="118"/>
      <c r="AA14896" s="118"/>
      <c r="AB14896" s="118"/>
    </row>
    <row r="14897" spans="1:28">
      <c r="A14897" s="113"/>
      <c r="B14897" s="113"/>
      <c r="C14897" s="114"/>
      <c r="D14897" s="115"/>
      <c r="E14897" s="115"/>
      <c r="F14897" s="116"/>
      <c r="G14897" s="116"/>
      <c r="H14897" s="116"/>
      <c r="I14897" s="116"/>
      <c r="J14897" s="117"/>
      <c r="K14897" s="117"/>
      <c r="L14897" s="114"/>
      <c r="M14897" s="114"/>
      <c r="N14897" s="114"/>
      <c r="O14897" s="114"/>
      <c r="P14897" s="118"/>
      <c r="Q14897" s="118"/>
      <c r="R14897" s="118"/>
      <c r="S14897" s="118"/>
      <c r="T14897" s="118"/>
      <c r="U14897" s="118"/>
      <c r="V14897" s="118"/>
      <c r="W14897" s="118"/>
      <c r="X14897" s="118"/>
      <c r="Y14897" s="118"/>
      <c r="Z14897" s="118"/>
      <c r="AA14897" s="118"/>
      <c r="AB14897" s="118"/>
    </row>
    <row r="14898" spans="1:28">
      <c r="A14898" s="113"/>
      <c r="B14898" s="113"/>
      <c r="C14898" s="114"/>
      <c r="D14898" s="115"/>
      <c r="E14898" s="115"/>
      <c r="F14898" s="116"/>
      <c r="G14898" s="116"/>
      <c r="H14898" s="116"/>
      <c r="I14898" s="116"/>
      <c r="J14898" s="117"/>
      <c r="K14898" s="117"/>
      <c r="L14898" s="114"/>
      <c r="M14898" s="114"/>
      <c r="N14898" s="114"/>
      <c r="O14898" s="114"/>
      <c r="P14898" s="118"/>
      <c r="Q14898" s="118"/>
      <c r="R14898" s="118"/>
      <c r="S14898" s="118"/>
      <c r="T14898" s="118"/>
      <c r="U14898" s="118"/>
      <c r="V14898" s="118"/>
      <c r="W14898" s="118"/>
      <c r="X14898" s="118"/>
      <c r="Y14898" s="118"/>
      <c r="Z14898" s="118"/>
      <c r="AA14898" s="118"/>
      <c r="AB14898" s="118"/>
    </row>
    <row r="14899" spans="1:28">
      <c r="A14899" s="113"/>
      <c r="B14899" s="113"/>
      <c r="C14899" s="114"/>
      <c r="D14899" s="115"/>
      <c r="E14899" s="115"/>
      <c r="F14899" s="116"/>
      <c r="G14899" s="116"/>
      <c r="H14899" s="116"/>
      <c r="I14899" s="116"/>
      <c r="J14899" s="117"/>
      <c r="K14899" s="117"/>
      <c r="L14899" s="114"/>
      <c r="M14899" s="114"/>
      <c r="N14899" s="114"/>
      <c r="O14899" s="114"/>
      <c r="P14899" s="118"/>
      <c r="Q14899" s="118"/>
      <c r="R14899" s="118"/>
      <c r="S14899" s="118"/>
      <c r="T14899" s="118"/>
      <c r="U14899" s="118"/>
      <c r="V14899" s="118"/>
      <c r="W14899" s="118"/>
      <c r="X14899" s="118"/>
      <c r="Y14899" s="118"/>
      <c r="Z14899" s="118"/>
      <c r="AA14899" s="118"/>
      <c r="AB14899" s="118"/>
    </row>
    <row r="14900" spans="1:28">
      <c r="A14900" s="113"/>
      <c r="B14900" s="113"/>
      <c r="C14900" s="114"/>
      <c r="D14900" s="115"/>
      <c r="E14900" s="115"/>
      <c r="F14900" s="116"/>
      <c r="G14900" s="116"/>
      <c r="H14900" s="116"/>
      <c r="I14900" s="116"/>
      <c r="J14900" s="117"/>
      <c r="K14900" s="117"/>
      <c r="L14900" s="114"/>
      <c r="M14900" s="114"/>
      <c r="N14900" s="114"/>
      <c r="O14900" s="114"/>
      <c r="P14900" s="118"/>
      <c r="Q14900" s="118"/>
      <c r="R14900" s="118"/>
      <c r="S14900" s="118"/>
      <c r="T14900" s="118"/>
      <c r="U14900" s="118"/>
      <c r="V14900" s="118"/>
      <c r="W14900" s="118"/>
      <c r="X14900" s="118"/>
      <c r="Y14900" s="118"/>
      <c r="Z14900" s="118"/>
      <c r="AA14900" s="118"/>
      <c r="AB14900" s="118"/>
    </row>
    <row r="14901" spans="1:28">
      <c r="A14901" s="113"/>
      <c r="B14901" s="113"/>
      <c r="C14901" s="114"/>
      <c r="D14901" s="115"/>
      <c r="E14901" s="115"/>
      <c r="F14901" s="116"/>
      <c r="G14901" s="116"/>
      <c r="H14901" s="116"/>
      <c r="I14901" s="116"/>
      <c r="J14901" s="117"/>
      <c r="K14901" s="117"/>
      <c r="L14901" s="114"/>
      <c r="M14901" s="114"/>
      <c r="N14901" s="114"/>
      <c r="O14901" s="114"/>
      <c r="P14901" s="118"/>
      <c r="Q14901" s="118"/>
      <c r="R14901" s="118"/>
      <c r="S14901" s="118"/>
      <c r="T14901" s="118"/>
      <c r="U14901" s="118"/>
      <c r="V14901" s="118"/>
      <c r="W14901" s="118"/>
      <c r="X14901" s="118"/>
      <c r="Y14901" s="118"/>
      <c r="Z14901" s="118"/>
      <c r="AA14901" s="118"/>
      <c r="AB14901" s="118"/>
    </row>
    <row r="14902" spans="1:28">
      <c r="A14902" s="113"/>
      <c r="B14902" s="113"/>
      <c r="C14902" s="114"/>
      <c r="D14902" s="115"/>
      <c r="E14902" s="115"/>
      <c r="F14902" s="116"/>
      <c r="G14902" s="116"/>
      <c r="H14902" s="116"/>
      <c r="I14902" s="116"/>
      <c r="J14902" s="117"/>
      <c r="K14902" s="117"/>
      <c r="L14902" s="114"/>
      <c r="M14902" s="114"/>
      <c r="N14902" s="114"/>
      <c r="O14902" s="114"/>
      <c r="P14902" s="118"/>
      <c r="Q14902" s="118"/>
      <c r="R14902" s="118"/>
      <c r="S14902" s="118"/>
      <c r="T14902" s="118"/>
      <c r="U14902" s="118"/>
      <c r="V14902" s="118"/>
      <c r="W14902" s="118"/>
      <c r="X14902" s="118"/>
      <c r="Y14902" s="118"/>
      <c r="Z14902" s="118"/>
      <c r="AA14902" s="118"/>
      <c r="AB14902" s="118"/>
    </row>
    <row r="14903" spans="1:28">
      <c r="A14903" s="113"/>
      <c r="B14903" s="113"/>
      <c r="C14903" s="114"/>
      <c r="D14903" s="115"/>
      <c r="E14903" s="115"/>
      <c r="F14903" s="116"/>
      <c r="G14903" s="116"/>
      <c r="H14903" s="116"/>
      <c r="I14903" s="116"/>
      <c r="J14903" s="117"/>
      <c r="K14903" s="117"/>
      <c r="L14903" s="114"/>
      <c r="M14903" s="114"/>
      <c r="N14903" s="114"/>
      <c r="O14903" s="114"/>
      <c r="P14903" s="118"/>
      <c r="Q14903" s="118"/>
      <c r="R14903" s="118"/>
      <c r="S14903" s="118"/>
      <c r="T14903" s="118"/>
      <c r="U14903" s="118"/>
      <c r="V14903" s="118"/>
      <c r="W14903" s="118"/>
      <c r="X14903" s="118"/>
      <c r="Y14903" s="118"/>
      <c r="Z14903" s="118"/>
      <c r="AA14903" s="118"/>
      <c r="AB14903" s="118"/>
    </row>
    <row r="14904" spans="1:28">
      <c r="A14904" s="113"/>
      <c r="B14904" s="113"/>
      <c r="C14904" s="114"/>
      <c r="D14904" s="115"/>
      <c r="E14904" s="115"/>
      <c r="F14904" s="116"/>
      <c r="G14904" s="116"/>
      <c r="H14904" s="116"/>
      <c r="I14904" s="116"/>
      <c r="J14904" s="117"/>
      <c r="K14904" s="117"/>
      <c r="L14904" s="114"/>
      <c r="M14904" s="114"/>
      <c r="N14904" s="114"/>
      <c r="O14904" s="114"/>
      <c r="P14904" s="118"/>
      <c r="Q14904" s="118"/>
      <c r="R14904" s="118"/>
      <c r="S14904" s="118"/>
      <c r="T14904" s="118"/>
      <c r="U14904" s="118"/>
      <c r="V14904" s="118"/>
      <c r="W14904" s="118"/>
      <c r="X14904" s="118"/>
      <c r="Y14904" s="118"/>
      <c r="Z14904" s="118"/>
      <c r="AA14904" s="118"/>
      <c r="AB14904" s="118"/>
    </row>
    <row r="14905" spans="1:28">
      <c r="A14905" s="113"/>
      <c r="B14905" s="113"/>
      <c r="C14905" s="114"/>
      <c r="D14905" s="115"/>
      <c r="E14905" s="115"/>
      <c r="F14905" s="116"/>
      <c r="G14905" s="116"/>
      <c r="H14905" s="116"/>
      <c r="I14905" s="116"/>
      <c r="J14905" s="117"/>
      <c r="K14905" s="117"/>
      <c r="L14905" s="114"/>
      <c r="M14905" s="114"/>
      <c r="N14905" s="114"/>
      <c r="O14905" s="114"/>
      <c r="P14905" s="118"/>
      <c r="Q14905" s="118"/>
      <c r="R14905" s="118"/>
      <c r="S14905" s="118"/>
      <c r="T14905" s="118"/>
      <c r="U14905" s="118"/>
      <c r="V14905" s="118"/>
      <c r="W14905" s="118"/>
      <c r="X14905" s="118"/>
      <c r="Y14905" s="118"/>
      <c r="Z14905" s="118"/>
      <c r="AA14905" s="118"/>
      <c r="AB14905" s="118"/>
    </row>
    <row r="14906" spans="1:28">
      <c r="A14906" s="113"/>
      <c r="B14906" s="113"/>
      <c r="C14906" s="114"/>
      <c r="D14906" s="115"/>
      <c r="E14906" s="115"/>
      <c r="F14906" s="116"/>
      <c r="G14906" s="116"/>
      <c r="H14906" s="116"/>
      <c r="I14906" s="116"/>
      <c r="J14906" s="117"/>
      <c r="K14906" s="117"/>
      <c r="L14906" s="114"/>
      <c r="M14906" s="114"/>
      <c r="N14906" s="114"/>
      <c r="O14906" s="114"/>
      <c r="P14906" s="118"/>
      <c r="Q14906" s="118"/>
      <c r="R14906" s="118"/>
      <c r="S14906" s="118"/>
      <c r="T14906" s="118"/>
      <c r="U14906" s="118"/>
      <c r="V14906" s="118"/>
      <c r="W14906" s="118"/>
      <c r="X14906" s="118"/>
      <c r="Y14906" s="118"/>
      <c r="Z14906" s="118"/>
      <c r="AA14906" s="118"/>
      <c r="AB14906" s="118"/>
    </row>
    <row r="14907" spans="1:28">
      <c r="A14907" s="113"/>
      <c r="B14907" s="113"/>
      <c r="C14907" s="114"/>
      <c r="D14907" s="115"/>
      <c r="E14907" s="115"/>
      <c r="F14907" s="116"/>
      <c r="G14907" s="116"/>
      <c r="H14907" s="116"/>
      <c r="I14907" s="116"/>
      <c r="J14907" s="117"/>
      <c r="K14907" s="117"/>
      <c r="L14907" s="114"/>
      <c r="M14907" s="114"/>
      <c r="N14907" s="114"/>
      <c r="O14907" s="114"/>
      <c r="P14907" s="118"/>
      <c r="Q14907" s="118"/>
      <c r="R14907" s="118"/>
      <c r="S14907" s="118"/>
      <c r="T14907" s="118"/>
      <c r="U14907" s="118"/>
      <c r="V14907" s="118"/>
      <c r="W14907" s="118"/>
      <c r="X14907" s="118"/>
      <c r="Y14907" s="118"/>
      <c r="Z14907" s="118"/>
      <c r="AA14907" s="118"/>
      <c r="AB14907" s="118"/>
    </row>
    <row r="14908" spans="1:28">
      <c r="A14908" s="113"/>
      <c r="B14908" s="113"/>
      <c r="C14908" s="114"/>
      <c r="D14908" s="115"/>
      <c r="E14908" s="115"/>
      <c r="F14908" s="116"/>
      <c r="G14908" s="116"/>
      <c r="H14908" s="116"/>
      <c r="I14908" s="116"/>
      <c r="J14908" s="117"/>
      <c r="K14908" s="117"/>
      <c r="L14908" s="114"/>
      <c r="M14908" s="114"/>
      <c r="N14908" s="114"/>
      <c r="O14908" s="114"/>
      <c r="P14908" s="118"/>
      <c r="Q14908" s="118"/>
      <c r="R14908" s="118"/>
      <c r="S14908" s="118"/>
      <c r="T14908" s="118"/>
      <c r="U14908" s="118"/>
      <c r="V14908" s="118"/>
      <c r="W14908" s="118"/>
      <c r="X14908" s="118"/>
      <c r="Y14908" s="118"/>
      <c r="Z14908" s="118"/>
      <c r="AA14908" s="118"/>
      <c r="AB14908" s="118"/>
    </row>
    <row r="14909" spans="1:28">
      <c r="A14909" s="113"/>
      <c r="B14909" s="113"/>
      <c r="C14909" s="114"/>
      <c r="D14909" s="115"/>
      <c r="E14909" s="115"/>
      <c r="F14909" s="116"/>
      <c r="G14909" s="116"/>
      <c r="H14909" s="116"/>
      <c r="I14909" s="116"/>
      <c r="J14909" s="117"/>
      <c r="K14909" s="117"/>
      <c r="L14909" s="114"/>
      <c r="M14909" s="114"/>
      <c r="N14909" s="114"/>
      <c r="O14909" s="114"/>
      <c r="P14909" s="118"/>
      <c r="Q14909" s="118"/>
      <c r="R14909" s="118"/>
      <c r="S14909" s="118"/>
      <c r="T14909" s="118"/>
      <c r="U14909" s="118"/>
      <c r="V14909" s="118"/>
      <c r="W14909" s="118"/>
      <c r="X14909" s="118"/>
      <c r="Y14909" s="118"/>
      <c r="Z14909" s="118"/>
      <c r="AA14909" s="118"/>
      <c r="AB14909" s="118"/>
    </row>
    <row r="14910" spans="1:28">
      <c r="A14910" s="113"/>
      <c r="B14910" s="113"/>
      <c r="C14910" s="114"/>
      <c r="D14910" s="115"/>
      <c r="E14910" s="115"/>
      <c r="F14910" s="116"/>
      <c r="G14910" s="116"/>
      <c r="H14910" s="116"/>
      <c r="I14910" s="116"/>
      <c r="J14910" s="117"/>
      <c r="K14910" s="117"/>
      <c r="L14910" s="114"/>
      <c r="M14910" s="114"/>
      <c r="N14910" s="114"/>
      <c r="O14910" s="114"/>
      <c r="P14910" s="118"/>
      <c r="Q14910" s="118"/>
      <c r="R14910" s="118"/>
      <c r="S14910" s="118"/>
      <c r="T14910" s="118"/>
      <c r="U14910" s="118"/>
      <c r="V14910" s="118"/>
      <c r="W14910" s="118"/>
      <c r="X14910" s="118"/>
      <c r="Y14910" s="118"/>
      <c r="Z14910" s="118"/>
      <c r="AA14910" s="118"/>
      <c r="AB14910" s="118"/>
    </row>
    <row r="14911" spans="1:28">
      <c r="A14911" s="113"/>
      <c r="B14911" s="113"/>
      <c r="C14911" s="114"/>
      <c r="D14911" s="115"/>
      <c r="E14911" s="115"/>
      <c r="F14911" s="116"/>
      <c r="G14911" s="116"/>
      <c r="H14911" s="116"/>
      <c r="I14911" s="116"/>
      <c r="J14911" s="117"/>
      <c r="K14911" s="117"/>
      <c r="L14911" s="114"/>
      <c r="M14911" s="114"/>
      <c r="N14911" s="114"/>
      <c r="O14911" s="114"/>
      <c r="P14911" s="118"/>
      <c r="Q14911" s="118"/>
      <c r="R14911" s="118"/>
      <c r="S14911" s="118"/>
      <c r="T14911" s="118"/>
      <c r="U14911" s="118"/>
      <c r="V14911" s="118"/>
      <c r="W14911" s="118"/>
      <c r="X14911" s="118"/>
      <c r="Y14911" s="118"/>
      <c r="Z14911" s="118"/>
      <c r="AA14911" s="118"/>
      <c r="AB14911" s="118"/>
    </row>
    <row r="14912" spans="1:28">
      <c r="A14912" s="113"/>
      <c r="B14912" s="113"/>
      <c r="C14912" s="114"/>
      <c r="D14912" s="115"/>
      <c r="E14912" s="115"/>
      <c r="F14912" s="116"/>
      <c r="G14912" s="116"/>
      <c r="H14912" s="116"/>
      <c r="I14912" s="116"/>
      <c r="J14912" s="117"/>
      <c r="K14912" s="117"/>
      <c r="L14912" s="114"/>
      <c r="M14912" s="114"/>
      <c r="N14912" s="114"/>
      <c r="O14912" s="114"/>
      <c r="P14912" s="118"/>
      <c r="Q14912" s="118"/>
      <c r="R14912" s="118"/>
      <c r="S14912" s="118"/>
      <c r="T14912" s="118"/>
      <c r="U14912" s="118"/>
      <c r="V14912" s="118"/>
      <c r="W14912" s="118"/>
      <c r="X14912" s="118"/>
      <c r="Y14912" s="118"/>
      <c r="Z14912" s="118"/>
      <c r="AA14912" s="118"/>
      <c r="AB14912" s="118"/>
    </row>
    <row r="14913" spans="1:28">
      <c r="A14913" s="113"/>
      <c r="B14913" s="113"/>
      <c r="C14913" s="114"/>
      <c r="D14913" s="115"/>
      <c r="E14913" s="115"/>
      <c r="F14913" s="116"/>
      <c r="G14913" s="116"/>
      <c r="H14913" s="116"/>
      <c r="I14913" s="116"/>
      <c r="J14913" s="117"/>
      <c r="K14913" s="117"/>
      <c r="L14913" s="114"/>
      <c r="M14913" s="114"/>
      <c r="N14913" s="114"/>
      <c r="O14913" s="114"/>
      <c r="P14913" s="118"/>
      <c r="Q14913" s="118"/>
      <c r="R14913" s="118"/>
      <c r="S14913" s="118"/>
      <c r="T14913" s="118"/>
      <c r="U14913" s="118"/>
      <c r="V14913" s="118"/>
      <c r="W14913" s="118"/>
      <c r="X14913" s="118"/>
      <c r="Y14913" s="118"/>
      <c r="Z14913" s="118"/>
      <c r="AA14913" s="118"/>
      <c r="AB14913" s="118"/>
    </row>
    <row r="14914" spans="1:28">
      <c r="A14914" s="113"/>
      <c r="B14914" s="113"/>
      <c r="C14914" s="114"/>
      <c r="D14914" s="115"/>
      <c r="E14914" s="115"/>
      <c r="F14914" s="116"/>
      <c r="G14914" s="116"/>
      <c r="H14914" s="116"/>
      <c r="I14914" s="116"/>
      <c r="J14914" s="117"/>
      <c r="K14914" s="117"/>
      <c r="L14914" s="114"/>
      <c r="M14914" s="114"/>
      <c r="N14914" s="114"/>
      <c r="O14914" s="114"/>
      <c r="P14914" s="118"/>
      <c r="Q14914" s="118"/>
      <c r="R14914" s="118"/>
      <c r="S14914" s="118"/>
      <c r="T14914" s="118"/>
      <c r="U14914" s="118"/>
      <c r="V14914" s="118"/>
      <c r="W14914" s="118"/>
      <c r="X14914" s="118"/>
      <c r="Y14914" s="118"/>
      <c r="Z14914" s="118"/>
      <c r="AA14914" s="118"/>
      <c r="AB14914" s="118"/>
    </row>
    <row r="14915" spans="1:28">
      <c r="A14915" s="113"/>
      <c r="B14915" s="113"/>
      <c r="C14915" s="114"/>
      <c r="D14915" s="115"/>
      <c r="E14915" s="115"/>
      <c r="F14915" s="116"/>
      <c r="G14915" s="116"/>
      <c r="H14915" s="116"/>
      <c r="I14915" s="116"/>
      <c r="J14915" s="117"/>
      <c r="K14915" s="117"/>
      <c r="L14915" s="114"/>
      <c r="M14915" s="114"/>
      <c r="N14915" s="114"/>
      <c r="O14915" s="114"/>
      <c r="P14915" s="118"/>
      <c r="Q14915" s="118"/>
      <c r="R14915" s="118"/>
      <c r="S14915" s="118"/>
      <c r="T14915" s="118"/>
      <c r="U14915" s="118"/>
      <c r="V14915" s="118"/>
      <c r="W14915" s="118"/>
      <c r="X14915" s="118"/>
      <c r="Y14915" s="118"/>
      <c r="Z14915" s="118"/>
      <c r="AA14915" s="118"/>
      <c r="AB14915" s="118"/>
    </row>
    <row r="14916" spans="1:28">
      <c r="A14916" s="113"/>
      <c r="B14916" s="113"/>
      <c r="C14916" s="114"/>
      <c r="D14916" s="115"/>
      <c r="E14916" s="115"/>
      <c r="F14916" s="116"/>
      <c r="G14916" s="116"/>
      <c r="H14916" s="116"/>
      <c r="I14916" s="116"/>
      <c r="J14916" s="117"/>
      <c r="K14916" s="117"/>
      <c r="L14916" s="114"/>
      <c r="M14916" s="114"/>
      <c r="N14916" s="114"/>
      <c r="O14916" s="114"/>
      <c r="P14916" s="118"/>
      <c r="Q14916" s="118"/>
      <c r="R14916" s="118"/>
      <c r="S14916" s="118"/>
      <c r="T14916" s="118"/>
      <c r="U14916" s="118"/>
      <c r="V14916" s="118"/>
      <c r="W14916" s="118"/>
      <c r="X14916" s="118"/>
      <c r="Y14916" s="118"/>
      <c r="Z14916" s="118"/>
      <c r="AA14916" s="118"/>
      <c r="AB14916" s="118"/>
    </row>
    <row r="14917" spans="1:28">
      <c r="A14917" s="113"/>
      <c r="B14917" s="113"/>
      <c r="C14917" s="114"/>
      <c r="D14917" s="115"/>
      <c r="E14917" s="115"/>
      <c r="F14917" s="116"/>
      <c r="G14917" s="116"/>
      <c r="H14917" s="116"/>
      <c r="I14917" s="116"/>
      <c r="J14917" s="117"/>
      <c r="K14917" s="117"/>
      <c r="L14917" s="114"/>
      <c r="M14917" s="114"/>
      <c r="N14917" s="114"/>
      <c r="O14917" s="114"/>
      <c r="P14917" s="118"/>
      <c r="Q14917" s="118"/>
      <c r="R14917" s="118"/>
      <c r="S14917" s="118"/>
      <c r="T14917" s="118"/>
      <c r="U14917" s="118"/>
      <c r="V14917" s="118"/>
      <c r="W14917" s="118"/>
      <c r="X14917" s="118"/>
      <c r="Y14917" s="118"/>
      <c r="Z14917" s="118"/>
      <c r="AA14917" s="118"/>
      <c r="AB14917" s="118"/>
    </row>
    <row r="14918" spans="1:28">
      <c r="A14918" s="113"/>
      <c r="B14918" s="113"/>
      <c r="C14918" s="114"/>
      <c r="D14918" s="115"/>
      <c r="E14918" s="115"/>
      <c r="F14918" s="116"/>
      <c r="G14918" s="116"/>
      <c r="H14918" s="116"/>
      <c r="I14918" s="116"/>
      <c r="J14918" s="117"/>
      <c r="K14918" s="117"/>
      <c r="L14918" s="114"/>
      <c r="M14918" s="114"/>
      <c r="N14918" s="114"/>
      <c r="O14918" s="114"/>
      <c r="P14918" s="118"/>
      <c r="Q14918" s="118"/>
      <c r="R14918" s="118"/>
      <c r="S14918" s="118"/>
      <c r="T14918" s="118"/>
      <c r="U14918" s="118"/>
      <c r="V14918" s="118"/>
      <c r="W14918" s="118"/>
      <c r="X14918" s="118"/>
      <c r="Y14918" s="118"/>
      <c r="Z14918" s="118"/>
      <c r="AA14918" s="118"/>
      <c r="AB14918" s="118"/>
    </row>
    <row r="14919" spans="1:28">
      <c r="A14919" s="113"/>
      <c r="B14919" s="113"/>
      <c r="C14919" s="114"/>
      <c r="D14919" s="115"/>
      <c r="E14919" s="115"/>
      <c r="F14919" s="116"/>
      <c r="G14919" s="116"/>
      <c r="H14919" s="116"/>
      <c r="I14919" s="116"/>
      <c r="J14919" s="117"/>
      <c r="K14919" s="117"/>
      <c r="L14919" s="114"/>
      <c r="M14919" s="114"/>
      <c r="N14919" s="114"/>
      <c r="O14919" s="114"/>
      <c r="P14919" s="118"/>
      <c r="Q14919" s="118"/>
      <c r="R14919" s="118"/>
      <c r="S14919" s="118"/>
      <c r="T14919" s="118"/>
      <c r="U14919" s="118"/>
      <c r="V14919" s="118"/>
      <c r="W14919" s="118"/>
      <c r="X14919" s="118"/>
      <c r="Y14919" s="118"/>
      <c r="Z14919" s="118"/>
      <c r="AA14919" s="118"/>
      <c r="AB14919" s="118"/>
    </row>
    <row r="14920" spans="1:28">
      <c r="A14920" s="113"/>
      <c r="B14920" s="113"/>
      <c r="C14920" s="114"/>
      <c r="D14920" s="115"/>
      <c r="E14920" s="115"/>
      <c r="F14920" s="116"/>
      <c r="G14920" s="116"/>
      <c r="H14920" s="116"/>
      <c r="I14920" s="116"/>
      <c r="J14920" s="117"/>
      <c r="K14920" s="117"/>
      <c r="L14920" s="114"/>
      <c r="M14920" s="114"/>
      <c r="N14920" s="114"/>
      <c r="O14920" s="114"/>
      <c r="P14920" s="118"/>
      <c r="Q14920" s="118"/>
      <c r="R14920" s="118"/>
      <c r="S14920" s="118"/>
      <c r="T14920" s="118"/>
      <c r="U14920" s="118"/>
      <c r="V14920" s="118"/>
      <c r="W14920" s="118"/>
      <c r="X14920" s="118"/>
      <c r="Y14920" s="118"/>
      <c r="Z14920" s="118"/>
      <c r="AA14920" s="118"/>
      <c r="AB14920" s="118"/>
    </row>
    <row r="14921" spans="1:28">
      <c r="A14921" s="113"/>
      <c r="B14921" s="113"/>
      <c r="C14921" s="114"/>
      <c r="D14921" s="115"/>
      <c r="E14921" s="115"/>
      <c r="F14921" s="116"/>
      <c r="G14921" s="116"/>
      <c r="H14921" s="116"/>
      <c r="I14921" s="116"/>
      <c r="J14921" s="117"/>
      <c r="K14921" s="117"/>
      <c r="L14921" s="114"/>
      <c r="M14921" s="114"/>
      <c r="N14921" s="114"/>
      <c r="O14921" s="114"/>
      <c r="P14921" s="118"/>
      <c r="Q14921" s="118"/>
      <c r="R14921" s="118"/>
      <c r="S14921" s="118"/>
      <c r="T14921" s="118"/>
      <c r="U14921" s="118"/>
      <c r="V14921" s="118"/>
      <c r="W14921" s="118"/>
      <c r="X14921" s="118"/>
      <c r="Y14921" s="118"/>
      <c r="Z14921" s="118"/>
      <c r="AA14921" s="118"/>
      <c r="AB14921" s="118"/>
    </row>
    <row r="14922" spans="1:28">
      <c r="A14922" s="113"/>
      <c r="B14922" s="113"/>
      <c r="C14922" s="114"/>
      <c r="D14922" s="115"/>
      <c r="E14922" s="115"/>
      <c r="F14922" s="116"/>
      <c r="G14922" s="116"/>
      <c r="H14922" s="116"/>
      <c r="I14922" s="116"/>
      <c r="J14922" s="117"/>
      <c r="K14922" s="117"/>
      <c r="L14922" s="114"/>
      <c r="M14922" s="114"/>
      <c r="N14922" s="114"/>
      <c r="O14922" s="114"/>
      <c r="P14922" s="118"/>
      <c r="Q14922" s="118"/>
      <c r="R14922" s="118"/>
      <c r="S14922" s="118"/>
      <c r="T14922" s="118"/>
      <c r="U14922" s="118"/>
      <c r="V14922" s="118"/>
      <c r="W14922" s="118"/>
      <c r="X14922" s="118"/>
      <c r="Y14922" s="118"/>
      <c r="Z14922" s="118"/>
      <c r="AA14922" s="118"/>
      <c r="AB14922" s="118"/>
    </row>
    <row r="14923" spans="1:28">
      <c r="A14923" s="113"/>
      <c r="B14923" s="113"/>
      <c r="C14923" s="114"/>
      <c r="D14923" s="115"/>
      <c r="E14923" s="115"/>
      <c r="F14923" s="116"/>
      <c r="G14923" s="116"/>
      <c r="H14923" s="116"/>
      <c r="I14923" s="116"/>
      <c r="J14923" s="117"/>
      <c r="K14923" s="117"/>
      <c r="L14923" s="114"/>
      <c r="M14923" s="114"/>
      <c r="N14923" s="114"/>
      <c r="O14923" s="114"/>
      <c r="P14923" s="118"/>
      <c r="Q14923" s="118"/>
      <c r="R14923" s="118"/>
      <c r="S14923" s="118"/>
      <c r="T14923" s="118"/>
      <c r="U14923" s="118"/>
      <c r="V14923" s="118"/>
      <c r="W14923" s="118"/>
      <c r="X14923" s="118"/>
      <c r="Y14923" s="118"/>
      <c r="Z14923" s="118"/>
      <c r="AA14923" s="118"/>
      <c r="AB14923" s="118"/>
    </row>
    <row r="14924" spans="1:28">
      <c r="A14924" s="113"/>
      <c r="B14924" s="113"/>
      <c r="C14924" s="114"/>
      <c r="D14924" s="115"/>
      <c r="E14924" s="115"/>
      <c r="F14924" s="116"/>
      <c r="G14924" s="116"/>
      <c r="H14924" s="116"/>
      <c r="I14924" s="116"/>
      <c r="J14924" s="117"/>
      <c r="K14924" s="117"/>
      <c r="L14924" s="114"/>
      <c r="M14924" s="114"/>
      <c r="N14924" s="114"/>
      <c r="O14924" s="114"/>
      <c r="P14924" s="118"/>
      <c r="Q14924" s="118"/>
      <c r="R14924" s="118"/>
      <c r="S14924" s="118"/>
      <c r="T14924" s="118"/>
      <c r="U14924" s="118"/>
      <c r="V14924" s="118"/>
      <c r="W14924" s="118"/>
      <c r="X14924" s="118"/>
      <c r="Y14924" s="118"/>
      <c r="Z14924" s="118"/>
      <c r="AA14924" s="118"/>
      <c r="AB14924" s="118"/>
    </row>
    <row r="14925" spans="1:28">
      <c r="A14925" s="113"/>
      <c r="B14925" s="113"/>
      <c r="C14925" s="114"/>
      <c r="D14925" s="115"/>
      <c r="E14925" s="115"/>
      <c r="F14925" s="116"/>
      <c r="G14925" s="116"/>
      <c r="H14925" s="116"/>
      <c r="I14925" s="116"/>
      <c r="J14925" s="117"/>
      <c r="K14925" s="117"/>
      <c r="L14925" s="114"/>
      <c r="M14925" s="114"/>
      <c r="N14925" s="114"/>
      <c r="O14925" s="114"/>
      <c r="P14925" s="118"/>
      <c r="Q14925" s="118"/>
      <c r="R14925" s="118"/>
      <c r="S14925" s="118"/>
      <c r="T14925" s="118"/>
      <c r="U14925" s="118"/>
      <c r="V14925" s="118"/>
      <c r="W14925" s="118"/>
      <c r="X14925" s="118"/>
      <c r="Y14925" s="118"/>
      <c r="Z14925" s="118"/>
      <c r="AA14925" s="118"/>
      <c r="AB14925" s="118"/>
    </row>
    <row r="14926" spans="1:28">
      <c r="A14926" s="113"/>
      <c r="B14926" s="113"/>
      <c r="C14926" s="114"/>
      <c r="D14926" s="115"/>
      <c r="E14926" s="115"/>
      <c r="F14926" s="116"/>
      <c r="G14926" s="116"/>
      <c r="H14926" s="116"/>
      <c r="I14926" s="116"/>
      <c r="J14926" s="117"/>
      <c r="K14926" s="117"/>
      <c r="L14926" s="114"/>
      <c r="M14926" s="114"/>
      <c r="N14926" s="114"/>
      <c r="O14926" s="114"/>
      <c r="P14926" s="118"/>
      <c r="Q14926" s="118"/>
      <c r="R14926" s="118"/>
      <c r="S14926" s="118"/>
      <c r="T14926" s="118"/>
      <c r="U14926" s="118"/>
      <c r="V14926" s="118"/>
      <c r="W14926" s="118"/>
      <c r="X14926" s="118"/>
      <c r="Y14926" s="118"/>
      <c r="Z14926" s="118"/>
      <c r="AA14926" s="118"/>
      <c r="AB14926" s="118"/>
    </row>
    <row r="14927" spans="1:28">
      <c r="A14927" s="113"/>
      <c r="B14927" s="113"/>
      <c r="C14927" s="114"/>
      <c r="D14927" s="115"/>
      <c r="E14927" s="115"/>
      <c r="F14927" s="116"/>
      <c r="G14927" s="116"/>
      <c r="H14927" s="116"/>
      <c r="I14927" s="116"/>
      <c r="J14927" s="117"/>
      <c r="K14927" s="117"/>
      <c r="L14927" s="114"/>
      <c r="M14927" s="114"/>
      <c r="N14927" s="114"/>
      <c r="O14927" s="114"/>
      <c r="P14927" s="118"/>
      <c r="Q14927" s="118"/>
      <c r="R14927" s="118"/>
      <c r="S14927" s="118"/>
      <c r="T14927" s="118"/>
      <c r="U14927" s="118"/>
      <c r="V14927" s="118"/>
      <c r="W14927" s="118"/>
      <c r="X14927" s="118"/>
      <c r="Y14927" s="118"/>
      <c r="Z14927" s="118"/>
      <c r="AA14927" s="118"/>
      <c r="AB14927" s="118"/>
    </row>
    <row r="14928" spans="1:28">
      <c r="A14928" s="113"/>
      <c r="B14928" s="113"/>
      <c r="C14928" s="114"/>
      <c r="D14928" s="115"/>
      <c r="E14928" s="115"/>
      <c r="F14928" s="116"/>
      <c r="G14928" s="116"/>
      <c r="H14928" s="116"/>
      <c r="I14928" s="116"/>
      <c r="J14928" s="117"/>
      <c r="K14928" s="117"/>
      <c r="L14928" s="114"/>
      <c r="M14928" s="114"/>
      <c r="N14928" s="114"/>
      <c r="O14928" s="114"/>
      <c r="P14928" s="118"/>
      <c r="Q14928" s="118"/>
      <c r="R14928" s="118"/>
      <c r="S14928" s="118"/>
      <c r="T14928" s="118"/>
      <c r="U14928" s="118"/>
      <c r="V14928" s="118"/>
      <c r="W14928" s="118"/>
      <c r="X14928" s="118"/>
      <c r="Y14928" s="118"/>
      <c r="Z14928" s="118"/>
      <c r="AA14928" s="118"/>
      <c r="AB14928" s="118"/>
    </row>
    <row r="14929" spans="1:28">
      <c r="A14929" s="113"/>
      <c r="B14929" s="113"/>
      <c r="C14929" s="114"/>
      <c r="D14929" s="115"/>
      <c r="E14929" s="115"/>
      <c r="F14929" s="116"/>
      <c r="G14929" s="116"/>
      <c r="H14929" s="116"/>
      <c r="I14929" s="116"/>
      <c r="J14929" s="117"/>
      <c r="K14929" s="117"/>
      <c r="L14929" s="114"/>
      <c r="M14929" s="114"/>
      <c r="N14929" s="114"/>
      <c r="O14929" s="114"/>
      <c r="P14929" s="118"/>
      <c r="Q14929" s="118"/>
      <c r="R14929" s="118"/>
      <c r="S14929" s="118"/>
      <c r="T14929" s="118"/>
      <c r="U14929" s="118"/>
      <c r="V14929" s="118"/>
      <c r="W14929" s="118"/>
      <c r="X14929" s="118"/>
      <c r="Y14929" s="118"/>
      <c r="Z14929" s="118"/>
      <c r="AA14929" s="118"/>
      <c r="AB14929" s="118"/>
    </row>
    <row r="14930" spans="1:28">
      <c r="A14930" s="113"/>
      <c r="B14930" s="113"/>
      <c r="C14930" s="114"/>
      <c r="D14930" s="115"/>
      <c r="E14930" s="115"/>
      <c r="F14930" s="116"/>
      <c r="G14930" s="116"/>
      <c r="H14930" s="116"/>
      <c r="I14930" s="116"/>
      <c r="J14930" s="117"/>
      <c r="K14930" s="117"/>
      <c r="L14930" s="114"/>
      <c r="M14930" s="114"/>
      <c r="N14930" s="114"/>
      <c r="O14930" s="114"/>
      <c r="P14930" s="118"/>
      <c r="Q14930" s="118"/>
      <c r="R14930" s="118"/>
      <c r="S14930" s="118"/>
      <c r="T14930" s="118"/>
      <c r="U14930" s="118"/>
      <c r="V14930" s="118"/>
      <c r="W14930" s="118"/>
      <c r="X14930" s="118"/>
      <c r="Y14930" s="118"/>
      <c r="Z14930" s="118"/>
      <c r="AA14930" s="118"/>
      <c r="AB14930" s="118"/>
    </row>
    <row r="14931" spans="1:28">
      <c r="A14931" s="113"/>
      <c r="B14931" s="113"/>
      <c r="C14931" s="114"/>
      <c r="D14931" s="115"/>
      <c r="E14931" s="115"/>
      <c r="F14931" s="116"/>
      <c r="G14931" s="116"/>
      <c r="H14931" s="116"/>
      <c r="I14931" s="116"/>
      <c r="J14931" s="117"/>
      <c r="K14931" s="117"/>
      <c r="L14931" s="114"/>
      <c r="M14931" s="114"/>
      <c r="N14931" s="114"/>
      <c r="O14931" s="114"/>
      <c r="P14931" s="118"/>
      <c r="Q14931" s="118"/>
      <c r="R14931" s="118"/>
      <c r="S14931" s="118"/>
      <c r="T14931" s="118"/>
      <c r="U14931" s="118"/>
      <c r="V14931" s="118"/>
      <c r="W14931" s="118"/>
      <c r="X14931" s="118"/>
      <c r="Y14931" s="118"/>
      <c r="Z14931" s="118"/>
      <c r="AA14931" s="118"/>
      <c r="AB14931" s="118"/>
    </row>
    <row r="14932" spans="1:28">
      <c r="A14932" s="113"/>
      <c r="B14932" s="113"/>
      <c r="C14932" s="114"/>
      <c r="D14932" s="115"/>
      <c r="E14932" s="115"/>
      <c r="F14932" s="116"/>
      <c r="G14932" s="116"/>
      <c r="H14932" s="116"/>
      <c r="I14932" s="116"/>
      <c r="J14932" s="117"/>
      <c r="K14932" s="117"/>
      <c r="L14932" s="114"/>
      <c r="M14932" s="114"/>
      <c r="N14932" s="114"/>
      <c r="O14932" s="114"/>
      <c r="P14932" s="118"/>
      <c r="Q14932" s="118"/>
      <c r="R14932" s="118"/>
      <c r="S14932" s="118"/>
      <c r="T14932" s="118"/>
      <c r="U14932" s="118"/>
      <c r="V14932" s="118"/>
      <c r="W14932" s="118"/>
      <c r="X14932" s="118"/>
      <c r="Y14932" s="118"/>
      <c r="Z14932" s="118"/>
      <c r="AA14932" s="118"/>
      <c r="AB14932" s="118"/>
    </row>
    <row r="14933" spans="1:28">
      <c r="A14933" s="113"/>
      <c r="B14933" s="113"/>
      <c r="C14933" s="114"/>
      <c r="D14933" s="115"/>
      <c r="E14933" s="115"/>
      <c r="F14933" s="116"/>
      <c r="G14933" s="116"/>
      <c r="H14933" s="116"/>
      <c r="I14933" s="116"/>
      <c r="J14933" s="117"/>
      <c r="K14933" s="117"/>
      <c r="L14933" s="114"/>
      <c r="M14933" s="114"/>
      <c r="N14933" s="114"/>
      <c r="O14933" s="114"/>
      <c r="P14933" s="118"/>
      <c r="Q14933" s="118"/>
      <c r="R14933" s="118"/>
      <c r="S14933" s="118"/>
      <c r="T14933" s="118"/>
      <c r="U14933" s="118"/>
      <c r="V14933" s="118"/>
      <c r="W14933" s="118"/>
      <c r="X14933" s="118"/>
      <c r="Y14933" s="118"/>
      <c r="Z14933" s="118"/>
      <c r="AA14933" s="118"/>
      <c r="AB14933" s="118"/>
    </row>
    <row r="14934" spans="1:28">
      <c r="A14934" s="113"/>
      <c r="B14934" s="113"/>
      <c r="C14934" s="114"/>
      <c r="D14934" s="115"/>
      <c r="E14934" s="115"/>
      <c r="F14934" s="116"/>
      <c r="G14934" s="116"/>
      <c r="H14934" s="116"/>
      <c r="I14934" s="116"/>
      <c r="J14934" s="117"/>
      <c r="K14934" s="117"/>
      <c r="L14934" s="114"/>
      <c r="M14934" s="114"/>
      <c r="N14934" s="114"/>
      <c r="O14934" s="114"/>
      <c r="P14934" s="118"/>
      <c r="Q14934" s="118"/>
      <c r="R14934" s="118"/>
      <c r="S14934" s="118"/>
      <c r="T14934" s="118"/>
      <c r="U14934" s="118"/>
      <c r="V14934" s="118"/>
      <c r="W14934" s="118"/>
      <c r="X14934" s="118"/>
      <c r="Y14934" s="118"/>
      <c r="Z14934" s="118"/>
      <c r="AA14934" s="118"/>
      <c r="AB14934" s="118"/>
    </row>
    <row r="14935" spans="1:28">
      <c r="A14935" s="113"/>
      <c r="B14935" s="113"/>
      <c r="C14935" s="114"/>
      <c r="D14935" s="115"/>
      <c r="E14935" s="115"/>
      <c r="F14935" s="116"/>
      <c r="G14935" s="116"/>
      <c r="H14935" s="116"/>
      <c r="I14935" s="116"/>
      <c r="J14935" s="117"/>
      <c r="K14935" s="117"/>
      <c r="L14935" s="114"/>
      <c r="M14935" s="114"/>
      <c r="N14935" s="114"/>
      <c r="O14935" s="114"/>
      <c r="P14935" s="118"/>
      <c r="Q14935" s="118"/>
      <c r="R14935" s="118"/>
      <c r="S14935" s="118"/>
      <c r="T14935" s="118"/>
      <c r="U14935" s="118"/>
      <c r="V14935" s="118"/>
      <c r="W14935" s="118"/>
      <c r="X14935" s="118"/>
      <c r="Y14935" s="118"/>
      <c r="Z14935" s="118"/>
      <c r="AA14935" s="118"/>
      <c r="AB14935" s="118"/>
    </row>
    <row r="14936" spans="1:28">
      <c r="A14936" s="113"/>
      <c r="B14936" s="113"/>
      <c r="C14936" s="114"/>
      <c r="D14936" s="115"/>
      <c r="E14936" s="115"/>
      <c r="F14936" s="116"/>
      <c r="G14936" s="116"/>
      <c r="H14936" s="116"/>
      <c r="I14936" s="116"/>
      <c r="J14936" s="117"/>
      <c r="K14936" s="117"/>
      <c r="L14936" s="114"/>
      <c r="M14936" s="114"/>
      <c r="N14936" s="114"/>
      <c r="O14936" s="114"/>
      <c r="P14936" s="118"/>
      <c r="Q14936" s="118"/>
      <c r="R14936" s="118"/>
      <c r="S14936" s="118"/>
      <c r="T14936" s="118"/>
      <c r="U14936" s="118"/>
      <c r="V14936" s="118"/>
      <c r="W14936" s="118"/>
      <c r="X14936" s="118"/>
      <c r="Y14936" s="118"/>
      <c r="Z14936" s="118"/>
      <c r="AA14936" s="118"/>
      <c r="AB14936" s="118"/>
    </row>
    <row r="14937" spans="1:28">
      <c r="A14937" s="113"/>
      <c r="B14937" s="113"/>
      <c r="C14937" s="114"/>
      <c r="D14937" s="115"/>
      <c r="E14937" s="115"/>
      <c r="F14937" s="116"/>
      <c r="G14937" s="116"/>
      <c r="H14937" s="116"/>
      <c r="I14937" s="116"/>
      <c r="J14937" s="117"/>
      <c r="K14937" s="117"/>
      <c r="L14937" s="114"/>
      <c r="M14937" s="114"/>
      <c r="N14937" s="114"/>
      <c r="O14937" s="114"/>
      <c r="P14937" s="118"/>
      <c r="Q14937" s="118"/>
      <c r="R14937" s="118"/>
      <c r="S14937" s="118"/>
      <c r="T14937" s="118"/>
      <c r="U14937" s="118"/>
      <c r="V14937" s="118"/>
      <c r="W14937" s="118"/>
      <c r="X14937" s="118"/>
      <c r="Y14937" s="118"/>
      <c r="Z14937" s="118"/>
      <c r="AA14937" s="118"/>
      <c r="AB14937" s="118"/>
    </row>
    <row r="14938" spans="1:28">
      <c r="A14938" s="113"/>
      <c r="B14938" s="113"/>
      <c r="C14938" s="114"/>
      <c r="D14938" s="115"/>
      <c r="E14938" s="115"/>
      <c r="F14938" s="116"/>
      <c r="G14938" s="116"/>
      <c r="H14938" s="116"/>
      <c r="I14938" s="116"/>
      <c r="J14938" s="117"/>
      <c r="K14938" s="117"/>
      <c r="L14938" s="114"/>
      <c r="M14938" s="114"/>
      <c r="N14938" s="114"/>
      <c r="O14938" s="114"/>
      <c r="P14938" s="118"/>
      <c r="Q14938" s="118"/>
      <c r="R14938" s="118"/>
      <c r="S14938" s="118"/>
      <c r="T14938" s="118"/>
      <c r="U14938" s="118"/>
      <c r="V14938" s="118"/>
      <c r="W14938" s="118"/>
      <c r="X14938" s="118"/>
      <c r="Y14938" s="118"/>
      <c r="Z14938" s="118"/>
      <c r="AA14938" s="118"/>
      <c r="AB14938" s="118"/>
    </row>
    <row r="14939" spans="1:28">
      <c r="A14939" s="113"/>
      <c r="B14939" s="113"/>
      <c r="C14939" s="114"/>
      <c r="D14939" s="115"/>
      <c r="E14939" s="115"/>
      <c r="F14939" s="116"/>
      <c r="G14939" s="116"/>
      <c r="H14939" s="116"/>
      <c r="I14939" s="116"/>
      <c r="J14939" s="117"/>
      <c r="K14939" s="117"/>
      <c r="L14939" s="114"/>
      <c r="M14939" s="114"/>
      <c r="N14939" s="114"/>
      <c r="O14939" s="114"/>
      <c r="P14939" s="118"/>
      <c r="Q14939" s="118"/>
      <c r="R14939" s="118"/>
      <c r="S14939" s="118"/>
      <c r="T14939" s="118"/>
      <c r="U14939" s="118"/>
      <c r="V14939" s="118"/>
      <c r="W14939" s="118"/>
      <c r="X14939" s="118"/>
      <c r="Y14939" s="118"/>
      <c r="Z14939" s="118"/>
      <c r="AA14939" s="118"/>
      <c r="AB14939" s="118"/>
    </row>
    <row r="14940" spans="1:28">
      <c r="A14940" s="113"/>
      <c r="B14940" s="113"/>
      <c r="C14940" s="114"/>
      <c r="D14940" s="115"/>
      <c r="E14940" s="115"/>
      <c r="F14940" s="116"/>
      <c r="G14940" s="116"/>
      <c r="H14940" s="116"/>
      <c r="I14940" s="116"/>
      <c r="J14940" s="117"/>
      <c r="K14940" s="117"/>
      <c r="L14940" s="114"/>
      <c r="M14940" s="114"/>
      <c r="N14940" s="114"/>
      <c r="O14940" s="114"/>
      <c r="P14940" s="118"/>
      <c r="Q14940" s="118"/>
      <c r="R14940" s="118"/>
      <c r="S14940" s="118"/>
      <c r="T14940" s="118"/>
      <c r="U14940" s="118"/>
      <c r="V14940" s="118"/>
      <c r="W14940" s="118"/>
      <c r="X14940" s="118"/>
      <c r="Y14940" s="118"/>
      <c r="Z14940" s="118"/>
      <c r="AA14940" s="118"/>
      <c r="AB14940" s="118"/>
    </row>
    <row r="14941" spans="1:28">
      <c r="A14941" s="113"/>
      <c r="B14941" s="113"/>
      <c r="C14941" s="114"/>
      <c r="D14941" s="115"/>
      <c r="E14941" s="115"/>
      <c r="F14941" s="116"/>
      <c r="G14941" s="116"/>
      <c r="H14941" s="116"/>
      <c r="I14941" s="116"/>
      <c r="J14941" s="117"/>
      <c r="K14941" s="117"/>
      <c r="L14941" s="114"/>
      <c r="M14941" s="114"/>
      <c r="N14941" s="114"/>
      <c r="O14941" s="114"/>
      <c r="P14941" s="118"/>
      <c r="Q14941" s="118"/>
      <c r="R14941" s="118"/>
      <c r="S14941" s="118"/>
      <c r="T14941" s="118"/>
      <c r="U14941" s="118"/>
      <c r="V14941" s="118"/>
      <c r="W14941" s="118"/>
      <c r="X14941" s="118"/>
      <c r="Y14941" s="118"/>
      <c r="Z14941" s="118"/>
      <c r="AA14941" s="118"/>
      <c r="AB14941" s="118"/>
    </row>
    <row r="14942" spans="1:28">
      <c r="A14942" s="113"/>
      <c r="B14942" s="113"/>
      <c r="C14942" s="114"/>
      <c r="D14942" s="115"/>
      <c r="E14942" s="115"/>
      <c r="F14942" s="116"/>
      <c r="G14942" s="116"/>
      <c r="H14942" s="116"/>
      <c r="I14942" s="116"/>
      <c r="J14942" s="117"/>
      <c r="K14942" s="117"/>
      <c r="L14942" s="114"/>
      <c r="M14942" s="114"/>
      <c r="N14942" s="114"/>
      <c r="O14942" s="114"/>
      <c r="P14942" s="118"/>
      <c r="Q14942" s="118"/>
      <c r="R14942" s="118"/>
      <c r="S14942" s="118"/>
      <c r="T14942" s="118"/>
      <c r="U14942" s="118"/>
      <c r="V14942" s="118"/>
      <c r="W14942" s="118"/>
      <c r="X14942" s="118"/>
      <c r="Y14942" s="118"/>
      <c r="Z14942" s="118"/>
      <c r="AA14942" s="118"/>
      <c r="AB14942" s="118"/>
    </row>
    <row r="14943" spans="1:28">
      <c r="A14943" s="113"/>
      <c r="B14943" s="113"/>
      <c r="C14943" s="114"/>
      <c r="D14943" s="115"/>
      <c r="E14943" s="115"/>
      <c r="F14943" s="116"/>
      <c r="G14943" s="116"/>
      <c r="H14943" s="116"/>
      <c r="I14943" s="116"/>
      <c r="J14943" s="117"/>
      <c r="K14943" s="117"/>
      <c r="L14943" s="114"/>
      <c r="M14943" s="114"/>
      <c r="N14943" s="114"/>
      <c r="O14943" s="114"/>
      <c r="P14943" s="118"/>
      <c r="Q14943" s="118"/>
      <c r="R14943" s="118"/>
      <c r="S14943" s="118"/>
      <c r="T14943" s="118"/>
      <c r="U14943" s="118"/>
      <c r="V14943" s="118"/>
      <c r="W14943" s="118"/>
      <c r="X14943" s="118"/>
      <c r="Y14943" s="118"/>
      <c r="Z14943" s="118"/>
      <c r="AA14943" s="118"/>
      <c r="AB14943" s="118"/>
    </row>
    <row r="14944" spans="1:28">
      <c r="A14944" s="113"/>
      <c r="B14944" s="113"/>
      <c r="C14944" s="114"/>
      <c r="D14944" s="115"/>
      <c r="E14944" s="115"/>
      <c r="F14944" s="116"/>
      <c r="G14944" s="116"/>
      <c r="H14944" s="116"/>
      <c r="I14944" s="116"/>
      <c r="J14944" s="117"/>
      <c r="K14944" s="117"/>
      <c r="L14944" s="114"/>
      <c r="M14944" s="114"/>
      <c r="N14944" s="114"/>
      <c r="O14944" s="114"/>
      <c r="P14944" s="118"/>
      <c r="Q14944" s="118"/>
      <c r="R14944" s="118"/>
      <c r="S14944" s="118"/>
      <c r="T14944" s="118"/>
      <c r="U14944" s="118"/>
      <c r="V14944" s="118"/>
      <c r="W14944" s="118"/>
      <c r="X14944" s="118"/>
      <c r="Y14944" s="118"/>
      <c r="Z14944" s="118"/>
      <c r="AA14944" s="118"/>
      <c r="AB14944" s="118"/>
    </row>
    <row r="14945" spans="1:28">
      <c r="A14945" s="113"/>
      <c r="B14945" s="113"/>
      <c r="C14945" s="114"/>
      <c r="D14945" s="115"/>
      <c r="E14945" s="115"/>
      <c r="F14945" s="116"/>
      <c r="G14945" s="116"/>
      <c r="H14945" s="116"/>
      <c r="I14945" s="116"/>
      <c r="J14945" s="117"/>
      <c r="K14945" s="117"/>
      <c r="L14945" s="114"/>
      <c r="M14945" s="114"/>
      <c r="N14945" s="114"/>
      <c r="O14945" s="114"/>
      <c r="P14945" s="118"/>
      <c r="Q14945" s="118"/>
      <c r="R14945" s="118"/>
      <c r="S14945" s="118"/>
      <c r="T14945" s="118"/>
      <c r="U14945" s="118"/>
      <c r="V14945" s="118"/>
      <c r="W14945" s="118"/>
      <c r="X14945" s="118"/>
      <c r="Y14945" s="118"/>
      <c r="Z14945" s="118"/>
      <c r="AA14945" s="118"/>
      <c r="AB14945" s="118"/>
    </row>
    <row r="14946" spans="1:28">
      <c r="A14946" s="113"/>
      <c r="B14946" s="113"/>
      <c r="C14946" s="114"/>
      <c r="D14946" s="115"/>
      <c r="E14946" s="115"/>
      <c r="F14946" s="116"/>
      <c r="G14946" s="116"/>
      <c r="H14946" s="116"/>
      <c r="I14946" s="116"/>
      <c r="J14946" s="117"/>
      <c r="K14946" s="117"/>
      <c r="L14946" s="114"/>
      <c r="M14946" s="114"/>
      <c r="N14946" s="114"/>
      <c r="O14946" s="114"/>
      <c r="P14946" s="118"/>
      <c r="Q14946" s="118"/>
      <c r="R14946" s="118"/>
      <c r="S14946" s="118"/>
      <c r="T14946" s="118"/>
      <c r="U14946" s="118"/>
      <c r="V14946" s="118"/>
      <c r="W14946" s="118"/>
      <c r="X14946" s="118"/>
      <c r="Y14946" s="118"/>
      <c r="Z14946" s="118"/>
      <c r="AA14946" s="118"/>
      <c r="AB14946" s="118"/>
    </row>
    <row r="14947" spans="1:28">
      <c r="A14947" s="113"/>
      <c r="B14947" s="113"/>
      <c r="C14947" s="114"/>
      <c r="D14947" s="115"/>
      <c r="E14947" s="115"/>
      <c r="F14947" s="116"/>
      <c r="G14947" s="116"/>
      <c r="H14947" s="116"/>
      <c r="I14947" s="116"/>
      <c r="J14947" s="117"/>
      <c r="K14947" s="117"/>
      <c r="L14947" s="114"/>
      <c r="M14947" s="114"/>
      <c r="N14947" s="114"/>
      <c r="O14947" s="114"/>
      <c r="P14947" s="118"/>
      <c r="Q14947" s="118"/>
      <c r="R14947" s="118"/>
      <c r="S14947" s="118"/>
      <c r="T14947" s="118"/>
      <c r="U14947" s="118"/>
      <c r="V14947" s="118"/>
      <c r="W14947" s="118"/>
      <c r="X14947" s="118"/>
      <c r="Y14947" s="118"/>
      <c r="Z14947" s="118"/>
      <c r="AA14947" s="118"/>
      <c r="AB14947" s="118"/>
    </row>
    <row r="14948" spans="1:28">
      <c r="A14948" s="113"/>
      <c r="B14948" s="113"/>
      <c r="C14948" s="114"/>
      <c r="D14948" s="115"/>
      <c r="E14948" s="115"/>
      <c r="F14948" s="116"/>
      <c r="G14948" s="116"/>
      <c r="H14948" s="116"/>
      <c r="I14948" s="116"/>
      <c r="J14948" s="117"/>
      <c r="K14948" s="117"/>
      <c r="L14948" s="114"/>
      <c r="M14948" s="114"/>
      <c r="N14948" s="114"/>
      <c r="O14948" s="114"/>
      <c r="P14948" s="118"/>
      <c r="Q14948" s="118"/>
      <c r="R14948" s="118"/>
      <c r="S14948" s="118"/>
      <c r="T14948" s="118"/>
      <c r="U14948" s="118"/>
      <c r="V14948" s="118"/>
      <c r="W14948" s="118"/>
      <c r="X14948" s="118"/>
      <c r="Y14948" s="118"/>
      <c r="Z14948" s="118"/>
      <c r="AA14948" s="118"/>
      <c r="AB14948" s="118"/>
    </row>
    <row r="14949" spans="1:28">
      <c r="A14949" s="113"/>
      <c r="B14949" s="113"/>
      <c r="C14949" s="114"/>
      <c r="D14949" s="115"/>
      <c r="E14949" s="115"/>
      <c r="F14949" s="116"/>
      <c r="G14949" s="116"/>
      <c r="H14949" s="116"/>
      <c r="I14949" s="116"/>
      <c r="J14949" s="117"/>
      <c r="K14949" s="117"/>
      <c r="L14949" s="114"/>
      <c r="M14949" s="114"/>
      <c r="N14949" s="114"/>
      <c r="O14949" s="114"/>
      <c r="P14949" s="118"/>
      <c r="Q14949" s="118"/>
      <c r="R14949" s="118"/>
      <c r="S14949" s="118"/>
      <c r="T14949" s="118"/>
      <c r="U14949" s="118"/>
      <c r="V14949" s="118"/>
      <c r="W14949" s="118"/>
      <c r="X14949" s="118"/>
      <c r="Y14949" s="118"/>
      <c r="Z14949" s="118"/>
      <c r="AA14949" s="118"/>
      <c r="AB14949" s="118"/>
    </row>
    <row r="14950" spans="1:28">
      <c r="A14950" s="113"/>
      <c r="B14950" s="113"/>
      <c r="C14950" s="114"/>
      <c r="D14950" s="115"/>
      <c r="E14950" s="115"/>
      <c r="F14950" s="116"/>
      <c r="G14950" s="116"/>
      <c r="H14950" s="116"/>
      <c r="I14950" s="116"/>
      <c r="J14950" s="117"/>
      <c r="K14950" s="117"/>
      <c r="L14950" s="114"/>
      <c r="M14950" s="114"/>
      <c r="N14950" s="114"/>
      <c r="O14950" s="114"/>
      <c r="P14950" s="118"/>
      <c r="Q14950" s="118"/>
      <c r="R14950" s="118"/>
      <c r="S14950" s="118"/>
      <c r="T14950" s="118"/>
      <c r="U14950" s="118"/>
      <c r="V14950" s="118"/>
      <c r="W14950" s="118"/>
      <c r="X14950" s="118"/>
      <c r="Y14950" s="118"/>
      <c r="Z14950" s="118"/>
      <c r="AA14950" s="118"/>
      <c r="AB14950" s="118"/>
    </row>
    <row r="14951" spans="1:28">
      <c r="A14951" s="113"/>
      <c r="B14951" s="113"/>
      <c r="C14951" s="114"/>
      <c r="D14951" s="115"/>
      <c r="E14951" s="115"/>
      <c r="F14951" s="116"/>
      <c r="G14951" s="116"/>
      <c r="H14951" s="116"/>
      <c r="I14951" s="116"/>
      <c r="J14951" s="117"/>
      <c r="K14951" s="117"/>
      <c r="L14951" s="114"/>
      <c r="M14951" s="114"/>
      <c r="N14951" s="114"/>
      <c r="O14951" s="114"/>
      <c r="P14951" s="118"/>
      <c r="Q14951" s="118"/>
      <c r="R14951" s="118"/>
      <c r="S14951" s="118"/>
      <c r="T14951" s="118"/>
      <c r="U14951" s="118"/>
      <c r="V14951" s="118"/>
      <c r="W14951" s="118"/>
      <c r="X14951" s="118"/>
      <c r="Y14951" s="118"/>
      <c r="Z14951" s="118"/>
      <c r="AA14951" s="118"/>
      <c r="AB14951" s="118"/>
    </row>
    <row r="14952" spans="1:28">
      <c r="A14952" s="113"/>
      <c r="B14952" s="113"/>
      <c r="C14952" s="114"/>
      <c r="D14952" s="115"/>
      <c r="E14952" s="115"/>
      <c r="F14952" s="116"/>
      <c r="G14952" s="116"/>
      <c r="H14952" s="116"/>
      <c r="I14952" s="116"/>
      <c r="J14952" s="117"/>
      <c r="K14952" s="117"/>
      <c r="L14952" s="114"/>
      <c r="M14952" s="114"/>
      <c r="N14952" s="114"/>
      <c r="O14952" s="114"/>
      <c r="P14952" s="118"/>
      <c r="Q14952" s="118"/>
      <c r="R14952" s="118"/>
      <c r="S14952" s="118"/>
      <c r="T14952" s="118"/>
      <c r="U14952" s="118"/>
      <c r="V14952" s="118"/>
      <c r="W14952" s="118"/>
      <c r="X14952" s="118"/>
      <c r="Y14952" s="118"/>
      <c r="Z14952" s="118"/>
      <c r="AA14952" s="118"/>
      <c r="AB14952" s="118"/>
    </row>
    <row r="14953" spans="1:28">
      <c r="A14953" s="113"/>
      <c r="B14953" s="113"/>
      <c r="C14953" s="114"/>
      <c r="D14953" s="115"/>
      <c r="E14953" s="115"/>
      <c r="F14953" s="116"/>
      <c r="G14953" s="116"/>
      <c r="H14953" s="116"/>
      <c r="I14953" s="116"/>
      <c r="J14953" s="117"/>
      <c r="K14953" s="117"/>
      <c r="L14953" s="114"/>
      <c r="M14953" s="114"/>
      <c r="N14953" s="114"/>
      <c r="O14953" s="114"/>
      <c r="P14953" s="118"/>
      <c r="Q14953" s="118"/>
      <c r="R14953" s="118"/>
      <c r="S14953" s="118"/>
      <c r="T14953" s="118"/>
      <c r="U14953" s="118"/>
      <c r="V14953" s="118"/>
      <c r="W14953" s="118"/>
      <c r="X14953" s="118"/>
      <c r="Y14953" s="118"/>
      <c r="Z14953" s="118"/>
      <c r="AA14953" s="118"/>
      <c r="AB14953" s="118"/>
    </row>
    <row r="14954" spans="1:28">
      <c r="A14954" s="113"/>
      <c r="B14954" s="113"/>
      <c r="C14954" s="114"/>
      <c r="D14954" s="115"/>
      <c r="E14954" s="115"/>
      <c r="F14954" s="116"/>
      <c r="G14954" s="116"/>
      <c r="H14954" s="116"/>
      <c r="I14954" s="116"/>
      <c r="J14954" s="117"/>
      <c r="K14954" s="117"/>
      <c r="L14954" s="114"/>
      <c r="M14954" s="114"/>
      <c r="N14954" s="114"/>
      <c r="O14954" s="114"/>
      <c r="P14954" s="118"/>
      <c r="Q14954" s="118"/>
      <c r="R14954" s="118"/>
      <c r="S14954" s="118"/>
      <c r="T14954" s="118"/>
      <c r="U14954" s="118"/>
      <c r="V14954" s="118"/>
      <c r="W14954" s="118"/>
      <c r="X14954" s="118"/>
      <c r="Y14954" s="118"/>
      <c r="Z14954" s="118"/>
      <c r="AA14954" s="118"/>
      <c r="AB14954" s="118"/>
    </row>
    <row r="14955" spans="1:28">
      <c r="A14955" s="113"/>
      <c r="B14955" s="113"/>
      <c r="C14955" s="114"/>
      <c r="D14955" s="115"/>
      <c r="E14955" s="115"/>
      <c r="F14955" s="116"/>
      <c r="G14955" s="116"/>
      <c r="H14955" s="116"/>
      <c r="I14955" s="116"/>
      <c r="J14955" s="117"/>
      <c r="K14955" s="117"/>
      <c r="L14955" s="114"/>
      <c r="M14955" s="114"/>
      <c r="N14955" s="114"/>
      <c r="O14955" s="114"/>
      <c r="P14955" s="118"/>
      <c r="Q14955" s="118"/>
      <c r="R14955" s="118"/>
      <c r="S14955" s="118"/>
      <c r="T14955" s="118"/>
      <c r="U14955" s="118"/>
      <c r="V14955" s="118"/>
      <c r="W14955" s="118"/>
      <c r="X14955" s="118"/>
      <c r="Y14955" s="118"/>
      <c r="Z14955" s="118"/>
      <c r="AA14955" s="118"/>
      <c r="AB14955" s="118"/>
    </row>
    <row r="14956" spans="1:28">
      <c r="A14956" s="113"/>
      <c r="B14956" s="113"/>
      <c r="C14956" s="114"/>
      <c r="D14956" s="115"/>
      <c r="E14956" s="115"/>
      <c r="F14956" s="116"/>
      <c r="G14956" s="116"/>
      <c r="H14956" s="116"/>
      <c r="I14956" s="116"/>
      <c r="J14956" s="117"/>
      <c r="K14956" s="117"/>
      <c r="L14956" s="114"/>
      <c r="M14956" s="114"/>
      <c r="N14956" s="114"/>
      <c r="O14956" s="114"/>
      <c r="P14956" s="118"/>
      <c r="Q14956" s="118"/>
      <c r="R14956" s="118"/>
      <c r="S14956" s="118"/>
      <c r="T14956" s="118"/>
      <c r="U14956" s="118"/>
      <c r="V14956" s="118"/>
      <c r="W14956" s="118"/>
      <c r="X14956" s="118"/>
      <c r="Y14956" s="118"/>
      <c r="Z14956" s="118"/>
      <c r="AA14956" s="118"/>
      <c r="AB14956" s="118"/>
    </row>
    <row r="14957" spans="1:28">
      <c r="A14957" s="113"/>
      <c r="B14957" s="113"/>
      <c r="C14957" s="114"/>
      <c r="D14957" s="115"/>
      <c r="E14957" s="115"/>
      <c r="F14957" s="116"/>
      <c r="G14957" s="116"/>
      <c r="H14957" s="116"/>
      <c r="I14957" s="116"/>
      <c r="J14957" s="117"/>
      <c r="K14957" s="117"/>
      <c r="L14957" s="114"/>
      <c r="M14957" s="114"/>
      <c r="N14957" s="114"/>
      <c r="O14957" s="114"/>
      <c r="P14957" s="118"/>
      <c r="Q14957" s="118"/>
      <c r="R14957" s="118"/>
      <c r="S14957" s="118"/>
      <c r="T14957" s="118"/>
      <c r="U14957" s="118"/>
      <c r="V14957" s="118"/>
      <c r="W14957" s="118"/>
      <c r="X14957" s="118"/>
      <c r="Y14957" s="118"/>
      <c r="Z14957" s="118"/>
      <c r="AA14957" s="118"/>
      <c r="AB14957" s="118"/>
    </row>
    <row r="14958" spans="1:28">
      <c r="A14958" s="113"/>
      <c r="B14958" s="113"/>
      <c r="C14958" s="114"/>
      <c r="D14958" s="115"/>
      <c r="E14958" s="115"/>
      <c r="F14958" s="116"/>
      <c r="G14958" s="116"/>
      <c r="H14958" s="116"/>
      <c r="I14958" s="116"/>
      <c r="J14958" s="117"/>
      <c r="K14958" s="117"/>
      <c r="L14958" s="114"/>
      <c r="M14958" s="114"/>
      <c r="N14958" s="114"/>
      <c r="O14958" s="114"/>
      <c r="P14958" s="118"/>
      <c r="Q14958" s="118"/>
      <c r="R14958" s="118"/>
      <c r="S14958" s="118"/>
      <c r="T14958" s="118"/>
      <c r="U14958" s="118"/>
      <c r="V14958" s="118"/>
      <c r="W14958" s="118"/>
      <c r="X14958" s="118"/>
      <c r="Y14958" s="118"/>
      <c r="Z14958" s="118"/>
      <c r="AA14958" s="118"/>
      <c r="AB14958" s="118"/>
    </row>
    <row r="14959" spans="1:28">
      <c r="A14959" s="113"/>
      <c r="B14959" s="113"/>
      <c r="C14959" s="114"/>
      <c r="D14959" s="115"/>
      <c r="E14959" s="115"/>
      <c r="F14959" s="116"/>
      <c r="G14959" s="116"/>
      <c r="H14959" s="116"/>
      <c r="I14959" s="116"/>
      <c r="J14959" s="117"/>
      <c r="K14959" s="117"/>
      <c r="L14959" s="114"/>
      <c r="M14959" s="114"/>
      <c r="N14959" s="114"/>
      <c r="O14959" s="114"/>
      <c r="P14959" s="118"/>
      <c r="Q14959" s="118"/>
      <c r="R14959" s="118"/>
      <c r="S14959" s="118"/>
      <c r="T14959" s="118"/>
      <c r="U14959" s="118"/>
      <c r="V14959" s="118"/>
      <c r="W14959" s="118"/>
      <c r="X14959" s="118"/>
      <c r="Y14959" s="118"/>
      <c r="Z14959" s="118"/>
      <c r="AA14959" s="118"/>
      <c r="AB14959" s="118"/>
    </row>
    <row r="14960" spans="1:28">
      <c r="A14960" s="113"/>
      <c r="B14960" s="113"/>
      <c r="C14960" s="114"/>
      <c r="D14960" s="115"/>
      <c r="E14960" s="115"/>
      <c r="F14960" s="116"/>
      <c r="G14960" s="116"/>
      <c r="H14960" s="116"/>
      <c r="I14960" s="116"/>
      <c r="J14960" s="117"/>
      <c r="K14960" s="117"/>
      <c r="L14960" s="114"/>
      <c r="M14960" s="114"/>
      <c r="N14960" s="114"/>
      <c r="O14960" s="114"/>
      <c r="P14960" s="118"/>
      <c r="Q14960" s="118"/>
      <c r="R14960" s="118"/>
      <c r="S14960" s="118"/>
      <c r="T14960" s="118"/>
      <c r="U14960" s="118"/>
      <c r="V14960" s="118"/>
      <c r="W14960" s="118"/>
      <c r="X14960" s="118"/>
      <c r="Y14960" s="118"/>
      <c r="Z14960" s="118"/>
      <c r="AA14960" s="118"/>
      <c r="AB14960" s="118"/>
    </row>
    <row r="14961" spans="1:28">
      <c r="A14961" s="113"/>
      <c r="B14961" s="113"/>
      <c r="C14961" s="114"/>
      <c r="D14961" s="115"/>
      <c r="E14961" s="115"/>
      <c r="F14961" s="116"/>
      <c r="G14961" s="116"/>
      <c r="H14961" s="116"/>
      <c r="I14961" s="116"/>
      <c r="J14961" s="117"/>
      <c r="K14961" s="117"/>
      <c r="L14961" s="114"/>
      <c r="M14961" s="114"/>
      <c r="N14961" s="114"/>
      <c r="O14961" s="114"/>
      <c r="P14961" s="118"/>
      <c r="Q14961" s="118"/>
      <c r="R14961" s="118"/>
      <c r="S14961" s="118"/>
      <c r="T14961" s="118"/>
      <c r="U14961" s="118"/>
      <c r="V14961" s="118"/>
      <c r="W14961" s="118"/>
      <c r="X14961" s="118"/>
      <c r="Y14961" s="118"/>
      <c r="Z14961" s="118"/>
      <c r="AA14961" s="118"/>
      <c r="AB14961" s="118"/>
    </row>
    <row r="14962" spans="1:28">
      <c r="A14962" s="113"/>
      <c r="B14962" s="113"/>
      <c r="C14962" s="114"/>
      <c r="D14962" s="115"/>
      <c r="E14962" s="115"/>
      <c r="F14962" s="116"/>
      <c r="G14962" s="116"/>
      <c r="H14962" s="116"/>
      <c r="I14962" s="116"/>
      <c r="J14962" s="117"/>
      <c r="K14962" s="117"/>
      <c r="L14962" s="114"/>
      <c r="M14962" s="114"/>
      <c r="N14962" s="114"/>
      <c r="O14962" s="114"/>
      <c r="P14962" s="118"/>
      <c r="Q14962" s="118"/>
      <c r="R14962" s="118"/>
      <c r="S14962" s="118"/>
      <c r="T14962" s="118"/>
      <c r="U14962" s="118"/>
      <c r="V14962" s="118"/>
      <c r="W14962" s="118"/>
      <c r="X14962" s="118"/>
      <c r="Y14962" s="118"/>
      <c r="Z14962" s="118"/>
      <c r="AA14962" s="118"/>
      <c r="AB14962" s="118"/>
    </row>
    <row r="14963" spans="1:28">
      <c r="A14963" s="113"/>
      <c r="B14963" s="113"/>
      <c r="C14963" s="114"/>
      <c r="D14963" s="115"/>
      <c r="E14963" s="115"/>
      <c r="F14963" s="116"/>
      <c r="G14963" s="116"/>
      <c r="H14963" s="116"/>
      <c r="I14963" s="116"/>
      <c r="J14963" s="117"/>
      <c r="K14963" s="117"/>
      <c r="L14963" s="114"/>
      <c r="M14963" s="114"/>
      <c r="N14963" s="114"/>
      <c r="O14963" s="114"/>
      <c r="P14963" s="118"/>
      <c r="Q14963" s="118"/>
      <c r="R14963" s="118"/>
      <c r="S14963" s="118"/>
      <c r="T14963" s="118"/>
      <c r="U14963" s="118"/>
      <c r="V14963" s="118"/>
      <c r="W14963" s="118"/>
      <c r="X14963" s="118"/>
      <c r="Y14963" s="118"/>
      <c r="Z14963" s="118"/>
      <c r="AA14963" s="118"/>
      <c r="AB14963" s="118"/>
    </row>
    <row r="14964" spans="1:28">
      <c r="A14964" s="113"/>
      <c r="B14964" s="113"/>
      <c r="C14964" s="114"/>
      <c r="D14964" s="115"/>
      <c r="E14964" s="115"/>
      <c r="F14964" s="116"/>
      <c r="G14964" s="116"/>
      <c r="H14964" s="116"/>
      <c r="I14964" s="116"/>
      <c r="J14964" s="117"/>
      <c r="K14964" s="117"/>
      <c r="L14964" s="114"/>
      <c r="M14964" s="114"/>
      <c r="N14964" s="114"/>
      <c r="O14964" s="114"/>
      <c r="P14964" s="118"/>
      <c r="Q14964" s="118"/>
      <c r="R14964" s="118"/>
      <c r="S14964" s="118"/>
      <c r="T14964" s="118"/>
      <c r="U14964" s="118"/>
      <c r="V14964" s="118"/>
      <c r="W14964" s="118"/>
      <c r="X14964" s="118"/>
      <c r="Y14964" s="118"/>
      <c r="Z14964" s="118"/>
      <c r="AA14964" s="118"/>
      <c r="AB14964" s="118"/>
    </row>
    <row r="14965" spans="1:28">
      <c r="A14965" s="113"/>
      <c r="B14965" s="113"/>
      <c r="C14965" s="114"/>
      <c r="D14965" s="115"/>
      <c r="E14965" s="115"/>
      <c r="F14965" s="116"/>
      <c r="G14965" s="116"/>
      <c r="H14965" s="116"/>
      <c r="I14965" s="116"/>
      <c r="J14965" s="117"/>
      <c r="K14965" s="117"/>
      <c r="L14965" s="114"/>
      <c r="M14965" s="114"/>
      <c r="N14965" s="114"/>
      <c r="O14965" s="114"/>
      <c r="P14965" s="118"/>
      <c r="Q14965" s="118"/>
      <c r="R14965" s="118"/>
      <c r="S14965" s="118"/>
      <c r="T14965" s="118"/>
      <c r="U14965" s="118"/>
      <c r="V14965" s="118"/>
      <c r="W14965" s="118"/>
      <c r="X14965" s="118"/>
      <c r="Y14965" s="118"/>
      <c r="Z14965" s="118"/>
      <c r="AA14965" s="118"/>
      <c r="AB14965" s="118"/>
    </row>
    <row r="14966" spans="1:28">
      <c r="A14966" s="113"/>
      <c r="B14966" s="113"/>
      <c r="C14966" s="114"/>
      <c r="D14966" s="115"/>
      <c r="E14966" s="115"/>
      <c r="F14966" s="116"/>
      <c r="G14966" s="116"/>
      <c r="H14966" s="116"/>
      <c r="I14966" s="116"/>
      <c r="J14966" s="117"/>
      <c r="K14966" s="117"/>
      <c r="L14966" s="114"/>
      <c r="M14966" s="114"/>
      <c r="N14966" s="114"/>
      <c r="O14966" s="114"/>
      <c r="P14966" s="118"/>
      <c r="Q14966" s="118"/>
      <c r="R14966" s="118"/>
      <c r="S14966" s="118"/>
      <c r="T14966" s="118"/>
      <c r="U14966" s="118"/>
      <c r="V14966" s="118"/>
      <c r="W14966" s="118"/>
      <c r="X14966" s="118"/>
      <c r="Y14966" s="118"/>
      <c r="Z14966" s="118"/>
      <c r="AA14966" s="118"/>
      <c r="AB14966" s="118"/>
    </row>
    <row r="14967" spans="1:28">
      <c r="A14967" s="113"/>
      <c r="B14967" s="113"/>
      <c r="C14967" s="114"/>
      <c r="D14967" s="115"/>
      <c r="E14967" s="115"/>
      <c r="F14967" s="116"/>
      <c r="G14967" s="116"/>
      <c r="H14967" s="116"/>
      <c r="I14967" s="116"/>
      <c r="J14967" s="117"/>
      <c r="K14967" s="117"/>
      <c r="L14967" s="114"/>
      <c r="M14967" s="114"/>
      <c r="N14967" s="114"/>
      <c r="O14967" s="114"/>
      <c r="P14967" s="118"/>
      <c r="Q14967" s="118"/>
      <c r="R14967" s="118"/>
      <c r="S14967" s="118"/>
      <c r="T14967" s="118"/>
      <c r="U14967" s="118"/>
      <c r="V14967" s="118"/>
      <c r="W14967" s="118"/>
      <c r="X14967" s="118"/>
      <c r="Y14967" s="118"/>
      <c r="Z14967" s="118"/>
      <c r="AA14967" s="118"/>
      <c r="AB14967" s="118"/>
    </row>
    <row r="14968" spans="1:28">
      <c r="A14968" s="113"/>
      <c r="B14968" s="113"/>
      <c r="C14968" s="114"/>
      <c r="D14968" s="115"/>
      <c r="E14968" s="115"/>
      <c r="F14968" s="116"/>
      <c r="G14968" s="116"/>
      <c r="H14968" s="116"/>
      <c r="I14968" s="116"/>
      <c r="J14968" s="117"/>
      <c r="K14968" s="117"/>
      <c r="L14968" s="114"/>
      <c r="M14968" s="114"/>
      <c r="N14968" s="114"/>
      <c r="O14968" s="114"/>
      <c r="P14968" s="118"/>
      <c r="Q14968" s="118"/>
      <c r="R14968" s="118"/>
      <c r="S14968" s="118"/>
      <c r="T14968" s="118"/>
      <c r="U14968" s="118"/>
      <c r="V14968" s="118"/>
      <c r="W14968" s="118"/>
      <c r="X14968" s="118"/>
      <c r="Y14968" s="118"/>
      <c r="Z14968" s="118"/>
      <c r="AA14968" s="118"/>
      <c r="AB14968" s="118"/>
    </row>
    <row r="14969" spans="1:28">
      <c r="A14969" s="113"/>
      <c r="B14969" s="113"/>
      <c r="C14969" s="114"/>
      <c r="D14969" s="115"/>
      <c r="E14969" s="115"/>
      <c r="F14969" s="116"/>
      <c r="G14969" s="116"/>
      <c r="H14969" s="116"/>
      <c r="I14969" s="116"/>
      <c r="J14969" s="117"/>
      <c r="K14969" s="117"/>
      <c r="L14969" s="114"/>
      <c r="M14969" s="114"/>
      <c r="N14969" s="114"/>
      <c r="O14969" s="114"/>
      <c r="P14969" s="118"/>
      <c r="Q14969" s="118"/>
      <c r="R14969" s="118"/>
      <c r="S14969" s="118"/>
      <c r="T14969" s="118"/>
      <c r="U14969" s="118"/>
      <c r="V14969" s="118"/>
      <c r="W14969" s="118"/>
      <c r="X14969" s="118"/>
      <c r="Y14969" s="118"/>
      <c r="Z14969" s="118"/>
      <c r="AA14969" s="118"/>
      <c r="AB14969" s="118"/>
    </row>
    <row r="14970" spans="1:28">
      <c r="A14970" s="113"/>
      <c r="B14970" s="113"/>
      <c r="C14970" s="114"/>
      <c r="D14970" s="115"/>
      <c r="E14970" s="115"/>
      <c r="F14970" s="116"/>
      <c r="G14970" s="116"/>
      <c r="H14970" s="116"/>
      <c r="I14970" s="116"/>
      <c r="J14970" s="117"/>
      <c r="K14970" s="117"/>
      <c r="L14970" s="114"/>
      <c r="M14970" s="114"/>
      <c r="N14970" s="114"/>
      <c r="O14970" s="114"/>
      <c r="P14970" s="118"/>
      <c r="Q14970" s="118"/>
      <c r="R14970" s="118"/>
      <c r="S14970" s="118"/>
      <c r="T14970" s="118"/>
      <c r="U14970" s="118"/>
      <c r="V14970" s="118"/>
      <c r="W14970" s="118"/>
      <c r="X14970" s="118"/>
      <c r="Y14970" s="118"/>
      <c r="Z14970" s="118"/>
      <c r="AA14970" s="118"/>
      <c r="AB14970" s="118"/>
    </row>
    <row r="14971" spans="1:28">
      <c r="A14971" s="113"/>
      <c r="B14971" s="113"/>
      <c r="C14971" s="114"/>
      <c r="D14971" s="115"/>
      <c r="E14971" s="115"/>
      <c r="F14971" s="116"/>
      <c r="G14971" s="116"/>
      <c r="H14971" s="116"/>
      <c r="I14971" s="116"/>
      <c r="J14971" s="117"/>
      <c r="K14971" s="117"/>
      <c r="L14971" s="114"/>
      <c r="M14971" s="114"/>
      <c r="N14971" s="114"/>
      <c r="O14971" s="114"/>
      <c r="P14971" s="118"/>
      <c r="Q14971" s="118"/>
      <c r="R14971" s="118"/>
      <c r="S14971" s="118"/>
      <c r="T14971" s="118"/>
      <c r="U14971" s="118"/>
      <c r="V14971" s="118"/>
      <c r="W14971" s="118"/>
      <c r="X14971" s="118"/>
      <c r="Y14971" s="118"/>
      <c r="Z14971" s="118"/>
      <c r="AA14971" s="118"/>
      <c r="AB14971" s="118"/>
    </row>
    <row r="14972" spans="1:28">
      <c r="A14972" s="113"/>
      <c r="B14972" s="113"/>
      <c r="C14972" s="114"/>
      <c r="D14972" s="115"/>
      <c r="E14972" s="115"/>
      <c r="F14972" s="116"/>
      <c r="G14972" s="116"/>
      <c r="H14972" s="116"/>
      <c r="I14972" s="116"/>
      <c r="J14972" s="117"/>
      <c r="K14972" s="117"/>
      <c r="L14972" s="114"/>
      <c r="M14972" s="114"/>
      <c r="N14972" s="114"/>
      <c r="O14972" s="114"/>
      <c r="P14972" s="118"/>
      <c r="Q14972" s="118"/>
      <c r="R14972" s="118"/>
      <c r="S14972" s="118"/>
      <c r="T14972" s="118"/>
      <c r="U14972" s="118"/>
      <c r="V14972" s="118"/>
      <c r="W14972" s="118"/>
      <c r="X14972" s="118"/>
      <c r="Y14972" s="118"/>
      <c r="Z14972" s="118"/>
      <c r="AA14972" s="118"/>
      <c r="AB14972" s="118"/>
    </row>
    <row r="14973" spans="1:28">
      <c r="A14973" s="113"/>
      <c r="B14973" s="113"/>
      <c r="C14973" s="114"/>
      <c r="D14973" s="115"/>
      <c r="E14973" s="115"/>
      <c r="F14973" s="116"/>
      <c r="G14973" s="116"/>
      <c r="H14973" s="116"/>
      <c r="I14973" s="116"/>
      <c r="J14973" s="117"/>
      <c r="K14973" s="117"/>
      <c r="L14973" s="114"/>
      <c r="M14973" s="114"/>
      <c r="N14973" s="114"/>
      <c r="O14973" s="114"/>
      <c r="P14973" s="118"/>
      <c r="Q14973" s="118"/>
      <c r="R14973" s="118"/>
      <c r="S14973" s="118"/>
      <c r="T14973" s="118"/>
      <c r="U14973" s="118"/>
      <c r="V14973" s="118"/>
      <c r="W14973" s="118"/>
      <c r="X14973" s="118"/>
      <c r="Y14973" s="118"/>
      <c r="Z14973" s="118"/>
      <c r="AA14973" s="118"/>
      <c r="AB14973" s="118"/>
    </row>
    <row r="14974" spans="1:28">
      <c r="A14974" s="113"/>
      <c r="B14974" s="113"/>
      <c r="C14974" s="114"/>
      <c r="D14974" s="115"/>
      <c r="E14974" s="115"/>
      <c r="F14974" s="116"/>
      <c r="G14974" s="116"/>
      <c r="H14974" s="116"/>
      <c r="I14974" s="116"/>
      <c r="J14974" s="117"/>
      <c r="K14974" s="117"/>
      <c r="L14974" s="114"/>
      <c r="M14974" s="114"/>
      <c r="N14974" s="114"/>
      <c r="O14974" s="114"/>
      <c r="P14974" s="118"/>
      <c r="Q14974" s="118"/>
      <c r="R14974" s="118"/>
      <c r="S14974" s="118"/>
      <c r="T14974" s="118"/>
      <c r="U14974" s="118"/>
      <c r="V14974" s="118"/>
      <c r="W14974" s="118"/>
      <c r="X14974" s="118"/>
      <c r="Y14974" s="118"/>
      <c r="Z14974" s="118"/>
      <c r="AA14974" s="118"/>
      <c r="AB14974" s="118"/>
    </row>
    <row r="14975" spans="1:28">
      <c r="A14975" s="113"/>
      <c r="B14975" s="113"/>
      <c r="C14975" s="114"/>
      <c r="D14975" s="115"/>
      <c r="E14975" s="115"/>
      <c r="F14975" s="116"/>
      <c r="G14975" s="116"/>
      <c r="H14975" s="116"/>
      <c r="I14975" s="116"/>
      <c r="J14975" s="117"/>
      <c r="K14975" s="117"/>
      <c r="L14975" s="114"/>
      <c r="M14975" s="114"/>
      <c r="N14975" s="114"/>
      <c r="O14975" s="114"/>
      <c r="P14975" s="118"/>
      <c r="Q14975" s="118"/>
      <c r="R14975" s="118"/>
      <c r="S14975" s="118"/>
      <c r="T14975" s="118"/>
      <c r="U14975" s="118"/>
      <c r="V14975" s="118"/>
      <c r="W14975" s="118"/>
      <c r="X14975" s="118"/>
      <c r="Y14975" s="118"/>
      <c r="Z14975" s="118"/>
      <c r="AA14975" s="118"/>
      <c r="AB14975" s="118"/>
    </row>
    <row r="14976" spans="1:28">
      <c r="A14976" s="113"/>
      <c r="B14976" s="113"/>
      <c r="C14976" s="114"/>
      <c r="D14976" s="115"/>
      <c r="E14976" s="115"/>
      <c r="F14976" s="116"/>
      <c r="G14976" s="116"/>
      <c r="H14976" s="116"/>
      <c r="I14976" s="116"/>
      <c r="J14976" s="117"/>
      <c r="K14976" s="117"/>
      <c r="L14976" s="114"/>
      <c r="M14976" s="114"/>
      <c r="N14976" s="114"/>
      <c r="O14976" s="114"/>
      <c r="P14976" s="118"/>
      <c r="Q14976" s="118"/>
      <c r="R14976" s="118"/>
      <c r="S14976" s="118"/>
      <c r="T14976" s="118"/>
      <c r="U14976" s="118"/>
      <c r="V14976" s="118"/>
      <c r="W14976" s="118"/>
      <c r="X14976" s="118"/>
      <c r="Y14976" s="118"/>
      <c r="Z14976" s="118"/>
      <c r="AA14976" s="118"/>
      <c r="AB14976" s="118"/>
    </row>
    <row r="14977" spans="1:28">
      <c r="A14977" s="113"/>
      <c r="B14977" s="113"/>
      <c r="C14977" s="114"/>
      <c r="D14977" s="115"/>
      <c r="E14977" s="115"/>
      <c r="F14977" s="116"/>
      <c r="G14977" s="116"/>
      <c r="H14977" s="116"/>
      <c r="I14977" s="116"/>
      <c r="J14977" s="117"/>
      <c r="K14977" s="117"/>
      <c r="L14977" s="114"/>
      <c r="M14977" s="114"/>
      <c r="N14977" s="114"/>
      <c r="O14977" s="114"/>
      <c r="P14977" s="118"/>
      <c r="Q14977" s="118"/>
      <c r="R14977" s="118"/>
      <c r="S14977" s="118"/>
      <c r="T14977" s="118"/>
      <c r="U14977" s="118"/>
      <c r="V14977" s="118"/>
      <c r="W14977" s="118"/>
      <c r="X14977" s="118"/>
      <c r="Y14977" s="118"/>
      <c r="Z14977" s="118"/>
      <c r="AA14977" s="118"/>
      <c r="AB14977" s="118"/>
    </row>
    <row r="14978" spans="1:28">
      <c r="A14978" s="113"/>
      <c r="B14978" s="113"/>
      <c r="C14978" s="114"/>
      <c r="D14978" s="115"/>
      <c r="E14978" s="115"/>
      <c r="F14978" s="116"/>
      <c r="G14978" s="116"/>
      <c r="H14978" s="116"/>
      <c r="I14978" s="116"/>
      <c r="J14978" s="117"/>
      <c r="K14978" s="117"/>
      <c r="L14978" s="114"/>
      <c r="M14978" s="114"/>
      <c r="N14978" s="114"/>
      <c r="O14978" s="114"/>
      <c r="P14978" s="118"/>
      <c r="Q14978" s="118"/>
      <c r="R14978" s="118"/>
      <c r="S14978" s="118"/>
      <c r="T14978" s="118"/>
      <c r="U14978" s="118"/>
      <c r="V14978" s="118"/>
      <c r="W14978" s="118"/>
      <c r="X14978" s="118"/>
      <c r="Y14978" s="118"/>
      <c r="Z14978" s="118"/>
      <c r="AA14978" s="118"/>
      <c r="AB14978" s="118"/>
    </row>
    <row r="14979" spans="1:28">
      <c r="A14979" s="113"/>
      <c r="B14979" s="113"/>
      <c r="C14979" s="114"/>
      <c r="D14979" s="115"/>
      <c r="E14979" s="115"/>
      <c r="F14979" s="116"/>
      <c r="G14979" s="116"/>
      <c r="H14979" s="116"/>
      <c r="I14979" s="116"/>
      <c r="J14979" s="117"/>
      <c r="K14979" s="117"/>
      <c r="L14979" s="114"/>
      <c r="M14979" s="114"/>
      <c r="N14979" s="114"/>
      <c r="O14979" s="114"/>
      <c r="P14979" s="118"/>
      <c r="Q14979" s="118"/>
      <c r="R14979" s="118"/>
      <c r="S14979" s="118"/>
      <c r="T14979" s="118"/>
      <c r="U14979" s="118"/>
      <c r="V14979" s="118"/>
      <c r="W14979" s="118"/>
      <c r="X14979" s="118"/>
      <c r="Y14979" s="118"/>
      <c r="Z14979" s="118"/>
      <c r="AA14979" s="118"/>
      <c r="AB14979" s="118"/>
    </row>
    <row r="14980" spans="1:28">
      <c r="A14980" s="113"/>
      <c r="B14980" s="113"/>
      <c r="C14980" s="114"/>
      <c r="D14980" s="115"/>
      <c r="E14980" s="115"/>
      <c r="F14980" s="116"/>
      <c r="G14980" s="116"/>
      <c r="H14980" s="116"/>
      <c r="I14980" s="116"/>
      <c r="J14980" s="117"/>
      <c r="K14980" s="117"/>
      <c r="L14980" s="114"/>
      <c r="M14980" s="114"/>
      <c r="N14980" s="114"/>
      <c r="O14980" s="114"/>
      <c r="P14980" s="118"/>
      <c r="Q14980" s="118"/>
      <c r="R14980" s="118"/>
      <c r="S14980" s="118"/>
      <c r="T14980" s="118"/>
      <c r="U14980" s="118"/>
      <c r="V14980" s="118"/>
      <c r="W14980" s="118"/>
      <c r="X14980" s="118"/>
      <c r="Y14980" s="118"/>
      <c r="Z14980" s="118"/>
      <c r="AA14980" s="118"/>
      <c r="AB14980" s="118"/>
    </row>
    <row r="14981" spans="1:28">
      <c r="A14981" s="113"/>
      <c r="B14981" s="113"/>
      <c r="C14981" s="114"/>
      <c r="D14981" s="115"/>
      <c r="E14981" s="115"/>
      <c r="F14981" s="116"/>
      <c r="G14981" s="116"/>
      <c r="H14981" s="116"/>
      <c r="I14981" s="116"/>
      <c r="J14981" s="117"/>
      <c r="K14981" s="117"/>
      <c r="L14981" s="114"/>
      <c r="M14981" s="114"/>
      <c r="N14981" s="114"/>
      <c r="O14981" s="114"/>
      <c r="P14981" s="118"/>
      <c r="Q14981" s="118"/>
      <c r="R14981" s="118"/>
      <c r="S14981" s="118"/>
      <c r="T14981" s="118"/>
      <c r="U14981" s="118"/>
      <c r="V14981" s="118"/>
      <c r="W14981" s="118"/>
      <c r="X14981" s="118"/>
      <c r="Y14981" s="118"/>
      <c r="Z14981" s="118"/>
      <c r="AA14981" s="118"/>
      <c r="AB14981" s="118"/>
    </row>
    <row r="14982" spans="1:28">
      <c r="A14982" s="113"/>
      <c r="B14982" s="113"/>
      <c r="C14982" s="114"/>
      <c r="D14982" s="115"/>
      <c r="E14982" s="115"/>
      <c r="F14982" s="116"/>
      <c r="G14982" s="116"/>
      <c r="H14982" s="116"/>
      <c r="I14982" s="116"/>
      <c r="J14982" s="117"/>
      <c r="K14982" s="117"/>
      <c r="L14982" s="114"/>
      <c r="M14982" s="114"/>
      <c r="N14982" s="114"/>
      <c r="O14982" s="114"/>
      <c r="P14982" s="118"/>
      <c r="Q14982" s="118"/>
      <c r="R14982" s="118"/>
      <c r="S14982" s="118"/>
      <c r="T14982" s="118"/>
      <c r="U14982" s="118"/>
      <c r="V14982" s="118"/>
      <c r="W14982" s="118"/>
      <c r="X14982" s="118"/>
      <c r="Y14982" s="118"/>
      <c r="Z14982" s="118"/>
      <c r="AA14982" s="118"/>
      <c r="AB14982" s="118"/>
    </row>
    <row r="14983" spans="1:28">
      <c r="A14983" s="113"/>
      <c r="B14983" s="113"/>
      <c r="C14983" s="114"/>
      <c r="D14983" s="115"/>
      <c r="E14983" s="115"/>
      <c r="F14983" s="116"/>
      <c r="G14983" s="116"/>
      <c r="H14983" s="116"/>
      <c r="I14983" s="116"/>
      <c r="J14983" s="117"/>
      <c r="K14983" s="117"/>
      <c r="L14983" s="114"/>
      <c r="M14983" s="114"/>
      <c r="N14983" s="114"/>
      <c r="O14983" s="114"/>
      <c r="P14983" s="118"/>
      <c r="Q14983" s="118"/>
      <c r="R14983" s="118"/>
      <c r="S14983" s="118"/>
      <c r="T14983" s="118"/>
      <c r="U14983" s="118"/>
      <c r="V14983" s="118"/>
      <c r="W14983" s="118"/>
      <c r="X14983" s="118"/>
      <c r="Y14983" s="118"/>
      <c r="Z14983" s="118"/>
      <c r="AA14983" s="118"/>
      <c r="AB14983" s="118"/>
    </row>
    <row r="14984" spans="1:28">
      <c r="A14984" s="113"/>
      <c r="B14984" s="113"/>
      <c r="C14984" s="114"/>
      <c r="D14984" s="115"/>
      <c r="E14984" s="115"/>
      <c r="F14984" s="116"/>
      <c r="G14984" s="116"/>
      <c r="H14984" s="116"/>
      <c r="I14984" s="116"/>
      <c r="J14984" s="117"/>
      <c r="K14984" s="117"/>
      <c r="L14984" s="114"/>
      <c r="M14984" s="114"/>
      <c r="N14984" s="114"/>
      <c r="O14984" s="114"/>
      <c r="P14984" s="118"/>
      <c r="Q14984" s="118"/>
      <c r="R14984" s="118"/>
      <c r="S14984" s="118"/>
      <c r="T14984" s="118"/>
      <c r="U14984" s="118"/>
      <c r="V14984" s="118"/>
      <c r="W14984" s="118"/>
      <c r="X14984" s="118"/>
      <c r="Y14984" s="118"/>
      <c r="Z14984" s="118"/>
      <c r="AA14984" s="118"/>
      <c r="AB14984" s="118"/>
    </row>
    <row r="14985" spans="1:28">
      <c r="A14985" s="113"/>
      <c r="B14985" s="113"/>
      <c r="C14985" s="114"/>
      <c r="D14985" s="115"/>
      <c r="E14985" s="115"/>
      <c r="F14985" s="116"/>
      <c r="G14985" s="116"/>
      <c r="H14985" s="116"/>
      <c r="I14985" s="116"/>
      <c r="J14985" s="117"/>
      <c r="K14985" s="117"/>
      <c r="L14985" s="114"/>
      <c r="M14985" s="114"/>
      <c r="N14985" s="114"/>
      <c r="O14985" s="114"/>
      <c r="P14985" s="118"/>
      <c r="Q14985" s="118"/>
      <c r="R14985" s="118"/>
      <c r="S14985" s="118"/>
      <c r="T14985" s="118"/>
      <c r="U14985" s="118"/>
      <c r="V14985" s="118"/>
      <c r="W14985" s="118"/>
      <c r="X14985" s="118"/>
      <c r="Y14985" s="118"/>
      <c r="Z14985" s="118"/>
      <c r="AA14985" s="118"/>
      <c r="AB14985" s="118"/>
    </row>
    <row r="14986" spans="1:28">
      <c r="A14986" s="113"/>
      <c r="B14986" s="113"/>
      <c r="C14986" s="114"/>
      <c r="D14986" s="115"/>
      <c r="E14986" s="115"/>
      <c r="F14986" s="116"/>
      <c r="G14986" s="116"/>
      <c r="H14986" s="116"/>
      <c r="I14986" s="116"/>
      <c r="J14986" s="117"/>
      <c r="K14986" s="117"/>
      <c r="L14986" s="114"/>
      <c r="M14986" s="114"/>
      <c r="N14986" s="114"/>
      <c r="O14986" s="114"/>
      <c r="P14986" s="118"/>
      <c r="Q14986" s="118"/>
      <c r="R14986" s="118"/>
      <c r="S14986" s="118"/>
      <c r="T14986" s="118"/>
      <c r="U14986" s="118"/>
      <c r="V14986" s="118"/>
      <c r="W14986" s="118"/>
      <c r="X14986" s="118"/>
      <c r="Y14986" s="118"/>
      <c r="Z14986" s="118"/>
      <c r="AA14986" s="118"/>
      <c r="AB14986" s="118"/>
    </row>
    <row r="14987" spans="1:28">
      <c r="A14987" s="113"/>
      <c r="B14987" s="113"/>
      <c r="C14987" s="114"/>
      <c r="D14987" s="115"/>
      <c r="E14987" s="115"/>
      <c r="F14987" s="116"/>
      <c r="G14987" s="116"/>
      <c r="H14987" s="116"/>
      <c r="I14987" s="116"/>
      <c r="J14987" s="117"/>
      <c r="K14987" s="117"/>
      <c r="L14987" s="114"/>
      <c r="M14987" s="114"/>
      <c r="N14987" s="114"/>
      <c r="O14987" s="114"/>
      <c r="P14987" s="118"/>
      <c r="Q14987" s="118"/>
      <c r="R14987" s="118"/>
      <c r="S14987" s="118"/>
      <c r="T14987" s="118"/>
      <c r="U14987" s="118"/>
      <c r="V14987" s="118"/>
      <c r="W14987" s="118"/>
      <c r="X14987" s="118"/>
      <c r="Y14987" s="118"/>
      <c r="Z14987" s="118"/>
      <c r="AA14987" s="118"/>
      <c r="AB14987" s="118"/>
    </row>
    <row r="14988" spans="1:28">
      <c r="A14988" s="113"/>
      <c r="B14988" s="113"/>
      <c r="C14988" s="114"/>
      <c r="D14988" s="115"/>
      <c r="E14988" s="115"/>
      <c r="F14988" s="116"/>
      <c r="G14988" s="116"/>
      <c r="H14988" s="116"/>
      <c r="I14988" s="116"/>
      <c r="J14988" s="117"/>
      <c r="K14988" s="117"/>
      <c r="L14988" s="114"/>
      <c r="M14988" s="114"/>
      <c r="N14988" s="114"/>
      <c r="O14988" s="114"/>
      <c r="P14988" s="118"/>
      <c r="Q14988" s="118"/>
      <c r="R14988" s="118"/>
      <c r="S14988" s="118"/>
      <c r="T14988" s="118"/>
      <c r="U14988" s="118"/>
      <c r="V14988" s="118"/>
      <c r="W14988" s="118"/>
      <c r="X14988" s="118"/>
      <c r="Y14988" s="118"/>
      <c r="Z14988" s="118"/>
      <c r="AA14988" s="118"/>
      <c r="AB14988" s="118"/>
    </row>
    <row r="14989" spans="1:28">
      <c r="A14989" s="113"/>
      <c r="B14989" s="113"/>
      <c r="C14989" s="114"/>
      <c r="D14989" s="115"/>
      <c r="E14989" s="115"/>
      <c r="F14989" s="116"/>
      <c r="G14989" s="116"/>
      <c r="H14989" s="116"/>
      <c r="I14989" s="116"/>
      <c r="J14989" s="117"/>
      <c r="K14989" s="117"/>
      <c r="L14989" s="114"/>
      <c r="M14989" s="114"/>
      <c r="N14989" s="114"/>
      <c r="O14989" s="114"/>
      <c r="P14989" s="118"/>
      <c r="Q14989" s="118"/>
      <c r="R14989" s="118"/>
      <c r="S14989" s="118"/>
      <c r="T14989" s="118"/>
      <c r="U14989" s="118"/>
      <c r="V14989" s="118"/>
      <c r="W14989" s="118"/>
      <c r="X14989" s="118"/>
      <c r="Y14989" s="118"/>
      <c r="Z14989" s="118"/>
      <c r="AA14989" s="118"/>
      <c r="AB14989" s="118"/>
    </row>
    <row r="14990" spans="1:28">
      <c r="A14990" s="113"/>
      <c r="B14990" s="113"/>
      <c r="C14990" s="114"/>
      <c r="D14990" s="115"/>
      <c r="E14990" s="115"/>
      <c r="F14990" s="116"/>
      <c r="G14990" s="116"/>
      <c r="H14990" s="116"/>
      <c r="I14990" s="116"/>
      <c r="J14990" s="117"/>
      <c r="K14990" s="117"/>
      <c r="L14990" s="114"/>
      <c r="M14990" s="114"/>
      <c r="N14990" s="114"/>
      <c r="O14990" s="114"/>
      <c r="P14990" s="118"/>
      <c r="Q14990" s="118"/>
      <c r="R14990" s="118"/>
      <c r="S14990" s="118"/>
      <c r="T14990" s="118"/>
      <c r="U14990" s="118"/>
      <c r="V14990" s="118"/>
      <c r="W14990" s="118"/>
      <c r="X14990" s="118"/>
      <c r="Y14990" s="118"/>
      <c r="Z14990" s="118"/>
      <c r="AA14990" s="118"/>
      <c r="AB14990" s="118"/>
    </row>
    <row r="14991" spans="1:28">
      <c r="A14991" s="113"/>
      <c r="B14991" s="113"/>
      <c r="C14991" s="114"/>
      <c r="D14991" s="115"/>
      <c r="E14991" s="115"/>
      <c r="F14991" s="116"/>
      <c r="G14991" s="116"/>
      <c r="H14991" s="116"/>
      <c r="I14991" s="116"/>
      <c r="J14991" s="117"/>
      <c r="K14991" s="117"/>
      <c r="L14991" s="114"/>
      <c r="M14991" s="114"/>
      <c r="N14991" s="114"/>
      <c r="O14991" s="114"/>
      <c r="P14991" s="118"/>
      <c r="Q14991" s="118"/>
      <c r="R14991" s="118"/>
      <c r="S14991" s="118"/>
      <c r="T14991" s="118"/>
      <c r="U14991" s="118"/>
      <c r="V14991" s="118"/>
      <c r="W14991" s="118"/>
      <c r="X14991" s="118"/>
      <c r="Y14991" s="118"/>
      <c r="Z14991" s="118"/>
      <c r="AA14991" s="118"/>
      <c r="AB14991" s="118"/>
    </row>
    <row r="14992" spans="1:28">
      <c r="A14992" s="113"/>
      <c r="B14992" s="113"/>
      <c r="C14992" s="114"/>
      <c r="D14992" s="115"/>
      <c r="E14992" s="115"/>
      <c r="F14992" s="116"/>
      <c r="G14992" s="116"/>
      <c r="H14992" s="116"/>
      <c r="I14992" s="116"/>
      <c r="J14992" s="117"/>
      <c r="K14992" s="117"/>
      <c r="L14992" s="114"/>
      <c r="M14992" s="114"/>
      <c r="N14992" s="114"/>
      <c r="O14992" s="114"/>
      <c r="P14992" s="118"/>
      <c r="Q14992" s="118"/>
      <c r="R14992" s="118"/>
      <c r="S14992" s="118"/>
      <c r="T14992" s="118"/>
      <c r="U14992" s="118"/>
      <c r="V14992" s="118"/>
      <c r="W14992" s="118"/>
      <c r="X14992" s="118"/>
      <c r="Y14992" s="118"/>
      <c r="Z14992" s="118"/>
      <c r="AA14992" s="118"/>
      <c r="AB14992" s="118"/>
    </row>
    <row r="14993" spans="1:28">
      <c r="A14993" s="113"/>
      <c r="B14993" s="113"/>
      <c r="C14993" s="114"/>
      <c r="D14993" s="115"/>
      <c r="E14993" s="115"/>
      <c r="F14993" s="116"/>
      <c r="G14993" s="116"/>
      <c r="H14993" s="116"/>
      <c r="I14993" s="116"/>
      <c r="J14993" s="117"/>
      <c r="K14993" s="117"/>
      <c r="L14993" s="114"/>
      <c r="M14993" s="114"/>
      <c r="N14993" s="114"/>
      <c r="O14993" s="114"/>
      <c r="P14993" s="118"/>
      <c r="Q14993" s="118"/>
      <c r="R14993" s="118"/>
      <c r="S14993" s="118"/>
      <c r="T14993" s="118"/>
      <c r="U14993" s="118"/>
      <c r="V14993" s="118"/>
      <c r="W14993" s="118"/>
      <c r="X14993" s="118"/>
      <c r="Y14993" s="118"/>
      <c r="Z14993" s="118"/>
      <c r="AA14993" s="118"/>
      <c r="AB14993" s="118"/>
    </row>
    <row r="14994" spans="1:28">
      <c r="A14994" s="113"/>
      <c r="B14994" s="113"/>
      <c r="C14994" s="114"/>
      <c r="D14994" s="115"/>
      <c r="E14994" s="115"/>
      <c r="F14994" s="116"/>
      <c r="G14994" s="116"/>
      <c r="H14994" s="116"/>
      <c r="I14994" s="116"/>
      <c r="J14994" s="117"/>
      <c r="K14994" s="117"/>
      <c r="L14994" s="114"/>
      <c r="M14994" s="114"/>
      <c r="N14994" s="114"/>
      <c r="O14994" s="114"/>
      <c r="P14994" s="118"/>
      <c r="Q14994" s="118"/>
      <c r="R14994" s="118"/>
      <c r="S14994" s="118"/>
      <c r="T14994" s="118"/>
      <c r="U14994" s="118"/>
      <c r="V14994" s="118"/>
      <c r="W14994" s="118"/>
      <c r="X14994" s="118"/>
      <c r="Y14994" s="118"/>
      <c r="Z14994" s="118"/>
      <c r="AA14994" s="118"/>
      <c r="AB14994" s="118"/>
    </row>
    <row r="14995" spans="1:28">
      <c r="A14995" s="113"/>
      <c r="B14995" s="113"/>
      <c r="C14995" s="114"/>
      <c r="D14995" s="115"/>
      <c r="E14995" s="115"/>
      <c r="F14995" s="116"/>
      <c r="G14995" s="116"/>
      <c r="H14995" s="116"/>
      <c r="I14995" s="116"/>
      <c r="J14995" s="117"/>
      <c r="K14995" s="117"/>
      <c r="L14995" s="114"/>
      <c r="M14995" s="114"/>
      <c r="N14995" s="114"/>
      <c r="O14995" s="114"/>
      <c r="P14995" s="118"/>
      <c r="Q14995" s="118"/>
      <c r="R14995" s="118"/>
      <c r="S14995" s="118"/>
      <c r="T14995" s="118"/>
      <c r="U14995" s="118"/>
      <c r="V14995" s="118"/>
      <c r="W14995" s="118"/>
      <c r="X14995" s="118"/>
      <c r="Y14995" s="118"/>
      <c r="Z14995" s="118"/>
      <c r="AA14995" s="118"/>
      <c r="AB14995" s="118"/>
    </row>
    <row r="14996" spans="1:28">
      <c r="A14996" s="113"/>
      <c r="B14996" s="113"/>
      <c r="C14996" s="114"/>
      <c r="D14996" s="115"/>
      <c r="E14996" s="115"/>
      <c r="F14996" s="116"/>
      <c r="G14996" s="116"/>
      <c r="H14996" s="116"/>
      <c r="I14996" s="116"/>
      <c r="J14996" s="117"/>
      <c r="K14996" s="117"/>
      <c r="L14996" s="114"/>
      <c r="M14996" s="114"/>
      <c r="N14996" s="114"/>
      <c r="O14996" s="114"/>
      <c r="P14996" s="118"/>
      <c r="Q14996" s="118"/>
      <c r="R14996" s="118"/>
      <c r="S14996" s="118"/>
      <c r="T14996" s="118"/>
      <c r="U14996" s="118"/>
      <c r="V14996" s="118"/>
      <c r="W14996" s="118"/>
      <c r="X14996" s="118"/>
      <c r="Y14996" s="118"/>
      <c r="Z14996" s="118"/>
      <c r="AA14996" s="118"/>
      <c r="AB14996" s="118"/>
    </row>
    <row r="14997" spans="1:28">
      <c r="A14997" s="113"/>
      <c r="B14997" s="113"/>
      <c r="C14997" s="114"/>
      <c r="D14997" s="115"/>
      <c r="E14997" s="115"/>
      <c r="F14997" s="116"/>
      <c r="G14997" s="116"/>
      <c r="H14997" s="116"/>
      <c r="I14997" s="116"/>
      <c r="J14997" s="117"/>
      <c r="K14997" s="117"/>
      <c r="L14997" s="114"/>
      <c r="M14997" s="114"/>
      <c r="N14997" s="114"/>
      <c r="O14997" s="114"/>
      <c r="P14997" s="118"/>
      <c r="Q14997" s="118"/>
      <c r="R14997" s="118"/>
      <c r="S14997" s="118"/>
      <c r="T14997" s="118"/>
      <c r="U14997" s="118"/>
      <c r="V14997" s="118"/>
      <c r="W14997" s="118"/>
      <c r="X14997" s="118"/>
      <c r="Y14997" s="118"/>
      <c r="Z14997" s="118"/>
      <c r="AA14997" s="118"/>
      <c r="AB14997" s="118"/>
    </row>
    <row r="14998" spans="1:28">
      <c r="A14998" s="113"/>
      <c r="B14998" s="113"/>
      <c r="C14998" s="114"/>
      <c r="D14998" s="115"/>
      <c r="E14998" s="115"/>
      <c r="F14998" s="116"/>
      <c r="G14998" s="116"/>
      <c r="H14998" s="116"/>
      <c r="I14998" s="116"/>
      <c r="J14998" s="117"/>
      <c r="K14998" s="117"/>
      <c r="L14998" s="114"/>
      <c r="M14998" s="114"/>
      <c r="N14998" s="114"/>
      <c r="O14998" s="114"/>
      <c r="P14998" s="118"/>
      <c r="Q14998" s="118"/>
      <c r="R14998" s="118"/>
      <c r="S14998" s="118"/>
      <c r="T14998" s="118"/>
      <c r="U14998" s="118"/>
      <c r="V14998" s="118"/>
      <c r="W14998" s="118"/>
      <c r="X14998" s="118"/>
      <c r="Y14998" s="118"/>
      <c r="Z14998" s="118"/>
      <c r="AA14998" s="118"/>
      <c r="AB14998" s="118"/>
    </row>
    <row r="14999" spans="1:28">
      <c r="A14999" s="113"/>
      <c r="B14999" s="113"/>
      <c r="C14999" s="114"/>
      <c r="D14999" s="115"/>
      <c r="E14999" s="115"/>
      <c r="F14999" s="116"/>
      <c r="G14999" s="116"/>
      <c r="H14999" s="116"/>
      <c r="I14999" s="116"/>
      <c r="J14999" s="117"/>
      <c r="K14999" s="117"/>
      <c r="L14999" s="114"/>
      <c r="M14999" s="114"/>
      <c r="N14999" s="114"/>
      <c r="O14999" s="114"/>
      <c r="P14999" s="118"/>
      <c r="Q14999" s="118"/>
      <c r="R14999" s="118"/>
      <c r="S14999" s="118"/>
      <c r="T14999" s="118"/>
      <c r="U14999" s="118"/>
      <c r="V14999" s="118"/>
      <c r="W14999" s="118"/>
      <c r="X14999" s="118"/>
      <c r="Y14999" s="118"/>
      <c r="Z14999" s="118"/>
      <c r="AA14999" s="118"/>
      <c r="AB14999" s="118"/>
    </row>
    <row r="15000" spans="1:28">
      <c r="A15000" s="113"/>
      <c r="B15000" s="113"/>
      <c r="C15000" s="114"/>
      <c r="D15000" s="115"/>
      <c r="E15000" s="115"/>
      <c r="F15000" s="116"/>
      <c r="G15000" s="116"/>
      <c r="H15000" s="116"/>
      <c r="I15000" s="116"/>
      <c r="J15000" s="117"/>
      <c r="K15000" s="117"/>
      <c r="L15000" s="114"/>
      <c r="M15000" s="114"/>
      <c r="N15000" s="114"/>
      <c r="O15000" s="114"/>
      <c r="P15000" s="118"/>
      <c r="Q15000" s="118"/>
      <c r="R15000" s="118"/>
      <c r="S15000" s="118"/>
      <c r="T15000" s="118"/>
      <c r="U15000" s="118"/>
      <c r="V15000" s="118"/>
      <c r="W15000" s="118"/>
      <c r="X15000" s="118"/>
      <c r="Y15000" s="118"/>
      <c r="Z15000" s="118"/>
      <c r="AA15000" s="118"/>
      <c r="AB15000" s="118"/>
    </row>
    <row r="15001" spans="1:28">
      <c r="A15001" s="113"/>
      <c r="B15001" s="113"/>
      <c r="C15001" s="114"/>
      <c r="D15001" s="115"/>
      <c r="E15001" s="115"/>
      <c r="F15001" s="116"/>
      <c r="G15001" s="116"/>
      <c r="H15001" s="116"/>
      <c r="I15001" s="116"/>
      <c r="J15001" s="117"/>
      <c r="K15001" s="117"/>
      <c r="L15001" s="114"/>
      <c r="M15001" s="114"/>
      <c r="N15001" s="114"/>
      <c r="O15001" s="114"/>
      <c r="P15001" s="118"/>
      <c r="Q15001" s="118"/>
      <c r="R15001" s="118"/>
      <c r="S15001" s="118"/>
      <c r="T15001" s="118"/>
      <c r="U15001" s="118"/>
      <c r="V15001" s="118"/>
      <c r="W15001" s="118"/>
      <c r="X15001" s="118"/>
      <c r="Y15001" s="118"/>
      <c r="Z15001" s="118"/>
      <c r="AA15001" s="118"/>
      <c r="AB15001" s="118"/>
    </row>
    <row r="15002" spans="1:28">
      <c r="A15002" s="113"/>
      <c r="B15002" s="113"/>
      <c r="C15002" s="114"/>
      <c r="D15002" s="115"/>
      <c r="E15002" s="115"/>
      <c r="F15002" s="116"/>
      <c r="G15002" s="116"/>
      <c r="H15002" s="116"/>
      <c r="I15002" s="116"/>
      <c r="J15002" s="117"/>
      <c r="K15002" s="117"/>
      <c r="L15002" s="114"/>
      <c r="M15002" s="114"/>
      <c r="N15002" s="114"/>
      <c r="O15002" s="114"/>
      <c r="P15002" s="118"/>
      <c r="Q15002" s="118"/>
      <c r="R15002" s="118"/>
      <c r="S15002" s="118"/>
      <c r="T15002" s="118"/>
      <c r="U15002" s="118"/>
      <c r="V15002" s="118"/>
      <c r="W15002" s="118"/>
      <c r="X15002" s="118"/>
      <c r="Y15002" s="118"/>
      <c r="Z15002" s="118"/>
      <c r="AA15002" s="118"/>
      <c r="AB15002" s="118"/>
    </row>
    <row r="15003" spans="1:28">
      <c r="A15003" s="113"/>
      <c r="B15003" s="113"/>
      <c r="C15003" s="114"/>
      <c r="D15003" s="115"/>
      <c r="E15003" s="115"/>
      <c r="F15003" s="116"/>
      <c r="G15003" s="116"/>
      <c r="H15003" s="116"/>
      <c r="I15003" s="116"/>
      <c r="J15003" s="117"/>
      <c r="K15003" s="117"/>
      <c r="L15003" s="114"/>
      <c r="M15003" s="114"/>
      <c r="N15003" s="114"/>
      <c r="O15003" s="114"/>
      <c r="P15003" s="118"/>
      <c r="Q15003" s="118"/>
      <c r="R15003" s="118"/>
      <c r="S15003" s="118"/>
      <c r="T15003" s="118"/>
      <c r="U15003" s="118"/>
      <c r="V15003" s="118"/>
      <c r="W15003" s="118"/>
      <c r="X15003" s="118"/>
      <c r="Y15003" s="118"/>
      <c r="Z15003" s="118"/>
      <c r="AA15003" s="118"/>
      <c r="AB15003" s="118"/>
    </row>
    <row r="15004" spans="1:28">
      <c r="A15004" s="113"/>
      <c r="B15004" s="113"/>
      <c r="C15004" s="114"/>
      <c r="D15004" s="115"/>
      <c r="E15004" s="115"/>
      <c r="F15004" s="116"/>
      <c r="G15004" s="116"/>
      <c r="H15004" s="116"/>
      <c r="I15004" s="116"/>
      <c r="J15004" s="117"/>
      <c r="K15004" s="117"/>
      <c r="L15004" s="114"/>
      <c r="M15004" s="114"/>
      <c r="N15004" s="114"/>
      <c r="O15004" s="114"/>
      <c r="P15004" s="118"/>
      <c r="Q15004" s="118"/>
      <c r="R15004" s="118"/>
      <c r="S15004" s="118"/>
      <c r="T15004" s="118"/>
      <c r="U15004" s="118"/>
      <c r="V15004" s="118"/>
      <c r="W15004" s="118"/>
      <c r="X15004" s="118"/>
      <c r="Y15004" s="118"/>
      <c r="Z15004" s="118"/>
      <c r="AA15004" s="118"/>
      <c r="AB15004" s="118"/>
    </row>
    <row r="15005" spans="1:28">
      <c r="A15005" s="113"/>
      <c r="B15005" s="113"/>
      <c r="C15005" s="114"/>
      <c r="D15005" s="115"/>
      <c r="E15005" s="115"/>
      <c r="F15005" s="116"/>
      <c r="G15005" s="116"/>
      <c r="H15005" s="116"/>
      <c r="I15005" s="116"/>
      <c r="J15005" s="117"/>
      <c r="K15005" s="117"/>
      <c r="L15005" s="114"/>
      <c r="M15005" s="114"/>
      <c r="N15005" s="114"/>
      <c r="O15005" s="114"/>
      <c r="P15005" s="118"/>
      <c r="Q15005" s="118"/>
      <c r="R15005" s="118"/>
      <c r="S15005" s="118"/>
      <c r="T15005" s="118"/>
      <c r="U15005" s="118"/>
      <c r="V15005" s="118"/>
      <c r="W15005" s="118"/>
      <c r="X15005" s="118"/>
      <c r="Y15005" s="118"/>
      <c r="Z15005" s="118"/>
      <c r="AA15005" s="118"/>
      <c r="AB15005" s="118"/>
    </row>
    <row r="15006" spans="1:28">
      <c r="A15006" s="113"/>
      <c r="B15006" s="113"/>
      <c r="C15006" s="114"/>
      <c r="D15006" s="115"/>
      <c r="E15006" s="115"/>
      <c r="F15006" s="116"/>
      <c r="G15006" s="116"/>
      <c r="H15006" s="116"/>
      <c r="I15006" s="116"/>
      <c r="J15006" s="117"/>
      <c r="K15006" s="117"/>
      <c r="L15006" s="114"/>
      <c r="M15006" s="114"/>
      <c r="N15006" s="114"/>
      <c r="O15006" s="114"/>
      <c r="P15006" s="118"/>
      <c r="Q15006" s="118"/>
      <c r="R15006" s="118"/>
      <c r="S15006" s="118"/>
      <c r="T15006" s="118"/>
      <c r="U15006" s="118"/>
      <c r="V15006" s="118"/>
      <c r="W15006" s="118"/>
      <c r="X15006" s="118"/>
      <c r="Y15006" s="118"/>
      <c r="Z15006" s="118"/>
      <c r="AA15006" s="118"/>
      <c r="AB15006" s="118"/>
    </row>
    <row r="15007" spans="1:28">
      <c r="A15007" s="113"/>
      <c r="B15007" s="113"/>
      <c r="C15007" s="114"/>
      <c r="D15007" s="115"/>
      <c r="E15007" s="115"/>
      <c r="F15007" s="116"/>
      <c r="G15007" s="116"/>
      <c r="H15007" s="116"/>
      <c r="I15007" s="116"/>
      <c r="J15007" s="117"/>
      <c r="K15007" s="117"/>
      <c r="L15007" s="114"/>
      <c r="M15007" s="114"/>
      <c r="N15007" s="114"/>
      <c r="O15007" s="114"/>
      <c r="P15007" s="118"/>
      <c r="Q15007" s="118"/>
      <c r="R15007" s="118"/>
      <c r="S15007" s="118"/>
      <c r="T15007" s="118"/>
      <c r="U15007" s="118"/>
      <c r="V15007" s="118"/>
      <c r="W15007" s="118"/>
      <c r="X15007" s="118"/>
      <c r="Y15007" s="118"/>
      <c r="Z15007" s="118"/>
      <c r="AA15007" s="118"/>
      <c r="AB15007" s="118"/>
    </row>
    <row r="15008" spans="1:28">
      <c r="A15008" s="113"/>
      <c r="B15008" s="113"/>
      <c r="C15008" s="114"/>
      <c r="D15008" s="115"/>
      <c r="E15008" s="115"/>
      <c r="F15008" s="116"/>
      <c r="G15008" s="116"/>
      <c r="H15008" s="116"/>
      <c r="I15008" s="116"/>
      <c r="J15008" s="117"/>
      <c r="K15008" s="117"/>
      <c r="L15008" s="114"/>
      <c r="M15008" s="114"/>
      <c r="N15008" s="114"/>
      <c r="O15008" s="114"/>
      <c r="P15008" s="118"/>
      <c r="Q15008" s="118"/>
      <c r="R15008" s="118"/>
      <c r="S15008" s="118"/>
      <c r="T15008" s="118"/>
      <c r="U15008" s="118"/>
      <c r="V15008" s="118"/>
      <c r="W15008" s="118"/>
      <c r="X15008" s="118"/>
      <c r="Y15008" s="118"/>
      <c r="Z15008" s="118"/>
      <c r="AA15008" s="118"/>
      <c r="AB15008" s="118"/>
    </row>
    <row r="15009" spans="1:28">
      <c r="A15009" s="113"/>
      <c r="B15009" s="113"/>
      <c r="C15009" s="114"/>
      <c r="D15009" s="115"/>
      <c r="E15009" s="115"/>
      <c r="F15009" s="116"/>
      <c r="G15009" s="116"/>
      <c r="H15009" s="116"/>
      <c r="I15009" s="116"/>
      <c r="J15009" s="117"/>
      <c r="K15009" s="117"/>
      <c r="L15009" s="114"/>
      <c r="M15009" s="114"/>
      <c r="N15009" s="114"/>
      <c r="O15009" s="114"/>
      <c r="P15009" s="118"/>
      <c r="Q15009" s="118"/>
      <c r="R15009" s="118"/>
      <c r="S15009" s="118"/>
      <c r="T15009" s="118"/>
      <c r="U15009" s="118"/>
      <c r="V15009" s="118"/>
      <c r="W15009" s="118"/>
      <c r="X15009" s="118"/>
      <c r="Y15009" s="118"/>
      <c r="Z15009" s="118"/>
      <c r="AA15009" s="118"/>
      <c r="AB15009" s="118"/>
    </row>
    <row r="15010" spans="1:28">
      <c r="A15010" s="113"/>
      <c r="B15010" s="113"/>
      <c r="C15010" s="114"/>
      <c r="D15010" s="115"/>
      <c r="E15010" s="115"/>
      <c r="F15010" s="116"/>
      <c r="G15010" s="116"/>
      <c r="H15010" s="116"/>
      <c r="I15010" s="116"/>
      <c r="J15010" s="117"/>
      <c r="K15010" s="117"/>
      <c r="L15010" s="114"/>
      <c r="M15010" s="114"/>
      <c r="N15010" s="114"/>
      <c r="O15010" s="114"/>
      <c r="P15010" s="118"/>
      <c r="Q15010" s="118"/>
      <c r="R15010" s="118"/>
      <c r="S15010" s="118"/>
      <c r="T15010" s="118"/>
      <c r="U15010" s="118"/>
      <c r="V15010" s="118"/>
      <c r="W15010" s="118"/>
      <c r="X15010" s="118"/>
      <c r="Y15010" s="118"/>
      <c r="Z15010" s="118"/>
      <c r="AA15010" s="118"/>
      <c r="AB15010" s="118"/>
    </row>
    <row r="15011" spans="1:28">
      <c r="A15011" s="113"/>
      <c r="B15011" s="113"/>
      <c r="C15011" s="114"/>
      <c r="D15011" s="115"/>
      <c r="E15011" s="115"/>
      <c r="F15011" s="116"/>
      <c r="G15011" s="116"/>
      <c r="H15011" s="116"/>
      <c r="I15011" s="116"/>
      <c r="J15011" s="117"/>
      <c r="K15011" s="117"/>
      <c r="L15011" s="114"/>
      <c r="M15011" s="114"/>
      <c r="N15011" s="114"/>
      <c r="O15011" s="114"/>
      <c r="P15011" s="118"/>
      <c r="Q15011" s="118"/>
      <c r="R15011" s="118"/>
      <c r="S15011" s="118"/>
      <c r="T15011" s="118"/>
      <c r="U15011" s="118"/>
      <c r="V15011" s="118"/>
      <c r="W15011" s="118"/>
      <c r="X15011" s="118"/>
      <c r="Y15011" s="118"/>
      <c r="Z15011" s="118"/>
      <c r="AA15011" s="118"/>
      <c r="AB15011" s="118"/>
    </row>
    <row r="15012" spans="1:28">
      <c r="A15012" s="113"/>
      <c r="B15012" s="113"/>
      <c r="C15012" s="114"/>
      <c r="D15012" s="115"/>
      <c r="E15012" s="115"/>
      <c r="F15012" s="116"/>
      <c r="G15012" s="116"/>
      <c r="H15012" s="116"/>
      <c r="I15012" s="116"/>
      <c r="J15012" s="117"/>
      <c r="K15012" s="117"/>
      <c r="L15012" s="114"/>
      <c r="M15012" s="114"/>
      <c r="N15012" s="114"/>
      <c r="O15012" s="114"/>
      <c r="P15012" s="118"/>
      <c r="Q15012" s="118"/>
      <c r="R15012" s="118"/>
      <c r="S15012" s="118"/>
      <c r="T15012" s="118"/>
      <c r="U15012" s="118"/>
      <c r="V15012" s="118"/>
      <c r="W15012" s="118"/>
      <c r="X15012" s="118"/>
      <c r="Y15012" s="118"/>
      <c r="Z15012" s="118"/>
      <c r="AA15012" s="118"/>
      <c r="AB15012" s="118"/>
    </row>
    <row r="15013" spans="1:28">
      <c r="A15013" s="113"/>
      <c r="B15013" s="113"/>
      <c r="C15013" s="114"/>
      <c r="D15013" s="115"/>
      <c r="E15013" s="115"/>
      <c r="F15013" s="116"/>
      <c r="G15013" s="116"/>
      <c r="H15013" s="116"/>
      <c r="I15013" s="116"/>
      <c r="J15013" s="117"/>
      <c r="K15013" s="117"/>
      <c r="L15013" s="114"/>
      <c r="M15013" s="114"/>
      <c r="N15013" s="114"/>
      <c r="O15013" s="114"/>
      <c r="P15013" s="118"/>
      <c r="Q15013" s="118"/>
      <c r="R15013" s="118"/>
      <c r="S15013" s="118"/>
      <c r="T15013" s="118"/>
      <c r="U15013" s="118"/>
      <c r="V15013" s="118"/>
      <c r="W15013" s="118"/>
      <c r="X15013" s="118"/>
      <c r="Y15013" s="118"/>
      <c r="Z15013" s="118"/>
      <c r="AA15013" s="118"/>
      <c r="AB15013" s="118"/>
    </row>
    <row r="15014" spans="1:28">
      <c r="A15014" s="113"/>
      <c r="B15014" s="113"/>
      <c r="C15014" s="114"/>
      <c r="D15014" s="115"/>
      <c r="E15014" s="115"/>
      <c r="F15014" s="116"/>
      <c r="G15014" s="116"/>
      <c r="H15014" s="116"/>
      <c r="I15014" s="116"/>
      <c r="J15014" s="117"/>
      <c r="K15014" s="117"/>
      <c r="L15014" s="114"/>
      <c r="M15014" s="114"/>
      <c r="N15014" s="114"/>
      <c r="O15014" s="114"/>
      <c r="P15014" s="118"/>
      <c r="Q15014" s="118"/>
      <c r="R15014" s="118"/>
      <c r="S15014" s="118"/>
      <c r="T15014" s="118"/>
      <c r="U15014" s="118"/>
      <c r="V15014" s="118"/>
      <c r="W15014" s="118"/>
      <c r="X15014" s="118"/>
      <c r="Y15014" s="118"/>
      <c r="Z15014" s="118"/>
      <c r="AA15014" s="118"/>
      <c r="AB15014" s="118"/>
    </row>
    <row r="15015" spans="1:28">
      <c r="A15015" s="113"/>
      <c r="B15015" s="113"/>
      <c r="C15015" s="114"/>
      <c r="D15015" s="115"/>
      <c r="E15015" s="115"/>
      <c r="F15015" s="116"/>
      <c r="G15015" s="116"/>
      <c r="H15015" s="116"/>
      <c r="I15015" s="116"/>
      <c r="J15015" s="117"/>
      <c r="K15015" s="117"/>
      <c r="L15015" s="114"/>
      <c r="M15015" s="114"/>
      <c r="N15015" s="114"/>
      <c r="O15015" s="114"/>
      <c r="P15015" s="118"/>
      <c r="Q15015" s="118"/>
      <c r="R15015" s="118"/>
      <c r="S15015" s="118"/>
      <c r="T15015" s="118"/>
      <c r="U15015" s="118"/>
      <c r="V15015" s="118"/>
      <c r="W15015" s="118"/>
      <c r="X15015" s="118"/>
      <c r="Y15015" s="118"/>
      <c r="Z15015" s="118"/>
      <c r="AA15015" s="118"/>
      <c r="AB15015" s="118"/>
    </row>
    <row r="15016" spans="1:28">
      <c r="A15016" s="113"/>
      <c r="B15016" s="113"/>
      <c r="C15016" s="114"/>
      <c r="D15016" s="115"/>
      <c r="E15016" s="115"/>
      <c r="F15016" s="116"/>
      <c r="G15016" s="116"/>
      <c r="H15016" s="116"/>
      <c r="I15016" s="116"/>
      <c r="J15016" s="117"/>
      <c r="K15016" s="117"/>
      <c r="L15016" s="114"/>
      <c r="M15016" s="114"/>
      <c r="N15016" s="114"/>
      <c r="O15016" s="114"/>
      <c r="P15016" s="118"/>
      <c r="Q15016" s="118"/>
      <c r="R15016" s="118"/>
      <c r="S15016" s="118"/>
      <c r="T15016" s="118"/>
      <c r="U15016" s="118"/>
      <c r="V15016" s="118"/>
      <c r="W15016" s="118"/>
      <c r="X15016" s="118"/>
      <c r="Y15016" s="118"/>
      <c r="Z15016" s="118"/>
      <c r="AA15016" s="118"/>
      <c r="AB15016" s="118"/>
    </row>
    <row r="15017" spans="1:28">
      <c r="A15017" s="113"/>
      <c r="B15017" s="113"/>
      <c r="C15017" s="114"/>
      <c r="D15017" s="115"/>
      <c r="E15017" s="115"/>
      <c r="F15017" s="116"/>
      <c r="G15017" s="116"/>
      <c r="H15017" s="116"/>
      <c r="I15017" s="116"/>
      <c r="J15017" s="117"/>
      <c r="K15017" s="117"/>
      <c r="L15017" s="114"/>
      <c r="M15017" s="114"/>
      <c r="N15017" s="114"/>
      <c r="O15017" s="114"/>
      <c r="P15017" s="118"/>
      <c r="Q15017" s="118"/>
      <c r="R15017" s="118"/>
      <c r="S15017" s="118"/>
      <c r="T15017" s="118"/>
      <c r="U15017" s="118"/>
      <c r="V15017" s="118"/>
      <c r="W15017" s="118"/>
      <c r="X15017" s="118"/>
      <c r="Y15017" s="118"/>
      <c r="Z15017" s="118"/>
      <c r="AA15017" s="118"/>
      <c r="AB15017" s="118"/>
    </row>
    <row r="15018" spans="1:28">
      <c r="A15018" s="113"/>
      <c r="B15018" s="113"/>
      <c r="C15018" s="114"/>
      <c r="D15018" s="115"/>
      <c r="E15018" s="115"/>
      <c r="F15018" s="116"/>
      <c r="G15018" s="116"/>
      <c r="H15018" s="116"/>
      <c r="I15018" s="116"/>
      <c r="J15018" s="117"/>
      <c r="K15018" s="117"/>
      <c r="L15018" s="114"/>
      <c r="M15018" s="114"/>
      <c r="N15018" s="114"/>
      <c r="O15018" s="114"/>
      <c r="P15018" s="118"/>
      <c r="Q15018" s="118"/>
      <c r="R15018" s="118"/>
      <c r="S15018" s="118"/>
      <c r="T15018" s="118"/>
      <c r="U15018" s="118"/>
      <c r="V15018" s="118"/>
      <c r="W15018" s="118"/>
      <c r="X15018" s="118"/>
      <c r="Y15018" s="118"/>
      <c r="Z15018" s="118"/>
      <c r="AA15018" s="118"/>
      <c r="AB15018" s="118"/>
    </row>
    <row r="15019" spans="1:28">
      <c r="A15019" s="113"/>
      <c r="B15019" s="113"/>
      <c r="C15019" s="114"/>
      <c r="D15019" s="115"/>
      <c r="E15019" s="115"/>
      <c r="F15019" s="116"/>
      <c r="G15019" s="116"/>
      <c r="H15019" s="116"/>
      <c r="I15019" s="116"/>
      <c r="J15019" s="117"/>
      <c r="K15019" s="117"/>
      <c r="L15019" s="114"/>
      <c r="M15019" s="114"/>
      <c r="N15019" s="114"/>
      <c r="O15019" s="114"/>
      <c r="P15019" s="118"/>
      <c r="Q15019" s="118"/>
      <c r="R15019" s="118"/>
      <c r="S15019" s="118"/>
      <c r="T15019" s="118"/>
      <c r="U15019" s="118"/>
      <c r="V15019" s="118"/>
      <c r="W15019" s="118"/>
      <c r="X15019" s="118"/>
      <c r="Y15019" s="118"/>
      <c r="Z15019" s="118"/>
      <c r="AA15019" s="118"/>
      <c r="AB15019" s="118"/>
    </row>
    <row r="15020" spans="1:28">
      <c r="A15020" s="113"/>
      <c r="B15020" s="113"/>
      <c r="C15020" s="114"/>
      <c r="D15020" s="115"/>
      <c r="E15020" s="115"/>
      <c r="F15020" s="116"/>
      <c r="G15020" s="116"/>
      <c r="H15020" s="116"/>
      <c r="I15020" s="116"/>
      <c r="J15020" s="117"/>
      <c r="K15020" s="117"/>
      <c r="L15020" s="114"/>
      <c r="M15020" s="114"/>
      <c r="N15020" s="114"/>
      <c r="O15020" s="114"/>
      <c r="P15020" s="118"/>
      <c r="Q15020" s="118"/>
      <c r="R15020" s="118"/>
      <c r="S15020" s="118"/>
      <c r="T15020" s="118"/>
      <c r="U15020" s="118"/>
      <c r="V15020" s="118"/>
      <c r="W15020" s="118"/>
      <c r="X15020" s="118"/>
      <c r="Y15020" s="118"/>
      <c r="Z15020" s="118"/>
      <c r="AA15020" s="118"/>
      <c r="AB15020" s="118"/>
    </row>
    <row r="15021" spans="1:28">
      <c r="A15021" s="113"/>
      <c r="B15021" s="113"/>
      <c r="C15021" s="114"/>
      <c r="D15021" s="115"/>
      <c r="E15021" s="115"/>
      <c r="F15021" s="116"/>
      <c r="G15021" s="116"/>
      <c r="H15021" s="116"/>
      <c r="I15021" s="116"/>
      <c r="J15021" s="117"/>
      <c r="K15021" s="117"/>
      <c r="L15021" s="114"/>
      <c r="M15021" s="114"/>
      <c r="N15021" s="114"/>
      <c r="O15021" s="114"/>
      <c r="P15021" s="118"/>
      <c r="Q15021" s="118"/>
      <c r="R15021" s="118"/>
      <c r="S15021" s="118"/>
      <c r="T15021" s="118"/>
      <c r="U15021" s="118"/>
      <c r="V15021" s="118"/>
      <c r="W15021" s="118"/>
      <c r="X15021" s="118"/>
      <c r="Y15021" s="118"/>
      <c r="Z15021" s="118"/>
      <c r="AA15021" s="118"/>
      <c r="AB15021" s="118"/>
    </row>
    <row r="15022" spans="1:28">
      <c r="A15022" s="113"/>
      <c r="B15022" s="113"/>
      <c r="C15022" s="114"/>
      <c r="D15022" s="115"/>
      <c r="E15022" s="115"/>
      <c r="F15022" s="116"/>
      <c r="G15022" s="116"/>
      <c r="H15022" s="116"/>
      <c r="I15022" s="116"/>
      <c r="J15022" s="117"/>
      <c r="K15022" s="117"/>
      <c r="L15022" s="114"/>
      <c r="M15022" s="114"/>
      <c r="N15022" s="114"/>
      <c r="O15022" s="114"/>
      <c r="P15022" s="118"/>
      <c r="Q15022" s="118"/>
      <c r="R15022" s="118"/>
      <c r="S15022" s="118"/>
      <c r="T15022" s="118"/>
      <c r="U15022" s="118"/>
      <c r="V15022" s="118"/>
      <c r="W15022" s="118"/>
      <c r="X15022" s="118"/>
      <c r="Y15022" s="118"/>
      <c r="Z15022" s="118"/>
      <c r="AA15022" s="118"/>
      <c r="AB15022" s="118"/>
    </row>
    <row r="15023" spans="1:28">
      <c r="A15023" s="113"/>
      <c r="B15023" s="113"/>
      <c r="C15023" s="114"/>
      <c r="D15023" s="115"/>
      <c r="E15023" s="115"/>
      <c r="F15023" s="116"/>
      <c r="G15023" s="116"/>
      <c r="H15023" s="116"/>
      <c r="I15023" s="116"/>
      <c r="J15023" s="117"/>
      <c r="K15023" s="117"/>
      <c r="L15023" s="114"/>
      <c r="M15023" s="114"/>
      <c r="N15023" s="114"/>
      <c r="O15023" s="114"/>
      <c r="P15023" s="118"/>
      <c r="Q15023" s="118"/>
      <c r="R15023" s="118"/>
      <c r="S15023" s="118"/>
      <c r="T15023" s="118"/>
      <c r="U15023" s="118"/>
      <c r="V15023" s="118"/>
      <c r="W15023" s="118"/>
      <c r="X15023" s="118"/>
      <c r="Y15023" s="118"/>
      <c r="Z15023" s="118"/>
      <c r="AA15023" s="118"/>
      <c r="AB15023" s="118"/>
    </row>
    <row r="15024" spans="1:28">
      <c r="A15024" s="113"/>
      <c r="B15024" s="113"/>
      <c r="C15024" s="114"/>
      <c r="D15024" s="115"/>
      <c r="E15024" s="115"/>
      <c r="F15024" s="116"/>
      <c r="G15024" s="116"/>
      <c r="H15024" s="116"/>
      <c r="I15024" s="116"/>
      <c r="J15024" s="117"/>
      <c r="K15024" s="117"/>
      <c r="L15024" s="114"/>
      <c r="M15024" s="114"/>
      <c r="N15024" s="114"/>
      <c r="O15024" s="114"/>
      <c r="P15024" s="118"/>
      <c r="Q15024" s="118"/>
      <c r="R15024" s="118"/>
      <c r="S15024" s="118"/>
      <c r="T15024" s="118"/>
      <c r="U15024" s="118"/>
      <c r="V15024" s="118"/>
      <c r="W15024" s="118"/>
      <c r="X15024" s="118"/>
      <c r="Y15024" s="118"/>
      <c r="Z15024" s="118"/>
      <c r="AA15024" s="118"/>
      <c r="AB15024" s="118"/>
    </row>
    <row r="15025" spans="1:28">
      <c r="A15025" s="113"/>
      <c r="B15025" s="113"/>
      <c r="C15025" s="114"/>
      <c r="D15025" s="115"/>
      <c r="E15025" s="115"/>
      <c r="F15025" s="116"/>
      <c r="G15025" s="116"/>
      <c r="H15025" s="116"/>
      <c r="I15025" s="116"/>
      <c r="J15025" s="117"/>
      <c r="K15025" s="117"/>
      <c r="L15025" s="114"/>
      <c r="M15025" s="114"/>
      <c r="N15025" s="114"/>
      <c r="O15025" s="114"/>
      <c r="P15025" s="118"/>
      <c r="Q15025" s="118"/>
      <c r="R15025" s="118"/>
      <c r="S15025" s="118"/>
      <c r="T15025" s="118"/>
      <c r="U15025" s="118"/>
      <c r="V15025" s="118"/>
      <c r="W15025" s="118"/>
      <c r="X15025" s="118"/>
      <c r="Y15025" s="118"/>
      <c r="Z15025" s="118"/>
      <c r="AA15025" s="118"/>
      <c r="AB15025" s="118"/>
    </row>
    <row r="15026" spans="1:28">
      <c r="A15026" s="113"/>
      <c r="B15026" s="113"/>
      <c r="C15026" s="114"/>
      <c r="D15026" s="115"/>
      <c r="E15026" s="115"/>
      <c r="F15026" s="116"/>
      <c r="G15026" s="116"/>
      <c r="H15026" s="116"/>
      <c r="I15026" s="116"/>
      <c r="J15026" s="117"/>
      <c r="K15026" s="117"/>
      <c r="L15026" s="114"/>
      <c r="M15026" s="114"/>
      <c r="N15026" s="114"/>
      <c r="O15026" s="114"/>
      <c r="P15026" s="118"/>
      <c r="Q15026" s="118"/>
      <c r="R15026" s="118"/>
      <c r="S15026" s="118"/>
      <c r="T15026" s="118"/>
      <c r="U15026" s="118"/>
      <c r="V15026" s="118"/>
      <c r="W15026" s="118"/>
      <c r="X15026" s="118"/>
      <c r="Y15026" s="118"/>
      <c r="Z15026" s="118"/>
      <c r="AA15026" s="118"/>
      <c r="AB15026" s="118"/>
    </row>
    <row r="15027" spans="1:28">
      <c r="A15027" s="113"/>
      <c r="B15027" s="113"/>
      <c r="C15027" s="114"/>
      <c r="D15027" s="115"/>
      <c r="E15027" s="115"/>
      <c r="F15027" s="116"/>
      <c r="G15027" s="116"/>
      <c r="H15027" s="116"/>
      <c r="I15027" s="116"/>
      <c r="J15027" s="117"/>
      <c r="K15027" s="117"/>
      <c r="L15027" s="114"/>
      <c r="M15027" s="114"/>
      <c r="N15027" s="114"/>
      <c r="O15027" s="114"/>
      <c r="P15027" s="118"/>
      <c r="Q15027" s="118"/>
      <c r="R15027" s="118"/>
      <c r="S15027" s="118"/>
      <c r="T15027" s="118"/>
      <c r="U15027" s="118"/>
      <c r="V15027" s="118"/>
      <c r="W15027" s="118"/>
      <c r="X15027" s="118"/>
      <c r="Y15027" s="118"/>
      <c r="Z15027" s="118"/>
      <c r="AA15027" s="118"/>
      <c r="AB15027" s="118"/>
    </row>
    <row r="15028" spans="1:28">
      <c r="A15028" s="113"/>
      <c r="B15028" s="113"/>
      <c r="C15028" s="114"/>
      <c r="D15028" s="115"/>
      <c r="E15028" s="115"/>
      <c r="F15028" s="116"/>
      <c r="G15028" s="116"/>
      <c r="H15028" s="116"/>
      <c r="I15028" s="116"/>
      <c r="J15028" s="117"/>
      <c r="K15028" s="117"/>
      <c r="L15028" s="114"/>
      <c r="M15028" s="114"/>
      <c r="N15028" s="114"/>
      <c r="O15028" s="114"/>
      <c r="P15028" s="118"/>
      <c r="Q15028" s="118"/>
      <c r="R15028" s="118"/>
      <c r="S15028" s="118"/>
      <c r="T15028" s="118"/>
      <c r="U15028" s="118"/>
      <c r="V15028" s="118"/>
      <c r="W15028" s="118"/>
      <c r="X15028" s="118"/>
      <c r="Y15028" s="118"/>
      <c r="Z15028" s="118"/>
      <c r="AA15028" s="118"/>
      <c r="AB15028" s="118"/>
    </row>
    <row r="15029" spans="1:28">
      <c r="A15029" s="113"/>
      <c r="B15029" s="113"/>
      <c r="C15029" s="114"/>
      <c r="D15029" s="115"/>
      <c r="E15029" s="115"/>
      <c r="F15029" s="116"/>
      <c r="G15029" s="116"/>
      <c r="H15029" s="116"/>
      <c r="I15029" s="116"/>
      <c r="J15029" s="117"/>
      <c r="K15029" s="117"/>
      <c r="L15029" s="114"/>
      <c r="M15029" s="114"/>
      <c r="N15029" s="114"/>
      <c r="O15029" s="114"/>
      <c r="P15029" s="118"/>
      <c r="Q15029" s="118"/>
      <c r="R15029" s="118"/>
      <c r="S15029" s="118"/>
      <c r="T15029" s="118"/>
      <c r="U15029" s="118"/>
      <c r="V15029" s="118"/>
      <c r="W15029" s="118"/>
      <c r="X15029" s="118"/>
      <c r="Y15029" s="118"/>
      <c r="Z15029" s="118"/>
      <c r="AA15029" s="118"/>
      <c r="AB15029" s="118"/>
    </row>
    <row r="15030" spans="1:28">
      <c r="A15030" s="113"/>
      <c r="B15030" s="113"/>
      <c r="C15030" s="114"/>
      <c r="D15030" s="115"/>
      <c r="E15030" s="115"/>
      <c r="F15030" s="116"/>
      <c r="G15030" s="116"/>
      <c r="H15030" s="116"/>
      <c r="I15030" s="116"/>
      <c r="J15030" s="117"/>
      <c r="K15030" s="117"/>
      <c r="L15030" s="114"/>
      <c r="M15030" s="114"/>
      <c r="N15030" s="114"/>
      <c r="O15030" s="114"/>
      <c r="P15030" s="118"/>
      <c r="Q15030" s="118"/>
      <c r="R15030" s="118"/>
      <c r="S15030" s="118"/>
      <c r="T15030" s="118"/>
      <c r="U15030" s="118"/>
      <c r="V15030" s="118"/>
      <c r="W15030" s="118"/>
      <c r="X15030" s="118"/>
      <c r="Y15030" s="118"/>
      <c r="Z15030" s="118"/>
      <c r="AA15030" s="118"/>
      <c r="AB15030" s="118"/>
    </row>
    <row r="15031" spans="1:28">
      <c r="A15031" s="113"/>
      <c r="B15031" s="113"/>
      <c r="C15031" s="114"/>
      <c r="D15031" s="115"/>
      <c r="E15031" s="115"/>
      <c r="F15031" s="116"/>
      <c r="G15031" s="116"/>
      <c r="H15031" s="116"/>
      <c r="I15031" s="116"/>
      <c r="J15031" s="117"/>
      <c r="K15031" s="117"/>
      <c r="L15031" s="114"/>
      <c r="M15031" s="114"/>
      <c r="N15031" s="114"/>
      <c r="O15031" s="114"/>
      <c r="P15031" s="118"/>
      <c r="Q15031" s="118"/>
      <c r="R15031" s="118"/>
      <c r="S15031" s="118"/>
      <c r="T15031" s="118"/>
      <c r="U15031" s="118"/>
      <c r="V15031" s="118"/>
      <c r="W15031" s="118"/>
      <c r="X15031" s="118"/>
      <c r="Y15031" s="118"/>
      <c r="Z15031" s="118"/>
      <c r="AA15031" s="118"/>
      <c r="AB15031" s="118"/>
    </row>
    <row r="15032" spans="1:28">
      <c r="A15032" s="113"/>
      <c r="B15032" s="113"/>
      <c r="C15032" s="114"/>
      <c r="D15032" s="115"/>
      <c r="E15032" s="115"/>
      <c r="F15032" s="116"/>
      <c r="G15032" s="116"/>
      <c r="H15032" s="116"/>
      <c r="I15032" s="116"/>
      <c r="J15032" s="117"/>
      <c r="K15032" s="117"/>
      <c r="L15032" s="114"/>
      <c r="M15032" s="114"/>
      <c r="N15032" s="114"/>
      <c r="O15032" s="114"/>
      <c r="P15032" s="118"/>
      <c r="Q15032" s="118"/>
      <c r="R15032" s="118"/>
      <c r="S15032" s="118"/>
      <c r="T15032" s="118"/>
      <c r="U15032" s="118"/>
      <c r="V15032" s="118"/>
      <c r="W15032" s="118"/>
      <c r="X15032" s="118"/>
      <c r="Y15032" s="118"/>
      <c r="Z15032" s="118"/>
      <c r="AA15032" s="118"/>
      <c r="AB15032" s="118"/>
    </row>
    <row r="15033" spans="1:28">
      <c r="A15033" s="113"/>
      <c r="B15033" s="113"/>
      <c r="C15033" s="114"/>
      <c r="D15033" s="115"/>
      <c r="E15033" s="115"/>
      <c r="F15033" s="116"/>
      <c r="G15033" s="116"/>
      <c r="H15033" s="116"/>
      <c r="I15033" s="116"/>
      <c r="J15033" s="117"/>
      <c r="K15033" s="117"/>
      <c r="L15033" s="114"/>
      <c r="M15033" s="114"/>
      <c r="N15033" s="114"/>
      <c r="O15033" s="114"/>
      <c r="P15033" s="118"/>
      <c r="Q15033" s="118"/>
      <c r="R15033" s="118"/>
      <c r="S15033" s="118"/>
      <c r="T15033" s="118"/>
      <c r="U15033" s="118"/>
      <c r="V15033" s="118"/>
      <c r="W15033" s="118"/>
      <c r="X15033" s="118"/>
      <c r="Y15033" s="118"/>
      <c r="Z15033" s="118"/>
      <c r="AA15033" s="118"/>
      <c r="AB15033" s="118"/>
    </row>
    <row r="15034" spans="1:28">
      <c r="A15034" s="113"/>
      <c r="B15034" s="113"/>
      <c r="C15034" s="114"/>
      <c r="D15034" s="115"/>
      <c r="E15034" s="115"/>
      <c r="F15034" s="116"/>
      <c r="G15034" s="116"/>
      <c r="H15034" s="116"/>
      <c r="I15034" s="116"/>
      <c r="J15034" s="117"/>
      <c r="K15034" s="117"/>
      <c r="L15034" s="114"/>
      <c r="M15034" s="114"/>
      <c r="N15034" s="114"/>
      <c r="O15034" s="114"/>
      <c r="P15034" s="118"/>
      <c r="Q15034" s="118"/>
      <c r="R15034" s="118"/>
      <c r="S15034" s="118"/>
      <c r="T15034" s="118"/>
      <c r="U15034" s="118"/>
      <c r="V15034" s="118"/>
      <c r="W15034" s="118"/>
      <c r="X15034" s="118"/>
      <c r="Y15034" s="118"/>
      <c r="Z15034" s="118"/>
      <c r="AA15034" s="118"/>
      <c r="AB15034" s="118"/>
    </row>
    <row r="15035" spans="1:28">
      <c r="A15035" s="113"/>
      <c r="B15035" s="113"/>
      <c r="C15035" s="114"/>
      <c r="D15035" s="115"/>
      <c r="E15035" s="115"/>
      <c r="F15035" s="116"/>
      <c r="G15035" s="116"/>
      <c r="H15035" s="116"/>
      <c r="I15035" s="116"/>
      <c r="J15035" s="117"/>
      <c r="K15035" s="117"/>
      <c r="L15035" s="114"/>
      <c r="M15035" s="114"/>
      <c r="N15035" s="114"/>
      <c r="O15035" s="114"/>
      <c r="P15035" s="118"/>
      <c r="Q15035" s="118"/>
      <c r="R15035" s="118"/>
      <c r="S15035" s="118"/>
      <c r="T15035" s="118"/>
      <c r="U15035" s="118"/>
      <c r="V15035" s="118"/>
      <c r="W15035" s="118"/>
      <c r="X15035" s="118"/>
      <c r="Y15035" s="118"/>
      <c r="Z15035" s="118"/>
      <c r="AA15035" s="118"/>
      <c r="AB15035" s="118"/>
    </row>
    <row r="15036" spans="1:28">
      <c r="A15036" s="113"/>
      <c r="B15036" s="113"/>
      <c r="C15036" s="114"/>
      <c r="D15036" s="115"/>
      <c r="E15036" s="115"/>
      <c r="F15036" s="116"/>
      <c r="G15036" s="116"/>
      <c r="H15036" s="116"/>
      <c r="I15036" s="116"/>
      <c r="J15036" s="117"/>
      <c r="K15036" s="117"/>
      <c r="L15036" s="114"/>
      <c r="M15036" s="114"/>
      <c r="N15036" s="114"/>
      <c r="O15036" s="114"/>
      <c r="P15036" s="118"/>
      <c r="Q15036" s="118"/>
      <c r="R15036" s="118"/>
      <c r="S15036" s="118"/>
      <c r="T15036" s="118"/>
      <c r="U15036" s="118"/>
      <c r="V15036" s="118"/>
      <c r="W15036" s="118"/>
      <c r="X15036" s="118"/>
      <c r="Y15036" s="118"/>
      <c r="Z15036" s="118"/>
      <c r="AA15036" s="118"/>
      <c r="AB15036" s="118"/>
    </row>
    <row r="15037" spans="1:28">
      <c r="A15037" s="113"/>
      <c r="B15037" s="113"/>
      <c r="C15037" s="114"/>
      <c r="D15037" s="115"/>
      <c r="E15037" s="115"/>
      <c r="F15037" s="116"/>
      <c r="G15037" s="116"/>
      <c r="H15037" s="116"/>
      <c r="I15037" s="116"/>
      <c r="J15037" s="117"/>
      <c r="K15037" s="117"/>
      <c r="L15037" s="114"/>
      <c r="M15037" s="114"/>
      <c r="N15037" s="114"/>
      <c r="O15037" s="114"/>
      <c r="P15037" s="118"/>
      <c r="Q15037" s="118"/>
      <c r="R15037" s="118"/>
      <c r="S15037" s="118"/>
      <c r="T15037" s="118"/>
      <c r="U15037" s="118"/>
      <c r="V15037" s="118"/>
      <c r="W15037" s="118"/>
      <c r="X15037" s="118"/>
      <c r="Y15037" s="118"/>
      <c r="Z15037" s="118"/>
      <c r="AA15037" s="118"/>
      <c r="AB15037" s="118"/>
    </row>
    <row r="15038" spans="1:28">
      <c r="A15038" s="113"/>
      <c r="B15038" s="113"/>
      <c r="C15038" s="114"/>
      <c r="D15038" s="115"/>
      <c r="E15038" s="115"/>
      <c r="F15038" s="116"/>
      <c r="G15038" s="116"/>
      <c r="H15038" s="116"/>
      <c r="I15038" s="116"/>
      <c r="J15038" s="117"/>
      <c r="K15038" s="117"/>
      <c r="L15038" s="114"/>
      <c r="M15038" s="114"/>
      <c r="N15038" s="114"/>
      <c r="O15038" s="114"/>
      <c r="P15038" s="118"/>
      <c r="Q15038" s="118"/>
      <c r="R15038" s="118"/>
      <c r="S15038" s="118"/>
      <c r="T15038" s="118"/>
      <c r="U15038" s="118"/>
      <c r="V15038" s="118"/>
      <c r="W15038" s="118"/>
      <c r="X15038" s="118"/>
      <c r="Y15038" s="118"/>
      <c r="Z15038" s="118"/>
      <c r="AA15038" s="118"/>
      <c r="AB15038" s="118"/>
    </row>
    <row r="15039" spans="1:28">
      <c r="A15039" s="113"/>
      <c r="B15039" s="113"/>
      <c r="C15039" s="114"/>
      <c r="D15039" s="115"/>
      <c r="E15039" s="115"/>
      <c r="F15039" s="116"/>
      <c r="G15039" s="116"/>
      <c r="H15039" s="116"/>
      <c r="I15039" s="116"/>
      <c r="J15039" s="117"/>
      <c r="K15039" s="117"/>
      <c r="L15039" s="114"/>
      <c r="M15039" s="114"/>
      <c r="N15039" s="114"/>
      <c r="O15039" s="114"/>
      <c r="P15039" s="118"/>
      <c r="Q15039" s="118"/>
      <c r="R15039" s="118"/>
      <c r="S15039" s="118"/>
      <c r="T15039" s="118"/>
      <c r="U15039" s="118"/>
      <c r="V15039" s="118"/>
      <c r="W15039" s="118"/>
      <c r="X15039" s="118"/>
      <c r="Y15039" s="118"/>
      <c r="Z15039" s="118"/>
      <c r="AA15039" s="118"/>
      <c r="AB15039" s="118"/>
    </row>
    <row r="15040" spans="1:28">
      <c r="A15040" s="113"/>
      <c r="B15040" s="113"/>
      <c r="C15040" s="114"/>
      <c r="D15040" s="115"/>
      <c r="E15040" s="115"/>
      <c r="F15040" s="116"/>
      <c r="G15040" s="116"/>
      <c r="H15040" s="116"/>
      <c r="I15040" s="116"/>
      <c r="J15040" s="117"/>
      <c r="K15040" s="117"/>
      <c r="L15040" s="114"/>
      <c r="M15040" s="114"/>
      <c r="N15040" s="114"/>
      <c r="O15040" s="114"/>
      <c r="P15040" s="118"/>
      <c r="Q15040" s="118"/>
      <c r="R15040" s="118"/>
      <c r="S15040" s="118"/>
      <c r="T15040" s="118"/>
      <c r="U15040" s="118"/>
      <c r="V15040" s="118"/>
      <c r="W15040" s="118"/>
      <c r="X15040" s="118"/>
      <c r="Y15040" s="118"/>
      <c r="Z15040" s="118"/>
      <c r="AA15040" s="118"/>
      <c r="AB15040" s="118"/>
    </row>
    <row r="15041" spans="1:28">
      <c r="A15041" s="113"/>
      <c r="B15041" s="113"/>
      <c r="C15041" s="114"/>
      <c r="D15041" s="115"/>
      <c r="E15041" s="115"/>
      <c r="F15041" s="116"/>
      <c r="G15041" s="116"/>
      <c r="H15041" s="116"/>
      <c r="I15041" s="116"/>
      <c r="J15041" s="117"/>
      <c r="K15041" s="117"/>
      <c r="L15041" s="114"/>
      <c r="M15041" s="114"/>
      <c r="N15041" s="114"/>
      <c r="O15041" s="114"/>
      <c r="P15041" s="118"/>
      <c r="Q15041" s="118"/>
      <c r="R15041" s="118"/>
      <c r="S15041" s="118"/>
      <c r="T15041" s="118"/>
      <c r="U15041" s="118"/>
      <c r="V15041" s="118"/>
      <c r="W15041" s="118"/>
      <c r="X15041" s="118"/>
      <c r="Y15041" s="118"/>
      <c r="Z15041" s="118"/>
      <c r="AA15041" s="118"/>
      <c r="AB15041" s="118"/>
    </row>
    <row r="15042" spans="1:28">
      <c r="A15042" s="113"/>
      <c r="B15042" s="113"/>
      <c r="C15042" s="114"/>
      <c r="D15042" s="115"/>
      <c r="E15042" s="115"/>
      <c r="F15042" s="116"/>
      <c r="G15042" s="116"/>
      <c r="H15042" s="116"/>
      <c r="I15042" s="116"/>
      <c r="J15042" s="117"/>
      <c r="K15042" s="117"/>
      <c r="L15042" s="114"/>
      <c r="M15042" s="114"/>
      <c r="N15042" s="114"/>
      <c r="O15042" s="114"/>
      <c r="P15042" s="118"/>
      <c r="Q15042" s="118"/>
      <c r="R15042" s="118"/>
      <c r="S15042" s="118"/>
      <c r="T15042" s="118"/>
      <c r="U15042" s="118"/>
      <c r="V15042" s="118"/>
      <c r="W15042" s="118"/>
      <c r="X15042" s="118"/>
      <c r="Y15042" s="118"/>
      <c r="Z15042" s="118"/>
      <c r="AA15042" s="118"/>
      <c r="AB15042" s="118"/>
    </row>
    <row r="15043" spans="1:28">
      <c r="A15043" s="113"/>
      <c r="B15043" s="113"/>
      <c r="C15043" s="114"/>
      <c r="D15043" s="115"/>
      <c r="E15043" s="115"/>
      <c r="F15043" s="116"/>
      <c r="G15043" s="116"/>
      <c r="H15043" s="116"/>
      <c r="I15043" s="116"/>
      <c r="J15043" s="117"/>
      <c r="K15043" s="117"/>
      <c r="L15043" s="114"/>
      <c r="M15043" s="114"/>
      <c r="N15043" s="114"/>
      <c r="O15043" s="114"/>
      <c r="P15043" s="118"/>
      <c r="Q15043" s="118"/>
      <c r="R15043" s="118"/>
      <c r="S15043" s="118"/>
      <c r="T15043" s="118"/>
      <c r="U15043" s="118"/>
      <c r="V15043" s="118"/>
      <c r="W15043" s="118"/>
      <c r="X15043" s="118"/>
      <c r="Y15043" s="118"/>
      <c r="Z15043" s="118"/>
      <c r="AA15043" s="118"/>
      <c r="AB15043" s="118"/>
    </row>
    <row r="15044" spans="1:28">
      <c r="A15044" s="113"/>
      <c r="B15044" s="113"/>
      <c r="C15044" s="114"/>
      <c r="D15044" s="115"/>
      <c r="E15044" s="115"/>
      <c r="F15044" s="116"/>
      <c r="G15044" s="116"/>
      <c r="H15044" s="116"/>
      <c r="I15044" s="116"/>
      <c r="J15044" s="117"/>
      <c r="K15044" s="117"/>
      <c r="L15044" s="114"/>
      <c r="M15044" s="114"/>
      <c r="N15044" s="114"/>
      <c r="O15044" s="114"/>
      <c r="P15044" s="118"/>
      <c r="Q15044" s="118"/>
      <c r="R15044" s="118"/>
      <c r="S15044" s="118"/>
      <c r="T15044" s="118"/>
      <c r="U15044" s="118"/>
      <c r="V15044" s="118"/>
      <c r="W15044" s="118"/>
      <c r="X15044" s="118"/>
      <c r="Y15044" s="118"/>
      <c r="Z15044" s="118"/>
      <c r="AA15044" s="118"/>
      <c r="AB15044" s="118"/>
    </row>
    <row r="15045" spans="1:28">
      <c r="A15045" s="113"/>
      <c r="B15045" s="113"/>
      <c r="C15045" s="114"/>
      <c r="D15045" s="115"/>
      <c r="E15045" s="115"/>
      <c r="F15045" s="116"/>
      <c r="G15045" s="116"/>
      <c r="H15045" s="116"/>
      <c r="I15045" s="116"/>
      <c r="J15045" s="117"/>
      <c r="K15045" s="117"/>
      <c r="L15045" s="114"/>
      <c r="M15045" s="114"/>
      <c r="N15045" s="114"/>
      <c r="O15045" s="114"/>
      <c r="P15045" s="118"/>
      <c r="Q15045" s="118"/>
      <c r="R15045" s="118"/>
      <c r="S15045" s="118"/>
      <c r="T15045" s="118"/>
      <c r="U15045" s="118"/>
      <c r="V15045" s="118"/>
      <c r="W15045" s="118"/>
      <c r="X15045" s="118"/>
      <c r="Y15045" s="118"/>
      <c r="Z15045" s="118"/>
      <c r="AA15045" s="118"/>
      <c r="AB15045" s="118"/>
    </row>
    <row r="15046" spans="1:28">
      <c r="A15046" s="113"/>
      <c r="B15046" s="113"/>
      <c r="C15046" s="114"/>
      <c r="D15046" s="115"/>
      <c r="E15046" s="115"/>
      <c r="F15046" s="116"/>
      <c r="G15046" s="116"/>
      <c r="H15046" s="116"/>
      <c r="I15046" s="116"/>
      <c r="J15046" s="117"/>
      <c r="K15046" s="117"/>
      <c r="L15046" s="114"/>
      <c r="M15046" s="114"/>
      <c r="N15046" s="114"/>
      <c r="O15046" s="114"/>
      <c r="P15046" s="118"/>
      <c r="Q15046" s="118"/>
      <c r="R15046" s="118"/>
      <c r="S15046" s="118"/>
      <c r="T15046" s="118"/>
      <c r="U15046" s="118"/>
      <c r="V15046" s="118"/>
      <c r="W15046" s="118"/>
      <c r="X15046" s="118"/>
      <c r="Y15046" s="118"/>
      <c r="Z15046" s="118"/>
      <c r="AA15046" s="118"/>
      <c r="AB15046" s="118"/>
    </row>
    <row r="15047" spans="1:28">
      <c r="A15047" s="113"/>
      <c r="B15047" s="113"/>
      <c r="C15047" s="114"/>
      <c r="D15047" s="115"/>
      <c r="E15047" s="115"/>
      <c r="F15047" s="116"/>
      <c r="G15047" s="116"/>
      <c r="H15047" s="116"/>
      <c r="I15047" s="116"/>
      <c r="J15047" s="117"/>
      <c r="K15047" s="117"/>
      <c r="L15047" s="114"/>
      <c r="M15047" s="114"/>
      <c r="N15047" s="114"/>
      <c r="O15047" s="114"/>
      <c r="P15047" s="118"/>
      <c r="Q15047" s="118"/>
      <c r="R15047" s="118"/>
      <c r="S15047" s="118"/>
      <c r="T15047" s="118"/>
      <c r="U15047" s="118"/>
      <c r="V15047" s="118"/>
      <c r="W15047" s="118"/>
      <c r="X15047" s="118"/>
      <c r="Y15047" s="118"/>
      <c r="Z15047" s="118"/>
      <c r="AA15047" s="118"/>
      <c r="AB15047" s="118"/>
    </row>
    <row r="15048" spans="1:28">
      <c r="A15048" s="113"/>
      <c r="B15048" s="113"/>
      <c r="C15048" s="114"/>
      <c r="D15048" s="115"/>
      <c r="E15048" s="115"/>
      <c r="F15048" s="116"/>
      <c r="G15048" s="116"/>
      <c r="H15048" s="116"/>
      <c r="I15048" s="116"/>
      <c r="J15048" s="117"/>
      <c r="K15048" s="117"/>
      <c r="L15048" s="114"/>
      <c r="M15048" s="114"/>
      <c r="N15048" s="114"/>
      <c r="O15048" s="114"/>
      <c r="P15048" s="118"/>
      <c r="Q15048" s="118"/>
      <c r="R15048" s="118"/>
      <c r="S15048" s="118"/>
      <c r="T15048" s="118"/>
      <c r="U15048" s="118"/>
      <c r="V15048" s="118"/>
      <c r="W15048" s="118"/>
      <c r="X15048" s="118"/>
      <c r="Y15048" s="118"/>
      <c r="Z15048" s="118"/>
      <c r="AA15048" s="118"/>
      <c r="AB15048" s="118"/>
    </row>
    <row r="15049" spans="1:28">
      <c r="A15049" s="113"/>
      <c r="B15049" s="113"/>
      <c r="C15049" s="114"/>
      <c r="D15049" s="115"/>
      <c r="E15049" s="115"/>
      <c r="F15049" s="116"/>
      <c r="G15049" s="116"/>
      <c r="H15049" s="116"/>
      <c r="I15049" s="116"/>
      <c r="J15049" s="117"/>
      <c r="K15049" s="117"/>
      <c r="L15049" s="114"/>
      <c r="M15049" s="114"/>
      <c r="N15049" s="114"/>
      <c r="O15049" s="114"/>
      <c r="P15049" s="118"/>
      <c r="Q15049" s="118"/>
      <c r="R15049" s="118"/>
      <c r="S15049" s="118"/>
      <c r="T15049" s="118"/>
      <c r="U15049" s="118"/>
      <c r="V15049" s="118"/>
      <c r="W15049" s="118"/>
      <c r="X15049" s="118"/>
      <c r="Y15049" s="118"/>
      <c r="Z15049" s="118"/>
      <c r="AA15049" s="118"/>
      <c r="AB15049" s="118"/>
    </row>
    <row r="15050" spans="1:28">
      <c r="A15050" s="113"/>
      <c r="B15050" s="113"/>
      <c r="C15050" s="114"/>
      <c r="D15050" s="115"/>
      <c r="E15050" s="115"/>
      <c r="F15050" s="116"/>
      <c r="G15050" s="116"/>
      <c r="H15050" s="116"/>
      <c r="I15050" s="116"/>
      <c r="J15050" s="117"/>
      <c r="K15050" s="117"/>
      <c r="L15050" s="114"/>
      <c r="M15050" s="114"/>
      <c r="N15050" s="114"/>
      <c r="O15050" s="114"/>
      <c r="P15050" s="118"/>
      <c r="Q15050" s="118"/>
      <c r="R15050" s="118"/>
      <c r="S15050" s="118"/>
      <c r="T15050" s="118"/>
      <c r="U15050" s="118"/>
      <c r="V15050" s="118"/>
      <c r="W15050" s="118"/>
      <c r="X15050" s="118"/>
      <c r="Y15050" s="118"/>
      <c r="Z15050" s="118"/>
      <c r="AA15050" s="118"/>
      <c r="AB15050" s="118"/>
    </row>
    <row r="15051" spans="1:28">
      <c r="A15051" s="113"/>
      <c r="B15051" s="113"/>
      <c r="C15051" s="114"/>
      <c r="D15051" s="115"/>
      <c r="E15051" s="115"/>
      <c r="F15051" s="116"/>
      <c r="G15051" s="116"/>
      <c r="H15051" s="116"/>
      <c r="I15051" s="116"/>
      <c r="J15051" s="117"/>
      <c r="K15051" s="117"/>
      <c r="L15051" s="114"/>
      <c r="M15051" s="114"/>
      <c r="N15051" s="114"/>
      <c r="O15051" s="114"/>
      <c r="P15051" s="118"/>
      <c r="Q15051" s="118"/>
      <c r="R15051" s="118"/>
      <c r="S15051" s="118"/>
      <c r="T15051" s="118"/>
      <c r="U15051" s="118"/>
      <c r="V15051" s="118"/>
      <c r="W15051" s="118"/>
      <c r="X15051" s="118"/>
      <c r="Y15051" s="118"/>
      <c r="Z15051" s="118"/>
      <c r="AA15051" s="118"/>
      <c r="AB15051" s="118"/>
    </row>
    <row r="15052" spans="1:28">
      <c r="A15052" s="113"/>
      <c r="B15052" s="113"/>
      <c r="C15052" s="114"/>
      <c r="D15052" s="115"/>
      <c r="E15052" s="115"/>
      <c r="F15052" s="116"/>
      <c r="G15052" s="116"/>
      <c r="H15052" s="116"/>
      <c r="I15052" s="116"/>
      <c r="J15052" s="117"/>
      <c r="K15052" s="117"/>
      <c r="L15052" s="114"/>
      <c r="M15052" s="114"/>
      <c r="N15052" s="114"/>
      <c r="O15052" s="114"/>
      <c r="P15052" s="118"/>
      <c r="Q15052" s="118"/>
      <c r="R15052" s="118"/>
      <c r="S15052" s="118"/>
      <c r="T15052" s="118"/>
      <c r="U15052" s="118"/>
      <c r="V15052" s="118"/>
      <c r="W15052" s="118"/>
      <c r="X15052" s="118"/>
      <c r="Y15052" s="118"/>
      <c r="Z15052" s="118"/>
      <c r="AA15052" s="118"/>
      <c r="AB15052" s="118"/>
    </row>
    <row r="15053" spans="1:28">
      <c r="A15053" s="113"/>
      <c r="B15053" s="113"/>
      <c r="C15053" s="114"/>
      <c r="D15053" s="115"/>
      <c r="E15053" s="115"/>
      <c r="F15053" s="116"/>
      <c r="G15053" s="116"/>
      <c r="H15053" s="116"/>
      <c r="I15053" s="116"/>
      <c r="J15053" s="117"/>
      <c r="K15053" s="117"/>
      <c r="L15053" s="114"/>
      <c r="M15053" s="114"/>
      <c r="N15053" s="114"/>
      <c r="O15053" s="114"/>
      <c r="P15053" s="118"/>
      <c r="Q15053" s="118"/>
      <c r="R15053" s="118"/>
      <c r="S15053" s="118"/>
      <c r="T15053" s="118"/>
      <c r="U15053" s="118"/>
      <c r="V15053" s="118"/>
      <c r="W15053" s="118"/>
      <c r="X15053" s="118"/>
      <c r="Y15053" s="118"/>
      <c r="Z15053" s="118"/>
      <c r="AA15053" s="118"/>
      <c r="AB15053" s="118"/>
    </row>
    <row r="15054" spans="1:28">
      <c r="A15054" s="113"/>
      <c r="B15054" s="113"/>
      <c r="C15054" s="114"/>
      <c r="D15054" s="115"/>
      <c r="E15054" s="115"/>
      <c r="F15054" s="116"/>
      <c r="G15054" s="116"/>
      <c r="H15054" s="116"/>
      <c r="I15054" s="116"/>
      <c r="J15054" s="117"/>
      <c r="K15054" s="117"/>
      <c r="L15054" s="114"/>
      <c r="M15054" s="114"/>
      <c r="N15054" s="114"/>
      <c r="O15054" s="114"/>
      <c r="P15054" s="118"/>
      <c r="Q15054" s="118"/>
      <c r="R15054" s="118"/>
      <c r="S15054" s="118"/>
      <c r="T15054" s="118"/>
      <c r="U15054" s="118"/>
      <c r="V15054" s="118"/>
      <c r="W15054" s="118"/>
      <c r="X15054" s="118"/>
      <c r="Y15054" s="118"/>
      <c r="Z15054" s="118"/>
      <c r="AA15054" s="118"/>
      <c r="AB15054" s="118"/>
    </row>
    <row r="15055" spans="1:28">
      <c r="A15055" s="113"/>
      <c r="B15055" s="113"/>
      <c r="C15055" s="114"/>
      <c r="D15055" s="115"/>
      <c r="E15055" s="115"/>
      <c r="F15055" s="116"/>
      <c r="G15055" s="116"/>
      <c r="H15055" s="116"/>
      <c r="I15055" s="116"/>
      <c r="J15055" s="117"/>
      <c r="K15055" s="117"/>
      <c r="L15055" s="114"/>
      <c r="M15055" s="114"/>
      <c r="N15055" s="114"/>
      <c r="O15055" s="114"/>
      <c r="P15055" s="118"/>
      <c r="Q15055" s="118"/>
      <c r="R15055" s="118"/>
      <c r="S15055" s="118"/>
      <c r="T15055" s="118"/>
      <c r="U15055" s="118"/>
      <c r="V15055" s="118"/>
      <c r="W15055" s="118"/>
      <c r="X15055" s="118"/>
      <c r="Y15055" s="118"/>
      <c r="Z15055" s="118"/>
      <c r="AA15055" s="118"/>
      <c r="AB15055" s="118"/>
    </row>
    <row r="15056" spans="1:28">
      <c r="A15056" s="113"/>
      <c r="B15056" s="113"/>
      <c r="C15056" s="114"/>
      <c r="D15056" s="115"/>
      <c r="E15056" s="115"/>
      <c r="F15056" s="116"/>
      <c r="G15056" s="116"/>
      <c r="H15056" s="116"/>
      <c r="I15056" s="116"/>
      <c r="J15056" s="117"/>
      <c r="K15056" s="117"/>
      <c r="L15056" s="114"/>
      <c r="M15056" s="114"/>
      <c r="N15056" s="114"/>
      <c r="O15056" s="114"/>
      <c r="P15056" s="118"/>
      <c r="Q15056" s="118"/>
      <c r="R15056" s="118"/>
      <c r="S15056" s="118"/>
      <c r="T15056" s="118"/>
      <c r="U15056" s="118"/>
      <c r="V15056" s="118"/>
      <c r="W15056" s="118"/>
      <c r="X15056" s="118"/>
      <c r="Y15056" s="118"/>
      <c r="Z15056" s="118"/>
      <c r="AA15056" s="118"/>
      <c r="AB15056" s="118"/>
    </row>
    <row r="15057" spans="1:28">
      <c r="A15057" s="113"/>
      <c r="B15057" s="113"/>
      <c r="C15057" s="114"/>
      <c r="D15057" s="115"/>
      <c r="E15057" s="115"/>
      <c r="F15057" s="116"/>
      <c r="G15057" s="116"/>
      <c r="H15057" s="116"/>
      <c r="I15057" s="116"/>
      <c r="J15057" s="117"/>
      <c r="K15057" s="117"/>
      <c r="L15057" s="114"/>
      <c r="M15057" s="114"/>
      <c r="N15057" s="114"/>
      <c r="O15057" s="114"/>
      <c r="P15057" s="118"/>
      <c r="Q15057" s="118"/>
      <c r="R15057" s="118"/>
      <c r="S15057" s="118"/>
      <c r="T15057" s="118"/>
      <c r="U15057" s="118"/>
      <c r="V15057" s="118"/>
      <c r="W15057" s="118"/>
      <c r="X15057" s="118"/>
      <c r="Y15057" s="118"/>
      <c r="Z15057" s="118"/>
      <c r="AA15057" s="118"/>
      <c r="AB15057" s="118"/>
    </row>
    <row r="15058" spans="1:28">
      <c r="A15058" s="113"/>
      <c r="B15058" s="113"/>
      <c r="C15058" s="114"/>
      <c r="D15058" s="115"/>
      <c r="E15058" s="115"/>
      <c r="F15058" s="116"/>
      <c r="G15058" s="116"/>
      <c r="H15058" s="116"/>
      <c r="I15058" s="116"/>
      <c r="J15058" s="117"/>
      <c r="K15058" s="117"/>
      <c r="L15058" s="114"/>
      <c r="M15058" s="114"/>
      <c r="N15058" s="114"/>
      <c r="O15058" s="114"/>
      <c r="P15058" s="118"/>
      <c r="Q15058" s="118"/>
      <c r="R15058" s="118"/>
      <c r="S15058" s="118"/>
      <c r="T15058" s="118"/>
      <c r="U15058" s="118"/>
      <c r="V15058" s="118"/>
      <c r="W15058" s="118"/>
      <c r="X15058" s="118"/>
      <c r="Y15058" s="118"/>
      <c r="Z15058" s="118"/>
      <c r="AA15058" s="118"/>
      <c r="AB15058" s="118"/>
    </row>
    <row r="15059" spans="1:28">
      <c r="A15059" s="113"/>
      <c r="B15059" s="113"/>
      <c r="C15059" s="114"/>
      <c r="D15059" s="115"/>
      <c r="E15059" s="115"/>
      <c r="F15059" s="116"/>
      <c r="G15059" s="116"/>
      <c r="H15059" s="116"/>
      <c r="I15059" s="116"/>
      <c r="J15059" s="117"/>
      <c r="K15059" s="117"/>
      <c r="L15059" s="114"/>
      <c r="M15059" s="114"/>
      <c r="N15059" s="114"/>
      <c r="O15059" s="114"/>
      <c r="P15059" s="118"/>
      <c r="Q15059" s="118"/>
      <c r="R15059" s="118"/>
      <c r="S15059" s="118"/>
      <c r="T15059" s="118"/>
      <c r="U15059" s="118"/>
      <c r="V15059" s="118"/>
      <c r="W15059" s="118"/>
      <c r="X15059" s="118"/>
      <c r="Y15059" s="118"/>
      <c r="Z15059" s="118"/>
      <c r="AA15059" s="118"/>
      <c r="AB15059" s="118"/>
    </row>
    <row r="15060" spans="1:28">
      <c r="A15060" s="113"/>
      <c r="B15060" s="113"/>
      <c r="C15060" s="114"/>
      <c r="D15060" s="115"/>
      <c r="E15060" s="115"/>
      <c r="F15060" s="116"/>
      <c r="G15060" s="116"/>
      <c r="H15060" s="116"/>
      <c r="I15060" s="116"/>
      <c r="J15060" s="117"/>
      <c r="K15060" s="117"/>
      <c r="L15060" s="114"/>
      <c r="M15060" s="114"/>
      <c r="N15060" s="114"/>
      <c r="O15060" s="114"/>
      <c r="P15060" s="118"/>
      <c r="Q15060" s="118"/>
      <c r="R15060" s="118"/>
      <c r="S15060" s="118"/>
      <c r="T15060" s="118"/>
      <c r="U15060" s="118"/>
      <c r="V15060" s="118"/>
      <c r="W15060" s="118"/>
      <c r="X15060" s="118"/>
      <c r="Y15060" s="118"/>
      <c r="Z15060" s="118"/>
      <c r="AA15060" s="118"/>
      <c r="AB15060" s="118"/>
    </row>
    <row r="15061" spans="1:28">
      <c r="A15061" s="113"/>
      <c r="B15061" s="113"/>
      <c r="C15061" s="114"/>
      <c r="D15061" s="115"/>
      <c r="E15061" s="115"/>
      <c r="F15061" s="116"/>
      <c r="G15061" s="116"/>
      <c r="H15061" s="116"/>
      <c r="I15061" s="116"/>
      <c r="J15061" s="117"/>
      <c r="K15061" s="117"/>
      <c r="L15061" s="114"/>
      <c r="M15061" s="114"/>
      <c r="N15061" s="114"/>
      <c r="O15061" s="114"/>
      <c r="P15061" s="118"/>
      <c r="Q15061" s="118"/>
      <c r="R15061" s="118"/>
      <c r="S15061" s="118"/>
      <c r="T15061" s="118"/>
      <c r="U15061" s="118"/>
      <c r="V15061" s="118"/>
      <c r="W15061" s="118"/>
      <c r="X15061" s="118"/>
      <c r="Y15061" s="118"/>
      <c r="Z15061" s="118"/>
      <c r="AA15061" s="118"/>
      <c r="AB15061" s="118"/>
    </row>
    <row r="15062" spans="1:28">
      <c r="A15062" s="113"/>
      <c r="B15062" s="113"/>
      <c r="C15062" s="114"/>
      <c r="D15062" s="115"/>
      <c r="E15062" s="115"/>
      <c r="F15062" s="116"/>
      <c r="G15062" s="116"/>
      <c r="H15062" s="116"/>
      <c r="I15062" s="116"/>
      <c r="J15062" s="117"/>
      <c r="K15062" s="117"/>
      <c r="L15062" s="114"/>
      <c r="M15062" s="114"/>
      <c r="N15062" s="114"/>
      <c r="O15062" s="114"/>
      <c r="P15062" s="118"/>
      <c r="Q15062" s="118"/>
      <c r="R15062" s="118"/>
      <c r="S15062" s="118"/>
      <c r="T15062" s="118"/>
      <c r="U15062" s="118"/>
      <c r="V15062" s="118"/>
      <c r="W15062" s="118"/>
      <c r="X15062" s="118"/>
      <c r="Y15062" s="118"/>
      <c r="Z15062" s="118"/>
      <c r="AA15062" s="118"/>
      <c r="AB15062" s="118"/>
    </row>
    <row r="15063" spans="1:28">
      <c r="A15063" s="113"/>
      <c r="B15063" s="113"/>
      <c r="C15063" s="114"/>
      <c r="D15063" s="115"/>
      <c r="E15063" s="115"/>
      <c r="F15063" s="116"/>
      <c r="G15063" s="116"/>
      <c r="H15063" s="116"/>
      <c r="I15063" s="116"/>
      <c r="J15063" s="117"/>
      <c r="K15063" s="117"/>
      <c r="L15063" s="114"/>
      <c r="M15063" s="114"/>
      <c r="N15063" s="114"/>
      <c r="O15063" s="114"/>
      <c r="P15063" s="118"/>
      <c r="Q15063" s="118"/>
      <c r="R15063" s="118"/>
      <c r="S15063" s="118"/>
      <c r="T15063" s="118"/>
      <c r="U15063" s="118"/>
      <c r="V15063" s="118"/>
      <c r="W15063" s="118"/>
      <c r="X15063" s="118"/>
      <c r="Y15063" s="118"/>
      <c r="Z15063" s="118"/>
      <c r="AA15063" s="118"/>
      <c r="AB15063" s="118"/>
    </row>
    <row r="15064" spans="1:28">
      <c r="A15064" s="113"/>
      <c r="B15064" s="113"/>
      <c r="C15064" s="114"/>
      <c r="D15064" s="115"/>
      <c r="E15064" s="115"/>
      <c r="F15064" s="116"/>
      <c r="G15064" s="116"/>
      <c r="H15064" s="116"/>
      <c r="I15064" s="116"/>
      <c r="J15064" s="117"/>
      <c r="K15064" s="117"/>
      <c r="L15064" s="114"/>
      <c r="M15064" s="114"/>
      <c r="N15064" s="114"/>
      <c r="O15064" s="114"/>
      <c r="P15064" s="118"/>
      <c r="Q15064" s="118"/>
      <c r="R15064" s="118"/>
      <c r="S15064" s="118"/>
      <c r="T15064" s="118"/>
      <c r="U15064" s="118"/>
      <c r="V15064" s="118"/>
      <c r="W15064" s="118"/>
      <c r="X15064" s="118"/>
      <c r="Y15064" s="118"/>
      <c r="Z15064" s="118"/>
      <c r="AA15064" s="118"/>
      <c r="AB15064" s="118"/>
    </row>
    <row r="15065" spans="1:28">
      <c r="A15065" s="113"/>
      <c r="B15065" s="113"/>
      <c r="C15065" s="114"/>
      <c r="D15065" s="115"/>
      <c r="E15065" s="115"/>
      <c r="F15065" s="116"/>
      <c r="G15065" s="116"/>
      <c r="H15065" s="116"/>
      <c r="I15065" s="116"/>
      <c r="J15065" s="117"/>
      <c r="K15065" s="117"/>
      <c r="L15065" s="114"/>
      <c r="M15065" s="114"/>
      <c r="N15065" s="114"/>
      <c r="O15065" s="114"/>
      <c r="P15065" s="118"/>
      <c r="Q15065" s="118"/>
      <c r="R15065" s="118"/>
      <c r="S15065" s="118"/>
      <c r="T15065" s="118"/>
      <c r="U15065" s="118"/>
      <c r="V15065" s="118"/>
      <c r="W15065" s="118"/>
      <c r="X15065" s="118"/>
      <c r="Y15065" s="118"/>
      <c r="Z15065" s="118"/>
      <c r="AA15065" s="118"/>
      <c r="AB15065" s="118"/>
    </row>
    <row r="15066" spans="1:28">
      <c r="A15066" s="113"/>
      <c r="B15066" s="113"/>
      <c r="C15066" s="114"/>
      <c r="D15066" s="115"/>
      <c r="E15066" s="115"/>
      <c r="F15066" s="116"/>
      <c r="G15066" s="116"/>
      <c r="H15066" s="116"/>
      <c r="I15066" s="116"/>
      <c r="J15066" s="117"/>
      <c r="K15066" s="117"/>
      <c r="L15066" s="114"/>
      <c r="M15066" s="114"/>
      <c r="N15066" s="114"/>
      <c r="O15066" s="114"/>
      <c r="P15066" s="118"/>
      <c r="Q15066" s="118"/>
      <c r="R15066" s="118"/>
      <c r="S15066" s="118"/>
      <c r="T15066" s="118"/>
      <c r="U15066" s="118"/>
      <c r="V15066" s="118"/>
      <c r="W15066" s="118"/>
      <c r="X15066" s="118"/>
      <c r="Y15066" s="118"/>
      <c r="Z15066" s="118"/>
      <c r="AA15066" s="118"/>
      <c r="AB15066" s="118"/>
    </row>
    <row r="15067" spans="1:28">
      <c r="A15067" s="113"/>
      <c r="B15067" s="113"/>
      <c r="C15067" s="114"/>
      <c r="D15067" s="115"/>
      <c r="E15067" s="115"/>
      <c r="F15067" s="116"/>
      <c r="G15067" s="116"/>
      <c r="H15067" s="116"/>
      <c r="I15067" s="116"/>
      <c r="J15067" s="117"/>
      <c r="K15067" s="117"/>
      <c r="L15067" s="114"/>
      <c r="M15067" s="114"/>
      <c r="N15067" s="114"/>
      <c r="O15067" s="114"/>
      <c r="P15067" s="118"/>
      <c r="Q15067" s="118"/>
      <c r="R15067" s="118"/>
      <c r="S15067" s="118"/>
      <c r="T15067" s="118"/>
      <c r="U15067" s="118"/>
      <c r="V15067" s="118"/>
      <c r="W15067" s="118"/>
      <c r="X15067" s="118"/>
      <c r="Y15067" s="118"/>
      <c r="Z15067" s="118"/>
      <c r="AA15067" s="118"/>
      <c r="AB15067" s="118"/>
    </row>
    <row r="15068" spans="1:28">
      <c r="A15068" s="113"/>
      <c r="B15068" s="113"/>
      <c r="C15068" s="114"/>
      <c r="D15068" s="115"/>
      <c r="E15068" s="115"/>
      <c r="F15068" s="116"/>
      <c r="G15068" s="116"/>
      <c r="H15068" s="116"/>
      <c r="I15068" s="116"/>
      <c r="J15068" s="117"/>
      <c r="K15068" s="117"/>
      <c r="L15068" s="114"/>
      <c r="M15068" s="114"/>
      <c r="N15068" s="114"/>
      <c r="O15068" s="114"/>
      <c r="P15068" s="118"/>
      <c r="Q15068" s="118"/>
      <c r="R15068" s="118"/>
      <c r="S15068" s="118"/>
      <c r="T15068" s="118"/>
      <c r="U15068" s="118"/>
      <c r="V15068" s="118"/>
      <c r="W15068" s="118"/>
      <c r="X15068" s="118"/>
      <c r="Y15068" s="118"/>
      <c r="Z15068" s="118"/>
      <c r="AA15068" s="118"/>
      <c r="AB15068" s="118"/>
    </row>
    <row r="15069" spans="1:28">
      <c r="A15069" s="113"/>
      <c r="B15069" s="113"/>
      <c r="C15069" s="114"/>
      <c r="D15069" s="115"/>
      <c r="E15069" s="115"/>
      <c r="F15069" s="116"/>
      <c r="G15069" s="116"/>
      <c r="H15069" s="116"/>
      <c r="I15069" s="116"/>
      <c r="J15069" s="117"/>
      <c r="K15069" s="117"/>
      <c r="L15069" s="114"/>
      <c r="M15069" s="114"/>
      <c r="N15069" s="114"/>
      <c r="O15069" s="114"/>
      <c r="P15069" s="118"/>
      <c r="Q15069" s="118"/>
      <c r="R15069" s="118"/>
      <c r="S15069" s="118"/>
      <c r="T15069" s="118"/>
      <c r="U15069" s="118"/>
      <c r="V15069" s="118"/>
      <c r="W15069" s="118"/>
      <c r="X15069" s="118"/>
      <c r="Y15069" s="118"/>
      <c r="Z15069" s="118"/>
      <c r="AA15069" s="118"/>
      <c r="AB15069" s="118"/>
    </row>
    <row r="15070" spans="1:28">
      <c r="A15070" s="113"/>
      <c r="B15070" s="113"/>
      <c r="C15070" s="114"/>
      <c r="D15070" s="115"/>
      <c r="E15070" s="115"/>
      <c r="F15070" s="116"/>
      <c r="G15070" s="116"/>
      <c r="H15070" s="116"/>
      <c r="I15070" s="116"/>
      <c r="J15070" s="117"/>
      <c r="K15070" s="117"/>
      <c r="L15070" s="114"/>
      <c r="M15070" s="114"/>
      <c r="N15070" s="114"/>
      <c r="O15070" s="114"/>
      <c r="P15070" s="118"/>
      <c r="Q15070" s="118"/>
      <c r="R15070" s="118"/>
      <c r="S15070" s="118"/>
      <c r="T15070" s="118"/>
      <c r="U15070" s="118"/>
      <c r="V15070" s="118"/>
      <c r="W15070" s="118"/>
      <c r="X15070" s="118"/>
      <c r="Y15070" s="118"/>
      <c r="Z15070" s="118"/>
      <c r="AA15070" s="118"/>
      <c r="AB15070" s="118"/>
    </row>
    <row r="15071" spans="1:28">
      <c r="A15071" s="113"/>
      <c r="B15071" s="113"/>
      <c r="C15071" s="114"/>
      <c r="D15071" s="115"/>
      <c r="E15071" s="115"/>
      <c r="F15071" s="116"/>
      <c r="G15071" s="116"/>
      <c r="H15071" s="116"/>
      <c r="I15071" s="116"/>
      <c r="J15071" s="117"/>
      <c r="K15071" s="117"/>
      <c r="L15071" s="114"/>
      <c r="M15071" s="114"/>
      <c r="N15071" s="114"/>
      <c r="O15071" s="114"/>
      <c r="P15071" s="118"/>
      <c r="Q15071" s="118"/>
      <c r="R15071" s="118"/>
      <c r="S15071" s="118"/>
      <c r="T15071" s="118"/>
      <c r="U15071" s="118"/>
      <c r="V15071" s="118"/>
      <c r="W15071" s="118"/>
      <c r="X15071" s="118"/>
      <c r="Y15071" s="118"/>
      <c r="Z15071" s="118"/>
      <c r="AA15071" s="118"/>
      <c r="AB15071" s="118"/>
    </row>
    <row r="15072" spans="1:28">
      <c r="A15072" s="113"/>
      <c r="B15072" s="113"/>
      <c r="C15072" s="114"/>
      <c r="D15072" s="115"/>
      <c r="E15072" s="115"/>
      <c r="F15072" s="116"/>
      <c r="G15072" s="116"/>
      <c r="H15072" s="116"/>
      <c r="I15072" s="116"/>
      <c r="J15072" s="117"/>
      <c r="K15072" s="117"/>
      <c r="L15072" s="114"/>
      <c r="M15072" s="114"/>
      <c r="N15072" s="114"/>
      <c r="O15072" s="114"/>
      <c r="P15072" s="118"/>
      <c r="Q15072" s="118"/>
      <c r="R15072" s="118"/>
      <c r="S15072" s="118"/>
      <c r="T15072" s="118"/>
      <c r="U15072" s="118"/>
      <c r="V15072" s="118"/>
      <c r="W15072" s="118"/>
      <c r="X15072" s="118"/>
      <c r="Y15072" s="118"/>
      <c r="Z15072" s="118"/>
      <c r="AA15072" s="118"/>
      <c r="AB15072" s="118"/>
    </row>
    <row r="15073" spans="1:28">
      <c r="A15073" s="113"/>
      <c r="B15073" s="113"/>
      <c r="C15073" s="114"/>
      <c r="D15073" s="115"/>
      <c r="E15073" s="115"/>
      <c r="F15073" s="116"/>
      <c r="G15073" s="116"/>
      <c r="H15073" s="116"/>
      <c r="I15073" s="116"/>
      <c r="J15073" s="117"/>
      <c r="K15073" s="117"/>
      <c r="L15073" s="114"/>
      <c r="M15073" s="114"/>
      <c r="N15073" s="114"/>
      <c r="O15073" s="114"/>
      <c r="P15073" s="118"/>
      <c r="Q15073" s="118"/>
      <c r="R15073" s="118"/>
      <c r="S15073" s="118"/>
      <c r="T15073" s="118"/>
      <c r="U15073" s="118"/>
      <c r="V15073" s="118"/>
      <c r="W15073" s="118"/>
      <c r="X15073" s="118"/>
      <c r="Y15073" s="118"/>
      <c r="Z15073" s="118"/>
      <c r="AA15073" s="118"/>
      <c r="AB15073" s="118"/>
    </row>
    <row r="15074" spans="1:28">
      <c r="A15074" s="113"/>
      <c r="B15074" s="113"/>
      <c r="C15074" s="114"/>
      <c r="D15074" s="115"/>
      <c r="E15074" s="115"/>
      <c r="F15074" s="116"/>
      <c r="G15074" s="116"/>
      <c r="H15074" s="116"/>
      <c r="I15074" s="116"/>
      <c r="J15074" s="117"/>
      <c r="K15074" s="117"/>
      <c r="L15074" s="114"/>
      <c r="M15074" s="114"/>
      <c r="N15074" s="114"/>
      <c r="O15074" s="114"/>
      <c r="P15074" s="118"/>
      <c r="Q15074" s="118"/>
      <c r="R15074" s="118"/>
      <c r="S15074" s="118"/>
      <c r="T15074" s="118"/>
      <c r="U15074" s="118"/>
      <c r="V15074" s="118"/>
      <c r="W15074" s="118"/>
      <c r="X15074" s="118"/>
      <c r="Y15074" s="118"/>
      <c r="Z15074" s="118"/>
      <c r="AA15074" s="118"/>
      <c r="AB15074" s="118"/>
    </row>
    <row r="15075" spans="1:28">
      <c r="A15075" s="113"/>
      <c r="B15075" s="113"/>
      <c r="C15075" s="114"/>
      <c r="D15075" s="115"/>
      <c r="E15075" s="115"/>
      <c r="F15075" s="116"/>
      <c r="G15075" s="116"/>
      <c r="H15075" s="116"/>
      <c r="I15075" s="116"/>
      <c r="J15075" s="117"/>
      <c r="K15075" s="117"/>
      <c r="L15075" s="114"/>
      <c r="M15075" s="114"/>
      <c r="N15075" s="114"/>
      <c r="O15075" s="114"/>
      <c r="P15075" s="118"/>
      <c r="Q15075" s="118"/>
      <c r="R15075" s="118"/>
      <c r="S15075" s="118"/>
      <c r="T15075" s="118"/>
      <c r="U15075" s="118"/>
      <c r="V15075" s="118"/>
      <c r="W15075" s="118"/>
      <c r="X15075" s="118"/>
      <c r="Y15075" s="118"/>
      <c r="Z15075" s="118"/>
      <c r="AA15075" s="118"/>
      <c r="AB15075" s="118"/>
    </row>
    <row r="15076" spans="1:28">
      <c r="A15076" s="113"/>
      <c r="B15076" s="113"/>
      <c r="C15076" s="114"/>
      <c r="D15076" s="115"/>
      <c r="E15076" s="115"/>
      <c r="F15076" s="116"/>
      <c r="G15076" s="116"/>
      <c r="H15076" s="116"/>
      <c r="I15076" s="116"/>
      <c r="J15076" s="117"/>
      <c r="K15076" s="117"/>
      <c r="L15076" s="114"/>
      <c r="M15076" s="114"/>
      <c r="N15076" s="114"/>
      <c r="O15076" s="114"/>
      <c r="P15076" s="118"/>
      <c r="Q15076" s="118"/>
      <c r="R15076" s="118"/>
      <c r="S15076" s="118"/>
      <c r="T15076" s="118"/>
      <c r="U15076" s="118"/>
      <c r="V15076" s="118"/>
      <c r="W15076" s="118"/>
      <c r="X15076" s="118"/>
      <c r="Y15076" s="118"/>
      <c r="Z15076" s="118"/>
      <c r="AA15076" s="118"/>
      <c r="AB15076" s="118"/>
    </row>
    <row r="15077" spans="1:28">
      <c r="A15077" s="113"/>
      <c r="B15077" s="113"/>
      <c r="C15077" s="114"/>
      <c r="D15077" s="115"/>
      <c r="E15077" s="115"/>
      <c r="F15077" s="116"/>
      <c r="G15077" s="116"/>
      <c r="H15077" s="116"/>
      <c r="I15077" s="116"/>
      <c r="J15077" s="117"/>
      <c r="K15077" s="117"/>
      <c r="L15077" s="114"/>
      <c r="M15077" s="114"/>
      <c r="N15077" s="114"/>
      <c r="O15077" s="114"/>
      <c r="P15077" s="118"/>
      <c r="Q15077" s="118"/>
      <c r="R15077" s="118"/>
      <c r="S15077" s="118"/>
      <c r="T15077" s="118"/>
      <c r="U15077" s="118"/>
      <c r="V15077" s="118"/>
      <c r="W15077" s="118"/>
      <c r="X15077" s="118"/>
      <c r="Y15077" s="118"/>
      <c r="Z15077" s="118"/>
      <c r="AA15077" s="118"/>
      <c r="AB15077" s="118"/>
    </row>
    <row r="15078" spans="1:28">
      <c r="A15078" s="113"/>
      <c r="B15078" s="113"/>
      <c r="C15078" s="114"/>
      <c r="D15078" s="115"/>
      <c r="E15078" s="115"/>
      <c r="F15078" s="116"/>
      <c r="G15078" s="116"/>
      <c r="H15078" s="116"/>
      <c r="I15078" s="116"/>
      <c r="J15078" s="117"/>
      <c r="K15078" s="117"/>
      <c r="L15078" s="114"/>
      <c r="M15078" s="114"/>
      <c r="N15078" s="114"/>
      <c r="O15078" s="114"/>
      <c r="P15078" s="118"/>
      <c r="Q15078" s="118"/>
      <c r="R15078" s="118"/>
      <c r="S15078" s="118"/>
      <c r="T15078" s="118"/>
      <c r="U15078" s="118"/>
      <c r="V15078" s="118"/>
      <c r="W15078" s="118"/>
      <c r="X15078" s="118"/>
      <c r="Y15078" s="118"/>
      <c r="Z15078" s="118"/>
      <c r="AA15078" s="118"/>
      <c r="AB15078" s="118"/>
    </row>
    <row r="15079" spans="1:28">
      <c r="A15079" s="113"/>
      <c r="B15079" s="113"/>
      <c r="C15079" s="114"/>
      <c r="D15079" s="115"/>
      <c r="E15079" s="115"/>
      <c r="F15079" s="116"/>
      <c r="G15079" s="116"/>
      <c r="H15079" s="116"/>
      <c r="I15079" s="116"/>
      <c r="J15079" s="117"/>
      <c r="K15079" s="117"/>
      <c r="L15079" s="114"/>
      <c r="M15079" s="114"/>
      <c r="N15079" s="114"/>
      <c r="O15079" s="114"/>
      <c r="P15079" s="118"/>
      <c r="Q15079" s="118"/>
      <c r="R15079" s="118"/>
      <c r="S15079" s="118"/>
      <c r="T15079" s="118"/>
      <c r="U15079" s="118"/>
      <c r="V15079" s="118"/>
      <c r="W15079" s="118"/>
      <c r="X15079" s="118"/>
      <c r="Y15079" s="118"/>
      <c r="Z15079" s="118"/>
      <c r="AA15079" s="118"/>
      <c r="AB15079" s="118"/>
    </row>
    <row r="15080" spans="1:28">
      <c r="A15080" s="113"/>
      <c r="B15080" s="113"/>
      <c r="C15080" s="114"/>
      <c r="D15080" s="115"/>
      <c r="E15080" s="115"/>
      <c r="F15080" s="116"/>
      <c r="G15080" s="116"/>
      <c r="H15080" s="116"/>
      <c r="I15080" s="116"/>
      <c r="J15080" s="117"/>
      <c r="K15080" s="117"/>
      <c r="L15080" s="114"/>
      <c r="M15080" s="114"/>
      <c r="N15080" s="114"/>
      <c r="O15080" s="114"/>
      <c r="P15080" s="118"/>
      <c r="Q15080" s="118"/>
      <c r="R15080" s="118"/>
      <c r="S15080" s="118"/>
      <c r="T15080" s="118"/>
      <c r="U15080" s="118"/>
      <c r="V15080" s="118"/>
      <c r="W15080" s="118"/>
      <c r="X15080" s="118"/>
      <c r="Y15080" s="118"/>
      <c r="Z15080" s="118"/>
      <c r="AA15080" s="118"/>
      <c r="AB15080" s="118"/>
    </row>
    <row r="15081" spans="1:28">
      <c r="A15081" s="113"/>
      <c r="B15081" s="113"/>
      <c r="C15081" s="114"/>
      <c r="D15081" s="115"/>
      <c r="E15081" s="115"/>
      <c r="F15081" s="116"/>
      <c r="G15081" s="116"/>
      <c r="H15081" s="116"/>
      <c r="I15081" s="116"/>
      <c r="J15081" s="117"/>
      <c r="K15081" s="117"/>
      <c r="L15081" s="114"/>
      <c r="M15081" s="114"/>
      <c r="N15081" s="114"/>
      <c r="O15081" s="114"/>
      <c r="P15081" s="118"/>
      <c r="Q15081" s="118"/>
      <c r="R15081" s="118"/>
      <c r="S15081" s="118"/>
      <c r="T15081" s="118"/>
      <c r="U15081" s="118"/>
      <c r="V15081" s="118"/>
      <c r="W15081" s="118"/>
      <c r="X15081" s="118"/>
      <c r="Y15081" s="118"/>
      <c r="Z15081" s="118"/>
      <c r="AA15081" s="118"/>
      <c r="AB15081" s="118"/>
    </row>
    <row r="15082" spans="1:28">
      <c r="A15082" s="113"/>
      <c r="B15082" s="113"/>
      <c r="C15082" s="114"/>
      <c r="D15082" s="115"/>
      <c r="E15082" s="115"/>
      <c r="F15082" s="116"/>
      <c r="G15082" s="116"/>
      <c r="H15082" s="116"/>
      <c r="I15082" s="116"/>
      <c r="J15082" s="117"/>
      <c r="K15082" s="117"/>
      <c r="L15082" s="114"/>
      <c r="M15082" s="114"/>
      <c r="N15082" s="114"/>
      <c r="O15082" s="114"/>
      <c r="P15082" s="118"/>
      <c r="Q15082" s="118"/>
      <c r="R15082" s="118"/>
      <c r="S15082" s="118"/>
      <c r="T15082" s="118"/>
      <c r="U15082" s="118"/>
      <c r="V15082" s="118"/>
      <c r="W15082" s="118"/>
      <c r="X15082" s="118"/>
      <c r="Y15082" s="118"/>
      <c r="Z15082" s="118"/>
      <c r="AA15082" s="118"/>
      <c r="AB15082" s="118"/>
    </row>
    <row r="15083" spans="1:28">
      <c r="A15083" s="113"/>
      <c r="B15083" s="113"/>
      <c r="C15083" s="114"/>
      <c r="D15083" s="115"/>
      <c r="E15083" s="115"/>
      <c r="F15083" s="116"/>
      <c r="G15083" s="116"/>
      <c r="H15083" s="116"/>
      <c r="I15083" s="116"/>
      <c r="J15083" s="117"/>
      <c r="K15083" s="117"/>
      <c r="L15083" s="114"/>
      <c r="M15083" s="114"/>
      <c r="N15083" s="114"/>
      <c r="O15083" s="114"/>
      <c r="P15083" s="118"/>
      <c r="Q15083" s="118"/>
      <c r="R15083" s="118"/>
      <c r="S15083" s="118"/>
      <c r="T15083" s="118"/>
      <c r="U15083" s="118"/>
      <c r="V15083" s="118"/>
      <c r="W15083" s="118"/>
      <c r="X15083" s="118"/>
      <c r="Y15083" s="118"/>
      <c r="Z15083" s="118"/>
      <c r="AA15083" s="118"/>
      <c r="AB15083" s="118"/>
    </row>
    <row r="15084" spans="1:28">
      <c r="A15084" s="113"/>
      <c r="B15084" s="113"/>
      <c r="C15084" s="114"/>
      <c r="D15084" s="115"/>
      <c r="E15084" s="115"/>
      <c r="F15084" s="116"/>
      <c r="G15084" s="116"/>
      <c r="H15084" s="116"/>
      <c r="I15084" s="116"/>
      <c r="J15084" s="117"/>
      <c r="K15084" s="117"/>
      <c r="L15084" s="114"/>
      <c r="M15084" s="114"/>
      <c r="N15084" s="114"/>
      <c r="O15084" s="114"/>
      <c r="P15084" s="118"/>
      <c r="Q15084" s="118"/>
      <c r="R15084" s="118"/>
      <c r="S15084" s="118"/>
      <c r="T15084" s="118"/>
      <c r="U15084" s="118"/>
      <c r="V15084" s="118"/>
      <c r="W15084" s="118"/>
      <c r="X15084" s="118"/>
      <c r="Y15084" s="118"/>
      <c r="Z15084" s="118"/>
      <c r="AA15084" s="118"/>
      <c r="AB15084" s="118"/>
    </row>
    <row r="15085" spans="1:28">
      <c r="A15085" s="113"/>
      <c r="B15085" s="113"/>
      <c r="C15085" s="114"/>
      <c r="D15085" s="115"/>
      <c r="E15085" s="115"/>
      <c r="F15085" s="116"/>
      <c r="G15085" s="116"/>
      <c r="H15085" s="116"/>
      <c r="I15085" s="116"/>
      <c r="J15085" s="117"/>
      <c r="K15085" s="117"/>
      <c r="L15085" s="114"/>
      <c r="M15085" s="114"/>
      <c r="N15085" s="114"/>
      <c r="O15085" s="114"/>
      <c r="P15085" s="118"/>
      <c r="Q15085" s="118"/>
      <c r="R15085" s="118"/>
      <c r="S15085" s="118"/>
      <c r="T15085" s="118"/>
      <c r="U15085" s="118"/>
      <c r="V15085" s="118"/>
      <c r="W15085" s="118"/>
      <c r="X15085" s="118"/>
      <c r="Y15085" s="118"/>
      <c r="Z15085" s="118"/>
      <c r="AA15085" s="118"/>
      <c r="AB15085" s="118"/>
    </row>
    <row r="15086" spans="1:28">
      <c r="A15086" s="113"/>
      <c r="B15086" s="113"/>
      <c r="C15086" s="114"/>
      <c r="D15086" s="115"/>
      <c r="E15086" s="115"/>
      <c r="F15086" s="116"/>
      <c r="G15086" s="116"/>
      <c r="H15086" s="116"/>
      <c r="I15086" s="116"/>
      <c r="J15086" s="117"/>
      <c r="K15086" s="117"/>
      <c r="L15086" s="114"/>
      <c r="M15086" s="114"/>
      <c r="N15086" s="114"/>
      <c r="O15086" s="114"/>
      <c r="P15086" s="118"/>
      <c r="Q15086" s="118"/>
      <c r="R15086" s="118"/>
      <c r="S15086" s="118"/>
      <c r="T15086" s="118"/>
      <c r="U15086" s="118"/>
      <c r="V15086" s="118"/>
      <c r="W15086" s="118"/>
      <c r="X15086" s="118"/>
      <c r="Y15086" s="118"/>
      <c r="Z15086" s="118"/>
      <c r="AA15086" s="118"/>
      <c r="AB15086" s="118"/>
    </row>
    <row r="15087" spans="1:28">
      <c r="A15087" s="113"/>
      <c r="B15087" s="113"/>
      <c r="C15087" s="114"/>
      <c r="D15087" s="115"/>
      <c r="E15087" s="115"/>
      <c r="F15087" s="116"/>
      <c r="G15087" s="116"/>
      <c r="H15087" s="116"/>
      <c r="I15087" s="116"/>
      <c r="J15087" s="117"/>
      <c r="K15087" s="117"/>
      <c r="L15087" s="114"/>
      <c r="M15087" s="114"/>
      <c r="N15087" s="114"/>
      <c r="O15087" s="114"/>
      <c r="P15087" s="118"/>
      <c r="Q15087" s="118"/>
      <c r="R15087" s="118"/>
      <c r="S15087" s="118"/>
      <c r="T15087" s="118"/>
      <c r="U15087" s="118"/>
      <c r="V15087" s="118"/>
      <c r="W15087" s="118"/>
      <c r="X15087" s="118"/>
      <c r="Y15087" s="118"/>
      <c r="Z15087" s="118"/>
      <c r="AA15087" s="118"/>
      <c r="AB15087" s="118"/>
    </row>
    <row r="15088" spans="1:28">
      <c r="A15088" s="113"/>
      <c r="B15088" s="113"/>
      <c r="C15088" s="114"/>
      <c r="D15088" s="115"/>
      <c r="E15088" s="115"/>
      <c r="F15088" s="116"/>
      <c r="G15088" s="116"/>
      <c r="H15088" s="116"/>
      <c r="I15088" s="116"/>
      <c r="J15088" s="117"/>
      <c r="K15088" s="117"/>
      <c r="L15088" s="114"/>
      <c r="M15088" s="114"/>
      <c r="N15088" s="114"/>
      <c r="O15088" s="114"/>
      <c r="P15088" s="118"/>
      <c r="Q15088" s="118"/>
      <c r="R15088" s="118"/>
      <c r="S15088" s="118"/>
      <c r="T15088" s="118"/>
      <c r="U15088" s="118"/>
      <c r="V15088" s="118"/>
      <c r="W15088" s="118"/>
      <c r="X15088" s="118"/>
      <c r="Y15088" s="118"/>
      <c r="Z15088" s="118"/>
      <c r="AA15088" s="118"/>
      <c r="AB15088" s="118"/>
    </row>
    <row r="15089" spans="1:28">
      <c r="A15089" s="113"/>
      <c r="B15089" s="113"/>
      <c r="C15089" s="114"/>
      <c r="D15089" s="115"/>
      <c r="E15089" s="115"/>
      <c r="F15089" s="116"/>
      <c r="G15089" s="116"/>
      <c r="H15089" s="116"/>
      <c r="I15089" s="116"/>
      <c r="J15089" s="117"/>
      <c r="K15089" s="117"/>
      <c r="L15089" s="114"/>
      <c r="M15089" s="114"/>
      <c r="N15089" s="114"/>
      <c r="O15089" s="114"/>
      <c r="P15089" s="118"/>
      <c r="Q15089" s="118"/>
      <c r="R15089" s="118"/>
      <c r="S15089" s="118"/>
      <c r="T15089" s="118"/>
      <c r="U15089" s="118"/>
      <c r="V15089" s="118"/>
      <c r="W15089" s="118"/>
      <c r="X15089" s="118"/>
      <c r="Y15089" s="118"/>
      <c r="Z15089" s="118"/>
      <c r="AA15089" s="118"/>
      <c r="AB15089" s="118"/>
    </row>
    <row r="15090" spans="1:28">
      <c r="A15090" s="113"/>
      <c r="B15090" s="113"/>
      <c r="C15090" s="114"/>
      <c r="D15090" s="115"/>
      <c r="E15090" s="115"/>
      <c r="F15090" s="116"/>
      <c r="G15090" s="116"/>
      <c r="H15090" s="116"/>
      <c r="I15090" s="116"/>
      <c r="J15090" s="117"/>
      <c r="K15090" s="117"/>
      <c r="L15090" s="114"/>
      <c r="M15090" s="114"/>
      <c r="N15090" s="114"/>
      <c r="O15090" s="114"/>
      <c r="P15090" s="118"/>
      <c r="Q15090" s="118"/>
      <c r="R15090" s="118"/>
      <c r="S15090" s="118"/>
      <c r="T15090" s="118"/>
      <c r="U15090" s="118"/>
      <c r="V15090" s="118"/>
      <c r="W15090" s="118"/>
      <c r="X15090" s="118"/>
      <c r="Y15090" s="118"/>
      <c r="Z15090" s="118"/>
      <c r="AA15090" s="118"/>
      <c r="AB15090" s="118"/>
    </row>
    <row r="15091" spans="1:28">
      <c r="A15091" s="113"/>
      <c r="B15091" s="113"/>
      <c r="C15091" s="114"/>
      <c r="D15091" s="115"/>
      <c r="E15091" s="115"/>
      <c r="F15091" s="116"/>
      <c r="G15091" s="116"/>
      <c r="H15091" s="116"/>
      <c r="I15091" s="116"/>
      <c r="J15091" s="117"/>
      <c r="K15091" s="117"/>
      <c r="L15091" s="114"/>
      <c r="M15091" s="114"/>
      <c r="N15091" s="114"/>
      <c r="O15091" s="114"/>
      <c r="P15091" s="118"/>
      <c r="Q15091" s="118"/>
      <c r="R15091" s="118"/>
      <c r="S15091" s="118"/>
      <c r="T15091" s="118"/>
      <c r="U15091" s="118"/>
      <c r="V15091" s="118"/>
      <c r="W15091" s="118"/>
      <c r="X15091" s="118"/>
      <c r="Y15091" s="118"/>
      <c r="Z15091" s="118"/>
      <c r="AA15091" s="118"/>
      <c r="AB15091" s="118"/>
    </row>
    <row r="15092" spans="1:28">
      <c r="A15092" s="113"/>
      <c r="B15092" s="113"/>
      <c r="C15092" s="114"/>
      <c r="D15092" s="115"/>
      <c r="E15092" s="115"/>
      <c r="F15092" s="116"/>
      <c r="G15092" s="116"/>
      <c r="H15092" s="116"/>
      <c r="I15092" s="116"/>
      <c r="J15092" s="117"/>
      <c r="K15092" s="117"/>
      <c r="L15092" s="114"/>
      <c r="M15092" s="114"/>
      <c r="N15092" s="114"/>
      <c r="O15092" s="114"/>
      <c r="P15092" s="118"/>
      <c r="Q15092" s="118"/>
      <c r="R15092" s="118"/>
      <c r="S15092" s="118"/>
      <c r="T15092" s="118"/>
      <c r="U15092" s="118"/>
      <c r="V15092" s="118"/>
      <c r="W15092" s="118"/>
      <c r="X15092" s="118"/>
      <c r="Y15092" s="118"/>
      <c r="Z15092" s="118"/>
      <c r="AA15092" s="118"/>
      <c r="AB15092" s="118"/>
    </row>
    <row r="15093" spans="1:28">
      <c r="A15093" s="113"/>
      <c r="B15093" s="113"/>
      <c r="C15093" s="114"/>
      <c r="D15093" s="115"/>
      <c r="E15093" s="115"/>
      <c r="F15093" s="116"/>
      <c r="G15093" s="116"/>
      <c r="H15093" s="116"/>
      <c r="I15093" s="116"/>
      <c r="J15093" s="117"/>
      <c r="K15093" s="117"/>
      <c r="L15093" s="114"/>
      <c r="M15093" s="114"/>
      <c r="N15093" s="114"/>
      <c r="O15093" s="114"/>
      <c r="P15093" s="118"/>
      <c r="Q15093" s="118"/>
      <c r="R15093" s="118"/>
      <c r="S15093" s="118"/>
      <c r="T15093" s="118"/>
      <c r="U15093" s="118"/>
      <c r="V15093" s="118"/>
      <c r="W15093" s="118"/>
      <c r="X15093" s="118"/>
      <c r="Y15093" s="118"/>
      <c r="Z15093" s="118"/>
      <c r="AA15093" s="118"/>
      <c r="AB15093" s="118"/>
    </row>
    <row r="15094" spans="1:28">
      <c r="A15094" s="113"/>
      <c r="B15094" s="113"/>
      <c r="C15094" s="114"/>
      <c r="D15094" s="115"/>
      <c r="E15094" s="115"/>
      <c r="F15094" s="116"/>
      <c r="G15094" s="116"/>
      <c r="H15094" s="116"/>
      <c r="I15094" s="116"/>
      <c r="J15094" s="117"/>
      <c r="K15094" s="117"/>
      <c r="L15094" s="114"/>
      <c r="M15094" s="114"/>
      <c r="N15094" s="114"/>
      <c r="O15094" s="114"/>
      <c r="P15094" s="118"/>
      <c r="Q15094" s="118"/>
      <c r="R15094" s="118"/>
      <c r="S15094" s="118"/>
      <c r="T15094" s="118"/>
      <c r="U15094" s="118"/>
      <c r="V15094" s="118"/>
      <c r="W15094" s="118"/>
      <c r="X15094" s="118"/>
      <c r="Y15094" s="118"/>
      <c r="Z15094" s="118"/>
      <c r="AA15094" s="118"/>
      <c r="AB15094" s="118"/>
    </row>
    <row r="15095" spans="1:28">
      <c r="A15095" s="113"/>
      <c r="B15095" s="113"/>
      <c r="C15095" s="114"/>
      <c r="D15095" s="115"/>
      <c r="E15095" s="115"/>
      <c r="F15095" s="116"/>
      <c r="G15095" s="116"/>
      <c r="H15095" s="116"/>
      <c r="I15095" s="116"/>
      <c r="J15095" s="117"/>
      <c r="K15095" s="117"/>
      <c r="L15095" s="114"/>
      <c r="M15095" s="114"/>
      <c r="N15095" s="114"/>
      <c r="O15095" s="114"/>
      <c r="P15095" s="118"/>
      <c r="Q15095" s="118"/>
      <c r="R15095" s="118"/>
      <c r="S15095" s="118"/>
      <c r="T15095" s="118"/>
      <c r="U15095" s="118"/>
      <c r="V15095" s="118"/>
      <c r="W15095" s="118"/>
      <c r="X15095" s="118"/>
      <c r="Y15095" s="118"/>
      <c r="Z15095" s="118"/>
      <c r="AA15095" s="118"/>
      <c r="AB15095" s="118"/>
    </row>
    <row r="15096" spans="1:28">
      <c r="A15096" s="113"/>
      <c r="B15096" s="113"/>
      <c r="C15096" s="114"/>
      <c r="D15096" s="115"/>
      <c r="E15096" s="115"/>
      <c r="F15096" s="116"/>
      <c r="G15096" s="116"/>
      <c r="H15096" s="116"/>
      <c r="I15096" s="116"/>
      <c r="J15096" s="117"/>
      <c r="K15096" s="117"/>
      <c r="L15096" s="114"/>
      <c r="M15096" s="114"/>
      <c r="N15096" s="114"/>
      <c r="O15096" s="114"/>
      <c r="P15096" s="118"/>
      <c r="Q15096" s="118"/>
      <c r="R15096" s="118"/>
      <c r="S15096" s="118"/>
      <c r="T15096" s="118"/>
      <c r="U15096" s="118"/>
      <c r="V15096" s="118"/>
      <c r="W15096" s="118"/>
      <c r="X15096" s="118"/>
      <c r="Y15096" s="118"/>
      <c r="Z15096" s="118"/>
      <c r="AA15096" s="118"/>
      <c r="AB15096" s="118"/>
    </row>
    <row r="15097" spans="1:28">
      <c r="A15097" s="113"/>
      <c r="B15097" s="113"/>
      <c r="C15097" s="114"/>
      <c r="D15097" s="115"/>
      <c r="E15097" s="115"/>
      <c r="F15097" s="116"/>
      <c r="G15097" s="116"/>
      <c r="H15097" s="116"/>
      <c r="I15097" s="116"/>
      <c r="J15097" s="117"/>
      <c r="K15097" s="117"/>
      <c r="L15097" s="114"/>
      <c r="M15097" s="114"/>
      <c r="N15097" s="114"/>
      <c r="O15097" s="114"/>
      <c r="P15097" s="118"/>
      <c r="Q15097" s="118"/>
      <c r="R15097" s="118"/>
      <c r="S15097" s="118"/>
      <c r="T15097" s="118"/>
      <c r="U15097" s="118"/>
      <c r="V15097" s="118"/>
      <c r="W15097" s="118"/>
      <c r="X15097" s="118"/>
      <c r="Y15097" s="118"/>
      <c r="Z15097" s="118"/>
      <c r="AA15097" s="118"/>
      <c r="AB15097" s="118"/>
    </row>
    <row r="15098" spans="1:28">
      <c r="A15098" s="113"/>
      <c r="B15098" s="113"/>
      <c r="C15098" s="114"/>
      <c r="D15098" s="115"/>
      <c r="E15098" s="115"/>
      <c r="F15098" s="116"/>
      <c r="G15098" s="116"/>
      <c r="H15098" s="116"/>
      <c r="I15098" s="116"/>
      <c r="J15098" s="117"/>
      <c r="K15098" s="117"/>
      <c r="L15098" s="114"/>
      <c r="M15098" s="114"/>
      <c r="N15098" s="114"/>
      <c r="O15098" s="114"/>
      <c r="P15098" s="118"/>
      <c r="Q15098" s="118"/>
      <c r="R15098" s="118"/>
      <c r="S15098" s="118"/>
      <c r="T15098" s="118"/>
      <c r="U15098" s="118"/>
      <c r="V15098" s="118"/>
      <c r="W15098" s="118"/>
      <c r="X15098" s="118"/>
      <c r="Y15098" s="118"/>
      <c r="Z15098" s="118"/>
      <c r="AA15098" s="118"/>
      <c r="AB15098" s="118"/>
    </row>
    <row r="15099" spans="1:28">
      <c r="A15099" s="113"/>
      <c r="B15099" s="113"/>
      <c r="C15099" s="114"/>
      <c r="D15099" s="115"/>
      <c r="E15099" s="115"/>
      <c r="F15099" s="116"/>
      <c r="G15099" s="116"/>
      <c r="H15099" s="116"/>
      <c r="I15099" s="116"/>
      <c r="J15099" s="117"/>
      <c r="K15099" s="117"/>
      <c r="L15099" s="114"/>
      <c r="M15099" s="114"/>
      <c r="N15099" s="114"/>
      <c r="O15099" s="114"/>
      <c r="P15099" s="118"/>
      <c r="Q15099" s="118"/>
      <c r="R15099" s="118"/>
      <c r="S15099" s="118"/>
      <c r="T15099" s="118"/>
      <c r="U15099" s="118"/>
      <c r="V15099" s="118"/>
      <c r="W15099" s="118"/>
      <c r="X15099" s="118"/>
      <c r="Y15099" s="118"/>
      <c r="Z15099" s="118"/>
      <c r="AA15099" s="118"/>
      <c r="AB15099" s="118"/>
    </row>
    <row r="15100" spans="1:28">
      <c r="A15100" s="113"/>
      <c r="B15100" s="113"/>
      <c r="C15100" s="114"/>
      <c r="D15100" s="115"/>
      <c r="E15100" s="115"/>
      <c r="F15100" s="116"/>
      <c r="G15100" s="116"/>
      <c r="H15100" s="116"/>
      <c r="I15100" s="116"/>
      <c r="J15100" s="117"/>
      <c r="K15100" s="117"/>
      <c r="L15100" s="114"/>
      <c r="M15100" s="114"/>
      <c r="N15100" s="114"/>
      <c r="O15100" s="114"/>
      <c r="P15100" s="118"/>
      <c r="Q15100" s="118"/>
      <c r="R15100" s="118"/>
      <c r="S15100" s="118"/>
      <c r="T15100" s="118"/>
      <c r="U15100" s="118"/>
      <c r="V15100" s="118"/>
      <c r="W15100" s="118"/>
      <c r="X15100" s="118"/>
      <c r="Y15100" s="118"/>
      <c r="Z15100" s="118"/>
      <c r="AA15100" s="118"/>
      <c r="AB15100" s="118"/>
    </row>
    <row r="15101" spans="1:28">
      <c r="A15101" s="113"/>
      <c r="B15101" s="113"/>
      <c r="C15101" s="114"/>
      <c r="D15101" s="115"/>
      <c r="E15101" s="115"/>
      <c r="F15101" s="116"/>
      <c r="G15101" s="116"/>
      <c r="H15101" s="116"/>
      <c r="I15101" s="116"/>
      <c r="J15101" s="117"/>
      <c r="K15101" s="117"/>
      <c r="L15101" s="114"/>
      <c r="M15101" s="114"/>
      <c r="N15101" s="114"/>
      <c r="O15101" s="114"/>
      <c r="P15101" s="118"/>
      <c r="Q15101" s="118"/>
      <c r="R15101" s="118"/>
      <c r="S15101" s="118"/>
      <c r="T15101" s="118"/>
      <c r="U15101" s="118"/>
      <c r="V15101" s="118"/>
      <c r="W15101" s="118"/>
      <c r="X15101" s="118"/>
      <c r="Y15101" s="118"/>
      <c r="Z15101" s="118"/>
      <c r="AA15101" s="118"/>
      <c r="AB15101" s="118"/>
    </row>
    <row r="15102" spans="1:28">
      <c r="A15102" s="113"/>
      <c r="B15102" s="113"/>
      <c r="C15102" s="114"/>
      <c r="D15102" s="115"/>
      <c r="E15102" s="115"/>
      <c r="F15102" s="116"/>
      <c r="G15102" s="116"/>
      <c r="H15102" s="116"/>
      <c r="I15102" s="116"/>
      <c r="J15102" s="117"/>
      <c r="K15102" s="117"/>
      <c r="L15102" s="114"/>
      <c r="M15102" s="114"/>
      <c r="N15102" s="114"/>
      <c r="O15102" s="114"/>
      <c r="P15102" s="118"/>
      <c r="Q15102" s="118"/>
      <c r="R15102" s="118"/>
      <c r="S15102" s="118"/>
      <c r="T15102" s="118"/>
      <c r="U15102" s="118"/>
      <c r="V15102" s="118"/>
      <c r="W15102" s="118"/>
      <c r="X15102" s="118"/>
      <c r="Y15102" s="118"/>
      <c r="Z15102" s="118"/>
      <c r="AA15102" s="118"/>
      <c r="AB15102" s="118"/>
    </row>
    <row r="15103" spans="1:28">
      <c r="A15103" s="113"/>
      <c r="B15103" s="113"/>
      <c r="C15103" s="114"/>
      <c r="D15103" s="115"/>
      <c r="E15103" s="115"/>
      <c r="F15103" s="116"/>
      <c r="G15103" s="116"/>
      <c r="H15103" s="116"/>
      <c r="I15103" s="116"/>
      <c r="J15103" s="117"/>
      <c r="K15103" s="117"/>
      <c r="L15103" s="114"/>
      <c r="M15103" s="114"/>
      <c r="N15103" s="114"/>
      <c r="O15103" s="114"/>
      <c r="P15103" s="118"/>
      <c r="Q15103" s="118"/>
      <c r="R15103" s="118"/>
      <c r="S15103" s="118"/>
      <c r="T15103" s="118"/>
      <c r="U15103" s="118"/>
      <c r="V15103" s="118"/>
      <c r="W15103" s="118"/>
      <c r="X15103" s="118"/>
      <c r="Y15103" s="118"/>
      <c r="Z15103" s="118"/>
      <c r="AA15103" s="118"/>
      <c r="AB15103" s="118"/>
    </row>
    <row r="15104" spans="1:28">
      <c r="A15104" s="113"/>
      <c r="B15104" s="113"/>
      <c r="C15104" s="114"/>
      <c r="D15104" s="115"/>
      <c r="E15104" s="115"/>
      <c r="F15104" s="116"/>
      <c r="G15104" s="116"/>
      <c r="H15104" s="116"/>
      <c r="I15104" s="116"/>
      <c r="J15104" s="117"/>
      <c r="K15104" s="117"/>
      <c r="L15104" s="114"/>
      <c r="M15104" s="114"/>
      <c r="N15104" s="114"/>
      <c r="O15104" s="114"/>
      <c r="P15104" s="118"/>
      <c r="Q15104" s="118"/>
      <c r="R15104" s="118"/>
      <c r="S15104" s="118"/>
      <c r="T15104" s="118"/>
      <c r="U15104" s="118"/>
      <c r="V15104" s="118"/>
      <c r="W15104" s="118"/>
      <c r="X15104" s="118"/>
      <c r="Y15104" s="118"/>
      <c r="Z15104" s="118"/>
      <c r="AA15104" s="118"/>
      <c r="AB15104" s="118"/>
    </row>
    <row r="15105" spans="1:28">
      <c r="A15105" s="113"/>
      <c r="B15105" s="113"/>
      <c r="C15105" s="114"/>
      <c r="D15105" s="115"/>
      <c r="E15105" s="115"/>
      <c r="F15105" s="116"/>
      <c r="G15105" s="116"/>
      <c r="H15105" s="116"/>
      <c r="I15105" s="116"/>
      <c r="J15105" s="117"/>
      <c r="K15105" s="117"/>
      <c r="L15105" s="114"/>
      <c r="M15105" s="114"/>
      <c r="N15105" s="114"/>
      <c r="O15105" s="114"/>
      <c r="P15105" s="118"/>
      <c r="Q15105" s="118"/>
      <c r="R15105" s="118"/>
      <c r="S15105" s="118"/>
      <c r="T15105" s="118"/>
      <c r="U15105" s="118"/>
      <c r="V15105" s="118"/>
      <c r="W15105" s="118"/>
      <c r="X15105" s="118"/>
      <c r="Y15105" s="118"/>
      <c r="Z15105" s="118"/>
      <c r="AA15105" s="118"/>
      <c r="AB15105" s="118"/>
    </row>
    <row r="15106" spans="1:28">
      <c r="A15106" s="113"/>
      <c r="B15106" s="113"/>
      <c r="C15106" s="114"/>
      <c r="D15106" s="115"/>
      <c r="E15106" s="115"/>
      <c r="F15106" s="116"/>
      <c r="G15106" s="116"/>
      <c r="H15106" s="116"/>
      <c r="I15106" s="116"/>
      <c r="J15106" s="117"/>
      <c r="K15106" s="117"/>
      <c r="L15106" s="114"/>
      <c r="M15106" s="114"/>
      <c r="N15106" s="114"/>
      <c r="O15106" s="114"/>
      <c r="P15106" s="118"/>
      <c r="Q15106" s="118"/>
      <c r="R15106" s="118"/>
      <c r="S15106" s="118"/>
      <c r="T15106" s="118"/>
      <c r="U15106" s="118"/>
      <c r="V15106" s="118"/>
      <c r="W15106" s="118"/>
      <c r="X15106" s="118"/>
      <c r="Y15106" s="118"/>
      <c r="Z15106" s="118"/>
      <c r="AA15106" s="118"/>
      <c r="AB15106" s="118"/>
    </row>
    <row r="15107" spans="1:28">
      <c r="A15107" s="113"/>
      <c r="B15107" s="113"/>
      <c r="C15107" s="114"/>
      <c r="D15107" s="115"/>
      <c r="E15107" s="115"/>
      <c r="F15107" s="116"/>
      <c r="G15107" s="116"/>
      <c r="H15107" s="116"/>
      <c r="I15107" s="116"/>
      <c r="J15107" s="117"/>
      <c r="K15107" s="117"/>
      <c r="L15107" s="114"/>
      <c r="M15107" s="114"/>
      <c r="N15107" s="114"/>
      <c r="O15107" s="114"/>
      <c r="P15107" s="118"/>
      <c r="Q15107" s="118"/>
      <c r="R15107" s="118"/>
      <c r="S15107" s="118"/>
      <c r="T15107" s="118"/>
      <c r="U15107" s="118"/>
      <c r="V15107" s="118"/>
      <c r="W15107" s="118"/>
      <c r="X15107" s="118"/>
      <c r="Y15107" s="118"/>
      <c r="Z15107" s="118"/>
      <c r="AA15107" s="118"/>
      <c r="AB15107" s="118"/>
    </row>
    <row r="15108" spans="1:28">
      <c r="A15108" s="113"/>
      <c r="B15108" s="113"/>
      <c r="C15108" s="114"/>
      <c r="D15108" s="115"/>
      <c r="E15108" s="115"/>
      <c r="F15108" s="116"/>
      <c r="G15108" s="116"/>
      <c r="H15108" s="116"/>
      <c r="I15108" s="116"/>
      <c r="J15108" s="117"/>
      <c r="K15108" s="117"/>
      <c r="L15108" s="114"/>
      <c r="M15108" s="114"/>
      <c r="N15108" s="114"/>
      <c r="O15108" s="114"/>
      <c r="P15108" s="118"/>
      <c r="Q15108" s="118"/>
      <c r="R15108" s="118"/>
      <c r="S15108" s="118"/>
      <c r="T15108" s="118"/>
      <c r="U15108" s="118"/>
      <c r="V15108" s="118"/>
      <c r="W15108" s="118"/>
      <c r="X15108" s="118"/>
      <c r="Y15108" s="118"/>
      <c r="Z15108" s="118"/>
      <c r="AA15108" s="118"/>
      <c r="AB15108" s="118"/>
    </row>
    <row r="15109" spans="1:28">
      <c r="A15109" s="113"/>
      <c r="B15109" s="113"/>
      <c r="C15109" s="114"/>
      <c r="D15109" s="115"/>
      <c r="E15109" s="115"/>
      <c r="F15109" s="116"/>
      <c r="G15109" s="116"/>
      <c r="H15109" s="116"/>
      <c r="I15109" s="116"/>
      <c r="J15109" s="117"/>
      <c r="K15109" s="117"/>
      <c r="L15109" s="114"/>
      <c r="M15109" s="114"/>
      <c r="N15109" s="114"/>
      <c r="O15109" s="114"/>
      <c r="P15109" s="118"/>
      <c r="Q15109" s="118"/>
      <c r="R15109" s="118"/>
      <c r="S15109" s="118"/>
      <c r="T15109" s="118"/>
      <c r="U15109" s="118"/>
      <c r="V15109" s="118"/>
      <c r="W15109" s="118"/>
      <c r="X15109" s="118"/>
      <c r="Y15109" s="118"/>
      <c r="Z15109" s="118"/>
      <c r="AA15109" s="118"/>
      <c r="AB15109" s="118"/>
    </row>
    <row r="15110" spans="1:28">
      <c r="A15110" s="113"/>
      <c r="B15110" s="113"/>
      <c r="C15110" s="114"/>
      <c r="D15110" s="115"/>
      <c r="E15110" s="115"/>
      <c r="F15110" s="116"/>
      <c r="G15110" s="116"/>
      <c r="H15110" s="116"/>
      <c r="I15110" s="116"/>
      <c r="J15110" s="117"/>
      <c r="K15110" s="117"/>
      <c r="L15110" s="114"/>
      <c r="M15110" s="114"/>
      <c r="N15110" s="114"/>
      <c r="O15110" s="114"/>
      <c r="P15110" s="118"/>
      <c r="Q15110" s="118"/>
      <c r="R15110" s="118"/>
      <c r="S15110" s="118"/>
      <c r="T15110" s="118"/>
      <c r="U15110" s="118"/>
      <c r="V15110" s="118"/>
      <c r="W15110" s="118"/>
      <c r="X15110" s="118"/>
      <c r="Y15110" s="118"/>
      <c r="Z15110" s="118"/>
      <c r="AA15110" s="118"/>
      <c r="AB15110" s="118"/>
    </row>
    <row r="15111" spans="1:28">
      <c r="A15111" s="113"/>
      <c r="B15111" s="113"/>
      <c r="C15111" s="114"/>
      <c r="D15111" s="115"/>
      <c r="E15111" s="115"/>
      <c r="F15111" s="116"/>
      <c r="G15111" s="116"/>
      <c r="H15111" s="116"/>
      <c r="I15111" s="116"/>
      <c r="J15111" s="117"/>
      <c r="K15111" s="117"/>
      <c r="L15111" s="114"/>
      <c r="M15111" s="114"/>
      <c r="N15111" s="114"/>
      <c r="O15111" s="114"/>
      <c r="P15111" s="118"/>
      <c r="Q15111" s="118"/>
      <c r="R15111" s="118"/>
      <c r="S15111" s="118"/>
      <c r="T15111" s="118"/>
      <c r="U15111" s="118"/>
      <c r="V15111" s="118"/>
      <c r="W15111" s="118"/>
      <c r="X15111" s="118"/>
      <c r="Y15111" s="118"/>
      <c r="Z15111" s="118"/>
      <c r="AA15111" s="118"/>
      <c r="AB15111" s="118"/>
    </row>
    <row r="15112" spans="1:28">
      <c r="A15112" s="113"/>
      <c r="B15112" s="113"/>
      <c r="C15112" s="114"/>
      <c r="D15112" s="115"/>
      <c r="E15112" s="115"/>
      <c r="F15112" s="116"/>
      <c r="G15112" s="116"/>
      <c r="H15112" s="116"/>
      <c r="I15112" s="116"/>
      <c r="J15112" s="117"/>
      <c r="K15112" s="117"/>
      <c r="L15112" s="114"/>
      <c r="M15112" s="114"/>
      <c r="N15112" s="114"/>
      <c r="O15112" s="114"/>
      <c r="P15112" s="118"/>
      <c r="Q15112" s="118"/>
      <c r="R15112" s="118"/>
      <c r="S15112" s="118"/>
      <c r="T15112" s="118"/>
      <c r="U15112" s="118"/>
      <c r="V15112" s="118"/>
      <c r="W15112" s="118"/>
      <c r="X15112" s="118"/>
      <c r="Y15112" s="118"/>
      <c r="Z15112" s="118"/>
      <c r="AA15112" s="118"/>
      <c r="AB15112" s="118"/>
    </row>
    <row r="15113" spans="1:28">
      <c r="A15113" s="113"/>
      <c r="B15113" s="113"/>
      <c r="C15113" s="114"/>
      <c r="D15113" s="115"/>
      <c r="E15113" s="115"/>
      <c r="F15113" s="116"/>
      <c r="G15113" s="116"/>
      <c r="H15113" s="116"/>
      <c r="I15113" s="116"/>
      <c r="J15113" s="117"/>
      <c r="K15113" s="117"/>
      <c r="L15113" s="114"/>
      <c r="M15113" s="114"/>
      <c r="N15113" s="114"/>
      <c r="O15113" s="114"/>
      <c r="P15113" s="118"/>
      <c r="Q15113" s="118"/>
      <c r="R15113" s="118"/>
      <c r="S15113" s="118"/>
      <c r="T15113" s="118"/>
      <c r="U15113" s="118"/>
      <c r="V15113" s="118"/>
      <c r="W15113" s="118"/>
      <c r="X15113" s="118"/>
      <c r="Y15113" s="118"/>
      <c r="Z15113" s="118"/>
      <c r="AA15113" s="118"/>
      <c r="AB15113" s="118"/>
    </row>
    <row r="15114" spans="1:28">
      <c r="A15114" s="113"/>
      <c r="B15114" s="113"/>
      <c r="C15114" s="114"/>
      <c r="D15114" s="115"/>
      <c r="E15114" s="115"/>
      <c r="F15114" s="116"/>
      <c r="G15114" s="116"/>
      <c r="H15114" s="116"/>
      <c r="I15114" s="116"/>
      <c r="J15114" s="117"/>
      <c r="K15114" s="117"/>
      <c r="L15114" s="114"/>
      <c r="M15114" s="114"/>
      <c r="N15114" s="114"/>
      <c r="O15114" s="114"/>
      <c r="P15114" s="118"/>
      <c r="Q15114" s="118"/>
      <c r="R15114" s="118"/>
      <c r="S15114" s="118"/>
      <c r="T15114" s="118"/>
      <c r="U15114" s="118"/>
      <c r="V15114" s="118"/>
      <c r="W15114" s="118"/>
      <c r="X15114" s="118"/>
      <c r="Y15114" s="118"/>
      <c r="Z15114" s="118"/>
      <c r="AA15114" s="118"/>
      <c r="AB15114" s="118"/>
    </row>
    <row r="15115" spans="1:28">
      <c r="A15115" s="113"/>
      <c r="B15115" s="113"/>
      <c r="C15115" s="114"/>
      <c r="D15115" s="115"/>
      <c r="E15115" s="115"/>
      <c r="F15115" s="116"/>
      <c r="G15115" s="116"/>
      <c r="H15115" s="116"/>
      <c r="I15115" s="116"/>
      <c r="J15115" s="117"/>
      <c r="K15115" s="117"/>
      <c r="L15115" s="114"/>
      <c r="M15115" s="114"/>
      <c r="N15115" s="114"/>
      <c r="O15115" s="114"/>
      <c r="P15115" s="118"/>
      <c r="Q15115" s="118"/>
      <c r="R15115" s="118"/>
      <c r="S15115" s="118"/>
      <c r="T15115" s="118"/>
      <c r="U15115" s="118"/>
      <c r="V15115" s="118"/>
      <c r="W15115" s="118"/>
      <c r="X15115" s="118"/>
      <c r="Y15115" s="118"/>
      <c r="Z15115" s="118"/>
      <c r="AA15115" s="118"/>
      <c r="AB15115" s="118"/>
    </row>
    <row r="15116" spans="1:28">
      <c r="A15116" s="113"/>
      <c r="B15116" s="113"/>
      <c r="C15116" s="114"/>
      <c r="D15116" s="115"/>
      <c r="E15116" s="115"/>
      <c r="F15116" s="116"/>
      <c r="G15116" s="116"/>
      <c r="H15116" s="116"/>
      <c r="I15116" s="116"/>
      <c r="J15116" s="117"/>
      <c r="K15116" s="117"/>
      <c r="L15116" s="114"/>
      <c r="M15116" s="114"/>
      <c r="N15116" s="114"/>
      <c r="O15116" s="114"/>
      <c r="P15116" s="118"/>
      <c r="Q15116" s="118"/>
      <c r="R15116" s="118"/>
      <c r="S15116" s="118"/>
      <c r="T15116" s="118"/>
      <c r="U15116" s="118"/>
      <c r="V15116" s="118"/>
      <c r="W15116" s="118"/>
      <c r="X15116" s="118"/>
      <c r="Y15116" s="118"/>
      <c r="Z15116" s="118"/>
      <c r="AA15116" s="118"/>
      <c r="AB15116" s="118"/>
    </row>
    <row r="15117" spans="1:28">
      <c r="A15117" s="113"/>
      <c r="B15117" s="113"/>
      <c r="C15117" s="114"/>
      <c r="D15117" s="115"/>
      <c r="E15117" s="115"/>
      <c r="F15117" s="116"/>
      <c r="G15117" s="116"/>
      <c r="H15117" s="116"/>
      <c r="I15117" s="116"/>
      <c r="J15117" s="117"/>
      <c r="K15117" s="117"/>
      <c r="L15117" s="114"/>
      <c r="M15117" s="114"/>
      <c r="N15117" s="114"/>
      <c r="O15117" s="114"/>
      <c r="P15117" s="118"/>
      <c r="Q15117" s="118"/>
      <c r="R15117" s="118"/>
      <c r="S15117" s="118"/>
      <c r="T15117" s="118"/>
      <c r="U15117" s="118"/>
      <c r="V15117" s="118"/>
      <c r="W15117" s="118"/>
      <c r="X15117" s="118"/>
      <c r="Y15117" s="118"/>
      <c r="Z15117" s="118"/>
      <c r="AA15117" s="118"/>
      <c r="AB15117" s="118"/>
    </row>
    <row r="15118" spans="1:28">
      <c r="A15118" s="113"/>
      <c r="B15118" s="113"/>
      <c r="C15118" s="114"/>
      <c r="D15118" s="115"/>
      <c r="E15118" s="115"/>
      <c r="F15118" s="116"/>
      <c r="G15118" s="116"/>
      <c r="H15118" s="116"/>
      <c r="I15118" s="116"/>
      <c r="J15118" s="117"/>
      <c r="K15118" s="117"/>
      <c r="L15118" s="114"/>
      <c r="M15118" s="114"/>
      <c r="N15118" s="114"/>
      <c r="O15118" s="114"/>
      <c r="P15118" s="118"/>
      <c r="Q15118" s="118"/>
      <c r="R15118" s="118"/>
      <c r="S15118" s="118"/>
      <c r="T15118" s="118"/>
      <c r="U15118" s="118"/>
      <c r="V15118" s="118"/>
      <c r="W15118" s="118"/>
      <c r="X15118" s="118"/>
      <c r="Y15118" s="118"/>
      <c r="Z15118" s="118"/>
      <c r="AA15118" s="118"/>
      <c r="AB15118" s="118"/>
    </row>
    <row r="15119" spans="1:28">
      <c r="A15119" s="113"/>
      <c r="B15119" s="113"/>
      <c r="C15119" s="114"/>
      <c r="D15119" s="115"/>
      <c r="E15119" s="115"/>
      <c r="F15119" s="116"/>
      <c r="G15119" s="116"/>
      <c r="H15119" s="116"/>
      <c r="I15119" s="116"/>
      <c r="J15119" s="117"/>
      <c r="K15119" s="117"/>
      <c r="L15119" s="114"/>
      <c r="M15119" s="114"/>
      <c r="N15119" s="114"/>
      <c r="O15119" s="114"/>
      <c r="P15119" s="118"/>
      <c r="Q15119" s="118"/>
      <c r="R15119" s="118"/>
      <c r="S15119" s="118"/>
      <c r="T15119" s="118"/>
      <c r="U15119" s="118"/>
      <c r="V15119" s="118"/>
      <c r="W15119" s="118"/>
      <c r="X15119" s="118"/>
      <c r="Y15119" s="118"/>
      <c r="Z15119" s="118"/>
      <c r="AA15119" s="118"/>
      <c r="AB15119" s="118"/>
    </row>
    <row r="15120" spans="1:28">
      <c r="A15120" s="113"/>
      <c r="B15120" s="113"/>
      <c r="C15120" s="114"/>
      <c r="D15120" s="115"/>
      <c r="E15120" s="115"/>
      <c r="F15120" s="116"/>
      <c r="G15120" s="116"/>
      <c r="H15120" s="116"/>
      <c r="I15120" s="116"/>
      <c r="J15120" s="117"/>
      <c r="K15120" s="117"/>
      <c r="L15120" s="114"/>
      <c r="M15120" s="114"/>
      <c r="N15120" s="114"/>
      <c r="O15120" s="114"/>
      <c r="P15120" s="118"/>
      <c r="Q15120" s="118"/>
      <c r="R15120" s="118"/>
      <c r="S15120" s="118"/>
      <c r="T15120" s="118"/>
      <c r="U15120" s="118"/>
      <c r="V15120" s="118"/>
      <c r="W15120" s="118"/>
      <c r="X15120" s="118"/>
      <c r="Y15120" s="118"/>
      <c r="Z15120" s="118"/>
      <c r="AA15120" s="118"/>
      <c r="AB15120" s="118"/>
    </row>
    <row r="15121" spans="1:28">
      <c r="A15121" s="113"/>
      <c r="B15121" s="113"/>
      <c r="C15121" s="114"/>
      <c r="D15121" s="115"/>
      <c r="E15121" s="115"/>
      <c r="F15121" s="116"/>
      <c r="G15121" s="116"/>
      <c r="H15121" s="116"/>
      <c r="I15121" s="116"/>
      <c r="J15121" s="117"/>
      <c r="K15121" s="117"/>
      <c r="L15121" s="114"/>
      <c r="M15121" s="114"/>
      <c r="N15121" s="114"/>
      <c r="O15121" s="114"/>
      <c r="P15121" s="118"/>
      <c r="Q15121" s="118"/>
      <c r="R15121" s="118"/>
      <c r="S15121" s="118"/>
      <c r="T15121" s="118"/>
      <c r="U15121" s="118"/>
      <c r="V15121" s="118"/>
      <c r="W15121" s="118"/>
      <c r="X15121" s="118"/>
      <c r="Y15121" s="118"/>
      <c r="Z15121" s="118"/>
      <c r="AA15121" s="118"/>
      <c r="AB15121" s="118"/>
    </row>
    <row r="15122" spans="1:28">
      <c r="A15122" s="113"/>
      <c r="B15122" s="113"/>
      <c r="C15122" s="114"/>
      <c r="D15122" s="115"/>
      <c r="E15122" s="115"/>
      <c r="F15122" s="116"/>
      <c r="G15122" s="116"/>
      <c r="H15122" s="116"/>
      <c r="I15122" s="116"/>
      <c r="J15122" s="117"/>
      <c r="K15122" s="117"/>
      <c r="L15122" s="114"/>
      <c r="M15122" s="114"/>
      <c r="N15122" s="114"/>
      <c r="O15122" s="114"/>
      <c r="P15122" s="118"/>
      <c r="Q15122" s="118"/>
      <c r="R15122" s="118"/>
      <c r="S15122" s="118"/>
      <c r="T15122" s="118"/>
      <c r="U15122" s="118"/>
      <c r="V15122" s="118"/>
      <c r="W15122" s="118"/>
      <c r="X15122" s="118"/>
      <c r="Y15122" s="118"/>
      <c r="Z15122" s="118"/>
      <c r="AA15122" s="118"/>
      <c r="AB15122" s="118"/>
    </row>
    <row r="15123" spans="1:28">
      <c r="A15123" s="113"/>
      <c r="B15123" s="113"/>
      <c r="C15123" s="114"/>
      <c r="D15123" s="115"/>
      <c r="E15123" s="115"/>
      <c r="F15123" s="116"/>
      <c r="G15123" s="116"/>
      <c r="H15123" s="116"/>
      <c r="I15123" s="116"/>
      <c r="J15123" s="117"/>
      <c r="K15123" s="117"/>
      <c r="L15123" s="114"/>
      <c r="M15123" s="114"/>
      <c r="N15123" s="114"/>
      <c r="O15123" s="114"/>
      <c r="P15123" s="118"/>
      <c r="Q15123" s="118"/>
      <c r="R15123" s="118"/>
      <c r="S15123" s="118"/>
      <c r="T15123" s="118"/>
      <c r="U15123" s="118"/>
      <c r="V15123" s="118"/>
      <c r="W15123" s="118"/>
      <c r="X15123" s="118"/>
      <c r="Y15123" s="118"/>
      <c r="Z15123" s="118"/>
      <c r="AA15123" s="118"/>
      <c r="AB15123" s="118"/>
    </row>
    <row r="15124" spans="1:28">
      <c r="A15124" s="113"/>
      <c r="B15124" s="113"/>
      <c r="C15124" s="114"/>
      <c r="D15124" s="115"/>
      <c r="E15124" s="115"/>
      <c r="F15124" s="116"/>
      <c r="G15124" s="116"/>
      <c r="H15124" s="116"/>
      <c r="I15124" s="116"/>
      <c r="J15124" s="117"/>
      <c r="K15124" s="117"/>
      <c r="L15124" s="114"/>
      <c r="M15124" s="114"/>
      <c r="N15124" s="114"/>
      <c r="O15124" s="114"/>
      <c r="P15124" s="118"/>
      <c r="Q15124" s="118"/>
      <c r="R15124" s="118"/>
      <c r="S15124" s="118"/>
      <c r="T15124" s="118"/>
      <c r="U15124" s="118"/>
      <c r="V15124" s="118"/>
      <c r="W15124" s="118"/>
      <c r="X15124" s="118"/>
      <c r="Y15124" s="118"/>
      <c r="Z15124" s="118"/>
      <c r="AA15124" s="118"/>
      <c r="AB15124" s="118"/>
    </row>
    <row r="15125" spans="1:28">
      <c r="A15125" s="113"/>
      <c r="B15125" s="113"/>
      <c r="C15125" s="114"/>
      <c r="D15125" s="115"/>
      <c r="E15125" s="115"/>
      <c r="F15125" s="116"/>
      <c r="G15125" s="116"/>
      <c r="H15125" s="116"/>
      <c r="I15125" s="116"/>
      <c r="J15125" s="117"/>
      <c r="K15125" s="117"/>
      <c r="L15125" s="114"/>
      <c r="M15125" s="114"/>
      <c r="N15125" s="114"/>
      <c r="O15125" s="114"/>
      <c r="P15125" s="118"/>
      <c r="Q15125" s="118"/>
      <c r="R15125" s="118"/>
      <c r="S15125" s="118"/>
      <c r="T15125" s="118"/>
      <c r="U15125" s="118"/>
      <c r="V15125" s="118"/>
      <c r="W15125" s="118"/>
      <c r="X15125" s="118"/>
      <c r="Y15125" s="118"/>
      <c r="Z15125" s="118"/>
      <c r="AA15125" s="118"/>
      <c r="AB15125" s="118"/>
    </row>
    <row r="15126" spans="1:28">
      <c r="A15126" s="113"/>
      <c r="B15126" s="113"/>
      <c r="C15126" s="114"/>
      <c r="D15126" s="115"/>
      <c r="E15126" s="115"/>
      <c r="F15126" s="116"/>
      <c r="G15126" s="116"/>
      <c r="H15126" s="116"/>
      <c r="I15126" s="116"/>
      <c r="J15126" s="117"/>
      <c r="K15126" s="117"/>
      <c r="L15126" s="114"/>
      <c r="M15126" s="114"/>
      <c r="N15126" s="114"/>
      <c r="O15126" s="114"/>
      <c r="P15126" s="118"/>
      <c r="Q15126" s="118"/>
      <c r="R15126" s="118"/>
      <c r="S15126" s="118"/>
      <c r="T15126" s="118"/>
      <c r="U15126" s="118"/>
      <c r="V15126" s="118"/>
      <c r="W15126" s="118"/>
      <c r="X15126" s="118"/>
      <c r="Y15126" s="118"/>
      <c r="Z15126" s="118"/>
      <c r="AA15126" s="118"/>
      <c r="AB15126" s="118"/>
    </row>
    <row r="15127" spans="1:28">
      <c r="A15127" s="113"/>
      <c r="B15127" s="113"/>
      <c r="C15127" s="114"/>
      <c r="D15127" s="115"/>
      <c r="E15127" s="115"/>
      <c r="F15127" s="116"/>
      <c r="G15127" s="116"/>
      <c r="H15127" s="116"/>
      <c r="I15127" s="116"/>
      <c r="J15127" s="117"/>
      <c r="K15127" s="117"/>
      <c r="L15127" s="114"/>
      <c r="M15127" s="114"/>
      <c r="N15127" s="114"/>
      <c r="O15127" s="114"/>
      <c r="P15127" s="118"/>
      <c r="Q15127" s="118"/>
      <c r="R15127" s="118"/>
      <c r="S15127" s="118"/>
      <c r="T15127" s="118"/>
      <c r="U15127" s="118"/>
      <c r="V15127" s="118"/>
      <c r="W15127" s="118"/>
      <c r="X15127" s="118"/>
      <c r="Y15127" s="118"/>
      <c r="Z15127" s="118"/>
      <c r="AA15127" s="118"/>
      <c r="AB15127" s="118"/>
    </row>
    <row r="15128" spans="1:28">
      <c r="A15128" s="113"/>
      <c r="B15128" s="113"/>
      <c r="C15128" s="114"/>
      <c r="D15128" s="115"/>
      <c r="E15128" s="115"/>
      <c r="F15128" s="116"/>
      <c r="G15128" s="116"/>
      <c r="H15128" s="116"/>
      <c r="I15128" s="116"/>
      <c r="J15128" s="117"/>
      <c r="K15128" s="117"/>
      <c r="L15128" s="114"/>
      <c r="M15128" s="114"/>
      <c r="N15128" s="114"/>
      <c r="O15128" s="114"/>
      <c r="P15128" s="118"/>
      <c r="Q15128" s="118"/>
      <c r="R15128" s="118"/>
      <c r="S15128" s="118"/>
      <c r="T15128" s="118"/>
      <c r="U15128" s="118"/>
      <c r="V15128" s="118"/>
      <c r="W15128" s="118"/>
      <c r="X15128" s="118"/>
      <c r="Y15128" s="118"/>
      <c r="Z15128" s="118"/>
      <c r="AA15128" s="118"/>
      <c r="AB15128" s="118"/>
    </row>
    <row r="15129" spans="1:28">
      <c r="A15129" s="113"/>
      <c r="B15129" s="113"/>
      <c r="C15129" s="114"/>
      <c r="D15129" s="115"/>
      <c r="E15129" s="115"/>
      <c r="F15129" s="116"/>
      <c r="G15129" s="116"/>
      <c r="H15129" s="116"/>
      <c r="I15129" s="116"/>
      <c r="J15129" s="117"/>
      <c r="K15129" s="117"/>
      <c r="L15129" s="114"/>
      <c r="M15129" s="114"/>
      <c r="N15129" s="114"/>
      <c r="O15129" s="114"/>
      <c r="P15129" s="118"/>
      <c r="Q15129" s="118"/>
      <c r="R15129" s="118"/>
      <c r="S15129" s="118"/>
      <c r="T15129" s="118"/>
      <c r="U15129" s="118"/>
      <c r="V15129" s="118"/>
      <c r="W15129" s="118"/>
      <c r="X15129" s="118"/>
      <c r="Y15129" s="118"/>
      <c r="Z15129" s="118"/>
      <c r="AA15129" s="118"/>
      <c r="AB15129" s="118"/>
    </row>
    <row r="15130" spans="1:28">
      <c r="A15130" s="113"/>
      <c r="B15130" s="113"/>
      <c r="C15130" s="114"/>
      <c r="D15130" s="115"/>
      <c r="E15130" s="115"/>
      <c r="F15130" s="116"/>
      <c r="G15130" s="116"/>
      <c r="H15130" s="116"/>
      <c r="I15130" s="116"/>
      <c r="J15130" s="117"/>
      <c r="K15130" s="117"/>
      <c r="L15130" s="114"/>
      <c r="M15130" s="114"/>
      <c r="N15130" s="114"/>
      <c r="O15130" s="114"/>
      <c r="P15130" s="118"/>
      <c r="Q15130" s="118"/>
      <c r="R15130" s="118"/>
      <c r="S15130" s="118"/>
      <c r="T15130" s="118"/>
      <c r="U15130" s="118"/>
      <c r="V15130" s="118"/>
      <c r="W15130" s="118"/>
      <c r="X15130" s="118"/>
      <c r="Y15130" s="118"/>
      <c r="Z15130" s="118"/>
      <c r="AA15130" s="118"/>
      <c r="AB15130" s="118"/>
    </row>
    <row r="15131" spans="1:28">
      <c r="A15131" s="113"/>
      <c r="B15131" s="113"/>
      <c r="C15131" s="114"/>
      <c r="D15131" s="115"/>
      <c r="E15131" s="115"/>
      <c r="F15131" s="116"/>
      <c r="G15131" s="116"/>
      <c r="H15131" s="116"/>
      <c r="I15131" s="116"/>
      <c r="J15131" s="117"/>
      <c r="K15131" s="117"/>
      <c r="L15131" s="114"/>
      <c r="M15131" s="114"/>
      <c r="N15131" s="114"/>
      <c r="O15131" s="114"/>
      <c r="P15131" s="118"/>
      <c r="Q15131" s="118"/>
      <c r="R15131" s="118"/>
      <c r="S15131" s="118"/>
      <c r="T15131" s="118"/>
      <c r="U15131" s="118"/>
      <c r="V15131" s="118"/>
      <c r="W15131" s="118"/>
      <c r="X15131" s="118"/>
      <c r="Y15131" s="118"/>
      <c r="Z15131" s="118"/>
      <c r="AA15131" s="118"/>
      <c r="AB15131" s="118"/>
    </row>
    <row r="15132" spans="1:28">
      <c r="A15132" s="113"/>
      <c r="B15132" s="113"/>
      <c r="C15132" s="114"/>
      <c r="D15132" s="115"/>
      <c r="E15132" s="115"/>
      <c r="F15132" s="116"/>
      <c r="G15132" s="116"/>
      <c r="H15132" s="116"/>
      <c r="I15132" s="116"/>
      <c r="J15132" s="117"/>
      <c r="K15132" s="117"/>
      <c r="L15132" s="114"/>
      <c r="M15132" s="114"/>
      <c r="N15132" s="114"/>
      <c r="O15132" s="114"/>
      <c r="P15132" s="118"/>
      <c r="Q15132" s="118"/>
      <c r="R15132" s="118"/>
      <c r="S15132" s="118"/>
      <c r="T15132" s="118"/>
      <c r="U15132" s="118"/>
      <c r="V15132" s="118"/>
      <c r="W15132" s="118"/>
      <c r="X15132" s="118"/>
      <c r="Y15132" s="118"/>
      <c r="Z15132" s="118"/>
      <c r="AA15132" s="118"/>
      <c r="AB15132" s="118"/>
    </row>
    <row r="15133" spans="1:28">
      <c r="A15133" s="113"/>
      <c r="B15133" s="113"/>
      <c r="C15133" s="114"/>
      <c r="D15133" s="115"/>
      <c r="E15133" s="115"/>
      <c r="F15133" s="116"/>
      <c r="G15133" s="116"/>
      <c r="H15133" s="116"/>
      <c r="I15133" s="116"/>
      <c r="J15133" s="117"/>
      <c r="K15133" s="117"/>
      <c r="L15133" s="114"/>
      <c r="M15133" s="114"/>
      <c r="N15133" s="114"/>
      <c r="O15133" s="114"/>
      <c r="P15133" s="118"/>
      <c r="Q15133" s="118"/>
      <c r="R15133" s="118"/>
      <c r="S15133" s="118"/>
      <c r="T15133" s="118"/>
      <c r="U15133" s="118"/>
      <c r="V15133" s="118"/>
      <c r="W15133" s="118"/>
      <c r="X15133" s="118"/>
      <c r="Y15133" s="118"/>
      <c r="Z15133" s="118"/>
      <c r="AA15133" s="118"/>
      <c r="AB15133" s="118"/>
    </row>
    <row r="15134" spans="1:28">
      <c r="A15134" s="113"/>
      <c r="B15134" s="113"/>
      <c r="C15134" s="114"/>
      <c r="D15134" s="115"/>
      <c r="E15134" s="115"/>
      <c r="F15134" s="116"/>
      <c r="G15134" s="116"/>
      <c r="H15134" s="116"/>
      <c r="I15134" s="116"/>
      <c r="J15134" s="117"/>
      <c r="K15134" s="117"/>
      <c r="L15134" s="114"/>
      <c r="M15134" s="114"/>
      <c r="N15134" s="114"/>
      <c r="O15134" s="114"/>
      <c r="P15134" s="118"/>
      <c r="Q15134" s="118"/>
      <c r="R15134" s="118"/>
      <c r="S15134" s="118"/>
      <c r="T15134" s="118"/>
      <c r="U15134" s="118"/>
      <c r="V15134" s="118"/>
      <c r="W15134" s="118"/>
      <c r="X15134" s="118"/>
      <c r="Y15134" s="118"/>
      <c r="Z15134" s="118"/>
      <c r="AA15134" s="118"/>
      <c r="AB15134" s="118"/>
    </row>
    <row r="15135" spans="1:28">
      <c r="A15135" s="113"/>
      <c r="B15135" s="113"/>
      <c r="C15135" s="114"/>
      <c r="D15135" s="115"/>
      <c r="E15135" s="115"/>
      <c r="F15135" s="116"/>
      <c r="G15135" s="116"/>
      <c r="H15135" s="116"/>
      <c r="I15135" s="116"/>
      <c r="J15135" s="117"/>
      <c r="K15135" s="117"/>
      <c r="L15135" s="114"/>
      <c r="M15135" s="114"/>
      <c r="N15135" s="114"/>
      <c r="O15135" s="114"/>
      <c r="P15135" s="118"/>
      <c r="Q15135" s="118"/>
      <c r="R15135" s="118"/>
      <c r="S15135" s="118"/>
      <c r="T15135" s="118"/>
      <c r="U15135" s="118"/>
      <c r="V15135" s="118"/>
      <c r="W15135" s="118"/>
      <c r="X15135" s="118"/>
      <c r="Y15135" s="118"/>
      <c r="Z15135" s="118"/>
      <c r="AA15135" s="118"/>
      <c r="AB15135" s="118"/>
    </row>
    <row r="15136" spans="1:28">
      <c r="A15136" s="113"/>
      <c r="B15136" s="113"/>
      <c r="C15136" s="114"/>
      <c r="D15136" s="115"/>
      <c r="E15136" s="115"/>
      <c r="F15136" s="116"/>
      <c r="G15136" s="116"/>
      <c r="H15136" s="116"/>
      <c r="I15136" s="116"/>
      <c r="J15136" s="117"/>
      <c r="K15136" s="117"/>
      <c r="L15136" s="114"/>
      <c r="M15136" s="114"/>
      <c r="N15136" s="114"/>
      <c r="O15136" s="114"/>
      <c r="P15136" s="118"/>
      <c r="Q15136" s="118"/>
      <c r="R15136" s="118"/>
      <c r="S15136" s="118"/>
      <c r="T15136" s="118"/>
      <c r="U15136" s="118"/>
      <c r="V15136" s="118"/>
      <c r="W15136" s="118"/>
      <c r="X15136" s="118"/>
      <c r="Y15136" s="118"/>
      <c r="Z15136" s="118"/>
      <c r="AA15136" s="118"/>
      <c r="AB15136" s="118"/>
    </row>
    <row r="15137" spans="1:28">
      <c r="A15137" s="113"/>
      <c r="B15137" s="113"/>
      <c r="C15137" s="114"/>
      <c r="D15137" s="115"/>
      <c r="E15137" s="115"/>
      <c r="F15137" s="116"/>
      <c r="G15137" s="116"/>
      <c r="H15137" s="116"/>
      <c r="I15137" s="116"/>
      <c r="J15137" s="117"/>
      <c r="K15137" s="117"/>
      <c r="L15137" s="114"/>
      <c r="M15137" s="114"/>
      <c r="N15137" s="114"/>
      <c r="O15137" s="114"/>
      <c r="P15137" s="118"/>
      <c r="Q15137" s="118"/>
      <c r="R15137" s="118"/>
      <c r="S15137" s="118"/>
      <c r="T15137" s="118"/>
      <c r="U15137" s="118"/>
      <c r="V15137" s="118"/>
      <c r="W15137" s="118"/>
      <c r="X15137" s="118"/>
      <c r="Y15137" s="118"/>
      <c r="Z15137" s="118"/>
      <c r="AA15137" s="118"/>
      <c r="AB15137" s="118"/>
    </row>
    <row r="15138" spans="1:28">
      <c r="A15138" s="113"/>
      <c r="B15138" s="113"/>
      <c r="C15138" s="114"/>
      <c r="D15138" s="115"/>
      <c r="E15138" s="115"/>
      <c r="F15138" s="116"/>
      <c r="G15138" s="116"/>
      <c r="H15138" s="116"/>
      <c r="I15138" s="116"/>
      <c r="J15138" s="117"/>
      <c r="K15138" s="117"/>
      <c r="L15138" s="114"/>
      <c r="M15138" s="114"/>
      <c r="N15138" s="114"/>
      <c r="O15138" s="114"/>
      <c r="P15138" s="118"/>
      <c r="Q15138" s="118"/>
      <c r="R15138" s="118"/>
      <c r="S15138" s="118"/>
      <c r="T15138" s="118"/>
      <c r="U15138" s="118"/>
      <c r="V15138" s="118"/>
      <c r="W15138" s="118"/>
      <c r="X15138" s="118"/>
      <c r="Y15138" s="118"/>
      <c r="Z15138" s="118"/>
      <c r="AA15138" s="118"/>
      <c r="AB15138" s="118"/>
    </row>
    <row r="15139" spans="1:28">
      <c r="A15139" s="113"/>
      <c r="B15139" s="113"/>
      <c r="C15139" s="114"/>
      <c r="D15139" s="115"/>
      <c r="E15139" s="115"/>
      <c r="F15139" s="116"/>
      <c r="G15139" s="116"/>
      <c r="H15139" s="116"/>
      <c r="I15139" s="116"/>
      <c r="J15139" s="117"/>
      <c r="K15139" s="117"/>
      <c r="L15139" s="114"/>
      <c r="M15139" s="114"/>
      <c r="N15139" s="114"/>
      <c r="O15139" s="114"/>
      <c r="P15139" s="118"/>
      <c r="Q15139" s="118"/>
      <c r="R15139" s="118"/>
      <c r="S15139" s="118"/>
      <c r="T15139" s="118"/>
      <c r="U15139" s="118"/>
      <c r="V15139" s="118"/>
      <c r="W15139" s="118"/>
      <c r="X15139" s="118"/>
      <c r="Y15139" s="118"/>
      <c r="Z15139" s="118"/>
      <c r="AA15139" s="118"/>
      <c r="AB15139" s="118"/>
    </row>
    <row r="15140" spans="1:28">
      <c r="A15140" s="113"/>
      <c r="B15140" s="113"/>
      <c r="C15140" s="114"/>
      <c r="D15140" s="115"/>
      <c r="E15140" s="115"/>
      <c r="F15140" s="116"/>
      <c r="G15140" s="116"/>
      <c r="H15140" s="116"/>
      <c r="I15140" s="116"/>
      <c r="J15140" s="117"/>
      <c r="K15140" s="117"/>
      <c r="L15140" s="114"/>
      <c r="M15140" s="114"/>
      <c r="N15140" s="114"/>
      <c r="O15140" s="114"/>
      <c r="P15140" s="118"/>
      <c r="Q15140" s="118"/>
      <c r="R15140" s="118"/>
      <c r="S15140" s="118"/>
      <c r="T15140" s="118"/>
      <c r="U15140" s="118"/>
      <c r="V15140" s="118"/>
      <c r="W15140" s="118"/>
      <c r="X15140" s="118"/>
      <c r="Y15140" s="118"/>
      <c r="Z15140" s="118"/>
      <c r="AA15140" s="118"/>
      <c r="AB15140" s="118"/>
    </row>
    <row r="15141" spans="1:28">
      <c r="A15141" s="113"/>
      <c r="B15141" s="113"/>
      <c r="C15141" s="114"/>
      <c r="D15141" s="115"/>
      <c r="E15141" s="115"/>
      <c r="F15141" s="116"/>
      <c r="G15141" s="116"/>
      <c r="H15141" s="116"/>
      <c r="I15141" s="116"/>
      <c r="J15141" s="117"/>
      <c r="K15141" s="117"/>
      <c r="L15141" s="114"/>
      <c r="M15141" s="114"/>
      <c r="N15141" s="114"/>
      <c r="O15141" s="114"/>
      <c r="P15141" s="118"/>
      <c r="Q15141" s="118"/>
      <c r="R15141" s="118"/>
      <c r="S15141" s="118"/>
      <c r="T15141" s="118"/>
      <c r="U15141" s="118"/>
      <c r="V15141" s="118"/>
      <c r="W15141" s="118"/>
      <c r="X15141" s="118"/>
      <c r="Y15141" s="118"/>
      <c r="Z15141" s="118"/>
      <c r="AA15141" s="118"/>
      <c r="AB15141" s="118"/>
    </row>
    <row r="15142" spans="1:28">
      <c r="A15142" s="113"/>
      <c r="B15142" s="113"/>
      <c r="C15142" s="114"/>
      <c r="D15142" s="115"/>
      <c r="E15142" s="115"/>
      <c r="F15142" s="116"/>
      <c r="G15142" s="116"/>
      <c r="H15142" s="116"/>
      <c r="I15142" s="116"/>
      <c r="J15142" s="117"/>
      <c r="K15142" s="117"/>
      <c r="L15142" s="114"/>
      <c r="M15142" s="114"/>
      <c r="N15142" s="114"/>
      <c r="O15142" s="114"/>
      <c r="P15142" s="118"/>
      <c r="Q15142" s="118"/>
      <c r="R15142" s="118"/>
      <c r="S15142" s="118"/>
      <c r="T15142" s="118"/>
      <c r="U15142" s="118"/>
      <c r="V15142" s="118"/>
      <c r="W15142" s="118"/>
      <c r="X15142" s="118"/>
      <c r="Y15142" s="118"/>
      <c r="Z15142" s="118"/>
      <c r="AA15142" s="118"/>
      <c r="AB15142" s="118"/>
    </row>
    <row r="15143" spans="1:28">
      <c r="A15143" s="113"/>
      <c r="B15143" s="113"/>
      <c r="C15143" s="114"/>
      <c r="D15143" s="115"/>
      <c r="E15143" s="115"/>
      <c r="F15143" s="116"/>
      <c r="G15143" s="116"/>
      <c r="H15143" s="116"/>
      <c r="I15143" s="116"/>
      <c r="J15143" s="117"/>
      <c r="K15143" s="117"/>
      <c r="L15143" s="114"/>
      <c r="M15143" s="114"/>
      <c r="N15143" s="114"/>
      <c r="O15143" s="114"/>
      <c r="P15143" s="118"/>
      <c r="Q15143" s="118"/>
      <c r="R15143" s="118"/>
      <c r="S15143" s="118"/>
      <c r="T15143" s="118"/>
      <c r="U15143" s="118"/>
      <c r="V15143" s="118"/>
      <c r="W15143" s="118"/>
      <c r="X15143" s="118"/>
      <c r="Y15143" s="118"/>
      <c r="Z15143" s="118"/>
      <c r="AA15143" s="118"/>
      <c r="AB15143" s="118"/>
    </row>
    <row r="15144" spans="1:28">
      <c r="A15144" s="113"/>
      <c r="B15144" s="113"/>
      <c r="C15144" s="114"/>
      <c r="D15144" s="115"/>
      <c r="E15144" s="115"/>
      <c r="F15144" s="116"/>
      <c r="G15144" s="116"/>
      <c r="H15144" s="116"/>
      <c r="I15144" s="116"/>
      <c r="J15144" s="117"/>
      <c r="K15144" s="117"/>
      <c r="L15144" s="114"/>
      <c r="M15144" s="114"/>
      <c r="N15144" s="114"/>
      <c r="O15144" s="114"/>
      <c r="P15144" s="118"/>
      <c r="Q15144" s="118"/>
      <c r="R15144" s="118"/>
      <c r="S15144" s="118"/>
      <c r="T15144" s="118"/>
      <c r="U15144" s="118"/>
      <c r="V15144" s="118"/>
      <c r="W15144" s="118"/>
      <c r="X15144" s="118"/>
      <c r="Y15144" s="118"/>
      <c r="Z15144" s="118"/>
      <c r="AA15144" s="118"/>
      <c r="AB15144" s="118"/>
    </row>
    <row r="15145" spans="1:28">
      <c r="A15145" s="113"/>
      <c r="B15145" s="113"/>
      <c r="C15145" s="114"/>
      <c r="D15145" s="115"/>
      <c r="E15145" s="115"/>
      <c r="F15145" s="116"/>
      <c r="G15145" s="116"/>
      <c r="H15145" s="116"/>
      <c r="I15145" s="116"/>
      <c r="J15145" s="117"/>
      <c r="K15145" s="117"/>
      <c r="L15145" s="114"/>
      <c r="M15145" s="114"/>
      <c r="N15145" s="114"/>
      <c r="O15145" s="114"/>
      <c r="P15145" s="118"/>
      <c r="Q15145" s="118"/>
      <c r="R15145" s="118"/>
      <c r="S15145" s="118"/>
      <c r="T15145" s="118"/>
      <c r="U15145" s="118"/>
      <c r="V15145" s="118"/>
      <c r="W15145" s="118"/>
      <c r="X15145" s="118"/>
      <c r="Y15145" s="118"/>
      <c r="Z15145" s="118"/>
      <c r="AA15145" s="118"/>
      <c r="AB15145" s="118"/>
    </row>
    <row r="15146" spans="1:28">
      <c r="A15146" s="113"/>
      <c r="B15146" s="113"/>
      <c r="C15146" s="114"/>
      <c r="D15146" s="115"/>
      <c r="E15146" s="115"/>
      <c r="F15146" s="116"/>
      <c r="G15146" s="116"/>
      <c r="H15146" s="116"/>
      <c r="I15146" s="116"/>
      <c r="J15146" s="117"/>
      <c r="K15146" s="117"/>
      <c r="L15146" s="114"/>
      <c r="M15146" s="114"/>
      <c r="N15146" s="114"/>
      <c r="O15146" s="114"/>
      <c r="P15146" s="118"/>
      <c r="Q15146" s="118"/>
      <c r="R15146" s="118"/>
      <c r="S15146" s="118"/>
      <c r="T15146" s="118"/>
      <c r="U15146" s="118"/>
      <c r="V15146" s="118"/>
      <c r="W15146" s="118"/>
      <c r="X15146" s="118"/>
      <c r="Y15146" s="118"/>
      <c r="Z15146" s="118"/>
      <c r="AA15146" s="118"/>
      <c r="AB15146" s="118"/>
    </row>
    <row r="15147" spans="1:28">
      <c r="A15147" s="113"/>
      <c r="B15147" s="113"/>
      <c r="C15147" s="114"/>
      <c r="D15147" s="115"/>
      <c r="E15147" s="115"/>
      <c r="F15147" s="116"/>
      <c r="G15147" s="116"/>
      <c r="H15147" s="116"/>
      <c r="I15147" s="116"/>
      <c r="J15147" s="117"/>
      <c r="K15147" s="117"/>
      <c r="L15147" s="114"/>
      <c r="M15147" s="114"/>
      <c r="N15147" s="114"/>
      <c r="O15147" s="114"/>
      <c r="P15147" s="118"/>
      <c r="Q15147" s="118"/>
      <c r="R15147" s="118"/>
      <c r="S15147" s="118"/>
      <c r="T15147" s="118"/>
      <c r="U15147" s="118"/>
      <c r="V15147" s="118"/>
      <c r="W15147" s="118"/>
      <c r="X15147" s="118"/>
      <c r="Y15147" s="118"/>
      <c r="Z15147" s="118"/>
      <c r="AA15147" s="118"/>
      <c r="AB15147" s="118"/>
    </row>
    <row r="15148" spans="1:28">
      <c r="A15148" s="113"/>
      <c r="B15148" s="113"/>
      <c r="C15148" s="114"/>
      <c r="D15148" s="115"/>
      <c r="E15148" s="115"/>
      <c r="F15148" s="116"/>
      <c r="G15148" s="116"/>
      <c r="H15148" s="116"/>
      <c r="I15148" s="116"/>
      <c r="J15148" s="117"/>
      <c r="K15148" s="117"/>
      <c r="L15148" s="114"/>
      <c r="M15148" s="114"/>
      <c r="N15148" s="114"/>
      <c r="O15148" s="114"/>
      <c r="P15148" s="118"/>
      <c r="Q15148" s="118"/>
      <c r="R15148" s="118"/>
      <c r="S15148" s="118"/>
      <c r="T15148" s="118"/>
      <c r="U15148" s="118"/>
      <c r="V15148" s="118"/>
      <c r="W15148" s="118"/>
      <c r="X15148" s="118"/>
      <c r="Y15148" s="118"/>
      <c r="Z15148" s="118"/>
      <c r="AA15148" s="118"/>
      <c r="AB15148" s="118"/>
    </row>
    <row r="15149" spans="1:28">
      <c r="A15149" s="113"/>
      <c r="B15149" s="113"/>
      <c r="C15149" s="114"/>
      <c r="D15149" s="115"/>
      <c r="E15149" s="115"/>
      <c r="F15149" s="116"/>
      <c r="G15149" s="116"/>
      <c r="H15149" s="116"/>
      <c r="I15149" s="116"/>
      <c r="J15149" s="117"/>
      <c r="K15149" s="117"/>
      <c r="L15149" s="114"/>
      <c r="M15149" s="114"/>
      <c r="N15149" s="114"/>
      <c r="O15149" s="114"/>
      <c r="P15149" s="118"/>
      <c r="Q15149" s="118"/>
      <c r="R15149" s="118"/>
      <c r="S15149" s="118"/>
      <c r="T15149" s="118"/>
      <c r="U15149" s="118"/>
      <c r="V15149" s="118"/>
      <c r="W15149" s="118"/>
      <c r="X15149" s="118"/>
      <c r="Y15149" s="118"/>
      <c r="Z15149" s="118"/>
      <c r="AA15149" s="118"/>
      <c r="AB15149" s="118"/>
    </row>
    <row r="15150" spans="1:28">
      <c r="A15150" s="113"/>
      <c r="B15150" s="113"/>
      <c r="C15150" s="114"/>
      <c r="D15150" s="115"/>
      <c r="E15150" s="115"/>
      <c r="F15150" s="116"/>
      <c r="G15150" s="116"/>
      <c r="H15150" s="116"/>
      <c r="I15150" s="116"/>
      <c r="J15150" s="117"/>
      <c r="K15150" s="117"/>
      <c r="L15150" s="114"/>
      <c r="M15150" s="114"/>
      <c r="N15150" s="114"/>
      <c r="O15150" s="114"/>
      <c r="P15150" s="118"/>
      <c r="Q15150" s="118"/>
      <c r="R15150" s="118"/>
      <c r="S15150" s="118"/>
      <c r="T15150" s="118"/>
      <c r="U15150" s="118"/>
      <c r="V15150" s="118"/>
      <c r="W15150" s="118"/>
      <c r="X15150" s="118"/>
      <c r="Y15150" s="118"/>
      <c r="Z15150" s="118"/>
      <c r="AA15150" s="118"/>
      <c r="AB15150" s="118"/>
    </row>
    <row r="15151" spans="1:28">
      <c r="A15151" s="113"/>
      <c r="B15151" s="113"/>
      <c r="C15151" s="114"/>
      <c r="D15151" s="115"/>
      <c r="E15151" s="115"/>
      <c r="F15151" s="116"/>
      <c r="G15151" s="116"/>
      <c r="H15151" s="116"/>
      <c r="I15151" s="116"/>
      <c r="J15151" s="117"/>
      <c r="K15151" s="117"/>
      <c r="L15151" s="114"/>
      <c r="M15151" s="114"/>
      <c r="N15151" s="114"/>
      <c r="O15151" s="114"/>
      <c r="P15151" s="118"/>
      <c r="Q15151" s="118"/>
      <c r="R15151" s="118"/>
      <c r="S15151" s="118"/>
      <c r="T15151" s="118"/>
      <c r="U15151" s="118"/>
      <c r="V15151" s="118"/>
      <c r="W15151" s="118"/>
      <c r="X15151" s="118"/>
      <c r="Y15151" s="118"/>
      <c r="Z15151" s="118"/>
      <c r="AA15151" s="118"/>
      <c r="AB15151" s="118"/>
    </row>
    <row r="15152" spans="1:28">
      <c r="A15152" s="113"/>
      <c r="B15152" s="113"/>
      <c r="C15152" s="114"/>
      <c r="D15152" s="115"/>
      <c r="E15152" s="115"/>
      <c r="F15152" s="116"/>
      <c r="G15152" s="116"/>
      <c r="H15152" s="116"/>
      <c r="I15152" s="116"/>
      <c r="J15152" s="117"/>
      <c r="K15152" s="117"/>
      <c r="L15152" s="114"/>
      <c r="M15152" s="114"/>
      <c r="N15152" s="114"/>
      <c r="O15152" s="114"/>
      <c r="P15152" s="118"/>
      <c r="Q15152" s="118"/>
      <c r="R15152" s="118"/>
      <c r="S15152" s="118"/>
      <c r="T15152" s="118"/>
      <c r="U15152" s="118"/>
      <c r="V15152" s="118"/>
      <c r="W15152" s="118"/>
      <c r="X15152" s="118"/>
      <c r="Y15152" s="118"/>
      <c r="Z15152" s="118"/>
      <c r="AA15152" s="118"/>
      <c r="AB15152" s="118"/>
    </row>
    <row r="15153" spans="1:28">
      <c r="A15153" s="113"/>
      <c r="B15153" s="113"/>
      <c r="C15153" s="114"/>
      <c r="D15153" s="115"/>
      <c r="E15153" s="115"/>
      <c r="F15153" s="116"/>
      <c r="G15153" s="116"/>
      <c r="H15153" s="116"/>
      <c r="I15153" s="116"/>
      <c r="J15153" s="117"/>
      <c r="K15153" s="117"/>
      <c r="L15153" s="114"/>
      <c r="M15153" s="114"/>
      <c r="N15153" s="114"/>
      <c r="O15153" s="114"/>
      <c r="P15153" s="118"/>
      <c r="Q15153" s="118"/>
      <c r="R15153" s="118"/>
      <c r="S15153" s="118"/>
      <c r="T15153" s="118"/>
      <c r="U15153" s="118"/>
      <c r="V15153" s="118"/>
      <c r="W15153" s="118"/>
      <c r="X15153" s="118"/>
      <c r="Y15153" s="118"/>
      <c r="Z15153" s="118"/>
      <c r="AA15153" s="118"/>
      <c r="AB15153" s="118"/>
    </row>
    <row r="15154" spans="1:28">
      <c r="A15154" s="113"/>
      <c r="B15154" s="113"/>
      <c r="C15154" s="114"/>
      <c r="D15154" s="115"/>
      <c r="E15154" s="115"/>
      <c r="F15154" s="116"/>
      <c r="G15154" s="116"/>
      <c r="H15154" s="116"/>
      <c r="I15154" s="116"/>
      <c r="J15154" s="117"/>
      <c r="K15154" s="117"/>
      <c r="L15154" s="114"/>
      <c r="M15154" s="114"/>
      <c r="N15154" s="114"/>
      <c r="O15154" s="114"/>
      <c r="P15154" s="118"/>
      <c r="Q15154" s="118"/>
      <c r="R15154" s="118"/>
      <c r="S15154" s="118"/>
      <c r="T15154" s="118"/>
      <c r="U15154" s="118"/>
      <c r="V15154" s="118"/>
      <c r="W15154" s="118"/>
      <c r="X15154" s="118"/>
      <c r="Y15154" s="118"/>
      <c r="Z15154" s="118"/>
      <c r="AA15154" s="118"/>
      <c r="AB15154" s="118"/>
    </row>
    <row r="15155" spans="1:28">
      <c r="A15155" s="113"/>
      <c r="B15155" s="113"/>
      <c r="C15155" s="114"/>
      <c r="D15155" s="115"/>
      <c r="E15155" s="115"/>
      <c r="F15155" s="116"/>
      <c r="G15155" s="116"/>
      <c r="H15155" s="116"/>
      <c r="I15155" s="116"/>
      <c r="J15155" s="117"/>
      <c r="K15155" s="117"/>
      <c r="L15155" s="114"/>
      <c r="M15155" s="114"/>
      <c r="N15155" s="114"/>
      <c r="O15155" s="114"/>
      <c r="P15155" s="118"/>
      <c r="Q15155" s="118"/>
      <c r="R15155" s="118"/>
      <c r="S15155" s="118"/>
      <c r="T15155" s="118"/>
      <c r="U15155" s="118"/>
      <c r="V15155" s="118"/>
      <c r="W15155" s="118"/>
      <c r="X15155" s="118"/>
      <c r="Y15155" s="118"/>
      <c r="Z15155" s="118"/>
      <c r="AA15155" s="118"/>
      <c r="AB15155" s="118"/>
    </row>
    <row r="15156" spans="1:28">
      <c r="A15156" s="113"/>
      <c r="B15156" s="113"/>
      <c r="C15156" s="114"/>
      <c r="D15156" s="115"/>
      <c r="E15156" s="115"/>
      <c r="F15156" s="116"/>
      <c r="G15156" s="116"/>
      <c r="H15156" s="116"/>
      <c r="I15156" s="116"/>
      <c r="J15156" s="117"/>
      <c r="K15156" s="117"/>
      <c r="L15156" s="114"/>
      <c r="M15156" s="114"/>
      <c r="N15156" s="114"/>
      <c r="O15156" s="114"/>
      <c r="P15156" s="118"/>
      <c r="Q15156" s="118"/>
      <c r="R15156" s="118"/>
      <c r="S15156" s="118"/>
      <c r="T15156" s="118"/>
      <c r="U15156" s="118"/>
      <c r="V15156" s="118"/>
      <c r="W15156" s="118"/>
      <c r="X15156" s="118"/>
      <c r="Y15156" s="118"/>
      <c r="Z15156" s="118"/>
      <c r="AA15156" s="118"/>
      <c r="AB15156" s="118"/>
    </row>
    <row r="15157" spans="1:28">
      <c r="A15157" s="113"/>
      <c r="B15157" s="113"/>
      <c r="C15157" s="114"/>
      <c r="D15157" s="115"/>
      <c r="E15157" s="115"/>
      <c r="F15157" s="116"/>
      <c r="G15157" s="116"/>
      <c r="H15157" s="116"/>
      <c r="I15157" s="116"/>
      <c r="J15157" s="117"/>
      <c r="K15157" s="117"/>
      <c r="L15157" s="114"/>
      <c r="M15157" s="114"/>
      <c r="N15157" s="114"/>
      <c r="O15157" s="114"/>
      <c r="P15157" s="118"/>
      <c r="Q15157" s="118"/>
      <c r="R15157" s="118"/>
      <c r="S15157" s="118"/>
      <c r="T15157" s="118"/>
      <c r="U15157" s="118"/>
      <c r="V15157" s="118"/>
      <c r="W15157" s="118"/>
      <c r="X15157" s="118"/>
      <c r="Y15157" s="118"/>
      <c r="Z15157" s="118"/>
      <c r="AA15157" s="118"/>
      <c r="AB15157" s="118"/>
    </row>
    <row r="15158" spans="1:28">
      <c r="A15158" s="113"/>
      <c r="B15158" s="113"/>
      <c r="C15158" s="114"/>
      <c r="D15158" s="115"/>
      <c r="E15158" s="115"/>
      <c r="F15158" s="116"/>
      <c r="G15158" s="116"/>
      <c r="H15158" s="116"/>
      <c r="I15158" s="116"/>
      <c r="J15158" s="117"/>
      <c r="K15158" s="117"/>
      <c r="L15158" s="114"/>
      <c r="M15158" s="114"/>
      <c r="N15158" s="114"/>
      <c r="O15158" s="114"/>
      <c r="P15158" s="118"/>
      <c r="Q15158" s="118"/>
      <c r="R15158" s="118"/>
      <c r="S15158" s="118"/>
      <c r="T15158" s="118"/>
      <c r="U15158" s="118"/>
      <c r="V15158" s="118"/>
      <c r="W15158" s="118"/>
      <c r="X15158" s="118"/>
      <c r="Y15158" s="118"/>
      <c r="Z15158" s="118"/>
      <c r="AA15158" s="118"/>
      <c r="AB15158" s="118"/>
    </row>
    <row r="15159" spans="1:28">
      <c r="A15159" s="113"/>
      <c r="B15159" s="113"/>
      <c r="C15159" s="114"/>
      <c r="D15159" s="115"/>
      <c r="E15159" s="115"/>
      <c r="F15159" s="116"/>
      <c r="G15159" s="116"/>
      <c r="H15159" s="116"/>
      <c r="I15159" s="116"/>
      <c r="J15159" s="117"/>
      <c r="K15159" s="117"/>
      <c r="L15159" s="114"/>
      <c r="M15159" s="114"/>
      <c r="N15159" s="114"/>
      <c r="O15159" s="114"/>
      <c r="P15159" s="118"/>
      <c r="Q15159" s="118"/>
      <c r="R15159" s="118"/>
      <c r="S15159" s="118"/>
      <c r="T15159" s="118"/>
      <c r="U15159" s="118"/>
      <c r="V15159" s="118"/>
      <c r="W15159" s="118"/>
      <c r="X15159" s="118"/>
      <c r="Y15159" s="118"/>
      <c r="Z15159" s="118"/>
      <c r="AA15159" s="118"/>
      <c r="AB15159" s="118"/>
    </row>
    <row r="15160" spans="1:28">
      <c r="A15160" s="113"/>
      <c r="B15160" s="113"/>
      <c r="C15160" s="114"/>
      <c r="D15160" s="115"/>
      <c r="E15160" s="115"/>
      <c r="F15160" s="116"/>
      <c r="G15160" s="116"/>
      <c r="H15160" s="116"/>
      <c r="I15160" s="116"/>
      <c r="J15160" s="117"/>
      <c r="K15160" s="117"/>
      <c r="L15160" s="114"/>
      <c r="M15160" s="114"/>
      <c r="N15160" s="114"/>
      <c r="O15160" s="114"/>
      <c r="P15160" s="118"/>
      <c r="Q15160" s="118"/>
      <c r="R15160" s="118"/>
      <c r="S15160" s="118"/>
      <c r="T15160" s="118"/>
      <c r="U15160" s="118"/>
      <c r="V15160" s="118"/>
      <c r="W15160" s="118"/>
      <c r="X15160" s="118"/>
      <c r="Y15160" s="118"/>
      <c r="Z15160" s="118"/>
      <c r="AA15160" s="118"/>
      <c r="AB15160" s="118"/>
    </row>
    <row r="15161" spans="1:28">
      <c r="A15161" s="113"/>
      <c r="B15161" s="113"/>
      <c r="C15161" s="114"/>
      <c r="D15161" s="115"/>
      <c r="E15161" s="115"/>
      <c r="F15161" s="116"/>
      <c r="G15161" s="116"/>
      <c r="H15161" s="116"/>
      <c r="I15161" s="116"/>
      <c r="J15161" s="117"/>
      <c r="K15161" s="117"/>
      <c r="L15161" s="114"/>
      <c r="M15161" s="114"/>
      <c r="N15161" s="114"/>
      <c r="O15161" s="114"/>
      <c r="P15161" s="118"/>
      <c r="Q15161" s="118"/>
      <c r="R15161" s="118"/>
      <c r="S15161" s="118"/>
      <c r="T15161" s="118"/>
      <c r="U15161" s="118"/>
      <c r="V15161" s="118"/>
      <c r="W15161" s="118"/>
      <c r="X15161" s="118"/>
      <c r="Y15161" s="118"/>
      <c r="Z15161" s="118"/>
      <c r="AA15161" s="118"/>
      <c r="AB15161" s="118"/>
    </row>
    <row r="15162" spans="1:28">
      <c r="A15162" s="113"/>
      <c r="B15162" s="113"/>
      <c r="C15162" s="114"/>
      <c r="D15162" s="115"/>
      <c r="E15162" s="115"/>
      <c r="F15162" s="116"/>
      <c r="G15162" s="116"/>
      <c r="H15162" s="116"/>
      <c r="I15162" s="116"/>
      <c r="J15162" s="117"/>
      <c r="K15162" s="117"/>
      <c r="L15162" s="114"/>
      <c r="M15162" s="114"/>
      <c r="N15162" s="114"/>
      <c r="O15162" s="114"/>
      <c r="P15162" s="118"/>
      <c r="Q15162" s="118"/>
      <c r="R15162" s="118"/>
      <c r="S15162" s="118"/>
      <c r="T15162" s="118"/>
      <c r="U15162" s="118"/>
      <c r="V15162" s="118"/>
      <c r="W15162" s="118"/>
      <c r="X15162" s="118"/>
      <c r="Y15162" s="118"/>
      <c r="Z15162" s="118"/>
      <c r="AA15162" s="118"/>
      <c r="AB15162" s="118"/>
    </row>
    <row r="15163" spans="1:28">
      <c r="A15163" s="113"/>
      <c r="B15163" s="113"/>
      <c r="C15163" s="114"/>
      <c r="D15163" s="115"/>
      <c r="E15163" s="115"/>
      <c r="F15163" s="116"/>
      <c r="G15163" s="116"/>
      <c r="H15163" s="116"/>
      <c r="I15163" s="116"/>
      <c r="J15163" s="117"/>
      <c r="K15163" s="117"/>
      <c r="L15163" s="114"/>
      <c r="M15163" s="114"/>
      <c r="N15163" s="114"/>
      <c r="O15163" s="114"/>
      <c r="P15163" s="118"/>
      <c r="Q15163" s="118"/>
      <c r="R15163" s="118"/>
      <c r="S15163" s="118"/>
      <c r="T15163" s="118"/>
      <c r="U15163" s="118"/>
      <c r="V15163" s="118"/>
      <c r="W15163" s="118"/>
      <c r="X15163" s="118"/>
      <c r="Y15163" s="118"/>
      <c r="Z15163" s="118"/>
      <c r="AA15163" s="118"/>
      <c r="AB15163" s="118"/>
    </row>
    <row r="15164" spans="1:28">
      <c r="A15164" s="113"/>
      <c r="B15164" s="113"/>
      <c r="C15164" s="114"/>
      <c r="D15164" s="115"/>
      <c r="E15164" s="115"/>
      <c r="F15164" s="116"/>
      <c r="G15164" s="116"/>
      <c r="H15164" s="116"/>
      <c r="I15164" s="116"/>
      <c r="J15164" s="117"/>
      <c r="K15164" s="117"/>
      <c r="L15164" s="114"/>
      <c r="M15164" s="114"/>
      <c r="N15164" s="114"/>
      <c r="O15164" s="114"/>
      <c r="P15164" s="118"/>
      <c r="Q15164" s="118"/>
      <c r="R15164" s="118"/>
      <c r="S15164" s="118"/>
      <c r="T15164" s="118"/>
      <c r="U15164" s="118"/>
      <c r="V15164" s="118"/>
      <c r="W15164" s="118"/>
      <c r="X15164" s="118"/>
      <c r="Y15164" s="118"/>
      <c r="Z15164" s="118"/>
      <c r="AA15164" s="118"/>
      <c r="AB15164" s="118"/>
    </row>
    <row r="15165" spans="1:28">
      <c r="A15165" s="113"/>
      <c r="B15165" s="113"/>
      <c r="C15165" s="114"/>
      <c r="D15165" s="115"/>
      <c r="E15165" s="115"/>
      <c r="F15165" s="116"/>
      <c r="G15165" s="116"/>
      <c r="H15165" s="116"/>
      <c r="I15165" s="116"/>
      <c r="J15165" s="117"/>
      <c r="K15165" s="117"/>
      <c r="L15165" s="114"/>
      <c r="M15165" s="114"/>
      <c r="N15165" s="114"/>
      <c r="O15165" s="114"/>
      <c r="P15165" s="118"/>
      <c r="Q15165" s="118"/>
      <c r="R15165" s="118"/>
      <c r="S15165" s="118"/>
      <c r="T15165" s="118"/>
      <c r="U15165" s="118"/>
      <c r="V15165" s="118"/>
      <c r="W15165" s="118"/>
      <c r="X15165" s="118"/>
      <c r="Y15165" s="118"/>
      <c r="Z15165" s="118"/>
      <c r="AA15165" s="118"/>
      <c r="AB15165" s="118"/>
    </row>
    <row r="15166" spans="1:28">
      <c r="A15166" s="113"/>
      <c r="B15166" s="113"/>
      <c r="C15166" s="114"/>
      <c r="D15166" s="115"/>
      <c r="E15166" s="115"/>
      <c r="F15166" s="116"/>
      <c r="G15166" s="116"/>
      <c r="H15166" s="116"/>
      <c r="I15166" s="116"/>
      <c r="J15166" s="117"/>
      <c r="K15166" s="117"/>
      <c r="L15166" s="114"/>
      <c r="M15166" s="114"/>
      <c r="N15166" s="114"/>
      <c r="O15166" s="114"/>
      <c r="P15166" s="118"/>
      <c r="Q15166" s="118"/>
      <c r="R15166" s="118"/>
      <c r="S15166" s="118"/>
      <c r="T15166" s="118"/>
      <c r="U15166" s="118"/>
      <c r="V15166" s="118"/>
      <c r="W15166" s="118"/>
      <c r="X15166" s="118"/>
      <c r="Y15166" s="118"/>
      <c r="Z15166" s="118"/>
      <c r="AA15166" s="118"/>
      <c r="AB15166" s="118"/>
    </row>
    <row r="15167" spans="1:28">
      <c r="A15167" s="113"/>
      <c r="B15167" s="113"/>
      <c r="C15167" s="114"/>
      <c r="D15167" s="115"/>
      <c r="E15167" s="115"/>
      <c r="F15167" s="116"/>
      <c r="G15167" s="116"/>
      <c r="H15167" s="116"/>
      <c r="I15167" s="116"/>
      <c r="J15167" s="117"/>
      <c r="K15167" s="117"/>
      <c r="L15167" s="114"/>
      <c r="M15167" s="114"/>
      <c r="N15167" s="114"/>
      <c r="O15167" s="114"/>
      <c r="P15167" s="118"/>
      <c r="Q15167" s="118"/>
      <c r="R15167" s="118"/>
      <c r="S15167" s="118"/>
      <c r="T15167" s="118"/>
      <c r="U15167" s="118"/>
      <c r="V15167" s="118"/>
      <c r="W15167" s="118"/>
      <c r="X15167" s="118"/>
      <c r="Y15167" s="118"/>
      <c r="Z15167" s="118"/>
      <c r="AA15167" s="118"/>
      <c r="AB15167" s="118"/>
    </row>
    <row r="15168" spans="1:28">
      <c r="A15168" s="113"/>
      <c r="B15168" s="113"/>
      <c r="C15168" s="114"/>
      <c r="D15168" s="115"/>
      <c r="E15168" s="115"/>
      <c r="F15168" s="116"/>
      <c r="G15168" s="116"/>
      <c r="H15168" s="116"/>
      <c r="I15168" s="116"/>
      <c r="J15168" s="117"/>
      <c r="K15168" s="117"/>
      <c r="L15168" s="114"/>
      <c r="M15168" s="114"/>
      <c r="N15168" s="114"/>
      <c r="O15168" s="114"/>
      <c r="P15168" s="118"/>
      <c r="Q15168" s="118"/>
      <c r="R15168" s="118"/>
      <c r="S15168" s="118"/>
      <c r="T15168" s="118"/>
      <c r="U15168" s="118"/>
      <c r="V15168" s="118"/>
      <c r="W15168" s="118"/>
      <c r="X15168" s="118"/>
      <c r="Y15168" s="118"/>
      <c r="Z15168" s="118"/>
      <c r="AA15168" s="118"/>
      <c r="AB15168" s="118"/>
    </row>
    <row r="15169" spans="1:28">
      <c r="A15169" s="113"/>
      <c r="B15169" s="113"/>
      <c r="C15169" s="114"/>
      <c r="D15169" s="115"/>
      <c r="E15169" s="115"/>
      <c r="F15169" s="116"/>
      <c r="G15169" s="116"/>
      <c r="H15169" s="116"/>
      <c r="I15169" s="116"/>
      <c r="J15169" s="117"/>
      <c r="K15169" s="117"/>
      <c r="L15169" s="114"/>
      <c r="M15169" s="114"/>
      <c r="N15169" s="114"/>
      <c r="O15169" s="114"/>
      <c r="P15169" s="118"/>
      <c r="Q15169" s="118"/>
      <c r="R15169" s="118"/>
      <c r="S15169" s="118"/>
      <c r="T15169" s="118"/>
      <c r="U15169" s="118"/>
      <c r="V15169" s="118"/>
      <c r="W15169" s="118"/>
      <c r="X15169" s="118"/>
      <c r="Y15169" s="118"/>
      <c r="Z15169" s="118"/>
      <c r="AA15169" s="118"/>
      <c r="AB15169" s="118"/>
    </row>
    <row r="15170" spans="1:28">
      <c r="A15170" s="113"/>
      <c r="B15170" s="113"/>
      <c r="C15170" s="114"/>
      <c r="D15170" s="115"/>
      <c r="E15170" s="115"/>
      <c r="F15170" s="116"/>
      <c r="G15170" s="116"/>
      <c r="H15170" s="116"/>
      <c r="I15170" s="116"/>
      <c r="J15170" s="117"/>
      <c r="K15170" s="117"/>
      <c r="L15170" s="114"/>
      <c r="M15170" s="114"/>
      <c r="N15170" s="114"/>
      <c r="O15170" s="114"/>
      <c r="P15170" s="118"/>
      <c r="Q15170" s="118"/>
      <c r="R15170" s="118"/>
      <c r="S15170" s="118"/>
      <c r="T15170" s="118"/>
      <c r="U15170" s="118"/>
      <c r="V15170" s="118"/>
      <c r="W15170" s="118"/>
      <c r="X15170" s="118"/>
      <c r="Y15170" s="118"/>
      <c r="Z15170" s="118"/>
      <c r="AA15170" s="118"/>
      <c r="AB15170" s="118"/>
    </row>
    <row r="15171" spans="1:28">
      <c r="A15171" s="113"/>
      <c r="B15171" s="113"/>
      <c r="C15171" s="114"/>
      <c r="D15171" s="115"/>
      <c r="E15171" s="115"/>
      <c r="F15171" s="116"/>
      <c r="G15171" s="116"/>
      <c r="H15171" s="116"/>
      <c r="I15171" s="116"/>
      <c r="J15171" s="117"/>
      <c r="K15171" s="117"/>
      <c r="L15171" s="114"/>
      <c r="M15171" s="114"/>
      <c r="N15171" s="114"/>
      <c r="O15171" s="114"/>
      <c r="P15171" s="118"/>
      <c r="Q15171" s="118"/>
      <c r="R15171" s="118"/>
      <c r="S15171" s="118"/>
      <c r="T15171" s="118"/>
      <c r="U15171" s="118"/>
      <c r="V15171" s="118"/>
      <c r="W15171" s="118"/>
      <c r="X15171" s="118"/>
      <c r="Y15171" s="118"/>
      <c r="Z15171" s="118"/>
      <c r="AA15171" s="118"/>
      <c r="AB15171" s="118"/>
    </row>
    <row r="15172" spans="1:28">
      <c r="A15172" s="113"/>
      <c r="B15172" s="113"/>
      <c r="C15172" s="114"/>
      <c r="D15172" s="115"/>
      <c r="E15172" s="115"/>
      <c r="F15172" s="116"/>
      <c r="G15172" s="116"/>
      <c r="H15172" s="116"/>
      <c r="I15172" s="116"/>
      <c r="J15172" s="117"/>
      <c r="K15172" s="117"/>
      <c r="L15172" s="114"/>
      <c r="M15172" s="114"/>
      <c r="N15172" s="114"/>
      <c r="O15172" s="114"/>
      <c r="P15172" s="118"/>
      <c r="Q15172" s="118"/>
      <c r="R15172" s="118"/>
      <c r="S15172" s="118"/>
      <c r="T15172" s="118"/>
      <c r="U15172" s="118"/>
      <c r="V15172" s="118"/>
      <c r="W15172" s="118"/>
      <c r="X15172" s="118"/>
      <c r="Y15172" s="118"/>
      <c r="Z15172" s="118"/>
      <c r="AA15172" s="118"/>
      <c r="AB15172" s="118"/>
    </row>
    <row r="15173" spans="1:28">
      <c r="A15173" s="113"/>
      <c r="B15173" s="113"/>
      <c r="C15173" s="114"/>
      <c r="D15173" s="115"/>
      <c r="E15173" s="115"/>
      <c r="F15173" s="116"/>
      <c r="G15173" s="116"/>
      <c r="H15173" s="116"/>
      <c r="I15173" s="116"/>
      <c r="J15173" s="117"/>
      <c r="K15173" s="117"/>
      <c r="L15173" s="114"/>
      <c r="M15173" s="114"/>
      <c r="N15173" s="114"/>
      <c r="O15173" s="114"/>
      <c r="P15173" s="118"/>
      <c r="Q15173" s="118"/>
      <c r="R15173" s="118"/>
      <c r="S15173" s="118"/>
      <c r="T15173" s="118"/>
      <c r="U15173" s="118"/>
      <c r="V15173" s="118"/>
      <c r="W15173" s="118"/>
      <c r="X15173" s="118"/>
      <c r="Y15173" s="118"/>
      <c r="Z15173" s="118"/>
      <c r="AA15173" s="118"/>
      <c r="AB15173" s="118"/>
    </row>
    <row r="15174" spans="1:28">
      <c r="A15174" s="113"/>
      <c r="B15174" s="113"/>
      <c r="C15174" s="114"/>
      <c r="D15174" s="115"/>
      <c r="E15174" s="115"/>
      <c r="F15174" s="116"/>
      <c r="G15174" s="116"/>
      <c r="H15174" s="116"/>
      <c r="I15174" s="116"/>
      <c r="J15174" s="117"/>
      <c r="K15174" s="117"/>
      <c r="L15174" s="114"/>
      <c r="M15174" s="114"/>
      <c r="N15174" s="114"/>
      <c r="O15174" s="114"/>
      <c r="P15174" s="118"/>
      <c r="Q15174" s="118"/>
      <c r="R15174" s="118"/>
      <c r="S15174" s="118"/>
      <c r="T15174" s="118"/>
      <c r="U15174" s="118"/>
      <c r="V15174" s="118"/>
      <c r="W15174" s="118"/>
      <c r="X15174" s="118"/>
      <c r="Y15174" s="118"/>
      <c r="Z15174" s="118"/>
      <c r="AA15174" s="118"/>
      <c r="AB15174" s="118"/>
    </row>
    <row r="15175" spans="1:28">
      <c r="A15175" s="113"/>
      <c r="B15175" s="113"/>
      <c r="C15175" s="114"/>
      <c r="D15175" s="115"/>
      <c r="E15175" s="115"/>
      <c r="F15175" s="116"/>
      <c r="G15175" s="116"/>
      <c r="H15175" s="116"/>
      <c r="I15175" s="116"/>
      <c r="J15175" s="117"/>
      <c r="K15175" s="117"/>
      <c r="L15175" s="114"/>
      <c r="M15175" s="114"/>
      <c r="N15175" s="114"/>
      <c r="O15175" s="114"/>
      <c r="P15175" s="118"/>
      <c r="Q15175" s="118"/>
      <c r="R15175" s="118"/>
      <c r="S15175" s="118"/>
      <c r="T15175" s="118"/>
      <c r="U15175" s="118"/>
      <c r="V15175" s="118"/>
      <c r="W15175" s="118"/>
      <c r="X15175" s="118"/>
      <c r="Y15175" s="118"/>
      <c r="Z15175" s="118"/>
      <c r="AA15175" s="118"/>
      <c r="AB15175" s="118"/>
    </row>
    <row r="15176" spans="1:28">
      <c r="A15176" s="113"/>
      <c r="B15176" s="113"/>
      <c r="C15176" s="114"/>
      <c r="D15176" s="115"/>
      <c r="E15176" s="115"/>
      <c r="F15176" s="116"/>
      <c r="G15176" s="116"/>
      <c r="H15176" s="116"/>
      <c r="I15176" s="116"/>
      <c r="J15176" s="117"/>
      <c r="K15176" s="117"/>
      <c r="L15176" s="114"/>
      <c r="M15176" s="114"/>
      <c r="N15176" s="114"/>
      <c r="O15176" s="114"/>
      <c r="P15176" s="118"/>
      <c r="Q15176" s="118"/>
      <c r="R15176" s="118"/>
      <c r="S15176" s="118"/>
      <c r="T15176" s="118"/>
      <c r="U15176" s="118"/>
      <c r="V15176" s="118"/>
      <c r="W15176" s="118"/>
      <c r="X15176" s="118"/>
      <c r="Y15176" s="118"/>
      <c r="Z15176" s="118"/>
      <c r="AA15176" s="118"/>
      <c r="AB15176" s="118"/>
    </row>
    <row r="15177" spans="1:28">
      <c r="A15177" s="113"/>
      <c r="B15177" s="113"/>
      <c r="C15177" s="114"/>
      <c r="D15177" s="115"/>
      <c r="E15177" s="115"/>
      <c r="F15177" s="116"/>
      <c r="G15177" s="116"/>
      <c r="H15177" s="116"/>
      <c r="I15177" s="116"/>
      <c r="J15177" s="117"/>
      <c r="K15177" s="117"/>
      <c r="L15177" s="114"/>
      <c r="M15177" s="114"/>
      <c r="N15177" s="114"/>
      <c r="O15177" s="114"/>
      <c r="P15177" s="118"/>
      <c r="Q15177" s="118"/>
      <c r="R15177" s="118"/>
      <c r="S15177" s="118"/>
      <c r="T15177" s="118"/>
      <c r="U15177" s="118"/>
      <c r="V15177" s="118"/>
      <c r="W15177" s="118"/>
      <c r="X15177" s="118"/>
      <c r="Y15177" s="118"/>
      <c r="Z15177" s="118"/>
      <c r="AA15177" s="118"/>
      <c r="AB15177" s="118"/>
    </row>
    <row r="15178" spans="1:28">
      <c r="A15178" s="113"/>
      <c r="B15178" s="113"/>
      <c r="C15178" s="114"/>
      <c r="D15178" s="115"/>
      <c r="E15178" s="115"/>
      <c r="F15178" s="116"/>
      <c r="G15178" s="116"/>
      <c r="H15178" s="116"/>
      <c r="I15178" s="116"/>
      <c r="J15178" s="117"/>
      <c r="K15178" s="117"/>
      <c r="L15178" s="114"/>
      <c r="M15178" s="114"/>
      <c r="N15178" s="114"/>
      <c r="O15178" s="114"/>
      <c r="P15178" s="118"/>
      <c r="Q15178" s="118"/>
      <c r="R15178" s="118"/>
      <c r="S15178" s="118"/>
      <c r="T15178" s="118"/>
      <c r="U15178" s="118"/>
      <c r="V15178" s="118"/>
      <c r="W15178" s="118"/>
      <c r="X15178" s="118"/>
      <c r="Y15178" s="118"/>
      <c r="Z15178" s="118"/>
      <c r="AA15178" s="118"/>
      <c r="AB15178" s="118"/>
    </row>
    <row r="15179" spans="1:28">
      <c r="A15179" s="113"/>
      <c r="B15179" s="113"/>
      <c r="C15179" s="114"/>
      <c r="D15179" s="115"/>
      <c r="E15179" s="115"/>
      <c r="F15179" s="116"/>
      <c r="G15179" s="116"/>
      <c r="H15179" s="116"/>
      <c r="I15179" s="116"/>
      <c r="J15179" s="117"/>
      <c r="K15179" s="117"/>
      <c r="L15179" s="114"/>
      <c r="M15179" s="114"/>
      <c r="N15179" s="114"/>
      <c r="O15179" s="114"/>
      <c r="P15179" s="118"/>
      <c r="Q15179" s="118"/>
      <c r="R15179" s="118"/>
      <c r="S15179" s="118"/>
      <c r="T15179" s="118"/>
      <c r="U15179" s="118"/>
      <c r="V15179" s="118"/>
      <c r="W15179" s="118"/>
      <c r="X15179" s="118"/>
      <c r="Y15179" s="118"/>
      <c r="Z15179" s="118"/>
      <c r="AA15179" s="118"/>
      <c r="AB15179" s="118"/>
    </row>
    <row r="15180" spans="1:28">
      <c r="A15180" s="113"/>
      <c r="B15180" s="113"/>
      <c r="C15180" s="114"/>
      <c r="D15180" s="115"/>
      <c r="E15180" s="115"/>
      <c r="F15180" s="116"/>
      <c r="G15180" s="116"/>
      <c r="H15180" s="116"/>
      <c r="I15180" s="116"/>
      <c r="J15180" s="117"/>
      <c r="K15180" s="117"/>
      <c r="L15180" s="114"/>
      <c r="M15180" s="114"/>
      <c r="N15180" s="114"/>
      <c r="O15180" s="114"/>
      <c r="P15180" s="118"/>
      <c r="Q15180" s="118"/>
      <c r="R15180" s="118"/>
      <c r="S15180" s="118"/>
      <c r="T15180" s="118"/>
      <c r="U15180" s="118"/>
      <c r="V15180" s="118"/>
      <c r="W15180" s="118"/>
      <c r="X15180" s="118"/>
      <c r="Y15180" s="118"/>
      <c r="Z15180" s="118"/>
      <c r="AA15180" s="118"/>
      <c r="AB15180" s="118"/>
    </row>
    <row r="15181" spans="1:28">
      <c r="A15181" s="113"/>
      <c r="B15181" s="113"/>
      <c r="C15181" s="114"/>
      <c r="D15181" s="115"/>
      <c r="E15181" s="115"/>
      <c r="F15181" s="116"/>
      <c r="G15181" s="116"/>
      <c r="H15181" s="116"/>
      <c r="I15181" s="116"/>
      <c r="J15181" s="117"/>
      <c r="K15181" s="117"/>
      <c r="L15181" s="114"/>
      <c r="M15181" s="114"/>
      <c r="N15181" s="114"/>
      <c r="O15181" s="114"/>
      <c r="P15181" s="118"/>
      <c r="Q15181" s="118"/>
      <c r="R15181" s="118"/>
      <c r="S15181" s="118"/>
      <c r="T15181" s="118"/>
      <c r="U15181" s="118"/>
      <c r="V15181" s="118"/>
      <c r="W15181" s="118"/>
      <c r="X15181" s="118"/>
      <c r="Y15181" s="118"/>
      <c r="Z15181" s="118"/>
      <c r="AA15181" s="118"/>
      <c r="AB15181" s="118"/>
    </row>
    <row r="15182" spans="1:28">
      <c r="A15182" s="113"/>
      <c r="B15182" s="113"/>
      <c r="C15182" s="114"/>
      <c r="D15182" s="115"/>
      <c r="E15182" s="115"/>
      <c r="F15182" s="116"/>
      <c r="G15182" s="116"/>
      <c r="H15182" s="116"/>
      <c r="I15182" s="116"/>
      <c r="J15182" s="117"/>
      <c r="K15182" s="117"/>
      <c r="L15182" s="114"/>
      <c r="M15182" s="114"/>
      <c r="N15182" s="114"/>
      <c r="O15182" s="114"/>
      <c r="P15182" s="118"/>
      <c r="Q15182" s="118"/>
      <c r="R15182" s="118"/>
      <c r="S15182" s="118"/>
      <c r="T15182" s="118"/>
      <c r="U15182" s="118"/>
      <c r="V15182" s="118"/>
      <c r="W15182" s="118"/>
      <c r="X15182" s="118"/>
      <c r="Y15182" s="118"/>
      <c r="Z15182" s="118"/>
      <c r="AA15182" s="118"/>
      <c r="AB15182" s="118"/>
    </row>
    <row r="15183" spans="1:28">
      <c r="A15183" s="113"/>
      <c r="B15183" s="113"/>
      <c r="C15183" s="114"/>
      <c r="D15183" s="115"/>
      <c r="E15183" s="115"/>
      <c r="F15183" s="116"/>
      <c r="G15183" s="116"/>
      <c r="H15183" s="116"/>
      <c r="I15183" s="116"/>
      <c r="J15183" s="117"/>
      <c r="K15183" s="117"/>
      <c r="L15183" s="114"/>
      <c r="M15183" s="114"/>
      <c r="N15183" s="114"/>
      <c r="O15183" s="114"/>
      <c r="P15183" s="118"/>
      <c r="Q15183" s="118"/>
      <c r="R15183" s="118"/>
      <c r="S15183" s="118"/>
      <c r="T15183" s="118"/>
      <c r="U15183" s="118"/>
      <c r="V15183" s="118"/>
      <c r="W15183" s="118"/>
      <c r="X15183" s="118"/>
      <c r="Y15183" s="118"/>
      <c r="Z15183" s="118"/>
      <c r="AA15183" s="118"/>
      <c r="AB15183" s="118"/>
    </row>
    <row r="15184" spans="1:28">
      <c r="A15184" s="113"/>
      <c r="B15184" s="113"/>
      <c r="C15184" s="114"/>
      <c r="D15184" s="115"/>
      <c r="E15184" s="115"/>
      <c r="F15184" s="116"/>
      <c r="G15184" s="116"/>
      <c r="H15184" s="116"/>
      <c r="I15184" s="116"/>
      <c r="J15184" s="117"/>
      <c r="K15184" s="117"/>
      <c r="L15184" s="114"/>
      <c r="M15184" s="114"/>
      <c r="N15184" s="114"/>
      <c r="O15184" s="114"/>
      <c r="P15184" s="118"/>
      <c r="Q15184" s="118"/>
      <c r="R15184" s="118"/>
      <c r="S15184" s="118"/>
      <c r="T15184" s="118"/>
      <c r="U15184" s="118"/>
      <c r="V15184" s="118"/>
      <c r="W15184" s="118"/>
      <c r="X15184" s="118"/>
      <c r="Y15184" s="118"/>
      <c r="Z15184" s="118"/>
      <c r="AA15184" s="118"/>
      <c r="AB15184" s="118"/>
    </row>
    <row r="15185" spans="1:28">
      <c r="A15185" s="113"/>
      <c r="B15185" s="113"/>
      <c r="C15185" s="114"/>
      <c r="D15185" s="115"/>
      <c r="E15185" s="115"/>
      <c r="F15185" s="116"/>
      <c r="G15185" s="116"/>
      <c r="H15185" s="116"/>
      <c r="I15185" s="116"/>
      <c r="J15185" s="117"/>
      <c r="K15185" s="117"/>
      <c r="L15185" s="114"/>
      <c r="M15185" s="114"/>
      <c r="N15185" s="114"/>
      <c r="O15185" s="114"/>
      <c r="P15185" s="118"/>
      <c r="Q15185" s="118"/>
      <c r="R15185" s="118"/>
      <c r="S15185" s="118"/>
      <c r="T15185" s="118"/>
      <c r="U15185" s="118"/>
      <c r="V15185" s="118"/>
      <c r="W15185" s="118"/>
      <c r="X15185" s="118"/>
      <c r="Y15185" s="118"/>
      <c r="Z15185" s="118"/>
      <c r="AA15185" s="118"/>
      <c r="AB15185" s="118"/>
    </row>
    <row r="15186" spans="1:28">
      <c r="A15186" s="113"/>
      <c r="B15186" s="113"/>
      <c r="C15186" s="114"/>
      <c r="D15186" s="115"/>
      <c r="E15186" s="115"/>
      <c r="F15186" s="116"/>
      <c r="G15186" s="116"/>
      <c r="H15186" s="116"/>
      <c r="I15186" s="116"/>
      <c r="J15186" s="117"/>
      <c r="K15186" s="117"/>
      <c r="L15186" s="114"/>
      <c r="M15186" s="114"/>
      <c r="N15186" s="114"/>
      <c r="O15186" s="114"/>
      <c r="P15186" s="118"/>
      <c r="Q15186" s="118"/>
      <c r="R15186" s="118"/>
      <c r="S15186" s="118"/>
      <c r="T15186" s="118"/>
      <c r="U15186" s="118"/>
      <c r="V15186" s="118"/>
      <c r="W15186" s="118"/>
      <c r="X15186" s="118"/>
      <c r="Y15186" s="118"/>
      <c r="Z15186" s="118"/>
      <c r="AA15186" s="118"/>
      <c r="AB15186" s="118"/>
    </row>
    <row r="15187" spans="1:28">
      <c r="A15187" s="113"/>
      <c r="B15187" s="113"/>
      <c r="C15187" s="114"/>
      <c r="D15187" s="115"/>
      <c r="E15187" s="115"/>
      <c r="F15187" s="116"/>
      <c r="G15187" s="116"/>
      <c r="H15187" s="116"/>
      <c r="I15187" s="116"/>
      <c r="J15187" s="117"/>
      <c r="K15187" s="117"/>
      <c r="L15187" s="114"/>
      <c r="M15187" s="114"/>
      <c r="N15187" s="114"/>
      <c r="O15187" s="114"/>
      <c r="P15187" s="118"/>
      <c r="Q15187" s="118"/>
      <c r="R15187" s="118"/>
      <c r="S15187" s="118"/>
      <c r="T15187" s="118"/>
      <c r="U15187" s="118"/>
      <c r="V15187" s="118"/>
      <c r="W15187" s="118"/>
      <c r="X15187" s="118"/>
      <c r="Y15187" s="118"/>
      <c r="Z15187" s="118"/>
      <c r="AA15187" s="118"/>
      <c r="AB15187" s="118"/>
    </row>
    <row r="15188" spans="1:28">
      <c r="A15188" s="113"/>
      <c r="B15188" s="113"/>
      <c r="C15188" s="114"/>
      <c r="D15188" s="115"/>
      <c r="E15188" s="115"/>
      <c r="F15188" s="116"/>
      <c r="G15188" s="116"/>
      <c r="H15188" s="116"/>
      <c r="I15188" s="116"/>
      <c r="J15188" s="117"/>
      <c r="K15188" s="117"/>
      <c r="L15188" s="114"/>
      <c r="M15188" s="114"/>
      <c r="N15188" s="114"/>
      <c r="O15188" s="114"/>
      <c r="P15188" s="118"/>
      <c r="Q15188" s="118"/>
      <c r="R15188" s="118"/>
      <c r="S15188" s="118"/>
      <c r="T15188" s="118"/>
      <c r="U15188" s="118"/>
      <c r="V15188" s="118"/>
      <c r="W15188" s="118"/>
      <c r="X15188" s="118"/>
      <c r="Y15188" s="118"/>
      <c r="Z15188" s="118"/>
      <c r="AA15188" s="118"/>
      <c r="AB15188" s="118"/>
    </row>
    <row r="15189" spans="1:28">
      <c r="A15189" s="113"/>
      <c r="B15189" s="113"/>
      <c r="C15189" s="114"/>
      <c r="D15189" s="115"/>
      <c r="E15189" s="115"/>
      <c r="F15189" s="116"/>
      <c r="G15189" s="116"/>
      <c r="H15189" s="116"/>
      <c r="I15189" s="116"/>
      <c r="J15189" s="117"/>
      <c r="K15189" s="117"/>
      <c r="L15189" s="114"/>
      <c r="M15189" s="114"/>
      <c r="N15189" s="114"/>
      <c r="O15189" s="114"/>
      <c r="P15189" s="118"/>
      <c r="Q15189" s="118"/>
      <c r="R15189" s="118"/>
      <c r="S15189" s="118"/>
      <c r="T15189" s="118"/>
      <c r="U15189" s="118"/>
      <c r="V15189" s="118"/>
      <c r="W15189" s="118"/>
      <c r="X15189" s="118"/>
      <c r="Y15189" s="118"/>
      <c r="Z15189" s="118"/>
      <c r="AA15189" s="118"/>
      <c r="AB15189" s="118"/>
    </row>
    <row r="15190" spans="1:28">
      <c r="A15190" s="113"/>
      <c r="B15190" s="113"/>
      <c r="C15190" s="114"/>
      <c r="D15190" s="115"/>
      <c r="E15190" s="115"/>
      <c r="F15190" s="116"/>
      <c r="G15190" s="116"/>
      <c r="H15190" s="116"/>
      <c r="I15190" s="116"/>
      <c r="J15190" s="117"/>
      <c r="K15190" s="117"/>
      <c r="L15190" s="114"/>
      <c r="M15190" s="114"/>
      <c r="N15190" s="114"/>
      <c r="O15190" s="114"/>
      <c r="P15190" s="118"/>
      <c r="Q15190" s="118"/>
      <c r="R15190" s="118"/>
      <c r="S15190" s="118"/>
      <c r="T15190" s="118"/>
      <c r="U15190" s="118"/>
      <c r="V15190" s="118"/>
      <c r="W15190" s="118"/>
      <c r="X15190" s="118"/>
      <c r="Y15190" s="118"/>
      <c r="Z15190" s="118"/>
      <c r="AA15190" s="118"/>
      <c r="AB15190" s="118"/>
    </row>
    <row r="15191" spans="1:28">
      <c r="A15191" s="113"/>
      <c r="B15191" s="113"/>
      <c r="C15191" s="114"/>
      <c r="D15191" s="115"/>
      <c r="E15191" s="115"/>
      <c r="F15191" s="116"/>
      <c r="G15191" s="116"/>
      <c r="H15191" s="116"/>
      <c r="I15191" s="116"/>
      <c r="J15191" s="117"/>
      <c r="K15191" s="117"/>
      <c r="L15191" s="114"/>
      <c r="M15191" s="114"/>
      <c r="N15191" s="114"/>
      <c r="O15191" s="114"/>
      <c r="P15191" s="118"/>
      <c r="Q15191" s="118"/>
      <c r="R15191" s="118"/>
      <c r="S15191" s="118"/>
      <c r="T15191" s="118"/>
      <c r="U15191" s="118"/>
      <c r="V15191" s="118"/>
      <c r="W15191" s="118"/>
      <c r="X15191" s="118"/>
      <c r="Y15191" s="118"/>
      <c r="Z15191" s="118"/>
      <c r="AA15191" s="118"/>
      <c r="AB15191" s="118"/>
    </row>
    <row r="15192" spans="1:28">
      <c r="A15192" s="113"/>
      <c r="B15192" s="113"/>
      <c r="C15192" s="114"/>
      <c r="D15192" s="115"/>
      <c r="E15192" s="115"/>
      <c r="F15192" s="116"/>
      <c r="G15192" s="116"/>
      <c r="H15192" s="116"/>
      <c r="I15192" s="116"/>
      <c r="J15192" s="117"/>
      <c r="K15192" s="117"/>
      <c r="L15192" s="114"/>
      <c r="M15192" s="114"/>
      <c r="N15192" s="114"/>
      <c r="O15192" s="114"/>
      <c r="P15192" s="118"/>
      <c r="Q15192" s="118"/>
      <c r="R15192" s="118"/>
      <c r="S15192" s="118"/>
      <c r="T15192" s="118"/>
      <c r="U15192" s="118"/>
      <c r="V15192" s="118"/>
      <c r="W15192" s="118"/>
      <c r="X15192" s="118"/>
      <c r="Y15192" s="118"/>
      <c r="Z15192" s="118"/>
      <c r="AA15192" s="118"/>
      <c r="AB15192" s="118"/>
    </row>
    <row r="15193" spans="1:28">
      <c r="A15193" s="113"/>
      <c r="B15193" s="113"/>
      <c r="C15193" s="114"/>
      <c r="D15193" s="115"/>
      <c r="E15193" s="115"/>
      <c r="F15193" s="116"/>
      <c r="G15193" s="116"/>
      <c r="H15193" s="116"/>
      <c r="I15193" s="116"/>
      <c r="J15193" s="117"/>
      <c r="K15193" s="117"/>
      <c r="L15193" s="114"/>
      <c r="M15193" s="114"/>
      <c r="N15193" s="114"/>
      <c r="O15193" s="114"/>
      <c r="P15193" s="118"/>
      <c r="Q15193" s="118"/>
      <c r="R15193" s="118"/>
      <c r="S15193" s="118"/>
      <c r="T15193" s="118"/>
      <c r="U15193" s="118"/>
      <c r="V15193" s="118"/>
      <c r="W15193" s="118"/>
      <c r="X15193" s="118"/>
      <c r="Y15193" s="118"/>
      <c r="Z15193" s="118"/>
      <c r="AA15193" s="118"/>
      <c r="AB15193" s="118"/>
    </row>
    <row r="15194" spans="1:28">
      <c r="A15194" s="113"/>
      <c r="B15194" s="113"/>
      <c r="C15194" s="114"/>
      <c r="D15194" s="115"/>
      <c r="E15194" s="115"/>
      <c r="F15194" s="116"/>
      <c r="G15194" s="116"/>
      <c r="H15194" s="116"/>
      <c r="I15194" s="116"/>
      <c r="J15194" s="117"/>
      <c r="K15194" s="117"/>
      <c r="L15194" s="114"/>
      <c r="M15194" s="114"/>
      <c r="N15194" s="114"/>
      <c r="O15194" s="114"/>
      <c r="P15194" s="118"/>
      <c r="Q15194" s="118"/>
      <c r="R15194" s="118"/>
      <c r="S15194" s="118"/>
      <c r="T15194" s="118"/>
      <c r="U15194" s="118"/>
      <c r="V15194" s="118"/>
      <c r="W15194" s="118"/>
      <c r="X15194" s="118"/>
      <c r="Y15194" s="118"/>
      <c r="Z15194" s="118"/>
      <c r="AA15194" s="118"/>
      <c r="AB15194" s="118"/>
    </row>
    <row r="15195" spans="1:28">
      <c r="A15195" s="113"/>
      <c r="B15195" s="113"/>
      <c r="C15195" s="114"/>
      <c r="D15195" s="115"/>
      <c r="E15195" s="115"/>
      <c r="F15195" s="116"/>
      <c r="G15195" s="116"/>
      <c r="H15195" s="116"/>
      <c r="I15195" s="116"/>
      <c r="J15195" s="117"/>
      <c r="K15195" s="117"/>
      <c r="L15195" s="114"/>
      <c r="M15195" s="114"/>
      <c r="N15195" s="114"/>
      <c r="O15195" s="114"/>
      <c r="P15195" s="118"/>
      <c r="Q15195" s="118"/>
      <c r="R15195" s="118"/>
      <c r="S15195" s="118"/>
      <c r="T15195" s="118"/>
      <c r="U15195" s="118"/>
      <c r="V15195" s="118"/>
      <c r="W15195" s="118"/>
      <c r="X15195" s="118"/>
      <c r="Y15195" s="118"/>
      <c r="Z15195" s="118"/>
      <c r="AA15195" s="118"/>
      <c r="AB15195" s="118"/>
    </row>
    <row r="15196" spans="1:28">
      <c r="A15196" s="113"/>
      <c r="B15196" s="113"/>
      <c r="C15196" s="114"/>
      <c r="D15196" s="115"/>
      <c r="E15196" s="115"/>
      <c r="F15196" s="116"/>
      <c r="G15196" s="116"/>
      <c r="H15196" s="116"/>
      <c r="I15196" s="116"/>
      <c r="J15196" s="117"/>
      <c r="K15196" s="117"/>
      <c r="L15196" s="114"/>
      <c r="M15196" s="114"/>
      <c r="N15196" s="114"/>
      <c r="O15196" s="114"/>
      <c r="P15196" s="118"/>
      <c r="Q15196" s="118"/>
      <c r="R15196" s="118"/>
      <c r="S15196" s="118"/>
      <c r="T15196" s="118"/>
      <c r="U15196" s="118"/>
      <c r="V15196" s="118"/>
      <c r="W15196" s="118"/>
      <c r="X15196" s="118"/>
      <c r="Y15196" s="118"/>
      <c r="Z15196" s="118"/>
      <c r="AA15196" s="118"/>
      <c r="AB15196" s="118"/>
    </row>
    <row r="15197" spans="1:28">
      <c r="A15197" s="113"/>
      <c r="B15197" s="113"/>
      <c r="C15197" s="114"/>
      <c r="D15197" s="115"/>
      <c r="E15197" s="115"/>
      <c r="F15197" s="116"/>
      <c r="G15197" s="116"/>
      <c r="H15197" s="116"/>
      <c r="I15197" s="116"/>
      <c r="J15197" s="117"/>
      <c r="K15197" s="117"/>
      <c r="L15197" s="114"/>
      <c r="M15197" s="114"/>
      <c r="N15197" s="114"/>
      <c r="O15197" s="114"/>
      <c r="P15197" s="118"/>
      <c r="Q15197" s="118"/>
      <c r="R15197" s="118"/>
      <c r="S15197" s="118"/>
      <c r="T15197" s="118"/>
      <c r="U15197" s="118"/>
      <c r="V15197" s="118"/>
      <c r="W15197" s="118"/>
      <c r="X15197" s="118"/>
      <c r="Y15197" s="118"/>
      <c r="Z15197" s="118"/>
      <c r="AA15197" s="118"/>
      <c r="AB15197" s="118"/>
    </row>
    <row r="15198" spans="1:28">
      <c r="A15198" s="113"/>
      <c r="B15198" s="113"/>
      <c r="C15198" s="114"/>
      <c r="D15198" s="115"/>
      <c r="E15198" s="115"/>
      <c r="F15198" s="116"/>
      <c r="G15198" s="116"/>
      <c r="H15198" s="116"/>
      <c r="I15198" s="116"/>
      <c r="J15198" s="117"/>
      <c r="K15198" s="117"/>
      <c r="L15198" s="114"/>
      <c r="M15198" s="114"/>
      <c r="N15198" s="114"/>
      <c r="O15198" s="114"/>
      <c r="P15198" s="118"/>
      <c r="Q15198" s="118"/>
      <c r="R15198" s="118"/>
      <c r="S15198" s="118"/>
      <c r="T15198" s="118"/>
      <c r="U15198" s="118"/>
      <c r="V15198" s="118"/>
      <c r="W15198" s="118"/>
      <c r="X15198" s="118"/>
      <c r="Y15198" s="118"/>
      <c r="Z15198" s="118"/>
      <c r="AA15198" s="118"/>
      <c r="AB15198" s="118"/>
    </row>
    <row r="15199" spans="1:28">
      <c r="A15199" s="113"/>
      <c r="B15199" s="113"/>
      <c r="C15199" s="114"/>
      <c r="D15199" s="115"/>
      <c r="E15199" s="115"/>
      <c r="F15199" s="116"/>
      <c r="G15199" s="116"/>
      <c r="H15199" s="116"/>
      <c r="I15199" s="116"/>
      <c r="J15199" s="117"/>
      <c r="K15199" s="117"/>
      <c r="L15199" s="114"/>
      <c r="M15199" s="114"/>
      <c r="N15199" s="114"/>
      <c r="O15199" s="114"/>
      <c r="P15199" s="118"/>
      <c r="Q15199" s="118"/>
      <c r="R15199" s="118"/>
      <c r="S15199" s="118"/>
      <c r="T15199" s="118"/>
      <c r="U15199" s="118"/>
      <c r="V15199" s="118"/>
      <c r="W15199" s="118"/>
      <c r="X15199" s="118"/>
      <c r="Y15199" s="118"/>
      <c r="Z15199" s="118"/>
      <c r="AA15199" s="118"/>
      <c r="AB15199" s="118"/>
    </row>
    <row r="15200" spans="1:28">
      <c r="A15200" s="113"/>
      <c r="B15200" s="113"/>
      <c r="C15200" s="114"/>
      <c r="D15200" s="115"/>
      <c r="E15200" s="115"/>
      <c r="F15200" s="116"/>
      <c r="G15200" s="116"/>
      <c r="H15200" s="116"/>
      <c r="I15200" s="116"/>
      <c r="J15200" s="117"/>
      <c r="K15200" s="117"/>
      <c r="L15200" s="114"/>
      <c r="M15200" s="114"/>
      <c r="N15200" s="114"/>
      <c r="O15200" s="114"/>
      <c r="P15200" s="118"/>
      <c r="Q15200" s="118"/>
      <c r="R15200" s="118"/>
      <c r="S15200" s="118"/>
      <c r="T15200" s="118"/>
      <c r="U15200" s="118"/>
      <c r="V15200" s="118"/>
      <c r="W15200" s="118"/>
      <c r="X15200" s="118"/>
      <c r="Y15200" s="118"/>
      <c r="Z15200" s="118"/>
      <c r="AA15200" s="118"/>
      <c r="AB15200" s="118"/>
    </row>
    <row r="15201" spans="1:28">
      <c r="A15201" s="113"/>
      <c r="B15201" s="113"/>
      <c r="C15201" s="114"/>
      <c r="D15201" s="115"/>
      <c r="E15201" s="115"/>
      <c r="F15201" s="116"/>
      <c r="G15201" s="116"/>
      <c r="H15201" s="116"/>
      <c r="I15201" s="116"/>
      <c r="J15201" s="117"/>
      <c r="K15201" s="117"/>
      <c r="L15201" s="114"/>
      <c r="M15201" s="114"/>
      <c r="N15201" s="114"/>
      <c r="O15201" s="114"/>
      <c r="P15201" s="118"/>
      <c r="Q15201" s="118"/>
      <c r="R15201" s="118"/>
      <c r="S15201" s="118"/>
      <c r="T15201" s="118"/>
      <c r="U15201" s="118"/>
      <c r="V15201" s="118"/>
      <c r="W15201" s="118"/>
      <c r="X15201" s="118"/>
      <c r="Y15201" s="118"/>
      <c r="Z15201" s="118"/>
      <c r="AA15201" s="118"/>
      <c r="AB15201" s="118"/>
    </row>
    <row r="15202" spans="1:28">
      <c r="A15202" s="113"/>
      <c r="B15202" s="113"/>
      <c r="C15202" s="114"/>
      <c r="D15202" s="115"/>
      <c r="E15202" s="115"/>
      <c r="F15202" s="116"/>
      <c r="G15202" s="116"/>
      <c r="H15202" s="116"/>
      <c r="I15202" s="116"/>
      <c r="J15202" s="117"/>
      <c r="K15202" s="117"/>
      <c r="L15202" s="114"/>
      <c r="M15202" s="114"/>
      <c r="N15202" s="114"/>
      <c r="O15202" s="114"/>
      <c r="P15202" s="118"/>
      <c r="Q15202" s="118"/>
      <c r="R15202" s="118"/>
      <c r="S15202" s="118"/>
      <c r="T15202" s="118"/>
      <c r="U15202" s="118"/>
      <c r="V15202" s="118"/>
      <c r="W15202" s="118"/>
      <c r="X15202" s="118"/>
      <c r="Y15202" s="118"/>
      <c r="Z15202" s="118"/>
      <c r="AA15202" s="118"/>
      <c r="AB15202" s="118"/>
    </row>
    <row r="15203" spans="1:28">
      <c r="A15203" s="113"/>
      <c r="B15203" s="113"/>
      <c r="C15203" s="114"/>
      <c r="D15203" s="115"/>
      <c r="E15203" s="115"/>
      <c r="F15203" s="116"/>
      <c r="G15203" s="116"/>
      <c r="H15203" s="116"/>
      <c r="I15203" s="116"/>
      <c r="J15203" s="117"/>
      <c r="K15203" s="117"/>
      <c r="L15203" s="114"/>
      <c r="M15203" s="114"/>
      <c r="N15203" s="114"/>
      <c r="O15203" s="114"/>
      <c r="P15203" s="118"/>
      <c r="Q15203" s="118"/>
      <c r="R15203" s="118"/>
      <c r="S15203" s="118"/>
      <c r="T15203" s="118"/>
      <c r="U15203" s="118"/>
      <c r="V15203" s="118"/>
      <c r="W15203" s="118"/>
      <c r="X15203" s="118"/>
      <c r="Y15203" s="118"/>
      <c r="Z15203" s="118"/>
      <c r="AA15203" s="118"/>
      <c r="AB15203" s="118"/>
    </row>
    <row r="15204" spans="1:28">
      <c r="A15204" s="113"/>
      <c r="B15204" s="113"/>
      <c r="C15204" s="114"/>
      <c r="D15204" s="115"/>
      <c r="E15204" s="115"/>
      <c r="F15204" s="116"/>
      <c r="G15204" s="116"/>
      <c r="H15204" s="116"/>
      <c r="I15204" s="116"/>
      <c r="J15204" s="117"/>
      <c r="K15204" s="117"/>
      <c r="L15204" s="114"/>
      <c r="M15204" s="114"/>
      <c r="N15204" s="114"/>
      <c r="O15204" s="114"/>
      <c r="P15204" s="118"/>
      <c r="Q15204" s="118"/>
      <c r="R15204" s="118"/>
      <c r="S15204" s="118"/>
      <c r="T15204" s="118"/>
      <c r="U15204" s="118"/>
      <c r="V15204" s="118"/>
      <c r="W15204" s="118"/>
      <c r="X15204" s="118"/>
      <c r="Y15204" s="118"/>
      <c r="Z15204" s="118"/>
      <c r="AA15204" s="118"/>
      <c r="AB15204" s="118"/>
    </row>
    <row r="15205" spans="1:28">
      <c r="A15205" s="113"/>
      <c r="B15205" s="113"/>
      <c r="C15205" s="114"/>
      <c r="D15205" s="115"/>
      <c r="E15205" s="115"/>
      <c r="F15205" s="116"/>
      <c r="G15205" s="116"/>
      <c r="H15205" s="116"/>
      <c r="I15205" s="116"/>
      <c r="J15205" s="117"/>
      <c r="K15205" s="117"/>
      <c r="L15205" s="114"/>
      <c r="M15205" s="114"/>
      <c r="N15205" s="114"/>
      <c r="O15205" s="114"/>
      <c r="P15205" s="118"/>
      <c r="Q15205" s="118"/>
      <c r="R15205" s="118"/>
      <c r="S15205" s="118"/>
      <c r="T15205" s="118"/>
      <c r="U15205" s="118"/>
      <c r="V15205" s="118"/>
      <c r="W15205" s="118"/>
      <c r="X15205" s="118"/>
      <c r="Y15205" s="118"/>
      <c r="Z15205" s="118"/>
      <c r="AA15205" s="118"/>
      <c r="AB15205" s="118"/>
    </row>
    <row r="15206" spans="1:28">
      <c r="A15206" s="113"/>
      <c r="B15206" s="113"/>
      <c r="C15206" s="114"/>
      <c r="D15206" s="115"/>
      <c r="E15206" s="115"/>
      <c r="F15206" s="116"/>
      <c r="G15206" s="116"/>
      <c r="H15206" s="116"/>
      <c r="I15206" s="116"/>
      <c r="J15206" s="117"/>
      <c r="K15206" s="117"/>
      <c r="L15206" s="114"/>
      <c r="M15206" s="114"/>
      <c r="N15206" s="114"/>
      <c r="O15206" s="114"/>
      <c r="P15206" s="118"/>
      <c r="Q15206" s="118"/>
      <c r="R15206" s="118"/>
      <c r="S15206" s="118"/>
      <c r="T15206" s="118"/>
      <c r="U15206" s="118"/>
      <c r="V15206" s="118"/>
      <c r="W15206" s="118"/>
      <c r="X15206" s="118"/>
      <c r="Y15206" s="118"/>
      <c r="Z15206" s="118"/>
      <c r="AA15206" s="118"/>
      <c r="AB15206" s="118"/>
    </row>
    <row r="15207" spans="1:28">
      <c r="A15207" s="113"/>
      <c r="B15207" s="113"/>
      <c r="C15207" s="114"/>
      <c r="D15207" s="115"/>
      <c r="E15207" s="115"/>
      <c r="F15207" s="116"/>
      <c r="G15207" s="116"/>
      <c r="H15207" s="116"/>
      <c r="I15207" s="116"/>
      <c r="J15207" s="117"/>
      <c r="K15207" s="117"/>
      <c r="L15207" s="114"/>
      <c r="M15207" s="114"/>
      <c r="N15207" s="114"/>
      <c r="O15207" s="114"/>
      <c r="P15207" s="118"/>
      <c r="Q15207" s="118"/>
      <c r="R15207" s="118"/>
      <c r="S15207" s="118"/>
      <c r="T15207" s="118"/>
      <c r="U15207" s="118"/>
      <c r="V15207" s="118"/>
      <c r="W15207" s="118"/>
      <c r="X15207" s="118"/>
      <c r="Y15207" s="118"/>
      <c r="Z15207" s="118"/>
      <c r="AA15207" s="118"/>
      <c r="AB15207" s="118"/>
    </row>
    <row r="15208" spans="1:28">
      <c r="A15208" s="113"/>
      <c r="B15208" s="113"/>
      <c r="C15208" s="114"/>
      <c r="D15208" s="115"/>
      <c r="E15208" s="115"/>
      <c r="F15208" s="116"/>
      <c r="G15208" s="116"/>
      <c r="H15208" s="116"/>
      <c r="I15208" s="116"/>
      <c r="J15208" s="117"/>
      <c r="K15208" s="117"/>
      <c r="L15208" s="114"/>
      <c r="M15208" s="114"/>
      <c r="N15208" s="114"/>
      <c r="O15208" s="114"/>
      <c r="P15208" s="118"/>
      <c r="Q15208" s="118"/>
      <c r="R15208" s="118"/>
      <c r="S15208" s="118"/>
      <c r="T15208" s="118"/>
      <c r="U15208" s="118"/>
      <c r="V15208" s="118"/>
      <c r="W15208" s="118"/>
      <c r="X15208" s="118"/>
      <c r="Y15208" s="118"/>
      <c r="Z15208" s="118"/>
      <c r="AA15208" s="118"/>
      <c r="AB15208" s="118"/>
    </row>
    <row r="15209" spans="1:28">
      <c r="A15209" s="113"/>
      <c r="B15209" s="113"/>
      <c r="C15209" s="114"/>
      <c r="D15209" s="115"/>
      <c r="E15209" s="115"/>
      <c r="F15209" s="116"/>
      <c r="G15209" s="116"/>
      <c r="H15209" s="116"/>
      <c r="I15209" s="116"/>
      <c r="J15209" s="117"/>
      <c r="K15209" s="117"/>
      <c r="L15209" s="114"/>
      <c r="M15209" s="114"/>
      <c r="N15209" s="114"/>
      <c r="O15209" s="114"/>
      <c r="P15209" s="118"/>
      <c r="Q15209" s="118"/>
      <c r="R15209" s="118"/>
      <c r="S15209" s="118"/>
      <c r="T15209" s="118"/>
      <c r="U15209" s="118"/>
      <c r="V15209" s="118"/>
      <c r="W15209" s="118"/>
      <c r="X15209" s="118"/>
      <c r="Y15209" s="118"/>
      <c r="Z15209" s="118"/>
      <c r="AA15209" s="118"/>
      <c r="AB15209" s="118"/>
    </row>
    <row r="15210" spans="1:28">
      <c r="A15210" s="113"/>
      <c r="B15210" s="113"/>
      <c r="C15210" s="114"/>
      <c r="D15210" s="115"/>
      <c r="E15210" s="115"/>
      <c r="F15210" s="116"/>
      <c r="G15210" s="116"/>
      <c r="H15210" s="116"/>
      <c r="I15210" s="116"/>
      <c r="J15210" s="117"/>
      <c r="K15210" s="117"/>
      <c r="L15210" s="114"/>
      <c r="M15210" s="114"/>
      <c r="N15210" s="114"/>
      <c r="O15210" s="114"/>
      <c r="P15210" s="118"/>
      <c r="Q15210" s="118"/>
      <c r="R15210" s="118"/>
      <c r="S15210" s="118"/>
      <c r="T15210" s="118"/>
      <c r="U15210" s="118"/>
      <c r="V15210" s="118"/>
      <c r="W15210" s="118"/>
      <c r="X15210" s="118"/>
      <c r="Y15210" s="118"/>
      <c r="Z15210" s="118"/>
      <c r="AA15210" s="118"/>
      <c r="AB15210" s="118"/>
    </row>
    <row r="15211" spans="1:28">
      <c r="A15211" s="113"/>
      <c r="B15211" s="113"/>
      <c r="C15211" s="114"/>
      <c r="D15211" s="115"/>
      <c r="E15211" s="115"/>
      <c r="F15211" s="116"/>
      <c r="G15211" s="116"/>
      <c r="H15211" s="116"/>
      <c r="I15211" s="116"/>
      <c r="J15211" s="117"/>
      <c r="K15211" s="117"/>
      <c r="L15211" s="114"/>
      <c r="M15211" s="114"/>
      <c r="N15211" s="114"/>
      <c r="O15211" s="114"/>
      <c r="P15211" s="118"/>
      <c r="Q15211" s="118"/>
      <c r="R15211" s="118"/>
      <c r="S15211" s="118"/>
      <c r="T15211" s="118"/>
      <c r="U15211" s="118"/>
      <c r="V15211" s="118"/>
      <c r="W15211" s="118"/>
      <c r="X15211" s="118"/>
      <c r="Y15211" s="118"/>
      <c r="Z15211" s="118"/>
      <c r="AA15211" s="118"/>
      <c r="AB15211" s="118"/>
    </row>
    <row r="15212" spans="1:28">
      <c r="A15212" s="113"/>
      <c r="B15212" s="113"/>
      <c r="C15212" s="114"/>
      <c r="D15212" s="115"/>
      <c r="E15212" s="115"/>
      <c r="F15212" s="116"/>
      <c r="G15212" s="116"/>
      <c r="H15212" s="116"/>
      <c r="I15212" s="116"/>
      <c r="J15212" s="117"/>
      <c r="K15212" s="117"/>
      <c r="L15212" s="114"/>
      <c r="M15212" s="114"/>
      <c r="N15212" s="114"/>
      <c r="O15212" s="114"/>
      <c r="P15212" s="118"/>
      <c r="Q15212" s="118"/>
      <c r="R15212" s="118"/>
      <c r="S15212" s="118"/>
      <c r="T15212" s="118"/>
      <c r="U15212" s="118"/>
      <c r="V15212" s="118"/>
      <c r="W15212" s="118"/>
      <c r="X15212" s="118"/>
      <c r="Y15212" s="118"/>
      <c r="Z15212" s="118"/>
      <c r="AA15212" s="118"/>
      <c r="AB15212" s="118"/>
    </row>
    <row r="15213" spans="1:28">
      <c r="A15213" s="113"/>
      <c r="B15213" s="113"/>
      <c r="C15213" s="114"/>
      <c r="D15213" s="115"/>
      <c r="E15213" s="115"/>
      <c r="F15213" s="116"/>
      <c r="G15213" s="116"/>
      <c r="H15213" s="116"/>
      <c r="I15213" s="116"/>
      <c r="J15213" s="117"/>
      <c r="K15213" s="117"/>
      <c r="L15213" s="114"/>
      <c r="M15213" s="114"/>
      <c r="N15213" s="114"/>
      <c r="O15213" s="114"/>
      <c r="P15213" s="118"/>
      <c r="Q15213" s="118"/>
      <c r="R15213" s="118"/>
      <c r="S15213" s="118"/>
      <c r="T15213" s="118"/>
      <c r="U15213" s="118"/>
      <c r="V15213" s="118"/>
      <c r="W15213" s="118"/>
      <c r="X15213" s="118"/>
      <c r="Y15213" s="118"/>
      <c r="Z15213" s="118"/>
      <c r="AA15213" s="118"/>
      <c r="AB15213" s="118"/>
    </row>
    <row r="15214" spans="1:28">
      <c r="A15214" s="113"/>
      <c r="B15214" s="113"/>
      <c r="C15214" s="114"/>
      <c r="D15214" s="115"/>
      <c r="E15214" s="115"/>
      <c r="F15214" s="116"/>
      <c r="G15214" s="116"/>
      <c r="H15214" s="116"/>
      <c r="I15214" s="116"/>
      <c r="J15214" s="117"/>
      <c r="K15214" s="117"/>
      <c r="L15214" s="114"/>
      <c r="M15214" s="114"/>
      <c r="N15214" s="114"/>
      <c r="O15214" s="114"/>
      <c r="P15214" s="118"/>
      <c r="Q15214" s="118"/>
      <c r="R15214" s="118"/>
      <c r="S15214" s="118"/>
      <c r="T15214" s="118"/>
      <c r="U15214" s="118"/>
      <c r="V15214" s="118"/>
      <c r="W15214" s="118"/>
      <c r="X15214" s="118"/>
      <c r="Y15214" s="118"/>
      <c r="Z15214" s="118"/>
      <c r="AA15214" s="118"/>
      <c r="AB15214" s="118"/>
    </row>
    <row r="15215" spans="1:28">
      <c r="A15215" s="113"/>
      <c r="B15215" s="113"/>
      <c r="C15215" s="114"/>
      <c r="D15215" s="115"/>
      <c r="E15215" s="115"/>
      <c r="F15215" s="116"/>
      <c r="G15215" s="116"/>
      <c r="H15215" s="116"/>
      <c r="I15215" s="116"/>
      <c r="J15215" s="117"/>
      <c r="K15215" s="117"/>
      <c r="L15215" s="114"/>
      <c r="M15215" s="114"/>
      <c r="N15215" s="114"/>
      <c r="O15215" s="114"/>
      <c r="P15215" s="118"/>
      <c r="Q15215" s="118"/>
      <c r="R15215" s="118"/>
      <c r="S15215" s="118"/>
      <c r="T15215" s="118"/>
      <c r="U15215" s="118"/>
      <c r="V15215" s="118"/>
      <c r="W15215" s="118"/>
      <c r="X15215" s="118"/>
      <c r="Y15215" s="118"/>
      <c r="Z15215" s="118"/>
      <c r="AA15215" s="118"/>
      <c r="AB15215" s="118"/>
    </row>
    <row r="15216" spans="1:28">
      <c r="A15216" s="113"/>
      <c r="B15216" s="113"/>
      <c r="C15216" s="114"/>
      <c r="D15216" s="115"/>
      <c r="E15216" s="115"/>
      <c r="F15216" s="116"/>
      <c r="G15216" s="116"/>
      <c r="H15216" s="116"/>
      <c r="I15216" s="116"/>
      <c r="J15216" s="117"/>
      <c r="K15216" s="117"/>
      <c r="L15216" s="114"/>
      <c r="M15216" s="114"/>
      <c r="N15216" s="114"/>
      <c r="O15216" s="114"/>
      <c r="P15216" s="118"/>
      <c r="Q15216" s="118"/>
      <c r="R15216" s="118"/>
      <c r="S15216" s="118"/>
      <c r="T15216" s="118"/>
      <c r="U15216" s="118"/>
      <c r="V15216" s="118"/>
      <c r="W15216" s="118"/>
      <c r="X15216" s="118"/>
      <c r="Y15216" s="118"/>
      <c r="Z15216" s="118"/>
      <c r="AA15216" s="118"/>
      <c r="AB15216" s="118"/>
    </row>
    <row r="15217" spans="1:28">
      <c r="A15217" s="113"/>
      <c r="B15217" s="113"/>
      <c r="C15217" s="114"/>
      <c r="D15217" s="115"/>
      <c r="E15217" s="115"/>
      <c r="F15217" s="116"/>
      <c r="G15217" s="116"/>
      <c r="H15217" s="116"/>
      <c r="I15217" s="116"/>
      <c r="J15217" s="117"/>
      <c r="K15217" s="117"/>
      <c r="L15217" s="114"/>
      <c r="M15217" s="114"/>
      <c r="N15217" s="114"/>
      <c r="O15217" s="114"/>
      <c r="P15217" s="118"/>
      <c r="Q15217" s="118"/>
      <c r="R15217" s="118"/>
      <c r="S15217" s="118"/>
      <c r="T15217" s="118"/>
      <c r="U15217" s="118"/>
      <c r="V15217" s="118"/>
      <c r="W15217" s="118"/>
      <c r="X15217" s="118"/>
      <c r="Y15217" s="118"/>
      <c r="Z15217" s="118"/>
      <c r="AA15217" s="118"/>
      <c r="AB15217" s="118"/>
    </row>
    <row r="15218" spans="1:28">
      <c r="A15218" s="113"/>
      <c r="B15218" s="113"/>
      <c r="C15218" s="114"/>
      <c r="D15218" s="115"/>
      <c r="E15218" s="115"/>
      <c r="F15218" s="116"/>
      <c r="G15218" s="116"/>
      <c r="H15218" s="116"/>
      <c r="I15218" s="116"/>
      <c r="J15218" s="117"/>
      <c r="K15218" s="117"/>
      <c r="L15218" s="114"/>
      <c r="M15218" s="114"/>
      <c r="N15218" s="114"/>
      <c r="O15218" s="114"/>
      <c r="P15218" s="118"/>
      <c r="Q15218" s="118"/>
      <c r="R15218" s="118"/>
      <c r="S15218" s="118"/>
      <c r="T15218" s="118"/>
      <c r="U15218" s="118"/>
      <c r="V15218" s="118"/>
      <c r="W15218" s="118"/>
      <c r="X15218" s="118"/>
      <c r="Y15218" s="118"/>
      <c r="Z15218" s="118"/>
      <c r="AA15218" s="118"/>
      <c r="AB15218" s="118"/>
    </row>
    <row r="15219" spans="1:28">
      <c r="A15219" s="113"/>
      <c r="B15219" s="113"/>
      <c r="C15219" s="114"/>
      <c r="D15219" s="115"/>
      <c r="E15219" s="115"/>
      <c r="F15219" s="116"/>
      <c r="G15219" s="116"/>
      <c r="H15219" s="116"/>
      <c r="I15219" s="116"/>
      <c r="J15219" s="117"/>
      <c r="K15219" s="117"/>
      <c r="L15219" s="114"/>
      <c r="M15219" s="114"/>
      <c r="N15219" s="114"/>
      <c r="O15219" s="114"/>
      <c r="P15219" s="118"/>
      <c r="Q15219" s="118"/>
      <c r="R15219" s="118"/>
      <c r="S15219" s="118"/>
      <c r="T15219" s="118"/>
      <c r="U15219" s="118"/>
      <c r="V15219" s="118"/>
      <c r="W15219" s="118"/>
      <c r="X15219" s="118"/>
      <c r="Y15219" s="118"/>
      <c r="Z15219" s="118"/>
      <c r="AA15219" s="118"/>
      <c r="AB15219" s="118"/>
    </row>
    <row r="15220" spans="1:28">
      <c r="A15220" s="113"/>
      <c r="B15220" s="113"/>
      <c r="C15220" s="114"/>
      <c r="D15220" s="115"/>
      <c r="E15220" s="115"/>
      <c r="F15220" s="116"/>
      <c r="G15220" s="116"/>
      <c r="H15220" s="116"/>
      <c r="I15220" s="116"/>
      <c r="J15220" s="117"/>
      <c r="K15220" s="117"/>
      <c r="L15220" s="114"/>
      <c r="M15220" s="114"/>
      <c r="N15220" s="114"/>
      <c r="O15220" s="114"/>
      <c r="P15220" s="118"/>
      <c r="Q15220" s="118"/>
      <c r="R15220" s="118"/>
      <c r="S15220" s="118"/>
      <c r="T15220" s="118"/>
      <c r="U15220" s="118"/>
      <c r="V15220" s="118"/>
      <c r="W15220" s="118"/>
      <c r="X15220" s="118"/>
      <c r="Y15220" s="118"/>
      <c r="Z15220" s="118"/>
      <c r="AA15220" s="118"/>
      <c r="AB15220" s="118"/>
    </row>
    <row r="15221" spans="1:28">
      <c r="A15221" s="113"/>
      <c r="B15221" s="113"/>
      <c r="C15221" s="114"/>
      <c r="D15221" s="115"/>
      <c r="E15221" s="115"/>
      <c r="F15221" s="116"/>
      <c r="G15221" s="116"/>
      <c r="H15221" s="116"/>
      <c r="I15221" s="116"/>
      <c r="J15221" s="117"/>
      <c r="K15221" s="117"/>
      <c r="L15221" s="114"/>
      <c r="M15221" s="114"/>
      <c r="N15221" s="114"/>
      <c r="O15221" s="114"/>
      <c r="P15221" s="118"/>
      <c r="Q15221" s="118"/>
      <c r="R15221" s="118"/>
      <c r="S15221" s="118"/>
      <c r="T15221" s="118"/>
      <c r="U15221" s="118"/>
      <c r="V15221" s="118"/>
      <c r="W15221" s="118"/>
      <c r="X15221" s="118"/>
      <c r="Y15221" s="118"/>
      <c r="Z15221" s="118"/>
      <c r="AA15221" s="118"/>
      <c r="AB15221" s="118"/>
    </row>
    <row r="15222" spans="1:28">
      <c r="A15222" s="113"/>
      <c r="B15222" s="113"/>
      <c r="C15222" s="114"/>
      <c r="D15222" s="115"/>
      <c r="E15222" s="115"/>
      <c r="F15222" s="116"/>
      <c r="G15222" s="116"/>
      <c r="H15222" s="116"/>
      <c r="I15222" s="116"/>
      <c r="J15222" s="117"/>
      <c r="K15222" s="117"/>
      <c r="L15222" s="114"/>
      <c r="M15222" s="114"/>
      <c r="N15222" s="114"/>
      <c r="O15222" s="114"/>
      <c r="P15222" s="118"/>
      <c r="Q15222" s="118"/>
      <c r="R15222" s="118"/>
      <c r="S15222" s="118"/>
      <c r="T15222" s="118"/>
      <c r="U15222" s="118"/>
      <c r="V15222" s="118"/>
      <c r="W15222" s="118"/>
      <c r="X15222" s="118"/>
      <c r="Y15222" s="118"/>
      <c r="Z15222" s="118"/>
      <c r="AA15222" s="118"/>
      <c r="AB15222" s="118"/>
    </row>
    <row r="15223" spans="1:28">
      <c r="A15223" s="113"/>
      <c r="B15223" s="113"/>
      <c r="C15223" s="114"/>
      <c r="D15223" s="115"/>
      <c r="E15223" s="115"/>
      <c r="F15223" s="116"/>
      <c r="G15223" s="116"/>
      <c r="H15223" s="116"/>
      <c r="I15223" s="116"/>
      <c r="J15223" s="117"/>
      <c r="K15223" s="117"/>
      <c r="L15223" s="114"/>
      <c r="M15223" s="114"/>
      <c r="N15223" s="114"/>
      <c r="O15223" s="114"/>
      <c r="P15223" s="118"/>
      <c r="Q15223" s="118"/>
      <c r="R15223" s="118"/>
      <c r="S15223" s="118"/>
      <c r="T15223" s="118"/>
      <c r="U15223" s="118"/>
      <c r="V15223" s="118"/>
      <c r="W15223" s="118"/>
      <c r="X15223" s="118"/>
      <c r="Y15223" s="118"/>
      <c r="Z15223" s="118"/>
      <c r="AA15223" s="118"/>
      <c r="AB15223" s="118"/>
    </row>
    <row r="15224" spans="1:28">
      <c r="A15224" s="113"/>
      <c r="B15224" s="113"/>
      <c r="C15224" s="114"/>
      <c r="D15224" s="115"/>
      <c r="E15224" s="115"/>
      <c r="F15224" s="116"/>
      <c r="G15224" s="116"/>
      <c r="H15224" s="116"/>
      <c r="I15224" s="116"/>
      <c r="J15224" s="117"/>
      <c r="K15224" s="117"/>
      <c r="L15224" s="114"/>
      <c r="M15224" s="114"/>
      <c r="N15224" s="114"/>
      <c r="O15224" s="114"/>
      <c r="P15224" s="118"/>
      <c r="Q15224" s="118"/>
      <c r="R15224" s="118"/>
      <c r="S15224" s="118"/>
      <c r="T15224" s="118"/>
      <c r="U15224" s="118"/>
      <c r="V15224" s="118"/>
      <c r="W15224" s="118"/>
      <c r="X15224" s="118"/>
      <c r="Y15224" s="118"/>
      <c r="Z15224" s="118"/>
      <c r="AA15224" s="118"/>
      <c r="AB15224" s="118"/>
    </row>
    <row r="15225" spans="1:28">
      <c r="A15225" s="113"/>
      <c r="B15225" s="113"/>
      <c r="C15225" s="114"/>
      <c r="D15225" s="115"/>
      <c r="E15225" s="115"/>
      <c r="F15225" s="116"/>
      <c r="G15225" s="116"/>
      <c r="H15225" s="116"/>
      <c r="I15225" s="116"/>
      <c r="J15225" s="117"/>
      <c r="K15225" s="117"/>
      <c r="L15225" s="114"/>
      <c r="M15225" s="114"/>
      <c r="N15225" s="114"/>
      <c r="O15225" s="114"/>
      <c r="P15225" s="118"/>
      <c r="Q15225" s="118"/>
      <c r="R15225" s="118"/>
      <c r="S15225" s="118"/>
      <c r="T15225" s="118"/>
      <c r="U15225" s="118"/>
      <c r="V15225" s="118"/>
      <c r="W15225" s="118"/>
      <c r="X15225" s="118"/>
      <c r="Y15225" s="118"/>
      <c r="Z15225" s="118"/>
      <c r="AA15225" s="118"/>
      <c r="AB15225" s="118"/>
    </row>
    <row r="15226" spans="1:28">
      <c r="A15226" s="113"/>
      <c r="B15226" s="113"/>
      <c r="C15226" s="114"/>
      <c r="D15226" s="115"/>
      <c r="E15226" s="115"/>
      <c r="F15226" s="116"/>
      <c r="G15226" s="116"/>
      <c r="H15226" s="116"/>
      <c r="I15226" s="116"/>
      <c r="J15226" s="117"/>
      <c r="K15226" s="117"/>
      <c r="L15226" s="114"/>
      <c r="M15226" s="114"/>
      <c r="N15226" s="114"/>
      <c r="O15226" s="114"/>
      <c r="P15226" s="118"/>
      <c r="Q15226" s="118"/>
      <c r="R15226" s="118"/>
      <c r="S15226" s="118"/>
      <c r="T15226" s="118"/>
      <c r="U15226" s="118"/>
      <c r="V15226" s="118"/>
      <c r="W15226" s="118"/>
      <c r="X15226" s="118"/>
      <c r="Y15226" s="118"/>
      <c r="Z15226" s="118"/>
      <c r="AA15226" s="118"/>
      <c r="AB15226" s="118"/>
    </row>
    <row r="15227" spans="1:28">
      <c r="A15227" s="113"/>
      <c r="B15227" s="113"/>
      <c r="C15227" s="114"/>
      <c r="D15227" s="115"/>
      <c r="E15227" s="115"/>
      <c r="F15227" s="116"/>
      <c r="G15227" s="116"/>
      <c r="H15227" s="116"/>
      <c r="I15227" s="116"/>
      <c r="J15227" s="117"/>
      <c r="K15227" s="117"/>
      <c r="L15227" s="114"/>
      <c r="M15227" s="114"/>
      <c r="N15227" s="114"/>
      <c r="O15227" s="114"/>
      <c r="P15227" s="118"/>
      <c r="Q15227" s="118"/>
      <c r="R15227" s="118"/>
      <c r="S15227" s="118"/>
      <c r="T15227" s="118"/>
      <c r="U15227" s="118"/>
      <c r="V15227" s="118"/>
      <c r="W15227" s="118"/>
      <c r="X15227" s="118"/>
      <c r="Y15227" s="118"/>
      <c r="Z15227" s="118"/>
      <c r="AA15227" s="118"/>
      <c r="AB15227" s="118"/>
    </row>
    <row r="15228" spans="1:28">
      <c r="A15228" s="113"/>
      <c r="B15228" s="113"/>
      <c r="C15228" s="114"/>
      <c r="D15228" s="115"/>
      <c r="E15228" s="115"/>
      <c r="F15228" s="116"/>
      <c r="G15228" s="116"/>
      <c r="H15228" s="116"/>
      <c r="I15228" s="116"/>
      <c r="J15228" s="117"/>
      <c r="K15228" s="117"/>
      <c r="L15228" s="114"/>
      <c r="M15228" s="114"/>
      <c r="N15228" s="114"/>
      <c r="O15228" s="114"/>
      <c r="P15228" s="118"/>
      <c r="Q15228" s="118"/>
      <c r="R15228" s="118"/>
      <c r="S15228" s="118"/>
      <c r="T15228" s="118"/>
      <c r="U15228" s="118"/>
      <c r="V15228" s="118"/>
      <c r="W15228" s="118"/>
      <c r="X15228" s="118"/>
      <c r="Y15228" s="118"/>
      <c r="Z15228" s="118"/>
      <c r="AA15228" s="118"/>
      <c r="AB15228" s="118"/>
    </row>
    <row r="15229" spans="1:28">
      <c r="A15229" s="113"/>
      <c r="B15229" s="113"/>
      <c r="C15229" s="114"/>
      <c r="D15229" s="115"/>
      <c r="E15229" s="115"/>
      <c r="F15229" s="116"/>
      <c r="G15229" s="116"/>
      <c r="H15229" s="116"/>
      <c r="I15229" s="116"/>
      <c r="J15229" s="117"/>
      <c r="K15229" s="117"/>
      <c r="L15229" s="114"/>
      <c r="M15229" s="114"/>
      <c r="N15229" s="114"/>
      <c r="O15229" s="114"/>
      <c r="P15229" s="118"/>
      <c r="Q15229" s="118"/>
      <c r="R15229" s="118"/>
      <c r="S15229" s="118"/>
      <c r="T15229" s="118"/>
      <c r="U15229" s="118"/>
      <c r="V15229" s="118"/>
      <c r="W15229" s="118"/>
      <c r="X15229" s="118"/>
      <c r="Y15229" s="118"/>
      <c r="Z15229" s="118"/>
      <c r="AA15229" s="118"/>
      <c r="AB15229" s="118"/>
    </row>
    <row r="15230" spans="1:28">
      <c r="A15230" s="113"/>
      <c r="B15230" s="113"/>
      <c r="C15230" s="114"/>
      <c r="D15230" s="115"/>
      <c r="E15230" s="115"/>
      <c r="F15230" s="116"/>
      <c r="G15230" s="116"/>
      <c r="H15230" s="116"/>
      <c r="I15230" s="116"/>
      <c r="J15230" s="117"/>
      <c r="K15230" s="117"/>
      <c r="L15230" s="114"/>
      <c r="M15230" s="114"/>
      <c r="N15230" s="114"/>
      <c r="O15230" s="114"/>
      <c r="P15230" s="118"/>
      <c r="Q15230" s="118"/>
      <c r="R15230" s="118"/>
      <c r="S15230" s="118"/>
      <c r="T15230" s="118"/>
      <c r="U15230" s="118"/>
      <c r="V15230" s="118"/>
      <c r="W15230" s="118"/>
      <c r="X15230" s="118"/>
      <c r="Y15230" s="118"/>
      <c r="Z15230" s="118"/>
      <c r="AA15230" s="118"/>
      <c r="AB15230" s="118"/>
    </row>
    <row r="15231" spans="1:28">
      <c r="A15231" s="113"/>
      <c r="B15231" s="113"/>
      <c r="C15231" s="114"/>
      <c r="D15231" s="115"/>
      <c r="E15231" s="115"/>
      <c r="F15231" s="116"/>
      <c r="G15231" s="116"/>
      <c r="H15231" s="116"/>
      <c r="I15231" s="116"/>
      <c r="J15231" s="117"/>
      <c r="K15231" s="117"/>
      <c r="L15231" s="114"/>
      <c r="M15231" s="114"/>
      <c r="N15231" s="114"/>
      <c r="O15231" s="114"/>
      <c r="P15231" s="118"/>
      <c r="Q15231" s="118"/>
      <c r="R15231" s="118"/>
      <c r="S15231" s="118"/>
      <c r="T15231" s="118"/>
      <c r="U15231" s="118"/>
      <c r="V15231" s="118"/>
      <c r="W15231" s="118"/>
      <c r="X15231" s="118"/>
      <c r="Y15231" s="118"/>
      <c r="Z15231" s="118"/>
      <c r="AA15231" s="118"/>
      <c r="AB15231" s="118"/>
    </row>
    <row r="15232" spans="1:28">
      <c r="A15232" s="113"/>
      <c r="B15232" s="113"/>
      <c r="C15232" s="114"/>
      <c r="D15232" s="115"/>
      <c r="E15232" s="115"/>
      <c r="F15232" s="116"/>
      <c r="G15232" s="116"/>
      <c r="H15232" s="116"/>
      <c r="I15232" s="116"/>
      <c r="J15232" s="117"/>
      <c r="K15232" s="117"/>
      <c r="L15232" s="114"/>
      <c r="M15232" s="114"/>
      <c r="N15232" s="114"/>
      <c r="O15232" s="114"/>
      <c r="P15232" s="118"/>
      <c r="Q15232" s="118"/>
      <c r="R15232" s="118"/>
      <c r="S15232" s="118"/>
      <c r="T15232" s="118"/>
      <c r="U15232" s="118"/>
      <c r="V15232" s="118"/>
      <c r="W15232" s="118"/>
      <c r="X15232" s="118"/>
      <c r="Y15232" s="118"/>
      <c r="Z15232" s="118"/>
      <c r="AA15232" s="118"/>
      <c r="AB15232" s="118"/>
    </row>
    <row r="15233" spans="1:28">
      <c r="A15233" s="113"/>
      <c r="B15233" s="113"/>
      <c r="C15233" s="114"/>
      <c r="D15233" s="115"/>
      <c r="E15233" s="115"/>
      <c r="F15233" s="116"/>
      <c r="G15233" s="116"/>
      <c r="H15233" s="116"/>
      <c r="I15233" s="116"/>
      <c r="J15233" s="117"/>
      <c r="K15233" s="117"/>
      <c r="L15233" s="114"/>
      <c r="M15233" s="114"/>
      <c r="N15233" s="114"/>
      <c r="O15233" s="114"/>
      <c r="P15233" s="118"/>
      <c r="Q15233" s="118"/>
      <c r="R15233" s="118"/>
      <c r="S15233" s="118"/>
      <c r="T15233" s="118"/>
      <c r="U15233" s="118"/>
      <c r="V15233" s="118"/>
      <c r="W15233" s="118"/>
      <c r="X15233" s="118"/>
      <c r="Y15233" s="118"/>
      <c r="Z15233" s="118"/>
      <c r="AA15233" s="118"/>
      <c r="AB15233" s="118"/>
    </row>
    <row r="15234" spans="1:28">
      <c r="A15234" s="113"/>
      <c r="B15234" s="113"/>
      <c r="C15234" s="114"/>
      <c r="D15234" s="115"/>
      <c r="E15234" s="115"/>
      <c r="F15234" s="116"/>
      <c r="G15234" s="116"/>
      <c r="H15234" s="116"/>
      <c r="I15234" s="116"/>
      <c r="J15234" s="117"/>
      <c r="K15234" s="117"/>
      <c r="L15234" s="114"/>
      <c r="M15234" s="114"/>
      <c r="N15234" s="114"/>
      <c r="O15234" s="114"/>
      <c r="P15234" s="118"/>
      <c r="Q15234" s="118"/>
      <c r="R15234" s="118"/>
      <c r="S15234" s="118"/>
      <c r="T15234" s="118"/>
      <c r="U15234" s="118"/>
      <c r="V15234" s="118"/>
      <c r="W15234" s="118"/>
      <c r="X15234" s="118"/>
      <c r="Y15234" s="118"/>
      <c r="Z15234" s="118"/>
      <c r="AA15234" s="118"/>
      <c r="AB15234" s="118"/>
    </row>
    <row r="15235" spans="1:28">
      <c r="A15235" s="113"/>
      <c r="B15235" s="113"/>
      <c r="C15235" s="114"/>
      <c r="D15235" s="115"/>
      <c r="E15235" s="115"/>
      <c r="F15235" s="116"/>
      <c r="G15235" s="116"/>
      <c r="H15235" s="116"/>
      <c r="I15235" s="116"/>
      <c r="J15235" s="117"/>
      <c r="K15235" s="117"/>
      <c r="L15235" s="114"/>
      <c r="M15235" s="114"/>
      <c r="N15235" s="114"/>
      <c r="O15235" s="114"/>
      <c r="P15235" s="118"/>
      <c r="Q15235" s="118"/>
      <c r="R15235" s="118"/>
      <c r="S15235" s="118"/>
      <c r="T15235" s="118"/>
      <c r="U15235" s="118"/>
      <c r="V15235" s="118"/>
      <c r="W15235" s="118"/>
      <c r="X15235" s="118"/>
      <c r="Y15235" s="118"/>
      <c r="Z15235" s="118"/>
      <c r="AA15235" s="118"/>
      <c r="AB15235" s="118"/>
    </row>
    <row r="15236" spans="1:28">
      <c r="A15236" s="113"/>
      <c r="B15236" s="113"/>
      <c r="C15236" s="114"/>
      <c r="D15236" s="115"/>
      <c r="E15236" s="115"/>
      <c r="F15236" s="116"/>
      <c r="G15236" s="116"/>
      <c r="H15236" s="116"/>
      <c r="I15236" s="116"/>
      <c r="J15236" s="117"/>
      <c r="K15236" s="117"/>
      <c r="L15236" s="114"/>
      <c r="M15236" s="114"/>
      <c r="N15236" s="114"/>
      <c r="O15236" s="114"/>
      <c r="P15236" s="118"/>
      <c r="Q15236" s="118"/>
      <c r="R15236" s="118"/>
      <c r="S15236" s="118"/>
      <c r="T15236" s="118"/>
      <c r="U15236" s="118"/>
      <c r="V15236" s="118"/>
      <c r="W15236" s="118"/>
      <c r="X15236" s="118"/>
      <c r="Y15236" s="118"/>
      <c r="Z15236" s="118"/>
      <c r="AA15236" s="118"/>
      <c r="AB15236" s="118"/>
    </row>
    <row r="15237" spans="1:28">
      <c r="A15237" s="113"/>
      <c r="B15237" s="113"/>
      <c r="C15237" s="114"/>
      <c r="D15237" s="115"/>
      <c r="E15237" s="115"/>
      <c r="F15237" s="116"/>
      <c r="G15237" s="116"/>
      <c r="H15237" s="116"/>
      <c r="I15237" s="116"/>
      <c r="J15237" s="117"/>
      <c r="K15237" s="117"/>
      <c r="L15237" s="114"/>
      <c r="M15237" s="114"/>
      <c r="N15237" s="114"/>
      <c r="O15237" s="114"/>
      <c r="P15237" s="118"/>
      <c r="Q15237" s="118"/>
      <c r="R15237" s="118"/>
      <c r="S15237" s="118"/>
      <c r="T15237" s="118"/>
      <c r="U15237" s="118"/>
      <c r="V15237" s="118"/>
      <c r="W15237" s="118"/>
      <c r="X15237" s="118"/>
      <c r="Y15237" s="118"/>
      <c r="Z15237" s="118"/>
      <c r="AA15237" s="118"/>
      <c r="AB15237" s="118"/>
    </row>
    <row r="15238" spans="1:28">
      <c r="A15238" s="113"/>
      <c r="B15238" s="113"/>
      <c r="C15238" s="114"/>
      <c r="D15238" s="115"/>
      <c r="E15238" s="115"/>
      <c r="F15238" s="116"/>
      <c r="G15238" s="116"/>
      <c r="H15238" s="116"/>
      <c r="I15238" s="116"/>
      <c r="J15238" s="117"/>
      <c r="K15238" s="117"/>
      <c r="L15238" s="114"/>
      <c r="M15238" s="114"/>
      <c r="N15238" s="114"/>
      <c r="O15238" s="114"/>
      <c r="P15238" s="118"/>
      <c r="Q15238" s="118"/>
      <c r="R15238" s="118"/>
      <c r="S15238" s="118"/>
      <c r="T15238" s="118"/>
      <c r="U15238" s="118"/>
      <c r="V15238" s="118"/>
      <c r="W15238" s="118"/>
      <c r="X15238" s="118"/>
      <c r="Y15238" s="118"/>
      <c r="Z15238" s="118"/>
      <c r="AA15238" s="118"/>
      <c r="AB15238" s="118"/>
    </row>
    <row r="15239" spans="1:28">
      <c r="A15239" s="113"/>
      <c r="B15239" s="113"/>
      <c r="C15239" s="114"/>
      <c r="D15239" s="115"/>
      <c r="E15239" s="115"/>
      <c r="F15239" s="116"/>
      <c r="G15239" s="116"/>
      <c r="H15239" s="116"/>
      <c r="I15239" s="116"/>
      <c r="J15239" s="117"/>
      <c r="K15239" s="117"/>
      <c r="L15239" s="114"/>
      <c r="M15239" s="114"/>
      <c r="N15239" s="114"/>
      <c r="O15239" s="114"/>
      <c r="P15239" s="118"/>
      <c r="Q15239" s="118"/>
      <c r="R15239" s="118"/>
      <c r="S15239" s="118"/>
      <c r="T15239" s="118"/>
      <c r="U15239" s="118"/>
      <c r="V15239" s="118"/>
      <c r="W15239" s="118"/>
      <c r="X15239" s="118"/>
      <c r="Y15239" s="118"/>
      <c r="Z15239" s="118"/>
      <c r="AA15239" s="118"/>
      <c r="AB15239" s="118"/>
    </row>
    <row r="15240" spans="1:28">
      <c r="A15240" s="113"/>
      <c r="B15240" s="113"/>
      <c r="C15240" s="114"/>
      <c r="D15240" s="115"/>
      <c r="E15240" s="115"/>
      <c r="F15240" s="116"/>
      <c r="G15240" s="116"/>
      <c r="H15240" s="116"/>
      <c r="I15240" s="116"/>
      <c r="J15240" s="117"/>
      <c r="K15240" s="117"/>
      <c r="L15240" s="114"/>
      <c r="M15240" s="114"/>
      <c r="N15240" s="114"/>
      <c r="O15240" s="114"/>
      <c r="P15240" s="118"/>
      <c r="Q15240" s="118"/>
      <c r="R15240" s="118"/>
      <c r="S15240" s="118"/>
      <c r="T15240" s="118"/>
      <c r="U15240" s="118"/>
      <c r="V15240" s="118"/>
      <c r="W15240" s="118"/>
      <c r="X15240" s="118"/>
      <c r="Y15240" s="118"/>
      <c r="Z15240" s="118"/>
      <c r="AA15240" s="118"/>
      <c r="AB15240" s="118"/>
    </row>
    <row r="15241" spans="1:28">
      <c r="A15241" s="113"/>
      <c r="B15241" s="113"/>
      <c r="C15241" s="114"/>
      <c r="D15241" s="115"/>
      <c r="E15241" s="115"/>
      <c r="F15241" s="116"/>
      <c r="G15241" s="116"/>
      <c r="H15241" s="116"/>
      <c r="I15241" s="116"/>
      <c r="J15241" s="117"/>
      <c r="K15241" s="117"/>
      <c r="L15241" s="114"/>
      <c r="M15241" s="114"/>
      <c r="N15241" s="114"/>
      <c r="O15241" s="114"/>
      <c r="P15241" s="118"/>
      <c r="Q15241" s="118"/>
      <c r="R15241" s="118"/>
      <c r="S15241" s="118"/>
      <c r="T15241" s="118"/>
      <c r="U15241" s="118"/>
      <c r="V15241" s="118"/>
      <c r="W15241" s="118"/>
      <c r="X15241" s="118"/>
      <c r="Y15241" s="118"/>
      <c r="Z15241" s="118"/>
      <c r="AA15241" s="118"/>
      <c r="AB15241" s="118"/>
    </row>
    <row r="15242" spans="1:28">
      <c r="A15242" s="113"/>
      <c r="B15242" s="113"/>
      <c r="C15242" s="114"/>
      <c r="D15242" s="115"/>
      <c r="E15242" s="115"/>
      <c r="F15242" s="116"/>
      <c r="G15242" s="116"/>
      <c r="H15242" s="116"/>
      <c r="I15242" s="116"/>
      <c r="J15242" s="117"/>
      <c r="K15242" s="117"/>
      <c r="L15242" s="114"/>
      <c r="M15242" s="114"/>
      <c r="N15242" s="114"/>
      <c r="O15242" s="114"/>
      <c r="P15242" s="118"/>
      <c r="Q15242" s="118"/>
      <c r="R15242" s="118"/>
      <c r="S15242" s="118"/>
      <c r="T15242" s="118"/>
      <c r="U15242" s="118"/>
      <c r="V15242" s="118"/>
      <c r="W15242" s="118"/>
      <c r="X15242" s="118"/>
      <c r="Y15242" s="118"/>
      <c r="Z15242" s="118"/>
      <c r="AA15242" s="118"/>
      <c r="AB15242" s="118"/>
    </row>
    <row r="15243" spans="1:28">
      <c r="A15243" s="113"/>
      <c r="B15243" s="113"/>
      <c r="C15243" s="114"/>
      <c r="D15243" s="115"/>
      <c r="E15243" s="115"/>
      <c r="F15243" s="116"/>
      <c r="G15243" s="116"/>
      <c r="H15243" s="116"/>
      <c r="I15243" s="116"/>
      <c r="J15243" s="117"/>
      <c r="K15243" s="117"/>
      <c r="L15243" s="114"/>
      <c r="M15243" s="114"/>
      <c r="N15243" s="114"/>
      <c r="O15243" s="114"/>
      <c r="P15243" s="118"/>
      <c r="Q15243" s="118"/>
      <c r="R15243" s="118"/>
      <c r="S15243" s="118"/>
      <c r="T15243" s="118"/>
      <c r="U15243" s="118"/>
      <c r="V15243" s="118"/>
      <c r="W15243" s="118"/>
      <c r="X15243" s="118"/>
      <c r="Y15243" s="118"/>
      <c r="Z15243" s="118"/>
      <c r="AA15243" s="118"/>
      <c r="AB15243" s="118"/>
    </row>
    <row r="15244" spans="1:28">
      <c r="A15244" s="113"/>
      <c r="B15244" s="113"/>
      <c r="C15244" s="114"/>
      <c r="D15244" s="115"/>
      <c r="E15244" s="115"/>
      <c r="F15244" s="116"/>
      <c r="G15244" s="116"/>
      <c r="H15244" s="116"/>
      <c r="I15244" s="116"/>
      <c r="J15244" s="117"/>
      <c r="K15244" s="117"/>
      <c r="L15244" s="114"/>
      <c r="M15244" s="114"/>
      <c r="N15244" s="114"/>
      <c r="O15244" s="114"/>
      <c r="P15244" s="118"/>
      <c r="Q15244" s="118"/>
      <c r="R15244" s="118"/>
      <c r="S15244" s="118"/>
      <c r="T15244" s="118"/>
      <c r="U15244" s="118"/>
      <c r="V15244" s="118"/>
      <c r="W15244" s="118"/>
      <c r="X15244" s="118"/>
      <c r="Y15244" s="118"/>
      <c r="Z15244" s="118"/>
      <c r="AA15244" s="118"/>
      <c r="AB15244" s="118"/>
    </row>
    <row r="15245" spans="1:28">
      <c r="A15245" s="113"/>
      <c r="B15245" s="113"/>
      <c r="C15245" s="114"/>
      <c r="D15245" s="115"/>
      <c r="E15245" s="115"/>
      <c r="F15245" s="116"/>
      <c r="G15245" s="116"/>
      <c r="H15245" s="116"/>
      <c r="I15245" s="116"/>
      <c r="J15245" s="117"/>
      <c r="K15245" s="117"/>
      <c r="L15245" s="114"/>
      <c r="M15245" s="114"/>
      <c r="N15245" s="114"/>
      <c r="O15245" s="114"/>
      <c r="P15245" s="118"/>
      <c r="Q15245" s="118"/>
      <c r="R15245" s="118"/>
      <c r="S15245" s="118"/>
      <c r="T15245" s="118"/>
      <c r="U15245" s="118"/>
      <c r="V15245" s="118"/>
      <c r="W15245" s="118"/>
      <c r="X15245" s="118"/>
      <c r="Y15245" s="118"/>
      <c r="Z15245" s="118"/>
      <c r="AA15245" s="118"/>
      <c r="AB15245" s="118"/>
    </row>
    <row r="15246" spans="1:28">
      <c r="A15246" s="113"/>
      <c r="B15246" s="113"/>
      <c r="C15246" s="114"/>
      <c r="D15246" s="115"/>
      <c r="E15246" s="115"/>
      <c r="F15246" s="116"/>
      <c r="G15246" s="116"/>
      <c r="H15246" s="116"/>
      <c r="I15246" s="116"/>
      <c r="J15246" s="117"/>
      <c r="K15246" s="117"/>
      <c r="L15246" s="114"/>
      <c r="M15246" s="114"/>
      <c r="N15246" s="114"/>
      <c r="O15246" s="114"/>
      <c r="P15246" s="118"/>
      <c r="Q15246" s="118"/>
      <c r="R15246" s="118"/>
      <c r="S15246" s="118"/>
      <c r="T15246" s="118"/>
      <c r="U15246" s="118"/>
      <c r="V15246" s="118"/>
      <c r="W15246" s="118"/>
      <c r="X15246" s="118"/>
      <c r="Y15246" s="118"/>
      <c r="Z15246" s="118"/>
      <c r="AA15246" s="118"/>
      <c r="AB15246" s="118"/>
    </row>
    <row r="15247" spans="1:28">
      <c r="A15247" s="113"/>
      <c r="B15247" s="113"/>
      <c r="C15247" s="114"/>
      <c r="D15247" s="115"/>
      <c r="E15247" s="115"/>
      <c r="F15247" s="116"/>
      <c r="G15247" s="116"/>
      <c r="H15247" s="116"/>
      <c r="I15247" s="116"/>
      <c r="J15247" s="117"/>
      <c r="K15247" s="117"/>
      <c r="L15247" s="114"/>
      <c r="M15247" s="114"/>
      <c r="N15247" s="114"/>
      <c r="O15247" s="114"/>
      <c r="P15247" s="118"/>
      <c r="Q15247" s="118"/>
      <c r="R15247" s="118"/>
      <c r="S15247" s="118"/>
      <c r="T15247" s="118"/>
      <c r="U15247" s="118"/>
      <c r="V15247" s="118"/>
      <c r="W15247" s="118"/>
      <c r="X15247" s="118"/>
      <c r="Y15247" s="118"/>
      <c r="Z15247" s="118"/>
      <c r="AA15247" s="118"/>
      <c r="AB15247" s="118"/>
    </row>
    <row r="15248" spans="1:28">
      <c r="A15248" s="113"/>
      <c r="B15248" s="113"/>
      <c r="C15248" s="114"/>
      <c r="D15248" s="115"/>
      <c r="E15248" s="115"/>
      <c r="F15248" s="116"/>
      <c r="G15248" s="116"/>
      <c r="H15248" s="116"/>
      <c r="I15248" s="116"/>
      <c r="J15248" s="117"/>
      <c r="K15248" s="117"/>
      <c r="L15248" s="114"/>
      <c r="M15248" s="114"/>
      <c r="N15248" s="114"/>
      <c r="O15248" s="114"/>
      <c r="P15248" s="118"/>
      <c r="Q15248" s="118"/>
      <c r="R15248" s="118"/>
      <c r="S15248" s="118"/>
      <c r="T15248" s="118"/>
      <c r="U15248" s="118"/>
      <c r="V15248" s="118"/>
      <c r="W15248" s="118"/>
      <c r="X15248" s="118"/>
      <c r="Y15248" s="118"/>
      <c r="Z15248" s="118"/>
      <c r="AA15248" s="118"/>
      <c r="AB15248" s="118"/>
    </row>
    <row r="15249" spans="1:28">
      <c r="A15249" s="113"/>
      <c r="B15249" s="113"/>
      <c r="C15249" s="114"/>
      <c r="D15249" s="115"/>
      <c r="E15249" s="115"/>
      <c r="F15249" s="116"/>
      <c r="G15249" s="116"/>
      <c r="H15249" s="116"/>
      <c r="I15249" s="116"/>
      <c r="J15249" s="117"/>
      <c r="K15249" s="117"/>
      <c r="L15249" s="114"/>
      <c r="M15249" s="114"/>
      <c r="N15249" s="114"/>
      <c r="O15249" s="114"/>
      <c r="P15249" s="118"/>
      <c r="Q15249" s="118"/>
      <c r="R15249" s="118"/>
      <c r="S15249" s="118"/>
      <c r="T15249" s="118"/>
      <c r="U15249" s="118"/>
      <c r="V15249" s="118"/>
      <c r="W15249" s="118"/>
      <c r="X15249" s="118"/>
      <c r="Y15249" s="118"/>
      <c r="Z15249" s="118"/>
      <c r="AA15249" s="118"/>
      <c r="AB15249" s="118"/>
    </row>
    <row r="15250" spans="1:28">
      <c r="A15250" s="113"/>
      <c r="B15250" s="113"/>
      <c r="C15250" s="114"/>
      <c r="D15250" s="115"/>
      <c r="E15250" s="115"/>
      <c r="F15250" s="116"/>
      <c r="G15250" s="116"/>
      <c r="H15250" s="116"/>
      <c r="I15250" s="116"/>
      <c r="J15250" s="117"/>
      <c r="K15250" s="117"/>
      <c r="L15250" s="114"/>
      <c r="M15250" s="114"/>
      <c r="N15250" s="114"/>
      <c r="O15250" s="114"/>
      <c r="P15250" s="118"/>
      <c r="Q15250" s="118"/>
      <c r="R15250" s="118"/>
      <c r="S15250" s="118"/>
      <c r="T15250" s="118"/>
      <c r="U15250" s="118"/>
      <c r="V15250" s="118"/>
      <c r="W15250" s="118"/>
      <c r="X15250" s="118"/>
      <c r="Y15250" s="118"/>
      <c r="Z15250" s="118"/>
      <c r="AA15250" s="118"/>
      <c r="AB15250" s="118"/>
    </row>
    <row r="15251" spans="1:28">
      <c r="A15251" s="113"/>
      <c r="B15251" s="113"/>
      <c r="C15251" s="114"/>
      <c r="D15251" s="115"/>
      <c r="E15251" s="115"/>
      <c r="F15251" s="116"/>
      <c r="G15251" s="116"/>
      <c r="H15251" s="116"/>
      <c r="I15251" s="116"/>
      <c r="J15251" s="117"/>
      <c r="K15251" s="117"/>
      <c r="L15251" s="114"/>
      <c r="M15251" s="114"/>
      <c r="N15251" s="114"/>
      <c r="O15251" s="114"/>
      <c r="P15251" s="118"/>
      <c r="Q15251" s="118"/>
      <c r="R15251" s="118"/>
      <c r="S15251" s="118"/>
      <c r="T15251" s="118"/>
      <c r="U15251" s="118"/>
      <c r="V15251" s="118"/>
      <c r="W15251" s="118"/>
      <c r="X15251" s="118"/>
      <c r="Y15251" s="118"/>
      <c r="Z15251" s="118"/>
      <c r="AA15251" s="118"/>
      <c r="AB15251" s="118"/>
    </row>
    <row r="15252" spans="1:28">
      <c r="A15252" s="113"/>
      <c r="B15252" s="113"/>
      <c r="C15252" s="114"/>
      <c r="D15252" s="115"/>
      <c r="E15252" s="115"/>
      <c r="F15252" s="116"/>
      <c r="G15252" s="116"/>
      <c r="H15252" s="116"/>
      <c r="I15252" s="116"/>
      <c r="J15252" s="117"/>
      <c r="K15252" s="117"/>
      <c r="L15252" s="114"/>
      <c r="M15252" s="114"/>
      <c r="N15252" s="114"/>
      <c r="O15252" s="114"/>
      <c r="P15252" s="118"/>
      <c r="Q15252" s="118"/>
      <c r="R15252" s="118"/>
      <c r="S15252" s="118"/>
      <c r="T15252" s="118"/>
      <c r="U15252" s="118"/>
      <c r="V15252" s="118"/>
      <c r="W15252" s="118"/>
      <c r="X15252" s="118"/>
      <c r="Y15252" s="118"/>
      <c r="Z15252" s="118"/>
      <c r="AA15252" s="118"/>
      <c r="AB15252" s="118"/>
    </row>
    <row r="15253" spans="1:28">
      <c r="A15253" s="113"/>
      <c r="B15253" s="113"/>
      <c r="C15253" s="114"/>
      <c r="D15253" s="115"/>
      <c r="E15253" s="115"/>
      <c r="F15253" s="116"/>
      <c r="G15253" s="116"/>
      <c r="H15253" s="116"/>
      <c r="I15253" s="116"/>
      <c r="J15253" s="117"/>
      <c r="K15253" s="117"/>
      <c r="L15253" s="114"/>
      <c r="M15253" s="114"/>
      <c r="N15253" s="114"/>
      <c r="O15253" s="114"/>
      <c r="P15253" s="118"/>
      <c r="Q15253" s="118"/>
      <c r="R15253" s="118"/>
      <c r="S15253" s="118"/>
      <c r="T15253" s="118"/>
      <c r="U15253" s="118"/>
      <c r="V15253" s="118"/>
      <c r="W15253" s="118"/>
      <c r="X15253" s="118"/>
      <c r="Y15253" s="118"/>
      <c r="Z15253" s="118"/>
      <c r="AA15253" s="118"/>
      <c r="AB15253" s="118"/>
    </row>
    <row r="15254" spans="1:28">
      <c r="A15254" s="113"/>
      <c r="B15254" s="113"/>
      <c r="C15254" s="114"/>
      <c r="D15254" s="115"/>
      <c r="E15254" s="115"/>
      <c r="F15254" s="116"/>
      <c r="G15254" s="116"/>
      <c r="H15254" s="116"/>
      <c r="I15254" s="116"/>
      <c r="J15254" s="117"/>
      <c r="K15254" s="117"/>
      <c r="L15254" s="114"/>
      <c r="M15254" s="114"/>
      <c r="N15254" s="114"/>
      <c r="O15254" s="114"/>
      <c r="P15254" s="118"/>
      <c r="Q15254" s="118"/>
      <c r="R15254" s="118"/>
      <c r="S15254" s="118"/>
      <c r="T15254" s="118"/>
      <c r="U15254" s="118"/>
      <c r="V15254" s="118"/>
      <c r="W15254" s="118"/>
      <c r="X15254" s="118"/>
      <c r="Y15254" s="118"/>
      <c r="Z15254" s="118"/>
      <c r="AA15254" s="118"/>
      <c r="AB15254" s="118"/>
    </row>
    <row r="15255" spans="1:28">
      <c r="A15255" s="113"/>
      <c r="B15255" s="113"/>
      <c r="C15255" s="114"/>
      <c r="D15255" s="115"/>
      <c r="E15255" s="115"/>
      <c r="F15255" s="116"/>
      <c r="G15255" s="116"/>
      <c r="H15255" s="116"/>
      <c r="I15255" s="116"/>
      <c r="J15255" s="117"/>
      <c r="K15255" s="117"/>
      <c r="L15255" s="114"/>
      <c r="M15255" s="114"/>
      <c r="N15255" s="114"/>
      <c r="O15255" s="114"/>
      <c r="P15255" s="118"/>
      <c r="Q15255" s="118"/>
      <c r="R15255" s="118"/>
      <c r="S15255" s="118"/>
      <c r="T15255" s="118"/>
      <c r="U15255" s="118"/>
      <c r="V15255" s="118"/>
      <c r="W15255" s="118"/>
      <c r="X15255" s="118"/>
      <c r="Y15255" s="118"/>
      <c r="Z15255" s="118"/>
      <c r="AA15255" s="118"/>
      <c r="AB15255" s="118"/>
    </row>
    <row r="15256" spans="1:28">
      <c r="A15256" s="113"/>
      <c r="B15256" s="113"/>
      <c r="C15256" s="114"/>
      <c r="D15256" s="115"/>
      <c r="E15256" s="115"/>
      <c r="F15256" s="116"/>
      <c r="G15256" s="116"/>
      <c r="H15256" s="116"/>
      <c r="I15256" s="116"/>
      <c r="J15256" s="117"/>
      <c r="K15256" s="117"/>
      <c r="L15256" s="114"/>
      <c r="M15256" s="114"/>
      <c r="N15256" s="114"/>
      <c r="O15256" s="114"/>
      <c r="P15256" s="118"/>
      <c r="Q15256" s="118"/>
      <c r="R15256" s="118"/>
      <c r="S15256" s="118"/>
      <c r="T15256" s="118"/>
      <c r="U15256" s="118"/>
      <c r="V15256" s="118"/>
      <c r="W15256" s="118"/>
      <c r="X15256" s="118"/>
      <c r="Y15256" s="118"/>
      <c r="Z15256" s="118"/>
      <c r="AA15256" s="118"/>
      <c r="AB15256" s="118"/>
    </row>
    <row r="15257" spans="1:28">
      <c r="A15257" s="113"/>
      <c r="B15257" s="113"/>
      <c r="C15257" s="114"/>
      <c r="D15257" s="115"/>
      <c r="E15257" s="115"/>
      <c r="F15257" s="116"/>
      <c r="G15257" s="116"/>
      <c r="H15257" s="116"/>
      <c r="I15257" s="116"/>
      <c r="J15257" s="117"/>
      <c r="K15257" s="117"/>
      <c r="L15257" s="114"/>
      <c r="M15257" s="114"/>
      <c r="N15257" s="114"/>
      <c r="O15257" s="114"/>
      <c r="P15257" s="118"/>
      <c r="Q15257" s="118"/>
      <c r="R15257" s="118"/>
      <c r="S15257" s="118"/>
      <c r="T15257" s="118"/>
      <c r="U15257" s="118"/>
      <c r="V15257" s="118"/>
      <c r="W15257" s="118"/>
      <c r="X15257" s="118"/>
      <c r="Y15257" s="118"/>
      <c r="Z15257" s="118"/>
      <c r="AA15257" s="118"/>
      <c r="AB15257" s="118"/>
    </row>
    <row r="15258" spans="1:28">
      <c r="A15258" s="113"/>
      <c r="B15258" s="113"/>
      <c r="C15258" s="114"/>
      <c r="D15258" s="115"/>
      <c r="E15258" s="115"/>
      <c r="F15258" s="116"/>
      <c r="G15258" s="116"/>
      <c r="H15258" s="116"/>
      <c r="I15258" s="116"/>
      <c r="J15258" s="117"/>
      <c r="K15258" s="117"/>
      <c r="L15258" s="114"/>
      <c r="M15258" s="114"/>
      <c r="N15258" s="114"/>
      <c r="O15258" s="114"/>
      <c r="P15258" s="118"/>
      <c r="Q15258" s="118"/>
      <c r="R15258" s="118"/>
      <c r="S15258" s="118"/>
      <c r="T15258" s="118"/>
      <c r="U15258" s="118"/>
      <c r="V15258" s="118"/>
      <c r="W15258" s="118"/>
      <c r="X15258" s="118"/>
      <c r="Y15258" s="118"/>
      <c r="Z15258" s="118"/>
      <c r="AA15258" s="118"/>
      <c r="AB15258" s="118"/>
    </row>
    <row r="15259" spans="1:28">
      <c r="A15259" s="113"/>
      <c r="B15259" s="113"/>
      <c r="C15259" s="114"/>
      <c r="D15259" s="115"/>
      <c r="E15259" s="115"/>
      <c r="F15259" s="116"/>
      <c r="G15259" s="116"/>
      <c r="H15259" s="116"/>
      <c r="I15259" s="116"/>
      <c r="J15259" s="117"/>
      <c r="K15259" s="117"/>
      <c r="L15259" s="114"/>
      <c r="M15259" s="114"/>
      <c r="N15259" s="114"/>
      <c r="O15259" s="114"/>
      <c r="P15259" s="118"/>
      <c r="Q15259" s="118"/>
      <c r="R15259" s="118"/>
      <c r="S15259" s="118"/>
      <c r="T15259" s="118"/>
      <c r="U15259" s="118"/>
      <c r="V15259" s="118"/>
      <c r="W15259" s="118"/>
      <c r="X15259" s="118"/>
      <c r="Y15259" s="118"/>
      <c r="Z15259" s="118"/>
      <c r="AA15259" s="118"/>
      <c r="AB15259" s="118"/>
    </row>
    <row r="15260" spans="1:28">
      <c r="A15260" s="113"/>
      <c r="B15260" s="113"/>
      <c r="C15260" s="114"/>
      <c r="D15260" s="115"/>
      <c r="E15260" s="115"/>
      <c r="F15260" s="116"/>
      <c r="G15260" s="116"/>
      <c r="H15260" s="116"/>
      <c r="I15260" s="116"/>
      <c r="J15260" s="117"/>
      <c r="K15260" s="117"/>
      <c r="L15260" s="114"/>
      <c r="M15260" s="114"/>
      <c r="N15260" s="114"/>
      <c r="O15260" s="114"/>
      <c r="P15260" s="118"/>
      <c r="Q15260" s="118"/>
      <c r="R15260" s="118"/>
      <c r="S15260" s="118"/>
      <c r="T15260" s="118"/>
      <c r="U15260" s="118"/>
      <c r="V15260" s="118"/>
      <c r="W15260" s="118"/>
      <c r="X15260" s="118"/>
      <c r="Y15260" s="118"/>
      <c r="Z15260" s="118"/>
      <c r="AA15260" s="118"/>
      <c r="AB15260" s="118"/>
    </row>
    <row r="15261" spans="1:28">
      <c r="A15261" s="113"/>
      <c r="B15261" s="113"/>
      <c r="C15261" s="114"/>
      <c r="D15261" s="115"/>
      <c r="E15261" s="115"/>
      <c r="F15261" s="116"/>
      <c r="G15261" s="116"/>
      <c r="H15261" s="116"/>
      <c r="I15261" s="116"/>
      <c r="J15261" s="117"/>
      <c r="K15261" s="117"/>
      <c r="L15261" s="114"/>
      <c r="M15261" s="114"/>
      <c r="N15261" s="114"/>
      <c r="O15261" s="114"/>
      <c r="P15261" s="118"/>
      <c r="Q15261" s="118"/>
      <c r="R15261" s="118"/>
      <c r="S15261" s="118"/>
      <c r="T15261" s="118"/>
      <c r="U15261" s="118"/>
      <c r="V15261" s="118"/>
      <c r="W15261" s="118"/>
      <c r="X15261" s="118"/>
      <c r="Y15261" s="118"/>
      <c r="Z15261" s="118"/>
      <c r="AA15261" s="118"/>
      <c r="AB15261" s="118"/>
    </row>
    <row r="15262" spans="1:28">
      <c r="A15262" s="113"/>
      <c r="B15262" s="113"/>
      <c r="C15262" s="114"/>
      <c r="D15262" s="115"/>
      <c r="E15262" s="115"/>
      <c r="F15262" s="116"/>
      <c r="G15262" s="116"/>
      <c r="H15262" s="116"/>
      <c r="I15262" s="116"/>
      <c r="J15262" s="117"/>
      <c r="K15262" s="117"/>
      <c r="L15262" s="114"/>
      <c r="M15262" s="114"/>
      <c r="N15262" s="114"/>
      <c r="O15262" s="114"/>
      <c r="P15262" s="118"/>
      <c r="Q15262" s="118"/>
      <c r="R15262" s="118"/>
      <c r="S15262" s="118"/>
      <c r="T15262" s="118"/>
      <c r="U15262" s="118"/>
      <c r="V15262" s="118"/>
      <c r="W15262" s="118"/>
      <c r="X15262" s="118"/>
      <c r="Y15262" s="118"/>
      <c r="Z15262" s="118"/>
      <c r="AA15262" s="118"/>
      <c r="AB15262" s="118"/>
    </row>
    <row r="15263" spans="1:28">
      <c r="A15263" s="113"/>
      <c r="B15263" s="113"/>
      <c r="C15263" s="114"/>
      <c r="D15263" s="115"/>
      <c r="E15263" s="115"/>
      <c r="F15263" s="116"/>
      <c r="G15263" s="116"/>
      <c r="H15263" s="116"/>
      <c r="I15263" s="116"/>
      <c r="J15263" s="117"/>
      <c r="K15263" s="117"/>
      <c r="L15263" s="114"/>
      <c r="M15263" s="114"/>
      <c r="N15263" s="114"/>
      <c r="O15263" s="114"/>
      <c r="P15263" s="118"/>
      <c r="Q15263" s="118"/>
      <c r="R15263" s="118"/>
      <c r="S15263" s="118"/>
      <c r="T15263" s="118"/>
      <c r="U15263" s="118"/>
      <c r="V15263" s="118"/>
      <c r="W15263" s="118"/>
      <c r="X15263" s="118"/>
      <c r="Y15263" s="118"/>
      <c r="Z15263" s="118"/>
      <c r="AA15263" s="118"/>
      <c r="AB15263" s="118"/>
    </row>
    <row r="15264" spans="1:28">
      <c r="A15264" s="113"/>
      <c r="B15264" s="113"/>
      <c r="C15264" s="114"/>
      <c r="D15264" s="115"/>
      <c r="E15264" s="115"/>
      <c r="F15264" s="116"/>
      <c r="G15264" s="116"/>
      <c r="H15264" s="116"/>
      <c r="I15264" s="116"/>
      <c r="J15264" s="117"/>
      <c r="K15264" s="117"/>
      <c r="L15264" s="114"/>
      <c r="M15264" s="114"/>
      <c r="N15264" s="114"/>
      <c r="O15264" s="114"/>
      <c r="P15264" s="118"/>
      <c r="Q15264" s="118"/>
      <c r="R15264" s="118"/>
      <c r="S15264" s="118"/>
      <c r="T15264" s="118"/>
      <c r="U15264" s="118"/>
      <c r="V15264" s="118"/>
      <c r="W15264" s="118"/>
      <c r="X15264" s="118"/>
      <c r="Y15264" s="118"/>
      <c r="Z15264" s="118"/>
      <c r="AA15264" s="118"/>
      <c r="AB15264" s="118"/>
    </row>
    <row r="15265" spans="1:28">
      <c r="A15265" s="113"/>
      <c r="B15265" s="113"/>
      <c r="C15265" s="114"/>
      <c r="D15265" s="115"/>
      <c r="E15265" s="115"/>
      <c r="F15265" s="116"/>
      <c r="G15265" s="116"/>
      <c r="H15265" s="116"/>
      <c r="I15265" s="116"/>
      <c r="J15265" s="117"/>
      <c r="K15265" s="117"/>
      <c r="L15265" s="114"/>
      <c r="M15265" s="114"/>
      <c r="N15265" s="114"/>
      <c r="O15265" s="114"/>
      <c r="P15265" s="118"/>
      <c r="Q15265" s="118"/>
      <c r="R15265" s="118"/>
      <c r="S15265" s="118"/>
      <c r="T15265" s="118"/>
      <c r="U15265" s="118"/>
      <c r="V15265" s="118"/>
      <c r="W15265" s="118"/>
      <c r="X15265" s="118"/>
      <c r="Y15265" s="118"/>
      <c r="Z15265" s="118"/>
      <c r="AA15265" s="118"/>
      <c r="AB15265" s="118"/>
    </row>
    <row r="15266" spans="1:28">
      <c r="A15266" s="113"/>
      <c r="B15266" s="113"/>
      <c r="C15266" s="114"/>
      <c r="D15266" s="115"/>
      <c r="E15266" s="115"/>
      <c r="F15266" s="116"/>
      <c r="G15266" s="116"/>
      <c r="H15266" s="116"/>
      <c r="I15266" s="116"/>
      <c r="J15266" s="117"/>
      <c r="K15266" s="117"/>
      <c r="L15266" s="114"/>
      <c r="M15266" s="114"/>
      <c r="N15266" s="114"/>
      <c r="O15266" s="114"/>
      <c r="P15266" s="118"/>
      <c r="Q15266" s="118"/>
      <c r="R15266" s="118"/>
      <c r="S15266" s="118"/>
      <c r="T15266" s="118"/>
      <c r="U15266" s="118"/>
      <c r="V15266" s="118"/>
      <c r="W15266" s="118"/>
      <c r="X15266" s="118"/>
      <c r="Y15266" s="118"/>
      <c r="Z15266" s="118"/>
      <c r="AA15266" s="118"/>
      <c r="AB15266" s="118"/>
    </row>
    <row r="15267" spans="1:28">
      <c r="A15267" s="113"/>
      <c r="B15267" s="113"/>
      <c r="C15267" s="114"/>
      <c r="D15267" s="115"/>
      <c r="E15267" s="115"/>
      <c r="F15267" s="116"/>
      <c r="G15267" s="116"/>
      <c r="H15267" s="116"/>
      <c r="I15267" s="116"/>
      <c r="J15267" s="117"/>
      <c r="K15267" s="117"/>
      <c r="L15267" s="114"/>
      <c r="M15267" s="114"/>
      <c r="N15267" s="114"/>
      <c r="O15267" s="114"/>
      <c r="P15267" s="118"/>
      <c r="Q15267" s="118"/>
      <c r="R15267" s="118"/>
      <c r="S15267" s="118"/>
      <c r="T15267" s="118"/>
      <c r="U15267" s="118"/>
      <c r="V15267" s="118"/>
      <c r="W15267" s="118"/>
      <c r="X15267" s="118"/>
      <c r="Y15267" s="118"/>
      <c r="Z15267" s="118"/>
      <c r="AA15267" s="118"/>
      <c r="AB15267" s="118"/>
    </row>
    <row r="15268" spans="1:28">
      <c r="A15268" s="113"/>
      <c r="B15268" s="113"/>
      <c r="C15268" s="114"/>
      <c r="D15268" s="115"/>
      <c r="E15268" s="115"/>
      <c r="F15268" s="116"/>
      <c r="G15268" s="116"/>
      <c r="H15268" s="116"/>
      <c r="I15268" s="116"/>
      <c r="J15268" s="117"/>
      <c r="K15268" s="117"/>
      <c r="L15268" s="114"/>
      <c r="M15268" s="114"/>
      <c r="N15268" s="114"/>
      <c r="O15268" s="114"/>
      <c r="P15268" s="118"/>
      <c r="Q15268" s="118"/>
      <c r="R15268" s="118"/>
      <c r="S15268" s="118"/>
      <c r="T15268" s="118"/>
      <c r="U15268" s="118"/>
      <c r="V15268" s="118"/>
      <c r="W15268" s="118"/>
      <c r="X15268" s="118"/>
      <c r="Y15268" s="118"/>
      <c r="Z15268" s="118"/>
      <c r="AA15268" s="118"/>
      <c r="AB15268" s="118"/>
    </row>
    <row r="15269" spans="1:28">
      <c r="A15269" s="113"/>
      <c r="B15269" s="113"/>
      <c r="C15269" s="114"/>
      <c r="D15269" s="115"/>
      <c r="E15269" s="115"/>
      <c r="F15269" s="116"/>
      <c r="G15269" s="116"/>
      <c r="H15269" s="116"/>
      <c r="I15269" s="116"/>
      <c r="J15269" s="117"/>
      <c r="K15269" s="117"/>
      <c r="L15269" s="114"/>
      <c r="M15269" s="114"/>
      <c r="N15269" s="114"/>
      <c r="O15269" s="114"/>
      <c r="P15269" s="118"/>
      <c r="Q15269" s="118"/>
      <c r="R15269" s="118"/>
      <c r="S15269" s="118"/>
      <c r="T15269" s="118"/>
      <c r="U15269" s="118"/>
      <c r="V15269" s="118"/>
      <c r="W15269" s="118"/>
      <c r="X15269" s="118"/>
      <c r="Y15269" s="118"/>
      <c r="Z15269" s="118"/>
      <c r="AA15269" s="118"/>
      <c r="AB15269" s="118"/>
    </row>
    <row r="15270" spans="1:28">
      <c r="A15270" s="113"/>
      <c r="B15270" s="113"/>
      <c r="C15270" s="114"/>
      <c r="D15270" s="115"/>
      <c r="E15270" s="115"/>
      <c r="F15270" s="116"/>
      <c r="G15270" s="116"/>
      <c r="H15270" s="116"/>
      <c r="I15270" s="116"/>
      <c r="J15270" s="117"/>
      <c r="K15270" s="117"/>
      <c r="L15270" s="114"/>
      <c r="M15270" s="114"/>
      <c r="N15270" s="114"/>
      <c r="O15270" s="114"/>
      <c r="P15270" s="118"/>
      <c r="Q15270" s="118"/>
      <c r="R15270" s="118"/>
      <c r="S15270" s="118"/>
      <c r="T15270" s="118"/>
      <c r="U15270" s="118"/>
      <c r="V15270" s="118"/>
      <c r="W15270" s="118"/>
      <c r="X15270" s="118"/>
      <c r="Y15270" s="118"/>
      <c r="Z15270" s="118"/>
      <c r="AA15270" s="118"/>
      <c r="AB15270" s="118"/>
    </row>
    <row r="15271" spans="1:28">
      <c r="A15271" s="113"/>
      <c r="B15271" s="113"/>
      <c r="C15271" s="114"/>
      <c r="D15271" s="115"/>
      <c r="E15271" s="115"/>
      <c r="F15271" s="116"/>
      <c r="G15271" s="116"/>
      <c r="H15271" s="116"/>
      <c r="I15271" s="116"/>
      <c r="J15271" s="117"/>
      <c r="K15271" s="117"/>
      <c r="L15271" s="114"/>
      <c r="M15271" s="114"/>
      <c r="N15271" s="114"/>
      <c r="O15271" s="114"/>
      <c r="P15271" s="118"/>
      <c r="Q15271" s="118"/>
      <c r="R15271" s="118"/>
      <c r="S15271" s="118"/>
      <c r="T15271" s="118"/>
      <c r="U15271" s="118"/>
      <c r="V15271" s="118"/>
      <c r="W15271" s="118"/>
      <c r="X15271" s="118"/>
      <c r="Y15271" s="118"/>
      <c r="Z15271" s="118"/>
      <c r="AA15271" s="118"/>
      <c r="AB15271" s="118"/>
    </row>
    <row r="15272" spans="1:28">
      <c r="A15272" s="113"/>
      <c r="B15272" s="113"/>
      <c r="C15272" s="114"/>
      <c r="D15272" s="115"/>
      <c r="E15272" s="115"/>
      <c r="F15272" s="116"/>
      <c r="G15272" s="116"/>
      <c r="H15272" s="116"/>
      <c r="I15272" s="116"/>
      <c r="J15272" s="117"/>
      <c r="K15272" s="117"/>
      <c r="L15272" s="114"/>
      <c r="M15272" s="114"/>
      <c r="N15272" s="114"/>
      <c r="O15272" s="114"/>
      <c r="P15272" s="118"/>
      <c r="Q15272" s="118"/>
      <c r="R15272" s="118"/>
      <c r="S15272" s="118"/>
      <c r="T15272" s="118"/>
      <c r="U15272" s="118"/>
      <c r="V15272" s="118"/>
      <c r="W15272" s="118"/>
      <c r="X15272" s="118"/>
      <c r="Y15272" s="118"/>
      <c r="Z15272" s="118"/>
      <c r="AA15272" s="118"/>
      <c r="AB15272" s="118"/>
    </row>
    <row r="15273" spans="1:28">
      <c r="A15273" s="113"/>
      <c r="B15273" s="113"/>
      <c r="C15273" s="114"/>
      <c r="D15273" s="115"/>
      <c r="E15273" s="115"/>
      <c r="F15273" s="116"/>
      <c r="G15273" s="116"/>
      <c r="H15273" s="116"/>
      <c r="I15273" s="116"/>
      <c r="J15273" s="117"/>
      <c r="K15273" s="117"/>
      <c r="L15273" s="114"/>
      <c r="M15273" s="114"/>
      <c r="N15273" s="114"/>
      <c r="O15273" s="114"/>
      <c r="P15273" s="118"/>
      <c r="Q15273" s="118"/>
      <c r="R15273" s="118"/>
      <c r="S15273" s="118"/>
      <c r="T15273" s="118"/>
      <c r="U15273" s="118"/>
      <c r="V15273" s="118"/>
      <c r="W15273" s="118"/>
      <c r="X15273" s="118"/>
      <c r="Y15273" s="118"/>
      <c r="Z15273" s="118"/>
      <c r="AA15273" s="118"/>
      <c r="AB15273" s="118"/>
    </row>
    <row r="15274" spans="1:28">
      <c r="A15274" s="113"/>
      <c r="B15274" s="113"/>
      <c r="C15274" s="114"/>
      <c r="D15274" s="115"/>
      <c r="E15274" s="115"/>
      <c r="F15274" s="116"/>
      <c r="G15274" s="116"/>
      <c r="H15274" s="116"/>
      <c r="I15274" s="116"/>
      <c r="J15274" s="117"/>
      <c r="K15274" s="117"/>
      <c r="L15274" s="114"/>
      <c r="M15274" s="114"/>
      <c r="N15274" s="114"/>
      <c r="O15274" s="114"/>
      <c r="P15274" s="118"/>
      <c r="Q15274" s="118"/>
      <c r="R15274" s="118"/>
      <c r="S15274" s="118"/>
      <c r="T15274" s="118"/>
      <c r="U15274" s="118"/>
      <c r="V15274" s="118"/>
      <c r="W15274" s="118"/>
      <c r="X15274" s="118"/>
      <c r="Y15274" s="118"/>
      <c r="Z15274" s="118"/>
      <c r="AA15274" s="118"/>
      <c r="AB15274" s="118"/>
    </row>
    <row r="15275" spans="1:28">
      <c r="A15275" s="113"/>
      <c r="B15275" s="113"/>
      <c r="C15275" s="114"/>
      <c r="D15275" s="115"/>
      <c r="E15275" s="115"/>
      <c r="F15275" s="116"/>
      <c r="G15275" s="116"/>
      <c r="H15275" s="116"/>
      <c r="I15275" s="116"/>
      <c r="J15275" s="117"/>
      <c r="K15275" s="117"/>
      <c r="L15275" s="114"/>
      <c r="M15275" s="114"/>
      <c r="N15275" s="114"/>
      <c r="O15275" s="114"/>
      <c r="P15275" s="118"/>
      <c r="Q15275" s="118"/>
      <c r="R15275" s="118"/>
      <c r="S15275" s="118"/>
      <c r="T15275" s="118"/>
      <c r="U15275" s="118"/>
      <c r="V15275" s="118"/>
      <c r="W15275" s="118"/>
      <c r="X15275" s="118"/>
      <c r="Y15275" s="118"/>
      <c r="Z15275" s="118"/>
      <c r="AA15275" s="118"/>
      <c r="AB15275" s="118"/>
    </row>
    <row r="15276" spans="1:28">
      <c r="A15276" s="113"/>
      <c r="B15276" s="113"/>
      <c r="C15276" s="114"/>
      <c r="D15276" s="115"/>
      <c r="E15276" s="115"/>
      <c r="F15276" s="116"/>
      <c r="G15276" s="116"/>
      <c r="H15276" s="116"/>
      <c r="I15276" s="116"/>
      <c r="J15276" s="117"/>
      <c r="K15276" s="117"/>
      <c r="L15276" s="114"/>
      <c r="M15276" s="114"/>
      <c r="N15276" s="114"/>
      <c r="O15276" s="114"/>
      <c r="P15276" s="118"/>
      <c r="Q15276" s="118"/>
      <c r="R15276" s="118"/>
      <c r="S15276" s="118"/>
      <c r="T15276" s="118"/>
      <c r="U15276" s="118"/>
      <c r="V15276" s="118"/>
      <c r="W15276" s="118"/>
      <c r="X15276" s="118"/>
      <c r="Y15276" s="118"/>
      <c r="Z15276" s="118"/>
      <c r="AA15276" s="118"/>
      <c r="AB15276" s="118"/>
    </row>
    <row r="15277" spans="1:28">
      <c r="A15277" s="113"/>
      <c r="B15277" s="113"/>
      <c r="C15277" s="114"/>
      <c r="D15277" s="115"/>
      <c r="E15277" s="115"/>
      <c r="F15277" s="116"/>
      <c r="G15277" s="116"/>
      <c r="H15277" s="116"/>
      <c r="I15277" s="116"/>
      <c r="J15277" s="117"/>
      <c r="K15277" s="117"/>
      <c r="L15277" s="114"/>
      <c r="M15277" s="114"/>
      <c r="N15277" s="114"/>
      <c r="O15277" s="114"/>
      <c r="P15277" s="118"/>
      <c r="Q15277" s="118"/>
      <c r="R15277" s="118"/>
      <c r="S15277" s="118"/>
      <c r="T15277" s="118"/>
      <c r="U15277" s="118"/>
      <c r="V15277" s="118"/>
      <c r="W15277" s="118"/>
      <c r="X15277" s="118"/>
      <c r="Y15277" s="118"/>
      <c r="Z15277" s="118"/>
      <c r="AA15277" s="118"/>
      <c r="AB15277" s="118"/>
    </row>
    <row r="15278" spans="1:28">
      <c r="A15278" s="113"/>
      <c r="B15278" s="113"/>
      <c r="C15278" s="114"/>
      <c r="D15278" s="115"/>
      <c r="E15278" s="115"/>
      <c r="F15278" s="116"/>
      <c r="G15278" s="116"/>
      <c r="H15278" s="116"/>
      <c r="I15278" s="116"/>
      <c r="J15278" s="117"/>
      <c r="K15278" s="117"/>
      <c r="L15278" s="114"/>
      <c r="M15278" s="114"/>
      <c r="N15278" s="114"/>
      <c r="O15278" s="114"/>
      <c r="P15278" s="118"/>
      <c r="Q15278" s="118"/>
      <c r="R15278" s="118"/>
      <c r="S15278" s="118"/>
      <c r="T15278" s="118"/>
      <c r="U15278" s="118"/>
      <c r="V15278" s="118"/>
      <c r="W15278" s="118"/>
      <c r="X15278" s="118"/>
      <c r="Y15278" s="118"/>
      <c r="Z15278" s="118"/>
      <c r="AA15278" s="118"/>
      <c r="AB15278" s="118"/>
    </row>
    <row r="15279" spans="1:28">
      <c r="A15279" s="113"/>
      <c r="B15279" s="113"/>
      <c r="C15279" s="114"/>
      <c r="D15279" s="115"/>
      <c r="E15279" s="115"/>
      <c r="F15279" s="116"/>
      <c r="G15279" s="116"/>
      <c r="H15279" s="116"/>
      <c r="I15279" s="116"/>
      <c r="J15279" s="117"/>
      <c r="K15279" s="117"/>
      <c r="L15279" s="114"/>
      <c r="M15279" s="114"/>
      <c r="N15279" s="114"/>
      <c r="O15279" s="114"/>
      <c r="P15279" s="118"/>
      <c r="Q15279" s="118"/>
      <c r="R15279" s="118"/>
      <c r="S15279" s="118"/>
      <c r="T15279" s="118"/>
      <c r="U15279" s="118"/>
      <c r="V15279" s="118"/>
      <c r="W15279" s="118"/>
      <c r="X15279" s="118"/>
      <c r="Y15279" s="118"/>
      <c r="Z15279" s="118"/>
      <c r="AA15279" s="118"/>
      <c r="AB15279" s="118"/>
    </row>
    <row r="15280" spans="1:28">
      <c r="A15280" s="113"/>
      <c r="B15280" s="113"/>
      <c r="C15280" s="114"/>
      <c r="D15280" s="115"/>
      <c r="E15280" s="115"/>
      <c r="F15280" s="116"/>
      <c r="G15280" s="116"/>
      <c r="H15280" s="116"/>
      <c r="I15280" s="116"/>
      <c r="J15280" s="117"/>
      <c r="K15280" s="117"/>
      <c r="L15280" s="114"/>
      <c r="M15280" s="114"/>
      <c r="N15280" s="114"/>
      <c r="O15280" s="114"/>
      <c r="P15280" s="118"/>
      <c r="Q15280" s="118"/>
      <c r="R15280" s="118"/>
      <c r="S15280" s="118"/>
      <c r="T15280" s="118"/>
      <c r="U15280" s="118"/>
      <c r="V15280" s="118"/>
      <c r="W15280" s="118"/>
      <c r="X15280" s="118"/>
      <c r="Y15280" s="118"/>
      <c r="Z15280" s="118"/>
      <c r="AA15280" s="118"/>
      <c r="AB15280" s="118"/>
    </row>
    <row r="15281" spans="1:28">
      <c r="A15281" s="113"/>
      <c r="B15281" s="113"/>
      <c r="C15281" s="114"/>
      <c r="D15281" s="115"/>
      <c r="E15281" s="115"/>
      <c r="F15281" s="116"/>
      <c r="G15281" s="116"/>
      <c r="H15281" s="116"/>
      <c r="I15281" s="116"/>
      <c r="J15281" s="117"/>
      <c r="K15281" s="117"/>
      <c r="L15281" s="114"/>
      <c r="M15281" s="114"/>
      <c r="N15281" s="114"/>
      <c r="O15281" s="114"/>
      <c r="P15281" s="118"/>
      <c r="Q15281" s="118"/>
      <c r="R15281" s="118"/>
      <c r="S15281" s="118"/>
      <c r="T15281" s="118"/>
      <c r="U15281" s="118"/>
      <c r="V15281" s="118"/>
      <c r="W15281" s="118"/>
      <c r="X15281" s="118"/>
      <c r="Y15281" s="118"/>
      <c r="Z15281" s="118"/>
      <c r="AA15281" s="118"/>
      <c r="AB15281" s="118"/>
    </row>
    <row r="15282" spans="1:28">
      <c r="A15282" s="113"/>
      <c r="B15282" s="113"/>
      <c r="C15282" s="114"/>
      <c r="D15282" s="115"/>
      <c r="E15282" s="115"/>
      <c r="F15282" s="116"/>
      <c r="G15282" s="116"/>
      <c r="H15282" s="116"/>
      <c r="I15282" s="116"/>
      <c r="J15282" s="117"/>
      <c r="K15282" s="117"/>
      <c r="L15282" s="114"/>
      <c r="M15282" s="114"/>
      <c r="N15282" s="114"/>
      <c r="O15282" s="114"/>
      <c r="P15282" s="118"/>
      <c r="Q15282" s="118"/>
      <c r="R15282" s="118"/>
      <c r="S15282" s="118"/>
      <c r="T15282" s="118"/>
      <c r="U15282" s="118"/>
      <c r="V15282" s="118"/>
      <c r="W15282" s="118"/>
      <c r="X15282" s="118"/>
      <c r="Y15282" s="118"/>
      <c r="Z15282" s="118"/>
      <c r="AA15282" s="118"/>
      <c r="AB15282" s="118"/>
    </row>
    <row r="15283" spans="1:28">
      <c r="A15283" s="113"/>
      <c r="B15283" s="113"/>
      <c r="C15283" s="114"/>
      <c r="D15283" s="115"/>
      <c r="E15283" s="115"/>
      <c r="F15283" s="116"/>
      <c r="G15283" s="116"/>
      <c r="H15283" s="116"/>
      <c r="I15283" s="116"/>
      <c r="J15283" s="117"/>
      <c r="K15283" s="117"/>
      <c r="L15283" s="114"/>
      <c r="M15283" s="114"/>
      <c r="N15283" s="114"/>
      <c r="O15283" s="114"/>
      <c r="P15283" s="118"/>
      <c r="Q15283" s="118"/>
      <c r="R15283" s="118"/>
      <c r="S15283" s="118"/>
      <c r="T15283" s="118"/>
      <c r="U15283" s="118"/>
      <c r="V15283" s="118"/>
      <c r="W15283" s="118"/>
      <c r="X15283" s="118"/>
      <c r="Y15283" s="118"/>
      <c r="Z15283" s="118"/>
      <c r="AA15283" s="118"/>
      <c r="AB15283" s="118"/>
    </row>
    <row r="15284" spans="1:28">
      <c r="A15284" s="113"/>
      <c r="B15284" s="113"/>
      <c r="C15284" s="114"/>
      <c r="D15284" s="115"/>
      <c r="E15284" s="115"/>
      <c r="F15284" s="116"/>
      <c r="G15284" s="116"/>
      <c r="H15284" s="116"/>
      <c r="I15284" s="116"/>
      <c r="J15284" s="117"/>
      <c r="K15284" s="117"/>
      <c r="L15284" s="114"/>
      <c r="M15284" s="114"/>
      <c r="N15284" s="114"/>
      <c r="O15284" s="114"/>
      <c r="P15284" s="118"/>
      <c r="Q15284" s="118"/>
      <c r="R15284" s="118"/>
      <c r="S15284" s="118"/>
      <c r="T15284" s="118"/>
      <c r="U15284" s="118"/>
      <c r="V15284" s="118"/>
      <c r="W15284" s="118"/>
      <c r="X15284" s="118"/>
      <c r="Y15284" s="118"/>
      <c r="Z15284" s="118"/>
      <c r="AA15284" s="118"/>
      <c r="AB15284" s="118"/>
    </row>
    <row r="15285" spans="1:28">
      <c r="A15285" s="113"/>
      <c r="B15285" s="113"/>
      <c r="C15285" s="114"/>
      <c r="D15285" s="115"/>
      <c r="E15285" s="115"/>
      <c r="F15285" s="116"/>
      <c r="G15285" s="116"/>
      <c r="H15285" s="116"/>
      <c r="I15285" s="116"/>
      <c r="J15285" s="117"/>
      <c r="K15285" s="117"/>
      <c r="L15285" s="114"/>
      <c r="M15285" s="114"/>
      <c r="N15285" s="114"/>
      <c r="O15285" s="114"/>
      <c r="P15285" s="118"/>
      <c r="Q15285" s="118"/>
      <c r="R15285" s="118"/>
      <c r="S15285" s="118"/>
      <c r="T15285" s="118"/>
      <c r="U15285" s="118"/>
      <c r="V15285" s="118"/>
      <c r="W15285" s="118"/>
      <c r="X15285" s="118"/>
      <c r="Y15285" s="118"/>
      <c r="Z15285" s="118"/>
      <c r="AA15285" s="118"/>
      <c r="AB15285" s="118"/>
    </row>
    <row r="15286" spans="1:28">
      <c r="A15286" s="113"/>
      <c r="B15286" s="113"/>
      <c r="C15286" s="114"/>
      <c r="D15286" s="115"/>
      <c r="E15286" s="115"/>
      <c r="F15286" s="116"/>
      <c r="G15286" s="116"/>
      <c r="H15286" s="116"/>
      <c r="I15286" s="116"/>
      <c r="J15286" s="117"/>
      <c r="K15286" s="117"/>
      <c r="L15286" s="114"/>
      <c r="M15286" s="114"/>
      <c r="N15286" s="114"/>
      <c r="O15286" s="114"/>
      <c r="P15286" s="118"/>
      <c r="Q15286" s="118"/>
      <c r="R15286" s="118"/>
      <c r="S15286" s="118"/>
      <c r="T15286" s="118"/>
      <c r="U15286" s="118"/>
      <c r="V15286" s="118"/>
      <c r="W15286" s="118"/>
      <c r="X15286" s="118"/>
      <c r="Y15286" s="118"/>
      <c r="Z15286" s="118"/>
      <c r="AA15286" s="118"/>
      <c r="AB15286" s="118"/>
    </row>
    <row r="15287" spans="1:28">
      <c r="A15287" s="113"/>
      <c r="B15287" s="113"/>
      <c r="C15287" s="114"/>
      <c r="D15287" s="115"/>
      <c r="E15287" s="115"/>
      <c r="F15287" s="116"/>
      <c r="G15287" s="116"/>
      <c r="H15287" s="116"/>
      <c r="I15287" s="116"/>
      <c r="J15287" s="117"/>
      <c r="K15287" s="117"/>
      <c r="L15287" s="114"/>
      <c r="M15287" s="114"/>
      <c r="N15287" s="114"/>
      <c r="O15287" s="114"/>
      <c r="P15287" s="118"/>
      <c r="Q15287" s="118"/>
      <c r="R15287" s="118"/>
      <c r="S15287" s="118"/>
      <c r="T15287" s="118"/>
      <c r="U15287" s="118"/>
      <c r="V15287" s="118"/>
      <c r="W15287" s="118"/>
      <c r="X15287" s="118"/>
      <c r="Y15287" s="118"/>
      <c r="Z15287" s="118"/>
      <c r="AA15287" s="118"/>
      <c r="AB15287" s="118"/>
    </row>
    <row r="15288" spans="1:28">
      <c r="A15288" s="113"/>
      <c r="B15288" s="113"/>
      <c r="C15288" s="114"/>
      <c r="D15288" s="115"/>
      <c r="E15288" s="115"/>
      <c r="F15288" s="116"/>
      <c r="G15288" s="116"/>
      <c r="H15288" s="116"/>
      <c r="I15288" s="116"/>
      <c r="J15288" s="117"/>
      <c r="K15288" s="117"/>
      <c r="L15288" s="114"/>
      <c r="M15288" s="114"/>
      <c r="N15288" s="114"/>
      <c r="O15288" s="114"/>
      <c r="P15288" s="118"/>
      <c r="Q15288" s="118"/>
      <c r="R15288" s="118"/>
      <c r="S15288" s="118"/>
      <c r="T15288" s="118"/>
      <c r="U15288" s="118"/>
      <c r="V15288" s="118"/>
      <c r="W15288" s="118"/>
      <c r="X15288" s="118"/>
      <c r="Y15288" s="118"/>
      <c r="Z15288" s="118"/>
      <c r="AA15288" s="118"/>
      <c r="AB15288" s="118"/>
    </row>
    <row r="15289" spans="1:28">
      <c r="A15289" s="113"/>
      <c r="B15289" s="113"/>
      <c r="C15289" s="114"/>
      <c r="D15289" s="115"/>
      <c r="E15289" s="115"/>
      <c r="F15289" s="116"/>
      <c r="G15289" s="116"/>
      <c r="H15289" s="116"/>
      <c r="I15289" s="116"/>
      <c r="J15289" s="117"/>
      <c r="K15289" s="117"/>
      <c r="L15289" s="114"/>
      <c r="M15289" s="114"/>
      <c r="N15289" s="114"/>
      <c r="O15289" s="114"/>
      <c r="P15289" s="118"/>
      <c r="Q15289" s="118"/>
      <c r="R15289" s="118"/>
      <c r="S15289" s="118"/>
      <c r="T15289" s="118"/>
      <c r="U15289" s="118"/>
      <c r="V15289" s="118"/>
      <c r="W15289" s="118"/>
      <c r="X15289" s="118"/>
      <c r="Y15289" s="118"/>
      <c r="Z15289" s="118"/>
      <c r="AA15289" s="118"/>
      <c r="AB15289" s="118"/>
    </row>
    <row r="15290" spans="1:28">
      <c r="A15290" s="113"/>
      <c r="B15290" s="113"/>
      <c r="C15290" s="114"/>
      <c r="D15290" s="115"/>
      <c r="E15290" s="115"/>
      <c r="F15290" s="116"/>
      <c r="G15290" s="116"/>
      <c r="H15290" s="116"/>
      <c r="I15290" s="116"/>
      <c r="J15290" s="117"/>
      <c r="K15290" s="117"/>
      <c r="L15290" s="114"/>
      <c r="M15290" s="114"/>
      <c r="N15290" s="114"/>
      <c r="O15290" s="114"/>
      <c r="P15290" s="118"/>
      <c r="Q15290" s="118"/>
      <c r="R15290" s="118"/>
      <c r="S15290" s="118"/>
      <c r="T15290" s="118"/>
      <c r="U15290" s="118"/>
      <c r="V15290" s="118"/>
      <c r="W15290" s="118"/>
      <c r="X15290" s="118"/>
      <c r="Y15290" s="118"/>
      <c r="Z15290" s="118"/>
      <c r="AA15290" s="118"/>
      <c r="AB15290" s="118"/>
    </row>
    <row r="15291" spans="1:28">
      <c r="A15291" s="113"/>
      <c r="B15291" s="113"/>
      <c r="C15291" s="114"/>
      <c r="D15291" s="115"/>
      <c r="E15291" s="115"/>
      <c r="F15291" s="116"/>
      <c r="G15291" s="116"/>
      <c r="H15291" s="116"/>
      <c r="I15291" s="116"/>
      <c r="J15291" s="117"/>
      <c r="K15291" s="117"/>
      <c r="L15291" s="114"/>
      <c r="M15291" s="114"/>
      <c r="N15291" s="114"/>
      <c r="O15291" s="114"/>
      <c r="P15291" s="118"/>
      <c r="Q15291" s="118"/>
      <c r="R15291" s="118"/>
      <c r="S15291" s="118"/>
      <c r="T15291" s="118"/>
      <c r="U15291" s="118"/>
      <c r="V15291" s="118"/>
      <c r="W15291" s="118"/>
      <c r="X15291" s="118"/>
      <c r="Y15291" s="118"/>
      <c r="Z15291" s="118"/>
      <c r="AA15291" s="118"/>
      <c r="AB15291" s="118"/>
    </row>
    <row r="15292" spans="1:28">
      <c r="A15292" s="113"/>
      <c r="B15292" s="113"/>
      <c r="C15292" s="114"/>
      <c r="D15292" s="115"/>
      <c r="E15292" s="115"/>
      <c r="F15292" s="116"/>
      <c r="G15292" s="116"/>
      <c r="H15292" s="116"/>
      <c r="I15292" s="116"/>
      <c r="J15292" s="117"/>
      <c r="K15292" s="117"/>
      <c r="L15292" s="114"/>
      <c r="M15292" s="114"/>
      <c r="N15292" s="114"/>
      <c r="O15292" s="114"/>
      <c r="P15292" s="118"/>
      <c r="Q15292" s="118"/>
      <c r="R15292" s="118"/>
      <c r="S15292" s="118"/>
      <c r="T15292" s="118"/>
      <c r="U15292" s="118"/>
      <c r="V15292" s="118"/>
      <c r="W15292" s="118"/>
      <c r="X15292" s="118"/>
      <c r="Y15292" s="118"/>
      <c r="Z15292" s="118"/>
      <c r="AA15292" s="118"/>
      <c r="AB15292" s="118"/>
    </row>
    <row r="15293" spans="1:28">
      <c r="A15293" s="113"/>
      <c r="B15293" s="113"/>
      <c r="C15293" s="114"/>
      <c r="D15293" s="115"/>
      <c r="E15293" s="115"/>
      <c r="F15293" s="116"/>
      <c r="G15293" s="116"/>
      <c r="H15293" s="116"/>
      <c r="I15293" s="116"/>
      <c r="J15293" s="117"/>
      <c r="K15293" s="117"/>
      <c r="L15293" s="114"/>
      <c r="M15293" s="114"/>
      <c r="N15293" s="114"/>
      <c r="O15293" s="114"/>
      <c r="P15293" s="118"/>
      <c r="Q15293" s="118"/>
      <c r="R15293" s="118"/>
      <c r="S15293" s="118"/>
      <c r="T15293" s="118"/>
      <c r="U15293" s="118"/>
      <c r="V15293" s="118"/>
      <c r="W15293" s="118"/>
      <c r="X15293" s="118"/>
      <c r="Y15293" s="118"/>
      <c r="Z15293" s="118"/>
      <c r="AA15293" s="118"/>
      <c r="AB15293" s="118"/>
    </row>
    <row r="15294" spans="1:28">
      <c r="A15294" s="113"/>
      <c r="B15294" s="113"/>
      <c r="C15294" s="114"/>
      <c r="D15294" s="115"/>
      <c r="E15294" s="115"/>
      <c r="F15294" s="116"/>
      <c r="G15294" s="116"/>
      <c r="H15294" s="116"/>
      <c r="I15294" s="116"/>
      <c r="J15294" s="117"/>
      <c r="K15294" s="117"/>
      <c r="L15294" s="114"/>
      <c r="M15294" s="114"/>
      <c r="N15294" s="114"/>
      <c r="O15294" s="114"/>
      <c r="P15294" s="118"/>
      <c r="Q15294" s="118"/>
      <c r="R15294" s="118"/>
      <c r="S15294" s="118"/>
      <c r="T15294" s="118"/>
      <c r="U15294" s="118"/>
      <c r="V15294" s="118"/>
      <c r="W15294" s="118"/>
      <c r="X15294" s="118"/>
      <c r="Y15294" s="118"/>
      <c r="Z15294" s="118"/>
      <c r="AA15294" s="118"/>
      <c r="AB15294" s="118"/>
    </row>
    <row r="15295" spans="1:28">
      <c r="A15295" s="113"/>
      <c r="B15295" s="113"/>
      <c r="C15295" s="114"/>
      <c r="D15295" s="115"/>
      <c r="E15295" s="115"/>
      <c r="F15295" s="116"/>
      <c r="G15295" s="116"/>
      <c r="H15295" s="116"/>
      <c r="I15295" s="116"/>
      <c r="J15295" s="117"/>
      <c r="K15295" s="117"/>
      <c r="L15295" s="114"/>
      <c r="M15295" s="114"/>
      <c r="N15295" s="114"/>
      <c r="O15295" s="114"/>
      <c r="P15295" s="118"/>
      <c r="Q15295" s="118"/>
      <c r="R15295" s="118"/>
      <c r="S15295" s="118"/>
      <c r="T15295" s="118"/>
      <c r="U15295" s="118"/>
      <c r="V15295" s="118"/>
      <c r="W15295" s="118"/>
      <c r="X15295" s="118"/>
      <c r="Y15295" s="118"/>
      <c r="Z15295" s="118"/>
      <c r="AA15295" s="118"/>
      <c r="AB15295" s="118"/>
    </row>
    <row r="15296" spans="1:28">
      <c r="A15296" s="113"/>
      <c r="B15296" s="113"/>
      <c r="C15296" s="114"/>
      <c r="D15296" s="115"/>
      <c r="E15296" s="115"/>
      <c r="F15296" s="116"/>
      <c r="G15296" s="116"/>
      <c r="H15296" s="116"/>
      <c r="I15296" s="116"/>
      <c r="J15296" s="117"/>
      <c r="K15296" s="117"/>
      <c r="L15296" s="114"/>
      <c r="M15296" s="114"/>
      <c r="N15296" s="114"/>
      <c r="O15296" s="114"/>
      <c r="P15296" s="118"/>
      <c r="Q15296" s="118"/>
      <c r="R15296" s="118"/>
      <c r="S15296" s="118"/>
      <c r="T15296" s="118"/>
      <c r="U15296" s="118"/>
      <c r="V15296" s="118"/>
      <c r="W15296" s="118"/>
      <c r="X15296" s="118"/>
      <c r="Y15296" s="118"/>
      <c r="Z15296" s="118"/>
      <c r="AA15296" s="118"/>
      <c r="AB15296" s="118"/>
    </row>
    <row r="15297" spans="1:28">
      <c r="A15297" s="113"/>
      <c r="B15297" s="113"/>
      <c r="C15297" s="114"/>
      <c r="D15297" s="115"/>
      <c r="E15297" s="115"/>
      <c r="F15297" s="116"/>
      <c r="G15297" s="116"/>
      <c r="H15297" s="116"/>
      <c r="I15297" s="116"/>
      <c r="J15297" s="117"/>
      <c r="K15297" s="117"/>
      <c r="L15297" s="114"/>
      <c r="M15297" s="114"/>
      <c r="N15297" s="114"/>
      <c r="O15297" s="114"/>
      <c r="P15297" s="118"/>
      <c r="Q15297" s="118"/>
      <c r="R15297" s="118"/>
      <c r="S15297" s="118"/>
      <c r="T15297" s="118"/>
      <c r="U15297" s="118"/>
      <c r="V15297" s="118"/>
      <c r="W15297" s="118"/>
      <c r="X15297" s="118"/>
      <c r="Y15297" s="118"/>
      <c r="Z15297" s="118"/>
      <c r="AA15297" s="118"/>
      <c r="AB15297" s="118"/>
    </row>
    <row r="15298" spans="1:28">
      <c r="A15298" s="113"/>
      <c r="B15298" s="113"/>
      <c r="C15298" s="114"/>
      <c r="D15298" s="115"/>
      <c r="E15298" s="115"/>
      <c r="F15298" s="116"/>
      <c r="G15298" s="116"/>
      <c r="H15298" s="116"/>
      <c r="I15298" s="116"/>
      <c r="J15298" s="117"/>
      <c r="K15298" s="117"/>
      <c r="L15298" s="114"/>
      <c r="M15298" s="114"/>
      <c r="N15298" s="114"/>
      <c r="O15298" s="114"/>
      <c r="P15298" s="118"/>
      <c r="Q15298" s="118"/>
      <c r="R15298" s="118"/>
      <c r="S15298" s="118"/>
      <c r="T15298" s="118"/>
      <c r="U15298" s="118"/>
      <c r="V15298" s="118"/>
      <c r="W15298" s="118"/>
      <c r="X15298" s="118"/>
      <c r="Y15298" s="118"/>
      <c r="Z15298" s="118"/>
      <c r="AA15298" s="118"/>
      <c r="AB15298" s="118"/>
    </row>
    <row r="15299" spans="1:28">
      <c r="A15299" s="113"/>
      <c r="B15299" s="113"/>
      <c r="C15299" s="114"/>
      <c r="D15299" s="115"/>
      <c r="E15299" s="115"/>
      <c r="F15299" s="116"/>
      <c r="G15299" s="116"/>
      <c r="H15299" s="116"/>
      <c r="I15299" s="116"/>
      <c r="J15299" s="117"/>
      <c r="K15299" s="117"/>
      <c r="L15299" s="114"/>
      <c r="M15299" s="114"/>
      <c r="N15299" s="114"/>
      <c r="O15299" s="114"/>
      <c r="P15299" s="118"/>
      <c r="Q15299" s="118"/>
      <c r="R15299" s="118"/>
      <c r="S15299" s="118"/>
      <c r="T15299" s="118"/>
      <c r="U15299" s="118"/>
      <c r="V15299" s="118"/>
      <c r="W15299" s="118"/>
      <c r="X15299" s="118"/>
      <c r="Y15299" s="118"/>
      <c r="Z15299" s="118"/>
      <c r="AA15299" s="118"/>
      <c r="AB15299" s="118"/>
    </row>
    <row r="15300" spans="1:28">
      <c r="A15300" s="113"/>
      <c r="B15300" s="113"/>
      <c r="C15300" s="114"/>
      <c r="D15300" s="115"/>
      <c r="E15300" s="115"/>
      <c r="F15300" s="116"/>
      <c r="G15300" s="116"/>
      <c r="H15300" s="116"/>
      <c r="I15300" s="116"/>
      <c r="J15300" s="117"/>
      <c r="K15300" s="117"/>
      <c r="L15300" s="114"/>
      <c r="M15300" s="114"/>
      <c r="N15300" s="114"/>
      <c r="O15300" s="114"/>
      <c r="P15300" s="118"/>
      <c r="Q15300" s="118"/>
      <c r="R15300" s="118"/>
      <c r="S15300" s="118"/>
      <c r="T15300" s="118"/>
      <c r="U15300" s="118"/>
      <c r="V15300" s="118"/>
      <c r="W15300" s="118"/>
      <c r="X15300" s="118"/>
      <c r="Y15300" s="118"/>
      <c r="Z15300" s="118"/>
      <c r="AA15300" s="118"/>
      <c r="AB15300" s="118"/>
    </row>
    <row r="15301" spans="1:28">
      <c r="A15301" s="113"/>
      <c r="B15301" s="113"/>
      <c r="C15301" s="114"/>
      <c r="D15301" s="115"/>
      <c r="E15301" s="115"/>
      <c r="F15301" s="116"/>
      <c r="G15301" s="116"/>
      <c r="H15301" s="116"/>
      <c r="I15301" s="116"/>
      <c r="J15301" s="117"/>
      <c r="K15301" s="117"/>
      <c r="L15301" s="114"/>
      <c r="M15301" s="114"/>
      <c r="N15301" s="114"/>
      <c r="O15301" s="114"/>
      <c r="P15301" s="118"/>
      <c r="Q15301" s="118"/>
      <c r="R15301" s="118"/>
      <c r="S15301" s="118"/>
      <c r="T15301" s="118"/>
      <c r="U15301" s="118"/>
      <c r="V15301" s="118"/>
      <c r="W15301" s="118"/>
      <c r="X15301" s="118"/>
      <c r="Y15301" s="118"/>
      <c r="Z15301" s="118"/>
      <c r="AA15301" s="118"/>
      <c r="AB15301" s="118"/>
    </row>
    <row r="15302" spans="1:28">
      <c r="A15302" s="113"/>
      <c r="B15302" s="113"/>
      <c r="C15302" s="114"/>
      <c r="D15302" s="115"/>
      <c r="E15302" s="115"/>
      <c r="F15302" s="116"/>
      <c r="G15302" s="116"/>
      <c r="H15302" s="116"/>
      <c r="I15302" s="116"/>
      <c r="J15302" s="117"/>
      <c r="K15302" s="117"/>
      <c r="L15302" s="114"/>
      <c r="M15302" s="114"/>
      <c r="N15302" s="114"/>
      <c r="O15302" s="114"/>
      <c r="P15302" s="118"/>
      <c r="Q15302" s="118"/>
      <c r="R15302" s="118"/>
      <c r="S15302" s="118"/>
      <c r="T15302" s="118"/>
      <c r="U15302" s="118"/>
      <c r="V15302" s="118"/>
      <c r="W15302" s="118"/>
      <c r="X15302" s="118"/>
      <c r="Y15302" s="118"/>
      <c r="Z15302" s="118"/>
      <c r="AA15302" s="118"/>
      <c r="AB15302" s="118"/>
    </row>
    <row r="15303" spans="1:28">
      <c r="A15303" s="113"/>
      <c r="B15303" s="113"/>
      <c r="C15303" s="114"/>
      <c r="D15303" s="115"/>
      <c r="E15303" s="115"/>
      <c r="F15303" s="116"/>
      <c r="G15303" s="116"/>
      <c r="H15303" s="116"/>
      <c r="I15303" s="116"/>
      <c r="J15303" s="117"/>
      <c r="K15303" s="117"/>
      <c r="L15303" s="114"/>
      <c r="M15303" s="114"/>
      <c r="N15303" s="114"/>
      <c r="O15303" s="114"/>
      <c r="P15303" s="118"/>
      <c r="Q15303" s="118"/>
      <c r="R15303" s="118"/>
      <c r="S15303" s="118"/>
      <c r="T15303" s="118"/>
      <c r="U15303" s="118"/>
      <c r="V15303" s="118"/>
      <c r="W15303" s="118"/>
      <c r="X15303" s="118"/>
      <c r="Y15303" s="118"/>
      <c r="Z15303" s="118"/>
      <c r="AA15303" s="118"/>
      <c r="AB15303" s="118"/>
    </row>
    <row r="15304" spans="1:28">
      <c r="A15304" s="113"/>
      <c r="B15304" s="113"/>
      <c r="C15304" s="114"/>
      <c r="D15304" s="115"/>
      <c r="E15304" s="115"/>
      <c r="F15304" s="116"/>
      <c r="G15304" s="116"/>
      <c r="H15304" s="116"/>
      <c r="I15304" s="116"/>
      <c r="J15304" s="117"/>
      <c r="K15304" s="117"/>
      <c r="L15304" s="114"/>
      <c r="M15304" s="114"/>
      <c r="N15304" s="114"/>
      <c r="O15304" s="114"/>
      <c r="P15304" s="118"/>
      <c r="Q15304" s="118"/>
      <c r="R15304" s="118"/>
      <c r="S15304" s="118"/>
      <c r="T15304" s="118"/>
      <c r="U15304" s="118"/>
      <c r="V15304" s="118"/>
      <c r="W15304" s="118"/>
      <c r="X15304" s="118"/>
      <c r="Y15304" s="118"/>
      <c r="Z15304" s="118"/>
      <c r="AA15304" s="118"/>
      <c r="AB15304" s="118"/>
    </row>
    <row r="15305" spans="1:28">
      <c r="A15305" s="113"/>
      <c r="B15305" s="113"/>
      <c r="C15305" s="114"/>
      <c r="D15305" s="115"/>
      <c r="E15305" s="115"/>
      <c r="F15305" s="116"/>
      <c r="G15305" s="116"/>
      <c r="H15305" s="116"/>
      <c r="I15305" s="116"/>
      <c r="J15305" s="117"/>
      <c r="K15305" s="117"/>
      <c r="L15305" s="114"/>
      <c r="M15305" s="114"/>
      <c r="N15305" s="114"/>
      <c r="O15305" s="114"/>
      <c r="P15305" s="118"/>
      <c r="Q15305" s="118"/>
      <c r="R15305" s="118"/>
      <c r="S15305" s="118"/>
      <c r="T15305" s="118"/>
      <c r="U15305" s="118"/>
      <c r="V15305" s="118"/>
      <c r="W15305" s="118"/>
      <c r="X15305" s="118"/>
      <c r="Y15305" s="118"/>
      <c r="Z15305" s="118"/>
      <c r="AA15305" s="118"/>
      <c r="AB15305" s="118"/>
    </row>
    <row r="15306" spans="1:28">
      <c r="A15306" s="113"/>
      <c r="B15306" s="113"/>
      <c r="C15306" s="114"/>
      <c r="D15306" s="115"/>
      <c r="E15306" s="115"/>
      <c r="F15306" s="116"/>
      <c r="G15306" s="116"/>
      <c r="H15306" s="116"/>
      <c r="I15306" s="116"/>
      <c r="J15306" s="117"/>
      <c r="K15306" s="117"/>
      <c r="L15306" s="114"/>
      <c r="M15306" s="114"/>
      <c r="N15306" s="114"/>
      <c r="O15306" s="114"/>
      <c r="P15306" s="118"/>
      <c r="Q15306" s="118"/>
      <c r="R15306" s="118"/>
      <c r="S15306" s="118"/>
      <c r="T15306" s="118"/>
      <c r="U15306" s="118"/>
      <c r="V15306" s="118"/>
      <c r="W15306" s="118"/>
      <c r="X15306" s="118"/>
      <c r="Y15306" s="118"/>
      <c r="Z15306" s="118"/>
      <c r="AA15306" s="118"/>
      <c r="AB15306" s="118"/>
    </row>
    <row r="15307" spans="1:28">
      <c r="A15307" s="113"/>
      <c r="B15307" s="113"/>
      <c r="C15307" s="114"/>
      <c r="D15307" s="115"/>
      <c r="E15307" s="115"/>
      <c r="F15307" s="116"/>
      <c r="G15307" s="116"/>
      <c r="H15307" s="116"/>
      <c r="I15307" s="116"/>
      <c r="J15307" s="117"/>
      <c r="K15307" s="117"/>
      <c r="L15307" s="114"/>
      <c r="M15307" s="114"/>
      <c r="N15307" s="114"/>
      <c r="O15307" s="114"/>
      <c r="P15307" s="118"/>
      <c r="Q15307" s="118"/>
      <c r="R15307" s="118"/>
      <c r="S15307" s="118"/>
      <c r="T15307" s="118"/>
      <c r="U15307" s="118"/>
      <c r="V15307" s="118"/>
      <c r="W15307" s="118"/>
      <c r="X15307" s="118"/>
      <c r="Y15307" s="118"/>
      <c r="Z15307" s="118"/>
      <c r="AA15307" s="118"/>
      <c r="AB15307" s="118"/>
    </row>
    <row r="15308" spans="1:28">
      <c r="A15308" s="113"/>
      <c r="B15308" s="113"/>
      <c r="C15308" s="114"/>
      <c r="D15308" s="115"/>
      <c r="E15308" s="115"/>
      <c r="F15308" s="116"/>
      <c r="G15308" s="116"/>
      <c r="H15308" s="116"/>
      <c r="I15308" s="116"/>
      <c r="J15308" s="117"/>
      <c r="K15308" s="117"/>
      <c r="L15308" s="114"/>
      <c r="M15308" s="114"/>
      <c r="N15308" s="114"/>
      <c r="O15308" s="114"/>
      <c r="P15308" s="118"/>
      <c r="Q15308" s="118"/>
      <c r="R15308" s="118"/>
      <c r="S15308" s="118"/>
      <c r="T15308" s="118"/>
      <c r="U15308" s="118"/>
      <c r="V15308" s="118"/>
      <c r="W15308" s="118"/>
      <c r="X15308" s="118"/>
      <c r="Y15308" s="118"/>
      <c r="Z15308" s="118"/>
      <c r="AA15308" s="118"/>
      <c r="AB15308" s="118"/>
    </row>
    <row r="15309" spans="1:28">
      <c r="A15309" s="113"/>
      <c r="B15309" s="113"/>
      <c r="C15309" s="114"/>
      <c r="D15309" s="115"/>
      <c r="E15309" s="115"/>
      <c r="F15309" s="116"/>
      <c r="G15309" s="116"/>
      <c r="H15309" s="116"/>
      <c r="I15309" s="116"/>
      <c r="J15309" s="117"/>
      <c r="K15309" s="117"/>
      <c r="L15309" s="114"/>
      <c r="M15309" s="114"/>
      <c r="N15309" s="114"/>
      <c r="O15309" s="114"/>
      <c r="P15309" s="118"/>
      <c r="Q15309" s="118"/>
      <c r="R15309" s="118"/>
      <c r="S15309" s="118"/>
      <c r="T15309" s="118"/>
      <c r="U15309" s="118"/>
      <c r="V15309" s="118"/>
      <c r="W15309" s="118"/>
      <c r="X15309" s="118"/>
      <c r="Y15309" s="118"/>
      <c r="Z15309" s="118"/>
      <c r="AA15309" s="118"/>
      <c r="AB15309" s="118"/>
    </row>
    <row r="15310" spans="1:28">
      <c r="A15310" s="113"/>
      <c r="B15310" s="113"/>
      <c r="C15310" s="114"/>
      <c r="D15310" s="115"/>
      <c r="E15310" s="115"/>
      <c r="F15310" s="116"/>
      <c r="G15310" s="116"/>
      <c r="H15310" s="116"/>
      <c r="I15310" s="116"/>
      <c r="J15310" s="117"/>
      <c r="K15310" s="117"/>
      <c r="L15310" s="114"/>
      <c r="M15310" s="114"/>
      <c r="N15310" s="114"/>
      <c r="O15310" s="114"/>
      <c r="P15310" s="118"/>
      <c r="Q15310" s="118"/>
      <c r="R15310" s="118"/>
      <c r="S15310" s="118"/>
      <c r="T15310" s="118"/>
      <c r="U15310" s="118"/>
      <c r="V15310" s="118"/>
      <c r="W15310" s="118"/>
      <c r="X15310" s="118"/>
      <c r="Y15310" s="118"/>
      <c r="Z15310" s="118"/>
      <c r="AA15310" s="118"/>
      <c r="AB15310" s="118"/>
    </row>
    <row r="15311" spans="1:28">
      <c r="A15311" s="113"/>
      <c r="B15311" s="113"/>
      <c r="C15311" s="114"/>
      <c r="D15311" s="115"/>
      <c r="E15311" s="115"/>
      <c r="F15311" s="116"/>
      <c r="G15311" s="116"/>
      <c r="H15311" s="116"/>
      <c r="I15311" s="116"/>
      <c r="J15311" s="117"/>
      <c r="K15311" s="117"/>
      <c r="L15311" s="114"/>
      <c r="M15311" s="114"/>
      <c r="N15311" s="114"/>
      <c r="O15311" s="114"/>
      <c r="P15311" s="118"/>
      <c r="Q15311" s="118"/>
      <c r="R15311" s="118"/>
      <c r="S15311" s="118"/>
      <c r="T15311" s="118"/>
      <c r="U15311" s="118"/>
      <c r="V15311" s="118"/>
      <c r="W15311" s="118"/>
      <c r="X15311" s="118"/>
      <c r="Y15311" s="118"/>
      <c r="Z15311" s="118"/>
      <c r="AA15311" s="118"/>
      <c r="AB15311" s="118"/>
    </row>
    <row r="15312" spans="1:28">
      <c r="A15312" s="113"/>
      <c r="B15312" s="113"/>
      <c r="C15312" s="114"/>
      <c r="D15312" s="115"/>
      <c r="E15312" s="115"/>
      <c r="F15312" s="116"/>
      <c r="G15312" s="116"/>
      <c r="H15312" s="116"/>
      <c r="I15312" s="116"/>
      <c r="J15312" s="117"/>
      <c r="K15312" s="117"/>
      <c r="L15312" s="114"/>
      <c r="M15312" s="114"/>
      <c r="N15312" s="114"/>
      <c r="O15312" s="114"/>
      <c r="P15312" s="118"/>
      <c r="Q15312" s="118"/>
      <c r="R15312" s="118"/>
      <c r="S15312" s="118"/>
      <c r="T15312" s="118"/>
      <c r="U15312" s="118"/>
      <c r="V15312" s="118"/>
      <c r="W15312" s="118"/>
      <c r="X15312" s="118"/>
      <c r="Y15312" s="118"/>
      <c r="Z15312" s="118"/>
      <c r="AA15312" s="118"/>
      <c r="AB15312" s="118"/>
    </row>
    <row r="15313" spans="1:28">
      <c r="A15313" s="113"/>
      <c r="B15313" s="113"/>
      <c r="C15313" s="114"/>
      <c r="D15313" s="115"/>
      <c r="E15313" s="115"/>
      <c r="F15313" s="116"/>
      <c r="G15313" s="116"/>
      <c r="H15313" s="116"/>
      <c r="I15313" s="116"/>
      <c r="J15313" s="117"/>
      <c r="K15313" s="117"/>
      <c r="L15313" s="114"/>
      <c r="M15313" s="114"/>
      <c r="N15313" s="114"/>
      <c r="O15313" s="114"/>
      <c r="P15313" s="118"/>
      <c r="Q15313" s="118"/>
      <c r="R15313" s="118"/>
      <c r="S15313" s="118"/>
      <c r="T15313" s="118"/>
      <c r="U15313" s="118"/>
      <c r="V15313" s="118"/>
      <c r="W15313" s="118"/>
      <c r="X15313" s="118"/>
      <c r="Y15313" s="118"/>
      <c r="Z15313" s="118"/>
      <c r="AA15313" s="118"/>
      <c r="AB15313" s="118"/>
    </row>
    <row r="15314" spans="1:28">
      <c r="A15314" s="113"/>
      <c r="B15314" s="113"/>
      <c r="C15314" s="114"/>
      <c r="D15314" s="115"/>
      <c r="E15314" s="115"/>
      <c r="F15314" s="116"/>
      <c r="G15314" s="116"/>
      <c r="H15314" s="116"/>
      <c r="I15314" s="116"/>
      <c r="J15314" s="117"/>
      <c r="K15314" s="117"/>
      <c r="L15314" s="114"/>
      <c r="M15314" s="114"/>
      <c r="N15314" s="114"/>
      <c r="O15314" s="114"/>
      <c r="P15314" s="118"/>
      <c r="Q15314" s="118"/>
      <c r="R15314" s="118"/>
      <c r="S15314" s="118"/>
      <c r="T15314" s="118"/>
      <c r="U15314" s="118"/>
      <c r="V15314" s="118"/>
      <c r="W15314" s="118"/>
      <c r="X15314" s="118"/>
      <c r="Y15314" s="118"/>
      <c r="Z15314" s="118"/>
      <c r="AA15314" s="118"/>
      <c r="AB15314" s="118"/>
    </row>
    <row r="15315" spans="1:28">
      <c r="A15315" s="113"/>
      <c r="B15315" s="113"/>
      <c r="C15315" s="114"/>
      <c r="D15315" s="115"/>
      <c r="E15315" s="115"/>
      <c r="F15315" s="116"/>
      <c r="G15315" s="116"/>
      <c r="H15315" s="116"/>
      <c r="I15315" s="116"/>
      <c r="J15315" s="117"/>
      <c r="K15315" s="117"/>
      <c r="L15315" s="114"/>
      <c r="M15315" s="114"/>
      <c r="N15315" s="114"/>
      <c r="O15315" s="114"/>
      <c r="P15315" s="118"/>
      <c r="Q15315" s="118"/>
      <c r="R15315" s="118"/>
      <c r="S15315" s="118"/>
      <c r="T15315" s="118"/>
      <c r="U15315" s="118"/>
      <c r="V15315" s="118"/>
      <c r="W15315" s="118"/>
      <c r="X15315" s="118"/>
      <c r="Y15315" s="118"/>
      <c r="Z15315" s="118"/>
      <c r="AA15315" s="118"/>
      <c r="AB15315" s="118"/>
    </row>
    <row r="15316" spans="1:28">
      <c r="A15316" s="113"/>
      <c r="B15316" s="113"/>
      <c r="C15316" s="114"/>
      <c r="D15316" s="115"/>
      <c r="E15316" s="115"/>
      <c r="F15316" s="116"/>
      <c r="G15316" s="116"/>
      <c r="H15316" s="116"/>
      <c r="I15316" s="116"/>
      <c r="J15316" s="117"/>
      <c r="K15316" s="117"/>
      <c r="L15316" s="114"/>
      <c r="M15316" s="114"/>
      <c r="N15316" s="114"/>
      <c r="O15316" s="114"/>
      <c r="P15316" s="118"/>
      <c r="Q15316" s="118"/>
      <c r="R15316" s="118"/>
      <c r="S15316" s="118"/>
      <c r="T15316" s="118"/>
      <c r="U15316" s="118"/>
      <c r="V15316" s="118"/>
      <c r="W15316" s="118"/>
      <c r="X15316" s="118"/>
      <c r="Y15316" s="118"/>
      <c r="Z15316" s="118"/>
      <c r="AA15316" s="118"/>
      <c r="AB15316" s="118"/>
    </row>
    <row r="15317" spans="1:28">
      <c r="A15317" s="113"/>
      <c r="B15317" s="113"/>
      <c r="C15317" s="114"/>
      <c r="D15317" s="115"/>
      <c r="E15317" s="115"/>
      <c r="F15317" s="116"/>
      <c r="G15317" s="116"/>
      <c r="H15317" s="116"/>
      <c r="I15317" s="116"/>
      <c r="J15317" s="117"/>
      <c r="K15317" s="117"/>
      <c r="L15317" s="114"/>
      <c r="M15317" s="114"/>
      <c r="N15317" s="114"/>
      <c r="O15317" s="114"/>
      <c r="P15317" s="118"/>
      <c r="Q15317" s="118"/>
      <c r="R15317" s="118"/>
      <c r="S15317" s="118"/>
      <c r="T15317" s="118"/>
      <c r="U15317" s="118"/>
      <c r="V15317" s="118"/>
      <c r="W15317" s="118"/>
      <c r="X15317" s="118"/>
      <c r="Y15317" s="118"/>
      <c r="Z15317" s="118"/>
      <c r="AA15317" s="118"/>
      <c r="AB15317" s="118"/>
    </row>
    <row r="15318" spans="1:28">
      <c r="A15318" s="113"/>
      <c r="B15318" s="113"/>
      <c r="C15318" s="114"/>
      <c r="D15318" s="115"/>
      <c r="E15318" s="115"/>
      <c r="F15318" s="116"/>
      <c r="G15318" s="116"/>
      <c r="H15318" s="116"/>
      <c r="I15318" s="116"/>
      <c r="J15318" s="117"/>
      <c r="K15318" s="117"/>
      <c r="L15318" s="114"/>
      <c r="M15318" s="114"/>
      <c r="N15318" s="114"/>
      <c r="O15318" s="114"/>
      <c r="P15318" s="118"/>
      <c r="Q15318" s="118"/>
      <c r="R15318" s="118"/>
      <c r="S15318" s="118"/>
      <c r="T15318" s="118"/>
      <c r="U15318" s="118"/>
      <c r="V15318" s="118"/>
      <c r="W15318" s="118"/>
      <c r="X15318" s="118"/>
      <c r="Y15318" s="118"/>
      <c r="Z15318" s="118"/>
      <c r="AA15318" s="118"/>
      <c r="AB15318" s="118"/>
    </row>
    <row r="15319" spans="1:28">
      <c r="A15319" s="113"/>
      <c r="B15319" s="113"/>
      <c r="C15319" s="114"/>
      <c r="D15319" s="115"/>
      <c r="E15319" s="115"/>
      <c r="F15319" s="116"/>
      <c r="G15319" s="116"/>
      <c r="H15319" s="116"/>
      <c r="I15319" s="116"/>
      <c r="J15319" s="117"/>
      <c r="K15319" s="117"/>
      <c r="L15319" s="114"/>
      <c r="M15319" s="114"/>
      <c r="N15319" s="114"/>
      <c r="O15319" s="114"/>
      <c r="P15319" s="118"/>
      <c r="Q15319" s="118"/>
      <c r="R15319" s="118"/>
      <c r="S15319" s="118"/>
      <c r="T15319" s="118"/>
      <c r="U15319" s="118"/>
      <c r="V15319" s="118"/>
      <c r="W15319" s="118"/>
      <c r="X15319" s="118"/>
      <c r="Y15319" s="118"/>
      <c r="Z15319" s="118"/>
      <c r="AA15319" s="118"/>
      <c r="AB15319" s="118"/>
    </row>
    <row r="15320" spans="1:28">
      <c r="A15320" s="113"/>
      <c r="B15320" s="113"/>
      <c r="C15320" s="114"/>
      <c r="D15320" s="115"/>
      <c r="E15320" s="115"/>
      <c r="F15320" s="116"/>
      <c r="G15320" s="116"/>
      <c r="H15320" s="116"/>
      <c r="I15320" s="116"/>
      <c r="J15320" s="117"/>
      <c r="K15320" s="117"/>
      <c r="L15320" s="114"/>
      <c r="M15320" s="114"/>
      <c r="N15320" s="114"/>
      <c r="O15320" s="114"/>
      <c r="P15320" s="118"/>
      <c r="Q15320" s="118"/>
      <c r="R15320" s="118"/>
      <c r="S15320" s="118"/>
      <c r="T15320" s="118"/>
      <c r="U15320" s="118"/>
      <c r="V15320" s="118"/>
      <c r="W15320" s="118"/>
      <c r="X15320" s="118"/>
      <c r="Y15320" s="118"/>
      <c r="Z15320" s="118"/>
      <c r="AA15320" s="118"/>
      <c r="AB15320" s="118"/>
    </row>
    <row r="15321" spans="1:28">
      <c r="A15321" s="113"/>
      <c r="B15321" s="113"/>
      <c r="C15321" s="114"/>
      <c r="D15321" s="115"/>
      <c r="E15321" s="115"/>
      <c r="F15321" s="116"/>
      <c r="G15321" s="116"/>
      <c r="H15321" s="116"/>
      <c r="I15321" s="116"/>
      <c r="J15321" s="117"/>
      <c r="K15321" s="117"/>
      <c r="L15321" s="114"/>
      <c r="M15321" s="114"/>
      <c r="N15321" s="114"/>
      <c r="O15321" s="114"/>
      <c r="P15321" s="118"/>
      <c r="Q15321" s="118"/>
      <c r="R15321" s="118"/>
      <c r="S15321" s="118"/>
      <c r="T15321" s="118"/>
      <c r="U15321" s="118"/>
      <c r="V15321" s="118"/>
      <c r="W15321" s="118"/>
      <c r="X15321" s="118"/>
      <c r="Y15321" s="118"/>
      <c r="Z15321" s="118"/>
      <c r="AA15321" s="118"/>
      <c r="AB15321" s="118"/>
    </row>
    <row r="15322" spans="1:28">
      <c r="A15322" s="113"/>
      <c r="B15322" s="113"/>
      <c r="C15322" s="114"/>
      <c r="D15322" s="115"/>
      <c r="E15322" s="115"/>
      <c r="F15322" s="116"/>
      <c r="G15322" s="116"/>
      <c r="H15322" s="116"/>
      <c r="I15322" s="116"/>
      <c r="J15322" s="117"/>
      <c r="K15322" s="117"/>
      <c r="L15322" s="114"/>
      <c r="M15322" s="114"/>
      <c r="N15322" s="114"/>
      <c r="O15322" s="114"/>
      <c r="P15322" s="118"/>
      <c r="Q15322" s="118"/>
      <c r="R15322" s="118"/>
      <c r="S15322" s="118"/>
      <c r="T15322" s="118"/>
      <c r="U15322" s="118"/>
      <c r="V15322" s="118"/>
      <c r="W15322" s="118"/>
      <c r="X15322" s="118"/>
      <c r="Y15322" s="118"/>
      <c r="Z15322" s="118"/>
      <c r="AA15322" s="118"/>
      <c r="AB15322" s="118"/>
    </row>
    <row r="15323" spans="1:28">
      <c r="A15323" s="113"/>
      <c r="B15323" s="113"/>
      <c r="C15323" s="114"/>
      <c r="D15323" s="115"/>
      <c r="E15323" s="115"/>
      <c r="F15323" s="116"/>
      <c r="G15323" s="116"/>
      <c r="H15323" s="116"/>
      <c r="I15323" s="116"/>
      <c r="J15323" s="117"/>
      <c r="K15323" s="117"/>
      <c r="L15323" s="114"/>
      <c r="M15323" s="114"/>
      <c r="N15323" s="114"/>
      <c r="O15323" s="114"/>
      <c r="P15323" s="118"/>
      <c r="Q15323" s="118"/>
      <c r="R15323" s="118"/>
      <c r="S15323" s="118"/>
      <c r="T15323" s="118"/>
      <c r="U15323" s="118"/>
      <c r="V15323" s="118"/>
      <c r="W15323" s="118"/>
      <c r="X15323" s="118"/>
      <c r="Y15323" s="118"/>
      <c r="Z15323" s="118"/>
      <c r="AA15323" s="118"/>
      <c r="AB15323" s="118"/>
    </row>
    <row r="15324" spans="1:28">
      <c r="A15324" s="113"/>
      <c r="B15324" s="113"/>
      <c r="C15324" s="114"/>
      <c r="D15324" s="115"/>
      <c r="E15324" s="115"/>
      <c r="F15324" s="116"/>
      <c r="G15324" s="116"/>
      <c r="H15324" s="116"/>
      <c r="I15324" s="116"/>
      <c r="J15324" s="117"/>
      <c r="K15324" s="117"/>
      <c r="L15324" s="114"/>
      <c r="M15324" s="114"/>
      <c r="N15324" s="114"/>
      <c r="O15324" s="114"/>
      <c r="P15324" s="118"/>
      <c r="Q15324" s="118"/>
      <c r="R15324" s="118"/>
      <c r="S15324" s="118"/>
      <c r="T15324" s="118"/>
      <c r="U15324" s="118"/>
      <c r="V15324" s="118"/>
      <c r="W15324" s="118"/>
      <c r="X15324" s="118"/>
      <c r="Y15324" s="118"/>
      <c r="Z15324" s="118"/>
      <c r="AA15324" s="118"/>
      <c r="AB15324" s="118"/>
    </row>
    <row r="15325" spans="1:28">
      <c r="A15325" s="113"/>
      <c r="B15325" s="113"/>
      <c r="C15325" s="114"/>
      <c r="D15325" s="115"/>
      <c r="E15325" s="115"/>
      <c r="F15325" s="116"/>
      <c r="G15325" s="116"/>
      <c r="H15325" s="116"/>
      <c r="I15325" s="116"/>
      <c r="J15325" s="117"/>
      <c r="K15325" s="117"/>
      <c r="L15325" s="114"/>
      <c r="M15325" s="114"/>
      <c r="N15325" s="114"/>
      <c r="O15325" s="114"/>
      <c r="P15325" s="118"/>
      <c r="Q15325" s="118"/>
      <c r="R15325" s="118"/>
      <c r="S15325" s="118"/>
      <c r="T15325" s="118"/>
      <c r="U15325" s="118"/>
      <c r="V15325" s="118"/>
      <c r="W15325" s="118"/>
      <c r="X15325" s="118"/>
      <c r="Y15325" s="118"/>
      <c r="Z15325" s="118"/>
      <c r="AA15325" s="118"/>
      <c r="AB15325" s="118"/>
    </row>
    <row r="15326" spans="1:28">
      <c r="A15326" s="113"/>
      <c r="B15326" s="113"/>
      <c r="C15326" s="114"/>
      <c r="D15326" s="115"/>
      <c r="E15326" s="115"/>
      <c r="F15326" s="116"/>
      <c r="G15326" s="116"/>
      <c r="H15326" s="116"/>
      <c r="I15326" s="116"/>
      <c r="J15326" s="117"/>
      <c r="K15326" s="117"/>
      <c r="L15326" s="114"/>
      <c r="M15326" s="114"/>
      <c r="N15326" s="114"/>
      <c r="O15326" s="114"/>
      <c r="P15326" s="118"/>
      <c r="Q15326" s="118"/>
      <c r="R15326" s="118"/>
      <c r="S15326" s="118"/>
      <c r="T15326" s="118"/>
      <c r="U15326" s="118"/>
      <c r="V15326" s="118"/>
      <c r="W15326" s="118"/>
      <c r="X15326" s="118"/>
      <c r="Y15326" s="118"/>
      <c r="Z15326" s="118"/>
      <c r="AA15326" s="118"/>
      <c r="AB15326" s="118"/>
    </row>
    <row r="15327" spans="1:28">
      <c r="A15327" s="113"/>
      <c r="B15327" s="113"/>
      <c r="C15327" s="114"/>
      <c r="D15327" s="115"/>
      <c r="E15327" s="115"/>
      <c r="F15327" s="116"/>
      <c r="G15327" s="116"/>
      <c r="H15327" s="116"/>
      <c r="I15327" s="116"/>
      <c r="J15327" s="117"/>
      <c r="K15327" s="117"/>
      <c r="L15327" s="114"/>
      <c r="M15327" s="114"/>
      <c r="N15327" s="114"/>
      <c r="O15327" s="114"/>
      <c r="P15327" s="118"/>
      <c r="Q15327" s="118"/>
      <c r="R15327" s="118"/>
      <c r="S15327" s="118"/>
      <c r="T15327" s="118"/>
      <c r="U15327" s="118"/>
      <c r="V15327" s="118"/>
      <c r="W15327" s="118"/>
      <c r="X15327" s="118"/>
      <c r="Y15327" s="118"/>
      <c r="Z15327" s="118"/>
      <c r="AA15327" s="118"/>
      <c r="AB15327" s="118"/>
    </row>
    <row r="15328" spans="1:28">
      <c r="A15328" s="113"/>
      <c r="B15328" s="113"/>
      <c r="C15328" s="114"/>
      <c r="D15328" s="115"/>
      <c r="E15328" s="115"/>
      <c r="F15328" s="116"/>
      <c r="G15328" s="116"/>
      <c r="H15328" s="116"/>
      <c r="I15328" s="116"/>
      <c r="J15328" s="117"/>
      <c r="K15328" s="117"/>
      <c r="L15328" s="114"/>
      <c r="M15328" s="114"/>
      <c r="N15328" s="114"/>
      <c r="O15328" s="114"/>
      <c r="P15328" s="118"/>
      <c r="Q15328" s="118"/>
      <c r="R15328" s="118"/>
      <c r="S15328" s="118"/>
      <c r="T15328" s="118"/>
      <c r="U15328" s="118"/>
      <c r="V15328" s="118"/>
      <c r="W15328" s="118"/>
      <c r="X15328" s="118"/>
      <c r="Y15328" s="118"/>
      <c r="Z15328" s="118"/>
      <c r="AA15328" s="118"/>
      <c r="AB15328" s="118"/>
    </row>
    <row r="15329" spans="1:28">
      <c r="A15329" s="113"/>
      <c r="B15329" s="113"/>
      <c r="C15329" s="114"/>
      <c r="D15329" s="115"/>
      <c r="E15329" s="115"/>
      <c r="F15329" s="116"/>
      <c r="G15329" s="116"/>
      <c r="H15329" s="116"/>
      <c r="I15329" s="116"/>
      <c r="J15329" s="117"/>
      <c r="K15329" s="117"/>
      <c r="L15329" s="114"/>
      <c r="M15329" s="114"/>
      <c r="N15329" s="114"/>
      <c r="O15329" s="114"/>
      <c r="P15329" s="118"/>
      <c r="Q15329" s="118"/>
      <c r="R15329" s="118"/>
      <c r="S15329" s="118"/>
      <c r="T15329" s="118"/>
      <c r="U15329" s="118"/>
      <c r="V15329" s="118"/>
      <c r="W15329" s="118"/>
      <c r="X15329" s="118"/>
      <c r="Y15329" s="118"/>
      <c r="Z15329" s="118"/>
      <c r="AA15329" s="118"/>
      <c r="AB15329" s="118"/>
    </row>
    <row r="15330" spans="1:28">
      <c r="A15330" s="113"/>
      <c r="B15330" s="113"/>
      <c r="C15330" s="114"/>
      <c r="D15330" s="115"/>
      <c r="E15330" s="115"/>
      <c r="F15330" s="116"/>
      <c r="G15330" s="116"/>
      <c r="H15330" s="116"/>
      <c r="I15330" s="116"/>
      <c r="J15330" s="117"/>
      <c r="K15330" s="117"/>
      <c r="L15330" s="114"/>
      <c r="M15330" s="114"/>
      <c r="N15330" s="114"/>
      <c r="O15330" s="114"/>
      <c r="P15330" s="118"/>
      <c r="Q15330" s="118"/>
      <c r="R15330" s="118"/>
      <c r="S15330" s="118"/>
      <c r="T15330" s="118"/>
      <c r="U15330" s="118"/>
      <c r="V15330" s="118"/>
      <c r="W15330" s="118"/>
      <c r="X15330" s="118"/>
      <c r="Y15330" s="118"/>
      <c r="Z15330" s="118"/>
      <c r="AA15330" s="118"/>
      <c r="AB15330" s="118"/>
    </row>
    <row r="15331" spans="1:28">
      <c r="A15331" s="113"/>
      <c r="B15331" s="113"/>
      <c r="C15331" s="114"/>
      <c r="D15331" s="115"/>
      <c r="E15331" s="115"/>
      <c r="F15331" s="116"/>
      <c r="G15331" s="116"/>
      <c r="H15331" s="116"/>
      <c r="I15331" s="116"/>
      <c r="J15331" s="117"/>
      <c r="K15331" s="117"/>
      <c r="L15331" s="114"/>
      <c r="M15331" s="114"/>
      <c r="N15331" s="114"/>
      <c r="O15331" s="114"/>
      <c r="P15331" s="118"/>
      <c r="Q15331" s="118"/>
      <c r="R15331" s="118"/>
      <c r="S15331" s="118"/>
      <c r="T15331" s="118"/>
      <c r="U15331" s="118"/>
      <c r="V15331" s="118"/>
      <c r="W15331" s="118"/>
      <c r="X15331" s="118"/>
      <c r="Y15331" s="118"/>
      <c r="Z15331" s="118"/>
      <c r="AA15331" s="118"/>
      <c r="AB15331" s="118"/>
    </row>
    <row r="15332" spans="1:28">
      <c r="A15332" s="113"/>
      <c r="B15332" s="113"/>
      <c r="C15332" s="114"/>
      <c r="D15332" s="115"/>
      <c r="E15332" s="115"/>
      <c r="F15332" s="116"/>
      <c r="G15332" s="116"/>
      <c r="H15332" s="116"/>
      <c r="I15332" s="116"/>
      <c r="J15332" s="117"/>
      <c r="K15332" s="117"/>
      <c r="L15332" s="114"/>
      <c r="M15332" s="114"/>
      <c r="N15332" s="114"/>
      <c r="O15332" s="114"/>
      <c r="P15332" s="118"/>
      <c r="Q15332" s="118"/>
      <c r="R15332" s="118"/>
      <c r="S15332" s="118"/>
      <c r="T15332" s="118"/>
      <c r="U15332" s="118"/>
      <c r="V15332" s="118"/>
      <c r="W15332" s="118"/>
      <c r="X15332" s="118"/>
      <c r="Y15332" s="118"/>
      <c r="Z15332" s="118"/>
      <c r="AA15332" s="118"/>
      <c r="AB15332" s="118"/>
    </row>
    <row r="15333" spans="1:28">
      <c r="A15333" s="113"/>
      <c r="B15333" s="113"/>
      <c r="C15333" s="114"/>
      <c r="D15333" s="115"/>
      <c r="E15333" s="115"/>
      <c r="F15333" s="116"/>
      <c r="G15333" s="116"/>
      <c r="H15333" s="116"/>
      <c r="I15333" s="116"/>
      <c r="J15333" s="117"/>
      <c r="K15333" s="117"/>
      <c r="L15333" s="114"/>
      <c r="M15333" s="114"/>
      <c r="N15333" s="114"/>
      <c r="O15333" s="114"/>
      <c r="P15333" s="118"/>
      <c r="Q15333" s="118"/>
      <c r="R15333" s="118"/>
      <c r="S15333" s="118"/>
      <c r="T15333" s="118"/>
      <c r="U15333" s="118"/>
      <c r="V15333" s="118"/>
      <c r="W15333" s="118"/>
      <c r="X15333" s="118"/>
      <c r="Y15333" s="118"/>
      <c r="Z15333" s="118"/>
      <c r="AA15333" s="118"/>
      <c r="AB15333" s="118"/>
    </row>
    <row r="15334" spans="1:28">
      <c r="A15334" s="113"/>
      <c r="B15334" s="113"/>
      <c r="C15334" s="114"/>
      <c r="D15334" s="115"/>
      <c r="E15334" s="115"/>
      <c r="F15334" s="116"/>
      <c r="G15334" s="116"/>
      <c r="H15334" s="116"/>
      <c r="I15334" s="116"/>
      <c r="J15334" s="117"/>
      <c r="K15334" s="117"/>
      <c r="L15334" s="114"/>
      <c r="M15334" s="114"/>
      <c r="N15334" s="114"/>
      <c r="O15334" s="114"/>
      <c r="P15334" s="118"/>
      <c r="Q15334" s="118"/>
      <c r="R15334" s="118"/>
      <c r="S15334" s="118"/>
      <c r="T15334" s="118"/>
      <c r="U15334" s="118"/>
      <c r="V15334" s="118"/>
      <c r="W15334" s="118"/>
      <c r="X15334" s="118"/>
      <c r="Y15334" s="118"/>
      <c r="Z15334" s="118"/>
      <c r="AA15334" s="118"/>
      <c r="AB15334" s="118"/>
    </row>
    <row r="15335" spans="1:28">
      <c r="A15335" s="113"/>
      <c r="B15335" s="113"/>
      <c r="C15335" s="114"/>
      <c r="D15335" s="115"/>
      <c r="E15335" s="115"/>
      <c r="F15335" s="116"/>
      <c r="G15335" s="116"/>
      <c r="H15335" s="116"/>
      <c r="I15335" s="116"/>
      <c r="J15335" s="117"/>
      <c r="K15335" s="117"/>
      <c r="L15335" s="114"/>
      <c r="M15335" s="114"/>
      <c r="N15335" s="114"/>
      <c r="O15335" s="114"/>
      <c r="P15335" s="118"/>
      <c r="Q15335" s="118"/>
      <c r="R15335" s="118"/>
      <c r="S15335" s="118"/>
      <c r="T15335" s="118"/>
      <c r="U15335" s="118"/>
      <c r="V15335" s="118"/>
      <c r="W15335" s="118"/>
      <c r="X15335" s="118"/>
      <c r="Y15335" s="118"/>
      <c r="Z15335" s="118"/>
      <c r="AA15335" s="118"/>
      <c r="AB15335" s="118"/>
    </row>
    <row r="15336" spans="1:28">
      <c r="A15336" s="113"/>
      <c r="B15336" s="113"/>
      <c r="C15336" s="114"/>
      <c r="D15336" s="115"/>
      <c r="E15336" s="115"/>
      <c r="F15336" s="116"/>
      <c r="G15336" s="116"/>
      <c r="H15336" s="116"/>
      <c r="I15336" s="116"/>
      <c r="J15336" s="117"/>
      <c r="K15336" s="117"/>
      <c r="L15336" s="114"/>
      <c r="M15336" s="114"/>
      <c r="N15336" s="114"/>
      <c r="O15336" s="114"/>
      <c r="P15336" s="118"/>
      <c r="Q15336" s="118"/>
      <c r="R15336" s="118"/>
      <c r="S15336" s="118"/>
      <c r="T15336" s="118"/>
      <c r="U15336" s="118"/>
      <c r="V15336" s="118"/>
      <c r="W15336" s="118"/>
      <c r="X15336" s="118"/>
      <c r="Y15336" s="118"/>
      <c r="Z15336" s="118"/>
      <c r="AA15336" s="118"/>
      <c r="AB15336" s="118"/>
    </row>
    <row r="15337" spans="1:28">
      <c r="A15337" s="113"/>
      <c r="B15337" s="113"/>
      <c r="C15337" s="114"/>
      <c r="D15337" s="115"/>
      <c r="E15337" s="115"/>
      <c r="F15337" s="116"/>
      <c r="G15337" s="116"/>
      <c r="H15337" s="116"/>
      <c r="I15337" s="116"/>
      <c r="J15337" s="117"/>
      <c r="K15337" s="117"/>
      <c r="L15337" s="114"/>
      <c r="M15337" s="114"/>
      <c r="N15337" s="114"/>
      <c r="O15337" s="114"/>
      <c r="P15337" s="118"/>
      <c r="Q15337" s="118"/>
      <c r="R15337" s="118"/>
      <c r="S15337" s="118"/>
      <c r="T15337" s="118"/>
      <c r="U15337" s="118"/>
      <c r="V15337" s="118"/>
      <c r="W15337" s="118"/>
      <c r="X15337" s="118"/>
      <c r="Y15337" s="118"/>
      <c r="Z15337" s="118"/>
      <c r="AA15337" s="118"/>
      <c r="AB15337" s="118"/>
    </row>
    <row r="15338" spans="1:28">
      <c r="A15338" s="113"/>
      <c r="B15338" s="113"/>
      <c r="C15338" s="114"/>
      <c r="D15338" s="115"/>
      <c r="E15338" s="115"/>
      <c r="F15338" s="116"/>
      <c r="G15338" s="116"/>
      <c r="H15338" s="116"/>
      <c r="I15338" s="116"/>
      <c r="J15338" s="117"/>
      <c r="K15338" s="117"/>
      <c r="L15338" s="114"/>
      <c r="M15338" s="114"/>
      <c r="N15338" s="114"/>
      <c r="O15338" s="114"/>
      <c r="P15338" s="118"/>
      <c r="Q15338" s="118"/>
      <c r="R15338" s="118"/>
      <c r="S15338" s="118"/>
      <c r="T15338" s="118"/>
      <c r="U15338" s="118"/>
      <c r="V15338" s="118"/>
      <c r="W15338" s="118"/>
      <c r="X15338" s="118"/>
      <c r="Y15338" s="118"/>
      <c r="Z15338" s="118"/>
      <c r="AA15338" s="118"/>
      <c r="AB15338" s="118"/>
    </row>
    <row r="15339" spans="1:28">
      <c r="A15339" s="113"/>
      <c r="B15339" s="113"/>
      <c r="C15339" s="114"/>
      <c r="D15339" s="115"/>
      <c r="E15339" s="115"/>
      <c r="F15339" s="116"/>
      <c r="G15339" s="116"/>
      <c r="H15339" s="116"/>
      <c r="I15339" s="116"/>
      <c r="J15339" s="117"/>
      <c r="K15339" s="117"/>
      <c r="L15339" s="114"/>
      <c r="M15339" s="114"/>
      <c r="N15339" s="114"/>
      <c r="O15339" s="114"/>
      <c r="P15339" s="118"/>
      <c r="Q15339" s="118"/>
      <c r="R15339" s="118"/>
      <c r="S15339" s="118"/>
      <c r="T15339" s="118"/>
      <c r="U15339" s="118"/>
      <c r="V15339" s="118"/>
      <c r="W15339" s="118"/>
      <c r="X15339" s="118"/>
      <c r="Y15339" s="118"/>
      <c r="Z15339" s="118"/>
      <c r="AA15339" s="118"/>
      <c r="AB15339" s="118"/>
    </row>
    <row r="15340" spans="1:28">
      <c r="A15340" s="113"/>
      <c r="B15340" s="113"/>
      <c r="C15340" s="114"/>
      <c r="D15340" s="115"/>
      <c r="E15340" s="115"/>
      <c r="F15340" s="116"/>
      <c r="G15340" s="116"/>
      <c r="H15340" s="116"/>
      <c r="I15340" s="116"/>
      <c r="J15340" s="117"/>
      <c r="K15340" s="117"/>
      <c r="L15340" s="114"/>
      <c r="M15340" s="114"/>
      <c r="N15340" s="114"/>
      <c r="O15340" s="114"/>
      <c r="P15340" s="118"/>
      <c r="Q15340" s="118"/>
      <c r="R15340" s="118"/>
      <c r="S15340" s="118"/>
      <c r="T15340" s="118"/>
      <c r="U15340" s="118"/>
      <c r="V15340" s="118"/>
      <c r="W15340" s="118"/>
      <c r="X15340" s="118"/>
      <c r="Y15340" s="118"/>
      <c r="Z15340" s="118"/>
      <c r="AA15340" s="118"/>
      <c r="AB15340" s="118"/>
    </row>
    <row r="15341" spans="1:28">
      <c r="A15341" s="113"/>
      <c r="B15341" s="113"/>
      <c r="C15341" s="114"/>
      <c r="D15341" s="115"/>
      <c r="E15341" s="115"/>
      <c r="F15341" s="116"/>
      <c r="G15341" s="116"/>
      <c r="H15341" s="116"/>
      <c r="I15341" s="116"/>
      <c r="J15341" s="117"/>
      <c r="K15341" s="117"/>
      <c r="L15341" s="114"/>
      <c r="M15341" s="114"/>
      <c r="N15341" s="114"/>
      <c r="O15341" s="114"/>
      <c r="P15341" s="118"/>
      <c r="Q15341" s="118"/>
      <c r="R15341" s="118"/>
      <c r="S15341" s="118"/>
      <c r="T15341" s="118"/>
      <c r="U15341" s="118"/>
      <c r="V15341" s="118"/>
      <c r="W15341" s="118"/>
      <c r="X15341" s="118"/>
      <c r="Y15341" s="118"/>
      <c r="Z15341" s="118"/>
      <c r="AA15341" s="118"/>
      <c r="AB15341" s="118"/>
    </row>
    <row r="15342" spans="1:28">
      <c r="A15342" s="113"/>
      <c r="B15342" s="113"/>
      <c r="C15342" s="114"/>
      <c r="D15342" s="115"/>
      <c r="E15342" s="115"/>
      <c r="F15342" s="116"/>
      <c r="G15342" s="116"/>
      <c r="H15342" s="116"/>
      <c r="I15342" s="116"/>
      <c r="J15342" s="117"/>
      <c r="K15342" s="117"/>
      <c r="L15342" s="114"/>
      <c r="M15342" s="114"/>
      <c r="N15342" s="114"/>
      <c r="O15342" s="114"/>
      <c r="P15342" s="118"/>
      <c r="Q15342" s="118"/>
      <c r="R15342" s="118"/>
      <c r="S15342" s="118"/>
      <c r="T15342" s="118"/>
      <c r="U15342" s="118"/>
      <c r="V15342" s="118"/>
      <c r="W15342" s="118"/>
      <c r="X15342" s="118"/>
      <c r="Y15342" s="118"/>
      <c r="Z15342" s="118"/>
      <c r="AA15342" s="118"/>
      <c r="AB15342" s="118"/>
    </row>
    <row r="15343" spans="1:28">
      <c r="A15343" s="113"/>
      <c r="B15343" s="113"/>
      <c r="C15343" s="114"/>
      <c r="D15343" s="115"/>
      <c r="E15343" s="115"/>
      <c r="F15343" s="116"/>
      <c r="G15343" s="116"/>
      <c r="H15343" s="116"/>
      <c r="I15343" s="116"/>
      <c r="J15343" s="117"/>
      <c r="K15343" s="117"/>
      <c r="L15343" s="114"/>
      <c r="M15343" s="114"/>
      <c r="N15343" s="114"/>
      <c r="O15343" s="114"/>
      <c r="P15343" s="118"/>
      <c r="Q15343" s="118"/>
      <c r="R15343" s="118"/>
      <c r="S15343" s="118"/>
      <c r="T15343" s="118"/>
      <c r="U15343" s="118"/>
      <c r="V15343" s="118"/>
      <c r="W15343" s="118"/>
      <c r="X15343" s="118"/>
      <c r="Y15343" s="118"/>
      <c r="Z15343" s="118"/>
      <c r="AA15343" s="118"/>
      <c r="AB15343" s="118"/>
    </row>
    <row r="15344" spans="1:28">
      <c r="A15344" s="113"/>
      <c r="B15344" s="113"/>
      <c r="C15344" s="114"/>
      <c r="D15344" s="115"/>
      <c r="E15344" s="115"/>
      <c r="F15344" s="116"/>
      <c r="G15344" s="116"/>
      <c r="H15344" s="116"/>
      <c r="I15344" s="116"/>
      <c r="J15344" s="117"/>
      <c r="K15344" s="117"/>
      <c r="L15344" s="114"/>
      <c r="M15344" s="114"/>
      <c r="N15344" s="114"/>
      <c r="O15344" s="114"/>
      <c r="P15344" s="118"/>
      <c r="Q15344" s="118"/>
      <c r="R15344" s="118"/>
      <c r="S15344" s="118"/>
      <c r="T15344" s="118"/>
      <c r="U15344" s="118"/>
      <c r="V15344" s="118"/>
      <c r="W15344" s="118"/>
      <c r="X15344" s="118"/>
      <c r="Y15344" s="118"/>
      <c r="Z15344" s="118"/>
      <c r="AA15344" s="118"/>
      <c r="AB15344" s="118"/>
    </row>
    <row r="15345" spans="1:28">
      <c r="A15345" s="113"/>
      <c r="B15345" s="113"/>
      <c r="C15345" s="114"/>
      <c r="D15345" s="115"/>
      <c r="E15345" s="115"/>
      <c r="F15345" s="116"/>
      <c r="G15345" s="116"/>
      <c r="H15345" s="116"/>
      <c r="I15345" s="116"/>
      <c r="J15345" s="117"/>
      <c r="K15345" s="117"/>
      <c r="L15345" s="114"/>
      <c r="M15345" s="114"/>
      <c r="N15345" s="114"/>
      <c r="O15345" s="114"/>
      <c r="P15345" s="118"/>
      <c r="Q15345" s="118"/>
      <c r="R15345" s="118"/>
      <c r="S15345" s="118"/>
      <c r="T15345" s="118"/>
      <c r="U15345" s="118"/>
      <c r="V15345" s="118"/>
      <c r="W15345" s="118"/>
      <c r="X15345" s="118"/>
      <c r="Y15345" s="118"/>
      <c r="Z15345" s="118"/>
      <c r="AA15345" s="118"/>
      <c r="AB15345" s="118"/>
    </row>
    <row r="15346" spans="1:28">
      <c r="A15346" s="113"/>
      <c r="B15346" s="113"/>
      <c r="C15346" s="114"/>
      <c r="D15346" s="115"/>
      <c r="E15346" s="115"/>
      <c r="F15346" s="116"/>
      <c r="G15346" s="116"/>
      <c r="H15346" s="116"/>
      <c r="I15346" s="116"/>
      <c r="J15346" s="117"/>
      <c r="K15346" s="117"/>
      <c r="L15346" s="114"/>
      <c r="M15346" s="114"/>
      <c r="N15346" s="114"/>
      <c r="O15346" s="114"/>
      <c r="P15346" s="118"/>
      <c r="Q15346" s="118"/>
      <c r="R15346" s="118"/>
      <c r="S15346" s="118"/>
      <c r="T15346" s="118"/>
      <c r="U15346" s="118"/>
      <c r="V15346" s="118"/>
      <c r="W15346" s="118"/>
      <c r="X15346" s="118"/>
      <c r="Y15346" s="118"/>
      <c r="Z15346" s="118"/>
      <c r="AA15346" s="118"/>
      <c r="AB15346" s="118"/>
    </row>
    <row r="15347" spans="1:28">
      <c r="A15347" s="113"/>
      <c r="B15347" s="113"/>
      <c r="C15347" s="114"/>
      <c r="D15347" s="115"/>
      <c r="E15347" s="115"/>
      <c r="F15347" s="116"/>
      <c r="G15347" s="116"/>
      <c r="H15347" s="116"/>
      <c r="I15347" s="116"/>
      <c r="J15347" s="117"/>
      <c r="K15347" s="117"/>
      <c r="L15347" s="114"/>
      <c r="M15347" s="114"/>
      <c r="N15347" s="114"/>
      <c r="O15347" s="114"/>
      <c r="P15347" s="118"/>
      <c r="Q15347" s="118"/>
      <c r="R15347" s="118"/>
      <c r="S15347" s="118"/>
      <c r="T15347" s="118"/>
      <c r="U15347" s="118"/>
      <c r="V15347" s="118"/>
      <c r="W15347" s="118"/>
      <c r="X15347" s="118"/>
      <c r="Y15347" s="118"/>
      <c r="Z15347" s="118"/>
      <c r="AA15347" s="118"/>
      <c r="AB15347" s="118"/>
    </row>
    <row r="15348" spans="1:28">
      <c r="A15348" s="113"/>
      <c r="B15348" s="113"/>
      <c r="C15348" s="114"/>
      <c r="D15348" s="115"/>
      <c r="E15348" s="115"/>
      <c r="F15348" s="116"/>
      <c r="G15348" s="116"/>
      <c r="H15348" s="116"/>
      <c r="I15348" s="116"/>
      <c r="J15348" s="117"/>
      <c r="K15348" s="117"/>
      <c r="L15348" s="114"/>
      <c r="M15348" s="114"/>
      <c r="N15348" s="114"/>
      <c r="O15348" s="114"/>
      <c r="P15348" s="118"/>
      <c r="Q15348" s="118"/>
      <c r="R15348" s="118"/>
      <c r="S15348" s="118"/>
      <c r="T15348" s="118"/>
      <c r="U15348" s="118"/>
      <c r="V15348" s="118"/>
      <c r="W15348" s="118"/>
      <c r="X15348" s="118"/>
      <c r="Y15348" s="118"/>
      <c r="Z15348" s="118"/>
      <c r="AA15348" s="118"/>
      <c r="AB15348" s="118"/>
    </row>
    <row r="15349" spans="1:28">
      <c r="A15349" s="113"/>
      <c r="B15349" s="113"/>
      <c r="C15349" s="114"/>
      <c r="D15349" s="115"/>
      <c r="E15349" s="115"/>
      <c r="F15349" s="116"/>
      <c r="G15349" s="116"/>
      <c r="H15349" s="116"/>
      <c r="I15349" s="116"/>
      <c r="J15349" s="117"/>
      <c r="K15349" s="117"/>
      <c r="L15349" s="114"/>
      <c r="M15349" s="114"/>
      <c r="N15349" s="114"/>
      <c r="O15349" s="114"/>
      <c r="P15349" s="118"/>
      <c r="Q15349" s="118"/>
      <c r="R15349" s="118"/>
      <c r="S15349" s="118"/>
      <c r="T15349" s="118"/>
      <c r="U15349" s="118"/>
      <c r="V15349" s="118"/>
      <c r="W15349" s="118"/>
      <c r="X15349" s="118"/>
      <c r="Y15349" s="118"/>
      <c r="Z15349" s="118"/>
      <c r="AA15349" s="118"/>
      <c r="AB15349" s="118"/>
    </row>
    <row r="15350" spans="1:28">
      <c r="A15350" s="113"/>
      <c r="B15350" s="113"/>
      <c r="C15350" s="114"/>
      <c r="D15350" s="115"/>
      <c r="E15350" s="115"/>
      <c r="F15350" s="116"/>
      <c r="G15350" s="116"/>
      <c r="H15350" s="116"/>
      <c r="I15350" s="116"/>
      <c r="J15350" s="117"/>
      <c r="K15350" s="117"/>
      <c r="L15350" s="114"/>
      <c r="M15350" s="114"/>
      <c r="N15350" s="114"/>
      <c r="O15350" s="114"/>
      <c r="P15350" s="118"/>
      <c r="Q15350" s="118"/>
      <c r="R15350" s="118"/>
      <c r="S15350" s="118"/>
      <c r="T15350" s="118"/>
      <c r="U15350" s="118"/>
      <c r="V15350" s="118"/>
      <c r="W15350" s="118"/>
      <c r="X15350" s="118"/>
      <c r="Y15350" s="118"/>
      <c r="Z15350" s="118"/>
      <c r="AA15350" s="118"/>
      <c r="AB15350" s="118"/>
    </row>
    <row r="15351" spans="1:28">
      <c r="A15351" s="113"/>
      <c r="B15351" s="113"/>
      <c r="C15351" s="114"/>
      <c r="D15351" s="115"/>
      <c r="E15351" s="115"/>
      <c r="F15351" s="116"/>
      <c r="G15351" s="116"/>
      <c r="H15351" s="116"/>
      <c r="I15351" s="116"/>
      <c r="J15351" s="117"/>
      <c r="K15351" s="117"/>
      <c r="L15351" s="114"/>
      <c r="M15351" s="114"/>
      <c r="N15351" s="114"/>
      <c r="O15351" s="114"/>
      <c r="P15351" s="118"/>
      <c r="Q15351" s="118"/>
      <c r="R15351" s="118"/>
      <c r="S15351" s="118"/>
      <c r="T15351" s="118"/>
      <c r="U15351" s="118"/>
      <c r="V15351" s="118"/>
      <c r="W15351" s="118"/>
      <c r="X15351" s="118"/>
      <c r="Y15351" s="118"/>
      <c r="Z15351" s="118"/>
      <c r="AA15351" s="118"/>
      <c r="AB15351" s="118"/>
    </row>
    <row r="15352" spans="1:28">
      <c r="A15352" s="113"/>
      <c r="B15352" s="113"/>
      <c r="C15352" s="114"/>
      <c r="D15352" s="115"/>
      <c r="E15352" s="115"/>
      <c r="F15352" s="116"/>
      <c r="G15352" s="116"/>
      <c r="H15352" s="116"/>
      <c r="I15352" s="116"/>
      <c r="J15352" s="117"/>
      <c r="K15352" s="117"/>
      <c r="L15352" s="114"/>
      <c r="M15352" s="114"/>
      <c r="N15352" s="114"/>
      <c r="O15352" s="114"/>
      <c r="P15352" s="118"/>
      <c r="Q15352" s="118"/>
      <c r="R15352" s="118"/>
      <c r="S15352" s="118"/>
      <c r="T15352" s="118"/>
      <c r="U15352" s="118"/>
      <c r="V15352" s="118"/>
      <c r="W15352" s="118"/>
      <c r="X15352" s="118"/>
      <c r="Y15352" s="118"/>
      <c r="Z15352" s="118"/>
      <c r="AA15352" s="118"/>
      <c r="AB15352" s="118"/>
    </row>
    <row r="15353" spans="1:28">
      <c r="A15353" s="113"/>
      <c r="B15353" s="113"/>
      <c r="C15353" s="114"/>
      <c r="D15353" s="115"/>
      <c r="E15353" s="115"/>
      <c r="F15353" s="116"/>
      <c r="G15353" s="116"/>
      <c r="H15353" s="116"/>
      <c r="I15353" s="116"/>
      <c r="J15353" s="117"/>
      <c r="K15353" s="117"/>
      <c r="L15353" s="114"/>
      <c r="M15353" s="114"/>
      <c r="N15353" s="114"/>
      <c r="O15353" s="114"/>
      <c r="P15353" s="118"/>
      <c r="Q15353" s="118"/>
      <c r="R15353" s="118"/>
      <c r="S15353" s="118"/>
      <c r="T15353" s="118"/>
      <c r="U15353" s="118"/>
      <c r="V15353" s="118"/>
      <c r="W15353" s="118"/>
      <c r="X15353" s="118"/>
      <c r="Y15353" s="118"/>
      <c r="Z15353" s="118"/>
      <c r="AA15353" s="118"/>
      <c r="AB15353" s="118"/>
    </row>
    <row r="15354" spans="1:28">
      <c r="A15354" s="113"/>
      <c r="B15354" s="113"/>
      <c r="C15354" s="114"/>
      <c r="D15354" s="115"/>
      <c r="E15354" s="115"/>
      <c r="F15354" s="116"/>
      <c r="G15354" s="116"/>
      <c r="H15354" s="116"/>
      <c r="I15354" s="116"/>
      <c r="J15354" s="117"/>
      <c r="K15354" s="117"/>
      <c r="L15354" s="114"/>
      <c r="M15354" s="114"/>
      <c r="N15354" s="114"/>
      <c r="O15354" s="114"/>
      <c r="P15354" s="118"/>
      <c r="Q15354" s="118"/>
      <c r="R15354" s="118"/>
      <c r="S15354" s="118"/>
      <c r="T15354" s="118"/>
      <c r="U15354" s="118"/>
      <c r="V15354" s="118"/>
      <c r="W15354" s="118"/>
      <c r="X15354" s="118"/>
      <c r="Y15354" s="118"/>
      <c r="Z15354" s="118"/>
      <c r="AA15354" s="118"/>
      <c r="AB15354" s="118"/>
    </row>
    <row r="15355" spans="1:28">
      <c r="A15355" s="113"/>
      <c r="B15355" s="113"/>
      <c r="C15355" s="114"/>
      <c r="D15355" s="115"/>
      <c r="E15355" s="115"/>
      <c r="F15355" s="116"/>
      <c r="G15355" s="116"/>
      <c r="H15355" s="116"/>
      <c r="I15355" s="116"/>
      <c r="J15355" s="117"/>
      <c r="K15355" s="117"/>
      <c r="L15355" s="114"/>
      <c r="M15355" s="114"/>
      <c r="N15355" s="114"/>
      <c r="O15355" s="114"/>
      <c r="P15355" s="118"/>
      <c r="Q15355" s="118"/>
      <c r="R15355" s="118"/>
      <c r="S15355" s="118"/>
      <c r="T15355" s="118"/>
      <c r="U15355" s="118"/>
      <c r="V15355" s="118"/>
      <c r="W15355" s="118"/>
      <c r="X15355" s="118"/>
      <c r="Y15355" s="118"/>
      <c r="Z15355" s="118"/>
      <c r="AA15355" s="118"/>
      <c r="AB15355" s="118"/>
    </row>
    <row r="15356" spans="1:28">
      <c r="A15356" s="113"/>
      <c r="B15356" s="113"/>
      <c r="C15356" s="114"/>
      <c r="D15356" s="115"/>
      <c r="E15356" s="115"/>
      <c r="F15356" s="116"/>
      <c r="G15356" s="116"/>
      <c r="H15356" s="116"/>
      <c r="I15356" s="116"/>
      <c r="J15356" s="117"/>
      <c r="K15356" s="117"/>
      <c r="L15356" s="114"/>
      <c r="M15356" s="114"/>
      <c r="N15356" s="114"/>
      <c r="O15356" s="114"/>
      <c r="P15356" s="118"/>
      <c r="Q15356" s="118"/>
      <c r="R15356" s="118"/>
      <c r="S15356" s="118"/>
      <c r="T15356" s="118"/>
      <c r="U15356" s="118"/>
      <c r="V15356" s="118"/>
      <c r="W15356" s="118"/>
      <c r="X15356" s="118"/>
      <c r="Y15356" s="118"/>
      <c r="Z15356" s="118"/>
      <c r="AA15356" s="118"/>
      <c r="AB15356" s="118"/>
    </row>
    <row r="15357" spans="1:28">
      <c r="A15357" s="113"/>
      <c r="B15357" s="113"/>
      <c r="C15357" s="114"/>
      <c r="D15357" s="115"/>
      <c r="E15357" s="115"/>
      <c r="F15357" s="116"/>
      <c r="G15357" s="116"/>
      <c r="H15357" s="116"/>
      <c r="I15357" s="116"/>
      <c r="J15357" s="117"/>
      <c r="K15357" s="117"/>
      <c r="L15357" s="114"/>
      <c r="M15357" s="114"/>
      <c r="N15357" s="114"/>
      <c r="O15357" s="114"/>
      <c r="P15357" s="118"/>
      <c r="Q15357" s="118"/>
      <c r="R15357" s="118"/>
      <c r="S15357" s="118"/>
      <c r="T15357" s="118"/>
      <c r="U15357" s="118"/>
      <c r="V15357" s="118"/>
      <c r="W15357" s="118"/>
      <c r="X15357" s="118"/>
      <c r="Y15357" s="118"/>
      <c r="Z15357" s="118"/>
      <c r="AA15357" s="118"/>
      <c r="AB15357" s="118"/>
    </row>
    <row r="15358" spans="1:28">
      <c r="A15358" s="113"/>
      <c r="B15358" s="113"/>
      <c r="C15358" s="114"/>
      <c r="D15358" s="115"/>
      <c r="E15358" s="115"/>
      <c r="F15358" s="116"/>
      <c r="G15358" s="116"/>
      <c r="H15358" s="116"/>
      <c r="I15358" s="116"/>
      <c r="J15358" s="117"/>
      <c r="K15358" s="117"/>
      <c r="L15358" s="114"/>
      <c r="M15358" s="114"/>
      <c r="N15358" s="114"/>
      <c r="O15358" s="114"/>
      <c r="P15358" s="118"/>
      <c r="Q15358" s="118"/>
      <c r="R15358" s="118"/>
      <c r="S15358" s="118"/>
      <c r="T15358" s="118"/>
      <c r="U15358" s="118"/>
      <c r="V15358" s="118"/>
      <c r="W15358" s="118"/>
      <c r="X15358" s="118"/>
      <c r="Y15358" s="118"/>
      <c r="Z15358" s="118"/>
      <c r="AA15358" s="118"/>
      <c r="AB15358" s="118"/>
    </row>
    <row r="15359" spans="1:28">
      <c r="A15359" s="113"/>
      <c r="B15359" s="113"/>
      <c r="C15359" s="114"/>
      <c r="D15359" s="115"/>
      <c r="E15359" s="115"/>
      <c r="F15359" s="116"/>
      <c r="G15359" s="116"/>
      <c r="H15359" s="116"/>
      <c r="I15359" s="116"/>
      <c r="J15359" s="117"/>
      <c r="K15359" s="117"/>
      <c r="L15359" s="114"/>
      <c r="M15359" s="114"/>
      <c r="N15359" s="114"/>
      <c r="O15359" s="114"/>
      <c r="P15359" s="118"/>
      <c r="Q15359" s="118"/>
      <c r="R15359" s="118"/>
      <c r="S15359" s="118"/>
      <c r="T15359" s="118"/>
      <c r="U15359" s="118"/>
      <c r="V15359" s="118"/>
      <c r="W15359" s="118"/>
      <c r="X15359" s="118"/>
      <c r="Y15359" s="118"/>
      <c r="Z15359" s="118"/>
      <c r="AA15359" s="118"/>
      <c r="AB15359" s="118"/>
    </row>
    <row r="15360" spans="1:28">
      <c r="A15360" s="113"/>
      <c r="B15360" s="113"/>
      <c r="C15360" s="114"/>
      <c r="D15360" s="115"/>
      <c r="E15360" s="115"/>
      <c r="F15360" s="116"/>
      <c r="G15360" s="116"/>
      <c r="H15360" s="116"/>
      <c r="I15360" s="116"/>
      <c r="J15360" s="117"/>
      <c r="K15360" s="117"/>
      <c r="L15360" s="114"/>
      <c r="M15360" s="114"/>
      <c r="N15360" s="114"/>
      <c r="O15360" s="114"/>
      <c r="P15360" s="118"/>
      <c r="Q15360" s="118"/>
      <c r="R15360" s="118"/>
      <c r="S15360" s="118"/>
      <c r="T15360" s="118"/>
      <c r="U15360" s="118"/>
      <c r="V15360" s="118"/>
      <c r="W15360" s="118"/>
      <c r="X15360" s="118"/>
      <c r="Y15360" s="118"/>
      <c r="Z15360" s="118"/>
      <c r="AA15360" s="118"/>
      <c r="AB15360" s="118"/>
    </row>
    <row r="15361" spans="1:28">
      <c r="A15361" s="113"/>
      <c r="B15361" s="113"/>
      <c r="C15361" s="114"/>
      <c r="D15361" s="115"/>
      <c r="E15361" s="115"/>
      <c r="F15361" s="116"/>
      <c r="G15361" s="116"/>
      <c r="H15361" s="116"/>
      <c r="I15361" s="116"/>
      <c r="J15361" s="117"/>
      <c r="K15361" s="117"/>
      <c r="L15361" s="114"/>
      <c r="M15361" s="114"/>
      <c r="N15361" s="114"/>
      <c r="O15361" s="114"/>
      <c r="P15361" s="118"/>
      <c r="Q15361" s="118"/>
      <c r="R15361" s="118"/>
      <c r="S15361" s="118"/>
      <c r="T15361" s="118"/>
      <c r="U15361" s="118"/>
      <c r="V15361" s="118"/>
      <c r="W15361" s="118"/>
      <c r="X15361" s="118"/>
      <c r="Y15361" s="118"/>
      <c r="Z15361" s="118"/>
      <c r="AA15361" s="118"/>
      <c r="AB15361" s="118"/>
    </row>
    <row r="15362" spans="1:28">
      <c r="A15362" s="113"/>
      <c r="B15362" s="113"/>
      <c r="C15362" s="114"/>
      <c r="D15362" s="115"/>
      <c r="E15362" s="115"/>
      <c r="F15362" s="116"/>
      <c r="G15362" s="116"/>
      <c r="H15362" s="116"/>
      <c r="I15362" s="116"/>
      <c r="J15362" s="117"/>
      <c r="K15362" s="117"/>
      <c r="L15362" s="114"/>
      <c r="M15362" s="114"/>
      <c r="N15362" s="114"/>
      <c r="O15362" s="114"/>
      <c r="P15362" s="118"/>
      <c r="Q15362" s="118"/>
      <c r="R15362" s="118"/>
      <c r="S15362" s="118"/>
      <c r="T15362" s="118"/>
      <c r="U15362" s="118"/>
      <c r="V15362" s="118"/>
      <c r="W15362" s="118"/>
      <c r="X15362" s="118"/>
      <c r="Y15362" s="118"/>
      <c r="Z15362" s="118"/>
      <c r="AA15362" s="118"/>
      <c r="AB15362" s="118"/>
    </row>
    <row r="15363" spans="1:28">
      <c r="A15363" s="113"/>
      <c r="B15363" s="113"/>
      <c r="C15363" s="114"/>
      <c r="D15363" s="115"/>
      <c r="E15363" s="115"/>
      <c r="F15363" s="116"/>
      <c r="G15363" s="116"/>
      <c r="H15363" s="116"/>
      <c r="I15363" s="116"/>
      <c r="J15363" s="117"/>
      <c r="K15363" s="117"/>
      <c r="L15363" s="114"/>
      <c r="M15363" s="114"/>
      <c r="N15363" s="114"/>
      <c r="O15363" s="114"/>
      <c r="P15363" s="118"/>
      <c r="Q15363" s="118"/>
      <c r="R15363" s="118"/>
      <c r="S15363" s="118"/>
      <c r="T15363" s="118"/>
      <c r="U15363" s="118"/>
      <c r="V15363" s="118"/>
      <c r="W15363" s="118"/>
      <c r="X15363" s="118"/>
      <c r="Y15363" s="118"/>
      <c r="Z15363" s="118"/>
      <c r="AA15363" s="118"/>
      <c r="AB15363" s="118"/>
    </row>
    <row r="15364" spans="1:28">
      <c r="A15364" s="113"/>
      <c r="B15364" s="113"/>
      <c r="C15364" s="114"/>
      <c r="D15364" s="115"/>
      <c r="E15364" s="115"/>
      <c r="F15364" s="116"/>
      <c r="G15364" s="116"/>
      <c r="H15364" s="116"/>
      <c r="I15364" s="116"/>
      <c r="J15364" s="117"/>
      <c r="K15364" s="117"/>
      <c r="L15364" s="114"/>
      <c r="M15364" s="114"/>
      <c r="N15364" s="114"/>
      <c r="O15364" s="114"/>
      <c r="P15364" s="118"/>
      <c r="Q15364" s="118"/>
      <c r="R15364" s="118"/>
      <c r="S15364" s="118"/>
      <c r="T15364" s="118"/>
      <c r="U15364" s="118"/>
      <c r="V15364" s="118"/>
      <c r="W15364" s="118"/>
      <c r="X15364" s="118"/>
      <c r="Y15364" s="118"/>
      <c r="Z15364" s="118"/>
      <c r="AA15364" s="118"/>
      <c r="AB15364" s="118"/>
    </row>
    <row r="15365" spans="1:28">
      <c r="A15365" s="113"/>
      <c r="B15365" s="113"/>
      <c r="C15365" s="114"/>
      <c r="D15365" s="115"/>
      <c r="E15365" s="115"/>
      <c r="F15365" s="116"/>
      <c r="G15365" s="116"/>
      <c r="H15365" s="116"/>
      <c r="I15365" s="116"/>
      <c r="J15365" s="117"/>
      <c r="K15365" s="117"/>
      <c r="L15365" s="114"/>
      <c r="M15365" s="114"/>
      <c r="N15365" s="114"/>
      <c r="O15365" s="114"/>
      <c r="P15365" s="118"/>
      <c r="Q15365" s="118"/>
      <c r="R15365" s="118"/>
      <c r="S15365" s="118"/>
      <c r="T15365" s="118"/>
      <c r="U15365" s="118"/>
      <c r="V15365" s="118"/>
      <c r="W15365" s="118"/>
      <c r="X15365" s="118"/>
      <c r="Y15365" s="118"/>
      <c r="Z15365" s="118"/>
      <c r="AA15365" s="118"/>
      <c r="AB15365" s="118"/>
    </row>
    <row r="15366" spans="1:28">
      <c r="A15366" s="113"/>
      <c r="B15366" s="113"/>
      <c r="C15366" s="114"/>
      <c r="D15366" s="115"/>
      <c r="E15366" s="115"/>
      <c r="F15366" s="116"/>
      <c r="G15366" s="116"/>
      <c r="H15366" s="116"/>
      <c r="I15366" s="116"/>
      <c r="J15366" s="117"/>
      <c r="K15366" s="117"/>
      <c r="L15366" s="114"/>
      <c r="M15366" s="114"/>
      <c r="N15366" s="114"/>
      <c r="O15366" s="114"/>
      <c r="P15366" s="118"/>
      <c r="Q15366" s="118"/>
      <c r="R15366" s="118"/>
      <c r="S15366" s="118"/>
      <c r="T15366" s="118"/>
      <c r="U15366" s="118"/>
      <c r="V15366" s="118"/>
      <c r="W15366" s="118"/>
      <c r="X15366" s="118"/>
      <c r="Y15366" s="118"/>
      <c r="Z15366" s="118"/>
      <c r="AA15366" s="118"/>
      <c r="AB15366" s="118"/>
    </row>
    <row r="15367" spans="1:28">
      <c r="A15367" s="113"/>
      <c r="B15367" s="113"/>
      <c r="C15367" s="114"/>
      <c r="D15367" s="115"/>
      <c r="E15367" s="115"/>
      <c r="F15367" s="116"/>
      <c r="G15367" s="116"/>
      <c r="H15367" s="116"/>
      <c r="I15367" s="116"/>
      <c r="J15367" s="117"/>
      <c r="K15367" s="117"/>
      <c r="L15367" s="114"/>
      <c r="M15367" s="114"/>
      <c r="N15367" s="114"/>
      <c r="O15367" s="114"/>
      <c r="P15367" s="118"/>
      <c r="Q15367" s="118"/>
      <c r="R15367" s="118"/>
      <c r="S15367" s="118"/>
      <c r="T15367" s="118"/>
      <c r="U15367" s="118"/>
      <c r="V15367" s="118"/>
      <c r="W15367" s="118"/>
      <c r="X15367" s="118"/>
      <c r="Y15367" s="118"/>
      <c r="Z15367" s="118"/>
      <c r="AA15367" s="118"/>
      <c r="AB15367" s="118"/>
    </row>
    <row r="15368" spans="1:28">
      <c r="A15368" s="113"/>
      <c r="B15368" s="113"/>
      <c r="C15368" s="114"/>
      <c r="D15368" s="115"/>
      <c r="E15368" s="115"/>
      <c r="F15368" s="116"/>
      <c r="G15368" s="116"/>
      <c r="H15368" s="116"/>
      <c r="I15368" s="116"/>
      <c r="J15368" s="117"/>
      <c r="K15368" s="117"/>
      <c r="L15368" s="114"/>
      <c r="M15368" s="114"/>
      <c r="N15368" s="114"/>
      <c r="O15368" s="114"/>
      <c r="P15368" s="118"/>
      <c r="Q15368" s="118"/>
      <c r="R15368" s="118"/>
      <c r="S15368" s="118"/>
      <c r="T15368" s="118"/>
      <c r="U15368" s="118"/>
      <c r="V15368" s="118"/>
      <c r="W15368" s="118"/>
      <c r="X15368" s="118"/>
      <c r="Y15368" s="118"/>
      <c r="Z15368" s="118"/>
      <c r="AA15368" s="118"/>
      <c r="AB15368" s="118"/>
    </row>
    <row r="15369" spans="1:28">
      <c r="A15369" s="113"/>
      <c r="B15369" s="113"/>
      <c r="C15369" s="114"/>
      <c r="D15369" s="115"/>
      <c r="E15369" s="115"/>
      <c r="F15369" s="116"/>
      <c r="G15369" s="116"/>
      <c r="H15369" s="116"/>
      <c r="I15369" s="116"/>
      <c r="J15369" s="117"/>
      <c r="K15369" s="117"/>
      <c r="L15369" s="114"/>
      <c r="M15369" s="114"/>
      <c r="N15369" s="114"/>
      <c r="O15369" s="114"/>
      <c r="P15369" s="118"/>
      <c r="Q15369" s="118"/>
      <c r="R15369" s="118"/>
      <c r="S15369" s="118"/>
      <c r="T15369" s="118"/>
      <c r="U15369" s="118"/>
      <c r="V15369" s="118"/>
      <c r="W15369" s="118"/>
      <c r="X15369" s="118"/>
      <c r="Y15369" s="118"/>
      <c r="Z15369" s="118"/>
      <c r="AA15369" s="118"/>
      <c r="AB15369" s="118"/>
    </row>
    <row r="15370" spans="1:28">
      <c r="A15370" s="113"/>
      <c r="B15370" s="113"/>
      <c r="C15370" s="114"/>
      <c r="D15370" s="115"/>
      <c r="E15370" s="115"/>
      <c r="F15370" s="116"/>
      <c r="G15370" s="116"/>
      <c r="H15370" s="116"/>
      <c r="I15370" s="116"/>
      <c r="J15370" s="117"/>
      <c r="K15370" s="117"/>
      <c r="L15370" s="114"/>
      <c r="M15370" s="114"/>
      <c r="N15370" s="114"/>
      <c r="O15370" s="114"/>
      <c r="P15370" s="118"/>
      <c r="Q15370" s="118"/>
      <c r="R15370" s="118"/>
      <c r="S15370" s="118"/>
      <c r="T15370" s="118"/>
      <c r="U15370" s="118"/>
      <c r="V15370" s="118"/>
      <c r="W15370" s="118"/>
      <c r="X15370" s="118"/>
      <c r="Y15370" s="118"/>
      <c r="Z15370" s="118"/>
      <c r="AA15370" s="118"/>
      <c r="AB15370" s="118"/>
    </row>
    <row r="15371" spans="1:28">
      <c r="A15371" s="113"/>
      <c r="B15371" s="113"/>
      <c r="C15371" s="114"/>
      <c r="D15371" s="115"/>
      <c r="E15371" s="115"/>
      <c r="F15371" s="116"/>
      <c r="G15371" s="116"/>
      <c r="H15371" s="116"/>
      <c r="I15371" s="116"/>
      <c r="J15371" s="117"/>
      <c r="K15371" s="117"/>
      <c r="L15371" s="114"/>
      <c r="M15371" s="114"/>
      <c r="N15371" s="114"/>
      <c r="O15371" s="114"/>
      <c r="P15371" s="118"/>
      <c r="Q15371" s="118"/>
      <c r="R15371" s="118"/>
      <c r="S15371" s="118"/>
      <c r="T15371" s="118"/>
      <c r="U15371" s="118"/>
      <c r="V15371" s="118"/>
      <c r="W15371" s="118"/>
      <c r="X15371" s="118"/>
      <c r="Y15371" s="118"/>
      <c r="Z15371" s="118"/>
      <c r="AA15371" s="118"/>
      <c r="AB15371" s="118"/>
    </row>
    <row r="15372" spans="1:28">
      <c r="A15372" s="113"/>
      <c r="B15372" s="113"/>
      <c r="C15372" s="114"/>
      <c r="D15372" s="115"/>
      <c r="E15372" s="115"/>
      <c r="F15372" s="116"/>
      <c r="G15372" s="116"/>
      <c r="H15372" s="116"/>
      <c r="I15372" s="116"/>
      <c r="J15372" s="117"/>
      <c r="K15372" s="117"/>
      <c r="L15372" s="114"/>
      <c r="M15372" s="114"/>
      <c r="N15372" s="114"/>
      <c r="O15372" s="114"/>
      <c r="P15372" s="118"/>
      <c r="Q15372" s="118"/>
      <c r="R15372" s="118"/>
      <c r="S15372" s="118"/>
      <c r="T15372" s="118"/>
      <c r="U15372" s="118"/>
      <c r="V15372" s="118"/>
      <c r="W15372" s="118"/>
      <c r="X15372" s="118"/>
      <c r="Y15372" s="118"/>
      <c r="Z15372" s="118"/>
      <c r="AA15372" s="118"/>
      <c r="AB15372" s="118"/>
    </row>
    <row r="15373" spans="1:28">
      <c r="A15373" s="113"/>
      <c r="B15373" s="113"/>
      <c r="C15373" s="114"/>
      <c r="D15373" s="115"/>
      <c r="E15373" s="115"/>
      <c r="F15373" s="116"/>
      <c r="G15373" s="116"/>
      <c r="H15373" s="116"/>
      <c r="I15373" s="116"/>
      <c r="J15373" s="117"/>
      <c r="K15373" s="117"/>
      <c r="L15373" s="114"/>
      <c r="M15373" s="114"/>
      <c r="N15373" s="114"/>
      <c r="O15373" s="114"/>
      <c r="P15373" s="118"/>
      <c r="Q15373" s="118"/>
      <c r="R15373" s="118"/>
      <c r="S15373" s="118"/>
      <c r="T15373" s="118"/>
      <c r="U15373" s="118"/>
      <c r="V15373" s="118"/>
      <c r="W15373" s="118"/>
      <c r="X15373" s="118"/>
      <c r="Y15373" s="118"/>
      <c r="Z15373" s="118"/>
      <c r="AA15373" s="118"/>
      <c r="AB15373" s="118"/>
    </row>
    <row r="15374" spans="1:28">
      <c r="A15374" s="113"/>
      <c r="B15374" s="113"/>
      <c r="C15374" s="114"/>
      <c r="D15374" s="115"/>
      <c r="E15374" s="115"/>
      <c r="F15374" s="116"/>
      <c r="G15374" s="116"/>
      <c r="H15374" s="116"/>
      <c r="I15374" s="116"/>
      <c r="J15374" s="117"/>
      <c r="K15374" s="117"/>
      <c r="L15374" s="114"/>
      <c r="M15374" s="114"/>
      <c r="N15374" s="114"/>
      <c r="O15374" s="114"/>
      <c r="P15374" s="118"/>
      <c r="Q15374" s="118"/>
      <c r="R15374" s="118"/>
      <c r="S15374" s="118"/>
      <c r="T15374" s="118"/>
      <c r="U15374" s="118"/>
      <c r="V15374" s="118"/>
      <c r="W15374" s="118"/>
      <c r="X15374" s="118"/>
      <c r="Y15374" s="118"/>
      <c r="Z15374" s="118"/>
      <c r="AA15374" s="118"/>
      <c r="AB15374" s="118"/>
    </row>
    <row r="15375" spans="1:28">
      <c r="A15375" s="113"/>
      <c r="B15375" s="113"/>
      <c r="C15375" s="114"/>
      <c r="D15375" s="115"/>
      <c r="E15375" s="115"/>
      <c r="F15375" s="116"/>
      <c r="G15375" s="116"/>
      <c r="H15375" s="116"/>
      <c r="I15375" s="116"/>
      <c r="J15375" s="117"/>
      <c r="K15375" s="117"/>
      <c r="L15375" s="114"/>
      <c r="M15375" s="114"/>
      <c r="N15375" s="114"/>
      <c r="O15375" s="114"/>
      <c r="P15375" s="118"/>
      <c r="Q15375" s="118"/>
      <c r="R15375" s="118"/>
      <c r="S15375" s="118"/>
      <c r="T15375" s="118"/>
      <c r="U15375" s="118"/>
      <c r="V15375" s="118"/>
      <c r="W15375" s="118"/>
      <c r="X15375" s="118"/>
      <c r="Y15375" s="118"/>
      <c r="Z15375" s="118"/>
      <c r="AA15375" s="118"/>
      <c r="AB15375" s="118"/>
    </row>
    <row r="15376" spans="1:28">
      <c r="A15376" s="113"/>
      <c r="B15376" s="113"/>
      <c r="C15376" s="114"/>
      <c r="D15376" s="115"/>
      <c r="E15376" s="115"/>
      <c r="F15376" s="116"/>
      <c r="G15376" s="116"/>
      <c r="H15376" s="116"/>
      <c r="I15376" s="116"/>
      <c r="J15376" s="117"/>
      <c r="K15376" s="117"/>
      <c r="L15376" s="114"/>
      <c r="M15376" s="114"/>
      <c r="N15376" s="114"/>
      <c r="O15376" s="114"/>
      <c r="P15376" s="118"/>
      <c r="Q15376" s="118"/>
      <c r="R15376" s="118"/>
      <c r="S15376" s="118"/>
      <c r="T15376" s="118"/>
      <c r="U15376" s="118"/>
      <c r="V15376" s="118"/>
      <c r="W15376" s="118"/>
      <c r="X15376" s="118"/>
      <c r="Y15376" s="118"/>
      <c r="Z15376" s="118"/>
      <c r="AA15376" s="118"/>
      <c r="AB15376" s="118"/>
    </row>
    <row r="15377" spans="1:28">
      <c r="A15377" s="113"/>
      <c r="B15377" s="113"/>
      <c r="C15377" s="114"/>
      <c r="D15377" s="115"/>
      <c r="E15377" s="115"/>
      <c r="F15377" s="116"/>
      <c r="G15377" s="116"/>
      <c r="H15377" s="116"/>
      <c r="I15377" s="116"/>
      <c r="J15377" s="117"/>
      <c r="K15377" s="117"/>
      <c r="L15377" s="114"/>
      <c r="M15377" s="114"/>
      <c r="N15377" s="114"/>
      <c r="O15377" s="114"/>
      <c r="P15377" s="118"/>
      <c r="Q15377" s="118"/>
      <c r="R15377" s="118"/>
      <c r="S15377" s="118"/>
      <c r="T15377" s="118"/>
      <c r="U15377" s="118"/>
      <c r="V15377" s="118"/>
      <c r="W15377" s="118"/>
      <c r="X15377" s="118"/>
      <c r="Y15377" s="118"/>
      <c r="Z15377" s="118"/>
      <c r="AA15377" s="118"/>
      <c r="AB15377" s="118"/>
    </row>
    <row r="15378" spans="1:28">
      <c r="A15378" s="113"/>
      <c r="B15378" s="113"/>
      <c r="C15378" s="114"/>
      <c r="D15378" s="115"/>
      <c r="E15378" s="115"/>
      <c r="F15378" s="116"/>
      <c r="G15378" s="116"/>
      <c r="H15378" s="116"/>
      <c r="I15378" s="116"/>
      <c r="J15378" s="117"/>
      <c r="K15378" s="117"/>
      <c r="L15378" s="114"/>
      <c r="M15378" s="114"/>
      <c r="N15378" s="114"/>
      <c r="O15378" s="114"/>
      <c r="P15378" s="118"/>
      <c r="Q15378" s="118"/>
      <c r="R15378" s="118"/>
      <c r="S15378" s="118"/>
      <c r="T15378" s="118"/>
      <c r="U15378" s="118"/>
      <c r="V15378" s="118"/>
      <c r="W15378" s="118"/>
      <c r="X15378" s="118"/>
      <c r="Y15378" s="118"/>
      <c r="Z15378" s="118"/>
      <c r="AA15378" s="118"/>
      <c r="AB15378" s="118"/>
    </row>
    <row r="15379" spans="1:28">
      <c r="A15379" s="113"/>
      <c r="B15379" s="113"/>
      <c r="C15379" s="114"/>
      <c r="D15379" s="115"/>
      <c r="E15379" s="115"/>
      <c r="F15379" s="116"/>
      <c r="G15379" s="116"/>
      <c r="H15379" s="116"/>
      <c r="I15379" s="116"/>
      <c r="J15379" s="117"/>
      <c r="K15379" s="117"/>
      <c r="L15379" s="114"/>
      <c r="M15379" s="114"/>
      <c r="N15379" s="114"/>
      <c r="O15379" s="114"/>
      <c r="P15379" s="118"/>
      <c r="Q15379" s="118"/>
      <c r="R15379" s="118"/>
      <c r="S15379" s="118"/>
      <c r="T15379" s="118"/>
      <c r="U15379" s="118"/>
      <c r="V15379" s="118"/>
      <c r="W15379" s="118"/>
      <c r="X15379" s="118"/>
      <c r="Y15379" s="118"/>
      <c r="Z15379" s="118"/>
      <c r="AA15379" s="118"/>
      <c r="AB15379" s="118"/>
    </row>
    <row r="15380" spans="1:28">
      <c r="A15380" s="113"/>
      <c r="B15380" s="113"/>
      <c r="C15380" s="114"/>
      <c r="D15380" s="115"/>
      <c r="E15380" s="115"/>
      <c r="F15380" s="116"/>
      <c r="G15380" s="116"/>
      <c r="H15380" s="116"/>
      <c r="I15380" s="116"/>
      <c r="J15380" s="117"/>
      <c r="K15380" s="117"/>
      <c r="L15380" s="114"/>
      <c r="M15380" s="114"/>
      <c r="N15380" s="114"/>
      <c r="O15380" s="114"/>
      <c r="P15380" s="118"/>
      <c r="Q15380" s="118"/>
      <c r="R15380" s="118"/>
      <c r="S15380" s="118"/>
      <c r="T15380" s="118"/>
      <c r="U15380" s="118"/>
      <c r="V15380" s="118"/>
      <c r="W15380" s="118"/>
      <c r="X15380" s="118"/>
      <c r="Y15380" s="118"/>
      <c r="Z15380" s="118"/>
      <c r="AA15380" s="118"/>
      <c r="AB15380" s="118"/>
    </row>
    <row r="15381" spans="1:28">
      <c r="A15381" s="113"/>
      <c r="B15381" s="113"/>
      <c r="C15381" s="114"/>
      <c r="D15381" s="115"/>
      <c r="E15381" s="115"/>
      <c r="F15381" s="116"/>
      <c r="G15381" s="116"/>
      <c r="H15381" s="116"/>
      <c r="I15381" s="116"/>
      <c r="J15381" s="117"/>
      <c r="K15381" s="117"/>
      <c r="L15381" s="114"/>
      <c r="M15381" s="114"/>
      <c r="N15381" s="114"/>
      <c r="O15381" s="114"/>
      <c r="P15381" s="118"/>
      <c r="Q15381" s="118"/>
      <c r="R15381" s="118"/>
      <c r="S15381" s="118"/>
      <c r="T15381" s="118"/>
      <c r="U15381" s="118"/>
      <c r="V15381" s="118"/>
      <c r="W15381" s="118"/>
      <c r="X15381" s="118"/>
      <c r="Y15381" s="118"/>
      <c r="Z15381" s="118"/>
      <c r="AA15381" s="118"/>
      <c r="AB15381" s="118"/>
    </row>
    <row r="15382" spans="1:28">
      <c r="A15382" s="113"/>
      <c r="B15382" s="113"/>
      <c r="C15382" s="114"/>
      <c r="D15382" s="115"/>
      <c r="E15382" s="115"/>
      <c r="F15382" s="116"/>
      <c r="G15382" s="116"/>
      <c r="H15382" s="116"/>
      <c r="I15382" s="116"/>
      <c r="J15382" s="117"/>
      <c r="K15382" s="117"/>
      <c r="L15382" s="114"/>
      <c r="M15382" s="114"/>
      <c r="N15382" s="114"/>
      <c r="O15382" s="114"/>
      <c r="P15382" s="118"/>
      <c r="Q15382" s="118"/>
      <c r="R15382" s="118"/>
      <c r="S15382" s="118"/>
      <c r="T15382" s="118"/>
      <c r="U15382" s="118"/>
      <c r="V15382" s="118"/>
      <c r="W15382" s="118"/>
      <c r="X15382" s="118"/>
      <c r="Y15382" s="118"/>
      <c r="Z15382" s="118"/>
      <c r="AA15382" s="118"/>
      <c r="AB15382" s="118"/>
    </row>
    <row r="15383" spans="1:28">
      <c r="A15383" s="113"/>
      <c r="B15383" s="113"/>
      <c r="C15383" s="114"/>
      <c r="D15383" s="115"/>
      <c r="E15383" s="115"/>
      <c r="F15383" s="116"/>
      <c r="G15383" s="116"/>
      <c r="H15383" s="116"/>
      <c r="I15383" s="116"/>
      <c r="J15383" s="117"/>
      <c r="K15383" s="117"/>
      <c r="L15383" s="114"/>
      <c r="M15383" s="114"/>
      <c r="N15383" s="114"/>
      <c r="O15383" s="114"/>
      <c r="P15383" s="118"/>
      <c r="Q15383" s="118"/>
      <c r="R15383" s="118"/>
      <c r="S15383" s="118"/>
      <c r="T15383" s="118"/>
      <c r="U15383" s="118"/>
      <c r="V15383" s="118"/>
      <c r="W15383" s="118"/>
      <c r="X15383" s="118"/>
      <c r="Y15383" s="118"/>
      <c r="Z15383" s="118"/>
      <c r="AA15383" s="118"/>
      <c r="AB15383" s="118"/>
    </row>
    <row r="15384" spans="1:28">
      <c r="A15384" s="113"/>
      <c r="B15384" s="113"/>
      <c r="C15384" s="114"/>
      <c r="D15384" s="115"/>
      <c r="E15384" s="115"/>
      <c r="F15384" s="116"/>
      <c r="G15384" s="116"/>
      <c r="H15384" s="116"/>
      <c r="I15384" s="116"/>
      <c r="J15384" s="117"/>
      <c r="K15384" s="117"/>
      <c r="L15384" s="114"/>
      <c r="M15384" s="114"/>
      <c r="N15384" s="114"/>
      <c r="O15384" s="114"/>
      <c r="P15384" s="118"/>
      <c r="Q15384" s="118"/>
      <c r="R15384" s="118"/>
      <c r="S15384" s="118"/>
      <c r="T15384" s="118"/>
      <c r="U15384" s="118"/>
      <c r="V15384" s="118"/>
      <c r="W15384" s="118"/>
      <c r="X15384" s="118"/>
      <c r="Y15384" s="118"/>
      <c r="Z15384" s="118"/>
      <c r="AA15384" s="118"/>
      <c r="AB15384" s="118"/>
    </row>
    <row r="15385" spans="1:28">
      <c r="A15385" s="113"/>
      <c r="B15385" s="113"/>
      <c r="C15385" s="114"/>
      <c r="D15385" s="115"/>
      <c r="E15385" s="115"/>
      <c r="F15385" s="116"/>
      <c r="G15385" s="116"/>
      <c r="H15385" s="116"/>
      <c r="I15385" s="116"/>
      <c r="J15385" s="117"/>
      <c r="K15385" s="117"/>
      <c r="L15385" s="114"/>
      <c r="M15385" s="114"/>
      <c r="N15385" s="114"/>
      <c r="O15385" s="114"/>
      <c r="P15385" s="118"/>
      <c r="Q15385" s="118"/>
      <c r="R15385" s="118"/>
      <c r="S15385" s="118"/>
      <c r="T15385" s="118"/>
      <c r="U15385" s="118"/>
      <c r="V15385" s="118"/>
      <c r="W15385" s="118"/>
      <c r="X15385" s="118"/>
      <c r="Y15385" s="118"/>
      <c r="Z15385" s="118"/>
      <c r="AA15385" s="118"/>
      <c r="AB15385" s="118"/>
    </row>
    <row r="15386" spans="1:28">
      <c r="A15386" s="113"/>
      <c r="B15386" s="113"/>
      <c r="C15386" s="114"/>
      <c r="D15386" s="115"/>
      <c r="E15386" s="115"/>
      <c r="F15386" s="116"/>
      <c r="G15386" s="116"/>
      <c r="H15386" s="116"/>
      <c r="I15386" s="116"/>
      <c r="J15386" s="117"/>
      <c r="K15386" s="117"/>
      <c r="L15386" s="114"/>
      <c r="M15386" s="114"/>
      <c r="N15386" s="114"/>
      <c r="O15386" s="114"/>
      <c r="P15386" s="118"/>
      <c r="Q15386" s="118"/>
      <c r="R15386" s="118"/>
      <c r="S15386" s="118"/>
      <c r="T15386" s="118"/>
      <c r="U15386" s="118"/>
      <c r="V15386" s="118"/>
      <c r="W15386" s="118"/>
      <c r="X15386" s="118"/>
      <c r="Y15386" s="118"/>
      <c r="Z15386" s="118"/>
      <c r="AA15386" s="118"/>
      <c r="AB15386" s="118"/>
    </row>
    <row r="15387" spans="1:28">
      <c r="A15387" s="113"/>
      <c r="B15387" s="113"/>
      <c r="C15387" s="114"/>
      <c r="D15387" s="115"/>
      <c r="E15387" s="115"/>
      <c r="F15387" s="116"/>
      <c r="G15387" s="116"/>
      <c r="H15387" s="116"/>
      <c r="I15387" s="116"/>
      <c r="J15387" s="117"/>
      <c r="K15387" s="117"/>
      <c r="L15387" s="114"/>
      <c r="M15387" s="114"/>
      <c r="N15387" s="114"/>
      <c r="O15387" s="114"/>
      <c r="P15387" s="118"/>
      <c r="Q15387" s="118"/>
      <c r="R15387" s="118"/>
      <c r="S15387" s="118"/>
      <c r="T15387" s="118"/>
      <c r="U15387" s="118"/>
      <c r="V15387" s="118"/>
      <c r="W15387" s="118"/>
      <c r="X15387" s="118"/>
      <c r="Y15387" s="118"/>
      <c r="Z15387" s="118"/>
      <c r="AA15387" s="118"/>
      <c r="AB15387" s="118"/>
    </row>
    <row r="15388" spans="1:28">
      <c r="A15388" s="113"/>
      <c r="B15388" s="113"/>
      <c r="C15388" s="114"/>
      <c r="D15388" s="115"/>
      <c r="E15388" s="115"/>
      <c r="F15388" s="116"/>
      <c r="G15388" s="116"/>
      <c r="H15388" s="116"/>
      <c r="I15388" s="116"/>
      <c r="J15388" s="117"/>
      <c r="K15388" s="117"/>
      <c r="L15388" s="114"/>
      <c r="M15388" s="114"/>
      <c r="N15388" s="114"/>
      <c r="O15388" s="114"/>
      <c r="P15388" s="118"/>
      <c r="Q15388" s="118"/>
      <c r="R15388" s="118"/>
      <c r="S15388" s="118"/>
      <c r="T15388" s="118"/>
      <c r="U15388" s="118"/>
      <c r="V15388" s="118"/>
      <c r="W15388" s="118"/>
      <c r="X15388" s="118"/>
      <c r="Y15388" s="118"/>
      <c r="Z15388" s="118"/>
      <c r="AA15388" s="118"/>
      <c r="AB15388" s="118"/>
    </row>
    <row r="15389" spans="1:28">
      <c r="A15389" s="113"/>
      <c r="B15389" s="113"/>
      <c r="C15389" s="114"/>
      <c r="D15389" s="115"/>
      <c r="E15389" s="115"/>
      <c r="F15389" s="116"/>
      <c r="G15389" s="116"/>
      <c r="H15389" s="116"/>
      <c r="I15389" s="116"/>
      <c r="J15389" s="117"/>
      <c r="K15389" s="117"/>
      <c r="L15389" s="114"/>
      <c r="M15389" s="114"/>
      <c r="N15389" s="114"/>
      <c r="O15389" s="114"/>
      <c r="P15389" s="118"/>
      <c r="Q15389" s="118"/>
      <c r="R15389" s="118"/>
      <c r="S15389" s="118"/>
      <c r="T15389" s="118"/>
      <c r="U15389" s="118"/>
      <c r="V15389" s="118"/>
      <c r="W15389" s="118"/>
      <c r="X15389" s="118"/>
      <c r="Y15389" s="118"/>
      <c r="Z15389" s="118"/>
      <c r="AA15389" s="118"/>
      <c r="AB15389" s="118"/>
    </row>
    <row r="15390" spans="1:28">
      <c r="A15390" s="113"/>
      <c r="B15390" s="113"/>
      <c r="C15390" s="114"/>
      <c r="D15390" s="115"/>
      <c r="E15390" s="115"/>
      <c r="F15390" s="116"/>
      <c r="G15390" s="116"/>
      <c r="H15390" s="116"/>
      <c r="I15390" s="116"/>
      <c r="J15390" s="117"/>
      <c r="K15390" s="117"/>
      <c r="L15390" s="114"/>
      <c r="M15390" s="114"/>
      <c r="N15390" s="114"/>
      <c r="O15390" s="114"/>
      <c r="P15390" s="118"/>
      <c r="Q15390" s="118"/>
      <c r="R15390" s="118"/>
      <c r="S15390" s="118"/>
      <c r="T15390" s="118"/>
      <c r="U15390" s="118"/>
      <c r="V15390" s="118"/>
      <c r="W15390" s="118"/>
      <c r="X15390" s="118"/>
      <c r="Y15390" s="118"/>
      <c r="Z15390" s="118"/>
      <c r="AA15390" s="118"/>
      <c r="AB15390" s="118"/>
    </row>
    <row r="15391" spans="1:28">
      <c r="A15391" s="113"/>
      <c r="B15391" s="113"/>
      <c r="C15391" s="114"/>
      <c r="D15391" s="115"/>
      <c r="E15391" s="115"/>
      <c r="F15391" s="116"/>
      <c r="G15391" s="116"/>
      <c r="H15391" s="116"/>
      <c r="I15391" s="116"/>
      <c r="J15391" s="117"/>
      <c r="K15391" s="117"/>
      <c r="L15391" s="114"/>
      <c r="M15391" s="114"/>
      <c r="N15391" s="114"/>
      <c r="O15391" s="114"/>
      <c r="P15391" s="118"/>
      <c r="Q15391" s="118"/>
      <c r="R15391" s="118"/>
      <c r="S15391" s="118"/>
      <c r="T15391" s="118"/>
      <c r="U15391" s="118"/>
      <c r="V15391" s="118"/>
      <c r="W15391" s="118"/>
      <c r="X15391" s="118"/>
      <c r="Y15391" s="118"/>
      <c r="Z15391" s="118"/>
      <c r="AA15391" s="118"/>
      <c r="AB15391" s="118"/>
    </row>
    <row r="15392" spans="1:28">
      <c r="A15392" s="113"/>
      <c r="B15392" s="113"/>
      <c r="C15392" s="114"/>
      <c r="D15392" s="115"/>
      <c r="E15392" s="115"/>
      <c r="F15392" s="116"/>
      <c r="G15392" s="116"/>
      <c r="H15392" s="116"/>
      <c r="I15392" s="116"/>
      <c r="J15392" s="117"/>
      <c r="K15392" s="117"/>
      <c r="L15392" s="114"/>
      <c r="M15392" s="114"/>
      <c r="N15392" s="114"/>
      <c r="O15392" s="114"/>
      <c r="P15392" s="118"/>
      <c r="Q15392" s="118"/>
      <c r="R15392" s="118"/>
      <c r="S15392" s="118"/>
      <c r="T15392" s="118"/>
      <c r="U15392" s="118"/>
      <c r="V15392" s="118"/>
      <c r="W15392" s="118"/>
      <c r="X15392" s="118"/>
      <c r="Y15392" s="118"/>
      <c r="Z15392" s="118"/>
      <c r="AA15392" s="118"/>
      <c r="AB15392" s="118"/>
    </row>
    <row r="15393" spans="1:28">
      <c r="A15393" s="113"/>
      <c r="B15393" s="113"/>
      <c r="C15393" s="114"/>
      <c r="D15393" s="115"/>
      <c r="E15393" s="115"/>
      <c r="F15393" s="116"/>
      <c r="G15393" s="116"/>
      <c r="H15393" s="116"/>
      <c r="I15393" s="116"/>
      <c r="J15393" s="117"/>
      <c r="K15393" s="117"/>
      <c r="L15393" s="114"/>
      <c r="M15393" s="114"/>
      <c r="N15393" s="114"/>
      <c r="O15393" s="114"/>
      <c r="P15393" s="118"/>
      <c r="Q15393" s="118"/>
      <c r="R15393" s="118"/>
      <c r="S15393" s="118"/>
      <c r="T15393" s="118"/>
      <c r="U15393" s="118"/>
      <c r="V15393" s="118"/>
      <c r="W15393" s="118"/>
      <c r="X15393" s="118"/>
      <c r="Y15393" s="118"/>
      <c r="Z15393" s="118"/>
      <c r="AA15393" s="118"/>
      <c r="AB15393" s="118"/>
    </row>
    <row r="15394" spans="1:28">
      <c r="A15394" s="113"/>
      <c r="B15394" s="113"/>
      <c r="C15394" s="114"/>
      <c r="D15394" s="115"/>
      <c r="E15394" s="115"/>
      <c r="F15394" s="116"/>
      <c r="G15394" s="116"/>
      <c r="H15394" s="116"/>
      <c r="I15394" s="116"/>
      <c r="J15394" s="117"/>
      <c r="K15394" s="117"/>
      <c r="L15394" s="114"/>
      <c r="M15394" s="114"/>
      <c r="N15394" s="114"/>
      <c r="O15394" s="114"/>
      <c r="P15394" s="118"/>
      <c r="Q15394" s="118"/>
      <c r="R15394" s="118"/>
      <c r="S15394" s="118"/>
      <c r="T15394" s="118"/>
      <c r="U15394" s="118"/>
      <c r="V15394" s="118"/>
      <c r="W15394" s="118"/>
      <c r="X15394" s="118"/>
      <c r="Y15394" s="118"/>
      <c r="Z15394" s="118"/>
      <c r="AA15394" s="118"/>
      <c r="AB15394" s="118"/>
    </row>
    <row r="15395" spans="1:28">
      <c r="A15395" s="113"/>
      <c r="B15395" s="113"/>
      <c r="C15395" s="114"/>
      <c r="D15395" s="115"/>
      <c r="E15395" s="115"/>
      <c r="F15395" s="116"/>
      <c r="G15395" s="116"/>
      <c r="H15395" s="116"/>
      <c r="I15395" s="116"/>
      <c r="J15395" s="117"/>
      <c r="K15395" s="117"/>
      <c r="L15395" s="114"/>
      <c r="M15395" s="114"/>
      <c r="N15395" s="114"/>
      <c r="O15395" s="114"/>
      <c r="P15395" s="118"/>
      <c r="Q15395" s="118"/>
      <c r="R15395" s="118"/>
      <c r="S15395" s="118"/>
      <c r="T15395" s="118"/>
      <c r="U15395" s="118"/>
      <c r="V15395" s="118"/>
      <c r="W15395" s="118"/>
      <c r="X15395" s="118"/>
      <c r="Y15395" s="118"/>
      <c r="Z15395" s="118"/>
      <c r="AA15395" s="118"/>
      <c r="AB15395" s="118"/>
    </row>
    <row r="15396" spans="1:28">
      <c r="A15396" s="113"/>
      <c r="B15396" s="113"/>
      <c r="C15396" s="114"/>
      <c r="D15396" s="115"/>
      <c r="E15396" s="115"/>
      <c r="F15396" s="116"/>
      <c r="G15396" s="116"/>
      <c r="H15396" s="116"/>
      <c r="I15396" s="116"/>
      <c r="J15396" s="117"/>
      <c r="K15396" s="117"/>
      <c r="L15396" s="114"/>
      <c r="M15396" s="114"/>
      <c r="N15396" s="114"/>
      <c r="O15396" s="114"/>
      <c r="P15396" s="118"/>
      <c r="Q15396" s="118"/>
      <c r="R15396" s="118"/>
      <c r="S15396" s="118"/>
      <c r="T15396" s="118"/>
      <c r="U15396" s="118"/>
      <c r="V15396" s="118"/>
      <c r="W15396" s="118"/>
      <c r="X15396" s="118"/>
      <c r="Y15396" s="118"/>
      <c r="Z15396" s="118"/>
      <c r="AA15396" s="118"/>
      <c r="AB15396" s="118"/>
    </row>
    <row r="15397" spans="1:28">
      <c r="A15397" s="113"/>
      <c r="B15397" s="113"/>
      <c r="C15397" s="114"/>
      <c r="D15397" s="115"/>
      <c r="E15397" s="115"/>
      <c r="F15397" s="116"/>
      <c r="G15397" s="116"/>
      <c r="H15397" s="116"/>
      <c r="I15397" s="116"/>
      <c r="J15397" s="117"/>
      <c r="K15397" s="117"/>
      <c r="L15397" s="114"/>
      <c r="M15397" s="114"/>
      <c r="N15397" s="114"/>
      <c r="O15397" s="114"/>
      <c r="P15397" s="118"/>
      <c r="Q15397" s="118"/>
      <c r="R15397" s="118"/>
      <c r="S15397" s="118"/>
      <c r="T15397" s="118"/>
      <c r="U15397" s="118"/>
      <c r="V15397" s="118"/>
      <c r="W15397" s="118"/>
      <c r="X15397" s="118"/>
      <c r="Y15397" s="118"/>
      <c r="Z15397" s="118"/>
      <c r="AA15397" s="118"/>
      <c r="AB15397" s="118"/>
    </row>
    <row r="15398" spans="1:28">
      <c r="A15398" s="113"/>
      <c r="B15398" s="113"/>
      <c r="C15398" s="114"/>
      <c r="D15398" s="115"/>
      <c r="E15398" s="115"/>
      <c r="F15398" s="116"/>
      <c r="G15398" s="116"/>
      <c r="H15398" s="116"/>
      <c r="I15398" s="116"/>
      <c r="J15398" s="117"/>
      <c r="K15398" s="117"/>
      <c r="L15398" s="114"/>
      <c r="M15398" s="114"/>
      <c r="N15398" s="114"/>
      <c r="O15398" s="114"/>
      <c r="P15398" s="118"/>
      <c r="Q15398" s="118"/>
      <c r="R15398" s="118"/>
      <c r="S15398" s="118"/>
      <c r="T15398" s="118"/>
      <c r="U15398" s="118"/>
      <c r="V15398" s="118"/>
      <c r="W15398" s="118"/>
      <c r="X15398" s="118"/>
      <c r="Y15398" s="118"/>
      <c r="Z15398" s="118"/>
      <c r="AA15398" s="118"/>
      <c r="AB15398" s="118"/>
    </row>
    <row r="15399" spans="1:28">
      <c r="A15399" s="113"/>
      <c r="B15399" s="113"/>
      <c r="C15399" s="114"/>
      <c r="D15399" s="115"/>
      <c r="E15399" s="115"/>
      <c r="F15399" s="116"/>
      <c r="G15399" s="116"/>
      <c r="H15399" s="116"/>
      <c r="I15399" s="116"/>
      <c r="J15399" s="117"/>
      <c r="K15399" s="117"/>
      <c r="L15399" s="114"/>
      <c r="M15399" s="114"/>
      <c r="N15399" s="114"/>
      <c r="O15399" s="114"/>
      <c r="P15399" s="118"/>
      <c r="Q15399" s="118"/>
      <c r="R15399" s="118"/>
      <c r="S15399" s="118"/>
      <c r="T15399" s="118"/>
      <c r="U15399" s="118"/>
      <c r="V15399" s="118"/>
      <c r="W15399" s="118"/>
      <c r="X15399" s="118"/>
      <c r="Y15399" s="118"/>
      <c r="Z15399" s="118"/>
      <c r="AA15399" s="118"/>
      <c r="AB15399" s="118"/>
    </row>
    <row r="15400" spans="1:28">
      <c r="A15400" s="113"/>
      <c r="B15400" s="113"/>
      <c r="C15400" s="114"/>
      <c r="D15400" s="115"/>
      <c r="E15400" s="115"/>
      <c r="F15400" s="116"/>
      <c r="G15400" s="116"/>
      <c r="H15400" s="116"/>
      <c r="I15400" s="116"/>
      <c r="J15400" s="117"/>
      <c r="K15400" s="117"/>
      <c r="L15400" s="114"/>
      <c r="M15400" s="114"/>
      <c r="N15400" s="114"/>
      <c r="O15400" s="114"/>
      <c r="P15400" s="118"/>
      <c r="Q15400" s="118"/>
      <c r="R15400" s="118"/>
      <c r="S15400" s="118"/>
      <c r="T15400" s="118"/>
      <c r="U15400" s="118"/>
      <c r="V15400" s="118"/>
      <c r="W15400" s="118"/>
      <c r="X15400" s="118"/>
      <c r="Y15400" s="118"/>
      <c r="Z15400" s="118"/>
      <c r="AA15400" s="118"/>
      <c r="AB15400" s="118"/>
    </row>
    <row r="15401" spans="1:28">
      <c r="A15401" s="113"/>
      <c r="B15401" s="113"/>
      <c r="C15401" s="114"/>
      <c r="D15401" s="115"/>
      <c r="E15401" s="115"/>
      <c r="F15401" s="116"/>
      <c r="G15401" s="116"/>
      <c r="H15401" s="116"/>
      <c r="I15401" s="116"/>
      <c r="J15401" s="117"/>
      <c r="K15401" s="117"/>
      <c r="L15401" s="114"/>
      <c r="M15401" s="114"/>
      <c r="N15401" s="114"/>
      <c r="O15401" s="114"/>
      <c r="P15401" s="118"/>
      <c r="Q15401" s="118"/>
      <c r="R15401" s="118"/>
      <c r="S15401" s="118"/>
      <c r="T15401" s="118"/>
      <c r="U15401" s="118"/>
      <c r="V15401" s="118"/>
      <c r="W15401" s="118"/>
      <c r="X15401" s="118"/>
      <c r="Y15401" s="118"/>
      <c r="Z15401" s="118"/>
      <c r="AA15401" s="118"/>
      <c r="AB15401" s="118"/>
    </row>
    <row r="15402" spans="1:28">
      <c r="A15402" s="113"/>
      <c r="B15402" s="113"/>
      <c r="C15402" s="114"/>
      <c r="D15402" s="115"/>
      <c r="E15402" s="115"/>
      <c r="F15402" s="116"/>
      <c r="G15402" s="116"/>
      <c r="H15402" s="116"/>
      <c r="I15402" s="116"/>
      <c r="J15402" s="117"/>
      <c r="K15402" s="117"/>
      <c r="L15402" s="114"/>
      <c r="M15402" s="114"/>
      <c r="N15402" s="114"/>
      <c r="O15402" s="114"/>
      <c r="P15402" s="118"/>
      <c r="Q15402" s="118"/>
      <c r="R15402" s="118"/>
      <c r="S15402" s="118"/>
      <c r="T15402" s="118"/>
      <c r="U15402" s="118"/>
      <c r="V15402" s="118"/>
      <c r="W15402" s="118"/>
      <c r="X15402" s="118"/>
      <c r="Y15402" s="118"/>
      <c r="Z15402" s="118"/>
      <c r="AA15402" s="118"/>
      <c r="AB15402" s="118"/>
    </row>
    <row r="15403" spans="1:28">
      <c r="A15403" s="113"/>
      <c r="B15403" s="113"/>
      <c r="C15403" s="114"/>
      <c r="D15403" s="115"/>
      <c r="E15403" s="115"/>
      <c r="F15403" s="116"/>
      <c r="G15403" s="116"/>
      <c r="H15403" s="116"/>
      <c r="I15403" s="116"/>
      <c r="J15403" s="117"/>
      <c r="K15403" s="117"/>
      <c r="L15403" s="114"/>
      <c r="M15403" s="114"/>
      <c r="N15403" s="114"/>
      <c r="O15403" s="114"/>
      <c r="P15403" s="118"/>
      <c r="Q15403" s="118"/>
      <c r="R15403" s="118"/>
      <c r="S15403" s="118"/>
      <c r="T15403" s="118"/>
      <c r="U15403" s="118"/>
      <c r="V15403" s="118"/>
      <c r="W15403" s="118"/>
      <c r="X15403" s="118"/>
      <c r="Y15403" s="118"/>
      <c r="Z15403" s="118"/>
      <c r="AA15403" s="118"/>
      <c r="AB15403" s="118"/>
    </row>
    <row r="15404" spans="1:28">
      <c r="A15404" s="113"/>
      <c r="B15404" s="113"/>
      <c r="C15404" s="114"/>
      <c r="D15404" s="115"/>
      <c r="E15404" s="115"/>
      <c r="F15404" s="116"/>
      <c r="G15404" s="116"/>
      <c r="H15404" s="116"/>
      <c r="I15404" s="116"/>
      <c r="J15404" s="117"/>
      <c r="K15404" s="117"/>
      <c r="L15404" s="114"/>
      <c r="M15404" s="114"/>
      <c r="N15404" s="114"/>
      <c r="O15404" s="114"/>
      <c r="P15404" s="118"/>
      <c r="Q15404" s="118"/>
      <c r="R15404" s="118"/>
      <c r="S15404" s="118"/>
      <c r="T15404" s="118"/>
      <c r="U15404" s="118"/>
      <c r="V15404" s="118"/>
      <c r="W15404" s="118"/>
      <c r="X15404" s="118"/>
      <c r="Y15404" s="118"/>
      <c r="Z15404" s="118"/>
      <c r="AA15404" s="118"/>
      <c r="AB15404" s="118"/>
    </row>
    <row r="15405" spans="1:28">
      <c r="A15405" s="113"/>
      <c r="B15405" s="113"/>
      <c r="C15405" s="114"/>
      <c r="D15405" s="115"/>
      <c r="E15405" s="115"/>
      <c r="F15405" s="116"/>
      <c r="G15405" s="116"/>
      <c r="H15405" s="116"/>
      <c r="I15405" s="116"/>
      <c r="J15405" s="117"/>
      <c r="K15405" s="117"/>
      <c r="L15405" s="114"/>
      <c r="M15405" s="114"/>
      <c r="N15405" s="114"/>
      <c r="O15405" s="114"/>
      <c r="P15405" s="118"/>
      <c r="Q15405" s="118"/>
      <c r="R15405" s="118"/>
      <c r="S15405" s="118"/>
      <c r="T15405" s="118"/>
      <c r="U15405" s="118"/>
      <c r="V15405" s="118"/>
      <c r="W15405" s="118"/>
      <c r="X15405" s="118"/>
      <c r="Y15405" s="118"/>
      <c r="Z15405" s="118"/>
      <c r="AA15405" s="118"/>
      <c r="AB15405" s="118"/>
    </row>
    <row r="15406" spans="1:28">
      <c r="A15406" s="113"/>
      <c r="B15406" s="113"/>
      <c r="C15406" s="114"/>
      <c r="D15406" s="115"/>
      <c r="E15406" s="115"/>
      <c r="F15406" s="116"/>
      <c r="G15406" s="116"/>
      <c r="H15406" s="116"/>
      <c r="I15406" s="116"/>
      <c r="J15406" s="117"/>
      <c r="K15406" s="117"/>
      <c r="L15406" s="114"/>
      <c r="M15406" s="114"/>
      <c r="N15406" s="114"/>
      <c r="O15406" s="114"/>
      <c r="P15406" s="118"/>
      <c r="Q15406" s="118"/>
      <c r="R15406" s="118"/>
      <c r="S15406" s="118"/>
      <c r="T15406" s="118"/>
      <c r="U15406" s="118"/>
      <c r="V15406" s="118"/>
      <c r="W15406" s="118"/>
      <c r="X15406" s="118"/>
      <c r="Y15406" s="118"/>
      <c r="Z15406" s="118"/>
      <c r="AA15406" s="118"/>
      <c r="AB15406" s="118"/>
    </row>
    <row r="15407" spans="1:28">
      <c r="A15407" s="113"/>
      <c r="B15407" s="113"/>
      <c r="C15407" s="114"/>
      <c r="D15407" s="115"/>
      <c r="E15407" s="115"/>
      <c r="F15407" s="116"/>
      <c r="G15407" s="116"/>
      <c r="H15407" s="116"/>
      <c r="I15407" s="116"/>
      <c r="J15407" s="117"/>
      <c r="K15407" s="117"/>
      <c r="L15407" s="114"/>
      <c r="M15407" s="114"/>
      <c r="N15407" s="114"/>
      <c r="O15407" s="114"/>
      <c r="P15407" s="118"/>
      <c r="Q15407" s="118"/>
      <c r="R15407" s="118"/>
      <c r="S15407" s="118"/>
      <c r="T15407" s="118"/>
      <c r="U15407" s="118"/>
      <c r="V15407" s="118"/>
      <c r="W15407" s="118"/>
      <c r="X15407" s="118"/>
      <c r="Y15407" s="118"/>
      <c r="Z15407" s="118"/>
      <c r="AA15407" s="118"/>
      <c r="AB15407" s="118"/>
    </row>
    <row r="15408" spans="1:28">
      <c r="A15408" s="113"/>
      <c r="B15408" s="113"/>
      <c r="C15408" s="114"/>
      <c r="D15408" s="115"/>
      <c r="E15408" s="115"/>
      <c r="F15408" s="116"/>
      <c r="G15408" s="116"/>
      <c r="H15408" s="116"/>
      <c r="I15408" s="116"/>
      <c r="J15408" s="117"/>
      <c r="K15408" s="117"/>
      <c r="L15408" s="114"/>
      <c r="M15408" s="114"/>
      <c r="N15408" s="114"/>
      <c r="O15408" s="114"/>
      <c r="P15408" s="118"/>
      <c r="Q15408" s="118"/>
      <c r="R15408" s="118"/>
      <c r="S15408" s="118"/>
      <c r="T15408" s="118"/>
      <c r="U15408" s="118"/>
      <c r="V15408" s="118"/>
      <c r="W15408" s="118"/>
      <c r="X15408" s="118"/>
      <c r="Y15408" s="118"/>
      <c r="Z15408" s="118"/>
      <c r="AA15408" s="118"/>
      <c r="AB15408" s="118"/>
    </row>
    <row r="15409" spans="1:28">
      <c r="A15409" s="113"/>
      <c r="B15409" s="113"/>
      <c r="C15409" s="114"/>
      <c r="D15409" s="115"/>
      <c r="E15409" s="115"/>
      <c r="F15409" s="116"/>
      <c r="G15409" s="116"/>
      <c r="H15409" s="116"/>
      <c r="I15409" s="116"/>
      <c r="J15409" s="117"/>
      <c r="K15409" s="117"/>
      <c r="L15409" s="114"/>
      <c r="M15409" s="114"/>
      <c r="N15409" s="114"/>
      <c r="O15409" s="114"/>
      <c r="P15409" s="118"/>
      <c r="Q15409" s="118"/>
      <c r="R15409" s="118"/>
      <c r="S15409" s="118"/>
      <c r="T15409" s="118"/>
      <c r="U15409" s="118"/>
      <c r="V15409" s="118"/>
      <c r="W15409" s="118"/>
      <c r="X15409" s="118"/>
      <c r="Y15409" s="118"/>
      <c r="Z15409" s="118"/>
      <c r="AA15409" s="118"/>
      <c r="AB15409" s="118"/>
    </row>
    <row r="15410" spans="1:28">
      <c r="A15410" s="113"/>
      <c r="B15410" s="113"/>
      <c r="C15410" s="114"/>
      <c r="D15410" s="115"/>
      <c r="E15410" s="115"/>
      <c r="F15410" s="116"/>
      <c r="G15410" s="116"/>
      <c r="H15410" s="116"/>
      <c r="I15410" s="116"/>
      <c r="J15410" s="117"/>
      <c r="K15410" s="117"/>
      <c r="L15410" s="114"/>
      <c r="M15410" s="114"/>
      <c r="N15410" s="114"/>
      <c r="O15410" s="114"/>
      <c r="P15410" s="118"/>
      <c r="Q15410" s="118"/>
      <c r="R15410" s="118"/>
      <c r="S15410" s="118"/>
      <c r="T15410" s="118"/>
      <c r="U15410" s="118"/>
      <c r="V15410" s="118"/>
      <c r="W15410" s="118"/>
      <c r="X15410" s="118"/>
      <c r="Y15410" s="118"/>
      <c r="Z15410" s="118"/>
      <c r="AA15410" s="118"/>
      <c r="AB15410" s="118"/>
    </row>
    <row r="15411" spans="1:28">
      <c r="A15411" s="113"/>
      <c r="B15411" s="113"/>
      <c r="C15411" s="114"/>
      <c r="D15411" s="115"/>
      <c r="E15411" s="115"/>
      <c r="F15411" s="116"/>
      <c r="G15411" s="116"/>
      <c r="H15411" s="116"/>
      <c r="I15411" s="116"/>
      <c r="J15411" s="117"/>
      <c r="K15411" s="117"/>
      <c r="L15411" s="114"/>
      <c r="M15411" s="114"/>
      <c r="N15411" s="114"/>
      <c r="O15411" s="114"/>
      <c r="P15411" s="118"/>
      <c r="Q15411" s="118"/>
      <c r="R15411" s="118"/>
      <c r="S15411" s="118"/>
      <c r="T15411" s="118"/>
      <c r="U15411" s="118"/>
      <c r="V15411" s="118"/>
      <c r="W15411" s="118"/>
      <c r="X15411" s="118"/>
      <c r="Y15411" s="118"/>
      <c r="Z15411" s="118"/>
      <c r="AA15411" s="118"/>
      <c r="AB15411" s="118"/>
    </row>
    <row r="15412" spans="1:28">
      <c r="A15412" s="113"/>
      <c r="B15412" s="113"/>
      <c r="C15412" s="114"/>
      <c r="D15412" s="115"/>
      <c r="E15412" s="115"/>
      <c r="F15412" s="116"/>
      <c r="G15412" s="116"/>
      <c r="H15412" s="116"/>
      <c r="I15412" s="116"/>
      <c r="J15412" s="117"/>
      <c r="K15412" s="117"/>
      <c r="L15412" s="114"/>
      <c r="M15412" s="114"/>
      <c r="N15412" s="114"/>
      <c r="O15412" s="114"/>
      <c r="P15412" s="118"/>
      <c r="Q15412" s="118"/>
      <c r="R15412" s="118"/>
      <c r="S15412" s="118"/>
      <c r="T15412" s="118"/>
      <c r="U15412" s="118"/>
      <c r="V15412" s="118"/>
      <c r="W15412" s="118"/>
      <c r="X15412" s="118"/>
      <c r="Y15412" s="118"/>
      <c r="Z15412" s="118"/>
      <c r="AA15412" s="118"/>
      <c r="AB15412" s="118"/>
    </row>
    <row r="15413" spans="1:28">
      <c r="A15413" s="113"/>
      <c r="B15413" s="113"/>
      <c r="C15413" s="114"/>
      <c r="D15413" s="115"/>
      <c r="E15413" s="115"/>
      <c r="F15413" s="116"/>
      <c r="G15413" s="116"/>
      <c r="H15413" s="116"/>
      <c r="I15413" s="116"/>
      <c r="J15413" s="117"/>
      <c r="K15413" s="117"/>
      <c r="L15413" s="114"/>
      <c r="M15413" s="114"/>
      <c r="N15413" s="114"/>
      <c r="O15413" s="114"/>
      <c r="P15413" s="118"/>
      <c r="Q15413" s="118"/>
      <c r="R15413" s="118"/>
      <c r="S15413" s="118"/>
      <c r="T15413" s="118"/>
      <c r="U15413" s="118"/>
      <c r="V15413" s="118"/>
      <c r="W15413" s="118"/>
      <c r="X15413" s="118"/>
      <c r="Y15413" s="118"/>
      <c r="Z15413" s="118"/>
      <c r="AA15413" s="118"/>
      <c r="AB15413" s="118"/>
    </row>
    <row r="15414" spans="1:28">
      <c r="A15414" s="113"/>
      <c r="B15414" s="113"/>
      <c r="C15414" s="114"/>
      <c r="D15414" s="115"/>
      <c r="E15414" s="115"/>
      <c r="F15414" s="116"/>
      <c r="G15414" s="116"/>
      <c r="H15414" s="116"/>
      <c r="I15414" s="116"/>
      <c r="J15414" s="117"/>
      <c r="K15414" s="117"/>
      <c r="L15414" s="114"/>
      <c r="M15414" s="114"/>
      <c r="N15414" s="114"/>
      <c r="O15414" s="114"/>
      <c r="P15414" s="118"/>
      <c r="Q15414" s="118"/>
      <c r="R15414" s="118"/>
      <c r="S15414" s="118"/>
      <c r="T15414" s="118"/>
      <c r="U15414" s="118"/>
      <c r="V15414" s="118"/>
      <c r="W15414" s="118"/>
      <c r="X15414" s="118"/>
      <c r="Y15414" s="118"/>
      <c r="Z15414" s="118"/>
      <c r="AA15414" s="118"/>
      <c r="AB15414" s="118"/>
    </row>
    <row r="15415" spans="1:28">
      <c r="A15415" s="113"/>
      <c r="B15415" s="113"/>
      <c r="C15415" s="114"/>
      <c r="D15415" s="115"/>
      <c r="E15415" s="115"/>
      <c r="F15415" s="116"/>
      <c r="G15415" s="116"/>
      <c r="H15415" s="116"/>
      <c r="I15415" s="116"/>
      <c r="J15415" s="117"/>
      <c r="K15415" s="117"/>
      <c r="L15415" s="114"/>
      <c r="M15415" s="114"/>
      <c r="N15415" s="114"/>
      <c r="O15415" s="114"/>
      <c r="P15415" s="118"/>
      <c r="Q15415" s="118"/>
      <c r="R15415" s="118"/>
      <c r="S15415" s="118"/>
      <c r="T15415" s="118"/>
      <c r="U15415" s="118"/>
      <c r="V15415" s="118"/>
      <c r="W15415" s="118"/>
      <c r="X15415" s="118"/>
      <c r="Y15415" s="118"/>
      <c r="Z15415" s="118"/>
      <c r="AA15415" s="118"/>
      <c r="AB15415" s="118"/>
    </row>
    <row r="15416" spans="1:28">
      <c r="A15416" s="113"/>
      <c r="B15416" s="113"/>
      <c r="C15416" s="114"/>
      <c r="D15416" s="115"/>
      <c r="E15416" s="115"/>
      <c r="F15416" s="116"/>
      <c r="G15416" s="116"/>
      <c r="H15416" s="116"/>
      <c r="I15416" s="116"/>
      <c r="J15416" s="117"/>
      <c r="K15416" s="117"/>
      <c r="L15416" s="114"/>
      <c r="M15416" s="114"/>
      <c r="N15416" s="114"/>
      <c r="O15416" s="114"/>
      <c r="P15416" s="118"/>
      <c r="Q15416" s="118"/>
      <c r="R15416" s="118"/>
      <c r="S15416" s="118"/>
      <c r="T15416" s="118"/>
      <c r="U15416" s="118"/>
      <c r="V15416" s="118"/>
      <c r="W15416" s="118"/>
      <c r="X15416" s="118"/>
      <c r="Y15416" s="118"/>
      <c r="Z15416" s="118"/>
      <c r="AA15416" s="118"/>
      <c r="AB15416" s="118"/>
    </row>
    <row r="15417" spans="1:28">
      <c r="A15417" s="113"/>
      <c r="B15417" s="113"/>
      <c r="C15417" s="114"/>
      <c r="D15417" s="115"/>
      <c r="E15417" s="115"/>
      <c r="F15417" s="116"/>
      <c r="G15417" s="116"/>
      <c r="H15417" s="116"/>
      <c r="I15417" s="116"/>
      <c r="J15417" s="117"/>
      <c r="K15417" s="117"/>
      <c r="L15417" s="114"/>
      <c r="M15417" s="114"/>
      <c r="N15417" s="114"/>
      <c r="O15417" s="114"/>
      <c r="P15417" s="118"/>
      <c r="Q15417" s="118"/>
      <c r="R15417" s="118"/>
      <c r="S15417" s="118"/>
      <c r="T15417" s="118"/>
      <c r="U15417" s="118"/>
      <c r="V15417" s="118"/>
      <c r="W15417" s="118"/>
      <c r="X15417" s="118"/>
      <c r="Y15417" s="118"/>
      <c r="Z15417" s="118"/>
      <c r="AA15417" s="118"/>
      <c r="AB15417" s="118"/>
    </row>
    <row r="15418" spans="1:28">
      <c r="A15418" s="113"/>
      <c r="B15418" s="113"/>
      <c r="C15418" s="114"/>
      <c r="D15418" s="115"/>
      <c r="E15418" s="115"/>
      <c r="F15418" s="116"/>
      <c r="G15418" s="116"/>
      <c r="H15418" s="116"/>
      <c r="I15418" s="116"/>
      <c r="J15418" s="117"/>
      <c r="K15418" s="117"/>
      <c r="L15418" s="114"/>
      <c r="M15418" s="114"/>
      <c r="N15418" s="114"/>
      <c r="O15418" s="114"/>
      <c r="P15418" s="118"/>
      <c r="Q15418" s="118"/>
      <c r="R15418" s="118"/>
      <c r="S15418" s="118"/>
      <c r="T15418" s="118"/>
      <c r="U15418" s="118"/>
      <c r="V15418" s="118"/>
      <c r="W15418" s="118"/>
      <c r="X15418" s="118"/>
      <c r="Y15418" s="118"/>
      <c r="Z15418" s="118"/>
      <c r="AA15418" s="118"/>
      <c r="AB15418" s="118"/>
    </row>
    <row r="15419" spans="1:28">
      <c r="A15419" s="113"/>
      <c r="B15419" s="113"/>
      <c r="C15419" s="114"/>
      <c r="D15419" s="115"/>
      <c r="E15419" s="115"/>
      <c r="F15419" s="116"/>
      <c r="G15419" s="116"/>
      <c r="H15419" s="116"/>
      <c r="I15419" s="116"/>
      <c r="J15419" s="117"/>
      <c r="K15419" s="117"/>
      <c r="L15419" s="114"/>
      <c r="M15419" s="114"/>
      <c r="N15419" s="114"/>
      <c r="O15419" s="114"/>
      <c r="P15419" s="118"/>
      <c r="Q15419" s="118"/>
      <c r="R15419" s="118"/>
      <c r="S15419" s="118"/>
      <c r="T15419" s="118"/>
      <c r="U15419" s="118"/>
      <c r="V15419" s="118"/>
      <c r="W15419" s="118"/>
      <c r="X15419" s="118"/>
      <c r="Y15419" s="118"/>
      <c r="Z15419" s="118"/>
      <c r="AA15419" s="118"/>
      <c r="AB15419" s="118"/>
    </row>
    <row r="15420" spans="1:28">
      <c r="A15420" s="113"/>
      <c r="B15420" s="113"/>
      <c r="C15420" s="114"/>
      <c r="D15420" s="115"/>
      <c r="E15420" s="115"/>
      <c r="F15420" s="116"/>
      <c r="G15420" s="116"/>
      <c r="H15420" s="116"/>
      <c r="I15420" s="116"/>
      <c r="J15420" s="117"/>
      <c r="K15420" s="117"/>
      <c r="L15420" s="114"/>
      <c r="M15420" s="114"/>
      <c r="N15420" s="114"/>
      <c r="O15420" s="114"/>
      <c r="P15420" s="118"/>
      <c r="Q15420" s="118"/>
      <c r="R15420" s="118"/>
      <c r="S15420" s="118"/>
      <c r="T15420" s="118"/>
      <c r="U15420" s="118"/>
      <c r="V15420" s="118"/>
      <c r="W15420" s="118"/>
      <c r="X15420" s="118"/>
      <c r="Y15420" s="118"/>
      <c r="Z15420" s="118"/>
      <c r="AA15420" s="118"/>
      <c r="AB15420" s="118"/>
    </row>
    <row r="15421" spans="1:28">
      <c r="A15421" s="113"/>
      <c r="B15421" s="113"/>
      <c r="C15421" s="114"/>
      <c r="D15421" s="115"/>
      <c r="E15421" s="115"/>
      <c r="F15421" s="116"/>
      <c r="G15421" s="116"/>
      <c r="H15421" s="116"/>
      <c r="I15421" s="116"/>
      <c r="J15421" s="117"/>
      <c r="K15421" s="117"/>
      <c r="L15421" s="114"/>
      <c r="M15421" s="114"/>
      <c r="N15421" s="114"/>
      <c r="O15421" s="114"/>
      <c r="P15421" s="118"/>
      <c r="Q15421" s="118"/>
      <c r="R15421" s="118"/>
      <c r="S15421" s="118"/>
      <c r="T15421" s="118"/>
      <c r="U15421" s="118"/>
      <c r="V15421" s="118"/>
      <c r="W15421" s="118"/>
      <c r="X15421" s="118"/>
      <c r="Y15421" s="118"/>
      <c r="Z15421" s="118"/>
      <c r="AA15421" s="118"/>
      <c r="AB15421" s="118"/>
    </row>
    <row r="15422" spans="1:28">
      <c r="A15422" s="113"/>
      <c r="B15422" s="113"/>
      <c r="C15422" s="114"/>
      <c r="D15422" s="115"/>
      <c r="E15422" s="115"/>
      <c r="F15422" s="116"/>
      <c r="G15422" s="116"/>
      <c r="H15422" s="116"/>
      <c r="I15422" s="116"/>
      <c r="J15422" s="117"/>
      <c r="K15422" s="117"/>
      <c r="L15422" s="114"/>
      <c r="M15422" s="114"/>
      <c r="N15422" s="114"/>
      <c r="O15422" s="114"/>
      <c r="P15422" s="118"/>
      <c r="Q15422" s="118"/>
      <c r="R15422" s="118"/>
      <c r="S15422" s="118"/>
      <c r="T15422" s="118"/>
      <c r="U15422" s="118"/>
      <c r="V15422" s="118"/>
      <c r="W15422" s="118"/>
      <c r="X15422" s="118"/>
      <c r="Y15422" s="118"/>
      <c r="Z15422" s="118"/>
      <c r="AA15422" s="118"/>
      <c r="AB15422" s="118"/>
    </row>
    <row r="15423" spans="1:28">
      <c r="A15423" s="113"/>
      <c r="B15423" s="113"/>
      <c r="C15423" s="114"/>
      <c r="D15423" s="115"/>
      <c r="E15423" s="115"/>
      <c r="F15423" s="116"/>
      <c r="G15423" s="116"/>
      <c r="H15423" s="116"/>
      <c r="I15423" s="116"/>
      <c r="J15423" s="117"/>
      <c r="K15423" s="117"/>
      <c r="L15423" s="114"/>
      <c r="M15423" s="114"/>
      <c r="N15423" s="114"/>
      <c r="O15423" s="114"/>
      <c r="P15423" s="118"/>
      <c r="Q15423" s="118"/>
      <c r="R15423" s="118"/>
      <c r="S15423" s="118"/>
      <c r="T15423" s="118"/>
      <c r="U15423" s="118"/>
      <c r="V15423" s="118"/>
      <c r="W15423" s="118"/>
      <c r="X15423" s="118"/>
      <c r="Y15423" s="118"/>
      <c r="Z15423" s="118"/>
      <c r="AA15423" s="118"/>
      <c r="AB15423" s="118"/>
    </row>
    <row r="15424" spans="1:28">
      <c r="A15424" s="113"/>
      <c r="B15424" s="113"/>
      <c r="C15424" s="114"/>
      <c r="D15424" s="115"/>
      <c r="E15424" s="115"/>
      <c r="F15424" s="116"/>
      <c r="G15424" s="116"/>
      <c r="H15424" s="116"/>
      <c r="I15424" s="116"/>
      <c r="J15424" s="117"/>
      <c r="K15424" s="117"/>
      <c r="L15424" s="114"/>
      <c r="M15424" s="114"/>
      <c r="N15424" s="114"/>
      <c r="O15424" s="114"/>
      <c r="P15424" s="118"/>
      <c r="Q15424" s="118"/>
      <c r="R15424" s="118"/>
      <c r="S15424" s="118"/>
      <c r="T15424" s="118"/>
      <c r="U15424" s="118"/>
      <c r="V15424" s="118"/>
      <c r="W15424" s="118"/>
      <c r="X15424" s="118"/>
      <c r="Y15424" s="118"/>
      <c r="Z15424" s="118"/>
      <c r="AA15424" s="118"/>
      <c r="AB15424" s="118"/>
    </row>
    <row r="15425" spans="1:28">
      <c r="A15425" s="113"/>
      <c r="B15425" s="113"/>
      <c r="C15425" s="114"/>
      <c r="D15425" s="115"/>
      <c r="E15425" s="115"/>
      <c r="F15425" s="116"/>
      <c r="G15425" s="116"/>
      <c r="H15425" s="116"/>
      <c r="I15425" s="116"/>
      <c r="J15425" s="117"/>
      <c r="K15425" s="117"/>
      <c r="L15425" s="114"/>
      <c r="M15425" s="114"/>
      <c r="N15425" s="114"/>
      <c r="O15425" s="114"/>
      <c r="P15425" s="118"/>
      <c r="Q15425" s="118"/>
      <c r="R15425" s="118"/>
      <c r="S15425" s="118"/>
      <c r="T15425" s="118"/>
      <c r="U15425" s="118"/>
      <c r="V15425" s="118"/>
      <c r="W15425" s="118"/>
      <c r="X15425" s="118"/>
      <c r="Y15425" s="118"/>
      <c r="Z15425" s="118"/>
      <c r="AA15425" s="118"/>
      <c r="AB15425" s="118"/>
    </row>
    <row r="15426" spans="1:28">
      <c r="A15426" s="113"/>
      <c r="B15426" s="113"/>
      <c r="C15426" s="114"/>
      <c r="D15426" s="115"/>
      <c r="E15426" s="115"/>
      <c r="F15426" s="116"/>
      <c r="G15426" s="116"/>
      <c r="H15426" s="116"/>
      <c r="I15426" s="116"/>
      <c r="J15426" s="117"/>
      <c r="K15426" s="117"/>
      <c r="L15426" s="114"/>
      <c r="M15426" s="114"/>
      <c r="N15426" s="114"/>
      <c r="O15426" s="114"/>
      <c r="P15426" s="118"/>
      <c r="Q15426" s="118"/>
      <c r="R15426" s="118"/>
      <c r="S15426" s="118"/>
      <c r="T15426" s="118"/>
      <c r="U15426" s="118"/>
      <c r="V15426" s="118"/>
      <c r="W15426" s="118"/>
      <c r="X15426" s="118"/>
      <c r="Y15426" s="118"/>
      <c r="Z15426" s="118"/>
      <c r="AA15426" s="118"/>
      <c r="AB15426" s="118"/>
    </row>
    <row r="15427" spans="1:28">
      <c r="A15427" s="113"/>
      <c r="B15427" s="113"/>
      <c r="C15427" s="114"/>
      <c r="D15427" s="115"/>
      <c r="E15427" s="115"/>
      <c r="F15427" s="116"/>
      <c r="G15427" s="116"/>
      <c r="H15427" s="116"/>
      <c r="I15427" s="116"/>
      <c r="J15427" s="117"/>
      <c r="K15427" s="117"/>
      <c r="L15427" s="114"/>
      <c r="M15427" s="114"/>
      <c r="N15427" s="114"/>
      <c r="O15427" s="114"/>
      <c r="P15427" s="118"/>
      <c r="Q15427" s="118"/>
      <c r="R15427" s="118"/>
      <c r="S15427" s="118"/>
      <c r="T15427" s="118"/>
      <c r="U15427" s="118"/>
      <c r="V15427" s="118"/>
      <c r="W15427" s="118"/>
      <c r="X15427" s="118"/>
      <c r="Y15427" s="118"/>
      <c r="Z15427" s="118"/>
      <c r="AA15427" s="118"/>
      <c r="AB15427" s="118"/>
    </row>
    <row r="15428" spans="1:28">
      <c r="A15428" s="113"/>
      <c r="B15428" s="113"/>
      <c r="C15428" s="114"/>
      <c r="D15428" s="115"/>
      <c r="E15428" s="115"/>
      <c r="F15428" s="116"/>
      <c r="G15428" s="116"/>
      <c r="H15428" s="116"/>
      <c r="I15428" s="116"/>
      <c r="J15428" s="117"/>
      <c r="K15428" s="117"/>
      <c r="L15428" s="114"/>
      <c r="M15428" s="114"/>
      <c r="N15428" s="114"/>
      <c r="O15428" s="114"/>
      <c r="P15428" s="118"/>
      <c r="Q15428" s="118"/>
      <c r="R15428" s="118"/>
      <c r="S15428" s="118"/>
      <c r="T15428" s="118"/>
      <c r="U15428" s="118"/>
      <c r="V15428" s="118"/>
      <c r="W15428" s="118"/>
      <c r="X15428" s="118"/>
      <c r="Y15428" s="118"/>
      <c r="Z15428" s="118"/>
      <c r="AA15428" s="118"/>
      <c r="AB15428" s="118"/>
    </row>
    <row r="15429" spans="1:28">
      <c r="A15429" s="113"/>
      <c r="B15429" s="113"/>
      <c r="C15429" s="114"/>
      <c r="D15429" s="115"/>
      <c r="E15429" s="115"/>
      <c r="F15429" s="116"/>
      <c r="G15429" s="116"/>
      <c r="H15429" s="116"/>
      <c r="I15429" s="116"/>
      <c r="J15429" s="117"/>
      <c r="K15429" s="117"/>
      <c r="L15429" s="114"/>
      <c r="M15429" s="114"/>
      <c r="N15429" s="114"/>
      <c r="O15429" s="114"/>
      <c r="P15429" s="118"/>
      <c r="Q15429" s="118"/>
      <c r="R15429" s="118"/>
      <c r="S15429" s="118"/>
      <c r="T15429" s="118"/>
      <c r="U15429" s="118"/>
      <c r="V15429" s="118"/>
      <c r="W15429" s="118"/>
      <c r="X15429" s="118"/>
      <c r="Y15429" s="118"/>
      <c r="Z15429" s="118"/>
      <c r="AA15429" s="118"/>
      <c r="AB15429" s="118"/>
    </row>
    <row r="15430" spans="1:28">
      <c r="A15430" s="113"/>
      <c r="B15430" s="113"/>
      <c r="C15430" s="114"/>
      <c r="D15430" s="115"/>
      <c r="E15430" s="115"/>
      <c r="F15430" s="116"/>
      <c r="G15430" s="116"/>
      <c r="H15430" s="116"/>
      <c r="I15430" s="116"/>
      <c r="J15430" s="117"/>
      <c r="K15430" s="117"/>
      <c r="L15430" s="114"/>
      <c r="M15430" s="114"/>
      <c r="N15430" s="114"/>
      <c r="O15430" s="114"/>
      <c r="P15430" s="118"/>
      <c r="Q15430" s="118"/>
      <c r="R15430" s="118"/>
      <c r="S15430" s="118"/>
      <c r="T15430" s="118"/>
      <c r="U15430" s="118"/>
      <c r="V15430" s="118"/>
      <c r="W15430" s="118"/>
      <c r="X15430" s="118"/>
      <c r="Y15430" s="118"/>
      <c r="Z15430" s="118"/>
      <c r="AA15430" s="118"/>
      <c r="AB15430" s="118"/>
    </row>
    <row r="15431" spans="1:28">
      <c r="A15431" s="113"/>
      <c r="B15431" s="113"/>
      <c r="C15431" s="114"/>
      <c r="D15431" s="115"/>
      <c r="E15431" s="115"/>
      <c r="F15431" s="116"/>
      <c r="G15431" s="116"/>
      <c r="H15431" s="116"/>
      <c r="I15431" s="116"/>
      <c r="J15431" s="117"/>
      <c r="K15431" s="117"/>
      <c r="L15431" s="114"/>
      <c r="M15431" s="114"/>
      <c r="N15431" s="114"/>
      <c r="O15431" s="114"/>
      <c r="P15431" s="118"/>
      <c r="Q15431" s="118"/>
      <c r="R15431" s="118"/>
      <c r="S15431" s="118"/>
      <c r="T15431" s="118"/>
      <c r="U15431" s="118"/>
      <c r="V15431" s="118"/>
      <c r="W15431" s="118"/>
      <c r="X15431" s="118"/>
      <c r="Y15431" s="118"/>
      <c r="Z15431" s="118"/>
      <c r="AA15431" s="118"/>
      <c r="AB15431" s="118"/>
    </row>
    <row r="15432" spans="1:28">
      <c r="A15432" s="113"/>
      <c r="B15432" s="113"/>
      <c r="C15432" s="114"/>
      <c r="D15432" s="115"/>
      <c r="E15432" s="115"/>
      <c r="F15432" s="116"/>
      <c r="G15432" s="116"/>
      <c r="H15432" s="116"/>
      <c r="I15432" s="116"/>
      <c r="J15432" s="117"/>
      <c r="K15432" s="117"/>
      <c r="L15432" s="114"/>
      <c r="M15432" s="114"/>
      <c r="N15432" s="114"/>
      <c r="O15432" s="114"/>
      <c r="P15432" s="118"/>
      <c r="Q15432" s="118"/>
      <c r="R15432" s="118"/>
      <c r="S15432" s="118"/>
      <c r="T15432" s="118"/>
      <c r="U15432" s="118"/>
      <c r="V15432" s="118"/>
      <c r="W15432" s="118"/>
      <c r="X15432" s="118"/>
      <c r="Y15432" s="118"/>
      <c r="Z15432" s="118"/>
      <c r="AA15432" s="118"/>
      <c r="AB15432" s="118"/>
    </row>
    <row r="15433" spans="1:28">
      <c r="A15433" s="113"/>
      <c r="B15433" s="113"/>
      <c r="C15433" s="114"/>
      <c r="D15433" s="115"/>
      <c r="E15433" s="115"/>
      <c r="F15433" s="116"/>
      <c r="G15433" s="116"/>
      <c r="H15433" s="116"/>
      <c r="I15433" s="116"/>
      <c r="J15433" s="117"/>
      <c r="K15433" s="117"/>
      <c r="L15433" s="114"/>
      <c r="M15433" s="114"/>
      <c r="N15433" s="114"/>
      <c r="O15433" s="114"/>
      <c r="P15433" s="118"/>
      <c r="Q15433" s="118"/>
      <c r="R15433" s="118"/>
      <c r="S15433" s="118"/>
      <c r="T15433" s="118"/>
      <c r="U15433" s="118"/>
      <c r="V15433" s="118"/>
      <c r="W15433" s="118"/>
      <c r="X15433" s="118"/>
      <c r="Y15433" s="118"/>
      <c r="Z15433" s="118"/>
      <c r="AA15433" s="118"/>
      <c r="AB15433" s="118"/>
    </row>
    <row r="15434" spans="1:28">
      <c r="A15434" s="113"/>
      <c r="B15434" s="113"/>
      <c r="C15434" s="114"/>
      <c r="D15434" s="115"/>
      <c r="E15434" s="115"/>
      <c r="F15434" s="116"/>
      <c r="G15434" s="116"/>
      <c r="H15434" s="116"/>
      <c r="I15434" s="116"/>
      <c r="J15434" s="117"/>
      <c r="K15434" s="117"/>
      <c r="L15434" s="114"/>
      <c r="M15434" s="114"/>
      <c r="N15434" s="114"/>
      <c r="O15434" s="114"/>
      <c r="P15434" s="118"/>
      <c r="Q15434" s="118"/>
      <c r="R15434" s="118"/>
      <c r="S15434" s="118"/>
      <c r="T15434" s="118"/>
      <c r="U15434" s="118"/>
      <c r="V15434" s="118"/>
      <c r="W15434" s="118"/>
      <c r="X15434" s="118"/>
      <c r="Y15434" s="118"/>
      <c r="Z15434" s="118"/>
      <c r="AA15434" s="118"/>
      <c r="AB15434" s="118"/>
    </row>
    <row r="15435" spans="1:28">
      <c r="A15435" s="113"/>
      <c r="B15435" s="113"/>
      <c r="C15435" s="114"/>
      <c r="D15435" s="115"/>
      <c r="E15435" s="115"/>
      <c r="F15435" s="116"/>
      <c r="G15435" s="116"/>
      <c r="H15435" s="116"/>
      <c r="I15435" s="116"/>
      <c r="J15435" s="117"/>
      <c r="K15435" s="117"/>
      <c r="L15435" s="114"/>
      <c r="M15435" s="114"/>
      <c r="N15435" s="114"/>
      <c r="O15435" s="114"/>
      <c r="P15435" s="118"/>
      <c r="Q15435" s="118"/>
      <c r="R15435" s="118"/>
      <c r="S15435" s="118"/>
      <c r="T15435" s="118"/>
      <c r="U15435" s="118"/>
      <c r="V15435" s="118"/>
      <c r="W15435" s="118"/>
      <c r="X15435" s="118"/>
      <c r="Y15435" s="118"/>
      <c r="Z15435" s="118"/>
      <c r="AA15435" s="118"/>
      <c r="AB15435" s="118"/>
    </row>
    <row r="15436" spans="1:28">
      <c r="A15436" s="113"/>
      <c r="B15436" s="113"/>
      <c r="C15436" s="114"/>
      <c r="D15436" s="115"/>
      <c r="E15436" s="115"/>
      <c r="F15436" s="116"/>
      <c r="G15436" s="116"/>
      <c r="H15436" s="116"/>
      <c r="I15436" s="116"/>
      <c r="J15436" s="117"/>
      <c r="K15436" s="117"/>
      <c r="L15436" s="114"/>
      <c r="M15436" s="114"/>
      <c r="N15436" s="114"/>
      <c r="O15436" s="114"/>
      <c r="P15436" s="118"/>
      <c r="Q15436" s="118"/>
      <c r="R15436" s="118"/>
      <c r="S15436" s="118"/>
      <c r="T15436" s="118"/>
      <c r="U15436" s="118"/>
      <c r="V15436" s="118"/>
      <c r="W15436" s="118"/>
      <c r="X15436" s="118"/>
      <c r="Y15436" s="118"/>
      <c r="Z15436" s="118"/>
      <c r="AA15436" s="118"/>
      <c r="AB15436" s="118"/>
    </row>
    <row r="15437" spans="1:28">
      <c r="A15437" s="113"/>
      <c r="B15437" s="113"/>
      <c r="C15437" s="114"/>
      <c r="D15437" s="115"/>
      <c r="E15437" s="115"/>
      <c r="F15437" s="116"/>
      <c r="G15437" s="116"/>
      <c r="H15437" s="116"/>
      <c r="I15437" s="116"/>
      <c r="J15437" s="117"/>
      <c r="K15437" s="117"/>
      <c r="L15437" s="114"/>
      <c r="M15437" s="114"/>
      <c r="N15437" s="114"/>
      <c r="O15437" s="114"/>
      <c r="P15437" s="118"/>
      <c r="Q15437" s="118"/>
      <c r="R15437" s="118"/>
      <c r="S15437" s="118"/>
      <c r="T15437" s="118"/>
      <c r="U15437" s="118"/>
      <c r="V15437" s="118"/>
      <c r="W15437" s="118"/>
      <c r="X15437" s="118"/>
      <c r="Y15437" s="118"/>
      <c r="Z15437" s="118"/>
      <c r="AA15437" s="118"/>
      <c r="AB15437" s="118"/>
    </row>
    <row r="15438" spans="1:28">
      <c r="A15438" s="113"/>
      <c r="B15438" s="113"/>
      <c r="C15438" s="114"/>
      <c r="D15438" s="115"/>
      <c r="E15438" s="115"/>
      <c r="F15438" s="116"/>
      <c r="G15438" s="116"/>
      <c r="H15438" s="116"/>
      <c r="I15438" s="116"/>
      <c r="J15438" s="117"/>
      <c r="K15438" s="117"/>
      <c r="L15438" s="114"/>
      <c r="M15438" s="114"/>
      <c r="N15438" s="114"/>
      <c r="O15438" s="114"/>
      <c r="P15438" s="118"/>
      <c r="Q15438" s="118"/>
      <c r="R15438" s="118"/>
      <c r="S15438" s="118"/>
      <c r="T15438" s="118"/>
      <c r="U15438" s="118"/>
      <c r="V15438" s="118"/>
      <c r="W15438" s="118"/>
      <c r="X15438" s="118"/>
      <c r="Y15438" s="118"/>
      <c r="Z15438" s="118"/>
      <c r="AA15438" s="118"/>
      <c r="AB15438" s="118"/>
    </row>
    <row r="15439" spans="1:28">
      <c r="A15439" s="113"/>
      <c r="B15439" s="113"/>
      <c r="C15439" s="114"/>
      <c r="D15439" s="115"/>
      <c r="E15439" s="115"/>
      <c r="F15439" s="116"/>
      <c r="G15439" s="116"/>
      <c r="H15439" s="116"/>
      <c r="I15439" s="116"/>
      <c r="J15439" s="117"/>
      <c r="K15439" s="117"/>
      <c r="L15439" s="114"/>
      <c r="M15439" s="114"/>
      <c r="N15439" s="114"/>
      <c r="O15439" s="114"/>
      <c r="P15439" s="118"/>
      <c r="Q15439" s="118"/>
      <c r="R15439" s="118"/>
      <c r="S15439" s="118"/>
      <c r="T15439" s="118"/>
      <c r="U15439" s="118"/>
      <c r="V15439" s="118"/>
      <c r="W15439" s="118"/>
      <c r="X15439" s="118"/>
      <c r="Y15439" s="118"/>
      <c r="Z15439" s="118"/>
      <c r="AA15439" s="118"/>
      <c r="AB15439" s="118"/>
    </row>
    <row r="15440" spans="1:28">
      <c r="A15440" s="113"/>
      <c r="B15440" s="113"/>
      <c r="C15440" s="114"/>
      <c r="D15440" s="115"/>
      <c r="E15440" s="115"/>
      <c r="F15440" s="116"/>
      <c r="G15440" s="116"/>
      <c r="H15440" s="116"/>
      <c r="I15440" s="116"/>
      <c r="J15440" s="117"/>
      <c r="K15440" s="117"/>
      <c r="L15440" s="114"/>
      <c r="M15440" s="114"/>
      <c r="N15440" s="114"/>
      <c r="O15440" s="114"/>
      <c r="P15440" s="118"/>
      <c r="Q15440" s="118"/>
      <c r="R15440" s="118"/>
      <c r="S15440" s="118"/>
      <c r="T15440" s="118"/>
      <c r="U15440" s="118"/>
      <c r="V15440" s="118"/>
      <c r="W15440" s="118"/>
      <c r="X15440" s="118"/>
      <c r="Y15440" s="118"/>
      <c r="Z15440" s="118"/>
      <c r="AA15440" s="118"/>
      <c r="AB15440" s="118"/>
    </row>
    <row r="15441" spans="1:28">
      <c r="A15441" s="113"/>
      <c r="B15441" s="113"/>
      <c r="C15441" s="114"/>
      <c r="D15441" s="115"/>
      <c r="E15441" s="115"/>
      <c r="F15441" s="116"/>
      <c r="G15441" s="116"/>
      <c r="H15441" s="116"/>
      <c r="I15441" s="116"/>
      <c r="J15441" s="117"/>
      <c r="K15441" s="117"/>
      <c r="L15441" s="114"/>
      <c r="M15441" s="114"/>
      <c r="N15441" s="114"/>
      <c r="O15441" s="114"/>
      <c r="P15441" s="118"/>
      <c r="Q15441" s="118"/>
      <c r="R15441" s="118"/>
      <c r="S15441" s="118"/>
      <c r="T15441" s="118"/>
      <c r="U15441" s="118"/>
      <c r="V15441" s="118"/>
      <c r="W15441" s="118"/>
      <c r="X15441" s="118"/>
      <c r="Y15441" s="118"/>
      <c r="Z15441" s="118"/>
      <c r="AA15441" s="118"/>
      <c r="AB15441" s="118"/>
    </row>
    <row r="15442" spans="1:28">
      <c r="A15442" s="113"/>
      <c r="B15442" s="113"/>
      <c r="C15442" s="114"/>
      <c r="D15442" s="115"/>
      <c r="E15442" s="115"/>
      <c r="F15442" s="116"/>
      <c r="G15442" s="116"/>
      <c r="H15442" s="116"/>
      <c r="I15442" s="116"/>
      <c r="J15442" s="117"/>
      <c r="K15442" s="117"/>
      <c r="L15442" s="114"/>
      <c r="M15442" s="114"/>
      <c r="N15442" s="114"/>
      <c r="O15442" s="114"/>
      <c r="P15442" s="118"/>
      <c r="Q15442" s="118"/>
      <c r="R15442" s="118"/>
      <c r="S15442" s="118"/>
      <c r="T15442" s="118"/>
      <c r="U15442" s="118"/>
      <c r="V15442" s="118"/>
      <c r="W15442" s="118"/>
      <c r="X15442" s="118"/>
      <c r="Y15442" s="118"/>
      <c r="Z15442" s="118"/>
      <c r="AA15442" s="118"/>
      <c r="AB15442" s="118"/>
    </row>
    <row r="15443" spans="1:28">
      <c r="A15443" s="113"/>
      <c r="B15443" s="113"/>
      <c r="C15443" s="114"/>
      <c r="D15443" s="115"/>
      <c r="E15443" s="115"/>
      <c r="F15443" s="116"/>
      <c r="G15443" s="116"/>
      <c r="H15443" s="116"/>
      <c r="I15443" s="116"/>
      <c r="J15443" s="117"/>
      <c r="K15443" s="117"/>
      <c r="L15443" s="114"/>
      <c r="M15443" s="114"/>
      <c r="N15443" s="114"/>
      <c r="O15443" s="114"/>
      <c r="P15443" s="118"/>
      <c r="Q15443" s="118"/>
      <c r="R15443" s="118"/>
      <c r="S15443" s="118"/>
      <c r="T15443" s="118"/>
      <c r="U15443" s="118"/>
      <c r="V15443" s="118"/>
      <c r="W15443" s="118"/>
      <c r="X15443" s="118"/>
      <c r="Y15443" s="118"/>
      <c r="Z15443" s="118"/>
      <c r="AA15443" s="118"/>
      <c r="AB15443" s="118"/>
    </row>
    <row r="15444" spans="1:28">
      <c r="A15444" s="113"/>
      <c r="B15444" s="113"/>
      <c r="C15444" s="114"/>
      <c r="D15444" s="115"/>
      <c r="E15444" s="115"/>
      <c r="F15444" s="116"/>
      <c r="G15444" s="116"/>
      <c r="H15444" s="116"/>
      <c r="I15444" s="116"/>
      <c r="J15444" s="117"/>
      <c r="K15444" s="117"/>
      <c r="L15444" s="114"/>
      <c r="M15444" s="114"/>
      <c r="N15444" s="114"/>
      <c r="O15444" s="114"/>
      <c r="P15444" s="118"/>
      <c r="Q15444" s="118"/>
      <c r="R15444" s="118"/>
      <c r="S15444" s="118"/>
      <c r="T15444" s="118"/>
      <c r="U15444" s="118"/>
      <c r="V15444" s="118"/>
      <c r="W15444" s="118"/>
      <c r="X15444" s="118"/>
      <c r="Y15444" s="118"/>
      <c r="Z15444" s="118"/>
      <c r="AA15444" s="118"/>
      <c r="AB15444" s="118"/>
    </row>
    <row r="15445" spans="1:28">
      <c r="A15445" s="113"/>
      <c r="B15445" s="113"/>
      <c r="C15445" s="114"/>
      <c r="D15445" s="115"/>
      <c r="E15445" s="115"/>
      <c r="F15445" s="116"/>
      <c r="G15445" s="116"/>
      <c r="H15445" s="116"/>
      <c r="I15445" s="116"/>
      <c r="J15445" s="117"/>
      <c r="K15445" s="117"/>
      <c r="L15445" s="114"/>
      <c r="M15445" s="114"/>
      <c r="N15445" s="114"/>
      <c r="O15445" s="114"/>
      <c r="P15445" s="118"/>
      <c r="Q15445" s="118"/>
      <c r="R15445" s="118"/>
      <c r="S15445" s="118"/>
      <c r="T15445" s="118"/>
      <c r="U15445" s="118"/>
      <c r="V15445" s="118"/>
      <c r="W15445" s="118"/>
      <c r="X15445" s="118"/>
      <c r="Y15445" s="118"/>
      <c r="Z15445" s="118"/>
      <c r="AA15445" s="118"/>
      <c r="AB15445" s="118"/>
    </row>
    <row r="15446" spans="1:28">
      <c r="A15446" s="113"/>
      <c r="B15446" s="113"/>
      <c r="C15446" s="114"/>
      <c r="D15446" s="115"/>
      <c r="E15446" s="115"/>
      <c r="F15446" s="116"/>
      <c r="G15446" s="116"/>
      <c r="H15446" s="116"/>
      <c r="I15446" s="116"/>
      <c r="J15446" s="117"/>
      <c r="K15446" s="117"/>
      <c r="L15446" s="114"/>
      <c r="M15446" s="114"/>
      <c r="N15446" s="114"/>
      <c r="O15446" s="114"/>
      <c r="P15446" s="118"/>
      <c r="Q15446" s="118"/>
      <c r="R15446" s="118"/>
      <c r="S15446" s="118"/>
      <c r="T15446" s="118"/>
      <c r="U15446" s="118"/>
      <c r="V15446" s="118"/>
      <c r="W15446" s="118"/>
      <c r="X15446" s="118"/>
      <c r="Y15446" s="118"/>
      <c r="Z15446" s="118"/>
      <c r="AA15446" s="118"/>
      <c r="AB15446" s="118"/>
    </row>
    <row r="15447" spans="1:28">
      <c r="A15447" s="113"/>
      <c r="B15447" s="113"/>
      <c r="C15447" s="114"/>
      <c r="D15447" s="115"/>
      <c r="E15447" s="115"/>
      <c r="F15447" s="116"/>
      <c r="G15447" s="116"/>
      <c r="H15447" s="116"/>
      <c r="I15447" s="116"/>
      <c r="J15447" s="117"/>
      <c r="K15447" s="117"/>
      <c r="L15447" s="114"/>
      <c r="M15447" s="114"/>
      <c r="N15447" s="114"/>
      <c r="O15447" s="114"/>
      <c r="P15447" s="118"/>
      <c r="Q15447" s="118"/>
      <c r="R15447" s="118"/>
      <c r="S15447" s="118"/>
      <c r="T15447" s="118"/>
      <c r="U15447" s="118"/>
      <c r="V15447" s="118"/>
      <c r="W15447" s="118"/>
      <c r="X15447" s="118"/>
      <c r="Y15447" s="118"/>
      <c r="Z15447" s="118"/>
      <c r="AA15447" s="118"/>
      <c r="AB15447" s="118"/>
    </row>
    <row r="15448" spans="1:28">
      <c r="A15448" s="113"/>
      <c r="B15448" s="113"/>
      <c r="C15448" s="114"/>
      <c r="D15448" s="115"/>
      <c r="E15448" s="115"/>
      <c r="F15448" s="116"/>
      <c r="G15448" s="116"/>
      <c r="H15448" s="116"/>
      <c r="I15448" s="116"/>
      <c r="J15448" s="117"/>
      <c r="K15448" s="117"/>
      <c r="L15448" s="114"/>
      <c r="M15448" s="114"/>
      <c r="N15448" s="114"/>
      <c r="O15448" s="114"/>
      <c r="P15448" s="118"/>
      <c r="Q15448" s="118"/>
      <c r="R15448" s="118"/>
      <c r="S15448" s="118"/>
      <c r="T15448" s="118"/>
      <c r="U15448" s="118"/>
      <c r="V15448" s="118"/>
      <c r="W15448" s="118"/>
      <c r="X15448" s="118"/>
      <c r="Y15448" s="118"/>
      <c r="Z15448" s="118"/>
      <c r="AA15448" s="118"/>
      <c r="AB15448" s="118"/>
    </row>
    <row r="15449" spans="1:28">
      <c r="A15449" s="113"/>
      <c r="B15449" s="113"/>
      <c r="C15449" s="114"/>
      <c r="D15449" s="115"/>
      <c r="E15449" s="115"/>
      <c r="F15449" s="116"/>
      <c r="G15449" s="116"/>
      <c r="H15449" s="116"/>
      <c r="I15449" s="116"/>
      <c r="J15449" s="117"/>
      <c r="K15449" s="117"/>
      <c r="L15449" s="114"/>
      <c r="M15449" s="114"/>
      <c r="N15449" s="114"/>
      <c r="O15449" s="114"/>
      <c r="P15449" s="118"/>
      <c r="Q15449" s="118"/>
      <c r="R15449" s="118"/>
      <c r="S15449" s="118"/>
      <c r="T15449" s="118"/>
      <c r="U15449" s="118"/>
      <c r="V15449" s="118"/>
      <c r="W15449" s="118"/>
      <c r="X15449" s="118"/>
      <c r="Y15449" s="118"/>
      <c r="Z15449" s="118"/>
      <c r="AA15449" s="118"/>
      <c r="AB15449" s="118"/>
    </row>
    <row r="15450" spans="1:28">
      <c r="A15450" s="113"/>
      <c r="B15450" s="113"/>
      <c r="C15450" s="114"/>
      <c r="D15450" s="115"/>
      <c r="E15450" s="115"/>
      <c r="F15450" s="116"/>
      <c r="G15450" s="116"/>
      <c r="H15450" s="116"/>
      <c r="I15450" s="116"/>
      <c r="J15450" s="117"/>
      <c r="K15450" s="117"/>
      <c r="L15450" s="114"/>
      <c r="M15450" s="114"/>
      <c r="N15450" s="114"/>
      <c r="O15450" s="114"/>
      <c r="P15450" s="118"/>
      <c r="Q15450" s="118"/>
      <c r="R15450" s="118"/>
      <c r="S15450" s="118"/>
      <c r="T15450" s="118"/>
      <c r="U15450" s="118"/>
      <c r="V15450" s="118"/>
      <c r="W15450" s="118"/>
      <c r="X15450" s="118"/>
      <c r="Y15450" s="118"/>
      <c r="Z15450" s="118"/>
      <c r="AA15450" s="118"/>
      <c r="AB15450" s="118"/>
    </row>
    <row r="15451" spans="1:28">
      <c r="A15451" s="113"/>
      <c r="B15451" s="113"/>
      <c r="C15451" s="114"/>
      <c r="D15451" s="115"/>
      <c r="E15451" s="115"/>
      <c r="F15451" s="116"/>
      <c r="G15451" s="116"/>
      <c r="H15451" s="116"/>
      <c r="I15451" s="116"/>
      <c r="J15451" s="117"/>
      <c r="K15451" s="117"/>
      <c r="L15451" s="114"/>
      <c r="M15451" s="114"/>
      <c r="N15451" s="114"/>
      <c r="O15451" s="114"/>
      <c r="P15451" s="118"/>
      <c r="Q15451" s="118"/>
      <c r="R15451" s="118"/>
      <c r="S15451" s="118"/>
      <c r="T15451" s="118"/>
      <c r="U15451" s="118"/>
      <c r="V15451" s="118"/>
      <c r="W15451" s="118"/>
      <c r="X15451" s="118"/>
      <c r="Y15451" s="118"/>
      <c r="Z15451" s="118"/>
      <c r="AA15451" s="118"/>
      <c r="AB15451" s="118"/>
    </row>
    <row r="15452" spans="1:28">
      <c r="A15452" s="113"/>
      <c r="B15452" s="113"/>
      <c r="C15452" s="114"/>
      <c r="D15452" s="115"/>
      <c r="E15452" s="115"/>
      <c r="F15452" s="116"/>
      <c r="G15452" s="116"/>
      <c r="H15452" s="116"/>
      <c r="I15452" s="116"/>
      <c r="J15452" s="117"/>
      <c r="K15452" s="117"/>
      <c r="L15452" s="114"/>
      <c r="M15452" s="114"/>
      <c r="N15452" s="114"/>
      <c r="O15452" s="114"/>
      <c r="P15452" s="118"/>
      <c r="Q15452" s="118"/>
      <c r="R15452" s="118"/>
      <c r="S15452" s="118"/>
      <c r="T15452" s="118"/>
      <c r="U15452" s="118"/>
      <c r="V15452" s="118"/>
      <c r="W15452" s="118"/>
      <c r="X15452" s="118"/>
      <c r="Y15452" s="118"/>
      <c r="Z15452" s="118"/>
      <c r="AA15452" s="118"/>
      <c r="AB15452" s="118"/>
    </row>
    <row r="15453" spans="1:28">
      <c r="A15453" s="113"/>
      <c r="B15453" s="113"/>
      <c r="C15453" s="114"/>
      <c r="D15453" s="115"/>
      <c r="E15453" s="115"/>
      <c r="F15453" s="116"/>
      <c r="G15453" s="116"/>
      <c r="H15453" s="116"/>
      <c r="I15453" s="116"/>
      <c r="J15453" s="117"/>
      <c r="K15453" s="117"/>
      <c r="L15453" s="114"/>
      <c r="M15453" s="114"/>
      <c r="N15453" s="114"/>
      <c r="O15453" s="114"/>
      <c r="P15453" s="118"/>
      <c r="Q15453" s="118"/>
      <c r="R15453" s="118"/>
      <c r="S15453" s="118"/>
      <c r="T15453" s="118"/>
      <c r="U15453" s="118"/>
      <c r="V15453" s="118"/>
      <c r="W15453" s="118"/>
      <c r="X15453" s="118"/>
      <c r="Y15453" s="118"/>
      <c r="Z15453" s="118"/>
      <c r="AA15453" s="118"/>
      <c r="AB15453" s="118"/>
    </row>
    <row r="15454" spans="1:28">
      <c r="A15454" s="113"/>
      <c r="B15454" s="113"/>
      <c r="C15454" s="114"/>
      <c r="D15454" s="115"/>
      <c r="E15454" s="115"/>
      <c r="F15454" s="116"/>
      <c r="G15454" s="116"/>
      <c r="H15454" s="116"/>
      <c r="I15454" s="116"/>
      <c r="J15454" s="117"/>
      <c r="K15454" s="117"/>
      <c r="L15454" s="114"/>
      <c r="M15454" s="114"/>
      <c r="N15454" s="114"/>
      <c r="O15454" s="114"/>
      <c r="P15454" s="118"/>
      <c r="Q15454" s="118"/>
      <c r="R15454" s="118"/>
      <c r="S15454" s="118"/>
      <c r="T15454" s="118"/>
      <c r="U15454" s="118"/>
      <c r="V15454" s="118"/>
      <c r="W15454" s="118"/>
      <c r="X15454" s="118"/>
      <c r="Y15454" s="118"/>
      <c r="Z15454" s="118"/>
      <c r="AA15454" s="118"/>
      <c r="AB15454" s="118"/>
    </row>
    <row r="15455" spans="1:28">
      <c r="A15455" s="113"/>
      <c r="B15455" s="113"/>
      <c r="C15455" s="114"/>
      <c r="D15455" s="115"/>
      <c r="E15455" s="115"/>
      <c r="F15455" s="116"/>
      <c r="G15455" s="116"/>
      <c r="H15455" s="116"/>
      <c r="I15455" s="116"/>
      <c r="J15455" s="117"/>
      <c r="K15455" s="117"/>
      <c r="L15455" s="114"/>
      <c r="M15455" s="114"/>
      <c r="N15455" s="114"/>
      <c r="O15455" s="114"/>
      <c r="P15455" s="118"/>
      <c r="Q15455" s="118"/>
      <c r="R15455" s="118"/>
      <c r="S15455" s="118"/>
      <c r="T15455" s="118"/>
      <c r="U15455" s="118"/>
      <c r="V15455" s="118"/>
      <c r="W15455" s="118"/>
      <c r="X15455" s="118"/>
      <c r="Y15455" s="118"/>
      <c r="Z15455" s="118"/>
      <c r="AA15455" s="118"/>
      <c r="AB15455" s="118"/>
    </row>
    <row r="15456" spans="1:28">
      <c r="A15456" s="113"/>
      <c r="B15456" s="113"/>
      <c r="C15456" s="114"/>
      <c r="D15456" s="115"/>
      <c r="E15456" s="115"/>
      <c r="F15456" s="116"/>
      <c r="G15456" s="116"/>
      <c r="H15456" s="116"/>
      <c r="I15456" s="116"/>
      <c r="J15456" s="117"/>
      <c r="K15456" s="117"/>
      <c r="L15456" s="114"/>
      <c r="M15456" s="114"/>
      <c r="N15456" s="114"/>
      <c r="O15456" s="114"/>
      <c r="P15456" s="118"/>
      <c r="Q15456" s="118"/>
      <c r="R15456" s="118"/>
      <c r="S15456" s="118"/>
      <c r="T15456" s="118"/>
      <c r="U15456" s="118"/>
      <c r="V15456" s="118"/>
      <c r="W15456" s="118"/>
      <c r="X15456" s="118"/>
      <c r="Y15456" s="118"/>
      <c r="Z15456" s="118"/>
      <c r="AA15456" s="118"/>
      <c r="AB15456" s="118"/>
    </row>
    <row r="15457" spans="1:28">
      <c r="A15457" s="113"/>
      <c r="B15457" s="113"/>
      <c r="C15457" s="114"/>
      <c r="D15457" s="115"/>
      <c r="E15457" s="115"/>
      <c r="F15457" s="116"/>
      <c r="G15457" s="116"/>
      <c r="H15457" s="116"/>
      <c r="I15457" s="116"/>
      <c r="J15457" s="117"/>
      <c r="K15457" s="117"/>
      <c r="L15457" s="114"/>
      <c r="M15457" s="114"/>
      <c r="N15457" s="114"/>
      <c r="O15457" s="114"/>
      <c r="P15457" s="118"/>
      <c r="Q15457" s="118"/>
      <c r="R15457" s="118"/>
      <c r="S15457" s="118"/>
      <c r="T15457" s="118"/>
      <c r="U15457" s="118"/>
      <c r="V15457" s="118"/>
      <c r="W15457" s="118"/>
      <c r="X15457" s="118"/>
      <c r="Y15457" s="118"/>
      <c r="Z15457" s="118"/>
      <c r="AA15457" s="118"/>
      <c r="AB15457" s="118"/>
    </row>
    <row r="15458" spans="1:28">
      <c r="A15458" s="113"/>
      <c r="B15458" s="113"/>
      <c r="C15458" s="114"/>
      <c r="D15458" s="115"/>
      <c r="E15458" s="115"/>
      <c r="F15458" s="116"/>
      <c r="G15458" s="116"/>
      <c r="H15458" s="116"/>
      <c r="I15458" s="116"/>
      <c r="J15458" s="117"/>
      <c r="K15458" s="117"/>
      <c r="L15458" s="114"/>
      <c r="M15458" s="114"/>
      <c r="N15458" s="114"/>
      <c r="O15458" s="114"/>
      <c r="P15458" s="118"/>
      <c r="Q15458" s="118"/>
      <c r="R15458" s="118"/>
      <c r="S15458" s="118"/>
      <c r="T15458" s="118"/>
      <c r="U15458" s="118"/>
      <c r="V15458" s="118"/>
      <c r="W15458" s="118"/>
      <c r="X15458" s="118"/>
      <c r="Y15458" s="118"/>
      <c r="Z15458" s="118"/>
      <c r="AA15458" s="118"/>
      <c r="AB15458" s="118"/>
    </row>
    <row r="15459" spans="1:28">
      <c r="A15459" s="113"/>
      <c r="B15459" s="113"/>
      <c r="C15459" s="114"/>
      <c r="D15459" s="115"/>
      <c r="E15459" s="115"/>
      <c r="F15459" s="116"/>
      <c r="G15459" s="116"/>
      <c r="H15459" s="116"/>
      <c r="I15459" s="116"/>
      <c r="J15459" s="117"/>
      <c r="K15459" s="117"/>
      <c r="L15459" s="114"/>
      <c r="M15459" s="114"/>
      <c r="N15459" s="114"/>
      <c r="O15459" s="114"/>
      <c r="P15459" s="118"/>
      <c r="Q15459" s="118"/>
      <c r="R15459" s="118"/>
      <c r="S15459" s="118"/>
      <c r="T15459" s="118"/>
      <c r="U15459" s="118"/>
      <c r="V15459" s="118"/>
      <c r="W15459" s="118"/>
      <c r="X15459" s="118"/>
      <c r="Y15459" s="118"/>
      <c r="Z15459" s="118"/>
      <c r="AA15459" s="118"/>
      <c r="AB15459" s="118"/>
    </row>
    <row r="15460" spans="1:28">
      <c r="A15460" s="113"/>
      <c r="B15460" s="113"/>
      <c r="C15460" s="114"/>
      <c r="D15460" s="115"/>
      <c r="E15460" s="115"/>
      <c r="F15460" s="116"/>
      <c r="G15460" s="116"/>
      <c r="H15460" s="116"/>
      <c r="I15460" s="116"/>
      <c r="J15460" s="117"/>
      <c r="K15460" s="117"/>
      <c r="L15460" s="114"/>
      <c r="M15460" s="114"/>
      <c r="N15460" s="114"/>
      <c r="O15460" s="114"/>
      <c r="P15460" s="118"/>
      <c r="Q15460" s="118"/>
      <c r="R15460" s="118"/>
      <c r="S15460" s="118"/>
      <c r="T15460" s="118"/>
      <c r="U15460" s="118"/>
      <c r="V15460" s="118"/>
      <c r="W15460" s="118"/>
      <c r="X15460" s="118"/>
      <c r="Y15460" s="118"/>
      <c r="Z15460" s="118"/>
      <c r="AA15460" s="118"/>
      <c r="AB15460" s="118"/>
    </row>
    <row r="15461" spans="1:28">
      <c r="A15461" s="113"/>
      <c r="B15461" s="113"/>
      <c r="C15461" s="114"/>
      <c r="D15461" s="115"/>
      <c r="E15461" s="115"/>
      <c r="F15461" s="116"/>
      <c r="G15461" s="116"/>
      <c r="H15461" s="116"/>
      <c r="I15461" s="116"/>
      <c r="J15461" s="117"/>
      <c r="K15461" s="117"/>
      <c r="L15461" s="114"/>
      <c r="M15461" s="114"/>
      <c r="N15461" s="114"/>
      <c r="O15461" s="114"/>
      <c r="P15461" s="118"/>
      <c r="Q15461" s="118"/>
      <c r="R15461" s="118"/>
      <c r="S15461" s="118"/>
      <c r="T15461" s="118"/>
      <c r="U15461" s="118"/>
      <c r="V15461" s="118"/>
      <c r="W15461" s="118"/>
      <c r="X15461" s="118"/>
      <c r="Y15461" s="118"/>
      <c r="Z15461" s="118"/>
      <c r="AA15461" s="118"/>
      <c r="AB15461" s="118"/>
    </row>
    <row r="15462" spans="1:28">
      <c r="A15462" s="113"/>
      <c r="B15462" s="113"/>
      <c r="C15462" s="114"/>
      <c r="D15462" s="115"/>
      <c r="E15462" s="115"/>
      <c r="F15462" s="116"/>
      <c r="G15462" s="116"/>
      <c r="H15462" s="116"/>
      <c r="I15462" s="116"/>
      <c r="J15462" s="117"/>
      <c r="K15462" s="117"/>
      <c r="L15462" s="114"/>
      <c r="M15462" s="114"/>
      <c r="N15462" s="114"/>
      <c r="O15462" s="114"/>
      <c r="P15462" s="118"/>
      <c r="Q15462" s="118"/>
      <c r="R15462" s="118"/>
      <c r="S15462" s="118"/>
      <c r="T15462" s="118"/>
      <c r="U15462" s="118"/>
      <c r="V15462" s="118"/>
      <c r="W15462" s="118"/>
      <c r="X15462" s="118"/>
      <c r="Y15462" s="118"/>
      <c r="Z15462" s="118"/>
      <c r="AA15462" s="118"/>
      <c r="AB15462" s="118"/>
    </row>
    <row r="15463" spans="1:28">
      <c r="A15463" s="113"/>
      <c r="B15463" s="113"/>
      <c r="C15463" s="114"/>
      <c r="D15463" s="115"/>
      <c r="E15463" s="115"/>
      <c r="F15463" s="116"/>
      <c r="G15463" s="116"/>
      <c r="H15463" s="116"/>
      <c r="I15463" s="116"/>
      <c r="J15463" s="117"/>
      <c r="K15463" s="117"/>
      <c r="L15463" s="114"/>
      <c r="M15463" s="114"/>
      <c r="N15463" s="114"/>
      <c r="O15463" s="114"/>
      <c r="P15463" s="118"/>
      <c r="Q15463" s="118"/>
      <c r="R15463" s="118"/>
      <c r="S15463" s="118"/>
      <c r="T15463" s="118"/>
      <c r="U15463" s="118"/>
      <c r="V15463" s="118"/>
      <c r="W15463" s="118"/>
      <c r="X15463" s="118"/>
      <c r="Y15463" s="118"/>
      <c r="Z15463" s="118"/>
      <c r="AA15463" s="118"/>
      <c r="AB15463" s="118"/>
    </row>
    <row r="15464" spans="1:28">
      <c r="A15464" s="113"/>
      <c r="B15464" s="113"/>
      <c r="C15464" s="114"/>
      <c r="D15464" s="115"/>
      <c r="E15464" s="115"/>
      <c r="F15464" s="116"/>
      <c r="G15464" s="116"/>
      <c r="H15464" s="116"/>
      <c r="I15464" s="116"/>
      <c r="J15464" s="117"/>
      <c r="K15464" s="117"/>
      <c r="L15464" s="114"/>
      <c r="M15464" s="114"/>
      <c r="N15464" s="114"/>
      <c r="O15464" s="114"/>
      <c r="P15464" s="118"/>
      <c r="Q15464" s="118"/>
      <c r="R15464" s="118"/>
      <c r="S15464" s="118"/>
      <c r="T15464" s="118"/>
      <c r="U15464" s="118"/>
      <c r="V15464" s="118"/>
      <c r="W15464" s="118"/>
      <c r="X15464" s="118"/>
      <c r="Y15464" s="118"/>
      <c r="Z15464" s="118"/>
      <c r="AA15464" s="118"/>
      <c r="AB15464" s="118"/>
    </row>
    <row r="15465" spans="1:28">
      <c r="A15465" s="113"/>
      <c r="B15465" s="113"/>
      <c r="C15465" s="114"/>
      <c r="D15465" s="115"/>
      <c r="E15465" s="115"/>
      <c r="F15465" s="116"/>
      <c r="G15465" s="116"/>
      <c r="H15465" s="116"/>
      <c r="I15465" s="116"/>
      <c r="J15465" s="117"/>
      <c r="K15465" s="117"/>
      <c r="L15465" s="114"/>
      <c r="M15465" s="114"/>
      <c r="N15465" s="114"/>
      <c r="O15465" s="114"/>
      <c r="P15465" s="118"/>
      <c r="Q15465" s="118"/>
      <c r="R15465" s="118"/>
      <c r="S15465" s="118"/>
      <c r="T15465" s="118"/>
      <c r="U15465" s="118"/>
      <c r="V15465" s="118"/>
      <c r="W15465" s="118"/>
      <c r="X15465" s="118"/>
      <c r="Y15465" s="118"/>
      <c r="Z15465" s="118"/>
      <c r="AA15465" s="118"/>
      <c r="AB15465" s="118"/>
    </row>
    <row r="15466" spans="1:28">
      <c r="A15466" s="113"/>
      <c r="B15466" s="113"/>
      <c r="C15466" s="114"/>
      <c r="D15466" s="115"/>
      <c r="E15466" s="115"/>
      <c r="F15466" s="116"/>
      <c r="G15466" s="116"/>
      <c r="H15466" s="116"/>
      <c r="I15466" s="116"/>
      <c r="J15466" s="117"/>
      <c r="K15466" s="117"/>
      <c r="L15466" s="114"/>
      <c r="M15466" s="114"/>
      <c r="N15466" s="114"/>
      <c r="O15466" s="114"/>
      <c r="P15466" s="118"/>
      <c r="Q15466" s="118"/>
      <c r="R15466" s="118"/>
      <c r="S15466" s="118"/>
      <c r="T15466" s="118"/>
      <c r="U15466" s="118"/>
      <c r="V15466" s="118"/>
      <c r="W15466" s="118"/>
      <c r="X15466" s="118"/>
      <c r="Y15466" s="118"/>
      <c r="Z15466" s="118"/>
      <c r="AA15466" s="118"/>
      <c r="AB15466" s="118"/>
    </row>
    <row r="15467" spans="1:28">
      <c r="A15467" s="113"/>
      <c r="B15467" s="113"/>
      <c r="C15467" s="114"/>
      <c r="D15467" s="115"/>
      <c r="E15467" s="115"/>
      <c r="F15467" s="116"/>
      <c r="G15467" s="116"/>
      <c r="H15467" s="116"/>
      <c r="I15467" s="116"/>
      <c r="J15467" s="117"/>
      <c r="K15467" s="117"/>
      <c r="L15467" s="114"/>
      <c r="M15467" s="114"/>
      <c r="N15467" s="114"/>
      <c r="O15467" s="114"/>
      <c r="P15467" s="118"/>
      <c r="Q15467" s="118"/>
      <c r="R15467" s="118"/>
      <c r="S15467" s="118"/>
      <c r="T15467" s="118"/>
      <c r="U15467" s="118"/>
      <c r="V15467" s="118"/>
      <c r="W15467" s="118"/>
      <c r="X15467" s="118"/>
      <c r="Y15467" s="118"/>
      <c r="Z15467" s="118"/>
      <c r="AA15467" s="118"/>
      <c r="AB15467" s="118"/>
    </row>
    <row r="15468" spans="1:28">
      <c r="A15468" s="113"/>
      <c r="B15468" s="113"/>
      <c r="C15468" s="114"/>
      <c r="D15468" s="115"/>
      <c r="E15468" s="115"/>
      <c r="F15468" s="116"/>
      <c r="G15468" s="116"/>
      <c r="H15468" s="116"/>
      <c r="I15468" s="116"/>
      <c r="J15468" s="117"/>
      <c r="K15468" s="117"/>
      <c r="L15468" s="114"/>
      <c r="M15468" s="114"/>
      <c r="N15468" s="114"/>
      <c r="O15468" s="114"/>
      <c r="P15468" s="118"/>
      <c r="Q15468" s="118"/>
      <c r="R15468" s="118"/>
      <c r="S15468" s="118"/>
      <c r="T15468" s="118"/>
      <c r="U15468" s="118"/>
      <c r="V15468" s="118"/>
      <c r="W15468" s="118"/>
      <c r="X15468" s="118"/>
      <c r="Y15468" s="118"/>
      <c r="Z15468" s="118"/>
      <c r="AA15468" s="118"/>
      <c r="AB15468" s="118"/>
    </row>
    <row r="15469" spans="1:28">
      <c r="A15469" s="113"/>
      <c r="B15469" s="113"/>
      <c r="C15469" s="114"/>
      <c r="D15469" s="115"/>
      <c r="E15469" s="115"/>
      <c r="F15469" s="116"/>
      <c r="G15469" s="116"/>
      <c r="H15469" s="116"/>
      <c r="I15469" s="116"/>
      <c r="J15469" s="117"/>
      <c r="K15469" s="117"/>
      <c r="L15469" s="114"/>
      <c r="M15469" s="114"/>
      <c r="N15469" s="114"/>
      <c r="O15469" s="114"/>
      <c r="P15469" s="118"/>
      <c r="Q15469" s="118"/>
      <c r="R15469" s="118"/>
      <c r="S15469" s="118"/>
      <c r="T15469" s="118"/>
      <c r="U15469" s="118"/>
      <c r="V15469" s="118"/>
      <c r="W15469" s="118"/>
      <c r="X15469" s="118"/>
      <c r="Y15469" s="118"/>
      <c r="Z15469" s="118"/>
      <c r="AA15469" s="118"/>
      <c r="AB15469" s="118"/>
    </row>
    <row r="15470" spans="1:28">
      <c r="A15470" s="113"/>
      <c r="B15470" s="113"/>
      <c r="C15470" s="114"/>
      <c r="D15470" s="115"/>
      <c r="E15470" s="115"/>
      <c r="F15470" s="116"/>
      <c r="G15470" s="116"/>
      <c r="H15470" s="116"/>
      <c r="I15470" s="116"/>
      <c r="J15470" s="117"/>
      <c r="K15470" s="117"/>
      <c r="L15470" s="114"/>
      <c r="M15470" s="114"/>
      <c r="N15470" s="114"/>
      <c r="O15470" s="114"/>
      <c r="P15470" s="118"/>
      <c r="Q15470" s="118"/>
      <c r="R15470" s="118"/>
      <c r="S15470" s="118"/>
      <c r="T15470" s="118"/>
      <c r="U15470" s="118"/>
      <c r="V15470" s="118"/>
      <c r="W15470" s="118"/>
      <c r="X15470" s="118"/>
      <c r="Y15470" s="118"/>
      <c r="Z15470" s="118"/>
      <c r="AA15470" s="118"/>
      <c r="AB15470" s="118"/>
    </row>
    <row r="15471" spans="1:28">
      <c r="A15471" s="113"/>
      <c r="B15471" s="113"/>
      <c r="C15471" s="114"/>
      <c r="D15471" s="115"/>
      <c r="E15471" s="115"/>
      <c r="F15471" s="116"/>
      <c r="G15471" s="116"/>
      <c r="H15471" s="116"/>
      <c r="I15471" s="116"/>
      <c r="J15471" s="117"/>
      <c r="K15471" s="117"/>
      <c r="L15471" s="114"/>
      <c r="M15471" s="114"/>
      <c r="N15471" s="114"/>
      <c r="O15471" s="114"/>
      <c r="P15471" s="118"/>
      <c r="Q15471" s="118"/>
      <c r="R15471" s="118"/>
      <c r="S15471" s="118"/>
      <c r="T15471" s="118"/>
      <c r="U15471" s="118"/>
      <c r="V15471" s="118"/>
      <c r="W15471" s="118"/>
      <c r="X15471" s="118"/>
      <c r="Y15471" s="118"/>
      <c r="Z15471" s="118"/>
      <c r="AA15471" s="118"/>
      <c r="AB15471" s="118"/>
    </row>
    <row r="15472" spans="1:28">
      <c r="A15472" s="113"/>
      <c r="B15472" s="113"/>
      <c r="C15472" s="114"/>
      <c r="D15472" s="115"/>
      <c r="E15472" s="115"/>
      <c r="F15472" s="116"/>
      <c r="G15472" s="116"/>
      <c r="H15472" s="116"/>
      <c r="I15472" s="116"/>
      <c r="J15472" s="117"/>
      <c r="K15472" s="117"/>
      <c r="L15472" s="114"/>
      <c r="M15472" s="114"/>
      <c r="N15472" s="114"/>
      <c r="O15472" s="114"/>
      <c r="P15472" s="118"/>
      <c r="Q15472" s="118"/>
      <c r="R15472" s="118"/>
      <c r="S15472" s="118"/>
      <c r="T15472" s="118"/>
      <c r="U15472" s="118"/>
      <c r="V15472" s="118"/>
      <c r="W15472" s="118"/>
      <c r="X15472" s="118"/>
      <c r="Y15472" s="118"/>
      <c r="Z15472" s="118"/>
      <c r="AA15472" s="118"/>
      <c r="AB15472" s="118"/>
    </row>
    <row r="15473" spans="1:28">
      <c r="A15473" s="113"/>
      <c r="B15473" s="113"/>
      <c r="C15473" s="114"/>
      <c r="D15473" s="115"/>
      <c r="E15473" s="115"/>
      <c r="F15473" s="116"/>
      <c r="G15473" s="116"/>
      <c r="H15473" s="116"/>
      <c r="I15473" s="116"/>
      <c r="J15473" s="117"/>
      <c r="K15473" s="117"/>
      <c r="L15473" s="114"/>
      <c r="M15473" s="114"/>
      <c r="N15473" s="114"/>
      <c r="O15473" s="114"/>
      <c r="P15473" s="118"/>
      <c r="Q15473" s="118"/>
      <c r="R15473" s="118"/>
      <c r="S15473" s="118"/>
      <c r="T15473" s="118"/>
      <c r="U15473" s="118"/>
      <c r="V15473" s="118"/>
      <c r="W15473" s="118"/>
      <c r="X15473" s="118"/>
      <c r="Y15473" s="118"/>
      <c r="Z15473" s="118"/>
      <c r="AA15473" s="118"/>
      <c r="AB15473" s="118"/>
    </row>
    <row r="15474" spans="1:28">
      <c r="A15474" s="113"/>
      <c r="B15474" s="113"/>
      <c r="C15474" s="114"/>
      <c r="D15474" s="115"/>
      <c r="E15474" s="115"/>
      <c r="F15474" s="116"/>
      <c r="G15474" s="116"/>
      <c r="H15474" s="116"/>
      <c r="I15474" s="116"/>
      <c r="J15474" s="117"/>
      <c r="K15474" s="117"/>
      <c r="L15474" s="114"/>
      <c r="M15474" s="114"/>
      <c r="N15474" s="114"/>
      <c r="O15474" s="114"/>
      <c r="P15474" s="118"/>
      <c r="Q15474" s="118"/>
      <c r="R15474" s="118"/>
      <c r="S15474" s="118"/>
      <c r="T15474" s="118"/>
      <c r="U15474" s="118"/>
      <c r="V15474" s="118"/>
      <c r="W15474" s="118"/>
      <c r="X15474" s="118"/>
      <c r="Y15474" s="118"/>
      <c r="Z15474" s="118"/>
      <c r="AA15474" s="118"/>
      <c r="AB15474" s="118"/>
    </row>
    <row r="15475" spans="1:28">
      <c r="A15475" s="113"/>
      <c r="B15475" s="113"/>
      <c r="C15475" s="114"/>
      <c r="D15475" s="115"/>
      <c r="E15475" s="115"/>
      <c r="F15475" s="116"/>
      <c r="G15475" s="116"/>
      <c r="H15475" s="116"/>
      <c r="I15475" s="116"/>
      <c r="J15475" s="117"/>
      <c r="K15475" s="117"/>
      <c r="L15475" s="114"/>
      <c r="M15475" s="114"/>
      <c r="N15475" s="114"/>
      <c r="O15475" s="114"/>
      <c r="P15475" s="118"/>
      <c r="Q15475" s="118"/>
      <c r="R15475" s="118"/>
      <c r="S15475" s="118"/>
      <c r="T15475" s="118"/>
      <c r="U15475" s="118"/>
      <c r="V15475" s="118"/>
      <c r="W15475" s="118"/>
      <c r="X15475" s="118"/>
      <c r="Y15475" s="118"/>
      <c r="Z15475" s="118"/>
      <c r="AA15475" s="118"/>
      <c r="AB15475" s="118"/>
    </row>
    <row r="15476" spans="1:28">
      <c r="A15476" s="113"/>
      <c r="B15476" s="113"/>
      <c r="C15476" s="114"/>
      <c r="D15476" s="115"/>
      <c r="E15476" s="115"/>
      <c r="F15476" s="116"/>
      <c r="G15476" s="116"/>
      <c r="H15476" s="116"/>
      <c r="I15476" s="116"/>
      <c r="J15476" s="117"/>
      <c r="K15476" s="117"/>
      <c r="L15476" s="114"/>
      <c r="M15476" s="114"/>
      <c r="N15476" s="114"/>
      <c r="O15476" s="114"/>
      <c r="P15476" s="118"/>
      <c r="Q15476" s="118"/>
      <c r="R15476" s="118"/>
      <c r="S15476" s="118"/>
      <c r="T15476" s="118"/>
      <c r="U15476" s="118"/>
      <c r="V15476" s="118"/>
      <c r="W15476" s="118"/>
      <c r="X15476" s="118"/>
      <c r="Y15476" s="118"/>
      <c r="Z15476" s="118"/>
      <c r="AA15476" s="118"/>
      <c r="AB15476" s="118"/>
    </row>
    <row r="15477" spans="1:28">
      <c r="A15477" s="113"/>
      <c r="B15477" s="113"/>
      <c r="C15477" s="114"/>
      <c r="D15477" s="115"/>
      <c r="E15477" s="115"/>
      <c r="F15477" s="116"/>
      <c r="G15477" s="116"/>
      <c r="H15477" s="116"/>
      <c r="I15477" s="116"/>
      <c r="J15477" s="117"/>
      <c r="K15477" s="117"/>
      <c r="L15477" s="114"/>
      <c r="M15477" s="114"/>
      <c r="N15477" s="114"/>
      <c r="O15477" s="114"/>
      <c r="P15477" s="118"/>
      <c r="Q15477" s="118"/>
      <c r="R15477" s="118"/>
      <c r="S15477" s="118"/>
      <c r="T15477" s="118"/>
      <c r="U15477" s="118"/>
      <c r="V15477" s="118"/>
      <c r="W15477" s="118"/>
      <c r="X15477" s="118"/>
      <c r="Y15477" s="118"/>
      <c r="Z15477" s="118"/>
      <c r="AA15477" s="118"/>
      <c r="AB15477" s="118"/>
    </row>
    <row r="15478" spans="1:28">
      <c r="A15478" s="113"/>
      <c r="B15478" s="113"/>
      <c r="C15478" s="114"/>
      <c r="D15478" s="115"/>
      <c r="E15478" s="115"/>
      <c r="F15478" s="116"/>
      <c r="G15478" s="116"/>
      <c r="H15478" s="116"/>
      <c r="I15478" s="116"/>
      <c r="J15478" s="117"/>
      <c r="K15478" s="117"/>
      <c r="L15478" s="114"/>
      <c r="M15478" s="114"/>
      <c r="N15478" s="114"/>
      <c r="O15478" s="114"/>
      <c r="P15478" s="118"/>
      <c r="Q15478" s="118"/>
      <c r="R15478" s="118"/>
      <c r="S15478" s="118"/>
      <c r="T15478" s="118"/>
      <c r="U15478" s="118"/>
      <c r="V15478" s="118"/>
      <c r="W15478" s="118"/>
      <c r="X15478" s="118"/>
      <c r="Y15478" s="118"/>
      <c r="Z15478" s="118"/>
      <c r="AA15478" s="118"/>
      <c r="AB15478" s="118"/>
    </row>
    <row r="15479" spans="1:28">
      <c r="A15479" s="113"/>
      <c r="B15479" s="113"/>
      <c r="C15479" s="114"/>
      <c r="D15479" s="115"/>
      <c r="E15479" s="115"/>
      <c r="F15479" s="116"/>
      <c r="G15479" s="116"/>
      <c r="H15479" s="116"/>
      <c r="I15479" s="116"/>
      <c r="J15479" s="117"/>
      <c r="K15479" s="117"/>
      <c r="L15479" s="114"/>
      <c r="M15479" s="114"/>
      <c r="N15479" s="114"/>
      <c r="O15479" s="114"/>
      <c r="P15479" s="118"/>
      <c r="Q15479" s="118"/>
      <c r="R15479" s="118"/>
      <c r="S15479" s="118"/>
      <c r="T15479" s="118"/>
      <c r="U15479" s="118"/>
      <c r="V15479" s="118"/>
      <c r="W15479" s="118"/>
      <c r="X15479" s="118"/>
      <c r="Y15479" s="118"/>
      <c r="Z15479" s="118"/>
      <c r="AA15479" s="118"/>
      <c r="AB15479" s="118"/>
    </row>
    <row r="15480" spans="1:28">
      <c r="A15480" s="113"/>
      <c r="B15480" s="113"/>
      <c r="C15480" s="114"/>
      <c r="D15480" s="115"/>
      <c r="E15480" s="115"/>
      <c r="F15480" s="116"/>
      <c r="G15480" s="116"/>
      <c r="H15480" s="116"/>
      <c r="I15480" s="116"/>
      <c r="J15480" s="117"/>
      <c r="K15480" s="117"/>
      <c r="L15480" s="114"/>
      <c r="M15480" s="114"/>
      <c r="N15480" s="114"/>
      <c r="O15480" s="114"/>
      <c r="P15480" s="118"/>
      <c r="Q15480" s="118"/>
      <c r="R15480" s="118"/>
      <c r="S15480" s="118"/>
      <c r="T15480" s="118"/>
      <c r="U15480" s="118"/>
      <c r="V15480" s="118"/>
      <c r="W15480" s="118"/>
      <c r="X15480" s="118"/>
      <c r="Y15480" s="118"/>
      <c r="Z15480" s="118"/>
      <c r="AA15480" s="118"/>
      <c r="AB15480" s="118"/>
    </row>
    <row r="15481" spans="1:28">
      <c r="A15481" s="113"/>
      <c r="B15481" s="113"/>
      <c r="C15481" s="114"/>
      <c r="D15481" s="115"/>
      <c r="E15481" s="115"/>
      <c r="F15481" s="116"/>
      <c r="G15481" s="116"/>
      <c r="H15481" s="116"/>
      <c r="I15481" s="116"/>
      <c r="J15481" s="117"/>
      <c r="K15481" s="117"/>
      <c r="L15481" s="114"/>
      <c r="M15481" s="114"/>
      <c r="N15481" s="114"/>
      <c r="O15481" s="114"/>
      <c r="P15481" s="118"/>
      <c r="Q15481" s="118"/>
      <c r="R15481" s="118"/>
      <c r="S15481" s="118"/>
      <c r="T15481" s="118"/>
      <c r="U15481" s="118"/>
      <c r="V15481" s="118"/>
      <c r="W15481" s="118"/>
      <c r="X15481" s="118"/>
      <c r="Y15481" s="118"/>
      <c r="Z15481" s="118"/>
      <c r="AA15481" s="118"/>
      <c r="AB15481" s="118"/>
    </row>
    <row r="15482" spans="1:28">
      <c r="A15482" s="113"/>
      <c r="B15482" s="113"/>
      <c r="C15482" s="114"/>
      <c r="D15482" s="115"/>
      <c r="E15482" s="115"/>
      <c r="F15482" s="116"/>
      <c r="G15482" s="116"/>
      <c r="H15482" s="116"/>
      <c r="I15482" s="116"/>
      <c r="J15482" s="117"/>
      <c r="K15482" s="117"/>
      <c r="L15482" s="114"/>
      <c r="M15482" s="114"/>
      <c r="N15482" s="114"/>
      <c r="O15482" s="114"/>
      <c r="P15482" s="118"/>
      <c r="Q15482" s="118"/>
      <c r="R15482" s="118"/>
      <c r="S15482" s="118"/>
      <c r="T15482" s="118"/>
      <c r="U15482" s="118"/>
      <c r="V15482" s="118"/>
      <c r="W15482" s="118"/>
      <c r="X15482" s="118"/>
      <c r="Y15482" s="118"/>
      <c r="Z15482" s="118"/>
      <c r="AA15482" s="118"/>
      <c r="AB15482" s="118"/>
    </row>
    <row r="15483" spans="1:28">
      <c r="A15483" s="113"/>
      <c r="B15483" s="113"/>
      <c r="C15483" s="114"/>
      <c r="D15483" s="115"/>
      <c r="E15483" s="115"/>
      <c r="F15483" s="116"/>
      <c r="G15483" s="116"/>
      <c r="H15483" s="116"/>
      <c r="I15483" s="116"/>
      <c r="J15483" s="117"/>
      <c r="K15483" s="117"/>
      <c r="L15483" s="114"/>
      <c r="M15483" s="114"/>
      <c r="N15483" s="114"/>
      <c r="O15483" s="114"/>
      <c r="P15483" s="118"/>
      <c r="Q15483" s="118"/>
      <c r="R15483" s="118"/>
      <c r="S15483" s="118"/>
      <c r="T15483" s="118"/>
      <c r="U15483" s="118"/>
      <c r="V15483" s="118"/>
      <c r="W15483" s="118"/>
      <c r="X15483" s="118"/>
      <c r="Y15483" s="118"/>
      <c r="Z15483" s="118"/>
      <c r="AA15483" s="118"/>
      <c r="AB15483" s="118"/>
    </row>
    <row r="15484" spans="1:28">
      <c r="A15484" s="113"/>
      <c r="B15484" s="113"/>
      <c r="C15484" s="114"/>
      <c r="D15484" s="115"/>
      <c r="E15484" s="115"/>
      <c r="F15484" s="116"/>
      <c r="G15484" s="116"/>
      <c r="H15484" s="116"/>
      <c r="I15484" s="116"/>
      <c r="J15484" s="117"/>
      <c r="K15484" s="117"/>
      <c r="L15484" s="114"/>
      <c r="M15484" s="114"/>
      <c r="N15484" s="114"/>
      <c r="O15484" s="114"/>
      <c r="P15484" s="118"/>
      <c r="Q15484" s="118"/>
      <c r="R15484" s="118"/>
      <c r="S15484" s="118"/>
      <c r="T15484" s="118"/>
      <c r="U15484" s="118"/>
      <c r="V15484" s="118"/>
      <c r="W15484" s="118"/>
      <c r="X15484" s="118"/>
      <c r="Y15484" s="118"/>
      <c r="Z15484" s="118"/>
      <c r="AA15484" s="118"/>
      <c r="AB15484" s="118"/>
    </row>
    <row r="15485" spans="1:28">
      <c r="A15485" s="113"/>
      <c r="B15485" s="113"/>
      <c r="C15485" s="114"/>
      <c r="D15485" s="115"/>
      <c r="E15485" s="115"/>
      <c r="F15485" s="116"/>
      <c r="G15485" s="116"/>
      <c r="H15485" s="116"/>
      <c r="I15485" s="116"/>
      <c r="J15485" s="117"/>
      <c r="K15485" s="117"/>
      <c r="L15485" s="114"/>
      <c r="M15485" s="114"/>
      <c r="N15485" s="114"/>
      <c r="O15485" s="114"/>
      <c r="P15485" s="118"/>
      <c r="Q15485" s="118"/>
      <c r="R15485" s="118"/>
      <c r="S15485" s="118"/>
      <c r="T15485" s="118"/>
      <c r="U15485" s="118"/>
      <c r="V15485" s="118"/>
      <c r="W15485" s="118"/>
      <c r="X15485" s="118"/>
      <c r="Y15485" s="118"/>
      <c r="Z15485" s="118"/>
      <c r="AA15485" s="118"/>
      <c r="AB15485" s="118"/>
    </row>
    <row r="15486" spans="1:28">
      <c r="A15486" s="113"/>
      <c r="B15486" s="113"/>
      <c r="C15486" s="114"/>
      <c r="D15486" s="115"/>
      <c r="E15486" s="115"/>
      <c r="F15486" s="116"/>
      <c r="G15486" s="116"/>
      <c r="H15486" s="116"/>
      <c r="I15486" s="116"/>
      <c r="J15486" s="117"/>
      <c r="K15486" s="117"/>
      <c r="L15486" s="114"/>
      <c r="M15486" s="114"/>
      <c r="N15486" s="114"/>
      <c r="O15486" s="114"/>
      <c r="P15486" s="118"/>
      <c r="Q15486" s="118"/>
      <c r="R15486" s="118"/>
      <c r="S15486" s="118"/>
      <c r="T15486" s="118"/>
      <c r="U15486" s="118"/>
      <c r="V15486" s="118"/>
      <c r="W15486" s="118"/>
      <c r="X15486" s="118"/>
      <c r="Y15486" s="118"/>
      <c r="Z15486" s="118"/>
      <c r="AA15486" s="118"/>
      <c r="AB15486" s="118"/>
    </row>
    <row r="15487" spans="1:28">
      <c r="A15487" s="113"/>
      <c r="B15487" s="113"/>
      <c r="C15487" s="114"/>
      <c r="D15487" s="115"/>
      <c r="E15487" s="115"/>
      <c r="F15487" s="116"/>
      <c r="G15487" s="116"/>
      <c r="H15487" s="116"/>
      <c r="I15487" s="116"/>
      <c r="J15487" s="117"/>
      <c r="K15487" s="117"/>
      <c r="L15487" s="114"/>
      <c r="M15487" s="114"/>
      <c r="N15487" s="114"/>
      <c r="O15487" s="114"/>
      <c r="P15487" s="118"/>
      <c r="Q15487" s="118"/>
      <c r="R15487" s="118"/>
      <c r="S15487" s="118"/>
      <c r="T15487" s="118"/>
      <c r="U15487" s="118"/>
      <c r="V15487" s="118"/>
      <c r="W15487" s="118"/>
      <c r="X15487" s="118"/>
      <c r="Y15487" s="118"/>
      <c r="Z15487" s="118"/>
      <c r="AA15487" s="118"/>
      <c r="AB15487" s="118"/>
    </row>
    <row r="15488" spans="1:28">
      <c r="A15488" s="113"/>
      <c r="B15488" s="113"/>
      <c r="C15488" s="114"/>
      <c r="D15488" s="115"/>
      <c r="E15488" s="115"/>
      <c r="F15488" s="116"/>
      <c r="G15488" s="116"/>
      <c r="H15488" s="116"/>
      <c r="I15488" s="116"/>
      <c r="J15488" s="117"/>
      <c r="K15488" s="117"/>
      <c r="L15488" s="114"/>
      <c r="M15488" s="114"/>
      <c r="N15488" s="114"/>
      <c r="O15488" s="114"/>
      <c r="P15488" s="118"/>
      <c r="Q15488" s="118"/>
      <c r="R15488" s="118"/>
      <c r="S15488" s="118"/>
      <c r="T15488" s="118"/>
      <c r="U15488" s="118"/>
      <c r="V15488" s="118"/>
      <c r="W15488" s="118"/>
      <c r="X15488" s="118"/>
      <c r="Y15488" s="118"/>
      <c r="Z15488" s="118"/>
      <c r="AA15488" s="118"/>
      <c r="AB15488" s="118"/>
    </row>
    <row r="15489" spans="1:28">
      <c r="A15489" s="113"/>
      <c r="B15489" s="113"/>
      <c r="C15489" s="114"/>
      <c r="D15489" s="115"/>
      <c r="E15489" s="115"/>
      <c r="F15489" s="116"/>
      <c r="G15489" s="116"/>
      <c r="H15489" s="116"/>
      <c r="I15489" s="116"/>
      <c r="J15489" s="117"/>
      <c r="K15489" s="117"/>
      <c r="L15489" s="114"/>
      <c r="M15489" s="114"/>
      <c r="N15489" s="114"/>
      <c r="O15489" s="114"/>
      <c r="P15489" s="118"/>
      <c r="Q15489" s="118"/>
      <c r="R15489" s="118"/>
      <c r="S15489" s="118"/>
      <c r="T15489" s="118"/>
      <c r="U15489" s="118"/>
      <c r="V15489" s="118"/>
      <c r="W15489" s="118"/>
      <c r="X15489" s="118"/>
      <c r="Y15489" s="118"/>
      <c r="Z15489" s="118"/>
      <c r="AA15489" s="118"/>
      <c r="AB15489" s="118"/>
    </row>
    <row r="15490" spans="1:28">
      <c r="A15490" s="113"/>
      <c r="B15490" s="113"/>
      <c r="C15490" s="114"/>
      <c r="D15490" s="115"/>
      <c r="E15490" s="115"/>
      <c r="F15490" s="116"/>
      <c r="G15490" s="116"/>
      <c r="H15490" s="116"/>
      <c r="I15490" s="116"/>
      <c r="J15490" s="117"/>
      <c r="K15490" s="117"/>
      <c r="L15490" s="114"/>
      <c r="M15490" s="114"/>
      <c r="N15490" s="114"/>
      <c r="O15490" s="114"/>
      <c r="P15490" s="118"/>
      <c r="Q15490" s="118"/>
      <c r="R15490" s="118"/>
      <c r="S15490" s="118"/>
      <c r="T15490" s="118"/>
      <c r="U15490" s="118"/>
      <c r="V15490" s="118"/>
      <c r="W15490" s="118"/>
      <c r="X15490" s="118"/>
      <c r="Y15490" s="118"/>
      <c r="Z15490" s="118"/>
      <c r="AA15490" s="118"/>
      <c r="AB15490" s="118"/>
    </row>
    <row r="15491" spans="1:28">
      <c r="A15491" s="113"/>
      <c r="B15491" s="113"/>
      <c r="C15491" s="114"/>
      <c r="D15491" s="115"/>
      <c r="E15491" s="115"/>
      <c r="F15491" s="116"/>
      <c r="G15491" s="116"/>
      <c r="H15491" s="116"/>
      <c r="I15491" s="116"/>
      <c r="J15491" s="117"/>
      <c r="K15491" s="117"/>
      <c r="L15491" s="114"/>
      <c r="M15491" s="114"/>
      <c r="N15491" s="114"/>
      <c r="O15491" s="114"/>
      <c r="P15491" s="118"/>
      <c r="Q15491" s="118"/>
      <c r="R15491" s="118"/>
      <c r="S15491" s="118"/>
      <c r="T15491" s="118"/>
      <c r="U15491" s="118"/>
      <c r="V15491" s="118"/>
      <c r="W15491" s="118"/>
      <c r="X15491" s="118"/>
      <c r="Y15491" s="118"/>
      <c r="Z15491" s="118"/>
      <c r="AA15491" s="118"/>
      <c r="AB15491" s="118"/>
    </row>
    <row r="15492" spans="1:28">
      <c r="A15492" s="113"/>
      <c r="B15492" s="113"/>
      <c r="C15492" s="114"/>
      <c r="D15492" s="115"/>
      <c r="E15492" s="115"/>
      <c r="F15492" s="116"/>
      <c r="G15492" s="116"/>
      <c r="H15492" s="116"/>
      <c r="I15492" s="116"/>
      <c r="J15492" s="117"/>
      <c r="K15492" s="117"/>
      <c r="L15492" s="114"/>
      <c r="M15492" s="114"/>
      <c r="N15492" s="114"/>
      <c r="O15492" s="114"/>
      <c r="P15492" s="118"/>
      <c r="Q15492" s="118"/>
      <c r="R15492" s="118"/>
      <c r="S15492" s="118"/>
      <c r="T15492" s="118"/>
      <c r="U15492" s="118"/>
      <c r="V15492" s="118"/>
      <c r="W15492" s="118"/>
      <c r="X15492" s="118"/>
      <c r="Y15492" s="118"/>
      <c r="Z15492" s="118"/>
      <c r="AA15492" s="118"/>
      <c r="AB15492" s="118"/>
    </row>
    <row r="15493" spans="1:28">
      <c r="A15493" s="113"/>
      <c r="B15493" s="113"/>
      <c r="C15493" s="114"/>
      <c r="D15493" s="115"/>
      <c r="E15493" s="115"/>
      <c r="F15493" s="116"/>
      <c r="G15493" s="116"/>
      <c r="H15493" s="116"/>
      <c r="I15493" s="116"/>
      <c r="J15493" s="117"/>
      <c r="K15493" s="117"/>
      <c r="L15493" s="114"/>
      <c r="M15493" s="114"/>
      <c r="N15493" s="114"/>
      <c r="O15493" s="114"/>
      <c r="P15493" s="118"/>
      <c r="Q15493" s="118"/>
      <c r="R15493" s="118"/>
      <c r="S15493" s="118"/>
      <c r="T15493" s="118"/>
      <c r="U15493" s="118"/>
      <c r="V15493" s="118"/>
      <c r="W15493" s="118"/>
      <c r="X15493" s="118"/>
      <c r="Y15493" s="118"/>
      <c r="Z15493" s="118"/>
      <c r="AA15493" s="118"/>
      <c r="AB15493" s="118"/>
    </row>
    <row r="15494" spans="1:28">
      <c r="A15494" s="113"/>
      <c r="B15494" s="113"/>
      <c r="C15494" s="114"/>
      <c r="D15494" s="115"/>
      <c r="E15494" s="115"/>
      <c r="F15494" s="116"/>
      <c r="G15494" s="116"/>
      <c r="H15494" s="116"/>
      <c r="I15494" s="116"/>
      <c r="J15494" s="117"/>
      <c r="K15494" s="117"/>
      <c r="L15494" s="114"/>
      <c r="M15494" s="114"/>
      <c r="N15494" s="114"/>
      <c r="O15494" s="114"/>
      <c r="P15494" s="118"/>
      <c r="Q15494" s="118"/>
      <c r="R15494" s="118"/>
      <c r="S15494" s="118"/>
      <c r="T15494" s="118"/>
      <c r="U15494" s="118"/>
      <c r="V15494" s="118"/>
      <c r="W15494" s="118"/>
      <c r="X15494" s="118"/>
      <c r="Y15494" s="118"/>
      <c r="Z15494" s="118"/>
      <c r="AA15494" s="118"/>
      <c r="AB15494" s="118"/>
    </row>
    <row r="15495" spans="1:28">
      <c r="A15495" s="113"/>
      <c r="B15495" s="113"/>
      <c r="C15495" s="114"/>
      <c r="D15495" s="115"/>
      <c r="E15495" s="115"/>
      <c r="F15495" s="116"/>
      <c r="G15495" s="116"/>
      <c r="H15495" s="116"/>
      <c r="I15495" s="116"/>
      <c r="J15495" s="117"/>
      <c r="K15495" s="117"/>
      <c r="L15495" s="114"/>
      <c r="M15495" s="114"/>
      <c r="N15495" s="114"/>
      <c r="O15495" s="114"/>
      <c r="P15495" s="118"/>
      <c r="Q15495" s="118"/>
      <c r="R15495" s="118"/>
      <c r="S15495" s="118"/>
      <c r="T15495" s="118"/>
      <c r="U15495" s="118"/>
      <c r="V15495" s="118"/>
      <c r="W15495" s="118"/>
      <c r="X15495" s="118"/>
      <c r="Y15495" s="118"/>
      <c r="Z15495" s="118"/>
      <c r="AA15495" s="118"/>
      <c r="AB15495" s="118"/>
    </row>
    <row r="15496" spans="1:28">
      <c r="A15496" s="113"/>
      <c r="B15496" s="113"/>
      <c r="C15496" s="114"/>
      <c r="D15496" s="115"/>
      <c r="E15496" s="115"/>
      <c r="F15496" s="116"/>
      <c r="G15496" s="116"/>
      <c r="H15496" s="116"/>
      <c r="I15496" s="116"/>
      <c r="J15496" s="117"/>
      <c r="K15496" s="117"/>
      <c r="L15496" s="114"/>
      <c r="M15496" s="114"/>
      <c r="N15496" s="114"/>
      <c r="O15496" s="114"/>
      <c r="P15496" s="118"/>
      <c r="Q15496" s="118"/>
      <c r="R15496" s="118"/>
      <c r="S15496" s="118"/>
      <c r="T15496" s="118"/>
      <c r="U15496" s="118"/>
      <c r="V15496" s="118"/>
      <c r="W15496" s="118"/>
      <c r="X15496" s="118"/>
      <c r="Y15496" s="118"/>
      <c r="Z15496" s="118"/>
      <c r="AA15496" s="118"/>
      <c r="AB15496" s="118"/>
    </row>
    <row r="15497" spans="1:28">
      <c r="A15497" s="113"/>
      <c r="B15497" s="113"/>
      <c r="C15497" s="114"/>
      <c r="D15497" s="115"/>
      <c r="E15497" s="115"/>
      <c r="F15497" s="116"/>
      <c r="G15497" s="116"/>
      <c r="H15497" s="116"/>
      <c r="I15497" s="116"/>
      <c r="J15497" s="117"/>
      <c r="K15497" s="117"/>
      <c r="L15497" s="114"/>
      <c r="M15497" s="114"/>
      <c r="N15497" s="114"/>
      <c r="O15497" s="114"/>
      <c r="P15497" s="118"/>
      <c r="Q15497" s="118"/>
      <c r="R15497" s="118"/>
      <c r="S15497" s="118"/>
      <c r="T15497" s="118"/>
      <c r="U15497" s="118"/>
      <c r="V15497" s="118"/>
      <c r="W15497" s="118"/>
      <c r="X15497" s="118"/>
      <c r="Y15497" s="118"/>
      <c r="Z15497" s="118"/>
      <c r="AA15497" s="118"/>
      <c r="AB15497" s="118"/>
    </row>
    <row r="15498" spans="1:28">
      <c r="A15498" s="113"/>
      <c r="B15498" s="113"/>
      <c r="C15498" s="114"/>
      <c r="D15498" s="115"/>
      <c r="E15498" s="115"/>
      <c r="F15498" s="116"/>
      <c r="G15498" s="116"/>
      <c r="H15498" s="116"/>
      <c r="I15498" s="116"/>
      <c r="J15498" s="117"/>
      <c r="K15498" s="117"/>
      <c r="L15498" s="114"/>
      <c r="M15498" s="114"/>
      <c r="N15498" s="114"/>
      <c r="O15498" s="114"/>
      <c r="P15498" s="118"/>
      <c r="Q15498" s="118"/>
      <c r="R15498" s="118"/>
      <c r="S15498" s="118"/>
      <c r="T15498" s="118"/>
      <c r="U15498" s="118"/>
      <c r="V15498" s="118"/>
      <c r="W15498" s="118"/>
      <c r="X15498" s="118"/>
      <c r="Y15498" s="118"/>
      <c r="Z15498" s="118"/>
      <c r="AA15498" s="118"/>
      <c r="AB15498" s="118"/>
    </row>
    <row r="15499" spans="1:28">
      <c r="A15499" s="113"/>
      <c r="B15499" s="113"/>
      <c r="C15499" s="114"/>
      <c r="D15499" s="115"/>
      <c r="E15499" s="115"/>
      <c r="F15499" s="116"/>
      <c r="G15499" s="116"/>
      <c r="H15499" s="116"/>
      <c r="I15499" s="116"/>
      <c r="J15499" s="117"/>
      <c r="K15499" s="117"/>
      <c r="L15499" s="114"/>
      <c r="M15499" s="114"/>
      <c r="N15499" s="114"/>
      <c r="O15499" s="114"/>
      <c r="P15499" s="118"/>
      <c r="Q15499" s="118"/>
      <c r="R15499" s="118"/>
      <c r="S15499" s="118"/>
      <c r="T15499" s="118"/>
      <c r="U15499" s="118"/>
      <c r="V15499" s="118"/>
      <c r="W15499" s="118"/>
      <c r="X15499" s="118"/>
      <c r="Y15499" s="118"/>
      <c r="Z15499" s="118"/>
      <c r="AA15499" s="118"/>
      <c r="AB15499" s="118"/>
    </row>
    <row r="15500" spans="1:28">
      <c r="A15500" s="113"/>
      <c r="B15500" s="113"/>
      <c r="C15500" s="114"/>
      <c r="D15500" s="115"/>
      <c r="E15500" s="115"/>
      <c r="F15500" s="116"/>
      <c r="G15500" s="116"/>
      <c r="H15500" s="116"/>
      <c r="I15500" s="116"/>
      <c r="J15500" s="117"/>
      <c r="K15500" s="117"/>
      <c r="L15500" s="114"/>
      <c r="M15500" s="114"/>
      <c r="N15500" s="114"/>
      <c r="O15500" s="114"/>
      <c r="P15500" s="118"/>
      <c r="Q15500" s="118"/>
      <c r="R15500" s="118"/>
      <c r="S15500" s="118"/>
      <c r="T15500" s="118"/>
      <c r="U15500" s="118"/>
      <c r="V15500" s="118"/>
      <c r="W15500" s="118"/>
      <c r="X15500" s="118"/>
      <c r="Y15500" s="118"/>
      <c r="Z15500" s="118"/>
      <c r="AA15500" s="118"/>
      <c r="AB15500" s="118"/>
    </row>
    <row r="15501" spans="1:28">
      <c r="A15501" s="113"/>
      <c r="B15501" s="113"/>
      <c r="C15501" s="114"/>
      <c r="D15501" s="115"/>
      <c r="E15501" s="115"/>
      <c r="F15501" s="116"/>
      <c r="G15501" s="116"/>
      <c r="H15501" s="116"/>
      <c r="I15501" s="116"/>
      <c r="J15501" s="117"/>
      <c r="K15501" s="117"/>
      <c r="L15501" s="114"/>
      <c r="M15501" s="114"/>
      <c r="N15501" s="114"/>
      <c r="O15501" s="114"/>
      <c r="P15501" s="118"/>
      <c r="Q15501" s="118"/>
      <c r="R15501" s="118"/>
      <c r="S15501" s="118"/>
      <c r="T15501" s="118"/>
      <c r="U15501" s="118"/>
      <c r="V15501" s="118"/>
      <c r="W15501" s="118"/>
      <c r="X15501" s="118"/>
      <c r="Y15501" s="118"/>
      <c r="Z15501" s="118"/>
      <c r="AA15501" s="118"/>
      <c r="AB15501" s="118"/>
    </row>
    <row r="15502" spans="1:28">
      <c r="A15502" s="113"/>
      <c r="B15502" s="113"/>
      <c r="C15502" s="114"/>
      <c r="D15502" s="115"/>
      <c r="E15502" s="115"/>
      <c r="F15502" s="116"/>
      <c r="G15502" s="116"/>
      <c r="H15502" s="116"/>
      <c r="I15502" s="116"/>
      <c r="J15502" s="117"/>
      <c r="K15502" s="117"/>
      <c r="L15502" s="114"/>
      <c r="M15502" s="114"/>
      <c r="N15502" s="114"/>
      <c r="O15502" s="114"/>
      <c r="P15502" s="118"/>
      <c r="Q15502" s="118"/>
      <c r="R15502" s="118"/>
      <c r="S15502" s="118"/>
      <c r="T15502" s="118"/>
      <c r="U15502" s="118"/>
      <c r="V15502" s="118"/>
      <c r="W15502" s="118"/>
      <c r="X15502" s="118"/>
      <c r="Y15502" s="118"/>
      <c r="Z15502" s="118"/>
      <c r="AA15502" s="118"/>
      <c r="AB15502" s="118"/>
    </row>
    <row r="15503" spans="1:28">
      <c r="A15503" s="113"/>
      <c r="B15503" s="113"/>
      <c r="C15503" s="114"/>
      <c r="D15503" s="115"/>
      <c r="E15503" s="115"/>
      <c r="F15503" s="116"/>
      <c r="G15503" s="116"/>
      <c r="H15503" s="116"/>
      <c r="I15503" s="116"/>
      <c r="J15503" s="117"/>
      <c r="K15503" s="117"/>
      <c r="L15503" s="114"/>
      <c r="M15503" s="114"/>
      <c r="N15503" s="114"/>
      <c r="O15503" s="114"/>
      <c r="P15503" s="118"/>
      <c r="Q15503" s="118"/>
      <c r="R15503" s="118"/>
      <c r="S15503" s="118"/>
      <c r="T15503" s="118"/>
      <c r="U15503" s="118"/>
      <c r="V15503" s="118"/>
      <c r="W15503" s="118"/>
      <c r="X15503" s="118"/>
      <c r="Y15503" s="118"/>
      <c r="Z15503" s="118"/>
      <c r="AA15503" s="118"/>
      <c r="AB15503" s="118"/>
    </row>
    <row r="15504" spans="1:28">
      <c r="A15504" s="113"/>
      <c r="B15504" s="113"/>
      <c r="C15504" s="114"/>
      <c r="D15504" s="115"/>
      <c r="E15504" s="115"/>
      <c r="F15504" s="116"/>
      <c r="G15504" s="116"/>
      <c r="H15504" s="116"/>
      <c r="I15504" s="116"/>
      <c r="J15504" s="117"/>
      <c r="K15504" s="117"/>
      <c r="L15504" s="114"/>
      <c r="M15504" s="114"/>
      <c r="N15504" s="114"/>
      <c r="O15504" s="114"/>
      <c r="P15504" s="118"/>
      <c r="Q15504" s="118"/>
      <c r="R15504" s="118"/>
      <c r="S15504" s="118"/>
      <c r="T15504" s="118"/>
      <c r="U15504" s="118"/>
      <c r="V15504" s="118"/>
      <c r="W15504" s="118"/>
      <c r="X15504" s="118"/>
      <c r="Y15504" s="118"/>
      <c r="Z15504" s="118"/>
      <c r="AA15504" s="118"/>
      <c r="AB15504" s="118"/>
    </row>
    <row r="15505" spans="1:28">
      <c r="A15505" s="113"/>
      <c r="B15505" s="113"/>
      <c r="C15505" s="114"/>
      <c r="D15505" s="115"/>
      <c r="E15505" s="115"/>
      <c r="F15505" s="116"/>
      <c r="G15505" s="116"/>
      <c r="H15505" s="116"/>
      <c r="I15505" s="116"/>
      <c r="J15505" s="117"/>
      <c r="K15505" s="117"/>
      <c r="L15505" s="114"/>
      <c r="M15505" s="114"/>
      <c r="N15505" s="114"/>
      <c r="O15505" s="114"/>
      <c r="P15505" s="118"/>
      <c r="Q15505" s="118"/>
      <c r="R15505" s="118"/>
      <c r="S15505" s="118"/>
      <c r="T15505" s="118"/>
      <c r="U15505" s="118"/>
      <c r="V15505" s="118"/>
      <c r="W15505" s="118"/>
      <c r="X15505" s="118"/>
      <c r="Y15505" s="118"/>
      <c r="Z15505" s="118"/>
      <c r="AA15505" s="118"/>
      <c r="AB15505" s="118"/>
    </row>
    <row r="15506" spans="1:28">
      <c r="A15506" s="113"/>
      <c r="B15506" s="113"/>
      <c r="C15506" s="114"/>
      <c r="D15506" s="115"/>
      <c r="E15506" s="115"/>
      <c r="F15506" s="116"/>
      <c r="G15506" s="116"/>
      <c r="H15506" s="116"/>
      <c r="I15506" s="116"/>
      <c r="J15506" s="117"/>
      <c r="K15506" s="117"/>
      <c r="L15506" s="114"/>
      <c r="M15506" s="114"/>
      <c r="N15506" s="114"/>
      <c r="O15506" s="114"/>
      <c r="P15506" s="118"/>
      <c r="Q15506" s="118"/>
      <c r="R15506" s="118"/>
      <c r="S15506" s="118"/>
      <c r="T15506" s="118"/>
      <c r="U15506" s="118"/>
      <c r="V15506" s="118"/>
      <c r="W15506" s="118"/>
      <c r="X15506" s="118"/>
      <c r="Y15506" s="118"/>
      <c r="Z15506" s="118"/>
      <c r="AA15506" s="118"/>
      <c r="AB15506" s="118"/>
    </row>
    <row r="15507" spans="1:28">
      <c r="A15507" s="113"/>
      <c r="B15507" s="113"/>
      <c r="C15507" s="114"/>
      <c r="D15507" s="115"/>
      <c r="E15507" s="115"/>
      <c r="F15507" s="116"/>
      <c r="G15507" s="116"/>
      <c r="H15507" s="116"/>
      <c r="I15507" s="116"/>
      <c r="J15507" s="117"/>
      <c r="K15507" s="117"/>
      <c r="L15507" s="114"/>
      <c r="M15507" s="114"/>
      <c r="N15507" s="114"/>
      <c r="O15507" s="114"/>
      <c r="P15507" s="118"/>
      <c r="Q15507" s="118"/>
      <c r="R15507" s="118"/>
      <c r="S15507" s="118"/>
      <c r="T15507" s="118"/>
      <c r="U15507" s="118"/>
      <c r="V15507" s="118"/>
      <c r="W15507" s="118"/>
      <c r="X15507" s="118"/>
      <c r="Y15507" s="118"/>
      <c r="Z15507" s="118"/>
      <c r="AA15507" s="118"/>
      <c r="AB15507" s="118"/>
    </row>
    <row r="15508" spans="1:28">
      <c r="A15508" s="113"/>
      <c r="B15508" s="113"/>
      <c r="C15508" s="114"/>
      <c r="D15508" s="115"/>
      <c r="E15508" s="115"/>
      <c r="F15508" s="116"/>
      <c r="G15508" s="116"/>
      <c r="H15508" s="116"/>
      <c r="I15508" s="116"/>
      <c r="J15508" s="117"/>
      <c r="K15508" s="117"/>
      <c r="L15508" s="114"/>
      <c r="M15508" s="114"/>
      <c r="N15508" s="114"/>
      <c r="O15508" s="114"/>
      <c r="P15508" s="118"/>
      <c r="Q15508" s="118"/>
      <c r="R15508" s="118"/>
      <c r="S15508" s="118"/>
      <c r="T15508" s="118"/>
      <c r="U15508" s="118"/>
      <c r="V15508" s="118"/>
      <c r="W15508" s="118"/>
      <c r="X15508" s="118"/>
      <c r="Y15508" s="118"/>
      <c r="Z15508" s="118"/>
      <c r="AA15508" s="118"/>
      <c r="AB15508" s="118"/>
    </row>
    <row r="15509" spans="1:28">
      <c r="A15509" s="113"/>
      <c r="B15509" s="113"/>
      <c r="C15509" s="114"/>
      <c r="D15509" s="115"/>
      <c r="E15509" s="115"/>
      <c r="F15509" s="116"/>
      <c r="G15509" s="116"/>
      <c r="H15509" s="116"/>
      <c r="I15509" s="116"/>
      <c r="J15509" s="117"/>
      <c r="K15509" s="117"/>
      <c r="L15509" s="114"/>
      <c r="M15509" s="114"/>
      <c r="N15509" s="114"/>
      <c r="O15509" s="114"/>
      <c r="P15509" s="118"/>
      <c r="Q15509" s="118"/>
      <c r="R15509" s="118"/>
      <c r="S15509" s="118"/>
      <c r="T15509" s="118"/>
      <c r="U15509" s="118"/>
      <c r="V15509" s="118"/>
      <c r="W15509" s="118"/>
      <c r="X15509" s="118"/>
      <c r="Y15509" s="118"/>
      <c r="Z15509" s="118"/>
      <c r="AA15509" s="118"/>
      <c r="AB15509" s="118"/>
    </row>
    <row r="15510" spans="1:28">
      <c r="A15510" s="113"/>
      <c r="B15510" s="113"/>
      <c r="C15510" s="114"/>
      <c r="D15510" s="115"/>
      <c r="E15510" s="115"/>
      <c r="F15510" s="116"/>
      <c r="G15510" s="116"/>
      <c r="H15510" s="116"/>
      <c r="I15510" s="116"/>
      <c r="J15510" s="117"/>
      <c r="K15510" s="117"/>
      <c r="L15510" s="114"/>
      <c r="M15510" s="114"/>
      <c r="N15510" s="114"/>
      <c r="O15510" s="114"/>
      <c r="P15510" s="118"/>
      <c r="Q15510" s="118"/>
      <c r="R15510" s="118"/>
      <c r="S15510" s="118"/>
      <c r="T15510" s="118"/>
      <c r="U15510" s="118"/>
      <c r="V15510" s="118"/>
      <c r="W15510" s="118"/>
      <c r="X15510" s="118"/>
      <c r="Y15510" s="118"/>
      <c r="Z15510" s="118"/>
      <c r="AA15510" s="118"/>
      <c r="AB15510" s="118"/>
    </row>
    <row r="15511" spans="1:28">
      <c r="A15511" s="113"/>
      <c r="B15511" s="113"/>
      <c r="C15511" s="114"/>
      <c r="D15511" s="115"/>
      <c r="E15511" s="115"/>
      <c r="F15511" s="116"/>
      <c r="G15511" s="116"/>
      <c r="H15511" s="116"/>
      <c r="I15511" s="116"/>
      <c r="J15511" s="117"/>
      <c r="K15511" s="117"/>
      <c r="L15511" s="114"/>
      <c r="M15511" s="114"/>
      <c r="N15511" s="114"/>
      <c r="O15511" s="114"/>
      <c r="P15511" s="118"/>
      <c r="Q15511" s="118"/>
      <c r="R15511" s="118"/>
      <c r="S15511" s="118"/>
      <c r="T15511" s="118"/>
      <c r="U15511" s="118"/>
      <c r="V15511" s="118"/>
      <c r="W15511" s="118"/>
      <c r="X15511" s="118"/>
      <c r="Y15511" s="118"/>
      <c r="Z15511" s="118"/>
      <c r="AA15511" s="118"/>
      <c r="AB15511" s="118"/>
    </row>
    <row r="15512" spans="1:28">
      <c r="A15512" s="113"/>
      <c r="B15512" s="113"/>
      <c r="C15512" s="114"/>
      <c r="D15512" s="115"/>
      <c r="E15512" s="115"/>
      <c r="F15512" s="116"/>
      <c r="G15512" s="116"/>
      <c r="H15512" s="116"/>
      <c r="I15512" s="116"/>
      <c r="J15512" s="117"/>
      <c r="K15512" s="117"/>
      <c r="L15512" s="114"/>
      <c r="M15512" s="114"/>
      <c r="N15512" s="114"/>
      <c r="O15512" s="114"/>
      <c r="P15512" s="118"/>
      <c r="Q15512" s="118"/>
      <c r="R15512" s="118"/>
      <c r="S15512" s="118"/>
      <c r="T15512" s="118"/>
      <c r="U15512" s="118"/>
      <c r="V15512" s="118"/>
      <c r="W15512" s="118"/>
      <c r="X15512" s="118"/>
      <c r="Y15512" s="118"/>
      <c r="Z15512" s="118"/>
      <c r="AA15512" s="118"/>
      <c r="AB15512" s="118"/>
    </row>
    <row r="15513" spans="1:28">
      <c r="A15513" s="113"/>
      <c r="B15513" s="113"/>
      <c r="C15513" s="114"/>
      <c r="D15513" s="115"/>
      <c r="E15513" s="115"/>
      <c r="F15513" s="116"/>
      <c r="G15513" s="116"/>
      <c r="H15513" s="116"/>
      <c r="I15513" s="116"/>
      <c r="J15513" s="117"/>
      <c r="K15513" s="117"/>
      <c r="L15513" s="114"/>
      <c r="M15513" s="114"/>
      <c r="N15513" s="114"/>
      <c r="O15513" s="114"/>
      <c r="P15513" s="118"/>
      <c r="Q15513" s="118"/>
      <c r="R15513" s="118"/>
      <c r="S15513" s="118"/>
      <c r="T15513" s="118"/>
      <c r="U15513" s="118"/>
      <c r="V15513" s="118"/>
      <c r="W15513" s="118"/>
      <c r="X15513" s="118"/>
      <c r="Y15513" s="118"/>
      <c r="Z15513" s="118"/>
      <c r="AA15513" s="118"/>
      <c r="AB15513" s="118"/>
    </row>
    <row r="15514" spans="1:28">
      <c r="A15514" s="113"/>
      <c r="B15514" s="113"/>
      <c r="C15514" s="114"/>
      <c r="D15514" s="115"/>
      <c r="E15514" s="115"/>
      <c r="F15514" s="116"/>
      <c r="G15514" s="116"/>
      <c r="H15514" s="116"/>
      <c r="I15514" s="116"/>
      <c r="J15514" s="117"/>
      <c r="K15514" s="117"/>
      <c r="L15514" s="114"/>
      <c r="M15514" s="114"/>
      <c r="N15514" s="114"/>
      <c r="O15514" s="114"/>
      <c r="P15514" s="118"/>
      <c r="Q15514" s="118"/>
      <c r="R15514" s="118"/>
      <c r="S15514" s="118"/>
      <c r="T15514" s="118"/>
      <c r="U15514" s="118"/>
      <c r="V15514" s="118"/>
      <c r="W15514" s="118"/>
      <c r="X15514" s="118"/>
      <c r="Y15514" s="118"/>
      <c r="Z15514" s="118"/>
      <c r="AA15514" s="118"/>
      <c r="AB15514" s="118"/>
    </row>
    <row r="15515" spans="1:28">
      <c r="A15515" s="113"/>
      <c r="B15515" s="113"/>
      <c r="C15515" s="114"/>
      <c r="D15515" s="115"/>
      <c r="E15515" s="115"/>
      <c r="F15515" s="116"/>
      <c r="G15515" s="116"/>
      <c r="H15515" s="116"/>
      <c r="I15515" s="116"/>
      <c r="J15515" s="117"/>
      <c r="K15515" s="117"/>
      <c r="L15515" s="114"/>
      <c r="M15515" s="114"/>
      <c r="N15515" s="114"/>
      <c r="O15515" s="114"/>
      <c r="P15515" s="118"/>
      <c r="Q15515" s="118"/>
      <c r="R15515" s="118"/>
      <c r="S15515" s="118"/>
      <c r="T15515" s="118"/>
      <c r="U15515" s="118"/>
      <c r="V15515" s="118"/>
      <c r="W15515" s="118"/>
      <c r="X15515" s="118"/>
      <c r="Y15515" s="118"/>
      <c r="Z15515" s="118"/>
      <c r="AA15515" s="118"/>
      <c r="AB15515" s="118"/>
    </row>
    <row r="15516" spans="1:28">
      <c r="A15516" s="113"/>
      <c r="B15516" s="113"/>
      <c r="C15516" s="114"/>
      <c r="D15516" s="115"/>
      <c r="E15516" s="115"/>
      <c r="F15516" s="116"/>
      <c r="G15516" s="116"/>
      <c r="H15516" s="116"/>
      <c r="I15516" s="116"/>
      <c r="J15516" s="117"/>
      <c r="K15516" s="117"/>
      <c r="L15516" s="114"/>
      <c r="M15516" s="114"/>
      <c r="N15516" s="114"/>
      <c r="O15516" s="114"/>
      <c r="P15516" s="118"/>
      <c r="Q15516" s="118"/>
      <c r="R15516" s="118"/>
      <c r="S15516" s="118"/>
      <c r="T15516" s="118"/>
      <c r="U15516" s="118"/>
      <c r="V15516" s="118"/>
      <c r="W15516" s="118"/>
      <c r="X15516" s="118"/>
      <c r="Y15516" s="118"/>
      <c r="Z15516" s="118"/>
      <c r="AA15516" s="118"/>
      <c r="AB15516" s="118"/>
    </row>
    <row r="15517" spans="1:28">
      <c r="A15517" s="113"/>
      <c r="B15517" s="113"/>
      <c r="C15517" s="114"/>
      <c r="D15517" s="115"/>
      <c r="E15517" s="115"/>
      <c r="F15517" s="116"/>
      <c r="G15517" s="116"/>
      <c r="H15517" s="116"/>
      <c r="I15517" s="116"/>
      <c r="J15517" s="117"/>
      <c r="K15517" s="117"/>
      <c r="L15517" s="114"/>
      <c r="M15517" s="114"/>
      <c r="N15517" s="114"/>
      <c r="O15517" s="114"/>
      <c r="P15517" s="118"/>
      <c r="Q15517" s="118"/>
      <c r="R15517" s="118"/>
      <c r="S15517" s="118"/>
      <c r="T15517" s="118"/>
      <c r="U15517" s="118"/>
      <c r="V15517" s="118"/>
      <c r="W15517" s="118"/>
      <c r="X15517" s="118"/>
      <c r="Y15517" s="118"/>
      <c r="Z15517" s="118"/>
      <c r="AA15517" s="118"/>
      <c r="AB15517" s="118"/>
    </row>
    <row r="15518" spans="1:28">
      <c r="A15518" s="113"/>
      <c r="B15518" s="113"/>
      <c r="C15518" s="114"/>
      <c r="D15518" s="115"/>
      <c r="E15518" s="115"/>
      <c r="F15518" s="116"/>
      <c r="G15518" s="116"/>
      <c r="H15518" s="116"/>
      <c r="I15518" s="116"/>
      <c r="J15518" s="117"/>
      <c r="K15518" s="117"/>
      <c r="L15518" s="114"/>
      <c r="M15518" s="114"/>
      <c r="N15518" s="114"/>
      <c r="O15518" s="114"/>
      <c r="P15518" s="118"/>
      <c r="Q15518" s="118"/>
      <c r="R15518" s="118"/>
      <c r="S15518" s="118"/>
      <c r="T15518" s="118"/>
      <c r="U15518" s="118"/>
      <c r="V15518" s="118"/>
      <c r="W15518" s="118"/>
      <c r="X15518" s="118"/>
      <c r="Y15518" s="118"/>
      <c r="Z15518" s="118"/>
      <c r="AA15518" s="118"/>
      <c r="AB15518" s="118"/>
    </row>
    <row r="15519" spans="1:28">
      <c r="A15519" s="113"/>
      <c r="B15519" s="113"/>
      <c r="C15519" s="114"/>
      <c r="D15519" s="115"/>
      <c r="E15519" s="115"/>
      <c r="F15519" s="116"/>
      <c r="G15519" s="116"/>
      <c r="H15519" s="116"/>
      <c r="I15519" s="116"/>
      <c r="J15519" s="117"/>
      <c r="K15519" s="117"/>
      <c r="L15519" s="114"/>
      <c r="M15519" s="114"/>
      <c r="N15519" s="114"/>
      <c r="O15519" s="114"/>
      <c r="P15519" s="118"/>
      <c r="Q15519" s="118"/>
      <c r="R15519" s="118"/>
      <c r="S15519" s="118"/>
      <c r="T15519" s="118"/>
      <c r="U15519" s="118"/>
      <c r="V15519" s="118"/>
      <c r="W15519" s="118"/>
      <c r="X15519" s="118"/>
      <c r="Y15519" s="118"/>
      <c r="Z15519" s="118"/>
      <c r="AA15519" s="118"/>
      <c r="AB15519" s="118"/>
    </row>
    <row r="15520" spans="1:28">
      <c r="A15520" s="113"/>
      <c r="B15520" s="113"/>
      <c r="C15520" s="114"/>
      <c r="D15520" s="115"/>
      <c r="E15520" s="115"/>
      <c r="F15520" s="116"/>
      <c r="G15520" s="116"/>
      <c r="H15520" s="116"/>
      <c r="I15520" s="116"/>
      <c r="J15520" s="117"/>
      <c r="K15520" s="117"/>
      <c r="L15520" s="114"/>
      <c r="M15520" s="114"/>
      <c r="N15520" s="114"/>
      <c r="O15520" s="114"/>
      <c r="P15520" s="118"/>
      <c r="Q15520" s="118"/>
      <c r="R15520" s="118"/>
      <c r="S15520" s="118"/>
      <c r="T15520" s="118"/>
      <c r="U15520" s="118"/>
      <c r="V15520" s="118"/>
      <c r="W15520" s="118"/>
      <c r="X15520" s="118"/>
      <c r="Y15520" s="118"/>
      <c r="Z15520" s="118"/>
      <c r="AA15520" s="118"/>
      <c r="AB15520" s="118"/>
    </row>
    <row r="15521" spans="1:28">
      <c r="A15521" s="113"/>
      <c r="B15521" s="113"/>
      <c r="C15521" s="114"/>
      <c r="D15521" s="115"/>
      <c r="E15521" s="115"/>
      <c r="F15521" s="116"/>
      <c r="G15521" s="116"/>
      <c r="H15521" s="116"/>
      <c r="I15521" s="116"/>
      <c r="J15521" s="117"/>
      <c r="K15521" s="117"/>
      <c r="L15521" s="114"/>
      <c r="M15521" s="114"/>
      <c r="N15521" s="114"/>
      <c r="O15521" s="114"/>
      <c r="P15521" s="118"/>
      <c r="Q15521" s="118"/>
      <c r="R15521" s="118"/>
      <c r="S15521" s="118"/>
      <c r="T15521" s="118"/>
      <c r="U15521" s="118"/>
      <c r="V15521" s="118"/>
      <c r="W15521" s="118"/>
      <c r="X15521" s="118"/>
      <c r="Y15521" s="118"/>
      <c r="Z15521" s="118"/>
      <c r="AA15521" s="118"/>
      <c r="AB15521" s="118"/>
    </row>
    <row r="15522" spans="1:28">
      <c r="A15522" s="113"/>
      <c r="B15522" s="113"/>
      <c r="C15522" s="114"/>
      <c r="D15522" s="115"/>
      <c r="E15522" s="115"/>
      <c r="F15522" s="116"/>
      <c r="G15522" s="116"/>
      <c r="H15522" s="116"/>
      <c r="I15522" s="116"/>
      <c r="J15522" s="117"/>
      <c r="K15522" s="117"/>
      <c r="L15522" s="114"/>
      <c r="M15522" s="114"/>
      <c r="N15522" s="114"/>
      <c r="O15522" s="114"/>
      <c r="P15522" s="118"/>
      <c r="Q15522" s="118"/>
      <c r="R15522" s="118"/>
      <c r="S15522" s="118"/>
      <c r="T15522" s="118"/>
      <c r="U15522" s="118"/>
      <c r="V15522" s="118"/>
      <c r="W15522" s="118"/>
      <c r="X15522" s="118"/>
      <c r="Y15522" s="118"/>
      <c r="Z15522" s="118"/>
      <c r="AA15522" s="118"/>
      <c r="AB15522" s="118"/>
    </row>
    <row r="15523" spans="1:28">
      <c r="A15523" s="113"/>
      <c r="B15523" s="113"/>
      <c r="C15523" s="114"/>
      <c r="D15523" s="115"/>
      <c r="E15523" s="115"/>
      <c r="F15523" s="116"/>
      <c r="G15523" s="116"/>
      <c r="H15523" s="116"/>
      <c r="I15523" s="116"/>
      <c r="J15523" s="117"/>
      <c r="K15523" s="117"/>
      <c r="L15523" s="114"/>
      <c r="M15523" s="114"/>
      <c r="N15523" s="114"/>
      <c r="O15523" s="114"/>
      <c r="P15523" s="118"/>
      <c r="Q15523" s="118"/>
      <c r="R15523" s="118"/>
      <c r="S15523" s="118"/>
      <c r="T15523" s="118"/>
      <c r="U15523" s="118"/>
      <c r="V15523" s="118"/>
      <c r="W15523" s="118"/>
      <c r="X15523" s="118"/>
      <c r="Y15523" s="118"/>
      <c r="Z15523" s="118"/>
      <c r="AA15523" s="118"/>
      <c r="AB15523" s="118"/>
    </row>
    <row r="15524" spans="1:28">
      <c r="A15524" s="113"/>
      <c r="B15524" s="113"/>
      <c r="C15524" s="114"/>
      <c r="D15524" s="115"/>
      <c r="E15524" s="115"/>
      <c r="F15524" s="116"/>
      <c r="G15524" s="116"/>
      <c r="H15524" s="116"/>
      <c r="I15524" s="116"/>
      <c r="J15524" s="117"/>
      <c r="K15524" s="117"/>
      <c r="L15524" s="114"/>
      <c r="M15524" s="114"/>
      <c r="N15524" s="114"/>
      <c r="O15524" s="114"/>
      <c r="P15524" s="118"/>
      <c r="Q15524" s="118"/>
      <c r="R15524" s="118"/>
      <c r="S15524" s="118"/>
      <c r="T15524" s="118"/>
      <c r="U15524" s="118"/>
      <c r="V15524" s="118"/>
      <c r="W15524" s="118"/>
      <c r="X15524" s="118"/>
      <c r="Y15524" s="118"/>
      <c r="Z15524" s="118"/>
      <c r="AA15524" s="118"/>
      <c r="AB15524" s="118"/>
    </row>
    <row r="15525" spans="1:28">
      <c r="A15525" s="113"/>
      <c r="B15525" s="113"/>
      <c r="C15525" s="114"/>
      <c r="D15525" s="115"/>
      <c r="E15525" s="115"/>
      <c r="F15525" s="116"/>
      <c r="G15525" s="116"/>
      <c r="H15525" s="116"/>
      <c r="I15525" s="116"/>
      <c r="J15525" s="117"/>
      <c r="K15525" s="117"/>
      <c r="L15525" s="114"/>
      <c r="M15525" s="114"/>
      <c r="N15525" s="114"/>
      <c r="O15525" s="114"/>
      <c r="P15525" s="118"/>
      <c r="Q15525" s="118"/>
      <c r="R15525" s="118"/>
      <c r="S15525" s="118"/>
      <c r="T15525" s="118"/>
      <c r="U15525" s="118"/>
      <c r="V15525" s="118"/>
      <c r="W15525" s="118"/>
      <c r="X15525" s="118"/>
      <c r="Y15525" s="118"/>
      <c r="Z15525" s="118"/>
      <c r="AA15525" s="118"/>
      <c r="AB15525" s="118"/>
    </row>
    <row r="15526" spans="1:28">
      <c r="A15526" s="113"/>
      <c r="B15526" s="113"/>
      <c r="C15526" s="114"/>
      <c r="D15526" s="115"/>
      <c r="E15526" s="115"/>
      <c r="F15526" s="116"/>
      <c r="G15526" s="116"/>
      <c r="H15526" s="116"/>
      <c r="I15526" s="116"/>
      <c r="J15526" s="117"/>
      <c r="K15526" s="117"/>
      <c r="L15526" s="114"/>
      <c r="M15526" s="114"/>
      <c r="N15526" s="114"/>
      <c r="O15526" s="114"/>
      <c r="P15526" s="118"/>
      <c r="Q15526" s="118"/>
      <c r="R15526" s="118"/>
      <c r="S15526" s="118"/>
      <c r="T15526" s="118"/>
      <c r="U15526" s="118"/>
      <c r="V15526" s="118"/>
      <c r="W15526" s="118"/>
      <c r="X15526" s="118"/>
      <c r="Y15526" s="118"/>
      <c r="Z15526" s="118"/>
      <c r="AA15526" s="118"/>
      <c r="AB15526" s="118"/>
    </row>
    <row r="15527" spans="1:28">
      <c r="A15527" s="113"/>
      <c r="B15527" s="113"/>
      <c r="C15527" s="114"/>
      <c r="D15527" s="115"/>
      <c r="E15527" s="115"/>
      <c r="F15527" s="116"/>
      <c r="G15527" s="116"/>
      <c r="H15527" s="116"/>
      <c r="I15527" s="116"/>
      <c r="J15527" s="117"/>
      <c r="K15527" s="117"/>
      <c r="L15527" s="114"/>
      <c r="M15527" s="114"/>
      <c r="N15527" s="114"/>
      <c r="O15527" s="114"/>
      <c r="P15527" s="118"/>
      <c r="Q15527" s="118"/>
      <c r="R15527" s="118"/>
      <c r="S15527" s="118"/>
      <c r="T15527" s="118"/>
      <c r="U15527" s="118"/>
      <c r="V15527" s="118"/>
      <c r="W15527" s="118"/>
      <c r="X15527" s="118"/>
      <c r="Y15527" s="118"/>
      <c r="Z15527" s="118"/>
      <c r="AA15527" s="118"/>
      <c r="AB15527" s="118"/>
    </row>
    <row r="15528" spans="1:28">
      <c r="A15528" s="113"/>
      <c r="B15528" s="113"/>
      <c r="C15528" s="114"/>
      <c r="D15528" s="115"/>
      <c r="E15528" s="115"/>
      <c r="F15528" s="116"/>
      <c r="G15528" s="116"/>
      <c r="H15528" s="116"/>
      <c r="I15528" s="116"/>
      <c r="J15528" s="117"/>
      <c r="K15528" s="117"/>
      <c r="L15528" s="114"/>
      <c r="M15528" s="114"/>
      <c r="N15528" s="114"/>
      <c r="O15528" s="114"/>
      <c r="P15528" s="118"/>
      <c r="Q15528" s="118"/>
      <c r="R15528" s="118"/>
      <c r="S15528" s="118"/>
      <c r="T15528" s="118"/>
      <c r="U15528" s="118"/>
      <c r="V15528" s="118"/>
      <c r="W15528" s="118"/>
      <c r="X15528" s="118"/>
      <c r="Y15528" s="118"/>
      <c r="Z15528" s="118"/>
      <c r="AA15528" s="118"/>
      <c r="AB15528" s="118"/>
    </row>
    <row r="15529" spans="1:28">
      <c r="A15529" s="113"/>
      <c r="B15529" s="113"/>
      <c r="C15529" s="114"/>
      <c r="D15529" s="115"/>
      <c r="E15529" s="115"/>
      <c r="F15529" s="116"/>
      <c r="G15529" s="116"/>
      <c r="H15529" s="116"/>
      <c r="I15529" s="116"/>
      <c r="J15529" s="117"/>
      <c r="K15529" s="117"/>
      <c r="L15529" s="114"/>
      <c r="M15529" s="114"/>
      <c r="N15529" s="114"/>
      <c r="O15529" s="114"/>
      <c r="P15529" s="118"/>
      <c r="Q15529" s="118"/>
      <c r="R15529" s="118"/>
      <c r="S15529" s="118"/>
      <c r="T15529" s="118"/>
      <c r="U15529" s="118"/>
      <c r="V15529" s="118"/>
      <c r="W15529" s="118"/>
      <c r="X15529" s="118"/>
      <c r="Y15529" s="118"/>
      <c r="Z15529" s="118"/>
      <c r="AA15529" s="118"/>
      <c r="AB15529" s="118"/>
    </row>
    <row r="15530" spans="1:28">
      <c r="A15530" s="113"/>
      <c r="B15530" s="113"/>
      <c r="C15530" s="114"/>
      <c r="D15530" s="115"/>
      <c r="E15530" s="115"/>
      <c r="F15530" s="116"/>
      <c r="G15530" s="116"/>
      <c r="H15530" s="116"/>
      <c r="I15530" s="116"/>
      <c r="J15530" s="117"/>
      <c r="K15530" s="117"/>
      <c r="L15530" s="114"/>
      <c r="M15530" s="114"/>
      <c r="N15530" s="114"/>
      <c r="O15530" s="114"/>
      <c r="P15530" s="118"/>
      <c r="Q15530" s="118"/>
      <c r="R15530" s="118"/>
      <c r="S15530" s="118"/>
      <c r="T15530" s="118"/>
      <c r="U15530" s="118"/>
      <c r="V15530" s="118"/>
      <c r="W15530" s="118"/>
      <c r="X15530" s="118"/>
      <c r="Y15530" s="118"/>
      <c r="Z15530" s="118"/>
      <c r="AA15530" s="118"/>
      <c r="AB15530" s="118"/>
    </row>
    <row r="15531" spans="1:28">
      <c r="A15531" s="113"/>
      <c r="B15531" s="113"/>
      <c r="C15531" s="114"/>
      <c r="D15531" s="115"/>
      <c r="E15531" s="115"/>
      <c r="F15531" s="116"/>
      <c r="G15531" s="116"/>
      <c r="H15531" s="116"/>
      <c r="I15531" s="116"/>
      <c r="J15531" s="117"/>
      <c r="K15531" s="117"/>
      <c r="L15531" s="114"/>
      <c r="M15531" s="114"/>
      <c r="N15531" s="114"/>
      <c r="O15531" s="114"/>
      <c r="P15531" s="118"/>
      <c r="Q15531" s="118"/>
      <c r="R15531" s="118"/>
      <c r="S15531" s="118"/>
      <c r="T15531" s="118"/>
      <c r="U15531" s="118"/>
      <c r="V15531" s="118"/>
      <c r="W15531" s="118"/>
      <c r="X15531" s="118"/>
      <c r="Y15531" s="118"/>
      <c r="Z15531" s="118"/>
      <c r="AA15531" s="118"/>
      <c r="AB15531" s="118"/>
    </row>
    <row r="15532" spans="1:28">
      <c r="A15532" s="113"/>
      <c r="B15532" s="113"/>
      <c r="C15532" s="114"/>
      <c r="D15532" s="115"/>
      <c r="E15532" s="115"/>
      <c r="F15532" s="116"/>
      <c r="G15532" s="116"/>
      <c r="H15532" s="116"/>
      <c r="I15532" s="116"/>
      <c r="J15532" s="117"/>
      <c r="K15532" s="117"/>
      <c r="L15532" s="114"/>
      <c r="M15532" s="114"/>
      <c r="N15532" s="114"/>
      <c r="O15532" s="114"/>
      <c r="P15532" s="118"/>
      <c r="Q15532" s="118"/>
      <c r="R15532" s="118"/>
      <c r="S15532" s="118"/>
      <c r="T15532" s="118"/>
      <c r="U15532" s="118"/>
      <c r="V15532" s="118"/>
      <c r="W15532" s="118"/>
      <c r="X15532" s="118"/>
      <c r="Y15532" s="118"/>
      <c r="Z15532" s="118"/>
      <c r="AA15532" s="118"/>
      <c r="AB15532" s="118"/>
    </row>
    <row r="15533" spans="1:28">
      <c r="A15533" s="113"/>
      <c r="B15533" s="113"/>
      <c r="C15533" s="114"/>
      <c r="D15533" s="115"/>
      <c r="E15533" s="115"/>
      <c r="F15533" s="116"/>
      <c r="G15533" s="116"/>
      <c r="H15533" s="116"/>
      <c r="I15533" s="116"/>
      <c r="J15533" s="117"/>
      <c r="K15533" s="117"/>
      <c r="L15533" s="114"/>
      <c r="M15533" s="114"/>
      <c r="N15533" s="114"/>
      <c r="O15533" s="114"/>
      <c r="P15533" s="118"/>
      <c r="Q15533" s="118"/>
      <c r="R15533" s="118"/>
      <c r="S15533" s="118"/>
      <c r="T15533" s="118"/>
      <c r="U15533" s="118"/>
      <c r="V15533" s="118"/>
      <c r="W15533" s="118"/>
      <c r="X15533" s="118"/>
      <c r="Y15533" s="118"/>
      <c r="Z15533" s="118"/>
      <c r="AA15533" s="118"/>
      <c r="AB15533" s="118"/>
    </row>
    <row r="15534" spans="1:28">
      <c r="A15534" s="113"/>
      <c r="B15534" s="113"/>
      <c r="C15534" s="114"/>
      <c r="D15534" s="115"/>
      <c r="E15534" s="115"/>
      <c r="F15534" s="116"/>
      <c r="G15534" s="116"/>
      <c r="H15534" s="116"/>
      <c r="I15534" s="116"/>
      <c r="J15534" s="117"/>
      <c r="K15534" s="117"/>
      <c r="L15534" s="114"/>
      <c r="M15534" s="114"/>
      <c r="N15534" s="114"/>
      <c r="O15534" s="114"/>
      <c r="P15534" s="118"/>
      <c r="Q15534" s="118"/>
      <c r="R15534" s="118"/>
      <c r="S15534" s="118"/>
      <c r="T15534" s="118"/>
      <c r="U15534" s="118"/>
      <c r="V15534" s="118"/>
      <c r="W15534" s="118"/>
      <c r="X15534" s="118"/>
      <c r="Y15534" s="118"/>
      <c r="Z15534" s="118"/>
      <c r="AA15534" s="118"/>
      <c r="AB15534" s="118"/>
    </row>
    <row r="15535" spans="1:28">
      <c r="A15535" s="113"/>
      <c r="B15535" s="113"/>
      <c r="C15535" s="114"/>
      <c r="D15535" s="115"/>
      <c r="E15535" s="115"/>
      <c r="F15535" s="116"/>
      <c r="G15535" s="116"/>
      <c r="H15535" s="116"/>
      <c r="I15535" s="116"/>
      <c r="J15535" s="117"/>
      <c r="K15535" s="117"/>
      <c r="L15535" s="114"/>
      <c r="M15535" s="114"/>
      <c r="N15535" s="114"/>
      <c r="O15535" s="114"/>
      <c r="P15535" s="118"/>
      <c r="Q15535" s="118"/>
      <c r="R15535" s="118"/>
      <c r="S15535" s="118"/>
      <c r="T15535" s="118"/>
      <c r="U15535" s="118"/>
      <c r="V15535" s="118"/>
      <c r="W15535" s="118"/>
      <c r="X15535" s="118"/>
      <c r="Y15535" s="118"/>
      <c r="Z15535" s="118"/>
      <c r="AA15535" s="118"/>
      <c r="AB15535" s="118"/>
    </row>
    <row r="15536" spans="1:28">
      <c r="A15536" s="113"/>
      <c r="B15536" s="113"/>
      <c r="C15536" s="114"/>
      <c r="D15536" s="115"/>
      <c r="E15536" s="115"/>
      <c r="F15536" s="116"/>
      <c r="G15536" s="116"/>
      <c r="H15536" s="116"/>
      <c r="I15536" s="116"/>
      <c r="J15536" s="117"/>
      <c r="K15536" s="117"/>
      <c r="L15536" s="114"/>
      <c r="M15536" s="114"/>
      <c r="N15536" s="114"/>
      <c r="O15536" s="114"/>
      <c r="P15536" s="118"/>
      <c r="Q15536" s="118"/>
      <c r="R15536" s="118"/>
      <c r="S15536" s="118"/>
      <c r="T15536" s="118"/>
      <c r="U15536" s="118"/>
      <c r="V15536" s="118"/>
      <c r="W15536" s="118"/>
      <c r="X15536" s="118"/>
      <c r="Y15536" s="118"/>
      <c r="Z15536" s="118"/>
      <c r="AA15536" s="118"/>
      <c r="AB15536" s="118"/>
    </row>
    <row r="15537" spans="1:28">
      <c r="A15537" s="113"/>
      <c r="B15537" s="113"/>
      <c r="C15537" s="114"/>
      <c r="D15537" s="115"/>
      <c r="E15537" s="115"/>
      <c r="F15537" s="116"/>
      <c r="G15537" s="116"/>
      <c r="H15537" s="116"/>
      <c r="I15537" s="116"/>
      <c r="J15537" s="117"/>
      <c r="K15537" s="117"/>
      <c r="L15537" s="114"/>
      <c r="M15537" s="114"/>
      <c r="N15537" s="114"/>
      <c r="O15537" s="114"/>
      <c r="P15537" s="118"/>
      <c r="Q15537" s="118"/>
      <c r="R15537" s="118"/>
      <c r="S15537" s="118"/>
      <c r="T15537" s="118"/>
      <c r="U15537" s="118"/>
      <c r="V15537" s="118"/>
      <c r="W15537" s="118"/>
      <c r="X15537" s="118"/>
      <c r="Y15537" s="118"/>
      <c r="Z15537" s="118"/>
      <c r="AA15537" s="118"/>
      <c r="AB15537" s="118"/>
    </row>
    <row r="15538" spans="1:28">
      <c r="A15538" s="113"/>
      <c r="B15538" s="113"/>
      <c r="C15538" s="114"/>
      <c r="D15538" s="115"/>
      <c r="E15538" s="115"/>
      <c r="F15538" s="116"/>
      <c r="G15538" s="116"/>
      <c r="H15538" s="116"/>
      <c r="I15538" s="116"/>
      <c r="J15538" s="117"/>
      <c r="K15538" s="117"/>
      <c r="L15538" s="114"/>
      <c r="M15538" s="114"/>
      <c r="N15538" s="114"/>
      <c r="O15538" s="114"/>
      <c r="P15538" s="118"/>
      <c r="Q15538" s="118"/>
      <c r="R15538" s="118"/>
      <c r="S15538" s="118"/>
      <c r="T15538" s="118"/>
      <c r="U15538" s="118"/>
      <c r="V15538" s="118"/>
      <c r="W15538" s="118"/>
      <c r="X15538" s="118"/>
      <c r="Y15538" s="118"/>
      <c r="Z15538" s="118"/>
      <c r="AA15538" s="118"/>
      <c r="AB15538" s="118"/>
    </row>
    <row r="15539" spans="1:28">
      <c r="A15539" s="113"/>
      <c r="B15539" s="113"/>
      <c r="C15539" s="114"/>
      <c r="D15539" s="115"/>
      <c r="E15539" s="115"/>
      <c r="F15539" s="116"/>
      <c r="G15539" s="116"/>
      <c r="H15539" s="116"/>
      <c r="I15539" s="116"/>
      <c r="J15539" s="117"/>
      <c r="K15539" s="117"/>
      <c r="L15539" s="114"/>
      <c r="M15539" s="114"/>
      <c r="N15539" s="114"/>
      <c r="O15539" s="114"/>
      <c r="P15539" s="118"/>
      <c r="Q15539" s="118"/>
      <c r="R15539" s="118"/>
      <c r="S15539" s="118"/>
      <c r="T15539" s="118"/>
      <c r="U15539" s="118"/>
      <c r="V15539" s="118"/>
      <c r="W15539" s="118"/>
      <c r="X15539" s="118"/>
      <c r="Y15539" s="118"/>
      <c r="Z15539" s="118"/>
      <c r="AA15539" s="118"/>
      <c r="AB15539" s="118"/>
    </row>
    <row r="15540" spans="1:28">
      <c r="A15540" s="113"/>
      <c r="B15540" s="113"/>
      <c r="C15540" s="114"/>
      <c r="D15540" s="115"/>
      <c r="E15540" s="115"/>
      <c r="F15540" s="116"/>
      <c r="G15540" s="116"/>
      <c r="H15540" s="116"/>
      <c r="I15540" s="116"/>
      <c r="J15540" s="117"/>
      <c r="K15540" s="117"/>
      <c r="L15540" s="114"/>
      <c r="M15540" s="114"/>
      <c r="N15540" s="114"/>
      <c r="O15540" s="114"/>
      <c r="P15540" s="118"/>
      <c r="Q15540" s="118"/>
      <c r="R15540" s="118"/>
      <c r="S15540" s="118"/>
      <c r="T15540" s="118"/>
      <c r="U15540" s="118"/>
      <c r="V15540" s="118"/>
      <c r="W15540" s="118"/>
      <c r="X15540" s="118"/>
      <c r="Y15540" s="118"/>
      <c r="Z15540" s="118"/>
      <c r="AA15540" s="118"/>
      <c r="AB15540" s="118"/>
    </row>
    <row r="15541" spans="1:28">
      <c r="A15541" s="113"/>
      <c r="B15541" s="113"/>
      <c r="C15541" s="114"/>
      <c r="D15541" s="115"/>
      <c r="E15541" s="115"/>
      <c r="F15541" s="116"/>
      <c r="G15541" s="116"/>
      <c r="H15541" s="116"/>
      <c r="I15541" s="116"/>
      <c r="J15541" s="117"/>
      <c r="K15541" s="117"/>
      <c r="L15541" s="114"/>
      <c r="M15541" s="114"/>
      <c r="N15541" s="114"/>
      <c r="O15541" s="114"/>
      <c r="P15541" s="118"/>
      <c r="Q15541" s="118"/>
      <c r="R15541" s="118"/>
      <c r="S15541" s="118"/>
      <c r="T15541" s="118"/>
      <c r="U15541" s="118"/>
      <c r="V15541" s="118"/>
      <c r="W15541" s="118"/>
      <c r="X15541" s="118"/>
      <c r="Y15541" s="118"/>
      <c r="Z15541" s="118"/>
      <c r="AA15541" s="118"/>
      <c r="AB15541" s="118"/>
    </row>
    <row r="15542" spans="1:28">
      <c r="A15542" s="113"/>
      <c r="B15542" s="113"/>
      <c r="C15542" s="114"/>
      <c r="D15542" s="115"/>
      <c r="E15542" s="115"/>
      <c r="F15542" s="116"/>
      <c r="G15542" s="116"/>
      <c r="H15542" s="116"/>
      <c r="I15542" s="116"/>
      <c r="J15542" s="117"/>
      <c r="K15542" s="117"/>
      <c r="L15542" s="114"/>
      <c r="M15542" s="114"/>
      <c r="N15542" s="114"/>
      <c r="O15542" s="114"/>
      <c r="P15542" s="118"/>
      <c r="Q15542" s="118"/>
      <c r="R15542" s="118"/>
      <c r="S15542" s="118"/>
      <c r="T15542" s="118"/>
      <c r="U15542" s="118"/>
      <c r="V15542" s="118"/>
      <c r="W15542" s="118"/>
      <c r="X15542" s="118"/>
      <c r="Y15542" s="118"/>
      <c r="Z15542" s="118"/>
      <c r="AA15542" s="118"/>
      <c r="AB15542" s="118"/>
    </row>
    <row r="15543" spans="1:28">
      <c r="A15543" s="113"/>
      <c r="B15543" s="113"/>
      <c r="C15543" s="114"/>
      <c r="D15543" s="115"/>
      <c r="E15543" s="115"/>
      <c r="F15543" s="116"/>
      <c r="G15543" s="116"/>
      <c r="H15543" s="116"/>
      <c r="I15543" s="116"/>
      <c r="J15543" s="117"/>
      <c r="K15543" s="117"/>
      <c r="L15543" s="114"/>
      <c r="M15543" s="114"/>
      <c r="N15543" s="114"/>
      <c r="O15543" s="114"/>
      <c r="P15543" s="118"/>
      <c r="Q15543" s="118"/>
      <c r="R15543" s="118"/>
      <c r="S15543" s="118"/>
      <c r="T15543" s="118"/>
      <c r="U15543" s="118"/>
      <c r="V15543" s="118"/>
      <c r="W15543" s="118"/>
      <c r="X15543" s="118"/>
      <c r="Y15543" s="118"/>
      <c r="Z15543" s="118"/>
      <c r="AA15543" s="118"/>
      <c r="AB15543" s="118"/>
    </row>
    <row r="15544" spans="1:28">
      <c r="A15544" s="113"/>
      <c r="B15544" s="113"/>
      <c r="C15544" s="114"/>
      <c r="D15544" s="115"/>
      <c r="E15544" s="115"/>
      <c r="F15544" s="116"/>
      <c r="G15544" s="116"/>
      <c r="H15544" s="116"/>
      <c r="I15544" s="116"/>
      <c r="J15544" s="117"/>
      <c r="K15544" s="117"/>
      <c r="L15544" s="114"/>
      <c r="M15544" s="114"/>
      <c r="N15544" s="114"/>
      <c r="O15544" s="114"/>
      <c r="P15544" s="118"/>
      <c r="Q15544" s="118"/>
      <c r="R15544" s="118"/>
      <c r="S15544" s="118"/>
      <c r="T15544" s="118"/>
      <c r="U15544" s="118"/>
      <c r="V15544" s="118"/>
      <c r="W15544" s="118"/>
      <c r="X15544" s="118"/>
      <c r="Y15544" s="118"/>
      <c r="Z15544" s="118"/>
      <c r="AA15544" s="118"/>
      <c r="AB15544" s="118"/>
    </row>
    <row r="15545" spans="1:28">
      <c r="A15545" s="113"/>
      <c r="B15545" s="113"/>
      <c r="C15545" s="114"/>
      <c r="D15545" s="115"/>
      <c r="E15545" s="115"/>
      <c r="F15545" s="116"/>
      <c r="G15545" s="116"/>
      <c r="H15545" s="116"/>
      <c r="I15545" s="116"/>
      <c r="J15545" s="117"/>
      <c r="K15545" s="117"/>
      <c r="L15545" s="114"/>
      <c r="M15545" s="114"/>
      <c r="N15545" s="114"/>
      <c r="O15545" s="114"/>
      <c r="P15545" s="118"/>
      <c r="Q15545" s="118"/>
      <c r="R15545" s="118"/>
      <c r="S15545" s="118"/>
      <c r="T15545" s="118"/>
      <c r="U15545" s="118"/>
      <c r="V15545" s="118"/>
      <c r="W15545" s="118"/>
      <c r="X15545" s="118"/>
      <c r="Y15545" s="118"/>
      <c r="Z15545" s="118"/>
      <c r="AA15545" s="118"/>
      <c r="AB15545" s="118"/>
    </row>
    <row r="15546" spans="1:28">
      <c r="A15546" s="113"/>
      <c r="B15546" s="113"/>
      <c r="C15546" s="114"/>
      <c r="D15546" s="115"/>
      <c r="E15546" s="115"/>
      <c r="F15546" s="116"/>
      <c r="G15546" s="116"/>
      <c r="H15546" s="116"/>
      <c r="I15546" s="116"/>
      <c r="J15546" s="117"/>
      <c r="K15546" s="117"/>
      <c r="L15546" s="114"/>
      <c r="M15546" s="114"/>
      <c r="N15546" s="114"/>
      <c r="O15546" s="114"/>
      <c r="P15546" s="118"/>
      <c r="Q15546" s="118"/>
      <c r="R15546" s="118"/>
      <c r="S15546" s="118"/>
      <c r="T15546" s="118"/>
      <c r="U15546" s="118"/>
      <c r="V15546" s="118"/>
      <c r="W15546" s="118"/>
      <c r="X15546" s="118"/>
      <c r="Y15546" s="118"/>
      <c r="Z15546" s="118"/>
      <c r="AA15546" s="118"/>
      <c r="AB15546" s="118"/>
    </row>
    <row r="15547" spans="1:28">
      <c r="A15547" s="113"/>
      <c r="B15547" s="113"/>
      <c r="C15547" s="114"/>
      <c r="D15547" s="115"/>
      <c r="E15547" s="115"/>
      <c r="F15547" s="116"/>
      <c r="G15547" s="116"/>
      <c r="H15547" s="116"/>
      <c r="I15547" s="116"/>
      <c r="J15547" s="117"/>
      <c r="K15547" s="117"/>
      <c r="L15547" s="114"/>
      <c r="M15547" s="114"/>
      <c r="N15547" s="114"/>
      <c r="O15547" s="114"/>
      <c r="P15547" s="118"/>
      <c r="Q15547" s="118"/>
      <c r="R15547" s="118"/>
      <c r="S15547" s="118"/>
      <c r="T15547" s="118"/>
      <c r="U15547" s="118"/>
      <c r="V15547" s="118"/>
      <c r="W15547" s="118"/>
      <c r="X15547" s="118"/>
      <c r="Y15547" s="118"/>
      <c r="Z15547" s="118"/>
      <c r="AA15547" s="118"/>
      <c r="AB15547" s="118"/>
    </row>
    <row r="15548" spans="1:28">
      <c r="A15548" s="113"/>
      <c r="B15548" s="113"/>
      <c r="C15548" s="114"/>
      <c r="D15548" s="115"/>
      <c r="E15548" s="115"/>
      <c r="F15548" s="116"/>
      <c r="G15548" s="116"/>
      <c r="H15548" s="116"/>
      <c r="I15548" s="116"/>
      <c r="J15548" s="117"/>
      <c r="K15548" s="117"/>
      <c r="L15548" s="114"/>
      <c r="M15548" s="114"/>
      <c r="N15548" s="114"/>
      <c r="O15548" s="114"/>
      <c r="P15548" s="118"/>
      <c r="Q15548" s="118"/>
      <c r="R15548" s="118"/>
      <c r="S15548" s="118"/>
      <c r="T15548" s="118"/>
      <c r="U15548" s="118"/>
      <c r="V15548" s="118"/>
      <c r="W15548" s="118"/>
      <c r="X15548" s="118"/>
      <c r="Y15548" s="118"/>
      <c r="Z15548" s="118"/>
      <c r="AA15548" s="118"/>
      <c r="AB15548" s="118"/>
    </row>
    <row r="15549" spans="1:28">
      <c r="A15549" s="113"/>
      <c r="B15549" s="113"/>
      <c r="C15549" s="114"/>
      <c r="D15549" s="115"/>
      <c r="E15549" s="115"/>
      <c r="F15549" s="116"/>
      <c r="G15549" s="116"/>
      <c r="H15549" s="116"/>
      <c r="I15549" s="116"/>
      <c r="J15549" s="117"/>
      <c r="K15549" s="117"/>
      <c r="L15549" s="114"/>
      <c r="M15549" s="114"/>
      <c r="N15549" s="114"/>
      <c r="O15549" s="114"/>
      <c r="P15549" s="118"/>
      <c r="Q15549" s="118"/>
      <c r="R15549" s="118"/>
      <c r="S15549" s="118"/>
      <c r="T15549" s="118"/>
      <c r="U15549" s="118"/>
      <c r="V15549" s="118"/>
      <c r="W15549" s="118"/>
      <c r="X15549" s="118"/>
      <c r="Y15549" s="118"/>
      <c r="Z15549" s="118"/>
      <c r="AA15549" s="118"/>
      <c r="AB15549" s="118"/>
    </row>
    <row r="15550" spans="1:28">
      <c r="A15550" s="113"/>
      <c r="B15550" s="113"/>
      <c r="C15550" s="114"/>
      <c r="D15550" s="115"/>
      <c r="E15550" s="115"/>
      <c r="F15550" s="116"/>
      <c r="G15550" s="116"/>
      <c r="H15550" s="116"/>
      <c r="I15550" s="116"/>
      <c r="J15550" s="117"/>
      <c r="K15550" s="117"/>
      <c r="L15550" s="114"/>
      <c r="M15550" s="114"/>
      <c r="N15550" s="114"/>
      <c r="O15550" s="114"/>
      <c r="P15550" s="118"/>
      <c r="Q15550" s="118"/>
      <c r="R15550" s="118"/>
      <c r="S15550" s="118"/>
      <c r="T15550" s="118"/>
      <c r="U15550" s="118"/>
      <c r="V15550" s="118"/>
      <c r="W15550" s="118"/>
      <c r="X15550" s="118"/>
      <c r="Y15550" s="118"/>
      <c r="Z15550" s="118"/>
      <c r="AA15550" s="118"/>
      <c r="AB15550" s="118"/>
    </row>
    <row r="15551" spans="1:28">
      <c r="A15551" s="113"/>
      <c r="B15551" s="113"/>
      <c r="C15551" s="114"/>
      <c r="D15551" s="115"/>
      <c r="E15551" s="115"/>
      <c r="F15551" s="116"/>
      <c r="G15551" s="116"/>
      <c r="H15551" s="116"/>
      <c r="I15551" s="116"/>
      <c r="J15551" s="117"/>
      <c r="K15551" s="117"/>
      <c r="L15551" s="114"/>
      <c r="M15551" s="114"/>
      <c r="N15551" s="114"/>
      <c r="O15551" s="114"/>
      <c r="P15551" s="118"/>
      <c r="Q15551" s="118"/>
      <c r="R15551" s="118"/>
      <c r="S15551" s="118"/>
      <c r="T15551" s="118"/>
      <c r="U15551" s="118"/>
      <c r="V15551" s="118"/>
      <c r="W15551" s="118"/>
      <c r="X15551" s="118"/>
      <c r="Y15551" s="118"/>
      <c r="Z15551" s="118"/>
      <c r="AA15551" s="118"/>
      <c r="AB15551" s="118"/>
    </row>
    <row r="15552" spans="1:28">
      <c r="A15552" s="113"/>
      <c r="B15552" s="113"/>
      <c r="C15552" s="114"/>
      <c r="D15552" s="115"/>
      <c r="E15552" s="115"/>
      <c r="F15552" s="116"/>
      <c r="G15552" s="116"/>
      <c r="H15552" s="116"/>
      <c r="I15552" s="116"/>
      <c r="J15552" s="117"/>
      <c r="K15552" s="117"/>
      <c r="L15552" s="114"/>
      <c r="M15552" s="114"/>
      <c r="N15552" s="114"/>
      <c r="O15552" s="114"/>
      <c r="P15552" s="118"/>
      <c r="Q15552" s="118"/>
      <c r="R15552" s="118"/>
      <c r="S15552" s="118"/>
      <c r="T15552" s="118"/>
      <c r="U15552" s="118"/>
      <c r="V15552" s="118"/>
      <c r="W15552" s="118"/>
      <c r="X15552" s="118"/>
      <c r="Y15552" s="118"/>
      <c r="Z15552" s="118"/>
      <c r="AA15552" s="118"/>
      <c r="AB15552" s="118"/>
    </row>
    <row r="15553" spans="1:28">
      <c r="A15553" s="113"/>
      <c r="B15553" s="113"/>
      <c r="C15553" s="114"/>
      <c r="D15553" s="115"/>
      <c r="E15553" s="115"/>
      <c r="F15553" s="116"/>
      <c r="G15553" s="116"/>
      <c r="H15553" s="116"/>
      <c r="I15553" s="116"/>
      <c r="J15553" s="117"/>
      <c r="K15553" s="117"/>
      <c r="L15553" s="114"/>
      <c r="M15553" s="114"/>
      <c r="N15553" s="114"/>
      <c r="O15553" s="114"/>
      <c r="P15553" s="118"/>
      <c r="Q15553" s="118"/>
      <c r="R15553" s="118"/>
      <c r="S15553" s="118"/>
      <c r="T15553" s="118"/>
      <c r="U15553" s="118"/>
      <c r="V15553" s="118"/>
      <c r="W15553" s="118"/>
      <c r="X15553" s="118"/>
      <c r="Y15553" s="118"/>
      <c r="Z15553" s="118"/>
      <c r="AA15553" s="118"/>
      <c r="AB15553" s="118"/>
    </row>
    <row r="15554" spans="1:28">
      <c r="A15554" s="113"/>
      <c r="B15554" s="113"/>
      <c r="C15554" s="114"/>
      <c r="D15554" s="115"/>
      <c r="E15554" s="115"/>
      <c r="F15554" s="116"/>
      <c r="G15554" s="116"/>
      <c r="H15554" s="116"/>
      <c r="I15554" s="116"/>
      <c r="J15554" s="117"/>
      <c r="K15554" s="117"/>
      <c r="L15554" s="114"/>
      <c r="M15554" s="114"/>
      <c r="N15554" s="114"/>
      <c r="O15554" s="114"/>
      <c r="P15554" s="118"/>
      <c r="Q15554" s="118"/>
      <c r="R15554" s="118"/>
      <c r="S15554" s="118"/>
      <c r="T15554" s="118"/>
      <c r="U15554" s="118"/>
      <c r="V15554" s="118"/>
      <c r="W15554" s="118"/>
      <c r="X15554" s="118"/>
      <c r="Y15554" s="118"/>
      <c r="Z15554" s="118"/>
      <c r="AA15554" s="118"/>
      <c r="AB15554" s="118"/>
    </row>
    <row r="15555" spans="1:28">
      <c r="A15555" s="113"/>
      <c r="B15555" s="113"/>
      <c r="C15555" s="114"/>
      <c r="D15555" s="115"/>
      <c r="E15555" s="115"/>
      <c r="F15555" s="116"/>
      <c r="G15555" s="116"/>
      <c r="H15555" s="116"/>
      <c r="I15555" s="116"/>
      <c r="J15555" s="117"/>
      <c r="K15555" s="117"/>
      <c r="L15555" s="114"/>
      <c r="M15555" s="114"/>
      <c r="N15555" s="114"/>
      <c r="O15555" s="114"/>
      <c r="P15555" s="118"/>
      <c r="Q15555" s="118"/>
      <c r="R15555" s="118"/>
      <c r="S15555" s="118"/>
      <c r="T15555" s="118"/>
      <c r="U15555" s="118"/>
      <c r="V15555" s="118"/>
      <c r="W15555" s="118"/>
      <c r="X15555" s="118"/>
      <c r="Y15555" s="118"/>
      <c r="Z15555" s="118"/>
      <c r="AA15555" s="118"/>
      <c r="AB15555" s="118"/>
    </row>
    <row r="15556" spans="1:28">
      <c r="A15556" s="113"/>
      <c r="B15556" s="113"/>
      <c r="C15556" s="114"/>
      <c r="D15556" s="115"/>
      <c r="E15556" s="115"/>
      <c r="F15556" s="116"/>
      <c r="G15556" s="116"/>
      <c r="H15556" s="116"/>
      <c r="I15556" s="116"/>
      <c r="J15556" s="117"/>
      <c r="K15556" s="117"/>
      <c r="L15556" s="114"/>
      <c r="M15556" s="114"/>
      <c r="N15556" s="114"/>
      <c r="O15556" s="114"/>
      <c r="P15556" s="118"/>
      <c r="Q15556" s="118"/>
      <c r="R15556" s="118"/>
      <c r="S15556" s="118"/>
      <c r="T15556" s="118"/>
      <c r="U15556" s="118"/>
      <c r="V15556" s="118"/>
      <c r="W15556" s="118"/>
      <c r="X15556" s="118"/>
      <c r="Y15556" s="118"/>
      <c r="Z15556" s="118"/>
      <c r="AA15556" s="118"/>
      <c r="AB15556" s="118"/>
    </row>
    <row r="15557" spans="1:28">
      <c r="A15557" s="113"/>
      <c r="B15557" s="113"/>
      <c r="C15557" s="114"/>
      <c r="D15557" s="115"/>
      <c r="E15557" s="115"/>
      <c r="F15557" s="116"/>
      <c r="G15557" s="116"/>
      <c r="H15557" s="116"/>
      <c r="I15557" s="116"/>
      <c r="J15557" s="117"/>
      <c r="K15557" s="117"/>
      <c r="L15557" s="114"/>
      <c r="M15557" s="114"/>
      <c r="N15557" s="114"/>
      <c r="O15557" s="114"/>
      <c r="P15557" s="118"/>
      <c r="Q15557" s="118"/>
      <c r="R15557" s="118"/>
      <c r="S15557" s="118"/>
      <c r="T15557" s="118"/>
      <c r="U15557" s="118"/>
      <c r="V15557" s="118"/>
      <c r="W15557" s="118"/>
      <c r="X15557" s="118"/>
      <c r="Y15557" s="118"/>
      <c r="Z15557" s="118"/>
      <c r="AA15557" s="118"/>
      <c r="AB15557" s="118"/>
    </row>
    <row r="15558" spans="1:28">
      <c r="A15558" s="113"/>
      <c r="B15558" s="113"/>
      <c r="C15558" s="114"/>
      <c r="D15558" s="115"/>
      <c r="E15558" s="115"/>
      <c r="F15558" s="116"/>
      <c r="G15558" s="116"/>
      <c r="H15558" s="116"/>
      <c r="I15558" s="116"/>
      <c r="J15558" s="117"/>
      <c r="K15558" s="117"/>
      <c r="L15558" s="114"/>
      <c r="M15558" s="114"/>
      <c r="N15558" s="114"/>
      <c r="O15558" s="114"/>
      <c r="P15558" s="118"/>
      <c r="Q15558" s="118"/>
      <c r="R15558" s="118"/>
      <c r="S15558" s="118"/>
      <c r="T15558" s="118"/>
      <c r="U15558" s="118"/>
      <c r="V15558" s="118"/>
      <c r="W15558" s="118"/>
      <c r="X15558" s="118"/>
      <c r="Y15558" s="118"/>
      <c r="Z15558" s="118"/>
      <c r="AA15558" s="118"/>
      <c r="AB15558" s="118"/>
    </row>
    <row r="15559" spans="1:28">
      <c r="A15559" s="113"/>
      <c r="B15559" s="113"/>
      <c r="C15559" s="114"/>
      <c r="D15559" s="115"/>
      <c r="E15559" s="115"/>
      <c r="F15559" s="116"/>
      <c r="G15559" s="116"/>
      <c r="H15559" s="116"/>
      <c r="I15559" s="116"/>
      <c r="J15559" s="117"/>
      <c r="K15559" s="117"/>
      <c r="L15559" s="114"/>
      <c r="M15559" s="114"/>
      <c r="N15559" s="114"/>
      <c r="O15559" s="114"/>
      <c r="P15559" s="118"/>
      <c r="Q15559" s="118"/>
      <c r="R15559" s="118"/>
      <c r="S15559" s="118"/>
      <c r="T15559" s="118"/>
      <c r="U15559" s="118"/>
      <c r="V15559" s="118"/>
      <c r="W15559" s="118"/>
      <c r="X15559" s="118"/>
      <c r="Y15559" s="118"/>
      <c r="Z15559" s="118"/>
      <c r="AA15559" s="118"/>
      <c r="AB15559" s="118"/>
    </row>
    <row r="15560" spans="1:28">
      <c r="A15560" s="113"/>
      <c r="B15560" s="113"/>
      <c r="C15560" s="114"/>
      <c r="D15560" s="115"/>
      <c r="E15560" s="115"/>
      <c r="F15560" s="116"/>
      <c r="G15560" s="116"/>
      <c r="H15560" s="116"/>
      <c r="I15560" s="116"/>
      <c r="J15560" s="117"/>
      <c r="K15560" s="117"/>
      <c r="L15560" s="114"/>
      <c r="M15560" s="114"/>
      <c r="N15560" s="114"/>
      <c r="O15560" s="114"/>
      <c r="P15560" s="118"/>
      <c r="Q15560" s="118"/>
      <c r="R15560" s="118"/>
      <c r="S15560" s="118"/>
      <c r="T15560" s="118"/>
      <c r="U15560" s="118"/>
      <c r="V15560" s="118"/>
      <c r="W15560" s="118"/>
      <c r="X15560" s="118"/>
      <c r="Y15560" s="118"/>
      <c r="Z15560" s="118"/>
      <c r="AA15560" s="118"/>
      <c r="AB15560" s="118"/>
    </row>
    <row r="15561" spans="1:28">
      <c r="A15561" s="113"/>
      <c r="B15561" s="113"/>
      <c r="C15561" s="114"/>
      <c r="D15561" s="115"/>
      <c r="E15561" s="115"/>
      <c r="F15561" s="116"/>
      <c r="G15561" s="116"/>
      <c r="H15561" s="116"/>
      <c r="I15561" s="116"/>
      <c r="J15561" s="117"/>
      <c r="K15561" s="117"/>
      <c r="L15561" s="114"/>
      <c r="M15561" s="114"/>
      <c r="N15561" s="114"/>
      <c r="O15561" s="114"/>
      <c r="P15561" s="118"/>
      <c r="Q15561" s="118"/>
      <c r="R15561" s="118"/>
      <c r="S15561" s="118"/>
      <c r="T15561" s="118"/>
      <c r="U15561" s="118"/>
      <c r="V15561" s="118"/>
      <c r="W15561" s="118"/>
      <c r="X15561" s="118"/>
      <c r="Y15561" s="118"/>
      <c r="Z15561" s="118"/>
      <c r="AA15561" s="118"/>
      <c r="AB15561" s="118"/>
    </row>
    <row r="15562" spans="1:28">
      <c r="A15562" s="113"/>
      <c r="B15562" s="113"/>
      <c r="C15562" s="114"/>
      <c r="D15562" s="115"/>
      <c r="E15562" s="115"/>
      <c r="F15562" s="116"/>
      <c r="G15562" s="116"/>
      <c r="H15562" s="116"/>
      <c r="I15562" s="116"/>
      <c r="J15562" s="117"/>
      <c r="K15562" s="117"/>
      <c r="L15562" s="114"/>
      <c r="M15562" s="114"/>
      <c r="N15562" s="114"/>
      <c r="O15562" s="114"/>
      <c r="P15562" s="118"/>
      <c r="Q15562" s="118"/>
      <c r="R15562" s="118"/>
      <c r="S15562" s="118"/>
      <c r="T15562" s="118"/>
      <c r="U15562" s="118"/>
      <c r="V15562" s="118"/>
      <c r="W15562" s="118"/>
      <c r="X15562" s="118"/>
      <c r="Y15562" s="118"/>
      <c r="Z15562" s="118"/>
      <c r="AA15562" s="118"/>
      <c r="AB15562" s="118"/>
    </row>
    <row r="15563" spans="1:28">
      <c r="A15563" s="113"/>
      <c r="B15563" s="113"/>
      <c r="C15563" s="114"/>
      <c r="D15563" s="115"/>
      <c r="E15563" s="115"/>
      <c r="F15563" s="116"/>
      <c r="G15563" s="116"/>
      <c r="H15563" s="116"/>
      <c r="I15563" s="116"/>
      <c r="J15563" s="117"/>
      <c r="K15563" s="117"/>
      <c r="L15563" s="114"/>
      <c r="M15563" s="114"/>
      <c r="N15563" s="114"/>
      <c r="O15563" s="114"/>
      <c r="P15563" s="118"/>
      <c r="Q15563" s="118"/>
      <c r="R15563" s="118"/>
      <c r="S15563" s="118"/>
      <c r="T15563" s="118"/>
      <c r="U15563" s="118"/>
      <c r="V15563" s="118"/>
      <c r="W15563" s="118"/>
      <c r="X15563" s="118"/>
      <c r="Y15563" s="118"/>
      <c r="Z15563" s="118"/>
      <c r="AA15563" s="118"/>
      <c r="AB15563" s="118"/>
    </row>
    <row r="15564" spans="1:28">
      <c r="A15564" s="113"/>
      <c r="B15564" s="113"/>
      <c r="C15564" s="114"/>
      <c r="D15564" s="115"/>
      <c r="E15564" s="115"/>
      <c r="F15564" s="116"/>
      <c r="G15564" s="116"/>
      <c r="H15564" s="116"/>
      <c r="I15564" s="116"/>
      <c r="J15564" s="117"/>
      <c r="K15564" s="117"/>
      <c r="L15564" s="114"/>
      <c r="M15564" s="114"/>
      <c r="N15564" s="114"/>
      <c r="O15564" s="114"/>
      <c r="P15564" s="118"/>
      <c r="Q15564" s="118"/>
      <c r="R15564" s="118"/>
      <c r="S15564" s="118"/>
      <c r="T15564" s="118"/>
      <c r="U15564" s="118"/>
      <c r="V15564" s="118"/>
      <c r="W15564" s="118"/>
      <c r="X15564" s="118"/>
      <c r="Y15564" s="118"/>
      <c r="Z15564" s="118"/>
      <c r="AA15564" s="118"/>
      <c r="AB15564" s="118"/>
    </row>
    <row r="15565" spans="1:28">
      <c r="A15565" s="113"/>
      <c r="B15565" s="113"/>
      <c r="C15565" s="114"/>
      <c r="D15565" s="115"/>
      <c r="E15565" s="115"/>
      <c r="F15565" s="116"/>
      <c r="G15565" s="116"/>
      <c r="H15565" s="116"/>
      <c r="I15565" s="116"/>
      <c r="J15565" s="117"/>
      <c r="K15565" s="117"/>
      <c r="L15565" s="114"/>
      <c r="M15565" s="114"/>
      <c r="N15565" s="114"/>
      <c r="O15565" s="114"/>
      <c r="P15565" s="118"/>
      <c r="Q15565" s="118"/>
      <c r="R15565" s="118"/>
      <c r="S15565" s="118"/>
      <c r="T15565" s="118"/>
      <c r="U15565" s="118"/>
      <c r="V15565" s="118"/>
      <c r="W15565" s="118"/>
      <c r="X15565" s="118"/>
      <c r="Y15565" s="118"/>
      <c r="Z15565" s="118"/>
      <c r="AA15565" s="118"/>
      <c r="AB15565" s="118"/>
    </row>
    <row r="15566" spans="1:28">
      <c r="A15566" s="113"/>
      <c r="B15566" s="113"/>
      <c r="C15566" s="114"/>
      <c r="D15566" s="115"/>
      <c r="E15566" s="115"/>
      <c r="F15566" s="116"/>
      <c r="G15566" s="116"/>
      <c r="H15566" s="116"/>
      <c r="I15566" s="116"/>
      <c r="J15566" s="117"/>
      <c r="K15566" s="117"/>
      <c r="L15566" s="114"/>
      <c r="M15566" s="114"/>
      <c r="N15566" s="114"/>
      <c r="O15566" s="114"/>
      <c r="P15566" s="118"/>
      <c r="Q15566" s="118"/>
      <c r="R15566" s="118"/>
      <c r="S15566" s="118"/>
      <c r="T15566" s="118"/>
      <c r="U15566" s="118"/>
      <c r="V15566" s="118"/>
      <c r="W15566" s="118"/>
      <c r="X15566" s="118"/>
      <c r="Y15566" s="118"/>
      <c r="Z15566" s="118"/>
      <c r="AA15566" s="118"/>
      <c r="AB15566" s="118"/>
    </row>
    <row r="15567" spans="1:28">
      <c r="A15567" s="113"/>
      <c r="B15567" s="113"/>
      <c r="C15567" s="114"/>
      <c r="D15567" s="115"/>
      <c r="E15567" s="115"/>
      <c r="F15567" s="116"/>
      <c r="G15567" s="116"/>
      <c r="H15567" s="116"/>
      <c r="I15567" s="116"/>
      <c r="J15567" s="117"/>
      <c r="K15567" s="117"/>
      <c r="L15567" s="114"/>
      <c r="M15567" s="114"/>
      <c r="N15567" s="114"/>
      <c r="O15567" s="114"/>
      <c r="P15567" s="118"/>
      <c r="Q15567" s="118"/>
      <c r="R15567" s="118"/>
      <c r="S15567" s="118"/>
      <c r="T15567" s="118"/>
      <c r="U15567" s="118"/>
      <c r="V15567" s="118"/>
      <c r="W15567" s="118"/>
      <c r="X15567" s="118"/>
      <c r="Y15567" s="118"/>
      <c r="Z15567" s="118"/>
      <c r="AA15567" s="118"/>
      <c r="AB15567" s="118"/>
    </row>
    <row r="15568" spans="1:28">
      <c r="A15568" s="113"/>
      <c r="B15568" s="113"/>
      <c r="C15568" s="114"/>
      <c r="D15568" s="115"/>
      <c r="E15568" s="115"/>
      <c r="F15568" s="116"/>
      <c r="G15568" s="116"/>
      <c r="H15568" s="116"/>
      <c r="I15568" s="116"/>
      <c r="J15568" s="117"/>
      <c r="K15568" s="117"/>
      <c r="L15568" s="114"/>
      <c r="M15568" s="114"/>
      <c r="N15568" s="114"/>
      <c r="O15568" s="114"/>
      <c r="P15568" s="118"/>
      <c r="Q15568" s="118"/>
      <c r="R15568" s="118"/>
      <c r="S15568" s="118"/>
      <c r="T15568" s="118"/>
      <c r="U15568" s="118"/>
      <c r="V15568" s="118"/>
      <c r="W15568" s="118"/>
      <c r="X15568" s="118"/>
      <c r="Y15568" s="118"/>
      <c r="Z15568" s="118"/>
      <c r="AA15568" s="118"/>
      <c r="AB15568" s="118"/>
    </row>
    <row r="15569" spans="1:28">
      <c r="A15569" s="113"/>
      <c r="B15569" s="113"/>
      <c r="C15569" s="114"/>
      <c r="D15569" s="115"/>
      <c r="E15569" s="115"/>
      <c r="F15569" s="116"/>
      <c r="G15569" s="116"/>
      <c r="H15569" s="116"/>
      <c r="I15569" s="116"/>
      <c r="J15569" s="117"/>
      <c r="K15569" s="117"/>
      <c r="L15569" s="114"/>
      <c r="M15569" s="114"/>
      <c r="N15569" s="114"/>
      <c r="O15569" s="114"/>
      <c r="P15569" s="118"/>
      <c r="Q15569" s="118"/>
      <c r="R15569" s="118"/>
      <c r="S15569" s="118"/>
      <c r="T15569" s="118"/>
      <c r="U15569" s="118"/>
      <c r="V15569" s="118"/>
      <c r="W15569" s="118"/>
      <c r="X15569" s="118"/>
      <c r="Y15569" s="118"/>
      <c r="Z15569" s="118"/>
      <c r="AA15569" s="118"/>
      <c r="AB15569" s="118"/>
    </row>
    <row r="15570" spans="1:28">
      <c r="A15570" s="113"/>
      <c r="B15570" s="113"/>
      <c r="C15570" s="114"/>
      <c r="D15570" s="115"/>
      <c r="E15570" s="115"/>
      <c r="F15570" s="116"/>
      <c r="G15570" s="116"/>
      <c r="H15570" s="116"/>
      <c r="I15570" s="116"/>
      <c r="J15570" s="117"/>
      <c r="K15570" s="117"/>
      <c r="L15570" s="114"/>
      <c r="M15570" s="114"/>
      <c r="N15570" s="114"/>
      <c r="O15570" s="114"/>
      <c r="P15570" s="118"/>
      <c r="Q15570" s="118"/>
      <c r="R15570" s="118"/>
      <c r="S15570" s="118"/>
      <c r="T15570" s="118"/>
      <c r="U15570" s="118"/>
      <c r="V15570" s="118"/>
      <c r="W15570" s="118"/>
      <c r="X15570" s="118"/>
      <c r="Y15570" s="118"/>
      <c r="Z15570" s="118"/>
      <c r="AA15570" s="118"/>
      <c r="AB15570" s="118"/>
    </row>
    <row r="15571" spans="1:28">
      <c r="A15571" s="113"/>
      <c r="B15571" s="113"/>
      <c r="C15571" s="114"/>
      <c r="D15571" s="115"/>
      <c r="E15571" s="115"/>
      <c r="F15571" s="116"/>
      <c r="G15571" s="116"/>
      <c r="H15571" s="116"/>
      <c r="I15571" s="116"/>
      <c r="J15571" s="117"/>
      <c r="K15571" s="117"/>
      <c r="L15571" s="114"/>
      <c r="M15571" s="114"/>
      <c r="N15571" s="114"/>
      <c r="O15571" s="114"/>
      <c r="P15571" s="118"/>
      <c r="Q15571" s="118"/>
      <c r="R15571" s="118"/>
      <c r="S15571" s="118"/>
      <c r="T15571" s="118"/>
      <c r="U15571" s="118"/>
      <c r="V15571" s="118"/>
      <c r="W15571" s="118"/>
      <c r="X15571" s="118"/>
      <c r="Y15571" s="118"/>
      <c r="Z15571" s="118"/>
      <c r="AA15571" s="118"/>
      <c r="AB15571" s="118"/>
    </row>
    <row r="15572" spans="1:28">
      <c r="A15572" s="113"/>
      <c r="B15572" s="113"/>
      <c r="C15572" s="114"/>
      <c r="D15572" s="115"/>
      <c r="E15572" s="115"/>
      <c r="F15572" s="116"/>
      <c r="G15572" s="116"/>
      <c r="H15572" s="116"/>
      <c r="I15572" s="116"/>
      <c r="J15572" s="117"/>
      <c r="K15572" s="117"/>
      <c r="L15572" s="114"/>
      <c r="M15572" s="114"/>
      <c r="N15572" s="114"/>
      <c r="O15572" s="114"/>
      <c r="P15572" s="118"/>
      <c r="Q15572" s="118"/>
      <c r="R15572" s="118"/>
      <c r="S15572" s="118"/>
      <c r="T15572" s="118"/>
      <c r="U15572" s="118"/>
      <c r="V15572" s="118"/>
      <c r="W15572" s="118"/>
      <c r="X15572" s="118"/>
      <c r="Y15572" s="118"/>
      <c r="Z15572" s="118"/>
      <c r="AA15572" s="118"/>
      <c r="AB15572" s="118"/>
    </row>
    <row r="15573" spans="1:28">
      <c r="A15573" s="113"/>
      <c r="B15573" s="113"/>
      <c r="C15573" s="114"/>
      <c r="D15573" s="115"/>
      <c r="E15573" s="115"/>
      <c r="F15573" s="116"/>
      <c r="G15573" s="116"/>
      <c r="H15573" s="116"/>
      <c r="I15573" s="116"/>
      <c r="J15573" s="117"/>
      <c r="K15573" s="117"/>
      <c r="L15573" s="114"/>
      <c r="M15573" s="114"/>
      <c r="N15573" s="114"/>
      <c r="O15573" s="114"/>
      <c r="P15573" s="118"/>
      <c r="Q15573" s="118"/>
      <c r="R15573" s="118"/>
      <c r="S15573" s="118"/>
      <c r="T15573" s="118"/>
      <c r="U15573" s="118"/>
      <c r="V15573" s="118"/>
      <c r="W15573" s="118"/>
      <c r="X15573" s="118"/>
      <c r="Y15573" s="118"/>
      <c r="Z15573" s="118"/>
      <c r="AA15573" s="118"/>
      <c r="AB15573" s="118"/>
    </row>
    <row r="15574" spans="1:28">
      <c r="A15574" s="113"/>
      <c r="B15574" s="113"/>
      <c r="C15574" s="114"/>
      <c r="D15574" s="115"/>
      <c r="E15574" s="115"/>
      <c r="F15574" s="116"/>
      <c r="G15574" s="116"/>
      <c r="H15574" s="116"/>
      <c r="I15574" s="116"/>
      <c r="J15574" s="117"/>
      <c r="K15574" s="117"/>
      <c r="L15574" s="114"/>
      <c r="M15574" s="114"/>
      <c r="N15574" s="114"/>
      <c r="O15574" s="114"/>
      <c r="P15574" s="118"/>
      <c r="Q15574" s="118"/>
      <c r="R15574" s="118"/>
      <c r="S15574" s="118"/>
      <c r="T15574" s="118"/>
      <c r="U15574" s="118"/>
      <c r="V15574" s="118"/>
      <c r="W15574" s="118"/>
      <c r="X15574" s="118"/>
      <c r="Y15574" s="118"/>
      <c r="Z15574" s="118"/>
      <c r="AA15574" s="118"/>
      <c r="AB15574" s="118"/>
    </row>
    <row r="15575" spans="1:28">
      <c r="A15575" s="113"/>
      <c r="B15575" s="113"/>
      <c r="C15575" s="114"/>
      <c r="D15575" s="115"/>
      <c r="E15575" s="115"/>
      <c r="F15575" s="116"/>
      <c r="G15575" s="116"/>
      <c r="H15575" s="116"/>
      <c r="I15575" s="116"/>
      <c r="J15575" s="117"/>
      <c r="K15575" s="117"/>
      <c r="L15575" s="114"/>
      <c r="M15575" s="114"/>
      <c r="N15575" s="114"/>
      <c r="O15575" s="114"/>
      <c r="P15575" s="118"/>
      <c r="Q15575" s="118"/>
      <c r="R15575" s="118"/>
      <c r="S15575" s="118"/>
      <c r="T15575" s="118"/>
      <c r="U15575" s="118"/>
      <c r="V15575" s="118"/>
      <c r="W15575" s="118"/>
      <c r="X15575" s="118"/>
      <c r="Y15575" s="118"/>
      <c r="Z15575" s="118"/>
      <c r="AA15575" s="118"/>
      <c r="AB15575" s="118"/>
    </row>
    <row r="15576" spans="1:28">
      <c r="A15576" s="113"/>
      <c r="B15576" s="113"/>
      <c r="C15576" s="114"/>
      <c r="D15576" s="115"/>
      <c r="E15576" s="115"/>
      <c r="F15576" s="116"/>
      <c r="G15576" s="116"/>
      <c r="H15576" s="116"/>
      <c r="I15576" s="116"/>
      <c r="J15576" s="117"/>
      <c r="K15576" s="117"/>
      <c r="L15576" s="114"/>
      <c r="M15576" s="114"/>
      <c r="N15576" s="114"/>
      <c r="O15576" s="114"/>
      <c r="P15576" s="118"/>
      <c r="Q15576" s="118"/>
      <c r="R15576" s="118"/>
      <c r="S15576" s="118"/>
      <c r="T15576" s="118"/>
      <c r="U15576" s="118"/>
      <c r="V15576" s="118"/>
      <c r="W15576" s="118"/>
      <c r="X15576" s="118"/>
      <c r="Y15576" s="118"/>
      <c r="Z15576" s="118"/>
      <c r="AA15576" s="118"/>
      <c r="AB15576" s="118"/>
    </row>
    <row r="15577" spans="1:28">
      <c r="A15577" s="113"/>
      <c r="B15577" s="113"/>
      <c r="C15577" s="114"/>
      <c r="D15577" s="115"/>
      <c r="E15577" s="115"/>
      <c r="F15577" s="116"/>
      <c r="G15577" s="116"/>
      <c r="H15577" s="116"/>
      <c r="I15577" s="116"/>
      <c r="J15577" s="117"/>
      <c r="K15577" s="117"/>
      <c r="L15577" s="114"/>
      <c r="M15577" s="114"/>
      <c r="N15577" s="114"/>
      <c r="O15577" s="114"/>
      <c r="P15577" s="118"/>
      <c r="Q15577" s="118"/>
      <c r="R15577" s="118"/>
      <c r="S15577" s="118"/>
      <c r="T15577" s="118"/>
      <c r="U15577" s="118"/>
      <c r="V15577" s="118"/>
      <c r="W15577" s="118"/>
      <c r="X15577" s="118"/>
      <c r="Y15577" s="118"/>
      <c r="Z15577" s="118"/>
      <c r="AA15577" s="118"/>
      <c r="AB15577" s="118"/>
    </row>
    <row r="15578" spans="1:28">
      <c r="A15578" s="113"/>
      <c r="B15578" s="113"/>
      <c r="C15578" s="114"/>
      <c r="D15578" s="115"/>
      <c r="E15578" s="115"/>
      <c r="F15578" s="116"/>
      <c r="G15578" s="116"/>
      <c r="H15578" s="116"/>
      <c r="I15578" s="116"/>
      <c r="J15578" s="117"/>
      <c r="K15578" s="117"/>
      <c r="L15578" s="114"/>
      <c r="M15578" s="114"/>
      <c r="N15578" s="114"/>
      <c r="O15578" s="114"/>
      <c r="P15578" s="118"/>
      <c r="Q15578" s="118"/>
      <c r="R15578" s="118"/>
      <c r="S15578" s="118"/>
      <c r="T15578" s="118"/>
      <c r="U15578" s="118"/>
      <c r="V15578" s="118"/>
      <c r="W15578" s="118"/>
      <c r="X15578" s="118"/>
      <c r="Y15578" s="118"/>
      <c r="Z15578" s="118"/>
      <c r="AA15578" s="118"/>
      <c r="AB15578" s="118"/>
    </row>
    <row r="15579" spans="1:28">
      <c r="A15579" s="113"/>
      <c r="B15579" s="113"/>
      <c r="C15579" s="114"/>
      <c r="D15579" s="115"/>
      <c r="E15579" s="115"/>
      <c r="F15579" s="116"/>
      <c r="G15579" s="116"/>
      <c r="H15579" s="116"/>
      <c r="I15579" s="116"/>
      <c r="J15579" s="117"/>
      <c r="K15579" s="117"/>
      <c r="L15579" s="114"/>
      <c r="M15579" s="114"/>
      <c r="N15579" s="114"/>
      <c r="O15579" s="114"/>
      <c r="P15579" s="118"/>
      <c r="Q15579" s="118"/>
      <c r="R15579" s="118"/>
      <c r="S15579" s="118"/>
      <c r="T15579" s="118"/>
      <c r="U15579" s="118"/>
      <c r="V15579" s="118"/>
      <c r="W15579" s="118"/>
      <c r="X15579" s="118"/>
      <c r="Y15579" s="118"/>
      <c r="Z15579" s="118"/>
      <c r="AA15579" s="118"/>
      <c r="AB15579" s="118"/>
    </row>
    <row r="15580" spans="1:28">
      <c r="A15580" s="113"/>
      <c r="B15580" s="113"/>
      <c r="C15580" s="114"/>
      <c r="D15580" s="115"/>
      <c r="E15580" s="115"/>
      <c r="F15580" s="116"/>
      <c r="G15580" s="116"/>
      <c r="H15580" s="116"/>
      <c r="I15580" s="116"/>
      <c r="J15580" s="117"/>
      <c r="K15580" s="117"/>
      <c r="L15580" s="114"/>
      <c r="M15580" s="114"/>
      <c r="N15580" s="114"/>
      <c r="O15580" s="114"/>
      <c r="P15580" s="118"/>
      <c r="Q15580" s="118"/>
      <c r="R15580" s="118"/>
      <c r="S15580" s="118"/>
      <c r="T15580" s="118"/>
      <c r="U15580" s="118"/>
      <c r="V15580" s="118"/>
      <c r="W15580" s="118"/>
      <c r="X15580" s="118"/>
      <c r="Y15580" s="118"/>
      <c r="Z15580" s="118"/>
      <c r="AA15580" s="118"/>
      <c r="AB15580" s="118"/>
    </row>
    <row r="15581" spans="1:28">
      <c r="A15581" s="113"/>
      <c r="B15581" s="113"/>
      <c r="C15581" s="114"/>
      <c r="D15581" s="115"/>
      <c r="E15581" s="115"/>
      <c r="F15581" s="116"/>
      <c r="G15581" s="116"/>
      <c r="H15581" s="116"/>
      <c r="I15581" s="116"/>
      <c r="J15581" s="117"/>
      <c r="K15581" s="117"/>
      <c r="L15581" s="114"/>
      <c r="M15581" s="114"/>
      <c r="N15581" s="114"/>
      <c r="O15581" s="114"/>
      <c r="P15581" s="118"/>
      <c r="Q15581" s="118"/>
      <c r="R15581" s="118"/>
      <c r="S15581" s="118"/>
      <c r="T15581" s="118"/>
      <c r="U15581" s="118"/>
      <c r="V15581" s="118"/>
      <c r="W15581" s="118"/>
      <c r="X15581" s="118"/>
      <c r="Y15581" s="118"/>
      <c r="Z15581" s="118"/>
      <c r="AA15581" s="118"/>
      <c r="AB15581" s="118"/>
    </row>
    <row r="15582" spans="1:28">
      <c r="A15582" s="113"/>
      <c r="B15582" s="113"/>
      <c r="C15582" s="114"/>
      <c r="D15582" s="115"/>
      <c r="E15582" s="115"/>
      <c r="F15582" s="116"/>
      <c r="G15582" s="116"/>
      <c r="H15582" s="116"/>
      <c r="I15582" s="116"/>
      <c r="J15582" s="117"/>
      <c r="K15582" s="117"/>
      <c r="L15582" s="114"/>
      <c r="M15582" s="114"/>
      <c r="N15582" s="114"/>
      <c r="O15582" s="114"/>
      <c r="P15582" s="118"/>
      <c r="Q15582" s="118"/>
      <c r="R15582" s="118"/>
      <c r="S15582" s="118"/>
      <c r="T15582" s="118"/>
      <c r="U15582" s="118"/>
      <c r="V15582" s="118"/>
      <c r="W15582" s="118"/>
      <c r="X15582" s="118"/>
      <c r="Y15582" s="118"/>
      <c r="Z15582" s="118"/>
      <c r="AA15582" s="118"/>
      <c r="AB15582" s="118"/>
    </row>
    <row r="15583" spans="1:28">
      <c r="A15583" s="113"/>
      <c r="B15583" s="113"/>
      <c r="C15583" s="114"/>
      <c r="D15583" s="115"/>
      <c r="E15583" s="115"/>
      <c r="F15583" s="116"/>
      <c r="G15583" s="116"/>
      <c r="H15583" s="116"/>
      <c r="I15583" s="116"/>
      <c r="J15583" s="117"/>
      <c r="K15583" s="117"/>
      <c r="L15583" s="114"/>
      <c r="M15583" s="114"/>
      <c r="N15583" s="114"/>
      <c r="O15583" s="114"/>
      <c r="P15583" s="118"/>
      <c r="Q15583" s="118"/>
      <c r="R15583" s="118"/>
      <c r="S15583" s="118"/>
      <c r="T15583" s="118"/>
      <c r="U15583" s="118"/>
      <c r="V15583" s="118"/>
      <c r="W15583" s="118"/>
      <c r="X15583" s="118"/>
      <c r="Y15583" s="118"/>
      <c r="Z15583" s="118"/>
      <c r="AA15583" s="118"/>
      <c r="AB15583" s="118"/>
    </row>
    <row r="15584" spans="1:28">
      <c r="A15584" s="113"/>
      <c r="B15584" s="113"/>
      <c r="C15584" s="114"/>
      <c r="D15584" s="115"/>
      <c r="E15584" s="115"/>
      <c r="F15584" s="116"/>
      <c r="G15584" s="116"/>
      <c r="H15584" s="116"/>
      <c r="I15584" s="116"/>
      <c r="J15584" s="117"/>
      <c r="K15584" s="117"/>
      <c r="L15584" s="114"/>
      <c r="M15584" s="114"/>
      <c r="N15584" s="114"/>
      <c r="O15584" s="114"/>
      <c r="P15584" s="118"/>
      <c r="Q15584" s="118"/>
      <c r="R15584" s="118"/>
      <c r="S15584" s="118"/>
      <c r="T15584" s="118"/>
      <c r="U15584" s="118"/>
      <c r="V15584" s="118"/>
      <c r="W15584" s="118"/>
      <c r="X15584" s="118"/>
      <c r="Y15584" s="118"/>
      <c r="Z15584" s="118"/>
      <c r="AA15584" s="118"/>
      <c r="AB15584" s="118"/>
    </row>
    <row r="15585" spans="1:28">
      <c r="A15585" s="113"/>
      <c r="B15585" s="113"/>
      <c r="C15585" s="114"/>
      <c r="D15585" s="115"/>
      <c r="E15585" s="115"/>
      <c r="F15585" s="116"/>
      <c r="G15585" s="116"/>
      <c r="H15585" s="116"/>
      <c r="I15585" s="116"/>
      <c r="J15585" s="117"/>
      <c r="K15585" s="117"/>
      <c r="L15585" s="114"/>
      <c r="M15585" s="114"/>
      <c r="N15585" s="114"/>
      <c r="O15585" s="114"/>
      <c r="P15585" s="118"/>
      <c r="Q15585" s="118"/>
      <c r="R15585" s="118"/>
      <c r="S15585" s="118"/>
      <c r="T15585" s="118"/>
      <c r="U15585" s="118"/>
      <c r="V15585" s="118"/>
      <c r="W15585" s="118"/>
      <c r="X15585" s="118"/>
      <c r="Y15585" s="118"/>
      <c r="Z15585" s="118"/>
      <c r="AA15585" s="118"/>
      <c r="AB15585" s="118"/>
    </row>
    <row r="15586" spans="1:28">
      <c r="A15586" s="113"/>
      <c r="B15586" s="113"/>
      <c r="C15586" s="114"/>
      <c r="D15586" s="115"/>
      <c r="E15586" s="115"/>
      <c r="F15586" s="116"/>
      <c r="G15586" s="116"/>
      <c r="H15586" s="116"/>
      <c r="I15586" s="116"/>
      <c r="J15586" s="117"/>
      <c r="K15586" s="117"/>
      <c r="L15586" s="114"/>
      <c r="M15586" s="114"/>
      <c r="N15586" s="114"/>
      <c r="O15586" s="114"/>
      <c r="P15586" s="118"/>
      <c r="Q15586" s="118"/>
      <c r="R15586" s="118"/>
      <c r="S15586" s="118"/>
      <c r="T15586" s="118"/>
      <c r="U15586" s="118"/>
      <c r="V15586" s="118"/>
      <c r="W15586" s="118"/>
      <c r="X15586" s="118"/>
      <c r="Y15586" s="118"/>
      <c r="Z15586" s="118"/>
      <c r="AA15586" s="118"/>
      <c r="AB15586" s="118"/>
    </row>
    <row r="15587" spans="1:28">
      <c r="A15587" s="113"/>
      <c r="B15587" s="113"/>
      <c r="C15587" s="114"/>
      <c r="D15587" s="115"/>
      <c r="E15587" s="115"/>
      <c r="F15587" s="116"/>
      <c r="G15587" s="116"/>
      <c r="H15587" s="116"/>
      <c r="I15587" s="116"/>
      <c r="J15587" s="117"/>
      <c r="K15587" s="117"/>
      <c r="L15587" s="114"/>
      <c r="M15587" s="114"/>
      <c r="N15587" s="114"/>
      <c r="O15587" s="114"/>
      <c r="P15587" s="118"/>
      <c r="Q15587" s="118"/>
      <c r="R15587" s="118"/>
      <c r="S15587" s="118"/>
      <c r="T15587" s="118"/>
      <c r="U15587" s="118"/>
      <c r="V15587" s="118"/>
      <c r="W15587" s="118"/>
      <c r="X15587" s="118"/>
      <c r="Y15587" s="118"/>
      <c r="Z15587" s="118"/>
      <c r="AA15587" s="118"/>
      <c r="AB15587" s="118"/>
    </row>
    <row r="15588" spans="1:28">
      <c r="A15588" s="113"/>
      <c r="B15588" s="113"/>
      <c r="C15588" s="114"/>
      <c r="D15588" s="115"/>
      <c r="E15588" s="115"/>
      <c r="F15588" s="116"/>
      <c r="G15588" s="116"/>
      <c r="H15588" s="116"/>
      <c r="I15588" s="116"/>
      <c r="J15588" s="117"/>
      <c r="K15588" s="117"/>
      <c r="L15588" s="114"/>
      <c r="M15588" s="114"/>
      <c r="N15588" s="114"/>
      <c r="O15588" s="114"/>
      <c r="P15588" s="118"/>
      <c r="Q15588" s="118"/>
      <c r="R15588" s="118"/>
      <c r="S15588" s="118"/>
      <c r="T15588" s="118"/>
      <c r="U15588" s="118"/>
      <c r="V15588" s="118"/>
      <c r="W15588" s="118"/>
      <c r="X15588" s="118"/>
      <c r="Y15588" s="118"/>
      <c r="Z15588" s="118"/>
      <c r="AA15588" s="118"/>
      <c r="AB15588" s="118"/>
    </row>
    <row r="15589" spans="1:28">
      <c r="A15589" s="113"/>
      <c r="B15589" s="113"/>
      <c r="C15589" s="114"/>
      <c r="D15589" s="115"/>
      <c r="E15589" s="115"/>
      <c r="F15589" s="116"/>
      <c r="G15589" s="116"/>
      <c r="H15589" s="116"/>
      <c r="I15589" s="116"/>
      <c r="J15589" s="117"/>
      <c r="K15589" s="117"/>
      <c r="L15589" s="114"/>
      <c r="M15589" s="114"/>
      <c r="N15589" s="114"/>
      <c r="O15589" s="114"/>
      <c r="P15589" s="118"/>
      <c r="Q15589" s="118"/>
      <c r="R15589" s="118"/>
      <c r="S15589" s="118"/>
      <c r="T15589" s="118"/>
      <c r="U15589" s="118"/>
      <c r="V15589" s="118"/>
      <c r="W15589" s="118"/>
      <c r="X15589" s="118"/>
      <c r="Y15589" s="118"/>
      <c r="Z15589" s="118"/>
      <c r="AA15589" s="118"/>
      <c r="AB15589" s="118"/>
    </row>
    <row r="15590" spans="1:28">
      <c r="A15590" s="113"/>
      <c r="B15590" s="113"/>
      <c r="C15590" s="114"/>
      <c r="D15590" s="115"/>
      <c r="E15590" s="115"/>
      <c r="F15590" s="116"/>
      <c r="G15590" s="116"/>
      <c r="H15590" s="116"/>
      <c r="I15590" s="116"/>
      <c r="J15590" s="117"/>
      <c r="K15590" s="117"/>
      <c r="L15590" s="114"/>
      <c r="M15590" s="114"/>
      <c r="N15590" s="114"/>
      <c r="O15590" s="114"/>
      <c r="P15590" s="118"/>
      <c r="Q15590" s="118"/>
      <c r="R15590" s="118"/>
      <c r="S15590" s="118"/>
      <c r="T15590" s="118"/>
      <c r="U15590" s="118"/>
      <c r="V15590" s="118"/>
      <c r="W15590" s="118"/>
      <c r="X15590" s="118"/>
      <c r="Y15590" s="118"/>
      <c r="Z15590" s="118"/>
      <c r="AA15590" s="118"/>
      <c r="AB15590" s="118"/>
    </row>
    <row r="15591" spans="1:28">
      <c r="A15591" s="113"/>
      <c r="B15591" s="113"/>
      <c r="C15591" s="114"/>
      <c r="D15591" s="115"/>
      <c r="E15591" s="115"/>
      <c r="F15591" s="116"/>
      <c r="G15591" s="116"/>
      <c r="H15591" s="116"/>
      <c r="I15591" s="116"/>
      <c r="J15591" s="117"/>
      <c r="K15591" s="117"/>
      <c r="L15591" s="114"/>
      <c r="M15591" s="114"/>
      <c r="N15591" s="114"/>
      <c r="O15591" s="114"/>
      <c r="P15591" s="118"/>
      <c r="Q15591" s="118"/>
      <c r="R15591" s="118"/>
      <c r="S15591" s="118"/>
      <c r="T15591" s="118"/>
      <c r="U15591" s="118"/>
      <c r="V15591" s="118"/>
      <c r="W15591" s="118"/>
      <c r="X15591" s="118"/>
      <c r="Y15591" s="118"/>
      <c r="Z15591" s="118"/>
      <c r="AA15591" s="118"/>
      <c r="AB15591" s="118"/>
    </row>
    <row r="15592" spans="1:28">
      <c r="A15592" s="113"/>
      <c r="B15592" s="113"/>
      <c r="C15592" s="114"/>
      <c r="D15592" s="115"/>
      <c r="E15592" s="115"/>
      <c r="F15592" s="116"/>
      <c r="G15592" s="116"/>
      <c r="H15592" s="116"/>
      <c r="I15592" s="116"/>
      <c r="J15592" s="117"/>
      <c r="K15592" s="117"/>
      <c r="L15592" s="114"/>
      <c r="M15592" s="114"/>
      <c r="N15592" s="114"/>
      <c r="O15592" s="114"/>
      <c r="P15592" s="118"/>
      <c r="Q15592" s="118"/>
      <c r="R15592" s="118"/>
      <c r="S15592" s="118"/>
      <c r="T15592" s="118"/>
      <c r="U15592" s="118"/>
      <c r="V15592" s="118"/>
      <c r="W15592" s="118"/>
      <c r="X15592" s="118"/>
      <c r="Y15592" s="118"/>
      <c r="Z15592" s="118"/>
      <c r="AA15592" s="118"/>
      <c r="AB15592" s="118"/>
    </row>
    <row r="15593" spans="1:28">
      <c r="A15593" s="113"/>
      <c r="B15593" s="113"/>
      <c r="C15593" s="114"/>
      <c r="D15593" s="115"/>
      <c r="E15593" s="115"/>
      <c r="F15593" s="116"/>
      <c r="G15593" s="116"/>
      <c r="H15593" s="116"/>
      <c r="I15593" s="116"/>
      <c r="J15593" s="117"/>
      <c r="K15593" s="117"/>
      <c r="L15593" s="114"/>
      <c r="M15593" s="114"/>
      <c r="N15593" s="114"/>
      <c r="O15593" s="114"/>
      <c r="P15593" s="118"/>
      <c r="Q15593" s="118"/>
      <c r="R15593" s="118"/>
      <c r="S15593" s="118"/>
      <c r="T15593" s="118"/>
      <c r="U15593" s="118"/>
      <c r="V15593" s="118"/>
      <c r="W15593" s="118"/>
      <c r="X15593" s="118"/>
      <c r="Y15593" s="118"/>
      <c r="Z15593" s="118"/>
      <c r="AA15593" s="118"/>
      <c r="AB15593" s="118"/>
    </row>
    <row r="15594" spans="1:28">
      <c r="A15594" s="113"/>
      <c r="B15594" s="113"/>
      <c r="C15594" s="114"/>
      <c r="D15594" s="115"/>
      <c r="E15594" s="115"/>
      <c r="F15594" s="116"/>
      <c r="G15594" s="116"/>
      <c r="H15594" s="116"/>
      <c r="I15594" s="116"/>
      <c r="J15594" s="117"/>
      <c r="K15594" s="117"/>
      <c r="L15594" s="114"/>
      <c r="M15594" s="114"/>
      <c r="N15594" s="114"/>
      <c r="O15594" s="114"/>
      <c r="P15594" s="118"/>
      <c r="Q15594" s="118"/>
      <c r="R15594" s="118"/>
      <c r="S15594" s="118"/>
      <c r="T15594" s="118"/>
      <c r="U15594" s="118"/>
      <c r="V15594" s="118"/>
      <c r="W15594" s="118"/>
      <c r="X15594" s="118"/>
      <c r="Y15594" s="118"/>
      <c r="Z15594" s="118"/>
      <c r="AA15594" s="118"/>
      <c r="AB15594" s="118"/>
    </row>
    <row r="15595" spans="1:28">
      <c r="A15595" s="113"/>
      <c r="B15595" s="113"/>
      <c r="C15595" s="114"/>
      <c r="D15595" s="115"/>
      <c r="E15595" s="115"/>
      <c r="F15595" s="116"/>
      <c r="G15595" s="116"/>
      <c r="H15595" s="116"/>
      <c r="I15595" s="116"/>
      <c r="J15595" s="117"/>
      <c r="K15595" s="117"/>
      <c r="L15595" s="114"/>
      <c r="M15595" s="114"/>
      <c r="N15595" s="114"/>
      <c r="O15595" s="114"/>
      <c r="P15595" s="118"/>
      <c r="Q15595" s="118"/>
      <c r="R15595" s="118"/>
      <c r="S15595" s="118"/>
      <c r="T15595" s="118"/>
      <c r="U15595" s="118"/>
      <c r="V15595" s="118"/>
      <c r="W15595" s="118"/>
      <c r="X15595" s="118"/>
      <c r="Y15595" s="118"/>
      <c r="Z15595" s="118"/>
      <c r="AA15595" s="118"/>
      <c r="AB15595" s="118"/>
    </row>
    <row r="15596" spans="1:28">
      <c r="A15596" s="113"/>
      <c r="B15596" s="113"/>
      <c r="C15596" s="114"/>
      <c r="D15596" s="115"/>
      <c r="E15596" s="115"/>
      <c r="F15596" s="116"/>
      <c r="G15596" s="116"/>
      <c r="H15596" s="116"/>
      <c r="I15596" s="116"/>
      <c r="J15596" s="117"/>
      <c r="K15596" s="117"/>
      <c r="L15596" s="114"/>
      <c r="M15596" s="114"/>
      <c r="N15596" s="114"/>
      <c r="O15596" s="114"/>
      <c r="P15596" s="118"/>
      <c r="Q15596" s="118"/>
      <c r="R15596" s="118"/>
      <c r="S15596" s="118"/>
      <c r="T15596" s="118"/>
      <c r="U15596" s="118"/>
      <c r="V15596" s="118"/>
      <c r="W15596" s="118"/>
      <c r="X15596" s="118"/>
      <c r="Y15596" s="118"/>
      <c r="Z15596" s="118"/>
      <c r="AA15596" s="118"/>
      <c r="AB15596" s="118"/>
    </row>
    <row r="15597" spans="1:28">
      <c r="A15597" s="113"/>
      <c r="B15597" s="113"/>
      <c r="C15597" s="114"/>
      <c r="D15597" s="115"/>
      <c r="E15597" s="115"/>
      <c r="F15597" s="116"/>
      <c r="G15597" s="116"/>
      <c r="H15597" s="116"/>
      <c r="I15597" s="116"/>
      <c r="J15597" s="117"/>
      <c r="K15597" s="117"/>
      <c r="L15597" s="114"/>
      <c r="M15597" s="114"/>
      <c r="N15597" s="114"/>
      <c r="O15597" s="114"/>
      <c r="P15597" s="118"/>
      <c r="Q15597" s="118"/>
      <c r="R15597" s="118"/>
      <c r="S15597" s="118"/>
      <c r="T15597" s="118"/>
      <c r="U15597" s="118"/>
      <c r="V15597" s="118"/>
      <c r="W15597" s="118"/>
      <c r="X15597" s="118"/>
      <c r="Y15597" s="118"/>
      <c r="Z15597" s="118"/>
      <c r="AA15597" s="118"/>
      <c r="AB15597" s="118"/>
    </row>
    <row r="15598" spans="1:28">
      <c r="A15598" s="113"/>
      <c r="B15598" s="113"/>
      <c r="C15598" s="114"/>
      <c r="D15598" s="115"/>
      <c r="E15598" s="115"/>
      <c r="F15598" s="116"/>
      <c r="G15598" s="116"/>
      <c r="H15598" s="116"/>
      <c r="I15598" s="116"/>
      <c r="J15598" s="117"/>
      <c r="K15598" s="117"/>
      <c r="L15598" s="114"/>
      <c r="M15598" s="114"/>
      <c r="N15598" s="114"/>
      <c r="O15598" s="114"/>
      <c r="P15598" s="118"/>
      <c r="Q15598" s="118"/>
      <c r="R15598" s="118"/>
      <c r="S15598" s="118"/>
      <c r="T15598" s="118"/>
      <c r="U15598" s="118"/>
      <c r="V15598" s="118"/>
      <c r="W15598" s="118"/>
      <c r="X15598" s="118"/>
      <c r="Y15598" s="118"/>
      <c r="Z15598" s="118"/>
      <c r="AA15598" s="118"/>
      <c r="AB15598" s="118"/>
    </row>
    <row r="15599" spans="1:28">
      <c r="A15599" s="113"/>
      <c r="B15599" s="113"/>
      <c r="C15599" s="114"/>
      <c r="D15599" s="115"/>
      <c r="E15599" s="115"/>
      <c r="F15599" s="116"/>
      <c r="G15599" s="116"/>
      <c r="H15599" s="116"/>
      <c r="I15599" s="116"/>
      <c r="J15599" s="117"/>
      <c r="K15599" s="117"/>
      <c r="L15599" s="114"/>
      <c r="M15599" s="114"/>
      <c r="N15599" s="114"/>
      <c r="O15599" s="114"/>
      <c r="P15599" s="118"/>
      <c r="Q15599" s="118"/>
      <c r="R15599" s="118"/>
      <c r="S15599" s="118"/>
      <c r="T15599" s="118"/>
      <c r="U15599" s="118"/>
      <c r="V15599" s="118"/>
      <c r="W15599" s="118"/>
      <c r="X15599" s="118"/>
      <c r="Y15599" s="118"/>
      <c r="Z15599" s="118"/>
      <c r="AA15599" s="118"/>
      <c r="AB15599" s="118"/>
    </row>
    <row r="15600" spans="1:28">
      <c r="A15600" s="113"/>
      <c r="B15600" s="113"/>
      <c r="C15600" s="114"/>
      <c r="D15600" s="115"/>
      <c r="E15600" s="115"/>
      <c r="F15600" s="116"/>
      <c r="G15600" s="116"/>
      <c r="H15600" s="116"/>
      <c r="I15600" s="116"/>
      <c r="J15600" s="117"/>
      <c r="K15600" s="117"/>
      <c r="L15600" s="114"/>
      <c r="M15600" s="114"/>
      <c r="N15600" s="114"/>
      <c r="O15600" s="114"/>
      <c r="P15600" s="118"/>
      <c r="Q15600" s="118"/>
      <c r="R15600" s="118"/>
      <c r="S15600" s="118"/>
      <c r="T15600" s="118"/>
      <c r="U15600" s="118"/>
      <c r="V15600" s="118"/>
      <c r="W15600" s="118"/>
      <c r="X15600" s="118"/>
      <c r="Y15600" s="118"/>
      <c r="Z15600" s="118"/>
      <c r="AA15600" s="118"/>
      <c r="AB15600" s="118"/>
    </row>
    <row r="15601" spans="1:28">
      <c r="A15601" s="113"/>
      <c r="B15601" s="113"/>
      <c r="C15601" s="114"/>
      <c r="D15601" s="115"/>
      <c r="E15601" s="115"/>
      <c r="F15601" s="116"/>
      <c r="G15601" s="116"/>
      <c r="H15601" s="116"/>
      <c r="I15601" s="116"/>
      <c r="J15601" s="117"/>
      <c r="K15601" s="117"/>
      <c r="L15601" s="114"/>
      <c r="M15601" s="114"/>
      <c r="N15601" s="114"/>
      <c r="O15601" s="114"/>
      <c r="P15601" s="118"/>
      <c r="Q15601" s="118"/>
      <c r="R15601" s="118"/>
      <c r="S15601" s="118"/>
      <c r="T15601" s="118"/>
      <c r="U15601" s="118"/>
      <c r="V15601" s="118"/>
      <c r="W15601" s="118"/>
      <c r="X15601" s="118"/>
      <c r="Y15601" s="118"/>
      <c r="Z15601" s="118"/>
      <c r="AA15601" s="118"/>
      <c r="AB15601" s="118"/>
    </row>
    <row r="15602" spans="1:28">
      <c r="A15602" s="113"/>
      <c r="B15602" s="113"/>
      <c r="C15602" s="114"/>
      <c r="D15602" s="115"/>
      <c r="E15602" s="115"/>
      <c r="F15602" s="116"/>
      <c r="G15602" s="116"/>
      <c r="H15602" s="116"/>
      <c r="I15602" s="116"/>
      <c r="J15602" s="117"/>
      <c r="K15602" s="117"/>
      <c r="L15602" s="114"/>
      <c r="M15602" s="114"/>
      <c r="N15602" s="114"/>
      <c r="O15602" s="114"/>
      <c r="P15602" s="118"/>
      <c r="Q15602" s="118"/>
      <c r="R15602" s="118"/>
      <c r="S15602" s="118"/>
      <c r="T15602" s="118"/>
      <c r="U15602" s="118"/>
      <c r="V15602" s="118"/>
      <c r="W15602" s="118"/>
      <c r="X15602" s="118"/>
      <c r="Y15602" s="118"/>
      <c r="Z15602" s="118"/>
      <c r="AA15602" s="118"/>
      <c r="AB15602" s="118"/>
    </row>
    <row r="15603" spans="1:28">
      <c r="A15603" s="113"/>
      <c r="B15603" s="113"/>
      <c r="C15603" s="114"/>
      <c r="D15603" s="115"/>
      <c r="E15603" s="115"/>
      <c r="F15603" s="116"/>
      <c r="G15603" s="116"/>
      <c r="H15603" s="116"/>
      <c r="I15603" s="116"/>
      <c r="J15603" s="117"/>
      <c r="K15603" s="117"/>
      <c r="L15603" s="114"/>
      <c r="M15603" s="114"/>
      <c r="N15603" s="114"/>
      <c r="O15603" s="114"/>
      <c r="P15603" s="118"/>
      <c r="Q15603" s="118"/>
      <c r="R15603" s="118"/>
      <c r="S15603" s="118"/>
      <c r="T15603" s="118"/>
      <c r="U15603" s="118"/>
      <c r="V15603" s="118"/>
      <c r="W15603" s="118"/>
      <c r="X15603" s="118"/>
      <c r="Y15603" s="118"/>
      <c r="Z15603" s="118"/>
      <c r="AA15603" s="118"/>
      <c r="AB15603" s="118"/>
    </row>
    <row r="15604" spans="1:28">
      <c r="A15604" s="113"/>
      <c r="B15604" s="113"/>
      <c r="C15604" s="114"/>
      <c r="D15604" s="115"/>
      <c r="E15604" s="115"/>
      <c r="F15604" s="116"/>
      <c r="G15604" s="116"/>
      <c r="H15604" s="116"/>
      <c r="I15604" s="116"/>
      <c r="J15604" s="117"/>
      <c r="K15604" s="117"/>
      <c r="L15604" s="114"/>
      <c r="M15604" s="114"/>
      <c r="N15604" s="114"/>
      <c r="O15604" s="114"/>
      <c r="P15604" s="118"/>
      <c r="Q15604" s="118"/>
      <c r="R15604" s="118"/>
      <c r="S15604" s="118"/>
      <c r="T15604" s="118"/>
      <c r="U15604" s="118"/>
      <c r="V15604" s="118"/>
      <c r="W15604" s="118"/>
      <c r="X15604" s="118"/>
      <c r="Y15604" s="118"/>
      <c r="Z15604" s="118"/>
      <c r="AA15604" s="118"/>
      <c r="AB15604" s="118"/>
    </row>
    <row r="15605" spans="1:28">
      <c r="A15605" s="113"/>
      <c r="B15605" s="113"/>
      <c r="C15605" s="114"/>
      <c r="D15605" s="115"/>
      <c r="E15605" s="115"/>
      <c r="F15605" s="116"/>
      <c r="G15605" s="116"/>
      <c r="H15605" s="116"/>
      <c r="I15605" s="116"/>
      <c r="J15605" s="117"/>
      <c r="K15605" s="117"/>
      <c r="L15605" s="114"/>
      <c r="M15605" s="114"/>
      <c r="N15605" s="114"/>
      <c r="O15605" s="114"/>
      <c r="P15605" s="118"/>
      <c r="Q15605" s="118"/>
      <c r="R15605" s="118"/>
      <c r="S15605" s="118"/>
      <c r="T15605" s="118"/>
      <c r="U15605" s="118"/>
      <c r="V15605" s="118"/>
      <c r="W15605" s="118"/>
      <c r="X15605" s="118"/>
      <c r="Y15605" s="118"/>
      <c r="Z15605" s="118"/>
      <c r="AA15605" s="118"/>
      <c r="AB15605" s="118"/>
    </row>
    <row r="15606" spans="1:28">
      <c r="A15606" s="113"/>
      <c r="B15606" s="113"/>
      <c r="C15606" s="114"/>
      <c r="D15606" s="115"/>
      <c r="E15606" s="115"/>
      <c r="F15606" s="116"/>
      <c r="G15606" s="116"/>
      <c r="H15606" s="116"/>
      <c r="I15606" s="116"/>
      <c r="J15606" s="117"/>
      <c r="K15606" s="117"/>
      <c r="L15606" s="114"/>
      <c r="M15606" s="114"/>
      <c r="N15606" s="114"/>
      <c r="O15606" s="114"/>
      <c r="P15606" s="118"/>
      <c r="Q15606" s="118"/>
      <c r="R15606" s="118"/>
      <c r="S15606" s="118"/>
      <c r="T15606" s="118"/>
      <c r="U15606" s="118"/>
      <c r="V15606" s="118"/>
      <c r="W15606" s="118"/>
      <c r="X15606" s="118"/>
      <c r="Y15606" s="118"/>
      <c r="Z15606" s="118"/>
      <c r="AA15606" s="118"/>
      <c r="AB15606" s="118"/>
    </row>
    <row r="15607" spans="1:28">
      <c r="A15607" s="113"/>
      <c r="B15607" s="113"/>
      <c r="C15607" s="114"/>
      <c r="D15607" s="115"/>
      <c r="E15607" s="115"/>
      <c r="F15607" s="116"/>
      <c r="G15607" s="116"/>
      <c r="H15607" s="116"/>
      <c r="I15607" s="116"/>
      <c r="J15607" s="117"/>
      <c r="K15607" s="117"/>
      <c r="L15607" s="114"/>
      <c r="M15607" s="114"/>
      <c r="N15607" s="114"/>
      <c r="O15607" s="114"/>
      <c r="P15607" s="118"/>
      <c r="Q15607" s="118"/>
      <c r="R15607" s="118"/>
      <c r="S15607" s="118"/>
      <c r="T15607" s="118"/>
      <c r="U15607" s="118"/>
      <c r="V15607" s="118"/>
      <c r="W15607" s="118"/>
      <c r="X15607" s="118"/>
      <c r="Y15607" s="118"/>
      <c r="Z15607" s="118"/>
      <c r="AA15607" s="118"/>
      <c r="AB15607" s="118"/>
    </row>
    <row r="15608" spans="1:28">
      <c r="A15608" s="113"/>
      <c r="B15608" s="113"/>
      <c r="C15608" s="114"/>
      <c r="D15608" s="115"/>
      <c r="E15608" s="115"/>
      <c r="F15608" s="116"/>
      <c r="G15608" s="116"/>
      <c r="H15608" s="116"/>
      <c r="I15608" s="116"/>
      <c r="J15608" s="117"/>
      <c r="K15608" s="117"/>
      <c r="L15608" s="114"/>
      <c r="M15608" s="114"/>
      <c r="N15608" s="114"/>
      <c r="O15608" s="114"/>
      <c r="P15608" s="118"/>
      <c r="Q15608" s="118"/>
      <c r="R15608" s="118"/>
      <c r="S15608" s="118"/>
      <c r="T15608" s="118"/>
      <c r="U15608" s="118"/>
      <c r="V15608" s="118"/>
      <c r="W15608" s="118"/>
      <c r="X15608" s="118"/>
      <c r="Y15608" s="118"/>
      <c r="Z15608" s="118"/>
      <c r="AA15608" s="118"/>
      <c r="AB15608" s="118"/>
    </row>
    <row r="15609" spans="1:28">
      <c r="A15609" s="113"/>
      <c r="B15609" s="113"/>
      <c r="C15609" s="114"/>
      <c r="D15609" s="115"/>
      <c r="E15609" s="115"/>
      <c r="F15609" s="116"/>
      <c r="G15609" s="116"/>
      <c r="H15609" s="116"/>
      <c r="I15609" s="116"/>
      <c r="J15609" s="117"/>
      <c r="K15609" s="117"/>
      <c r="L15609" s="114"/>
      <c r="M15609" s="114"/>
      <c r="N15609" s="114"/>
      <c r="O15609" s="114"/>
      <c r="P15609" s="118"/>
      <c r="Q15609" s="118"/>
      <c r="R15609" s="118"/>
      <c r="S15609" s="118"/>
      <c r="T15609" s="118"/>
      <c r="U15609" s="118"/>
      <c r="V15609" s="118"/>
      <c r="W15609" s="118"/>
      <c r="X15609" s="118"/>
      <c r="Y15609" s="118"/>
      <c r="Z15609" s="118"/>
      <c r="AA15609" s="118"/>
      <c r="AB15609" s="118"/>
    </row>
    <row r="15610" spans="1:28">
      <c r="A15610" s="113"/>
      <c r="B15610" s="113"/>
      <c r="C15610" s="114"/>
      <c r="D15610" s="115"/>
      <c r="E15610" s="115"/>
      <c r="F15610" s="116"/>
      <c r="G15610" s="116"/>
      <c r="H15610" s="116"/>
      <c r="I15610" s="116"/>
      <c r="J15610" s="117"/>
      <c r="K15610" s="117"/>
      <c r="L15610" s="114"/>
      <c r="M15610" s="114"/>
      <c r="N15610" s="114"/>
      <c r="O15610" s="114"/>
      <c r="P15610" s="118"/>
      <c r="Q15610" s="118"/>
      <c r="R15610" s="118"/>
      <c r="S15610" s="118"/>
      <c r="T15610" s="118"/>
      <c r="U15610" s="118"/>
      <c r="V15610" s="118"/>
      <c r="W15610" s="118"/>
      <c r="X15610" s="118"/>
      <c r="Y15610" s="118"/>
      <c r="Z15610" s="118"/>
      <c r="AA15610" s="118"/>
      <c r="AB15610" s="118"/>
    </row>
    <row r="15611" spans="1:28">
      <c r="A15611" s="113"/>
      <c r="B15611" s="113"/>
      <c r="C15611" s="114"/>
      <c r="D15611" s="115"/>
      <c r="E15611" s="115"/>
      <c r="F15611" s="116"/>
      <c r="G15611" s="116"/>
      <c r="H15611" s="116"/>
      <c r="I15611" s="116"/>
      <c r="J15611" s="117"/>
      <c r="K15611" s="117"/>
      <c r="L15611" s="114"/>
      <c r="M15611" s="114"/>
      <c r="N15611" s="114"/>
      <c r="O15611" s="114"/>
      <c r="P15611" s="118"/>
      <c r="Q15611" s="118"/>
      <c r="R15611" s="118"/>
      <c r="S15611" s="118"/>
      <c r="T15611" s="118"/>
      <c r="U15611" s="118"/>
      <c r="V15611" s="118"/>
      <c r="W15611" s="118"/>
      <c r="X15611" s="118"/>
      <c r="Y15611" s="118"/>
      <c r="Z15611" s="118"/>
      <c r="AA15611" s="118"/>
      <c r="AB15611" s="118"/>
    </row>
    <row r="15612" spans="1:28">
      <c r="A15612" s="113"/>
      <c r="B15612" s="113"/>
      <c r="C15612" s="114"/>
      <c r="D15612" s="115"/>
      <c r="E15612" s="115"/>
      <c r="F15612" s="116"/>
      <c r="G15612" s="116"/>
      <c r="H15612" s="116"/>
      <c r="I15612" s="116"/>
      <c r="J15612" s="117"/>
      <c r="K15612" s="117"/>
      <c r="L15612" s="114"/>
      <c r="M15612" s="114"/>
      <c r="N15612" s="114"/>
      <c r="O15612" s="114"/>
      <c r="P15612" s="118"/>
      <c r="Q15612" s="118"/>
      <c r="R15612" s="118"/>
      <c r="S15612" s="118"/>
      <c r="T15612" s="118"/>
      <c r="U15612" s="118"/>
      <c r="V15612" s="118"/>
      <c r="W15612" s="118"/>
      <c r="X15612" s="118"/>
      <c r="Y15612" s="118"/>
      <c r="Z15612" s="118"/>
      <c r="AA15612" s="118"/>
      <c r="AB15612" s="118"/>
    </row>
    <row r="15613" spans="1:28">
      <c r="A15613" s="113"/>
      <c r="B15613" s="113"/>
      <c r="C15613" s="114"/>
      <c r="D15613" s="115"/>
      <c r="E15613" s="115"/>
      <c r="F15613" s="116"/>
      <c r="G15613" s="116"/>
      <c r="H15613" s="116"/>
      <c r="I15613" s="116"/>
      <c r="J15613" s="117"/>
      <c r="K15613" s="117"/>
      <c r="L15613" s="114"/>
      <c r="M15613" s="114"/>
      <c r="N15613" s="114"/>
      <c r="O15613" s="114"/>
      <c r="P15613" s="118"/>
      <c r="Q15613" s="118"/>
      <c r="R15613" s="118"/>
      <c r="S15613" s="118"/>
      <c r="T15613" s="118"/>
      <c r="U15613" s="118"/>
      <c r="V15613" s="118"/>
      <c r="W15613" s="118"/>
      <c r="X15613" s="118"/>
      <c r="Y15613" s="118"/>
      <c r="Z15613" s="118"/>
      <c r="AA15613" s="118"/>
      <c r="AB15613" s="118"/>
    </row>
    <row r="15614" spans="1:28">
      <c r="A15614" s="113"/>
      <c r="B15614" s="113"/>
      <c r="C15614" s="114"/>
      <c r="D15614" s="115"/>
      <c r="E15614" s="115"/>
      <c r="F15614" s="116"/>
      <c r="G15614" s="116"/>
      <c r="H15614" s="116"/>
      <c r="I15614" s="116"/>
      <c r="J15614" s="117"/>
      <c r="K15614" s="117"/>
      <c r="L15614" s="114"/>
      <c r="M15614" s="114"/>
      <c r="N15614" s="114"/>
      <c r="O15614" s="114"/>
      <c r="P15614" s="118"/>
      <c r="Q15614" s="118"/>
      <c r="R15614" s="118"/>
      <c r="S15614" s="118"/>
      <c r="T15614" s="118"/>
      <c r="U15614" s="118"/>
      <c r="V15614" s="118"/>
      <c r="W15614" s="118"/>
      <c r="X15614" s="118"/>
      <c r="Y15614" s="118"/>
      <c r="Z15614" s="118"/>
      <c r="AA15614" s="118"/>
      <c r="AB15614" s="118"/>
    </row>
    <row r="15615" spans="1:28">
      <c r="A15615" s="113"/>
      <c r="B15615" s="113"/>
      <c r="C15615" s="114"/>
      <c r="D15615" s="115"/>
      <c r="E15615" s="115"/>
      <c r="F15615" s="116"/>
      <c r="G15615" s="116"/>
      <c r="H15615" s="116"/>
      <c r="I15615" s="116"/>
      <c r="J15615" s="117"/>
      <c r="K15615" s="117"/>
      <c r="L15615" s="114"/>
      <c r="M15615" s="114"/>
      <c r="N15615" s="114"/>
      <c r="O15615" s="114"/>
      <c r="P15615" s="118"/>
      <c r="Q15615" s="118"/>
      <c r="R15615" s="118"/>
      <c r="S15615" s="118"/>
      <c r="T15615" s="118"/>
      <c r="U15615" s="118"/>
      <c r="V15615" s="118"/>
      <c r="W15615" s="118"/>
      <c r="X15615" s="118"/>
      <c r="Y15615" s="118"/>
      <c r="Z15615" s="118"/>
      <c r="AA15615" s="118"/>
      <c r="AB15615" s="118"/>
    </row>
    <row r="15616" spans="1:28">
      <c r="A15616" s="113"/>
      <c r="B15616" s="113"/>
      <c r="C15616" s="114"/>
      <c r="D15616" s="115"/>
      <c r="E15616" s="115"/>
      <c r="F15616" s="116"/>
      <c r="G15616" s="116"/>
      <c r="H15616" s="116"/>
      <c r="I15616" s="116"/>
      <c r="J15616" s="117"/>
      <c r="K15616" s="117"/>
      <c r="L15616" s="114"/>
      <c r="M15616" s="114"/>
      <c r="N15616" s="114"/>
      <c r="O15616" s="114"/>
      <c r="P15616" s="118"/>
      <c r="Q15616" s="118"/>
      <c r="R15616" s="118"/>
      <c r="S15616" s="118"/>
      <c r="T15616" s="118"/>
      <c r="U15616" s="118"/>
      <c r="V15616" s="118"/>
      <c r="W15616" s="118"/>
      <c r="X15616" s="118"/>
      <c r="Y15616" s="118"/>
      <c r="Z15616" s="118"/>
      <c r="AA15616" s="118"/>
      <c r="AB15616" s="118"/>
    </row>
    <row r="15617" spans="1:28">
      <c r="A15617" s="113"/>
      <c r="B15617" s="113"/>
      <c r="C15617" s="114"/>
      <c r="D15617" s="115"/>
      <c r="E15617" s="115"/>
      <c r="F15617" s="116"/>
      <c r="G15617" s="116"/>
      <c r="H15617" s="116"/>
      <c r="I15617" s="116"/>
      <c r="J15617" s="117"/>
      <c r="K15617" s="117"/>
      <c r="L15617" s="114"/>
      <c r="M15617" s="114"/>
      <c r="N15617" s="114"/>
      <c r="O15617" s="114"/>
      <c r="P15617" s="118"/>
      <c r="Q15617" s="118"/>
      <c r="R15617" s="118"/>
      <c r="S15617" s="118"/>
      <c r="T15617" s="118"/>
      <c r="U15617" s="118"/>
      <c r="V15617" s="118"/>
      <c r="W15617" s="118"/>
      <c r="X15617" s="118"/>
      <c r="Y15617" s="118"/>
      <c r="Z15617" s="118"/>
      <c r="AA15617" s="118"/>
      <c r="AB15617" s="118"/>
    </row>
    <row r="15618" spans="1:28">
      <c r="A15618" s="113"/>
      <c r="B15618" s="113"/>
      <c r="C15618" s="114"/>
      <c r="D15618" s="115"/>
      <c r="E15618" s="115"/>
      <c r="F15618" s="116"/>
      <c r="G15618" s="116"/>
      <c r="H15618" s="116"/>
      <c r="I15618" s="116"/>
      <c r="J15618" s="117"/>
      <c r="K15618" s="117"/>
      <c r="L15618" s="114"/>
      <c r="M15618" s="114"/>
      <c r="N15618" s="114"/>
      <c r="O15618" s="114"/>
      <c r="P15618" s="118"/>
      <c r="Q15618" s="118"/>
      <c r="R15618" s="118"/>
      <c r="S15618" s="118"/>
      <c r="T15618" s="118"/>
      <c r="U15618" s="118"/>
      <c r="V15618" s="118"/>
      <c r="W15618" s="118"/>
      <c r="X15618" s="118"/>
      <c r="Y15618" s="118"/>
      <c r="Z15618" s="118"/>
      <c r="AA15618" s="118"/>
      <c r="AB15618" s="118"/>
    </row>
    <row r="15619" spans="1:28">
      <c r="A15619" s="113"/>
      <c r="B15619" s="113"/>
      <c r="C15619" s="114"/>
      <c r="D15619" s="115"/>
      <c r="E15619" s="115"/>
      <c r="F15619" s="116"/>
      <c r="G15619" s="116"/>
      <c r="H15619" s="116"/>
      <c r="I15619" s="116"/>
      <c r="J15619" s="117"/>
      <c r="K15619" s="117"/>
      <c r="L15619" s="114"/>
      <c r="M15619" s="114"/>
      <c r="N15619" s="114"/>
      <c r="O15619" s="114"/>
      <c r="P15619" s="118"/>
      <c r="Q15619" s="118"/>
      <c r="R15619" s="118"/>
      <c r="S15619" s="118"/>
      <c r="T15619" s="118"/>
      <c r="U15619" s="118"/>
      <c r="V15619" s="118"/>
      <c r="W15619" s="118"/>
      <c r="X15619" s="118"/>
      <c r="Y15619" s="118"/>
      <c r="Z15619" s="118"/>
      <c r="AA15619" s="118"/>
      <c r="AB15619" s="118"/>
    </row>
    <row r="15620" spans="1:28">
      <c r="A15620" s="113"/>
      <c r="B15620" s="113"/>
      <c r="C15620" s="114"/>
      <c r="D15620" s="115"/>
      <c r="E15620" s="115"/>
      <c r="F15620" s="116"/>
      <c r="G15620" s="116"/>
      <c r="H15620" s="116"/>
      <c r="I15620" s="116"/>
      <c r="J15620" s="117"/>
      <c r="K15620" s="117"/>
      <c r="L15620" s="114"/>
      <c r="M15620" s="114"/>
      <c r="N15620" s="114"/>
      <c r="O15620" s="114"/>
      <c r="P15620" s="118"/>
      <c r="Q15620" s="118"/>
      <c r="R15620" s="118"/>
      <c r="S15620" s="118"/>
      <c r="T15620" s="118"/>
      <c r="U15620" s="118"/>
      <c r="V15620" s="118"/>
      <c r="W15620" s="118"/>
      <c r="X15620" s="118"/>
      <c r="Y15620" s="118"/>
      <c r="Z15620" s="118"/>
      <c r="AA15620" s="118"/>
      <c r="AB15620" s="118"/>
    </row>
    <row r="15621" spans="1:28">
      <c r="A15621" s="113"/>
      <c r="B15621" s="113"/>
      <c r="C15621" s="114"/>
      <c r="D15621" s="115"/>
      <c r="E15621" s="115"/>
      <c r="F15621" s="116"/>
      <c r="G15621" s="116"/>
      <c r="H15621" s="116"/>
      <c r="I15621" s="116"/>
      <c r="J15621" s="117"/>
      <c r="K15621" s="117"/>
      <c r="L15621" s="114"/>
      <c r="M15621" s="114"/>
      <c r="N15621" s="114"/>
      <c r="O15621" s="114"/>
      <c r="P15621" s="118"/>
      <c r="Q15621" s="118"/>
      <c r="R15621" s="118"/>
      <c r="S15621" s="118"/>
      <c r="T15621" s="118"/>
      <c r="U15621" s="118"/>
      <c r="V15621" s="118"/>
      <c r="W15621" s="118"/>
      <c r="X15621" s="118"/>
      <c r="Y15621" s="118"/>
      <c r="Z15621" s="118"/>
      <c r="AA15621" s="118"/>
      <c r="AB15621" s="118"/>
    </row>
    <row r="15622" spans="1:28">
      <c r="A15622" s="113"/>
      <c r="B15622" s="113"/>
      <c r="C15622" s="114"/>
      <c r="D15622" s="115"/>
      <c r="E15622" s="115"/>
      <c r="F15622" s="116"/>
      <c r="G15622" s="116"/>
      <c r="H15622" s="116"/>
      <c r="I15622" s="116"/>
      <c r="J15622" s="117"/>
      <c r="K15622" s="117"/>
      <c r="L15622" s="114"/>
      <c r="M15622" s="114"/>
      <c r="N15622" s="114"/>
      <c r="O15622" s="114"/>
      <c r="P15622" s="118"/>
      <c r="Q15622" s="118"/>
      <c r="R15622" s="118"/>
      <c r="S15622" s="118"/>
      <c r="T15622" s="118"/>
      <c r="U15622" s="118"/>
      <c r="V15622" s="118"/>
      <c r="W15622" s="118"/>
      <c r="X15622" s="118"/>
      <c r="Y15622" s="118"/>
      <c r="Z15622" s="118"/>
      <c r="AA15622" s="118"/>
      <c r="AB15622" s="118"/>
    </row>
    <row r="15623" spans="1:28">
      <c r="A15623" s="113"/>
      <c r="B15623" s="113"/>
      <c r="C15623" s="114"/>
      <c r="D15623" s="115"/>
      <c r="E15623" s="115"/>
      <c r="F15623" s="116"/>
      <c r="G15623" s="116"/>
      <c r="H15623" s="116"/>
      <c r="I15623" s="116"/>
      <c r="J15623" s="117"/>
      <c r="K15623" s="117"/>
      <c r="L15623" s="114"/>
      <c r="M15623" s="114"/>
      <c r="N15623" s="114"/>
      <c r="O15623" s="114"/>
      <c r="P15623" s="118"/>
      <c r="Q15623" s="118"/>
      <c r="R15623" s="118"/>
      <c r="S15623" s="118"/>
      <c r="T15623" s="118"/>
      <c r="U15623" s="118"/>
      <c r="V15623" s="118"/>
      <c r="W15623" s="118"/>
      <c r="X15623" s="118"/>
      <c r="Y15623" s="118"/>
      <c r="Z15623" s="118"/>
      <c r="AA15623" s="118"/>
      <c r="AB15623" s="118"/>
    </row>
    <row r="15624" spans="1:28">
      <c r="A15624" s="113"/>
      <c r="B15624" s="113"/>
      <c r="C15624" s="114"/>
      <c r="D15624" s="115"/>
      <c r="E15624" s="115"/>
      <c r="F15624" s="116"/>
      <c r="G15624" s="116"/>
      <c r="H15624" s="116"/>
      <c r="I15624" s="116"/>
      <c r="J15624" s="117"/>
      <c r="K15624" s="117"/>
      <c r="L15624" s="114"/>
      <c r="M15624" s="114"/>
      <c r="N15624" s="114"/>
      <c r="O15624" s="114"/>
      <c r="P15624" s="118"/>
      <c r="Q15624" s="118"/>
      <c r="R15624" s="118"/>
      <c r="S15624" s="118"/>
      <c r="T15624" s="118"/>
      <c r="U15624" s="118"/>
      <c r="V15624" s="118"/>
      <c r="W15624" s="118"/>
      <c r="X15624" s="118"/>
      <c r="Y15624" s="118"/>
      <c r="Z15624" s="118"/>
      <c r="AA15624" s="118"/>
      <c r="AB15624" s="118"/>
    </row>
    <row r="15625" spans="1:28">
      <c r="A15625" s="113"/>
      <c r="B15625" s="113"/>
      <c r="C15625" s="114"/>
      <c r="D15625" s="115"/>
      <c r="E15625" s="115"/>
      <c r="F15625" s="116"/>
      <c r="G15625" s="116"/>
      <c r="H15625" s="116"/>
      <c r="I15625" s="116"/>
      <c r="J15625" s="117"/>
      <c r="K15625" s="117"/>
      <c r="L15625" s="114"/>
      <c r="M15625" s="114"/>
      <c r="N15625" s="114"/>
      <c r="O15625" s="114"/>
      <c r="P15625" s="118"/>
      <c r="Q15625" s="118"/>
      <c r="R15625" s="118"/>
      <c r="S15625" s="118"/>
      <c r="T15625" s="118"/>
      <c r="U15625" s="118"/>
      <c r="V15625" s="118"/>
      <c r="W15625" s="118"/>
      <c r="X15625" s="118"/>
      <c r="Y15625" s="118"/>
      <c r="Z15625" s="118"/>
      <c r="AA15625" s="118"/>
      <c r="AB15625" s="118"/>
    </row>
    <row r="15626" spans="1:28">
      <c r="A15626" s="113"/>
      <c r="B15626" s="113"/>
      <c r="C15626" s="114"/>
      <c r="D15626" s="115"/>
      <c r="E15626" s="115"/>
      <c r="F15626" s="116"/>
      <c r="G15626" s="116"/>
      <c r="H15626" s="116"/>
      <c r="I15626" s="116"/>
      <c r="J15626" s="117"/>
      <c r="K15626" s="117"/>
      <c r="L15626" s="114"/>
      <c r="M15626" s="114"/>
      <c r="N15626" s="114"/>
      <c r="O15626" s="114"/>
      <c r="P15626" s="118"/>
      <c r="Q15626" s="118"/>
      <c r="R15626" s="118"/>
      <c r="S15626" s="118"/>
      <c r="T15626" s="118"/>
      <c r="U15626" s="118"/>
      <c r="V15626" s="118"/>
      <c r="W15626" s="118"/>
      <c r="X15626" s="118"/>
      <c r="Y15626" s="118"/>
      <c r="Z15626" s="118"/>
      <c r="AA15626" s="118"/>
      <c r="AB15626" s="118"/>
    </row>
    <row r="15627" spans="1:28">
      <c r="A15627" s="113"/>
      <c r="B15627" s="113"/>
      <c r="C15627" s="114"/>
      <c r="D15627" s="115"/>
      <c r="E15627" s="115"/>
      <c r="F15627" s="116"/>
      <c r="G15627" s="116"/>
      <c r="H15627" s="116"/>
      <c r="I15627" s="116"/>
      <c r="J15627" s="117"/>
      <c r="K15627" s="117"/>
      <c r="L15627" s="114"/>
      <c r="M15627" s="114"/>
      <c r="N15627" s="114"/>
      <c r="O15627" s="114"/>
      <c r="P15627" s="118"/>
      <c r="Q15627" s="118"/>
      <c r="R15627" s="118"/>
      <c r="S15627" s="118"/>
      <c r="T15627" s="118"/>
      <c r="U15627" s="118"/>
      <c r="V15627" s="118"/>
      <c r="W15627" s="118"/>
      <c r="X15627" s="118"/>
      <c r="Y15627" s="118"/>
      <c r="Z15627" s="118"/>
      <c r="AA15627" s="118"/>
      <c r="AB15627" s="118"/>
    </row>
    <row r="15628" spans="1:28">
      <c r="A15628" s="113"/>
      <c r="B15628" s="113"/>
      <c r="C15628" s="114"/>
      <c r="D15628" s="115"/>
      <c r="E15628" s="115"/>
      <c r="F15628" s="116"/>
      <c r="G15628" s="116"/>
      <c r="H15628" s="116"/>
      <c r="I15628" s="116"/>
      <c r="J15628" s="117"/>
      <c r="K15628" s="117"/>
      <c r="L15628" s="114"/>
      <c r="M15628" s="114"/>
      <c r="N15628" s="114"/>
      <c r="O15628" s="114"/>
      <c r="P15628" s="118"/>
      <c r="Q15628" s="118"/>
      <c r="R15628" s="118"/>
      <c r="S15628" s="118"/>
      <c r="T15628" s="118"/>
      <c r="U15628" s="118"/>
      <c r="V15628" s="118"/>
      <c r="W15628" s="118"/>
      <c r="X15628" s="118"/>
      <c r="Y15628" s="118"/>
      <c r="Z15628" s="118"/>
      <c r="AA15628" s="118"/>
      <c r="AB15628" s="118"/>
    </row>
    <row r="15629" spans="1:28">
      <c r="A15629" s="113"/>
      <c r="B15629" s="113"/>
      <c r="C15629" s="114"/>
      <c r="D15629" s="115"/>
      <c r="E15629" s="115"/>
      <c r="F15629" s="116"/>
      <c r="G15629" s="116"/>
      <c r="H15629" s="116"/>
      <c r="I15629" s="116"/>
      <c r="J15629" s="117"/>
      <c r="K15629" s="117"/>
      <c r="L15629" s="114"/>
      <c r="M15629" s="114"/>
      <c r="N15629" s="114"/>
      <c r="O15629" s="114"/>
      <c r="P15629" s="118"/>
      <c r="Q15629" s="118"/>
      <c r="R15629" s="118"/>
      <c r="S15629" s="118"/>
      <c r="T15629" s="118"/>
      <c r="U15629" s="118"/>
      <c r="V15629" s="118"/>
      <c r="W15629" s="118"/>
      <c r="X15629" s="118"/>
      <c r="Y15629" s="118"/>
      <c r="Z15629" s="118"/>
      <c r="AA15629" s="118"/>
      <c r="AB15629" s="118"/>
    </row>
    <row r="15630" spans="1:28">
      <c r="A15630" s="113"/>
      <c r="B15630" s="113"/>
      <c r="C15630" s="114"/>
      <c r="D15630" s="115"/>
      <c r="E15630" s="115"/>
      <c r="F15630" s="116"/>
      <c r="G15630" s="116"/>
      <c r="H15630" s="116"/>
      <c r="I15630" s="116"/>
      <c r="J15630" s="117"/>
      <c r="K15630" s="117"/>
      <c r="L15630" s="114"/>
      <c r="M15630" s="114"/>
      <c r="N15630" s="114"/>
      <c r="O15630" s="114"/>
      <c r="P15630" s="118"/>
      <c r="Q15630" s="118"/>
      <c r="R15630" s="118"/>
      <c r="S15630" s="118"/>
      <c r="T15630" s="118"/>
      <c r="U15630" s="118"/>
      <c r="V15630" s="118"/>
      <c r="W15630" s="118"/>
      <c r="X15630" s="118"/>
      <c r="Y15630" s="118"/>
      <c r="Z15630" s="118"/>
      <c r="AA15630" s="118"/>
      <c r="AB15630" s="118"/>
    </row>
    <row r="15631" spans="1:28">
      <c r="A15631" s="113"/>
      <c r="B15631" s="113"/>
      <c r="C15631" s="114"/>
      <c r="D15631" s="115"/>
      <c r="E15631" s="115"/>
      <c r="F15631" s="116"/>
      <c r="G15631" s="116"/>
      <c r="H15631" s="116"/>
      <c r="I15631" s="116"/>
      <c r="J15631" s="117"/>
      <c r="K15631" s="117"/>
      <c r="L15631" s="114"/>
      <c r="M15631" s="114"/>
      <c r="N15631" s="114"/>
      <c r="O15631" s="114"/>
      <c r="P15631" s="118"/>
      <c r="Q15631" s="118"/>
      <c r="R15631" s="118"/>
      <c r="S15631" s="118"/>
      <c r="T15631" s="118"/>
      <c r="U15631" s="118"/>
      <c r="V15631" s="118"/>
      <c r="W15631" s="118"/>
      <c r="X15631" s="118"/>
      <c r="Y15631" s="118"/>
      <c r="Z15631" s="118"/>
      <c r="AA15631" s="118"/>
      <c r="AB15631" s="118"/>
    </row>
    <row r="15632" spans="1:28">
      <c r="A15632" s="113"/>
      <c r="B15632" s="113"/>
      <c r="C15632" s="114"/>
      <c r="D15632" s="115"/>
      <c r="E15632" s="115"/>
      <c r="F15632" s="116"/>
      <c r="G15632" s="116"/>
      <c r="H15632" s="116"/>
      <c r="I15632" s="116"/>
      <c r="J15632" s="117"/>
      <c r="K15632" s="117"/>
      <c r="L15632" s="114"/>
      <c r="M15632" s="114"/>
      <c r="N15632" s="114"/>
      <c r="O15632" s="114"/>
      <c r="P15632" s="118"/>
      <c r="Q15632" s="118"/>
      <c r="R15632" s="118"/>
      <c r="S15632" s="118"/>
      <c r="T15632" s="118"/>
      <c r="U15632" s="118"/>
      <c r="V15632" s="118"/>
      <c r="W15632" s="118"/>
      <c r="X15632" s="118"/>
      <c r="Y15632" s="118"/>
      <c r="Z15632" s="118"/>
      <c r="AA15632" s="118"/>
      <c r="AB15632" s="118"/>
    </row>
    <row r="15633" spans="1:28">
      <c r="A15633" s="113"/>
      <c r="B15633" s="113"/>
      <c r="C15633" s="114"/>
      <c r="D15633" s="115"/>
      <c r="E15633" s="115"/>
      <c r="F15633" s="116"/>
      <c r="G15633" s="116"/>
      <c r="H15633" s="116"/>
      <c r="I15633" s="116"/>
      <c r="J15633" s="117"/>
      <c r="K15633" s="117"/>
      <c r="L15633" s="114"/>
      <c r="M15633" s="114"/>
      <c r="N15633" s="114"/>
      <c r="O15633" s="114"/>
      <c r="P15633" s="118"/>
      <c r="Q15633" s="118"/>
      <c r="R15633" s="118"/>
      <c r="S15633" s="118"/>
      <c r="T15633" s="118"/>
      <c r="U15633" s="118"/>
      <c r="V15633" s="118"/>
      <c r="W15633" s="118"/>
      <c r="X15633" s="118"/>
      <c r="Y15633" s="118"/>
      <c r="Z15633" s="118"/>
      <c r="AA15633" s="118"/>
      <c r="AB15633" s="118"/>
    </row>
    <row r="15634" spans="1:28">
      <c r="A15634" s="113"/>
      <c r="B15634" s="113"/>
      <c r="C15634" s="114"/>
      <c r="D15634" s="115"/>
      <c r="E15634" s="115"/>
      <c r="F15634" s="116"/>
      <c r="G15634" s="116"/>
      <c r="H15634" s="116"/>
      <c r="I15634" s="116"/>
      <c r="J15634" s="117"/>
      <c r="K15634" s="117"/>
      <c r="L15634" s="114"/>
      <c r="M15634" s="114"/>
      <c r="N15634" s="114"/>
      <c r="O15634" s="114"/>
      <c r="P15634" s="118"/>
      <c r="Q15634" s="118"/>
      <c r="R15634" s="118"/>
      <c r="S15634" s="118"/>
      <c r="T15634" s="118"/>
      <c r="U15634" s="118"/>
      <c r="V15634" s="118"/>
      <c r="W15634" s="118"/>
      <c r="X15634" s="118"/>
      <c r="Y15634" s="118"/>
      <c r="Z15634" s="118"/>
      <c r="AA15634" s="118"/>
      <c r="AB15634" s="118"/>
    </row>
    <row r="15635" spans="1:28">
      <c r="A15635" s="113"/>
      <c r="B15635" s="113"/>
      <c r="C15635" s="114"/>
      <c r="D15635" s="115"/>
      <c r="E15635" s="115"/>
      <c r="F15635" s="116"/>
      <c r="G15635" s="116"/>
      <c r="H15635" s="116"/>
      <c r="I15635" s="116"/>
      <c r="J15635" s="117"/>
      <c r="K15635" s="117"/>
      <c r="L15635" s="114"/>
      <c r="M15635" s="114"/>
      <c r="N15635" s="114"/>
      <c r="O15635" s="114"/>
      <c r="P15635" s="118"/>
      <c r="Q15635" s="118"/>
      <c r="R15635" s="118"/>
      <c r="S15635" s="118"/>
      <c r="T15635" s="118"/>
      <c r="U15635" s="118"/>
      <c r="V15635" s="118"/>
      <c r="W15635" s="118"/>
      <c r="X15635" s="118"/>
      <c r="Y15635" s="118"/>
      <c r="Z15635" s="118"/>
      <c r="AA15635" s="118"/>
      <c r="AB15635" s="118"/>
    </row>
    <row r="15636" spans="1:28">
      <c r="A15636" s="113"/>
      <c r="B15636" s="113"/>
      <c r="C15636" s="114"/>
      <c r="D15636" s="115"/>
      <c r="E15636" s="115"/>
      <c r="F15636" s="116"/>
      <c r="G15636" s="116"/>
      <c r="H15636" s="116"/>
      <c r="I15636" s="116"/>
      <c r="J15636" s="117"/>
      <c r="K15636" s="117"/>
      <c r="L15636" s="114"/>
      <c r="M15636" s="114"/>
      <c r="N15636" s="114"/>
      <c r="O15636" s="114"/>
      <c r="P15636" s="118"/>
      <c r="Q15636" s="118"/>
      <c r="R15636" s="118"/>
      <c r="S15636" s="118"/>
      <c r="T15636" s="118"/>
      <c r="U15636" s="118"/>
      <c r="V15636" s="118"/>
      <c r="W15636" s="118"/>
      <c r="X15636" s="118"/>
      <c r="Y15636" s="118"/>
      <c r="Z15636" s="118"/>
      <c r="AA15636" s="118"/>
      <c r="AB15636" s="118"/>
    </row>
    <row r="15637" spans="1:28">
      <c r="A15637" s="113"/>
      <c r="B15637" s="113"/>
      <c r="C15637" s="114"/>
      <c r="D15637" s="115"/>
      <c r="E15637" s="115"/>
      <c r="F15637" s="116"/>
      <c r="G15637" s="116"/>
      <c r="H15637" s="116"/>
      <c r="I15637" s="116"/>
      <c r="J15637" s="117"/>
      <c r="K15637" s="117"/>
      <c r="L15637" s="114"/>
      <c r="M15637" s="114"/>
      <c r="N15637" s="114"/>
      <c r="O15637" s="114"/>
      <c r="P15637" s="118"/>
      <c r="Q15637" s="118"/>
      <c r="R15637" s="118"/>
      <c r="S15637" s="118"/>
      <c r="T15637" s="118"/>
      <c r="U15637" s="118"/>
      <c r="V15637" s="118"/>
      <c r="W15637" s="118"/>
      <c r="X15637" s="118"/>
      <c r="Y15637" s="118"/>
      <c r="Z15637" s="118"/>
      <c r="AA15637" s="118"/>
      <c r="AB15637" s="118"/>
    </row>
    <row r="15638" spans="1:28">
      <c r="A15638" s="113"/>
      <c r="B15638" s="113"/>
      <c r="C15638" s="114"/>
      <c r="D15638" s="115"/>
      <c r="E15638" s="115"/>
      <c r="F15638" s="116"/>
      <c r="G15638" s="116"/>
      <c r="H15638" s="116"/>
      <c r="I15638" s="116"/>
      <c r="J15638" s="117"/>
      <c r="K15638" s="117"/>
      <c r="L15638" s="114"/>
      <c r="M15638" s="114"/>
      <c r="N15638" s="114"/>
      <c r="O15638" s="114"/>
      <c r="P15638" s="118"/>
      <c r="Q15638" s="118"/>
      <c r="R15638" s="118"/>
      <c r="S15638" s="118"/>
      <c r="T15638" s="118"/>
      <c r="U15638" s="118"/>
      <c r="V15638" s="118"/>
      <c r="W15638" s="118"/>
      <c r="X15638" s="118"/>
      <c r="Y15638" s="118"/>
      <c r="Z15638" s="118"/>
      <c r="AA15638" s="118"/>
      <c r="AB15638" s="118"/>
    </row>
    <row r="15639" spans="1:28">
      <c r="A15639" s="113"/>
      <c r="B15639" s="113"/>
      <c r="C15639" s="114"/>
      <c r="D15639" s="115"/>
      <c r="E15639" s="115"/>
      <c r="F15639" s="116"/>
      <c r="G15639" s="116"/>
      <c r="H15639" s="116"/>
      <c r="I15639" s="116"/>
      <c r="J15639" s="117"/>
      <c r="K15639" s="117"/>
      <c r="L15639" s="114"/>
      <c r="M15639" s="114"/>
      <c r="N15639" s="114"/>
      <c r="O15639" s="114"/>
      <c r="P15639" s="118"/>
      <c r="Q15639" s="118"/>
      <c r="R15639" s="118"/>
      <c r="S15639" s="118"/>
      <c r="T15639" s="118"/>
      <c r="U15639" s="118"/>
      <c r="V15639" s="118"/>
      <c r="W15639" s="118"/>
      <c r="X15639" s="118"/>
      <c r="Y15639" s="118"/>
      <c r="Z15639" s="118"/>
      <c r="AA15639" s="118"/>
      <c r="AB15639" s="118"/>
    </row>
    <row r="15640" spans="1:28">
      <c r="A15640" s="113"/>
      <c r="B15640" s="113"/>
      <c r="C15640" s="114"/>
      <c r="D15640" s="115"/>
      <c r="E15640" s="115"/>
      <c r="F15640" s="116"/>
      <c r="G15640" s="116"/>
      <c r="H15640" s="116"/>
      <c r="I15640" s="116"/>
      <c r="J15640" s="117"/>
      <c r="K15640" s="117"/>
      <c r="L15640" s="114"/>
      <c r="M15640" s="114"/>
      <c r="N15640" s="114"/>
      <c r="O15640" s="114"/>
      <c r="P15640" s="118"/>
      <c r="Q15640" s="118"/>
      <c r="R15640" s="118"/>
      <c r="S15640" s="118"/>
      <c r="T15640" s="118"/>
      <c r="U15640" s="118"/>
      <c r="V15640" s="118"/>
      <c r="W15640" s="118"/>
      <c r="X15640" s="118"/>
      <c r="Y15640" s="118"/>
      <c r="Z15640" s="118"/>
      <c r="AA15640" s="118"/>
      <c r="AB15640" s="118"/>
    </row>
    <row r="15641" spans="1:28">
      <c r="A15641" s="113"/>
      <c r="B15641" s="113"/>
      <c r="C15641" s="114"/>
      <c r="D15641" s="115"/>
      <c r="E15641" s="115"/>
      <c r="F15641" s="116"/>
      <c r="G15641" s="116"/>
      <c r="H15641" s="116"/>
      <c r="I15641" s="116"/>
      <c r="J15641" s="117"/>
      <c r="K15641" s="117"/>
      <c r="L15641" s="114"/>
      <c r="M15641" s="114"/>
      <c r="N15641" s="114"/>
      <c r="O15641" s="114"/>
      <c r="P15641" s="118"/>
      <c r="Q15641" s="118"/>
      <c r="R15641" s="118"/>
      <c r="S15641" s="118"/>
      <c r="T15641" s="118"/>
      <c r="U15641" s="118"/>
      <c r="V15641" s="118"/>
      <c r="W15641" s="118"/>
      <c r="X15641" s="118"/>
      <c r="Y15641" s="118"/>
      <c r="Z15641" s="118"/>
      <c r="AA15641" s="118"/>
      <c r="AB15641" s="118"/>
    </row>
    <row r="15642" spans="1:28">
      <c r="A15642" s="113"/>
      <c r="B15642" s="113"/>
      <c r="C15642" s="114"/>
      <c r="D15642" s="115"/>
      <c r="E15642" s="115"/>
      <c r="F15642" s="116"/>
      <c r="G15642" s="116"/>
      <c r="H15642" s="116"/>
      <c r="I15642" s="116"/>
      <c r="J15642" s="117"/>
      <c r="K15642" s="117"/>
      <c r="L15642" s="114"/>
      <c r="M15642" s="114"/>
      <c r="N15642" s="114"/>
      <c r="O15642" s="114"/>
      <c r="P15642" s="118"/>
      <c r="Q15642" s="118"/>
      <c r="R15642" s="118"/>
      <c r="S15642" s="118"/>
      <c r="T15642" s="118"/>
      <c r="U15642" s="118"/>
      <c r="V15642" s="118"/>
      <c r="W15642" s="118"/>
      <c r="X15642" s="118"/>
      <c r="Y15642" s="118"/>
      <c r="Z15642" s="118"/>
      <c r="AA15642" s="118"/>
      <c r="AB15642" s="118"/>
    </row>
    <row r="15643" spans="1:28">
      <c r="A15643" s="113"/>
      <c r="B15643" s="113"/>
      <c r="C15643" s="114"/>
      <c r="D15643" s="115"/>
      <c r="E15643" s="115"/>
      <c r="F15643" s="116"/>
      <c r="G15643" s="116"/>
      <c r="H15643" s="116"/>
      <c r="I15643" s="116"/>
      <c r="J15643" s="117"/>
      <c r="K15643" s="117"/>
      <c r="L15643" s="114"/>
      <c r="M15643" s="114"/>
      <c r="N15643" s="114"/>
      <c r="O15643" s="114"/>
      <c r="P15643" s="118"/>
      <c r="Q15643" s="118"/>
      <c r="R15643" s="118"/>
      <c r="S15643" s="118"/>
      <c r="T15643" s="118"/>
      <c r="U15643" s="118"/>
      <c r="V15643" s="118"/>
      <c r="W15643" s="118"/>
      <c r="X15643" s="118"/>
      <c r="Y15643" s="118"/>
      <c r="Z15643" s="118"/>
      <c r="AA15643" s="118"/>
      <c r="AB15643" s="118"/>
    </row>
    <row r="15644" spans="1:28">
      <c r="A15644" s="113"/>
      <c r="B15644" s="113"/>
      <c r="C15644" s="114"/>
      <c r="D15644" s="115"/>
      <c r="E15644" s="115"/>
      <c r="F15644" s="116"/>
      <c r="G15644" s="116"/>
      <c r="H15644" s="116"/>
      <c r="I15644" s="116"/>
      <c r="J15644" s="117"/>
      <c r="K15644" s="117"/>
      <c r="L15644" s="114"/>
      <c r="M15644" s="114"/>
      <c r="N15644" s="114"/>
      <c r="O15644" s="114"/>
      <c r="P15644" s="118"/>
      <c r="Q15644" s="118"/>
      <c r="R15644" s="118"/>
      <c r="S15644" s="118"/>
      <c r="T15644" s="118"/>
      <c r="U15644" s="118"/>
      <c r="V15644" s="118"/>
      <c r="W15644" s="118"/>
      <c r="X15644" s="118"/>
      <c r="Y15644" s="118"/>
      <c r="Z15644" s="118"/>
      <c r="AA15644" s="118"/>
      <c r="AB15644" s="118"/>
    </row>
    <row r="15645" spans="1:28">
      <c r="A15645" s="113"/>
      <c r="B15645" s="113"/>
      <c r="C15645" s="114"/>
      <c r="D15645" s="115"/>
      <c r="E15645" s="115"/>
      <c r="F15645" s="116"/>
      <c r="G15645" s="116"/>
      <c r="H15645" s="116"/>
      <c r="I15645" s="116"/>
      <c r="J15645" s="117"/>
      <c r="K15645" s="117"/>
      <c r="L15645" s="114"/>
      <c r="M15645" s="114"/>
      <c r="N15645" s="114"/>
      <c r="O15645" s="114"/>
      <c r="P15645" s="118"/>
      <c r="Q15645" s="118"/>
      <c r="R15645" s="118"/>
      <c r="S15645" s="118"/>
      <c r="T15645" s="118"/>
      <c r="U15645" s="118"/>
      <c r="V15645" s="118"/>
      <c r="W15645" s="118"/>
      <c r="X15645" s="118"/>
      <c r="Y15645" s="118"/>
      <c r="Z15645" s="118"/>
      <c r="AA15645" s="118"/>
      <c r="AB15645" s="118"/>
    </row>
    <row r="15646" spans="1:28">
      <c r="A15646" s="113"/>
      <c r="B15646" s="113"/>
      <c r="C15646" s="114"/>
      <c r="D15646" s="115"/>
      <c r="E15646" s="115"/>
      <c r="F15646" s="116"/>
      <c r="G15646" s="116"/>
      <c r="H15646" s="116"/>
      <c r="I15646" s="116"/>
      <c r="J15646" s="117"/>
      <c r="K15646" s="117"/>
      <c r="L15646" s="114"/>
      <c r="M15646" s="114"/>
      <c r="N15646" s="114"/>
      <c r="O15646" s="114"/>
      <c r="P15646" s="118"/>
      <c r="Q15646" s="118"/>
      <c r="R15646" s="118"/>
      <c r="S15646" s="118"/>
      <c r="T15646" s="118"/>
      <c r="U15646" s="118"/>
      <c r="V15646" s="118"/>
      <c r="W15646" s="118"/>
      <c r="X15646" s="118"/>
      <c r="Y15646" s="118"/>
      <c r="Z15646" s="118"/>
      <c r="AA15646" s="118"/>
      <c r="AB15646" s="118"/>
    </row>
    <row r="15647" spans="1:28">
      <c r="A15647" s="113"/>
      <c r="B15647" s="113"/>
      <c r="C15647" s="114"/>
      <c r="D15647" s="115"/>
      <c r="E15647" s="115"/>
      <c r="F15647" s="116"/>
      <c r="G15647" s="116"/>
      <c r="H15647" s="116"/>
      <c r="I15647" s="116"/>
      <c r="J15647" s="117"/>
      <c r="K15647" s="117"/>
      <c r="L15647" s="114"/>
      <c r="M15647" s="114"/>
      <c r="N15647" s="114"/>
      <c r="O15647" s="114"/>
      <c r="P15647" s="118"/>
      <c r="Q15647" s="118"/>
      <c r="R15647" s="118"/>
      <c r="S15647" s="118"/>
      <c r="T15647" s="118"/>
      <c r="U15647" s="118"/>
      <c r="V15647" s="118"/>
      <c r="W15647" s="118"/>
      <c r="X15647" s="118"/>
      <c r="Y15647" s="118"/>
      <c r="Z15647" s="118"/>
      <c r="AA15647" s="118"/>
      <c r="AB15647" s="118"/>
    </row>
    <row r="15648" spans="1:28">
      <c r="A15648" s="113"/>
      <c r="B15648" s="113"/>
      <c r="C15648" s="114"/>
      <c r="D15648" s="115"/>
      <c r="E15648" s="115"/>
      <c r="F15648" s="116"/>
      <c r="G15648" s="116"/>
      <c r="H15648" s="116"/>
      <c r="I15648" s="116"/>
      <c r="J15648" s="117"/>
      <c r="K15648" s="117"/>
      <c r="L15648" s="114"/>
      <c r="M15648" s="114"/>
      <c r="N15648" s="114"/>
      <c r="O15648" s="114"/>
      <c r="P15648" s="118"/>
      <c r="Q15648" s="118"/>
      <c r="R15648" s="118"/>
      <c r="S15648" s="118"/>
      <c r="T15648" s="118"/>
      <c r="U15648" s="118"/>
      <c r="V15648" s="118"/>
      <c r="W15648" s="118"/>
      <c r="X15648" s="118"/>
      <c r="Y15648" s="118"/>
      <c r="Z15648" s="118"/>
      <c r="AA15648" s="118"/>
      <c r="AB15648" s="118"/>
    </row>
    <row r="15649" spans="1:28">
      <c r="A15649" s="113"/>
      <c r="B15649" s="113"/>
      <c r="C15649" s="114"/>
      <c r="D15649" s="115"/>
      <c r="E15649" s="115"/>
      <c r="F15649" s="116"/>
      <c r="G15649" s="116"/>
      <c r="H15649" s="116"/>
      <c r="I15649" s="116"/>
      <c r="J15649" s="117"/>
      <c r="K15649" s="117"/>
      <c r="L15649" s="114"/>
      <c r="M15649" s="114"/>
      <c r="N15649" s="114"/>
      <c r="O15649" s="114"/>
      <c r="P15649" s="118"/>
      <c r="Q15649" s="118"/>
      <c r="R15649" s="118"/>
      <c r="S15649" s="118"/>
      <c r="T15649" s="118"/>
      <c r="U15649" s="118"/>
      <c r="V15649" s="118"/>
      <c r="W15649" s="118"/>
      <c r="X15649" s="118"/>
      <c r="Y15649" s="118"/>
      <c r="Z15649" s="118"/>
      <c r="AA15649" s="118"/>
      <c r="AB15649" s="118"/>
    </row>
    <row r="15650" spans="1:28">
      <c r="A15650" s="113"/>
      <c r="B15650" s="113"/>
      <c r="C15650" s="114"/>
      <c r="D15650" s="115"/>
      <c r="E15650" s="115"/>
      <c r="F15650" s="116"/>
      <c r="G15650" s="116"/>
      <c r="H15650" s="116"/>
      <c r="I15650" s="116"/>
      <c r="J15650" s="117"/>
      <c r="K15650" s="117"/>
      <c r="L15650" s="114"/>
      <c r="M15650" s="114"/>
      <c r="N15650" s="114"/>
      <c r="O15650" s="114"/>
      <c r="P15650" s="118"/>
      <c r="Q15650" s="118"/>
      <c r="R15650" s="118"/>
      <c r="S15650" s="118"/>
      <c r="T15650" s="118"/>
      <c r="U15650" s="118"/>
      <c r="V15650" s="118"/>
      <c r="W15650" s="118"/>
      <c r="X15650" s="118"/>
      <c r="Y15650" s="118"/>
      <c r="Z15650" s="118"/>
      <c r="AA15650" s="118"/>
      <c r="AB15650" s="118"/>
    </row>
    <row r="15651" spans="1:28">
      <c r="A15651" s="113"/>
      <c r="B15651" s="113"/>
      <c r="C15651" s="114"/>
      <c r="D15651" s="115"/>
      <c r="E15651" s="115"/>
      <c r="F15651" s="116"/>
      <c r="G15651" s="116"/>
      <c r="H15651" s="116"/>
      <c r="I15651" s="116"/>
      <c r="J15651" s="117"/>
      <c r="K15651" s="117"/>
      <c r="L15651" s="114"/>
      <c r="M15651" s="114"/>
      <c r="N15651" s="114"/>
      <c r="O15651" s="114"/>
      <c r="P15651" s="118"/>
      <c r="Q15651" s="118"/>
      <c r="R15651" s="118"/>
      <c r="S15651" s="118"/>
      <c r="T15651" s="118"/>
      <c r="U15651" s="118"/>
      <c r="V15651" s="118"/>
      <c r="W15651" s="118"/>
      <c r="X15651" s="118"/>
      <c r="Y15651" s="118"/>
      <c r="Z15651" s="118"/>
      <c r="AA15651" s="118"/>
      <c r="AB15651" s="118"/>
    </row>
    <row r="15652" spans="1:28">
      <c r="A15652" s="113"/>
      <c r="B15652" s="113"/>
      <c r="C15652" s="114"/>
      <c r="D15652" s="115"/>
      <c r="E15652" s="115"/>
      <c r="F15652" s="116"/>
      <c r="G15652" s="116"/>
      <c r="H15652" s="116"/>
      <c r="I15652" s="116"/>
      <c r="J15652" s="117"/>
      <c r="K15652" s="117"/>
      <c r="L15652" s="114"/>
      <c r="M15652" s="114"/>
      <c r="N15652" s="114"/>
      <c r="O15652" s="114"/>
      <c r="P15652" s="118"/>
      <c r="Q15652" s="118"/>
      <c r="R15652" s="118"/>
      <c r="S15652" s="118"/>
      <c r="T15652" s="118"/>
      <c r="U15652" s="118"/>
      <c r="V15652" s="118"/>
      <c r="W15652" s="118"/>
      <c r="X15652" s="118"/>
      <c r="Y15652" s="118"/>
      <c r="Z15652" s="118"/>
      <c r="AA15652" s="118"/>
      <c r="AB15652" s="118"/>
    </row>
    <row r="15653" spans="1:28">
      <c r="A15653" s="113"/>
      <c r="B15653" s="113"/>
      <c r="C15653" s="114"/>
      <c r="D15653" s="115"/>
      <c r="E15653" s="115"/>
      <c r="F15653" s="116"/>
      <c r="G15653" s="116"/>
      <c r="H15653" s="116"/>
      <c r="I15653" s="116"/>
      <c r="J15653" s="117"/>
      <c r="K15653" s="117"/>
      <c r="L15653" s="114"/>
      <c r="M15653" s="114"/>
      <c r="N15653" s="114"/>
      <c r="O15653" s="114"/>
      <c r="P15653" s="118"/>
      <c r="Q15653" s="118"/>
      <c r="R15653" s="118"/>
      <c r="S15653" s="118"/>
      <c r="T15653" s="118"/>
      <c r="U15653" s="118"/>
      <c r="V15653" s="118"/>
      <c r="W15653" s="118"/>
      <c r="X15653" s="118"/>
      <c r="Y15653" s="118"/>
      <c r="Z15653" s="118"/>
      <c r="AA15653" s="118"/>
      <c r="AB15653" s="118"/>
    </row>
    <row r="15654" spans="1:28">
      <c r="A15654" s="113"/>
      <c r="B15654" s="113"/>
      <c r="C15654" s="114"/>
      <c r="D15654" s="115"/>
      <c r="E15654" s="115"/>
      <c r="F15654" s="116"/>
      <c r="G15654" s="116"/>
      <c r="H15654" s="116"/>
      <c r="I15654" s="116"/>
      <c r="J15654" s="117"/>
      <c r="K15654" s="117"/>
      <c r="L15654" s="114"/>
      <c r="M15654" s="114"/>
      <c r="N15654" s="114"/>
      <c r="O15654" s="114"/>
      <c r="P15654" s="118"/>
      <c r="Q15654" s="118"/>
      <c r="R15654" s="118"/>
      <c r="S15654" s="118"/>
      <c r="T15654" s="118"/>
      <c r="U15654" s="118"/>
      <c r="V15654" s="118"/>
      <c r="W15654" s="118"/>
      <c r="X15654" s="118"/>
      <c r="Y15654" s="118"/>
      <c r="Z15654" s="118"/>
      <c r="AA15654" s="118"/>
      <c r="AB15654" s="118"/>
    </row>
    <row r="15655" spans="1:28">
      <c r="A15655" s="113"/>
      <c r="B15655" s="113"/>
      <c r="C15655" s="114"/>
      <c r="D15655" s="115"/>
      <c r="E15655" s="115"/>
      <c r="F15655" s="116"/>
      <c r="G15655" s="116"/>
      <c r="H15655" s="116"/>
      <c r="I15655" s="116"/>
      <c r="J15655" s="117"/>
      <c r="K15655" s="117"/>
      <c r="L15655" s="114"/>
      <c r="M15655" s="114"/>
      <c r="N15655" s="114"/>
      <c r="O15655" s="114"/>
      <c r="P15655" s="118"/>
      <c r="Q15655" s="118"/>
      <c r="R15655" s="118"/>
      <c r="S15655" s="118"/>
      <c r="T15655" s="118"/>
      <c r="U15655" s="118"/>
      <c r="V15655" s="118"/>
      <c r="W15655" s="118"/>
      <c r="X15655" s="118"/>
      <c r="Y15655" s="118"/>
      <c r="Z15655" s="118"/>
      <c r="AA15655" s="118"/>
      <c r="AB15655" s="118"/>
    </row>
    <row r="15656" spans="1:28">
      <c r="A15656" s="113"/>
      <c r="B15656" s="113"/>
      <c r="C15656" s="114"/>
      <c r="D15656" s="115"/>
      <c r="E15656" s="115"/>
      <c r="F15656" s="116"/>
      <c r="G15656" s="116"/>
      <c r="H15656" s="116"/>
      <c r="I15656" s="116"/>
      <c r="J15656" s="117"/>
      <c r="K15656" s="117"/>
      <c r="L15656" s="114"/>
      <c r="M15656" s="114"/>
      <c r="N15656" s="114"/>
      <c r="O15656" s="114"/>
      <c r="P15656" s="118"/>
      <c r="Q15656" s="118"/>
      <c r="R15656" s="118"/>
      <c r="S15656" s="118"/>
      <c r="T15656" s="118"/>
      <c r="U15656" s="118"/>
      <c r="V15656" s="118"/>
      <c r="W15656" s="118"/>
      <c r="X15656" s="118"/>
      <c r="Y15656" s="118"/>
      <c r="Z15656" s="118"/>
      <c r="AA15656" s="118"/>
      <c r="AB15656" s="118"/>
    </row>
    <row r="15657" spans="1:28">
      <c r="A15657" s="113"/>
      <c r="B15657" s="113"/>
      <c r="C15657" s="114"/>
      <c r="D15657" s="115"/>
      <c r="E15657" s="115"/>
      <c r="F15657" s="116"/>
      <c r="G15657" s="116"/>
      <c r="H15657" s="116"/>
      <c r="I15657" s="116"/>
      <c r="J15657" s="117"/>
      <c r="K15657" s="117"/>
      <c r="L15657" s="114"/>
      <c r="M15657" s="114"/>
      <c r="N15657" s="114"/>
      <c r="O15657" s="114"/>
      <c r="P15657" s="118"/>
      <c r="Q15657" s="118"/>
      <c r="R15657" s="118"/>
      <c r="S15657" s="118"/>
      <c r="T15657" s="118"/>
      <c r="U15657" s="118"/>
      <c r="V15657" s="118"/>
      <c r="W15657" s="118"/>
      <c r="X15657" s="118"/>
      <c r="Y15657" s="118"/>
      <c r="Z15657" s="118"/>
      <c r="AA15657" s="118"/>
      <c r="AB15657" s="118"/>
    </row>
    <row r="15658" spans="1:28">
      <c r="A15658" s="113"/>
      <c r="B15658" s="113"/>
      <c r="C15658" s="114"/>
      <c r="D15658" s="115"/>
      <c r="E15658" s="115"/>
      <c r="F15658" s="116"/>
      <c r="G15658" s="116"/>
      <c r="H15658" s="116"/>
      <c r="I15658" s="116"/>
      <c r="J15658" s="117"/>
      <c r="K15658" s="117"/>
      <c r="L15658" s="114"/>
      <c r="M15658" s="114"/>
      <c r="N15658" s="114"/>
      <c r="O15658" s="114"/>
      <c r="P15658" s="118"/>
      <c r="Q15658" s="118"/>
      <c r="R15658" s="118"/>
      <c r="S15658" s="118"/>
      <c r="T15658" s="118"/>
      <c r="U15658" s="118"/>
      <c r="V15658" s="118"/>
      <c r="W15658" s="118"/>
      <c r="X15658" s="118"/>
      <c r="Y15658" s="118"/>
      <c r="Z15658" s="118"/>
      <c r="AA15658" s="118"/>
      <c r="AB15658" s="118"/>
    </row>
    <row r="15659" spans="1:28">
      <c r="A15659" s="113"/>
      <c r="B15659" s="113"/>
      <c r="C15659" s="114"/>
      <c r="D15659" s="115"/>
      <c r="E15659" s="115"/>
      <c r="F15659" s="116"/>
      <c r="G15659" s="116"/>
      <c r="H15659" s="116"/>
      <c r="I15659" s="116"/>
      <c r="J15659" s="117"/>
      <c r="K15659" s="117"/>
      <c r="L15659" s="114"/>
      <c r="M15659" s="114"/>
      <c r="N15659" s="114"/>
      <c r="O15659" s="114"/>
      <c r="P15659" s="118"/>
      <c r="Q15659" s="118"/>
      <c r="R15659" s="118"/>
      <c r="S15659" s="118"/>
      <c r="T15659" s="118"/>
      <c r="U15659" s="118"/>
      <c r="V15659" s="118"/>
      <c r="W15659" s="118"/>
      <c r="X15659" s="118"/>
      <c r="Y15659" s="118"/>
      <c r="Z15659" s="118"/>
      <c r="AA15659" s="118"/>
      <c r="AB15659" s="118"/>
    </row>
    <row r="15660" spans="1:28">
      <c r="A15660" s="113"/>
      <c r="B15660" s="113"/>
      <c r="C15660" s="114"/>
      <c r="D15660" s="115"/>
      <c r="E15660" s="115"/>
      <c r="F15660" s="116"/>
      <c r="G15660" s="116"/>
      <c r="H15660" s="116"/>
      <c r="I15660" s="116"/>
      <c r="J15660" s="117"/>
      <c r="K15660" s="117"/>
      <c r="L15660" s="114"/>
      <c r="M15660" s="114"/>
      <c r="N15660" s="114"/>
      <c r="O15660" s="114"/>
      <c r="P15660" s="118"/>
      <c r="Q15660" s="118"/>
      <c r="R15660" s="118"/>
      <c r="S15660" s="118"/>
      <c r="T15660" s="118"/>
      <c r="U15660" s="118"/>
      <c r="V15660" s="118"/>
      <c r="W15660" s="118"/>
      <c r="X15660" s="118"/>
      <c r="Y15660" s="118"/>
      <c r="Z15660" s="118"/>
      <c r="AA15660" s="118"/>
      <c r="AB15660" s="118"/>
    </row>
    <row r="15661" spans="1:28">
      <c r="A15661" s="113"/>
      <c r="B15661" s="113"/>
      <c r="C15661" s="114"/>
      <c r="D15661" s="115"/>
      <c r="E15661" s="115"/>
      <c r="F15661" s="116"/>
      <c r="G15661" s="116"/>
      <c r="H15661" s="116"/>
      <c r="I15661" s="116"/>
      <c r="J15661" s="117"/>
      <c r="K15661" s="117"/>
      <c r="L15661" s="114"/>
      <c r="M15661" s="114"/>
      <c r="N15661" s="114"/>
      <c r="O15661" s="114"/>
      <c r="P15661" s="118"/>
      <c r="Q15661" s="118"/>
      <c r="R15661" s="118"/>
      <c r="S15661" s="118"/>
      <c r="T15661" s="118"/>
      <c r="U15661" s="118"/>
      <c r="V15661" s="118"/>
      <c r="W15661" s="118"/>
      <c r="X15661" s="118"/>
      <c r="Y15661" s="118"/>
      <c r="Z15661" s="118"/>
      <c r="AA15661" s="118"/>
      <c r="AB15661" s="118"/>
    </row>
    <row r="15662" spans="1:28">
      <c r="A15662" s="113"/>
      <c r="B15662" s="113"/>
      <c r="C15662" s="114"/>
      <c r="D15662" s="115"/>
      <c r="E15662" s="115"/>
      <c r="F15662" s="116"/>
      <c r="G15662" s="116"/>
      <c r="H15662" s="116"/>
      <c r="I15662" s="116"/>
      <c r="J15662" s="117"/>
      <c r="K15662" s="117"/>
      <c r="L15662" s="114"/>
      <c r="M15662" s="114"/>
      <c r="N15662" s="114"/>
      <c r="O15662" s="114"/>
      <c r="P15662" s="118"/>
      <c r="Q15662" s="118"/>
      <c r="R15662" s="118"/>
      <c r="S15662" s="118"/>
      <c r="T15662" s="118"/>
      <c r="U15662" s="118"/>
      <c r="V15662" s="118"/>
      <c r="W15662" s="118"/>
      <c r="X15662" s="118"/>
      <c r="Y15662" s="118"/>
      <c r="Z15662" s="118"/>
      <c r="AA15662" s="118"/>
      <c r="AB15662" s="118"/>
    </row>
    <row r="15663" spans="1:28">
      <c r="A15663" s="113"/>
      <c r="B15663" s="113"/>
      <c r="C15663" s="114"/>
      <c r="D15663" s="115"/>
      <c r="E15663" s="115"/>
      <c r="F15663" s="116"/>
      <c r="G15663" s="116"/>
      <c r="H15663" s="116"/>
      <c r="I15663" s="116"/>
      <c r="J15663" s="117"/>
      <c r="K15663" s="117"/>
      <c r="L15663" s="114"/>
      <c r="M15663" s="114"/>
      <c r="N15663" s="114"/>
      <c r="O15663" s="114"/>
      <c r="P15663" s="118"/>
      <c r="Q15663" s="118"/>
      <c r="R15663" s="118"/>
      <c r="S15663" s="118"/>
      <c r="T15663" s="118"/>
      <c r="U15663" s="118"/>
      <c r="V15663" s="118"/>
      <c r="W15663" s="118"/>
      <c r="X15663" s="118"/>
      <c r="Y15663" s="118"/>
      <c r="Z15663" s="118"/>
      <c r="AA15663" s="118"/>
      <c r="AB15663" s="118"/>
    </row>
    <row r="15664" spans="1:28">
      <c r="A15664" s="113"/>
      <c r="B15664" s="113"/>
      <c r="C15664" s="114"/>
      <c r="D15664" s="115"/>
      <c r="E15664" s="115"/>
      <c r="F15664" s="116"/>
      <c r="G15664" s="116"/>
      <c r="H15664" s="116"/>
      <c r="I15664" s="116"/>
      <c r="J15664" s="117"/>
      <c r="K15664" s="117"/>
      <c r="L15664" s="114"/>
      <c r="M15664" s="114"/>
      <c r="N15664" s="114"/>
      <c r="O15664" s="114"/>
      <c r="P15664" s="118"/>
      <c r="Q15664" s="118"/>
      <c r="R15664" s="118"/>
      <c r="S15664" s="118"/>
      <c r="T15664" s="118"/>
      <c r="U15664" s="118"/>
      <c r="V15664" s="118"/>
      <c r="W15664" s="118"/>
      <c r="X15664" s="118"/>
      <c r="Y15664" s="118"/>
      <c r="Z15664" s="118"/>
      <c r="AA15664" s="118"/>
      <c r="AB15664" s="118"/>
    </row>
    <row r="15665" spans="1:28">
      <c r="A15665" s="113"/>
      <c r="B15665" s="113"/>
      <c r="C15665" s="114"/>
      <c r="D15665" s="115"/>
      <c r="E15665" s="115"/>
      <c r="F15665" s="116"/>
      <c r="G15665" s="116"/>
      <c r="H15665" s="116"/>
      <c r="I15665" s="116"/>
      <c r="J15665" s="117"/>
      <c r="K15665" s="117"/>
      <c r="L15665" s="114"/>
      <c r="M15665" s="114"/>
      <c r="N15665" s="114"/>
      <c r="O15665" s="114"/>
      <c r="P15665" s="118"/>
      <c r="Q15665" s="118"/>
      <c r="R15665" s="118"/>
      <c r="S15665" s="118"/>
      <c r="T15665" s="118"/>
      <c r="U15665" s="118"/>
      <c r="V15665" s="118"/>
      <c r="W15665" s="118"/>
      <c r="X15665" s="118"/>
      <c r="Y15665" s="118"/>
      <c r="Z15665" s="118"/>
      <c r="AA15665" s="118"/>
      <c r="AB15665" s="118"/>
    </row>
    <row r="15666" spans="1:28">
      <c r="A15666" s="113"/>
      <c r="B15666" s="113"/>
      <c r="C15666" s="114"/>
      <c r="D15666" s="115"/>
      <c r="E15666" s="115"/>
      <c r="F15666" s="116"/>
      <c r="G15666" s="116"/>
      <c r="H15666" s="116"/>
      <c r="I15666" s="116"/>
      <c r="J15666" s="117"/>
      <c r="K15666" s="117"/>
      <c r="L15666" s="114"/>
      <c r="M15666" s="114"/>
      <c r="N15666" s="114"/>
      <c r="O15666" s="114"/>
      <c r="P15666" s="118"/>
      <c r="Q15666" s="118"/>
      <c r="R15666" s="118"/>
      <c r="S15666" s="118"/>
      <c r="T15666" s="118"/>
      <c r="U15666" s="118"/>
      <c r="V15666" s="118"/>
      <c r="W15666" s="118"/>
      <c r="X15666" s="118"/>
      <c r="Y15666" s="118"/>
      <c r="Z15666" s="118"/>
      <c r="AA15666" s="118"/>
      <c r="AB15666" s="118"/>
    </row>
    <row r="15667" spans="1:28">
      <c r="A15667" s="113"/>
      <c r="B15667" s="113"/>
      <c r="C15667" s="114"/>
      <c r="D15667" s="115"/>
      <c r="E15667" s="115"/>
      <c r="F15667" s="116"/>
      <c r="G15667" s="116"/>
      <c r="H15667" s="116"/>
      <c r="I15667" s="116"/>
      <c r="J15667" s="117"/>
      <c r="K15667" s="117"/>
      <c r="L15667" s="114"/>
      <c r="M15667" s="114"/>
      <c r="N15667" s="114"/>
      <c r="O15667" s="114"/>
      <c r="P15667" s="118"/>
      <c r="Q15667" s="118"/>
      <c r="R15667" s="118"/>
      <c r="S15667" s="118"/>
      <c r="T15667" s="118"/>
      <c r="U15667" s="118"/>
      <c r="V15667" s="118"/>
      <c r="W15667" s="118"/>
      <c r="X15667" s="118"/>
      <c r="Y15667" s="118"/>
      <c r="Z15667" s="118"/>
      <c r="AA15667" s="118"/>
      <c r="AB15667" s="118"/>
    </row>
    <row r="15668" spans="1:28">
      <c r="A15668" s="113"/>
      <c r="B15668" s="113"/>
      <c r="C15668" s="114"/>
      <c r="D15668" s="115"/>
      <c r="E15668" s="115"/>
      <c r="F15668" s="116"/>
      <c r="G15668" s="116"/>
      <c r="H15668" s="116"/>
      <c r="I15668" s="116"/>
      <c r="J15668" s="117"/>
      <c r="K15668" s="117"/>
      <c r="L15668" s="114"/>
      <c r="M15668" s="114"/>
      <c r="N15668" s="114"/>
      <c r="O15668" s="114"/>
      <c r="P15668" s="118"/>
      <c r="Q15668" s="118"/>
      <c r="R15668" s="118"/>
      <c r="S15668" s="118"/>
      <c r="T15668" s="118"/>
      <c r="U15668" s="118"/>
      <c r="V15668" s="118"/>
      <c r="W15668" s="118"/>
      <c r="X15668" s="118"/>
      <c r="Y15668" s="118"/>
      <c r="Z15668" s="118"/>
      <c r="AA15668" s="118"/>
      <c r="AB15668" s="118"/>
    </row>
    <row r="15669" spans="1:28">
      <c r="A15669" s="113"/>
      <c r="B15669" s="113"/>
      <c r="C15669" s="114"/>
      <c r="D15669" s="115"/>
      <c r="E15669" s="115"/>
      <c r="F15669" s="116"/>
      <c r="G15669" s="116"/>
      <c r="H15669" s="116"/>
      <c r="I15669" s="116"/>
      <c r="J15669" s="117"/>
      <c r="K15669" s="117"/>
      <c r="L15669" s="114"/>
      <c r="M15669" s="114"/>
      <c r="N15669" s="114"/>
      <c r="O15669" s="114"/>
      <c r="P15669" s="118"/>
      <c r="Q15669" s="118"/>
      <c r="R15669" s="118"/>
      <c r="S15669" s="118"/>
      <c r="T15669" s="118"/>
      <c r="U15669" s="118"/>
      <c r="V15669" s="118"/>
      <c r="W15669" s="118"/>
      <c r="X15669" s="118"/>
      <c r="Y15669" s="118"/>
      <c r="Z15669" s="118"/>
      <c r="AA15669" s="118"/>
      <c r="AB15669" s="118"/>
    </row>
    <row r="15670" spans="1:28">
      <c r="A15670" s="113"/>
      <c r="B15670" s="113"/>
      <c r="C15670" s="114"/>
      <c r="D15670" s="115"/>
      <c r="E15670" s="115"/>
      <c r="F15670" s="116"/>
      <c r="G15670" s="116"/>
      <c r="H15670" s="116"/>
      <c r="I15670" s="116"/>
      <c r="J15670" s="117"/>
      <c r="K15670" s="117"/>
      <c r="L15670" s="114"/>
      <c r="M15670" s="114"/>
      <c r="N15670" s="114"/>
      <c r="O15670" s="114"/>
      <c r="P15670" s="118"/>
      <c r="Q15670" s="118"/>
      <c r="R15670" s="118"/>
      <c r="S15670" s="118"/>
      <c r="T15670" s="118"/>
      <c r="U15670" s="118"/>
      <c r="V15670" s="118"/>
      <c r="W15670" s="118"/>
      <c r="X15670" s="118"/>
      <c r="Y15670" s="118"/>
      <c r="Z15670" s="118"/>
      <c r="AA15670" s="118"/>
      <c r="AB15670" s="118"/>
    </row>
    <row r="15671" spans="1:28">
      <c r="A15671" s="113"/>
      <c r="B15671" s="113"/>
      <c r="C15671" s="114"/>
      <c r="D15671" s="115"/>
      <c r="E15671" s="115"/>
      <c r="F15671" s="116"/>
      <c r="G15671" s="116"/>
      <c r="H15671" s="116"/>
      <c r="I15671" s="116"/>
      <c r="J15671" s="117"/>
      <c r="K15671" s="117"/>
      <c r="L15671" s="114"/>
      <c r="M15671" s="114"/>
      <c r="N15671" s="114"/>
      <c r="O15671" s="114"/>
      <c r="P15671" s="118"/>
      <c r="Q15671" s="118"/>
      <c r="R15671" s="118"/>
      <c r="S15671" s="118"/>
      <c r="T15671" s="118"/>
      <c r="U15671" s="118"/>
      <c r="V15671" s="118"/>
      <c r="W15671" s="118"/>
      <c r="X15671" s="118"/>
      <c r="Y15671" s="118"/>
      <c r="Z15671" s="118"/>
      <c r="AA15671" s="118"/>
      <c r="AB15671" s="118"/>
    </row>
    <row r="15672" spans="1:28">
      <c r="A15672" s="113"/>
      <c r="B15672" s="113"/>
      <c r="C15672" s="114"/>
      <c r="D15672" s="115"/>
      <c r="E15672" s="115"/>
      <c r="F15672" s="116"/>
      <c r="G15672" s="116"/>
      <c r="H15672" s="116"/>
      <c r="I15672" s="116"/>
      <c r="J15672" s="117"/>
      <c r="K15672" s="117"/>
      <c r="L15672" s="114"/>
      <c r="M15672" s="114"/>
      <c r="N15672" s="114"/>
      <c r="O15672" s="114"/>
      <c r="P15672" s="118"/>
      <c r="Q15672" s="118"/>
      <c r="R15672" s="118"/>
      <c r="S15672" s="118"/>
      <c r="T15672" s="118"/>
      <c r="U15672" s="118"/>
      <c r="V15672" s="118"/>
      <c r="W15672" s="118"/>
      <c r="X15672" s="118"/>
      <c r="Y15672" s="118"/>
      <c r="Z15672" s="118"/>
      <c r="AA15672" s="118"/>
      <c r="AB15672" s="118"/>
    </row>
    <row r="15673" spans="1:28">
      <c r="A15673" s="113"/>
      <c r="B15673" s="113"/>
      <c r="C15673" s="114"/>
      <c r="D15673" s="115"/>
      <c r="E15673" s="115"/>
      <c r="F15673" s="116"/>
      <c r="G15673" s="116"/>
      <c r="H15673" s="116"/>
      <c r="I15673" s="116"/>
      <c r="J15673" s="117"/>
      <c r="K15673" s="117"/>
      <c r="L15673" s="114"/>
      <c r="M15673" s="114"/>
      <c r="N15673" s="114"/>
      <c r="O15673" s="114"/>
      <c r="P15673" s="118"/>
      <c r="Q15673" s="118"/>
      <c r="R15673" s="118"/>
      <c r="S15673" s="118"/>
      <c r="T15673" s="118"/>
      <c r="U15673" s="118"/>
      <c r="V15673" s="118"/>
      <c r="W15673" s="118"/>
      <c r="X15673" s="118"/>
      <c r="Y15673" s="118"/>
      <c r="Z15673" s="118"/>
      <c r="AA15673" s="118"/>
      <c r="AB15673" s="118"/>
    </row>
    <row r="15674" spans="1:28">
      <c r="A15674" s="113"/>
      <c r="B15674" s="113"/>
      <c r="C15674" s="114"/>
      <c r="D15674" s="115"/>
      <c r="E15674" s="115"/>
      <c r="F15674" s="116"/>
      <c r="G15674" s="116"/>
      <c r="H15674" s="116"/>
      <c r="I15674" s="116"/>
      <c r="J15674" s="117"/>
      <c r="K15674" s="117"/>
      <c r="L15674" s="114"/>
      <c r="M15674" s="114"/>
      <c r="N15674" s="114"/>
      <c r="O15674" s="114"/>
      <c r="P15674" s="118"/>
      <c r="Q15674" s="118"/>
      <c r="R15674" s="118"/>
      <c r="S15674" s="118"/>
      <c r="T15674" s="118"/>
      <c r="U15674" s="118"/>
      <c r="V15674" s="118"/>
      <c r="W15674" s="118"/>
      <c r="X15674" s="118"/>
      <c r="Y15674" s="118"/>
      <c r="Z15674" s="118"/>
      <c r="AA15674" s="118"/>
      <c r="AB15674" s="118"/>
    </row>
    <row r="15675" spans="1:28">
      <c r="A15675" s="113"/>
      <c r="B15675" s="113"/>
      <c r="C15675" s="114"/>
      <c r="D15675" s="115"/>
      <c r="E15675" s="115"/>
      <c r="F15675" s="116"/>
      <c r="G15675" s="116"/>
      <c r="H15675" s="116"/>
      <c r="I15675" s="116"/>
      <c r="J15675" s="117"/>
      <c r="K15675" s="117"/>
      <c r="L15675" s="114"/>
      <c r="M15675" s="114"/>
      <c r="N15675" s="114"/>
      <c r="O15675" s="114"/>
      <c r="P15675" s="118"/>
      <c r="Q15675" s="118"/>
      <c r="R15675" s="118"/>
      <c r="S15675" s="118"/>
      <c r="T15675" s="118"/>
      <c r="U15675" s="118"/>
      <c r="V15675" s="118"/>
      <c r="W15675" s="118"/>
      <c r="X15675" s="118"/>
      <c r="Y15675" s="118"/>
      <c r="Z15675" s="118"/>
      <c r="AA15675" s="118"/>
      <c r="AB15675" s="118"/>
    </row>
    <row r="15676" spans="1:28">
      <c r="A15676" s="113"/>
      <c r="B15676" s="113"/>
      <c r="C15676" s="114"/>
      <c r="D15676" s="115"/>
      <c r="E15676" s="115"/>
      <c r="F15676" s="116"/>
      <c r="G15676" s="116"/>
      <c r="H15676" s="116"/>
      <c r="I15676" s="116"/>
      <c r="J15676" s="117"/>
      <c r="K15676" s="117"/>
      <c r="L15676" s="114"/>
      <c r="M15676" s="114"/>
      <c r="N15676" s="114"/>
      <c r="O15676" s="114"/>
      <c r="P15676" s="118"/>
      <c r="Q15676" s="118"/>
      <c r="R15676" s="118"/>
      <c r="S15676" s="118"/>
      <c r="T15676" s="118"/>
      <c r="U15676" s="118"/>
      <c r="V15676" s="118"/>
      <c r="W15676" s="118"/>
      <c r="X15676" s="118"/>
      <c r="Y15676" s="118"/>
      <c r="Z15676" s="118"/>
      <c r="AA15676" s="118"/>
      <c r="AB15676" s="118"/>
    </row>
    <row r="15677" spans="1:28">
      <c r="A15677" s="113"/>
      <c r="B15677" s="113"/>
      <c r="C15677" s="114"/>
      <c r="D15677" s="115"/>
      <c r="E15677" s="115"/>
      <c r="F15677" s="116"/>
      <c r="G15677" s="116"/>
      <c r="H15677" s="116"/>
      <c r="I15677" s="116"/>
      <c r="J15677" s="117"/>
      <c r="K15677" s="117"/>
      <c r="L15677" s="114"/>
      <c r="M15677" s="114"/>
      <c r="N15677" s="114"/>
      <c r="O15677" s="114"/>
      <c r="P15677" s="118"/>
      <c r="Q15677" s="118"/>
      <c r="R15677" s="118"/>
      <c r="S15677" s="118"/>
      <c r="T15677" s="118"/>
      <c r="U15677" s="118"/>
      <c r="V15677" s="118"/>
      <c r="W15677" s="118"/>
      <c r="X15677" s="118"/>
      <c r="Y15677" s="118"/>
      <c r="Z15677" s="118"/>
      <c r="AA15677" s="118"/>
      <c r="AB15677" s="118"/>
    </row>
    <row r="15678" spans="1:28">
      <c r="A15678" s="113"/>
      <c r="B15678" s="113"/>
      <c r="C15678" s="114"/>
      <c r="D15678" s="115"/>
      <c r="E15678" s="115"/>
      <c r="F15678" s="116"/>
      <c r="G15678" s="116"/>
      <c r="H15678" s="116"/>
      <c r="I15678" s="116"/>
      <c r="J15678" s="117"/>
      <c r="K15678" s="117"/>
      <c r="L15678" s="114"/>
      <c r="M15678" s="114"/>
      <c r="N15678" s="114"/>
      <c r="O15678" s="114"/>
      <c r="P15678" s="118"/>
      <c r="Q15678" s="118"/>
      <c r="R15678" s="118"/>
      <c r="S15678" s="118"/>
      <c r="T15678" s="118"/>
      <c r="U15678" s="118"/>
      <c r="V15678" s="118"/>
      <c r="W15678" s="118"/>
      <c r="X15678" s="118"/>
      <c r="Y15678" s="118"/>
      <c r="Z15678" s="118"/>
      <c r="AA15678" s="118"/>
      <c r="AB15678" s="118"/>
    </row>
    <row r="15679" spans="1:28">
      <c r="A15679" s="113"/>
      <c r="B15679" s="113"/>
      <c r="C15679" s="114"/>
      <c r="D15679" s="115"/>
      <c r="E15679" s="115"/>
      <c r="F15679" s="116"/>
      <c r="G15679" s="116"/>
      <c r="H15679" s="116"/>
      <c r="I15679" s="116"/>
      <c r="J15679" s="117"/>
      <c r="K15679" s="117"/>
      <c r="L15679" s="114"/>
      <c r="M15679" s="114"/>
      <c r="N15679" s="114"/>
      <c r="O15679" s="114"/>
      <c r="P15679" s="118"/>
      <c r="Q15679" s="118"/>
      <c r="R15679" s="118"/>
      <c r="S15679" s="118"/>
      <c r="T15679" s="118"/>
      <c r="U15679" s="118"/>
      <c r="V15679" s="118"/>
      <c r="W15679" s="118"/>
      <c r="X15679" s="118"/>
      <c r="Y15679" s="118"/>
      <c r="Z15679" s="118"/>
      <c r="AA15679" s="118"/>
      <c r="AB15679" s="118"/>
    </row>
    <row r="15680" spans="1:28">
      <c r="A15680" s="113"/>
      <c r="B15680" s="113"/>
      <c r="C15680" s="114"/>
      <c r="D15680" s="115"/>
      <c r="E15680" s="115"/>
      <c r="F15680" s="116"/>
      <c r="G15680" s="116"/>
      <c r="H15680" s="116"/>
      <c r="I15680" s="116"/>
      <c r="J15680" s="117"/>
      <c r="K15680" s="117"/>
      <c r="L15680" s="114"/>
      <c r="M15680" s="114"/>
      <c r="N15680" s="114"/>
      <c r="O15680" s="114"/>
      <c r="P15680" s="118"/>
      <c r="Q15680" s="118"/>
      <c r="R15680" s="118"/>
      <c r="S15680" s="118"/>
      <c r="T15680" s="118"/>
      <c r="U15680" s="118"/>
      <c r="V15680" s="118"/>
      <c r="W15680" s="118"/>
      <c r="X15680" s="118"/>
      <c r="Y15680" s="118"/>
      <c r="Z15680" s="118"/>
      <c r="AA15680" s="118"/>
      <c r="AB15680" s="118"/>
    </row>
    <row r="15681" spans="1:28">
      <c r="A15681" s="113"/>
      <c r="B15681" s="113"/>
      <c r="C15681" s="114"/>
      <c r="D15681" s="115"/>
      <c r="E15681" s="115"/>
      <c r="F15681" s="116"/>
      <c r="G15681" s="116"/>
      <c r="H15681" s="116"/>
      <c r="I15681" s="116"/>
      <c r="J15681" s="117"/>
      <c r="K15681" s="117"/>
      <c r="L15681" s="114"/>
      <c r="M15681" s="114"/>
      <c r="N15681" s="114"/>
      <c r="O15681" s="114"/>
      <c r="P15681" s="118"/>
      <c r="Q15681" s="118"/>
      <c r="R15681" s="118"/>
      <c r="S15681" s="118"/>
      <c r="T15681" s="118"/>
      <c r="U15681" s="118"/>
      <c r="V15681" s="118"/>
      <c r="W15681" s="118"/>
      <c r="X15681" s="118"/>
      <c r="Y15681" s="118"/>
      <c r="Z15681" s="118"/>
      <c r="AA15681" s="118"/>
      <c r="AB15681" s="118"/>
    </row>
    <row r="15682" spans="1:28">
      <c r="A15682" s="113"/>
      <c r="B15682" s="113"/>
      <c r="C15682" s="114"/>
      <c r="D15682" s="115"/>
      <c r="E15682" s="115"/>
      <c r="F15682" s="116"/>
      <c r="G15682" s="116"/>
      <c r="H15682" s="116"/>
      <c r="I15682" s="116"/>
      <c r="J15682" s="117"/>
      <c r="K15682" s="117"/>
      <c r="L15682" s="114"/>
      <c r="M15682" s="114"/>
      <c r="N15682" s="114"/>
      <c r="O15682" s="114"/>
      <c r="P15682" s="118"/>
      <c r="Q15682" s="118"/>
      <c r="R15682" s="118"/>
      <c r="S15682" s="118"/>
      <c r="T15682" s="118"/>
      <c r="U15682" s="118"/>
      <c r="V15682" s="118"/>
      <c r="W15682" s="118"/>
      <c r="X15682" s="118"/>
      <c r="Y15682" s="118"/>
      <c r="Z15682" s="118"/>
      <c r="AA15682" s="118"/>
      <c r="AB15682" s="118"/>
    </row>
    <row r="15683" spans="1:28">
      <c r="A15683" s="113"/>
      <c r="B15683" s="113"/>
      <c r="C15683" s="114"/>
      <c r="D15683" s="115"/>
      <c r="E15683" s="115"/>
      <c r="F15683" s="116"/>
      <c r="G15683" s="116"/>
      <c r="H15683" s="116"/>
      <c r="I15683" s="116"/>
      <c r="J15683" s="117"/>
      <c r="K15683" s="117"/>
      <c r="L15683" s="114"/>
      <c r="M15683" s="114"/>
      <c r="N15683" s="114"/>
      <c r="O15683" s="114"/>
      <c r="P15683" s="118"/>
      <c r="Q15683" s="118"/>
      <c r="R15683" s="118"/>
      <c r="S15683" s="118"/>
      <c r="T15683" s="118"/>
      <c r="U15683" s="118"/>
      <c r="V15683" s="118"/>
      <c r="W15683" s="118"/>
      <c r="X15683" s="118"/>
      <c r="Y15683" s="118"/>
      <c r="Z15683" s="118"/>
      <c r="AA15683" s="118"/>
      <c r="AB15683" s="118"/>
    </row>
    <row r="15684" spans="1:28">
      <c r="A15684" s="113"/>
      <c r="B15684" s="113"/>
      <c r="C15684" s="114"/>
      <c r="D15684" s="115"/>
      <c r="E15684" s="115"/>
      <c r="F15684" s="116"/>
      <c r="G15684" s="116"/>
      <c r="H15684" s="116"/>
      <c r="I15684" s="116"/>
      <c r="J15684" s="117"/>
      <c r="K15684" s="117"/>
      <c r="L15684" s="114"/>
      <c r="M15684" s="114"/>
      <c r="N15684" s="114"/>
      <c r="O15684" s="114"/>
      <c r="P15684" s="118"/>
      <c r="Q15684" s="118"/>
      <c r="R15684" s="118"/>
      <c r="S15684" s="118"/>
      <c r="T15684" s="118"/>
      <c r="U15684" s="118"/>
      <c r="V15684" s="118"/>
      <c r="W15684" s="118"/>
      <c r="X15684" s="118"/>
      <c r="Y15684" s="118"/>
      <c r="Z15684" s="118"/>
      <c r="AA15684" s="118"/>
      <c r="AB15684" s="118"/>
    </row>
    <row r="15685" spans="1:28">
      <c r="A15685" s="113"/>
      <c r="B15685" s="113"/>
      <c r="C15685" s="114"/>
      <c r="D15685" s="115"/>
      <c r="E15685" s="115"/>
      <c r="F15685" s="116"/>
      <c r="G15685" s="116"/>
      <c r="H15685" s="116"/>
      <c r="I15685" s="116"/>
      <c r="J15685" s="117"/>
      <c r="K15685" s="117"/>
      <c r="L15685" s="114"/>
      <c r="M15685" s="114"/>
      <c r="N15685" s="114"/>
      <c r="O15685" s="114"/>
      <c r="P15685" s="118"/>
      <c r="Q15685" s="118"/>
      <c r="R15685" s="118"/>
      <c r="S15685" s="118"/>
      <c r="T15685" s="118"/>
      <c r="U15685" s="118"/>
      <c r="V15685" s="118"/>
      <c r="W15685" s="118"/>
      <c r="X15685" s="118"/>
      <c r="Y15685" s="118"/>
      <c r="Z15685" s="118"/>
      <c r="AA15685" s="118"/>
      <c r="AB15685" s="118"/>
    </row>
    <row r="15686" spans="1:28">
      <c r="A15686" s="113"/>
      <c r="B15686" s="113"/>
      <c r="C15686" s="114"/>
      <c r="D15686" s="115"/>
      <c r="E15686" s="115"/>
      <c r="F15686" s="116"/>
      <c r="G15686" s="116"/>
      <c r="H15686" s="116"/>
      <c r="I15686" s="116"/>
      <c r="J15686" s="117"/>
      <c r="K15686" s="117"/>
      <c r="L15686" s="114"/>
      <c r="M15686" s="114"/>
      <c r="N15686" s="114"/>
      <c r="O15686" s="114"/>
      <c r="P15686" s="118"/>
      <c r="Q15686" s="118"/>
      <c r="R15686" s="118"/>
      <c r="S15686" s="118"/>
      <c r="T15686" s="118"/>
      <c r="U15686" s="118"/>
      <c r="V15686" s="118"/>
      <c r="W15686" s="118"/>
      <c r="X15686" s="118"/>
      <c r="Y15686" s="118"/>
      <c r="Z15686" s="118"/>
      <c r="AA15686" s="118"/>
      <c r="AB15686" s="118"/>
    </row>
    <row r="15687" spans="1:28">
      <c r="A15687" s="113"/>
      <c r="B15687" s="113"/>
      <c r="C15687" s="114"/>
      <c r="D15687" s="115"/>
      <c r="E15687" s="115"/>
      <c r="F15687" s="116"/>
      <c r="G15687" s="116"/>
      <c r="H15687" s="116"/>
      <c r="I15687" s="116"/>
      <c r="J15687" s="117"/>
      <c r="K15687" s="117"/>
      <c r="L15687" s="114"/>
      <c r="M15687" s="114"/>
      <c r="N15687" s="114"/>
      <c r="O15687" s="114"/>
      <c r="P15687" s="118"/>
      <c r="Q15687" s="118"/>
      <c r="R15687" s="118"/>
      <c r="S15687" s="118"/>
      <c r="T15687" s="118"/>
      <c r="U15687" s="118"/>
      <c r="V15687" s="118"/>
      <c r="W15687" s="118"/>
      <c r="X15687" s="118"/>
      <c r="Y15687" s="118"/>
      <c r="Z15687" s="118"/>
      <c r="AA15687" s="118"/>
      <c r="AB15687" s="118"/>
    </row>
    <row r="15688" spans="1:28">
      <c r="A15688" s="113"/>
      <c r="B15688" s="113"/>
      <c r="C15688" s="114"/>
      <c r="D15688" s="115"/>
      <c r="E15688" s="115"/>
      <c r="F15688" s="116"/>
      <c r="G15688" s="116"/>
      <c r="H15688" s="116"/>
      <c r="I15688" s="116"/>
      <c r="J15688" s="117"/>
      <c r="K15688" s="117"/>
      <c r="L15688" s="114"/>
      <c r="M15688" s="114"/>
      <c r="N15688" s="114"/>
      <c r="O15688" s="114"/>
      <c r="P15688" s="118"/>
      <c r="Q15688" s="118"/>
      <c r="R15688" s="118"/>
      <c r="S15688" s="118"/>
      <c r="T15688" s="118"/>
      <c r="U15688" s="118"/>
      <c r="V15688" s="118"/>
      <c r="W15688" s="118"/>
      <c r="X15688" s="118"/>
      <c r="Y15688" s="118"/>
      <c r="Z15688" s="118"/>
      <c r="AA15688" s="118"/>
      <c r="AB15688" s="118"/>
    </row>
    <row r="15689" spans="1:28">
      <c r="A15689" s="113"/>
      <c r="B15689" s="113"/>
      <c r="C15689" s="114"/>
      <c r="D15689" s="115"/>
      <c r="E15689" s="115"/>
      <c r="F15689" s="116"/>
      <c r="G15689" s="116"/>
      <c r="H15689" s="116"/>
      <c r="I15689" s="116"/>
      <c r="J15689" s="117"/>
      <c r="K15689" s="117"/>
      <c r="L15689" s="114"/>
      <c r="M15689" s="114"/>
      <c r="N15689" s="114"/>
      <c r="O15689" s="114"/>
      <c r="P15689" s="118"/>
      <c r="Q15689" s="118"/>
      <c r="R15689" s="118"/>
      <c r="S15689" s="118"/>
      <c r="T15689" s="118"/>
      <c r="U15689" s="118"/>
      <c r="V15689" s="118"/>
      <c r="W15689" s="118"/>
      <c r="X15689" s="118"/>
      <c r="Y15689" s="118"/>
      <c r="Z15689" s="118"/>
      <c r="AA15689" s="118"/>
      <c r="AB15689" s="118"/>
    </row>
    <row r="15690" spans="1:28">
      <c r="A15690" s="113"/>
      <c r="B15690" s="113"/>
      <c r="C15690" s="114"/>
      <c r="D15690" s="115"/>
      <c r="E15690" s="115"/>
      <c r="F15690" s="116"/>
      <c r="G15690" s="116"/>
      <c r="H15690" s="116"/>
      <c r="I15690" s="116"/>
      <c r="J15690" s="117"/>
      <c r="K15690" s="117"/>
      <c r="L15690" s="114"/>
      <c r="M15690" s="114"/>
      <c r="N15690" s="114"/>
      <c r="O15690" s="114"/>
      <c r="P15690" s="118"/>
      <c r="Q15690" s="118"/>
      <c r="R15690" s="118"/>
      <c r="S15690" s="118"/>
      <c r="T15690" s="118"/>
      <c r="U15690" s="118"/>
      <c r="V15690" s="118"/>
      <c r="W15690" s="118"/>
      <c r="X15690" s="118"/>
      <c r="Y15690" s="118"/>
      <c r="Z15690" s="118"/>
      <c r="AA15690" s="118"/>
      <c r="AB15690" s="118"/>
    </row>
    <row r="15691" spans="1:28">
      <c r="A15691" s="113"/>
      <c r="B15691" s="113"/>
      <c r="C15691" s="114"/>
      <c r="D15691" s="115"/>
      <c r="E15691" s="115"/>
      <c r="F15691" s="116"/>
      <c r="G15691" s="116"/>
      <c r="H15691" s="116"/>
      <c r="I15691" s="116"/>
      <c r="J15691" s="117"/>
      <c r="K15691" s="117"/>
      <c r="L15691" s="114"/>
      <c r="M15691" s="114"/>
      <c r="N15691" s="114"/>
      <c r="O15691" s="114"/>
      <c r="P15691" s="118"/>
      <c r="Q15691" s="118"/>
      <c r="R15691" s="118"/>
      <c r="S15691" s="118"/>
      <c r="T15691" s="118"/>
      <c r="U15691" s="118"/>
      <c r="V15691" s="118"/>
      <c r="W15691" s="118"/>
      <c r="X15691" s="118"/>
      <c r="Y15691" s="118"/>
      <c r="Z15691" s="118"/>
      <c r="AA15691" s="118"/>
      <c r="AB15691" s="118"/>
    </row>
    <row r="15692" spans="1:28">
      <c r="A15692" s="113"/>
      <c r="B15692" s="113"/>
      <c r="C15692" s="114"/>
      <c r="D15692" s="115"/>
      <c r="E15692" s="115"/>
      <c r="F15692" s="116"/>
      <c r="G15692" s="116"/>
      <c r="H15692" s="116"/>
      <c r="I15692" s="116"/>
      <c r="J15692" s="117"/>
      <c r="K15692" s="117"/>
      <c r="L15692" s="114"/>
      <c r="M15692" s="114"/>
      <c r="N15692" s="114"/>
      <c r="O15692" s="114"/>
      <c r="P15692" s="118"/>
      <c r="Q15692" s="118"/>
      <c r="R15692" s="118"/>
      <c r="S15692" s="118"/>
      <c r="T15692" s="118"/>
      <c r="U15692" s="118"/>
      <c r="V15692" s="118"/>
      <c r="W15692" s="118"/>
      <c r="X15692" s="118"/>
      <c r="Y15692" s="118"/>
      <c r="Z15692" s="118"/>
      <c r="AA15692" s="118"/>
      <c r="AB15692" s="118"/>
    </row>
    <row r="15693" spans="1:28">
      <c r="A15693" s="113"/>
      <c r="B15693" s="113"/>
      <c r="C15693" s="114"/>
      <c r="D15693" s="115"/>
      <c r="E15693" s="115"/>
      <c r="F15693" s="116"/>
      <c r="G15693" s="116"/>
      <c r="H15693" s="116"/>
      <c r="I15693" s="116"/>
      <c r="J15693" s="117"/>
      <c r="K15693" s="117"/>
      <c r="L15693" s="114"/>
      <c r="M15693" s="114"/>
      <c r="N15693" s="114"/>
      <c r="O15693" s="114"/>
      <c r="P15693" s="118"/>
      <c r="Q15693" s="118"/>
      <c r="R15693" s="118"/>
      <c r="S15693" s="118"/>
      <c r="T15693" s="118"/>
      <c r="U15693" s="118"/>
      <c r="V15693" s="118"/>
      <c r="W15693" s="118"/>
      <c r="X15693" s="118"/>
      <c r="Y15693" s="118"/>
      <c r="Z15693" s="118"/>
      <c r="AA15693" s="118"/>
      <c r="AB15693" s="118"/>
    </row>
    <row r="15694" spans="1:28">
      <c r="A15694" s="113"/>
      <c r="B15694" s="113"/>
      <c r="C15694" s="114"/>
      <c r="D15694" s="115"/>
      <c r="E15694" s="115"/>
      <c r="F15694" s="116"/>
      <c r="G15694" s="116"/>
      <c r="H15694" s="116"/>
      <c r="I15694" s="116"/>
      <c r="J15694" s="117"/>
      <c r="K15694" s="117"/>
      <c r="L15694" s="114"/>
      <c r="M15694" s="114"/>
      <c r="N15694" s="114"/>
      <c r="O15694" s="114"/>
      <c r="P15694" s="118"/>
      <c r="Q15694" s="118"/>
      <c r="R15694" s="118"/>
      <c r="S15694" s="118"/>
      <c r="T15694" s="118"/>
      <c r="U15694" s="118"/>
      <c r="V15694" s="118"/>
      <c r="W15694" s="118"/>
      <c r="X15694" s="118"/>
      <c r="Y15694" s="118"/>
      <c r="Z15694" s="118"/>
      <c r="AA15694" s="118"/>
      <c r="AB15694" s="118"/>
    </row>
    <row r="15695" spans="1:28">
      <c r="A15695" s="113"/>
      <c r="B15695" s="113"/>
      <c r="C15695" s="114"/>
      <c r="D15695" s="115"/>
      <c r="E15695" s="115"/>
      <c r="F15695" s="116"/>
      <c r="G15695" s="116"/>
      <c r="H15695" s="116"/>
      <c r="I15695" s="116"/>
      <c r="J15695" s="117"/>
      <c r="K15695" s="117"/>
      <c r="L15695" s="114"/>
      <c r="M15695" s="114"/>
      <c r="N15695" s="114"/>
      <c r="O15695" s="114"/>
      <c r="P15695" s="118"/>
      <c r="Q15695" s="118"/>
      <c r="R15695" s="118"/>
      <c r="S15695" s="118"/>
      <c r="T15695" s="118"/>
      <c r="U15695" s="118"/>
      <c r="V15695" s="118"/>
      <c r="W15695" s="118"/>
      <c r="X15695" s="118"/>
      <c r="Y15695" s="118"/>
      <c r="Z15695" s="118"/>
      <c r="AA15695" s="118"/>
      <c r="AB15695" s="118"/>
    </row>
    <row r="15696" spans="1:28">
      <c r="A15696" s="113"/>
      <c r="B15696" s="113"/>
      <c r="C15696" s="114"/>
      <c r="D15696" s="115"/>
      <c r="E15696" s="115"/>
      <c r="F15696" s="116"/>
      <c r="G15696" s="116"/>
      <c r="H15696" s="116"/>
      <c r="I15696" s="116"/>
      <c r="J15696" s="117"/>
      <c r="K15696" s="117"/>
      <c r="L15696" s="114"/>
      <c r="M15696" s="114"/>
      <c r="N15696" s="114"/>
      <c r="O15696" s="114"/>
      <c r="P15696" s="118"/>
      <c r="Q15696" s="118"/>
      <c r="R15696" s="118"/>
      <c r="S15696" s="118"/>
      <c r="T15696" s="118"/>
      <c r="U15696" s="118"/>
      <c r="V15696" s="118"/>
      <c r="W15696" s="118"/>
      <c r="X15696" s="118"/>
      <c r="Y15696" s="118"/>
      <c r="Z15696" s="118"/>
      <c r="AA15696" s="118"/>
      <c r="AB15696" s="118"/>
    </row>
    <row r="15697" spans="1:28">
      <c r="A15697" s="113"/>
      <c r="B15697" s="113"/>
      <c r="C15697" s="114"/>
      <c r="D15697" s="115"/>
      <c r="E15697" s="115"/>
      <c r="F15697" s="116"/>
      <c r="G15697" s="116"/>
      <c r="H15697" s="116"/>
      <c r="I15697" s="116"/>
      <c r="J15697" s="117"/>
      <c r="K15697" s="117"/>
      <c r="L15697" s="114"/>
      <c r="M15697" s="114"/>
      <c r="N15697" s="114"/>
      <c r="O15697" s="114"/>
      <c r="P15697" s="118"/>
      <c r="Q15697" s="118"/>
      <c r="R15697" s="118"/>
      <c r="S15697" s="118"/>
      <c r="T15697" s="118"/>
      <c r="U15697" s="118"/>
      <c r="V15697" s="118"/>
      <c r="W15697" s="118"/>
      <c r="X15697" s="118"/>
      <c r="Y15697" s="118"/>
      <c r="Z15697" s="118"/>
      <c r="AA15697" s="118"/>
      <c r="AB15697" s="118"/>
    </row>
    <row r="15698" spans="1:28">
      <c r="A15698" s="113"/>
      <c r="B15698" s="113"/>
      <c r="C15698" s="114"/>
      <c r="D15698" s="115"/>
      <c r="E15698" s="115"/>
      <c r="F15698" s="116"/>
      <c r="G15698" s="116"/>
      <c r="H15698" s="116"/>
      <c r="I15698" s="116"/>
      <c r="J15698" s="117"/>
      <c r="K15698" s="117"/>
      <c r="L15698" s="114"/>
      <c r="M15698" s="114"/>
      <c r="N15698" s="114"/>
      <c r="O15698" s="114"/>
      <c r="P15698" s="118"/>
      <c r="Q15698" s="118"/>
      <c r="R15698" s="118"/>
      <c r="S15698" s="118"/>
      <c r="T15698" s="118"/>
      <c r="U15698" s="118"/>
      <c r="V15698" s="118"/>
      <c r="W15698" s="118"/>
      <c r="X15698" s="118"/>
      <c r="Y15698" s="118"/>
      <c r="Z15698" s="118"/>
      <c r="AA15698" s="118"/>
      <c r="AB15698" s="118"/>
    </row>
    <row r="15699" spans="1:28">
      <c r="A15699" s="113"/>
      <c r="B15699" s="113"/>
      <c r="C15699" s="114"/>
      <c r="D15699" s="115"/>
      <c r="E15699" s="115"/>
      <c r="F15699" s="116"/>
      <c r="G15699" s="116"/>
      <c r="H15699" s="116"/>
      <c r="I15699" s="116"/>
      <c r="J15699" s="117"/>
      <c r="K15699" s="117"/>
      <c r="L15699" s="114"/>
      <c r="M15699" s="114"/>
      <c r="N15699" s="114"/>
      <c r="O15699" s="114"/>
      <c r="P15699" s="118"/>
      <c r="Q15699" s="118"/>
      <c r="R15699" s="118"/>
      <c r="S15699" s="118"/>
      <c r="T15699" s="118"/>
      <c r="U15699" s="118"/>
      <c r="V15699" s="118"/>
      <c r="W15699" s="118"/>
      <c r="X15699" s="118"/>
      <c r="Y15699" s="118"/>
      <c r="Z15699" s="118"/>
      <c r="AA15699" s="118"/>
      <c r="AB15699" s="118"/>
    </row>
    <row r="15700" spans="1:28">
      <c r="A15700" s="113"/>
      <c r="B15700" s="113"/>
      <c r="C15700" s="114"/>
      <c r="D15700" s="115"/>
      <c r="E15700" s="115"/>
      <c r="F15700" s="116"/>
      <c r="G15700" s="116"/>
      <c r="H15700" s="116"/>
      <c r="I15700" s="116"/>
      <c r="J15700" s="117"/>
      <c r="K15700" s="117"/>
      <c r="L15700" s="114"/>
      <c r="M15700" s="114"/>
      <c r="N15700" s="114"/>
      <c r="O15700" s="114"/>
      <c r="P15700" s="118"/>
      <c r="Q15700" s="118"/>
      <c r="R15700" s="118"/>
      <c r="S15700" s="118"/>
      <c r="T15700" s="118"/>
      <c r="U15700" s="118"/>
      <c r="V15700" s="118"/>
      <c r="W15700" s="118"/>
      <c r="X15700" s="118"/>
      <c r="Y15700" s="118"/>
      <c r="Z15700" s="118"/>
      <c r="AA15700" s="118"/>
      <c r="AB15700" s="118"/>
    </row>
    <row r="15701" spans="1:28">
      <c r="A15701" s="113"/>
      <c r="B15701" s="113"/>
      <c r="C15701" s="114"/>
      <c r="D15701" s="115"/>
      <c r="E15701" s="115"/>
      <c r="F15701" s="116"/>
      <c r="G15701" s="116"/>
      <c r="H15701" s="116"/>
      <c r="I15701" s="116"/>
      <c r="J15701" s="117"/>
      <c r="K15701" s="117"/>
      <c r="L15701" s="114"/>
      <c r="M15701" s="114"/>
      <c r="N15701" s="114"/>
      <c r="O15701" s="114"/>
      <c r="P15701" s="118"/>
      <c r="Q15701" s="118"/>
      <c r="R15701" s="118"/>
      <c r="S15701" s="118"/>
      <c r="T15701" s="118"/>
      <c r="U15701" s="118"/>
      <c r="V15701" s="118"/>
      <c r="W15701" s="118"/>
      <c r="X15701" s="118"/>
      <c r="Y15701" s="118"/>
      <c r="Z15701" s="118"/>
      <c r="AA15701" s="118"/>
      <c r="AB15701" s="118"/>
    </row>
    <row r="15702" spans="1:28">
      <c r="A15702" s="113"/>
      <c r="B15702" s="113"/>
      <c r="C15702" s="114"/>
      <c r="D15702" s="115"/>
      <c r="E15702" s="115"/>
      <c r="F15702" s="116"/>
      <c r="G15702" s="116"/>
      <c r="H15702" s="116"/>
      <c r="I15702" s="116"/>
      <c r="J15702" s="117"/>
      <c r="K15702" s="117"/>
      <c r="L15702" s="114"/>
      <c r="M15702" s="114"/>
      <c r="N15702" s="114"/>
      <c r="O15702" s="114"/>
      <c r="P15702" s="118"/>
      <c r="Q15702" s="118"/>
      <c r="R15702" s="118"/>
      <c r="S15702" s="118"/>
      <c r="T15702" s="118"/>
      <c r="U15702" s="118"/>
      <c r="V15702" s="118"/>
      <c r="W15702" s="118"/>
      <c r="X15702" s="118"/>
      <c r="Y15702" s="118"/>
      <c r="Z15702" s="118"/>
      <c r="AA15702" s="118"/>
      <c r="AB15702" s="118"/>
    </row>
    <row r="15703" spans="1:28">
      <c r="A15703" s="113"/>
      <c r="B15703" s="113"/>
      <c r="C15703" s="114"/>
      <c r="D15703" s="115"/>
      <c r="E15703" s="115"/>
      <c r="F15703" s="116"/>
      <c r="G15703" s="116"/>
      <c r="H15703" s="116"/>
      <c r="I15703" s="116"/>
      <c r="J15703" s="117"/>
      <c r="K15703" s="117"/>
      <c r="L15703" s="114"/>
      <c r="M15703" s="114"/>
      <c r="N15703" s="114"/>
      <c r="O15703" s="114"/>
      <c r="P15703" s="118"/>
      <c r="Q15703" s="118"/>
      <c r="R15703" s="118"/>
      <c r="S15703" s="118"/>
      <c r="T15703" s="118"/>
      <c r="U15703" s="118"/>
      <c r="V15703" s="118"/>
      <c r="W15703" s="118"/>
      <c r="X15703" s="118"/>
      <c r="Y15703" s="118"/>
      <c r="Z15703" s="118"/>
      <c r="AA15703" s="118"/>
      <c r="AB15703" s="118"/>
    </row>
    <row r="15704" spans="1:28">
      <c r="A15704" s="113"/>
      <c r="B15704" s="113"/>
      <c r="C15704" s="114"/>
      <c r="D15704" s="115"/>
      <c r="E15704" s="115"/>
      <c r="F15704" s="116"/>
      <c r="G15704" s="116"/>
      <c r="H15704" s="116"/>
      <c r="I15704" s="116"/>
      <c r="J15704" s="117"/>
      <c r="K15704" s="117"/>
      <c r="L15704" s="114"/>
      <c r="M15704" s="114"/>
      <c r="N15704" s="114"/>
      <c r="O15704" s="114"/>
      <c r="P15704" s="118"/>
      <c r="Q15704" s="118"/>
      <c r="R15704" s="118"/>
      <c r="S15704" s="118"/>
      <c r="T15704" s="118"/>
      <c r="U15704" s="118"/>
      <c r="V15704" s="118"/>
      <c r="W15704" s="118"/>
      <c r="X15704" s="118"/>
      <c r="Y15704" s="118"/>
      <c r="Z15704" s="118"/>
      <c r="AA15704" s="118"/>
      <c r="AB15704" s="118"/>
    </row>
    <row r="15705" spans="1:28">
      <c r="A15705" s="113"/>
      <c r="B15705" s="113"/>
      <c r="C15705" s="114"/>
      <c r="D15705" s="115"/>
      <c r="E15705" s="115"/>
      <c r="F15705" s="116"/>
      <c r="G15705" s="116"/>
      <c r="H15705" s="116"/>
      <c r="I15705" s="116"/>
      <c r="J15705" s="117"/>
      <c r="K15705" s="117"/>
      <c r="L15705" s="114"/>
      <c r="M15705" s="114"/>
      <c r="N15705" s="114"/>
      <c r="O15705" s="114"/>
      <c r="P15705" s="118"/>
      <c r="Q15705" s="118"/>
      <c r="R15705" s="118"/>
      <c r="S15705" s="118"/>
      <c r="T15705" s="118"/>
      <c r="U15705" s="118"/>
      <c r="V15705" s="118"/>
      <c r="W15705" s="118"/>
      <c r="X15705" s="118"/>
      <c r="Y15705" s="118"/>
      <c r="Z15705" s="118"/>
      <c r="AA15705" s="118"/>
      <c r="AB15705" s="118"/>
    </row>
    <row r="15706" spans="1:28">
      <c r="A15706" s="113"/>
      <c r="B15706" s="113"/>
      <c r="C15706" s="114"/>
      <c r="D15706" s="115"/>
      <c r="E15706" s="115"/>
      <c r="F15706" s="116"/>
      <c r="G15706" s="116"/>
      <c r="H15706" s="116"/>
      <c r="I15706" s="116"/>
      <c r="J15706" s="117"/>
      <c r="K15706" s="117"/>
      <c r="L15706" s="114"/>
      <c r="M15706" s="114"/>
      <c r="N15706" s="114"/>
      <c r="O15706" s="114"/>
      <c r="P15706" s="118"/>
      <c r="Q15706" s="118"/>
      <c r="R15706" s="118"/>
      <c r="S15706" s="118"/>
      <c r="T15706" s="118"/>
      <c r="U15706" s="118"/>
      <c r="V15706" s="118"/>
      <c r="W15706" s="118"/>
      <c r="X15706" s="118"/>
      <c r="Y15706" s="118"/>
      <c r="Z15706" s="118"/>
      <c r="AA15706" s="118"/>
      <c r="AB15706" s="118"/>
    </row>
    <row r="15707" spans="1:28">
      <c r="A15707" s="113"/>
      <c r="B15707" s="113"/>
      <c r="C15707" s="114"/>
      <c r="D15707" s="115"/>
      <c r="E15707" s="115"/>
      <c r="F15707" s="116"/>
      <c r="G15707" s="116"/>
      <c r="H15707" s="116"/>
      <c r="I15707" s="116"/>
      <c r="J15707" s="117"/>
      <c r="K15707" s="117"/>
      <c r="L15707" s="114"/>
      <c r="M15707" s="114"/>
      <c r="N15707" s="114"/>
      <c r="O15707" s="114"/>
      <c r="P15707" s="118"/>
      <c r="Q15707" s="118"/>
      <c r="R15707" s="118"/>
      <c r="S15707" s="118"/>
      <c r="T15707" s="118"/>
      <c r="U15707" s="118"/>
      <c r="V15707" s="118"/>
      <c r="W15707" s="118"/>
      <c r="X15707" s="118"/>
      <c r="Y15707" s="118"/>
      <c r="Z15707" s="118"/>
      <c r="AA15707" s="118"/>
      <c r="AB15707" s="118"/>
    </row>
    <row r="15708" spans="1:28">
      <c r="A15708" s="113"/>
      <c r="B15708" s="113"/>
      <c r="C15708" s="114"/>
      <c r="D15708" s="115"/>
      <c r="E15708" s="115"/>
      <c r="F15708" s="116"/>
      <c r="G15708" s="116"/>
      <c r="H15708" s="116"/>
      <c r="I15708" s="116"/>
      <c r="J15708" s="117"/>
      <c r="K15708" s="117"/>
      <c r="L15708" s="114"/>
      <c r="M15708" s="114"/>
      <c r="N15708" s="114"/>
      <c r="O15708" s="114"/>
      <c r="P15708" s="118"/>
      <c r="Q15708" s="118"/>
      <c r="R15708" s="118"/>
      <c r="S15708" s="118"/>
      <c r="T15708" s="118"/>
      <c r="U15708" s="118"/>
      <c r="V15708" s="118"/>
      <c r="W15708" s="118"/>
      <c r="X15708" s="118"/>
      <c r="Y15708" s="118"/>
      <c r="Z15708" s="118"/>
      <c r="AA15708" s="118"/>
      <c r="AB15708" s="118"/>
    </row>
    <row r="15709" spans="1:28">
      <c r="A15709" s="113"/>
      <c r="B15709" s="113"/>
      <c r="C15709" s="114"/>
      <c r="D15709" s="115"/>
      <c r="E15709" s="115"/>
      <c r="F15709" s="116"/>
      <c r="G15709" s="116"/>
      <c r="H15709" s="116"/>
      <c r="I15709" s="116"/>
      <c r="J15709" s="117"/>
      <c r="K15709" s="117"/>
      <c r="L15709" s="114"/>
      <c r="M15709" s="114"/>
      <c r="N15709" s="114"/>
      <c r="O15709" s="114"/>
      <c r="P15709" s="118"/>
      <c r="Q15709" s="118"/>
      <c r="R15709" s="118"/>
      <c r="S15709" s="118"/>
      <c r="T15709" s="118"/>
      <c r="U15709" s="118"/>
      <c r="V15709" s="118"/>
      <c r="W15709" s="118"/>
      <c r="X15709" s="118"/>
      <c r="Y15709" s="118"/>
      <c r="Z15709" s="118"/>
      <c r="AA15709" s="118"/>
      <c r="AB15709" s="118"/>
    </row>
    <row r="15710" spans="1:28">
      <c r="A15710" s="113"/>
      <c r="B15710" s="113"/>
      <c r="C15710" s="114"/>
      <c r="D15710" s="115"/>
      <c r="E15710" s="115"/>
      <c r="F15710" s="116"/>
      <c r="G15710" s="116"/>
      <c r="H15710" s="116"/>
      <c r="I15710" s="116"/>
      <c r="J15710" s="117"/>
      <c r="K15710" s="117"/>
      <c r="L15710" s="114"/>
      <c r="M15710" s="114"/>
      <c r="N15710" s="114"/>
      <c r="O15710" s="114"/>
      <c r="P15710" s="118"/>
      <c r="Q15710" s="118"/>
      <c r="R15710" s="118"/>
      <c r="S15710" s="118"/>
      <c r="T15710" s="118"/>
      <c r="U15710" s="118"/>
      <c r="V15710" s="118"/>
      <c r="W15710" s="118"/>
      <c r="X15710" s="118"/>
      <c r="Y15710" s="118"/>
      <c r="Z15710" s="118"/>
      <c r="AA15710" s="118"/>
      <c r="AB15710" s="118"/>
    </row>
    <row r="15711" spans="1:28">
      <c r="A15711" s="113"/>
      <c r="B15711" s="113"/>
      <c r="C15711" s="114"/>
      <c r="D15711" s="115"/>
      <c r="E15711" s="115"/>
      <c r="F15711" s="116"/>
      <c r="G15711" s="116"/>
      <c r="H15711" s="116"/>
      <c r="I15711" s="116"/>
      <c r="J15711" s="117"/>
      <c r="K15711" s="117"/>
      <c r="L15711" s="114"/>
      <c r="M15711" s="114"/>
      <c r="N15711" s="114"/>
      <c r="O15711" s="114"/>
      <c r="P15711" s="118"/>
      <c r="Q15711" s="118"/>
      <c r="R15711" s="118"/>
      <c r="S15711" s="118"/>
      <c r="T15711" s="118"/>
      <c r="U15711" s="118"/>
      <c r="V15711" s="118"/>
      <c r="W15711" s="118"/>
      <c r="X15711" s="118"/>
      <c r="Y15711" s="118"/>
      <c r="Z15711" s="118"/>
      <c r="AA15711" s="118"/>
      <c r="AB15711" s="118"/>
    </row>
    <row r="15712" spans="1:28">
      <c r="A15712" s="113"/>
      <c r="B15712" s="113"/>
      <c r="C15712" s="114"/>
      <c r="D15712" s="115"/>
      <c r="E15712" s="115"/>
      <c r="F15712" s="116"/>
      <c r="G15712" s="116"/>
      <c r="H15712" s="116"/>
      <c r="I15712" s="116"/>
      <c r="J15712" s="117"/>
      <c r="K15712" s="117"/>
      <c r="L15712" s="114"/>
      <c r="M15712" s="114"/>
      <c r="N15712" s="114"/>
      <c r="O15712" s="114"/>
      <c r="P15712" s="118"/>
      <c r="Q15712" s="118"/>
      <c r="R15712" s="118"/>
      <c r="S15712" s="118"/>
      <c r="T15712" s="118"/>
      <c r="U15712" s="118"/>
      <c r="V15712" s="118"/>
      <c r="W15712" s="118"/>
      <c r="X15712" s="118"/>
      <c r="Y15712" s="118"/>
      <c r="Z15712" s="118"/>
      <c r="AA15712" s="118"/>
      <c r="AB15712" s="118"/>
    </row>
    <row r="15713" spans="1:28">
      <c r="A15713" s="113"/>
      <c r="B15713" s="113"/>
      <c r="C15713" s="114"/>
      <c r="D15713" s="115"/>
      <c r="E15713" s="115"/>
      <c r="F15713" s="116"/>
      <c r="G15713" s="116"/>
      <c r="H15713" s="116"/>
      <c r="I15713" s="116"/>
      <c r="J15713" s="117"/>
      <c r="K15713" s="117"/>
      <c r="L15713" s="114"/>
      <c r="M15713" s="114"/>
      <c r="N15713" s="114"/>
      <c r="O15713" s="114"/>
      <c r="P15713" s="118"/>
      <c r="Q15713" s="118"/>
      <c r="R15713" s="118"/>
      <c r="S15713" s="118"/>
      <c r="T15713" s="118"/>
      <c r="U15713" s="118"/>
      <c r="V15713" s="118"/>
      <c r="W15713" s="118"/>
      <c r="X15713" s="118"/>
      <c r="Y15713" s="118"/>
      <c r="Z15713" s="118"/>
      <c r="AA15713" s="118"/>
      <c r="AB15713" s="118"/>
    </row>
    <row r="15714" spans="1:28">
      <c r="A15714" s="113"/>
      <c r="B15714" s="113"/>
      <c r="C15714" s="114"/>
      <c r="D15714" s="115"/>
      <c r="E15714" s="115"/>
      <c r="F15714" s="116"/>
      <c r="G15714" s="116"/>
      <c r="H15714" s="116"/>
      <c r="I15714" s="116"/>
      <c r="J15714" s="117"/>
      <c r="K15714" s="117"/>
      <c r="L15714" s="114"/>
      <c r="M15714" s="114"/>
      <c r="N15714" s="114"/>
      <c r="O15714" s="114"/>
      <c r="P15714" s="118"/>
      <c r="Q15714" s="118"/>
      <c r="R15714" s="118"/>
      <c r="S15714" s="118"/>
      <c r="T15714" s="118"/>
      <c r="U15714" s="118"/>
      <c r="V15714" s="118"/>
      <c r="W15714" s="118"/>
      <c r="X15714" s="118"/>
      <c r="Y15714" s="118"/>
      <c r="Z15714" s="118"/>
      <c r="AA15714" s="118"/>
      <c r="AB15714" s="118"/>
    </row>
    <row r="15715" spans="1:28">
      <c r="A15715" s="113"/>
      <c r="B15715" s="113"/>
      <c r="C15715" s="114"/>
      <c r="D15715" s="115"/>
      <c r="E15715" s="115"/>
      <c r="F15715" s="116"/>
      <c r="G15715" s="116"/>
      <c r="H15715" s="116"/>
      <c r="I15715" s="116"/>
      <c r="J15715" s="117"/>
      <c r="K15715" s="117"/>
      <c r="L15715" s="114"/>
      <c r="M15715" s="114"/>
      <c r="N15715" s="114"/>
      <c r="O15715" s="114"/>
      <c r="P15715" s="118"/>
      <c r="Q15715" s="118"/>
      <c r="R15715" s="118"/>
      <c r="S15715" s="118"/>
      <c r="T15715" s="118"/>
      <c r="U15715" s="118"/>
      <c r="V15715" s="118"/>
      <c r="W15715" s="118"/>
      <c r="X15715" s="118"/>
      <c r="Y15715" s="118"/>
      <c r="Z15715" s="118"/>
      <c r="AA15715" s="118"/>
      <c r="AB15715" s="118"/>
    </row>
    <row r="15716" spans="1:28">
      <c r="A15716" s="113"/>
      <c r="B15716" s="113"/>
      <c r="C15716" s="114"/>
      <c r="D15716" s="115"/>
      <c r="E15716" s="115"/>
      <c r="F15716" s="116"/>
      <c r="G15716" s="116"/>
      <c r="H15716" s="116"/>
      <c r="I15716" s="116"/>
      <c r="J15716" s="117"/>
      <c r="K15716" s="117"/>
      <c r="L15716" s="114"/>
      <c r="M15716" s="114"/>
      <c r="N15716" s="114"/>
      <c r="O15716" s="114"/>
      <c r="P15716" s="118"/>
      <c r="Q15716" s="118"/>
      <c r="R15716" s="118"/>
      <c r="S15716" s="118"/>
      <c r="T15716" s="118"/>
      <c r="U15716" s="118"/>
      <c r="V15716" s="118"/>
      <c r="W15716" s="118"/>
      <c r="X15716" s="118"/>
      <c r="Y15716" s="118"/>
      <c r="Z15716" s="118"/>
      <c r="AA15716" s="118"/>
      <c r="AB15716" s="118"/>
    </row>
    <row r="15717" spans="1:28">
      <c r="A15717" s="113"/>
      <c r="B15717" s="113"/>
      <c r="C15717" s="114"/>
      <c r="D15717" s="115"/>
      <c r="E15717" s="115"/>
      <c r="F15717" s="116"/>
      <c r="G15717" s="116"/>
      <c r="H15717" s="116"/>
      <c r="I15717" s="116"/>
      <c r="J15717" s="117"/>
      <c r="K15717" s="117"/>
      <c r="L15717" s="114"/>
      <c r="M15717" s="114"/>
      <c r="N15717" s="114"/>
      <c r="O15717" s="114"/>
      <c r="P15717" s="118"/>
      <c r="Q15717" s="118"/>
      <c r="R15717" s="118"/>
      <c r="S15717" s="118"/>
      <c r="T15717" s="118"/>
      <c r="U15717" s="118"/>
      <c r="V15717" s="118"/>
      <c r="W15717" s="118"/>
      <c r="X15717" s="118"/>
      <c r="Y15717" s="118"/>
      <c r="Z15717" s="118"/>
      <c r="AA15717" s="118"/>
      <c r="AB15717" s="118"/>
    </row>
    <row r="15718" spans="1:28">
      <c r="A15718" s="113"/>
      <c r="B15718" s="113"/>
      <c r="C15718" s="114"/>
      <c r="D15718" s="115"/>
      <c r="E15718" s="115"/>
      <c r="F15718" s="116"/>
      <c r="G15718" s="116"/>
      <c r="H15718" s="116"/>
      <c r="I15718" s="116"/>
      <c r="J15718" s="117"/>
      <c r="K15718" s="117"/>
      <c r="L15718" s="114"/>
      <c r="M15718" s="114"/>
      <c r="N15718" s="114"/>
      <c r="O15718" s="114"/>
      <c r="P15718" s="118"/>
      <c r="Q15718" s="118"/>
      <c r="R15718" s="118"/>
      <c r="S15718" s="118"/>
      <c r="T15718" s="118"/>
      <c r="U15718" s="118"/>
      <c r="V15718" s="118"/>
      <c r="W15718" s="118"/>
      <c r="X15718" s="118"/>
      <c r="Y15718" s="118"/>
      <c r="Z15718" s="118"/>
      <c r="AA15718" s="118"/>
      <c r="AB15718" s="118"/>
    </row>
    <row r="15719" spans="1:28">
      <c r="A15719" s="113"/>
      <c r="B15719" s="113"/>
      <c r="C15719" s="114"/>
      <c r="D15719" s="115"/>
      <c r="E15719" s="115"/>
      <c r="F15719" s="116"/>
      <c r="G15719" s="116"/>
      <c r="H15719" s="116"/>
      <c r="I15719" s="116"/>
      <c r="J15719" s="117"/>
      <c r="K15719" s="117"/>
      <c r="L15719" s="114"/>
      <c r="M15719" s="114"/>
      <c r="N15719" s="114"/>
      <c r="O15719" s="114"/>
      <c r="P15719" s="118"/>
      <c r="Q15719" s="118"/>
      <c r="R15719" s="118"/>
      <c r="S15719" s="118"/>
      <c r="T15719" s="118"/>
      <c r="U15719" s="118"/>
      <c r="V15719" s="118"/>
      <c r="W15719" s="118"/>
      <c r="X15719" s="118"/>
      <c r="Y15719" s="118"/>
      <c r="Z15719" s="118"/>
      <c r="AA15719" s="118"/>
      <c r="AB15719" s="118"/>
    </row>
    <row r="15720" spans="1:28">
      <c r="A15720" s="113"/>
      <c r="B15720" s="113"/>
      <c r="C15720" s="114"/>
      <c r="D15720" s="115"/>
      <c r="E15720" s="115"/>
      <c r="F15720" s="116"/>
      <c r="G15720" s="116"/>
      <c r="H15720" s="116"/>
      <c r="I15720" s="116"/>
      <c r="J15720" s="117"/>
      <c r="K15720" s="117"/>
      <c r="L15720" s="114"/>
      <c r="M15720" s="114"/>
      <c r="N15720" s="114"/>
      <c r="O15720" s="114"/>
      <c r="P15720" s="118"/>
      <c r="Q15720" s="118"/>
      <c r="R15720" s="118"/>
      <c r="S15720" s="118"/>
      <c r="T15720" s="118"/>
      <c r="U15720" s="118"/>
      <c r="V15720" s="118"/>
      <c r="W15720" s="118"/>
      <c r="X15720" s="118"/>
      <c r="Y15720" s="118"/>
      <c r="Z15720" s="118"/>
      <c r="AA15720" s="118"/>
      <c r="AB15720" s="118"/>
    </row>
    <row r="15721" spans="1:28">
      <c r="A15721" s="113"/>
      <c r="B15721" s="113"/>
      <c r="C15721" s="114"/>
      <c r="D15721" s="115"/>
      <c r="E15721" s="115"/>
      <c r="F15721" s="116"/>
      <c r="G15721" s="116"/>
      <c r="H15721" s="116"/>
      <c r="I15721" s="116"/>
      <c r="J15721" s="117"/>
      <c r="K15721" s="117"/>
      <c r="L15721" s="114"/>
      <c r="M15721" s="114"/>
      <c r="N15721" s="114"/>
      <c r="O15721" s="114"/>
      <c r="P15721" s="118"/>
      <c r="Q15721" s="118"/>
      <c r="R15721" s="118"/>
      <c r="S15721" s="118"/>
      <c r="T15721" s="118"/>
      <c r="U15721" s="118"/>
      <c r="V15721" s="118"/>
      <c r="W15721" s="118"/>
      <c r="X15721" s="118"/>
      <c r="Y15721" s="118"/>
      <c r="Z15721" s="118"/>
      <c r="AA15721" s="118"/>
      <c r="AB15721" s="118"/>
    </row>
    <row r="15722" spans="1:28">
      <c r="A15722" s="113"/>
      <c r="B15722" s="113"/>
      <c r="C15722" s="114"/>
      <c r="D15722" s="115"/>
      <c r="E15722" s="115"/>
      <c r="F15722" s="116"/>
      <c r="G15722" s="116"/>
      <c r="H15722" s="116"/>
      <c r="I15722" s="116"/>
      <c r="J15722" s="117"/>
      <c r="K15722" s="117"/>
      <c r="L15722" s="114"/>
      <c r="M15722" s="114"/>
      <c r="N15722" s="114"/>
      <c r="O15722" s="114"/>
      <c r="P15722" s="118"/>
      <c r="Q15722" s="118"/>
      <c r="R15722" s="118"/>
      <c r="S15722" s="118"/>
      <c r="T15722" s="118"/>
      <c r="U15722" s="118"/>
      <c r="V15722" s="118"/>
      <c r="W15722" s="118"/>
      <c r="X15722" s="118"/>
      <c r="Y15722" s="118"/>
      <c r="Z15722" s="118"/>
      <c r="AA15722" s="118"/>
      <c r="AB15722" s="118"/>
    </row>
    <row r="15723" spans="1:28">
      <c r="A15723" s="113"/>
      <c r="B15723" s="113"/>
      <c r="C15723" s="114"/>
      <c r="D15723" s="115"/>
      <c r="E15723" s="115"/>
      <c r="F15723" s="116"/>
      <c r="G15723" s="116"/>
      <c r="H15723" s="116"/>
      <c r="I15723" s="116"/>
      <c r="J15723" s="117"/>
      <c r="K15723" s="117"/>
      <c r="L15723" s="114"/>
      <c r="M15723" s="114"/>
      <c r="N15723" s="114"/>
      <c r="O15723" s="114"/>
      <c r="P15723" s="118"/>
      <c r="Q15723" s="118"/>
      <c r="R15723" s="118"/>
      <c r="S15723" s="118"/>
      <c r="T15723" s="118"/>
      <c r="U15723" s="118"/>
      <c r="V15723" s="118"/>
      <c r="W15723" s="118"/>
      <c r="X15723" s="118"/>
      <c r="Y15723" s="118"/>
      <c r="Z15723" s="118"/>
      <c r="AA15723" s="118"/>
      <c r="AB15723" s="118"/>
    </row>
    <row r="15724" spans="1:28">
      <c r="A15724" s="113"/>
      <c r="B15724" s="113"/>
      <c r="C15724" s="114"/>
      <c r="D15724" s="115"/>
      <c r="E15724" s="115"/>
      <c r="F15724" s="116"/>
      <c r="G15724" s="116"/>
      <c r="H15724" s="116"/>
      <c r="I15724" s="116"/>
      <c r="J15724" s="117"/>
      <c r="K15724" s="117"/>
      <c r="L15724" s="114"/>
      <c r="M15724" s="114"/>
      <c r="N15724" s="114"/>
      <c r="O15724" s="114"/>
      <c r="P15724" s="118"/>
      <c r="Q15724" s="118"/>
      <c r="R15724" s="118"/>
      <c r="S15724" s="118"/>
      <c r="T15724" s="118"/>
      <c r="U15724" s="118"/>
      <c r="V15724" s="118"/>
      <c r="W15724" s="118"/>
      <c r="X15724" s="118"/>
      <c r="Y15724" s="118"/>
      <c r="Z15724" s="118"/>
      <c r="AA15724" s="118"/>
      <c r="AB15724" s="118"/>
    </row>
    <row r="15725" spans="1:28">
      <c r="A15725" s="113"/>
      <c r="B15725" s="113"/>
      <c r="C15725" s="114"/>
      <c r="D15725" s="115"/>
      <c r="E15725" s="115"/>
      <c r="F15725" s="116"/>
      <c r="G15725" s="116"/>
      <c r="H15725" s="116"/>
      <c r="I15725" s="116"/>
      <c r="J15725" s="117"/>
      <c r="K15725" s="117"/>
      <c r="L15725" s="114"/>
      <c r="M15725" s="114"/>
      <c r="N15725" s="114"/>
      <c r="O15725" s="114"/>
      <c r="P15725" s="118"/>
      <c r="Q15725" s="118"/>
      <c r="R15725" s="118"/>
      <c r="S15725" s="118"/>
      <c r="T15725" s="118"/>
      <c r="U15725" s="118"/>
      <c r="V15725" s="118"/>
      <c r="W15725" s="118"/>
      <c r="X15725" s="118"/>
      <c r="Y15725" s="118"/>
      <c r="Z15725" s="118"/>
      <c r="AA15725" s="118"/>
      <c r="AB15725" s="118"/>
    </row>
    <row r="15726" spans="1:28">
      <c r="A15726" s="113"/>
      <c r="B15726" s="113"/>
      <c r="C15726" s="114"/>
      <c r="D15726" s="115"/>
      <c r="E15726" s="115"/>
      <c r="F15726" s="116"/>
      <c r="G15726" s="116"/>
      <c r="H15726" s="116"/>
      <c r="I15726" s="116"/>
      <c r="J15726" s="117"/>
      <c r="K15726" s="117"/>
      <c r="L15726" s="114"/>
      <c r="M15726" s="114"/>
      <c r="N15726" s="114"/>
      <c r="O15726" s="114"/>
      <c r="P15726" s="118"/>
      <c r="Q15726" s="118"/>
      <c r="R15726" s="118"/>
      <c r="S15726" s="118"/>
      <c r="T15726" s="118"/>
      <c r="U15726" s="118"/>
      <c r="V15726" s="118"/>
      <c r="W15726" s="118"/>
      <c r="X15726" s="118"/>
      <c r="Y15726" s="118"/>
      <c r="Z15726" s="118"/>
      <c r="AA15726" s="118"/>
      <c r="AB15726" s="118"/>
    </row>
    <row r="15727" spans="1:28">
      <c r="A15727" s="113"/>
      <c r="B15727" s="113"/>
      <c r="C15727" s="114"/>
      <c r="D15727" s="115"/>
      <c r="E15727" s="115"/>
      <c r="F15727" s="116"/>
      <c r="G15727" s="116"/>
      <c r="H15727" s="116"/>
      <c r="I15727" s="116"/>
      <c r="J15727" s="117"/>
      <c r="K15727" s="117"/>
      <c r="L15727" s="114"/>
      <c r="M15727" s="114"/>
      <c r="N15727" s="114"/>
      <c r="O15727" s="114"/>
      <c r="P15727" s="118"/>
      <c r="Q15727" s="118"/>
      <c r="R15727" s="118"/>
      <c r="S15727" s="118"/>
      <c r="T15727" s="118"/>
      <c r="U15727" s="118"/>
      <c r="V15727" s="118"/>
      <c r="W15727" s="118"/>
      <c r="X15727" s="118"/>
      <c r="Y15727" s="118"/>
      <c r="Z15727" s="118"/>
      <c r="AA15727" s="118"/>
      <c r="AB15727" s="118"/>
    </row>
    <row r="15728" spans="1:28">
      <c r="A15728" s="113"/>
      <c r="B15728" s="113"/>
      <c r="C15728" s="114"/>
      <c r="D15728" s="115"/>
      <c r="E15728" s="115"/>
      <c r="F15728" s="116"/>
      <c r="G15728" s="116"/>
      <c r="H15728" s="116"/>
      <c r="I15728" s="116"/>
      <c r="J15728" s="117"/>
      <c r="K15728" s="117"/>
      <c r="L15728" s="114"/>
      <c r="M15728" s="114"/>
      <c r="N15728" s="114"/>
      <c r="O15728" s="114"/>
      <c r="P15728" s="118"/>
      <c r="Q15728" s="118"/>
      <c r="R15728" s="118"/>
      <c r="S15728" s="118"/>
      <c r="T15728" s="118"/>
      <c r="U15728" s="118"/>
      <c r="V15728" s="118"/>
      <c r="W15728" s="118"/>
      <c r="X15728" s="118"/>
      <c r="Y15728" s="118"/>
      <c r="Z15728" s="118"/>
      <c r="AA15728" s="118"/>
      <c r="AB15728" s="118"/>
    </row>
    <row r="15729" spans="1:28">
      <c r="A15729" s="113"/>
      <c r="B15729" s="113"/>
      <c r="C15729" s="114"/>
      <c r="D15729" s="115"/>
      <c r="E15729" s="115"/>
      <c r="F15729" s="116"/>
      <c r="G15729" s="116"/>
      <c r="H15729" s="116"/>
      <c r="I15729" s="116"/>
      <c r="J15729" s="117"/>
      <c r="K15729" s="117"/>
      <c r="L15729" s="114"/>
      <c r="M15729" s="114"/>
      <c r="N15729" s="114"/>
      <c r="O15729" s="114"/>
      <c r="P15729" s="118"/>
      <c r="Q15729" s="118"/>
      <c r="R15729" s="118"/>
      <c r="S15729" s="118"/>
      <c r="T15729" s="118"/>
      <c r="U15729" s="118"/>
      <c r="V15729" s="118"/>
      <c r="W15729" s="118"/>
      <c r="X15729" s="118"/>
      <c r="Y15729" s="118"/>
      <c r="Z15729" s="118"/>
      <c r="AA15729" s="118"/>
      <c r="AB15729" s="118"/>
    </row>
    <row r="15730" spans="1:28">
      <c r="A15730" s="113"/>
      <c r="B15730" s="113"/>
      <c r="C15730" s="114"/>
      <c r="D15730" s="115"/>
      <c r="E15730" s="115"/>
      <c r="F15730" s="116"/>
      <c r="G15730" s="116"/>
      <c r="H15730" s="116"/>
      <c r="I15730" s="116"/>
      <c r="J15730" s="117"/>
      <c r="K15730" s="117"/>
      <c r="L15730" s="114"/>
      <c r="M15730" s="114"/>
      <c r="N15730" s="114"/>
      <c r="O15730" s="114"/>
      <c r="P15730" s="118"/>
      <c r="Q15730" s="118"/>
      <c r="R15730" s="118"/>
      <c r="S15730" s="118"/>
      <c r="T15730" s="118"/>
      <c r="U15730" s="118"/>
      <c r="V15730" s="118"/>
      <c r="W15730" s="118"/>
      <c r="X15730" s="118"/>
      <c r="Y15730" s="118"/>
      <c r="Z15730" s="118"/>
      <c r="AA15730" s="118"/>
      <c r="AB15730" s="118"/>
    </row>
    <row r="15731" spans="1:28">
      <c r="A15731" s="113"/>
      <c r="B15731" s="113"/>
      <c r="C15731" s="114"/>
      <c r="D15731" s="115"/>
      <c r="E15731" s="115"/>
      <c r="F15731" s="116"/>
      <c r="G15731" s="116"/>
      <c r="H15731" s="116"/>
      <c r="I15731" s="116"/>
      <c r="J15731" s="117"/>
      <c r="K15731" s="117"/>
      <c r="L15731" s="114"/>
      <c r="M15731" s="114"/>
      <c r="N15731" s="114"/>
      <c r="O15731" s="114"/>
      <c r="P15731" s="118"/>
      <c r="Q15731" s="118"/>
      <c r="R15731" s="118"/>
      <c r="S15731" s="118"/>
      <c r="T15731" s="118"/>
      <c r="U15731" s="118"/>
      <c r="V15731" s="118"/>
      <c r="W15731" s="118"/>
      <c r="X15731" s="118"/>
      <c r="Y15731" s="118"/>
      <c r="Z15731" s="118"/>
      <c r="AA15731" s="118"/>
      <c r="AB15731" s="118"/>
    </row>
    <row r="15732" spans="1:28">
      <c r="A15732" s="113"/>
      <c r="B15732" s="113"/>
      <c r="C15732" s="114"/>
      <c r="D15732" s="115"/>
      <c r="E15732" s="115"/>
      <c r="F15732" s="116"/>
      <c r="G15732" s="116"/>
      <c r="H15732" s="116"/>
      <c r="I15732" s="116"/>
      <c r="J15732" s="117"/>
      <c r="K15732" s="117"/>
      <c r="L15732" s="114"/>
      <c r="M15732" s="114"/>
      <c r="N15732" s="114"/>
      <c r="O15732" s="114"/>
      <c r="P15732" s="118"/>
      <c r="Q15732" s="118"/>
      <c r="R15732" s="118"/>
      <c r="S15732" s="118"/>
      <c r="T15732" s="118"/>
      <c r="U15732" s="118"/>
      <c r="V15732" s="118"/>
      <c r="W15732" s="118"/>
      <c r="X15732" s="118"/>
      <c r="Y15732" s="118"/>
      <c r="Z15732" s="118"/>
      <c r="AA15732" s="118"/>
      <c r="AB15732" s="118"/>
    </row>
    <row r="15733" spans="1:28">
      <c r="A15733" s="113"/>
      <c r="B15733" s="113"/>
      <c r="C15733" s="114"/>
      <c r="D15733" s="115"/>
      <c r="E15733" s="115"/>
      <c r="F15733" s="116"/>
      <c r="G15733" s="116"/>
      <c r="H15733" s="116"/>
      <c r="I15733" s="116"/>
      <c r="J15733" s="117"/>
      <c r="K15733" s="117"/>
      <c r="L15733" s="114"/>
      <c r="M15733" s="114"/>
      <c r="N15733" s="114"/>
      <c r="O15733" s="114"/>
      <c r="P15733" s="118"/>
      <c r="Q15733" s="118"/>
      <c r="R15733" s="118"/>
      <c r="S15733" s="118"/>
      <c r="T15733" s="118"/>
      <c r="U15733" s="118"/>
      <c r="V15733" s="118"/>
      <c r="W15733" s="118"/>
      <c r="X15733" s="118"/>
      <c r="Y15733" s="118"/>
      <c r="Z15733" s="118"/>
      <c r="AA15733" s="118"/>
      <c r="AB15733" s="118"/>
    </row>
    <row r="15734" spans="1:28">
      <c r="A15734" s="113"/>
      <c r="B15734" s="113"/>
      <c r="C15734" s="114"/>
      <c r="D15734" s="115"/>
      <c r="E15734" s="115"/>
      <c r="F15734" s="116"/>
      <c r="G15734" s="116"/>
      <c r="H15734" s="116"/>
      <c r="I15734" s="116"/>
      <c r="J15734" s="117"/>
      <c r="K15734" s="117"/>
      <c r="L15734" s="114"/>
      <c r="M15734" s="114"/>
      <c r="N15734" s="114"/>
      <c r="O15734" s="114"/>
      <c r="P15734" s="118"/>
      <c r="Q15734" s="118"/>
      <c r="R15734" s="118"/>
      <c r="S15734" s="118"/>
      <c r="T15734" s="118"/>
      <c r="U15734" s="118"/>
      <c r="V15734" s="118"/>
      <c r="W15734" s="118"/>
      <c r="X15734" s="118"/>
      <c r="Y15734" s="118"/>
      <c r="Z15734" s="118"/>
      <c r="AA15734" s="118"/>
      <c r="AB15734" s="118"/>
    </row>
    <row r="15735" spans="1:28">
      <c r="A15735" s="113"/>
      <c r="B15735" s="113"/>
      <c r="C15735" s="114"/>
      <c r="D15735" s="115"/>
      <c r="E15735" s="115"/>
      <c r="F15735" s="116"/>
      <c r="G15735" s="116"/>
      <c r="H15735" s="116"/>
      <c r="I15735" s="116"/>
      <c r="J15735" s="117"/>
      <c r="K15735" s="117"/>
      <c r="L15735" s="114"/>
      <c r="M15735" s="114"/>
      <c r="N15735" s="114"/>
      <c r="O15735" s="114"/>
      <c r="P15735" s="118"/>
      <c r="Q15735" s="118"/>
      <c r="R15735" s="118"/>
      <c r="S15735" s="118"/>
      <c r="T15735" s="118"/>
      <c r="U15735" s="118"/>
      <c r="V15735" s="118"/>
      <c r="W15735" s="118"/>
      <c r="X15735" s="118"/>
      <c r="Y15735" s="118"/>
      <c r="Z15735" s="118"/>
      <c r="AA15735" s="118"/>
      <c r="AB15735" s="118"/>
    </row>
    <row r="15736" spans="1:28">
      <c r="A15736" s="113"/>
      <c r="B15736" s="113"/>
      <c r="C15736" s="114"/>
      <c r="D15736" s="115"/>
      <c r="E15736" s="115"/>
      <c r="F15736" s="116"/>
      <c r="G15736" s="116"/>
      <c r="H15736" s="116"/>
      <c r="I15736" s="116"/>
      <c r="J15736" s="117"/>
      <c r="K15736" s="117"/>
      <c r="L15736" s="114"/>
      <c r="M15736" s="114"/>
      <c r="N15736" s="114"/>
      <c r="O15736" s="114"/>
      <c r="P15736" s="118"/>
      <c r="Q15736" s="118"/>
      <c r="R15736" s="118"/>
      <c r="S15736" s="118"/>
      <c r="T15736" s="118"/>
      <c r="U15736" s="118"/>
      <c r="V15736" s="118"/>
      <c r="W15736" s="118"/>
      <c r="X15736" s="118"/>
      <c r="Y15736" s="118"/>
      <c r="Z15736" s="118"/>
      <c r="AA15736" s="118"/>
      <c r="AB15736" s="118"/>
    </row>
    <row r="15737" spans="1:28">
      <c r="A15737" s="113"/>
      <c r="B15737" s="113"/>
      <c r="C15737" s="114"/>
      <c r="D15737" s="115"/>
      <c r="E15737" s="115"/>
      <c r="F15737" s="116"/>
      <c r="G15737" s="116"/>
      <c r="H15737" s="116"/>
      <c r="I15737" s="116"/>
      <c r="J15737" s="117"/>
      <c r="K15737" s="117"/>
      <c r="L15737" s="114"/>
      <c r="M15737" s="114"/>
      <c r="N15737" s="114"/>
      <c r="O15737" s="114"/>
      <c r="P15737" s="118"/>
      <c r="Q15737" s="118"/>
      <c r="R15737" s="118"/>
      <c r="S15737" s="118"/>
      <c r="T15737" s="118"/>
      <c r="U15737" s="118"/>
      <c r="V15737" s="118"/>
      <c r="W15737" s="118"/>
      <c r="X15737" s="118"/>
      <c r="Y15737" s="118"/>
      <c r="Z15737" s="118"/>
      <c r="AA15737" s="118"/>
      <c r="AB15737" s="118"/>
    </row>
    <row r="15738" spans="1:28">
      <c r="A15738" s="113"/>
      <c r="B15738" s="113"/>
      <c r="C15738" s="114"/>
      <c r="D15738" s="115"/>
      <c r="E15738" s="115"/>
      <c r="F15738" s="116"/>
      <c r="G15738" s="116"/>
      <c r="H15738" s="116"/>
      <c r="I15738" s="116"/>
      <c r="J15738" s="117"/>
      <c r="K15738" s="117"/>
      <c r="L15738" s="114"/>
      <c r="M15738" s="114"/>
      <c r="N15738" s="114"/>
      <c r="O15738" s="114"/>
      <c r="P15738" s="118"/>
      <c r="Q15738" s="118"/>
      <c r="R15738" s="118"/>
      <c r="S15738" s="118"/>
      <c r="T15738" s="118"/>
      <c r="U15738" s="118"/>
      <c r="V15738" s="118"/>
      <c r="W15738" s="118"/>
      <c r="X15738" s="118"/>
      <c r="Y15738" s="118"/>
      <c r="Z15738" s="118"/>
      <c r="AA15738" s="118"/>
      <c r="AB15738" s="118"/>
    </row>
    <row r="15739" spans="1:28">
      <c r="A15739" s="113"/>
      <c r="B15739" s="113"/>
      <c r="C15739" s="114"/>
      <c r="D15739" s="115"/>
      <c r="E15739" s="115"/>
      <c r="F15739" s="116"/>
      <c r="G15739" s="116"/>
      <c r="H15739" s="116"/>
      <c r="I15739" s="116"/>
      <c r="J15739" s="117"/>
      <c r="K15739" s="117"/>
      <c r="L15739" s="114"/>
      <c r="M15739" s="114"/>
      <c r="N15739" s="114"/>
      <c r="O15739" s="114"/>
      <c r="P15739" s="118"/>
      <c r="Q15739" s="118"/>
      <c r="R15739" s="118"/>
      <c r="S15739" s="118"/>
      <c r="T15739" s="118"/>
      <c r="U15739" s="118"/>
      <c r="V15739" s="118"/>
      <c r="W15739" s="118"/>
      <c r="X15739" s="118"/>
      <c r="Y15739" s="118"/>
      <c r="Z15739" s="118"/>
      <c r="AA15739" s="118"/>
      <c r="AB15739" s="118"/>
    </row>
    <row r="15740" spans="1:28">
      <c r="A15740" s="113"/>
      <c r="B15740" s="113"/>
      <c r="C15740" s="114"/>
      <c r="D15740" s="115"/>
      <c r="E15740" s="115"/>
      <c r="F15740" s="116"/>
      <c r="G15740" s="116"/>
      <c r="H15740" s="116"/>
      <c r="I15740" s="116"/>
      <c r="J15740" s="117"/>
      <c r="K15740" s="117"/>
      <c r="L15740" s="114"/>
      <c r="M15740" s="114"/>
      <c r="N15740" s="114"/>
      <c r="O15740" s="114"/>
      <c r="P15740" s="118"/>
      <c r="Q15740" s="118"/>
      <c r="R15740" s="118"/>
      <c r="S15740" s="118"/>
      <c r="T15740" s="118"/>
      <c r="U15740" s="118"/>
      <c r="V15740" s="118"/>
      <c r="W15740" s="118"/>
      <c r="X15740" s="118"/>
      <c r="Y15740" s="118"/>
      <c r="Z15740" s="118"/>
      <c r="AA15740" s="118"/>
      <c r="AB15740" s="118"/>
    </row>
    <row r="15741" spans="1:28">
      <c r="A15741" s="113"/>
      <c r="B15741" s="113"/>
      <c r="C15741" s="114"/>
      <c r="D15741" s="115"/>
      <c r="E15741" s="115"/>
      <c r="F15741" s="116"/>
      <c r="G15741" s="116"/>
      <c r="H15741" s="116"/>
      <c r="I15741" s="116"/>
      <c r="J15741" s="117"/>
      <c r="K15741" s="117"/>
      <c r="L15741" s="114"/>
      <c r="M15741" s="114"/>
      <c r="N15741" s="114"/>
      <c r="O15741" s="114"/>
      <c r="P15741" s="118"/>
      <c r="Q15741" s="118"/>
      <c r="R15741" s="118"/>
      <c r="S15741" s="118"/>
      <c r="T15741" s="118"/>
      <c r="U15741" s="118"/>
      <c r="V15741" s="118"/>
      <c r="W15741" s="118"/>
      <c r="X15741" s="118"/>
      <c r="Y15741" s="118"/>
      <c r="Z15741" s="118"/>
      <c r="AA15741" s="118"/>
      <c r="AB15741" s="118"/>
    </row>
    <row r="15742" spans="1:28">
      <c r="A15742" s="113"/>
      <c r="B15742" s="113"/>
      <c r="C15742" s="114"/>
      <c r="D15742" s="115"/>
      <c r="E15742" s="115"/>
      <c r="F15742" s="116"/>
      <c r="G15742" s="116"/>
      <c r="H15742" s="116"/>
      <c r="I15742" s="116"/>
      <c r="J15742" s="117"/>
      <c r="K15742" s="117"/>
      <c r="L15742" s="114"/>
      <c r="M15742" s="114"/>
      <c r="N15742" s="114"/>
      <c r="O15742" s="114"/>
      <c r="P15742" s="118"/>
      <c r="Q15742" s="118"/>
      <c r="R15742" s="118"/>
      <c r="S15742" s="118"/>
      <c r="T15742" s="118"/>
      <c r="U15742" s="118"/>
      <c r="V15742" s="118"/>
      <c r="W15742" s="118"/>
      <c r="X15742" s="118"/>
      <c r="Y15742" s="118"/>
      <c r="Z15742" s="118"/>
      <c r="AA15742" s="118"/>
      <c r="AB15742" s="118"/>
    </row>
    <row r="15743" spans="1:28">
      <c r="A15743" s="113"/>
      <c r="B15743" s="113"/>
      <c r="C15743" s="114"/>
      <c r="D15743" s="115"/>
      <c r="E15743" s="115"/>
      <c r="F15743" s="116"/>
      <c r="G15743" s="116"/>
      <c r="H15743" s="116"/>
      <c r="I15743" s="116"/>
      <c r="J15743" s="117"/>
      <c r="K15743" s="117"/>
      <c r="L15743" s="114"/>
      <c r="M15743" s="114"/>
      <c r="N15743" s="114"/>
      <c r="O15743" s="114"/>
      <c r="P15743" s="118"/>
      <c r="Q15743" s="118"/>
      <c r="R15743" s="118"/>
      <c r="S15743" s="118"/>
      <c r="T15743" s="118"/>
      <c r="U15743" s="118"/>
      <c r="V15743" s="118"/>
      <c r="W15743" s="118"/>
      <c r="X15743" s="118"/>
      <c r="Y15743" s="118"/>
      <c r="Z15743" s="118"/>
      <c r="AA15743" s="118"/>
      <c r="AB15743" s="118"/>
    </row>
    <row r="15744" spans="1:28">
      <c r="A15744" s="113"/>
      <c r="B15744" s="113"/>
      <c r="C15744" s="114"/>
      <c r="D15744" s="115"/>
      <c r="E15744" s="115"/>
      <c r="F15744" s="116"/>
      <c r="G15744" s="116"/>
      <c r="H15744" s="116"/>
      <c r="I15744" s="116"/>
      <c r="J15744" s="117"/>
      <c r="K15744" s="117"/>
      <c r="L15744" s="114"/>
      <c r="M15744" s="114"/>
      <c r="N15744" s="114"/>
      <c r="O15744" s="114"/>
      <c r="P15744" s="118"/>
      <c r="Q15744" s="118"/>
      <c r="R15744" s="118"/>
      <c r="S15744" s="118"/>
      <c r="T15744" s="118"/>
      <c r="U15744" s="118"/>
      <c r="V15744" s="118"/>
      <c r="W15744" s="118"/>
      <c r="X15744" s="118"/>
      <c r="Y15744" s="118"/>
      <c r="Z15744" s="118"/>
      <c r="AA15744" s="118"/>
      <c r="AB15744" s="118"/>
    </row>
    <row r="15745" spans="1:28">
      <c r="A15745" s="113"/>
      <c r="B15745" s="113"/>
      <c r="C15745" s="114"/>
      <c r="D15745" s="115"/>
      <c r="E15745" s="115"/>
      <c r="F15745" s="116"/>
      <c r="G15745" s="116"/>
      <c r="H15745" s="116"/>
      <c r="I15745" s="116"/>
      <c r="J15745" s="117"/>
      <c r="K15745" s="117"/>
      <c r="L15745" s="114"/>
      <c r="M15745" s="114"/>
      <c r="N15745" s="114"/>
      <c r="O15745" s="114"/>
      <c r="P15745" s="118"/>
      <c r="Q15745" s="118"/>
      <c r="R15745" s="118"/>
      <c r="S15745" s="118"/>
      <c r="T15745" s="118"/>
      <c r="U15745" s="118"/>
      <c r="V15745" s="118"/>
      <c r="W15745" s="118"/>
      <c r="X15745" s="118"/>
      <c r="Y15745" s="118"/>
      <c r="Z15745" s="118"/>
      <c r="AA15745" s="118"/>
      <c r="AB15745" s="118"/>
    </row>
    <row r="15746" spans="1:28">
      <c r="A15746" s="113"/>
      <c r="B15746" s="113"/>
      <c r="C15746" s="114"/>
      <c r="D15746" s="115"/>
      <c r="E15746" s="115"/>
      <c r="F15746" s="116"/>
      <c r="G15746" s="116"/>
      <c r="H15746" s="116"/>
      <c r="I15746" s="116"/>
      <c r="J15746" s="117"/>
      <c r="K15746" s="117"/>
      <c r="L15746" s="114"/>
      <c r="M15746" s="114"/>
      <c r="N15746" s="114"/>
      <c r="O15746" s="114"/>
      <c r="P15746" s="118"/>
      <c r="Q15746" s="118"/>
      <c r="R15746" s="118"/>
      <c r="S15746" s="118"/>
      <c r="T15746" s="118"/>
      <c r="U15746" s="118"/>
      <c r="V15746" s="118"/>
      <c r="W15746" s="118"/>
      <c r="X15746" s="118"/>
      <c r="Y15746" s="118"/>
      <c r="Z15746" s="118"/>
      <c r="AA15746" s="118"/>
      <c r="AB15746" s="118"/>
    </row>
    <row r="15747" spans="1:28">
      <c r="A15747" s="113"/>
      <c r="B15747" s="113"/>
      <c r="C15747" s="114"/>
      <c r="D15747" s="115"/>
      <c r="E15747" s="115"/>
      <c r="F15747" s="116"/>
      <c r="G15747" s="116"/>
      <c r="H15747" s="116"/>
      <c r="I15747" s="116"/>
      <c r="J15747" s="117"/>
      <c r="K15747" s="117"/>
      <c r="L15747" s="114"/>
      <c r="M15747" s="114"/>
      <c r="N15747" s="114"/>
      <c r="O15747" s="114"/>
      <c r="P15747" s="118"/>
      <c r="Q15747" s="118"/>
      <c r="R15747" s="118"/>
      <c r="S15747" s="118"/>
      <c r="T15747" s="118"/>
      <c r="U15747" s="118"/>
      <c r="V15747" s="118"/>
      <c r="W15747" s="118"/>
      <c r="X15747" s="118"/>
      <c r="Y15747" s="118"/>
      <c r="Z15747" s="118"/>
      <c r="AA15747" s="118"/>
      <c r="AB15747" s="118"/>
    </row>
    <row r="15748" spans="1:28">
      <c r="A15748" s="113"/>
      <c r="B15748" s="113"/>
      <c r="C15748" s="114"/>
      <c r="D15748" s="115"/>
      <c r="E15748" s="115"/>
      <c r="F15748" s="116"/>
      <c r="G15748" s="116"/>
      <c r="H15748" s="116"/>
      <c r="I15748" s="116"/>
      <c r="J15748" s="117"/>
      <c r="K15748" s="117"/>
      <c r="L15748" s="114"/>
      <c r="M15748" s="114"/>
      <c r="N15748" s="114"/>
      <c r="O15748" s="114"/>
      <c r="P15748" s="118"/>
      <c r="Q15748" s="118"/>
      <c r="R15748" s="118"/>
      <c r="S15748" s="118"/>
      <c r="T15748" s="118"/>
      <c r="U15748" s="118"/>
      <c r="V15748" s="118"/>
      <c r="W15748" s="118"/>
      <c r="X15748" s="118"/>
      <c r="Y15748" s="118"/>
      <c r="Z15748" s="118"/>
      <c r="AA15748" s="118"/>
      <c r="AB15748" s="118"/>
    </row>
    <row r="15749" spans="1:28">
      <c r="A15749" s="113"/>
      <c r="B15749" s="113"/>
      <c r="C15749" s="114"/>
      <c r="D15749" s="115"/>
      <c r="E15749" s="115"/>
      <c r="F15749" s="116"/>
      <c r="G15749" s="116"/>
      <c r="H15749" s="116"/>
      <c r="I15749" s="116"/>
      <c r="J15749" s="117"/>
      <c r="K15749" s="117"/>
      <c r="L15749" s="114"/>
      <c r="M15749" s="114"/>
      <c r="N15749" s="114"/>
      <c r="O15749" s="114"/>
      <c r="P15749" s="118"/>
      <c r="Q15749" s="118"/>
      <c r="R15749" s="118"/>
      <c r="S15749" s="118"/>
      <c r="T15749" s="118"/>
      <c r="U15749" s="118"/>
      <c r="V15749" s="118"/>
      <c r="W15749" s="118"/>
      <c r="X15749" s="118"/>
      <c r="Y15749" s="118"/>
      <c r="Z15749" s="118"/>
      <c r="AA15749" s="118"/>
      <c r="AB15749" s="118"/>
    </row>
    <row r="15750" spans="1:28">
      <c r="A15750" s="113"/>
      <c r="B15750" s="113"/>
      <c r="C15750" s="114"/>
      <c r="D15750" s="115"/>
      <c r="E15750" s="115"/>
      <c r="F15750" s="116"/>
      <c r="G15750" s="116"/>
      <c r="H15750" s="116"/>
      <c r="I15750" s="116"/>
      <c r="J15750" s="117"/>
      <c r="K15750" s="117"/>
      <c r="L15750" s="114"/>
      <c r="M15750" s="114"/>
      <c r="N15750" s="114"/>
      <c r="O15750" s="114"/>
      <c r="P15750" s="118"/>
      <c r="Q15750" s="118"/>
      <c r="R15750" s="118"/>
      <c r="S15750" s="118"/>
      <c r="T15750" s="118"/>
      <c r="U15750" s="118"/>
      <c r="V15750" s="118"/>
      <c r="W15750" s="118"/>
      <c r="X15750" s="118"/>
      <c r="Y15750" s="118"/>
      <c r="Z15750" s="118"/>
      <c r="AA15750" s="118"/>
      <c r="AB15750" s="118"/>
    </row>
    <row r="15751" spans="1:28">
      <c r="A15751" s="113"/>
      <c r="B15751" s="113"/>
      <c r="C15751" s="114"/>
      <c r="D15751" s="115"/>
      <c r="E15751" s="115"/>
      <c r="F15751" s="116"/>
      <c r="G15751" s="116"/>
      <c r="H15751" s="116"/>
      <c r="I15751" s="116"/>
      <c r="J15751" s="117"/>
      <c r="K15751" s="117"/>
      <c r="L15751" s="114"/>
      <c r="M15751" s="114"/>
      <c r="N15751" s="114"/>
      <c r="O15751" s="114"/>
      <c r="P15751" s="118"/>
      <c r="Q15751" s="118"/>
      <c r="R15751" s="118"/>
      <c r="S15751" s="118"/>
      <c r="T15751" s="118"/>
      <c r="U15751" s="118"/>
      <c r="V15751" s="118"/>
      <c r="W15751" s="118"/>
      <c r="X15751" s="118"/>
      <c r="Y15751" s="118"/>
      <c r="Z15751" s="118"/>
      <c r="AA15751" s="118"/>
      <c r="AB15751" s="118"/>
    </row>
    <row r="15752" spans="1:28">
      <c r="A15752" s="113"/>
      <c r="B15752" s="113"/>
      <c r="C15752" s="114"/>
      <c r="D15752" s="115"/>
      <c r="E15752" s="115"/>
      <c r="F15752" s="116"/>
      <c r="G15752" s="116"/>
      <c r="H15752" s="116"/>
      <c r="I15752" s="116"/>
      <c r="J15752" s="117"/>
      <c r="K15752" s="117"/>
      <c r="L15752" s="114"/>
      <c r="M15752" s="114"/>
      <c r="N15752" s="114"/>
      <c r="O15752" s="114"/>
      <c r="P15752" s="118"/>
      <c r="Q15752" s="118"/>
      <c r="R15752" s="118"/>
      <c r="S15752" s="118"/>
      <c r="T15752" s="118"/>
      <c r="U15752" s="118"/>
      <c r="V15752" s="118"/>
      <c r="W15752" s="118"/>
      <c r="X15752" s="118"/>
      <c r="Y15752" s="118"/>
      <c r="Z15752" s="118"/>
      <c r="AA15752" s="118"/>
      <c r="AB15752" s="118"/>
    </row>
    <row r="15753" spans="1:28">
      <c r="A15753" s="113"/>
      <c r="B15753" s="113"/>
      <c r="C15753" s="114"/>
      <c r="D15753" s="115"/>
      <c r="E15753" s="115"/>
      <c r="F15753" s="116"/>
      <c r="G15753" s="116"/>
      <c r="H15753" s="116"/>
      <c r="I15753" s="116"/>
      <c r="J15753" s="117"/>
      <c r="K15753" s="117"/>
      <c r="L15753" s="114"/>
      <c r="M15753" s="114"/>
      <c r="N15753" s="114"/>
      <c r="O15753" s="114"/>
      <c r="P15753" s="118"/>
      <c r="Q15753" s="118"/>
      <c r="R15753" s="118"/>
      <c r="S15753" s="118"/>
      <c r="T15753" s="118"/>
      <c r="U15753" s="118"/>
      <c r="V15753" s="118"/>
      <c r="W15753" s="118"/>
      <c r="X15753" s="118"/>
      <c r="Y15753" s="118"/>
      <c r="Z15753" s="118"/>
      <c r="AA15753" s="118"/>
      <c r="AB15753" s="118"/>
    </row>
    <row r="15754" spans="1:28">
      <c r="A15754" s="113"/>
      <c r="B15754" s="113"/>
      <c r="C15754" s="114"/>
      <c r="D15754" s="115"/>
      <c r="E15754" s="115"/>
      <c r="F15754" s="116"/>
      <c r="G15754" s="116"/>
      <c r="H15754" s="116"/>
      <c r="I15754" s="116"/>
      <c r="J15754" s="117"/>
      <c r="K15754" s="117"/>
      <c r="L15754" s="114"/>
      <c r="M15754" s="114"/>
      <c r="N15754" s="114"/>
      <c r="O15754" s="114"/>
      <c r="P15754" s="118"/>
      <c r="Q15754" s="118"/>
      <c r="R15754" s="118"/>
      <c r="S15754" s="118"/>
      <c r="T15754" s="118"/>
      <c r="U15754" s="118"/>
      <c r="V15754" s="118"/>
      <c r="W15754" s="118"/>
      <c r="X15754" s="118"/>
      <c r="Y15754" s="118"/>
      <c r="Z15754" s="118"/>
      <c r="AA15754" s="118"/>
      <c r="AB15754" s="118"/>
    </row>
    <row r="15755" spans="1:28">
      <c r="A15755" s="113"/>
      <c r="B15755" s="113"/>
      <c r="C15755" s="114"/>
      <c r="D15755" s="115"/>
      <c r="E15755" s="115"/>
      <c r="F15755" s="116"/>
      <c r="G15755" s="116"/>
      <c r="H15755" s="116"/>
      <c r="I15755" s="116"/>
      <c r="J15755" s="117"/>
      <c r="K15755" s="117"/>
      <c r="L15755" s="114"/>
      <c r="M15755" s="114"/>
      <c r="N15755" s="114"/>
      <c r="O15755" s="114"/>
      <c r="P15755" s="118"/>
      <c r="Q15755" s="118"/>
      <c r="R15755" s="118"/>
      <c r="S15755" s="118"/>
      <c r="T15755" s="118"/>
      <c r="U15755" s="118"/>
      <c r="V15755" s="118"/>
      <c r="W15755" s="118"/>
      <c r="X15755" s="118"/>
      <c r="Y15755" s="118"/>
      <c r="Z15755" s="118"/>
      <c r="AA15755" s="118"/>
      <c r="AB15755" s="118"/>
    </row>
    <row r="15756" spans="1:28">
      <c r="A15756" s="113"/>
      <c r="B15756" s="113"/>
      <c r="C15756" s="114"/>
      <c r="D15756" s="115"/>
      <c r="E15756" s="115"/>
      <c r="F15756" s="116"/>
      <c r="G15756" s="116"/>
      <c r="H15756" s="116"/>
      <c r="I15756" s="116"/>
      <c r="J15756" s="117"/>
      <c r="K15756" s="117"/>
      <c r="L15756" s="114"/>
      <c r="M15756" s="114"/>
      <c r="N15756" s="114"/>
      <c r="O15756" s="114"/>
      <c r="P15756" s="118"/>
      <c r="Q15756" s="118"/>
      <c r="R15756" s="118"/>
      <c r="S15756" s="118"/>
      <c r="T15756" s="118"/>
      <c r="U15756" s="118"/>
      <c r="V15756" s="118"/>
      <c r="W15756" s="118"/>
      <c r="X15756" s="118"/>
      <c r="Y15756" s="118"/>
      <c r="Z15756" s="118"/>
      <c r="AA15756" s="118"/>
      <c r="AB15756" s="118"/>
    </row>
    <row r="15757" spans="1:28">
      <c r="A15757" s="113"/>
      <c r="B15757" s="113"/>
      <c r="C15757" s="114"/>
      <c r="D15757" s="115"/>
      <c r="E15757" s="115"/>
      <c r="F15757" s="116"/>
      <c r="G15757" s="116"/>
      <c r="H15757" s="116"/>
      <c r="I15757" s="116"/>
      <c r="J15757" s="117"/>
      <c r="K15757" s="117"/>
      <c r="L15757" s="114"/>
      <c r="M15757" s="114"/>
      <c r="N15757" s="114"/>
      <c r="O15757" s="114"/>
      <c r="P15757" s="118"/>
      <c r="Q15757" s="118"/>
      <c r="R15757" s="118"/>
      <c r="S15757" s="118"/>
      <c r="T15757" s="118"/>
      <c r="U15757" s="118"/>
      <c r="V15757" s="118"/>
      <c r="W15757" s="118"/>
      <c r="X15757" s="118"/>
      <c r="Y15757" s="118"/>
      <c r="Z15757" s="118"/>
      <c r="AA15757" s="118"/>
      <c r="AB15757" s="118"/>
    </row>
    <row r="15758" spans="1:28">
      <c r="A15758" s="113"/>
      <c r="B15758" s="113"/>
      <c r="C15758" s="114"/>
      <c r="D15758" s="115"/>
      <c r="E15758" s="115"/>
      <c r="F15758" s="116"/>
      <c r="G15758" s="116"/>
      <c r="H15758" s="116"/>
      <c r="I15758" s="116"/>
      <c r="J15758" s="117"/>
      <c r="K15758" s="117"/>
      <c r="L15758" s="114"/>
      <c r="M15758" s="114"/>
      <c r="N15758" s="114"/>
      <c r="O15758" s="114"/>
      <c r="P15758" s="118"/>
      <c r="Q15758" s="118"/>
      <c r="R15758" s="118"/>
      <c r="S15758" s="118"/>
      <c r="T15758" s="118"/>
      <c r="U15758" s="118"/>
      <c r="V15758" s="118"/>
      <c r="W15758" s="118"/>
      <c r="X15758" s="118"/>
      <c r="Y15758" s="118"/>
      <c r="Z15758" s="118"/>
      <c r="AA15758" s="118"/>
      <c r="AB15758" s="118"/>
    </row>
    <row r="15759" spans="1:28">
      <c r="A15759" s="113"/>
      <c r="B15759" s="113"/>
      <c r="C15759" s="114"/>
      <c r="D15759" s="115"/>
      <c r="E15759" s="115"/>
      <c r="F15759" s="116"/>
      <c r="G15759" s="116"/>
      <c r="H15759" s="116"/>
      <c r="I15759" s="116"/>
      <c r="J15759" s="117"/>
      <c r="K15759" s="117"/>
      <c r="L15759" s="114"/>
      <c r="M15759" s="114"/>
      <c r="N15759" s="114"/>
      <c r="O15759" s="114"/>
      <c r="P15759" s="118"/>
      <c r="Q15759" s="118"/>
      <c r="R15759" s="118"/>
      <c r="S15759" s="118"/>
      <c r="T15759" s="118"/>
      <c r="U15759" s="118"/>
      <c r="V15759" s="118"/>
      <c r="W15759" s="118"/>
      <c r="X15759" s="118"/>
      <c r="Y15759" s="118"/>
      <c r="Z15759" s="118"/>
      <c r="AA15759" s="118"/>
      <c r="AB15759" s="118"/>
    </row>
    <row r="15760" spans="1:28">
      <c r="A15760" s="113"/>
      <c r="B15760" s="113"/>
      <c r="C15760" s="114"/>
      <c r="D15760" s="115"/>
      <c r="E15760" s="115"/>
      <c r="F15760" s="116"/>
      <c r="G15760" s="116"/>
      <c r="H15760" s="116"/>
      <c r="I15760" s="116"/>
      <c r="J15760" s="117"/>
      <c r="K15760" s="117"/>
      <c r="L15760" s="114"/>
      <c r="M15760" s="114"/>
      <c r="N15760" s="114"/>
      <c r="O15760" s="114"/>
      <c r="P15760" s="118"/>
      <c r="Q15760" s="118"/>
      <c r="R15760" s="118"/>
      <c r="S15760" s="118"/>
      <c r="T15760" s="118"/>
      <c r="U15760" s="118"/>
      <c r="V15760" s="118"/>
      <c r="W15760" s="118"/>
      <c r="X15760" s="118"/>
      <c r="Y15760" s="118"/>
      <c r="Z15760" s="118"/>
      <c r="AA15760" s="118"/>
      <c r="AB15760" s="118"/>
    </row>
    <row r="15761" spans="1:28">
      <c r="A15761" s="113"/>
      <c r="B15761" s="113"/>
      <c r="C15761" s="114"/>
      <c r="D15761" s="115"/>
      <c r="E15761" s="115"/>
      <c r="F15761" s="116"/>
      <c r="G15761" s="116"/>
      <c r="H15761" s="116"/>
      <c r="I15761" s="116"/>
      <c r="J15761" s="117"/>
      <c r="K15761" s="117"/>
      <c r="L15761" s="114"/>
      <c r="M15761" s="114"/>
      <c r="N15761" s="114"/>
      <c r="O15761" s="114"/>
      <c r="P15761" s="118"/>
      <c r="Q15761" s="118"/>
      <c r="R15761" s="118"/>
      <c r="S15761" s="118"/>
      <c r="T15761" s="118"/>
      <c r="U15761" s="118"/>
      <c r="V15761" s="118"/>
      <c r="W15761" s="118"/>
      <c r="X15761" s="118"/>
      <c r="Y15761" s="118"/>
      <c r="Z15761" s="118"/>
      <c r="AA15761" s="118"/>
      <c r="AB15761" s="118"/>
    </row>
    <row r="15762" spans="1:28">
      <c r="A15762" s="113"/>
      <c r="B15762" s="113"/>
      <c r="C15762" s="114"/>
      <c r="D15762" s="115"/>
      <c r="E15762" s="115"/>
      <c r="F15762" s="116"/>
      <c r="G15762" s="116"/>
      <c r="H15762" s="116"/>
      <c r="I15762" s="116"/>
      <c r="J15762" s="117"/>
      <c r="K15762" s="117"/>
      <c r="L15762" s="114"/>
      <c r="M15762" s="114"/>
      <c r="N15762" s="114"/>
      <c r="O15762" s="114"/>
      <c r="P15762" s="118"/>
      <c r="Q15762" s="118"/>
      <c r="R15762" s="118"/>
      <c r="S15762" s="118"/>
      <c r="T15762" s="118"/>
      <c r="U15762" s="118"/>
      <c r="V15762" s="118"/>
      <c r="W15762" s="118"/>
      <c r="X15762" s="118"/>
      <c r="Y15762" s="118"/>
      <c r="Z15762" s="118"/>
      <c r="AA15762" s="118"/>
      <c r="AB15762" s="118"/>
    </row>
    <row r="15763" spans="1:28">
      <c r="A15763" s="113"/>
      <c r="B15763" s="113"/>
      <c r="C15763" s="114"/>
      <c r="D15763" s="115"/>
      <c r="E15763" s="115"/>
      <c r="F15763" s="116"/>
      <c r="G15763" s="116"/>
      <c r="H15763" s="116"/>
      <c r="I15763" s="116"/>
      <c r="J15763" s="117"/>
      <c r="K15763" s="117"/>
      <c r="L15763" s="114"/>
      <c r="M15763" s="114"/>
      <c r="N15763" s="114"/>
      <c r="O15763" s="114"/>
      <c r="P15763" s="118"/>
      <c r="Q15763" s="118"/>
      <c r="R15763" s="118"/>
      <c r="S15763" s="118"/>
      <c r="T15763" s="118"/>
      <c r="U15763" s="118"/>
      <c r="V15763" s="118"/>
      <c r="W15763" s="118"/>
      <c r="X15763" s="118"/>
      <c r="Y15763" s="118"/>
      <c r="Z15763" s="118"/>
      <c r="AA15763" s="118"/>
      <c r="AB15763" s="118"/>
    </row>
    <row r="15764" spans="1:28">
      <c r="A15764" s="113"/>
      <c r="B15764" s="113"/>
      <c r="C15764" s="114"/>
      <c r="D15764" s="115"/>
      <c r="E15764" s="115"/>
      <c r="F15764" s="116"/>
      <c r="G15764" s="116"/>
      <c r="H15764" s="116"/>
      <c r="I15764" s="116"/>
      <c r="J15764" s="117"/>
      <c r="K15764" s="117"/>
      <c r="L15764" s="114"/>
      <c r="M15764" s="114"/>
      <c r="N15764" s="114"/>
      <c r="O15764" s="114"/>
      <c r="P15764" s="118"/>
      <c r="Q15764" s="118"/>
      <c r="R15764" s="118"/>
      <c r="S15764" s="118"/>
      <c r="T15764" s="118"/>
      <c r="U15764" s="118"/>
      <c r="V15764" s="118"/>
      <c r="W15764" s="118"/>
      <c r="X15764" s="118"/>
      <c r="Y15764" s="118"/>
      <c r="Z15764" s="118"/>
      <c r="AA15764" s="118"/>
      <c r="AB15764" s="118"/>
    </row>
    <row r="15765" spans="1:28">
      <c r="A15765" s="113"/>
      <c r="B15765" s="113"/>
      <c r="C15765" s="114"/>
      <c r="D15765" s="115"/>
      <c r="E15765" s="115"/>
      <c r="F15765" s="116"/>
      <c r="G15765" s="116"/>
      <c r="H15765" s="116"/>
      <c r="I15765" s="116"/>
      <c r="J15765" s="117"/>
      <c r="K15765" s="117"/>
      <c r="L15765" s="114"/>
      <c r="M15765" s="114"/>
      <c r="N15765" s="114"/>
      <c r="O15765" s="114"/>
      <c r="P15765" s="118"/>
      <c r="Q15765" s="118"/>
      <c r="R15765" s="118"/>
      <c r="S15765" s="118"/>
      <c r="T15765" s="118"/>
      <c r="U15765" s="118"/>
      <c r="V15765" s="118"/>
      <c r="W15765" s="118"/>
      <c r="X15765" s="118"/>
      <c r="Y15765" s="118"/>
      <c r="Z15765" s="118"/>
      <c r="AA15765" s="118"/>
      <c r="AB15765" s="118"/>
    </row>
    <row r="15766" spans="1:28">
      <c r="A15766" s="113"/>
      <c r="B15766" s="113"/>
      <c r="C15766" s="114"/>
      <c r="D15766" s="115"/>
      <c r="E15766" s="115"/>
      <c r="F15766" s="116"/>
      <c r="G15766" s="116"/>
      <c r="H15766" s="116"/>
      <c r="I15766" s="116"/>
      <c r="J15766" s="117"/>
      <c r="K15766" s="117"/>
      <c r="L15766" s="114"/>
      <c r="M15766" s="114"/>
      <c r="N15766" s="114"/>
      <c r="O15766" s="114"/>
      <c r="P15766" s="118"/>
      <c r="Q15766" s="118"/>
      <c r="R15766" s="118"/>
      <c r="S15766" s="118"/>
      <c r="T15766" s="118"/>
      <c r="U15766" s="118"/>
      <c r="V15766" s="118"/>
      <c r="W15766" s="118"/>
      <c r="X15766" s="118"/>
      <c r="Y15766" s="118"/>
      <c r="Z15766" s="118"/>
      <c r="AA15766" s="118"/>
      <c r="AB15766" s="118"/>
    </row>
    <row r="15767" spans="1:28">
      <c r="A15767" s="113"/>
      <c r="B15767" s="113"/>
      <c r="C15767" s="114"/>
      <c r="D15767" s="115"/>
      <c r="E15767" s="115"/>
      <c r="F15767" s="116"/>
      <c r="G15767" s="116"/>
      <c r="H15767" s="116"/>
      <c r="I15767" s="116"/>
      <c r="J15767" s="117"/>
      <c r="K15767" s="117"/>
      <c r="L15767" s="114"/>
      <c r="M15767" s="114"/>
      <c r="N15767" s="114"/>
      <c r="O15767" s="114"/>
      <c r="P15767" s="118"/>
      <c r="Q15767" s="118"/>
      <c r="R15767" s="118"/>
      <c r="S15767" s="118"/>
      <c r="T15767" s="118"/>
      <c r="U15767" s="118"/>
      <c r="V15767" s="118"/>
      <c r="W15767" s="118"/>
      <c r="X15767" s="118"/>
      <c r="Y15767" s="118"/>
      <c r="Z15767" s="118"/>
      <c r="AA15767" s="118"/>
      <c r="AB15767" s="118"/>
    </row>
    <row r="15768" spans="1:28">
      <c r="A15768" s="113"/>
      <c r="B15768" s="113"/>
      <c r="C15768" s="114"/>
      <c r="D15768" s="115"/>
      <c r="E15768" s="115"/>
      <c r="F15768" s="116"/>
      <c r="G15768" s="116"/>
      <c r="H15768" s="116"/>
      <c r="I15768" s="116"/>
      <c r="J15768" s="117"/>
      <c r="K15768" s="117"/>
      <c r="L15768" s="114"/>
      <c r="M15768" s="114"/>
      <c r="N15768" s="114"/>
      <c r="O15768" s="114"/>
      <c r="P15768" s="118"/>
      <c r="Q15768" s="118"/>
      <c r="R15768" s="118"/>
      <c r="S15768" s="118"/>
      <c r="T15768" s="118"/>
      <c r="U15768" s="118"/>
      <c r="V15768" s="118"/>
      <c r="W15768" s="118"/>
      <c r="X15768" s="118"/>
      <c r="Y15768" s="118"/>
      <c r="Z15768" s="118"/>
      <c r="AA15768" s="118"/>
      <c r="AB15768" s="118"/>
    </row>
    <row r="15769" spans="1:28">
      <c r="A15769" s="113"/>
      <c r="B15769" s="113"/>
      <c r="C15769" s="114"/>
      <c r="D15769" s="115"/>
      <c r="E15769" s="115"/>
      <c r="F15769" s="116"/>
      <c r="G15769" s="116"/>
      <c r="H15769" s="116"/>
      <c r="I15769" s="116"/>
      <c r="J15769" s="117"/>
      <c r="K15769" s="117"/>
      <c r="L15769" s="114"/>
      <c r="M15769" s="114"/>
      <c r="N15769" s="114"/>
      <c r="O15769" s="114"/>
      <c r="P15769" s="118"/>
      <c r="Q15769" s="118"/>
      <c r="R15769" s="118"/>
      <c r="S15769" s="118"/>
      <c r="T15769" s="118"/>
      <c r="U15769" s="118"/>
      <c r="V15769" s="118"/>
      <c r="W15769" s="118"/>
      <c r="X15769" s="118"/>
      <c r="Y15769" s="118"/>
      <c r="Z15769" s="118"/>
      <c r="AA15769" s="118"/>
      <c r="AB15769" s="118"/>
    </row>
    <row r="15770" spans="1:28">
      <c r="A15770" s="113"/>
      <c r="B15770" s="113"/>
      <c r="C15770" s="114"/>
      <c r="D15770" s="115"/>
      <c r="E15770" s="115"/>
      <c r="F15770" s="116"/>
      <c r="G15770" s="116"/>
      <c r="H15770" s="116"/>
      <c r="I15770" s="116"/>
      <c r="J15770" s="117"/>
      <c r="K15770" s="117"/>
      <c r="L15770" s="114"/>
      <c r="M15770" s="114"/>
      <c r="N15770" s="114"/>
      <c r="O15770" s="114"/>
      <c r="P15770" s="118"/>
      <c r="Q15770" s="118"/>
      <c r="R15770" s="118"/>
      <c r="S15770" s="118"/>
      <c r="T15770" s="118"/>
      <c r="U15770" s="118"/>
      <c r="V15770" s="118"/>
      <c r="W15770" s="118"/>
      <c r="X15770" s="118"/>
      <c r="Y15770" s="118"/>
      <c r="Z15770" s="118"/>
      <c r="AA15770" s="118"/>
      <c r="AB15770" s="118"/>
    </row>
    <row r="15771" spans="1:28">
      <c r="A15771" s="113"/>
      <c r="B15771" s="113"/>
      <c r="C15771" s="114"/>
      <c r="D15771" s="115"/>
      <c r="E15771" s="115"/>
      <c r="F15771" s="116"/>
      <c r="G15771" s="116"/>
      <c r="H15771" s="116"/>
      <c r="I15771" s="116"/>
      <c r="J15771" s="117"/>
      <c r="K15771" s="117"/>
      <c r="L15771" s="114"/>
      <c r="M15771" s="114"/>
      <c r="N15771" s="114"/>
      <c r="O15771" s="114"/>
      <c r="P15771" s="118"/>
      <c r="Q15771" s="118"/>
      <c r="R15771" s="118"/>
      <c r="S15771" s="118"/>
      <c r="T15771" s="118"/>
      <c r="U15771" s="118"/>
      <c r="V15771" s="118"/>
      <c r="W15771" s="118"/>
      <c r="X15771" s="118"/>
      <c r="Y15771" s="118"/>
      <c r="Z15771" s="118"/>
      <c r="AA15771" s="118"/>
      <c r="AB15771" s="118"/>
    </row>
    <row r="15772" spans="1:28">
      <c r="A15772" s="113"/>
      <c r="B15772" s="113"/>
      <c r="C15772" s="114"/>
      <c r="D15772" s="115"/>
      <c r="E15772" s="115"/>
      <c r="F15772" s="116"/>
      <c r="G15772" s="116"/>
      <c r="H15772" s="116"/>
      <c r="I15772" s="116"/>
      <c r="J15772" s="117"/>
      <c r="K15772" s="117"/>
      <c r="L15772" s="114"/>
      <c r="M15772" s="114"/>
      <c r="N15772" s="114"/>
      <c r="O15772" s="114"/>
      <c r="P15772" s="118"/>
      <c r="Q15772" s="118"/>
      <c r="R15772" s="118"/>
      <c r="S15772" s="118"/>
      <c r="T15772" s="118"/>
      <c r="U15772" s="118"/>
      <c r="V15772" s="118"/>
      <c r="W15772" s="118"/>
      <c r="X15772" s="118"/>
      <c r="Y15772" s="118"/>
      <c r="Z15772" s="118"/>
      <c r="AA15772" s="118"/>
      <c r="AB15772" s="118"/>
    </row>
    <row r="15773" spans="1:28">
      <c r="A15773" s="113"/>
      <c r="B15773" s="113"/>
      <c r="C15773" s="114"/>
      <c r="D15773" s="115"/>
      <c r="E15773" s="115"/>
      <c r="F15773" s="116"/>
      <c r="G15773" s="116"/>
      <c r="H15773" s="116"/>
      <c r="I15773" s="116"/>
      <c r="J15773" s="117"/>
      <c r="K15773" s="117"/>
      <c r="L15773" s="114"/>
      <c r="M15773" s="114"/>
      <c r="N15773" s="114"/>
      <c r="O15773" s="114"/>
      <c r="P15773" s="118"/>
      <c r="Q15773" s="118"/>
      <c r="R15773" s="118"/>
      <c r="S15773" s="118"/>
      <c r="T15773" s="118"/>
      <c r="U15773" s="118"/>
      <c r="V15773" s="118"/>
      <c r="W15773" s="118"/>
      <c r="X15773" s="118"/>
      <c r="Y15773" s="118"/>
      <c r="Z15773" s="118"/>
      <c r="AA15773" s="118"/>
      <c r="AB15773" s="118"/>
    </row>
    <row r="15774" spans="1:28">
      <c r="A15774" s="113"/>
      <c r="B15774" s="113"/>
      <c r="C15774" s="114"/>
      <c r="D15774" s="115"/>
      <c r="E15774" s="115"/>
      <c r="F15774" s="116"/>
      <c r="G15774" s="116"/>
      <c r="H15774" s="116"/>
      <c r="I15774" s="116"/>
      <c r="J15774" s="117"/>
      <c r="K15774" s="117"/>
      <c r="L15774" s="114"/>
      <c r="M15774" s="114"/>
      <c r="N15774" s="114"/>
      <c r="O15774" s="114"/>
      <c r="P15774" s="118"/>
      <c r="Q15774" s="118"/>
      <c r="R15774" s="118"/>
      <c r="S15774" s="118"/>
      <c r="T15774" s="118"/>
      <c r="U15774" s="118"/>
      <c r="V15774" s="118"/>
      <c r="W15774" s="118"/>
      <c r="X15774" s="118"/>
      <c r="Y15774" s="118"/>
      <c r="Z15774" s="118"/>
      <c r="AA15774" s="118"/>
      <c r="AB15774" s="118"/>
    </row>
    <row r="15775" spans="1:28">
      <c r="A15775" s="113"/>
      <c r="B15775" s="113"/>
      <c r="C15775" s="114"/>
      <c r="D15775" s="115"/>
      <c r="E15775" s="115"/>
      <c r="F15775" s="116"/>
      <c r="G15775" s="116"/>
      <c r="H15775" s="116"/>
      <c r="I15775" s="116"/>
      <c r="J15775" s="117"/>
      <c r="K15775" s="117"/>
      <c r="L15775" s="114"/>
      <c r="M15775" s="114"/>
      <c r="N15775" s="114"/>
      <c r="O15775" s="114"/>
      <c r="P15775" s="118"/>
      <c r="Q15775" s="118"/>
      <c r="R15775" s="118"/>
      <c r="S15775" s="118"/>
      <c r="T15775" s="118"/>
      <c r="U15775" s="118"/>
      <c r="V15775" s="118"/>
      <c r="W15775" s="118"/>
      <c r="X15775" s="118"/>
      <c r="Y15775" s="118"/>
      <c r="Z15775" s="118"/>
      <c r="AA15775" s="118"/>
      <c r="AB15775" s="118"/>
    </row>
    <row r="15776" spans="1:28">
      <c r="A15776" s="113"/>
      <c r="B15776" s="113"/>
      <c r="C15776" s="114"/>
      <c r="D15776" s="115"/>
      <c r="E15776" s="115"/>
      <c r="F15776" s="116"/>
      <c r="G15776" s="116"/>
      <c r="H15776" s="116"/>
      <c r="I15776" s="116"/>
      <c r="J15776" s="117"/>
      <c r="K15776" s="117"/>
      <c r="L15776" s="114"/>
      <c r="M15776" s="114"/>
      <c r="N15776" s="114"/>
      <c r="O15776" s="114"/>
      <c r="P15776" s="118"/>
      <c r="Q15776" s="118"/>
      <c r="R15776" s="118"/>
      <c r="S15776" s="118"/>
      <c r="T15776" s="118"/>
      <c r="U15776" s="118"/>
      <c r="V15776" s="118"/>
      <c r="W15776" s="118"/>
      <c r="X15776" s="118"/>
      <c r="Y15776" s="118"/>
      <c r="Z15776" s="118"/>
      <c r="AA15776" s="118"/>
      <c r="AB15776" s="118"/>
    </row>
    <row r="15777" spans="1:28">
      <c r="A15777" s="113"/>
      <c r="B15777" s="113"/>
      <c r="C15777" s="114"/>
      <c r="D15777" s="115"/>
      <c r="E15777" s="115"/>
      <c r="F15777" s="116"/>
      <c r="G15777" s="116"/>
      <c r="H15777" s="116"/>
      <c r="I15777" s="116"/>
      <c r="J15777" s="117"/>
      <c r="K15777" s="117"/>
      <c r="L15777" s="114"/>
      <c r="M15777" s="114"/>
      <c r="N15777" s="114"/>
      <c r="O15777" s="114"/>
      <c r="P15777" s="118"/>
      <c r="Q15777" s="118"/>
      <c r="R15777" s="118"/>
      <c r="S15777" s="118"/>
      <c r="T15777" s="118"/>
      <c r="U15777" s="118"/>
      <c r="V15777" s="118"/>
      <c r="W15777" s="118"/>
      <c r="X15777" s="118"/>
      <c r="Y15777" s="118"/>
      <c r="Z15777" s="118"/>
      <c r="AA15777" s="118"/>
      <c r="AB15777" s="118"/>
    </row>
    <row r="15778" spans="1:28">
      <c r="A15778" s="113"/>
      <c r="B15778" s="113"/>
      <c r="C15778" s="114"/>
      <c r="D15778" s="115"/>
      <c r="E15778" s="115"/>
      <c r="F15778" s="116"/>
      <c r="G15778" s="116"/>
      <c r="H15778" s="116"/>
      <c r="I15778" s="116"/>
      <c r="J15778" s="117"/>
      <c r="K15778" s="117"/>
      <c r="L15778" s="114"/>
      <c r="M15778" s="114"/>
      <c r="N15778" s="114"/>
      <c r="O15778" s="114"/>
      <c r="P15778" s="118"/>
      <c r="Q15778" s="118"/>
      <c r="R15778" s="118"/>
      <c r="S15778" s="118"/>
      <c r="T15778" s="118"/>
      <c r="U15778" s="118"/>
      <c r="V15778" s="118"/>
      <c r="W15778" s="118"/>
      <c r="X15778" s="118"/>
      <c r="Y15778" s="118"/>
      <c r="Z15778" s="118"/>
      <c r="AA15778" s="118"/>
      <c r="AB15778" s="118"/>
    </row>
    <row r="15779" spans="1:28">
      <c r="A15779" s="113"/>
      <c r="B15779" s="113"/>
      <c r="C15779" s="114"/>
      <c r="D15779" s="115"/>
      <c r="E15779" s="115"/>
      <c r="F15779" s="116"/>
      <c r="G15779" s="116"/>
      <c r="H15779" s="116"/>
      <c r="I15779" s="116"/>
      <c r="J15779" s="117"/>
      <c r="K15779" s="117"/>
      <c r="L15779" s="114"/>
      <c r="M15779" s="114"/>
      <c r="N15779" s="114"/>
      <c r="O15779" s="114"/>
      <c r="P15779" s="118"/>
      <c r="Q15779" s="118"/>
      <c r="R15779" s="118"/>
      <c r="S15779" s="118"/>
      <c r="T15779" s="118"/>
      <c r="U15779" s="118"/>
      <c r="V15779" s="118"/>
      <c r="W15779" s="118"/>
      <c r="X15779" s="118"/>
      <c r="Y15779" s="118"/>
      <c r="Z15779" s="118"/>
      <c r="AA15779" s="118"/>
      <c r="AB15779" s="118"/>
    </row>
    <row r="15780" spans="1:28">
      <c r="A15780" s="113"/>
      <c r="B15780" s="113"/>
      <c r="C15780" s="114"/>
      <c r="D15780" s="115"/>
      <c r="E15780" s="115"/>
      <c r="F15780" s="116"/>
      <c r="G15780" s="116"/>
      <c r="H15780" s="116"/>
      <c r="I15780" s="116"/>
      <c r="J15780" s="117"/>
      <c r="K15780" s="117"/>
      <c r="L15780" s="114"/>
      <c r="M15780" s="114"/>
      <c r="N15780" s="114"/>
      <c r="O15780" s="114"/>
      <c r="P15780" s="118"/>
      <c r="Q15780" s="118"/>
      <c r="R15780" s="118"/>
      <c r="S15780" s="118"/>
      <c r="T15780" s="118"/>
      <c r="U15780" s="118"/>
      <c r="V15780" s="118"/>
      <c r="W15780" s="118"/>
      <c r="X15780" s="118"/>
      <c r="Y15780" s="118"/>
      <c r="Z15780" s="118"/>
      <c r="AA15780" s="118"/>
      <c r="AB15780" s="118"/>
    </row>
    <row r="15781" spans="1:28">
      <c r="A15781" s="113"/>
      <c r="B15781" s="113"/>
      <c r="C15781" s="114"/>
      <c r="D15781" s="115"/>
      <c r="E15781" s="115"/>
      <c r="F15781" s="116"/>
      <c r="G15781" s="116"/>
      <c r="H15781" s="116"/>
      <c r="I15781" s="116"/>
      <c r="J15781" s="117"/>
      <c r="K15781" s="117"/>
      <c r="L15781" s="114"/>
      <c r="M15781" s="114"/>
      <c r="N15781" s="114"/>
      <c r="O15781" s="114"/>
      <c r="P15781" s="118"/>
      <c r="Q15781" s="118"/>
      <c r="R15781" s="118"/>
      <c r="S15781" s="118"/>
      <c r="T15781" s="118"/>
      <c r="U15781" s="118"/>
      <c r="V15781" s="118"/>
      <c r="W15781" s="118"/>
      <c r="X15781" s="118"/>
      <c r="Y15781" s="118"/>
      <c r="Z15781" s="118"/>
      <c r="AA15781" s="118"/>
      <c r="AB15781" s="118"/>
    </row>
    <row r="15782" spans="1:28">
      <c r="A15782" s="113"/>
      <c r="B15782" s="113"/>
      <c r="C15782" s="114"/>
      <c r="D15782" s="115"/>
      <c r="E15782" s="115"/>
      <c r="F15782" s="116"/>
      <c r="G15782" s="116"/>
      <c r="H15782" s="116"/>
      <c r="I15782" s="116"/>
      <c r="J15782" s="117"/>
      <c r="K15782" s="117"/>
      <c r="L15782" s="114"/>
      <c r="M15782" s="114"/>
      <c r="N15782" s="114"/>
      <c r="O15782" s="114"/>
      <c r="P15782" s="118"/>
      <c r="Q15782" s="118"/>
      <c r="R15782" s="118"/>
      <c r="S15782" s="118"/>
      <c r="T15782" s="118"/>
      <c r="U15782" s="118"/>
      <c r="V15782" s="118"/>
      <c r="W15782" s="118"/>
      <c r="X15782" s="118"/>
      <c r="Y15782" s="118"/>
      <c r="Z15782" s="118"/>
      <c r="AA15782" s="118"/>
      <c r="AB15782" s="118"/>
    </row>
    <row r="15783" spans="1:28">
      <c r="A15783" s="113"/>
      <c r="B15783" s="113"/>
      <c r="C15783" s="114"/>
      <c r="D15783" s="115"/>
      <c r="E15783" s="115"/>
      <c r="F15783" s="116"/>
      <c r="G15783" s="116"/>
      <c r="H15783" s="116"/>
      <c r="I15783" s="116"/>
      <c r="J15783" s="117"/>
      <c r="K15783" s="117"/>
      <c r="L15783" s="114"/>
      <c r="M15783" s="114"/>
      <c r="N15783" s="114"/>
      <c r="O15783" s="114"/>
      <c r="P15783" s="118"/>
      <c r="Q15783" s="118"/>
      <c r="R15783" s="118"/>
      <c r="S15783" s="118"/>
      <c r="T15783" s="118"/>
      <c r="U15783" s="118"/>
      <c r="V15783" s="118"/>
      <c r="W15783" s="118"/>
      <c r="X15783" s="118"/>
      <c r="Y15783" s="118"/>
      <c r="Z15783" s="118"/>
      <c r="AA15783" s="118"/>
      <c r="AB15783" s="118"/>
    </row>
    <row r="15784" spans="1:28">
      <c r="A15784" s="113"/>
      <c r="B15784" s="113"/>
      <c r="C15784" s="114"/>
      <c r="D15784" s="115"/>
      <c r="E15784" s="115"/>
      <c r="F15784" s="116"/>
      <c r="G15784" s="116"/>
      <c r="H15784" s="116"/>
      <c r="I15784" s="116"/>
      <c r="J15784" s="117"/>
      <c r="K15784" s="117"/>
      <c r="L15784" s="114"/>
      <c r="M15784" s="114"/>
      <c r="N15784" s="114"/>
      <c r="O15784" s="114"/>
      <c r="P15784" s="118"/>
      <c r="Q15784" s="118"/>
      <c r="R15784" s="118"/>
      <c r="S15784" s="118"/>
      <c r="T15784" s="118"/>
      <c r="U15784" s="118"/>
      <c r="V15784" s="118"/>
      <c r="W15784" s="118"/>
      <c r="X15784" s="118"/>
      <c r="Y15784" s="118"/>
      <c r="Z15784" s="118"/>
      <c r="AA15784" s="118"/>
      <c r="AB15784" s="118"/>
    </row>
    <row r="15785" spans="1:28">
      <c r="A15785" s="113"/>
      <c r="B15785" s="113"/>
      <c r="C15785" s="114"/>
      <c r="D15785" s="115"/>
      <c r="E15785" s="115"/>
      <c r="F15785" s="116"/>
      <c r="G15785" s="116"/>
      <c r="H15785" s="116"/>
      <c r="I15785" s="116"/>
      <c r="J15785" s="117"/>
      <c r="K15785" s="117"/>
      <c r="L15785" s="114"/>
      <c r="M15785" s="114"/>
      <c r="N15785" s="114"/>
      <c r="O15785" s="114"/>
      <c r="P15785" s="118"/>
      <c r="Q15785" s="118"/>
      <c r="R15785" s="118"/>
      <c r="S15785" s="118"/>
      <c r="T15785" s="118"/>
      <c r="U15785" s="118"/>
      <c r="V15785" s="118"/>
      <c r="W15785" s="118"/>
      <c r="X15785" s="118"/>
      <c r="Y15785" s="118"/>
      <c r="Z15785" s="118"/>
      <c r="AA15785" s="118"/>
      <c r="AB15785" s="118"/>
    </row>
    <row r="15786" spans="1:28">
      <c r="A15786" s="113"/>
      <c r="B15786" s="113"/>
      <c r="C15786" s="114"/>
      <c r="D15786" s="115"/>
      <c r="E15786" s="115"/>
      <c r="F15786" s="116"/>
      <c r="G15786" s="116"/>
      <c r="H15786" s="116"/>
      <c r="I15786" s="116"/>
      <c r="J15786" s="117"/>
      <c r="K15786" s="117"/>
      <c r="L15786" s="114"/>
      <c r="M15786" s="114"/>
      <c r="N15786" s="114"/>
      <c r="O15786" s="114"/>
      <c r="P15786" s="118"/>
      <c r="Q15786" s="118"/>
      <c r="R15786" s="118"/>
      <c r="S15786" s="118"/>
      <c r="T15786" s="118"/>
      <c r="U15786" s="118"/>
      <c r="V15786" s="118"/>
      <c r="W15786" s="118"/>
      <c r="X15786" s="118"/>
      <c r="Y15786" s="118"/>
      <c r="Z15786" s="118"/>
      <c r="AA15786" s="118"/>
      <c r="AB15786" s="118"/>
    </row>
    <row r="15787" spans="1:28">
      <c r="A15787" s="113"/>
      <c r="B15787" s="113"/>
      <c r="C15787" s="114"/>
      <c r="D15787" s="115"/>
      <c r="E15787" s="115"/>
      <c r="F15787" s="116"/>
      <c r="G15787" s="116"/>
      <c r="H15787" s="116"/>
      <c r="I15787" s="116"/>
      <c r="J15787" s="117"/>
      <c r="K15787" s="117"/>
      <c r="L15787" s="114"/>
      <c r="M15787" s="114"/>
      <c r="N15787" s="114"/>
      <c r="O15787" s="114"/>
      <c r="P15787" s="118"/>
      <c r="Q15787" s="118"/>
      <c r="R15787" s="118"/>
      <c r="S15787" s="118"/>
      <c r="T15787" s="118"/>
      <c r="U15787" s="118"/>
      <c r="V15787" s="118"/>
      <c r="W15787" s="118"/>
      <c r="X15787" s="118"/>
      <c r="Y15787" s="118"/>
      <c r="Z15787" s="118"/>
      <c r="AA15787" s="118"/>
      <c r="AB15787" s="118"/>
    </row>
    <row r="15788" spans="1:28">
      <c r="A15788" s="113"/>
      <c r="B15788" s="113"/>
      <c r="C15788" s="114"/>
      <c r="D15788" s="115"/>
      <c r="E15788" s="115"/>
      <c r="F15788" s="116"/>
      <c r="G15788" s="116"/>
      <c r="H15788" s="116"/>
      <c r="I15788" s="116"/>
      <c r="J15788" s="117"/>
      <c r="K15788" s="117"/>
      <c r="L15788" s="114"/>
      <c r="M15788" s="114"/>
      <c r="N15788" s="114"/>
      <c r="O15788" s="114"/>
      <c r="P15788" s="118"/>
      <c r="Q15788" s="118"/>
      <c r="R15788" s="118"/>
      <c r="S15788" s="118"/>
      <c r="T15788" s="118"/>
      <c r="U15788" s="118"/>
      <c r="V15788" s="118"/>
      <c r="W15788" s="118"/>
      <c r="X15788" s="118"/>
      <c r="Y15788" s="118"/>
      <c r="Z15788" s="118"/>
      <c r="AA15788" s="118"/>
      <c r="AB15788" s="118"/>
    </row>
    <row r="15789" spans="1:28">
      <c r="A15789" s="113"/>
      <c r="B15789" s="113"/>
      <c r="C15789" s="114"/>
      <c r="D15789" s="115"/>
      <c r="E15789" s="115"/>
      <c r="F15789" s="116"/>
      <c r="G15789" s="116"/>
      <c r="H15789" s="116"/>
      <c r="I15789" s="116"/>
      <c r="J15789" s="117"/>
      <c r="K15789" s="117"/>
      <c r="L15789" s="114"/>
      <c r="M15789" s="114"/>
      <c r="N15789" s="114"/>
      <c r="O15789" s="114"/>
      <c r="P15789" s="118"/>
      <c r="Q15789" s="118"/>
      <c r="R15789" s="118"/>
      <c r="S15789" s="118"/>
      <c r="T15789" s="118"/>
      <c r="U15789" s="118"/>
      <c r="V15789" s="118"/>
      <c r="W15789" s="118"/>
      <c r="X15789" s="118"/>
      <c r="Y15789" s="118"/>
      <c r="Z15789" s="118"/>
      <c r="AA15789" s="118"/>
      <c r="AB15789" s="118"/>
    </row>
    <row r="15790" spans="1:28">
      <c r="A15790" s="113"/>
      <c r="B15790" s="113"/>
      <c r="C15790" s="114"/>
      <c r="D15790" s="115"/>
      <c r="E15790" s="115"/>
      <c r="F15790" s="116"/>
      <c r="G15790" s="116"/>
      <c r="H15790" s="116"/>
      <c r="I15790" s="116"/>
      <c r="J15790" s="117"/>
      <c r="K15790" s="117"/>
      <c r="L15790" s="114"/>
      <c r="M15790" s="114"/>
      <c r="N15790" s="114"/>
      <c r="O15790" s="114"/>
      <c r="P15790" s="118"/>
      <c r="Q15790" s="118"/>
      <c r="R15790" s="118"/>
      <c r="S15790" s="118"/>
      <c r="T15790" s="118"/>
      <c r="U15790" s="118"/>
      <c r="V15790" s="118"/>
      <c r="W15790" s="118"/>
      <c r="X15790" s="118"/>
      <c r="Y15790" s="118"/>
      <c r="Z15790" s="118"/>
      <c r="AA15790" s="118"/>
      <c r="AB15790" s="118"/>
    </row>
    <row r="15791" spans="1:28">
      <c r="A15791" s="113"/>
      <c r="B15791" s="113"/>
      <c r="C15791" s="114"/>
      <c r="D15791" s="115"/>
      <c r="E15791" s="115"/>
      <c r="F15791" s="116"/>
      <c r="G15791" s="116"/>
      <c r="H15791" s="116"/>
      <c r="I15791" s="116"/>
      <c r="J15791" s="117"/>
      <c r="K15791" s="117"/>
      <c r="L15791" s="114"/>
      <c r="M15791" s="114"/>
      <c r="N15791" s="114"/>
      <c r="O15791" s="114"/>
      <c r="P15791" s="118"/>
      <c r="Q15791" s="118"/>
      <c r="R15791" s="118"/>
      <c r="S15791" s="118"/>
      <c r="T15791" s="118"/>
      <c r="U15791" s="118"/>
      <c r="V15791" s="118"/>
      <c r="W15791" s="118"/>
      <c r="X15791" s="118"/>
      <c r="Y15791" s="118"/>
      <c r="Z15791" s="118"/>
      <c r="AA15791" s="118"/>
      <c r="AB15791" s="118"/>
    </row>
    <row r="15792" spans="1:28">
      <c r="A15792" s="113"/>
      <c r="B15792" s="113"/>
      <c r="C15792" s="114"/>
      <c r="D15792" s="115"/>
      <c r="E15792" s="115"/>
      <c r="F15792" s="116"/>
      <c r="G15792" s="116"/>
      <c r="H15792" s="116"/>
      <c r="I15792" s="116"/>
      <c r="J15792" s="117"/>
      <c r="K15792" s="117"/>
      <c r="L15792" s="114"/>
      <c r="M15792" s="114"/>
      <c r="N15792" s="114"/>
      <c r="O15792" s="114"/>
      <c r="P15792" s="118"/>
      <c r="Q15792" s="118"/>
      <c r="R15792" s="118"/>
      <c r="S15792" s="118"/>
      <c r="T15792" s="118"/>
      <c r="U15792" s="118"/>
      <c r="V15792" s="118"/>
      <c r="W15792" s="118"/>
      <c r="X15792" s="118"/>
      <c r="Y15792" s="118"/>
      <c r="Z15792" s="118"/>
      <c r="AA15792" s="118"/>
      <c r="AB15792" s="118"/>
    </row>
    <row r="15793" spans="1:28">
      <c r="A15793" s="113"/>
      <c r="B15793" s="113"/>
      <c r="C15793" s="114"/>
      <c r="D15793" s="115"/>
      <c r="E15793" s="115"/>
      <c r="F15793" s="116"/>
      <c r="G15793" s="116"/>
      <c r="H15793" s="116"/>
      <c r="I15793" s="116"/>
      <c r="J15793" s="117"/>
      <c r="K15793" s="117"/>
      <c r="L15793" s="114"/>
      <c r="M15793" s="114"/>
      <c r="N15793" s="114"/>
      <c r="O15793" s="114"/>
      <c r="P15793" s="118"/>
      <c r="Q15793" s="118"/>
      <c r="R15793" s="118"/>
      <c r="S15793" s="118"/>
      <c r="T15793" s="118"/>
      <c r="U15793" s="118"/>
      <c r="V15793" s="118"/>
      <c r="W15793" s="118"/>
      <c r="X15793" s="118"/>
      <c r="Y15793" s="118"/>
      <c r="Z15793" s="118"/>
      <c r="AA15793" s="118"/>
      <c r="AB15793" s="118"/>
    </row>
    <row r="15794" spans="1:28">
      <c r="A15794" s="113"/>
      <c r="B15794" s="113"/>
      <c r="C15794" s="114"/>
      <c r="D15794" s="115"/>
      <c r="E15794" s="115"/>
      <c r="F15794" s="116"/>
      <c r="G15794" s="116"/>
      <c r="H15794" s="116"/>
      <c r="I15794" s="116"/>
      <c r="J15794" s="117"/>
      <c r="K15794" s="117"/>
      <c r="L15794" s="114"/>
      <c r="M15794" s="114"/>
      <c r="N15794" s="114"/>
      <c r="O15794" s="114"/>
      <c r="P15794" s="118"/>
      <c r="Q15794" s="118"/>
      <c r="R15794" s="118"/>
      <c r="S15794" s="118"/>
      <c r="T15794" s="118"/>
      <c r="U15794" s="118"/>
      <c r="V15794" s="118"/>
      <c r="W15794" s="118"/>
      <c r="X15794" s="118"/>
      <c r="Y15794" s="118"/>
      <c r="Z15794" s="118"/>
      <c r="AA15794" s="118"/>
      <c r="AB15794" s="118"/>
    </row>
    <row r="15795" spans="1:28">
      <c r="A15795" s="113"/>
      <c r="B15795" s="113"/>
      <c r="C15795" s="114"/>
      <c r="D15795" s="115"/>
      <c r="E15795" s="115"/>
      <c r="F15795" s="116"/>
      <c r="G15795" s="116"/>
      <c r="H15795" s="116"/>
      <c r="I15795" s="116"/>
      <c r="J15795" s="117"/>
      <c r="K15795" s="117"/>
      <c r="L15795" s="114"/>
      <c r="M15795" s="114"/>
      <c r="N15795" s="114"/>
      <c r="O15795" s="114"/>
      <c r="P15795" s="118"/>
      <c r="Q15795" s="118"/>
      <c r="R15795" s="118"/>
      <c r="S15795" s="118"/>
      <c r="T15795" s="118"/>
      <c r="U15795" s="118"/>
      <c r="V15795" s="118"/>
      <c r="W15795" s="118"/>
      <c r="X15795" s="118"/>
      <c r="Y15795" s="118"/>
      <c r="Z15795" s="118"/>
      <c r="AA15795" s="118"/>
      <c r="AB15795" s="118"/>
    </row>
    <row r="15796" spans="1:28">
      <c r="A15796" s="113"/>
      <c r="B15796" s="113"/>
      <c r="C15796" s="114"/>
      <c r="D15796" s="115"/>
      <c r="E15796" s="115"/>
      <c r="F15796" s="116"/>
      <c r="G15796" s="116"/>
      <c r="H15796" s="116"/>
      <c r="I15796" s="116"/>
      <c r="J15796" s="117"/>
      <c r="K15796" s="117"/>
      <c r="L15796" s="114"/>
      <c r="M15796" s="114"/>
      <c r="N15796" s="114"/>
      <c r="O15796" s="114"/>
      <c r="P15796" s="118"/>
      <c r="Q15796" s="118"/>
      <c r="R15796" s="118"/>
      <c r="S15796" s="118"/>
      <c r="T15796" s="118"/>
      <c r="U15796" s="118"/>
      <c r="V15796" s="118"/>
      <c r="W15796" s="118"/>
      <c r="X15796" s="118"/>
      <c r="Y15796" s="118"/>
      <c r="Z15796" s="118"/>
      <c r="AA15796" s="118"/>
      <c r="AB15796" s="118"/>
    </row>
    <row r="15797" spans="1:28">
      <c r="A15797" s="113"/>
      <c r="B15797" s="113"/>
      <c r="C15797" s="114"/>
      <c r="D15797" s="115"/>
      <c r="E15797" s="115"/>
      <c r="F15797" s="116"/>
      <c r="G15797" s="116"/>
      <c r="H15797" s="116"/>
      <c r="I15797" s="116"/>
      <c r="J15797" s="117"/>
      <c r="K15797" s="117"/>
      <c r="L15797" s="114"/>
      <c r="M15797" s="114"/>
      <c r="N15797" s="114"/>
      <c r="O15797" s="114"/>
      <c r="P15797" s="118"/>
      <c r="Q15797" s="118"/>
      <c r="R15797" s="118"/>
      <c r="S15797" s="118"/>
      <c r="T15797" s="118"/>
      <c r="U15797" s="118"/>
      <c r="V15797" s="118"/>
      <c r="W15797" s="118"/>
      <c r="X15797" s="118"/>
      <c r="Y15797" s="118"/>
      <c r="Z15797" s="118"/>
      <c r="AA15797" s="118"/>
      <c r="AB15797" s="118"/>
    </row>
    <row r="15798" spans="1:28">
      <c r="A15798" s="113"/>
      <c r="B15798" s="113"/>
      <c r="C15798" s="114"/>
      <c r="D15798" s="115"/>
      <c r="E15798" s="115"/>
      <c r="F15798" s="116"/>
      <c r="G15798" s="116"/>
      <c r="H15798" s="116"/>
      <c r="I15798" s="116"/>
      <c r="J15798" s="117"/>
      <c r="K15798" s="117"/>
      <c r="L15798" s="114"/>
      <c r="M15798" s="114"/>
      <c r="N15798" s="114"/>
      <c r="O15798" s="114"/>
      <c r="P15798" s="118"/>
      <c r="Q15798" s="118"/>
      <c r="R15798" s="118"/>
      <c r="S15798" s="118"/>
      <c r="T15798" s="118"/>
      <c r="U15798" s="118"/>
      <c r="V15798" s="118"/>
      <c r="W15798" s="118"/>
      <c r="X15798" s="118"/>
      <c r="Y15798" s="118"/>
      <c r="Z15798" s="118"/>
      <c r="AA15798" s="118"/>
      <c r="AB15798" s="118"/>
    </row>
    <row r="15799" spans="1:28">
      <c r="A15799" s="113"/>
      <c r="B15799" s="113"/>
      <c r="C15799" s="114"/>
      <c r="D15799" s="115"/>
      <c r="E15799" s="115"/>
      <c r="F15799" s="116"/>
      <c r="G15799" s="116"/>
      <c r="H15799" s="116"/>
      <c r="I15799" s="116"/>
      <c r="J15799" s="117"/>
      <c r="K15799" s="117"/>
      <c r="L15799" s="114"/>
      <c r="M15799" s="114"/>
      <c r="N15799" s="114"/>
      <c r="O15799" s="114"/>
      <c r="P15799" s="118"/>
      <c r="Q15799" s="118"/>
      <c r="R15799" s="118"/>
      <c r="S15799" s="118"/>
      <c r="T15799" s="118"/>
      <c r="U15799" s="118"/>
      <c r="V15799" s="118"/>
      <c r="W15799" s="118"/>
      <c r="X15799" s="118"/>
      <c r="Y15799" s="118"/>
      <c r="Z15799" s="118"/>
      <c r="AA15799" s="118"/>
      <c r="AB15799" s="118"/>
    </row>
    <row r="15800" spans="1:28">
      <c r="A15800" s="113"/>
      <c r="B15800" s="113"/>
      <c r="C15800" s="114"/>
      <c r="D15800" s="115"/>
      <c r="E15800" s="115"/>
      <c r="F15800" s="116"/>
      <c r="G15800" s="116"/>
      <c r="H15800" s="116"/>
      <c r="I15800" s="116"/>
      <c r="J15800" s="117"/>
      <c r="K15800" s="117"/>
      <c r="L15800" s="114"/>
      <c r="M15800" s="114"/>
      <c r="N15800" s="114"/>
      <c r="O15800" s="114"/>
      <c r="P15800" s="118"/>
      <c r="Q15800" s="118"/>
      <c r="R15800" s="118"/>
      <c r="S15800" s="118"/>
      <c r="T15800" s="118"/>
      <c r="U15800" s="118"/>
      <c r="V15800" s="118"/>
      <c r="W15800" s="118"/>
      <c r="X15800" s="118"/>
      <c r="Y15800" s="118"/>
      <c r="Z15800" s="118"/>
      <c r="AA15800" s="118"/>
      <c r="AB15800" s="118"/>
    </row>
    <row r="15801" spans="1:28">
      <c r="A15801" s="113"/>
      <c r="B15801" s="113"/>
      <c r="C15801" s="114"/>
      <c r="D15801" s="115"/>
      <c r="E15801" s="115"/>
      <c r="F15801" s="116"/>
      <c r="G15801" s="116"/>
      <c r="H15801" s="116"/>
      <c r="I15801" s="116"/>
      <c r="J15801" s="117"/>
      <c r="K15801" s="117"/>
      <c r="L15801" s="114"/>
      <c r="M15801" s="114"/>
      <c r="N15801" s="114"/>
      <c r="O15801" s="114"/>
      <c r="P15801" s="118"/>
      <c r="Q15801" s="118"/>
      <c r="R15801" s="118"/>
      <c r="S15801" s="118"/>
      <c r="T15801" s="118"/>
      <c r="U15801" s="118"/>
      <c r="V15801" s="118"/>
      <c r="W15801" s="118"/>
      <c r="X15801" s="118"/>
      <c r="Y15801" s="118"/>
      <c r="Z15801" s="118"/>
      <c r="AA15801" s="118"/>
      <c r="AB15801" s="118"/>
    </row>
    <row r="15802" spans="1:28">
      <c r="A15802" s="113"/>
      <c r="B15802" s="113"/>
      <c r="C15802" s="114"/>
      <c r="D15802" s="115"/>
      <c r="E15802" s="115"/>
      <c r="F15802" s="116"/>
      <c r="G15802" s="116"/>
      <c r="H15802" s="116"/>
      <c r="I15802" s="116"/>
      <c r="J15802" s="117"/>
      <c r="K15802" s="117"/>
      <c r="L15802" s="114"/>
      <c r="M15802" s="114"/>
      <c r="N15802" s="114"/>
      <c r="O15802" s="114"/>
      <c r="P15802" s="118"/>
      <c r="Q15802" s="118"/>
      <c r="R15802" s="118"/>
      <c r="S15802" s="118"/>
      <c r="T15802" s="118"/>
      <c r="U15802" s="118"/>
      <c r="V15802" s="118"/>
      <c r="W15802" s="118"/>
      <c r="X15802" s="118"/>
      <c r="Y15802" s="118"/>
      <c r="Z15802" s="118"/>
      <c r="AA15802" s="118"/>
      <c r="AB15802" s="118"/>
    </row>
    <row r="15803" spans="1:28">
      <c r="A15803" s="113"/>
      <c r="B15803" s="113"/>
      <c r="C15803" s="114"/>
      <c r="D15803" s="115"/>
      <c r="E15803" s="115"/>
      <c r="F15803" s="116"/>
      <c r="G15803" s="116"/>
      <c r="H15803" s="116"/>
      <c r="I15803" s="116"/>
      <c r="J15803" s="117"/>
      <c r="K15803" s="117"/>
      <c r="L15803" s="114"/>
      <c r="M15803" s="114"/>
      <c r="N15803" s="114"/>
      <c r="O15803" s="114"/>
      <c r="P15803" s="118"/>
      <c r="Q15803" s="118"/>
      <c r="R15803" s="118"/>
      <c r="S15803" s="118"/>
      <c r="T15803" s="118"/>
      <c r="U15803" s="118"/>
      <c r="V15803" s="118"/>
      <c r="W15803" s="118"/>
      <c r="X15803" s="118"/>
      <c r="Y15803" s="118"/>
      <c r="Z15803" s="118"/>
      <c r="AA15803" s="118"/>
      <c r="AB15803" s="118"/>
    </row>
    <row r="15804" spans="1:28">
      <c r="A15804" s="113"/>
      <c r="B15804" s="113"/>
      <c r="C15804" s="114"/>
      <c r="D15804" s="115"/>
      <c r="E15804" s="115"/>
      <c r="F15804" s="116"/>
      <c r="G15804" s="116"/>
      <c r="H15804" s="116"/>
      <c r="I15804" s="116"/>
      <c r="J15804" s="117"/>
      <c r="K15804" s="117"/>
      <c r="L15804" s="114"/>
      <c r="M15804" s="114"/>
      <c r="N15804" s="114"/>
      <c r="O15804" s="114"/>
      <c r="P15804" s="118"/>
      <c r="Q15804" s="118"/>
      <c r="R15804" s="118"/>
      <c r="S15804" s="118"/>
      <c r="T15804" s="118"/>
      <c r="U15804" s="118"/>
      <c r="V15804" s="118"/>
      <c r="W15804" s="118"/>
      <c r="X15804" s="118"/>
      <c r="Y15804" s="118"/>
      <c r="Z15804" s="118"/>
      <c r="AA15804" s="118"/>
      <c r="AB15804" s="118"/>
    </row>
    <row r="15805" spans="1:28">
      <c r="A15805" s="113"/>
      <c r="B15805" s="113"/>
      <c r="C15805" s="114"/>
      <c r="D15805" s="115"/>
      <c r="E15805" s="115"/>
      <c r="F15805" s="116"/>
      <c r="G15805" s="116"/>
      <c r="H15805" s="116"/>
      <c r="I15805" s="116"/>
      <c r="J15805" s="117"/>
      <c r="K15805" s="117"/>
      <c r="L15805" s="114"/>
      <c r="M15805" s="114"/>
      <c r="N15805" s="114"/>
      <c r="O15805" s="114"/>
      <c r="P15805" s="118"/>
      <c r="Q15805" s="118"/>
      <c r="R15805" s="118"/>
      <c r="S15805" s="118"/>
      <c r="T15805" s="118"/>
      <c r="U15805" s="118"/>
      <c r="V15805" s="118"/>
      <c r="W15805" s="118"/>
      <c r="X15805" s="118"/>
      <c r="Y15805" s="118"/>
      <c r="Z15805" s="118"/>
      <c r="AA15805" s="118"/>
      <c r="AB15805" s="118"/>
    </row>
    <row r="15806" spans="1:28">
      <c r="A15806" s="113"/>
      <c r="B15806" s="113"/>
      <c r="C15806" s="114"/>
      <c r="D15806" s="115"/>
      <c r="E15806" s="115"/>
      <c r="F15806" s="116"/>
      <c r="G15806" s="116"/>
      <c r="H15806" s="116"/>
      <c r="I15806" s="116"/>
      <c r="J15806" s="117"/>
      <c r="K15806" s="117"/>
      <c r="L15806" s="114"/>
      <c r="M15806" s="114"/>
      <c r="N15806" s="114"/>
      <c r="O15806" s="114"/>
      <c r="P15806" s="118"/>
      <c r="Q15806" s="118"/>
      <c r="R15806" s="118"/>
      <c r="S15806" s="118"/>
      <c r="T15806" s="118"/>
      <c r="U15806" s="118"/>
      <c r="V15806" s="118"/>
      <c r="W15806" s="118"/>
      <c r="X15806" s="118"/>
      <c r="Y15806" s="118"/>
      <c r="Z15806" s="118"/>
      <c r="AA15806" s="118"/>
      <c r="AB15806" s="118"/>
    </row>
    <row r="15807" spans="1:28">
      <c r="A15807" s="113"/>
      <c r="B15807" s="113"/>
      <c r="C15807" s="114"/>
      <c r="D15807" s="115"/>
      <c r="E15807" s="115"/>
      <c r="F15807" s="116"/>
      <c r="G15807" s="116"/>
      <c r="H15807" s="116"/>
      <c r="I15807" s="116"/>
      <c r="J15807" s="117"/>
      <c r="K15807" s="117"/>
      <c r="L15807" s="114"/>
      <c r="M15807" s="114"/>
      <c r="N15807" s="114"/>
      <c r="O15807" s="114"/>
      <c r="P15807" s="118"/>
      <c r="Q15807" s="118"/>
      <c r="R15807" s="118"/>
      <c r="S15807" s="118"/>
      <c r="T15807" s="118"/>
      <c r="U15807" s="118"/>
      <c r="V15807" s="118"/>
      <c r="W15807" s="118"/>
      <c r="X15807" s="118"/>
      <c r="Y15807" s="118"/>
      <c r="Z15807" s="118"/>
      <c r="AA15807" s="118"/>
      <c r="AB15807" s="118"/>
    </row>
    <row r="15808" spans="1:28">
      <c r="A15808" s="113"/>
      <c r="B15808" s="113"/>
      <c r="C15808" s="114"/>
      <c r="D15808" s="115"/>
      <c r="E15808" s="115"/>
      <c r="F15808" s="116"/>
      <c r="G15808" s="116"/>
      <c r="H15808" s="116"/>
      <c r="I15808" s="116"/>
      <c r="J15808" s="117"/>
      <c r="K15808" s="117"/>
      <c r="L15808" s="114"/>
      <c r="M15808" s="114"/>
      <c r="N15808" s="114"/>
      <c r="O15808" s="114"/>
      <c r="P15808" s="118"/>
      <c r="Q15808" s="118"/>
      <c r="R15808" s="118"/>
      <c r="S15808" s="118"/>
      <c r="T15808" s="118"/>
      <c r="U15808" s="118"/>
      <c r="V15808" s="118"/>
      <c r="W15808" s="118"/>
      <c r="X15808" s="118"/>
      <c r="Y15808" s="118"/>
      <c r="Z15808" s="118"/>
      <c r="AA15808" s="118"/>
      <c r="AB15808" s="118"/>
    </row>
    <row r="15809" spans="1:28">
      <c r="A15809" s="113"/>
      <c r="B15809" s="113"/>
      <c r="C15809" s="114"/>
      <c r="D15809" s="115"/>
      <c r="E15809" s="115"/>
      <c r="F15809" s="116"/>
      <c r="G15809" s="116"/>
      <c r="H15809" s="116"/>
      <c r="I15809" s="116"/>
      <c r="J15809" s="117"/>
      <c r="K15809" s="117"/>
      <c r="L15809" s="114"/>
      <c r="M15809" s="114"/>
      <c r="N15809" s="114"/>
      <c r="O15809" s="114"/>
      <c r="P15809" s="118"/>
      <c r="Q15809" s="118"/>
      <c r="R15809" s="118"/>
      <c r="S15809" s="118"/>
      <c r="T15809" s="118"/>
      <c r="U15809" s="118"/>
      <c r="V15809" s="118"/>
      <c r="W15809" s="118"/>
      <c r="X15809" s="118"/>
      <c r="Y15809" s="118"/>
      <c r="Z15809" s="118"/>
      <c r="AA15809" s="118"/>
      <c r="AB15809" s="118"/>
    </row>
    <row r="15810" spans="1:28">
      <c r="A15810" s="113"/>
      <c r="B15810" s="113"/>
      <c r="C15810" s="114"/>
      <c r="D15810" s="115"/>
      <c r="E15810" s="115"/>
      <c r="F15810" s="116"/>
      <c r="G15810" s="116"/>
      <c r="H15810" s="116"/>
      <c r="I15810" s="116"/>
      <c r="J15810" s="117"/>
      <c r="K15810" s="117"/>
      <c r="L15810" s="114"/>
      <c r="M15810" s="114"/>
      <c r="N15810" s="114"/>
      <c r="O15810" s="114"/>
      <c r="P15810" s="118"/>
      <c r="Q15810" s="118"/>
      <c r="R15810" s="118"/>
      <c r="S15810" s="118"/>
      <c r="T15810" s="118"/>
      <c r="U15810" s="118"/>
      <c r="V15810" s="118"/>
      <c r="W15810" s="118"/>
      <c r="X15810" s="118"/>
      <c r="Y15810" s="118"/>
      <c r="Z15810" s="118"/>
      <c r="AA15810" s="118"/>
      <c r="AB15810" s="118"/>
    </row>
    <row r="15811" spans="1:28">
      <c r="A15811" s="113"/>
      <c r="B15811" s="113"/>
      <c r="C15811" s="114"/>
      <c r="D15811" s="115"/>
      <c r="E15811" s="115"/>
      <c r="F15811" s="116"/>
      <c r="G15811" s="116"/>
      <c r="H15811" s="116"/>
      <c r="I15811" s="116"/>
      <c r="J15811" s="117"/>
      <c r="K15811" s="117"/>
      <c r="L15811" s="114"/>
      <c r="M15811" s="114"/>
      <c r="N15811" s="114"/>
      <c r="O15811" s="114"/>
      <c r="P15811" s="118"/>
      <c r="Q15811" s="118"/>
      <c r="R15811" s="118"/>
      <c r="S15811" s="118"/>
      <c r="T15811" s="118"/>
      <c r="U15811" s="118"/>
      <c r="V15811" s="118"/>
      <c r="W15811" s="118"/>
      <c r="X15811" s="118"/>
      <c r="Y15811" s="118"/>
      <c r="Z15811" s="118"/>
      <c r="AA15811" s="118"/>
      <c r="AB15811" s="118"/>
    </row>
    <row r="15812" spans="1:28">
      <c r="A15812" s="113"/>
      <c r="B15812" s="113"/>
      <c r="C15812" s="114"/>
      <c r="D15812" s="115"/>
      <c r="E15812" s="115"/>
      <c r="F15812" s="116"/>
      <c r="G15812" s="116"/>
      <c r="H15812" s="116"/>
      <c r="I15812" s="116"/>
      <c r="J15812" s="117"/>
      <c r="K15812" s="117"/>
      <c r="L15812" s="114"/>
      <c r="M15812" s="114"/>
      <c r="N15812" s="114"/>
      <c r="O15812" s="114"/>
      <c r="P15812" s="118"/>
      <c r="Q15812" s="118"/>
      <c r="R15812" s="118"/>
      <c r="S15812" s="118"/>
      <c r="T15812" s="118"/>
      <c r="U15812" s="118"/>
      <c r="V15812" s="118"/>
      <c r="W15812" s="118"/>
      <c r="X15812" s="118"/>
      <c r="Y15812" s="118"/>
      <c r="Z15812" s="118"/>
      <c r="AA15812" s="118"/>
      <c r="AB15812" s="118"/>
    </row>
    <row r="15813" spans="1:28">
      <c r="A15813" s="113"/>
      <c r="B15813" s="113"/>
      <c r="C15813" s="114"/>
      <c r="D15813" s="115"/>
      <c r="E15813" s="115"/>
      <c r="F15813" s="116"/>
      <c r="G15813" s="116"/>
      <c r="H15813" s="116"/>
      <c r="I15813" s="116"/>
      <c r="J15813" s="117"/>
      <c r="K15813" s="117"/>
      <c r="L15813" s="114"/>
      <c r="M15813" s="114"/>
      <c r="N15813" s="114"/>
      <c r="O15813" s="114"/>
      <c r="P15813" s="118"/>
      <c r="Q15813" s="118"/>
      <c r="R15813" s="118"/>
      <c r="S15813" s="118"/>
      <c r="T15813" s="118"/>
      <c r="U15813" s="118"/>
      <c r="V15813" s="118"/>
      <c r="W15813" s="118"/>
      <c r="X15813" s="118"/>
      <c r="Y15813" s="118"/>
      <c r="Z15813" s="118"/>
      <c r="AA15813" s="118"/>
      <c r="AB15813" s="118"/>
    </row>
    <row r="15814" spans="1:28">
      <c r="A15814" s="113"/>
      <c r="B15814" s="113"/>
      <c r="C15814" s="114"/>
      <c r="D15814" s="115"/>
      <c r="E15814" s="115"/>
      <c r="F15814" s="116"/>
      <c r="G15814" s="116"/>
      <c r="H15814" s="116"/>
      <c r="I15814" s="116"/>
      <c r="J15814" s="117"/>
      <c r="K15814" s="117"/>
      <c r="L15814" s="114"/>
      <c r="M15814" s="114"/>
      <c r="N15814" s="114"/>
      <c r="O15814" s="114"/>
      <c r="P15814" s="118"/>
      <c r="Q15814" s="118"/>
      <c r="R15814" s="118"/>
      <c r="S15814" s="118"/>
      <c r="T15814" s="118"/>
      <c r="U15814" s="118"/>
      <c r="V15814" s="118"/>
      <c r="W15814" s="118"/>
      <c r="X15814" s="118"/>
      <c r="Y15814" s="118"/>
      <c r="Z15814" s="118"/>
      <c r="AA15814" s="118"/>
      <c r="AB15814" s="118"/>
    </row>
    <row r="15815" spans="1:28">
      <c r="A15815" s="113"/>
      <c r="B15815" s="113"/>
      <c r="C15815" s="114"/>
      <c r="D15815" s="115"/>
      <c r="E15815" s="115"/>
      <c r="F15815" s="116"/>
      <c r="G15815" s="116"/>
      <c r="H15815" s="116"/>
      <c r="I15815" s="116"/>
      <c r="J15815" s="117"/>
      <c r="K15815" s="117"/>
      <c r="L15815" s="114"/>
      <c r="M15815" s="114"/>
      <c r="N15815" s="114"/>
      <c r="O15815" s="114"/>
      <c r="P15815" s="118"/>
      <c r="Q15815" s="118"/>
      <c r="R15815" s="118"/>
      <c r="S15815" s="118"/>
      <c r="T15815" s="118"/>
      <c r="U15815" s="118"/>
      <c r="V15815" s="118"/>
      <c r="W15815" s="118"/>
      <c r="X15815" s="118"/>
      <c r="Y15815" s="118"/>
      <c r="Z15815" s="118"/>
      <c r="AA15815" s="118"/>
      <c r="AB15815" s="118"/>
    </row>
    <row r="15816" spans="1:28">
      <c r="A15816" s="113"/>
      <c r="B15816" s="113"/>
      <c r="C15816" s="114"/>
      <c r="D15816" s="115"/>
      <c r="E15816" s="115"/>
      <c r="F15816" s="116"/>
      <c r="G15816" s="116"/>
      <c r="H15816" s="116"/>
      <c r="I15816" s="116"/>
      <c r="J15816" s="117"/>
      <c r="K15816" s="117"/>
      <c r="L15816" s="114"/>
      <c r="M15816" s="114"/>
      <c r="N15816" s="114"/>
      <c r="O15816" s="114"/>
      <c r="P15816" s="118"/>
      <c r="Q15816" s="118"/>
      <c r="R15816" s="118"/>
      <c r="S15816" s="118"/>
      <c r="T15816" s="118"/>
      <c r="U15816" s="118"/>
      <c r="V15816" s="118"/>
      <c r="W15816" s="118"/>
      <c r="X15816" s="118"/>
      <c r="Y15816" s="118"/>
      <c r="Z15816" s="118"/>
      <c r="AA15816" s="118"/>
      <c r="AB15816" s="118"/>
    </row>
    <row r="15817" spans="1:28">
      <c r="A15817" s="113"/>
      <c r="B15817" s="113"/>
      <c r="C15817" s="114"/>
      <c r="D15817" s="115"/>
      <c r="E15817" s="115"/>
      <c r="F15817" s="116"/>
      <c r="G15817" s="116"/>
      <c r="H15817" s="116"/>
      <c r="I15817" s="116"/>
      <c r="J15817" s="117"/>
      <c r="K15817" s="117"/>
      <c r="L15817" s="114"/>
      <c r="M15817" s="114"/>
      <c r="N15817" s="114"/>
      <c r="O15817" s="114"/>
      <c r="P15817" s="118"/>
      <c r="Q15817" s="118"/>
      <c r="R15817" s="118"/>
      <c r="S15817" s="118"/>
      <c r="T15817" s="118"/>
      <c r="U15817" s="118"/>
      <c r="V15817" s="118"/>
      <c r="W15817" s="118"/>
      <c r="X15817" s="118"/>
      <c r="Y15817" s="118"/>
      <c r="Z15817" s="118"/>
      <c r="AA15817" s="118"/>
      <c r="AB15817" s="118"/>
    </row>
    <row r="15818" spans="1:28">
      <c r="A15818" s="113"/>
      <c r="B15818" s="113"/>
      <c r="C15818" s="114"/>
      <c r="D15818" s="115"/>
      <c r="E15818" s="115"/>
      <c r="F15818" s="116"/>
      <c r="G15818" s="116"/>
      <c r="H15818" s="116"/>
      <c r="I15818" s="116"/>
      <c r="J15818" s="117"/>
      <c r="K15818" s="117"/>
      <c r="L15818" s="114"/>
      <c r="M15818" s="114"/>
      <c r="N15818" s="114"/>
      <c r="O15818" s="114"/>
      <c r="P15818" s="118"/>
      <c r="Q15818" s="118"/>
      <c r="R15818" s="118"/>
      <c r="S15818" s="118"/>
      <c r="T15818" s="118"/>
      <c r="U15818" s="118"/>
      <c r="V15818" s="118"/>
      <c r="W15818" s="118"/>
      <c r="X15818" s="118"/>
      <c r="Y15818" s="118"/>
      <c r="Z15818" s="118"/>
      <c r="AA15818" s="118"/>
      <c r="AB15818" s="118"/>
    </row>
    <row r="15819" spans="1:28">
      <c r="A15819" s="113"/>
      <c r="B15819" s="113"/>
      <c r="C15819" s="114"/>
      <c r="D15819" s="115"/>
      <c r="E15819" s="115"/>
      <c r="F15819" s="116"/>
      <c r="G15819" s="116"/>
      <c r="H15819" s="116"/>
      <c r="I15819" s="116"/>
      <c r="J15819" s="117"/>
      <c r="K15819" s="117"/>
      <c r="L15819" s="114"/>
      <c r="M15819" s="114"/>
      <c r="N15819" s="114"/>
      <c r="O15819" s="114"/>
      <c r="P15819" s="118"/>
      <c r="Q15819" s="118"/>
      <c r="R15819" s="118"/>
      <c r="S15819" s="118"/>
      <c r="T15819" s="118"/>
      <c r="U15819" s="118"/>
      <c r="V15819" s="118"/>
      <c r="W15819" s="118"/>
      <c r="X15819" s="118"/>
      <c r="Y15819" s="118"/>
      <c r="Z15819" s="118"/>
      <c r="AA15819" s="118"/>
      <c r="AB15819" s="118"/>
    </row>
    <row r="15820" spans="1:28">
      <c r="A15820" s="113"/>
      <c r="B15820" s="113"/>
      <c r="C15820" s="114"/>
      <c r="D15820" s="115"/>
      <c r="E15820" s="115"/>
      <c r="F15820" s="116"/>
      <c r="G15820" s="116"/>
      <c r="H15820" s="116"/>
      <c r="I15820" s="116"/>
      <c r="J15820" s="117"/>
      <c r="K15820" s="117"/>
      <c r="L15820" s="114"/>
      <c r="M15820" s="114"/>
      <c r="N15820" s="114"/>
      <c r="O15820" s="114"/>
      <c r="P15820" s="118"/>
      <c r="Q15820" s="118"/>
      <c r="R15820" s="118"/>
      <c r="S15820" s="118"/>
      <c r="T15820" s="118"/>
      <c r="U15820" s="118"/>
      <c r="V15820" s="118"/>
      <c r="W15820" s="118"/>
      <c r="X15820" s="118"/>
      <c r="Y15820" s="118"/>
      <c r="Z15820" s="118"/>
      <c r="AA15820" s="118"/>
      <c r="AB15820" s="118"/>
    </row>
    <row r="15821" spans="1:28">
      <c r="A15821" s="113"/>
      <c r="B15821" s="113"/>
      <c r="C15821" s="114"/>
      <c r="D15821" s="115"/>
      <c r="E15821" s="115"/>
      <c r="F15821" s="116"/>
      <c r="G15821" s="116"/>
      <c r="H15821" s="116"/>
      <c r="I15821" s="116"/>
      <c r="J15821" s="117"/>
      <c r="K15821" s="117"/>
      <c r="L15821" s="114"/>
      <c r="M15821" s="114"/>
      <c r="N15821" s="114"/>
      <c r="O15821" s="114"/>
      <c r="P15821" s="118"/>
      <c r="Q15821" s="118"/>
      <c r="R15821" s="118"/>
      <c r="S15821" s="118"/>
      <c r="T15821" s="118"/>
      <c r="U15821" s="118"/>
      <c r="V15821" s="118"/>
      <c r="W15821" s="118"/>
      <c r="X15821" s="118"/>
      <c r="Y15821" s="118"/>
      <c r="Z15821" s="118"/>
      <c r="AA15821" s="118"/>
      <c r="AB15821" s="118"/>
    </row>
    <row r="15822" spans="1:28">
      <c r="A15822" s="113"/>
      <c r="B15822" s="113"/>
      <c r="C15822" s="114"/>
      <c r="D15822" s="115"/>
      <c r="E15822" s="115"/>
      <c r="F15822" s="116"/>
      <c r="G15822" s="116"/>
      <c r="H15822" s="116"/>
      <c r="I15822" s="116"/>
      <c r="J15822" s="117"/>
      <c r="K15822" s="117"/>
      <c r="L15822" s="114"/>
      <c r="M15822" s="114"/>
      <c r="N15822" s="114"/>
      <c r="O15822" s="114"/>
      <c r="P15822" s="118"/>
      <c r="Q15822" s="118"/>
      <c r="R15822" s="118"/>
      <c r="S15822" s="118"/>
      <c r="T15822" s="118"/>
      <c r="U15822" s="118"/>
      <c r="V15822" s="118"/>
      <c r="W15822" s="118"/>
      <c r="X15822" s="118"/>
      <c r="Y15822" s="118"/>
      <c r="Z15822" s="118"/>
      <c r="AA15822" s="118"/>
      <c r="AB15822" s="118"/>
    </row>
    <row r="15823" spans="1:28">
      <c r="A15823" s="113"/>
      <c r="B15823" s="113"/>
      <c r="C15823" s="114"/>
      <c r="D15823" s="115"/>
      <c r="E15823" s="115"/>
      <c r="F15823" s="116"/>
      <c r="G15823" s="116"/>
      <c r="H15823" s="116"/>
      <c r="I15823" s="116"/>
      <c r="J15823" s="117"/>
      <c r="K15823" s="117"/>
      <c r="L15823" s="114"/>
      <c r="M15823" s="114"/>
      <c r="N15823" s="114"/>
      <c r="O15823" s="114"/>
      <c r="P15823" s="118"/>
      <c r="Q15823" s="118"/>
      <c r="R15823" s="118"/>
      <c r="S15823" s="118"/>
      <c r="T15823" s="118"/>
      <c r="U15823" s="118"/>
      <c r="V15823" s="118"/>
      <c r="W15823" s="118"/>
      <c r="X15823" s="118"/>
      <c r="Y15823" s="118"/>
      <c r="Z15823" s="118"/>
      <c r="AA15823" s="118"/>
      <c r="AB15823" s="118"/>
    </row>
    <row r="15824" spans="1:28">
      <c r="A15824" s="113"/>
      <c r="B15824" s="113"/>
      <c r="C15824" s="114"/>
      <c r="D15824" s="115"/>
      <c r="E15824" s="115"/>
      <c r="F15824" s="116"/>
      <c r="G15824" s="116"/>
      <c r="H15824" s="116"/>
      <c r="I15824" s="116"/>
      <c r="J15824" s="117"/>
      <c r="K15824" s="117"/>
      <c r="L15824" s="114"/>
      <c r="M15824" s="114"/>
      <c r="N15824" s="114"/>
      <c r="O15824" s="114"/>
      <c r="P15824" s="118"/>
      <c r="Q15824" s="118"/>
      <c r="R15824" s="118"/>
      <c r="S15824" s="118"/>
      <c r="T15824" s="118"/>
      <c r="U15824" s="118"/>
      <c r="V15824" s="118"/>
      <c r="W15824" s="118"/>
      <c r="X15824" s="118"/>
      <c r="Y15824" s="118"/>
      <c r="Z15824" s="118"/>
      <c r="AA15824" s="118"/>
      <c r="AB15824" s="118"/>
    </row>
    <row r="15825" spans="1:28">
      <c r="A15825" s="113"/>
      <c r="B15825" s="113"/>
      <c r="C15825" s="114"/>
      <c r="D15825" s="115"/>
      <c r="E15825" s="115"/>
      <c r="F15825" s="116"/>
      <c r="G15825" s="116"/>
      <c r="H15825" s="116"/>
      <c r="I15825" s="116"/>
      <c r="J15825" s="117"/>
      <c r="K15825" s="117"/>
      <c r="L15825" s="114"/>
      <c r="M15825" s="114"/>
      <c r="N15825" s="114"/>
      <c r="O15825" s="114"/>
      <c r="P15825" s="118"/>
      <c r="Q15825" s="118"/>
      <c r="R15825" s="118"/>
      <c r="S15825" s="118"/>
      <c r="T15825" s="118"/>
      <c r="U15825" s="118"/>
      <c r="V15825" s="118"/>
      <c r="W15825" s="118"/>
      <c r="X15825" s="118"/>
      <c r="Y15825" s="118"/>
      <c r="Z15825" s="118"/>
      <c r="AA15825" s="118"/>
      <c r="AB15825" s="118"/>
    </row>
    <row r="15826" spans="1:28">
      <c r="A15826" s="113"/>
      <c r="B15826" s="113"/>
      <c r="C15826" s="114"/>
      <c r="D15826" s="115"/>
      <c r="E15826" s="115"/>
      <c r="F15826" s="116"/>
      <c r="G15826" s="116"/>
      <c r="H15826" s="116"/>
      <c r="I15826" s="116"/>
      <c r="J15826" s="117"/>
      <c r="K15826" s="117"/>
      <c r="L15826" s="114"/>
      <c r="M15826" s="114"/>
      <c r="N15826" s="114"/>
      <c r="O15826" s="114"/>
      <c r="P15826" s="118"/>
      <c r="Q15826" s="118"/>
      <c r="R15826" s="118"/>
      <c r="S15826" s="118"/>
      <c r="T15826" s="118"/>
      <c r="U15826" s="118"/>
      <c r="V15826" s="118"/>
      <c r="W15826" s="118"/>
      <c r="X15826" s="118"/>
      <c r="Y15826" s="118"/>
      <c r="Z15826" s="118"/>
      <c r="AA15826" s="118"/>
      <c r="AB15826" s="118"/>
    </row>
    <row r="15827" spans="1:28">
      <c r="A15827" s="113"/>
      <c r="B15827" s="113"/>
      <c r="C15827" s="114"/>
      <c r="D15827" s="115"/>
      <c r="E15827" s="115"/>
      <c r="F15827" s="116"/>
      <c r="G15827" s="116"/>
      <c r="H15827" s="116"/>
      <c r="I15827" s="116"/>
      <c r="J15827" s="117"/>
      <c r="K15827" s="117"/>
      <c r="L15827" s="114"/>
      <c r="M15827" s="114"/>
      <c r="N15827" s="114"/>
      <c r="O15827" s="114"/>
      <c r="P15827" s="118"/>
      <c r="Q15827" s="118"/>
      <c r="R15827" s="118"/>
      <c r="S15827" s="118"/>
      <c r="T15827" s="118"/>
      <c r="U15827" s="118"/>
      <c r="V15827" s="118"/>
      <c r="W15827" s="118"/>
      <c r="X15827" s="118"/>
      <c r="Y15827" s="118"/>
      <c r="Z15827" s="118"/>
      <c r="AA15827" s="118"/>
      <c r="AB15827" s="118"/>
    </row>
    <row r="15828" spans="1:28">
      <c r="A15828" s="113"/>
      <c r="B15828" s="113"/>
      <c r="C15828" s="114"/>
      <c r="D15828" s="115"/>
      <c r="E15828" s="115"/>
      <c r="F15828" s="116"/>
      <c r="G15828" s="116"/>
      <c r="H15828" s="116"/>
      <c r="I15828" s="116"/>
      <c r="J15828" s="117"/>
      <c r="K15828" s="117"/>
      <c r="L15828" s="114"/>
      <c r="M15828" s="114"/>
      <c r="N15828" s="114"/>
      <c r="O15828" s="114"/>
      <c r="P15828" s="118"/>
      <c r="Q15828" s="118"/>
      <c r="R15828" s="118"/>
      <c r="S15828" s="118"/>
      <c r="T15828" s="118"/>
      <c r="U15828" s="118"/>
      <c r="V15828" s="118"/>
      <c r="W15828" s="118"/>
      <c r="X15828" s="118"/>
      <c r="Y15828" s="118"/>
      <c r="Z15828" s="118"/>
      <c r="AA15828" s="118"/>
      <c r="AB15828" s="118"/>
    </row>
    <row r="15829" spans="1:28">
      <c r="A15829" s="113"/>
      <c r="B15829" s="113"/>
      <c r="C15829" s="114"/>
      <c r="D15829" s="115"/>
      <c r="E15829" s="115"/>
      <c r="F15829" s="116"/>
      <c r="G15829" s="116"/>
      <c r="H15829" s="116"/>
      <c r="I15829" s="116"/>
      <c r="J15829" s="117"/>
      <c r="K15829" s="117"/>
      <c r="L15829" s="114"/>
      <c r="M15829" s="114"/>
      <c r="N15829" s="114"/>
      <c r="O15829" s="114"/>
      <c r="P15829" s="118"/>
      <c r="Q15829" s="118"/>
      <c r="R15829" s="118"/>
      <c r="S15829" s="118"/>
      <c r="T15829" s="118"/>
      <c r="U15829" s="118"/>
      <c r="V15829" s="118"/>
      <c r="W15829" s="118"/>
      <c r="X15829" s="118"/>
      <c r="Y15829" s="118"/>
      <c r="Z15829" s="118"/>
      <c r="AA15829" s="118"/>
      <c r="AB15829" s="118"/>
    </row>
    <row r="15830" spans="1:28">
      <c r="A15830" s="113"/>
      <c r="B15830" s="113"/>
      <c r="C15830" s="114"/>
      <c r="D15830" s="115"/>
      <c r="E15830" s="115"/>
      <c r="F15830" s="116"/>
      <c r="G15830" s="116"/>
      <c r="H15830" s="116"/>
      <c r="I15830" s="116"/>
      <c r="J15830" s="117"/>
      <c r="K15830" s="117"/>
      <c r="L15830" s="114"/>
      <c r="M15830" s="114"/>
      <c r="N15830" s="114"/>
      <c r="O15830" s="114"/>
      <c r="P15830" s="118"/>
      <c r="Q15830" s="118"/>
      <c r="R15830" s="118"/>
      <c r="S15830" s="118"/>
      <c r="T15830" s="118"/>
      <c r="U15830" s="118"/>
      <c r="V15830" s="118"/>
      <c r="W15830" s="118"/>
      <c r="X15830" s="118"/>
      <c r="Y15830" s="118"/>
      <c r="Z15830" s="118"/>
      <c r="AA15830" s="118"/>
      <c r="AB15830" s="118"/>
    </row>
    <row r="15831" spans="1:28">
      <c r="A15831" s="113"/>
      <c r="B15831" s="113"/>
      <c r="C15831" s="114"/>
      <c r="D15831" s="115"/>
      <c r="E15831" s="115"/>
      <c r="F15831" s="116"/>
      <c r="G15831" s="116"/>
      <c r="H15831" s="116"/>
      <c r="I15831" s="116"/>
      <c r="J15831" s="117"/>
      <c r="K15831" s="117"/>
      <c r="L15831" s="114"/>
      <c r="M15831" s="114"/>
      <c r="N15831" s="114"/>
      <c r="O15831" s="114"/>
      <c r="P15831" s="118"/>
      <c r="Q15831" s="118"/>
      <c r="R15831" s="118"/>
      <c r="S15831" s="118"/>
      <c r="T15831" s="118"/>
      <c r="U15831" s="118"/>
      <c r="V15831" s="118"/>
      <c r="W15831" s="118"/>
      <c r="X15831" s="118"/>
      <c r="Y15831" s="118"/>
      <c r="Z15831" s="118"/>
      <c r="AA15831" s="118"/>
      <c r="AB15831" s="118"/>
    </row>
    <row r="15832" spans="1:28">
      <c r="A15832" s="113"/>
      <c r="B15832" s="113"/>
      <c r="C15832" s="114"/>
      <c r="D15832" s="115"/>
      <c r="E15832" s="115"/>
      <c r="F15832" s="116"/>
      <c r="G15832" s="116"/>
      <c r="H15832" s="116"/>
      <c r="I15832" s="116"/>
      <c r="J15832" s="117"/>
      <c r="K15832" s="117"/>
      <c r="L15832" s="114"/>
      <c r="M15832" s="114"/>
      <c r="N15832" s="114"/>
      <c r="O15832" s="114"/>
      <c r="P15832" s="118"/>
      <c r="Q15832" s="118"/>
      <c r="R15832" s="118"/>
      <c r="S15832" s="118"/>
      <c r="T15832" s="118"/>
      <c r="U15832" s="118"/>
      <c r="V15832" s="118"/>
      <c r="W15832" s="118"/>
      <c r="X15832" s="118"/>
      <c r="Y15832" s="118"/>
      <c r="Z15832" s="118"/>
      <c r="AA15832" s="118"/>
      <c r="AB15832" s="118"/>
    </row>
    <row r="15833" spans="1:28">
      <c r="A15833" s="113"/>
      <c r="B15833" s="113"/>
      <c r="C15833" s="114"/>
      <c r="D15833" s="115"/>
      <c r="E15833" s="115"/>
      <c r="F15833" s="116"/>
      <c r="G15833" s="116"/>
      <c r="H15833" s="116"/>
      <c r="I15833" s="116"/>
      <c r="J15833" s="117"/>
      <c r="K15833" s="117"/>
      <c r="L15833" s="114"/>
      <c r="M15833" s="114"/>
      <c r="N15833" s="114"/>
      <c r="O15833" s="114"/>
      <c r="P15833" s="118"/>
      <c r="Q15833" s="118"/>
      <c r="R15833" s="118"/>
      <c r="S15833" s="118"/>
      <c r="T15833" s="118"/>
      <c r="U15833" s="118"/>
      <c r="V15833" s="118"/>
      <c r="W15833" s="118"/>
      <c r="X15833" s="118"/>
      <c r="Y15833" s="118"/>
      <c r="Z15833" s="118"/>
      <c r="AA15833" s="118"/>
      <c r="AB15833" s="118"/>
    </row>
    <row r="15834" spans="1:28">
      <c r="A15834" s="113"/>
      <c r="B15834" s="113"/>
      <c r="C15834" s="114"/>
      <c r="D15834" s="115"/>
      <c r="E15834" s="115"/>
      <c r="F15834" s="116"/>
      <c r="G15834" s="116"/>
      <c r="H15834" s="116"/>
      <c r="I15834" s="116"/>
      <c r="J15834" s="117"/>
      <c r="K15834" s="117"/>
      <c r="L15834" s="114"/>
      <c r="M15834" s="114"/>
      <c r="N15834" s="114"/>
      <c r="O15834" s="114"/>
      <c r="P15834" s="118"/>
      <c r="Q15834" s="118"/>
      <c r="R15834" s="118"/>
      <c r="S15834" s="118"/>
      <c r="T15834" s="118"/>
      <c r="U15834" s="118"/>
      <c r="V15834" s="118"/>
      <c r="W15834" s="118"/>
      <c r="X15834" s="118"/>
      <c r="Y15834" s="118"/>
      <c r="Z15834" s="118"/>
      <c r="AA15834" s="118"/>
      <c r="AB15834" s="118"/>
    </row>
    <row r="15835" spans="1:28">
      <c r="A15835" s="113"/>
      <c r="B15835" s="113"/>
      <c r="C15835" s="114"/>
      <c r="D15835" s="115"/>
      <c r="E15835" s="115"/>
      <c r="F15835" s="116"/>
      <c r="G15835" s="116"/>
      <c r="H15835" s="116"/>
      <c r="I15835" s="116"/>
      <c r="J15835" s="117"/>
      <c r="K15835" s="117"/>
      <c r="L15835" s="114"/>
      <c r="M15835" s="114"/>
      <c r="N15835" s="114"/>
      <c r="O15835" s="114"/>
      <c r="P15835" s="118"/>
      <c r="Q15835" s="118"/>
      <c r="R15835" s="118"/>
      <c r="S15835" s="118"/>
      <c r="T15835" s="118"/>
      <c r="U15835" s="118"/>
      <c r="V15835" s="118"/>
      <c r="W15835" s="118"/>
      <c r="X15835" s="118"/>
      <c r="Y15835" s="118"/>
      <c r="Z15835" s="118"/>
      <c r="AA15835" s="118"/>
      <c r="AB15835" s="118"/>
    </row>
    <row r="15836" spans="1:28">
      <c r="A15836" s="113"/>
      <c r="B15836" s="113"/>
      <c r="C15836" s="114"/>
      <c r="D15836" s="115"/>
      <c r="E15836" s="115"/>
      <c r="F15836" s="116"/>
      <c r="G15836" s="116"/>
      <c r="H15836" s="116"/>
      <c r="I15836" s="116"/>
      <c r="J15836" s="117"/>
      <c r="K15836" s="117"/>
      <c r="L15836" s="114"/>
      <c r="M15836" s="114"/>
      <c r="N15836" s="114"/>
      <c r="O15836" s="114"/>
      <c r="P15836" s="118"/>
      <c r="Q15836" s="118"/>
      <c r="R15836" s="118"/>
      <c r="S15836" s="118"/>
      <c r="T15836" s="118"/>
      <c r="U15836" s="118"/>
      <c r="V15836" s="118"/>
      <c r="W15836" s="118"/>
      <c r="X15836" s="118"/>
      <c r="Y15836" s="118"/>
      <c r="Z15836" s="118"/>
      <c r="AA15836" s="118"/>
      <c r="AB15836" s="118"/>
    </row>
    <row r="15837" spans="1:28">
      <c r="A15837" s="113"/>
      <c r="B15837" s="113"/>
      <c r="C15837" s="114"/>
      <c r="D15837" s="115"/>
      <c r="E15837" s="115"/>
      <c r="F15837" s="116"/>
      <c r="G15837" s="116"/>
      <c r="H15837" s="116"/>
      <c r="I15837" s="116"/>
      <c r="J15837" s="117"/>
      <c r="K15837" s="117"/>
      <c r="L15837" s="114"/>
      <c r="M15837" s="114"/>
      <c r="N15837" s="114"/>
      <c r="O15837" s="114"/>
      <c r="P15837" s="118"/>
      <c r="Q15837" s="118"/>
      <c r="R15837" s="118"/>
      <c r="S15837" s="118"/>
      <c r="T15837" s="118"/>
      <c r="U15837" s="118"/>
      <c r="V15837" s="118"/>
      <c r="W15837" s="118"/>
      <c r="X15837" s="118"/>
      <c r="Y15837" s="118"/>
      <c r="Z15837" s="118"/>
      <c r="AA15837" s="118"/>
      <c r="AB15837" s="118"/>
    </row>
    <row r="15838" spans="1:28">
      <c r="A15838" s="113"/>
      <c r="B15838" s="113"/>
      <c r="C15838" s="114"/>
      <c r="D15838" s="115"/>
      <c r="E15838" s="115"/>
      <c r="F15838" s="116"/>
      <c r="G15838" s="116"/>
      <c r="H15838" s="116"/>
      <c r="I15838" s="116"/>
      <c r="J15838" s="117"/>
      <c r="K15838" s="117"/>
      <c r="L15838" s="114"/>
      <c r="M15838" s="114"/>
      <c r="N15838" s="114"/>
      <c r="O15838" s="114"/>
      <c r="P15838" s="118"/>
      <c r="Q15838" s="118"/>
      <c r="R15838" s="118"/>
      <c r="S15838" s="118"/>
      <c r="T15838" s="118"/>
      <c r="U15838" s="118"/>
      <c r="V15838" s="118"/>
      <c r="W15838" s="118"/>
      <c r="X15838" s="118"/>
      <c r="Y15838" s="118"/>
      <c r="Z15838" s="118"/>
      <c r="AA15838" s="118"/>
      <c r="AB15838" s="118"/>
    </row>
    <row r="15839" spans="1:28">
      <c r="A15839" s="113"/>
      <c r="B15839" s="113"/>
      <c r="C15839" s="114"/>
      <c r="D15839" s="115"/>
      <c r="E15839" s="115"/>
      <c r="F15839" s="116"/>
      <c r="G15839" s="116"/>
      <c r="H15839" s="116"/>
      <c r="I15839" s="116"/>
      <c r="J15839" s="117"/>
      <c r="K15839" s="117"/>
      <c r="L15839" s="114"/>
      <c r="M15839" s="114"/>
      <c r="N15839" s="114"/>
      <c r="O15839" s="114"/>
      <c r="P15839" s="118"/>
      <c r="Q15839" s="118"/>
      <c r="R15839" s="118"/>
      <c r="S15839" s="118"/>
      <c r="T15839" s="118"/>
      <c r="U15839" s="118"/>
      <c r="V15839" s="118"/>
      <c r="W15839" s="118"/>
      <c r="X15839" s="118"/>
      <c r="Y15839" s="118"/>
      <c r="Z15839" s="118"/>
      <c r="AA15839" s="118"/>
      <c r="AB15839" s="118"/>
    </row>
    <row r="15840" spans="1:28">
      <c r="A15840" s="113"/>
      <c r="B15840" s="113"/>
      <c r="C15840" s="114"/>
      <c r="D15840" s="115"/>
      <c r="E15840" s="115"/>
      <c r="F15840" s="116"/>
      <c r="G15840" s="116"/>
      <c r="H15840" s="116"/>
      <c r="I15840" s="116"/>
      <c r="J15840" s="117"/>
      <c r="K15840" s="117"/>
      <c r="L15840" s="114"/>
      <c r="M15840" s="114"/>
      <c r="N15840" s="114"/>
      <c r="O15840" s="114"/>
      <c r="P15840" s="118"/>
      <c r="Q15840" s="118"/>
      <c r="R15840" s="118"/>
      <c r="S15840" s="118"/>
      <c r="T15840" s="118"/>
      <c r="U15840" s="118"/>
      <c r="V15840" s="118"/>
      <c r="W15840" s="118"/>
      <c r="X15840" s="118"/>
      <c r="Y15840" s="118"/>
      <c r="Z15840" s="118"/>
      <c r="AA15840" s="118"/>
      <c r="AB15840" s="118"/>
    </row>
    <row r="15841" spans="1:28">
      <c r="A15841" s="113"/>
      <c r="B15841" s="113"/>
      <c r="C15841" s="114"/>
      <c r="D15841" s="115"/>
      <c r="E15841" s="115"/>
      <c r="F15841" s="116"/>
      <c r="G15841" s="116"/>
      <c r="H15841" s="116"/>
      <c r="I15841" s="116"/>
      <c r="J15841" s="117"/>
      <c r="K15841" s="117"/>
      <c r="L15841" s="114"/>
      <c r="M15841" s="114"/>
      <c r="N15841" s="114"/>
      <c r="O15841" s="114"/>
      <c r="P15841" s="118"/>
      <c r="Q15841" s="118"/>
      <c r="R15841" s="118"/>
      <c r="S15841" s="118"/>
      <c r="T15841" s="118"/>
      <c r="U15841" s="118"/>
      <c r="V15841" s="118"/>
      <c r="W15841" s="118"/>
      <c r="X15841" s="118"/>
      <c r="Y15841" s="118"/>
      <c r="Z15841" s="118"/>
      <c r="AA15841" s="118"/>
      <c r="AB15841" s="118"/>
    </row>
    <row r="15842" spans="1:28">
      <c r="A15842" s="113"/>
      <c r="B15842" s="113"/>
      <c r="C15842" s="114"/>
      <c r="D15842" s="115"/>
      <c r="E15842" s="115"/>
      <c r="F15842" s="116"/>
      <c r="G15842" s="116"/>
      <c r="H15842" s="116"/>
      <c r="I15842" s="116"/>
      <c r="J15842" s="117"/>
      <c r="K15842" s="117"/>
      <c r="L15842" s="114"/>
      <c r="M15842" s="114"/>
      <c r="N15842" s="114"/>
      <c r="O15842" s="114"/>
      <c r="P15842" s="118"/>
      <c r="Q15842" s="118"/>
      <c r="R15842" s="118"/>
      <c r="S15842" s="118"/>
      <c r="T15842" s="118"/>
      <c r="U15842" s="118"/>
      <c r="V15842" s="118"/>
      <c r="W15842" s="118"/>
      <c r="X15842" s="118"/>
      <c r="Y15842" s="118"/>
      <c r="Z15842" s="118"/>
      <c r="AA15842" s="118"/>
      <c r="AB15842" s="118"/>
    </row>
    <row r="15843" spans="1:28">
      <c r="A15843" s="113"/>
      <c r="B15843" s="113"/>
      <c r="C15843" s="114"/>
      <c r="D15843" s="115"/>
      <c r="E15843" s="115"/>
      <c r="F15843" s="116"/>
      <c r="G15843" s="116"/>
      <c r="H15843" s="116"/>
      <c r="I15843" s="116"/>
      <c r="J15843" s="117"/>
      <c r="K15843" s="117"/>
      <c r="L15843" s="114"/>
      <c r="M15843" s="114"/>
      <c r="N15843" s="114"/>
      <c r="O15843" s="114"/>
      <c r="P15843" s="118"/>
      <c r="Q15843" s="118"/>
      <c r="R15843" s="118"/>
      <c r="S15843" s="118"/>
      <c r="T15843" s="118"/>
      <c r="U15843" s="118"/>
      <c r="V15843" s="118"/>
      <c r="W15843" s="118"/>
      <c r="X15843" s="118"/>
      <c r="Y15843" s="118"/>
      <c r="Z15843" s="118"/>
      <c r="AA15843" s="118"/>
      <c r="AB15843" s="118"/>
    </row>
    <row r="15844" spans="1:28">
      <c r="A15844" s="113"/>
      <c r="B15844" s="113"/>
      <c r="C15844" s="114"/>
      <c r="D15844" s="115"/>
      <c r="E15844" s="115"/>
      <c r="F15844" s="116"/>
      <c r="G15844" s="116"/>
      <c r="H15844" s="116"/>
      <c r="I15844" s="116"/>
      <c r="J15844" s="117"/>
      <c r="K15844" s="117"/>
      <c r="L15844" s="114"/>
      <c r="M15844" s="114"/>
      <c r="N15844" s="114"/>
      <c r="O15844" s="114"/>
      <c r="P15844" s="118"/>
      <c r="Q15844" s="118"/>
      <c r="R15844" s="118"/>
      <c r="S15844" s="118"/>
      <c r="T15844" s="118"/>
      <c r="U15844" s="118"/>
      <c r="V15844" s="118"/>
      <c r="W15844" s="118"/>
      <c r="X15844" s="118"/>
      <c r="Y15844" s="118"/>
      <c r="Z15844" s="118"/>
      <c r="AA15844" s="118"/>
      <c r="AB15844" s="118"/>
    </row>
    <row r="15845" spans="1:28">
      <c r="A15845" s="113"/>
      <c r="B15845" s="113"/>
      <c r="C15845" s="114"/>
      <c r="D15845" s="115"/>
      <c r="E15845" s="115"/>
      <c r="F15845" s="116"/>
      <c r="G15845" s="116"/>
      <c r="H15845" s="116"/>
      <c r="I15845" s="116"/>
      <c r="J15845" s="117"/>
      <c r="K15845" s="117"/>
      <c r="L15845" s="114"/>
      <c r="M15845" s="114"/>
      <c r="N15845" s="114"/>
      <c r="O15845" s="114"/>
      <c r="P15845" s="118"/>
      <c r="Q15845" s="118"/>
      <c r="R15845" s="118"/>
      <c r="S15845" s="118"/>
      <c r="T15845" s="118"/>
      <c r="U15845" s="118"/>
      <c r="V15845" s="118"/>
      <c r="W15845" s="118"/>
      <c r="X15845" s="118"/>
      <c r="Y15845" s="118"/>
      <c r="Z15845" s="118"/>
      <c r="AA15845" s="118"/>
      <c r="AB15845" s="118"/>
    </row>
    <row r="15846" spans="1:28">
      <c r="A15846" s="113"/>
      <c r="B15846" s="113"/>
      <c r="C15846" s="114"/>
      <c r="D15846" s="115"/>
      <c r="E15846" s="115"/>
      <c r="F15846" s="116"/>
      <c r="G15846" s="116"/>
      <c r="H15846" s="116"/>
      <c r="I15846" s="116"/>
      <c r="J15846" s="117"/>
      <c r="K15846" s="117"/>
      <c r="L15846" s="114"/>
      <c r="M15846" s="114"/>
      <c r="N15846" s="114"/>
      <c r="O15846" s="114"/>
      <c r="P15846" s="118"/>
      <c r="Q15846" s="118"/>
      <c r="R15846" s="118"/>
      <c r="S15846" s="118"/>
      <c r="T15846" s="118"/>
      <c r="U15846" s="118"/>
      <c r="V15846" s="118"/>
      <c r="W15846" s="118"/>
      <c r="X15846" s="118"/>
      <c r="Y15846" s="118"/>
      <c r="Z15846" s="118"/>
      <c r="AA15846" s="118"/>
      <c r="AB15846" s="118"/>
    </row>
    <row r="15847" spans="1:28">
      <c r="A15847" s="113"/>
      <c r="B15847" s="113"/>
      <c r="C15847" s="114"/>
      <c r="D15847" s="115"/>
      <c r="E15847" s="115"/>
      <c r="F15847" s="116"/>
      <c r="G15847" s="116"/>
      <c r="H15847" s="116"/>
      <c r="I15847" s="116"/>
      <c r="J15847" s="117"/>
      <c r="K15847" s="117"/>
      <c r="L15847" s="114"/>
      <c r="M15847" s="114"/>
      <c r="N15847" s="114"/>
      <c r="O15847" s="114"/>
      <c r="P15847" s="118"/>
      <c r="Q15847" s="118"/>
      <c r="R15847" s="118"/>
      <c r="S15847" s="118"/>
      <c r="T15847" s="118"/>
      <c r="U15847" s="118"/>
      <c r="V15847" s="118"/>
      <c r="W15847" s="118"/>
      <c r="X15847" s="118"/>
      <c r="Y15847" s="118"/>
      <c r="Z15847" s="118"/>
      <c r="AA15847" s="118"/>
      <c r="AB15847" s="118"/>
    </row>
    <row r="15848" spans="1:28">
      <c r="A15848" s="113"/>
      <c r="B15848" s="113"/>
      <c r="C15848" s="114"/>
      <c r="D15848" s="115"/>
      <c r="E15848" s="115"/>
      <c r="F15848" s="116"/>
      <c r="G15848" s="116"/>
      <c r="H15848" s="116"/>
      <c r="I15848" s="116"/>
      <c r="J15848" s="117"/>
      <c r="K15848" s="117"/>
      <c r="L15848" s="114"/>
      <c r="M15848" s="114"/>
      <c r="N15848" s="114"/>
      <c r="O15848" s="114"/>
      <c r="P15848" s="118"/>
      <c r="Q15848" s="118"/>
      <c r="R15848" s="118"/>
      <c r="S15848" s="118"/>
      <c r="T15848" s="118"/>
      <c r="U15848" s="118"/>
      <c r="V15848" s="118"/>
      <c r="W15848" s="118"/>
      <c r="X15848" s="118"/>
      <c r="Y15848" s="118"/>
      <c r="Z15848" s="118"/>
      <c r="AA15848" s="118"/>
      <c r="AB15848" s="118"/>
    </row>
    <row r="15849" spans="1:28">
      <c r="A15849" s="113"/>
      <c r="B15849" s="113"/>
      <c r="C15849" s="114"/>
      <c r="D15849" s="115"/>
      <c r="E15849" s="115"/>
      <c r="F15849" s="116"/>
      <c r="G15849" s="116"/>
      <c r="H15849" s="116"/>
      <c r="I15849" s="116"/>
      <c r="J15849" s="117"/>
      <c r="K15849" s="117"/>
      <c r="L15849" s="114"/>
      <c r="M15849" s="114"/>
      <c r="N15849" s="114"/>
      <c r="O15849" s="114"/>
      <c r="P15849" s="118"/>
      <c r="Q15849" s="118"/>
      <c r="R15849" s="118"/>
      <c r="S15849" s="118"/>
      <c r="T15849" s="118"/>
      <c r="U15849" s="118"/>
      <c r="V15849" s="118"/>
      <c r="W15849" s="118"/>
      <c r="X15849" s="118"/>
      <c r="Y15849" s="118"/>
      <c r="Z15849" s="118"/>
      <c r="AA15849" s="118"/>
      <c r="AB15849" s="118"/>
    </row>
    <row r="15850" spans="1:28">
      <c r="A15850" s="113"/>
      <c r="B15850" s="113"/>
      <c r="C15850" s="114"/>
      <c r="D15850" s="115"/>
      <c r="E15850" s="115"/>
      <c r="F15850" s="116"/>
      <c r="G15850" s="116"/>
      <c r="H15850" s="116"/>
      <c r="I15850" s="116"/>
      <c r="J15850" s="117"/>
      <c r="K15850" s="117"/>
      <c r="L15850" s="114"/>
      <c r="M15850" s="114"/>
      <c r="N15850" s="114"/>
      <c r="O15850" s="114"/>
      <c r="P15850" s="118"/>
      <c r="Q15850" s="118"/>
      <c r="R15850" s="118"/>
      <c r="S15850" s="118"/>
      <c r="T15850" s="118"/>
      <c r="U15850" s="118"/>
      <c r="V15850" s="118"/>
      <c r="W15850" s="118"/>
      <c r="X15850" s="118"/>
      <c r="Y15850" s="118"/>
      <c r="Z15850" s="118"/>
      <c r="AA15850" s="118"/>
      <c r="AB15850" s="118"/>
    </row>
    <row r="15851" spans="1:28">
      <c r="A15851" s="113"/>
      <c r="B15851" s="113"/>
      <c r="C15851" s="114"/>
      <c r="D15851" s="115"/>
      <c r="E15851" s="115"/>
      <c r="F15851" s="116"/>
      <c r="G15851" s="116"/>
      <c r="H15851" s="116"/>
      <c r="I15851" s="116"/>
      <c r="J15851" s="117"/>
      <c r="K15851" s="117"/>
      <c r="L15851" s="114"/>
      <c r="M15851" s="114"/>
      <c r="N15851" s="114"/>
      <c r="O15851" s="114"/>
      <c r="P15851" s="118"/>
      <c r="Q15851" s="118"/>
      <c r="R15851" s="118"/>
      <c r="S15851" s="118"/>
      <c r="T15851" s="118"/>
      <c r="U15851" s="118"/>
      <c r="V15851" s="118"/>
      <c r="W15851" s="118"/>
      <c r="X15851" s="118"/>
      <c r="Y15851" s="118"/>
      <c r="Z15851" s="118"/>
      <c r="AA15851" s="118"/>
      <c r="AB15851" s="118"/>
    </row>
    <row r="15852" spans="1:28">
      <c r="A15852" s="113"/>
      <c r="B15852" s="113"/>
      <c r="C15852" s="114"/>
      <c r="D15852" s="115"/>
      <c r="E15852" s="115"/>
      <c r="F15852" s="116"/>
      <c r="G15852" s="116"/>
      <c r="H15852" s="116"/>
      <c r="I15852" s="116"/>
      <c r="J15852" s="117"/>
      <c r="K15852" s="117"/>
      <c r="L15852" s="114"/>
      <c r="M15852" s="114"/>
      <c r="N15852" s="114"/>
      <c r="O15852" s="114"/>
      <c r="P15852" s="118"/>
      <c r="Q15852" s="118"/>
      <c r="R15852" s="118"/>
      <c r="S15852" s="118"/>
      <c r="T15852" s="118"/>
      <c r="U15852" s="118"/>
      <c r="V15852" s="118"/>
      <c r="W15852" s="118"/>
      <c r="X15852" s="118"/>
      <c r="Y15852" s="118"/>
      <c r="Z15852" s="118"/>
      <c r="AA15852" s="118"/>
      <c r="AB15852" s="118"/>
    </row>
    <row r="15853" spans="1:28">
      <c r="A15853" s="113"/>
      <c r="B15853" s="113"/>
      <c r="C15853" s="114"/>
      <c r="D15853" s="115"/>
      <c r="E15853" s="115"/>
      <c r="F15853" s="116"/>
      <c r="G15853" s="116"/>
      <c r="H15853" s="116"/>
      <c r="I15853" s="116"/>
      <c r="J15853" s="117"/>
      <c r="K15853" s="117"/>
      <c r="L15853" s="114"/>
      <c r="M15853" s="114"/>
      <c r="N15853" s="114"/>
      <c r="O15853" s="114"/>
      <c r="P15853" s="118"/>
      <c r="Q15853" s="118"/>
      <c r="R15853" s="118"/>
      <c r="S15853" s="118"/>
      <c r="T15853" s="118"/>
      <c r="U15853" s="118"/>
      <c r="V15853" s="118"/>
      <c r="W15853" s="118"/>
      <c r="X15853" s="118"/>
      <c r="Y15853" s="118"/>
      <c r="Z15853" s="118"/>
      <c r="AA15853" s="118"/>
      <c r="AB15853" s="118"/>
    </row>
    <row r="15854" spans="1:28">
      <c r="A15854" s="113"/>
      <c r="B15854" s="113"/>
      <c r="C15854" s="114"/>
      <c r="D15854" s="115"/>
      <c r="E15854" s="115"/>
      <c r="F15854" s="116"/>
      <c r="G15854" s="116"/>
      <c r="H15854" s="116"/>
      <c r="I15854" s="116"/>
      <c r="J15854" s="117"/>
      <c r="K15854" s="117"/>
      <c r="L15854" s="114"/>
      <c r="M15854" s="114"/>
      <c r="N15854" s="114"/>
      <c r="O15854" s="114"/>
      <c r="P15854" s="118"/>
      <c r="Q15854" s="118"/>
      <c r="R15854" s="118"/>
      <c r="S15854" s="118"/>
      <c r="T15854" s="118"/>
      <c r="U15854" s="118"/>
      <c r="V15854" s="118"/>
      <c r="W15854" s="118"/>
      <c r="X15854" s="118"/>
      <c r="Y15854" s="118"/>
      <c r="Z15854" s="118"/>
      <c r="AA15854" s="118"/>
      <c r="AB15854" s="118"/>
    </row>
    <row r="15855" spans="1:28">
      <c r="A15855" s="113"/>
      <c r="B15855" s="113"/>
      <c r="C15855" s="114"/>
      <c r="D15855" s="115"/>
      <c r="E15855" s="115"/>
      <c r="F15855" s="116"/>
      <c r="G15855" s="116"/>
      <c r="H15855" s="116"/>
      <c r="I15855" s="116"/>
      <c r="J15855" s="117"/>
      <c r="K15855" s="117"/>
      <c r="L15855" s="114"/>
      <c r="M15855" s="114"/>
      <c r="N15855" s="114"/>
      <c r="O15855" s="114"/>
      <c r="P15855" s="118"/>
      <c r="Q15855" s="118"/>
      <c r="R15855" s="118"/>
      <c r="S15855" s="118"/>
      <c r="T15855" s="118"/>
      <c r="U15855" s="118"/>
      <c r="V15855" s="118"/>
      <c r="W15855" s="118"/>
      <c r="X15855" s="118"/>
      <c r="Y15855" s="118"/>
      <c r="Z15855" s="118"/>
      <c r="AA15855" s="118"/>
      <c r="AB15855" s="118"/>
    </row>
    <row r="15856" spans="1:28">
      <c r="A15856" s="113"/>
      <c r="B15856" s="113"/>
      <c r="C15856" s="114"/>
      <c r="D15856" s="115"/>
      <c r="E15856" s="115"/>
      <c r="F15856" s="116"/>
      <c r="G15856" s="116"/>
      <c r="H15856" s="116"/>
      <c r="I15856" s="116"/>
      <c r="J15856" s="117"/>
      <c r="K15856" s="117"/>
      <c r="L15856" s="114"/>
      <c r="M15856" s="114"/>
      <c r="N15856" s="114"/>
      <c r="O15856" s="114"/>
      <c r="P15856" s="118"/>
      <c r="Q15856" s="118"/>
      <c r="R15856" s="118"/>
      <c r="S15856" s="118"/>
      <c r="T15856" s="118"/>
      <c r="U15856" s="118"/>
      <c r="V15856" s="118"/>
      <c r="W15856" s="118"/>
      <c r="X15856" s="118"/>
      <c r="Y15856" s="118"/>
      <c r="Z15856" s="118"/>
      <c r="AA15856" s="118"/>
      <c r="AB15856" s="118"/>
    </row>
    <row r="15857" spans="1:28">
      <c r="A15857" s="113"/>
      <c r="B15857" s="113"/>
      <c r="C15857" s="114"/>
      <c r="D15857" s="115"/>
      <c r="E15857" s="115"/>
      <c r="F15857" s="116"/>
      <c r="G15857" s="116"/>
      <c r="H15857" s="116"/>
      <c r="I15857" s="116"/>
      <c r="J15857" s="117"/>
      <c r="K15857" s="117"/>
      <c r="L15857" s="114"/>
      <c r="M15857" s="114"/>
      <c r="N15857" s="114"/>
      <c r="O15857" s="114"/>
      <c r="P15857" s="118"/>
      <c r="Q15857" s="118"/>
      <c r="R15857" s="118"/>
      <c r="S15857" s="118"/>
      <c r="T15857" s="118"/>
      <c r="U15857" s="118"/>
      <c r="V15857" s="118"/>
      <c r="W15857" s="118"/>
      <c r="X15857" s="118"/>
      <c r="Y15857" s="118"/>
      <c r="Z15857" s="118"/>
      <c r="AA15857" s="118"/>
      <c r="AB15857" s="118"/>
    </row>
    <row r="15858" spans="1:28">
      <c r="A15858" s="113"/>
      <c r="B15858" s="113"/>
      <c r="C15858" s="114"/>
      <c r="D15858" s="115"/>
      <c r="E15858" s="115"/>
      <c r="F15858" s="116"/>
      <c r="G15858" s="116"/>
      <c r="H15858" s="116"/>
      <c r="I15858" s="116"/>
      <c r="J15858" s="117"/>
      <c r="K15858" s="117"/>
      <c r="L15858" s="114"/>
      <c r="M15858" s="114"/>
      <c r="N15858" s="114"/>
      <c r="O15858" s="114"/>
      <c r="P15858" s="118"/>
      <c r="Q15858" s="118"/>
      <c r="R15858" s="118"/>
      <c r="S15858" s="118"/>
      <c r="T15858" s="118"/>
      <c r="U15858" s="118"/>
      <c r="V15858" s="118"/>
      <c r="W15858" s="118"/>
      <c r="X15858" s="118"/>
      <c r="Y15858" s="118"/>
      <c r="Z15858" s="118"/>
      <c r="AA15858" s="118"/>
      <c r="AB15858" s="118"/>
    </row>
    <row r="15859" spans="1:28">
      <c r="A15859" s="113"/>
      <c r="B15859" s="113"/>
      <c r="C15859" s="114"/>
      <c r="D15859" s="115"/>
      <c r="E15859" s="115"/>
      <c r="F15859" s="116"/>
      <c r="G15859" s="116"/>
      <c r="H15859" s="116"/>
      <c r="I15859" s="116"/>
      <c r="J15859" s="117"/>
      <c r="K15859" s="117"/>
      <c r="L15859" s="114"/>
      <c r="M15859" s="114"/>
      <c r="N15859" s="114"/>
      <c r="O15859" s="114"/>
      <c r="P15859" s="118"/>
      <c r="Q15859" s="118"/>
      <c r="R15859" s="118"/>
      <c r="S15859" s="118"/>
      <c r="T15859" s="118"/>
      <c r="U15859" s="118"/>
      <c r="V15859" s="118"/>
      <c r="W15859" s="118"/>
      <c r="X15859" s="118"/>
      <c r="Y15859" s="118"/>
      <c r="Z15859" s="118"/>
      <c r="AA15859" s="118"/>
      <c r="AB15859" s="118"/>
    </row>
    <row r="15860" spans="1:28">
      <c r="A15860" s="113"/>
      <c r="B15860" s="113"/>
      <c r="C15860" s="114"/>
      <c r="D15860" s="115"/>
      <c r="E15860" s="115"/>
      <c r="F15860" s="116"/>
      <c r="G15860" s="116"/>
      <c r="H15860" s="116"/>
      <c r="I15860" s="116"/>
      <c r="J15860" s="117"/>
      <c r="K15860" s="117"/>
      <c r="L15860" s="114"/>
      <c r="M15860" s="114"/>
      <c r="N15860" s="114"/>
      <c r="O15860" s="114"/>
      <c r="P15860" s="118"/>
      <c r="Q15860" s="118"/>
      <c r="R15860" s="118"/>
      <c r="S15860" s="118"/>
      <c r="T15860" s="118"/>
      <c r="U15860" s="118"/>
      <c r="V15860" s="118"/>
      <c r="W15860" s="118"/>
      <c r="X15860" s="118"/>
      <c r="Y15860" s="118"/>
      <c r="Z15860" s="118"/>
      <c r="AA15860" s="118"/>
      <c r="AB15860" s="118"/>
    </row>
    <row r="15861" spans="1:28">
      <c r="A15861" s="113"/>
      <c r="B15861" s="113"/>
      <c r="C15861" s="114"/>
      <c r="D15861" s="115"/>
      <c r="E15861" s="115"/>
      <c r="F15861" s="116"/>
      <c r="G15861" s="116"/>
      <c r="H15861" s="116"/>
      <c r="I15861" s="116"/>
      <c r="J15861" s="117"/>
      <c r="K15861" s="117"/>
      <c r="L15861" s="114"/>
      <c r="M15861" s="114"/>
      <c r="N15861" s="114"/>
      <c r="O15861" s="114"/>
      <c r="P15861" s="118"/>
      <c r="Q15861" s="118"/>
      <c r="R15861" s="118"/>
      <c r="S15861" s="118"/>
      <c r="T15861" s="118"/>
      <c r="U15861" s="118"/>
      <c r="V15861" s="118"/>
      <c r="W15861" s="118"/>
      <c r="X15861" s="118"/>
      <c r="Y15861" s="118"/>
      <c r="Z15861" s="118"/>
      <c r="AA15861" s="118"/>
      <c r="AB15861" s="118"/>
    </row>
    <row r="15862" spans="1:28">
      <c r="A15862" s="113"/>
      <c r="B15862" s="113"/>
      <c r="C15862" s="114"/>
      <c r="D15862" s="115"/>
      <c r="E15862" s="115"/>
      <c r="F15862" s="116"/>
      <c r="G15862" s="116"/>
      <c r="H15862" s="116"/>
      <c r="I15862" s="116"/>
      <c r="J15862" s="117"/>
      <c r="K15862" s="117"/>
      <c r="L15862" s="114"/>
      <c r="M15862" s="114"/>
      <c r="N15862" s="114"/>
      <c r="O15862" s="114"/>
      <c r="P15862" s="118"/>
      <c r="Q15862" s="118"/>
      <c r="R15862" s="118"/>
      <c r="S15862" s="118"/>
      <c r="T15862" s="118"/>
      <c r="U15862" s="118"/>
      <c r="V15862" s="118"/>
      <c r="W15862" s="118"/>
      <c r="X15862" s="118"/>
      <c r="Y15862" s="118"/>
      <c r="Z15862" s="118"/>
      <c r="AA15862" s="118"/>
      <c r="AB15862" s="118"/>
    </row>
    <row r="15863" spans="1:28">
      <c r="A15863" s="113"/>
      <c r="B15863" s="113"/>
      <c r="C15863" s="114"/>
      <c r="D15863" s="115"/>
      <c r="E15863" s="115"/>
      <c r="F15863" s="116"/>
      <c r="G15863" s="116"/>
      <c r="H15863" s="116"/>
      <c r="I15863" s="116"/>
      <c r="J15863" s="117"/>
      <c r="K15863" s="117"/>
      <c r="L15863" s="114"/>
      <c r="M15863" s="114"/>
      <c r="N15863" s="114"/>
      <c r="O15863" s="114"/>
      <c r="P15863" s="118"/>
      <c r="Q15863" s="118"/>
      <c r="R15863" s="118"/>
      <c r="S15863" s="118"/>
      <c r="T15863" s="118"/>
      <c r="U15863" s="118"/>
      <c r="V15863" s="118"/>
      <c r="W15863" s="118"/>
      <c r="X15863" s="118"/>
      <c r="Y15863" s="118"/>
      <c r="Z15863" s="118"/>
      <c r="AA15863" s="118"/>
      <c r="AB15863" s="118"/>
    </row>
    <row r="15864" spans="1:28">
      <c r="A15864" s="113"/>
      <c r="B15864" s="113"/>
      <c r="C15864" s="114"/>
      <c r="D15864" s="115"/>
      <c r="E15864" s="115"/>
      <c r="F15864" s="116"/>
      <c r="G15864" s="116"/>
      <c r="H15864" s="116"/>
      <c r="I15864" s="116"/>
      <c r="J15864" s="117"/>
      <c r="K15864" s="117"/>
      <c r="L15864" s="114"/>
      <c r="M15864" s="114"/>
      <c r="N15864" s="114"/>
      <c r="O15864" s="114"/>
      <c r="P15864" s="118"/>
      <c r="Q15864" s="118"/>
      <c r="R15864" s="118"/>
      <c r="S15864" s="118"/>
      <c r="T15864" s="118"/>
      <c r="U15864" s="118"/>
      <c r="V15864" s="118"/>
      <c r="W15864" s="118"/>
      <c r="X15864" s="118"/>
      <c r="Y15864" s="118"/>
      <c r="Z15864" s="118"/>
      <c r="AA15864" s="118"/>
      <c r="AB15864" s="118"/>
    </row>
    <row r="15865" spans="1:28">
      <c r="A15865" s="113"/>
      <c r="B15865" s="113"/>
      <c r="C15865" s="114"/>
      <c r="D15865" s="115"/>
      <c r="E15865" s="115"/>
      <c r="F15865" s="116"/>
      <c r="G15865" s="116"/>
      <c r="H15865" s="116"/>
      <c r="I15865" s="116"/>
      <c r="J15865" s="117"/>
      <c r="K15865" s="117"/>
      <c r="L15865" s="114"/>
      <c r="M15865" s="114"/>
      <c r="N15865" s="114"/>
      <c r="O15865" s="114"/>
      <c r="P15865" s="118"/>
      <c r="Q15865" s="118"/>
      <c r="R15865" s="118"/>
      <c r="S15865" s="118"/>
      <c r="T15865" s="118"/>
      <c r="U15865" s="118"/>
      <c r="V15865" s="118"/>
      <c r="W15865" s="118"/>
      <c r="X15865" s="118"/>
      <c r="Y15865" s="118"/>
      <c r="Z15865" s="118"/>
      <c r="AA15865" s="118"/>
      <c r="AB15865" s="118"/>
    </row>
    <row r="15866" spans="1:28">
      <c r="A15866" s="113"/>
      <c r="B15866" s="113"/>
      <c r="C15866" s="114"/>
      <c r="D15866" s="115"/>
      <c r="E15866" s="115"/>
      <c r="F15866" s="116"/>
      <c r="G15866" s="116"/>
      <c r="H15866" s="116"/>
      <c r="I15866" s="116"/>
      <c r="J15866" s="117"/>
      <c r="K15866" s="117"/>
      <c r="L15866" s="114"/>
      <c r="M15866" s="114"/>
      <c r="N15866" s="114"/>
      <c r="O15866" s="114"/>
      <c r="P15866" s="118"/>
      <c r="Q15866" s="118"/>
      <c r="R15866" s="118"/>
      <c r="S15866" s="118"/>
      <c r="T15866" s="118"/>
      <c r="U15866" s="118"/>
      <c r="V15866" s="118"/>
      <c r="W15866" s="118"/>
      <c r="X15866" s="118"/>
      <c r="Y15866" s="118"/>
      <c r="Z15866" s="118"/>
      <c r="AA15866" s="118"/>
      <c r="AB15866" s="118"/>
    </row>
    <row r="15867" spans="1:28">
      <c r="A15867" s="113"/>
      <c r="B15867" s="113"/>
      <c r="C15867" s="114"/>
      <c r="D15867" s="115"/>
      <c r="E15867" s="115"/>
      <c r="F15867" s="116"/>
      <c r="G15867" s="116"/>
      <c r="H15867" s="116"/>
      <c r="I15867" s="116"/>
      <c r="J15867" s="117"/>
      <c r="K15867" s="117"/>
      <c r="L15867" s="114"/>
      <c r="M15867" s="114"/>
      <c r="N15867" s="114"/>
      <c r="O15867" s="114"/>
      <c r="P15867" s="118"/>
      <c r="Q15867" s="118"/>
      <c r="R15867" s="118"/>
      <c r="S15867" s="118"/>
      <c r="T15867" s="118"/>
      <c r="U15867" s="118"/>
      <c r="V15867" s="118"/>
      <c r="W15867" s="118"/>
      <c r="X15867" s="118"/>
      <c r="Y15867" s="118"/>
      <c r="Z15867" s="118"/>
      <c r="AA15867" s="118"/>
      <c r="AB15867" s="118"/>
    </row>
    <row r="15868" spans="1:28">
      <c r="A15868" s="113"/>
      <c r="B15868" s="113"/>
      <c r="C15868" s="114"/>
      <c r="D15868" s="115"/>
      <c r="E15868" s="115"/>
      <c r="F15868" s="116"/>
      <c r="G15868" s="116"/>
      <c r="H15868" s="116"/>
      <c r="I15868" s="116"/>
      <c r="J15868" s="117"/>
      <c r="K15868" s="117"/>
      <c r="L15868" s="114"/>
      <c r="M15868" s="114"/>
      <c r="N15868" s="114"/>
      <c r="O15868" s="114"/>
      <c r="P15868" s="118"/>
      <c r="Q15868" s="118"/>
      <c r="R15868" s="118"/>
      <c r="S15868" s="118"/>
      <c r="T15868" s="118"/>
      <c r="U15868" s="118"/>
      <c r="V15868" s="118"/>
      <c r="W15868" s="118"/>
      <c r="X15868" s="118"/>
      <c r="Y15868" s="118"/>
      <c r="Z15868" s="118"/>
      <c r="AA15868" s="118"/>
      <c r="AB15868" s="118"/>
    </row>
    <row r="15869" spans="1:28">
      <c r="A15869" s="113"/>
      <c r="B15869" s="113"/>
      <c r="C15869" s="114"/>
      <c r="D15869" s="115"/>
      <c r="E15869" s="115"/>
      <c r="F15869" s="116"/>
      <c r="G15869" s="116"/>
      <c r="H15869" s="116"/>
      <c r="I15869" s="116"/>
      <c r="J15869" s="117"/>
      <c r="K15869" s="117"/>
      <c r="L15869" s="114"/>
      <c r="M15869" s="114"/>
      <c r="N15869" s="114"/>
      <c r="O15869" s="114"/>
      <c r="P15869" s="118"/>
      <c r="Q15869" s="118"/>
      <c r="R15869" s="118"/>
      <c r="S15869" s="118"/>
      <c r="T15869" s="118"/>
      <c r="U15869" s="118"/>
      <c r="V15869" s="118"/>
      <c r="W15869" s="118"/>
      <c r="X15869" s="118"/>
      <c r="Y15869" s="118"/>
      <c r="Z15869" s="118"/>
      <c r="AA15869" s="118"/>
      <c r="AB15869" s="118"/>
    </row>
    <row r="15870" spans="1:28">
      <c r="A15870" s="113"/>
      <c r="B15870" s="113"/>
      <c r="C15870" s="114"/>
      <c r="D15870" s="115"/>
      <c r="E15870" s="115"/>
      <c r="F15870" s="116"/>
      <c r="G15870" s="116"/>
      <c r="H15870" s="116"/>
      <c r="I15870" s="116"/>
      <c r="J15870" s="117"/>
      <c r="K15870" s="117"/>
      <c r="L15870" s="114"/>
      <c r="M15870" s="114"/>
      <c r="N15870" s="114"/>
      <c r="O15870" s="114"/>
      <c r="P15870" s="118"/>
      <c r="Q15870" s="118"/>
      <c r="R15870" s="118"/>
      <c r="S15870" s="118"/>
      <c r="T15870" s="118"/>
      <c r="U15870" s="118"/>
      <c r="V15870" s="118"/>
      <c r="W15870" s="118"/>
      <c r="X15870" s="118"/>
      <c r="Y15870" s="118"/>
      <c r="Z15870" s="118"/>
      <c r="AA15870" s="118"/>
      <c r="AB15870" s="118"/>
    </row>
    <row r="15871" spans="1:28">
      <c r="A15871" s="113"/>
      <c r="B15871" s="113"/>
      <c r="C15871" s="114"/>
      <c r="D15871" s="115"/>
      <c r="E15871" s="115"/>
      <c r="F15871" s="116"/>
      <c r="G15871" s="116"/>
      <c r="H15871" s="116"/>
      <c r="I15871" s="116"/>
      <c r="J15871" s="117"/>
      <c r="K15871" s="117"/>
      <c r="L15871" s="114"/>
      <c r="M15871" s="114"/>
      <c r="N15871" s="114"/>
      <c r="O15871" s="114"/>
      <c r="P15871" s="118"/>
      <c r="Q15871" s="118"/>
      <c r="R15871" s="118"/>
      <c r="S15871" s="118"/>
      <c r="T15871" s="118"/>
      <c r="U15871" s="118"/>
      <c r="V15871" s="118"/>
      <c r="W15871" s="118"/>
      <c r="X15871" s="118"/>
      <c r="Y15871" s="118"/>
      <c r="Z15871" s="118"/>
      <c r="AA15871" s="118"/>
      <c r="AB15871" s="118"/>
    </row>
    <row r="15872" spans="1:28">
      <c r="A15872" s="113"/>
      <c r="B15872" s="113"/>
      <c r="C15872" s="114"/>
      <c r="D15872" s="115"/>
      <c r="E15872" s="115"/>
      <c r="F15872" s="116"/>
      <c r="G15872" s="116"/>
      <c r="H15872" s="116"/>
      <c r="I15872" s="116"/>
      <c r="J15872" s="117"/>
      <c r="K15872" s="117"/>
      <c r="L15872" s="114"/>
      <c r="M15872" s="114"/>
      <c r="N15872" s="114"/>
      <c r="O15872" s="114"/>
      <c r="P15872" s="118"/>
      <c r="Q15872" s="118"/>
      <c r="R15872" s="118"/>
      <c r="S15872" s="118"/>
      <c r="T15872" s="118"/>
      <c r="U15872" s="118"/>
      <c r="V15872" s="118"/>
      <c r="W15872" s="118"/>
      <c r="X15872" s="118"/>
      <c r="Y15872" s="118"/>
      <c r="Z15872" s="118"/>
      <c r="AA15872" s="118"/>
      <c r="AB15872" s="118"/>
    </row>
    <row r="15873" spans="1:28">
      <c r="A15873" s="113"/>
      <c r="B15873" s="113"/>
      <c r="C15873" s="114"/>
      <c r="D15873" s="115"/>
      <c r="E15873" s="115"/>
      <c r="F15873" s="116"/>
      <c r="G15873" s="116"/>
      <c r="H15873" s="116"/>
      <c r="I15873" s="116"/>
      <c r="J15873" s="117"/>
      <c r="K15873" s="117"/>
      <c r="L15873" s="114"/>
      <c r="M15873" s="114"/>
      <c r="N15873" s="114"/>
      <c r="O15873" s="114"/>
      <c r="P15873" s="118"/>
      <c r="Q15873" s="118"/>
      <c r="R15873" s="118"/>
      <c r="S15873" s="118"/>
      <c r="T15873" s="118"/>
      <c r="U15873" s="118"/>
      <c r="V15873" s="118"/>
      <c r="W15873" s="118"/>
      <c r="X15873" s="118"/>
      <c r="Y15873" s="118"/>
      <c r="Z15873" s="118"/>
      <c r="AA15873" s="118"/>
      <c r="AB15873" s="118"/>
    </row>
    <row r="15874" spans="1:28">
      <c r="A15874" s="113"/>
      <c r="B15874" s="113"/>
      <c r="C15874" s="114"/>
      <c r="D15874" s="115"/>
      <c r="E15874" s="115"/>
      <c r="F15874" s="116"/>
      <c r="G15874" s="116"/>
      <c r="H15874" s="116"/>
      <c r="I15874" s="116"/>
      <c r="J15874" s="117"/>
      <c r="K15874" s="117"/>
      <c r="L15874" s="114"/>
      <c r="M15874" s="114"/>
      <c r="N15874" s="114"/>
      <c r="O15874" s="114"/>
      <c r="P15874" s="118"/>
      <c r="Q15874" s="118"/>
      <c r="R15874" s="118"/>
      <c r="S15874" s="118"/>
      <c r="T15874" s="118"/>
      <c r="U15874" s="118"/>
      <c r="V15874" s="118"/>
      <c r="W15874" s="118"/>
      <c r="X15874" s="118"/>
      <c r="Y15874" s="118"/>
      <c r="Z15874" s="118"/>
      <c r="AA15874" s="118"/>
      <c r="AB15874" s="118"/>
    </row>
    <row r="15875" spans="1:28">
      <c r="A15875" s="113"/>
      <c r="B15875" s="113"/>
      <c r="C15875" s="114"/>
      <c r="D15875" s="115"/>
      <c r="E15875" s="115"/>
      <c r="F15875" s="116"/>
      <c r="G15875" s="116"/>
      <c r="H15875" s="116"/>
      <c r="I15875" s="116"/>
      <c r="J15875" s="117"/>
      <c r="K15875" s="117"/>
      <c r="L15875" s="114"/>
      <c r="M15875" s="114"/>
      <c r="N15875" s="114"/>
      <c r="O15875" s="114"/>
      <c r="P15875" s="118"/>
      <c r="Q15875" s="118"/>
      <c r="R15875" s="118"/>
      <c r="S15875" s="118"/>
      <c r="T15875" s="118"/>
      <c r="U15875" s="118"/>
      <c r="V15875" s="118"/>
      <c r="W15875" s="118"/>
      <c r="X15875" s="118"/>
      <c r="Y15875" s="118"/>
      <c r="Z15875" s="118"/>
      <c r="AA15875" s="118"/>
      <c r="AB15875" s="118"/>
    </row>
    <row r="15876" spans="1:28">
      <c r="A15876" s="113"/>
      <c r="B15876" s="113"/>
      <c r="C15876" s="114"/>
      <c r="D15876" s="115"/>
      <c r="E15876" s="115"/>
      <c r="F15876" s="116"/>
      <c r="G15876" s="116"/>
      <c r="H15876" s="116"/>
      <c r="I15876" s="116"/>
      <c r="J15876" s="117"/>
      <c r="K15876" s="117"/>
      <c r="L15876" s="114"/>
      <c r="M15876" s="114"/>
      <c r="N15876" s="114"/>
      <c r="O15876" s="114"/>
      <c r="P15876" s="118"/>
      <c r="Q15876" s="118"/>
      <c r="R15876" s="118"/>
      <c r="S15876" s="118"/>
      <c r="T15876" s="118"/>
      <c r="U15876" s="118"/>
      <c r="V15876" s="118"/>
      <c r="W15876" s="118"/>
      <c r="X15876" s="118"/>
      <c r="Y15876" s="118"/>
      <c r="Z15876" s="118"/>
      <c r="AA15876" s="118"/>
      <c r="AB15876" s="118"/>
    </row>
    <row r="15877" spans="1:28">
      <c r="A15877" s="113"/>
      <c r="B15877" s="113"/>
      <c r="C15877" s="114"/>
      <c r="D15877" s="115"/>
      <c r="E15877" s="115"/>
      <c r="F15877" s="116"/>
      <c r="G15877" s="116"/>
      <c r="H15877" s="116"/>
      <c r="I15877" s="116"/>
      <c r="J15877" s="117"/>
      <c r="K15877" s="117"/>
      <c r="L15877" s="114"/>
      <c r="M15877" s="114"/>
      <c r="N15877" s="114"/>
      <c r="O15877" s="114"/>
      <c r="P15877" s="118"/>
      <c r="Q15877" s="118"/>
      <c r="R15877" s="118"/>
      <c r="S15877" s="118"/>
      <c r="T15877" s="118"/>
      <c r="U15877" s="118"/>
      <c r="V15877" s="118"/>
      <c r="W15877" s="118"/>
      <c r="X15877" s="118"/>
      <c r="Y15877" s="118"/>
      <c r="Z15877" s="118"/>
      <c r="AA15877" s="118"/>
      <c r="AB15877" s="118"/>
    </row>
    <row r="15878" spans="1:28">
      <c r="A15878" s="113"/>
      <c r="B15878" s="113"/>
      <c r="C15878" s="114"/>
      <c r="D15878" s="115"/>
      <c r="E15878" s="115"/>
      <c r="F15878" s="116"/>
      <c r="G15878" s="116"/>
      <c r="H15878" s="116"/>
      <c r="I15878" s="116"/>
      <c r="J15878" s="117"/>
      <c r="K15878" s="117"/>
      <c r="L15878" s="114"/>
      <c r="M15878" s="114"/>
      <c r="N15878" s="114"/>
      <c r="O15878" s="114"/>
      <c r="P15878" s="118"/>
      <c r="Q15878" s="118"/>
      <c r="R15878" s="118"/>
      <c r="S15878" s="118"/>
      <c r="T15878" s="118"/>
      <c r="U15878" s="118"/>
      <c r="V15878" s="118"/>
      <c r="W15878" s="118"/>
      <c r="X15878" s="118"/>
      <c r="Y15878" s="118"/>
      <c r="Z15878" s="118"/>
      <c r="AA15878" s="118"/>
      <c r="AB15878" s="118"/>
    </row>
    <row r="15879" spans="1:28">
      <c r="A15879" s="113"/>
      <c r="B15879" s="113"/>
      <c r="C15879" s="114"/>
      <c r="D15879" s="115"/>
      <c r="E15879" s="115"/>
      <c r="F15879" s="116"/>
      <c r="G15879" s="116"/>
      <c r="H15879" s="116"/>
      <c r="I15879" s="116"/>
      <c r="J15879" s="117"/>
      <c r="K15879" s="117"/>
      <c r="L15879" s="114"/>
      <c r="M15879" s="114"/>
      <c r="N15879" s="114"/>
      <c r="O15879" s="114"/>
      <c r="P15879" s="118"/>
      <c r="Q15879" s="118"/>
      <c r="R15879" s="118"/>
      <c r="S15879" s="118"/>
      <c r="T15879" s="118"/>
      <c r="U15879" s="118"/>
      <c r="V15879" s="118"/>
      <c r="W15879" s="118"/>
      <c r="X15879" s="118"/>
      <c r="Y15879" s="118"/>
      <c r="Z15879" s="118"/>
      <c r="AA15879" s="118"/>
      <c r="AB15879" s="118"/>
    </row>
    <row r="15880" spans="1:28">
      <c r="A15880" s="113"/>
      <c r="B15880" s="113"/>
      <c r="C15880" s="114"/>
      <c r="D15880" s="115"/>
      <c r="E15880" s="115"/>
      <c r="F15880" s="116"/>
      <c r="G15880" s="116"/>
      <c r="H15880" s="116"/>
      <c r="I15880" s="116"/>
      <c r="J15880" s="117"/>
      <c r="K15880" s="117"/>
      <c r="L15880" s="114"/>
      <c r="M15880" s="114"/>
      <c r="N15880" s="114"/>
      <c r="O15880" s="114"/>
      <c r="P15880" s="118"/>
      <c r="Q15880" s="118"/>
      <c r="R15880" s="118"/>
      <c r="S15880" s="118"/>
      <c r="T15880" s="118"/>
      <c r="U15880" s="118"/>
      <c r="V15880" s="118"/>
      <c r="W15880" s="118"/>
      <c r="X15880" s="118"/>
      <c r="Y15880" s="118"/>
      <c r="Z15880" s="118"/>
      <c r="AA15880" s="118"/>
      <c r="AB15880" s="118"/>
    </row>
    <row r="15881" spans="1:28">
      <c r="A15881" s="113"/>
      <c r="B15881" s="113"/>
      <c r="C15881" s="114"/>
      <c r="D15881" s="115"/>
      <c r="E15881" s="115"/>
      <c r="F15881" s="116"/>
      <c r="G15881" s="116"/>
      <c r="H15881" s="116"/>
      <c r="I15881" s="116"/>
      <c r="J15881" s="117"/>
      <c r="K15881" s="117"/>
      <c r="L15881" s="114"/>
      <c r="M15881" s="114"/>
      <c r="N15881" s="114"/>
      <c r="O15881" s="114"/>
      <c r="P15881" s="118"/>
      <c r="Q15881" s="118"/>
      <c r="R15881" s="118"/>
      <c r="S15881" s="118"/>
      <c r="T15881" s="118"/>
      <c r="U15881" s="118"/>
      <c r="V15881" s="118"/>
      <c r="W15881" s="118"/>
      <c r="X15881" s="118"/>
      <c r="Y15881" s="118"/>
      <c r="Z15881" s="118"/>
      <c r="AA15881" s="118"/>
      <c r="AB15881" s="118"/>
    </row>
    <row r="15882" spans="1:28">
      <c r="A15882" s="113"/>
      <c r="B15882" s="113"/>
      <c r="C15882" s="114"/>
      <c r="D15882" s="115"/>
      <c r="E15882" s="115"/>
      <c r="F15882" s="116"/>
      <c r="G15882" s="116"/>
      <c r="H15882" s="116"/>
      <c r="I15882" s="116"/>
      <c r="J15882" s="117"/>
      <c r="K15882" s="117"/>
      <c r="L15882" s="114"/>
      <c r="M15882" s="114"/>
      <c r="N15882" s="114"/>
      <c r="O15882" s="114"/>
      <c r="P15882" s="118"/>
      <c r="Q15882" s="118"/>
      <c r="R15882" s="118"/>
      <c r="S15882" s="118"/>
      <c r="T15882" s="118"/>
      <c r="U15882" s="118"/>
      <c r="V15882" s="118"/>
      <c r="W15882" s="118"/>
      <c r="X15882" s="118"/>
      <c r="Y15882" s="118"/>
      <c r="Z15882" s="118"/>
      <c r="AA15882" s="118"/>
      <c r="AB15882" s="118"/>
    </row>
    <row r="15883" spans="1:28">
      <c r="A15883" s="113"/>
      <c r="B15883" s="113"/>
      <c r="C15883" s="114"/>
      <c r="D15883" s="115"/>
      <c r="E15883" s="115"/>
      <c r="F15883" s="116"/>
      <c r="G15883" s="116"/>
      <c r="H15883" s="116"/>
      <c r="I15883" s="116"/>
      <c r="J15883" s="117"/>
      <c r="K15883" s="117"/>
      <c r="L15883" s="114"/>
      <c r="M15883" s="114"/>
      <c r="N15883" s="114"/>
      <c r="O15883" s="114"/>
      <c r="P15883" s="118"/>
      <c r="Q15883" s="118"/>
      <c r="R15883" s="118"/>
      <c r="S15883" s="118"/>
      <c r="T15883" s="118"/>
      <c r="U15883" s="118"/>
      <c r="V15883" s="118"/>
      <c r="W15883" s="118"/>
      <c r="X15883" s="118"/>
      <c r="Y15883" s="118"/>
      <c r="Z15883" s="118"/>
      <c r="AA15883" s="118"/>
      <c r="AB15883" s="118"/>
    </row>
    <row r="15884" spans="1:28">
      <c r="A15884" s="113"/>
      <c r="B15884" s="113"/>
      <c r="C15884" s="114"/>
      <c r="D15884" s="115"/>
      <c r="E15884" s="115"/>
      <c r="F15884" s="116"/>
      <c r="G15884" s="116"/>
      <c r="H15884" s="116"/>
      <c r="I15884" s="116"/>
      <c r="J15884" s="117"/>
      <c r="K15884" s="117"/>
      <c r="L15884" s="114"/>
      <c r="M15884" s="114"/>
      <c r="N15884" s="114"/>
      <c r="O15884" s="114"/>
      <c r="P15884" s="118"/>
      <c r="Q15884" s="118"/>
      <c r="R15884" s="118"/>
      <c r="S15884" s="118"/>
      <c r="T15884" s="118"/>
      <c r="U15884" s="118"/>
      <c r="V15884" s="118"/>
      <c r="W15884" s="118"/>
      <c r="X15884" s="118"/>
      <c r="Y15884" s="118"/>
      <c r="Z15884" s="118"/>
      <c r="AA15884" s="118"/>
      <c r="AB15884" s="118"/>
    </row>
    <row r="15885" spans="1:28">
      <c r="A15885" s="113"/>
      <c r="B15885" s="113"/>
      <c r="C15885" s="114"/>
      <c r="D15885" s="115"/>
      <c r="E15885" s="115"/>
      <c r="F15885" s="116"/>
      <c r="G15885" s="116"/>
      <c r="H15885" s="116"/>
      <c r="I15885" s="116"/>
      <c r="J15885" s="117"/>
      <c r="K15885" s="117"/>
      <c r="L15885" s="114"/>
      <c r="M15885" s="114"/>
      <c r="N15885" s="114"/>
      <c r="O15885" s="114"/>
      <c r="P15885" s="118"/>
      <c r="Q15885" s="118"/>
      <c r="R15885" s="118"/>
      <c r="S15885" s="118"/>
      <c r="T15885" s="118"/>
      <c r="U15885" s="118"/>
      <c r="V15885" s="118"/>
      <c r="W15885" s="118"/>
      <c r="X15885" s="118"/>
      <c r="Y15885" s="118"/>
      <c r="Z15885" s="118"/>
      <c r="AA15885" s="118"/>
      <c r="AB15885" s="118"/>
    </row>
    <row r="15886" spans="1:28">
      <c r="A15886" s="113"/>
      <c r="B15886" s="113"/>
      <c r="C15886" s="114"/>
      <c r="D15886" s="115"/>
      <c r="E15886" s="115"/>
      <c r="F15886" s="116"/>
      <c r="G15886" s="116"/>
      <c r="H15886" s="116"/>
      <c r="I15886" s="116"/>
      <c r="J15886" s="117"/>
      <c r="K15886" s="117"/>
      <c r="L15886" s="114"/>
      <c r="M15886" s="114"/>
      <c r="N15886" s="114"/>
      <c r="O15886" s="114"/>
      <c r="P15886" s="118"/>
      <c r="Q15886" s="118"/>
      <c r="R15886" s="118"/>
      <c r="S15886" s="118"/>
      <c r="T15886" s="118"/>
      <c r="U15886" s="118"/>
      <c r="V15886" s="118"/>
      <c r="W15886" s="118"/>
      <c r="X15886" s="118"/>
      <c r="Y15886" s="118"/>
      <c r="Z15886" s="118"/>
      <c r="AA15886" s="118"/>
      <c r="AB15886" s="118"/>
    </row>
    <row r="15887" spans="1:28">
      <c r="A15887" s="113"/>
      <c r="B15887" s="113"/>
      <c r="C15887" s="114"/>
      <c r="D15887" s="115"/>
      <c r="E15887" s="115"/>
      <c r="F15887" s="116"/>
      <c r="G15887" s="116"/>
      <c r="H15887" s="116"/>
      <c r="I15887" s="116"/>
      <c r="J15887" s="117"/>
      <c r="K15887" s="117"/>
      <c r="L15887" s="114"/>
      <c r="M15887" s="114"/>
      <c r="N15887" s="114"/>
      <c r="O15887" s="114"/>
      <c r="P15887" s="118"/>
      <c r="Q15887" s="118"/>
      <c r="R15887" s="118"/>
      <c r="S15887" s="118"/>
      <c r="T15887" s="118"/>
      <c r="U15887" s="118"/>
      <c r="V15887" s="118"/>
      <c r="W15887" s="118"/>
      <c r="X15887" s="118"/>
      <c r="Y15887" s="118"/>
      <c r="Z15887" s="118"/>
      <c r="AA15887" s="118"/>
      <c r="AB15887" s="118"/>
    </row>
    <row r="15888" spans="1:28">
      <c r="A15888" s="113"/>
      <c r="B15888" s="113"/>
      <c r="C15888" s="114"/>
      <c r="D15888" s="115"/>
      <c r="E15888" s="115"/>
      <c r="F15888" s="116"/>
      <c r="G15888" s="116"/>
      <c r="H15888" s="116"/>
      <c r="I15888" s="116"/>
      <c r="J15888" s="117"/>
      <c r="K15888" s="117"/>
      <c r="L15888" s="114"/>
      <c r="M15888" s="114"/>
      <c r="N15888" s="114"/>
      <c r="O15888" s="114"/>
      <c r="P15888" s="118"/>
      <c r="Q15888" s="118"/>
      <c r="R15888" s="118"/>
      <c r="S15888" s="118"/>
      <c r="T15888" s="118"/>
      <c r="U15888" s="118"/>
      <c r="V15888" s="118"/>
      <c r="W15888" s="118"/>
      <c r="X15888" s="118"/>
      <c r="Y15888" s="118"/>
      <c r="Z15888" s="118"/>
      <c r="AA15888" s="118"/>
      <c r="AB15888" s="118"/>
    </row>
    <row r="15889" spans="1:28">
      <c r="A15889" s="113"/>
      <c r="B15889" s="113"/>
      <c r="C15889" s="114"/>
      <c r="D15889" s="115"/>
      <c r="E15889" s="115"/>
      <c r="F15889" s="116"/>
      <c r="G15889" s="116"/>
      <c r="H15889" s="116"/>
      <c r="I15889" s="116"/>
      <c r="J15889" s="117"/>
      <c r="K15889" s="117"/>
      <c r="L15889" s="114"/>
      <c r="M15889" s="114"/>
      <c r="N15889" s="114"/>
      <c r="O15889" s="114"/>
      <c r="P15889" s="118"/>
      <c r="Q15889" s="118"/>
      <c r="R15889" s="118"/>
      <c r="S15889" s="118"/>
      <c r="T15889" s="118"/>
      <c r="U15889" s="118"/>
      <c r="V15889" s="118"/>
      <c r="W15889" s="118"/>
      <c r="X15889" s="118"/>
      <c r="Y15889" s="118"/>
      <c r="Z15889" s="118"/>
      <c r="AA15889" s="118"/>
      <c r="AB15889" s="118"/>
    </row>
    <row r="15890" spans="1:28">
      <c r="A15890" s="113"/>
      <c r="B15890" s="113"/>
      <c r="C15890" s="114"/>
      <c r="D15890" s="115"/>
      <c r="E15890" s="115"/>
      <c r="F15890" s="116"/>
      <c r="G15890" s="116"/>
      <c r="H15890" s="116"/>
      <c r="I15890" s="116"/>
      <c r="J15890" s="117"/>
      <c r="K15890" s="117"/>
      <c r="L15890" s="114"/>
      <c r="M15890" s="114"/>
      <c r="N15890" s="114"/>
      <c r="O15890" s="114"/>
      <c r="P15890" s="118"/>
      <c r="Q15890" s="118"/>
      <c r="R15890" s="118"/>
      <c r="S15890" s="118"/>
      <c r="T15890" s="118"/>
      <c r="U15890" s="118"/>
      <c r="V15890" s="118"/>
      <c r="W15890" s="118"/>
      <c r="X15890" s="118"/>
      <c r="Y15890" s="118"/>
      <c r="Z15890" s="118"/>
      <c r="AA15890" s="118"/>
      <c r="AB15890" s="118"/>
    </row>
    <row r="15891" spans="1:28">
      <c r="A15891" s="113"/>
      <c r="B15891" s="113"/>
      <c r="C15891" s="114"/>
      <c r="D15891" s="115"/>
      <c r="E15891" s="115"/>
      <c r="F15891" s="116"/>
      <c r="G15891" s="116"/>
      <c r="H15891" s="116"/>
      <c r="I15891" s="116"/>
      <c r="J15891" s="117"/>
      <c r="K15891" s="117"/>
      <c r="L15891" s="114"/>
      <c r="M15891" s="114"/>
      <c r="N15891" s="114"/>
      <c r="O15891" s="114"/>
      <c r="P15891" s="118"/>
      <c r="Q15891" s="118"/>
      <c r="R15891" s="118"/>
      <c r="S15891" s="118"/>
      <c r="T15891" s="118"/>
      <c r="U15891" s="118"/>
      <c r="V15891" s="118"/>
      <c r="W15891" s="118"/>
      <c r="X15891" s="118"/>
      <c r="Y15891" s="118"/>
      <c r="Z15891" s="118"/>
      <c r="AA15891" s="118"/>
      <c r="AB15891" s="118"/>
    </row>
    <row r="15892" spans="1:28">
      <c r="A15892" s="113"/>
      <c r="B15892" s="113"/>
      <c r="C15892" s="114"/>
      <c r="D15892" s="115"/>
      <c r="E15892" s="115"/>
      <c r="F15892" s="116"/>
      <c r="G15892" s="116"/>
      <c r="H15892" s="116"/>
      <c r="I15892" s="116"/>
      <c r="J15892" s="117"/>
      <c r="K15892" s="117"/>
      <c r="L15892" s="114"/>
      <c r="M15892" s="114"/>
      <c r="N15892" s="114"/>
      <c r="O15892" s="114"/>
      <c r="P15892" s="118"/>
      <c r="Q15892" s="118"/>
      <c r="R15892" s="118"/>
      <c r="S15892" s="118"/>
      <c r="T15892" s="118"/>
      <c r="U15892" s="118"/>
      <c r="V15892" s="118"/>
      <c r="W15892" s="118"/>
      <c r="X15892" s="118"/>
      <c r="Y15892" s="118"/>
      <c r="Z15892" s="118"/>
      <c r="AA15892" s="118"/>
      <c r="AB15892" s="118"/>
    </row>
    <row r="15893" spans="1:28">
      <c r="A15893" s="113"/>
      <c r="B15893" s="113"/>
      <c r="C15893" s="114"/>
      <c r="D15893" s="115"/>
      <c r="E15893" s="115"/>
      <c r="F15893" s="116"/>
      <c r="G15893" s="116"/>
      <c r="H15893" s="116"/>
      <c r="I15893" s="116"/>
      <c r="J15893" s="117"/>
      <c r="K15893" s="117"/>
      <c r="L15893" s="114"/>
      <c r="M15893" s="114"/>
      <c r="N15893" s="114"/>
      <c r="O15893" s="114"/>
      <c r="P15893" s="118"/>
      <c r="Q15893" s="118"/>
      <c r="R15893" s="118"/>
      <c r="S15893" s="118"/>
      <c r="T15893" s="118"/>
      <c r="U15893" s="118"/>
      <c r="V15893" s="118"/>
      <c r="W15893" s="118"/>
      <c r="X15893" s="118"/>
      <c r="Y15893" s="118"/>
      <c r="Z15893" s="118"/>
      <c r="AA15893" s="118"/>
      <c r="AB15893" s="118"/>
    </row>
    <row r="15894" spans="1:28">
      <c r="A15894" s="113"/>
      <c r="B15894" s="113"/>
      <c r="C15894" s="114"/>
      <c r="D15894" s="115"/>
      <c r="E15894" s="115"/>
      <c r="F15894" s="116"/>
      <c r="G15894" s="116"/>
      <c r="H15894" s="116"/>
      <c r="I15894" s="116"/>
      <c r="J15894" s="117"/>
      <c r="K15894" s="117"/>
      <c r="L15894" s="114"/>
      <c r="M15894" s="114"/>
      <c r="N15894" s="114"/>
      <c r="O15894" s="114"/>
      <c r="P15894" s="118"/>
      <c r="Q15894" s="118"/>
      <c r="R15894" s="118"/>
      <c r="S15894" s="118"/>
      <c r="T15894" s="118"/>
      <c r="U15894" s="118"/>
      <c r="V15894" s="118"/>
      <c r="W15894" s="118"/>
      <c r="X15894" s="118"/>
      <c r="Y15894" s="118"/>
      <c r="Z15894" s="118"/>
      <c r="AA15894" s="118"/>
      <c r="AB15894" s="118"/>
    </row>
    <row r="15895" spans="1:28">
      <c r="A15895" s="113"/>
      <c r="B15895" s="113"/>
      <c r="C15895" s="114"/>
      <c r="D15895" s="115"/>
      <c r="E15895" s="115"/>
      <c r="F15895" s="116"/>
      <c r="G15895" s="116"/>
      <c r="H15895" s="116"/>
      <c r="I15895" s="116"/>
      <c r="J15895" s="117"/>
      <c r="K15895" s="117"/>
      <c r="L15895" s="114"/>
      <c r="M15895" s="114"/>
      <c r="N15895" s="114"/>
      <c r="O15895" s="114"/>
      <c r="P15895" s="118"/>
      <c r="Q15895" s="118"/>
      <c r="R15895" s="118"/>
      <c r="S15895" s="118"/>
      <c r="T15895" s="118"/>
      <c r="U15895" s="118"/>
      <c r="V15895" s="118"/>
      <c r="W15895" s="118"/>
      <c r="X15895" s="118"/>
      <c r="Y15895" s="118"/>
      <c r="Z15895" s="118"/>
      <c r="AA15895" s="118"/>
      <c r="AB15895" s="118"/>
    </row>
    <row r="15896" spans="1:28">
      <c r="A15896" s="113"/>
      <c r="B15896" s="113"/>
      <c r="C15896" s="114"/>
      <c r="D15896" s="115"/>
      <c r="E15896" s="115"/>
      <c r="F15896" s="116"/>
      <c r="G15896" s="116"/>
      <c r="H15896" s="116"/>
      <c r="I15896" s="116"/>
      <c r="J15896" s="117"/>
      <c r="K15896" s="117"/>
      <c r="L15896" s="114"/>
      <c r="M15896" s="114"/>
      <c r="N15896" s="114"/>
      <c r="O15896" s="114"/>
      <c r="P15896" s="118"/>
      <c r="Q15896" s="118"/>
      <c r="R15896" s="118"/>
      <c r="S15896" s="118"/>
      <c r="T15896" s="118"/>
      <c r="U15896" s="118"/>
      <c r="V15896" s="118"/>
      <c r="W15896" s="118"/>
      <c r="X15896" s="118"/>
      <c r="Y15896" s="118"/>
      <c r="Z15896" s="118"/>
      <c r="AA15896" s="118"/>
      <c r="AB15896" s="118"/>
    </row>
    <row r="15897" spans="1:28">
      <c r="A15897" s="113"/>
      <c r="B15897" s="113"/>
      <c r="C15897" s="114"/>
      <c r="D15897" s="115"/>
      <c r="E15897" s="115"/>
      <c r="F15897" s="116"/>
      <c r="G15897" s="116"/>
      <c r="H15897" s="116"/>
      <c r="I15897" s="116"/>
      <c r="J15897" s="117"/>
      <c r="K15897" s="117"/>
      <c r="L15897" s="114"/>
      <c r="M15897" s="114"/>
      <c r="N15897" s="114"/>
      <c r="O15897" s="114"/>
      <c r="P15897" s="118"/>
      <c r="Q15897" s="118"/>
      <c r="R15897" s="118"/>
      <c r="S15897" s="118"/>
      <c r="T15897" s="118"/>
      <c r="U15897" s="118"/>
      <c r="V15897" s="118"/>
      <c r="W15897" s="118"/>
      <c r="X15897" s="118"/>
      <c r="Y15897" s="118"/>
      <c r="Z15897" s="118"/>
      <c r="AA15897" s="118"/>
      <c r="AB15897" s="118"/>
    </row>
    <row r="15898" spans="1:28">
      <c r="A15898" s="113"/>
      <c r="B15898" s="113"/>
      <c r="C15898" s="114"/>
      <c r="D15898" s="115"/>
      <c r="E15898" s="115"/>
      <c r="F15898" s="116"/>
      <c r="G15898" s="116"/>
      <c r="H15898" s="116"/>
      <c r="I15898" s="116"/>
      <c r="J15898" s="117"/>
      <c r="K15898" s="117"/>
      <c r="L15898" s="114"/>
      <c r="M15898" s="114"/>
      <c r="N15898" s="114"/>
      <c r="O15898" s="114"/>
      <c r="P15898" s="118"/>
      <c r="Q15898" s="118"/>
      <c r="R15898" s="118"/>
      <c r="S15898" s="118"/>
      <c r="T15898" s="118"/>
      <c r="U15898" s="118"/>
      <c r="V15898" s="118"/>
      <c r="W15898" s="118"/>
      <c r="X15898" s="118"/>
      <c r="Y15898" s="118"/>
      <c r="Z15898" s="118"/>
      <c r="AA15898" s="118"/>
      <c r="AB15898" s="118"/>
    </row>
    <row r="15899" spans="1:28">
      <c r="A15899" s="113"/>
      <c r="B15899" s="113"/>
      <c r="C15899" s="114"/>
      <c r="D15899" s="115"/>
      <c r="E15899" s="115"/>
      <c r="F15899" s="116"/>
      <c r="G15899" s="116"/>
      <c r="H15899" s="116"/>
      <c r="I15899" s="116"/>
      <c r="J15899" s="117"/>
      <c r="K15899" s="117"/>
      <c r="L15899" s="114"/>
      <c r="M15899" s="114"/>
      <c r="N15899" s="114"/>
      <c r="O15899" s="114"/>
      <c r="P15899" s="118"/>
      <c r="Q15899" s="118"/>
      <c r="R15899" s="118"/>
      <c r="S15899" s="118"/>
      <c r="T15899" s="118"/>
      <c r="U15899" s="118"/>
      <c r="V15899" s="118"/>
      <c r="W15899" s="118"/>
      <c r="X15899" s="118"/>
      <c r="Y15899" s="118"/>
      <c r="Z15899" s="118"/>
      <c r="AA15899" s="118"/>
      <c r="AB15899" s="118"/>
    </row>
    <row r="15900" spans="1:28">
      <c r="A15900" s="113"/>
      <c r="B15900" s="113"/>
      <c r="C15900" s="114"/>
      <c r="D15900" s="115"/>
      <c r="E15900" s="115"/>
      <c r="F15900" s="116"/>
      <c r="G15900" s="116"/>
      <c r="H15900" s="116"/>
      <c r="I15900" s="116"/>
      <c r="J15900" s="117"/>
      <c r="K15900" s="117"/>
      <c r="L15900" s="114"/>
      <c r="M15900" s="114"/>
      <c r="N15900" s="114"/>
      <c r="O15900" s="114"/>
      <c r="P15900" s="118"/>
      <c r="Q15900" s="118"/>
      <c r="R15900" s="118"/>
      <c r="S15900" s="118"/>
      <c r="T15900" s="118"/>
      <c r="U15900" s="118"/>
      <c r="V15900" s="118"/>
      <c r="W15900" s="118"/>
      <c r="X15900" s="118"/>
      <c r="Y15900" s="118"/>
      <c r="Z15900" s="118"/>
      <c r="AA15900" s="118"/>
      <c r="AB15900" s="118"/>
    </row>
    <row r="15901" spans="1:28">
      <c r="A15901" s="113"/>
      <c r="B15901" s="113"/>
      <c r="C15901" s="114"/>
      <c r="D15901" s="115"/>
      <c r="E15901" s="115"/>
      <c r="F15901" s="116"/>
      <c r="G15901" s="116"/>
      <c r="H15901" s="116"/>
      <c r="I15901" s="116"/>
      <c r="J15901" s="117"/>
      <c r="K15901" s="117"/>
      <c r="L15901" s="114"/>
      <c r="M15901" s="114"/>
      <c r="N15901" s="114"/>
      <c r="O15901" s="114"/>
      <c r="P15901" s="118"/>
      <c r="Q15901" s="118"/>
      <c r="R15901" s="118"/>
      <c r="S15901" s="118"/>
      <c r="T15901" s="118"/>
      <c r="U15901" s="118"/>
      <c r="V15901" s="118"/>
      <c r="W15901" s="118"/>
      <c r="X15901" s="118"/>
      <c r="Y15901" s="118"/>
      <c r="Z15901" s="118"/>
      <c r="AA15901" s="118"/>
      <c r="AB15901" s="118"/>
    </row>
    <row r="15902" spans="1:28">
      <c r="A15902" s="113"/>
      <c r="B15902" s="113"/>
      <c r="C15902" s="114"/>
      <c r="D15902" s="115"/>
      <c r="E15902" s="115"/>
      <c r="F15902" s="116"/>
      <c r="G15902" s="116"/>
      <c r="H15902" s="116"/>
      <c r="I15902" s="116"/>
      <c r="J15902" s="117"/>
      <c r="K15902" s="117"/>
      <c r="L15902" s="114"/>
      <c r="M15902" s="114"/>
      <c r="N15902" s="114"/>
      <c r="O15902" s="114"/>
      <c r="P15902" s="118"/>
      <c r="Q15902" s="118"/>
      <c r="R15902" s="118"/>
      <c r="S15902" s="118"/>
      <c r="T15902" s="118"/>
      <c r="U15902" s="118"/>
      <c r="V15902" s="118"/>
      <c r="W15902" s="118"/>
      <c r="X15902" s="118"/>
      <c r="Y15902" s="118"/>
      <c r="Z15902" s="118"/>
      <c r="AA15902" s="118"/>
      <c r="AB15902" s="118"/>
    </row>
    <row r="15903" spans="1:28">
      <c r="A15903" s="113"/>
      <c r="B15903" s="113"/>
      <c r="C15903" s="114"/>
      <c r="D15903" s="115"/>
      <c r="E15903" s="115"/>
      <c r="F15903" s="116"/>
      <c r="G15903" s="116"/>
      <c r="H15903" s="116"/>
      <c r="I15903" s="116"/>
      <c r="J15903" s="117"/>
      <c r="K15903" s="117"/>
      <c r="L15903" s="114"/>
      <c r="M15903" s="114"/>
      <c r="N15903" s="114"/>
      <c r="O15903" s="114"/>
      <c r="P15903" s="118"/>
      <c r="Q15903" s="118"/>
      <c r="R15903" s="118"/>
      <c r="S15903" s="118"/>
      <c r="T15903" s="118"/>
      <c r="U15903" s="118"/>
      <c r="V15903" s="118"/>
      <c r="W15903" s="118"/>
      <c r="X15903" s="118"/>
      <c r="Y15903" s="118"/>
      <c r="Z15903" s="118"/>
      <c r="AA15903" s="118"/>
      <c r="AB15903" s="118"/>
    </row>
    <row r="15904" spans="1:28">
      <c r="A15904" s="113"/>
      <c r="B15904" s="113"/>
      <c r="C15904" s="114"/>
      <c r="D15904" s="115"/>
      <c r="E15904" s="115"/>
      <c r="F15904" s="116"/>
      <c r="G15904" s="116"/>
      <c r="H15904" s="116"/>
      <c r="I15904" s="116"/>
      <c r="J15904" s="117"/>
      <c r="K15904" s="117"/>
      <c r="L15904" s="114"/>
      <c r="M15904" s="114"/>
      <c r="N15904" s="114"/>
      <c r="O15904" s="114"/>
      <c r="P15904" s="118"/>
      <c r="Q15904" s="118"/>
      <c r="R15904" s="118"/>
      <c r="S15904" s="118"/>
      <c r="T15904" s="118"/>
      <c r="U15904" s="118"/>
      <c r="V15904" s="118"/>
      <c r="W15904" s="118"/>
      <c r="X15904" s="118"/>
      <c r="Y15904" s="118"/>
      <c r="Z15904" s="118"/>
      <c r="AA15904" s="118"/>
      <c r="AB15904" s="118"/>
    </row>
    <row r="15905" spans="1:28">
      <c r="A15905" s="113"/>
      <c r="B15905" s="113"/>
      <c r="C15905" s="114"/>
      <c r="D15905" s="115"/>
      <c r="E15905" s="115"/>
      <c r="F15905" s="116"/>
      <c r="G15905" s="116"/>
      <c r="H15905" s="116"/>
      <c r="I15905" s="116"/>
      <c r="J15905" s="117"/>
      <c r="K15905" s="117"/>
      <c r="L15905" s="114"/>
      <c r="M15905" s="114"/>
      <c r="N15905" s="114"/>
      <c r="O15905" s="114"/>
      <c r="P15905" s="118"/>
      <c r="Q15905" s="118"/>
      <c r="R15905" s="118"/>
      <c r="S15905" s="118"/>
      <c r="T15905" s="118"/>
      <c r="U15905" s="118"/>
      <c r="V15905" s="118"/>
      <c r="W15905" s="118"/>
      <c r="X15905" s="118"/>
      <c r="Y15905" s="118"/>
      <c r="Z15905" s="118"/>
      <c r="AA15905" s="118"/>
      <c r="AB15905" s="118"/>
    </row>
    <row r="15906" spans="1:28">
      <c r="A15906" s="113"/>
      <c r="B15906" s="113"/>
      <c r="C15906" s="114"/>
      <c r="D15906" s="115"/>
      <c r="E15906" s="115"/>
      <c r="F15906" s="116"/>
      <c r="G15906" s="116"/>
      <c r="H15906" s="116"/>
      <c r="I15906" s="116"/>
      <c r="J15906" s="117"/>
      <c r="K15906" s="117"/>
      <c r="L15906" s="114"/>
      <c r="M15906" s="114"/>
      <c r="N15906" s="114"/>
      <c r="O15906" s="114"/>
      <c r="P15906" s="118"/>
      <c r="Q15906" s="118"/>
      <c r="R15906" s="118"/>
      <c r="S15906" s="118"/>
      <c r="T15906" s="118"/>
      <c r="U15906" s="118"/>
      <c r="V15906" s="118"/>
      <c r="W15906" s="118"/>
      <c r="X15906" s="118"/>
      <c r="Y15906" s="118"/>
      <c r="Z15906" s="118"/>
      <c r="AA15906" s="118"/>
      <c r="AB15906" s="118"/>
    </row>
    <row r="15907" spans="1:28">
      <c r="A15907" s="113"/>
      <c r="B15907" s="113"/>
      <c r="C15907" s="114"/>
      <c r="D15907" s="115"/>
      <c r="E15907" s="115"/>
      <c r="F15907" s="116"/>
      <c r="G15907" s="116"/>
      <c r="H15907" s="116"/>
      <c r="I15907" s="116"/>
      <c r="J15907" s="117"/>
      <c r="K15907" s="117"/>
      <c r="L15907" s="114"/>
      <c r="M15907" s="114"/>
      <c r="N15907" s="114"/>
      <c r="O15907" s="114"/>
      <c r="P15907" s="118"/>
      <c r="Q15907" s="118"/>
      <c r="R15907" s="118"/>
      <c r="S15907" s="118"/>
      <c r="T15907" s="118"/>
      <c r="U15907" s="118"/>
      <c r="V15907" s="118"/>
      <c r="W15907" s="118"/>
      <c r="X15907" s="118"/>
      <c r="Y15907" s="118"/>
      <c r="Z15907" s="118"/>
      <c r="AA15907" s="118"/>
      <c r="AB15907" s="118"/>
    </row>
    <row r="15908" spans="1:28">
      <c r="A15908" s="113"/>
      <c r="B15908" s="113"/>
      <c r="C15908" s="114"/>
      <c r="D15908" s="115"/>
      <c r="E15908" s="115"/>
      <c r="F15908" s="116"/>
      <c r="G15908" s="116"/>
      <c r="H15908" s="116"/>
      <c r="I15908" s="116"/>
      <c r="J15908" s="117"/>
      <c r="K15908" s="117"/>
      <c r="L15908" s="114"/>
      <c r="M15908" s="114"/>
      <c r="N15908" s="114"/>
      <c r="O15908" s="114"/>
      <c r="P15908" s="118"/>
      <c r="Q15908" s="118"/>
      <c r="R15908" s="118"/>
      <c r="S15908" s="118"/>
      <c r="T15908" s="118"/>
      <c r="U15908" s="118"/>
      <c r="V15908" s="118"/>
      <c r="W15908" s="118"/>
      <c r="X15908" s="118"/>
      <c r="Y15908" s="118"/>
      <c r="Z15908" s="118"/>
      <c r="AA15908" s="118"/>
      <c r="AB15908" s="118"/>
    </row>
    <row r="15909" spans="1:28">
      <c r="A15909" s="113"/>
      <c r="B15909" s="113"/>
      <c r="C15909" s="114"/>
      <c r="D15909" s="115"/>
      <c r="E15909" s="115"/>
      <c r="F15909" s="116"/>
      <c r="G15909" s="116"/>
      <c r="H15909" s="116"/>
      <c r="I15909" s="116"/>
      <c r="J15909" s="117"/>
      <c r="K15909" s="117"/>
      <c r="L15909" s="114"/>
      <c r="M15909" s="114"/>
      <c r="N15909" s="114"/>
      <c r="O15909" s="114"/>
      <c r="P15909" s="118"/>
      <c r="Q15909" s="118"/>
      <c r="R15909" s="118"/>
      <c r="S15909" s="118"/>
      <c r="T15909" s="118"/>
      <c r="U15909" s="118"/>
      <c r="V15909" s="118"/>
      <c r="W15909" s="118"/>
      <c r="X15909" s="118"/>
      <c r="Y15909" s="118"/>
      <c r="Z15909" s="118"/>
      <c r="AA15909" s="118"/>
      <c r="AB15909" s="118"/>
    </row>
    <row r="15910" spans="1:28">
      <c r="A15910" s="113"/>
      <c r="B15910" s="113"/>
      <c r="C15910" s="114"/>
      <c r="D15910" s="115"/>
      <c r="E15910" s="115"/>
      <c r="F15910" s="116"/>
      <c r="G15910" s="116"/>
      <c r="H15910" s="116"/>
      <c r="I15910" s="116"/>
      <c r="J15910" s="117"/>
      <c r="K15910" s="117"/>
      <c r="L15910" s="114"/>
      <c r="M15910" s="114"/>
      <c r="N15910" s="114"/>
      <c r="O15910" s="114"/>
      <c r="P15910" s="118"/>
      <c r="Q15910" s="118"/>
      <c r="R15910" s="118"/>
      <c r="S15910" s="118"/>
      <c r="T15910" s="118"/>
      <c r="U15910" s="118"/>
      <c r="V15910" s="118"/>
      <c r="W15910" s="118"/>
      <c r="X15910" s="118"/>
      <c r="Y15910" s="118"/>
      <c r="Z15910" s="118"/>
      <c r="AA15910" s="118"/>
      <c r="AB15910" s="118"/>
    </row>
    <row r="15911" spans="1:28">
      <c r="A15911" s="113"/>
      <c r="B15911" s="113"/>
      <c r="C15911" s="114"/>
      <c r="D15911" s="115"/>
      <c r="E15911" s="115"/>
      <c r="F15911" s="116"/>
      <c r="G15911" s="116"/>
      <c r="H15911" s="116"/>
      <c r="I15911" s="116"/>
      <c r="J15911" s="117"/>
      <c r="K15911" s="117"/>
      <c r="L15911" s="114"/>
      <c r="M15911" s="114"/>
      <c r="N15911" s="114"/>
      <c r="O15911" s="114"/>
      <c r="P15911" s="118"/>
      <c r="Q15911" s="118"/>
      <c r="R15911" s="118"/>
      <c r="S15911" s="118"/>
      <c r="T15911" s="118"/>
      <c r="U15911" s="118"/>
      <c r="V15911" s="118"/>
      <c r="W15911" s="118"/>
      <c r="X15911" s="118"/>
      <c r="Y15911" s="118"/>
      <c r="Z15911" s="118"/>
      <c r="AA15911" s="118"/>
      <c r="AB15911" s="118"/>
    </row>
    <row r="15912" spans="1:28">
      <c r="A15912" s="113"/>
      <c r="B15912" s="113"/>
      <c r="C15912" s="114"/>
      <c r="D15912" s="115"/>
      <c r="E15912" s="115"/>
      <c r="F15912" s="116"/>
      <c r="G15912" s="116"/>
      <c r="H15912" s="116"/>
      <c r="I15912" s="116"/>
      <c r="J15912" s="117"/>
      <c r="K15912" s="117"/>
      <c r="L15912" s="114"/>
      <c r="M15912" s="114"/>
      <c r="N15912" s="114"/>
      <c r="O15912" s="114"/>
      <c r="P15912" s="118"/>
      <c r="Q15912" s="118"/>
      <c r="R15912" s="118"/>
      <c r="S15912" s="118"/>
      <c r="T15912" s="118"/>
      <c r="U15912" s="118"/>
      <c r="V15912" s="118"/>
      <c r="W15912" s="118"/>
      <c r="X15912" s="118"/>
      <c r="Y15912" s="118"/>
      <c r="Z15912" s="118"/>
      <c r="AA15912" s="118"/>
      <c r="AB15912" s="118"/>
    </row>
    <row r="15913" spans="1:28">
      <c r="A15913" s="113"/>
      <c r="B15913" s="113"/>
      <c r="C15913" s="114"/>
      <c r="D15913" s="115"/>
      <c r="E15913" s="115"/>
      <c r="F15913" s="116"/>
      <c r="G15913" s="116"/>
      <c r="H15913" s="116"/>
      <c r="I15913" s="116"/>
      <c r="J15913" s="117"/>
      <c r="K15913" s="117"/>
      <c r="L15913" s="114"/>
      <c r="M15913" s="114"/>
      <c r="N15913" s="114"/>
      <c r="O15913" s="114"/>
      <c r="P15913" s="118"/>
      <c r="Q15913" s="118"/>
      <c r="R15913" s="118"/>
      <c r="S15913" s="118"/>
      <c r="T15913" s="118"/>
      <c r="U15913" s="118"/>
      <c r="V15913" s="118"/>
      <c r="W15913" s="118"/>
      <c r="X15913" s="118"/>
      <c r="Y15913" s="118"/>
      <c r="Z15913" s="118"/>
      <c r="AA15913" s="118"/>
      <c r="AB15913" s="118"/>
    </row>
    <row r="15914" spans="1:28">
      <c r="A15914" s="113"/>
      <c r="B15914" s="113"/>
      <c r="C15914" s="114"/>
      <c r="D15914" s="115"/>
      <c r="E15914" s="115"/>
      <c r="F15914" s="116"/>
      <c r="G15914" s="116"/>
      <c r="H15914" s="116"/>
      <c r="I15914" s="116"/>
      <c r="J15914" s="117"/>
      <c r="K15914" s="117"/>
      <c r="L15914" s="114"/>
      <c r="M15914" s="114"/>
      <c r="N15914" s="114"/>
      <c r="O15914" s="114"/>
      <c r="P15914" s="118"/>
      <c r="Q15914" s="118"/>
      <c r="R15914" s="118"/>
      <c r="S15914" s="118"/>
      <c r="T15914" s="118"/>
      <c r="U15914" s="118"/>
      <c r="V15914" s="118"/>
      <c r="W15914" s="118"/>
      <c r="X15914" s="118"/>
      <c r="Y15914" s="118"/>
      <c r="Z15914" s="118"/>
      <c r="AA15914" s="118"/>
      <c r="AB15914" s="118"/>
    </row>
    <row r="15915" spans="1:28">
      <c r="A15915" s="113"/>
      <c r="B15915" s="113"/>
      <c r="C15915" s="114"/>
      <c r="D15915" s="115"/>
      <c r="E15915" s="115"/>
      <c r="F15915" s="116"/>
      <c r="G15915" s="116"/>
      <c r="H15915" s="116"/>
      <c r="I15915" s="116"/>
      <c r="J15915" s="117"/>
      <c r="K15915" s="117"/>
      <c r="L15915" s="114"/>
      <c r="M15915" s="114"/>
      <c r="N15915" s="114"/>
      <c r="O15915" s="114"/>
      <c r="P15915" s="118"/>
      <c r="Q15915" s="118"/>
      <c r="R15915" s="118"/>
      <c r="S15915" s="118"/>
      <c r="T15915" s="118"/>
      <c r="U15915" s="118"/>
      <c r="V15915" s="118"/>
      <c r="W15915" s="118"/>
      <c r="X15915" s="118"/>
      <c r="Y15915" s="118"/>
      <c r="Z15915" s="118"/>
      <c r="AA15915" s="118"/>
      <c r="AB15915" s="118"/>
    </row>
    <row r="15916" spans="1:28">
      <c r="A15916" s="113"/>
      <c r="B15916" s="113"/>
      <c r="C15916" s="114"/>
      <c r="D15916" s="115"/>
      <c r="E15916" s="115"/>
      <c r="F15916" s="116"/>
      <c r="G15916" s="116"/>
      <c r="H15916" s="116"/>
      <c r="I15916" s="116"/>
      <c r="J15916" s="117"/>
      <c r="K15916" s="117"/>
      <c r="L15916" s="114"/>
      <c r="M15916" s="114"/>
      <c r="N15916" s="114"/>
      <c r="O15916" s="114"/>
      <c r="P15916" s="118"/>
      <c r="Q15916" s="118"/>
      <c r="R15916" s="118"/>
      <c r="S15916" s="118"/>
      <c r="T15916" s="118"/>
      <c r="U15916" s="118"/>
      <c r="V15916" s="118"/>
      <c r="W15916" s="118"/>
      <c r="X15916" s="118"/>
      <c r="Y15916" s="118"/>
      <c r="Z15916" s="118"/>
      <c r="AA15916" s="118"/>
      <c r="AB15916" s="118"/>
    </row>
    <row r="15917" spans="1:28">
      <c r="A15917" s="113"/>
      <c r="B15917" s="113"/>
      <c r="C15917" s="114"/>
      <c r="D15917" s="115"/>
      <c r="E15917" s="115"/>
      <c r="F15917" s="116"/>
      <c r="G15917" s="116"/>
      <c r="H15917" s="116"/>
      <c r="I15917" s="116"/>
      <c r="J15917" s="117"/>
      <c r="K15917" s="117"/>
      <c r="L15917" s="114"/>
      <c r="M15917" s="114"/>
      <c r="N15917" s="114"/>
      <c r="O15917" s="114"/>
      <c r="P15917" s="118"/>
      <c r="Q15917" s="118"/>
      <c r="R15917" s="118"/>
      <c r="S15917" s="118"/>
      <c r="T15917" s="118"/>
      <c r="U15917" s="118"/>
      <c r="V15917" s="118"/>
      <c r="W15917" s="118"/>
      <c r="X15917" s="118"/>
      <c r="Y15917" s="118"/>
      <c r="Z15917" s="118"/>
      <c r="AA15917" s="118"/>
      <c r="AB15917" s="118"/>
    </row>
    <row r="15918" spans="1:28">
      <c r="A15918" s="113"/>
      <c r="B15918" s="113"/>
      <c r="C15918" s="114"/>
      <c r="D15918" s="115"/>
      <c r="E15918" s="115"/>
      <c r="F15918" s="116"/>
      <c r="G15918" s="116"/>
      <c r="H15918" s="116"/>
      <c r="I15918" s="116"/>
      <c r="J15918" s="117"/>
      <c r="K15918" s="117"/>
      <c r="L15918" s="114"/>
      <c r="M15918" s="114"/>
      <c r="N15918" s="114"/>
      <c r="O15918" s="114"/>
      <c r="P15918" s="118"/>
      <c r="Q15918" s="118"/>
      <c r="R15918" s="118"/>
      <c r="S15918" s="118"/>
      <c r="T15918" s="118"/>
      <c r="U15918" s="118"/>
      <c r="V15918" s="118"/>
      <c r="W15918" s="118"/>
      <c r="X15918" s="118"/>
      <c r="Y15918" s="118"/>
      <c r="Z15918" s="118"/>
      <c r="AA15918" s="118"/>
      <c r="AB15918" s="118"/>
    </row>
    <row r="15919" spans="1:28">
      <c r="A15919" s="113"/>
      <c r="B15919" s="113"/>
      <c r="C15919" s="114"/>
      <c r="D15919" s="115"/>
      <c r="E15919" s="115"/>
      <c r="F15919" s="116"/>
      <c r="G15919" s="116"/>
      <c r="H15919" s="116"/>
      <c r="I15919" s="116"/>
      <c r="J15919" s="117"/>
      <c r="K15919" s="117"/>
      <c r="L15919" s="114"/>
      <c r="M15919" s="114"/>
      <c r="N15919" s="114"/>
      <c r="O15919" s="114"/>
      <c r="P15919" s="118"/>
      <c r="Q15919" s="118"/>
      <c r="R15919" s="118"/>
      <c r="S15919" s="118"/>
      <c r="T15919" s="118"/>
      <c r="U15919" s="118"/>
      <c r="V15919" s="118"/>
      <c r="W15919" s="118"/>
      <c r="X15919" s="118"/>
      <c r="Y15919" s="118"/>
      <c r="Z15919" s="118"/>
      <c r="AA15919" s="118"/>
      <c r="AB15919" s="118"/>
    </row>
    <row r="15920" spans="1:28">
      <c r="A15920" s="113"/>
      <c r="B15920" s="113"/>
      <c r="C15920" s="114"/>
      <c r="D15920" s="115"/>
      <c r="E15920" s="115"/>
      <c r="F15920" s="116"/>
      <c r="G15920" s="116"/>
      <c r="H15920" s="116"/>
      <c r="I15920" s="116"/>
      <c r="J15920" s="117"/>
      <c r="K15920" s="117"/>
      <c r="L15920" s="114"/>
      <c r="M15920" s="114"/>
      <c r="N15920" s="114"/>
      <c r="O15920" s="114"/>
      <c r="P15920" s="118"/>
      <c r="Q15920" s="118"/>
      <c r="R15920" s="118"/>
      <c r="S15920" s="118"/>
      <c r="T15920" s="118"/>
      <c r="U15920" s="118"/>
      <c r="V15920" s="118"/>
      <c r="W15920" s="118"/>
      <c r="X15920" s="118"/>
      <c r="Y15920" s="118"/>
      <c r="Z15920" s="118"/>
      <c r="AA15920" s="118"/>
      <c r="AB15920" s="118"/>
    </row>
    <row r="15921" spans="1:28">
      <c r="A15921" s="113"/>
      <c r="B15921" s="113"/>
      <c r="C15921" s="114"/>
      <c r="D15921" s="115"/>
      <c r="E15921" s="115"/>
      <c r="F15921" s="116"/>
      <c r="G15921" s="116"/>
      <c r="H15921" s="116"/>
      <c r="I15921" s="116"/>
      <c r="J15921" s="117"/>
      <c r="K15921" s="117"/>
      <c r="L15921" s="114"/>
      <c r="M15921" s="114"/>
      <c r="N15921" s="114"/>
      <c r="O15921" s="114"/>
      <c r="P15921" s="118"/>
      <c r="Q15921" s="118"/>
      <c r="R15921" s="118"/>
      <c r="S15921" s="118"/>
      <c r="T15921" s="118"/>
      <c r="U15921" s="118"/>
      <c r="V15921" s="118"/>
      <c r="W15921" s="118"/>
      <c r="X15921" s="118"/>
      <c r="Y15921" s="118"/>
      <c r="Z15921" s="118"/>
      <c r="AA15921" s="118"/>
      <c r="AB15921" s="118"/>
    </row>
    <row r="15922" spans="1:28">
      <c r="A15922" s="113"/>
      <c r="B15922" s="113"/>
      <c r="C15922" s="114"/>
      <c r="D15922" s="115"/>
      <c r="E15922" s="115"/>
      <c r="F15922" s="116"/>
      <c r="G15922" s="116"/>
      <c r="H15922" s="116"/>
      <c r="I15922" s="116"/>
      <c r="J15922" s="117"/>
      <c r="K15922" s="117"/>
      <c r="L15922" s="114"/>
      <c r="M15922" s="114"/>
      <c r="N15922" s="114"/>
      <c r="O15922" s="114"/>
      <c r="P15922" s="118"/>
      <c r="Q15922" s="118"/>
      <c r="R15922" s="118"/>
      <c r="S15922" s="118"/>
      <c r="T15922" s="118"/>
      <c r="U15922" s="118"/>
      <c r="V15922" s="118"/>
      <c r="W15922" s="118"/>
      <c r="X15922" s="118"/>
      <c r="Y15922" s="118"/>
      <c r="Z15922" s="118"/>
      <c r="AA15922" s="118"/>
      <c r="AB15922" s="118"/>
    </row>
    <row r="15923" spans="1:28">
      <c r="A15923" s="113"/>
      <c r="B15923" s="113"/>
      <c r="C15923" s="114"/>
      <c r="D15923" s="115"/>
      <c r="E15923" s="115"/>
      <c r="F15923" s="116"/>
      <c r="G15923" s="116"/>
      <c r="H15923" s="116"/>
      <c r="I15923" s="116"/>
      <c r="J15923" s="117"/>
      <c r="K15923" s="117"/>
      <c r="L15923" s="114"/>
      <c r="M15923" s="114"/>
      <c r="N15923" s="114"/>
      <c r="O15923" s="114"/>
      <c r="P15923" s="118"/>
      <c r="Q15923" s="118"/>
      <c r="R15923" s="118"/>
      <c r="S15923" s="118"/>
      <c r="T15923" s="118"/>
      <c r="U15923" s="118"/>
      <c r="V15923" s="118"/>
      <c r="W15923" s="118"/>
      <c r="X15923" s="118"/>
      <c r="Y15923" s="118"/>
      <c r="Z15923" s="118"/>
      <c r="AA15923" s="118"/>
      <c r="AB15923" s="118"/>
    </row>
    <row r="15924" spans="1:28">
      <c r="A15924" s="113"/>
      <c r="B15924" s="113"/>
      <c r="C15924" s="114"/>
      <c r="D15924" s="115"/>
      <c r="E15924" s="115"/>
      <c r="F15924" s="116"/>
      <c r="G15924" s="116"/>
      <c r="H15924" s="116"/>
      <c r="I15924" s="116"/>
      <c r="J15924" s="117"/>
      <c r="K15924" s="117"/>
      <c r="L15924" s="114"/>
      <c r="M15924" s="114"/>
      <c r="N15924" s="114"/>
      <c r="O15924" s="114"/>
      <c r="P15924" s="118"/>
      <c r="Q15924" s="118"/>
      <c r="R15924" s="118"/>
      <c r="S15924" s="118"/>
      <c r="T15924" s="118"/>
      <c r="U15924" s="118"/>
      <c r="V15924" s="118"/>
      <c r="W15924" s="118"/>
      <c r="X15924" s="118"/>
      <c r="Y15924" s="118"/>
      <c r="Z15924" s="118"/>
      <c r="AA15924" s="118"/>
      <c r="AB15924" s="118"/>
    </row>
    <row r="15925" spans="1:28">
      <c r="A15925" s="113"/>
      <c r="B15925" s="113"/>
      <c r="C15925" s="114"/>
      <c r="D15925" s="115"/>
      <c r="E15925" s="115"/>
      <c r="F15925" s="116"/>
      <c r="G15925" s="116"/>
      <c r="H15925" s="116"/>
      <c r="I15925" s="116"/>
      <c r="J15925" s="117"/>
      <c r="K15925" s="117"/>
      <c r="L15925" s="114"/>
      <c r="M15925" s="114"/>
      <c r="N15925" s="114"/>
      <c r="O15925" s="114"/>
      <c r="P15925" s="118"/>
      <c r="Q15925" s="118"/>
      <c r="R15925" s="118"/>
      <c r="S15925" s="118"/>
      <c r="T15925" s="118"/>
      <c r="U15925" s="118"/>
      <c r="V15925" s="118"/>
      <c r="W15925" s="118"/>
      <c r="X15925" s="118"/>
      <c r="Y15925" s="118"/>
      <c r="Z15925" s="118"/>
      <c r="AA15925" s="118"/>
      <c r="AB15925" s="118"/>
    </row>
    <row r="15926" spans="1:28">
      <c r="A15926" s="113"/>
      <c r="B15926" s="113"/>
      <c r="C15926" s="114"/>
      <c r="D15926" s="115"/>
      <c r="E15926" s="115"/>
      <c r="F15926" s="116"/>
      <c r="G15926" s="116"/>
      <c r="H15926" s="116"/>
      <c r="I15926" s="116"/>
      <c r="J15926" s="117"/>
      <c r="K15926" s="117"/>
      <c r="L15926" s="114"/>
      <c r="M15926" s="114"/>
      <c r="N15926" s="114"/>
      <c r="O15926" s="114"/>
      <c r="P15926" s="118"/>
      <c r="Q15926" s="118"/>
      <c r="R15926" s="118"/>
      <c r="S15926" s="118"/>
      <c r="T15926" s="118"/>
      <c r="U15926" s="118"/>
      <c r="V15926" s="118"/>
      <c r="W15926" s="118"/>
      <c r="X15926" s="118"/>
      <c r="Y15926" s="118"/>
      <c r="Z15926" s="118"/>
      <c r="AA15926" s="118"/>
      <c r="AB15926" s="118"/>
    </row>
    <row r="15927" spans="1:28">
      <c r="A15927" s="113"/>
      <c r="B15927" s="113"/>
      <c r="C15927" s="114"/>
      <c r="D15927" s="115"/>
      <c r="E15927" s="115"/>
      <c r="F15927" s="116"/>
      <c r="G15927" s="116"/>
      <c r="H15927" s="116"/>
      <c r="I15927" s="116"/>
      <c r="J15927" s="117"/>
      <c r="K15927" s="117"/>
      <c r="L15927" s="114"/>
      <c r="M15927" s="114"/>
      <c r="N15927" s="114"/>
      <c r="O15927" s="114"/>
      <c r="P15927" s="118"/>
      <c r="Q15927" s="118"/>
      <c r="R15927" s="118"/>
      <c r="S15927" s="118"/>
      <c r="T15927" s="118"/>
      <c r="U15927" s="118"/>
      <c r="V15927" s="118"/>
      <c r="W15927" s="118"/>
      <c r="X15927" s="118"/>
      <c r="Y15927" s="118"/>
      <c r="Z15927" s="118"/>
      <c r="AA15927" s="118"/>
      <c r="AB15927" s="118"/>
    </row>
    <row r="15928" spans="1:28">
      <c r="A15928" s="113"/>
      <c r="B15928" s="113"/>
      <c r="C15928" s="114"/>
      <c r="D15928" s="115"/>
      <c r="E15928" s="115"/>
      <c r="F15928" s="116"/>
      <c r="G15928" s="116"/>
      <c r="H15928" s="116"/>
      <c r="I15928" s="116"/>
      <c r="J15928" s="117"/>
      <c r="K15928" s="117"/>
      <c r="L15928" s="114"/>
      <c r="M15928" s="114"/>
      <c r="N15928" s="114"/>
      <c r="O15928" s="114"/>
      <c r="P15928" s="118"/>
      <c r="Q15928" s="118"/>
      <c r="R15928" s="118"/>
      <c r="S15928" s="118"/>
      <c r="T15928" s="118"/>
      <c r="U15928" s="118"/>
      <c r="V15928" s="118"/>
      <c r="W15928" s="118"/>
      <c r="X15928" s="118"/>
      <c r="Y15928" s="118"/>
      <c r="Z15928" s="118"/>
      <c r="AA15928" s="118"/>
      <c r="AB15928" s="118"/>
    </row>
    <row r="15929" spans="1:28">
      <c r="A15929" s="113"/>
      <c r="B15929" s="113"/>
      <c r="C15929" s="114"/>
      <c r="D15929" s="115"/>
      <c r="E15929" s="115"/>
      <c r="F15929" s="116"/>
      <c r="G15929" s="116"/>
      <c r="H15929" s="116"/>
      <c r="I15929" s="116"/>
      <c r="J15929" s="117"/>
      <c r="K15929" s="117"/>
      <c r="L15929" s="114"/>
      <c r="M15929" s="114"/>
      <c r="N15929" s="114"/>
      <c r="O15929" s="114"/>
      <c r="P15929" s="118"/>
      <c r="Q15929" s="118"/>
      <c r="R15929" s="118"/>
      <c r="S15929" s="118"/>
      <c r="T15929" s="118"/>
      <c r="U15929" s="118"/>
      <c r="V15929" s="118"/>
      <c r="W15929" s="118"/>
      <c r="X15929" s="118"/>
      <c r="Y15929" s="118"/>
      <c r="Z15929" s="118"/>
      <c r="AA15929" s="118"/>
      <c r="AB15929" s="118"/>
    </row>
    <row r="15930" spans="1:28">
      <c r="A15930" s="113"/>
      <c r="B15930" s="113"/>
      <c r="C15930" s="114"/>
      <c r="D15930" s="115"/>
      <c r="E15930" s="115"/>
      <c r="F15930" s="116"/>
      <c r="G15930" s="116"/>
      <c r="H15930" s="116"/>
      <c r="I15930" s="116"/>
      <c r="J15930" s="117"/>
      <c r="K15930" s="117"/>
      <c r="L15930" s="114"/>
      <c r="M15930" s="114"/>
      <c r="N15930" s="114"/>
      <c r="O15930" s="114"/>
      <c r="P15930" s="118"/>
      <c r="Q15930" s="118"/>
      <c r="R15930" s="118"/>
      <c r="S15930" s="118"/>
      <c r="T15930" s="118"/>
      <c r="U15930" s="118"/>
      <c r="V15930" s="118"/>
      <c r="W15930" s="118"/>
      <c r="X15930" s="118"/>
      <c r="Y15930" s="118"/>
      <c r="Z15930" s="118"/>
      <c r="AA15930" s="118"/>
      <c r="AB15930" s="118"/>
    </row>
    <row r="15931" spans="1:28">
      <c r="A15931" s="113"/>
      <c r="B15931" s="113"/>
      <c r="C15931" s="114"/>
      <c r="D15931" s="115"/>
      <c r="E15931" s="115"/>
      <c r="F15931" s="116"/>
      <c r="G15931" s="116"/>
      <c r="H15931" s="116"/>
      <c r="I15931" s="116"/>
      <c r="J15931" s="117"/>
      <c r="K15931" s="117"/>
      <c r="L15931" s="114"/>
      <c r="M15931" s="114"/>
      <c r="N15931" s="114"/>
      <c r="O15931" s="114"/>
      <c r="P15931" s="118"/>
      <c r="Q15931" s="118"/>
      <c r="R15931" s="118"/>
      <c r="S15931" s="118"/>
      <c r="T15931" s="118"/>
      <c r="U15931" s="118"/>
      <c r="V15931" s="118"/>
      <c r="W15931" s="118"/>
      <c r="X15931" s="118"/>
      <c r="Y15931" s="118"/>
      <c r="Z15931" s="118"/>
      <c r="AA15931" s="118"/>
      <c r="AB15931" s="118"/>
    </row>
    <row r="15932" spans="1:28">
      <c r="A15932" s="113"/>
      <c r="B15932" s="113"/>
      <c r="C15932" s="114"/>
      <c r="D15932" s="115"/>
      <c r="E15932" s="115"/>
      <c r="F15932" s="116"/>
      <c r="G15932" s="116"/>
      <c r="H15932" s="116"/>
      <c r="I15932" s="116"/>
      <c r="J15932" s="117"/>
      <c r="K15932" s="117"/>
      <c r="L15932" s="114"/>
      <c r="M15932" s="114"/>
      <c r="N15932" s="114"/>
      <c r="O15932" s="114"/>
      <c r="P15932" s="118"/>
      <c r="Q15932" s="118"/>
      <c r="R15932" s="118"/>
      <c r="S15932" s="118"/>
      <c r="T15932" s="118"/>
      <c r="U15932" s="118"/>
      <c r="V15932" s="118"/>
      <c r="W15932" s="118"/>
      <c r="X15932" s="118"/>
      <c r="Y15932" s="118"/>
      <c r="Z15932" s="118"/>
      <c r="AA15932" s="118"/>
      <c r="AB15932" s="118"/>
    </row>
    <row r="15933" spans="1:28">
      <c r="A15933" s="113"/>
      <c r="B15933" s="113"/>
      <c r="C15933" s="114"/>
      <c r="D15933" s="115"/>
      <c r="E15933" s="115"/>
      <c r="F15933" s="116"/>
      <c r="G15933" s="116"/>
      <c r="H15933" s="116"/>
      <c r="I15933" s="116"/>
      <c r="J15933" s="117"/>
      <c r="K15933" s="117"/>
      <c r="L15933" s="114"/>
      <c r="M15933" s="114"/>
      <c r="N15933" s="114"/>
      <c r="O15933" s="114"/>
      <c r="P15933" s="118"/>
      <c r="Q15933" s="118"/>
      <c r="R15933" s="118"/>
      <c r="S15933" s="118"/>
      <c r="T15933" s="118"/>
      <c r="U15933" s="118"/>
      <c r="V15933" s="118"/>
      <c r="W15933" s="118"/>
      <c r="X15933" s="118"/>
      <c r="Y15933" s="118"/>
      <c r="Z15933" s="118"/>
      <c r="AA15933" s="118"/>
      <c r="AB15933" s="118"/>
    </row>
    <row r="15934" spans="1:28">
      <c r="A15934" s="113"/>
      <c r="B15934" s="113"/>
      <c r="C15934" s="114"/>
      <c r="D15934" s="115"/>
      <c r="E15934" s="115"/>
      <c r="F15934" s="116"/>
      <c r="G15934" s="116"/>
      <c r="H15934" s="116"/>
      <c r="I15934" s="116"/>
      <c r="J15934" s="117"/>
      <c r="K15934" s="117"/>
      <c r="L15934" s="114"/>
      <c r="M15934" s="114"/>
      <c r="N15934" s="114"/>
      <c r="O15934" s="114"/>
      <c r="P15934" s="118"/>
      <c r="Q15934" s="118"/>
      <c r="R15934" s="118"/>
      <c r="S15934" s="118"/>
      <c r="T15934" s="118"/>
      <c r="U15934" s="118"/>
      <c r="V15934" s="118"/>
      <c r="W15934" s="118"/>
      <c r="X15934" s="118"/>
      <c r="Y15934" s="118"/>
      <c r="Z15934" s="118"/>
      <c r="AA15934" s="118"/>
      <c r="AB15934" s="118"/>
    </row>
    <row r="15935" spans="1:28">
      <c r="A15935" s="113"/>
      <c r="B15935" s="113"/>
      <c r="C15935" s="114"/>
      <c r="D15935" s="115"/>
      <c r="E15935" s="115"/>
      <c r="F15935" s="116"/>
      <c r="G15935" s="116"/>
      <c r="H15935" s="116"/>
      <c r="I15935" s="116"/>
      <c r="J15935" s="117"/>
      <c r="K15935" s="117"/>
      <c r="L15935" s="114"/>
      <c r="M15935" s="114"/>
      <c r="N15935" s="114"/>
      <c r="O15935" s="114"/>
      <c r="P15935" s="118"/>
      <c r="Q15935" s="118"/>
      <c r="R15935" s="118"/>
      <c r="S15935" s="118"/>
      <c r="T15935" s="118"/>
      <c r="U15935" s="118"/>
      <c r="V15935" s="118"/>
      <c r="W15935" s="118"/>
      <c r="X15935" s="118"/>
      <c r="Y15935" s="118"/>
      <c r="Z15935" s="118"/>
      <c r="AA15935" s="118"/>
      <c r="AB15935" s="118"/>
    </row>
    <row r="15936" spans="1:28">
      <c r="A15936" s="113"/>
      <c r="B15936" s="113"/>
      <c r="C15936" s="114"/>
      <c r="D15936" s="115"/>
      <c r="E15936" s="115"/>
      <c r="F15936" s="116"/>
      <c r="G15936" s="116"/>
      <c r="H15936" s="116"/>
      <c r="I15936" s="116"/>
      <c r="J15936" s="117"/>
      <c r="K15936" s="117"/>
      <c r="L15936" s="114"/>
      <c r="M15936" s="114"/>
      <c r="N15936" s="114"/>
      <c r="O15936" s="114"/>
      <c r="P15936" s="118"/>
      <c r="Q15936" s="118"/>
      <c r="R15936" s="118"/>
      <c r="S15936" s="118"/>
      <c r="T15936" s="118"/>
      <c r="U15936" s="118"/>
      <c r="V15936" s="118"/>
      <c r="W15936" s="118"/>
      <c r="X15936" s="118"/>
      <c r="Y15936" s="118"/>
      <c r="Z15936" s="118"/>
      <c r="AA15936" s="118"/>
      <c r="AB15936" s="118"/>
    </row>
    <row r="15937" spans="1:28">
      <c r="A15937" s="113"/>
      <c r="B15937" s="113"/>
      <c r="C15937" s="114"/>
      <c r="D15937" s="115"/>
      <c r="E15937" s="115"/>
      <c r="F15937" s="116"/>
      <c r="G15937" s="116"/>
      <c r="H15937" s="116"/>
      <c r="I15937" s="116"/>
      <c r="J15937" s="117"/>
      <c r="K15937" s="117"/>
      <c r="L15937" s="114"/>
      <c r="M15937" s="114"/>
      <c r="N15937" s="114"/>
      <c r="O15937" s="114"/>
      <c r="P15937" s="118"/>
      <c r="Q15937" s="118"/>
      <c r="R15937" s="118"/>
      <c r="S15937" s="118"/>
      <c r="T15937" s="118"/>
      <c r="U15937" s="118"/>
      <c r="V15937" s="118"/>
      <c r="W15937" s="118"/>
      <c r="X15937" s="118"/>
      <c r="Y15937" s="118"/>
      <c r="Z15937" s="118"/>
      <c r="AA15937" s="118"/>
      <c r="AB15937" s="118"/>
    </row>
    <row r="15938" spans="1:28">
      <c r="A15938" s="113"/>
      <c r="B15938" s="113"/>
      <c r="C15938" s="114"/>
      <c r="D15938" s="115"/>
      <c r="E15938" s="115"/>
      <c r="F15938" s="116"/>
      <c r="G15938" s="116"/>
      <c r="H15938" s="116"/>
      <c r="I15938" s="116"/>
      <c r="J15938" s="117"/>
      <c r="K15938" s="117"/>
      <c r="L15938" s="114"/>
      <c r="M15938" s="114"/>
      <c r="N15938" s="114"/>
      <c r="O15938" s="114"/>
      <c r="P15938" s="118"/>
      <c r="Q15938" s="118"/>
      <c r="R15938" s="118"/>
      <c r="S15938" s="118"/>
      <c r="T15938" s="118"/>
      <c r="U15938" s="118"/>
      <c r="V15938" s="118"/>
      <c r="W15938" s="118"/>
      <c r="X15938" s="118"/>
      <c r="Y15938" s="118"/>
      <c r="Z15938" s="118"/>
      <c r="AA15938" s="118"/>
      <c r="AB15938" s="118"/>
    </row>
    <row r="15939" spans="1:28">
      <c r="A15939" s="113"/>
      <c r="B15939" s="113"/>
      <c r="C15939" s="114"/>
      <c r="D15939" s="115"/>
      <c r="E15939" s="115"/>
      <c r="F15939" s="116"/>
      <c r="G15939" s="116"/>
      <c r="H15939" s="116"/>
      <c r="I15939" s="116"/>
      <c r="J15939" s="117"/>
      <c r="K15939" s="117"/>
      <c r="L15939" s="114"/>
      <c r="M15939" s="114"/>
      <c r="N15939" s="114"/>
      <c r="O15939" s="114"/>
      <c r="P15939" s="118"/>
      <c r="Q15939" s="118"/>
      <c r="R15939" s="118"/>
      <c r="S15939" s="118"/>
      <c r="T15939" s="118"/>
      <c r="U15939" s="118"/>
      <c r="V15939" s="118"/>
      <c r="W15939" s="118"/>
      <c r="X15939" s="118"/>
      <c r="Y15939" s="118"/>
      <c r="Z15939" s="118"/>
      <c r="AA15939" s="118"/>
      <c r="AB15939" s="118"/>
    </row>
    <row r="15940" spans="1:28">
      <c r="A15940" s="113"/>
      <c r="B15940" s="113"/>
      <c r="C15940" s="114"/>
      <c r="D15940" s="115"/>
      <c r="E15940" s="115"/>
      <c r="F15940" s="116"/>
      <c r="G15940" s="116"/>
      <c r="H15940" s="116"/>
      <c r="I15940" s="116"/>
      <c r="J15940" s="117"/>
      <c r="K15940" s="117"/>
      <c r="L15940" s="114"/>
      <c r="M15940" s="114"/>
      <c r="N15940" s="114"/>
      <c r="O15940" s="114"/>
      <c r="P15940" s="118"/>
      <c r="Q15940" s="118"/>
      <c r="R15940" s="118"/>
      <c r="S15940" s="118"/>
      <c r="T15940" s="118"/>
      <c r="U15940" s="118"/>
      <c r="V15940" s="118"/>
      <c r="W15940" s="118"/>
      <c r="X15940" s="118"/>
      <c r="Y15940" s="118"/>
      <c r="Z15940" s="118"/>
      <c r="AA15940" s="118"/>
      <c r="AB15940" s="118"/>
    </row>
    <row r="15941" spans="1:28">
      <c r="A15941" s="113"/>
      <c r="B15941" s="113"/>
      <c r="C15941" s="114"/>
      <c r="D15941" s="115"/>
      <c r="E15941" s="115"/>
      <c r="F15941" s="116"/>
      <c r="G15941" s="116"/>
      <c r="H15941" s="116"/>
      <c r="I15941" s="116"/>
      <c r="J15941" s="117"/>
      <c r="K15941" s="117"/>
      <c r="L15941" s="114"/>
      <c r="M15941" s="114"/>
      <c r="N15941" s="114"/>
      <c r="O15941" s="114"/>
      <c r="P15941" s="118"/>
      <c r="Q15941" s="118"/>
      <c r="R15941" s="118"/>
      <c r="S15941" s="118"/>
      <c r="T15941" s="118"/>
      <c r="U15941" s="118"/>
      <c r="V15941" s="118"/>
      <c r="W15941" s="118"/>
      <c r="X15941" s="118"/>
      <c r="Y15941" s="118"/>
      <c r="Z15941" s="118"/>
      <c r="AA15941" s="118"/>
      <c r="AB15941" s="118"/>
    </row>
    <row r="15942" spans="1:28">
      <c r="A15942" s="113"/>
      <c r="B15942" s="113"/>
      <c r="C15942" s="114"/>
      <c r="D15942" s="115"/>
      <c r="E15942" s="115"/>
      <c r="F15942" s="116"/>
      <c r="G15942" s="116"/>
      <c r="H15942" s="116"/>
      <c r="I15942" s="116"/>
      <c r="J15942" s="117"/>
      <c r="K15942" s="117"/>
      <c r="L15942" s="114"/>
      <c r="M15942" s="114"/>
      <c r="N15942" s="114"/>
      <c r="O15942" s="114"/>
      <c r="P15942" s="118"/>
      <c r="Q15942" s="118"/>
      <c r="R15942" s="118"/>
      <c r="S15942" s="118"/>
      <c r="T15942" s="118"/>
      <c r="U15942" s="118"/>
      <c r="V15942" s="118"/>
      <c r="W15942" s="118"/>
      <c r="X15942" s="118"/>
      <c r="Y15942" s="118"/>
      <c r="Z15942" s="118"/>
      <c r="AA15942" s="118"/>
      <c r="AB15942" s="118"/>
    </row>
    <row r="15943" spans="1:28">
      <c r="A15943" s="113"/>
      <c r="B15943" s="113"/>
      <c r="C15943" s="114"/>
      <c r="D15943" s="115"/>
      <c r="E15943" s="115"/>
      <c r="F15943" s="116"/>
      <c r="G15943" s="116"/>
      <c r="H15943" s="116"/>
      <c r="I15943" s="116"/>
      <c r="J15943" s="117"/>
      <c r="K15943" s="117"/>
      <c r="L15943" s="114"/>
      <c r="M15943" s="114"/>
      <c r="N15943" s="114"/>
      <c r="O15943" s="114"/>
      <c r="P15943" s="118"/>
      <c r="Q15943" s="118"/>
      <c r="R15943" s="118"/>
      <c r="S15943" s="118"/>
      <c r="T15943" s="118"/>
      <c r="U15943" s="118"/>
      <c r="V15943" s="118"/>
      <c r="W15943" s="118"/>
      <c r="X15943" s="118"/>
      <c r="Y15943" s="118"/>
      <c r="Z15943" s="118"/>
      <c r="AA15943" s="118"/>
      <c r="AB15943" s="118"/>
    </row>
    <row r="15944" spans="1:28">
      <c r="A15944" s="113"/>
      <c r="B15944" s="113"/>
      <c r="C15944" s="114"/>
      <c r="D15944" s="115"/>
      <c r="E15944" s="115"/>
      <c r="F15944" s="116"/>
      <c r="G15944" s="116"/>
      <c r="H15944" s="116"/>
      <c r="I15944" s="116"/>
      <c r="J15944" s="117"/>
      <c r="K15944" s="117"/>
      <c r="L15944" s="114"/>
      <c r="M15944" s="114"/>
      <c r="N15944" s="114"/>
      <c r="O15944" s="114"/>
      <c r="P15944" s="118"/>
      <c r="Q15944" s="118"/>
      <c r="R15944" s="118"/>
      <c r="S15944" s="118"/>
      <c r="T15944" s="118"/>
      <c r="U15944" s="118"/>
      <c r="V15944" s="118"/>
      <c r="W15944" s="118"/>
      <c r="X15944" s="118"/>
      <c r="Y15944" s="118"/>
      <c r="Z15944" s="118"/>
      <c r="AA15944" s="118"/>
      <c r="AB15944" s="118"/>
    </row>
    <row r="15945" spans="1:28">
      <c r="A15945" s="113"/>
      <c r="B15945" s="113"/>
      <c r="C15945" s="114"/>
      <c r="D15945" s="115"/>
      <c r="E15945" s="115"/>
      <c r="F15945" s="116"/>
      <c r="G15945" s="116"/>
      <c r="H15945" s="116"/>
      <c r="I15945" s="116"/>
      <c r="J15945" s="117"/>
      <c r="K15945" s="117"/>
      <c r="L15945" s="114"/>
      <c r="M15945" s="114"/>
      <c r="N15945" s="114"/>
      <c r="O15945" s="114"/>
      <c r="P15945" s="118"/>
      <c r="Q15945" s="118"/>
      <c r="R15945" s="118"/>
      <c r="S15945" s="118"/>
      <c r="T15945" s="118"/>
      <c r="U15945" s="118"/>
      <c r="V15945" s="118"/>
      <c r="W15945" s="118"/>
      <c r="X15945" s="118"/>
      <c r="Y15945" s="118"/>
      <c r="Z15945" s="118"/>
      <c r="AA15945" s="118"/>
      <c r="AB15945" s="118"/>
    </row>
    <row r="15946" spans="1:28">
      <c r="A15946" s="113"/>
      <c r="B15946" s="113"/>
      <c r="C15946" s="114"/>
      <c r="D15946" s="115"/>
      <c r="E15946" s="115"/>
      <c r="F15946" s="116"/>
      <c r="G15946" s="116"/>
      <c r="H15946" s="116"/>
      <c r="I15946" s="116"/>
      <c r="J15946" s="117"/>
      <c r="K15946" s="117"/>
      <c r="L15946" s="114"/>
      <c r="M15946" s="114"/>
      <c r="N15946" s="114"/>
      <c r="O15946" s="114"/>
      <c r="P15946" s="118"/>
      <c r="Q15946" s="118"/>
      <c r="R15946" s="118"/>
      <c r="S15946" s="118"/>
      <c r="T15946" s="118"/>
      <c r="U15946" s="118"/>
      <c r="V15946" s="118"/>
      <c r="W15946" s="118"/>
      <c r="X15946" s="118"/>
      <c r="Y15946" s="118"/>
      <c r="Z15946" s="118"/>
      <c r="AA15946" s="118"/>
      <c r="AB15946" s="118"/>
    </row>
    <row r="15947" spans="1:28">
      <c r="A15947" s="113"/>
      <c r="B15947" s="113"/>
      <c r="C15947" s="114"/>
      <c r="D15947" s="115"/>
      <c r="E15947" s="115"/>
      <c r="F15947" s="116"/>
      <c r="G15947" s="116"/>
      <c r="H15947" s="116"/>
      <c r="I15947" s="116"/>
      <c r="J15947" s="117"/>
      <c r="K15947" s="117"/>
      <c r="L15947" s="114"/>
      <c r="M15947" s="114"/>
      <c r="N15947" s="114"/>
      <c r="O15947" s="114"/>
      <c r="P15947" s="118"/>
      <c r="Q15947" s="118"/>
      <c r="R15947" s="118"/>
      <c r="S15947" s="118"/>
      <c r="T15947" s="118"/>
      <c r="U15947" s="118"/>
      <c r="V15947" s="118"/>
      <c r="W15947" s="118"/>
      <c r="X15947" s="118"/>
      <c r="Y15947" s="118"/>
      <c r="Z15947" s="118"/>
      <c r="AA15947" s="118"/>
      <c r="AB15947" s="118"/>
    </row>
    <row r="15948" spans="1:28">
      <c r="A15948" s="113"/>
      <c r="B15948" s="113"/>
      <c r="C15948" s="114"/>
      <c r="D15948" s="115"/>
      <c r="E15948" s="115"/>
      <c r="F15948" s="116"/>
      <c r="G15948" s="116"/>
      <c r="H15948" s="116"/>
      <c r="I15948" s="116"/>
      <c r="J15948" s="117"/>
      <c r="K15948" s="117"/>
      <c r="L15948" s="114"/>
      <c r="M15948" s="114"/>
      <c r="N15948" s="114"/>
      <c r="O15948" s="114"/>
      <c r="P15948" s="118"/>
      <c r="Q15948" s="118"/>
      <c r="R15948" s="118"/>
      <c r="S15948" s="118"/>
      <c r="T15948" s="118"/>
      <c r="U15948" s="118"/>
      <c r="V15948" s="118"/>
      <c r="W15948" s="118"/>
      <c r="X15948" s="118"/>
      <c r="Y15948" s="118"/>
      <c r="Z15948" s="118"/>
      <c r="AA15948" s="118"/>
      <c r="AB15948" s="118"/>
    </row>
    <row r="15949" spans="1:28">
      <c r="A15949" s="113"/>
      <c r="B15949" s="113"/>
      <c r="C15949" s="114"/>
      <c r="D15949" s="115"/>
      <c r="E15949" s="115"/>
      <c r="F15949" s="116"/>
      <c r="G15949" s="116"/>
      <c r="H15949" s="116"/>
      <c r="I15949" s="116"/>
      <c r="J15949" s="117"/>
      <c r="K15949" s="117"/>
      <c r="L15949" s="114"/>
      <c r="M15949" s="114"/>
      <c r="N15949" s="114"/>
      <c r="O15949" s="114"/>
      <c r="P15949" s="118"/>
      <c r="Q15949" s="118"/>
      <c r="R15949" s="118"/>
      <c r="S15949" s="118"/>
      <c r="T15949" s="118"/>
      <c r="U15949" s="118"/>
      <c r="V15949" s="118"/>
      <c r="W15949" s="118"/>
      <c r="X15949" s="118"/>
      <c r="Y15949" s="118"/>
      <c r="Z15949" s="118"/>
      <c r="AA15949" s="118"/>
      <c r="AB15949" s="118"/>
    </row>
    <row r="15950" spans="1:28">
      <c r="A15950" s="113"/>
      <c r="B15950" s="113"/>
      <c r="C15950" s="114"/>
      <c r="D15950" s="115"/>
      <c r="E15950" s="115"/>
      <c r="F15950" s="116"/>
      <c r="G15950" s="116"/>
      <c r="H15950" s="116"/>
      <c r="I15950" s="116"/>
      <c r="J15950" s="117"/>
      <c r="K15950" s="117"/>
      <c r="L15950" s="114"/>
      <c r="M15950" s="114"/>
      <c r="N15950" s="114"/>
      <c r="O15950" s="114"/>
      <c r="P15950" s="118"/>
      <c r="Q15950" s="118"/>
      <c r="R15950" s="118"/>
      <c r="S15950" s="118"/>
      <c r="T15950" s="118"/>
      <c r="U15950" s="118"/>
      <c r="V15950" s="118"/>
      <c r="W15950" s="118"/>
      <c r="X15950" s="118"/>
      <c r="Y15950" s="118"/>
      <c r="Z15950" s="118"/>
      <c r="AA15950" s="118"/>
      <c r="AB15950" s="118"/>
    </row>
    <row r="15951" spans="1:28">
      <c r="A15951" s="113"/>
      <c r="B15951" s="113"/>
      <c r="C15951" s="114"/>
      <c r="D15951" s="115"/>
      <c r="E15951" s="115"/>
      <c r="F15951" s="116"/>
      <c r="G15951" s="116"/>
      <c r="H15951" s="116"/>
      <c r="I15951" s="116"/>
      <c r="J15951" s="117"/>
      <c r="K15951" s="117"/>
      <c r="L15951" s="114"/>
      <c r="M15951" s="114"/>
      <c r="N15951" s="114"/>
      <c r="O15951" s="114"/>
      <c r="P15951" s="118"/>
      <c r="Q15951" s="118"/>
      <c r="R15951" s="118"/>
      <c r="S15951" s="118"/>
      <c r="T15951" s="118"/>
      <c r="U15951" s="118"/>
      <c r="V15951" s="118"/>
      <c r="W15951" s="118"/>
      <c r="X15951" s="118"/>
      <c r="Y15951" s="118"/>
      <c r="Z15951" s="118"/>
      <c r="AA15951" s="118"/>
      <c r="AB15951" s="118"/>
    </row>
    <row r="15952" spans="1:28">
      <c r="A15952" s="113"/>
      <c r="B15952" s="113"/>
      <c r="C15952" s="114"/>
      <c r="D15952" s="115"/>
      <c r="E15952" s="115"/>
      <c r="F15952" s="116"/>
      <c r="G15952" s="116"/>
      <c r="H15952" s="116"/>
      <c r="I15952" s="116"/>
      <c r="J15952" s="117"/>
      <c r="K15952" s="117"/>
      <c r="L15952" s="114"/>
      <c r="M15952" s="114"/>
      <c r="N15952" s="114"/>
      <c r="O15952" s="114"/>
      <c r="P15952" s="118"/>
      <c r="Q15952" s="118"/>
      <c r="R15952" s="118"/>
      <c r="S15952" s="118"/>
      <c r="T15952" s="118"/>
      <c r="U15952" s="118"/>
      <c r="V15952" s="118"/>
      <c r="W15952" s="118"/>
      <c r="X15952" s="118"/>
      <c r="Y15952" s="118"/>
      <c r="Z15952" s="118"/>
      <c r="AA15952" s="118"/>
      <c r="AB15952" s="118"/>
    </row>
    <row r="15953" spans="1:28">
      <c r="A15953" s="113"/>
      <c r="B15953" s="113"/>
      <c r="C15953" s="114"/>
      <c r="D15953" s="115"/>
      <c r="E15953" s="115"/>
      <c r="F15953" s="116"/>
      <c r="G15953" s="116"/>
      <c r="H15953" s="116"/>
      <c r="I15953" s="116"/>
      <c r="J15953" s="117"/>
      <c r="K15953" s="117"/>
      <c r="L15953" s="114"/>
      <c r="M15953" s="114"/>
      <c r="N15953" s="114"/>
      <c r="O15953" s="114"/>
      <c r="P15953" s="118"/>
      <c r="Q15953" s="118"/>
      <c r="R15953" s="118"/>
      <c r="S15953" s="118"/>
      <c r="T15953" s="118"/>
      <c r="U15953" s="118"/>
      <c r="V15953" s="118"/>
      <c r="W15953" s="118"/>
      <c r="X15953" s="118"/>
      <c r="Y15953" s="118"/>
      <c r="Z15953" s="118"/>
      <c r="AA15953" s="118"/>
      <c r="AB15953" s="118"/>
    </row>
    <row r="15954" spans="1:28">
      <c r="A15954" s="113"/>
      <c r="B15954" s="113"/>
      <c r="C15954" s="114"/>
      <c r="D15954" s="115"/>
      <c r="E15954" s="115"/>
      <c r="F15954" s="116"/>
      <c r="G15954" s="116"/>
      <c r="H15954" s="116"/>
      <c r="I15954" s="116"/>
      <c r="J15954" s="117"/>
      <c r="K15954" s="117"/>
      <c r="L15954" s="114"/>
      <c r="M15954" s="114"/>
      <c r="N15954" s="114"/>
      <c r="O15954" s="114"/>
      <c r="P15954" s="118"/>
      <c r="Q15954" s="118"/>
      <c r="R15954" s="118"/>
      <c r="S15954" s="118"/>
      <c r="T15954" s="118"/>
      <c r="U15954" s="118"/>
      <c r="V15954" s="118"/>
      <c r="W15954" s="118"/>
      <c r="X15954" s="118"/>
      <c r="Y15954" s="118"/>
      <c r="Z15954" s="118"/>
      <c r="AA15954" s="118"/>
      <c r="AB15954" s="118"/>
    </row>
    <row r="15955" spans="1:28">
      <c r="A15955" s="113"/>
      <c r="B15955" s="113"/>
      <c r="C15955" s="114"/>
      <c r="D15955" s="115"/>
      <c r="E15955" s="115"/>
      <c r="F15955" s="116"/>
      <c r="G15955" s="116"/>
      <c r="H15955" s="116"/>
      <c r="I15955" s="116"/>
      <c r="J15955" s="117"/>
      <c r="K15955" s="117"/>
      <c r="L15955" s="114"/>
      <c r="M15955" s="114"/>
      <c r="N15955" s="114"/>
      <c r="O15955" s="114"/>
      <c r="P15955" s="118"/>
      <c r="Q15955" s="118"/>
      <c r="R15955" s="118"/>
      <c r="S15955" s="118"/>
      <c r="T15955" s="118"/>
      <c r="U15955" s="118"/>
      <c r="V15955" s="118"/>
      <c r="W15955" s="118"/>
      <c r="X15955" s="118"/>
      <c r="Y15955" s="118"/>
      <c r="Z15955" s="118"/>
      <c r="AA15955" s="118"/>
      <c r="AB15955" s="118"/>
    </row>
    <row r="15956" spans="1:28">
      <c r="A15956" s="113"/>
      <c r="B15956" s="113"/>
      <c r="C15956" s="114"/>
      <c r="D15956" s="115"/>
      <c r="E15956" s="115"/>
      <c r="F15956" s="116"/>
      <c r="G15956" s="116"/>
      <c r="H15956" s="116"/>
      <c r="I15956" s="116"/>
      <c r="J15956" s="117"/>
      <c r="K15956" s="117"/>
      <c r="L15956" s="114"/>
      <c r="M15956" s="114"/>
      <c r="N15956" s="114"/>
      <c r="O15956" s="114"/>
      <c r="P15956" s="118"/>
      <c r="Q15956" s="118"/>
      <c r="R15956" s="118"/>
      <c r="S15956" s="118"/>
      <c r="T15956" s="118"/>
      <c r="U15956" s="118"/>
      <c r="V15956" s="118"/>
      <c r="W15956" s="118"/>
      <c r="X15956" s="118"/>
      <c r="Y15956" s="118"/>
      <c r="Z15956" s="118"/>
      <c r="AA15956" s="118"/>
      <c r="AB15956" s="118"/>
    </row>
    <row r="15957" spans="1:28">
      <c r="A15957" s="113"/>
      <c r="B15957" s="113"/>
      <c r="C15957" s="114"/>
      <c r="D15957" s="115"/>
      <c r="E15957" s="115"/>
      <c r="F15957" s="116"/>
      <c r="G15957" s="116"/>
      <c r="H15957" s="116"/>
      <c r="I15957" s="116"/>
      <c r="J15957" s="117"/>
      <c r="K15957" s="117"/>
      <c r="L15957" s="114"/>
      <c r="M15957" s="114"/>
      <c r="N15957" s="114"/>
      <c r="O15957" s="114"/>
      <c r="P15957" s="118"/>
      <c r="Q15957" s="118"/>
      <c r="R15957" s="118"/>
      <c r="S15957" s="118"/>
      <c r="T15957" s="118"/>
      <c r="U15957" s="118"/>
      <c r="V15957" s="118"/>
      <c r="W15957" s="118"/>
      <c r="X15957" s="118"/>
      <c r="Y15957" s="118"/>
      <c r="Z15957" s="118"/>
      <c r="AA15957" s="118"/>
      <c r="AB15957" s="118"/>
    </row>
    <row r="15958" spans="1:28">
      <c r="A15958" s="113"/>
      <c r="B15958" s="113"/>
      <c r="C15958" s="114"/>
      <c r="D15958" s="115"/>
      <c r="E15958" s="115"/>
      <c r="F15958" s="116"/>
      <c r="G15958" s="116"/>
      <c r="H15958" s="116"/>
      <c r="I15958" s="116"/>
      <c r="J15958" s="117"/>
      <c r="K15958" s="117"/>
      <c r="L15958" s="114"/>
      <c r="M15958" s="114"/>
      <c r="N15958" s="114"/>
      <c r="O15958" s="114"/>
      <c r="P15958" s="118"/>
      <c r="Q15958" s="118"/>
      <c r="R15958" s="118"/>
      <c r="S15958" s="118"/>
      <c r="T15958" s="118"/>
      <c r="U15958" s="118"/>
      <c r="V15958" s="118"/>
      <c r="W15958" s="118"/>
      <c r="X15958" s="118"/>
      <c r="Y15958" s="118"/>
      <c r="Z15958" s="118"/>
      <c r="AA15958" s="118"/>
      <c r="AB15958" s="118"/>
    </row>
    <row r="15959" spans="1:28">
      <c r="A15959" s="113"/>
      <c r="B15959" s="113"/>
      <c r="C15959" s="114"/>
      <c r="D15959" s="115"/>
      <c r="E15959" s="115"/>
      <c r="F15959" s="116"/>
      <c r="G15959" s="116"/>
      <c r="H15959" s="116"/>
      <c r="I15959" s="116"/>
      <c r="J15959" s="117"/>
      <c r="K15959" s="117"/>
      <c r="L15959" s="114"/>
      <c r="M15959" s="114"/>
      <c r="N15959" s="114"/>
      <c r="O15959" s="114"/>
      <c r="P15959" s="118"/>
      <c r="Q15959" s="118"/>
      <c r="R15959" s="118"/>
      <c r="S15959" s="118"/>
      <c r="T15959" s="118"/>
      <c r="U15959" s="118"/>
      <c r="V15959" s="118"/>
      <c r="W15959" s="118"/>
      <c r="X15959" s="118"/>
      <c r="Y15959" s="118"/>
      <c r="Z15959" s="118"/>
      <c r="AA15959" s="118"/>
      <c r="AB15959" s="118"/>
    </row>
    <row r="15960" spans="1:28">
      <c r="A15960" s="113"/>
      <c r="B15960" s="113"/>
      <c r="C15960" s="114"/>
      <c r="D15960" s="115"/>
      <c r="E15960" s="115"/>
      <c r="F15960" s="116"/>
      <c r="G15960" s="116"/>
      <c r="H15960" s="116"/>
      <c r="I15960" s="116"/>
      <c r="J15960" s="117"/>
      <c r="K15960" s="117"/>
      <c r="L15960" s="114"/>
      <c r="M15960" s="114"/>
      <c r="N15960" s="114"/>
      <c r="O15960" s="114"/>
      <c r="P15960" s="118"/>
      <c r="Q15960" s="118"/>
      <c r="R15960" s="118"/>
      <c r="S15960" s="118"/>
      <c r="T15960" s="118"/>
      <c r="U15960" s="118"/>
      <c r="V15960" s="118"/>
      <c r="W15960" s="118"/>
      <c r="X15960" s="118"/>
      <c r="Y15960" s="118"/>
      <c r="Z15960" s="118"/>
      <c r="AA15960" s="118"/>
      <c r="AB15960" s="118"/>
    </row>
    <row r="15961" spans="1:28">
      <c r="A15961" s="113"/>
      <c r="B15961" s="113"/>
      <c r="C15961" s="114"/>
      <c r="D15961" s="115"/>
      <c r="E15961" s="115"/>
      <c r="F15961" s="116"/>
      <c r="G15961" s="116"/>
      <c r="H15961" s="116"/>
      <c r="I15961" s="116"/>
      <c r="J15961" s="117"/>
      <c r="K15961" s="117"/>
      <c r="L15961" s="114"/>
      <c r="M15961" s="114"/>
      <c r="N15961" s="114"/>
      <c r="O15961" s="114"/>
      <c r="P15961" s="118"/>
      <c r="Q15961" s="118"/>
      <c r="R15961" s="118"/>
      <c r="S15961" s="118"/>
      <c r="T15961" s="118"/>
      <c r="U15961" s="118"/>
      <c r="V15961" s="118"/>
      <c r="W15961" s="118"/>
      <c r="X15961" s="118"/>
      <c r="Y15961" s="118"/>
      <c r="Z15961" s="118"/>
      <c r="AA15961" s="118"/>
      <c r="AB15961" s="118"/>
    </row>
    <row r="15962" spans="1:28">
      <c r="A15962" s="113"/>
      <c r="B15962" s="113"/>
      <c r="C15962" s="114"/>
      <c r="D15962" s="115"/>
      <c r="E15962" s="115"/>
      <c r="F15962" s="116"/>
      <c r="G15962" s="116"/>
      <c r="H15962" s="116"/>
      <c r="I15962" s="116"/>
      <c r="J15962" s="117"/>
      <c r="K15962" s="117"/>
      <c r="L15962" s="114"/>
      <c r="M15962" s="114"/>
      <c r="N15962" s="114"/>
      <c r="O15962" s="114"/>
      <c r="P15962" s="118"/>
      <c r="Q15962" s="118"/>
      <c r="R15962" s="118"/>
      <c r="S15962" s="118"/>
      <c r="T15962" s="118"/>
      <c r="U15962" s="118"/>
      <c r="V15962" s="118"/>
      <c r="W15962" s="118"/>
      <c r="X15962" s="118"/>
      <c r="Y15962" s="118"/>
      <c r="Z15962" s="118"/>
      <c r="AA15962" s="118"/>
      <c r="AB15962" s="118"/>
    </row>
    <row r="15963" spans="1:28">
      <c r="A15963" s="113"/>
      <c r="B15963" s="113"/>
      <c r="C15963" s="114"/>
      <c r="D15963" s="115"/>
      <c r="E15963" s="115"/>
      <c r="F15963" s="116"/>
      <c r="G15963" s="116"/>
      <c r="H15963" s="116"/>
      <c r="I15963" s="116"/>
      <c r="J15963" s="117"/>
      <c r="K15963" s="117"/>
      <c r="L15963" s="114"/>
      <c r="M15963" s="114"/>
      <c r="N15963" s="114"/>
      <c r="O15963" s="114"/>
      <c r="P15963" s="118"/>
      <c r="Q15963" s="118"/>
      <c r="R15963" s="118"/>
      <c r="S15963" s="118"/>
      <c r="T15963" s="118"/>
      <c r="U15963" s="118"/>
      <c r="V15963" s="118"/>
      <c r="W15963" s="118"/>
      <c r="X15963" s="118"/>
      <c r="Y15963" s="118"/>
      <c r="Z15963" s="118"/>
      <c r="AA15963" s="118"/>
      <c r="AB15963" s="118"/>
    </row>
    <row r="15964" spans="1:28">
      <c r="A15964" s="113"/>
      <c r="B15964" s="113"/>
      <c r="C15964" s="114"/>
      <c r="D15964" s="115"/>
      <c r="E15964" s="115"/>
      <c r="F15964" s="116"/>
      <c r="G15964" s="116"/>
      <c r="H15964" s="116"/>
      <c r="I15964" s="116"/>
      <c r="J15964" s="117"/>
      <c r="K15964" s="117"/>
      <c r="L15964" s="114"/>
      <c r="M15964" s="114"/>
      <c r="N15964" s="114"/>
      <c r="O15964" s="114"/>
      <c r="P15964" s="118"/>
      <c r="Q15964" s="118"/>
      <c r="R15964" s="118"/>
      <c r="S15964" s="118"/>
      <c r="T15964" s="118"/>
      <c r="U15964" s="118"/>
      <c r="V15964" s="118"/>
      <c r="W15964" s="118"/>
      <c r="X15964" s="118"/>
      <c r="Y15964" s="118"/>
      <c r="Z15964" s="118"/>
      <c r="AA15964" s="118"/>
      <c r="AB15964" s="118"/>
    </row>
    <row r="15965" spans="1:28">
      <c r="A15965" s="113"/>
      <c r="B15965" s="113"/>
      <c r="C15965" s="114"/>
      <c r="D15965" s="115"/>
      <c r="E15965" s="115"/>
      <c r="F15965" s="116"/>
      <c r="G15965" s="116"/>
      <c r="H15965" s="116"/>
      <c r="I15965" s="116"/>
      <c r="J15965" s="117"/>
      <c r="K15965" s="117"/>
      <c r="L15965" s="114"/>
      <c r="M15965" s="114"/>
      <c r="N15965" s="114"/>
      <c r="O15965" s="114"/>
      <c r="P15965" s="118"/>
      <c r="Q15965" s="118"/>
      <c r="R15965" s="118"/>
      <c r="S15965" s="118"/>
      <c r="T15965" s="118"/>
      <c r="U15965" s="118"/>
      <c r="V15965" s="118"/>
      <c r="W15965" s="118"/>
      <c r="X15965" s="118"/>
      <c r="Y15965" s="118"/>
      <c r="Z15965" s="118"/>
      <c r="AA15965" s="118"/>
      <c r="AB15965" s="118"/>
    </row>
    <row r="15966" spans="1:28">
      <c r="A15966" s="113"/>
      <c r="B15966" s="113"/>
      <c r="C15966" s="114"/>
      <c r="D15966" s="115"/>
      <c r="E15966" s="115"/>
      <c r="F15966" s="116"/>
      <c r="G15966" s="116"/>
      <c r="H15966" s="116"/>
      <c r="I15966" s="116"/>
      <c r="J15966" s="117"/>
      <c r="K15966" s="117"/>
      <c r="L15966" s="114"/>
      <c r="M15966" s="114"/>
      <c r="N15966" s="114"/>
      <c r="O15966" s="114"/>
      <c r="P15966" s="118"/>
      <c r="Q15966" s="118"/>
      <c r="R15966" s="118"/>
      <c r="S15966" s="118"/>
      <c r="T15966" s="118"/>
      <c r="U15966" s="118"/>
      <c r="V15966" s="118"/>
      <c r="W15966" s="118"/>
      <c r="X15966" s="118"/>
      <c r="Y15966" s="118"/>
      <c r="Z15966" s="118"/>
      <c r="AA15966" s="118"/>
      <c r="AB15966" s="118"/>
    </row>
    <row r="15967" spans="1:28">
      <c r="A15967" s="113"/>
      <c r="B15967" s="113"/>
      <c r="C15967" s="114"/>
      <c r="D15967" s="115"/>
      <c r="E15967" s="115"/>
      <c r="F15967" s="116"/>
      <c r="G15967" s="116"/>
      <c r="H15967" s="116"/>
      <c r="I15967" s="116"/>
      <c r="J15967" s="117"/>
      <c r="K15967" s="117"/>
      <c r="L15967" s="114"/>
      <c r="M15967" s="114"/>
      <c r="N15967" s="114"/>
      <c r="O15967" s="114"/>
      <c r="P15967" s="118"/>
      <c r="Q15967" s="118"/>
      <c r="R15967" s="118"/>
      <c r="S15967" s="118"/>
      <c r="T15967" s="118"/>
      <c r="U15967" s="118"/>
      <c r="V15967" s="118"/>
      <c r="W15967" s="118"/>
      <c r="X15967" s="118"/>
      <c r="Y15967" s="118"/>
      <c r="Z15967" s="118"/>
      <c r="AA15967" s="118"/>
      <c r="AB15967" s="118"/>
    </row>
    <row r="15968" spans="1:28">
      <c r="A15968" s="113"/>
      <c r="B15968" s="113"/>
      <c r="C15968" s="114"/>
      <c r="D15968" s="115"/>
      <c r="E15968" s="115"/>
      <c r="F15968" s="116"/>
      <c r="G15968" s="116"/>
      <c r="H15968" s="116"/>
      <c r="I15968" s="116"/>
      <c r="J15968" s="117"/>
      <c r="K15968" s="117"/>
      <c r="L15968" s="114"/>
      <c r="M15968" s="114"/>
      <c r="N15968" s="114"/>
      <c r="O15968" s="114"/>
      <c r="P15968" s="118"/>
      <c r="Q15968" s="118"/>
      <c r="R15968" s="118"/>
      <c r="S15968" s="118"/>
      <c r="T15968" s="118"/>
      <c r="U15968" s="118"/>
      <c r="V15968" s="118"/>
      <c r="W15968" s="118"/>
      <c r="X15968" s="118"/>
      <c r="Y15968" s="118"/>
      <c r="Z15968" s="118"/>
      <c r="AA15968" s="118"/>
      <c r="AB15968" s="118"/>
    </row>
    <row r="15969" spans="1:28">
      <c r="A15969" s="113"/>
      <c r="B15969" s="113"/>
      <c r="C15969" s="114"/>
      <c r="D15969" s="115"/>
      <c r="E15969" s="115"/>
      <c r="F15969" s="116"/>
      <c r="G15969" s="116"/>
      <c r="H15969" s="116"/>
      <c r="I15969" s="116"/>
      <c r="J15969" s="117"/>
      <c r="K15969" s="117"/>
      <c r="L15969" s="114"/>
      <c r="M15969" s="114"/>
      <c r="N15969" s="114"/>
      <c r="O15969" s="114"/>
      <c r="P15969" s="118"/>
      <c r="Q15969" s="118"/>
      <c r="R15969" s="118"/>
      <c r="S15969" s="118"/>
      <c r="T15969" s="118"/>
      <c r="U15969" s="118"/>
      <c r="V15969" s="118"/>
      <c r="W15969" s="118"/>
      <c r="X15969" s="118"/>
      <c r="Y15969" s="118"/>
      <c r="Z15969" s="118"/>
      <c r="AA15969" s="118"/>
      <c r="AB15969" s="118"/>
    </row>
    <row r="15970" spans="1:28">
      <c r="A15970" s="113"/>
      <c r="B15970" s="113"/>
      <c r="C15970" s="114"/>
      <c r="D15970" s="115"/>
      <c r="E15970" s="115"/>
      <c r="F15970" s="116"/>
      <c r="G15970" s="116"/>
      <c r="H15970" s="116"/>
      <c r="I15970" s="116"/>
      <c r="J15970" s="117"/>
      <c r="K15970" s="117"/>
      <c r="L15970" s="114"/>
      <c r="M15970" s="114"/>
      <c r="N15970" s="114"/>
      <c r="O15970" s="114"/>
      <c r="P15970" s="118"/>
      <c r="Q15970" s="118"/>
      <c r="R15970" s="118"/>
      <c r="S15970" s="118"/>
      <c r="T15970" s="118"/>
      <c r="U15970" s="118"/>
      <c r="V15970" s="118"/>
      <c r="W15970" s="118"/>
      <c r="X15970" s="118"/>
      <c r="Y15970" s="118"/>
      <c r="Z15970" s="118"/>
      <c r="AA15970" s="118"/>
      <c r="AB15970" s="118"/>
    </row>
    <row r="15971" spans="1:28">
      <c r="A15971" s="113"/>
      <c r="B15971" s="113"/>
      <c r="C15971" s="114"/>
      <c r="D15971" s="115"/>
      <c r="E15971" s="115"/>
      <c r="F15971" s="116"/>
      <c r="G15971" s="116"/>
      <c r="H15971" s="116"/>
      <c r="I15971" s="116"/>
      <c r="J15971" s="117"/>
      <c r="K15971" s="117"/>
      <c r="L15971" s="114"/>
      <c r="M15971" s="114"/>
      <c r="N15971" s="114"/>
      <c r="O15971" s="114"/>
      <c r="P15971" s="118"/>
      <c r="Q15971" s="118"/>
      <c r="R15971" s="118"/>
      <c r="S15971" s="118"/>
      <c r="T15971" s="118"/>
      <c r="U15971" s="118"/>
      <c r="V15971" s="118"/>
      <c r="W15971" s="118"/>
      <c r="X15971" s="118"/>
      <c r="Y15971" s="118"/>
      <c r="Z15971" s="118"/>
      <c r="AA15971" s="118"/>
      <c r="AB15971" s="118"/>
    </row>
    <row r="15972" spans="1:28">
      <c r="A15972" s="113"/>
      <c r="B15972" s="113"/>
      <c r="C15972" s="114"/>
      <c r="D15972" s="115"/>
      <c r="E15972" s="115"/>
      <c r="F15972" s="116"/>
      <c r="G15972" s="116"/>
      <c r="H15972" s="116"/>
      <c r="I15972" s="116"/>
      <c r="J15972" s="117"/>
      <c r="K15972" s="117"/>
      <c r="L15972" s="114"/>
      <c r="M15972" s="114"/>
      <c r="N15972" s="114"/>
      <c r="O15972" s="114"/>
      <c r="P15972" s="118"/>
      <c r="Q15972" s="118"/>
      <c r="R15972" s="118"/>
      <c r="S15972" s="118"/>
      <c r="T15972" s="118"/>
      <c r="U15972" s="118"/>
      <c r="V15972" s="118"/>
      <c r="W15972" s="118"/>
      <c r="X15972" s="118"/>
      <c r="Y15972" s="118"/>
      <c r="Z15972" s="118"/>
      <c r="AA15972" s="118"/>
      <c r="AB15972" s="118"/>
    </row>
    <row r="15973" spans="1:28">
      <c r="A15973" s="113"/>
      <c r="B15973" s="113"/>
      <c r="C15973" s="114"/>
      <c r="D15973" s="115"/>
      <c r="E15973" s="115"/>
      <c r="F15973" s="116"/>
      <c r="G15973" s="116"/>
      <c r="H15973" s="116"/>
      <c r="I15973" s="116"/>
      <c r="J15973" s="117"/>
      <c r="K15973" s="117"/>
      <c r="L15973" s="114"/>
      <c r="M15973" s="114"/>
      <c r="N15973" s="114"/>
      <c r="O15973" s="114"/>
      <c r="P15973" s="118"/>
      <c r="Q15973" s="118"/>
      <c r="R15973" s="118"/>
      <c r="S15973" s="118"/>
      <c r="T15973" s="118"/>
      <c r="U15973" s="118"/>
      <c r="V15973" s="118"/>
      <c r="W15973" s="118"/>
      <c r="X15973" s="118"/>
      <c r="Y15973" s="118"/>
      <c r="Z15973" s="118"/>
      <c r="AA15973" s="118"/>
      <c r="AB15973" s="118"/>
    </row>
    <row r="15974" spans="1:28">
      <c r="A15974" s="113"/>
      <c r="B15974" s="113"/>
      <c r="C15974" s="114"/>
      <c r="D15974" s="115"/>
      <c r="E15974" s="115"/>
      <c r="F15974" s="116"/>
      <c r="G15974" s="116"/>
      <c r="H15974" s="116"/>
      <c r="I15974" s="116"/>
      <c r="J15974" s="117"/>
      <c r="K15974" s="117"/>
      <c r="L15974" s="114"/>
      <c r="M15974" s="114"/>
      <c r="N15974" s="114"/>
      <c r="O15974" s="114"/>
      <c r="P15974" s="118"/>
      <c r="Q15974" s="118"/>
      <c r="R15974" s="118"/>
      <c r="S15974" s="118"/>
      <c r="T15974" s="118"/>
      <c r="U15974" s="118"/>
      <c r="V15974" s="118"/>
      <c r="W15974" s="118"/>
      <c r="X15974" s="118"/>
      <c r="Y15974" s="118"/>
      <c r="Z15974" s="118"/>
      <c r="AA15974" s="118"/>
      <c r="AB15974" s="118"/>
    </row>
    <row r="15975" spans="1:28">
      <c r="A15975" s="113"/>
      <c r="B15975" s="113"/>
      <c r="C15975" s="114"/>
      <c r="D15975" s="115"/>
      <c r="E15975" s="115"/>
      <c r="F15975" s="116"/>
      <c r="G15975" s="116"/>
      <c r="H15975" s="116"/>
      <c r="I15975" s="116"/>
      <c r="J15975" s="117"/>
      <c r="K15975" s="117"/>
      <c r="L15975" s="114"/>
      <c r="M15975" s="114"/>
      <c r="N15975" s="114"/>
      <c r="O15975" s="114"/>
      <c r="P15975" s="118"/>
      <c r="Q15975" s="118"/>
      <c r="R15975" s="118"/>
      <c r="S15975" s="118"/>
      <c r="T15975" s="118"/>
      <c r="U15975" s="118"/>
      <c r="V15975" s="118"/>
      <c r="W15975" s="118"/>
      <c r="X15975" s="118"/>
      <c r="Y15975" s="118"/>
      <c r="Z15975" s="118"/>
      <c r="AA15975" s="118"/>
      <c r="AB15975" s="118"/>
    </row>
    <row r="15976" spans="1:28">
      <c r="A15976" s="113"/>
      <c r="B15976" s="113"/>
      <c r="C15976" s="114"/>
      <c r="D15976" s="115"/>
      <c r="E15976" s="115"/>
      <c r="F15976" s="116"/>
      <c r="G15976" s="116"/>
      <c r="H15976" s="116"/>
      <c r="I15976" s="116"/>
      <c r="J15976" s="117"/>
      <c r="K15976" s="117"/>
      <c r="L15976" s="114"/>
      <c r="M15976" s="114"/>
      <c r="N15976" s="114"/>
      <c r="O15976" s="114"/>
      <c r="P15976" s="118"/>
      <c r="Q15976" s="118"/>
      <c r="R15976" s="118"/>
      <c r="S15976" s="118"/>
      <c r="T15976" s="118"/>
      <c r="U15976" s="118"/>
      <c r="V15976" s="118"/>
      <c r="W15976" s="118"/>
      <c r="X15976" s="118"/>
      <c r="Y15976" s="118"/>
      <c r="Z15976" s="118"/>
      <c r="AA15976" s="118"/>
      <c r="AB15976" s="118"/>
    </row>
    <row r="15977" spans="1:28">
      <c r="A15977" s="113"/>
      <c r="B15977" s="113"/>
      <c r="C15977" s="114"/>
      <c r="D15977" s="115"/>
      <c r="E15977" s="115"/>
      <c r="F15977" s="116"/>
      <c r="G15977" s="116"/>
      <c r="H15977" s="116"/>
      <c r="I15977" s="116"/>
      <c r="J15977" s="117"/>
      <c r="K15977" s="117"/>
      <c r="L15977" s="114"/>
      <c r="M15977" s="114"/>
      <c r="N15977" s="114"/>
      <c r="O15977" s="114"/>
      <c r="P15977" s="118"/>
      <c r="Q15977" s="118"/>
      <c r="R15977" s="118"/>
      <c r="S15977" s="118"/>
      <c r="T15977" s="118"/>
      <c r="U15977" s="118"/>
      <c r="V15977" s="118"/>
      <c r="W15977" s="118"/>
      <c r="X15977" s="118"/>
      <c r="Y15977" s="118"/>
      <c r="Z15977" s="118"/>
      <c r="AA15977" s="118"/>
      <c r="AB15977" s="118"/>
    </row>
    <row r="15978" spans="1:28">
      <c r="A15978" s="113"/>
      <c r="B15978" s="113"/>
      <c r="C15978" s="114"/>
      <c r="D15978" s="115"/>
      <c r="E15978" s="115"/>
      <c r="F15978" s="116"/>
      <c r="G15978" s="116"/>
      <c r="H15978" s="116"/>
      <c r="I15978" s="116"/>
      <c r="J15978" s="117"/>
      <c r="K15978" s="117"/>
      <c r="L15978" s="114"/>
      <c r="M15978" s="114"/>
      <c r="N15978" s="114"/>
      <c r="O15978" s="114"/>
      <c r="P15978" s="118"/>
      <c r="Q15978" s="118"/>
      <c r="R15978" s="118"/>
      <c r="S15978" s="118"/>
      <c r="T15978" s="118"/>
      <c r="U15978" s="118"/>
      <c r="V15978" s="118"/>
      <c r="W15978" s="118"/>
      <c r="X15978" s="118"/>
      <c r="Y15978" s="118"/>
      <c r="Z15978" s="118"/>
      <c r="AA15978" s="118"/>
      <c r="AB15978" s="118"/>
    </row>
    <row r="15979" spans="1:28">
      <c r="A15979" s="113"/>
      <c r="B15979" s="113"/>
      <c r="C15979" s="114"/>
      <c r="D15979" s="115"/>
      <c r="E15979" s="115"/>
      <c r="F15979" s="116"/>
      <c r="G15979" s="116"/>
      <c r="H15979" s="116"/>
      <c r="I15979" s="116"/>
      <c r="J15979" s="117"/>
      <c r="K15979" s="117"/>
      <c r="L15979" s="114"/>
      <c r="M15979" s="114"/>
      <c r="N15979" s="114"/>
      <c r="O15979" s="114"/>
      <c r="P15979" s="118"/>
      <c r="Q15979" s="118"/>
      <c r="R15979" s="118"/>
      <c r="S15979" s="118"/>
      <c r="T15979" s="118"/>
      <c r="U15979" s="118"/>
      <c r="V15979" s="118"/>
      <c r="W15979" s="118"/>
      <c r="X15979" s="118"/>
      <c r="Y15979" s="118"/>
      <c r="Z15979" s="118"/>
      <c r="AA15979" s="118"/>
      <c r="AB15979" s="118"/>
    </row>
    <row r="15980" spans="1:28">
      <c r="A15980" s="113"/>
      <c r="B15980" s="113"/>
      <c r="C15980" s="114"/>
      <c r="D15980" s="115"/>
      <c r="E15980" s="115"/>
      <c r="F15980" s="116"/>
      <c r="G15980" s="116"/>
      <c r="H15980" s="116"/>
      <c r="I15980" s="116"/>
      <c r="J15980" s="117"/>
      <c r="K15980" s="117"/>
      <c r="L15980" s="114"/>
      <c r="M15980" s="114"/>
      <c r="N15980" s="114"/>
      <c r="O15980" s="114"/>
      <c r="P15980" s="118"/>
      <c r="Q15980" s="118"/>
      <c r="R15980" s="118"/>
      <c r="S15980" s="118"/>
      <c r="T15980" s="118"/>
      <c r="U15980" s="118"/>
      <c r="V15980" s="118"/>
      <c r="W15980" s="118"/>
      <c r="X15980" s="118"/>
      <c r="Y15980" s="118"/>
      <c r="Z15980" s="118"/>
      <c r="AA15980" s="118"/>
      <c r="AB15980" s="118"/>
    </row>
    <row r="15981" spans="1:28">
      <c r="A15981" s="113"/>
      <c r="B15981" s="113"/>
      <c r="C15981" s="114"/>
      <c r="D15981" s="115"/>
      <c r="E15981" s="115"/>
      <c r="F15981" s="116"/>
      <c r="G15981" s="116"/>
      <c r="H15981" s="116"/>
      <c r="I15981" s="116"/>
      <c r="J15981" s="117"/>
      <c r="K15981" s="117"/>
      <c r="L15981" s="114"/>
      <c r="M15981" s="114"/>
      <c r="N15981" s="114"/>
      <c r="O15981" s="114"/>
      <c r="P15981" s="118"/>
      <c r="Q15981" s="118"/>
      <c r="R15981" s="118"/>
      <c r="S15981" s="118"/>
      <c r="T15981" s="118"/>
      <c r="U15981" s="118"/>
      <c r="V15981" s="118"/>
      <c r="W15981" s="118"/>
      <c r="X15981" s="118"/>
      <c r="Y15981" s="118"/>
      <c r="Z15981" s="118"/>
      <c r="AA15981" s="118"/>
      <c r="AB15981" s="118"/>
    </row>
    <row r="15982" spans="1:28">
      <c r="A15982" s="113"/>
      <c r="B15982" s="113"/>
      <c r="C15982" s="114"/>
      <c r="D15982" s="115"/>
      <c r="E15982" s="115"/>
      <c r="F15982" s="116"/>
      <c r="G15982" s="116"/>
      <c r="H15982" s="116"/>
      <c r="I15982" s="116"/>
      <c r="J15982" s="117"/>
      <c r="K15982" s="117"/>
      <c r="L15982" s="114"/>
      <c r="M15982" s="114"/>
      <c r="N15982" s="114"/>
      <c r="O15982" s="114"/>
      <c r="P15982" s="118"/>
      <c r="Q15982" s="118"/>
      <c r="R15982" s="118"/>
      <c r="S15982" s="118"/>
      <c r="T15982" s="118"/>
      <c r="U15982" s="118"/>
      <c r="V15982" s="118"/>
      <c r="W15982" s="118"/>
      <c r="X15982" s="118"/>
      <c r="Y15982" s="118"/>
      <c r="Z15982" s="118"/>
      <c r="AA15982" s="118"/>
      <c r="AB15982" s="118"/>
    </row>
    <row r="15983" spans="1:28">
      <c r="A15983" s="113"/>
      <c r="B15983" s="113"/>
      <c r="C15983" s="114"/>
      <c r="D15983" s="115"/>
      <c r="E15983" s="115"/>
      <c r="F15983" s="116"/>
      <c r="G15983" s="116"/>
      <c r="H15983" s="116"/>
      <c r="I15983" s="116"/>
      <c r="J15983" s="117"/>
      <c r="K15983" s="117"/>
      <c r="L15983" s="114"/>
      <c r="M15983" s="114"/>
      <c r="N15983" s="114"/>
      <c r="O15983" s="114"/>
      <c r="P15983" s="118"/>
      <c r="Q15983" s="118"/>
      <c r="R15983" s="118"/>
      <c r="S15983" s="118"/>
      <c r="T15983" s="118"/>
      <c r="U15983" s="118"/>
      <c r="V15983" s="118"/>
      <c r="W15983" s="118"/>
      <c r="X15983" s="118"/>
      <c r="Y15983" s="118"/>
      <c r="Z15983" s="118"/>
      <c r="AA15983" s="118"/>
      <c r="AB15983" s="118"/>
    </row>
    <row r="15984" spans="1:28">
      <c r="A15984" s="113"/>
      <c r="B15984" s="113"/>
      <c r="C15984" s="114"/>
      <c r="D15984" s="115"/>
      <c r="E15984" s="115"/>
      <c r="F15984" s="116"/>
      <c r="G15984" s="116"/>
      <c r="H15984" s="116"/>
      <c r="I15984" s="116"/>
      <c r="J15984" s="117"/>
      <c r="K15984" s="117"/>
      <c r="L15984" s="114"/>
      <c r="M15984" s="114"/>
      <c r="N15984" s="114"/>
      <c r="O15984" s="114"/>
      <c r="P15984" s="118"/>
      <c r="Q15984" s="118"/>
      <c r="R15984" s="118"/>
      <c r="S15984" s="118"/>
      <c r="T15984" s="118"/>
      <c r="U15984" s="118"/>
      <c r="V15984" s="118"/>
      <c r="W15984" s="118"/>
      <c r="X15984" s="118"/>
      <c r="Y15984" s="118"/>
      <c r="Z15984" s="118"/>
      <c r="AA15984" s="118"/>
      <c r="AB15984" s="118"/>
    </row>
    <row r="15985" spans="1:28">
      <c r="A15985" s="113"/>
      <c r="B15985" s="113"/>
      <c r="C15985" s="114"/>
      <c r="D15985" s="115"/>
      <c r="E15985" s="115"/>
      <c r="F15985" s="116"/>
      <c r="G15985" s="116"/>
      <c r="H15985" s="116"/>
      <c r="I15985" s="116"/>
      <c r="J15985" s="117"/>
      <c r="K15985" s="117"/>
      <c r="L15985" s="114"/>
      <c r="M15985" s="114"/>
      <c r="N15985" s="114"/>
      <c r="O15985" s="114"/>
      <c r="P15985" s="118"/>
      <c r="Q15985" s="118"/>
      <c r="R15985" s="118"/>
      <c r="S15985" s="118"/>
      <c r="T15985" s="118"/>
      <c r="U15985" s="118"/>
      <c r="V15985" s="118"/>
      <c r="W15985" s="118"/>
      <c r="X15985" s="118"/>
      <c r="Y15985" s="118"/>
      <c r="Z15985" s="118"/>
      <c r="AA15985" s="118"/>
      <c r="AB15985" s="118"/>
    </row>
    <row r="15986" spans="1:28">
      <c r="A15986" s="113"/>
      <c r="B15986" s="113"/>
      <c r="C15986" s="114"/>
      <c r="D15986" s="115"/>
      <c r="E15986" s="115"/>
      <c r="F15986" s="116"/>
      <c r="G15986" s="116"/>
      <c r="H15986" s="116"/>
      <c r="I15986" s="116"/>
      <c r="J15986" s="117"/>
      <c r="K15986" s="117"/>
      <c r="L15986" s="114"/>
      <c r="M15986" s="114"/>
      <c r="N15986" s="114"/>
      <c r="O15986" s="114"/>
      <c r="P15986" s="118"/>
      <c r="Q15986" s="118"/>
      <c r="R15986" s="118"/>
      <c r="S15986" s="118"/>
      <c r="T15986" s="118"/>
      <c r="U15986" s="118"/>
      <c r="V15986" s="118"/>
      <c r="W15986" s="118"/>
      <c r="X15986" s="118"/>
      <c r="Y15986" s="118"/>
      <c r="Z15986" s="118"/>
      <c r="AA15986" s="118"/>
      <c r="AB15986" s="118"/>
    </row>
    <row r="15987" spans="1:28">
      <c r="A15987" s="113"/>
      <c r="B15987" s="113"/>
      <c r="C15987" s="114"/>
      <c r="D15987" s="115"/>
      <c r="E15987" s="115"/>
      <c r="F15987" s="116"/>
      <c r="G15987" s="116"/>
      <c r="H15987" s="116"/>
      <c r="I15987" s="116"/>
      <c r="J15987" s="117"/>
      <c r="K15987" s="117"/>
      <c r="L15987" s="114"/>
      <c r="M15987" s="114"/>
      <c r="N15987" s="114"/>
      <c r="O15987" s="114"/>
      <c r="P15987" s="118"/>
      <c r="Q15987" s="118"/>
      <c r="R15987" s="118"/>
      <c r="S15987" s="118"/>
      <c r="T15987" s="118"/>
      <c r="U15987" s="118"/>
      <c r="V15987" s="118"/>
      <c r="W15987" s="118"/>
      <c r="X15987" s="118"/>
      <c r="Y15987" s="118"/>
      <c r="Z15987" s="118"/>
      <c r="AA15987" s="118"/>
      <c r="AB15987" s="118"/>
    </row>
    <row r="15988" spans="1:28">
      <c r="A15988" s="113"/>
      <c r="B15988" s="113"/>
      <c r="C15988" s="114"/>
      <c r="D15988" s="115"/>
      <c r="E15988" s="115"/>
      <c r="F15988" s="116"/>
      <c r="G15988" s="116"/>
      <c r="H15988" s="116"/>
      <c r="I15988" s="116"/>
      <c r="J15988" s="117"/>
      <c r="K15988" s="117"/>
      <c r="L15988" s="114"/>
      <c r="M15988" s="114"/>
      <c r="N15988" s="114"/>
      <c r="O15988" s="114"/>
      <c r="P15988" s="118"/>
      <c r="Q15988" s="118"/>
      <c r="R15988" s="118"/>
      <c r="S15988" s="118"/>
      <c r="T15988" s="118"/>
      <c r="U15988" s="118"/>
      <c r="V15988" s="118"/>
      <c r="W15988" s="118"/>
      <c r="X15988" s="118"/>
      <c r="Y15988" s="118"/>
      <c r="Z15988" s="118"/>
      <c r="AA15988" s="118"/>
      <c r="AB15988" s="118"/>
    </row>
    <row r="15989" spans="1:28">
      <c r="A15989" s="113"/>
      <c r="B15989" s="113"/>
      <c r="C15989" s="114"/>
      <c r="D15989" s="115"/>
      <c r="E15989" s="115"/>
      <c r="F15989" s="116"/>
      <c r="G15989" s="116"/>
      <c r="H15989" s="116"/>
      <c r="I15989" s="116"/>
      <c r="J15989" s="117"/>
      <c r="K15989" s="117"/>
      <c r="L15989" s="114"/>
      <c r="M15989" s="114"/>
      <c r="N15989" s="114"/>
      <c r="O15989" s="114"/>
      <c r="P15989" s="118"/>
      <c r="Q15989" s="118"/>
      <c r="R15989" s="118"/>
      <c r="S15989" s="118"/>
      <c r="T15989" s="118"/>
      <c r="U15989" s="118"/>
      <c r="V15989" s="118"/>
      <c r="W15989" s="118"/>
      <c r="X15989" s="118"/>
      <c r="Y15989" s="118"/>
      <c r="Z15989" s="118"/>
      <c r="AA15989" s="118"/>
      <c r="AB15989" s="118"/>
    </row>
    <row r="15990" spans="1:28">
      <c r="A15990" s="113"/>
      <c r="B15990" s="113"/>
      <c r="C15990" s="114"/>
      <c r="D15990" s="115"/>
      <c r="E15990" s="115"/>
      <c r="F15990" s="116"/>
      <c r="G15990" s="116"/>
      <c r="H15990" s="116"/>
      <c r="I15990" s="116"/>
      <c r="J15990" s="117"/>
      <c r="K15990" s="117"/>
      <c r="L15990" s="114"/>
      <c r="M15990" s="114"/>
      <c r="N15990" s="114"/>
      <c r="O15990" s="114"/>
      <c r="P15990" s="118"/>
      <c r="Q15990" s="118"/>
      <c r="R15990" s="118"/>
      <c r="S15990" s="118"/>
      <c r="T15990" s="118"/>
      <c r="U15990" s="118"/>
      <c r="V15990" s="118"/>
      <c r="W15990" s="118"/>
      <c r="X15990" s="118"/>
      <c r="Y15990" s="118"/>
      <c r="Z15990" s="118"/>
      <c r="AA15990" s="118"/>
      <c r="AB15990" s="118"/>
    </row>
    <row r="15991" spans="1:28">
      <c r="A15991" s="113"/>
      <c r="B15991" s="113"/>
      <c r="C15991" s="114"/>
      <c r="D15991" s="115"/>
      <c r="E15991" s="115"/>
      <c r="F15991" s="116"/>
      <c r="G15991" s="116"/>
      <c r="H15991" s="116"/>
      <c r="I15991" s="116"/>
      <c r="J15991" s="117"/>
      <c r="K15991" s="117"/>
      <c r="L15991" s="114"/>
      <c r="M15991" s="114"/>
      <c r="N15991" s="114"/>
      <c r="O15991" s="114"/>
      <c r="P15991" s="118"/>
      <c r="Q15991" s="118"/>
      <c r="R15991" s="118"/>
      <c r="S15991" s="118"/>
      <c r="T15991" s="118"/>
      <c r="U15991" s="118"/>
      <c r="V15991" s="118"/>
      <c r="W15991" s="118"/>
      <c r="X15991" s="118"/>
      <c r="Y15991" s="118"/>
      <c r="Z15991" s="118"/>
      <c r="AA15991" s="118"/>
      <c r="AB15991" s="118"/>
    </row>
    <row r="15992" spans="1:28">
      <c r="A15992" s="113"/>
      <c r="B15992" s="113"/>
      <c r="C15992" s="114"/>
      <c r="D15992" s="115"/>
      <c r="E15992" s="115"/>
      <c r="F15992" s="116"/>
      <c r="G15992" s="116"/>
      <c r="H15992" s="116"/>
      <c r="I15992" s="116"/>
      <c r="J15992" s="117"/>
      <c r="K15992" s="117"/>
      <c r="L15992" s="114"/>
      <c r="M15992" s="114"/>
      <c r="N15992" s="114"/>
      <c r="O15992" s="114"/>
      <c r="P15992" s="118"/>
      <c r="Q15992" s="118"/>
      <c r="R15992" s="118"/>
      <c r="S15992" s="118"/>
      <c r="T15992" s="118"/>
      <c r="U15992" s="118"/>
      <c r="V15992" s="118"/>
      <c r="W15992" s="118"/>
      <c r="X15992" s="118"/>
      <c r="Y15992" s="118"/>
      <c r="Z15992" s="118"/>
      <c r="AA15992" s="118"/>
      <c r="AB15992" s="118"/>
    </row>
    <row r="15993" spans="1:28">
      <c r="A15993" s="113"/>
      <c r="B15993" s="113"/>
      <c r="C15993" s="114"/>
      <c r="D15993" s="115"/>
      <c r="E15993" s="115"/>
      <c r="F15993" s="116"/>
      <c r="G15993" s="116"/>
      <c r="H15993" s="116"/>
      <c r="I15993" s="116"/>
      <c r="J15993" s="117"/>
      <c r="K15993" s="117"/>
      <c r="L15993" s="114"/>
      <c r="M15993" s="114"/>
      <c r="N15993" s="114"/>
      <c r="O15993" s="114"/>
      <c r="P15993" s="118"/>
      <c r="Q15993" s="118"/>
      <c r="R15993" s="118"/>
      <c r="S15993" s="118"/>
      <c r="T15993" s="118"/>
      <c r="U15993" s="118"/>
      <c r="V15993" s="118"/>
      <c r="W15993" s="118"/>
      <c r="X15993" s="118"/>
      <c r="Y15993" s="118"/>
      <c r="Z15993" s="118"/>
      <c r="AA15993" s="118"/>
      <c r="AB15993" s="118"/>
    </row>
    <row r="15994" spans="1:28">
      <c r="A15994" s="113"/>
      <c r="B15994" s="113"/>
      <c r="C15994" s="114"/>
      <c r="D15994" s="115"/>
      <c r="E15994" s="115"/>
      <c r="F15994" s="116"/>
      <c r="G15994" s="116"/>
      <c r="H15994" s="116"/>
      <c r="I15994" s="116"/>
      <c r="J15994" s="117"/>
      <c r="K15994" s="117"/>
      <c r="L15994" s="114"/>
      <c r="M15994" s="114"/>
      <c r="N15994" s="114"/>
      <c r="O15994" s="114"/>
      <c r="P15994" s="118"/>
      <c r="Q15994" s="118"/>
      <c r="R15994" s="118"/>
      <c r="S15994" s="118"/>
      <c r="T15994" s="118"/>
      <c r="U15994" s="118"/>
      <c r="V15994" s="118"/>
      <c r="W15994" s="118"/>
      <c r="X15994" s="118"/>
      <c r="Y15994" s="118"/>
      <c r="Z15994" s="118"/>
      <c r="AA15994" s="118"/>
      <c r="AB15994" s="118"/>
    </row>
    <row r="15995" spans="1:28">
      <c r="A15995" s="113"/>
      <c r="B15995" s="113"/>
      <c r="C15995" s="114"/>
      <c r="D15995" s="115"/>
      <c r="E15995" s="115"/>
      <c r="F15995" s="116"/>
      <c r="G15995" s="116"/>
      <c r="H15995" s="116"/>
      <c r="I15995" s="116"/>
      <c r="J15995" s="117"/>
      <c r="K15995" s="117"/>
      <c r="L15995" s="114"/>
      <c r="M15995" s="114"/>
      <c r="N15995" s="114"/>
      <c r="O15995" s="114"/>
      <c r="P15995" s="118"/>
      <c r="Q15995" s="118"/>
      <c r="R15995" s="118"/>
      <c r="S15995" s="118"/>
      <c r="T15995" s="118"/>
      <c r="U15995" s="118"/>
      <c r="V15995" s="118"/>
      <c r="W15995" s="118"/>
      <c r="X15995" s="118"/>
      <c r="Y15995" s="118"/>
      <c r="Z15995" s="118"/>
      <c r="AA15995" s="118"/>
      <c r="AB15995" s="118"/>
    </row>
    <row r="15996" spans="1:28">
      <c r="A15996" s="113"/>
      <c r="B15996" s="113"/>
      <c r="C15996" s="114"/>
      <c r="D15996" s="115"/>
      <c r="E15996" s="115"/>
      <c r="F15996" s="116"/>
      <c r="G15996" s="116"/>
      <c r="H15996" s="116"/>
      <c r="I15996" s="116"/>
      <c r="J15996" s="117"/>
      <c r="K15996" s="117"/>
      <c r="L15996" s="114"/>
      <c r="M15996" s="114"/>
      <c r="N15996" s="114"/>
      <c r="O15996" s="114"/>
      <c r="P15996" s="118"/>
      <c r="Q15996" s="118"/>
      <c r="R15996" s="118"/>
      <c r="S15996" s="118"/>
      <c r="T15996" s="118"/>
      <c r="U15996" s="118"/>
      <c r="V15996" s="118"/>
      <c r="W15996" s="118"/>
      <c r="X15996" s="118"/>
      <c r="Y15996" s="118"/>
      <c r="Z15996" s="118"/>
      <c r="AA15996" s="118"/>
      <c r="AB15996" s="118"/>
    </row>
    <row r="15997" spans="1:28">
      <c r="A15997" s="113"/>
      <c r="B15997" s="113"/>
      <c r="C15997" s="114"/>
      <c r="D15997" s="115"/>
      <c r="E15997" s="115"/>
      <c r="F15997" s="116"/>
      <c r="G15997" s="116"/>
      <c r="H15997" s="116"/>
      <c r="I15997" s="116"/>
      <c r="J15997" s="117"/>
      <c r="K15997" s="117"/>
      <c r="L15997" s="114"/>
      <c r="M15997" s="114"/>
      <c r="N15997" s="114"/>
      <c r="O15997" s="114"/>
      <c r="P15997" s="118"/>
      <c r="Q15997" s="118"/>
      <c r="R15997" s="118"/>
      <c r="S15997" s="118"/>
      <c r="T15997" s="118"/>
      <c r="U15997" s="118"/>
      <c r="V15997" s="118"/>
      <c r="W15997" s="118"/>
      <c r="X15997" s="118"/>
      <c r="Y15997" s="118"/>
      <c r="Z15997" s="118"/>
      <c r="AA15997" s="118"/>
      <c r="AB15997" s="118"/>
    </row>
    <row r="15998" spans="1:28">
      <c r="A15998" s="113"/>
      <c r="B15998" s="113"/>
      <c r="C15998" s="114"/>
      <c r="D15998" s="115"/>
      <c r="E15998" s="115"/>
      <c r="F15998" s="116"/>
      <c r="G15998" s="116"/>
      <c r="H15998" s="116"/>
      <c r="I15998" s="116"/>
      <c r="J15998" s="117"/>
      <c r="K15998" s="117"/>
      <c r="L15998" s="114"/>
      <c r="M15998" s="114"/>
      <c r="N15998" s="114"/>
      <c r="O15998" s="114"/>
      <c r="P15998" s="118"/>
      <c r="Q15998" s="118"/>
      <c r="R15998" s="118"/>
      <c r="S15998" s="118"/>
      <c r="T15998" s="118"/>
      <c r="U15998" s="118"/>
      <c r="V15998" s="118"/>
      <c r="W15998" s="118"/>
      <c r="X15998" s="118"/>
      <c r="Y15998" s="118"/>
      <c r="Z15998" s="118"/>
      <c r="AA15998" s="118"/>
      <c r="AB15998" s="118"/>
    </row>
    <row r="15999" spans="1:28">
      <c r="A15999" s="113"/>
      <c r="B15999" s="113"/>
      <c r="C15999" s="114"/>
      <c r="D15999" s="115"/>
      <c r="E15999" s="115"/>
      <c r="F15999" s="116"/>
      <c r="G15999" s="116"/>
      <c r="H15999" s="116"/>
      <c r="I15999" s="116"/>
      <c r="J15999" s="117"/>
      <c r="K15999" s="117"/>
      <c r="L15999" s="114"/>
      <c r="M15999" s="114"/>
      <c r="N15999" s="114"/>
      <c r="O15999" s="114"/>
      <c r="P15999" s="118"/>
      <c r="Q15999" s="118"/>
      <c r="R15999" s="118"/>
      <c r="S15999" s="118"/>
      <c r="T15999" s="118"/>
      <c r="U15999" s="118"/>
      <c r="V15999" s="118"/>
      <c r="W15999" s="118"/>
      <c r="X15999" s="118"/>
      <c r="Y15999" s="118"/>
      <c r="Z15999" s="118"/>
      <c r="AA15999" s="118"/>
      <c r="AB15999" s="118"/>
    </row>
    <row r="16000" spans="1:28">
      <c r="A16000" s="113"/>
      <c r="B16000" s="113"/>
      <c r="C16000" s="114"/>
      <c r="D16000" s="115"/>
      <c r="E16000" s="115"/>
      <c r="F16000" s="116"/>
      <c r="G16000" s="116"/>
      <c r="H16000" s="116"/>
      <c r="I16000" s="116"/>
      <c r="J16000" s="117"/>
      <c r="K16000" s="117"/>
      <c r="L16000" s="114"/>
      <c r="M16000" s="114"/>
      <c r="N16000" s="114"/>
      <c r="O16000" s="114"/>
      <c r="P16000" s="118"/>
      <c r="Q16000" s="118"/>
      <c r="R16000" s="118"/>
      <c r="S16000" s="118"/>
      <c r="T16000" s="118"/>
      <c r="U16000" s="118"/>
      <c r="V16000" s="118"/>
      <c r="W16000" s="118"/>
      <c r="X16000" s="118"/>
      <c r="Y16000" s="118"/>
      <c r="Z16000" s="118"/>
      <c r="AA16000" s="118"/>
      <c r="AB16000" s="118"/>
    </row>
    <row r="16001" spans="1:28">
      <c r="A16001" s="113"/>
      <c r="B16001" s="113"/>
      <c r="C16001" s="114"/>
      <c r="D16001" s="115"/>
      <c r="E16001" s="115"/>
      <c r="F16001" s="116"/>
      <c r="G16001" s="116"/>
      <c r="H16001" s="116"/>
      <c r="I16001" s="116"/>
      <c r="J16001" s="117"/>
      <c r="K16001" s="117"/>
      <c r="L16001" s="114"/>
      <c r="M16001" s="114"/>
      <c r="N16001" s="114"/>
      <c r="O16001" s="114"/>
      <c r="P16001" s="118"/>
      <c r="Q16001" s="118"/>
      <c r="R16001" s="118"/>
      <c r="S16001" s="118"/>
      <c r="T16001" s="118"/>
      <c r="U16001" s="118"/>
      <c r="V16001" s="118"/>
      <c r="W16001" s="118"/>
      <c r="X16001" s="118"/>
      <c r="Y16001" s="118"/>
      <c r="Z16001" s="118"/>
      <c r="AA16001" s="118"/>
      <c r="AB16001" s="118"/>
    </row>
    <row r="16002" spans="1:28">
      <c r="A16002" s="113"/>
      <c r="B16002" s="113"/>
      <c r="C16002" s="114"/>
      <c r="D16002" s="115"/>
      <c r="E16002" s="115"/>
      <c r="F16002" s="116"/>
      <c r="G16002" s="116"/>
      <c r="H16002" s="116"/>
      <c r="I16002" s="116"/>
      <c r="J16002" s="117"/>
      <c r="K16002" s="117"/>
      <c r="L16002" s="114"/>
      <c r="M16002" s="114"/>
      <c r="N16002" s="114"/>
      <c r="O16002" s="114"/>
      <c r="P16002" s="118"/>
      <c r="Q16002" s="118"/>
      <c r="R16002" s="118"/>
      <c r="S16002" s="118"/>
      <c r="T16002" s="118"/>
      <c r="U16002" s="118"/>
      <c r="V16002" s="118"/>
      <c r="W16002" s="118"/>
      <c r="X16002" s="118"/>
      <c r="Y16002" s="118"/>
      <c r="Z16002" s="118"/>
      <c r="AA16002" s="118"/>
      <c r="AB16002" s="118"/>
    </row>
    <row r="16003" spans="1:28">
      <c r="A16003" s="113"/>
      <c r="B16003" s="113"/>
      <c r="C16003" s="114"/>
      <c r="D16003" s="115"/>
      <c r="E16003" s="115"/>
      <c r="F16003" s="116"/>
      <c r="G16003" s="116"/>
      <c r="H16003" s="116"/>
      <c r="I16003" s="116"/>
      <c r="J16003" s="117"/>
      <c r="K16003" s="117"/>
      <c r="L16003" s="114"/>
      <c r="M16003" s="114"/>
      <c r="N16003" s="114"/>
      <c r="O16003" s="114"/>
      <c r="P16003" s="118"/>
      <c r="Q16003" s="118"/>
      <c r="R16003" s="118"/>
      <c r="S16003" s="118"/>
      <c r="T16003" s="118"/>
      <c r="U16003" s="118"/>
      <c r="V16003" s="118"/>
      <c r="W16003" s="118"/>
      <c r="X16003" s="118"/>
      <c r="Y16003" s="118"/>
      <c r="Z16003" s="118"/>
      <c r="AA16003" s="118"/>
      <c r="AB16003" s="118"/>
    </row>
    <row r="16004" spans="1:28">
      <c r="A16004" s="113"/>
      <c r="B16004" s="113"/>
      <c r="C16004" s="114"/>
      <c r="D16004" s="115"/>
      <c r="E16004" s="115"/>
      <c r="F16004" s="116"/>
      <c r="G16004" s="116"/>
      <c r="H16004" s="116"/>
      <c r="I16004" s="116"/>
      <c r="J16004" s="117"/>
      <c r="K16004" s="117"/>
      <c r="L16004" s="114"/>
      <c r="M16004" s="114"/>
      <c r="N16004" s="114"/>
      <c r="O16004" s="114"/>
      <c r="P16004" s="118"/>
      <c r="Q16004" s="118"/>
      <c r="R16004" s="118"/>
      <c r="S16004" s="118"/>
      <c r="T16004" s="118"/>
      <c r="U16004" s="118"/>
      <c r="V16004" s="118"/>
      <c r="W16004" s="118"/>
      <c r="X16004" s="118"/>
      <c r="Y16004" s="118"/>
      <c r="Z16004" s="118"/>
      <c r="AA16004" s="118"/>
      <c r="AB16004" s="118"/>
    </row>
    <row r="16005" spans="1:28">
      <c r="A16005" s="113"/>
      <c r="B16005" s="113"/>
      <c r="C16005" s="114"/>
      <c r="D16005" s="115"/>
      <c r="E16005" s="115"/>
      <c r="F16005" s="116"/>
      <c r="G16005" s="116"/>
      <c r="H16005" s="116"/>
      <c r="I16005" s="116"/>
      <c r="J16005" s="117"/>
      <c r="K16005" s="117"/>
      <c r="L16005" s="114"/>
      <c r="M16005" s="114"/>
      <c r="N16005" s="114"/>
      <c r="O16005" s="114"/>
      <c r="P16005" s="118"/>
      <c r="Q16005" s="118"/>
      <c r="R16005" s="118"/>
      <c r="S16005" s="118"/>
      <c r="T16005" s="118"/>
      <c r="U16005" s="118"/>
      <c r="V16005" s="118"/>
      <c r="W16005" s="118"/>
      <c r="X16005" s="118"/>
      <c r="Y16005" s="118"/>
      <c r="Z16005" s="118"/>
      <c r="AA16005" s="118"/>
      <c r="AB16005" s="118"/>
    </row>
    <row r="16006" spans="1:28">
      <c r="A16006" s="113"/>
      <c r="B16006" s="113"/>
      <c r="C16006" s="114"/>
      <c r="D16006" s="115"/>
      <c r="E16006" s="115"/>
      <c r="F16006" s="116"/>
      <c r="G16006" s="116"/>
      <c r="H16006" s="116"/>
      <c r="I16006" s="116"/>
      <c r="J16006" s="117"/>
      <c r="K16006" s="117"/>
      <c r="L16006" s="114"/>
      <c r="M16006" s="114"/>
      <c r="N16006" s="114"/>
      <c r="O16006" s="114"/>
      <c r="P16006" s="118"/>
      <c r="Q16006" s="118"/>
      <c r="R16006" s="118"/>
      <c r="S16006" s="118"/>
      <c r="T16006" s="118"/>
      <c r="U16006" s="118"/>
      <c r="V16006" s="118"/>
      <c r="W16006" s="118"/>
      <c r="X16006" s="118"/>
      <c r="Y16006" s="118"/>
      <c r="Z16006" s="118"/>
      <c r="AA16006" s="118"/>
      <c r="AB16006" s="118"/>
    </row>
    <row r="16007" spans="1:28">
      <c r="A16007" s="113"/>
      <c r="B16007" s="113"/>
      <c r="C16007" s="114"/>
      <c r="D16007" s="115"/>
      <c r="E16007" s="115"/>
      <c r="F16007" s="116"/>
      <c r="G16007" s="116"/>
      <c r="H16007" s="116"/>
      <c r="I16007" s="116"/>
      <c r="J16007" s="117"/>
      <c r="K16007" s="117"/>
      <c r="L16007" s="114"/>
      <c r="M16007" s="114"/>
      <c r="N16007" s="114"/>
      <c r="O16007" s="114"/>
      <c r="P16007" s="118"/>
      <c r="Q16007" s="118"/>
      <c r="R16007" s="118"/>
      <c r="S16007" s="118"/>
      <c r="T16007" s="118"/>
      <c r="U16007" s="118"/>
      <c r="V16007" s="118"/>
      <c r="W16007" s="118"/>
      <c r="X16007" s="118"/>
      <c r="Y16007" s="118"/>
      <c r="Z16007" s="118"/>
      <c r="AA16007" s="118"/>
      <c r="AB16007" s="118"/>
    </row>
    <row r="16008" spans="1:28">
      <c r="A16008" s="113"/>
      <c r="B16008" s="113"/>
      <c r="C16008" s="114"/>
      <c r="D16008" s="115"/>
      <c r="E16008" s="115"/>
      <c r="F16008" s="116"/>
      <c r="G16008" s="116"/>
      <c r="H16008" s="116"/>
      <c r="I16008" s="116"/>
      <c r="J16008" s="117"/>
      <c r="K16008" s="117"/>
      <c r="L16008" s="114"/>
      <c r="M16008" s="114"/>
      <c r="N16008" s="114"/>
      <c r="O16008" s="114"/>
      <c r="P16008" s="118"/>
      <c r="Q16008" s="118"/>
      <c r="R16008" s="118"/>
      <c r="S16008" s="118"/>
      <c r="T16008" s="118"/>
      <c r="U16008" s="118"/>
      <c r="V16008" s="118"/>
      <c r="W16008" s="118"/>
      <c r="X16008" s="118"/>
      <c r="Y16008" s="118"/>
      <c r="Z16008" s="118"/>
      <c r="AA16008" s="118"/>
      <c r="AB16008" s="118"/>
    </row>
    <row r="16009" spans="1:28">
      <c r="A16009" s="113"/>
      <c r="B16009" s="113"/>
      <c r="C16009" s="114"/>
      <c r="D16009" s="115"/>
      <c r="E16009" s="115"/>
      <c r="F16009" s="116"/>
      <c r="G16009" s="116"/>
      <c r="H16009" s="116"/>
      <c r="I16009" s="116"/>
      <c r="J16009" s="117"/>
      <c r="K16009" s="117"/>
      <c r="L16009" s="114"/>
      <c r="M16009" s="114"/>
      <c r="N16009" s="114"/>
      <c r="O16009" s="114"/>
      <c r="P16009" s="118"/>
      <c r="Q16009" s="118"/>
      <c r="R16009" s="118"/>
      <c r="S16009" s="118"/>
      <c r="T16009" s="118"/>
      <c r="U16009" s="118"/>
      <c r="V16009" s="118"/>
      <c r="W16009" s="118"/>
      <c r="X16009" s="118"/>
      <c r="Y16009" s="118"/>
      <c r="Z16009" s="118"/>
      <c r="AA16009" s="118"/>
      <c r="AB16009" s="118"/>
    </row>
    <row r="16010" spans="1:28">
      <c r="A16010" s="113"/>
      <c r="B16010" s="113"/>
      <c r="C16010" s="114"/>
      <c r="D16010" s="115"/>
      <c r="E16010" s="115"/>
      <c r="F16010" s="116"/>
      <c r="G16010" s="116"/>
      <c r="H16010" s="116"/>
      <c r="I16010" s="116"/>
      <c r="J16010" s="117"/>
      <c r="K16010" s="117"/>
      <c r="L16010" s="114"/>
      <c r="M16010" s="114"/>
      <c r="N16010" s="114"/>
      <c r="O16010" s="114"/>
      <c r="P16010" s="118"/>
      <c r="Q16010" s="118"/>
      <c r="R16010" s="118"/>
      <c r="S16010" s="118"/>
      <c r="T16010" s="118"/>
      <c r="U16010" s="118"/>
      <c r="V16010" s="118"/>
      <c r="W16010" s="118"/>
      <c r="X16010" s="118"/>
      <c r="Y16010" s="118"/>
      <c r="Z16010" s="118"/>
      <c r="AA16010" s="118"/>
      <c r="AB16010" s="118"/>
    </row>
    <row r="16011" spans="1:28">
      <c r="A16011" s="113"/>
      <c r="B16011" s="113"/>
      <c r="C16011" s="114"/>
      <c r="D16011" s="115"/>
      <c r="E16011" s="115"/>
      <c r="F16011" s="116"/>
      <c r="G16011" s="116"/>
      <c r="H16011" s="116"/>
      <c r="I16011" s="116"/>
      <c r="J16011" s="117"/>
      <c r="K16011" s="117"/>
      <c r="L16011" s="114"/>
      <c r="M16011" s="114"/>
      <c r="N16011" s="114"/>
      <c r="O16011" s="114"/>
      <c r="P16011" s="118"/>
      <c r="Q16011" s="118"/>
      <c r="R16011" s="118"/>
      <c r="S16011" s="118"/>
      <c r="T16011" s="118"/>
      <c r="U16011" s="118"/>
      <c r="V16011" s="118"/>
      <c r="W16011" s="118"/>
      <c r="X16011" s="118"/>
      <c r="Y16011" s="118"/>
      <c r="Z16011" s="118"/>
      <c r="AA16011" s="118"/>
      <c r="AB16011" s="118"/>
    </row>
    <row r="16012" spans="1:28">
      <c r="A16012" s="113"/>
      <c r="B16012" s="113"/>
      <c r="C16012" s="114"/>
      <c r="D16012" s="115"/>
      <c r="E16012" s="115"/>
      <c r="F16012" s="116"/>
      <c r="G16012" s="116"/>
      <c r="H16012" s="116"/>
      <c r="I16012" s="116"/>
      <c r="J16012" s="117"/>
      <c r="K16012" s="117"/>
      <c r="L16012" s="114"/>
      <c r="M16012" s="114"/>
      <c r="N16012" s="114"/>
      <c r="O16012" s="114"/>
      <c r="P16012" s="118"/>
      <c r="Q16012" s="118"/>
      <c r="R16012" s="118"/>
      <c r="S16012" s="118"/>
      <c r="T16012" s="118"/>
      <c r="U16012" s="118"/>
      <c r="V16012" s="118"/>
      <c r="W16012" s="118"/>
      <c r="X16012" s="118"/>
      <c r="Y16012" s="118"/>
      <c r="Z16012" s="118"/>
      <c r="AA16012" s="118"/>
      <c r="AB16012" s="118"/>
    </row>
    <row r="16013" spans="1:28">
      <c r="A16013" s="113"/>
      <c r="B16013" s="113"/>
      <c r="C16013" s="114"/>
      <c r="D16013" s="115"/>
      <c r="E16013" s="115"/>
      <c r="F16013" s="116"/>
      <c r="G16013" s="116"/>
      <c r="H16013" s="116"/>
      <c r="I16013" s="116"/>
      <c r="J16013" s="117"/>
      <c r="K16013" s="117"/>
      <c r="L16013" s="114"/>
      <c r="M16013" s="114"/>
      <c r="N16013" s="114"/>
      <c r="O16013" s="114"/>
      <c r="P16013" s="118"/>
      <c r="Q16013" s="118"/>
      <c r="R16013" s="118"/>
      <c r="S16013" s="118"/>
      <c r="T16013" s="118"/>
      <c r="U16013" s="118"/>
      <c r="V16013" s="118"/>
      <c r="W16013" s="118"/>
      <c r="X16013" s="118"/>
      <c r="Y16013" s="118"/>
      <c r="Z16013" s="118"/>
      <c r="AA16013" s="118"/>
      <c r="AB16013" s="118"/>
    </row>
    <row r="16014" spans="1:28">
      <c r="A16014" s="113"/>
      <c r="B16014" s="113"/>
      <c r="C16014" s="114"/>
      <c r="D16014" s="115"/>
      <c r="E16014" s="115"/>
      <c r="F16014" s="116"/>
      <c r="G16014" s="116"/>
      <c r="H16014" s="116"/>
      <c r="I16014" s="116"/>
      <c r="J16014" s="117"/>
      <c r="K16014" s="117"/>
      <c r="L16014" s="114"/>
      <c r="M16014" s="114"/>
      <c r="N16014" s="114"/>
      <c r="O16014" s="114"/>
      <c r="P16014" s="118"/>
      <c r="Q16014" s="118"/>
      <c r="R16014" s="118"/>
      <c r="S16014" s="118"/>
      <c r="T16014" s="118"/>
      <c r="U16014" s="118"/>
      <c r="V16014" s="118"/>
      <c r="W16014" s="118"/>
      <c r="X16014" s="118"/>
      <c r="Y16014" s="118"/>
      <c r="Z16014" s="118"/>
      <c r="AA16014" s="118"/>
      <c r="AB16014" s="118"/>
    </row>
    <row r="16015" spans="1:28">
      <c r="A16015" s="113"/>
      <c r="B16015" s="113"/>
      <c r="C16015" s="114"/>
      <c r="D16015" s="115"/>
      <c r="E16015" s="115"/>
      <c r="F16015" s="116"/>
      <c r="G16015" s="116"/>
      <c r="H16015" s="116"/>
      <c r="I16015" s="116"/>
      <c r="J16015" s="117"/>
      <c r="K16015" s="117"/>
      <c r="L16015" s="114"/>
      <c r="M16015" s="114"/>
      <c r="N16015" s="114"/>
      <c r="O16015" s="114"/>
      <c r="P16015" s="118"/>
      <c r="Q16015" s="118"/>
      <c r="R16015" s="118"/>
      <c r="S16015" s="118"/>
      <c r="T16015" s="118"/>
      <c r="U16015" s="118"/>
      <c r="V16015" s="118"/>
      <c r="W16015" s="118"/>
      <c r="X16015" s="118"/>
      <c r="Y16015" s="118"/>
      <c r="Z16015" s="118"/>
      <c r="AA16015" s="118"/>
      <c r="AB16015" s="118"/>
    </row>
    <row r="16016" spans="1:28">
      <c r="A16016" s="113"/>
      <c r="B16016" s="113"/>
      <c r="C16016" s="114"/>
      <c r="D16016" s="115"/>
      <c r="E16016" s="115"/>
      <c r="F16016" s="116"/>
      <c r="G16016" s="116"/>
      <c r="H16016" s="116"/>
      <c r="I16016" s="116"/>
      <c r="J16016" s="117"/>
      <c r="K16016" s="117"/>
      <c r="L16016" s="114"/>
      <c r="M16016" s="114"/>
      <c r="N16016" s="114"/>
      <c r="O16016" s="114"/>
      <c r="P16016" s="118"/>
      <c r="Q16016" s="118"/>
      <c r="R16016" s="118"/>
      <c r="S16016" s="118"/>
      <c r="T16016" s="118"/>
      <c r="U16016" s="118"/>
      <c r="V16016" s="118"/>
      <c r="W16016" s="118"/>
      <c r="X16016" s="118"/>
      <c r="Y16016" s="118"/>
      <c r="Z16016" s="118"/>
      <c r="AA16016" s="118"/>
      <c r="AB16016" s="118"/>
    </row>
    <row r="16017" spans="1:28">
      <c r="A16017" s="113"/>
      <c r="B16017" s="113"/>
      <c r="C16017" s="114"/>
      <c r="D16017" s="115"/>
      <c r="E16017" s="115"/>
      <c r="F16017" s="116"/>
      <c r="G16017" s="116"/>
      <c r="H16017" s="116"/>
      <c r="I16017" s="116"/>
      <c r="J16017" s="117"/>
      <c r="K16017" s="117"/>
      <c r="L16017" s="114"/>
      <c r="M16017" s="114"/>
      <c r="N16017" s="114"/>
      <c r="O16017" s="114"/>
      <c r="P16017" s="118"/>
      <c r="Q16017" s="118"/>
      <c r="R16017" s="118"/>
      <c r="S16017" s="118"/>
      <c r="T16017" s="118"/>
      <c r="U16017" s="118"/>
      <c r="V16017" s="118"/>
      <c r="W16017" s="118"/>
      <c r="X16017" s="118"/>
      <c r="Y16017" s="118"/>
      <c r="Z16017" s="118"/>
      <c r="AA16017" s="118"/>
      <c r="AB16017" s="118"/>
    </row>
    <row r="16018" spans="1:28">
      <c r="A16018" s="113"/>
      <c r="B16018" s="113"/>
      <c r="C16018" s="114"/>
      <c r="D16018" s="115"/>
      <c r="E16018" s="115"/>
      <c r="F16018" s="116"/>
      <c r="G16018" s="116"/>
      <c r="H16018" s="116"/>
      <c r="I16018" s="116"/>
      <c r="J16018" s="117"/>
      <c r="K16018" s="117"/>
      <c r="L16018" s="114"/>
      <c r="M16018" s="114"/>
      <c r="N16018" s="114"/>
      <c r="O16018" s="114"/>
      <c r="P16018" s="118"/>
      <c r="Q16018" s="118"/>
      <c r="R16018" s="118"/>
      <c r="S16018" s="118"/>
      <c r="T16018" s="118"/>
      <c r="U16018" s="118"/>
      <c r="V16018" s="118"/>
      <c r="W16018" s="118"/>
      <c r="X16018" s="118"/>
      <c r="Y16018" s="118"/>
      <c r="Z16018" s="118"/>
      <c r="AA16018" s="118"/>
      <c r="AB16018" s="118"/>
    </row>
    <row r="16019" spans="1:28">
      <c r="A16019" s="113"/>
      <c r="B16019" s="113"/>
      <c r="C16019" s="114"/>
      <c r="D16019" s="115"/>
      <c r="E16019" s="115"/>
      <c r="F16019" s="116"/>
      <c r="G16019" s="116"/>
      <c r="H16019" s="116"/>
      <c r="I16019" s="116"/>
      <c r="J16019" s="117"/>
      <c r="K16019" s="117"/>
      <c r="L16019" s="114"/>
      <c r="M16019" s="114"/>
      <c r="N16019" s="114"/>
      <c r="O16019" s="114"/>
      <c r="P16019" s="118"/>
      <c r="Q16019" s="118"/>
      <c r="R16019" s="118"/>
      <c r="S16019" s="118"/>
      <c r="T16019" s="118"/>
      <c r="U16019" s="118"/>
      <c r="V16019" s="118"/>
      <c r="W16019" s="118"/>
      <c r="X16019" s="118"/>
      <c r="Y16019" s="118"/>
      <c r="Z16019" s="118"/>
      <c r="AA16019" s="118"/>
      <c r="AB16019" s="118"/>
    </row>
    <row r="16020" spans="1:28">
      <c r="A16020" s="113"/>
      <c r="B16020" s="113"/>
      <c r="C16020" s="114"/>
      <c r="D16020" s="115"/>
      <c r="E16020" s="115"/>
      <c r="F16020" s="116"/>
      <c r="G16020" s="116"/>
      <c r="H16020" s="116"/>
      <c r="I16020" s="116"/>
      <c r="J16020" s="117"/>
      <c r="K16020" s="117"/>
      <c r="L16020" s="114"/>
      <c r="M16020" s="114"/>
      <c r="N16020" s="114"/>
      <c r="O16020" s="114"/>
      <c r="P16020" s="118"/>
      <c r="Q16020" s="118"/>
      <c r="R16020" s="118"/>
      <c r="S16020" s="118"/>
      <c r="T16020" s="118"/>
      <c r="U16020" s="118"/>
      <c r="V16020" s="118"/>
      <c r="W16020" s="118"/>
      <c r="X16020" s="118"/>
      <c r="Y16020" s="118"/>
      <c r="Z16020" s="118"/>
      <c r="AA16020" s="118"/>
      <c r="AB16020" s="118"/>
    </row>
    <row r="16021" spans="1:28">
      <c r="A16021" s="113"/>
      <c r="B16021" s="113"/>
      <c r="C16021" s="114"/>
      <c r="D16021" s="115"/>
      <c r="E16021" s="115"/>
      <c r="F16021" s="116"/>
      <c r="G16021" s="116"/>
      <c r="H16021" s="116"/>
      <c r="I16021" s="116"/>
      <c r="J16021" s="117"/>
      <c r="K16021" s="117"/>
      <c r="L16021" s="114"/>
      <c r="M16021" s="114"/>
      <c r="N16021" s="114"/>
      <c r="O16021" s="114"/>
      <c r="P16021" s="118"/>
      <c r="Q16021" s="118"/>
      <c r="R16021" s="118"/>
      <c r="S16021" s="118"/>
      <c r="T16021" s="118"/>
      <c r="U16021" s="118"/>
      <c r="V16021" s="118"/>
      <c r="W16021" s="118"/>
      <c r="X16021" s="118"/>
      <c r="Y16021" s="118"/>
      <c r="Z16021" s="118"/>
      <c r="AA16021" s="118"/>
      <c r="AB16021" s="118"/>
    </row>
    <row r="16022" spans="1:28">
      <c r="A16022" s="113"/>
      <c r="B16022" s="113"/>
      <c r="C16022" s="114"/>
      <c r="D16022" s="115"/>
      <c r="E16022" s="115"/>
      <c r="F16022" s="116"/>
      <c r="G16022" s="116"/>
      <c r="H16022" s="116"/>
      <c r="I16022" s="116"/>
      <c r="J16022" s="117"/>
      <c r="K16022" s="117"/>
      <c r="L16022" s="114"/>
      <c r="M16022" s="114"/>
      <c r="N16022" s="114"/>
      <c r="O16022" s="114"/>
      <c r="P16022" s="118"/>
      <c r="Q16022" s="118"/>
      <c r="R16022" s="118"/>
      <c r="S16022" s="118"/>
      <c r="T16022" s="118"/>
      <c r="U16022" s="118"/>
      <c r="V16022" s="118"/>
      <c r="W16022" s="118"/>
      <c r="X16022" s="118"/>
      <c r="Y16022" s="118"/>
      <c r="Z16022" s="118"/>
      <c r="AA16022" s="118"/>
      <c r="AB16022" s="118"/>
    </row>
    <row r="16023" spans="1:28">
      <c r="A16023" s="113"/>
      <c r="B16023" s="113"/>
      <c r="C16023" s="114"/>
      <c r="D16023" s="115"/>
      <c r="E16023" s="115"/>
      <c r="F16023" s="116"/>
      <c r="G16023" s="116"/>
      <c r="H16023" s="116"/>
      <c r="I16023" s="116"/>
      <c r="J16023" s="117"/>
      <c r="K16023" s="117"/>
      <c r="L16023" s="114"/>
      <c r="M16023" s="114"/>
      <c r="N16023" s="114"/>
      <c r="O16023" s="114"/>
      <c r="P16023" s="118"/>
      <c r="Q16023" s="118"/>
      <c r="R16023" s="118"/>
      <c r="S16023" s="118"/>
      <c r="T16023" s="118"/>
      <c r="U16023" s="118"/>
      <c r="V16023" s="118"/>
      <c r="W16023" s="118"/>
      <c r="X16023" s="118"/>
      <c r="Y16023" s="118"/>
      <c r="Z16023" s="118"/>
      <c r="AA16023" s="118"/>
      <c r="AB16023" s="118"/>
    </row>
    <row r="16024" spans="1:28">
      <c r="A16024" s="113"/>
      <c r="B16024" s="113"/>
      <c r="C16024" s="114"/>
      <c r="D16024" s="115"/>
      <c r="E16024" s="115"/>
      <c r="F16024" s="116"/>
      <c r="G16024" s="116"/>
      <c r="H16024" s="116"/>
      <c r="I16024" s="116"/>
      <c r="J16024" s="117"/>
      <c r="K16024" s="117"/>
      <c r="L16024" s="114"/>
      <c r="M16024" s="114"/>
      <c r="N16024" s="114"/>
      <c r="O16024" s="114"/>
      <c r="P16024" s="118"/>
      <c r="Q16024" s="118"/>
      <c r="R16024" s="118"/>
      <c r="S16024" s="118"/>
      <c r="T16024" s="118"/>
      <c r="U16024" s="118"/>
      <c r="V16024" s="118"/>
      <c r="W16024" s="118"/>
      <c r="X16024" s="118"/>
      <c r="Y16024" s="118"/>
      <c r="Z16024" s="118"/>
      <c r="AA16024" s="118"/>
      <c r="AB16024" s="118"/>
    </row>
    <row r="16025" spans="1:28">
      <c r="A16025" s="113"/>
      <c r="B16025" s="113"/>
      <c r="C16025" s="114"/>
      <c r="D16025" s="115"/>
      <c r="E16025" s="115"/>
      <c r="F16025" s="116"/>
      <c r="G16025" s="116"/>
      <c r="H16025" s="116"/>
      <c r="I16025" s="116"/>
      <c r="J16025" s="117"/>
      <c r="K16025" s="117"/>
      <c r="L16025" s="114"/>
      <c r="M16025" s="114"/>
      <c r="N16025" s="114"/>
      <c r="O16025" s="114"/>
      <c r="P16025" s="118"/>
      <c r="Q16025" s="118"/>
      <c r="R16025" s="118"/>
      <c r="S16025" s="118"/>
      <c r="T16025" s="118"/>
      <c r="U16025" s="118"/>
      <c r="V16025" s="118"/>
      <c r="W16025" s="118"/>
      <c r="X16025" s="118"/>
      <c r="Y16025" s="118"/>
      <c r="Z16025" s="118"/>
      <c r="AA16025" s="118"/>
      <c r="AB16025" s="118"/>
    </row>
    <row r="16026" spans="1:28">
      <c r="A16026" s="113"/>
      <c r="B16026" s="113"/>
      <c r="C16026" s="114"/>
      <c r="D16026" s="115"/>
      <c r="E16026" s="115"/>
      <c r="F16026" s="116"/>
      <c r="G16026" s="116"/>
      <c r="H16026" s="116"/>
      <c r="I16026" s="116"/>
      <c r="J16026" s="117"/>
      <c r="K16026" s="117"/>
      <c r="L16026" s="114"/>
      <c r="M16026" s="114"/>
      <c r="N16026" s="114"/>
      <c r="O16026" s="114"/>
      <c r="P16026" s="118"/>
      <c r="Q16026" s="118"/>
      <c r="R16026" s="118"/>
      <c r="S16026" s="118"/>
      <c r="T16026" s="118"/>
      <c r="U16026" s="118"/>
      <c r="V16026" s="118"/>
      <c r="W16026" s="118"/>
      <c r="X16026" s="118"/>
      <c r="Y16026" s="118"/>
      <c r="Z16026" s="118"/>
      <c r="AA16026" s="118"/>
      <c r="AB16026" s="118"/>
    </row>
    <row r="16027" spans="1:28">
      <c r="A16027" s="113"/>
      <c r="B16027" s="113"/>
      <c r="C16027" s="114"/>
      <c r="D16027" s="115"/>
      <c r="E16027" s="115"/>
      <c r="F16027" s="116"/>
      <c r="G16027" s="116"/>
      <c r="H16027" s="116"/>
      <c r="I16027" s="116"/>
      <c r="J16027" s="117"/>
      <c r="K16027" s="117"/>
      <c r="L16027" s="114"/>
      <c r="M16027" s="114"/>
      <c r="N16027" s="114"/>
      <c r="O16027" s="114"/>
      <c r="P16027" s="118"/>
      <c r="Q16027" s="118"/>
      <c r="R16027" s="118"/>
      <c r="S16027" s="118"/>
      <c r="T16027" s="118"/>
      <c r="U16027" s="118"/>
      <c r="V16027" s="118"/>
      <c r="W16027" s="118"/>
      <c r="X16027" s="118"/>
      <c r="Y16027" s="118"/>
      <c r="Z16027" s="118"/>
      <c r="AA16027" s="118"/>
      <c r="AB16027" s="118"/>
    </row>
    <row r="16028" spans="1:28">
      <c r="A16028" s="113"/>
      <c r="B16028" s="113"/>
      <c r="C16028" s="114"/>
      <c r="D16028" s="115"/>
      <c r="E16028" s="115"/>
      <c r="F16028" s="116"/>
      <c r="G16028" s="116"/>
      <c r="H16028" s="116"/>
      <c r="I16028" s="116"/>
      <c r="J16028" s="117"/>
      <c r="K16028" s="117"/>
      <c r="L16028" s="114"/>
      <c r="M16028" s="114"/>
      <c r="N16028" s="114"/>
      <c r="O16028" s="114"/>
      <c r="P16028" s="118"/>
      <c r="Q16028" s="118"/>
      <c r="R16028" s="118"/>
      <c r="S16028" s="118"/>
      <c r="T16028" s="118"/>
      <c r="U16028" s="118"/>
      <c r="V16028" s="118"/>
      <c r="W16028" s="118"/>
      <c r="X16028" s="118"/>
      <c r="Y16028" s="118"/>
      <c r="Z16028" s="118"/>
      <c r="AA16028" s="118"/>
      <c r="AB16028" s="118"/>
    </row>
    <row r="16029" spans="1:28">
      <c r="A16029" s="113"/>
      <c r="B16029" s="113"/>
      <c r="C16029" s="114"/>
      <c r="D16029" s="115"/>
      <c r="E16029" s="115"/>
      <c r="F16029" s="116"/>
      <c r="G16029" s="116"/>
      <c r="H16029" s="116"/>
      <c r="I16029" s="116"/>
      <c r="J16029" s="117"/>
      <c r="K16029" s="117"/>
      <c r="L16029" s="114"/>
      <c r="M16029" s="114"/>
      <c r="N16029" s="114"/>
      <c r="O16029" s="114"/>
      <c r="P16029" s="118"/>
      <c r="Q16029" s="118"/>
      <c r="R16029" s="118"/>
      <c r="S16029" s="118"/>
      <c r="T16029" s="118"/>
      <c r="U16029" s="118"/>
      <c r="V16029" s="118"/>
      <c r="W16029" s="118"/>
      <c r="X16029" s="118"/>
      <c r="Y16029" s="118"/>
      <c r="Z16029" s="118"/>
      <c r="AA16029" s="118"/>
      <c r="AB16029" s="118"/>
    </row>
    <row r="16030" spans="1:28">
      <c r="A16030" s="113"/>
      <c r="B16030" s="113"/>
      <c r="C16030" s="114"/>
      <c r="D16030" s="115"/>
      <c r="E16030" s="115"/>
      <c r="F16030" s="116"/>
      <c r="G16030" s="116"/>
      <c r="H16030" s="116"/>
      <c r="I16030" s="116"/>
      <c r="J16030" s="117"/>
      <c r="K16030" s="117"/>
      <c r="L16030" s="114"/>
      <c r="M16030" s="114"/>
      <c r="N16030" s="114"/>
      <c r="O16030" s="114"/>
      <c r="P16030" s="118"/>
      <c r="Q16030" s="118"/>
      <c r="R16030" s="118"/>
      <c r="S16030" s="118"/>
      <c r="T16030" s="118"/>
      <c r="U16030" s="118"/>
      <c r="V16030" s="118"/>
      <c r="W16030" s="118"/>
      <c r="X16030" s="118"/>
      <c r="Y16030" s="118"/>
      <c r="Z16030" s="118"/>
      <c r="AA16030" s="118"/>
      <c r="AB16030" s="118"/>
    </row>
    <row r="16031" spans="1:28">
      <c r="A16031" s="113"/>
      <c r="B16031" s="113"/>
      <c r="C16031" s="114"/>
      <c r="D16031" s="115"/>
      <c r="E16031" s="115"/>
      <c r="F16031" s="116"/>
      <c r="G16031" s="116"/>
      <c r="H16031" s="116"/>
      <c r="I16031" s="116"/>
      <c r="J16031" s="117"/>
      <c r="K16031" s="117"/>
      <c r="L16031" s="114"/>
      <c r="M16031" s="114"/>
      <c r="N16031" s="114"/>
      <c r="O16031" s="114"/>
      <c r="P16031" s="118"/>
      <c r="Q16031" s="118"/>
      <c r="R16031" s="118"/>
      <c r="S16031" s="118"/>
      <c r="T16031" s="118"/>
      <c r="U16031" s="118"/>
      <c r="V16031" s="118"/>
      <c r="W16031" s="118"/>
      <c r="X16031" s="118"/>
      <c r="Y16031" s="118"/>
      <c r="Z16031" s="118"/>
      <c r="AA16031" s="118"/>
      <c r="AB16031" s="118"/>
    </row>
    <row r="16032" spans="1:28">
      <c r="A16032" s="113"/>
      <c r="B16032" s="113"/>
      <c r="C16032" s="114"/>
      <c r="D16032" s="115"/>
      <c r="E16032" s="115"/>
      <c r="F16032" s="116"/>
      <c r="G16032" s="116"/>
      <c r="H16032" s="116"/>
      <c r="I16032" s="116"/>
      <c r="J16032" s="117"/>
      <c r="K16032" s="117"/>
      <c r="L16032" s="114"/>
      <c r="M16032" s="114"/>
      <c r="N16032" s="114"/>
      <c r="O16032" s="114"/>
      <c r="P16032" s="118"/>
      <c r="Q16032" s="118"/>
      <c r="R16032" s="118"/>
      <c r="S16032" s="118"/>
      <c r="T16032" s="118"/>
      <c r="U16032" s="118"/>
      <c r="V16032" s="118"/>
      <c r="W16032" s="118"/>
      <c r="X16032" s="118"/>
      <c r="Y16032" s="118"/>
      <c r="Z16032" s="118"/>
      <c r="AA16032" s="118"/>
      <c r="AB16032" s="118"/>
    </row>
    <row r="16033" spans="1:28">
      <c r="A16033" s="113"/>
      <c r="B16033" s="113"/>
      <c r="C16033" s="114"/>
      <c r="D16033" s="115"/>
      <c r="E16033" s="115"/>
      <c r="F16033" s="116"/>
      <c r="G16033" s="116"/>
      <c r="H16033" s="116"/>
      <c r="I16033" s="116"/>
      <c r="J16033" s="117"/>
      <c r="K16033" s="117"/>
      <c r="L16033" s="114"/>
      <c r="M16033" s="114"/>
      <c r="N16033" s="114"/>
      <c r="O16033" s="114"/>
      <c r="P16033" s="118"/>
      <c r="Q16033" s="118"/>
      <c r="R16033" s="118"/>
      <c r="S16033" s="118"/>
      <c r="T16033" s="118"/>
      <c r="U16033" s="118"/>
      <c r="V16033" s="118"/>
      <c r="W16033" s="118"/>
      <c r="X16033" s="118"/>
      <c r="Y16033" s="118"/>
      <c r="Z16033" s="118"/>
      <c r="AA16033" s="118"/>
      <c r="AB16033" s="118"/>
    </row>
    <row r="16034" spans="1:28">
      <c r="A16034" s="113"/>
      <c r="B16034" s="113"/>
      <c r="C16034" s="114"/>
      <c r="D16034" s="115"/>
      <c r="E16034" s="115"/>
      <c r="F16034" s="116"/>
      <c r="G16034" s="116"/>
      <c r="H16034" s="116"/>
      <c r="I16034" s="116"/>
      <c r="J16034" s="117"/>
      <c r="K16034" s="117"/>
      <c r="L16034" s="114"/>
      <c r="M16034" s="114"/>
      <c r="N16034" s="114"/>
      <c r="O16034" s="114"/>
      <c r="P16034" s="118"/>
      <c r="Q16034" s="118"/>
      <c r="R16034" s="118"/>
      <c r="S16034" s="118"/>
      <c r="T16034" s="118"/>
      <c r="U16034" s="118"/>
      <c r="V16034" s="118"/>
      <c r="W16034" s="118"/>
      <c r="X16034" s="118"/>
      <c r="Y16034" s="118"/>
      <c r="Z16034" s="118"/>
      <c r="AA16034" s="118"/>
      <c r="AB16034" s="118"/>
    </row>
    <row r="16035" spans="1:28">
      <c r="A16035" s="113"/>
      <c r="B16035" s="113"/>
      <c r="C16035" s="114"/>
      <c r="D16035" s="115"/>
      <c r="E16035" s="115"/>
      <c r="F16035" s="116"/>
      <c r="G16035" s="116"/>
      <c r="H16035" s="116"/>
      <c r="I16035" s="116"/>
      <c r="J16035" s="117"/>
      <c r="K16035" s="117"/>
      <c r="L16035" s="114"/>
      <c r="M16035" s="114"/>
      <c r="N16035" s="114"/>
      <c r="O16035" s="114"/>
      <c r="P16035" s="118"/>
      <c r="Q16035" s="118"/>
      <c r="R16035" s="118"/>
      <c r="S16035" s="118"/>
      <c r="T16035" s="118"/>
      <c r="U16035" s="118"/>
      <c r="V16035" s="118"/>
      <c r="W16035" s="118"/>
      <c r="X16035" s="118"/>
      <c r="Y16035" s="118"/>
      <c r="Z16035" s="118"/>
      <c r="AA16035" s="118"/>
      <c r="AB16035" s="118"/>
    </row>
    <row r="16036" spans="1:28">
      <c r="A16036" s="113"/>
      <c r="B16036" s="113"/>
      <c r="C16036" s="114"/>
      <c r="D16036" s="115"/>
      <c r="E16036" s="115"/>
      <c r="F16036" s="116"/>
      <c r="G16036" s="116"/>
      <c r="H16036" s="116"/>
      <c r="I16036" s="116"/>
      <c r="J16036" s="117"/>
      <c r="K16036" s="117"/>
      <c r="L16036" s="114"/>
      <c r="M16036" s="114"/>
      <c r="N16036" s="114"/>
      <c r="O16036" s="114"/>
      <c r="P16036" s="118"/>
      <c r="Q16036" s="118"/>
      <c r="R16036" s="118"/>
      <c r="S16036" s="118"/>
      <c r="T16036" s="118"/>
      <c r="U16036" s="118"/>
      <c r="V16036" s="118"/>
      <c r="W16036" s="118"/>
      <c r="X16036" s="118"/>
      <c r="Y16036" s="118"/>
      <c r="Z16036" s="118"/>
      <c r="AA16036" s="118"/>
      <c r="AB16036" s="118"/>
    </row>
    <row r="16037" spans="1:28">
      <c r="A16037" s="113"/>
      <c r="B16037" s="113"/>
      <c r="C16037" s="114"/>
      <c r="D16037" s="115"/>
      <c r="E16037" s="115"/>
      <c r="F16037" s="116"/>
      <c r="G16037" s="116"/>
      <c r="H16037" s="116"/>
      <c r="I16037" s="116"/>
      <c r="J16037" s="117"/>
      <c r="K16037" s="117"/>
      <c r="L16037" s="114"/>
      <c r="M16037" s="114"/>
      <c r="N16037" s="114"/>
      <c r="O16037" s="114"/>
      <c r="P16037" s="118"/>
      <c r="Q16037" s="118"/>
      <c r="R16037" s="118"/>
      <c r="S16037" s="118"/>
      <c r="T16037" s="118"/>
      <c r="U16037" s="118"/>
      <c r="V16037" s="118"/>
      <c r="W16037" s="118"/>
      <c r="X16037" s="118"/>
      <c r="Y16037" s="118"/>
      <c r="Z16037" s="118"/>
      <c r="AA16037" s="118"/>
      <c r="AB16037" s="118"/>
    </row>
    <row r="16038" spans="1:28">
      <c r="A16038" s="113"/>
      <c r="B16038" s="113"/>
      <c r="C16038" s="114"/>
      <c r="D16038" s="115"/>
      <c r="E16038" s="115"/>
      <c r="F16038" s="116"/>
      <c r="G16038" s="116"/>
      <c r="H16038" s="116"/>
      <c r="I16038" s="116"/>
      <c r="J16038" s="117"/>
      <c r="K16038" s="117"/>
      <c r="L16038" s="114"/>
      <c r="M16038" s="114"/>
      <c r="N16038" s="114"/>
      <c r="O16038" s="114"/>
      <c r="P16038" s="118"/>
      <c r="Q16038" s="118"/>
      <c r="R16038" s="118"/>
      <c r="S16038" s="118"/>
      <c r="T16038" s="118"/>
      <c r="U16038" s="118"/>
      <c r="V16038" s="118"/>
      <c r="W16038" s="118"/>
      <c r="X16038" s="118"/>
      <c r="Y16038" s="118"/>
      <c r="Z16038" s="118"/>
      <c r="AA16038" s="118"/>
      <c r="AB16038" s="118"/>
    </row>
    <row r="16039" spans="1:28">
      <c r="A16039" s="113"/>
      <c r="B16039" s="113"/>
      <c r="C16039" s="114"/>
      <c r="D16039" s="115"/>
      <c r="E16039" s="115"/>
      <c r="F16039" s="116"/>
      <c r="G16039" s="116"/>
      <c r="H16039" s="116"/>
      <c r="I16039" s="116"/>
      <c r="J16039" s="117"/>
      <c r="K16039" s="117"/>
      <c r="L16039" s="114"/>
      <c r="M16039" s="114"/>
      <c r="N16039" s="114"/>
      <c r="O16039" s="114"/>
      <c r="P16039" s="118"/>
      <c r="Q16039" s="118"/>
      <c r="R16039" s="118"/>
      <c r="S16039" s="118"/>
      <c r="T16039" s="118"/>
      <c r="U16039" s="118"/>
      <c r="V16039" s="118"/>
      <c r="W16039" s="118"/>
      <c r="X16039" s="118"/>
      <c r="Y16039" s="118"/>
      <c r="Z16039" s="118"/>
      <c r="AA16039" s="118"/>
      <c r="AB16039" s="118"/>
    </row>
    <row r="16040" spans="1:28">
      <c r="A16040" s="113"/>
      <c r="B16040" s="113"/>
      <c r="C16040" s="114"/>
      <c r="D16040" s="115"/>
      <c r="E16040" s="115"/>
      <c r="F16040" s="116"/>
      <c r="G16040" s="116"/>
      <c r="H16040" s="116"/>
      <c r="I16040" s="116"/>
      <c r="J16040" s="117"/>
      <c r="K16040" s="117"/>
      <c r="L16040" s="114"/>
      <c r="M16040" s="114"/>
      <c r="N16040" s="114"/>
      <c r="O16040" s="114"/>
      <c r="P16040" s="118"/>
      <c r="Q16040" s="118"/>
      <c r="R16040" s="118"/>
      <c r="S16040" s="118"/>
      <c r="T16040" s="118"/>
      <c r="U16040" s="118"/>
      <c r="V16040" s="118"/>
      <c r="W16040" s="118"/>
      <c r="X16040" s="118"/>
      <c r="Y16040" s="118"/>
      <c r="Z16040" s="118"/>
      <c r="AA16040" s="118"/>
      <c r="AB16040" s="118"/>
    </row>
    <row r="16041" spans="1:28">
      <c r="A16041" s="113"/>
      <c r="B16041" s="113"/>
      <c r="C16041" s="114"/>
      <c r="D16041" s="115"/>
      <c r="E16041" s="115"/>
      <c r="F16041" s="116"/>
      <c r="G16041" s="116"/>
      <c r="H16041" s="116"/>
      <c r="I16041" s="116"/>
      <c r="J16041" s="117"/>
      <c r="K16041" s="117"/>
      <c r="L16041" s="114"/>
      <c r="M16041" s="114"/>
      <c r="N16041" s="114"/>
      <c r="O16041" s="114"/>
      <c r="P16041" s="118"/>
      <c r="Q16041" s="118"/>
      <c r="R16041" s="118"/>
      <c r="S16041" s="118"/>
      <c r="T16041" s="118"/>
      <c r="U16041" s="118"/>
      <c r="V16041" s="118"/>
      <c r="W16041" s="118"/>
      <c r="X16041" s="118"/>
      <c r="Y16041" s="118"/>
      <c r="Z16041" s="118"/>
      <c r="AA16041" s="118"/>
      <c r="AB16041" s="118"/>
    </row>
    <row r="16042" spans="1:28">
      <c r="A16042" s="113"/>
      <c r="B16042" s="113"/>
      <c r="C16042" s="114"/>
      <c r="D16042" s="115"/>
      <c r="E16042" s="115"/>
      <c r="F16042" s="116"/>
      <c r="G16042" s="116"/>
      <c r="H16042" s="116"/>
      <c r="I16042" s="116"/>
      <c r="J16042" s="117"/>
      <c r="K16042" s="117"/>
      <c r="L16042" s="114"/>
      <c r="M16042" s="114"/>
      <c r="N16042" s="114"/>
      <c r="O16042" s="114"/>
      <c r="P16042" s="118"/>
      <c r="Q16042" s="118"/>
      <c r="R16042" s="118"/>
      <c r="S16042" s="118"/>
      <c r="T16042" s="118"/>
      <c r="U16042" s="118"/>
      <c r="V16042" s="118"/>
      <c r="W16042" s="118"/>
      <c r="X16042" s="118"/>
      <c r="Y16042" s="118"/>
      <c r="Z16042" s="118"/>
      <c r="AA16042" s="118"/>
      <c r="AB16042" s="118"/>
    </row>
    <row r="16043" spans="1:28">
      <c r="A16043" s="113"/>
      <c r="B16043" s="113"/>
      <c r="C16043" s="114"/>
      <c r="D16043" s="115"/>
      <c r="E16043" s="115"/>
      <c r="F16043" s="116"/>
      <c r="G16043" s="116"/>
      <c r="H16043" s="116"/>
      <c r="I16043" s="116"/>
      <c r="J16043" s="117"/>
      <c r="K16043" s="117"/>
      <c r="L16043" s="114"/>
      <c r="M16043" s="114"/>
      <c r="N16043" s="114"/>
      <c r="O16043" s="114"/>
      <c r="P16043" s="118"/>
      <c r="Q16043" s="118"/>
      <c r="R16043" s="118"/>
      <c r="S16043" s="118"/>
      <c r="T16043" s="118"/>
      <c r="U16043" s="118"/>
      <c r="V16043" s="118"/>
      <c r="W16043" s="118"/>
      <c r="X16043" s="118"/>
      <c r="Y16043" s="118"/>
      <c r="Z16043" s="118"/>
      <c r="AA16043" s="118"/>
      <c r="AB16043" s="118"/>
    </row>
    <row r="16044" spans="1:28">
      <c r="A16044" s="113"/>
      <c r="B16044" s="113"/>
      <c r="C16044" s="114"/>
      <c r="D16044" s="115"/>
      <c r="E16044" s="115"/>
      <c r="F16044" s="116"/>
      <c r="G16044" s="116"/>
      <c r="H16044" s="116"/>
      <c r="I16044" s="116"/>
      <c r="J16044" s="117"/>
      <c r="K16044" s="117"/>
      <c r="L16044" s="114"/>
      <c r="M16044" s="114"/>
      <c r="N16044" s="114"/>
      <c r="O16044" s="114"/>
      <c r="P16044" s="118"/>
      <c r="Q16044" s="118"/>
      <c r="R16044" s="118"/>
      <c r="S16044" s="118"/>
      <c r="T16044" s="118"/>
      <c r="U16044" s="118"/>
      <c r="V16044" s="118"/>
      <c r="W16044" s="118"/>
      <c r="X16044" s="118"/>
      <c r="Y16044" s="118"/>
      <c r="Z16044" s="118"/>
      <c r="AA16044" s="118"/>
      <c r="AB16044" s="118"/>
    </row>
    <row r="16045" spans="1:28">
      <c r="A16045" s="113"/>
      <c r="B16045" s="113"/>
      <c r="C16045" s="114"/>
      <c r="D16045" s="115"/>
      <c r="E16045" s="115"/>
      <c r="F16045" s="116"/>
      <c r="G16045" s="116"/>
      <c r="H16045" s="116"/>
      <c r="I16045" s="116"/>
      <c r="J16045" s="117"/>
      <c r="K16045" s="117"/>
      <c r="L16045" s="114"/>
      <c r="M16045" s="114"/>
      <c r="N16045" s="114"/>
      <c r="O16045" s="114"/>
      <c r="P16045" s="118"/>
      <c r="Q16045" s="118"/>
      <c r="R16045" s="118"/>
      <c r="S16045" s="118"/>
      <c r="T16045" s="118"/>
      <c r="U16045" s="118"/>
      <c r="V16045" s="118"/>
      <c r="W16045" s="118"/>
      <c r="X16045" s="118"/>
      <c r="Y16045" s="118"/>
      <c r="Z16045" s="118"/>
      <c r="AA16045" s="118"/>
      <c r="AB16045" s="118"/>
    </row>
    <row r="16046" spans="1:28">
      <c r="A16046" s="113"/>
      <c r="B16046" s="113"/>
      <c r="C16046" s="114"/>
      <c r="D16046" s="115"/>
      <c r="E16046" s="115"/>
      <c r="F16046" s="116"/>
      <c r="G16046" s="116"/>
      <c r="H16046" s="116"/>
      <c r="I16046" s="116"/>
      <c r="J16046" s="117"/>
      <c r="K16046" s="117"/>
      <c r="L16046" s="114"/>
      <c r="M16046" s="114"/>
      <c r="N16046" s="114"/>
      <c r="O16046" s="114"/>
      <c r="P16046" s="118"/>
      <c r="Q16046" s="118"/>
      <c r="R16046" s="118"/>
      <c r="S16046" s="118"/>
      <c r="T16046" s="118"/>
      <c r="U16046" s="118"/>
      <c r="V16046" s="118"/>
      <c r="W16046" s="118"/>
      <c r="X16046" s="118"/>
      <c r="Y16046" s="118"/>
      <c r="Z16046" s="118"/>
      <c r="AA16046" s="118"/>
      <c r="AB16046" s="118"/>
    </row>
    <row r="16047" spans="1:28">
      <c r="A16047" s="113"/>
      <c r="B16047" s="113"/>
      <c r="C16047" s="114"/>
      <c r="D16047" s="115"/>
      <c r="E16047" s="115"/>
      <c r="F16047" s="116"/>
      <c r="G16047" s="116"/>
      <c r="H16047" s="116"/>
      <c r="I16047" s="116"/>
      <c r="J16047" s="117"/>
      <c r="K16047" s="117"/>
      <c r="L16047" s="114"/>
      <c r="M16047" s="114"/>
      <c r="N16047" s="114"/>
      <c r="O16047" s="114"/>
      <c r="P16047" s="118"/>
      <c r="Q16047" s="118"/>
      <c r="R16047" s="118"/>
      <c r="S16047" s="118"/>
      <c r="T16047" s="118"/>
      <c r="U16047" s="118"/>
      <c r="V16047" s="118"/>
      <c r="W16047" s="118"/>
      <c r="X16047" s="118"/>
      <c r="Y16047" s="118"/>
      <c r="Z16047" s="118"/>
      <c r="AA16047" s="118"/>
      <c r="AB16047" s="118"/>
    </row>
    <row r="16048" spans="1:28">
      <c r="A16048" s="113"/>
      <c r="B16048" s="113"/>
      <c r="C16048" s="114"/>
      <c r="D16048" s="115"/>
      <c r="E16048" s="115"/>
      <c r="F16048" s="116"/>
      <c r="G16048" s="116"/>
      <c r="H16048" s="116"/>
      <c r="I16048" s="116"/>
      <c r="J16048" s="117"/>
      <c r="K16048" s="117"/>
      <c r="L16048" s="114"/>
      <c r="M16048" s="114"/>
      <c r="N16048" s="114"/>
      <c r="O16048" s="114"/>
      <c r="P16048" s="118"/>
      <c r="Q16048" s="118"/>
      <c r="R16048" s="118"/>
      <c r="S16048" s="118"/>
      <c r="T16048" s="118"/>
      <c r="U16048" s="118"/>
      <c r="V16048" s="118"/>
      <c r="W16048" s="118"/>
      <c r="X16048" s="118"/>
      <c r="Y16048" s="118"/>
      <c r="Z16048" s="118"/>
      <c r="AA16048" s="118"/>
      <c r="AB16048" s="118"/>
    </row>
    <row r="16049" spans="1:28">
      <c r="A16049" s="113"/>
      <c r="B16049" s="113"/>
      <c r="C16049" s="114"/>
      <c r="D16049" s="115"/>
      <c r="E16049" s="115"/>
      <c r="F16049" s="116"/>
      <c r="G16049" s="116"/>
      <c r="H16049" s="116"/>
      <c r="I16049" s="116"/>
      <c r="J16049" s="117"/>
      <c r="K16049" s="117"/>
      <c r="L16049" s="114"/>
      <c r="M16049" s="114"/>
      <c r="N16049" s="114"/>
      <c r="O16049" s="114"/>
      <c r="P16049" s="118"/>
      <c r="Q16049" s="118"/>
      <c r="R16049" s="118"/>
      <c r="S16049" s="118"/>
      <c r="T16049" s="118"/>
      <c r="U16049" s="118"/>
      <c r="V16049" s="118"/>
      <c r="W16049" s="118"/>
      <c r="X16049" s="118"/>
      <c r="Y16049" s="118"/>
      <c r="Z16049" s="118"/>
      <c r="AA16049" s="118"/>
      <c r="AB16049" s="118"/>
    </row>
    <row r="16050" spans="1:28">
      <c r="A16050" s="113"/>
      <c r="B16050" s="113"/>
      <c r="C16050" s="114"/>
      <c r="D16050" s="115"/>
      <c r="E16050" s="115"/>
      <c r="F16050" s="116"/>
      <c r="G16050" s="116"/>
      <c r="H16050" s="116"/>
      <c r="I16050" s="116"/>
      <c r="J16050" s="117"/>
      <c r="K16050" s="117"/>
      <c r="L16050" s="114"/>
      <c r="M16050" s="114"/>
      <c r="N16050" s="114"/>
      <c r="O16050" s="114"/>
      <c r="P16050" s="118"/>
      <c r="Q16050" s="118"/>
      <c r="R16050" s="118"/>
      <c r="S16050" s="118"/>
      <c r="T16050" s="118"/>
      <c r="U16050" s="118"/>
      <c r="V16050" s="118"/>
      <c r="W16050" s="118"/>
      <c r="X16050" s="118"/>
      <c r="Y16050" s="118"/>
      <c r="Z16050" s="118"/>
      <c r="AA16050" s="118"/>
      <c r="AB16050" s="118"/>
    </row>
    <row r="16051" spans="1:28">
      <c r="A16051" s="113"/>
      <c r="B16051" s="113"/>
      <c r="C16051" s="114"/>
      <c r="D16051" s="115"/>
      <c r="E16051" s="115"/>
      <c r="F16051" s="116"/>
      <c r="G16051" s="116"/>
      <c r="H16051" s="116"/>
      <c r="I16051" s="116"/>
      <c r="J16051" s="117"/>
      <c r="K16051" s="117"/>
      <c r="L16051" s="114"/>
      <c r="M16051" s="114"/>
      <c r="N16051" s="114"/>
      <c r="O16051" s="114"/>
      <c r="P16051" s="118"/>
      <c r="Q16051" s="118"/>
      <c r="R16051" s="118"/>
      <c r="S16051" s="118"/>
      <c r="T16051" s="118"/>
      <c r="U16051" s="118"/>
      <c r="V16051" s="118"/>
      <c r="W16051" s="118"/>
      <c r="X16051" s="118"/>
      <c r="Y16051" s="118"/>
      <c r="Z16051" s="118"/>
      <c r="AA16051" s="118"/>
      <c r="AB16051" s="118"/>
    </row>
    <row r="16052" spans="1:28">
      <c r="A16052" s="113"/>
      <c r="B16052" s="113"/>
      <c r="C16052" s="114"/>
      <c r="D16052" s="115"/>
      <c r="E16052" s="115"/>
      <c r="F16052" s="116"/>
      <c r="G16052" s="116"/>
      <c r="H16052" s="116"/>
      <c r="I16052" s="116"/>
      <c r="J16052" s="117"/>
      <c r="K16052" s="117"/>
      <c r="L16052" s="114"/>
      <c r="M16052" s="114"/>
      <c r="N16052" s="114"/>
      <c r="O16052" s="114"/>
      <c r="P16052" s="118"/>
      <c r="Q16052" s="118"/>
      <c r="R16052" s="118"/>
      <c r="S16052" s="118"/>
      <c r="T16052" s="118"/>
      <c r="U16052" s="118"/>
      <c r="V16052" s="118"/>
      <c r="W16052" s="118"/>
      <c r="X16052" s="118"/>
      <c r="Y16052" s="118"/>
      <c r="Z16052" s="118"/>
      <c r="AA16052" s="118"/>
      <c r="AB16052" s="118"/>
    </row>
    <row r="16053" spans="1:28">
      <c r="A16053" s="113"/>
      <c r="B16053" s="113"/>
      <c r="C16053" s="114"/>
      <c r="D16053" s="115"/>
      <c r="E16053" s="115"/>
      <c r="F16053" s="116"/>
      <c r="G16053" s="116"/>
      <c r="H16053" s="116"/>
      <c r="I16053" s="116"/>
      <c r="J16053" s="117"/>
      <c r="K16053" s="117"/>
      <c r="L16053" s="114"/>
      <c r="M16053" s="114"/>
      <c r="N16053" s="114"/>
      <c r="O16053" s="114"/>
      <c r="P16053" s="118"/>
      <c r="Q16053" s="118"/>
      <c r="R16053" s="118"/>
      <c r="S16053" s="118"/>
      <c r="T16053" s="118"/>
      <c r="U16053" s="118"/>
      <c r="V16053" s="118"/>
      <c r="W16053" s="118"/>
      <c r="X16053" s="118"/>
      <c r="Y16053" s="118"/>
      <c r="Z16053" s="118"/>
      <c r="AA16053" s="118"/>
      <c r="AB16053" s="118"/>
    </row>
    <row r="16054" spans="1:28">
      <c r="A16054" s="113"/>
      <c r="B16054" s="113"/>
      <c r="C16054" s="114"/>
      <c r="D16054" s="115"/>
      <c r="E16054" s="115"/>
      <c r="F16054" s="116"/>
      <c r="G16054" s="116"/>
      <c r="H16054" s="116"/>
      <c r="I16054" s="116"/>
      <c r="J16054" s="117"/>
      <c r="K16054" s="117"/>
      <c r="L16054" s="114"/>
      <c r="M16054" s="114"/>
      <c r="N16054" s="114"/>
      <c r="O16054" s="114"/>
      <c r="P16054" s="118"/>
      <c r="Q16054" s="118"/>
      <c r="R16054" s="118"/>
      <c r="S16054" s="118"/>
      <c r="T16054" s="118"/>
      <c r="U16054" s="118"/>
      <c r="V16054" s="118"/>
      <c r="W16054" s="118"/>
      <c r="X16054" s="118"/>
      <c r="Y16054" s="118"/>
      <c r="Z16054" s="118"/>
      <c r="AA16054" s="118"/>
      <c r="AB16054" s="118"/>
    </row>
    <row r="16055" spans="1:28">
      <c r="A16055" s="113"/>
      <c r="B16055" s="113"/>
      <c r="C16055" s="114"/>
      <c r="D16055" s="115"/>
      <c r="E16055" s="115"/>
      <c r="F16055" s="116"/>
      <c r="G16055" s="116"/>
      <c r="H16055" s="116"/>
      <c r="I16055" s="116"/>
      <c r="J16055" s="117"/>
      <c r="K16055" s="117"/>
      <c r="L16055" s="114"/>
      <c r="M16055" s="114"/>
      <c r="N16055" s="114"/>
      <c r="O16055" s="114"/>
      <c r="P16055" s="118"/>
      <c r="Q16055" s="118"/>
      <c r="R16055" s="118"/>
      <c r="S16055" s="118"/>
      <c r="T16055" s="118"/>
      <c r="U16055" s="118"/>
      <c r="V16055" s="118"/>
      <c r="W16055" s="118"/>
      <c r="X16055" s="118"/>
      <c r="Y16055" s="118"/>
      <c r="Z16055" s="118"/>
      <c r="AA16055" s="118"/>
      <c r="AB16055" s="118"/>
    </row>
    <row r="16056" spans="1:28">
      <c r="A16056" s="113"/>
      <c r="B16056" s="113"/>
      <c r="C16056" s="114"/>
      <c r="D16056" s="115"/>
      <c r="E16056" s="115"/>
      <c r="F16056" s="116"/>
      <c r="G16056" s="116"/>
      <c r="H16056" s="116"/>
      <c r="I16056" s="116"/>
      <c r="J16056" s="117"/>
      <c r="K16056" s="117"/>
      <c r="L16056" s="114"/>
      <c r="M16056" s="114"/>
      <c r="N16056" s="114"/>
      <c r="O16056" s="114"/>
      <c r="P16056" s="118"/>
      <c r="Q16056" s="118"/>
      <c r="R16056" s="118"/>
      <c r="S16056" s="118"/>
      <c r="T16056" s="118"/>
      <c r="U16056" s="118"/>
      <c r="V16056" s="118"/>
      <c r="W16056" s="118"/>
      <c r="X16056" s="118"/>
      <c r="Y16056" s="118"/>
      <c r="Z16056" s="118"/>
      <c r="AA16056" s="118"/>
      <c r="AB16056" s="118"/>
    </row>
    <row r="16057" spans="1:28">
      <c r="A16057" s="113"/>
      <c r="B16057" s="113"/>
      <c r="C16057" s="114"/>
      <c r="D16057" s="115"/>
      <c r="E16057" s="115"/>
      <c r="F16057" s="116"/>
      <c r="G16057" s="116"/>
      <c r="H16057" s="116"/>
      <c r="I16057" s="116"/>
      <c r="J16057" s="117"/>
      <c r="K16057" s="117"/>
      <c r="L16057" s="114"/>
      <c r="M16057" s="114"/>
      <c r="N16057" s="114"/>
      <c r="O16057" s="114"/>
      <c r="P16057" s="118"/>
      <c r="Q16057" s="118"/>
      <c r="R16057" s="118"/>
      <c r="S16057" s="118"/>
      <c r="T16057" s="118"/>
      <c r="U16057" s="118"/>
      <c r="V16057" s="118"/>
      <c r="W16057" s="118"/>
      <c r="X16057" s="118"/>
      <c r="Y16057" s="118"/>
      <c r="Z16057" s="118"/>
      <c r="AA16057" s="118"/>
      <c r="AB16057" s="118"/>
    </row>
    <row r="16058" spans="1:28">
      <c r="A16058" s="113"/>
      <c r="B16058" s="113"/>
      <c r="C16058" s="114"/>
      <c r="D16058" s="115"/>
      <c r="E16058" s="115"/>
      <c r="F16058" s="116"/>
      <c r="G16058" s="116"/>
      <c r="H16058" s="116"/>
      <c r="I16058" s="116"/>
      <c r="J16058" s="117"/>
      <c r="K16058" s="117"/>
      <c r="L16058" s="114"/>
      <c r="M16058" s="114"/>
      <c r="N16058" s="114"/>
      <c r="O16058" s="114"/>
      <c r="P16058" s="118"/>
      <c r="Q16058" s="118"/>
      <c r="R16058" s="118"/>
      <c r="S16058" s="118"/>
      <c r="T16058" s="118"/>
      <c r="U16058" s="118"/>
      <c r="V16058" s="118"/>
      <c r="W16058" s="118"/>
      <c r="X16058" s="118"/>
      <c r="Y16058" s="118"/>
      <c r="Z16058" s="118"/>
      <c r="AA16058" s="118"/>
      <c r="AB16058" s="118"/>
    </row>
    <row r="16059" spans="1:28">
      <c r="A16059" s="113"/>
      <c r="B16059" s="113"/>
      <c r="C16059" s="114"/>
      <c r="D16059" s="115"/>
      <c r="E16059" s="115"/>
      <c r="F16059" s="116"/>
      <c r="G16059" s="116"/>
      <c r="H16059" s="116"/>
      <c r="I16059" s="116"/>
      <c r="J16059" s="117"/>
      <c r="K16059" s="117"/>
      <c r="L16059" s="114"/>
      <c r="M16059" s="114"/>
      <c r="N16059" s="114"/>
      <c r="O16059" s="114"/>
      <c r="P16059" s="118"/>
      <c r="Q16059" s="118"/>
      <c r="R16059" s="118"/>
      <c r="S16059" s="118"/>
      <c r="T16059" s="118"/>
      <c r="U16059" s="118"/>
      <c r="V16059" s="118"/>
      <c r="W16059" s="118"/>
      <c r="X16059" s="118"/>
      <c r="Y16059" s="118"/>
      <c r="Z16059" s="118"/>
      <c r="AA16059" s="118"/>
      <c r="AB16059" s="118"/>
    </row>
    <row r="16060" spans="1:28">
      <c r="A16060" s="113"/>
      <c r="B16060" s="113"/>
      <c r="C16060" s="114"/>
      <c r="D16060" s="115"/>
      <c r="E16060" s="115"/>
      <c r="F16060" s="116"/>
      <c r="G16060" s="116"/>
      <c r="H16060" s="116"/>
      <c r="I16060" s="116"/>
      <c r="J16060" s="117"/>
      <c r="K16060" s="117"/>
      <c r="L16060" s="114"/>
      <c r="M16060" s="114"/>
      <c r="N16060" s="114"/>
      <c r="O16060" s="114"/>
      <c r="P16060" s="118"/>
      <c r="Q16060" s="118"/>
      <c r="R16060" s="118"/>
      <c r="S16060" s="118"/>
      <c r="T16060" s="118"/>
      <c r="U16060" s="118"/>
      <c r="V16060" s="118"/>
      <c r="W16060" s="118"/>
      <c r="X16060" s="118"/>
      <c r="Y16060" s="118"/>
      <c r="Z16060" s="118"/>
      <c r="AA16060" s="118"/>
      <c r="AB16060" s="118"/>
    </row>
    <row r="16061" spans="1:28">
      <c r="A16061" s="113"/>
      <c r="B16061" s="113"/>
      <c r="C16061" s="114"/>
      <c r="D16061" s="115"/>
      <c r="E16061" s="115"/>
      <c r="F16061" s="116"/>
      <c r="G16061" s="116"/>
      <c r="H16061" s="116"/>
      <c r="I16061" s="116"/>
      <c r="J16061" s="117"/>
      <c r="K16061" s="117"/>
      <c r="L16061" s="114"/>
      <c r="M16061" s="114"/>
      <c r="N16061" s="114"/>
      <c r="O16061" s="114"/>
      <c r="P16061" s="118"/>
      <c r="Q16061" s="118"/>
      <c r="R16061" s="118"/>
      <c r="S16061" s="118"/>
      <c r="T16061" s="118"/>
      <c r="U16061" s="118"/>
      <c r="V16061" s="118"/>
      <c r="W16061" s="118"/>
      <c r="X16061" s="118"/>
      <c r="Y16061" s="118"/>
      <c r="Z16061" s="118"/>
      <c r="AA16061" s="118"/>
      <c r="AB16061" s="118"/>
    </row>
    <row r="16062" spans="1:28">
      <c r="A16062" s="113"/>
      <c r="B16062" s="113"/>
      <c r="C16062" s="114"/>
      <c r="D16062" s="115"/>
      <c r="E16062" s="115"/>
      <c r="F16062" s="116"/>
      <c r="G16062" s="116"/>
      <c r="H16062" s="116"/>
      <c r="I16062" s="116"/>
      <c r="J16062" s="117"/>
      <c r="K16062" s="117"/>
      <c r="L16062" s="114"/>
      <c r="M16062" s="114"/>
      <c r="N16062" s="114"/>
      <c r="O16062" s="114"/>
      <c r="P16062" s="118"/>
      <c r="Q16062" s="118"/>
      <c r="R16062" s="118"/>
      <c r="S16062" s="118"/>
      <c r="T16062" s="118"/>
      <c r="U16062" s="118"/>
      <c r="V16062" s="118"/>
      <c r="W16062" s="118"/>
      <c r="X16062" s="118"/>
      <c r="Y16062" s="118"/>
      <c r="Z16062" s="118"/>
      <c r="AA16062" s="118"/>
      <c r="AB16062" s="118"/>
    </row>
    <row r="16063" spans="1:28">
      <c r="A16063" s="113"/>
      <c r="B16063" s="113"/>
      <c r="C16063" s="114"/>
      <c r="D16063" s="115"/>
      <c r="E16063" s="115"/>
      <c r="F16063" s="116"/>
      <c r="G16063" s="116"/>
      <c r="H16063" s="116"/>
      <c r="I16063" s="116"/>
      <c r="J16063" s="117"/>
      <c r="K16063" s="117"/>
      <c r="L16063" s="114"/>
      <c r="M16063" s="114"/>
      <c r="N16063" s="114"/>
      <c r="O16063" s="114"/>
      <c r="P16063" s="118"/>
      <c r="Q16063" s="118"/>
      <c r="R16063" s="118"/>
      <c r="S16063" s="118"/>
      <c r="T16063" s="118"/>
      <c r="U16063" s="118"/>
      <c r="V16063" s="118"/>
      <c r="W16063" s="118"/>
      <c r="X16063" s="118"/>
      <c r="Y16063" s="118"/>
      <c r="Z16063" s="118"/>
      <c r="AA16063" s="118"/>
      <c r="AB16063" s="118"/>
    </row>
    <row r="16064" spans="1:28">
      <c r="A16064" s="113"/>
      <c r="B16064" s="113"/>
      <c r="C16064" s="114"/>
      <c r="D16064" s="115"/>
      <c r="E16064" s="115"/>
      <c r="F16064" s="116"/>
      <c r="G16064" s="116"/>
      <c r="H16064" s="116"/>
      <c r="I16064" s="116"/>
      <c r="J16064" s="117"/>
      <c r="K16064" s="117"/>
      <c r="L16064" s="114"/>
      <c r="M16064" s="114"/>
      <c r="N16064" s="114"/>
      <c r="O16064" s="114"/>
      <c r="P16064" s="118"/>
      <c r="Q16064" s="118"/>
      <c r="R16064" s="118"/>
      <c r="S16064" s="118"/>
      <c r="T16064" s="118"/>
      <c r="U16064" s="118"/>
      <c r="V16064" s="118"/>
      <c r="W16064" s="118"/>
      <c r="X16064" s="118"/>
      <c r="Y16064" s="118"/>
      <c r="Z16064" s="118"/>
      <c r="AA16064" s="118"/>
      <c r="AB16064" s="118"/>
    </row>
    <row r="16065" spans="1:28">
      <c r="A16065" s="113"/>
      <c r="B16065" s="113"/>
      <c r="C16065" s="114"/>
      <c r="D16065" s="115"/>
      <c r="E16065" s="115"/>
      <c r="F16065" s="116"/>
      <c r="G16065" s="116"/>
      <c r="H16065" s="116"/>
      <c r="I16065" s="116"/>
      <c r="J16065" s="117"/>
      <c r="K16065" s="117"/>
      <c r="L16065" s="114"/>
      <c r="M16065" s="114"/>
      <c r="N16065" s="114"/>
      <c r="O16065" s="114"/>
      <c r="P16065" s="118"/>
      <c r="Q16065" s="118"/>
      <c r="R16065" s="118"/>
      <c r="S16065" s="118"/>
      <c r="T16065" s="118"/>
      <c r="U16065" s="118"/>
      <c r="V16065" s="118"/>
      <c r="W16065" s="118"/>
      <c r="X16065" s="118"/>
      <c r="Y16065" s="118"/>
      <c r="Z16065" s="118"/>
      <c r="AA16065" s="118"/>
      <c r="AB16065" s="118"/>
    </row>
    <row r="16066" spans="1:28">
      <c r="A16066" s="113"/>
      <c r="B16066" s="113"/>
      <c r="C16066" s="114"/>
      <c r="D16066" s="115"/>
      <c r="E16066" s="115"/>
      <c r="F16066" s="116"/>
      <c r="G16066" s="116"/>
      <c r="H16066" s="116"/>
      <c r="I16066" s="116"/>
      <c r="J16066" s="117"/>
      <c r="K16066" s="117"/>
      <c r="L16066" s="114"/>
      <c r="M16066" s="114"/>
      <c r="N16066" s="114"/>
      <c r="O16066" s="114"/>
      <c r="P16066" s="118"/>
      <c r="Q16066" s="118"/>
      <c r="R16066" s="118"/>
      <c r="S16066" s="118"/>
      <c r="T16066" s="118"/>
      <c r="U16066" s="118"/>
      <c r="V16066" s="118"/>
      <c r="W16066" s="118"/>
      <c r="X16066" s="118"/>
      <c r="Y16066" s="118"/>
      <c r="Z16066" s="118"/>
      <c r="AA16066" s="118"/>
      <c r="AB16066" s="118"/>
    </row>
    <row r="16067" spans="1:28">
      <c r="A16067" s="113"/>
      <c r="B16067" s="113"/>
      <c r="C16067" s="114"/>
      <c r="D16067" s="115"/>
      <c r="E16067" s="115"/>
      <c r="F16067" s="116"/>
      <c r="G16067" s="116"/>
      <c r="H16067" s="116"/>
      <c r="I16067" s="116"/>
      <c r="J16067" s="117"/>
      <c r="K16067" s="117"/>
      <c r="L16067" s="114"/>
      <c r="M16067" s="114"/>
      <c r="N16067" s="114"/>
      <c r="O16067" s="114"/>
      <c r="P16067" s="118"/>
      <c r="Q16067" s="118"/>
      <c r="R16067" s="118"/>
      <c r="S16067" s="118"/>
      <c r="T16067" s="118"/>
      <c r="U16067" s="118"/>
      <c r="V16067" s="118"/>
      <c r="W16067" s="118"/>
      <c r="X16067" s="118"/>
      <c r="Y16067" s="118"/>
      <c r="Z16067" s="118"/>
      <c r="AA16067" s="118"/>
      <c r="AB16067" s="118"/>
    </row>
    <row r="16068" spans="1:28">
      <c r="A16068" s="113"/>
      <c r="B16068" s="113"/>
      <c r="C16068" s="114"/>
      <c r="D16068" s="115"/>
      <c r="E16068" s="115"/>
      <c r="F16068" s="116"/>
      <c r="G16068" s="116"/>
      <c r="H16068" s="116"/>
      <c r="I16068" s="116"/>
      <c r="J16068" s="117"/>
      <c r="K16068" s="117"/>
      <c r="L16068" s="114"/>
      <c r="M16068" s="114"/>
      <c r="N16068" s="114"/>
      <c r="O16068" s="114"/>
      <c r="P16068" s="118"/>
      <c r="Q16068" s="118"/>
      <c r="R16068" s="118"/>
      <c r="S16068" s="118"/>
      <c r="T16068" s="118"/>
      <c r="U16068" s="118"/>
      <c r="V16068" s="118"/>
      <c r="W16068" s="118"/>
      <c r="X16068" s="118"/>
      <c r="Y16068" s="118"/>
      <c r="Z16068" s="118"/>
      <c r="AA16068" s="118"/>
      <c r="AB16068" s="118"/>
    </row>
    <row r="16069" spans="1:28">
      <c r="A16069" s="113"/>
      <c r="B16069" s="113"/>
      <c r="C16069" s="114"/>
      <c r="D16069" s="115"/>
      <c r="E16069" s="115"/>
      <c r="F16069" s="116"/>
      <c r="G16069" s="116"/>
      <c r="H16069" s="116"/>
      <c r="I16069" s="116"/>
      <c r="J16069" s="117"/>
      <c r="K16069" s="117"/>
      <c r="L16069" s="114"/>
      <c r="M16069" s="114"/>
      <c r="N16069" s="114"/>
      <c r="O16069" s="114"/>
      <c r="P16069" s="118"/>
      <c r="Q16069" s="118"/>
      <c r="R16069" s="118"/>
      <c r="S16069" s="118"/>
      <c r="T16069" s="118"/>
      <c r="U16069" s="118"/>
      <c r="V16069" s="118"/>
      <c r="W16069" s="118"/>
      <c r="X16069" s="118"/>
      <c r="Y16069" s="118"/>
      <c r="Z16069" s="118"/>
      <c r="AA16069" s="118"/>
      <c r="AB16069" s="118"/>
    </row>
    <row r="16070" spans="1:28">
      <c r="A16070" s="113"/>
      <c r="B16070" s="113"/>
      <c r="C16070" s="114"/>
      <c r="D16070" s="115"/>
      <c r="E16070" s="115"/>
      <c r="F16070" s="116"/>
      <c r="G16070" s="116"/>
      <c r="H16070" s="116"/>
      <c r="I16070" s="116"/>
      <c r="J16070" s="117"/>
      <c r="K16070" s="117"/>
      <c r="L16070" s="114"/>
      <c r="M16070" s="114"/>
      <c r="N16070" s="114"/>
      <c r="O16070" s="114"/>
      <c r="P16070" s="118"/>
      <c r="Q16070" s="118"/>
      <c r="R16070" s="118"/>
      <c r="S16070" s="118"/>
      <c r="T16070" s="118"/>
      <c r="U16070" s="118"/>
      <c r="V16070" s="118"/>
      <c r="W16070" s="118"/>
      <c r="X16070" s="118"/>
      <c r="Y16070" s="118"/>
      <c r="Z16070" s="118"/>
      <c r="AA16070" s="118"/>
      <c r="AB16070" s="118"/>
    </row>
    <row r="16071" spans="1:28">
      <c r="A16071" s="113"/>
      <c r="B16071" s="113"/>
      <c r="C16071" s="114"/>
      <c r="D16071" s="115"/>
      <c r="E16071" s="115"/>
      <c r="F16071" s="116"/>
      <c r="G16071" s="116"/>
      <c r="H16071" s="116"/>
      <c r="I16071" s="116"/>
      <c r="J16071" s="117"/>
      <c r="K16071" s="117"/>
      <c r="L16071" s="114"/>
      <c r="M16071" s="114"/>
      <c r="N16071" s="114"/>
      <c r="O16071" s="114"/>
      <c r="P16071" s="118"/>
      <c r="Q16071" s="118"/>
      <c r="R16071" s="118"/>
      <c r="S16071" s="118"/>
      <c r="T16071" s="118"/>
      <c r="U16071" s="118"/>
      <c r="V16071" s="118"/>
      <c r="W16071" s="118"/>
      <c r="X16071" s="118"/>
      <c r="Y16071" s="118"/>
      <c r="Z16071" s="118"/>
      <c r="AA16071" s="118"/>
      <c r="AB16071" s="118"/>
    </row>
    <row r="16072" spans="1:28">
      <c r="A16072" s="113"/>
      <c r="B16072" s="113"/>
      <c r="C16072" s="114"/>
      <c r="D16072" s="115"/>
      <c r="E16072" s="115"/>
      <c r="F16072" s="116"/>
      <c r="G16072" s="116"/>
      <c r="H16072" s="116"/>
      <c r="I16072" s="116"/>
      <c r="J16072" s="117"/>
      <c r="K16072" s="117"/>
      <c r="L16072" s="114"/>
      <c r="M16072" s="114"/>
      <c r="N16072" s="114"/>
      <c r="O16072" s="114"/>
      <c r="P16072" s="118"/>
      <c r="Q16072" s="118"/>
      <c r="R16072" s="118"/>
      <c r="S16072" s="118"/>
      <c r="T16072" s="118"/>
      <c r="U16072" s="118"/>
      <c r="V16072" s="118"/>
      <c r="W16072" s="118"/>
      <c r="X16072" s="118"/>
      <c r="Y16072" s="118"/>
      <c r="Z16072" s="118"/>
      <c r="AA16072" s="118"/>
      <c r="AB16072" s="118"/>
    </row>
    <row r="16073" spans="1:28">
      <c r="A16073" s="113"/>
      <c r="B16073" s="113"/>
      <c r="C16073" s="114"/>
      <c r="D16073" s="115"/>
      <c r="E16073" s="115"/>
      <c r="F16073" s="116"/>
      <c r="G16073" s="116"/>
      <c r="H16073" s="116"/>
      <c r="I16073" s="116"/>
      <c r="J16073" s="117"/>
      <c r="K16073" s="117"/>
      <c r="L16073" s="114"/>
      <c r="M16073" s="114"/>
      <c r="N16073" s="114"/>
      <c r="O16073" s="114"/>
      <c r="P16073" s="118"/>
      <c r="Q16073" s="118"/>
      <c r="R16073" s="118"/>
      <c r="S16073" s="118"/>
      <c r="T16073" s="118"/>
      <c r="U16073" s="118"/>
      <c r="V16073" s="118"/>
      <c r="W16073" s="118"/>
      <c r="X16073" s="118"/>
      <c r="Y16073" s="118"/>
      <c r="Z16073" s="118"/>
      <c r="AA16073" s="118"/>
      <c r="AB16073" s="118"/>
    </row>
    <row r="16074" spans="1:28">
      <c r="A16074" s="113"/>
      <c r="B16074" s="113"/>
      <c r="C16074" s="114"/>
      <c r="D16074" s="115"/>
      <c r="E16074" s="115"/>
      <c r="F16074" s="116"/>
      <c r="G16074" s="116"/>
      <c r="H16074" s="116"/>
      <c r="I16074" s="116"/>
      <c r="J16074" s="117"/>
      <c r="K16074" s="117"/>
      <c r="L16074" s="114"/>
      <c r="M16074" s="114"/>
      <c r="N16074" s="114"/>
      <c r="O16074" s="114"/>
      <c r="P16074" s="118"/>
      <c r="Q16074" s="118"/>
      <c r="R16074" s="118"/>
      <c r="S16074" s="118"/>
      <c r="T16074" s="118"/>
      <c r="U16074" s="118"/>
      <c r="V16074" s="118"/>
      <c r="W16074" s="118"/>
      <c r="X16074" s="118"/>
      <c r="Y16074" s="118"/>
      <c r="Z16074" s="118"/>
      <c r="AA16074" s="118"/>
      <c r="AB16074" s="118"/>
    </row>
    <row r="16075" spans="1:28">
      <c r="A16075" s="113"/>
      <c r="B16075" s="113"/>
      <c r="C16075" s="114"/>
      <c r="D16075" s="115"/>
      <c r="E16075" s="115"/>
      <c r="F16075" s="116"/>
      <c r="G16075" s="116"/>
      <c r="H16075" s="116"/>
      <c r="I16075" s="116"/>
      <c r="J16075" s="117"/>
      <c r="K16075" s="117"/>
      <c r="L16075" s="114"/>
      <c r="M16075" s="114"/>
      <c r="N16075" s="114"/>
      <c r="O16075" s="114"/>
      <c r="P16075" s="118"/>
      <c r="Q16075" s="118"/>
      <c r="R16075" s="118"/>
      <c r="S16075" s="118"/>
      <c r="T16075" s="118"/>
      <c r="U16075" s="118"/>
      <c r="V16075" s="118"/>
      <c r="W16075" s="118"/>
      <c r="X16075" s="118"/>
      <c r="Y16075" s="118"/>
      <c r="Z16075" s="118"/>
      <c r="AA16075" s="118"/>
      <c r="AB16075" s="118"/>
    </row>
    <row r="16076" spans="1:28">
      <c r="A16076" s="113"/>
      <c r="B16076" s="113"/>
      <c r="C16076" s="114"/>
      <c r="D16076" s="115"/>
      <c r="E16076" s="115"/>
      <c r="F16076" s="116"/>
      <c r="G16076" s="116"/>
      <c r="H16076" s="116"/>
      <c r="I16076" s="116"/>
      <c r="J16076" s="117"/>
      <c r="K16076" s="117"/>
      <c r="L16076" s="114"/>
      <c r="M16076" s="114"/>
      <c r="N16076" s="114"/>
      <c r="O16076" s="114"/>
      <c r="P16076" s="118"/>
      <c r="Q16076" s="118"/>
      <c r="R16076" s="118"/>
      <c r="S16076" s="118"/>
      <c r="T16076" s="118"/>
      <c r="U16076" s="118"/>
      <c r="V16076" s="118"/>
      <c r="W16076" s="118"/>
      <c r="X16076" s="118"/>
      <c r="Y16076" s="118"/>
      <c r="Z16076" s="118"/>
      <c r="AA16076" s="118"/>
      <c r="AB16076" s="118"/>
    </row>
    <row r="16077" spans="1:28">
      <c r="A16077" s="113"/>
      <c r="B16077" s="113"/>
      <c r="C16077" s="114"/>
      <c r="D16077" s="115"/>
      <c r="E16077" s="115"/>
      <c r="F16077" s="116"/>
      <c r="G16077" s="116"/>
      <c r="H16077" s="116"/>
      <c r="I16077" s="116"/>
      <c r="J16077" s="117"/>
      <c r="K16077" s="117"/>
      <c r="L16077" s="114"/>
      <c r="M16077" s="114"/>
      <c r="N16077" s="114"/>
      <c r="O16077" s="114"/>
      <c r="P16077" s="118"/>
      <c r="Q16077" s="118"/>
      <c r="R16077" s="118"/>
      <c r="S16077" s="118"/>
      <c r="T16077" s="118"/>
      <c r="U16077" s="118"/>
      <c r="V16077" s="118"/>
      <c r="W16077" s="118"/>
      <c r="X16077" s="118"/>
      <c r="Y16077" s="118"/>
      <c r="Z16077" s="118"/>
      <c r="AA16077" s="118"/>
      <c r="AB16077" s="118"/>
    </row>
    <row r="16078" spans="1:28">
      <c r="A16078" s="113"/>
      <c r="B16078" s="113"/>
      <c r="C16078" s="114"/>
      <c r="D16078" s="115"/>
      <c r="E16078" s="115"/>
      <c r="F16078" s="116"/>
      <c r="G16078" s="116"/>
      <c r="H16078" s="116"/>
      <c r="I16078" s="116"/>
      <c r="J16078" s="117"/>
      <c r="K16078" s="117"/>
      <c r="L16078" s="114"/>
      <c r="M16078" s="114"/>
      <c r="N16078" s="114"/>
      <c r="O16078" s="114"/>
      <c r="P16078" s="118"/>
      <c r="Q16078" s="118"/>
      <c r="R16078" s="118"/>
      <c r="S16078" s="118"/>
      <c r="T16078" s="118"/>
      <c r="U16078" s="118"/>
      <c r="V16078" s="118"/>
      <c r="W16078" s="118"/>
      <c r="X16078" s="118"/>
      <c r="Y16078" s="118"/>
      <c r="Z16078" s="118"/>
      <c r="AA16078" s="118"/>
      <c r="AB16078" s="118"/>
    </row>
    <row r="16079" spans="1:28">
      <c r="A16079" s="113"/>
      <c r="B16079" s="113"/>
      <c r="C16079" s="114"/>
      <c r="D16079" s="115"/>
      <c r="E16079" s="115"/>
      <c r="F16079" s="116"/>
      <c r="G16079" s="116"/>
      <c r="H16079" s="116"/>
      <c r="I16079" s="116"/>
      <c r="J16079" s="117"/>
      <c r="K16079" s="117"/>
      <c r="L16079" s="114"/>
      <c r="M16079" s="114"/>
      <c r="N16079" s="114"/>
      <c r="O16079" s="114"/>
      <c r="P16079" s="118"/>
      <c r="Q16079" s="118"/>
      <c r="R16079" s="118"/>
      <c r="S16079" s="118"/>
      <c r="T16079" s="118"/>
      <c r="U16079" s="118"/>
      <c r="V16079" s="118"/>
      <c r="W16079" s="118"/>
      <c r="X16079" s="118"/>
      <c r="Y16079" s="118"/>
      <c r="Z16079" s="118"/>
      <c r="AA16079" s="118"/>
      <c r="AB16079" s="118"/>
    </row>
    <row r="16080" spans="1:28">
      <c r="A16080" s="113"/>
      <c r="B16080" s="113"/>
      <c r="C16080" s="114"/>
      <c r="D16080" s="115"/>
      <c r="E16080" s="115"/>
      <c r="F16080" s="116"/>
      <c r="G16080" s="116"/>
      <c r="H16080" s="116"/>
      <c r="I16080" s="116"/>
      <c r="J16080" s="117"/>
      <c r="K16080" s="117"/>
      <c r="L16080" s="114"/>
      <c r="M16080" s="114"/>
      <c r="N16080" s="114"/>
      <c r="O16080" s="114"/>
      <c r="P16080" s="118"/>
      <c r="Q16080" s="118"/>
      <c r="R16080" s="118"/>
      <c r="S16080" s="118"/>
      <c r="T16080" s="118"/>
      <c r="U16080" s="118"/>
      <c r="V16080" s="118"/>
      <c r="W16080" s="118"/>
      <c r="X16080" s="118"/>
      <c r="Y16080" s="118"/>
      <c r="Z16080" s="118"/>
      <c r="AA16080" s="118"/>
      <c r="AB16080" s="118"/>
    </row>
    <row r="16081" spans="1:28">
      <c r="A16081" s="113"/>
      <c r="B16081" s="113"/>
      <c r="C16081" s="114"/>
      <c r="D16081" s="115"/>
      <c r="E16081" s="115"/>
      <c r="F16081" s="116"/>
      <c r="G16081" s="116"/>
      <c r="H16081" s="116"/>
      <c r="I16081" s="116"/>
      <c r="J16081" s="117"/>
      <c r="K16081" s="117"/>
      <c r="L16081" s="114"/>
      <c r="M16081" s="114"/>
      <c r="N16081" s="114"/>
      <c r="O16081" s="114"/>
      <c r="P16081" s="118"/>
      <c r="Q16081" s="118"/>
      <c r="R16081" s="118"/>
      <c r="S16081" s="118"/>
      <c r="T16081" s="118"/>
      <c r="U16081" s="118"/>
      <c r="V16081" s="118"/>
      <c r="W16081" s="118"/>
      <c r="X16081" s="118"/>
      <c r="Y16081" s="118"/>
      <c r="Z16081" s="118"/>
      <c r="AA16081" s="118"/>
      <c r="AB16081" s="118"/>
    </row>
    <row r="16082" spans="1:28">
      <c r="A16082" s="113"/>
      <c r="B16082" s="113"/>
      <c r="C16082" s="114"/>
      <c r="D16082" s="115"/>
      <c r="E16082" s="115"/>
      <c r="F16082" s="116"/>
      <c r="G16082" s="116"/>
      <c r="H16082" s="116"/>
      <c r="I16082" s="116"/>
      <c r="J16082" s="117"/>
      <c r="K16082" s="117"/>
      <c r="L16082" s="114"/>
      <c r="M16082" s="114"/>
      <c r="N16082" s="114"/>
      <c r="O16082" s="114"/>
      <c r="P16082" s="118"/>
      <c r="Q16082" s="118"/>
      <c r="R16082" s="118"/>
      <c r="S16082" s="118"/>
      <c r="T16082" s="118"/>
      <c r="U16082" s="118"/>
      <c r="V16082" s="118"/>
      <c r="W16082" s="118"/>
      <c r="X16082" s="118"/>
      <c r="Y16082" s="118"/>
      <c r="Z16082" s="118"/>
      <c r="AA16082" s="118"/>
      <c r="AB16082" s="118"/>
    </row>
    <row r="16083" spans="1:28">
      <c r="A16083" s="113"/>
      <c r="B16083" s="113"/>
      <c r="C16083" s="114"/>
      <c r="D16083" s="115"/>
      <c r="E16083" s="115"/>
      <c r="F16083" s="116"/>
      <c r="G16083" s="116"/>
      <c r="H16083" s="116"/>
      <c r="I16083" s="116"/>
      <c r="J16083" s="117"/>
      <c r="K16083" s="117"/>
      <c r="L16083" s="114"/>
      <c r="M16083" s="114"/>
      <c r="N16083" s="114"/>
      <c r="O16083" s="114"/>
      <c r="P16083" s="118"/>
      <c r="Q16083" s="118"/>
      <c r="R16083" s="118"/>
      <c r="S16083" s="118"/>
      <c r="T16083" s="118"/>
      <c r="U16083" s="118"/>
      <c r="V16083" s="118"/>
      <c r="W16083" s="118"/>
      <c r="X16083" s="118"/>
      <c r="Y16083" s="118"/>
      <c r="Z16083" s="118"/>
      <c r="AA16083" s="118"/>
      <c r="AB16083" s="118"/>
    </row>
    <row r="16084" spans="1:28">
      <c r="A16084" s="113"/>
      <c r="B16084" s="113"/>
      <c r="C16084" s="114"/>
      <c r="D16084" s="115"/>
      <c r="E16084" s="115"/>
      <c r="F16084" s="116"/>
      <c r="G16084" s="116"/>
      <c r="H16084" s="116"/>
      <c r="I16084" s="116"/>
      <c r="J16084" s="117"/>
      <c r="K16084" s="117"/>
      <c r="L16084" s="114"/>
      <c r="M16084" s="114"/>
      <c r="N16084" s="114"/>
      <c r="O16084" s="114"/>
      <c r="P16084" s="118"/>
      <c r="Q16084" s="118"/>
      <c r="R16084" s="118"/>
      <c r="S16084" s="118"/>
      <c r="T16084" s="118"/>
      <c r="U16084" s="118"/>
      <c r="V16084" s="118"/>
      <c r="W16084" s="118"/>
      <c r="X16084" s="118"/>
      <c r="Y16084" s="118"/>
      <c r="Z16084" s="118"/>
      <c r="AA16084" s="118"/>
      <c r="AB16084" s="118"/>
    </row>
    <row r="16085" spans="1:28">
      <c r="A16085" s="113"/>
      <c r="B16085" s="113"/>
      <c r="C16085" s="114"/>
      <c r="D16085" s="115"/>
      <c r="E16085" s="115"/>
      <c r="F16085" s="116"/>
      <c r="G16085" s="116"/>
      <c r="H16085" s="116"/>
      <c r="I16085" s="116"/>
      <c r="J16085" s="117"/>
      <c r="K16085" s="117"/>
      <c r="L16085" s="114"/>
      <c r="M16085" s="114"/>
      <c r="N16085" s="114"/>
      <c r="O16085" s="114"/>
      <c r="P16085" s="118"/>
      <c r="Q16085" s="118"/>
      <c r="R16085" s="118"/>
      <c r="S16085" s="118"/>
      <c r="T16085" s="118"/>
      <c r="U16085" s="118"/>
      <c r="V16085" s="118"/>
      <c r="W16085" s="118"/>
      <c r="X16085" s="118"/>
      <c r="Y16085" s="118"/>
      <c r="Z16085" s="118"/>
      <c r="AA16085" s="118"/>
      <c r="AB16085" s="118"/>
    </row>
    <row r="16086" spans="1:28">
      <c r="A16086" s="113"/>
      <c r="B16086" s="113"/>
      <c r="C16086" s="114"/>
      <c r="D16086" s="115"/>
      <c r="E16086" s="115"/>
      <c r="F16086" s="116"/>
      <c r="G16086" s="116"/>
      <c r="H16086" s="116"/>
      <c r="I16086" s="116"/>
      <c r="J16086" s="117"/>
      <c r="K16086" s="117"/>
      <c r="L16086" s="114"/>
      <c r="M16086" s="114"/>
      <c r="N16086" s="114"/>
      <c r="O16086" s="114"/>
      <c r="P16086" s="118"/>
      <c r="Q16086" s="118"/>
      <c r="R16086" s="118"/>
      <c r="S16086" s="118"/>
      <c r="T16086" s="118"/>
      <c r="U16086" s="118"/>
      <c r="V16086" s="118"/>
      <c r="W16086" s="118"/>
      <c r="X16086" s="118"/>
      <c r="Y16086" s="118"/>
      <c r="Z16086" s="118"/>
      <c r="AA16086" s="118"/>
      <c r="AB16086" s="118"/>
    </row>
    <row r="16087" spans="1:28">
      <c r="A16087" s="113"/>
      <c r="B16087" s="113"/>
      <c r="C16087" s="114"/>
      <c r="D16087" s="115"/>
      <c r="E16087" s="115"/>
      <c r="F16087" s="116"/>
      <c r="G16087" s="116"/>
      <c r="H16087" s="116"/>
      <c r="I16087" s="116"/>
      <c r="J16087" s="117"/>
      <c r="K16087" s="117"/>
      <c r="L16087" s="114"/>
      <c r="M16087" s="114"/>
      <c r="N16087" s="114"/>
      <c r="O16087" s="114"/>
      <c r="P16087" s="118"/>
      <c r="Q16087" s="118"/>
      <c r="R16087" s="118"/>
      <c r="S16087" s="118"/>
      <c r="T16087" s="118"/>
      <c r="U16087" s="118"/>
      <c r="V16087" s="118"/>
      <c r="W16087" s="118"/>
      <c r="X16087" s="118"/>
      <c r="Y16087" s="118"/>
      <c r="Z16087" s="118"/>
      <c r="AA16087" s="118"/>
      <c r="AB16087" s="118"/>
    </row>
    <row r="16088" spans="1:28">
      <c r="A16088" s="113"/>
      <c r="B16088" s="113"/>
      <c r="C16088" s="114"/>
      <c r="D16088" s="115"/>
      <c r="E16088" s="115"/>
      <c r="F16088" s="116"/>
      <c r="G16088" s="116"/>
      <c r="H16088" s="116"/>
      <c r="I16088" s="116"/>
      <c r="J16088" s="117"/>
      <c r="K16088" s="117"/>
      <c r="L16088" s="114"/>
      <c r="M16088" s="114"/>
      <c r="N16088" s="114"/>
      <c r="O16088" s="114"/>
      <c r="P16088" s="118"/>
      <c r="Q16088" s="118"/>
      <c r="R16088" s="118"/>
      <c r="S16088" s="118"/>
      <c r="T16088" s="118"/>
      <c r="U16088" s="118"/>
      <c r="V16088" s="118"/>
      <c r="W16088" s="118"/>
      <c r="X16088" s="118"/>
      <c r="Y16088" s="118"/>
      <c r="Z16088" s="118"/>
      <c r="AA16088" s="118"/>
      <c r="AB16088" s="118"/>
    </row>
    <row r="16089" spans="1:28">
      <c r="A16089" s="113"/>
      <c r="B16089" s="113"/>
      <c r="C16089" s="114"/>
      <c r="D16089" s="115"/>
      <c r="E16089" s="115"/>
      <c r="F16089" s="116"/>
      <c r="G16089" s="116"/>
      <c r="H16089" s="116"/>
      <c r="I16089" s="116"/>
      <c r="J16089" s="117"/>
      <c r="K16089" s="117"/>
      <c r="L16089" s="114"/>
      <c r="M16089" s="114"/>
      <c r="N16089" s="114"/>
      <c r="O16089" s="114"/>
      <c r="P16089" s="118"/>
      <c r="Q16089" s="118"/>
      <c r="R16089" s="118"/>
      <c r="S16089" s="118"/>
      <c r="T16089" s="118"/>
      <c r="U16089" s="118"/>
      <c r="V16089" s="118"/>
      <c r="W16089" s="118"/>
      <c r="X16089" s="118"/>
      <c r="Y16089" s="118"/>
      <c r="Z16089" s="118"/>
      <c r="AA16089" s="118"/>
      <c r="AB16089" s="118"/>
    </row>
    <row r="16090" spans="1:28">
      <c r="A16090" s="113"/>
      <c r="B16090" s="113"/>
      <c r="C16090" s="114"/>
      <c r="D16090" s="115"/>
      <c r="E16090" s="115"/>
      <c r="F16090" s="116"/>
      <c r="G16090" s="116"/>
      <c r="H16090" s="116"/>
      <c r="I16090" s="116"/>
      <c r="J16090" s="117"/>
      <c r="K16090" s="117"/>
      <c r="L16090" s="114"/>
      <c r="M16090" s="114"/>
      <c r="N16090" s="114"/>
      <c r="O16090" s="114"/>
      <c r="P16090" s="118"/>
      <c r="Q16090" s="118"/>
      <c r="R16090" s="118"/>
      <c r="S16090" s="118"/>
      <c r="T16090" s="118"/>
      <c r="U16090" s="118"/>
      <c r="V16090" s="118"/>
      <c r="W16090" s="118"/>
      <c r="X16090" s="118"/>
      <c r="Y16090" s="118"/>
      <c r="Z16090" s="118"/>
      <c r="AA16090" s="118"/>
      <c r="AB16090" s="118"/>
    </row>
    <row r="16091" spans="1:28">
      <c r="A16091" s="113"/>
      <c r="B16091" s="113"/>
      <c r="C16091" s="114"/>
      <c r="D16091" s="115"/>
      <c r="E16091" s="115"/>
      <c r="F16091" s="116"/>
      <c r="G16091" s="116"/>
      <c r="H16091" s="116"/>
      <c r="I16091" s="116"/>
      <c r="J16091" s="117"/>
      <c r="K16091" s="117"/>
      <c r="L16091" s="114"/>
      <c r="M16091" s="114"/>
      <c r="N16091" s="114"/>
      <c r="O16091" s="114"/>
      <c r="P16091" s="118"/>
      <c r="Q16091" s="118"/>
      <c r="R16091" s="118"/>
      <c r="S16091" s="118"/>
      <c r="T16091" s="118"/>
      <c r="U16091" s="118"/>
      <c r="V16091" s="118"/>
      <c r="W16091" s="118"/>
      <c r="X16091" s="118"/>
      <c r="Y16091" s="118"/>
      <c r="Z16091" s="118"/>
      <c r="AA16091" s="118"/>
      <c r="AB16091" s="118"/>
    </row>
    <row r="16092" spans="1:28">
      <c r="A16092" s="113"/>
      <c r="B16092" s="113"/>
      <c r="C16092" s="114"/>
      <c r="D16092" s="115"/>
      <c r="E16092" s="115"/>
      <c r="F16092" s="116"/>
      <c r="G16092" s="116"/>
      <c r="H16092" s="116"/>
      <c r="I16092" s="116"/>
      <c r="J16092" s="117"/>
      <c r="K16092" s="117"/>
      <c r="L16092" s="114"/>
      <c r="M16092" s="114"/>
      <c r="N16092" s="114"/>
      <c r="O16092" s="114"/>
      <c r="P16092" s="118"/>
      <c r="Q16092" s="118"/>
      <c r="R16092" s="118"/>
      <c r="S16092" s="118"/>
      <c r="T16092" s="118"/>
      <c r="U16092" s="118"/>
      <c r="V16092" s="118"/>
      <c r="W16092" s="118"/>
      <c r="X16092" s="118"/>
      <c r="Y16092" s="118"/>
      <c r="Z16092" s="118"/>
      <c r="AA16092" s="118"/>
      <c r="AB16092" s="118"/>
    </row>
    <row r="16093" spans="1:28">
      <c r="A16093" s="113"/>
      <c r="B16093" s="113"/>
      <c r="C16093" s="114"/>
      <c r="D16093" s="115"/>
      <c r="E16093" s="115"/>
      <c r="F16093" s="116"/>
      <c r="G16093" s="116"/>
      <c r="H16093" s="116"/>
      <c r="I16093" s="116"/>
      <c r="J16093" s="117"/>
      <c r="K16093" s="117"/>
      <c r="L16093" s="114"/>
      <c r="M16093" s="114"/>
      <c r="N16093" s="114"/>
      <c r="O16093" s="114"/>
      <c r="P16093" s="118"/>
      <c r="Q16093" s="118"/>
      <c r="R16093" s="118"/>
      <c r="S16093" s="118"/>
      <c r="T16093" s="118"/>
      <c r="U16093" s="118"/>
      <c r="V16093" s="118"/>
      <c r="W16093" s="118"/>
      <c r="X16093" s="118"/>
      <c r="Y16093" s="118"/>
      <c r="Z16093" s="118"/>
      <c r="AA16093" s="118"/>
      <c r="AB16093" s="118"/>
    </row>
    <row r="16094" spans="1:28">
      <c r="A16094" s="113"/>
      <c r="B16094" s="113"/>
      <c r="C16094" s="114"/>
      <c r="D16094" s="115"/>
      <c r="E16094" s="115"/>
      <c r="F16094" s="116"/>
      <c r="G16094" s="116"/>
      <c r="H16094" s="116"/>
      <c r="I16094" s="116"/>
      <c r="J16094" s="117"/>
      <c r="K16094" s="117"/>
      <c r="L16094" s="114"/>
      <c r="M16094" s="114"/>
      <c r="N16094" s="114"/>
      <c r="O16094" s="114"/>
      <c r="P16094" s="118"/>
      <c r="Q16094" s="118"/>
      <c r="R16094" s="118"/>
      <c r="S16094" s="118"/>
      <c r="T16094" s="118"/>
      <c r="U16094" s="118"/>
      <c r="V16094" s="118"/>
      <c r="W16094" s="118"/>
      <c r="X16094" s="118"/>
      <c r="Y16094" s="118"/>
      <c r="Z16094" s="118"/>
      <c r="AA16094" s="118"/>
      <c r="AB16094" s="118"/>
    </row>
    <row r="16095" spans="1:28">
      <c r="A16095" s="113"/>
      <c r="B16095" s="113"/>
      <c r="C16095" s="114"/>
      <c r="D16095" s="115"/>
      <c r="E16095" s="115"/>
      <c r="F16095" s="116"/>
      <c r="G16095" s="116"/>
      <c r="H16095" s="116"/>
      <c r="I16095" s="116"/>
      <c r="J16095" s="117"/>
      <c r="K16095" s="117"/>
      <c r="L16095" s="114"/>
      <c r="M16095" s="114"/>
      <c r="N16095" s="114"/>
      <c r="O16095" s="114"/>
      <c r="P16095" s="118"/>
      <c r="Q16095" s="118"/>
      <c r="R16095" s="118"/>
      <c r="S16095" s="118"/>
      <c r="T16095" s="118"/>
      <c r="U16095" s="118"/>
      <c r="V16095" s="118"/>
      <c r="W16095" s="118"/>
      <c r="X16095" s="118"/>
      <c r="Y16095" s="118"/>
      <c r="Z16095" s="118"/>
      <c r="AA16095" s="118"/>
      <c r="AB16095" s="118"/>
    </row>
    <row r="16096" spans="1:28">
      <c r="A16096" s="113"/>
      <c r="B16096" s="113"/>
      <c r="C16096" s="114"/>
      <c r="D16096" s="115"/>
      <c r="E16096" s="115"/>
      <c r="F16096" s="116"/>
      <c r="G16096" s="116"/>
      <c r="H16096" s="116"/>
      <c r="I16096" s="116"/>
      <c r="J16096" s="117"/>
      <c r="K16096" s="117"/>
      <c r="L16096" s="114"/>
      <c r="M16096" s="114"/>
      <c r="N16096" s="114"/>
      <c r="O16096" s="114"/>
      <c r="P16096" s="118"/>
      <c r="Q16096" s="118"/>
      <c r="R16096" s="118"/>
      <c r="S16096" s="118"/>
      <c r="T16096" s="118"/>
      <c r="U16096" s="118"/>
      <c r="V16096" s="118"/>
      <c r="W16096" s="118"/>
      <c r="X16096" s="118"/>
      <c r="Y16096" s="118"/>
      <c r="Z16096" s="118"/>
      <c r="AA16096" s="118"/>
      <c r="AB16096" s="118"/>
    </row>
    <row r="16097" spans="1:28">
      <c r="A16097" s="113"/>
      <c r="B16097" s="113"/>
      <c r="C16097" s="114"/>
      <c r="D16097" s="115"/>
      <c r="E16097" s="115"/>
      <c r="F16097" s="116"/>
      <c r="G16097" s="116"/>
      <c r="H16097" s="116"/>
      <c r="I16097" s="116"/>
      <c r="J16097" s="117"/>
      <c r="K16097" s="117"/>
      <c r="L16097" s="114"/>
      <c r="M16097" s="114"/>
      <c r="N16097" s="114"/>
      <c r="O16097" s="114"/>
      <c r="P16097" s="118"/>
      <c r="Q16097" s="118"/>
      <c r="R16097" s="118"/>
      <c r="S16097" s="118"/>
      <c r="T16097" s="118"/>
      <c r="U16097" s="118"/>
      <c r="V16097" s="118"/>
      <c r="W16097" s="118"/>
      <c r="X16097" s="118"/>
      <c r="Y16097" s="118"/>
      <c r="Z16097" s="118"/>
      <c r="AA16097" s="118"/>
      <c r="AB16097" s="118"/>
    </row>
    <row r="16098" spans="1:28">
      <c r="A16098" s="113"/>
      <c r="B16098" s="113"/>
      <c r="C16098" s="114"/>
      <c r="D16098" s="115"/>
      <c r="E16098" s="115"/>
      <c r="F16098" s="116"/>
      <c r="G16098" s="116"/>
      <c r="H16098" s="116"/>
      <c r="I16098" s="116"/>
      <c r="J16098" s="117"/>
      <c r="K16098" s="117"/>
      <c r="L16098" s="114"/>
      <c r="M16098" s="114"/>
      <c r="N16098" s="114"/>
      <c r="O16098" s="114"/>
      <c r="P16098" s="118"/>
      <c r="Q16098" s="118"/>
      <c r="R16098" s="118"/>
      <c r="S16098" s="118"/>
      <c r="T16098" s="118"/>
      <c r="U16098" s="118"/>
      <c r="V16098" s="118"/>
      <c r="W16098" s="118"/>
      <c r="X16098" s="118"/>
      <c r="Y16098" s="118"/>
      <c r="Z16098" s="118"/>
      <c r="AA16098" s="118"/>
      <c r="AB16098" s="118"/>
    </row>
    <row r="16099" spans="1:28">
      <c r="A16099" s="113"/>
      <c r="B16099" s="113"/>
      <c r="C16099" s="114"/>
      <c r="D16099" s="115"/>
      <c r="E16099" s="115"/>
      <c r="F16099" s="116"/>
      <c r="G16099" s="116"/>
      <c r="H16099" s="116"/>
      <c r="I16099" s="116"/>
      <c r="J16099" s="117"/>
      <c r="K16099" s="117"/>
      <c r="L16099" s="114"/>
      <c r="M16099" s="114"/>
      <c r="N16099" s="114"/>
      <c r="O16099" s="114"/>
      <c r="P16099" s="118"/>
      <c r="Q16099" s="118"/>
      <c r="R16099" s="118"/>
      <c r="S16099" s="118"/>
      <c r="T16099" s="118"/>
      <c r="U16099" s="118"/>
      <c r="V16099" s="118"/>
      <c r="W16099" s="118"/>
      <c r="X16099" s="118"/>
      <c r="Y16099" s="118"/>
      <c r="Z16099" s="118"/>
      <c r="AA16099" s="118"/>
      <c r="AB16099" s="118"/>
    </row>
    <row r="16100" spans="1:28">
      <c r="A16100" s="113"/>
      <c r="B16100" s="113"/>
      <c r="C16100" s="114"/>
      <c r="D16100" s="115"/>
      <c r="E16100" s="115"/>
      <c r="F16100" s="116"/>
      <c r="G16100" s="116"/>
      <c r="H16100" s="116"/>
      <c r="I16100" s="116"/>
      <c r="J16100" s="117"/>
      <c r="K16100" s="117"/>
      <c r="L16100" s="114"/>
      <c r="M16100" s="114"/>
      <c r="N16100" s="114"/>
      <c r="O16100" s="114"/>
      <c r="P16100" s="118"/>
      <c r="Q16100" s="118"/>
      <c r="R16100" s="118"/>
      <c r="S16100" s="118"/>
      <c r="T16100" s="118"/>
      <c r="U16100" s="118"/>
      <c r="V16100" s="118"/>
      <c r="W16100" s="118"/>
      <c r="X16100" s="118"/>
      <c r="Y16100" s="118"/>
      <c r="Z16100" s="118"/>
      <c r="AA16100" s="118"/>
      <c r="AB16100" s="118"/>
    </row>
    <row r="16101" spans="1:28">
      <c r="A16101" s="113"/>
      <c r="B16101" s="113"/>
      <c r="C16101" s="114"/>
      <c r="D16101" s="115"/>
      <c r="E16101" s="115"/>
      <c r="F16101" s="116"/>
      <c r="G16101" s="116"/>
      <c r="H16101" s="116"/>
      <c r="I16101" s="116"/>
      <c r="J16101" s="117"/>
      <c r="K16101" s="117"/>
      <c r="L16101" s="114"/>
      <c r="M16101" s="114"/>
      <c r="N16101" s="114"/>
      <c r="O16101" s="114"/>
      <c r="P16101" s="118"/>
      <c r="Q16101" s="118"/>
      <c r="R16101" s="118"/>
      <c r="S16101" s="118"/>
      <c r="T16101" s="118"/>
      <c r="U16101" s="118"/>
      <c r="V16101" s="118"/>
      <c r="W16101" s="118"/>
      <c r="X16101" s="118"/>
      <c r="Y16101" s="118"/>
      <c r="Z16101" s="118"/>
      <c r="AA16101" s="118"/>
      <c r="AB16101" s="118"/>
    </row>
    <row r="16102" spans="1:28">
      <c r="A16102" s="113"/>
      <c r="B16102" s="113"/>
      <c r="C16102" s="114"/>
      <c r="D16102" s="115"/>
      <c r="E16102" s="115"/>
      <c r="F16102" s="116"/>
      <c r="G16102" s="116"/>
      <c r="H16102" s="116"/>
      <c r="I16102" s="116"/>
      <c r="J16102" s="117"/>
      <c r="K16102" s="117"/>
      <c r="L16102" s="114"/>
      <c r="M16102" s="114"/>
      <c r="N16102" s="114"/>
      <c r="O16102" s="114"/>
      <c r="P16102" s="118"/>
      <c r="Q16102" s="118"/>
      <c r="R16102" s="118"/>
      <c r="S16102" s="118"/>
      <c r="T16102" s="118"/>
      <c r="U16102" s="118"/>
      <c r="V16102" s="118"/>
      <c r="W16102" s="118"/>
      <c r="X16102" s="118"/>
      <c r="Y16102" s="118"/>
      <c r="Z16102" s="118"/>
      <c r="AA16102" s="118"/>
      <c r="AB16102" s="118"/>
    </row>
    <row r="16103" spans="1:28">
      <c r="A16103" s="113"/>
      <c r="B16103" s="113"/>
      <c r="C16103" s="114"/>
      <c r="D16103" s="115"/>
      <c r="E16103" s="115"/>
      <c r="F16103" s="116"/>
      <c r="G16103" s="116"/>
      <c r="H16103" s="116"/>
      <c r="I16103" s="116"/>
      <c r="J16103" s="117"/>
      <c r="K16103" s="117"/>
      <c r="L16103" s="114"/>
      <c r="M16103" s="114"/>
      <c r="N16103" s="114"/>
      <c r="O16103" s="114"/>
      <c r="P16103" s="118"/>
      <c r="Q16103" s="118"/>
      <c r="R16103" s="118"/>
      <c r="S16103" s="118"/>
      <c r="T16103" s="118"/>
      <c r="U16103" s="118"/>
      <c r="V16103" s="118"/>
      <c r="W16103" s="118"/>
      <c r="X16103" s="118"/>
      <c r="Y16103" s="118"/>
      <c r="Z16103" s="118"/>
      <c r="AA16103" s="118"/>
      <c r="AB16103" s="118"/>
    </row>
    <row r="16104" spans="1:28">
      <c r="A16104" s="113"/>
      <c r="B16104" s="113"/>
      <c r="C16104" s="114"/>
      <c r="D16104" s="115"/>
      <c r="E16104" s="115"/>
      <c r="F16104" s="116"/>
      <c r="G16104" s="116"/>
      <c r="H16104" s="116"/>
      <c r="I16104" s="116"/>
      <c r="J16104" s="117"/>
      <c r="K16104" s="117"/>
      <c r="L16104" s="114"/>
      <c r="M16104" s="114"/>
      <c r="N16104" s="114"/>
      <c r="O16104" s="114"/>
      <c r="P16104" s="118"/>
      <c r="Q16104" s="118"/>
      <c r="R16104" s="118"/>
      <c r="S16104" s="118"/>
      <c r="T16104" s="118"/>
      <c r="U16104" s="118"/>
      <c r="V16104" s="118"/>
      <c r="W16104" s="118"/>
      <c r="X16104" s="118"/>
      <c r="Y16104" s="118"/>
      <c r="Z16104" s="118"/>
      <c r="AA16104" s="118"/>
      <c r="AB16104" s="118"/>
    </row>
    <row r="16105" spans="1:28">
      <c r="A16105" s="113"/>
      <c r="B16105" s="113"/>
      <c r="C16105" s="114"/>
      <c r="D16105" s="115"/>
      <c r="E16105" s="115"/>
      <c r="F16105" s="116"/>
      <c r="G16105" s="116"/>
      <c r="H16105" s="116"/>
      <c r="I16105" s="116"/>
      <c r="J16105" s="117"/>
      <c r="K16105" s="117"/>
      <c r="L16105" s="114"/>
      <c r="M16105" s="114"/>
      <c r="N16105" s="114"/>
      <c r="O16105" s="114"/>
      <c r="P16105" s="118"/>
      <c r="Q16105" s="118"/>
      <c r="R16105" s="118"/>
      <c r="S16105" s="118"/>
      <c r="T16105" s="118"/>
      <c r="U16105" s="118"/>
      <c r="V16105" s="118"/>
      <c r="W16105" s="118"/>
      <c r="X16105" s="118"/>
      <c r="Y16105" s="118"/>
      <c r="Z16105" s="118"/>
      <c r="AA16105" s="118"/>
      <c r="AB16105" s="118"/>
    </row>
    <row r="16106" spans="1:28">
      <c r="A16106" s="113"/>
      <c r="B16106" s="113"/>
      <c r="C16106" s="114"/>
      <c r="D16106" s="115"/>
      <c r="E16106" s="115"/>
      <c r="F16106" s="116"/>
      <c r="G16106" s="116"/>
      <c r="H16106" s="116"/>
      <c r="I16106" s="116"/>
      <c r="J16106" s="117"/>
      <c r="K16106" s="117"/>
      <c r="L16106" s="114"/>
      <c r="M16106" s="114"/>
      <c r="N16106" s="114"/>
      <c r="O16106" s="114"/>
      <c r="P16106" s="118"/>
      <c r="Q16106" s="118"/>
      <c r="R16106" s="118"/>
      <c r="S16106" s="118"/>
      <c r="T16106" s="118"/>
      <c r="U16106" s="118"/>
      <c r="V16106" s="118"/>
      <c r="W16106" s="118"/>
      <c r="X16106" s="118"/>
      <c r="Y16106" s="118"/>
      <c r="Z16106" s="118"/>
      <c r="AA16106" s="118"/>
      <c r="AB16106" s="118"/>
    </row>
    <row r="16107" spans="1:28">
      <c r="A16107" s="113"/>
      <c r="B16107" s="113"/>
      <c r="C16107" s="114"/>
      <c r="D16107" s="115"/>
      <c r="E16107" s="115"/>
      <c r="F16107" s="116"/>
      <c r="G16107" s="116"/>
      <c r="H16107" s="116"/>
      <c r="I16107" s="116"/>
      <c r="J16107" s="117"/>
      <c r="K16107" s="117"/>
      <c r="L16107" s="114"/>
      <c r="M16107" s="114"/>
      <c r="N16107" s="114"/>
      <c r="O16107" s="114"/>
      <c r="P16107" s="118"/>
      <c r="Q16107" s="118"/>
      <c r="R16107" s="118"/>
      <c r="S16107" s="118"/>
      <c r="T16107" s="118"/>
      <c r="U16107" s="118"/>
      <c r="V16107" s="118"/>
      <c r="W16107" s="118"/>
      <c r="X16107" s="118"/>
      <c r="Y16107" s="118"/>
      <c r="Z16107" s="118"/>
      <c r="AA16107" s="118"/>
      <c r="AB16107" s="118"/>
    </row>
    <row r="16108" spans="1:28">
      <c r="A16108" s="113"/>
      <c r="B16108" s="113"/>
      <c r="C16108" s="114"/>
      <c r="D16108" s="115"/>
      <c r="E16108" s="115"/>
      <c r="F16108" s="116"/>
      <c r="G16108" s="116"/>
      <c r="H16108" s="116"/>
      <c r="I16108" s="116"/>
      <c r="J16108" s="117"/>
      <c r="K16108" s="117"/>
      <c r="L16108" s="114"/>
      <c r="M16108" s="114"/>
      <c r="N16108" s="114"/>
      <c r="O16108" s="114"/>
      <c r="P16108" s="118"/>
      <c r="Q16108" s="118"/>
      <c r="R16108" s="118"/>
      <c r="S16108" s="118"/>
      <c r="T16108" s="118"/>
      <c r="U16108" s="118"/>
      <c r="V16108" s="118"/>
      <c r="W16108" s="118"/>
      <c r="X16108" s="118"/>
      <c r="Y16108" s="118"/>
      <c r="Z16108" s="118"/>
      <c r="AA16108" s="118"/>
      <c r="AB16108" s="118"/>
    </row>
    <row r="16109" spans="1:28">
      <c r="A16109" s="113"/>
      <c r="B16109" s="113"/>
      <c r="C16109" s="114"/>
      <c r="D16109" s="115"/>
      <c r="E16109" s="115"/>
      <c r="F16109" s="116"/>
      <c r="G16109" s="116"/>
      <c r="H16109" s="116"/>
      <c r="I16109" s="116"/>
      <c r="J16109" s="117"/>
      <c r="K16109" s="117"/>
      <c r="L16109" s="114"/>
      <c r="M16109" s="114"/>
      <c r="N16109" s="114"/>
      <c r="O16109" s="114"/>
      <c r="P16109" s="118"/>
      <c r="Q16109" s="118"/>
      <c r="R16109" s="118"/>
      <c r="S16109" s="118"/>
      <c r="T16109" s="118"/>
      <c r="U16109" s="118"/>
      <c r="V16109" s="118"/>
      <c r="W16109" s="118"/>
      <c r="X16109" s="118"/>
      <c r="Y16109" s="118"/>
      <c r="Z16109" s="118"/>
      <c r="AA16109" s="118"/>
      <c r="AB16109" s="118"/>
    </row>
    <row r="16110" spans="1:28">
      <c r="A16110" s="113"/>
      <c r="B16110" s="113"/>
      <c r="C16110" s="114"/>
      <c r="D16110" s="115"/>
      <c r="E16110" s="115"/>
      <c r="F16110" s="116"/>
      <c r="G16110" s="116"/>
      <c r="H16110" s="116"/>
      <c r="I16110" s="116"/>
      <c r="J16110" s="117"/>
      <c r="K16110" s="117"/>
      <c r="L16110" s="114"/>
      <c r="M16110" s="114"/>
      <c r="N16110" s="114"/>
      <c r="O16110" s="114"/>
      <c r="P16110" s="118"/>
      <c r="Q16110" s="118"/>
      <c r="R16110" s="118"/>
      <c r="S16110" s="118"/>
      <c r="T16110" s="118"/>
      <c r="U16110" s="118"/>
      <c r="V16110" s="118"/>
      <c r="W16110" s="118"/>
      <c r="X16110" s="118"/>
      <c r="Y16110" s="118"/>
      <c r="Z16110" s="118"/>
      <c r="AA16110" s="118"/>
      <c r="AB16110" s="118"/>
    </row>
    <row r="16111" spans="1:28">
      <c r="A16111" s="113"/>
      <c r="B16111" s="113"/>
      <c r="C16111" s="114"/>
      <c r="D16111" s="115"/>
      <c r="E16111" s="115"/>
      <c r="F16111" s="116"/>
      <c r="G16111" s="116"/>
      <c r="H16111" s="116"/>
      <c r="I16111" s="116"/>
      <c r="J16111" s="117"/>
      <c r="K16111" s="117"/>
      <c r="L16111" s="114"/>
      <c r="M16111" s="114"/>
      <c r="N16111" s="114"/>
      <c r="O16111" s="114"/>
      <c r="P16111" s="118"/>
      <c r="Q16111" s="118"/>
      <c r="R16111" s="118"/>
      <c r="S16111" s="118"/>
      <c r="T16111" s="118"/>
      <c r="U16111" s="118"/>
      <c r="V16111" s="118"/>
      <c r="W16111" s="118"/>
      <c r="X16111" s="118"/>
      <c r="Y16111" s="118"/>
      <c r="Z16111" s="118"/>
      <c r="AA16111" s="118"/>
      <c r="AB16111" s="118"/>
    </row>
    <row r="16112" spans="1:28">
      <c r="A16112" s="113"/>
      <c r="B16112" s="113"/>
      <c r="C16112" s="114"/>
      <c r="D16112" s="115"/>
      <c r="E16112" s="115"/>
      <c r="F16112" s="116"/>
      <c r="G16112" s="116"/>
      <c r="H16112" s="116"/>
      <c r="I16112" s="116"/>
      <c r="J16112" s="117"/>
      <c r="K16112" s="117"/>
      <c r="L16112" s="114"/>
      <c r="M16112" s="114"/>
      <c r="N16112" s="114"/>
      <c r="O16112" s="114"/>
      <c r="P16112" s="118"/>
      <c r="Q16112" s="118"/>
      <c r="R16112" s="118"/>
      <c r="S16112" s="118"/>
      <c r="T16112" s="118"/>
      <c r="U16112" s="118"/>
      <c r="V16112" s="118"/>
      <c r="W16112" s="118"/>
      <c r="X16112" s="118"/>
      <c r="Y16112" s="118"/>
      <c r="Z16112" s="118"/>
      <c r="AA16112" s="118"/>
      <c r="AB16112" s="118"/>
    </row>
    <row r="16113" spans="1:28">
      <c r="A16113" s="113"/>
      <c r="B16113" s="113"/>
      <c r="C16113" s="114"/>
      <c r="D16113" s="115"/>
      <c r="E16113" s="115"/>
      <c r="F16113" s="116"/>
      <c r="G16113" s="116"/>
      <c r="H16113" s="116"/>
      <c r="I16113" s="116"/>
      <c r="J16113" s="117"/>
      <c r="K16113" s="117"/>
      <c r="L16113" s="114"/>
      <c r="M16113" s="114"/>
      <c r="N16113" s="114"/>
      <c r="O16113" s="114"/>
      <c r="P16113" s="118"/>
      <c r="Q16113" s="118"/>
      <c r="R16113" s="118"/>
      <c r="S16113" s="118"/>
      <c r="T16113" s="118"/>
      <c r="U16113" s="118"/>
      <c r="V16113" s="118"/>
      <c r="W16113" s="118"/>
      <c r="X16113" s="118"/>
      <c r="Y16113" s="118"/>
      <c r="Z16113" s="118"/>
      <c r="AA16113" s="118"/>
      <c r="AB16113" s="118"/>
    </row>
    <row r="16114" spans="1:28">
      <c r="A16114" s="113"/>
      <c r="B16114" s="113"/>
      <c r="C16114" s="114"/>
      <c r="D16114" s="115"/>
      <c r="E16114" s="115"/>
      <c r="F16114" s="116"/>
      <c r="G16114" s="116"/>
      <c r="H16114" s="116"/>
      <c r="I16114" s="116"/>
      <c r="J16114" s="117"/>
      <c r="K16114" s="117"/>
      <c r="L16114" s="114"/>
      <c r="M16114" s="114"/>
      <c r="N16114" s="114"/>
      <c r="O16114" s="114"/>
      <c r="P16114" s="118"/>
      <c r="Q16114" s="118"/>
      <c r="R16114" s="118"/>
      <c r="S16114" s="118"/>
      <c r="T16114" s="118"/>
      <c r="U16114" s="118"/>
      <c r="V16114" s="118"/>
      <c r="W16114" s="118"/>
      <c r="X16114" s="118"/>
      <c r="Y16114" s="118"/>
      <c r="Z16114" s="118"/>
      <c r="AA16114" s="118"/>
      <c r="AB16114" s="118"/>
    </row>
    <row r="16115" spans="1:28">
      <c r="A16115" s="113"/>
      <c r="B16115" s="113"/>
      <c r="C16115" s="114"/>
      <c r="D16115" s="115"/>
      <c r="E16115" s="115"/>
      <c r="F16115" s="116"/>
      <c r="G16115" s="116"/>
      <c r="H16115" s="116"/>
      <c r="I16115" s="116"/>
      <c r="J16115" s="117"/>
      <c r="K16115" s="117"/>
      <c r="L16115" s="114"/>
      <c r="M16115" s="114"/>
      <c r="N16115" s="114"/>
      <c r="O16115" s="114"/>
      <c r="P16115" s="118"/>
      <c r="Q16115" s="118"/>
      <c r="R16115" s="118"/>
      <c r="S16115" s="118"/>
      <c r="T16115" s="118"/>
      <c r="U16115" s="118"/>
      <c r="V16115" s="118"/>
      <c r="W16115" s="118"/>
      <c r="X16115" s="118"/>
      <c r="Y16115" s="118"/>
      <c r="Z16115" s="118"/>
      <c r="AA16115" s="118"/>
      <c r="AB16115" s="118"/>
    </row>
    <row r="16116" spans="1:28">
      <c r="A16116" s="113"/>
      <c r="B16116" s="113"/>
      <c r="C16116" s="114"/>
      <c r="D16116" s="115"/>
      <c r="E16116" s="115"/>
      <c r="F16116" s="116"/>
      <c r="G16116" s="116"/>
      <c r="H16116" s="116"/>
      <c r="I16116" s="116"/>
      <c r="J16116" s="117"/>
      <c r="K16116" s="117"/>
      <c r="L16116" s="114"/>
      <c r="M16116" s="114"/>
      <c r="N16116" s="114"/>
      <c r="O16116" s="114"/>
      <c r="P16116" s="118"/>
      <c r="Q16116" s="118"/>
      <c r="R16116" s="118"/>
      <c r="S16116" s="118"/>
      <c r="T16116" s="118"/>
      <c r="U16116" s="118"/>
      <c r="V16116" s="118"/>
      <c r="W16116" s="118"/>
      <c r="X16116" s="118"/>
      <c r="Y16116" s="118"/>
      <c r="Z16116" s="118"/>
      <c r="AA16116" s="118"/>
      <c r="AB16116" s="118"/>
    </row>
    <row r="16117" spans="1:28">
      <c r="A16117" s="113"/>
      <c r="B16117" s="113"/>
      <c r="C16117" s="114"/>
      <c r="D16117" s="115"/>
      <c r="E16117" s="115"/>
      <c r="F16117" s="116"/>
      <c r="G16117" s="116"/>
      <c r="H16117" s="116"/>
      <c r="I16117" s="116"/>
      <c r="J16117" s="117"/>
      <c r="K16117" s="117"/>
      <c r="L16117" s="114"/>
      <c r="M16117" s="114"/>
      <c r="N16117" s="114"/>
      <c r="O16117" s="114"/>
      <c r="P16117" s="118"/>
      <c r="Q16117" s="118"/>
      <c r="R16117" s="118"/>
      <c r="S16117" s="118"/>
      <c r="T16117" s="118"/>
      <c r="U16117" s="118"/>
      <c r="V16117" s="118"/>
      <c r="W16117" s="118"/>
      <c r="X16117" s="118"/>
      <c r="Y16117" s="118"/>
      <c r="Z16117" s="118"/>
      <c r="AA16117" s="118"/>
      <c r="AB16117" s="118"/>
    </row>
    <row r="16118" spans="1:28">
      <c r="A16118" s="113"/>
      <c r="B16118" s="113"/>
      <c r="C16118" s="114"/>
      <c r="D16118" s="115"/>
      <c r="E16118" s="115"/>
      <c r="F16118" s="116"/>
      <c r="G16118" s="116"/>
      <c r="H16118" s="116"/>
      <c r="I16118" s="116"/>
      <c r="J16118" s="117"/>
      <c r="K16118" s="117"/>
      <c r="L16118" s="114"/>
      <c r="M16118" s="114"/>
      <c r="N16118" s="114"/>
      <c r="O16118" s="114"/>
      <c r="P16118" s="118"/>
      <c r="Q16118" s="118"/>
      <c r="R16118" s="118"/>
      <c r="S16118" s="118"/>
      <c r="T16118" s="118"/>
      <c r="U16118" s="118"/>
      <c r="V16118" s="118"/>
      <c r="W16118" s="118"/>
      <c r="X16118" s="118"/>
      <c r="Y16118" s="118"/>
      <c r="Z16118" s="118"/>
      <c r="AA16118" s="118"/>
      <c r="AB16118" s="118"/>
    </row>
    <row r="16119" spans="1:28">
      <c r="A16119" s="113"/>
      <c r="B16119" s="113"/>
      <c r="C16119" s="114"/>
      <c r="D16119" s="115"/>
      <c r="E16119" s="115"/>
      <c r="F16119" s="116"/>
      <c r="G16119" s="116"/>
      <c r="H16119" s="116"/>
      <c r="I16119" s="116"/>
      <c r="J16119" s="117"/>
      <c r="K16119" s="117"/>
      <c r="L16119" s="114"/>
      <c r="M16119" s="114"/>
      <c r="N16119" s="114"/>
      <c r="O16119" s="114"/>
      <c r="P16119" s="118"/>
      <c r="Q16119" s="118"/>
      <c r="R16119" s="118"/>
      <c r="S16119" s="118"/>
      <c r="T16119" s="118"/>
      <c r="U16119" s="118"/>
      <c r="V16119" s="118"/>
      <c r="W16119" s="118"/>
      <c r="X16119" s="118"/>
      <c r="Y16119" s="118"/>
      <c r="Z16119" s="118"/>
      <c r="AA16119" s="118"/>
      <c r="AB16119" s="118"/>
    </row>
    <row r="16120" spans="1:28">
      <c r="A16120" s="113"/>
      <c r="B16120" s="113"/>
      <c r="C16120" s="114"/>
      <c r="D16120" s="115"/>
      <c r="E16120" s="115"/>
      <c r="F16120" s="116"/>
      <c r="G16120" s="116"/>
      <c r="H16120" s="116"/>
      <c r="I16120" s="116"/>
      <c r="J16120" s="117"/>
      <c r="K16120" s="117"/>
      <c r="L16120" s="114"/>
      <c r="M16120" s="114"/>
      <c r="N16120" s="114"/>
      <c r="O16120" s="114"/>
      <c r="P16120" s="118"/>
      <c r="Q16120" s="118"/>
      <c r="R16120" s="118"/>
      <c r="S16120" s="118"/>
      <c r="T16120" s="118"/>
      <c r="U16120" s="118"/>
      <c r="V16120" s="118"/>
      <c r="W16120" s="118"/>
      <c r="X16120" s="118"/>
      <c r="Y16120" s="118"/>
      <c r="Z16120" s="118"/>
      <c r="AA16120" s="118"/>
      <c r="AB16120" s="118"/>
    </row>
    <row r="16121" spans="1:28">
      <c r="A16121" s="113"/>
      <c r="B16121" s="113"/>
      <c r="C16121" s="114"/>
      <c r="D16121" s="115"/>
      <c r="E16121" s="115"/>
      <c r="F16121" s="116"/>
      <c r="G16121" s="116"/>
      <c r="H16121" s="116"/>
      <c r="I16121" s="116"/>
      <c r="J16121" s="117"/>
      <c r="K16121" s="117"/>
      <c r="L16121" s="114"/>
      <c r="M16121" s="114"/>
      <c r="N16121" s="114"/>
      <c r="O16121" s="114"/>
      <c r="P16121" s="118"/>
      <c r="Q16121" s="118"/>
      <c r="R16121" s="118"/>
      <c r="S16121" s="118"/>
      <c r="T16121" s="118"/>
      <c r="U16121" s="118"/>
      <c r="V16121" s="118"/>
      <c r="W16121" s="118"/>
      <c r="X16121" s="118"/>
      <c r="Y16121" s="118"/>
      <c r="Z16121" s="118"/>
      <c r="AA16121" s="118"/>
      <c r="AB16121" s="118"/>
    </row>
    <row r="16122" spans="1:28">
      <c r="A16122" s="113"/>
      <c r="B16122" s="113"/>
      <c r="C16122" s="114"/>
      <c r="D16122" s="115"/>
      <c r="E16122" s="115"/>
      <c r="F16122" s="116"/>
      <c r="G16122" s="116"/>
      <c r="H16122" s="116"/>
      <c r="I16122" s="116"/>
      <c r="J16122" s="117"/>
      <c r="K16122" s="117"/>
      <c r="L16122" s="114"/>
      <c r="M16122" s="114"/>
      <c r="N16122" s="114"/>
      <c r="O16122" s="114"/>
      <c r="P16122" s="118"/>
      <c r="Q16122" s="118"/>
      <c r="R16122" s="118"/>
      <c r="S16122" s="118"/>
      <c r="T16122" s="118"/>
      <c r="U16122" s="118"/>
      <c r="V16122" s="118"/>
      <c r="W16122" s="118"/>
      <c r="X16122" s="118"/>
      <c r="Y16122" s="118"/>
      <c r="Z16122" s="118"/>
      <c r="AA16122" s="118"/>
      <c r="AB16122" s="118"/>
    </row>
    <row r="16123" spans="1:28">
      <c r="A16123" s="113"/>
      <c r="B16123" s="113"/>
      <c r="C16123" s="114"/>
      <c r="D16123" s="115"/>
      <c r="E16123" s="115"/>
      <c r="F16123" s="116"/>
      <c r="G16123" s="116"/>
      <c r="H16123" s="116"/>
      <c r="I16123" s="116"/>
      <c r="J16123" s="117"/>
      <c r="K16123" s="117"/>
      <c r="L16123" s="114"/>
      <c r="M16123" s="114"/>
      <c r="N16123" s="114"/>
      <c r="O16123" s="114"/>
      <c r="P16123" s="118"/>
      <c r="Q16123" s="118"/>
      <c r="R16123" s="118"/>
      <c r="S16123" s="118"/>
      <c r="T16123" s="118"/>
      <c r="U16123" s="118"/>
      <c r="V16123" s="118"/>
      <c r="W16123" s="118"/>
      <c r="X16123" s="118"/>
      <c r="Y16123" s="118"/>
      <c r="Z16123" s="118"/>
      <c r="AA16123" s="118"/>
      <c r="AB16123" s="118"/>
    </row>
    <row r="16124" spans="1:28">
      <c r="A16124" s="113"/>
      <c r="B16124" s="113"/>
      <c r="C16124" s="114"/>
      <c r="D16124" s="115"/>
      <c r="E16124" s="115"/>
      <c r="F16124" s="116"/>
      <c r="G16124" s="116"/>
      <c r="H16124" s="116"/>
      <c r="I16124" s="116"/>
      <c r="J16124" s="117"/>
      <c r="K16124" s="117"/>
      <c r="L16124" s="114"/>
      <c r="M16124" s="114"/>
      <c r="N16124" s="114"/>
      <c r="O16124" s="114"/>
      <c r="P16124" s="118"/>
      <c r="Q16124" s="118"/>
      <c r="R16124" s="118"/>
      <c r="S16124" s="118"/>
      <c r="T16124" s="118"/>
      <c r="U16124" s="118"/>
      <c r="V16124" s="118"/>
      <c r="W16124" s="118"/>
      <c r="X16124" s="118"/>
      <c r="Y16124" s="118"/>
      <c r="Z16124" s="118"/>
      <c r="AA16124" s="118"/>
      <c r="AB16124" s="118"/>
    </row>
    <row r="16125" spans="1:28">
      <c r="A16125" s="113"/>
      <c r="B16125" s="113"/>
      <c r="C16125" s="114"/>
      <c r="D16125" s="115"/>
      <c r="E16125" s="115"/>
      <c r="F16125" s="116"/>
      <c r="G16125" s="116"/>
      <c r="H16125" s="116"/>
      <c r="I16125" s="116"/>
      <c r="J16125" s="117"/>
      <c r="K16125" s="117"/>
      <c r="L16125" s="114"/>
      <c r="M16125" s="114"/>
      <c r="N16125" s="114"/>
      <c r="O16125" s="114"/>
      <c r="P16125" s="118"/>
      <c r="Q16125" s="118"/>
      <c r="R16125" s="118"/>
      <c r="S16125" s="118"/>
      <c r="T16125" s="118"/>
      <c r="U16125" s="118"/>
      <c r="V16125" s="118"/>
      <c r="W16125" s="118"/>
      <c r="X16125" s="118"/>
      <c r="Y16125" s="118"/>
      <c r="Z16125" s="118"/>
      <c r="AA16125" s="118"/>
      <c r="AB16125" s="118"/>
    </row>
    <row r="16126" spans="1:28">
      <c r="A16126" s="113"/>
      <c r="B16126" s="113"/>
      <c r="C16126" s="114"/>
      <c r="D16126" s="115"/>
      <c r="E16126" s="115"/>
      <c r="F16126" s="116"/>
      <c r="G16126" s="116"/>
      <c r="H16126" s="116"/>
      <c r="I16126" s="116"/>
      <c r="J16126" s="117"/>
      <c r="K16126" s="117"/>
      <c r="L16126" s="114"/>
      <c r="M16126" s="114"/>
      <c r="N16126" s="114"/>
      <c r="O16126" s="114"/>
      <c r="P16126" s="118"/>
      <c r="Q16126" s="118"/>
      <c r="R16126" s="118"/>
      <c r="S16126" s="118"/>
      <c r="T16126" s="118"/>
      <c r="U16126" s="118"/>
      <c r="V16126" s="118"/>
      <c r="W16126" s="118"/>
      <c r="X16126" s="118"/>
      <c r="Y16126" s="118"/>
      <c r="Z16126" s="118"/>
      <c r="AA16126" s="118"/>
      <c r="AB16126" s="118"/>
    </row>
    <row r="16127" spans="1:28">
      <c r="A16127" s="113"/>
      <c r="B16127" s="113"/>
      <c r="C16127" s="114"/>
      <c r="D16127" s="115"/>
      <c r="E16127" s="115"/>
      <c r="F16127" s="116"/>
      <c r="G16127" s="116"/>
      <c r="H16127" s="116"/>
      <c r="I16127" s="116"/>
      <c r="J16127" s="117"/>
      <c r="K16127" s="117"/>
      <c r="L16127" s="114"/>
      <c r="M16127" s="114"/>
      <c r="N16127" s="114"/>
      <c r="O16127" s="114"/>
      <c r="P16127" s="118"/>
      <c r="Q16127" s="118"/>
      <c r="R16127" s="118"/>
      <c r="S16127" s="118"/>
      <c r="T16127" s="118"/>
      <c r="U16127" s="118"/>
      <c r="V16127" s="118"/>
      <c r="W16127" s="118"/>
      <c r="X16127" s="118"/>
      <c r="Y16127" s="118"/>
      <c r="Z16127" s="118"/>
      <c r="AA16127" s="118"/>
      <c r="AB16127" s="118"/>
    </row>
    <row r="16128" spans="1:28">
      <c r="A16128" s="113"/>
      <c r="B16128" s="113"/>
      <c r="C16128" s="114"/>
      <c r="D16128" s="115"/>
      <c r="E16128" s="115"/>
      <c r="F16128" s="116"/>
      <c r="G16128" s="116"/>
      <c r="H16128" s="116"/>
      <c r="I16128" s="116"/>
      <c r="J16128" s="117"/>
      <c r="K16128" s="117"/>
      <c r="L16128" s="114"/>
      <c r="M16128" s="114"/>
      <c r="N16128" s="114"/>
      <c r="O16128" s="114"/>
      <c r="P16128" s="118"/>
      <c r="Q16128" s="118"/>
      <c r="R16128" s="118"/>
      <c r="S16128" s="118"/>
      <c r="T16128" s="118"/>
      <c r="U16128" s="118"/>
      <c r="V16128" s="118"/>
      <c r="W16128" s="118"/>
      <c r="X16128" s="118"/>
      <c r="Y16128" s="118"/>
      <c r="Z16128" s="118"/>
      <c r="AA16128" s="118"/>
      <c r="AB16128" s="118"/>
    </row>
    <row r="16129" spans="1:28">
      <c r="A16129" s="113"/>
      <c r="B16129" s="113"/>
      <c r="C16129" s="114"/>
      <c r="D16129" s="115"/>
      <c r="E16129" s="115"/>
      <c r="F16129" s="116"/>
      <c r="G16129" s="116"/>
      <c r="H16129" s="116"/>
      <c r="I16129" s="116"/>
      <c r="J16129" s="117"/>
      <c r="K16129" s="117"/>
      <c r="L16129" s="114"/>
      <c r="M16129" s="114"/>
      <c r="N16129" s="114"/>
      <c r="O16129" s="114"/>
      <c r="P16129" s="118"/>
      <c r="Q16129" s="118"/>
      <c r="R16129" s="118"/>
      <c r="S16129" s="118"/>
      <c r="T16129" s="118"/>
      <c r="U16129" s="118"/>
      <c r="V16129" s="118"/>
      <c r="W16129" s="118"/>
      <c r="X16129" s="118"/>
      <c r="Y16129" s="118"/>
      <c r="Z16129" s="118"/>
      <c r="AA16129" s="118"/>
      <c r="AB16129" s="118"/>
    </row>
    <row r="16130" spans="1:28">
      <c r="A16130" s="113"/>
      <c r="B16130" s="113"/>
      <c r="C16130" s="114"/>
      <c r="D16130" s="115"/>
      <c r="E16130" s="115"/>
      <c r="F16130" s="116"/>
      <c r="G16130" s="116"/>
      <c r="H16130" s="116"/>
      <c r="I16130" s="116"/>
      <c r="J16130" s="117"/>
      <c r="K16130" s="117"/>
      <c r="L16130" s="114"/>
      <c r="M16130" s="114"/>
      <c r="N16130" s="114"/>
      <c r="O16130" s="114"/>
      <c r="P16130" s="118"/>
      <c r="Q16130" s="118"/>
      <c r="R16130" s="118"/>
      <c r="S16130" s="118"/>
      <c r="T16130" s="118"/>
      <c r="U16130" s="118"/>
      <c r="V16130" s="118"/>
      <c r="W16130" s="118"/>
      <c r="X16130" s="118"/>
      <c r="Y16130" s="118"/>
      <c r="Z16130" s="118"/>
      <c r="AA16130" s="118"/>
      <c r="AB16130" s="118"/>
    </row>
    <row r="16131" spans="1:28">
      <c r="A16131" s="113"/>
      <c r="B16131" s="113"/>
      <c r="C16131" s="114"/>
      <c r="D16131" s="115"/>
      <c r="E16131" s="115"/>
      <c r="F16131" s="116"/>
      <c r="G16131" s="116"/>
      <c r="H16131" s="116"/>
      <c r="I16131" s="116"/>
      <c r="J16131" s="117"/>
      <c r="K16131" s="117"/>
      <c r="L16131" s="114"/>
      <c r="M16131" s="114"/>
      <c r="N16131" s="114"/>
      <c r="O16131" s="114"/>
      <c r="P16131" s="118"/>
      <c r="Q16131" s="118"/>
      <c r="R16131" s="118"/>
      <c r="S16131" s="118"/>
      <c r="T16131" s="118"/>
      <c r="U16131" s="118"/>
      <c r="V16131" s="118"/>
      <c r="W16131" s="118"/>
      <c r="X16131" s="118"/>
      <c r="Y16131" s="118"/>
      <c r="Z16131" s="118"/>
      <c r="AA16131" s="118"/>
      <c r="AB16131" s="118"/>
    </row>
    <row r="16132" spans="1:28">
      <c r="A16132" s="113"/>
      <c r="B16132" s="113"/>
      <c r="C16132" s="114"/>
      <c r="D16132" s="115"/>
      <c r="E16132" s="115"/>
      <c r="F16132" s="116"/>
      <c r="G16132" s="116"/>
      <c r="H16132" s="116"/>
      <c r="I16132" s="116"/>
      <c r="J16132" s="117"/>
      <c r="K16132" s="117"/>
      <c r="L16132" s="114"/>
      <c r="M16132" s="114"/>
      <c r="N16132" s="114"/>
      <c r="O16132" s="114"/>
      <c r="P16132" s="118"/>
      <c r="Q16132" s="118"/>
      <c r="R16132" s="118"/>
      <c r="S16132" s="118"/>
      <c r="T16132" s="118"/>
      <c r="U16132" s="118"/>
      <c r="V16132" s="118"/>
      <c r="W16132" s="118"/>
      <c r="X16132" s="118"/>
      <c r="Y16132" s="118"/>
      <c r="Z16132" s="118"/>
      <c r="AA16132" s="118"/>
      <c r="AB16132" s="118"/>
    </row>
    <row r="16133" spans="1:28">
      <c r="A16133" s="113"/>
      <c r="B16133" s="113"/>
      <c r="C16133" s="114"/>
      <c r="D16133" s="115"/>
      <c r="E16133" s="115"/>
      <c r="F16133" s="116"/>
      <c r="G16133" s="116"/>
      <c r="H16133" s="116"/>
      <c r="I16133" s="116"/>
      <c r="J16133" s="117"/>
      <c r="K16133" s="117"/>
      <c r="L16133" s="114"/>
      <c r="M16133" s="114"/>
      <c r="N16133" s="114"/>
      <c r="O16133" s="114"/>
      <c r="P16133" s="118"/>
      <c r="Q16133" s="118"/>
      <c r="R16133" s="118"/>
      <c r="S16133" s="118"/>
      <c r="T16133" s="118"/>
      <c r="U16133" s="118"/>
      <c r="V16133" s="118"/>
      <c r="W16133" s="118"/>
      <c r="X16133" s="118"/>
      <c r="Y16133" s="118"/>
      <c r="Z16133" s="118"/>
      <c r="AA16133" s="118"/>
      <c r="AB16133" s="118"/>
    </row>
    <row r="16134" spans="1:28">
      <c r="A16134" s="113"/>
      <c r="B16134" s="113"/>
      <c r="C16134" s="114"/>
      <c r="D16134" s="115"/>
      <c r="E16134" s="115"/>
      <c r="F16134" s="116"/>
      <c r="G16134" s="116"/>
      <c r="H16134" s="116"/>
      <c r="I16134" s="116"/>
      <c r="J16134" s="117"/>
      <c r="K16134" s="117"/>
      <c r="L16134" s="114"/>
      <c r="M16134" s="114"/>
      <c r="N16134" s="114"/>
      <c r="O16134" s="114"/>
      <c r="P16134" s="118"/>
      <c r="Q16134" s="118"/>
      <c r="R16134" s="118"/>
      <c r="S16134" s="118"/>
      <c r="T16134" s="118"/>
      <c r="U16134" s="118"/>
      <c r="V16134" s="118"/>
      <c r="W16134" s="118"/>
      <c r="X16134" s="118"/>
      <c r="Y16134" s="118"/>
      <c r="Z16134" s="118"/>
      <c r="AA16134" s="118"/>
      <c r="AB16134" s="118"/>
    </row>
    <row r="16135" spans="1:28">
      <c r="A16135" s="113"/>
      <c r="B16135" s="113"/>
      <c r="C16135" s="114"/>
      <c r="D16135" s="115"/>
      <c r="E16135" s="115"/>
      <c r="F16135" s="116"/>
      <c r="G16135" s="116"/>
      <c r="H16135" s="116"/>
      <c r="I16135" s="116"/>
      <c r="J16135" s="117"/>
      <c r="K16135" s="117"/>
      <c r="L16135" s="114"/>
      <c r="M16135" s="114"/>
      <c r="N16135" s="114"/>
      <c r="O16135" s="114"/>
      <c r="P16135" s="118"/>
      <c r="Q16135" s="118"/>
      <c r="R16135" s="118"/>
      <c r="S16135" s="118"/>
      <c r="T16135" s="118"/>
      <c r="U16135" s="118"/>
      <c r="V16135" s="118"/>
      <c r="W16135" s="118"/>
      <c r="X16135" s="118"/>
      <c r="Y16135" s="118"/>
      <c r="Z16135" s="118"/>
      <c r="AA16135" s="118"/>
      <c r="AB16135" s="118"/>
    </row>
    <row r="16136" spans="1:28">
      <c r="A16136" s="113"/>
      <c r="B16136" s="113"/>
      <c r="C16136" s="114"/>
      <c r="D16136" s="115"/>
      <c r="E16136" s="115"/>
      <c r="F16136" s="116"/>
      <c r="G16136" s="116"/>
      <c r="H16136" s="116"/>
      <c r="I16136" s="116"/>
      <c r="J16136" s="117"/>
      <c r="K16136" s="117"/>
      <c r="L16136" s="114"/>
      <c r="M16136" s="114"/>
      <c r="N16136" s="114"/>
      <c r="O16136" s="114"/>
      <c r="P16136" s="118"/>
      <c r="Q16136" s="118"/>
      <c r="R16136" s="118"/>
      <c r="S16136" s="118"/>
      <c r="T16136" s="118"/>
      <c r="U16136" s="118"/>
      <c r="V16136" s="118"/>
      <c r="W16136" s="118"/>
      <c r="X16136" s="118"/>
      <c r="Y16136" s="118"/>
      <c r="Z16136" s="118"/>
      <c r="AA16136" s="118"/>
      <c r="AB16136" s="118"/>
    </row>
    <row r="16137" spans="1:28">
      <c r="A16137" s="113"/>
      <c r="B16137" s="113"/>
      <c r="C16137" s="114"/>
      <c r="D16137" s="115"/>
      <c r="E16137" s="115"/>
      <c r="F16137" s="116"/>
      <c r="G16137" s="116"/>
      <c r="H16137" s="116"/>
      <c r="I16137" s="116"/>
      <c r="J16137" s="117"/>
      <c r="K16137" s="117"/>
      <c r="L16137" s="114"/>
      <c r="M16137" s="114"/>
      <c r="N16137" s="114"/>
      <c r="O16137" s="114"/>
      <c r="P16137" s="118"/>
      <c r="Q16137" s="118"/>
      <c r="R16137" s="118"/>
      <c r="S16137" s="118"/>
      <c r="T16137" s="118"/>
      <c r="U16137" s="118"/>
      <c r="V16137" s="118"/>
      <c r="W16137" s="118"/>
      <c r="X16137" s="118"/>
      <c r="Y16137" s="118"/>
      <c r="Z16137" s="118"/>
      <c r="AA16137" s="118"/>
      <c r="AB16137" s="118"/>
    </row>
    <row r="16138" spans="1:28">
      <c r="A16138" s="113"/>
      <c r="B16138" s="113"/>
      <c r="C16138" s="114"/>
      <c r="D16138" s="115"/>
      <c r="E16138" s="115"/>
      <c r="F16138" s="116"/>
      <c r="G16138" s="116"/>
      <c r="H16138" s="116"/>
      <c r="I16138" s="116"/>
      <c r="J16138" s="117"/>
      <c r="K16138" s="117"/>
      <c r="L16138" s="114"/>
      <c r="M16138" s="114"/>
      <c r="N16138" s="114"/>
      <c r="O16138" s="114"/>
      <c r="P16138" s="118"/>
      <c r="Q16138" s="118"/>
      <c r="R16138" s="118"/>
      <c r="S16138" s="118"/>
      <c r="T16138" s="118"/>
      <c r="U16138" s="118"/>
      <c r="V16138" s="118"/>
      <c r="W16138" s="118"/>
      <c r="X16138" s="118"/>
      <c r="Y16138" s="118"/>
      <c r="Z16138" s="118"/>
      <c r="AA16138" s="118"/>
      <c r="AB16138" s="118"/>
    </row>
    <row r="16139" spans="1:28">
      <c r="A16139" s="113"/>
      <c r="B16139" s="113"/>
      <c r="C16139" s="114"/>
      <c r="D16139" s="115"/>
      <c r="E16139" s="115"/>
      <c r="F16139" s="116"/>
      <c r="G16139" s="116"/>
      <c r="H16139" s="116"/>
      <c r="I16139" s="116"/>
      <c r="J16139" s="117"/>
      <c r="K16139" s="117"/>
      <c r="L16139" s="114"/>
      <c r="M16139" s="114"/>
      <c r="N16139" s="114"/>
      <c r="O16139" s="114"/>
      <c r="P16139" s="118"/>
      <c r="Q16139" s="118"/>
      <c r="R16139" s="118"/>
      <c r="S16139" s="118"/>
      <c r="T16139" s="118"/>
      <c r="U16139" s="118"/>
      <c r="V16139" s="118"/>
      <c r="W16139" s="118"/>
      <c r="X16139" s="118"/>
      <c r="Y16139" s="118"/>
      <c r="Z16139" s="118"/>
      <c r="AA16139" s="118"/>
      <c r="AB16139" s="118"/>
    </row>
    <row r="16140" spans="1:28">
      <c r="A16140" s="113"/>
      <c r="B16140" s="113"/>
      <c r="C16140" s="114"/>
      <c r="D16140" s="115"/>
      <c r="E16140" s="115"/>
      <c r="F16140" s="116"/>
      <c r="G16140" s="116"/>
      <c r="H16140" s="116"/>
      <c r="I16140" s="116"/>
      <c r="J16140" s="117"/>
      <c r="K16140" s="117"/>
      <c r="L16140" s="114"/>
      <c r="M16140" s="114"/>
      <c r="N16140" s="114"/>
      <c r="O16140" s="114"/>
      <c r="P16140" s="118"/>
      <c r="Q16140" s="118"/>
      <c r="R16140" s="118"/>
      <c r="S16140" s="118"/>
      <c r="T16140" s="118"/>
      <c r="U16140" s="118"/>
      <c r="V16140" s="118"/>
      <c r="W16140" s="118"/>
      <c r="X16140" s="118"/>
      <c r="Y16140" s="118"/>
      <c r="Z16140" s="118"/>
      <c r="AA16140" s="118"/>
      <c r="AB16140" s="118"/>
    </row>
    <row r="16141" spans="1:28">
      <c r="A16141" s="113"/>
      <c r="B16141" s="113"/>
      <c r="C16141" s="114"/>
      <c r="D16141" s="115"/>
      <c r="E16141" s="115"/>
      <c r="F16141" s="116"/>
      <c r="G16141" s="116"/>
      <c r="H16141" s="116"/>
      <c r="I16141" s="116"/>
      <c r="J16141" s="117"/>
      <c r="K16141" s="117"/>
      <c r="L16141" s="114"/>
      <c r="M16141" s="114"/>
      <c r="N16141" s="114"/>
      <c r="O16141" s="114"/>
      <c r="P16141" s="118"/>
      <c r="Q16141" s="118"/>
      <c r="R16141" s="118"/>
      <c r="S16141" s="118"/>
      <c r="T16141" s="118"/>
      <c r="U16141" s="118"/>
      <c r="V16141" s="118"/>
      <c r="W16141" s="118"/>
      <c r="X16141" s="118"/>
      <c r="Y16141" s="118"/>
      <c r="Z16141" s="118"/>
      <c r="AA16141" s="118"/>
      <c r="AB16141" s="118"/>
    </row>
    <row r="16142" spans="1:28">
      <c r="A16142" s="113"/>
      <c r="B16142" s="113"/>
      <c r="C16142" s="114"/>
      <c r="D16142" s="115"/>
      <c r="E16142" s="115"/>
      <c r="F16142" s="116"/>
      <c r="G16142" s="116"/>
      <c r="H16142" s="116"/>
      <c r="I16142" s="116"/>
      <c r="J16142" s="117"/>
      <c r="K16142" s="117"/>
      <c r="L16142" s="114"/>
      <c r="M16142" s="114"/>
      <c r="N16142" s="114"/>
      <c r="O16142" s="114"/>
      <c r="P16142" s="118"/>
      <c r="Q16142" s="118"/>
      <c r="R16142" s="118"/>
      <c r="S16142" s="118"/>
      <c r="T16142" s="118"/>
      <c r="U16142" s="118"/>
      <c r="V16142" s="118"/>
      <c r="W16142" s="118"/>
      <c r="X16142" s="118"/>
      <c r="Y16142" s="118"/>
      <c r="Z16142" s="118"/>
      <c r="AA16142" s="118"/>
      <c r="AB16142" s="118"/>
    </row>
    <row r="16143" spans="1:28">
      <c r="A16143" s="113"/>
      <c r="B16143" s="113"/>
      <c r="C16143" s="114"/>
      <c r="D16143" s="115"/>
      <c r="E16143" s="115"/>
      <c r="F16143" s="116"/>
      <c r="G16143" s="116"/>
      <c r="H16143" s="116"/>
      <c r="I16143" s="116"/>
      <c r="J16143" s="117"/>
      <c r="K16143" s="117"/>
      <c r="L16143" s="114"/>
      <c r="M16143" s="114"/>
      <c r="N16143" s="114"/>
      <c r="O16143" s="114"/>
      <c r="P16143" s="118"/>
      <c r="Q16143" s="118"/>
      <c r="R16143" s="118"/>
      <c r="S16143" s="118"/>
      <c r="T16143" s="118"/>
      <c r="U16143" s="118"/>
      <c r="V16143" s="118"/>
      <c r="W16143" s="118"/>
      <c r="X16143" s="118"/>
      <c r="Y16143" s="118"/>
      <c r="Z16143" s="118"/>
      <c r="AA16143" s="118"/>
      <c r="AB16143" s="118"/>
    </row>
    <row r="16144" spans="1:28">
      <c r="A16144" s="113"/>
      <c r="B16144" s="113"/>
      <c r="C16144" s="114"/>
      <c r="D16144" s="115"/>
      <c r="E16144" s="115"/>
      <c r="F16144" s="116"/>
      <c r="G16144" s="116"/>
      <c r="H16144" s="116"/>
      <c r="I16144" s="116"/>
      <c r="J16144" s="117"/>
      <c r="K16144" s="117"/>
      <c r="L16144" s="114"/>
      <c r="M16144" s="114"/>
      <c r="N16144" s="114"/>
      <c r="O16144" s="114"/>
      <c r="P16144" s="118"/>
      <c r="Q16144" s="118"/>
      <c r="R16144" s="118"/>
      <c r="S16144" s="118"/>
      <c r="T16144" s="118"/>
      <c r="U16144" s="118"/>
      <c r="V16144" s="118"/>
      <c r="W16144" s="118"/>
      <c r="X16144" s="118"/>
      <c r="Y16144" s="118"/>
      <c r="Z16144" s="118"/>
      <c r="AA16144" s="118"/>
      <c r="AB16144" s="118"/>
    </row>
    <row r="16145" spans="1:28">
      <c r="A16145" s="113"/>
      <c r="B16145" s="113"/>
      <c r="C16145" s="114"/>
      <c r="D16145" s="115"/>
      <c r="E16145" s="115"/>
      <c r="F16145" s="116"/>
      <c r="G16145" s="116"/>
      <c r="H16145" s="116"/>
      <c r="I16145" s="116"/>
      <c r="J16145" s="117"/>
      <c r="K16145" s="117"/>
      <c r="L16145" s="114"/>
      <c r="M16145" s="114"/>
      <c r="N16145" s="114"/>
      <c r="O16145" s="114"/>
      <c r="P16145" s="118"/>
      <c r="Q16145" s="118"/>
      <c r="R16145" s="118"/>
      <c r="S16145" s="118"/>
      <c r="T16145" s="118"/>
      <c r="U16145" s="118"/>
      <c r="V16145" s="118"/>
      <c r="W16145" s="118"/>
      <c r="X16145" s="118"/>
      <c r="Y16145" s="118"/>
      <c r="Z16145" s="118"/>
      <c r="AA16145" s="118"/>
      <c r="AB16145" s="118"/>
    </row>
    <row r="16146" spans="1:28">
      <c r="A16146" s="113"/>
      <c r="B16146" s="113"/>
      <c r="C16146" s="114"/>
      <c r="D16146" s="115"/>
      <c r="E16146" s="115"/>
      <c r="F16146" s="116"/>
      <c r="G16146" s="116"/>
      <c r="H16146" s="116"/>
      <c r="I16146" s="116"/>
      <c r="J16146" s="117"/>
      <c r="K16146" s="117"/>
      <c r="L16146" s="114"/>
      <c r="M16146" s="114"/>
      <c r="N16146" s="114"/>
      <c r="O16146" s="114"/>
      <c r="P16146" s="118"/>
      <c r="Q16146" s="118"/>
      <c r="R16146" s="118"/>
      <c r="S16146" s="118"/>
      <c r="T16146" s="118"/>
      <c r="U16146" s="118"/>
      <c r="V16146" s="118"/>
      <c r="W16146" s="118"/>
      <c r="X16146" s="118"/>
      <c r="Y16146" s="118"/>
      <c r="Z16146" s="118"/>
      <c r="AA16146" s="118"/>
      <c r="AB16146" s="118"/>
    </row>
    <row r="16147" spans="1:28">
      <c r="A16147" s="113"/>
      <c r="B16147" s="113"/>
      <c r="C16147" s="114"/>
      <c r="D16147" s="115"/>
      <c r="E16147" s="115"/>
      <c r="F16147" s="116"/>
      <c r="G16147" s="116"/>
      <c r="H16147" s="116"/>
      <c r="I16147" s="116"/>
      <c r="J16147" s="117"/>
      <c r="K16147" s="117"/>
      <c r="L16147" s="114"/>
      <c r="M16147" s="114"/>
      <c r="N16147" s="114"/>
      <c r="O16147" s="114"/>
      <c r="P16147" s="118"/>
      <c r="Q16147" s="118"/>
      <c r="R16147" s="118"/>
      <c r="S16147" s="118"/>
      <c r="T16147" s="118"/>
      <c r="U16147" s="118"/>
      <c r="V16147" s="118"/>
      <c r="W16147" s="118"/>
      <c r="X16147" s="118"/>
      <c r="Y16147" s="118"/>
      <c r="Z16147" s="118"/>
      <c r="AA16147" s="118"/>
      <c r="AB16147" s="118"/>
    </row>
    <row r="16148" spans="1:28">
      <c r="A16148" s="113"/>
      <c r="B16148" s="113"/>
      <c r="C16148" s="114"/>
      <c r="D16148" s="115"/>
      <c r="E16148" s="115"/>
      <c r="F16148" s="116"/>
      <c r="G16148" s="116"/>
      <c r="H16148" s="116"/>
      <c r="I16148" s="116"/>
      <c r="J16148" s="117"/>
      <c r="K16148" s="117"/>
      <c r="L16148" s="114"/>
      <c r="M16148" s="114"/>
      <c r="N16148" s="114"/>
      <c r="O16148" s="114"/>
      <c r="P16148" s="118"/>
      <c r="Q16148" s="118"/>
      <c r="R16148" s="118"/>
      <c r="S16148" s="118"/>
      <c r="T16148" s="118"/>
      <c r="U16148" s="118"/>
      <c r="V16148" s="118"/>
      <c r="W16148" s="118"/>
      <c r="X16148" s="118"/>
      <c r="Y16148" s="118"/>
      <c r="Z16148" s="118"/>
      <c r="AA16148" s="118"/>
      <c r="AB16148" s="118"/>
    </row>
    <row r="16149" spans="1:28">
      <c r="A16149" s="113"/>
      <c r="B16149" s="113"/>
      <c r="C16149" s="114"/>
      <c r="D16149" s="115"/>
      <c r="E16149" s="115"/>
      <c r="F16149" s="116"/>
      <c r="G16149" s="116"/>
      <c r="H16149" s="116"/>
      <c r="I16149" s="116"/>
      <c r="J16149" s="117"/>
      <c r="K16149" s="117"/>
      <c r="L16149" s="114"/>
      <c r="M16149" s="114"/>
      <c r="N16149" s="114"/>
      <c r="O16149" s="114"/>
      <c r="P16149" s="118"/>
      <c r="Q16149" s="118"/>
      <c r="R16149" s="118"/>
      <c r="S16149" s="118"/>
      <c r="T16149" s="118"/>
      <c r="U16149" s="118"/>
      <c r="V16149" s="118"/>
      <c r="W16149" s="118"/>
      <c r="X16149" s="118"/>
      <c r="Y16149" s="118"/>
      <c r="Z16149" s="118"/>
      <c r="AA16149" s="118"/>
      <c r="AB16149" s="118"/>
    </row>
    <row r="16150" spans="1:28">
      <c r="A16150" s="113"/>
      <c r="B16150" s="113"/>
      <c r="C16150" s="114"/>
      <c r="D16150" s="115"/>
      <c r="E16150" s="115"/>
      <c r="F16150" s="116"/>
      <c r="G16150" s="116"/>
      <c r="H16150" s="116"/>
      <c r="I16150" s="116"/>
      <c r="J16150" s="117"/>
      <c r="K16150" s="117"/>
      <c r="L16150" s="114"/>
      <c r="M16150" s="114"/>
      <c r="N16150" s="114"/>
      <c r="O16150" s="114"/>
      <c r="P16150" s="118"/>
      <c r="Q16150" s="118"/>
      <c r="R16150" s="118"/>
      <c r="S16150" s="118"/>
      <c r="T16150" s="118"/>
      <c r="U16150" s="118"/>
      <c r="V16150" s="118"/>
      <c r="W16150" s="118"/>
      <c r="X16150" s="118"/>
      <c r="Y16150" s="118"/>
      <c r="Z16150" s="118"/>
      <c r="AA16150" s="118"/>
      <c r="AB16150" s="118"/>
    </row>
    <row r="16151" spans="1:28">
      <c r="A16151" s="113"/>
      <c r="B16151" s="113"/>
      <c r="C16151" s="114"/>
      <c r="D16151" s="115"/>
      <c r="E16151" s="115"/>
      <c r="F16151" s="116"/>
      <c r="G16151" s="116"/>
      <c r="H16151" s="116"/>
      <c r="I16151" s="116"/>
      <c r="J16151" s="117"/>
      <c r="K16151" s="117"/>
      <c r="L16151" s="114"/>
      <c r="M16151" s="114"/>
      <c r="N16151" s="114"/>
      <c r="O16151" s="114"/>
      <c r="P16151" s="118"/>
      <c r="Q16151" s="118"/>
      <c r="R16151" s="118"/>
      <c r="S16151" s="118"/>
      <c r="T16151" s="118"/>
      <c r="U16151" s="118"/>
      <c r="V16151" s="118"/>
      <c r="W16151" s="118"/>
      <c r="X16151" s="118"/>
      <c r="Y16151" s="118"/>
      <c r="Z16151" s="118"/>
      <c r="AA16151" s="118"/>
      <c r="AB16151" s="118"/>
    </row>
    <row r="16152" spans="1:28">
      <c r="A16152" s="113"/>
      <c r="B16152" s="113"/>
      <c r="C16152" s="114"/>
      <c r="D16152" s="115"/>
      <c r="E16152" s="115"/>
      <c r="F16152" s="116"/>
      <c r="G16152" s="116"/>
      <c r="H16152" s="116"/>
      <c r="I16152" s="116"/>
      <c r="J16152" s="117"/>
      <c r="K16152" s="117"/>
      <c r="L16152" s="114"/>
      <c r="M16152" s="114"/>
      <c r="N16152" s="114"/>
      <c r="O16152" s="114"/>
      <c r="P16152" s="118"/>
      <c r="Q16152" s="118"/>
      <c r="R16152" s="118"/>
      <c r="S16152" s="118"/>
      <c r="T16152" s="118"/>
      <c r="U16152" s="118"/>
      <c r="V16152" s="118"/>
      <c r="W16152" s="118"/>
      <c r="X16152" s="118"/>
      <c r="Y16152" s="118"/>
      <c r="Z16152" s="118"/>
      <c r="AA16152" s="118"/>
      <c r="AB16152" s="118"/>
    </row>
    <row r="16153" spans="1:28">
      <c r="A16153" s="113"/>
      <c r="B16153" s="113"/>
      <c r="C16153" s="114"/>
      <c r="D16153" s="115"/>
      <c r="E16153" s="115"/>
      <c r="F16153" s="116"/>
      <c r="G16153" s="116"/>
      <c r="H16153" s="116"/>
      <c r="I16153" s="116"/>
      <c r="J16153" s="117"/>
      <c r="K16153" s="117"/>
      <c r="L16153" s="114"/>
      <c r="M16153" s="114"/>
      <c r="N16153" s="114"/>
      <c r="O16153" s="114"/>
      <c r="P16153" s="118"/>
      <c r="Q16153" s="118"/>
      <c r="R16153" s="118"/>
      <c r="S16153" s="118"/>
      <c r="T16153" s="118"/>
      <c r="U16153" s="118"/>
      <c r="V16153" s="118"/>
      <c r="W16153" s="118"/>
      <c r="X16153" s="118"/>
      <c r="Y16153" s="118"/>
      <c r="Z16153" s="118"/>
      <c r="AA16153" s="118"/>
      <c r="AB16153" s="118"/>
    </row>
    <row r="16154" spans="1:28">
      <c r="A16154" s="113"/>
      <c r="B16154" s="113"/>
      <c r="C16154" s="114"/>
      <c r="D16154" s="115"/>
      <c r="E16154" s="115"/>
      <c r="F16154" s="116"/>
      <c r="G16154" s="116"/>
      <c r="H16154" s="116"/>
      <c r="I16154" s="116"/>
      <c r="J16154" s="117"/>
      <c r="K16154" s="117"/>
      <c r="L16154" s="114"/>
      <c r="M16154" s="114"/>
      <c r="N16154" s="114"/>
      <c r="O16154" s="114"/>
      <c r="P16154" s="118"/>
      <c r="Q16154" s="118"/>
      <c r="R16154" s="118"/>
      <c r="S16154" s="118"/>
      <c r="T16154" s="118"/>
      <c r="U16154" s="118"/>
      <c r="V16154" s="118"/>
      <c r="W16154" s="118"/>
      <c r="X16154" s="118"/>
      <c r="Y16154" s="118"/>
      <c r="Z16154" s="118"/>
      <c r="AA16154" s="118"/>
      <c r="AB16154" s="118"/>
    </row>
    <row r="16155" spans="1:28">
      <c r="A16155" s="113"/>
      <c r="B16155" s="113"/>
      <c r="C16155" s="114"/>
      <c r="D16155" s="115"/>
      <c r="E16155" s="115"/>
      <c r="F16155" s="116"/>
      <c r="G16155" s="116"/>
      <c r="H16155" s="116"/>
      <c r="I16155" s="116"/>
      <c r="J16155" s="117"/>
      <c r="K16155" s="117"/>
      <c r="L16155" s="114"/>
      <c r="M16155" s="114"/>
      <c r="N16155" s="114"/>
      <c r="O16155" s="114"/>
      <c r="P16155" s="118"/>
      <c r="Q16155" s="118"/>
      <c r="R16155" s="118"/>
      <c r="S16155" s="118"/>
      <c r="T16155" s="118"/>
      <c r="U16155" s="118"/>
      <c r="V16155" s="118"/>
      <c r="W16155" s="118"/>
      <c r="X16155" s="118"/>
      <c r="Y16155" s="118"/>
      <c r="Z16155" s="118"/>
      <c r="AA16155" s="118"/>
      <c r="AB16155" s="118"/>
    </row>
    <row r="16156" spans="1:28">
      <c r="A16156" s="113"/>
      <c r="B16156" s="113"/>
      <c r="C16156" s="114"/>
      <c r="D16156" s="115"/>
      <c r="E16156" s="115"/>
      <c r="F16156" s="116"/>
      <c r="G16156" s="116"/>
      <c r="H16156" s="116"/>
      <c r="I16156" s="116"/>
      <c r="J16156" s="117"/>
      <c r="K16156" s="117"/>
      <c r="L16156" s="114"/>
      <c r="M16156" s="114"/>
      <c r="N16156" s="114"/>
      <c r="O16156" s="114"/>
      <c r="P16156" s="118"/>
      <c r="Q16156" s="118"/>
      <c r="R16156" s="118"/>
      <c r="S16156" s="118"/>
      <c r="T16156" s="118"/>
      <c r="U16156" s="118"/>
      <c r="V16156" s="118"/>
      <c r="W16156" s="118"/>
      <c r="X16156" s="118"/>
      <c r="Y16156" s="118"/>
      <c r="Z16156" s="118"/>
      <c r="AA16156" s="118"/>
      <c r="AB16156" s="118"/>
    </row>
    <row r="16157" spans="1:28">
      <c r="A16157" s="113"/>
      <c r="B16157" s="113"/>
      <c r="C16157" s="114"/>
      <c r="D16157" s="115"/>
      <c r="E16157" s="115"/>
      <c r="F16157" s="116"/>
      <c r="G16157" s="116"/>
      <c r="H16157" s="116"/>
      <c r="I16157" s="116"/>
      <c r="J16157" s="117"/>
      <c r="K16157" s="117"/>
      <c r="L16157" s="114"/>
      <c r="M16157" s="114"/>
      <c r="N16157" s="114"/>
      <c r="O16157" s="114"/>
      <c r="P16157" s="118"/>
      <c r="Q16157" s="118"/>
      <c r="R16157" s="118"/>
      <c r="S16157" s="118"/>
      <c r="T16157" s="118"/>
      <c r="U16157" s="118"/>
      <c r="V16157" s="118"/>
      <c r="W16157" s="118"/>
      <c r="X16157" s="118"/>
      <c r="Y16157" s="118"/>
      <c r="Z16157" s="118"/>
      <c r="AA16157" s="118"/>
      <c r="AB16157" s="118"/>
    </row>
    <row r="16158" spans="1:28">
      <c r="A16158" s="113"/>
      <c r="B16158" s="113"/>
      <c r="C16158" s="114"/>
      <c r="D16158" s="115"/>
      <c r="E16158" s="115"/>
      <c r="F16158" s="116"/>
      <c r="G16158" s="116"/>
      <c r="H16158" s="116"/>
      <c r="I16158" s="116"/>
      <c r="J16158" s="117"/>
      <c r="K16158" s="117"/>
      <c r="L16158" s="114"/>
      <c r="M16158" s="114"/>
      <c r="N16158" s="114"/>
      <c r="O16158" s="114"/>
      <c r="P16158" s="118"/>
      <c r="Q16158" s="118"/>
      <c r="R16158" s="118"/>
      <c r="S16158" s="118"/>
      <c r="T16158" s="118"/>
      <c r="U16158" s="118"/>
      <c r="V16158" s="118"/>
      <c r="W16158" s="118"/>
      <c r="X16158" s="118"/>
      <c r="Y16158" s="118"/>
      <c r="Z16158" s="118"/>
      <c r="AA16158" s="118"/>
      <c r="AB16158" s="118"/>
    </row>
    <row r="16159" spans="1:28">
      <c r="A16159" s="113"/>
      <c r="B16159" s="113"/>
      <c r="C16159" s="114"/>
      <c r="D16159" s="115"/>
      <c r="E16159" s="115"/>
      <c r="F16159" s="116"/>
      <c r="G16159" s="116"/>
      <c r="H16159" s="116"/>
      <c r="I16159" s="116"/>
      <c r="J16159" s="117"/>
      <c r="K16159" s="117"/>
      <c r="L16159" s="114"/>
      <c r="M16159" s="114"/>
      <c r="N16159" s="114"/>
      <c r="O16159" s="114"/>
      <c r="P16159" s="118"/>
      <c r="Q16159" s="118"/>
      <c r="R16159" s="118"/>
      <c r="S16159" s="118"/>
      <c r="T16159" s="118"/>
      <c r="U16159" s="118"/>
      <c r="V16159" s="118"/>
      <c r="W16159" s="118"/>
      <c r="X16159" s="118"/>
      <c r="Y16159" s="118"/>
      <c r="Z16159" s="118"/>
      <c r="AA16159" s="118"/>
      <c r="AB16159" s="118"/>
    </row>
    <row r="16160" spans="1:28">
      <c r="A16160" s="113"/>
      <c r="B16160" s="113"/>
      <c r="C16160" s="114"/>
      <c r="D16160" s="115"/>
      <c r="E16160" s="115"/>
      <c r="F16160" s="116"/>
      <c r="G16160" s="116"/>
      <c r="H16160" s="116"/>
      <c r="I16160" s="116"/>
      <c r="J16160" s="117"/>
      <c r="K16160" s="117"/>
      <c r="L16160" s="114"/>
      <c r="M16160" s="114"/>
      <c r="N16160" s="114"/>
      <c r="O16160" s="114"/>
      <c r="P16160" s="118"/>
      <c r="Q16160" s="118"/>
      <c r="R16160" s="118"/>
      <c r="S16160" s="118"/>
      <c r="T16160" s="118"/>
      <c r="U16160" s="118"/>
      <c r="V16160" s="118"/>
      <c r="W16160" s="118"/>
      <c r="X16160" s="118"/>
      <c r="Y16160" s="118"/>
      <c r="Z16160" s="118"/>
      <c r="AA16160" s="118"/>
      <c r="AB16160" s="118"/>
    </row>
    <row r="16161" spans="1:28">
      <c r="A16161" s="113"/>
      <c r="B16161" s="113"/>
      <c r="C16161" s="114"/>
      <c r="D16161" s="115"/>
      <c r="E16161" s="115"/>
      <c r="F16161" s="116"/>
      <c r="G16161" s="116"/>
      <c r="H16161" s="116"/>
      <c r="I16161" s="116"/>
      <c r="J16161" s="117"/>
      <c r="K16161" s="117"/>
      <c r="L16161" s="114"/>
      <c r="M16161" s="114"/>
      <c r="N16161" s="114"/>
      <c r="O16161" s="114"/>
      <c r="P16161" s="118"/>
      <c r="Q16161" s="118"/>
      <c r="R16161" s="118"/>
      <c r="S16161" s="118"/>
      <c r="T16161" s="118"/>
      <c r="U16161" s="118"/>
      <c r="V16161" s="118"/>
      <c r="W16161" s="118"/>
      <c r="X16161" s="118"/>
      <c r="Y16161" s="118"/>
      <c r="Z16161" s="118"/>
      <c r="AA16161" s="118"/>
      <c r="AB16161" s="118"/>
    </row>
    <row r="16162" spans="1:28">
      <c r="A16162" s="113"/>
      <c r="B16162" s="113"/>
      <c r="C16162" s="114"/>
      <c r="D16162" s="115"/>
      <c r="E16162" s="115"/>
      <c r="F16162" s="116"/>
      <c r="G16162" s="116"/>
      <c r="H16162" s="116"/>
      <c r="I16162" s="116"/>
      <c r="J16162" s="117"/>
      <c r="K16162" s="117"/>
      <c r="L16162" s="114"/>
      <c r="M16162" s="114"/>
      <c r="N16162" s="114"/>
      <c r="O16162" s="114"/>
      <c r="P16162" s="118"/>
      <c r="Q16162" s="118"/>
      <c r="R16162" s="118"/>
      <c r="S16162" s="118"/>
      <c r="T16162" s="118"/>
      <c r="U16162" s="118"/>
      <c r="V16162" s="118"/>
      <c r="W16162" s="118"/>
      <c r="X16162" s="118"/>
      <c r="Y16162" s="118"/>
      <c r="Z16162" s="118"/>
      <c r="AA16162" s="118"/>
      <c r="AB16162" s="118"/>
    </row>
    <row r="16163" spans="1:28">
      <c r="A16163" s="113"/>
      <c r="B16163" s="113"/>
      <c r="C16163" s="114"/>
      <c r="D16163" s="115"/>
      <c r="E16163" s="115"/>
      <c r="F16163" s="116"/>
      <c r="G16163" s="116"/>
      <c r="H16163" s="116"/>
      <c r="I16163" s="116"/>
      <c r="J16163" s="117"/>
      <c r="K16163" s="117"/>
      <c r="L16163" s="114"/>
      <c r="M16163" s="114"/>
      <c r="N16163" s="114"/>
      <c r="O16163" s="114"/>
      <c r="P16163" s="118"/>
      <c r="Q16163" s="118"/>
      <c r="R16163" s="118"/>
      <c r="S16163" s="118"/>
      <c r="T16163" s="118"/>
      <c r="U16163" s="118"/>
      <c r="V16163" s="118"/>
      <c r="W16163" s="118"/>
      <c r="X16163" s="118"/>
      <c r="Y16163" s="118"/>
      <c r="Z16163" s="118"/>
      <c r="AA16163" s="118"/>
      <c r="AB16163" s="118"/>
    </row>
    <row r="16164" spans="1:28">
      <c r="A16164" s="113"/>
      <c r="B16164" s="113"/>
      <c r="C16164" s="114"/>
      <c r="D16164" s="115"/>
      <c r="E16164" s="115"/>
      <c r="F16164" s="116"/>
      <c r="G16164" s="116"/>
      <c r="H16164" s="116"/>
      <c r="I16164" s="116"/>
      <c r="J16164" s="117"/>
      <c r="K16164" s="117"/>
      <c r="L16164" s="114"/>
      <c r="M16164" s="114"/>
      <c r="N16164" s="114"/>
      <c r="O16164" s="114"/>
      <c r="P16164" s="118"/>
      <c r="Q16164" s="118"/>
      <c r="R16164" s="118"/>
      <c r="S16164" s="118"/>
      <c r="T16164" s="118"/>
      <c r="U16164" s="118"/>
      <c r="V16164" s="118"/>
      <c r="W16164" s="118"/>
      <c r="X16164" s="118"/>
      <c r="Y16164" s="118"/>
      <c r="Z16164" s="118"/>
      <c r="AA16164" s="118"/>
      <c r="AB16164" s="118"/>
    </row>
    <row r="16165" spans="1:28">
      <c r="A16165" s="113"/>
      <c r="B16165" s="113"/>
      <c r="C16165" s="114"/>
      <c r="D16165" s="115"/>
      <c r="E16165" s="115"/>
      <c r="F16165" s="116"/>
      <c r="G16165" s="116"/>
      <c r="H16165" s="116"/>
      <c r="I16165" s="116"/>
      <c r="J16165" s="117"/>
      <c r="K16165" s="117"/>
      <c r="L16165" s="114"/>
      <c r="M16165" s="114"/>
      <c r="N16165" s="114"/>
      <c r="O16165" s="114"/>
      <c r="P16165" s="118"/>
      <c r="Q16165" s="118"/>
      <c r="R16165" s="118"/>
      <c r="S16165" s="118"/>
      <c r="T16165" s="118"/>
      <c r="U16165" s="118"/>
      <c r="V16165" s="118"/>
      <c r="W16165" s="118"/>
      <c r="X16165" s="118"/>
      <c r="Y16165" s="118"/>
      <c r="Z16165" s="118"/>
      <c r="AA16165" s="118"/>
      <c r="AB16165" s="118"/>
    </row>
    <row r="16166" spans="1:28">
      <c r="A16166" s="113"/>
      <c r="B16166" s="113"/>
      <c r="C16166" s="114"/>
      <c r="D16166" s="115"/>
      <c r="E16166" s="115"/>
      <c r="F16166" s="116"/>
      <c r="G16166" s="116"/>
      <c r="H16166" s="116"/>
      <c r="I16166" s="116"/>
      <c r="J16166" s="117"/>
      <c r="K16166" s="117"/>
      <c r="L16166" s="114"/>
      <c r="M16166" s="114"/>
      <c r="N16166" s="114"/>
      <c r="O16166" s="114"/>
      <c r="P16166" s="118"/>
      <c r="Q16166" s="118"/>
      <c r="R16166" s="118"/>
      <c r="S16166" s="118"/>
      <c r="T16166" s="118"/>
      <c r="U16166" s="118"/>
      <c r="V16166" s="118"/>
      <c r="W16166" s="118"/>
      <c r="X16166" s="118"/>
      <c r="Y16166" s="118"/>
      <c r="Z16166" s="118"/>
      <c r="AA16166" s="118"/>
      <c r="AB16166" s="118"/>
    </row>
    <row r="16167" spans="1:28">
      <c r="A16167" s="113"/>
      <c r="B16167" s="113"/>
      <c r="C16167" s="114"/>
      <c r="D16167" s="115"/>
      <c r="E16167" s="115"/>
      <c r="F16167" s="116"/>
      <c r="G16167" s="116"/>
      <c r="H16167" s="116"/>
      <c r="I16167" s="116"/>
      <c r="J16167" s="117"/>
      <c r="K16167" s="117"/>
      <c r="L16167" s="114"/>
      <c r="M16167" s="114"/>
      <c r="N16167" s="114"/>
      <c r="O16167" s="114"/>
      <c r="P16167" s="118"/>
      <c r="Q16167" s="118"/>
      <c r="R16167" s="118"/>
      <c r="S16167" s="118"/>
      <c r="T16167" s="118"/>
      <c r="U16167" s="118"/>
      <c r="V16167" s="118"/>
      <c r="W16167" s="118"/>
      <c r="X16167" s="118"/>
      <c r="Y16167" s="118"/>
      <c r="Z16167" s="118"/>
      <c r="AA16167" s="118"/>
      <c r="AB16167" s="118"/>
    </row>
    <row r="16168" spans="1:28">
      <c r="A16168" s="113"/>
      <c r="B16168" s="113"/>
      <c r="C16168" s="114"/>
      <c r="D16168" s="115"/>
      <c r="E16168" s="115"/>
      <c r="F16168" s="116"/>
      <c r="G16168" s="116"/>
      <c r="H16168" s="116"/>
      <c r="I16168" s="116"/>
      <c r="J16168" s="117"/>
      <c r="K16168" s="117"/>
      <c r="L16168" s="114"/>
      <c r="M16168" s="114"/>
      <c r="N16168" s="114"/>
      <c r="O16168" s="114"/>
      <c r="P16168" s="118"/>
      <c r="Q16168" s="118"/>
      <c r="R16168" s="118"/>
      <c r="S16168" s="118"/>
      <c r="T16168" s="118"/>
      <c r="U16168" s="118"/>
      <c r="V16168" s="118"/>
      <c r="W16168" s="118"/>
      <c r="X16168" s="118"/>
      <c r="Y16168" s="118"/>
      <c r="Z16168" s="118"/>
      <c r="AA16168" s="118"/>
      <c r="AB16168" s="118"/>
    </row>
    <row r="16169" spans="1:28">
      <c r="A16169" s="113"/>
      <c r="B16169" s="113"/>
      <c r="C16169" s="114"/>
      <c r="D16169" s="115"/>
      <c r="E16169" s="115"/>
      <c r="F16169" s="116"/>
      <c r="G16169" s="116"/>
      <c r="H16169" s="116"/>
      <c r="I16169" s="116"/>
      <c r="J16169" s="117"/>
      <c r="K16169" s="117"/>
      <c r="L16169" s="114"/>
      <c r="M16169" s="114"/>
      <c r="N16169" s="114"/>
      <c r="O16169" s="114"/>
      <c r="P16169" s="118"/>
      <c r="Q16169" s="118"/>
      <c r="R16169" s="118"/>
      <c r="S16169" s="118"/>
      <c r="T16169" s="118"/>
      <c r="U16169" s="118"/>
      <c r="V16169" s="118"/>
      <c r="W16169" s="118"/>
      <c r="X16169" s="118"/>
      <c r="Y16169" s="118"/>
      <c r="Z16169" s="118"/>
      <c r="AA16169" s="118"/>
      <c r="AB16169" s="118"/>
    </row>
    <row r="16170" spans="1:28">
      <c r="A16170" s="113"/>
      <c r="B16170" s="113"/>
      <c r="C16170" s="114"/>
      <c r="D16170" s="115"/>
      <c r="E16170" s="115"/>
      <c r="F16170" s="116"/>
      <c r="G16170" s="116"/>
      <c r="H16170" s="116"/>
      <c r="I16170" s="116"/>
      <c r="J16170" s="117"/>
      <c r="K16170" s="117"/>
      <c r="L16170" s="114"/>
      <c r="M16170" s="114"/>
      <c r="N16170" s="114"/>
      <c r="O16170" s="114"/>
      <c r="P16170" s="118"/>
      <c r="Q16170" s="118"/>
      <c r="R16170" s="118"/>
      <c r="S16170" s="118"/>
      <c r="T16170" s="118"/>
      <c r="U16170" s="118"/>
      <c r="V16170" s="118"/>
      <c r="W16170" s="118"/>
      <c r="X16170" s="118"/>
      <c r="Y16170" s="118"/>
      <c r="Z16170" s="118"/>
      <c r="AA16170" s="118"/>
      <c r="AB16170" s="118"/>
    </row>
    <row r="16171" spans="1:28">
      <c r="A16171" s="113"/>
      <c r="B16171" s="113"/>
      <c r="C16171" s="114"/>
      <c r="D16171" s="115"/>
      <c r="E16171" s="115"/>
      <c r="F16171" s="116"/>
      <c r="G16171" s="116"/>
      <c r="H16171" s="116"/>
      <c r="I16171" s="116"/>
      <c r="J16171" s="117"/>
      <c r="K16171" s="117"/>
      <c r="L16171" s="114"/>
      <c r="M16171" s="114"/>
      <c r="N16171" s="114"/>
      <c r="O16171" s="114"/>
      <c r="P16171" s="118"/>
      <c r="Q16171" s="118"/>
      <c r="R16171" s="118"/>
      <c r="S16171" s="118"/>
      <c r="T16171" s="118"/>
      <c r="U16171" s="118"/>
      <c r="V16171" s="118"/>
      <c r="W16171" s="118"/>
      <c r="X16171" s="118"/>
      <c r="Y16171" s="118"/>
      <c r="Z16171" s="118"/>
      <c r="AA16171" s="118"/>
      <c r="AB16171" s="118"/>
    </row>
    <row r="16172" spans="1:28">
      <c r="A16172" s="113"/>
      <c r="B16172" s="113"/>
      <c r="C16172" s="114"/>
      <c r="D16172" s="115"/>
      <c r="E16172" s="115"/>
      <c r="F16172" s="116"/>
      <c r="G16172" s="116"/>
      <c r="H16172" s="116"/>
      <c r="I16172" s="116"/>
      <c r="J16172" s="117"/>
      <c r="K16172" s="117"/>
      <c r="L16172" s="114"/>
      <c r="M16172" s="114"/>
      <c r="N16172" s="114"/>
      <c r="O16172" s="114"/>
      <c r="P16172" s="118"/>
      <c r="Q16172" s="118"/>
      <c r="R16172" s="118"/>
      <c r="S16172" s="118"/>
      <c r="T16172" s="118"/>
      <c r="U16172" s="118"/>
      <c r="V16172" s="118"/>
      <c r="W16172" s="118"/>
      <c r="X16172" s="118"/>
      <c r="Y16172" s="118"/>
      <c r="Z16172" s="118"/>
      <c r="AA16172" s="118"/>
      <c r="AB16172" s="118"/>
    </row>
    <row r="16173" spans="1:28">
      <c r="A16173" s="113"/>
      <c r="B16173" s="113"/>
      <c r="C16173" s="114"/>
      <c r="D16173" s="115"/>
      <c r="E16173" s="115"/>
      <c r="F16173" s="116"/>
      <c r="G16173" s="116"/>
      <c r="H16173" s="116"/>
      <c r="I16173" s="116"/>
      <c r="J16173" s="117"/>
      <c r="K16173" s="117"/>
      <c r="L16173" s="114"/>
      <c r="M16173" s="114"/>
      <c r="N16173" s="114"/>
      <c r="O16173" s="114"/>
      <c r="P16173" s="118"/>
      <c r="Q16173" s="118"/>
      <c r="R16173" s="118"/>
      <c r="S16173" s="118"/>
      <c r="T16173" s="118"/>
      <c r="U16173" s="118"/>
      <c r="V16173" s="118"/>
      <c r="W16173" s="118"/>
      <c r="X16173" s="118"/>
      <c r="Y16173" s="118"/>
      <c r="Z16173" s="118"/>
      <c r="AA16173" s="118"/>
      <c r="AB16173" s="118"/>
    </row>
    <row r="16174" spans="1:28">
      <c r="A16174" s="113"/>
      <c r="B16174" s="113"/>
      <c r="C16174" s="114"/>
      <c r="D16174" s="115"/>
      <c r="E16174" s="115"/>
      <c r="F16174" s="116"/>
      <c r="G16174" s="116"/>
      <c r="H16174" s="116"/>
      <c r="I16174" s="116"/>
      <c r="J16174" s="117"/>
      <c r="K16174" s="117"/>
      <c r="L16174" s="114"/>
      <c r="M16174" s="114"/>
      <c r="N16174" s="114"/>
      <c r="O16174" s="114"/>
      <c r="P16174" s="118"/>
      <c r="Q16174" s="118"/>
      <c r="R16174" s="118"/>
      <c r="S16174" s="118"/>
      <c r="T16174" s="118"/>
      <c r="U16174" s="118"/>
      <c r="V16174" s="118"/>
      <c r="W16174" s="118"/>
      <c r="X16174" s="118"/>
      <c r="Y16174" s="118"/>
      <c r="Z16174" s="118"/>
      <c r="AA16174" s="118"/>
      <c r="AB16174" s="118"/>
    </row>
    <row r="16175" spans="1:28">
      <c r="A16175" s="113"/>
      <c r="B16175" s="113"/>
      <c r="C16175" s="114"/>
      <c r="D16175" s="115"/>
      <c r="E16175" s="115"/>
      <c r="F16175" s="116"/>
      <c r="G16175" s="116"/>
      <c r="H16175" s="116"/>
      <c r="I16175" s="116"/>
      <c r="J16175" s="117"/>
      <c r="K16175" s="117"/>
      <c r="L16175" s="114"/>
      <c r="M16175" s="114"/>
      <c r="N16175" s="114"/>
      <c r="O16175" s="114"/>
      <c r="P16175" s="118"/>
      <c r="Q16175" s="118"/>
      <c r="R16175" s="118"/>
      <c r="S16175" s="118"/>
      <c r="T16175" s="118"/>
      <c r="U16175" s="118"/>
      <c r="V16175" s="118"/>
      <c r="W16175" s="118"/>
      <c r="X16175" s="118"/>
      <c r="Y16175" s="118"/>
      <c r="Z16175" s="118"/>
      <c r="AA16175" s="118"/>
      <c r="AB16175" s="118"/>
    </row>
    <row r="16176" spans="1:28">
      <c r="A16176" s="113"/>
      <c r="B16176" s="113"/>
      <c r="C16176" s="114"/>
      <c r="D16176" s="115"/>
      <c r="E16176" s="115"/>
      <c r="F16176" s="116"/>
      <c r="G16176" s="116"/>
      <c r="H16176" s="116"/>
      <c r="I16176" s="116"/>
      <c r="J16176" s="117"/>
      <c r="K16176" s="117"/>
      <c r="L16176" s="114"/>
      <c r="M16176" s="114"/>
      <c r="N16176" s="114"/>
      <c r="O16176" s="114"/>
      <c r="P16176" s="118"/>
      <c r="Q16176" s="118"/>
      <c r="R16176" s="118"/>
      <c r="S16176" s="118"/>
      <c r="T16176" s="118"/>
      <c r="U16176" s="118"/>
      <c r="V16176" s="118"/>
      <c r="W16176" s="118"/>
      <c r="X16176" s="118"/>
      <c r="Y16176" s="118"/>
      <c r="Z16176" s="118"/>
      <c r="AA16176" s="118"/>
      <c r="AB16176" s="118"/>
    </row>
    <row r="16177" spans="1:28">
      <c r="A16177" s="113"/>
      <c r="B16177" s="113"/>
      <c r="C16177" s="114"/>
      <c r="D16177" s="115"/>
      <c r="E16177" s="115"/>
      <c r="F16177" s="116"/>
      <c r="G16177" s="116"/>
      <c r="H16177" s="116"/>
      <c r="I16177" s="116"/>
      <c r="J16177" s="117"/>
      <c r="K16177" s="117"/>
      <c r="L16177" s="114"/>
      <c r="M16177" s="114"/>
      <c r="N16177" s="114"/>
      <c r="O16177" s="114"/>
      <c r="P16177" s="118"/>
      <c r="Q16177" s="118"/>
      <c r="R16177" s="118"/>
      <c r="S16177" s="118"/>
      <c r="T16177" s="118"/>
      <c r="U16177" s="118"/>
      <c r="V16177" s="118"/>
      <c r="W16177" s="118"/>
      <c r="X16177" s="118"/>
      <c r="Y16177" s="118"/>
      <c r="Z16177" s="118"/>
      <c r="AA16177" s="118"/>
      <c r="AB16177" s="118"/>
    </row>
    <row r="16178" spans="1:28">
      <c r="A16178" s="113"/>
      <c r="B16178" s="113"/>
      <c r="C16178" s="114"/>
      <c r="D16178" s="115"/>
      <c r="E16178" s="115"/>
      <c r="F16178" s="116"/>
      <c r="G16178" s="116"/>
      <c r="H16178" s="116"/>
      <c r="I16178" s="116"/>
      <c r="J16178" s="117"/>
      <c r="K16178" s="117"/>
      <c r="L16178" s="114"/>
      <c r="M16178" s="114"/>
      <c r="N16178" s="114"/>
      <c r="O16178" s="114"/>
      <c r="P16178" s="118"/>
      <c r="Q16178" s="118"/>
      <c r="R16178" s="118"/>
      <c r="S16178" s="118"/>
      <c r="T16178" s="118"/>
      <c r="U16178" s="118"/>
      <c r="V16178" s="118"/>
      <c r="W16178" s="118"/>
      <c r="X16178" s="118"/>
      <c r="Y16178" s="118"/>
      <c r="Z16178" s="118"/>
      <c r="AA16178" s="118"/>
      <c r="AB16178" s="118"/>
    </row>
    <row r="16179" spans="1:28">
      <c r="A16179" s="113"/>
      <c r="B16179" s="113"/>
      <c r="C16179" s="114"/>
      <c r="D16179" s="115"/>
      <c r="E16179" s="115"/>
      <c r="F16179" s="116"/>
      <c r="G16179" s="116"/>
      <c r="H16179" s="116"/>
      <c r="I16179" s="116"/>
      <c r="J16179" s="117"/>
      <c r="K16179" s="117"/>
      <c r="L16179" s="114"/>
      <c r="M16179" s="114"/>
      <c r="N16179" s="114"/>
      <c r="O16179" s="114"/>
      <c r="P16179" s="118"/>
      <c r="Q16179" s="118"/>
      <c r="R16179" s="118"/>
      <c r="S16179" s="118"/>
      <c r="T16179" s="118"/>
      <c r="U16179" s="118"/>
      <c r="V16179" s="118"/>
      <c r="W16179" s="118"/>
      <c r="X16179" s="118"/>
      <c r="Y16179" s="118"/>
      <c r="Z16179" s="118"/>
      <c r="AA16179" s="118"/>
      <c r="AB16179" s="118"/>
    </row>
    <row r="16180" spans="1:28">
      <c r="A16180" s="113"/>
      <c r="B16180" s="113"/>
      <c r="C16180" s="114"/>
      <c r="D16180" s="115"/>
      <c r="E16180" s="115"/>
      <c r="F16180" s="116"/>
      <c r="G16180" s="116"/>
      <c r="H16180" s="116"/>
      <c r="I16180" s="116"/>
      <c r="J16180" s="117"/>
      <c r="K16180" s="117"/>
      <c r="L16180" s="114"/>
      <c r="M16180" s="114"/>
      <c r="N16180" s="114"/>
      <c r="O16180" s="114"/>
      <c r="P16180" s="118"/>
      <c r="Q16180" s="118"/>
      <c r="R16180" s="118"/>
      <c r="S16180" s="118"/>
      <c r="T16180" s="118"/>
      <c r="U16180" s="118"/>
      <c r="V16180" s="118"/>
      <c r="W16180" s="118"/>
      <c r="X16180" s="118"/>
      <c r="Y16180" s="118"/>
      <c r="Z16180" s="118"/>
      <c r="AA16180" s="118"/>
      <c r="AB16180" s="118"/>
    </row>
    <row r="16181" spans="1:28">
      <c r="A16181" s="113"/>
      <c r="B16181" s="113"/>
      <c r="C16181" s="114"/>
      <c r="D16181" s="115"/>
      <c r="E16181" s="115"/>
      <c r="F16181" s="116"/>
      <c r="G16181" s="116"/>
      <c r="H16181" s="116"/>
      <c r="I16181" s="116"/>
      <c r="J16181" s="117"/>
      <c r="K16181" s="117"/>
      <c r="L16181" s="114"/>
      <c r="M16181" s="114"/>
      <c r="N16181" s="114"/>
      <c r="O16181" s="114"/>
      <c r="P16181" s="118"/>
      <c r="Q16181" s="118"/>
      <c r="R16181" s="118"/>
      <c r="S16181" s="118"/>
      <c r="T16181" s="118"/>
      <c r="U16181" s="118"/>
      <c r="V16181" s="118"/>
      <c r="W16181" s="118"/>
      <c r="X16181" s="118"/>
      <c r="Y16181" s="118"/>
      <c r="Z16181" s="118"/>
      <c r="AA16181" s="118"/>
      <c r="AB16181" s="118"/>
    </row>
    <row r="16182" spans="1:28">
      <c r="A16182" s="113"/>
      <c r="B16182" s="113"/>
      <c r="C16182" s="114"/>
      <c r="D16182" s="115"/>
      <c r="E16182" s="115"/>
      <c r="F16182" s="116"/>
      <c r="G16182" s="116"/>
      <c r="H16182" s="116"/>
      <c r="I16182" s="116"/>
      <c r="J16182" s="117"/>
      <c r="K16182" s="117"/>
      <c r="L16182" s="114"/>
      <c r="M16182" s="114"/>
      <c r="N16182" s="114"/>
      <c r="O16182" s="114"/>
      <c r="P16182" s="118"/>
      <c r="Q16182" s="118"/>
      <c r="R16182" s="118"/>
      <c r="S16182" s="118"/>
      <c r="T16182" s="118"/>
      <c r="U16182" s="118"/>
      <c r="V16182" s="118"/>
      <c r="W16182" s="118"/>
      <c r="X16182" s="118"/>
      <c r="Y16182" s="118"/>
      <c r="Z16182" s="118"/>
      <c r="AA16182" s="118"/>
      <c r="AB16182" s="118"/>
    </row>
    <row r="16183" spans="1:28">
      <c r="A16183" s="113"/>
      <c r="B16183" s="113"/>
      <c r="C16183" s="114"/>
      <c r="D16183" s="115"/>
      <c r="E16183" s="115"/>
      <c r="F16183" s="116"/>
      <c r="G16183" s="116"/>
      <c r="H16183" s="116"/>
      <c r="I16183" s="116"/>
      <c r="J16183" s="117"/>
      <c r="K16183" s="117"/>
      <c r="L16183" s="114"/>
      <c r="M16183" s="114"/>
      <c r="N16183" s="114"/>
      <c r="O16183" s="114"/>
      <c r="P16183" s="118"/>
      <c r="Q16183" s="118"/>
      <c r="R16183" s="118"/>
      <c r="S16183" s="118"/>
      <c r="T16183" s="118"/>
      <c r="U16183" s="118"/>
      <c r="V16183" s="118"/>
      <c r="W16183" s="118"/>
      <c r="X16183" s="118"/>
      <c r="Y16183" s="118"/>
      <c r="Z16183" s="118"/>
      <c r="AA16183" s="118"/>
      <c r="AB16183" s="118"/>
    </row>
    <row r="16184" spans="1:28">
      <c r="A16184" s="113"/>
      <c r="B16184" s="113"/>
      <c r="C16184" s="114"/>
      <c r="D16184" s="115"/>
      <c r="E16184" s="115"/>
      <c r="F16184" s="116"/>
      <c r="G16184" s="116"/>
      <c r="H16184" s="116"/>
      <c r="I16184" s="116"/>
      <c r="J16184" s="117"/>
      <c r="K16184" s="117"/>
      <c r="L16184" s="114"/>
      <c r="M16184" s="114"/>
      <c r="N16184" s="114"/>
      <c r="O16184" s="114"/>
      <c r="P16184" s="118"/>
      <c r="Q16184" s="118"/>
      <c r="R16184" s="118"/>
      <c r="S16184" s="118"/>
      <c r="T16184" s="118"/>
      <c r="U16184" s="118"/>
      <c r="V16184" s="118"/>
      <c r="W16184" s="118"/>
      <c r="X16184" s="118"/>
      <c r="Y16184" s="118"/>
      <c r="Z16184" s="118"/>
      <c r="AA16184" s="118"/>
      <c r="AB16184" s="118"/>
    </row>
    <row r="16185" spans="1:28">
      <c r="A16185" s="113"/>
      <c r="B16185" s="113"/>
      <c r="C16185" s="114"/>
      <c r="D16185" s="115"/>
      <c r="E16185" s="115"/>
      <c r="F16185" s="116"/>
      <c r="G16185" s="116"/>
      <c r="H16185" s="116"/>
      <c r="I16185" s="116"/>
      <c r="J16185" s="117"/>
      <c r="K16185" s="117"/>
      <c r="L16185" s="114"/>
      <c r="M16185" s="114"/>
      <c r="N16185" s="114"/>
      <c r="O16185" s="114"/>
      <c r="P16185" s="118"/>
      <c r="Q16185" s="118"/>
      <c r="R16185" s="118"/>
      <c r="S16185" s="118"/>
      <c r="T16185" s="118"/>
      <c r="U16185" s="118"/>
      <c r="V16185" s="118"/>
      <c r="W16185" s="118"/>
      <c r="X16185" s="118"/>
      <c r="Y16185" s="118"/>
      <c r="Z16185" s="118"/>
      <c r="AA16185" s="118"/>
      <c r="AB16185" s="118"/>
    </row>
    <row r="16186" spans="1:28">
      <c r="A16186" s="113"/>
      <c r="B16186" s="113"/>
      <c r="C16186" s="114"/>
      <c r="D16186" s="115"/>
      <c r="E16186" s="115"/>
      <c r="F16186" s="116"/>
      <c r="G16186" s="116"/>
      <c r="H16186" s="116"/>
      <c r="I16186" s="116"/>
      <c r="J16186" s="117"/>
      <c r="K16186" s="117"/>
      <c r="L16186" s="114"/>
      <c r="M16186" s="114"/>
      <c r="N16186" s="114"/>
      <c r="O16186" s="114"/>
      <c r="P16186" s="118"/>
      <c r="Q16186" s="118"/>
      <c r="R16186" s="118"/>
      <c r="S16186" s="118"/>
      <c r="T16186" s="118"/>
      <c r="U16186" s="118"/>
      <c r="V16186" s="118"/>
      <c r="W16186" s="118"/>
      <c r="X16186" s="118"/>
      <c r="Y16186" s="118"/>
      <c r="Z16186" s="118"/>
      <c r="AA16186" s="118"/>
      <c r="AB16186" s="118"/>
    </row>
    <row r="16187" spans="1:28">
      <c r="A16187" s="113"/>
      <c r="B16187" s="113"/>
      <c r="C16187" s="114"/>
      <c r="D16187" s="115"/>
      <c r="E16187" s="115"/>
      <c r="F16187" s="116"/>
      <c r="G16187" s="116"/>
      <c r="H16187" s="116"/>
      <c r="I16187" s="116"/>
      <c r="J16187" s="117"/>
      <c r="K16187" s="117"/>
      <c r="L16187" s="114"/>
      <c r="M16187" s="114"/>
      <c r="N16187" s="114"/>
      <c r="O16187" s="114"/>
      <c r="P16187" s="118"/>
      <c r="Q16187" s="118"/>
      <c r="R16187" s="118"/>
      <c r="S16187" s="118"/>
      <c r="T16187" s="118"/>
      <c r="U16187" s="118"/>
      <c r="V16187" s="118"/>
      <c r="W16187" s="118"/>
      <c r="X16187" s="118"/>
      <c r="Y16187" s="118"/>
      <c r="Z16187" s="118"/>
      <c r="AA16187" s="118"/>
      <c r="AB16187" s="118"/>
    </row>
    <row r="16188" spans="1:28">
      <c r="A16188" s="113"/>
      <c r="B16188" s="113"/>
      <c r="C16188" s="114"/>
      <c r="D16188" s="115"/>
      <c r="E16188" s="115"/>
      <c r="F16188" s="116"/>
      <c r="G16188" s="116"/>
      <c r="H16188" s="116"/>
      <c r="I16188" s="116"/>
      <c r="J16188" s="117"/>
      <c r="K16188" s="117"/>
      <c r="L16188" s="114"/>
      <c r="M16188" s="114"/>
      <c r="N16188" s="114"/>
      <c r="O16188" s="114"/>
      <c r="P16188" s="118"/>
      <c r="Q16188" s="118"/>
      <c r="R16188" s="118"/>
      <c r="S16188" s="118"/>
      <c r="T16188" s="118"/>
      <c r="U16188" s="118"/>
      <c r="V16188" s="118"/>
      <c r="W16188" s="118"/>
      <c r="X16188" s="118"/>
      <c r="Y16188" s="118"/>
      <c r="Z16188" s="118"/>
      <c r="AA16188" s="118"/>
      <c r="AB16188" s="118"/>
    </row>
    <row r="16189" spans="1:28">
      <c r="A16189" s="113"/>
      <c r="B16189" s="113"/>
      <c r="C16189" s="114"/>
      <c r="D16189" s="115"/>
      <c r="E16189" s="115"/>
      <c r="F16189" s="116"/>
      <c r="G16189" s="116"/>
      <c r="H16189" s="116"/>
      <c r="I16189" s="116"/>
      <c r="J16189" s="117"/>
      <c r="K16189" s="117"/>
      <c r="L16189" s="114"/>
      <c r="M16189" s="114"/>
      <c r="N16189" s="114"/>
      <c r="O16189" s="114"/>
      <c r="P16189" s="118"/>
      <c r="Q16189" s="118"/>
      <c r="R16189" s="118"/>
      <c r="S16189" s="118"/>
      <c r="T16189" s="118"/>
      <c r="U16189" s="118"/>
      <c r="V16189" s="118"/>
      <c r="W16189" s="118"/>
      <c r="X16189" s="118"/>
      <c r="Y16189" s="118"/>
      <c r="Z16189" s="118"/>
      <c r="AA16189" s="118"/>
      <c r="AB16189" s="118"/>
    </row>
    <row r="16190" spans="1:28">
      <c r="A16190" s="113"/>
      <c r="B16190" s="113"/>
      <c r="C16190" s="114"/>
      <c r="D16190" s="115"/>
      <c r="E16190" s="115"/>
      <c r="F16190" s="116"/>
      <c r="G16190" s="116"/>
      <c r="H16190" s="116"/>
      <c r="I16190" s="116"/>
      <c r="J16190" s="117"/>
      <c r="K16190" s="117"/>
      <c r="L16190" s="114"/>
      <c r="M16190" s="114"/>
      <c r="N16190" s="114"/>
      <c r="O16190" s="114"/>
      <c r="P16190" s="118"/>
      <c r="Q16190" s="118"/>
      <c r="R16190" s="118"/>
      <c r="S16190" s="118"/>
      <c r="T16190" s="118"/>
      <c r="U16190" s="118"/>
      <c r="V16190" s="118"/>
      <c r="W16190" s="118"/>
      <c r="X16190" s="118"/>
      <c r="Y16190" s="118"/>
      <c r="Z16190" s="118"/>
      <c r="AA16190" s="118"/>
      <c r="AB16190" s="118"/>
    </row>
    <row r="16191" spans="1:28">
      <c r="A16191" s="113"/>
      <c r="B16191" s="113"/>
      <c r="C16191" s="114"/>
      <c r="D16191" s="115"/>
      <c r="E16191" s="115"/>
      <c r="F16191" s="116"/>
      <c r="G16191" s="116"/>
      <c r="H16191" s="116"/>
      <c r="I16191" s="116"/>
      <c r="J16191" s="117"/>
      <c r="K16191" s="117"/>
      <c r="L16191" s="114"/>
      <c r="M16191" s="114"/>
      <c r="N16191" s="114"/>
      <c r="O16191" s="114"/>
      <c r="P16191" s="118"/>
      <c r="Q16191" s="118"/>
      <c r="R16191" s="118"/>
      <c r="S16191" s="118"/>
      <c r="T16191" s="118"/>
      <c r="U16191" s="118"/>
      <c r="V16191" s="118"/>
      <c r="W16191" s="118"/>
      <c r="X16191" s="118"/>
      <c r="Y16191" s="118"/>
      <c r="Z16191" s="118"/>
      <c r="AA16191" s="118"/>
      <c r="AB16191" s="118"/>
    </row>
    <row r="16192" spans="1:28">
      <c r="A16192" s="113"/>
      <c r="B16192" s="113"/>
      <c r="C16192" s="114"/>
      <c r="D16192" s="115"/>
      <c r="E16192" s="115"/>
      <c r="F16192" s="116"/>
      <c r="G16192" s="116"/>
      <c r="H16192" s="116"/>
      <c r="I16192" s="116"/>
      <c r="J16192" s="117"/>
      <c r="K16192" s="117"/>
      <c r="L16192" s="114"/>
      <c r="M16192" s="114"/>
      <c r="N16192" s="114"/>
      <c r="O16192" s="114"/>
      <c r="P16192" s="118"/>
      <c r="Q16192" s="118"/>
      <c r="R16192" s="118"/>
      <c r="S16192" s="118"/>
      <c r="T16192" s="118"/>
      <c r="U16192" s="118"/>
      <c r="V16192" s="118"/>
      <c r="W16192" s="118"/>
      <c r="X16192" s="118"/>
      <c r="Y16192" s="118"/>
      <c r="Z16192" s="118"/>
      <c r="AA16192" s="118"/>
      <c r="AB16192" s="118"/>
    </row>
    <row r="16193" spans="1:28">
      <c r="A16193" s="113"/>
      <c r="B16193" s="113"/>
      <c r="C16193" s="114"/>
      <c r="D16193" s="115"/>
      <c r="E16193" s="115"/>
      <c r="F16193" s="116"/>
      <c r="G16193" s="116"/>
      <c r="H16193" s="116"/>
      <c r="I16193" s="116"/>
      <c r="J16193" s="117"/>
      <c r="K16193" s="117"/>
      <c r="L16193" s="114"/>
      <c r="M16193" s="114"/>
      <c r="N16193" s="114"/>
      <c r="O16193" s="114"/>
      <c r="P16193" s="118"/>
      <c r="Q16193" s="118"/>
      <c r="R16193" s="118"/>
      <c r="S16193" s="118"/>
      <c r="T16193" s="118"/>
      <c r="U16193" s="118"/>
      <c r="V16193" s="118"/>
      <c r="W16193" s="118"/>
      <c r="X16193" s="118"/>
      <c r="Y16193" s="118"/>
      <c r="Z16193" s="118"/>
      <c r="AA16193" s="118"/>
      <c r="AB16193" s="118"/>
    </row>
    <row r="16194" spans="1:28">
      <c r="A16194" s="113"/>
      <c r="B16194" s="113"/>
      <c r="C16194" s="114"/>
      <c r="D16194" s="115"/>
      <c r="E16194" s="115"/>
      <c r="F16194" s="116"/>
      <c r="G16194" s="116"/>
      <c r="H16194" s="116"/>
      <c r="I16194" s="116"/>
      <c r="J16194" s="117"/>
      <c r="K16194" s="117"/>
      <c r="L16194" s="114"/>
      <c r="M16194" s="114"/>
      <c r="N16194" s="114"/>
      <c r="O16194" s="114"/>
      <c r="P16194" s="118"/>
      <c r="Q16194" s="118"/>
      <c r="R16194" s="118"/>
      <c r="S16194" s="118"/>
      <c r="T16194" s="118"/>
      <c r="U16194" s="118"/>
      <c r="V16194" s="118"/>
      <c r="W16194" s="118"/>
      <c r="X16194" s="118"/>
      <c r="Y16194" s="118"/>
      <c r="Z16194" s="118"/>
      <c r="AA16194" s="118"/>
      <c r="AB16194" s="118"/>
    </row>
    <row r="16195" spans="1:28">
      <c r="A16195" s="113"/>
      <c r="B16195" s="113"/>
      <c r="C16195" s="114"/>
      <c r="D16195" s="115"/>
      <c r="E16195" s="115"/>
      <c r="F16195" s="116"/>
      <c r="G16195" s="116"/>
      <c r="H16195" s="116"/>
      <c r="I16195" s="116"/>
      <c r="J16195" s="117"/>
      <c r="K16195" s="117"/>
      <c r="L16195" s="114"/>
      <c r="M16195" s="114"/>
      <c r="N16195" s="114"/>
      <c r="O16195" s="114"/>
      <c r="P16195" s="118"/>
      <c r="Q16195" s="118"/>
      <c r="R16195" s="118"/>
      <c r="S16195" s="118"/>
      <c r="T16195" s="118"/>
      <c r="U16195" s="118"/>
      <c r="V16195" s="118"/>
      <c r="W16195" s="118"/>
      <c r="X16195" s="118"/>
      <c r="Y16195" s="118"/>
      <c r="Z16195" s="118"/>
      <c r="AA16195" s="118"/>
      <c r="AB16195" s="118"/>
    </row>
    <row r="16196" spans="1:28">
      <c r="A16196" s="113"/>
      <c r="B16196" s="113"/>
      <c r="C16196" s="114"/>
      <c r="D16196" s="115"/>
      <c r="E16196" s="115"/>
      <c r="F16196" s="116"/>
      <c r="G16196" s="116"/>
      <c r="H16196" s="116"/>
      <c r="I16196" s="116"/>
      <c r="J16196" s="117"/>
      <c r="K16196" s="117"/>
      <c r="L16196" s="114"/>
      <c r="M16196" s="114"/>
      <c r="N16196" s="114"/>
      <c r="O16196" s="114"/>
      <c r="P16196" s="118"/>
      <c r="Q16196" s="118"/>
      <c r="R16196" s="118"/>
      <c r="S16196" s="118"/>
      <c r="T16196" s="118"/>
      <c r="U16196" s="118"/>
      <c r="V16196" s="118"/>
      <c r="W16196" s="118"/>
      <c r="X16196" s="118"/>
      <c r="Y16196" s="118"/>
      <c r="Z16196" s="118"/>
      <c r="AA16196" s="118"/>
      <c r="AB16196" s="118"/>
    </row>
    <row r="16197" spans="1:28">
      <c r="A16197" s="113"/>
      <c r="B16197" s="113"/>
      <c r="C16197" s="114"/>
      <c r="D16197" s="115"/>
      <c r="E16197" s="115"/>
      <c r="F16197" s="116"/>
      <c r="G16197" s="116"/>
      <c r="H16197" s="116"/>
      <c r="I16197" s="116"/>
      <c r="J16197" s="117"/>
      <c r="K16197" s="117"/>
      <c r="L16197" s="114"/>
      <c r="M16197" s="114"/>
      <c r="N16197" s="114"/>
      <c r="O16197" s="114"/>
      <c r="P16197" s="118"/>
      <c r="Q16197" s="118"/>
      <c r="R16197" s="118"/>
      <c r="S16197" s="118"/>
      <c r="T16197" s="118"/>
      <c r="U16197" s="118"/>
      <c r="V16197" s="118"/>
      <c r="W16197" s="118"/>
      <c r="X16197" s="118"/>
      <c r="Y16197" s="118"/>
      <c r="Z16197" s="118"/>
      <c r="AA16197" s="118"/>
      <c r="AB16197" s="118"/>
    </row>
    <row r="16198" spans="1:28">
      <c r="A16198" s="113"/>
      <c r="B16198" s="113"/>
      <c r="C16198" s="114"/>
      <c r="D16198" s="115"/>
      <c r="E16198" s="115"/>
      <c r="F16198" s="116"/>
      <c r="G16198" s="116"/>
      <c r="H16198" s="116"/>
      <c r="I16198" s="116"/>
      <c r="J16198" s="117"/>
      <c r="K16198" s="117"/>
      <c r="L16198" s="114"/>
      <c r="M16198" s="114"/>
      <c r="N16198" s="114"/>
      <c r="O16198" s="114"/>
      <c r="P16198" s="118"/>
      <c r="Q16198" s="118"/>
      <c r="R16198" s="118"/>
      <c r="S16198" s="118"/>
      <c r="T16198" s="118"/>
      <c r="U16198" s="118"/>
      <c r="V16198" s="118"/>
      <c r="W16198" s="118"/>
      <c r="X16198" s="118"/>
      <c r="Y16198" s="118"/>
      <c r="Z16198" s="118"/>
      <c r="AA16198" s="118"/>
      <c r="AB16198" s="118"/>
    </row>
    <row r="16199" spans="1:28">
      <c r="A16199" s="113"/>
      <c r="B16199" s="113"/>
      <c r="C16199" s="114"/>
      <c r="D16199" s="115"/>
      <c r="E16199" s="115"/>
      <c r="F16199" s="116"/>
      <c r="G16199" s="116"/>
      <c r="H16199" s="116"/>
      <c r="I16199" s="116"/>
      <c r="J16199" s="117"/>
      <c r="K16199" s="117"/>
      <c r="L16199" s="114"/>
      <c r="M16199" s="114"/>
      <c r="N16199" s="114"/>
      <c r="O16199" s="114"/>
      <c r="P16199" s="118"/>
      <c r="Q16199" s="118"/>
      <c r="R16199" s="118"/>
      <c r="S16199" s="118"/>
      <c r="T16199" s="118"/>
      <c r="U16199" s="118"/>
      <c r="V16199" s="118"/>
      <c r="W16199" s="118"/>
      <c r="X16199" s="118"/>
      <c r="Y16199" s="118"/>
      <c r="Z16199" s="118"/>
      <c r="AA16199" s="118"/>
      <c r="AB16199" s="118"/>
    </row>
    <row r="16200" spans="1:28">
      <c r="A16200" s="113"/>
      <c r="B16200" s="113"/>
      <c r="C16200" s="114"/>
      <c r="D16200" s="115"/>
      <c r="E16200" s="115"/>
      <c r="F16200" s="116"/>
      <c r="G16200" s="116"/>
      <c r="H16200" s="116"/>
      <c r="I16200" s="116"/>
      <c r="J16200" s="117"/>
      <c r="K16200" s="117"/>
      <c r="L16200" s="114"/>
      <c r="M16200" s="114"/>
      <c r="N16200" s="114"/>
      <c r="O16200" s="114"/>
      <c r="P16200" s="118"/>
      <c r="Q16200" s="118"/>
      <c r="R16200" s="118"/>
      <c r="S16200" s="118"/>
      <c r="T16200" s="118"/>
      <c r="U16200" s="118"/>
      <c r="V16200" s="118"/>
      <c r="W16200" s="118"/>
      <c r="X16200" s="118"/>
      <c r="Y16200" s="118"/>
      <c r="Z16200" s="118"/>
      <c r="AA16200" s="118"/>
      <c r="AB16200" s="118"/>
    </row>
    <row r="16201" spans="1:28">
      <c r="A16201" s="113"/>
      <c r="B16201" s="113"/>
      <c r="C16201" s="114"/>
      <c r="D16201" s="115"/>
      <c r="E16201" s="115"/>
      <c r="F16201" s="116"/>
      <c r="G16201" s="116"/>
      <c r="H16201" s="116"/>
      <c r="I16201" s="116"/>
      <c r="J16201" s="117"/>
      <c r="K16201" s="117"/>
      <c r="L16201" s="114"/>
      <c r="M16201" s="114"/>
      <c r="N16201" s="114"/>
      <c r="O16201" s="114"/>
      <c r="P16201" s="118"/>
      <c r="Q16201" s="118"/>
      <c r="R16201" s="118"/>
      <c r="S16201" s="118"/>
      <c r="T16201" s="118"/>
      <c r="U16201" s="118"/>
      <c r="V16201" s="118"/>
      <c r="W16201" s="118"/>
      <c r="X16201" s="118"/>
      <c r="Y16201" s="118"/>
      <c r="Z16201" s="118"/>
      <c r="AA16201" s="118"/>
      <c r="AB16201" s="118"/>
    </row>
    <row r="16202" spans="1:28">
      <c r="A16202" s="113"/>
      <c r="B16202" s="113"/>
      <c r="C16202" s="114"/>
      <c r="D16202" s="115"/>
      <c r="E16202" s="115"/>
      <c r="F16202" s="116"/>
      <c r="G16202" s="116"/>
      <c r="H16202" s="116"/>
      <c r="I16202" s="116"/>
      <c r="J16202" s="117"/>
      <c r="K16202" s="117"/>
      <c r="L16202" s="114"/>
      <c r="M16202" s="114"/>
      <c r="N16202" s="114"/>
      <c r="O16202" s="114"/>
      <c r="P16202" s="118"/>
      <c r="Q16202" s="118"/>
      <c r="R16202" s="118"/>
      <c r="S16202" s="118"/>
      <c r="T16202" s="118"/>
      <c r="U16202" s="118"/>
      <c r="V16202" s="118"/>
      <c r="W16202" s="118"/>
      <c r="X16202" s="118"/>
      <c r="Y16202" s="118"/>
      <c r="Z16202" s="118"/>
      <c r="AA16202" s="118"/>
      <c r="AB16202" s="118"/>
    </row>
    <row r="16203" spans="1:28">
      <c r="A16203" s="113"/>
      <c r="B16203" s="113"/>
      <c r="C16203" s="114"/>
      <c r="D16203" s="115"/>
      <c r="E16203" s="115"/>
      <c r="F16203" s="116"/>
      <c r="G16203" s="116"/>
      <c r="H16203" s="116"/>
      <c r="I16203" s="116"/>
      <c r="J16203" s="117"/>
      <c r="K16203" s="117"/>
      <c r="L16203" s="114"/>
      <c r="M16203" s="114"/>
      <c r="N16203" s="114"/>
      <c r="O16203" s="114"/>
      <c r="P16203" s="118"/>
      <c r="Q16203" s="118"/>
      <c r="R16203" s="118"/>
      <c r="S16203" s="118"/>
      <c r="T16203" s="118"/>
      <c r="U16203" s="118"/>
      <c r="V16203" s="118"/>
      <c r="W16203" s="118"/>
      <c r="X16203" s="118"/>
      <c r="Y16203" s="118"/>
      <c r="Z16203" s="118"/>
      <c r="AA16203" s="118"/>
      <c r="AB16203" s="118"/>
    </row>
    <row r="16204" spans="1:28">
      <c r="A16204" s="113"/>
      <c r="B16204" s="113"/>
      <c r="C16204" s="114"/>
      <c r="D16204" s="115"/>
      <c r="E16204" s="115"/>
      <c r="F16204" s="116"/>
      <c r="G16204" s="116"/>
      <c r="H16204" s="116"/>
      <c r="I16204" s="116"/>
      <c r="J16204" s="117"/>
      <c r="K16204" s="117"/>
      <c r="L16204" s="114"/>
      <c r="M16204" s="114"/>
      <c r="N16204" s="114"/>
      <c r="O16204" s="114"/>
      <c r="P16204" s="118"/>
      <c r="Q16204" s="118"/>
      <c r="R16204" s="118"/>
      <c r="S16204" s="118"/>
      <c r="T16204" s="118"/>
      <c r="U16204" s="118"/>
      <c r="V16204" s="118"/>
      <c r="W16204" s="118"/>
      <c r="X16204" s="118"/>
      <c r="Y16204" s="118"/>
      <c r="Z16204" s="118"/>
      <c r="AA16204" s="118"/>
      <c r="AB16204" s="118"/>
    </row>
    <row r="16205" spans="1:28">
      <c r="A16205" s="113"/>
      <c r="B16205" s="113"/>
      <c r="C16205" s="114"/>
      <c r="D16205" s="115"/>
      <c r="E16205" s="115"/>
      <c r="F16205" s="116"/>
      <c r="G16205" s="116"/>
      <c r="H16205" s="116"/>
      <c r="I16205" s="116"/>
      <c r="J16205" s="117"/>
      <c r="K16205" s="117"/>
      <c r="L16205" s="114"/>
      <c r="M16205" s="114"/>
      <c r="N16205" s="114"/>
      <c r="O16205" s="114"/>
      <c r="P16205" s="118"/>
      <c r="Q16205" s="118"/>
      <c r="R16205" s="118"/>
      <c r="S16205" s="118"/>
      <c r="T16205" s="118"/>
      <c r="U16205" s="118"/>
      <c r="V16205" s="118"/>
      <c r="W16205" s="118"/>
      <c r="X16205" s="118"/>
      <c r="Y16205" s="118"/>
      <c r="Z16205" s="118"/>
      <c r="AA16205" s="118"/>
      <c r="AB16205" s="118"/>
    </row>
    <row r="16206" spans="1:28">
      <c r="A16206" s="113"/>
      <c r="B16206" s="113"/>
      <c r="C16206" s="114"/>
      <c r="D16206" s="115"/>
      <c r="E16206" s="115"/>
      <c r="F16206" s="116"/>
      <c r="G16206" s="116"/>
      <c r="H16206" s="116"/>
      <c r="I16206" s="116"/>
      <c r="J16206" s="117"/>
      <c r="K16206" s="117"/>
      <c r="L16206" s="114"/>
      <c r="M16206" s="114"/>
      <c r="N16206" s="114"/>
      <c r="O16206" s="114"/>
      <c r="P16206" s="118"/>
      <c r="Q16206" s="118"/>
      <c r="R16206" s="118"/>
      <c r="S16206" s="118"/>
      <c r="T16206" s="118"/>
      <c r="U16206" s="118"/>
      <c r="V16206" s="118"/>
      <c r="W16206" s="118"/>
      <c r="X16206" s="118"/>
      <c r="Y16206" s="118"/>
      <c r="Z16206" s="118"/>
      <c r="AA16206" s="118"/>
      <c r="AB16206" s="118"/>
    </row>
    <row r="16207" spans="1:28">
      <c r="A16207" s="113"/>
      <c r="B16207" s="113"/>
      <c r="C16207" s="114"/>
      <c r="D16207" s="115"/>
      <c r="E16207" s="115"/>
      <c r="F16207" s="116"/>
      <c r="G16207" s="116"/>
      <c r="H16207" s="116"/>
      <c r="I16207" s="116"/>
      <c r="J16207" s="117"/>
      <c r="K16207" s="117"/>
      <c r="L16207" s="114"/>
      <c r="M16207" s="114"/>
      <c r="N16207" s="114"/>
      <c r="O16207" s="114"/>
      <c r="P16207" s="118"/>
      <c r="Q16207" s="118"/>
      <c r="R16207" s="118"/>
      <c r="S16207" s="118"/>
      <c r="T16207" s="118"/>
      <c r="U16207" s="118"/>
      <c r="V16207" s="118"/>
      <c r="W16207" s="118"/>
      <c r="X16207" s="118"/>
      <c r="Y16207" s="118"/>
      <c r="Z16207" s="118"/>
      <c r="AA16207" s="118"/>
      <c r="AB16207" s="118"/>
    </row>
    <row r="16208" spans="1:28">
      <c r="A16208" s="113"/>
      <c r="B16208" s="113"/>
      <c r="C16208" s="114"/>
      <c r="D16208" s="115"/>
      <c r="E16208" s="115"/>
      <c r="F16208" s="116"/>
      <c r="G16208" s="116"/>
      <c r="H16208" s="116"/>
      <c r="I16208" s="116"/>
      <c r="J16208" s="117"/>
      <c r="K16208" s="117"/>
      <c r="L16208" s="114"/>
      <c r="M16208" s="114"/>
      <c r="N16208" s="114"/>
      <c r="O16208" s="114"/>
      <c r="P16208" s="118"/>
      <c r="Q16208" s="118"/>
      <c r="R16208" s="118"/>
      <c r="S16208" s="118"/>
      <c r="T16208" s="118"/>
      <c r="U16208" s="118"/>
      <c r="V16208" s="118"/>
      <c r="W16208" s="118"/>
      <c r="X16208" s="118"/>
      <c r="Y16208" s="118"/>
      <c r="Z16208" s="118"/>
      <c r="AA16208" s="118"/>
      <c r="AB16208" s="118"/>
    </row>
    <row r="16209" spans="1:28">
      <c r="A16209" s="113"/>
      <c r="B16209" s="113"/>
      <c r="C16209" s="114"/>
      <c r="D16209" s="115"/>
      <c r="E16209" s="115"/>
      <c r="F16209" s="116"/>
      <c r="G16209" s="116"/>
      <c r="H16209" s="116"/>
      <c r="I16209" s="116"/>
      <c r="J16209" s="117"/>
      <c r="K16209" s="117"/>
      <c r="L16209" s="114"/>
      <c r="M16209" s="114"/>
      <c r="N16209" s="114"/>
      <c r="O16209" s="114"/>
      <c r="P16209" s="118"/>
      <c r="Q16209" s="118"/>
      <c r="R16209" s="118"/>
      <c r="S16209" s="118"/>
      <c r="T16209" s="118"/>
      <c r="U16209" s="118"/>
      <c r="V16209" s="118"/>
      <c r="W16209" s="118"/>
      <c r="X16209" s="118"/>
      <c r="Y16209" s="118"/>
      <c r="Z16209" s="118"/>
      <c r="AA16209" s="118"/>
      <c r="AB16209" s="118"/>
    </row>
    <row r="16210" spans="1:28">
      <c r="A16210" s="113"/>
      <c r="B16210" s="113"/>
      <c r="C16210" s="114"/>
      <c r="D16210" s="115"/>
      <c r="E16210" s="115"/>
      <c r="F16210" s="116"/>
      <c r="G16210" s="116"/>
      <c r="H16210" s="116"/>
      <c r="I16210" s="116"/>
      <c r="J16210" s="117"/>
      <c r="K16210" s="117"/>
      <c r="L16210" s="114"/>
      <c r="M16210" s="114"/>
      <c r="N16210" s="114"/>
      <c r="O16210" s="114"/>
      <c r="P16210" s="118"/>
      <c r="Q16210" s="118"/>
      <c r="R16210" s="118"/>
      <c r="S16210" s="118"/>
      <c r="T16210" s="118"/>
      <c r="U16210" s="118"/>
      <c r="V16210" s="118"/>
      <c r="W16210" s="118"/>
      <c r="X16210" s="118"/>
      <c r="Y16210" s="118"/>
      <c r="Z16210" s="118"/>
      <c r="AA16210" s="118"/>
      <c r="AB16210" s="118"/>
    </row>
    <row r="16211" spans="1:28">
      <c r="A16211" s="113"/>
      <c r="B16211" s="113"/>
      <c r="C16211" s="114"/>
      <c r="D16211" s="115"/>
      <c r="E16211" s="115"/>
      <c r="F16211" s="116"/>
      <c r="G16211" s="116"/>
      <c r="H16211" s="116"/>
      <c r="I16211" s="116"/>
      <c r="J16211" s="117"/>
      <c r="K16211" s="117"/>
      <c r="L16211" s="114"/>
      <c r="M16211" s="114"/>
      <c r="N16211" s="114"/>
      <c r="O16211" s="114"/>
      <c r="P16211" s="118"/>
      <c r="Q16211" s="118"/>
      <c r="R16211" s="118"/>
      <c r="S16211" s="118"/>
      <c r="T16211" s="118"/>
      <c r="U16211" s="118"/>
      <c r="V16211" s="118"/>
      <c r="W16211" s="118"/>
      <c r="X16211" s="118"/>
      <c r="Y16211" s="118"/>
      <c r="Z16211" s="118"/>
      <c r="AA16211" s="118"/>
      <c r="AB16211" s="118"/>
    </row>
    <row r="16212" spans="1:28">
      <c r="A16212" s="113"/>
      <c r="B16212" s="113"/>
      <c r="C16212" s="114"/>
      <c r="D16212" s="115"/>
      <c r="E16212" s="115"/>
      <c r="F16212" s="116"/>
      <c r="G16212" s="116"/>
      <c r="H16212" s="116"/>
      <c r="I16212" s="116"/>
      <c r="J16212" s="117"/>
      <c r="K16212" s="117"/>
      <c r="L16212" s="114"/>
      <c r="M16212" s="114"/>
      <c r="N16212" s="114"/>
      <c r="O16212" s="114"/>
      <c r="P16212" s="118"/>
      <c r="Q16212" s="118"/>
      <c r="R16212" s="118"/>
      <c r="S16212" s="118"/>
      <c r="T16212" s="118"/>
      <c r="U16212" s="118"/>
      <c r="V16212" s="118"/>
      <c r="W16212" s="118"/>
      <c r="X16212" s="118"/>
      <c r="Y16212" s="118"/>
      <c r="Z16212" s="118"/>
      <c r="AA16212" s="118"/>
      <c r="AB16212" s="118"/>
    </row>
    <row r="16213" spans="1:28">
      <c r="A16213" s="113"/>
      <c r="B16213" s="113"/>
      <c r="C16213" s="114"/>
      <c r="D16213" s="115"/>
      <c r="E16213" s="115"/>
      <c r="F16213" s="116"/>
      <c r="G16213" s="116"/>
      <c r="H16213" s="116"/>
      <c r="I16213" s="116"/>
      <c r="J16213" s="117"/>
      <c r="K16213" s="117"/>
      <c r="L16213" s="114"/>
      <c r="M16213" s="114"/>
      <c r="N16213" s="114"/>
      <c r="O16213" s="114"/>
      <c r="P16213" s="118"/>
      <c r="Q16213" s="118"/>
      <c r="R16213" s="118"/>
      <c r="S16213" s="118"/>
      <c r="T16213" s="118"/>
      <c r="U16213" s="118"/>
      <c r="V16213" s="118"/>
      <c r="W16213" s="118"/>
      <c r="X16213" s="118"/>
      <c r="Y16213" s="118"/>
      <c r="Z16213" s="118"/>
      <c r="AA16213" s="118"/>
      <c r="AB16213" s="118"/>
    </row>
    <row r="16214" spans="1:28">
      <c r="A16214" s="113"/>
      <c r="B16214" s="113"/>
      <c r="C16214" s="114"/>
      <c r="D16214" s="115"/>
      <c r="E16214" s="115"/>
      <c r="F16214" s="116"/>
      <c r="G16214" s="116"/>
      <c r="H16214" s="116"/>
      <c r="I16214" s="116"/>
      <c r="J16214" s="117"/>
      <c r="K16214" s="117"/>
      <c r="L16214" s="114"/>
      <c r="M16214" s="114"/>
      <c r="N16214" s="114"/>
      <c r="O16214" s="114"/>
      <c r="P16214" s="118"/>
      <c r="Q16214" s="118"/>
      <c r="R16214" s="118"/>
      <c r="S16214" s="118"/>
      <c r="T16214" s="118"/>
      <c r="U16214" s="118"/>
      <c r="V16214" s="118"/>
      <c r="W16214" s="118"/>
      <c r="X16214" s="118"/>
      <c r="Y16214" s="118"/>
      <c r="Z16214" s="118"/>
      <c r="AA16214" s="118"/>
      <c r="AB16214" s="118"/>
    </row>
    <row r="16215" spans="1:28">
      <c r="A16215" s="113"/>
      <c r="B16215" s="113"/>
      <c r="C16215" s="114"/>
      <c r="D16215" s="115"/>
      <c r="E16215" s="115"/>
      <c r="F16215" s="116"/>
      <c r="G16215" s="116"/>
      <c r="H16215" s="116"/>
      <c r="I16215" s="116"/>
      <c r="J16215" s="117"/>
      <c r="K16215" s="117"/>
      <c r="L16215" s="114"/>
      <c r="M16215" s="114"/>
      <c r="N16215" s="114"/>
      <c r="O16215" s="114"/>
      <c r="P16215" s="118"/>
      <c r="Q16215" s="118"/>
      <c r="R16215" s="118"/>
      <c r="S16215" s="118"/>
      <c r="T16215" s="118"/>
      <c r="U16215" s="118"/>
      <c r="V16215" s="118"/>
      <c r="W16215" s="118"/>
      <c r="X16215" s="118"/>
      <c r="Y16215" s="118"/>
      <c r="Z16215" s="118"/>
      <c r="AA16215" s="118"/>
      <c r="AB16215" s="118"/>
    </row>
    <row r="16216" spans="1:28">
      <c r="A16216" s="113"/>
      <c r="B16216" s="113"/>
      <c r="C16216" s="114"/>
      <c r="D16216" s="115"/>
      <c r="E16216" s="115"/>
      <c r="F16216" s="116"/>
      <c r="G16216" s="116"/>
      <c r="H16216" s="116"/>
      <c r="I16216" s="116"/>
      <c r="J16216" s="117"/>
      <c r="K16216" s="117"/>
      <c r="L16216" s="114"/>
      <c r="M16216" s="114"/>
      <c r="N16216" s="114"/>
      <c r="O16216" s="114"/>
      <c r="P16216" s="118"/>
      <c r="Q16216" s="118"/>
      <c r="R16216" s="118"/>
      <c r="S16216" s="118"/>
      <c r="T16216" s="118"/>
      <c r="U16216" s="118"/>
      <c r="V16216" s="118"/>
      <c r="W16216" s="118"/>
      <c r="X16216" s="118"/>
      <c r="Y16216" s="118"/>
      <c r="Z16216" s="118"/>
      <c r="AA16216" s="118"/>
      <c r="AB16216" s="118"/>
    </row>
    <row r="16217" spans="1:28">
      <c r="A16217" s="113"/>
      <c r="B16217" s="113"/>
      <c r="C16217" s="114"/>
      <c r="D16217" s="115"/>
      <c r="E16217" s="115"/>
      <c r="F16217" s="116"/>
      <c r="G16217" s="116"/>
      <c r="H16217" s="116"/>
      <c r="I16217" s="116"/>
      <c r="J16217" s="117"/>
      <c r="K16217" s="117"/>
      <c r="L16217" s="114"/>
      <c r="M16217" s="114"/>
      <c r="N16217" s="114"/>
      <c r="O16217" s="114"/>
      <c r="P16217" s="118"/>
      <c r="Q16217" s="118"/>
      <c r="R16217" s="118"/>
      <c r="S16217" s="118"/>
      <c r="T16217" s="118"/>
      <c r="U16217" s="118"/>
      <c r="V16217" s="118"/>
      <c r="W16217" s="118"/>
      <c r="X16217" s="118"/>
      <c r="Y16217" s="118"/>
      <c r="Z16217" s="118"/>
      <c r="AA16217" s="118"/>
      <c r="AB16217" s="118"/>
    </row>
    <row r="16218" spans="1:28">
      <c r="A16218" s="113"/>
      <c r="B16218" s="113"/>
      <c r="C16218" s="114"/>
      <c r="D16218" s="115"/>
      <c r="E16218" s="115"/>
      <c r="F16218" s="116"/>
      <c r="G16218" s="116"/>
      <c r="H16218" s="116"/>
      <c r="I16218" s="116"/>
      <c r="J16218" s="117"/>
      <c r="K16218" s="117"/>
      <c r="L16218" s="114"/>
      <c r="M16218" s="114"/>
      <c r="N16218" s="114"/>
      <c r="O16218" s="114"/>
      <c r="P16218" s="118"/>
      <c r="Q16218" s="118"/>
      <c r="R16218" s="118"/>
      <c r="S16218" s="118"/>
      <c r="T16218" s="118"/>
      <c r="U16218" s="118"/>
      <c r="V16218" s="118"/>
      <c r="W16218" s="118"/>
      <c r="X16218" s="118"/>
      <c r="Y16218" s="118"/>
      <c r="Z16218" s="118"/>
      <c r="AA16218" s="118"/>
      <c r="AB16218" s="118"/>
    </row>
    <row r="16219" spans="1:28">
      <c r="A16219" s="113"/>
      <c r="B16219" s="113"/>
      <c r="C16219" s="114"/>
      <c r="D16219" s="115"/>
      <c r="E16219" s="115"/>
      <c r="F16219" s="116"/>
      <c r="G16219" s="116"/>
      <c r="H16219" s="116"/>
      <c r="I16219" s="116"/>
      <c r="J16219" s="117"/>
      <c r="K16219" s="117"/>
      <c r="L16219" s="114"/>
      <c r="M16219" s="114"/>
      <c r="N16219" s="114"/>
      <c r="O16219" s="114"/>
      <c r="P16219" s="118"/>
      <c r="Q16219" s="118"/>
      <c r="R16219" s="118"/>
      <c r="S16219" s="118"/>
      <c r="T16219" s="118"/>
      <c r="U16219" s="118"/>
      <c r="V16219" s="118"/>
      <c r="W16219" s="118"/>
      <c r="X16219" s="118"/>
      <c r="Y16219" s="118"/>
      <c r="Z16219" s="118"/>
      <c r="AA16219" s="118"/>
      <c r="AB16219" s="118"/>
    </row>
    <row r="16220" spans="1:28">
      <c r="A16220" s="113"/>
      <c r="B16220" s="113"/>
      <c r="C16220" s="114"/>
      <c r="D16220" s="115"/>
      <c r="E16220" s="115"/>
      <c r="F16220" s="116"/>
      <c r="G16220" s="116"/>
      <c r="H16220" s="116"/>
      <c r="I16220" s="116"/>
      <c r="J16220" s="117"/>
      <c r="K16220" s="117"/>
      <c r="L16220" s="114"/>
      <c r="M16220" s="114"/>
      <c r="N16220" s="114"/>
      <c r="O16220" s="114"/>
      <c r="P16220" s="118"/>
      <c r="Q16220" s="118"/>
      <c r="R16220" s="118"/>
      <c r="S16220" s="118"/>
      <c r="T16220" s="118"/>
      <c r="U16220" s="118"/>
      <c r="V16220" s="118"/>
      <c r="W16220" s="118"/>
      <c r="X16220" s="118"/>
      <c r="Y16220" s="118"/>
      <c r="Z16220" s="118"/>
      <c r="AA16220" s="118"/>
      <c r="AB16220" s="118"/>
    </row>
    <row r="16221" spans="1:28">
      <c r="A16221" s="113"/>
      <c r="B16221" s="113"/>
      <c r="C16221" s="114"/>
      <c r="D16221" s="115"/>
      <c r="E16221" s="115"/>
      <c r="F16221" s="116"/>
      <c r="G16221" s="116"/>
      <c r="H16221" s="116"/>
      <c r="I16221" s="116"/>
      <c r="J16221" s="117"/>
      <c r="K16221" s="117"/>
      <c r="L16221" s="114"/>
      <c r="M16221" s="114"/>
      <c r="N16221" s="114"/>
      <c r="O16221" s="114"/>
      <c r="P16221" s="118"/>
      <c r="Q16221" s="118"/>
      <c r="R16221" s="118"/>
      <c r="S16221" s="118"/>
      <c r="T16221" s="118"/>
      <c r="U16221" s="118"/>
      <c r="V16221" s="118"/>
      <c r="W16221" s="118"/>
      <c r="X16221" s="118"/>
      <c r="Y16221" s="118"/>
      <c r="Z16221" s="118"/>
      <c r="AA16221" s="118"/>
      <c r="AB16221" s="118"/>
    </row>
    <row r="16222" spans="1:28">
      <c r="A16222" s="113"/>
      <c r="B16222" s="113"/>
      <c r="C16222" s="114"/>
      <c r="D16222" s="115"/>
      <c r="E16222" s="115"/>
      <c r="F16222" s="116"/>
      <c r="G16222" s="116"/>
      <c r="H16222" s="116"/>
      <c r="I16222" s="116"/>
      <c r="J16222" s="117"/>
      <c r="K16222" s="117"/>
      <c r="L16222" s="114"/>
      <c r="M16222" s="114"/>
      <c r="N16222" s="114"/>
      <c r="O16222" s="114"/>
      <c r="P16222" s="118"/>
      <c r="Q16222" s="118"/>
      <c r="R16222" s="118"/>
      <c r="S16222" s="118"/>
      <c r="T16222" s="118"/>
      <c r="U16222" s="118"/>
      <c r="V16222" s="118"/>
      <c r="W16222" s="118"/>
      <c r="X16222" s="118"/>
      <c r="Y16222" s="118"/>
      <c r="Z16222" s="118"/>
      <c r="AA16222" s="118"/>
      <c r="AB16222" s="118"/>
    </row>
    <row r="16223" spans="1:28">
      <c r="A16223" s="113"/>
      <c r="B16223" s="113"/>
      <c r="C16223" s="114"/>
      <c r="D16223" s="115"/>
      <c r="E16223" s="115"/>
      <c r="F16223" s="116"/>
      <c r="G16223" s="116"/>
      <c r="H16223" s="116"/>
      <c r="I16223" s="116"/>
      <c r="J16223" s="117"/>
      <c r="K16223" s="117"/>
      <c r="L16223" s="114"/>
      <c r="M16223" s="114"/>
      <c r="N16223" s="114"/>
      <c r="O16223" s="114"/>
      <c r="P16223" s="118"/>
      <c r="Q16223" s="118"/>
      <c r="R16223" s="118"/>
      <c r="S16223" s="118"/>
      <c r="T16223" s="118"/>
      <c r="U16223" s="118"/>
      <c r="V16223" s="118"/>
      <c r="W16223" s="118"/>
      <c r="X16223" s="118"/>
      <c r="Y16223" s="118"/>
      <c r="Z16223" s="118"/>
      <c r="AA16223" s="118"/>
      <c r="AB16223" s="118"/>
    </row>
    <row r="16224" spans="1:28">
      <c r="A16224" s="113"/>
      <c r="B16224" s="113"/>
      <c r="C16224" s="114"/>
      <c r="D16224" s="115"/>
      <c r="E16224" s="115"/>
      <c r="F16224" s="116"/>
      <c r="G16224" s="116"/>
      <c r="H16224" s="116"/>
      <c r="I16224" s="116"/>
      <c r="J16224" s="117"/>
      <c r="K16224" s="117"/>
      <c r="L16224" s="114"/>
      <c r="M16224" s="114"/>
      <c r="N16224" s="114"/>
      <c r="O16224" s="114"/>
      <c r="P16224" s="118"/>
      <c r="Q16224" s="118"/>
      <c r="R16224" s="118"/>
      <c r="S16224" s="118"/>
      <c r="T16224" s="118"/>
      <c r="U16224" s="118"/>
      <c r="V16224" s="118"/>
      <c r="W16224" s="118"/>
      <c r="X16224" s="118"/>
      <c r="Y16224" s="118"/>
      <c r="Z16224" s="118"/>
      <c r="AA16224" s="118"/>
      <c r="AB16224" s="118"/>
    </row>
    <row r="16225" spans="1:28">
      <c r="A16225" s="113"/>
      <c r="B16225" s="113"/>
      <c r="C16225" s="114"/>
      <c r="D16225" s="115"/>
      <c r="E16225" s="115"/>
      <c r="F16225" s="116"/>
      <c r="G16225" s="116"/>
      <c r="H16225" s="116"/>
      <c r="I16225" s="116"/>
      <c r="J16225" s="117"/>
      <c r="K16225" s="117"/>
      <c r="L16225" s="114"/>
      <c r="M16225" s="114"/>
      <c r="N16225" s="114"/>
      <c r="O16225" s="114"/>
      <c r="P16225" s="118"/>
      <c r="Q16225" s="118"/>
      <c r="R16225" s="118"/>
      <c r="S16225" s="118"/>
      <c r="T16225" s="118"/>
      <c r="U16225" s="118"/>
      <c r="V16225" s="118"/>
      <c r="W16225" s="118"/>
      <c r="X16225" s="118"/>
      <c r="Y16225" s="118"/>
      <c r="Z16225" s="118"/>
      <c r="AA16225" s="118"/>
      <c r="AB16225" s="118"/>
    </row>
    <row r="16226" spans="1:28">
      <c r="A16226" s="113"/>
      <c r="B16226" s="113"/>
      <c r="C16226" s="114"/>
      <c r="D16226" s="115"/>
      <c r="E16226" s="115"/>
      <c r="F16226" s="116"/>
      <c r="G16226" s="116"/>
      <c r="H16226" s="116"/>
      <c r="I16226" s="116"/>
      <c r="J16226" s="117"/>
      <c r="K16226" s="117"/>
      <c r="L16226" s="114"/>
      <c r="M16226" s="114"/>
      <c r="N16226" s="114"/>
      <c r="O16226" s="114"/>
      <c r="P16226" s="118"/>
      <c r="Q16226" s="118"/>
      <c r="R16226" s="118"/>
      <c r="S16226" s="118"/>
      <c r="T16226" s="118"/>
      <c r="U16226" s="118"/>
      <c r="V16226" s="118"/>
      <c r="W16226" s="118"/>
      <c r="X16226" s="118"/>
      <c r="Y16226" s="118"/>
      <c r="Z16226" s="118"/>
      <c r="AA16226" s="118"/>
      <c r="AB16226" s="118"/>
    </row>
    <row r="16227" spans="1:28">
      <c r="A16227" s="113"/>
      <c r="B16227" s="113"/>
      <c r="C16227" s="114"/>
      <c r="D16227" s="115"/>
      <c r="E16227" s="115"/>
      <c r="F16227" s="116"/>
      <c r="G16227" s="116"/>
      <c r="H16227" s="116"/>
      <c r="I16227" s="116"/>
      <c r="J16227" s="117"/>
      <c r="K16227" s="117"/>
      <c r="L16227" s="114"/>
      <c r="M16227" s="114"/>
      <c r="N16227" s="114"/>
      <c r="O16227" s="114"/>
      <c r="P16227" s="118"/>
      <c r="Q16227" s="118"/>
      <c r="R16227" s="118"/>
      <c r="S16227" s="118"/>
      <c r="T16227" s="118"/>
      <c r="U16227" s="118"/>
      <c r="V16227" s="118"/>
      <c r="W16227" s="118"/>
      <c r="X16227" s="118"/>
      <c r="Y16227" s="118"/>
      <c r="Z16227" s="118"/>
      <c r="AA16227" s="118"/>
      <c r="AB16227" s="118"/>
    </row>
    <row r="16228" spans="1:28">
      <c r="A16228" s="113"/>
      <c r="B16228" s="113"/>
      <c r="C16228" s="114"/>
      <c r="D16228" s="115"/>
      <c r="E16228" s="115"/>
      <c r="F16228" s="116"/>
      <c r="G16228" s="116"/>
      <c r="H16228" s="116"/>
      <c r="I16228" s="116"/>
      <c r="J16228" s="117"/>
      <c r="K16228" s="117"/>
      <c r="L16228" s="114"/>
      <c r="M16228" s="114"/>
      <c r="N16228" s="114"/>
      <c r="O16228" s="114"/>
      <c r="P16228" s="118"/>
      <c r="Q16228" s="118"/>
      <c r="R16228" s="118"/>
      <c r="S16228" s="118"/>
      <c r="T16228" s="118"/>
      <c r="U16228" s="118"/>
      <c r="V16228" s="118"/>
      <c r="W16228" s="118"/>
      <c r="X16228" s="118"/>
      <c r="Y16228" s="118"/>
      <c r="Z16228" s="118"/>
      <c r="AA16228" s="118"/>
      <c r="AB16228" s="118"/>
    </row>
    <row r="16229" spans="1:28">
      <c r="A16229" s="113"/>
      <c r="B16229" s="113"/>
      <c r="C16229" s="114"/>
      <c r="D16229" s="115"/>
      <c r="E16229" s="115"/>
      <c r="F16229" s="116"/>
      <c r="G16229" s="116"/>
      <c r="H16229" s="116"/>
      <c r="I16229" s="116"/>
      <c r="J16229" s="117"/>
      <c r="K16229" s="117"/>
      <c r="L16229" s="114"/>
      <c r="M16229" s="114"/>
      <c r="N16229" s="114"/>
      <c r="O16229" s="114"/>
      <c r="P16229" s="118"/>
      <c r="Q16229" s="118"/>
      <c r="R16229" s="118"/>
      <c r="S16229" s="118"/>
      <c r="T16229" s="118"/>
      <c r="U16229" s="118"/>
      <c r="V16229" s="118"/>
      <c r="W16229" s="118"/>
      <c r="X16229" s="118"/>
      <c r="Y16229" s="118"/>
      <c r="Z16229" s="118"/>
      <c r="AA16229" s="118"/>
      <c r="AB16229" s="118"/>
    </row>
    <row r="16230" spans="1:28">
      <c r="A16230" s="113"/>
      <c r="B16230" s="113"/>
      <c r="C16230" s="114"/>
      <c r="D16230" s="115"/>
      <c r="E16230" s="115"/>
      <c r="F16230" s="116"/>
      <c r="G16230" s="116"/>
      <c r="H16230" s="116"/>
      <c r="I16230" s="116"/>
      <c r="J16230" s="117"/>
      <c r="K16230" s="117"/>
      <c r="L16230" s="114"/>
      <c r="M16230" s="114"/>
      <c r="N16230" s="114"/>
      <c r="O16230" s="114"/>
      <c r="P16230" s="118"/>
      <c r="Q16230" s="118"/>
      <c r="R16230" s="118"/>
      <c r="S16230" s="118"/>
      <c r="T16230" s="118"/>
      <c r="U16230" s="118"/>
      <c r="V16230" s="118"/>
      <c r="W16230" s="118"/>
      <c r="X16230" s="118"/>
      <c r="Y16230" s="118"/>
      <c r="Z16230" s="118"/>
      <c r="AA16230" s="118"/>
      <c r="AB16230" s="118"/>
    </row>
    <row r="16231" spans="1:28">
      <c r="A16231" s="113"/>
      <c r="B16231" s="113"/>
      <c r="C16231" s="114"/>
      <c r="D16231" s="115"/>
      <c r="E16231" s="115"/>
      <c r="F16231" s="116"/>
      <c r="G16231" s="116"/>
      <c r="H16231" s="116"/>
      <c r="I16231" s="116"/>
      <c r="J16231" s="117"/>
      <c r="K16231" s="117"/>
      <c r="L16231" s="114"/>
      <c r="M16231" s="114"/>
      <c r="N16231" s="114"/>
      <c r="O16231" s="114"/>
      <c r="P16231" s="118"/>
      <c r="Q16231" s="118"/>
      <c r="R16231" s="118"/>
      <c r="S16231" s="118"/>
      <c r="T16231" s="118"/>
      <c r="U16231" s="118"/>
      <c r="V16231" s="118"/>
      <c r="W16231" s="118"/>
      <c r="X16231" s="118"/>
      <c r="Y16231" s="118"/>
      <c r="Z16231" s="118"/>
      <c r="AA16231" s="118"/>
      <c r="AB16231" s="118"/>
    </row>
    <row r="16232" spans="1:28">
      <c r="A16232" s="113"/>
      <c r="B16232" s="113"/>
      <c r="C16232" s="114"/>
      <c r="D16232" s="115"/>
      <c r="E16232" s="115"/>
      <c r="F16232" s="116"/>
      <c r="G16232" s="116"/>
      <c r="H16232" s="116"/>
      <c r="I16232" s="116"/>
      <c r="J16232" s="117"/>
      <c r="K16232" s="117"/>
      <c r="L16232" s="114"/>
      <c r="M16232" s="114"/>
      <c r="N16232" s="114"/>
      <c r="O16232" s="114"/>
      <c r="P16232" s="118"/>
      <c r="Q16232" s="118"/>
      <c r="R16232" s="118"/>
      <c r="S16232" s="118"/>
      <c r="T16232" s="118"/>
      <c r="U16232" s="118"/>
      <c r="V16232" s="118"/>
      <c r="W16232" s="118"/>
      <c r="X16232" s="118"/>
      <c r="Y16232" s="118"/>
      <c r="Z16232" s="118"/>
      <c r="AA16232" s="118"/>
      <c r="AB16232" s="118"/>
    </row>
    <row r="16233" spans="1:28">
      <c r="A16233" s="113"/>
      <c r="B16233" s="113"/>
      <c r="C16233" s="114"/>
      <c r="D16233" s="115"/>
      <c r="E16233" s="115"/>
      <c r="F16233" s="116"/>
      <c r="G16233" s="116"/>
      <c r="H16233" s="116"/>
      <c r="I16233" s="116"/>
      <c r="J16233" s="117"/>
      <c r="K16233" s="117"/>
      <c r="L16233" s="114"/>
      <c r="M16233" s="114"/>
      <c r="N16233" s="114"/>
      <c r="O16233" s="114"/>
      <c r="P16233" s="118"/>
      <c r="Q16233" s="118"/>
      <c r="R16233" s="118"/>
      <c r="S16233" s="118"/>
      <c r="T16233" s="118"/>
      <c r="U16233" s="118"/>
      <c r="V16233" s="118"/>
      <c r="W16233" s="118"/>
      <c r="X16233" s="118"/>
      <c r="Y16233" s="118"/>
      <c r="Z16233" s="118"/>
      <c r="AA16233" s="118"/>
      <c r="AB16233" s="118"/>
    </row>
    <row r="16234" spans="1:28">
      <c r="A16234" s="113"/>
      <c r="B16234" s="113"/>
      <c r="C16234" s="114"/>
      <c r="D16234" s="115"/>
      <c r="E16234" s="115"/>
      <c r="F16234" s="116"/>
      <c r="G16234" s="116"/>
      <c r="H16234" s="116"/>
      <c r="I16234" s="116"/>
      <c r="J16234" s="117"/>
      <c r="K16234" s="117"/>
      <c r="L16234" s="114"/>
      <c r="M16234" s="114"/>
      <c r="N16234" s="114"/>
      <c r="O16234" s="114"/>
      <c r="P16234" s="118"/>
      <c r="Q16234" s="118"/>
      <c r="R16234" s="118"/>
      <c r="S16234" s="118"/>
      <c r="T16234" s="118"/>
      <c r="U16234" s="118"/>
      <c r="V16234" s="118"/>
      <c r="W16234" s="118"/>
      <c r="X16234" s="118"/>
      <c r="Y16234" s="118"/>
      <c r="Z16234" s="118"/>
      <c r="AA16234" s="118"/>
      <c r="AB16234" s="118"/>
    </row>
    <row r="16235" spans="1:28">
      <c r="A16235" s="113"/>
      <c r="B16235" s="113"/>
      <c r="C16235" s="114"/>
      <c r="D16235" s="115"/>
      <c r="E16235" s="115"/>
      <c r="F16235" s="116"/>
      <c r="G16235" s="116"/>
      <c r="H16235" s="116"/>
      <c r="I16235" s="116"/>
      <c r="J16235" s="117"/>
      <c r="K16235" s="117"/>
      <c r="L16235" s="114"/>
      <c r="M16235" s="114"/>
      <c r="N16235" s="114"/>
      <c r="O16235" s="114"/>
      <c r="P16235" s="118"/>
      <c r="Q16235" s="118"/>
      <c r="R16235" s="118"/>
      <c r="S16235" s="118"/>
      <c r="T16235" s="118"/>
      <c r="U16235" s="118"/>
      <c r="V16235" s="118"/>
      <c r="W16235" s="118"/>
      <c r="X16235" s="118"/>
      <c r="Y16235" s="118"/>
      <c r="Z16235" s="118"/>
      <c r="AA16235" s="118"/>
      <c r="AB16235" s="118"/>
    </row>
    <row r="16236" spans="1:28">
      <c r="A16236" s="113"/>
      <c r="B16236" s="113"/>
      <c r="C16236" s="114"/>
      <c r="D16236" s="115"/>
      <c r="E16236" s="115"/>
      <c r="F16236" s="116"/>
      <c r="G16236" s="116"/>
      <c r="H16236" s="116"/>
      <c r="I16236" s="116"/>
      <c r="J16236" s="117"/>
      <c r="K16236" s="117"/>
      <c r="L16236" s="114"/>
      <c r="M16236" s="114"/>
      <c r="N16236" s="114"/>
      <c r="O16236" s="114"/>
      <c r="P16236" s="118"/>
      <c r="Q16236" s="118"/>
      <c r="R16236" s="118"/>
      <c r="S16236" s="118"/>
      <c r="T16236" s="118"/>
      <c r="U16236" s="118"/>
      <c r="V16236" s="118"/>
      <c r="W16236" s="118"/>
      <c r="X16236" s="118"/>
      <c r="Y16236" s="118"/>
      <c r="Z16236" s="118"/>
      <c r="AA16236" s="118"/>
      <c r="AB16236" s="118"/>
    </row>
    <row r="16237" spans="1:28">
      <c r="A16237" s="113"/>
      <c r="B16237" s="113"/>
      <c r="C16237" s="114"/>
      <c r="D16237" s="115"/>
      <c r="E16237" s="115"/>
      <c r="F16237" s="116"/>
      <c r="G16237" s="116"/>
      <c r="H16237" s="116"/>
      <c r="I16237" s="116"/>
      <c r="J16237" s="117"/>
      <c r="K16237" s="117"/>
      <c r="L16237" s="114"/>
      <c r="M16237" s="114"/>
      <c r="N16237" s="114"/>
      <c r="O16237" s="114"/>
      <c r="P16237" s="118"/>
      <c r="Q16237" s="118"/>
      <c r="R16237" s="118"/>
      <c r="S16237" s="118"/>
      <c r="T16237" s="118"/>
      <c r="U16237" s="118"/>
      <c r="V16237" s="118"/>
      <c r="W16237" s="118"/>
      <c r="X16237" s="118"/>
      <c r="Y16237" s="118"/>
      <c r="Z16237" s="118"/>
      <c r="AA16237" s="118"/>
      <c r="AB16237" s="118"/>
    </row>
    <row r="16238" spans="1:28">
      <c r="A16238" s="113"/>
      <c r="B16238" s="113"/>
      <c r="C16238" s="114"/>
      <c r="D16238" s="115"/>
      <c r="E16238" s="115"/>
      <c r="F16238" s="116"/>
      <c r="G16238" s="116"/>
      <c r="H16238" s="116"/>
      <c r="I16238" s="116"/>
      <c r="J16238" s="117"/>
      <c r="K16238" s="117"/>
      <c r="L16238" s="114"/>
      <c r="M16238" s="114"/>
      <c r="N16238" s="114"/>
      <c r="O16238" s="114"/>
      <c r="P16238" s="118"/>
      <c r="Q16238" s="118"/>
      <c r="R16238" s="118"/>
      <c r="S16238" s="118"/>
      <c r="T16238" s="118"/>
      <c r="U16238" s="118"/>
      <c r="V16238" s="118"/>
      <c r="W16238" s="118"/>
      <c r="X16238" s="118"/>
      <c r="Y16238" s="118"/>
      <c r="Z16238" s="118"/>
      <c r="AA16238" s="118"/>
      <c r="AB16238" s="118"/>
    </row>
    <row r="16239" spans="1:28">
      <c r="A16239" s="113"/>
      <c r="B16239" s="113"/>
      <c r="C16239" s="114"/>
      <c r="D16239" s="115"/>
      <c r="E16239" s="115"/>
      <c r="F16239" s="116"/>
      <c r="G16239" s="116"/>
      <c r="H16239" s="116"/>
      <c r="I16239" s="116"/>
      <c r="J16239" s="117"/>
      <c r="K16239" s="117"/>
      <c r="L16239" s="114"/>
      <c r="M16239" s="114"/>
      <c r="N16239" s="114"/>
      <c r="O16239" s="114"/>
      <c r="P16239" s="118"/>
      <c r="Q16239" s="118"/>
      <c r="R16239" s="118"/>
      <c r="S16239" s="118"/>
      <c r="T16239" s="118"/>
      <c r="U16239" s="118"/>
      <c r="V16239" s="118"/>
      <c r="W16239" s="118"/>
      <c r="X16239" s="118"/>
      <c r="Y16239" s="118"/>
      <c r="Z16239" s="118"/>
      <c r="AA16239" s="118"/>
      <c r="AB16239" s="118"/>
    </row>
    <row r="16240" spans="1:28">
      <c r="A16240" s="113"/>
      <c r="B16240" s="113"/>
      <c r="C16240" s="114"/>
      <c r="D16240" s="115"/>
      <c r="E16240" s="115"/>
      <c r="F16240" s="116"/>
      <c r="G16240" s="116"/>
      <c r="H16240" s="116"/>
      <c r="I16240" s="116"/>
      <c r="J16240" s="117"/>
      <c r="K16240" s="117"/>
      <c r="L16240" s="114"/>
      <c r="M16240" s="114"/>
      <c r="N16240" s="114"/>
      <c r="O16240" s="114"/>
      <c r="P16240" s="118"/>
      <c r="Q16240" s="118"/>
      <c r="R16240" s="118"/>
      <c r="S16240" s="118"/>
      <c r="T16240" s="118"/>
      <c r="U16240" s="118"/>
      <c r="V16240" s="118"/>
      <c r="W16240" s="118"/>
      <c r="X16240" s="118"/>
      <c r="Y16240" s="118"/>
      <c r="Z16240" s="118"/>
      <c r="AA16240" s="118"/>
      <c r="AB16240" s="118"/>
    </row>
    <row r="16241" spans="1:28">
      <c r="A16241" s="113"/>
      <c r="B16241" s="113"/>
      <c r="C16241" s="114"/>
      <c r="D16241" s="115"/>
      <c r="E16241" s="115"/>
      <c r="F16241" s="116"/>
      <c r="G16241" s="116"/>
      <c r="H16241" s="116"/>
      <c r="I16241" s="116"/>
      <c r="J16241" s="117"/>
      <c r="K16241" s="117"/>
      <c r="L16241" s="114"/>
      <c r="M16241" s="114"/>
      <c r="N16241" s="114"/>
      <c r="O16241" s="114"/>
      <c r="P16241" s="118"/>
      <c r="Q16241" s="118"/>
      <c r="R16241" s="118"/>
      <c r="S16241" s="118"/>
      <c r="T16241" s="118"/>
      <c r="U16241" s="118"/>
      <c r="V16241" s="118"/>
      <c r="W16241" s="118"/>
      <c r="X16241" s="118"/>
      <c r="Y16241" s="118"/>
      <c r="Z16241" s="118"/>
      <c r="AA16241" s="118"/>
      <c r="AB16241" s="118"/>
    </row>
    <row r="16242" spans="1:28">
      <c r="A16242" s="113"/>
      <c r="B16242" s="113"/>
      <c r="C16242" s="114"/>
      <c r="D16242" s="115"/>
      <c r="E16242" s="115"/>
      <c r="F16242" s="116"/>
      <c r="G16242" s="116"/>
      <c r="H16242" s="116"/>
      <c r="I16242" s="116"/>
      <c r="J16242" s="117"/>
      <c r="K16242" s="117"/>
      <c r="L16242" s="114"/>
      <c r="M16242" s="114"/>
      <c r="N16242" s="114"/>
      <c r="O16242" s="114"/>
      <c r="P16242" s="118"/>
      <c r="Q16242" s="118"/>
      <c r="R16242" s="118"/>
      <c r="S16242" s="118"/>
      <c r="T16242" s="118"/>
      <c r="U16242" s="118"/>
      <c r="V16242" s="118"/>
      <c r="W16242" s="118"/>
      <c r="X16242" s="118"/>
      <c r="Y16242" s="118"/>
      <c r="Z16242" s="118"/>
      <c r="AA16242" s="118"/>
      <c r="AB16242" s="118"/>
    </row>
    <row r="16243" spans="1:28">
      <c r="A16243" s="113"/>
      <c r="B16243" s="113"/>
      <c r="C16243" s="114"/>
      <c r="D16243" s="115"/>
      <c r="E16243" s="115"/>
      <c r="F16243" s="116"/>
      <c r="G16243" s="116"/>
      <c r="H16243" s="116"/>
      <c r="I16243" s="116"/>
      <c r="J16243" s="117"/>
      <c r="K16243" s="117"/>
      <c r="L16243" s="114"/>
      <c r="M16243" s="114"/>
      <c r="N16243" s="114"/>
      <c r="O16243" s="114"/>
      <c r="P16243" s="118"/>
      <c r="Q16243" s="118"/>
      <c r="R16243" s="118"/>
      <c r="S16243" s="118"/>
      <c r="T16243" s="118"/>
      <c r="U16243" s="118"/>
      <c r="V16243" s="118"/>
      <c r="W16243" s="118"/>
      <c r="X16243" s="118"/>
      <c r="Y16243" s="118"/>
      <c r="Z16243" s="118"/>
      <c r="AA16243" s="118"/>
      <c r="AB16243" s="118"/>
    </row>
    <row r="16244" spans="1:28">
      <c r="A16244" s="113"/>
      <c r="B16244" s="113"/>
      <c r="C16244" s="114"/>
      <c r="D16244" s="115"/>
      <c r="E16244" s="115"/>
      <c r="F16244" s="116"/>
      <c r="G16244" s="116"/>
      <c r="H16244" s="116"/>
      <c r="I16244" s="116"/>
      <c r="J16244" s="117"/>
      <c r="K16244" s="117"/>
      <c r="L16244" s="114"/>
      <c r="M16244" s="114"/>
      <c r="N16244" s="114"/>
      <c r="O16244" s="114"/>
      <c r="P16244" s="118"/>
      <c r="Q16244" s="118"/>
      <c r="R16244" s="118"/>
      <c r="S16244" s="118"/>
      <c r="T16244" s="118"/>
      <c r="U16244" s="118"/>
      <c r="V16244" s="118"/>
      <c r="W16244" s="118"/>
      <c r="X16244" s="118"/>
      <c r="Y16244" s="118"/>
      <c r="Z16244" s="118"/>
      <c r="AA16244" s="118"/>
      <c r="AB16244" s="118"/>
    </row>
    <row r="16245" spans="1:28">
      <c r="A16245" s="113"/>
      <c r="B16245" s="113"/>
      <c r="C16245" s="114"/>
      <c r="D16245" s="115"/>
      <c r="E16245" s="115"/>
      <c r="F16245" s="116"/>
      <c r="G16245" s="116"/>
      <c r="H16245" s="116"/>
      <c r="I16245" s="116"/>
      <c r="J16245" s="117"/>
      <c r="K16245" s="117"/>
      <c r="L16245" s="114"/>
      <c r="M16245" s="114"/>
      <c r="N16245" s="114"/>
      <c r="O16245" s="114"/>
      <c r="P16245" s="118"/>
      <c r="Q16245" s="118"/>
      <c r="R16245" s="118"/>
      <c r="S16245" s="118"/>
      <c r="T16245" s="118"/>
      <c r="U16245" s="118"/>
      <c r="V16245" s="118"/>
      <c r="W16245" s="118"/>
      <c r="X16245" s="118"/>
      <c r="Y16245" s="118"/>
      <c r="Z16245" s="118"/>
      <c r="AA16245" s="118"/>
      <c r="AB16245" s="118"/>
    </row>
    <row r="16246" spans="1:28">
      <c r="A16246" s="113"/>
      <c r="B16246" s="113"/>
      <c r="C16246" s="114"/>
      <c r="D16246" s="115"/>
      <c r="E16246" s="115"/>
      <c r="F16246" s="116"/>
      <c r="G16246" s="116"/>
      <c r="H16246" s="116"/>
      <c r="I16246" s="116"/>
      <c r="J16246" s="117"/>
      <c r="K16246" s="117"/>
      <c r="L16246" s="114"/>
      <c r="M16246" s="114"/>
      <c r="N16246" s="114"/>
      <c r="O16246" s="114"/>
      <c r="P16246" s="118"/>
      <c r="Q16246" s="118"/>
      <c r="R16246" s="118"/>
      <c r="S16246" s="118"/>
      <c r="T16246" s="118"/>
      <c r="U16246" s="118"/>
      <c r="V16246" s="118"/>
      <c r="W16246" s="118"/>
      <c r="X16246" s="118"/>
      <c r="Y16246" s="118"/>
      <c r="Z16246" s="118"/>
      <c r="AA16246" s="118"/>
      <c r="AB16246" s="118"/>
    </row>
    <row r="16247" spans="1:28">
      <c r="A16247" s="113"/>
      <c r="B16247" s="113"/>
      <c r="C16247" s="114"/>
      <c r="D16247" s="115"/>
      <c r="E16247" s="115"/>
      <c r="F16247" s="116"/>
      <c r="G16247" s="116"/>
      <c r="H16247" s="116"/>
      <c r="I16247" s="116"/>
      <c r="J16247" s="117"/>
      <c r="K16247" s="117"/>
      <c r="L16247" s="114"/>
      <c r="M16247" s="114"/>
      <c r="N16247" s="114"/>
      <c r="O16247" s="114"/>
      <c r="P16247" s="118"/>
      <c r="Q16247" s="118"/>
      <c r="R16247" s="118"/>
      <c r="S16247" s="118"/>
      <c r="T16247" s="118"/>
      <c r="U16247" s="118"/>
      <c r="V16247" s="118"/>
      <c r="W16247" s="118"/>
      <c r="X16247" s="118"/>
      <c r="Y16247" s="118"/>
      <c r="Z16247" s="118"/>
      <c r="AA16247" s="118"/>
      <c r="AB16247" s="118"/>
    </row>
    <row r="16248" spans="1:28">
      <c r="A16248" s="113"/>
      <c r="B16248" s="113"/>
      <c r="C16248" s="114"/>
      <c r="D16248" s="115"/>
      <c r="E16248" s="115"/>
      <c r="F16248" s="116"/>
      <c r="G16248" s="116"/>
      <c r="H16248" s="116"/>
      <c r="I16248" s="116"/>
      <c r="J16248" s="117"/>
      <c r="K16248" s="117"/>
      <c r="L16248" s="114"/>
      <c r="M16248" s="114"/>
      <c r="N16248" s="114"/>
      <c r="O16248" s="114"/>
      <c r="P16248" s="118"/>
      <c r="Q16248" s="118"/>
      <c r="R16248" s="118"/>
      <c r="S16248" s="118"/>
      <c r="T16248" s="118"/>
      <c r="U16248" s="118"/>
      <c r="V16248" s="118"/>
      <c r="W16248" s="118"/>
      <c r="X16248" s="118"/>
      <c r="Y16248" s="118"/>
      <c r="Z16248" s="118"/>
      <c r="AA16248" s="118"/>
      <c r="AB16248" s="118"/>
    </row>
    <row r="16249" spans="1:28">
      <c r="A16249" s="113"/>
      <c r="B16249" s="113"/>
      <c r="C16249" s="114"/>
      <c r="D16249" s="115"/>
      <c r="E16249" s="115"/>
      <c r="F16249" s="116"/>
      <c r="G16249" s="116"/>
      <c r="H16249" s="116"/>
      <c r="I16249" s="116"/>
      <c r="J16249" s="117"/>
      <c r="K16249" s="117"/>
      <c r="L16249" s="114"/>
      <c r="M16249" s="114"/>
      <c r="N16249" s="114"/>
      <c r="O16249" s="114"/>
      <c r="P16249" s="118"/>
      <c r="Q16249" s="118"/>
      <c r="R16249" s="118"/>
      <c r="S16249" s="118"/>
      <c r="T16249" s="118"/>
      <c r="U16249" s="118"/>
      <c r="V16249" s="118"/>
      <c r="W16249" s="118"/>
      <c r="X16249" s="118"/>
      <c r="Y16249" s="118"/>
      <c r="Z16249" s="118"/>
      <c r="AA16249" s="118"/>
      <c r="AB16249" s="118"/>
    </row>
    <row r="16250" spans="1:28">
      <c r="A16250" s="113"/>
      <c r="B16250" s="113"/>
      <c r="C16250" s="114"/>
      <c r="D16250" s="115"/>
      <c r="E16250" s="115"/>
      <c r="F16250" s="116"/>
      <c r="G16250" s="116"/>
      <c r="H16250" s="116"/>
      <c r="I16250" s="116"/>
      <c r="J16250" s="117"/>
      <c r="K16250" s="117"/>
      <c r="L16250" s="114"/>
      <c r="M16250" s="114"/>
      <c r="N16250" s="114"/>
      <c r="O16250" s="114"/>
      <c r="P16250" s="118"/>
      <c r="Q16250" s="118"/>
      <c r="R16250" s="118"/>
      <c r="S16250" s="118"/>
      <c r="T16250" s="118"/>
      <c r="U16250" s="118"/>
      <c r="V16250" s="118"/>
      <c r="W16250" s="118"/>
      <c r="X16250" s="118"/>
      <c r="Y16250" s="118"/>
      <c r="Z16250" s="118"/>
      <c r="AA16250" s="118"/>
      <c r="AB16250" s="118"/>
    </row>
    <row r="16251" spans="1:28">
      <c r="A16251" s="113"/>
      <c r="B16251" s="113"/>
      <c r="C16251" s="114"/>
      <c r="D16251" s="115"/>
      <c r="E16251" s="115"/>
      <c r="F16251" s="116"/>
      <c r="G16251" s="116"/>
      <c r="H16251" s="116"/>
      <c r="I16251" s="116"/>
      <c r="J16251" s="117"/>
      <c r="K16251" s="117"/>
      <c r="L16251" s="114"/>
      <c r="M16251" s="114"/>
      <c r="N16251" s="114"/>
      <c r="O16251" s="114"/>
      <c r="P16251" s="118"/>
      <c r="Q16251" s="118"/>
      <c r="R16251" s="118"/>
      <c r="S16251" s="118"/>
      <c r="T16251" s="118"/>
      <c r="U16251" s="118"/>
      <c r="V16251" s="118"/>
      <c r="W16251" s="118"/>
      <c r="X16251" s="118"/>
      <c r="Y16251" s="118"/>
      <c r="Z16251" s="118"/>
      <c r="AA16251" s="118"/>
      <c r="AB16251" s="118"/>
    </row>
    <row r="16252" spans="1:28">
      <c r="A16252" s="113"/>
      <c r="B16252" s="113"/>
      <c r="C16252" s="114"/>
      <c r="D16252" s="115"/>
      <c r="E16252" s="115"/>
      <c r="F16252" s="116"/>
      <c r="G16252" s="116"/>
      <c r="H16252" s="116"/>
      <c r="I16252" s="116"/>
      <c r="J16252" s="117"/>
      <c r="K16252" s="117"/>
      <c r="L16252" s="114"/>
      <c r="M16252" s="114"/>
      <c r="N16252" s="114"/>
      <c r="O16252" s="114"/>
      <c r="P16252" s="118"/>
      <c r="Q16252" s="118"/>
      <c r="R16252" s="118"/>
      <c r="S16252" s="118"/>
      <c r="T16252" s="118"/>
      <c r="U16252" s="118"/>
      <c r="V16252" s="118"/>
      <c r="W16252" s="118"/>
      <c r="X16252" s="118"/>
      <c r="Y16252" s="118"/>
      <c r="Z16252" s="118"/>
      <c r="AA16252" s="118"/>
      <c r="AB16252" s="118"/>
    </row>
    <row r="16253" spans="1:28">
      <c r="A16253" s="113"/>
      <c r="B16253" s="113"/>
      <c r="C16253" s="114"/>
      <c r="D16253" s="115"/>
      <c r="E16253" s="115"/>
      <c r="F16253" s="116"/>
      <c r="G16253" s="116"/>
      <c r="H16253" s="116"/>
      <c r="I16253" s="116"/>
      <c r="J16253" s="117"/>
      <c r="K16253" s="117"/>
      <c r="L16253" s="114"/>
      <c r="M16253" s="114"/>
      <c r="N16253" s="114"/>
      <c r="O16253" s="114"/>
      <c r="P16253" s="118"/>
      <c r="Q16253" s="118"/>
      <c r="R16253" s="118"/>
      <c r="S16253" s="118"/>
      <c r="T16253" s="118"/>
      <c r="U16253" s="118"/>
      <c r="V16253" s="118"/>
      <c r="W16253" s="118"/>
      <c r="X16253" s="118"/>
      <c r="Y16253" s="118"/>
      <c r="Z16253" s="118"/>
      <c r="AA16253" s="118"/>
      <c r="AB16253" s="118"/>
    </row>
    <row r="16254" spans="1:28">
      <c r="A16254" s="113"/>
      <c r="B16254" s="113"/>
      <c r="C16254" s="114"/>
      <c r="D16254" s="115"/>
      <c r="E16254" s="115"/>
      <c r="F16254" s="116"/>
      <c r="G16254" s="116"/>
      <c r="H16254" s="116"/>
      <c r="I16254" s="116"/>
      <c r="J16254" s="117"/>
      <c r="K16254" s="117"/>
      <c r="L16254" s="114"/>
      <c r="M16254" s="114"/>
      <c r="N16254" s="114"/>
      <c r="O16254" s="114"/>
      <c r="P16254" s="118"/>
      <c r="Q16254" s="118"/>
      <c r="R16254" s="118"/>
      <c r="S16254" s="118"/>
      <c r="T16254" s="118"/>
      <c r="U16254" s="118"/>
      <c r="V16254" s="118"/>
      <c r="W16254" s="118"/>
      <c r="X16254" s="118"/>
      <c r="Y16254" s="118"/>
      <c r="Z16254" s="118"/>
      <c r="AA16254" s="118"/>
      <c r="AB16254" s="118"/>
    </row>
    <row r="16255" spans="1:28">
      <c r="A16255" s="113"/>
      <c r="B16255" s="113"/>
      <c r="C16255" s="114"/>
      <c r="D16255" s="115"/>
      <c r="E16255" s="115"/>
      <c r="F16255" s="116"/>
      <c r="G16255" s="116"/>
      <c r="H16255" s="116"/>
      <c r="I16255" s="116"/>
      <c r="J16255" s="117"/>
      <c r="K16255" s="117"/>
      <c r="L16255" s="114"/>
      <c r="M16255" s="114"/>
      <c r="N16255" s="114"/>
      <c r="O16255" s="114"/>
      <c r="P16255" s="118"/>
      <c r="Q16255" s="118"/>
      <c r="R16255" s="118"/>
      <c r="S16255" s="118"/>
      <c r="T16255" s="118"/>
      <c r="U16255" s="118"/>
      <c r="V16255" s="118"/>
      <c r="W16255" s="118"/>
      <c r="X16255" s="118"/>
      <c r="Y16255" s="118"/>
      <c r="Z16255" s="118"/>
      <c r="AA16255" s="118"/>
      <c r="AB16255" s="118"/>
    </row>
    <row r="16256" spans="1:28">
      <c r="A16256" s="113"/>
      <c r="B16256" s="113"/>
      <c r="C16256" s="114"/>
      <c r="D16256" s="115"/>
      <c r="E16256" s="115"/>
      <c r="F16256" s="116"/>
      <c r="G16256" s="116"/>
      <c r="H16256" s="116"/>
      <c r="I16256" s="116"/>
      <c r="J16256" s="117"/>
      <c r="K16256" s="117"/>
      <c r="L16256" s="114"/>
      <c r="M16256" s="114"/>
      <c r="N16256" s="114"/>
      <c r="O16256" s="114"/>
      <c r="P16256" s="118"/>
      <c r="Q16256" s="118"/>
      <c r="R16256" s="118"/>
      <c r="S16256" s="118"/>
      <c r="T16256" s="118"/>
      <c r="U16256" s="118"/>
      <c r="V16256" s="118"/>
      <c r="W16256" s="118"/>
      <c r="X16256" s="118"/>
      <c r="Y16256" s="118"/>
      <c r="Z16256" s="118"/>
      <c r="AA16256" s="118"/>
      <c r="AB16256" s="118"/>
    </row>
    <row r="16257" spans="1:28">
      <c r="A16257" s="113"/>
      <c r="B16257" s="113"/>
      <c r="C16257" s="114"/>
      <c r="D16257" s="115"/>
      <c r="E16257" s="115"/>
      <c r="F16257" s="116"/>
      <c r="G16257" s="116"/>
      <c r="H16257" s="116"/>
      <c r="I16257" s="116"/>
      <c r="J16257" s="117"/>
      <c r="K16257" s="117"/>
      <c r="L16257" s="114"/>
      <c r="M16257" s="114"/>
      <c r="N16257" s="114"/>
      <c r="O16257" s="114"/>
      <c r="P16257" s="118"/>
      <c r="Q16257" s="118"/>
      <c r="R16257" s="118"/>
      <c r="S16257" s="118"/>
      <c r="T16257" s="118"/>
      <c r="U16257" s="118"/>
      <c r="V16257" s="118"/>
      <c r="W16257" s="118"/>
      <c r="X16257" s="118"/>
      <c r="Y16257" s="118"/>
      <c r="Z16257" s="118"/>
      <c r="AA16257" s="118"/>
      <c r="AB16257" s="118"/>
    </row>
    <row r="16258" spans="1:28">
      <c r="A16258" s="113"/>
      <c r="B16258" s="113"/>
      <c r="C16258" s="114"/>
      <c r="D16258" s="115"/>
      <c r="E16258" s="115"/>
      <c r="F16258" s="116"/>
      <c r="G16258" s="116"/>
      <c r="H16258" s="116"/>
      <c r="I16258" s="116"/>
      <c r="J16258" s="117"/>
      <c r="K16258" s="117"/>
      <c r="L16258" s="114"/>
      <c r="M16258" s="114"/>
      <c r="N16258" s="114"/>
      <c r="O16258" s="114"/>
      <c r="P16258" s="118"/>
      <c r="Q16258" s="118"/>
      <c r="R16258" s="118"/>
      <c r="S16258" s="118"/>
      <c r="T16258" s="118"/>
      <c r="U16258" s="118"/>
      <c r="V16258" s="118"/>
      <c r="W16258" s="118"/>
      <c r="X16258" s="118"/>
      <c r="Y16258" s="118"/>
      <c r="Z16258" s="118"/>
      <c r="AA16258" s="118"/>
      <c r="AB16258" s="118"/>
    </row>
    <row r="16259" spans="1:28">
      <c r="A16259" s="113"/>
      <c r="B16259" s="113"/>
      <c r="C16259" s="114"/>
      <c r="D16259" s="115"/>
      <c r="E16259" s="115"/>
      <c r="F16259" s="116"/>
      <c r="G16259" s="116"/>
      <c r="H16259" s="116"/>
      <c r="I16259" s="116"/>
      <c r="J16259" s="117"/>
      <c r="K16259" s="117"/>
      <c r="L16259" s="114"/>
      <c r="M16259" s="114"/>
      <c r="N16259" s="114"/>
      <c r="O16259" s="114"/>
      <c r="P16259" s="118"/>
      <c r="Q16259" s="118"/>
      <c r="R16259" s="118"/>
      <c r="S16259" s="118"/>
      <c r="T16259" s="118"/>
      <c r="U16259" s="118"/>
      <c r="V16259" s="118"/>
      <c r="W16259" s="118"/>
      <c r="X16259" s="118"/>
      <c r="Y16259" s="118"/>
      <c r="Z16259" s="118"/>
      <c r="AA16259" s="118"/>
      <c r="AB16259" s="118"/>
    </row>
    <row r="16260" spans="1:28">
      <c r="A16260" s="113"/>
      <c r="B16260" s="113"/>
      <c r="C16260" s="114"/>
      <c r="D16260" s="115"/>
      <c r="E16260" s="115"/>
      <c r="F16260" s="116"/>
      <c r="G16260" s="116"/>
      <c r="H16260" s="116"/>
      <c r="I16260" s="116"/>
      <c r="J16260" s="117"/>
      <c r="K16260" s="117"/>
      <c r="L16260" s="114"/>
      <c r="M16260" s="114"/>
      <c r="N16260" s="114"/>
      <c r="O16260" s="114"/>
      <c r="P16260" s="118"/>
      <c r="Q16260" s="118"/>
      <c r="R16260" s="118"/>
      <c r="S16260" s="118"/>
      <c r="T16260" s="118"/>
      <c r="U16260" s="118"/>
      <c r="V16260" s="118"/>
      <c r="W16260" s="118"/>
      <c r="X16260" s="118"/>
      <c r="Y16260" s="118"/>
      <c r="Z16260" s="118"/>
      <c r="AA16260" s="118"/>
      <c r="AB16260" s="118"/>
    </row>
    <row r="16261" spans="1:28">
      <c r="A16261" s="113"/>
      <c r="B16261" s="113"/>
      <c r="C16261" s="114"/>
      <c r="D16261" s="115"/>
      <c r="E16261" s="115"/>
      <c r="F16261" s="116"/>
      <c r="G16261" s="116"/>
      <c r="H16261" s="116"/>
      <c r="I16261" s="116"/>
      <c r="J16261" s="117"/>
      <c r="K16261" s="117"/>
      <c r="L16261" s="114"/>
      <c r="M16261" s="114"/>
      <c r="N16261" s="114"/>
      <c r="O16261" s="114"/>
      <c r="P16261" s="118"/>
      <c r="Q16261" s="118"/>
      <c r="R16261" s="118"/>
      <c r="S16261" s="118"/>
      <c r="T16261" s="118"/>
      <c r="U16261" s="118"/>
      <c r="V16261" s="118"/>
      <c r="W16261" s="118"/>
      <c r="X16261" s="118"/>
      <c r="Y16261" s="118"/>
      <c r="Z16261" s="118"/>
      <c r="AA16261" s="118"/>
      <c r="AB16261" s="118"/>
    </row>
    <row r="16262" spans="1:28">
      <c r="A16262" s="113"/>
      <c r="B16262" s="113"/>
      <c r="C16262" s="114"/>
      <c r="D16262" s="115"/>
      <c r="E16262" s="115"/>
      <c r="F16262" s="116"/>
      <c r="G16262" s="116"/>
      <c r="H16262" s="116"/>
      <c r="I16262" s="116"/>
      <c r="J16262" s="117"/>
      <c r="K16262" s="117"/>
      <c r="L16262" s="114"/>
      <c r="M16262" s="114"/>
      <c r="N16262" s="114"/>
      <c r="O16262" s="114"/>
      <c r="P16262" s="118"/>
      <c r="Q16262" s="118"/>
      <c r="R16262" s="118"/>
      <c r="S16262" s="118"/>
      <c r="T16262" s="118"/>
      <c r="U16262" s="118"/>
      <c r="V16262" s="118"/>
      <c r="W16262" s="118"/>
      <c r="X16262" s="118"/>
      <c r="Y16262" s="118"/>
      <c r="Z16262" s="118"/>
      <c r="AA16262" s="118"/>
      <c r="AB16262" s="118"/>
    </row>
    <row r="16263" spans="1:28">
      <c r="A16263" s="113"/>
      <c r="B16263" s="113"/>
      <c r="C16263" s="114"/>
      <c r="D16263" s="115"/>
      <c r="E16263" s="115"/>
      <c r="F16263" s="116"/>
      <c r="G16263" s="116"/>
      <c r="H16263" s="116"/>
      <c r="I16263" s="116"/>
      <c r="J16263" s="117"/>
      <c r="K16263" s="117"/>
      <c r="L16263" s="114"/>
      <c r="M16263" s="114"/>
      <c r="N16263" s="114"/>
      <c r="O16263" s="114"/>
      <c r="P16263" s="118"/>
      <c r="Q16263" s="118"/>
      <c r="R16263" s="118"/>
      <c r="S16263" s="118"/>
      <c r="T16263" s="118"/>
      <c r="U16263" s="118"/>
      <c r="V16263" s="118"/>
      <c r="W16263" s="118"/>
      <c r="X16263" s="118"/>
      <c r="Y16263" s="118"/>
      <c r="Z16263" s="118"/>
      <c r="AA16263" s="118"/>
      <c r="AB16263" s="118"/>
    </row>
    <row r="16264" spans="1:28">
      <c r="A16264" s="113"/>
      <c r="B16264" s="113"/>
      <c r="C16264" s="114"/>
      <c r="D16264" s="115"/>
      <c r="E16264" s="115"/>
      <c r="F16264" s="116"/>
      <c r="G16264" s="116"/>
      <c r="H16264" s="116"/>
      <c r="I16264" s="116"/>
      <c r="J16264" s="117"/>
      <c r="K16264" s="117"/>
      <c r="L16264" s="114"/>
      <c r="M16264" s="114"/>
      <c r="N16264" s="114"/>
      <c r="O16264" s="114"/>
      <c r="P16264" s="118"/>
      <c r="Q16264" s="118"/>
      <c r="R16264" s="118"/>
      <c r="S16264" s="118"/>
      <c r="T16264" s="118"/>
      <c r="U16264" s="118"/>
      <c r="V16264" s="118"/>
      <c r="W16264" s="118"/>
      <c r="X16264" s="118"/>
      <c r="Y16264" s="118"/>
      <c r="Z16264" s="118"/>
      <c r="AA16264" s="118"/>
      <c r="AB16264" s="118"/>
    </row>
    <row r="16265" spans="1:28">
      <c r="A16265" s="113"/>
      <c r="B16265" s="113"/>
      <c r="C16265" s="114"/>
      <c r="D16265" s="115"/>
      <c r="E16265" s="115"/>
      <c r="F16265" s="116"/>
      <c r="G16265" s="116"/>
      <c r="H16265" s="116"/>
      <c r="I16265" s="116"/>
      <c r="J16265" s="117"/>
      <c r="K16265" s="117"/>
      <c r="L16265" s="114"/>
      <c r="M16265" s="114"/>
      <c r="N16265" s="114"/>
      <c r="O16265" s="114"/>
      <c r="P16265" s="118"/>
      <c r="Q16265" s="118"/>
      <c r="R16265" s="118"/>
      <c r="S16265" s="118"/>
      <c r="T16265" s="118"/>
      <c r="U16265" s="118"/>
      <c r="V16265" s="118"/>
      <c r="W16265" s="118"/>
      <c r="X16265" s="118"/>
      <c r="Y16265" s="118"/>
      <c r="Z16265" s="118"/>
      <c r="AA16265" s="118"/>
      <c r="AB16265" s="118"/>
    </row>
    <row r="16266" spans="1:28">
      <c r="A16266" s="113"/>
      <c r="B16266" s="113"/>
      <c r="C16266" s="114"/>
      <c r="D16266" s="115"/>
      <c r="E16266" s="115"/>
      <c r="F16266" s="116"/>
      <c r="G16266" s="116"/>
      <c r="H16266" s="116"/>
      <c r="I16266" s="116"/>
      <c r="J16266" s="117"/>
      <c r="K16266" s="117"/>
      <c r="L16266" s="114"/>
      <c r="M16266" s="114"/>
      <c r="N16266" s="114"/>
      <c r="O16266" s="114"/>
      <c r="P16266" s="118"/>
      <c r="Q16266" s="118"/>
      <c r="R16266" s="118"/>
      <c r="S16266" s="118"/>
      <c r="T16266" s="118"/>
      <c r="U16266" s="118"/>
      <c r="V16266" s="118"/>
      <c r="W16266" s="118"/>
      <c r="X16266" s="118"/>
      <c r="Y16266" s="118"/>
      <c r="Z16266" s="118"/>
      <c r="AA16266" s="118"/>
      <c r="AB16266" s="118"/>
    </row>
    <row r="16267" spans="1:28">
      <c r="A16267" s="113"/>
      <c r="B16267" s="113"/>
      <c r="C16267" s="114"/>
      <c r="D16267" s="115"/>
      <c r="E16267" s="115"/>
      <c r="F16267" s="116"/>
      <c r="G16267" s="116"/>
      <c r="H16267" s="116"/>
      <c r="I16267" s="116"/>
      <c r="J16267" s="117"/>
      <c r="K16267" s="117"/>
      <c r="L16267" s="114"/>
      <c r="M16267" s="114"/>
      <c r="N16267" s="114"/>
      <c r="O16267" s="114"/>
      <c r="P16267" s="118"/>
      <c r="Q16267" s="118"/>
      <c r="R16267" s="118"/>
      <c r="S16267" s="118"/>
      <c r="T16267" s="118"/>
      <c r="U16267" s="118"/>
      <c r="V16267" s="118"/>
      <c r="W16267" s="118"/>
      <c r="X16267" s="118"/>
      <c r="Y16267" s="118"/>
      <c r="Z16267" s="118"/>
      <c r="AA16267" s="118"/>
      <c r="AB16267" s="118"/>
    </row>
    <row r="16268" spans="1:28">
      <c r="A16268" s="113"/>
      <c r="B16268" s="113"/>
      <c r="C16268" s="114"/>
      <c r="D16268" s="115"/>
      <c r="E16268" s="115"/>
      <c r="F16268" s="116"/>
      <c r="G16268" s="116"/>
      <c r="H16268" s="116"/>
      <c r="I16268" s="116"/>
      <c r="J16268" s="117"/>
      <c r="K16268" s="117"/>
      <c r="L16268" s="114"/>
      <c r="M16268" s="114"/>
      <c r="N16268" s="114"/>
      <c r="O16268" s="114"/>
      <c r="P16268" s="118"/>
      <c r="Q16268" s="118"/>
      <c r="R16268" s="118"/>
      <c r="S16268" s="118"/>
      <c r="T16268" s="118"/>
      <c r="U16268" s="118"/>
      <c r="V16268" s="118"/>
      <c r="W16268" s="118"/>
      <c r="X16268" s="118"/>
      <c r="Y16268" s="118"/>
      <c r="Z16268" s="118"/>
      <c r="AA16268" s="118"/>
      <c r="AB16268" s="118"/>
    </row>
    <row r="16269" spans="1:28">
      <c r="A16269" s="113"/>
      <c r="B16269" s="113"/>
      <c r="C16269" s="114"/>
      <c r="D16269" s="115"/>
      <c r="E16269" s="115"/>
      <c r="F16269" s="116"/>
      <c r="G16269" s="116"/>
      <c r="H16269" s="116"/>
      <c r="I16269" s="116"/>
      <c r="J16269" s="117"/>
      <c r="K16269" s="117"/>
      <c r="L16269" s="114"/>
      <c r="M16269" s="114"/>
      <c r="N16269" s="114"/>
      <c r="O16269" s="114"/>
      <c r="P16269" s="118"/>
      <c r="Q16269" s="118"/>
      <c r="R16269" s="118"/>
      <c r="S16269" s="118"/>
      <c r="T16269" s="118"/>
      <c r="U16269" s="118"/>
      <c r="V16269" s="118"/>
      <c r="W16269" s="118"/>
      <c r="X16269" s="118"/>
      <c r="Y16269" s="118"/>
      <c r="Z16269" s="118"/>
      <c r="AA16269" s="118"/>
      <c r="AB16269" s="118"/>
    </row>
    <row r="16270" spans="1:28">
      <c r="A16270" s="113"/>
      <c r="B16270" s="113"/>
      <c r="C16270" s="114"/>
      <c r="D16270" s="115"/>
      <c r="E16270" s="115"/>
      <c r="F16270" s="116"/>
      <c r="G16270" s="116"/>
      <c r="H16270" s="116"/>
      <c r="I16270" s="116"/>
      <c r="J16270" s="117"/>
      <c r="K16270" s="117"/>
      <c r="L16270" s="114"/>
      <c r="M16270" s="114"/>
      <c r="N16270" s="114"/>
      <c r="O16270" s="114"/>
      <c r="P16270" s="118"/>
      <c r="Q16270" s="118"/>
      <c r="R16270" s="118"/>
      <c r="S16270" s="118"/>
      <c r="T16270" s="118"/>
      <c r="U16270" s="118"/>
      <c r="V16270" s="118"/>
      <c r="W16270" s="118"/>
      <c r="X16270" s="118"/>
      <c r="Y16270" s="118"/>
      <c r="Z16270" s="118"/>
      <c r="AA16270" s="118"/>
      <c r="AB16270" s="118"/>
    </row>
    <row r="16271" spans="1:28">
      <c r="A16271" s="113"/>
      <c r="B16271" s="113"/>
      <c r="C16271" s="114"/>
      <c r="D16271" s="115"/>
      <c r="E16271" s="115"/>
      <c r="F16271" s="116"/>
      <c r="G16271" s="116"/>
      <c r="H16271" s="116"/>
      <c r="I16271" s="116"/>
      <c r="J16271" s="117"/>
      <c r="K16271" s="117"/>
      <c r="L16271" s="114"/>
      <c r="M16271" s="114"/>
      <c r="N16271" s="114"/>
      <c r="O16271" s="114"/>
      <c r="P16271" s="118"/>
      <c r="Q16271" s="118"/>
      <c r="R16271" s="118"/>
      <c r="S16271" s="118"/>
      <c r="T16271" s="118"/>
      <c r="U16271" s="118"/>
      <c r="V16271" s="118"/>
      <c r="W16271" s="118"/>
      <c r="X16271" s="118"/>
      <c r="Y16271" s="118"/>
      <c r="Z16271" s="118"/>
      <c r="AA16271" s="118"/>
      <c r="AB16271" s="118"/>
    </row>
    <row r="16272" spans="1:28">
      <c r="A16272" s="113"/>
      <c r="B16272" s="113"/>
      <c r="C16272" s="114"/>
      <c r="D16272" s="115"/>
      <c r="E16272" s="115"/>
      <c r="F16272" s="116"/>
      <c r="G16272" s="116"/>
      <c r="H16272" s="116"/>
      <c r="I16272" s="116"/>
      <c r="J16272" s="117"/>
      <c r="K16272" s="117"/>
      <c r="L16272" s="114"/>
      <c r="M16272" s="114"/>
      <c r="N16272" s="114"/>
      <c r="O16272" s="114"/>
      <c r="P16272" s="118"/>
      <c r="Q16272" s="118"/>
      <c r="R16272" s="118"/>
      <c r="S16272" s="118"/>
      <c r="T16272" s="118"/>
      <c r="U16272" s="118"/>
      <c r="V16272" s="118"/>
      <c r="W16272" s="118"/>
      <c r="X16272" s="118"/>
      <c r="Y16272" s="118"/>
      <c r="Z16272" s="118"/>
      <c r="AA16272" s="118"/>
      <c r="AB16272" s="118"/>
    </row>
    <row r="16273" spans="1:28">
      <c r="A16273" s="113"/>
      <c r="B16273" s="113"/>
      <c r="C16273" s="114"/>
      <c r="D16273" s="115"/>
      <c r="E16273" s="115"/>
      <c r="F16273" s="116"/>
      <c r="G16273" s="116"/>
      <c r="H16273" s="116"/>
      <c r="I16273" s="116"/>
      <c r="J16273" s="117"/>
      <c r="K16273" s="117"/>
      <c r="L16273" s="114"/>
      <c r="M16273" s="114"/>
      <c r="N16273" s="114"/>
      <c r="O16273" s="114"/>
      <c r="P16273" s="118"/>
      <c r="Q16273" s="118"/>
      <c r="R16273" s="118"/>
      <c r="S16273" s="118"/>
      <c r="T16273" s="118"/>
      <c r="U16273" s="118"/>
      <c r="V16273" s="118"/>
      <c r="W16273" s="118"/>
      <c r="X16273" s="118"/>
      <c r="Y16273" s="118"/>
      <c r="Z16273" s="118"/>
      <c r="AA16273" s="118"/>
      <c r="AB16273" s="118"/>
    </row>
    <row r="16274" spans="1:28">
      <c r="A16274" s="113"/>
      <c r="B16274" s="113"/>
      <c r="C16274" s="114"/>
      <c r="D16274" s="115"/>
      <c r="E16274" s="115"/>
      <c r="F16274" s="116"/>
      <c r="G16274" s="116"/>
      <c r="H16274" s="116"/>
      <c r="I16274" s="116"/>
      <c r="J16274" s="117"/>
      <c r="K16274" s="117"/>
      <c r="L16274" s="114"/>
      <c r="M16274" s="114"/>
      <c r="N16274" s="114"/>
      <c r="O16274" s="114"/>
      <c r="P16274" s="118"/>
      <c r="Q16274" s="118"/>
      <c r="R16274" s="118"/>
      <c r="S16274" s="118"/>
      <c r="T16274" s="118"/>
      <c r="U16274" s="118"/>
      <c r="V16274" s="118"/>
      <c r="W16274" s="118"/>
      <c r="X16274" s="118"/>
      <c r="Y16274" s="118"/>
      <c r="Z16274" s="118"/>
      <c r="AA16274" s="118"/>
      <c r="AB16274" s="118"/>
    </row>
    <row r="16275" spans="1:28">
      <c r="A16275" s="113"/>
      <c r="B16275" s="113"/>
      <c r="C16275" s="114"/>
      <c r="D16275" s="115"/>
      <c r="E16275" s="115"/>
      <c r="F16275" s="116"/>
      <c r="G16275" s="116"/>
      <c r="H16275" s="116"/>
      <c r="I16275" s="116"/>
      <c r="J16275" s="117"/>
      <c r="K16275" s="117"/>
      <c r="L16275" s="114"/>
      <c r="M16275" s="114"/>
      <c r="N16275" s="114"/>
      <c r="O16275" s="114"/>
      <c r="P16275" s="118"/>
      <c r="Q16275" s="118"/>
      <c r="R16275" s="118"/>
      <c r="S16275" s="118"/>
      <c r="T16275" s="118"/>
      <c r="U16275" s="118"/>
      <c r="V16275" s="118"/>
      <c r="W16275" s="118"/>
      <c r="X16275" s="118"/>
      <c r="Y16275" s="118"/>
      <c r="Z16275" s="118"/>
      <c r="AA16275" s="118"/>
      <c r="AB16275" s="118"/>
    </row>
    <row r="16276" spans="1:28">
      <c r="A16276" s="113"/>
      <c r="B16276" s="113"/>
      <c r="C16276" s="114"/>
      <c r="D16276" s="115"/>
      <c r="E16276" s="115"/>
      <c r="F16276" s="116"/>
      <c r="G16276" s="116"/>
      <c r="H16276" s="116"/>
      <c r="I16276" s="116"/>
      <c r="J16276" s="117"/>
      <c r="K16276" s="117"/>
      <c r="L16276" s="114"/>
      <c r="M16276" s="114"/>
      <c r="N16276" s="114"/>
      <c r="O16276" s="114"/>
      <c r="P16276" s="118"/>
      <c r="Q16276" s="118"/>
      <c r="R16276" s="118"/>
      <c r="S16276" s="118"/>
      <c r="T16276" s="118"/>
      <c r="U16276" s="118"/>
      <c r="V16276" s="118"/>
      <c r="W16276" s="118"/>
      <c r="X16276" s="118"/>
      <c r="Y16276" s="118"/>
      <c r="Z16276" s="118"/>
      <c r="AA16276" s="118"/>
      <c r="AB16276" s="118"/>
    </row>
    <row r="16277" spans="1:28">
      <c r="A16277" s="113"/>
      <c r="B16277" s="113"/>
      <c r="C16277" s="114"/>
      <c r="D16277" s="115"/>
      <c r="E16277" s="115"/>
      <c r="F16277" s="116"/>
      <c r="G16277" s="116"/>
      <c r="H16277" s="116"/>
      <c r="I16277" s="116"/>
      <c r="J16277" s="117"/>
      <c r="K16277" s="117"/>
      <c r="L16277" s="114"/>
      <c r="M16277" s="114"/>
      <c r="N16277" s="114"/>
      <c r="O16277" s="114"/>
      <c r="P16277" s="118"/>
      <c r="Q16277" s="118"/>
      <c r="R16277" s="118"/>
      <c r="S16277" s="118"/>
      <c r="T16277" s="118"/>
      <c r="U16277" s="118"/>
      <c r="V16277" s="118"/>
      <c r="W16277" s="118"/>
      <c r="X16277" s="118"/>
      <c r="Y16277" s="118"/>
      <c r="Z16277" s="118"/>
      <c r="AA16277" s="118"/>
      <c r="AB16277" s="118"/>
    </row>
    <row r="16278" spans="1:28">
      <c r="A16278" s="113"/>
      <c r="B16278" s="113"/>
      <c r="C16278" s="114"/>
      <c r="D16278" s="115"/>
      <c r="E16278" s="115"/>
      <c r="F16278" s="116"/>
      <c r="G16278" s="116"/>
      <c r="H16278" s="116"/>
      <c r="I16278" s="116"/>
      <c r="J16278" s="117"/>
      <c r="K16278" s="117"/>
      <c r="L16278" s="114"/>
      <c r="M16278" s="114"/>
      <c r="N16278" s="114"/>
      <c r="O16278" s="114"/>
      <c r="P16278" s="118"/>
      <c r="Q16278" s="118"/>
      <c r="R16278" s="118"/>
      <c r="S16278" s="118"/>
      <c r="T16278" s="118"/>
      <c r="U16278" s="118"/>
      <c r="V16278" s="118"/>
      <c r="W16278" s="118"/>
      <c r="X16278" s="118"/>
      <c r="Y16278" s="118"/>
      <c r="Z16278" s="118"/>
      <c r="AA16278" s="118"/>
      <c r="AB16278" s="118"/>
    </row>
    <row r="16279" spans="1:28">
      <c r="A16279" s="113"/>
      <c r="B16279" s="113"/>
      <c r="C16279" s="114"/>
      <c r="D16279" s="115"/>
      <c r="E16279" s="115"/>
      <c r="F16279" s="116"/>
      <c r="G16279" s="116"/>
      <c r="H16279" s="116"/>
      <c r="I16279" s="116"/>
      <c r="J16279" s="117"/>
      <c r="K16279" s="117"/>
      <c r="L16279" s="114"/>
      <c r="M16279" s="114"/>
      <c r="N16279" s="114"/>
      <c r="O16279" s="114"/>
      <c r="P16279" s="118"/>
      <c r="Q16279" s="118"/>
      <c r="R16279" s="118"/>
      <c r="S16279" s="118"/>
      <c r="T16279" s="118"/>
      <c r="U16279" s="118"/>
      <c r="V16279" s="118"/>
      <c r="W16279" s="118"/>
      <c r="X16279" s="118"/>
      <c r="Y16279" s="118"/>
      <c r="Z16279" s="118"/>
      <c r="AA16279" s="118"/>
      <c r="AB16279" s="118"/>
    </row>
    <row r="16280" spans="1:28">
      <c r="A16280" s="113"/>
      <c r="B16280" s="113"/>
      <c r="C16280" s="114"/>
      <c r="D16280" s="115"/>
      <c r="E16280" s="115"/>
      <c r="F16280" s="116"/>
      <c r="G16280" s="116"/>
      <c r="H16280" s="116"/>
      <c r="I16280" s="116"/>
      <c r="J16280" s="117"/>
      <c r="K16280" s="117"/>
      <c r="L16280" s="114"/>
      <c r="M16280" s="114"/>
      <c r="N16280" s="114"/>
      <c r="O16280" s="114"/>
      <c r="P16280" s="118"/>
      <c r="Q16280" s="118"/>
      <c r="R16280" s="118"/>
      <c r="S16280" s="118"/>
      <c r="T16280" s="118"/>
      <c r="U16280" s="118"/>
      <c r="V16280" s="118"/>
      <c r="W16280" s="118"/>
      <c r="X16280" s="118"/>
      <c r="Y16280" s="118"/>
      <c r="Z16280" s="118"/>
      <c r="AA16280" s="118"/>
      <c r="AB16280" s="118"/>
    </row>
    <row r="16281" spans="1:28">
      <c r="A16281" s="113"/>
      <c r="B16281" s="113"/>
      <c r="C16281" s="114"/>
      <c r="D16281" s="115"/>
      <c r="E16281" s="115"/>
      <c r="F16281" s="116"/>
      <c r="G16281" s="116"/>
      <c r="H16281" s="116"/>
      <c r="I16281" s="116"/>
      <c r="J16281" s="117"/>
      <c r="K16281" s="117"/>
      <c r="L16281" s="114"/>
      <c r="M16281" s="114"/>
      <c r="N16281" s="114"/>
      <c r="O16281" s="114"/>
      <c r="P16281" s="118"/>
      <c r="Q16281" s="118"/>
      <c r="R16281" s="118"/>
      <c r="S16281" s="118"/>
      <c r="T16281" s="118"/>
      <c r="U16281" s="118"/>
      <c r="V16281" s="118"/>
      <c r="W16281" s="118"/>
      <c r="X16281" s="118"/>
      <c r="Y16281" s="118"/>
      <c r="Z16281" s="118"/>
      <c r="AA16281" s="118"/>
      <c r="AB16281" s="118"/>
    </row>
    <row r="16282" spans="1:28">
      <c r="A16282" s="113"/>
      <c r="B16282" s="113"/>
      <c r="C16282" s="114"/>
      <c r="D16282" s="115"/>
      <c r="E16282" s="115"/>
      <c r="F16282" s="116"/>
      <c r="G16282" s="116"/>
      <c r="H16282" s="116"/>
      <c r="I16282" s="116"/>
      <c r="J16282" s="117"/>
      <c r="K16282" s="117"/>
      <c r="L16282" s="114"/>
      <c r="M16282" s="114"/>
      <c r="N16282" s="114"/>
      <c r="O16282" s="114"/>
      <c r="P16282" s="118"/>
      <c r="Q16282" s="118"/>
      <c r="R16282" s="118"/>
      <c r="S16282" s="118"/>
      <c r="T16282" s="118"/>
      <c r="U16282" s="118"/>
      <c r="V16282" s="118"/>
      <c r="W16282" s="118"/>
      <c r="X16282" s="118"/>
      <c r="Y16282" s="118"/>
      <c r="Z16282" s="118"/>
      <c r="AA16282" s="118"/>
      <c r="AB16282" s="118"/>
    </row>
    <row r="16283" spans="1:28">
      <c r="A16283" s="113"/>
      <c r="B16283" s="113"/>
      <c r="C16283" s="114"/>
      <c r="D16283" s="115"/>
      <c r="E16283" s="115"/>
      <c r="F16283" s="116"/>
      <c r="G16283" s="116"/>
      <c r="H16283" s="116"/>
      <c r="I16283" s="116"/>
      <c r="J16283" s="117"/>
      <c r="K16283" s="117"/>
      <c r="L16283" s="114"/>
      <c r="M16283" s="114"/>
      <c r="N16283" s="114"/>
      <c r="O16283" s="114"/>
      <c r="P16283" s="118"/>
      <c r="Q16283" s="118"/>
      <c r="R16283" s="118"/>
      <c r="S16283" s="118"/>
      <c r="T16283" s="118"/>
      <c r="U16283" s="118"/>
      <c r="V16283" s="118"/>
      <c r="W16283" s="118"/>
      <c r="X16283" s="118"/>
      <c r="Y16283" s="118"/>
      <c r="Z16283" s="118"/>
      <c r="AA16283" s="118"/>
      <c r="AB16283" s="118"/>
    </row>
    <row r="16284" spans="1:28">
      <c r="A16284" s="113"/>
      <c r="B16284" s="113"/>
      <c r="C16284" s="114"/>
      <c r="D16284" s="115"/>
      <c r="E16284" s="115"/>
      <c r="F16284" s="116"/>
      <c r="G16284" s="116"/>
      <c r="H16284" s="116"/>
      <c r="I16284" s="116"/>
      <c r="J16284" s="117"/>
      <c r="K16284" s="117"/>
      <c r="L16284" s="114"/>
      <c r="M16284" s="114"/>
      <c r="N16284" s="114"/>
      <c r="O16284" s="114"/>
      <c r="P16284" s="118"/>
      <c r="Q16284" s="118"/>
      <c r="R16284" s="118"/>
      <c r="S16284" s="118"/>
      <c r="T16284" s="118"/>
      <c r="U16284" s="118"/>
      <c r="V16284" s="118"/>
      <c r="W16284" s="118"/>
      <c r="X16284" s="118"/>
      <c r="Y16284" s="118"/>
      <c r="Z16284" s="118"/>
      <c r="AA16284" s="118"/>
      <c r="AB16284" s="118"/>
    </row>
    <row r="16285" spans="1:28">
      <c r="A16285" s="113"/>
      <c r="B16285" s="113"/>
      <c r="C16285" s="114"/>
      <c r="D16285" s="115"/>
      <c r="E16285" s="115"/>
      <c r="F16285" s="116"/>
      <c r="G16285" s="116"/>
      <c r="H16285" s="116"/>
      <c r="I16285" s="116"/>
      <c r="J16285" s="117"/>
      <c r="K16285" s="117"/>
      <c r="L16285" s="114"/>
      <c r="M16285" s="114"/>
      <c r="N16285" s="114"/>
      <c r="O16285" s="114"/>
      <c r="P16285" s="118"/>
      <c r="Q16285" s="118"/>
      <c r="R16285" s="118"/>
      <c r="S16285" s="118"/>
      <c r="T16285" s="118"/>
      <c r="U16285" s="118"/>
      <c r="V16285" s="118"/>
      <c r="W16285" s="118"/>
      <c r="X16285" s="118"/>
      <c r="Y16285" s="118"/>
      <c r="Z16285" s="118"/>
      <c r="AA16285" s="118"/>
      <c r="AB16285" s="118"/>
    </row>
    <row r="16286" spans="1:28">
      <c r="A16286" s="113"/>
      <c r="B16286" s="113"/>
      <c r="C16286" s="114"/>
      <c r="D16286" s="115"/>
      <c r="E16286" s="115"/>
      <c r="F16286" s="116"/>
      <c r="G16286" s="116"/>
      <c r="H16286" s="116"/>
      <c r="I16286" s="116"/>
      <c r="J16286" s="117"/>
      <c r="K16286" s="117"/>
      <c r="L16286" s="114"/>
      <c r="M16286" s="114"/>
      <c r="N16286" s="114"/>
      <c r="O16286" s="114"/>
      <c r="P16286" s="118"/>
      <c r="Q16286" s="118"/>
      <c r="R16286" s="118"/>
      <c r="S16286" s="118"/>
      <c r="T16286" s="118"/>
      <c r="U16286" s="118"/>
      <c r="V16286" s="118"/>
      <c r="W16286" s="118"/>
      <c r="X16286" s="118"/>
      <c r="Y16286" s="118"/>
      <c r="Z16286" s="118"/>
      <c r="AA16286" s="118"/>
      <c r="AB16286" s="118"/>
    </row>
    <row r="16287" spans="1:28">
      <c r="A16287" s="113"/>
      <c r="B16287" s="113"/>
      <c r="C16287" s="114"/>
      <c r="D16287" s="115"/>
      <c r="E16287" s="115"/>
      <c r="F16287" s="116"/>
      <c r="G16287" s="116"/>
      <c r="H16287" s="116"/>
      <c r="I16287" s="116"/>
      <c r="J16287" s="117"/>
      <c r="K16287" s="117"/>
      <c r="L16287" s="114"/>
      <c r="M16287" s="114"/>
      <c r="N16287" s="114"/>
      <c r="O16287" s="114"/>
      <c r="P16287" s="118"/>
      <c r="Q16287" s="118"/>
      <c r="R16287" s="118"/>
      <c r="S16287" s="118"/>
      <c r="T16287" s="118"/>
      <c r="U16287" s="118"/>
      <c r="V16287" s="118"/>
      <c r="W16287" s="118"/>
      <c r="X16287" s="118"/>
      <c r="Y16287" s="118"/>
      <c r="Z16287" s="118"/>
      <c r="AA16287" s="118"/>
      <c r="AB16287" s="118"/>
    </row>
    <row r="16288" spans="1:28">
      <c r="A16288" s="113"/>
      <c r="B16288" s="113"/>
      <c r="C16288" s="114"/>
      <c r="D16288" s="115"/>
      <c r="E16288" s="115"/>
      <c r="F16288" s="116"/>
      <c r="G16288" s="116"/>
      <c r="H16288" s="116"/>
      <c r="I16288" s="116"/>
      <c r="J16288" s="117"/>
      <c r="K16288" s="117"/>
      <c r="L16288" s="114"/>
      <c r="M16288" s="114"/>
      <c r="N16288" s="114"/>
      <c r="O16288" s="114"/>
      <c r="P16288" s="118"/>
      <c r="Q16288" s="118"/>
      <c r="R16288" s="118"/>
      <c r="S16288" s="118"/>
      <c r="T16288" s="118"/>
      <c r="U16288" s="118"/>
      <c r="V16288" s="118"/>
      <c r="W16288" s="118"/>
      <c r="X16288" s="118"/>
      <c r="Y16288" s="118"/>
      <c r="Z16288" s="118"/>
      <c r="AA16288" s="118"/>
      <c r="AB16288" s="118"/>
    </row>
    <row r="16289" spans="1:28">
      <c r="A16289" s="113"/>
      <c r="B16289" s="113"/>
      <c r="C16289" s="114"/>
      <c r="D16289" s="115"/>
      <c r="E16289" s="115"/>
      <c r="F16289" s="116"/>
      <c r="G16289" s="116"/>
      <c r="H16289" s="116"/>
      <c r="I16289" s="116"/>
      <c r="J16289" s="117"/>
      <c r="K16289" s="117"/>
      <c r="L16289" s="114"/>
      <c r="M16289" s="114"/>
      <c r="N16289" s="114"/>
      <c r="O16289" s="114"/>
      <c r="P16289" s="118"/>
      <c r="Q16289" s="118"/>
      <c r="R16289" s="118"/>
      <c r="S16289" s="118"/>
      <c r="T16289" s="118"/>
      <c r="U16289" s="118"/>
      <c r="V16289" s="118"/>
      <c r="W16289" s="118"/>
      <c r="X16289" s="118"/>
      <c r="Y16289" s="118"/>
      <c r="Z16289" s="118"/>
      <c r="AA16289" s="118"/>
      <c r="AB16289" s="118"/>
    </row>
    <row r="16290" spans="1:28">
      <c r="A16290" s="113"/>
      <c r="B16290" s="113"/>
      <c r="C16290" s="114"/>
      <c r="D16290" s="115"/>
      <c r="E16290" s="115"/>
      <c r="F16290" s="116"/>
      <c r="G16290" s="116"/>
      <c r="H16290" s="116"/>
      <c r="I16290" s="116"/>
      <c r="J16290" s="117"/>
      <c r="K16290" s="117"/>
      <c r="L16290" s="114"/>
      <c r="M16290" s="114"/>
      <c r="N16290" s="114"/>
      <c r="O16290" s="114"/>
      <c r="P16290" s="118"/>
      <c r="Q16290" s="118"/>
      <c r="R16290" s="118"/>
      <c r="S16290" s="118"/>
      <c r="T16290" s="118"/>
      <c r="U16290" s="118"/>
      <c r="V16290" s="118"/>
      <c r="W16290" s="118"/>
      <c r="X16290" s="118"/>
      <c r="Y16290" s="118"/>
      <c r="Z16290" s="118"/>
      <c r="AA16290" s="118"/>
      <c r="AB16290" s="118"/>
    </row>
    <row r="16291" spans="1:28">
      <c r="A16291" s="113"/>
      <c r="B16291" s="113"/>
      <c r="C16291" s="114"/>
      <c r="D16291" s="115"/>
      <c r="E16291" s="115"/>
      <c r="F16291" s="116"/>
      <c r="G16291" s="116"/>
      <c r="H16291" s="116"/>
      <c r="I16291" s="116"/>
      <c r="J16291" s="117"/>
      <c r="K16291" s="117"/>
      <c r="L16291" s="114"/>
      <c r="M16291" s="114"/>
      <c r="N16291" s="114"/>
      <c r="O16291" s="114"/>
      <c r="P16291" s="118"/>
      <c r="Q16291" s="118"/>
      <c r="R16291" s="118"/>
      <c r="S16291" s="118"/>
      <c r="T16291" s="118"/>
      <c r="U16291" s="118"/>
      <c r="V16291" s="118"/>
      <c r="W16291" s="118"/>
      <c r="X16291" s="118"/>
      <c r="Y16291" s="118"/>
      <c r="Z16291" s="118"/>
      <c r="AA16291" s="118"/>
      <c r="AB16291" s="118"/>
    </row>
    <row r="16292" spans="1:28">
      <c r="A16292" s="113"/>
      <c r="B16292" s="113"/>
      <c r="C16292" s="114"/>
      <c r="D16292" s="115"/>
      <c r="E16292" s="115"/>
      <c r="F16292" s="116"/>
      <c r="G16292" s="116"/>
      <c r="H16292" s="116"/>
      <c r="I16292" s="116"/>
      <c r="J16292" s="117"/>
      <c r="K16292" s="117"/>
      <c r="L16292" s="114"/>
      <c r="M16292" s="114"/>
      <c r="N16292" s="114"/>
      <c r="O16292" s="114"/>
      <c r="P16292" s="118"/>
      <c r="Q16292" s="118"/>
      <c r="R16292" s="118"/>
      <c r="S16292" s="118"/>
      <c r="T16292" s="118"/>
      <c r="U16292" s="118"/>
      <c r="V16292" s="118"/>
      <c r="W16292" s="118"/>
      <c r="X16292" s="118"/>
      <c r="Y16292" s="118"/>
      <c r="Z16292" s="118"/>
      <c r="AA16292" s="118"/>
      <c r="AB16292" s="118"/>
    </row>
    <row r="16293" spans="1:28">
      <c r="A16293" s="113"/>
      <c r="B16293" s="113"/>
      <c r="C16293" s="114"/>
      <c r="D16293" s="115"/>
      <c r="E16293" s="115"/>
      <c r="F16293" s="116"/>
      <c r="G16293" s="116"/>
      <c r="H16293" s="116"/>
      <c r="I16293" s="116"/>
      <c r="J16293" s="117"/>
      <c r="K16293" s="117"/>
      <c r="L16293" s="114"/>
      <c r="M16293" s="114"/>
      <c r="N16293" s="114"/>
      <c r="O16293" s="114"/>
      <c r="P16293" s="118"/>
      <c r="Q16293" s="118"/>
      <c r="R16293" s="118"/>
      <c r="S16293" s="118"/>
      <c r="T16293" s="118"/>
      <c r="U16293" s="118"/>
      <c r="V16293" s="118"/>
      <c r="W16293" s="118"/>
      <c r="X16293" s="118"/>
      <c r="Y16293" s="118"/>
      <c r="Z16293" s="118"/>
      <c r="AA16293" s="118"/>
      <c r="AB16293" s="118"/>
    </row>
    <row r="16294" spans="1:28">
      <c r="A16294" s="113"/>
      <c r="B16294" s="113"/>
      <c r="C16294" s="114"/>
      <c r="D16294" s="115"/>
      <c r="E16294" s="115"/>
      <c r="F16294" s="116"/>
      <c r="G16294" s="116"/>
      <c r="H16294" s="116"/>
      <c r="I16294" s="116"/>
      <c r="J16294" s="117"/>
      <c r="K16294" s="117"/>
      <c r="L16294" s="114"/>
      <c r="M16294" s="114"/>
      <c r="N16294" s="114"/>
      <c r="O16294" s="114"/>
      <c r="P16294" s="118"/>
      <c r="Q16294" s="118"/>
      <c r="R16294" s="118"/>
      <c r="S16294" s="118"/>
      <c r="T16294" s="118"/>
      <c r="U16294" s="118"/>
      <c r="V16294" s="118"/>
      <c r="W16294" s="118"/>
      <c r="X16294" s="118"/>
      <c r="Y16294" s="118"/>
      <c r="Z16294" s="118"/>
      <c r="AA16294" s="118"/>
      <c r="AB16294" s="118"/>
    </row>
    <row r="16295" spans="1:28">
      <c r="A16295" s="113"/>
      <c r="B16295" s="113"/>
      <c r="C16295" s="114"/>
      <c r="D16295" s="115"/>
      <c r="E16295" s="115"/>
      <c r="F16295" s="116"/>
      <c r="G16295" s="116"/>
      <c r="H16295" s="116"/>
      <c r="I16295" s="116"/>
      <c r="J16295" s="117"/>
      <c r="K16295" s="117"/>
      <c r="L16295" s="114"/>
      <c r="M16295" s="114"/>
      <c r="N16295" s="114"/>
      <c r="O16295" s="114"/>
      <c r="P16295" s="118"/>
      <c r="Q16295" s="118"/>
      <c r="R16295" s="118"/>
      <c r="S16295" s="118"/>
      <c r="T16295" s="118"/>
      <c r="U16295" s="118"/>
      <c r="V16295" s="118"/>
      <c r="W16295" s="118"/>
      <c r="X16295" s="118"/>
      <c r="Y16295" s="118"/>
      <c r="Z16295" s="118"/>
      <c r="AA16295" s="118"/>
      <c r="AB16295" s="118"/>
    </row>
    <row r="16296" spans="1:28">
      <c r="A16296" s="113"/>
      <c r="B16296" s="113"/>
      <c r="C16296" s="114"/>
      <c r="D16296" s="115"/>
      <c r="E16296" s="115"/>
      <c r="F16296" s="116"/>
      <c r="G16296" s="116"/>
      <c r="H16296" s="116"/>
      <c r="I16296" s="116"/>
      <c r="J16296" s="117"/>
      <c r="K16296" s="117"/>
      <c r="L16296" s="114"/>
      <c r="M16296" s="114"/>
      <c r="N16296" s="114"/>
      <c r="O16296" s="114"/>
      <c r="P16296" s="118"/>
      <c r="Q16296" s="118"/>
      <c r="R16296" s="118"/>
      <c r="S16296" s="118"/>
      <c r="T16296" s="118"/>
      <c r="U16296" s="118"/>
      <c r="V16296" s="118"/>
      <c r="W16296" s="118"/>
      <c r="X16296" s="118"/>
      <c r="Y16296" s="118"/>
      <c r="Z16296" s="118"/>
      <c r="AA16296" s="118"/>
      <c r="AB16296" s="118"/>
    </row>
    <row r="16297" spans="1:28">
      <c r="A16297" s="113"/>
      <c r="B16297" s="113"/>
      <c r="C16297" s="114"/>
      <c r="D16297" s="115"/>
      <c r="E16297" s="115"/>
      <c r="F16297" s="116"/>
      <c r="G16297" s="116"/>
      <c r="H16297" s="116"/>
      <c r="I16297" s="116"/>
      <c r="J16297" s="117"/>
      <c r="K16297" s="117"/>
      <c r="L16297" s="114"/>
      <c r="M16297" s="114"/>
      <c r="N16297" s="114"/>
      <c r="O16297" s="114"/>
      <c r="P16297" s="118"/>
      <c r="Q16297" s="118"/>
      <c r="R16297" s="118"/>
      <c r="S16297" s="118"/>
      <c r="T16297" s="118"/>
      <c r="U16297" s="118"/>
      <c r="V16297" s="118"/>
      <c r="W16297" s="118"/>
      <c r="X16297" s="118"/>
      <c r="Y16297" s="118"/>
      <c r="Z16297" s="118"/>
      <c r="AA16297" s="118"/>
      <c r="AB16297" s="118"/>
    </row>
    <row r="16298" spans="1:28">
      <c r="A16298" s="113"/>
      <c r="B16298" s="113"/>
      <c r="C16298" s="114"/>
      <c r="D16298" s="115"/>
      <c r="E16298" s="115"/>
      <c r="F16298" s="116"/>
      <c r="G16298" s="116"/>
      <c r="H16298" s="116"/>
      <c r="I16298" s="116"/>
      <c r="J16298" s="117"/>
      <c r="K16298" s="117"/>
      <c r="L16298" s="114"/>
      <c r="M16298" s="114"/>
      <c r="N16298" s="114"/>
      <c r="O16298" s="114"/>
      <c r="P16298" s="118"/>
      <c r="Q16298" s="118"/>
      <c r="R16298" s="118"/>
      <c r="S16298" s="118"/>
      <c r="T16298" s="118"/>
      <c r="U16298" s="118"/>
      <c r="V16298" s="118"/>
      <c r="W16298" s="118"/>
      <c r="X16298" s="118"/>
      <c r="Y16298" s="118"/>
      <c r="Z16298" s="118"/>
      <c r="AA16298" s="118"/>
      <c r="AB16298" s="118"/>
    </row>
    <row r="16299" spans="1:28">
      <c r="A16299" s="113"/>
      <c r="B16299" s="113"/>
      <c r="C16299" s="114"/>
      <c r="D16299" s="115"/>
      <c r="E16299" s="115"/>
      <c r="F16299" s="116"/>
      <c r="G16299" s="116"/>
      <c r="H16299" s="116"/>
      <c r="I16299" s="116"/>
      <c r="J16299" s="117"/>
      <c r="K16299" s="117"/>
      <c r="L16299" s="114"/>
      <c r="M16299" s="114"/>
      <c r="N16299" s="114"/>
      <c r="O16299" s="114"/>
      <c r="P16299" s="118"/>
      <c r="Q16299" s="118"/>
      <c r="R16299" s="118"/>
      <c r="S16299" s="118"/>
      <c r="T16299" s="118"/>
      <c r="U16299" s="118"/>
      <c r="V16299" s="118"/>
      <c r="W16299" s="118"/>
      <c r="X16299" s="118"/>
      <c r="Y16299" s="118"/>
      <c r="Z16299" s="118"/>
      <c r="AA16299" s="118"/>
      <c r="AB16299" s="118"/>
    </row>
    <row r="16300" spans="1:28">
      <c r="A16300" s="113"/>
      <c r="B16300" s="113"/>
      <c r="C16300" s="114"/>
      <c r="D16300" s="115"/>
      <c r="E16300" s="115"/>
      <c r="F16300" s="116"/>
      <c r="G16300" s="116"/>
      <c r="H16300" s="116"/>
      <c r="I16300" s="116"/>
      <c r="J16300" s="117"/>
      <c r="K16300" s="117"/>
      <c r="L16300" s="114"/>
      <c r="M16300" s="114"/>
      <c r="N16300" s="114"/>
      <c r="O16300" s="114"/>
      <c r="P16300" s="118"/>
      <c r="Q16300" s="118"/>
      <c r="R16300" s="118"/>
      <c r="S16300" s="118"/>
      <c r="T16300" s="118"/>
      <c r="U16300" s="118"/>
      <c r="V16300" s="118"/>
      <c r="W16300" s="118"/>
      <c r="X16300" s="118"/>
      <c r="Y16300" s="118"/>
      <c r="Z16300" s="118"/>
      <c r="AA16300" s="118"/>
      <c r="AB16300" s="118"/>
    </row>
    <row r="16301" spans="1:28">
      <c r="A16301" s="113"/>
      <c r="B16301" s="113"/>
      <c r="C16301" s="114"/>
      <c r="D16301" s="115"/>
      <c r="E16301" s="115"/>
      <c r="F16301" s="116"/>
      <c r="G16301" s="116"/>
      <c r="H16301" s="116"/>
      <c r="I16301" s="116"/>
      <c r="J16301" s="117"/>
      <c r="K16301" s="117"/>
      <c r="L16301" s="114"/>
      <c r="M16301" s="114"/>
      <c r="N16301" s="114"/>
      <c r="O16301" s="114"/>
      <c r="P16301" s="118"/>
      <c r="Q16301" s="118"/>
      <c r="R16301" s="118"/>
      <c r="S16301" s="118"/>
      <c r="T16301" s="118"/>
      <c r="U16301" s="118"/>
      <c r="V16301" s="118"/>
      <c r="W16301" s="118"/>
      <c r="X16301" s="118"/>
      <c r="Y16301" s="118"/>
      <c r="Z16301" s="118"/>
      <c r="AA16301" s="118"/>
      <c r="AB16301" s="118"/>
    </row>
    <row r="16302" spans="1:28">
      <c r="A16302" s="113"/>
      <c r="B16302" s="113"/>
      <c r="C16302" s="114"/>
      <c r="D16302" s="115"/>
      <c r="E16302" s="115"/>
      <c r="F16302" s="116"/>
      <c r="G16302" s="116"/>
      <c r="H16302" s="116"/>
      <c r="I16302" s="116"/>
      <c r="J16302" s="117"/>
      <c r="K16302" s="117"/>
      <c r="L16302" s="114"/>
      <c r="M16302" s="114"/>
      <c r="N16302" s="114"/>
      <c r="O16302" s="114"/>
      <c r="P16302" s="118"/>
      <c r="Q16302" s="118"/>
      <c r="R16302" s="118"/>
      <c r="S16302" s="118"/>
      <c r="T16302" s="118"/>
      <c r="U16302" s="118"/>
      <c r="V16302" s="118"/>
      <c r="W16302" s="118"/>
      <c r="X16302" s="118"/>
      <c r="Y16302" s="118"/>
      <c r="Z16302" s="118"/>
      <c r="AA16302" s="118"/>
      <c r="AB16302" s="118"/>
    </row>
    <row r="16303" spans="1:28">
      <c r="A16303" s="113"/>
      <c r="B16303" s="113"/>
      <c r="C16303" s="114"/>
      <c r="D16303" s="115"/>
      <c r="E16303" s="115"/>
      <c r="F16303" s="116"/>
      <c r="G16303" s="116"/>
      <c r="H16303" s="116"/>
      <c r="I16303" s="116"/>
      <c r="J16303" s="117"/>
      <c r="K16303" s="117"/>
      <c r="L16303" s="114"/>
      <c r="M16303" s="114"/>
      <c r="N16303" s="114"/>
      <c r="O16303" s="114"/>
      <c r="P16303" s="118"/>
      <c r="Q16303" s="118"/>
      <c r="R16303" s="118"/>
      <c r="S16303" s="118"/>
      <c r="T16303" s="118"/>
      <c r="U16303" s="118"/>
      <c r="V16303" s="118"/>
      <c r="W16303" s="118"/>
      <c r="X16303" s="118"/>
      <c r="Y16303" s="118"/>
      <c r="Z16303" s="118"/>
      <c r="AA16303" s="118"/>
      <c r="AB16303" s="118"/>
    </row>
    <row r="16304" spans="1:28">
      <c r="A16304" s="113"/>
      <c r="B16304" s="113"/>
      <c r="C16304" s="114"/>
      <c r="D16304" s="115"/>
      <c r="E16304" s="115"/>
      <c r="F16304" s="116"/>
      <c r="G16304" s="116"/>
      <c r="H16304" s="116"/>
      <c r="I16304" s="116"/>
      <c r="J16304" s="117"/>
      <c r="K16304" s="117"/>
      <c r="L16304" s="114"/>
      <c r="M16304" s="114"/>
      <c r="N16304" s="114"/>
      <c r="O16304" s="114"/>
      <c r="P16304" s="118"/>
      <c r="Q16304" s="118"/>
      <c r="R16304" s="118"/>
      <c r="S16304" s="118"/>
      <c r="T16304" s="118"/>
      <c r="U16304" s="118"/>
      <c r="V16304" s="118"/>
      <c r="W16304" s="118"/>
      <c r="X16304" s="118"/>
      <c r="Y16304" s="118"/>
      <c r="Z16304" s="118"/>
      <c r="AA16304" s="118"/>
      <c r="AB16304" s="118"/>
    </row>
    <row r="16305" spans="1:28">
      <c r="A16305" s="113"/>
      <c r="B16305" s="113"/>
      <c r="C16305" s="114"/>
      <c r="D16305" s="115"/>
      <c r="E16305" s="115"/>
      <c r="F16305" s="116"/>
      <c r="G16305" s="116"/>
      <c r="H16305" s="116"/>
      <c r="I16305" s="116"/>
      <c r="J16305" s="117"/>
      <c r="K16305" s="117"/>
      <c r="L16305" s="114"/>
      <c r="M16305" s="114"/>
      <c r="N16305" s="114"/>
      <c r="O16305" s="114"/>
      <c r="P16305" s="118"/>
      <c r="Q16305" s="118"/>
      <c r="R16305" s="118"/>
      <c r="S16305" s="118"/>
      <c r="T16305" s="118"/>
      <c r="U16305" s="118"/>
      <c r="V16305" s="118"/>
      <c r="W16305" s="118"/>
      <c r="X16305" s="118"/>
      <c r="Y16305" s="118"/>
      <c r="Z16305" s="118"/>
      <c r="AA16305" s="118"/>
      <c r="AB16305" s="118"/>
    </row>
    <row r="16306" spans="1:28">
      <c r="A16306" s="113"/>
      <c r="B16306" s="113"/>
      <c r="C16306" s="114"/>
      <c r="D16306" s="115"/>
      <c r="E16306" s="115"/>
      <c r="F16306" s="116"/>
      <c r="G16306" s="116"/>
      <c r="H16306" s="116"/>
      <c r="I16306" s="116"/>
      <c r="J16306" s="117"/>
      <c r="K16306" s="117"/>
      <c r="L16306" s="114"/>
      <c r="M16306" s="114"/>
      <c r="N16306" s="114"/>
      <c r="O16306" s="114"/>
      <c r="P16306" s="118"/>
      <c r="Q16306" s="118"/>
      <c r="R16306" s="118"/>
      <c r="S16306" s="118"/>
      <c r="T16306" s="118"/>
      <c r="U16306" s="118"/>
      <c r="V16306" s="118"/>
      <c r="W16306" s="118"/>
      <c r="X16306" s="118"/>
      <c r="Y16306" s="118"/>
      <c r="Z16306" s="118"/>
      <c r="AA16306" s="118"/>
      <c r="AB16306" s="118"/>
    </row>
    <row r="16307" spans="1:28">
      <c r="A16307" s="113"/>
      <c r="B16307" s="113"/>
      <c r="C16307" s="114"/>
      <c r="D16307" s="115"/>
      <c r="E16307" s="115"/>
      <c r="F16307" s="116"/>
      <c r="G16307" s="116"/>
      <c r="H16307" s="116"/>
      <c r="I16307" s="116"/>
      <c r="J16307" s="117"/>
      <c r="K16307" s="117"/>
      <c r="L16307" s="114"/>
      <c r="M16307" s="114"/>
      <c r="N16307" s="114"/>
      <c r="O16307" s="114"/>
      <c r="P16307" s="118"/>
      <c r="Q16307" s="118"/>
      <c r="R16307" s="118"/>
      <c r="S16307" s="118"/>
      <c r="T16307" s="118"/>
      <c r="U16307" s="118"/>
      <c r="V16307" s="118"/>
      <c r="W16307" s="118"/>
      <c r="X16307" s="118"/>
      <c r="Y16307" s="118"/>
      <c r="Z16307" s="118"/>
      <c r="AA16307" s="118"/>
      <c r="AB16307" s="118"/>
    </row>
    <row r="16308" spans="1:28">
      <c r="A16308" s="113"/>
      <c r="B16308" s="113"/>
      <c r="C16308" s="114"/>
      <c r="D16308" s="115"/>
      <c r="E16308" s="115"/>
      <c r="F16308" s="116"/>
      <c r="G16308" s="116"/>
      <c r="H16308" s="116"/>
      <c r="I16308" s="116"/>
      <c r="J16308" s="117"/>
      <c r="K16308" s="117"/>
      <c r="L16308" s="114"/>
      <c r="M16308" s="114"/>
      <c r="N16308" s="114"/>
      <c r="O16308" s="114"/>
      <c r="P16308" s="118"/>
      <c r="Q16308" s="118"/>
      <c r="R16308" s="118"/>
      <c r="S16308" s="118"/>
      <c r="T16308" s="118"/>
      <c r="U16308" s="118"/>
      <c r="V16308" s="118"/>
      <c r="W16308" s="118"/>
      <c r="X16308" s="118"/>
      <c r="Y16308" s="118"/>
      <c r="Z16308" s="118"/>
      <c r="AA16308" s="118"/>
      <c r="AB16308" s="118"/>
    </row>
    <row r="16309" spans="1:28">
      <c r="A16309" s="113"/>
      <c r="B16309" s="113"/>
      <c r="C16309" s="114"/>
      <c r="D16309" s="115"/>
      <c r="E16309" s="115"/>
      <c r="F16309" s="116"/>
      <c r="G16309" s="116"/>
      <c r="H16309" s="116"/>
      <c r="I16309" s="116"/>
      <c r="J16309" s="117"/>
      <c r="K16309" s="117"/>
      <c r="L16309" s="114"/>
      <c r="M16309" s="114"/>
      <c r="N16309" s="114"/>
      <c r="O16309" s="114"/>
      <c r="P16309" s="118"/>
      <c r="Q16309" s="118"/>
      <c r="R16309" s="118"/>
      <c r="S16309" s="118"/>
      <c r="T16309" s="118"/>
      <c r="U16309" s="118"/>
      <c r="V16309" s="118"/>
      <c r="W16309" s="118"/>
      <c r="X16309" s="118"/>
      <c r="Y16309" s="118"/>
      <c r="Z16309" s="118"/>
      <c r="AA16309" s="118"/>
      <c r="AB16309" s="118"/>
    </row>
    <row r="16310" spans="1:28">
      <c r="A16310" s="113"/>
      <c r="B16310" s="113"/>
      <c r="C16310" s="114"/>
      <c r="D16310" s="115"/>
      <c r="E16310" s="115"/>
      <c r="F16310" s="116"/>
      <c r="G16310" s="116"/>
      <c r="H16310" s="116"/>
      <c r="I16310" s="116"/>
      <c r="J16310" s="117"/>
      <c r="K16310" s="117"/>
      <c r="L16310" s="114"/>
      <c r="M16310" s="114"/>
      <c r="N16310" s="114"/>
      <c r="O16310" s="114"/>
      <c r="P16310" s="118"/>
      <c r="Q16310" s="118"/>
      <c r="R16310" s="118"/>
      <c r="S16310" s="118"/>
      <c r="T16310" s="118"/>
      <c r="U16310" s="118"/>
      <c r="V16310" s="118"/>
      <c r="W16310" s="118"/>
      <c r="X16310" s="118"/>
      <c r="Y16310" s="118"/>
      <c r="Z16310" s="118"/>
      <c r="AA16310" s="118"/>
      <c r="AB16310" s="118"/>
    </row>
    <row r="16311" spans="1:28">
      <c r="A16311" s="113"/>
      <c r="B16311" s="113"/>
      <c r="C16311" s="114"/>
      <c r="D16311" s="115"/>
      <c r="E16311" s="115"/>
      <c r="F16311" s="116"/>
      <c r="G16311" s="116"/>
      <c r="H16311" s="116"/>
      <c r="I16311" s="116"/>
      <c r="J16311" s="117"/>
      <c r="K16311" s="117"/>
      <c r="L16311" s="114"/>
      <c r="M16311" s="114"/>
      <c r="N16311" s="114"/>
      <c r="O16311" s="114"/>
      <c r="P16311" s="118"/>
      <c r="Q16311" s="118"/>
      <c r="R16311" s="118"/>
      <c r="S16311" s="118"/>
      <c r="T16311" s="118"/>
      <c r="U16311" s="118"/>
      <c r="V16311" s="118"/>
      <c r="W16311" s="118"/>
      <c r="X16311" s="118"/>
      <c r="Y16311" s="118"/>
      <c r="Z16311" s="118"/>
      <c r="AA16311" s="118"/>
      <c r="AB16311" s="118"/>
    </row>
    <row r="16312" spans="1:28">
      <c r="A16312" s="113"/>
      <c r="B16312" s="113"/>
      <c r="C16312" s="114"/>
      <c r="D16312" s="115"/>
      <c r="E16312" s="115"/>
      <c r="F16312" s="116"/>
      <c r="G16312" s="116"/>
      <c r="H16312" s="116"/>
      <c r="I16312" s="116"/>
      <c r="J16312" s="117"/>
      <c r="K16312" s="117"/>
      <c r="L16312" s="114"/>
      <c r="M16312" s="114"/>
      <c r="N16312" s="114"/>
      <c r="O16312" s="114"/>
      <c r="P16312" s="118"/>
      <c r="Q16312" s="118"/>
      <c r="R16312" s="118"/>
      <c r="S16312" s="118"/>
      <c r="T16312" s="118"/>
      <c r="U16312" s="118"/>
      <c r="V16312" s="118"/>
      <c r="W16312" s="118"/>
      <c r="X16312" s="118"/>
      <c r="Y16312" s="118"/>
      <c r="Z16312" s="118"/>
      <c r="AA16312" s="118"/>
      <c r="AB16312" s="118"/>
    </row>
    <row r="16313" spans="1:28">
      <c r="A16313" s="113"/>
      <c r="B16313" s="113"/>
      <c r="C16313" s="114"/>
      <c r="D16313" s="115"/>
      <c r="E16313" s="115"/>
      <c r="F16313" s="116"/>
      <c r="G16313" s="116"/>
      <c r="H16313" s="116"/>
      <c r="I16313" s="116"/>
      <c r="J16313" s="117"/>
      <c r="K16313" s="117"/>
      <c r="L16313" s="114"/>
      <c r="M16313" s="114"/>
      <c r="N16313" s="114"/>
      <c r="O16313" s="114"/>
      <c r="P16313" s="118"/>
      <c r="Q16313" s="118"/>
      <c r="R16313" s="118"/>
      <c r="S16313" s="118"/>
      <c r="T16313" s="118"/>
      <c r="U16313" s="118"/>
      <c r="V16313" s="118"/>
      <c r="W16313" s="118"/>
      <c r="X16313" s="118"/>
      <c r="Y16313" s="118"/>
      <c r="Z16313" s="118"/>
      <c r="AA16313" s="118"/>
      <c r="AB16313" s="118"/>
    </row>
    <row r="16314" spans="1:28">
      <c r="A16314" s="113"/>
      <c r="B16314" s="113"/>
      <c r="C16314" s="114"/>
      <c r="D16314" s="115"/>
      <c r="E16314" s="115"/>
      <c r="F16314" s="116"/>
      <c r="G16314" s="116"/>
      <c r="H16314" s="116"/>
      <c r="I16314" s="116"/>
      <c r="J16314" s="117"/>
      <c r="K16314" s="117"/>
      <c r="L16314" s="114"/>
      <c r="M16314" s="114"/>
      <c r="N16314" s="114"/>
      <c r="O16314" s="114"/>
      <c r="P16314" s="118"/>
      <c r="Q16314" s="118"/>
      <c r="R16314" s="118"/>
      <c r="S16314" s="118"/>
      <c r="T16314" s="118"/>
      <c r="U16314" s="118"/>
      <c r="V16314" s="118"/>
      <c r="W16314" s="118"/>
      <c r="X16314" s="118"/>
      <c r="Y16314" s="118"/>
      <c r="Z16314" s="118"/>
      <c r="AA16314" s="118"/>
      <c r="AB16314" s="118"/>
    </row>
    <row r="16315" spans="1:28">
      <c r="A16315" s="113"/>
      <c r="B16315" s="113"/>
      <c r="C16315" s="114"/>
      <c r="D16315" s="115"/>
      <c r="E16315" s="115"/>
      <c r="F16315" s="116"/>
      <c r="G16315" s="116"/>
      <c r="H16315" s="116"/>
      <c r="I16315" s="116"/>
      <c r="J16315" s="117"/>
      <c r="K16315" s="117"/>
      <c r="L16315" s="114"/>
      <c r="M16315" s="114"/>
      <c r="N16315" s="114"/>
      <c r="O16315" s="114"/>
      <c r="P16315" s="118"/>
      <c r="Q16315" s="118"/>
      <c r="R16315" s="118"/>
      <c r="S16315" s="118"/>
      <c r="T16315" s="118"/>
      <c r="U16315" s="118"/>
      <c r="V16315" s="118"/>
      <c r="W16315" s="118"/>
      <c r="X16315" s="118"/>
      <c r="Y16315" s="118"/>
      <c r="Z16315" s="118"/>
      <c r="AA16315" s="118"/>
      <c r="AB16315" s="118"/>
    </row>
    <row r="16316" spans="1:28">
      <c r="A16316" s="113"/>
      <c r="B16316" s="113"/>
      <c r="C16316" s="114"/>
      <c r="D16316" s="115"/>
      <c r="E16316" s="115"/>
      <c r="F16316" s="116"/>
      <c r="G16316" s="116"/>
      <c r="H16316" s="116"/>
      <c r="I16316" s="116"/>
      <c r="J16316" s="117"/>
      <c r="K16316" s="117"/>
      <c r="L16316" s="114"/>
      <c r="M16316" s="114"/>
      <c r="N16316" s="114"/>
      <c r="O16316" s="114"/>
      <c r="P16316" s="118"/>
      <c r="Q16316" s="118"/>
      <c r="R16316" s="118"/>
      <c r="S16316" s="118"/>
      <c r="T16316" s="118"/>
      <c r="U16316" s="118"/>
      <c r="V16316" s="118"/>
      <c r="W16316" s="118"/>
      <c r="X16316" s="118"/>
      <c r="Y16316" s="118"/>
      <c r="Z16316" s="118"/>
      <c r="AA16316" s="118"/>
      <c r="AB16316" s="118"/>
    </row>
    <row r="16317" spans="1:28">
      <c r="A16317" s="113"/>
      <c r="B16317" s="113"/>
      <c r="C16317" s="114"/>
      <c r="D16317" s="115"/>
      <c r="E16317" s="115"/>
      <c r="F16317" s="116"/>
      <c r="G16317" s="116"/>
      <c r="H16317" s="116"/>
      <c r="I16317" s="116"/>
      <c r="J16317" s="117"/>
      <c r="K16317" s="117"/>
      <c r="L16317" s="114"/>
      <c r="M16317" s="114"/>
      <c r="N16317" s="114"/>
      <c r="O16317" s="114"/>
      <c r="P16317" s="118"/>
      <c r="Q16317" s="118"/>
      <c r="R16317" s="118"/>
      <c r="S16317" s="118"/>
      <c r="T16317" s="118"/>
      <c r="U16317" s="118"/>
      <c r="V16317" s="118"/>
      <c r="W16317" s="118"/>
      <c r="X16317" s="118"/>
      <c r="Y16317" s="118"/>
      <c r="Z16317" s="118"/>
      <c r="AA16317" s="118"/>
      <c r="AB16317" s="118"/>
    </row>
    <row r="16318" spans="1:28">
      <c r="A16318" s="113"/>
      <c r="B16318" s="113"/>
      <c r="C16318" s="114"/>
      <c r="D16318" s="115"/>
      <c r="E16318" s="115"/>
      <c r="F16318" s="116"/>
      <c r="G16318" s="116"/>
      <c r="H16318" s="116"/>
      <c r="I16318" s="116"/>
      <c r="J16318" s="117"/>
      <c r="K16318" s="117"/>
      <c r="L16318" s="114"/>
      <c r="M16318" s="114"/>
      <c r="N16318" s="114"/>
      <c r="O16318" s="114"/>
      <c r="P16318" s="118"/>
      <c r="Q16318" s="118"/>
      <c r="R16318" s="118"/>
      <c r="S16318" s="118"/>
      <c r="T16318" s="118"/>
      <c r="U16318" s="118"/>
      <c r="V16318" s="118"/>
      <c r="W16318" s="118"/>
      <c r="X16318" s="118"/>
      <c r="Y16318" s="118"/>
      <c r="Z16318" s="118"/>
      <c r="AA16318" s="118"/>
      <c r="AB16318" s="118"/>
    </row>
    <row r="16319" spans="1:28">
      <c r="A16319" s="113"/>
      <c r="B16319" s="113"/>
      <c r="C16319" s="114"/>
      <c r="D16319" s="115"/>
      <c r="E16319" s="115"/>
      <c r="F16319" s="116"/>
      <c r="G16319" s="116"/>
      <c r="H16319" s="116"/>
      <c r="I16319" s="116"/>
      <c r="J16319" s="117"/>
      <c r="K16319" s="117"/>
      <c r="L16319" s="114"/>
      <c r="M16319" s="114"/>
      <c r="N16319" s="114"/>
      <c r="O16319" s="114"/>
      <c r="P16319" s="118"/>
      <c r="Q16319" s="118"/>
      <c r="R16319" s="118"/>
      <c r="S16319" s="118"/>
      <c r="T16319" s="118"/>
      <c r="U16319" s="118"/>
      <c r="V16319" s="118"/>
      <c r="W16319" s="118"/>
      <c r="X16319" s="118"/>
      <c r="Y16319" s="118"/>
      <c r="Z16319" s="118"/>
      <c r="AA16319" s="118"/>
      <c r="AB16319" s="118"/>
    </row>
    <row r="16320" spans="1:28">
      <c r="A16320" s="113"/>
      <c r="B16320" s="113"/>
      <c r="C16320" s="114"/>
      <c r="D16320" s="115"/>
      <c r="E16320" s="115"/>
      <c r="F16320" s="116"/>
      <c r="G16320" s="116"/>
      <c r="H16320" s="116"/>
      <c r="I16320" s="116"/>
      <c r="J16320" s="117"/>
      <c r="K16320" s="117"/>
      <c r="L16320" s="114"/>
      <c r="M16320" s="114"/>
      <c r="N16320" s="114"/>
      <c r="O16320" s="114"/>
      <c r="P16320" s="118"/>
      <c r="Q16320" s="118"/>
      <c r="R16320" s="118"/>
      <c r="S16320" s="118"/>
      <c r="T16320" s="118"/>
      <c r="U16320" s="118"/>
      <c r="V16320" s="118"/>
      <c r="W16320" s="118"/>
      <c r="X16320" s="118"/>
      <c r="Y16320" s="118"/>
      <c r="Z16320" s="118"/>
      <c r="AA16320" s="118"/>
      <c r="AB16320" s="118"/>
    </row>
    <row r="16321" spans="1:28">
      <c r="A16321" s="113"/>
      <c r="B16321" s="113"/>
      <c r="C16321" s="114"/>
      <c r="D16321" s="115"/>
      <c r="E16321" s="115"/>
      <c r="F16321" s="116"/>
      <c r="G16321" s="116"/>
      <c r="H16321" s="116"/>
      <c r="I16321" s="116"/>
      <c r="J16321" s="117"/>
      <c r="K16321" s="117"/>
      <c r="L16321" s="114"/>
      <c r="M16321" s="114"/>
      <c r="N16321" s="114"/>
      <c r="O16321" s="114"/>
      <c r="P16321" s="118"/>
      <c r="Q16321" s="118"/>
      <c r="R16321" s="118"/>
      <c r="S16321" s="118"/>
      <c r="T16321" s="118"/>
      <c r="U16321" s="118"/>
      <c r="V16321" s="118"/>
      <c r="W16321" s="118"/>
      <c r="X16321" s="118"/>
      <c r="Y16321" s="118"/>
      <c r="Z16321" s="118"/>
      <c r="AA16321" s="118"/>
      <c r="AB16321" s="118"/>
    </row>
    <row r="16322" spans="1:28">
      <c r="A16322" s="113"/>
      <c r="B16322" s="113"/>
      <c r="C16322" s="114"/>
      <c r="D16322" s="115"/>
      <c r="E16322" s="115"/>
      <c r="F16322" s="116"/>
      <c r="G16322" s="116"/>
      <c r="H16322" s="116"/>
      <c r="I16322" s="116"/>
      <c r="J16322" s="117"/>
      <c r="K16322" s="117"/>
      <c r="L16322" s="114"/>
      <c r="M16322" s="114"/>
      <c r="N16322" s="114"/>
      <c r="O16322" s="114"/>
      <c r="P16322" s="118"/>
      <c r="Q16322" s="118"/>
      <c r="R16322" s="118"/>
      <c r="S16322" s="118"/>
      <c r="T16322" s="118"/>
      <c r="U16322" s="118"/>
      <c r="V16322" s="118"/>
      <c r="W16322" s="118"/>
      <c r="X16322" s="118"/>
      <c r="Y16322" s="118"/>
      <c r="Z16322" s="118"/>
      <c r="AA16322" s="118"/>
      <c r="AB16322" s="118"/>
    </row>
    <row r="16323" spans="1:28">
      <c r="A16323" s="113"/>
      <c r="B16323" s="113"/>
      <c r="C16323" s="114"/>
      <c r="D16323" s="115"/>
      <c r="E16323" s="115"/>
      <c r="F16323" s="116"/>
      <c r="G16323" s="116"/>
      <c r="H16323" s="116"/>
      <c r="I16323" s="116"/>
      <c r="J16323" s="117"/>
      <c r="K16323" s="117"/>
      <c r="L16323" s="114"/>
      <c r="M16323" s="114"/>
      <c r="N16323" s="114"/>
      <c r="O16323" s="114"/>
      <c r="P16323" s="118"/>
      <c r="Q16323" s="118"/>
      <c r="R16323" s="118"/>
      <c r="S16323" s="118"/>
      <c r="T16323" s="118"/>
      <c r="U16323" s="118"/>
      <c r="V16323" s="118"/>
      <c r="W16323" s="118"/>
      <c r="X16323" s="118"/>
      <c r="Y16323" s="118"/>
      <c r="Z16323" s="118"/>
      <c r="AA16323" s="118"/>
      <c r="AB16323" s="118"/>
    </row>
    <row r="16324" spans="1:28">
      <c r="A16324" s="113"/>
      <c r="B16324" s="113"/>
      <c r="C16324" s="114"/>
      <c r="D16324" s="115"/>
      <c r="E16324" s="115"/>
      <c r="F16324" s="116"/>
      <c r="G16324" s="116"/>
      <c r="H16324" s="116"/>
      <c r="I16324" s="116"/>
      <c r="J16324" s="117"/>
      <c r="K16324" s="117"/>
      <c r="L16324" s="114"/>
      <c r="M16324" s="114"/>
      <c r="N16324" s="114"/>
      <c r="O16324" s="114"/>
      <c r="P16324" s="118"/>
      <c r="Q16324" s="118"/>
      <c r="R16324" s="118"/>
      <c r="S16324" s="118"/>
      <c r="T16324" s="118"/>
      <c r="U16324" s="118"/>
      <c r="V16324" s="118"/>
      <c r="W16324" s="118"/>
      <c r="X16324" s="118"/>
      <c r="Y16324" s="118"/>
      <c r="Z16324" s="118"/>
      <c r="AA16324" s="118"/>
      <c r="AB16324" s="118"/>
    </row>
    <row r="16325" spans="1:28">
      <c r="A16325" s="113"/>
      <c r="B16325" s="113"/>
      <c r="C16325" s="114"/>
      <c r="D16325" s="115"/>
      <c r="E16325" s="115"/>
      <c r="F16325" s="116"/>
      <c r="G16325" s="116"/>
      <c r="H16325" s="116"/>
      <c r="I16325" s="116"/>
      <c r="J16325" s="117"/>
      <c r="K16325" s="117"/>
      <c r="L16325" s="114"/>
      <c r="M16325" s="114"/>
      <c r="N16325" s="114"/>
      <c r="O16325" s="114"/>
      <c r="P16325" s="118"/>
      <c r="Q16325" s="118"/>
      <c r="R16325" s="118"/>
      <c r="S16325" s="118"/>
      <c r="T16325" s="118"/>
      <c r="U16325" s="118"/>
      <c r="V16325" s="118"/>
      <c r="W16325" s="118"/>
      <c r="X16325" s="118"/>
      <c r="Y16325" s="118"/>
      <c r="Z16325" s="118"/>
      <c r="AA16325" s="118"/>
      <c r="AB16325" s="118"/>
    </row>
    <row r="16326" spans="1:28">
      <c r="A16326" s="113"/>
      <c r="B16326" s="113"/>
      <c r="C16326" s="114"/>
      <c r="D16326" s="115"/>
      <c r="E16326" s="115"/>
      <c r="F16326" s="116"/>
      <c r="G16326" s="116"/>
      <c r="H16326" s="116"/>
      <c r="I16326" s="116"/>
      <c r="J16326" s="117"/>
      <c r="K16326" s="117"/>
      <c r="L16326" s="114"/>
      <c r="M16326" s="114"/>
      <c r="N16326" s="114"/>
      <c r="O16326" s="114"/>
      <c r="P16326" s="118"/>
      <c r="Q16326" s="118"/>
      <c r="R16326" s="118"/>
      <c r="S16326" s="118"/>
      <c r="T16326" s="118"/>
      <c r="U16326" s="118"/>
      <c r="V16326" s="118"/>
      <c r="W16326" s="118"/>
      <c r="X16326" s="118"/>
      <c r="Y16326" s="118"/>
      <c r="Z16326" s="118"/>
      <c r="AA16326" s="118"/>
      <c r="AB16326" s="118"/>
    </row>
    <row r="16327" spans="1:28">
      <c r="A16327" s="113"/>
      <c r="B16327" s="113"/>
      <c r="C16327" s="114"/>
      <c r="D16327" s="115"/>
      <c r="E16327" s="115"/>
      <c r="F16327" s="116"/>
      <c r="G16327" s="116"/>
      <c r="H16327" s="116"/>
      <c r="I16327" s="116"/>
      <c r="J16327" s="117"/>
      <c r="K16327" s="117"/>
      <c r="L16327" s="114"/>
      <c r="M16327" s="114"/>
      <c r="N16327" s="114"/>
      <c r="O16327" s="114"/>
      <c r="P16327" s="118"/>
      <c r="Q16327" s="118"/>
      <c r="R16327" s="118"/>
      <c r="S16327" s="118"/>
      <c r="T16327" s="118"/>
      <c r="U16327" s="118"/>
      <c r="V16327" s="118"/>
      <c r="W16327" s="118"/>
      <c r="X16327" s="118"/>
      <c r="Y16327" s="118"/>
      <c r="Z16327" s="118"/>
      <c r="AA16327" s="118"/>
      <c r="AB16327" s="118"/>
    </row>
    <row r="16328" spans="1:28">
      <c r="A16328" s="113"/>
      <c r="B16328" s="113"/>
      <c r="C16328" s="114"/>
      <c r="D16328" s="115"/>
      <c r="E16328" s="115"/>
      <c r="F16328" s="116"/>
      <c r="G16328" s="116"/>
      <c r="H16328" s="116"/>
      <c r="I16328" s="116"/>
      <c r="J16328" s="117"/>
      <c r="K16328" s="117"/>
      <c r="L16328" s="114"/>
      <c r="M16328" s="114"/>
      <c r="N16328" s="114"/>
      <c r="O16328" s="114"/>
      <c r="P16328" s="118"/>
      <c r="Q16328" s="118"/>
      <c r="R16328" s="118"/>
      <c r="S16328" s="118"/>
      <c r="T16328" s="118"/>
      <c r="U16328" s="118"/>
      <c r="V16328" s="118"/>
      <c r="W16328" s="118"/>
      <c r="X16328" s="118"/>
      <c r="Y16328" s="118"/>
      <c r="Z16328" s="118"/>
      <c r="AA16328" s="118"/>
      <c r="AB16328" s="118"/>
    </row>
    <row r="16329" spans="1:28">
      <c r="A16329" s="113"/>
      <c r="B16329" s="113"/>
      <c r="C16329" s="114"/>
      <c r="D16329" s="115"/>
      <c r="E16329" s="115"/>
      <c r="F16329" s="116"/>
      <c r="G16329" s="116"/>
      <c r="H16329" s="116"/>
      <c r="I16329" s="116"/>
      <c r="J16329" s="117"/>
      <c r="K16329" s="117"/>
      <c r="L16329" s="114"/>
      <c r="M16329" s="114"/>
      <c r="N16329" s="114"/>
      <c r="O16329" s="114"/>
      <c r="P16329" s="118"/>
      <c r="Q16329" s="118"/>
      <c r="R16329" s="118"/>
      <c r="S16329" s="118"/>
      <c r="T16329" s="118"/>
      <c r="U16329" s="118"/>
      <c r="V16329" s="118"/>
      <c r="W16329" s="118"/>
      <c r="X16329" s="118"/>
      <c r="Y16329" s="118"/>
      <c r="Z16329" s="118"/>
      <c r="AA16329" s="118"/>
      <c r="AB16329" s="118"/>
    </row>
    <row r="16330" spans="1:28">
      <c r="A16330" s="113"/>
      <c r="B16330" s="113"/>
      <c r="C16330" s="114"/>
      <c r="D16330" s="115"/>
      <c r="E16330" s="115"/>
      <c r="F16330" s="116"/>
      <c r="G16330" s="116"/>
      <c r="H16330" s="116"/>
      <c r="I16330" s="116"/>
      <c r="J16330" s="117"/>
      <c r="K16330" s="117"/>
      <c r="L16330" s="114"/>
      <c r="M16330" s="114"/>
      <c r="N16330" s="114"/>
      <c r="O16330" s="114"/>
      <c r="P16330" s="118"/>
      <c r="Q16330" s="118"/>
      <c r="R16330" s="118"/>
      <c r="S16330" s="118"/>
      <c r="T16330" s="118"/>
      <c r="U16330" s="118"/>
      <c r="V16330" s="118"/>
      <c r="W16330" s="118"/>
      <c r="X16330" s="118"/>
      <c r="Y16330" s="118"/>
      <c r="Z16330" s="118"/>
      <c r="AA16330" s="118"/>
      <c r="AB16330" s="118"/>
    </row>
    <row r="16331" spans="1:28">
      <c r="A16331" s="113"/>
      <c r="B16331" s="113"/>
      <c r="C16331" s="114"/>
      <c r="D16331" s="115"/>
      <c r="E16331" s="115"/>
      <c r="F16331" s="116"/>
      <c r="G16331" s="116"/>
      <c r="H16331" s="116"/>
      <c r="I16331" s="116"/>
      <c r="J16331" s="117"/>
      <c r="K16331" s="117"/>
      <c r="L16331" s="114"/>
      <c r="M16331" s="114"/>
      <c r="N16331" s="114"/>
      <c r="O16331" s="114"/>
      <c r="P16331" s="118"/>
      <c r="Q16331" s="118"/>
      <c r="R16331" s="118"/>
      <c r="S16331" s="118"/>
      <c r="T16331" s="118"/>
      <c r="U16331" s="118"/>
      <c r="V16331" s="118"/>
      <c r="W16331" s="118"/>
      <c r="X16331" s="118"/>
      <c r="Y16331" s="118"/>
      <c r="Z16331" s="118"/>
      <c r="AA16331" s="118"/>
      <c r="AB16331" s="118"/>
    </row>
    <row r="16332" spans="1:28">
      <c r="A16332" s="113"/>
      <c r="B16332" s="113"/>
      <c r="C16332" s="114"/>
      <c r="D16332" s="115"/>
      <c r="E16332" s="115"/>
      <c r="F16332" s="116"/>
      <c r="G16332" s="116"/>
      <c r="H16332" s="116"/>
      <c r="I16332" s="116"/>
      <c r="J16332" s="117"/>
      <c r="K16332" s="117"/>
      <c r="L16332" s="114"/>
      <c r="M16332" s="114"/>
      <c r="N16332" s="114"/>
      <c r="O16332" s="114"/>
      <c r="P16332" s="118"/>
      <c r="Q16332" s="118"/>
      <c r="R16332" s="118"/>
      <c r="S16332" s="118"/>
      <c r="T16332" s="118"/>
      <c r="U16332" s="118"/>
      <c r="V16332" s="118"/>
      <c r="W16332" s="118"/>
      <c r="X16332" s="118"/>
      <c r="Y16332" s="118"/>
      <c r="Z16332" s="118"/>
      <c r="AA16332" s="118"/>
      <c r="AB16332" s="118"/>
    </row>
    <row r="16333" spans="1:28">
      <c r="A16333" s="113"/>
      <c r="B16333" s="113"/>
      <c r="C16333" s="114"/>
      <c r="D16333" s="115"/>
      <c r="E16333" s="115"/>
      <c r="F16333" s="116"/>
      <c r="G16333" s="116"/>
      <c r="H16333" s="116"/>
      <c r="I16333" s="116"/>
      <c r="J16333" s="117"/>
      <c r="K16333" s="117"/>
      <c r="L16333" s="114"/>
      <c r="M16333" s="114"/>
      <c r="N16333" s="114"/>
      <c r="O16333" s="114"/>
      <c r="P16333" s="118"/>
      <c r="Q16333" s="118"/>
      <c r="R16333" s="118"/>
      <c r="S16333" s="118"/>
      <c r="T16333" s="118"/>
      <c r="U16333" s="118"/>
      <c r="V16333" s="118"/>
      <c r="W16333" s="118"/>
      <c r="X16333" s="118"/>
      <c r="Y16333" s="118"/>
      <c r="Z16333" s="118"/>
      <c r="AA16333" s="118"/>
      <c r="AB16333" s="118"/>
    </row>
    <row r="16334" spans="1:28">
      <c r="A16334" s="113"/>
      <c r="B16334" s="113"/>
      <c r="C16334" s="114"/>
      <c r="D16334" s="115"/>
      <c r="E16334" s="115"/>
      <c r="F16334" s="116"/>
      <c r="G16334" s="116"/>
      <c r="H16334" s="116"/>
      <c r="I16334" s="116"/>
      <c r="J16334" s="117"/>
      <c r="K16334" s="117"/>
      <c r="L16334" s="114"/>
      <c r="M16334" s="114"/>
      <c r="N16334" s="114"/>
      <c r="O16334" s="114"/>
      <c r="P16334" s="118"/>
      <c r="Q16334" s="118"/>
      <c r="R16334" s="118"/>
      <c r="S16334" s="118"/>
      <c r="T16334" s="118"/>
      <c r="U16334" s="118"/>
      <c r="V16334" s="118"/>
      <c r="W16334" s="118"/>
      <c r="X16334" s="118"/>
      <c r="Y16334" s="118"/>
      <c r="Z16334" s="118"/>
      <c r="AA16334" s="118"/>
      <c r="AB16334" s="118"/>
    </row>
    <row r="16335" spans="1:28">
      <c r="A16335" s="113"/>
      <c r="B16335" s="113"/>
      <c r="C16335" s="114"/>
      <c r="D16335" s="115"/>
      <c r="E16335" s="115"/>
      <c r="F16335" s="116"/>
      <c r="G16335" s="116"/>
      <c r="H16335" s="116"/>
      <c r="I16335" s="116"/>
      <c r="J16335" s="117"/>
      <c r="K16335" s="117"/>
      <c r="L16335" s="114"/>
      <c r="M16335" s="114"/>
      <c r="N16335" s="114"/>
      <c r="O16335" s="114"/>
      <c r="P16335" s="118"/>
      <c r="Q16335" s="118"/>
      <c r="R16335" s="118"/>
      <c r="S16335" s="118"/>
      <c r="T16335" s="118"/>
      <c r="U16335" s="118"/>
      <c r="V16335" s="118"/>
      <c r="W16335" s="118"/>
      <c r="X16335" s="118"/>
      <c r="Y16335" s="118"/>
      <c r="Z16335" s="118"/>
      <c r="AA16335" s="118"/>
      <c r="AB16335" s="118"/>
    </row>
    <row r="16336" spans="1:28">
      <c r="A16336" s="113"/>
      <c r="B16336" s="113"/>
      <c r="C16336" s="114"/>
      <c r="D16336" s="115"/>
      <c r="E16336" s="115"/>
      <c r="F16336" s="116"/>
      <c r="G16336" s="116"/>
      <c r="H16336" s="116"/>
      <c r="I16336" s="116"/>
      <c r="J16336" s="117"/>
      <c r="K16336" s="117"/>
      <c r="L16336" s="114"/>
      <c r="M16336" s="114"/>
      <c r="N16336" s="114"/>
      <c r="O16336" s="114"/>
      <c r="P16336" s="118"/>
      <c r="Q16336" s="118"/>
      <c r="R16336" s="118"/>
      <c r="S16336" s="118"/>
      <c r="T16336" s="118"/>
      <c r="U16336" s="118"/>
      <c r="V16336" s="118"/>
      <c r="W16336" s="118"/>
      <c r="X16336" s="118"/>
      <c r="Y16336" s="118"/>
      <c r="Z16336" s="118"/>
      <c r="AA16336" s="118"/>
      <c r="AB16336" s="118"/>
    </row>
    <row r="16337" spans="1:28">
      <c r="A16337" s="113"/>
      <c r="B16337" s="113"/>
      <c r="C16337" s="114"/>
      <c r="D16337" s="115"/>
      <c r="E16337" s="115"/>
      <c r="F16337" s="116"/>
      <c r="G16337" s="116"/>
      <c r="H16337" s="116"/>
      <c r="I16337" s="116"/>
      <c r="J16337" s="117"/>
      <c r="K16337" s="117"/>
      <c r="L16337" s="114"/>
      <c r="M16337" s="114"/>
      <c r="N16337" s="114"/>
      <c r="O16337" s="114"/>
      <c r="P16337" s="118"/>
      <c r="Q16337" s="118"/>
      <c r="R16337" s="118"/>
      <c r="S16337" s="118"/>
      <c r="T16337" s="118"/>
      <c r="U16337" s="118"/>
      <c r="V16337" s="118"/>
      <c r="W16337" s="118"/>
      <c r="X16337" s="118"/>
      <c r="Y16337" s="118"/>
      <c r="Z16337" s="118"/>
      <c r="AA16337" s="118"/>
      <c r="AB16337" s="118"/>
    </row>
    <row r="16338" spans="1:28">
      <c r="A16338" s="113"/>
      <c r="B16338" s="113"/>
      <c r="C16338" s="114"/>
      <c r="D16338" s="115"/>
      <c r="E16338" s="115"/>
      <c r="F16338" s="116"/>
      <c r="G16338" s="116"/>
      <c r="H16338" s="116"/>
      <c r="I16338" s="116"/>
      <c r="J16338" s="117"/>
      <c r="K16338" s="117"/>
      <c r="L16338" s="114"/>
      <c r="M16338" s="114"/>
      <c r="N16338" s="114"/>
      <c r="O16338" s="114"/>
      <c r="P16338" s="118"/>
      <c r="Q16338" s="118"/>
      <c r="R16338" s="118"/>
      <c r="S16338" s="118"/>
      <c r="T16338" s="118"/>
      <c r="U16338" s="118"/>
      <c r="V16338" s="118"/>
      <c r="W16338" s="118"/>
      <c r="X16338" s="118"/>
      <c r="Y16338" s="118"/>
      <c r="Z16338" s="118"/>
      <c r="AA16338" s="118"/>
      <c r="AB16338" s="118"/>
    </row>
    <row r="16339" spans="1:28">
      <c r="A16339" s="113"/>
      <c r="B16339" s="113"/>
      <c r="C16339" s="114"/>
      <c r="D16339" s="115"/>
      <c r="E16339" s="115"/>
      <c r="F16339" s="116"/>
      <c r="G16339" s="116"/>
      <c r="H16339" s="116"/>
      <c r="I16339" s="116"/>
      <c r="J16339" s="117"/>
      <c r="K16339" s="117"/>
      <c r="L16339" s="114"/>
      <c r="M16339" s="114"/>
      <c r="N16339" s="114"/>
      <c r="O16339" s="114"/>
      <c r="P16339" s="118"/>
      <c r="Q16339" s="118"/>
      <c r="R16339" s="118"/>
      <c r="S16339" s="118"/>
      <c r="T16339" s="118"/>
      <c r="U16339" s="118"/>
      <c r="V16339" s="118"/>
      <c r="W16339" s="118"/>
      <c r="X16339" s="118"/>
      <c r="Y16339" s="118"/>
      <c r="Z16339" s="118"/>
      <c r="AA16339" s="118"/>
      <c r="AB16339" s="118"/>
    </row>
    <row r="16340" spans="1:28">
      <c r="A16340" s="113"/>
      <c r="B16340" s="113"/>
      <c r="C16340" s="114"/>
      <c r="D16340" s="115"/>
      <c r="E16340" s="115"/>
      <c r="F16340" s="116"/>
      <c r="G16340" s="116"/>
      <c r="H16340" s="116"/>
      <c r="I16340" s="116"/>
      <c r="J16340" s="117"/>
      <c r="K16340" s="117"/>
      <c r="L16340" s="114"/>
      <c r="M16340" s="114"/>
      <c r="N16340" s="114"/>
      <c r="O16340" s="114"/>
      <c r="P16340" s="118"/>
      <c r="Q16340" s="118"/>
      <c r="R16340" s="118"/>
      <c r="S16340" s="118"/>
      <c r="T16340" s="118"/>
      <c r="U16340" s="118"/>
      <c r="V16340" s="118"/>
      <c r="W16340" s="118"/>
      <c r="X16340" s="118"/>
      <c r="Y16340" s="118"/>
      <c r="Z16340" s="118"/>
      <c r="AA16340" s="118"/>
      <c r="AB16340" s="118"/>
    </row>
    <row r="16341" spans="1:28">
      <c r="A16341" s="113"/>
      <c r="B16341" s="113"/>
      <c r="C16341" s="114"/>
      <c r="D16341" s="115"/>
      <c r="E16341" s="115"/>
      <c r="F16341" s="116"/>
      <c r="G16341" s="116"/>
      <c r="H16341" s="116"/>
      <c r="I16341" s="116"/>
      <c r="J16341" s="117"/>
      <c r="K16341" s="117"/>
      <c r="L16341" s="114"/>
      <c r="M16341" s="114"/>
      <c r="N16341" s="114"/>
      <c r="O16341" s="114"/>
      <c r="P16341" s="118"/>
      <c r="Q16341" s="118"/>
      <c r="R16341" s="118"/>
      <c r="S16341" s="118"/>
      <c r="T16341" s="118"/>
      <c r="U16341" s="118"/>
      <c r="V16341" s="118"/>
      <c r="W16341" s="118"/>
      <c r="X16341" s="118"/>
      <c r="Y16341" s="118"/>
      <c r="Z16341" s="118"/>
      <c r="AA16341" s="118"/>
      <c r="AB16341" s="118"/>
    </row>
    <row r="16342" spans="1:28">
      <c r="A16342" s="113"/>
      <c r="B16342" s="113"/>
      <c r="C16342" s="114"/>
      <c r="D16342" s="115"/>
      <c r="E16342" s="115"/>
      <c r="F16342" s="116"/>
      <c r="G16342" s="116"/>
      <c r="H16342" s="116"/>
      <c r="I16342" s="116"/>
      <c r="J16342" s="117"/>
      <c r="K16342" s="117"/>
      <c r="L16342" s="114"/>
      <c r="M16342" s="114"/>
      <c r="N16342" s="114"/>
      <c r="O16342" s="114"/>
      <c r="P16342" s="118"/>
      <c r="Q16342" s="118"/>
      <c r="R16342" s="118"/>
      <c r="S16342" s="118"/>
      <c r="T16342" s="118"/>
      <c r="U16342" s="118"/>
      <c r="V16342" s="118"/>
      <c r="W16342" s="118"/>
      <c r="X16342" s="118"/>
      <c r="Y16342" s="118"/>
      <c r="Z16342" s="118"/>
      <c r="AA16342" s="118"/>
      <c r="AB16342" s="118"/>
    </row>
    <row r="16343" spans="1:28">
      <c r="A16343" s="113"/>
      <c r="B16343" s="113"/>
      <c r="C16343" s="114"/>
      <c r="D16343" s="115"/>
      <c r="E16343" s="115"/>
      <c r="F16343" s="116"/>
      <c r="G16343" s="116"/>
      <c r="H16343" s="116"/>
      <c r="I16343" s="116"/>
      <c r="J16343" s="117"/>
      <c r="K16343" s="117"/>
      <c r="L16343" s="114"/>
      <c r="M16343" s="114"/>
      <c r="N16343" s="114"/>
      <c r="O16343" s="114"/>
      <c r="P16343" s="118"/>
      <c r="Q16343" s="118"/>
      <c r="R16343" s="118"/>
      <c r="S16343" s="118"/>
      <c r="T16343" s="118"/>
      <c r="U16343" s="118"/>
      <c r="V16343" s="118"/>
      <c r="W16343" s="118"/>
      <c r="X16343" s="118"/>
      <c r="Y16343" s="118"/>
      <c r="Z16343" s="118"/>
      <c r="AA16343" s="118"/>
      <c r="AB16343" s="118"/>
    </row>
    <row r="16344" spans="1:28">
      <c r="A16344" s="113"/>
      <c r="B16344" s="113"/>
      <c r="C16344" s="114"/>
      <c r="D16344" s="115"/>
      <c r="E16344" s="115"/>
      <c r="F16344" s="116"/>
      <c r="G16344" s="116"/>
      <c r="H16344" s="116"/>
      <c r="I16344" s="116"/>
      <c r="J16344" s="117"/>
      <c r="K16344" s="117"/>
      <c r="L16344" s="114"/>
      <c r="M16344" s="114"/>
      <c r="N16344" s="114"/>
      <c r="O16344" s="114"/>
      <c r="P16344" s="118"/>
      <c r="Q16344" s="118"/>
      <c r="R16344" s="118"/>
      <c r="S16344" s="118"/>
      <c r="T16344" s="118"/>
      <c r="U16344" s="118"/>
      <c r="V16344" s="118"/>
      <c r="W16344" s="118"/>
      <c r="X16344" s="118"/>
      <c r="Y16344" s="118"/>
      <c r="Z16344" s="118"/>
      <c r="AA16344" s="118"/>
      <c r="AB16344" s="118"/>
    </row>
    <row r="16345" spans="1:28">
      <c r="A16345" s="113"/>
      <c r="B16345" s="113"/>
      <c r="C16345" s="114"/>
      <c r="D16345" s="115"/>
      <c r="E16345" s="115"/>
      <c r="F16345" s="116"/>
      <c r="G16345" s="116"/>
      <c r="H16345" s="116"/>
      <c r="I16345" s="116"/>
      <c r="J16345" s="117"/>
      <c r="K16345" s="117"/>
      <c r="L16345" s="114"/>
      <c r="M16345" s="114"/>
      <c r="N16345" s="114"/>
      <c r="O16345" s="114"/>
      <c r="P16345" s="118"/>
      <c r="Q16345" s="118"/>
      <c r="R16345" s="118"/>
      <c r="S16345" s="118"/>
      <c r="T16345" s="118"/>
      <c r="U16345" s="118"/>
      <c r="V16345" s="118"/>
      <c r="W16345" s="118"/>
      <c r="X16345" s="118"/>
      <c r="Y16345" s="118"/>
      <c r="Z16345" s="118"/>
      <c r="AA16345" s="118"/>
      <c r="AB16345" s="118"/>
    </row>
    <row r="16346" spans="1:28">
      <c r="A16346" s="113"/>
      <c r="B16346" s="113"/>
      <c r="C16346" s="114"/>
      <c r="D16346" s="115"/>
      <c r="E16346" s="115"/>
      <c r="F16346" s="116"/>
      <c r="G16346" s="116"/>
      <c r="H16346" s="116"/>
      <c r="I16346" s="116"/>
      <c r="J16346" s="117"/>
      <c r="K16346" s="117"/>
      <c r="L16346" s="114"/>
      <c r="M16346" s="114"/>
      <c r="N16346" s="114"/>
      <c r="O16346" s="114"/>
      <c r="P16346" s="118"/>
      <c r="Q16346" s="118"/>
      <c r="R16346" s="118"/>
      <c r="S16346" s="118"/>
      <c r="T16346" s="118"/>
      <c r="U16346" s="118"/>
      <c r="V16346" s="118"/>
      <c r="W16346" s="118"/>
      <c r="X16346" s="118"/>
      <c r="Y16346" s="118"/>
      <c r="Z16346" s="118"/>
      <c r="AA16346" s="118"/>
      <c r="AB16346" s="118"/>
    </row>
    <row r="16347" spans="1:28">
      <c r="A16347" s="113"/>
      <c r="B16347" s="113"/>
      <c r="C16347" s="114"/>
      <c r="D16347" s="115"/>
      <c r="E16347" s="115"/>
      <c r="F16347" s="116"/>
      <c r="G16347" s="116"/>
      <c r="H16347" s="116"/>
      <c r="I16347" s="116"/>
      <c r="J16347" s="117"/>
      <c r="K16347" s="117"/>
      <c r="L16347" s="114"/>
      <c r="M16347" s="114"/>
      <c r="N16347" s="114"/>
      <c r="O16347" s="114"/>
      <c r="P16347" s="118"/>
      <c r="Q16347" s="118"/>
      <c r="R16347" s="118"/>
      <c r="S16347" s="118"/>
      <c r="T16347" s="118"/>
      <c r="U16347" s="118"/>
      <c r="V16347" s="118"/>
      <c r="W16347" s="118"/>
      <c r="X16347" s="118"/>
      <c r="Y16347" s="118"/>
      <c r="Z16347" s="118"/>
      <c r="AA16347" s="118"/>
      <c r="AB16347" s="118"/>
    </row>
    <row r="16348" spans="1:28">
      <c r="A16348" s="113"/>
      <c r="B16348" s="113"/>
      <c r="C16348" s="114"/>
      <c r="D16348" s="115"/>
      <c r="E16348" s="115"/>
      <c r="F16348" s="116"/>
      <c r="G16348" s="116"/>
      <c r="H16348" s="116"/>
      <c r="I16348" s="116"/>
      <c r="J16348" s="117"/>
      <c r="K16348" s="117"/>
      <c r="L16348" s="114"/>
      <c r="M16348" s="114"/>
      <c r="N16348" s="114"/>
      <c r="O16348" s="114"/>
      <c r="P16348" s="118"/>
      <c r="Q16348" s="118"/>
      <c r="R16348" s="118"/>
      <c r="S16348" s="118"/>
      <c r="T16348" s="118"/>
      <c r="U16348" s="118"/>
      <c r="V16348" s="118"/>
      <c r="W16348" s="118"/>
      <c r="X16348" s="118"/>
      <c r="Y16348" s="118"/>
      <c r="Z16348" s="118"/>
      <c r="AA16348" s="118"/>
      <c r="AB16348" s="118"/>
    </row>
    <row r="16349" spans="1:28">
      <c r="A16349" s="113"/>
      <c r="B16349" s="113"/>
      <c r="C16349" s="114"/>
      <c r="D16349" s="115"/>
      <c r="E16349" s="115"/>
      <c r="F16349" s="116"/>
      <c r="G16349" s="116"/>
      <c r="H16349" s="116"/>
      <c r="I16349" s="116"/>
      <c r="J16349" s="117"/>
      <c r="K16349" s="117"/>
      <c r="L16349" s="114"/>
      <c r="M16349" s="114"/>
      <c r="N16349" s="114"/>
      <c r="O16349" s="114"/>
      <c r="P16349" s="118"/>
      <c r="Q16349" s="118"/>
      <c r="R16349" s="118"/>
      <c r="S16349" s="118"/>
      <c r="T16349" s="118"/>
      <c r="U16349" s="118"/>
      <c r="V16349" s="118"/>
      <c r="W16349" s="118"/>
      <c r="X16349" s="118"/>
      <c r="Y16349" s="118"/>
      <c r="Z16349" s="118"/>
      <c r="AA16349" s="118"/>
      <c r="AB16349" s="118"/>
    </row>
    <row r="16350" spans="1:28">
      <c r="A16350" s="113"/>
      <c r="B16350" s="113"/>
      <c r="C16350" s="114"/>
      <c r="D16350" s="115"/>
      <c r="E16350" s="115"/>
      <c r="F16350" s="116"/>
      <c r="G16350" s="116"/>
      <c r="H16350" s="116"/>
      <c r="I16350" s="116"/>
      <c r="J16350" s="117"/>
      <c r="K16350" s="117"/>
      <c r="L16350" s="114"/>
      <c r="M16350" s="114"/>
      <c r="N16350" s="114"/>
      <c r="O16350" s="114"/>
      <c r="P16350" s="118"/>
      <c r="Q16350" s="118"/>
      <c r="R16350" s="118"/>
      <c r="S16350" s="118"/>
      <c r="T16350" s="118"/>
      <c r="U16350" s="118"/>
      <c r="V16350" s="118"/>
      <c r="W16350" s="118"/>
      <c r="X16350" s="118"/>
      <c r="Y16350" s="118"/>
      <c r="Z16350" s="118"/>
      <c r="AA16350" s="118"/>
      <c r="AB16350" s="118"/>
    </row>
    <row r="16351" spans="1:28">
      <c r="A16351" s="113"/>
      <c r="B16351" s="113"/>
      <c r="C16351" s="114"/>
      <c r="D16351" s="115"/>
      <c r="E16351" s="115"/>
      <c r="F16351" s="116"/>
      <c r="G16351" s="116"/>
      <c r="H16351" s="116"/>
      <c r="I16351" s="116"/>
      <c r="J16351" s="117"/>
      <c r="K16351" s="117"/>
      <c r="L16351" s="114"/>
      <c r="M16351" s="114"/>
      <c r="N16351" s="114"/>
      <c r="O16351" s="114"/>
      <c r="P16351" s="118"/>
      <c r="Q16351" s="118"/>
      <c r="R16351" s="118"/>
      <c r="S16351" s="118"/>
      <c r="T16351" s="118"/>
      <c r="U16351" s="118"/>
      <c r="V16351" s="118"/>
      <c r="W16351" s="118"/>
      <c r="X16351" s="118"/>
      <c r="Y16351" s="118"/>
      <c r="Z16351" s="118"/>
      <c r="AA16351" s="118"/>
      <c r="AB16351" s="118"/>
    </row>
    <row r="16352" spans="1:28">
      <c r="A16352" s="113"/>
      <c r="B16352" s="113"/>
      <c r="C16352" s="114"/>
      <c r="D16352" s="115"/>
      <c r="E16352" s="115"/>
      <c r="F16352" s="116"/>
      <c r="G16352" s="116"/>
      <c r="H16352" s="116"/>
      <c r="I16352" s="116"/>
      <c r="J16352" s="117"/>
      <c r="K16352" s="117"/>
      <c r="L16352" s="114"/>
      <c r="M16352" s="114"/>
      <c r="N16352" s="114"/>
      <c r="O16352" s="114"/>
      <c r="P16352" s="118"/>
      <c r="Q16352" s="118"/>
      <c r="R16352" s="118"/>
      <c r="S16352" s="118"/>
      <c r="T16352" s="118"/>
      <c r="U16352" s="118"/>
      <c r="V16352" s="118"/>
      <c r="W16352" s="118"/>
      <c r="X16352" s="118"/>
      <c r="Y16352" s="118"/>
      <c r="Z16352" s="118"/>
      <c r="AA16352" s="118"/>
      <c r="AB16352" s="118"/>
    </row>
    <row r="16353" spans="1:28">
      <c r="A16353" s="113"/>
      <c r="B16353" s="113"/>
      <c r="C16353" s="114"/>
      <c r="D16353" s="115"/>
      <c r="E16353" s="115"/>
      <c r="F16353" s="116"/>
      <c r="G16353" s="116"/>
      <c r="H16353" s="116"/>
      <c r="I16353" s="116"/>
      <c r="J16353" s="117"/>
      <c r="K16353" s="117"/>
      <c r="L16353" s="114"/>
      <c r="M16353" s="114"/>
      <c r="N16353" s="114"/>
      <c r="O16353" s="114"/>
      <c r="P16353" s="118"/>
      <c r="Q16353" s="118"/>
      <c r="R16353" s="118"/>
      <c r="S16353" s="118"/>
      <c r="T16353" s="118"/>
      <c r="U16353" s="118"/>
      <c r="V16353" s="118"/>
      <c r="W16353" s="118"/>
      <c r="X16353" s="118"/>
      <c r="Y16353" s="118"/>
      <c r="Z16353" s="118"/>
      <c r="AA16353" s="118"/>
      <c r="AB16353" s="118"/>
    </row>
    <row r="16354" spans="1:28">
      <c r="A16354" s="113"/>
      <c r="B16354" s="113"/>
      <c r="C16354" s="114"/>
      <c r="D16354" s="115"/>
      <c r="E16354" s="115"/>
      <c r="F16354" s="116"/>
      <c r="G16354" s="116"/>
      <c r="H16354" s="116"/>
      <c r="I16354" s="116"/>
      <c r="J16354" s="117"/>
      <c r="K16354" s="117"/>
      <c r="L16354" s="114"/>
      <c r="M16354" s="114"/>
      <c r="N16354" s="114"/>
      <c r="O16354" s="114"/>
      <c r="P16354" s="118"/>
      <c r="Q16354" s="118"/>
      <c r="R16354" s="118"/>
      <c r="S16354" s="118"/>
      <c r="T16354" s="118"/>
      <c r="U16354" s="118"/>
      <c r="V16354" s="118"/>
      <c r="W16354" s="118"/>
      <c r="X16354" s="118"/>
      <c r="Y16354" s="118"/>
      <c r="Z16354" s="118"/>
      <c r="AA16354" s="118"/>
      <c r="AB16354" s="118"/>
    </row>
    <row r="16355" spans="1:28">
      <c r="A16355" s="113"/>
      <c r="B16355" s="113"/>
      <c r="C16355" s="114"/>
      <c r="D16355" s="115"/>
      <c r="E16355" s="115"/>
      <c r="F16355" s="116"/>
      <c r="G16355" s="116"/>
      <c r="H16355" s="116"/>
      <c r="I16355" s="116"/>
      <c r="J16355" s="117"/>
      <c r="K16355" s="117"/>
      <c r="L16355" s="114"/>
      <c r="M16355" s="114"/>
      <c r="N16355" s="114"/>
      <c r="O16355" s="114"/>
      <c r="P16355" s="118"/>
      <c r="Q16355" s="118"/>
      <c r="R16355" s="118"/>
      <c r="S16355" s="118"/>
      <c r="T16355" s="118"/>
      <c r="U16355" s="118"/>
      <c r="V16355" s="118"/>
      <c r="W16355" s="118"/>
      <c r="X16355" s="118"/>
      <c r="Y16355" s="118"/>
      <c r="Z16355" s="118"/>
      <c r="AA16355" s="118"/>
      <c r="AB16355" s="118"/>
    </row>
    <row r="16356" spans="1:28">
      <c r="A16356" s="113"/>
      <c r="B16356" s="113"/>
      <c r="C16356" s="114"/>
      <c r="D16356" s="115"/>
      <c r="E16356" s="115"/>
      <c r="F16356" s="116"/>
      <c r="G16356" s="116"/>
      <c r="H16356" s="116"/>
      <c r="I16356" s="116"/>
      <c r="J16356" s="117"/>
      <c r="K16356" s="117"/>
      <c r="L16356" s="114"/>
      <c r="M16356" s="114"/>
      <c r="N16356" s="114"/>
      <c r="O16356" s="114"/>
      <c r="P16356" s="118"/>
      <c r="Q16356" s="118"/>
      <c r="R16356" s="118"/>
      <c r="S16356" s="118"/>
      <c r="T16356" s="118"/>
      <c r="U16356" s="118"/>
      <c r="V16356" s="118"/>
      <c r="W16356" s="118"/>
      <c r="X16356" s="118"/>
      <c r="Y16356" s="118"/>
      <c r="Z16356" s="118"/>
      <c r="AA16356" s="118"/>
      <c r="AB16356" s="118"/>
    </row>
    <row r="16357" spans="1:28">
      <c r="A16357" s="113"/>
      <c r="B16357" s="113"/>
      <c r="C16357" s="114"/>
      <c r="D16357" s="115"/>
      <c r="E16357" s="115"/>
      <c r="F16357" s="116"/>
      <c r="G16357" s="116"/>
      <c r="H16357" s="116"/>
      <c r="I16357" s="116"/>
      <c r="J16357" s="117"/>
      <c r="K16357" s="117"/>
      <c r="L16357" s="114"/>
      <c r="M16357" s="114"/>
      <c r="N16357" s="114"/>
      <c r="O16357" s="114"/>
      <c r="P16357" s="118"/>
      <c r="Q16357" s="118"/>
      <c r="R16357" s="118"/>
      <c r="S16357" s="118"/>
      <c r="T16357" s="118"/>
      <c r="U16357" s="118"/>
      <c r="V16357" s="118"/>
      <c r="W16357" s="118"/>
      <c r="X16357" s="118"/>
      <c r="Y16357" s="118"/>
      <c r="Z16357" s="118"/>
      <c r="AA16357" s="118"/>
      <c r="AB16357" s="118"/>
    </row>
    <row r="16358" spans="1:28">
      <c r="A16358" s="113"/>
      <c r="B16358" s="113"/>
      <c r="C16358" s="114"/>
      <c r="D16358" s="115"/>
      <c r="E16358" s="115"/>
      <c r="F16358" s="116"/>
      <c r="G16358" s="116"/>
      <c r="H16358" s="116"/>
      <c r="I16358" s="116"/>
      <c r="J16358" s="117"/>
      <c r="K16358" s="117"/>
      <c r="L16358" s="114"/>
      <c r="M16358" s="114"/>
      <c r="N16358" s="114"/>
      <c r="O16358" s="114"/>
      <c r="P16358" s="118"/>
      <c r="Q16358" s="118"/>
      <c r="R16358" s="118"/>
      <c r="S16358" s="118"/>
      <c r="T16358" s="118"/>
      <c r="U16358" s="118"/>
      <c r="V16358" s="118"/>
      <c r="W16358" s="118"/>
      <c r="X16358" s="118"/>
      <c r="Y16358" s="118"/>
      <c r="Z16358" s="118"/>
      <c r="AA16358" s="118"/>
      <c r="AB16358" s="118"/>
    </row>
    <row r="16359" spans="1:28">
      <c r="A16359" s="113"/>
      <c r="B16359" s="113"/>
      <c r="C16359" s="114"/>
      <c r="D16359" s="115"/>
      <c r="E16359" s="115"/>
      <c r="F16359" s="116"/>
      <c r="G16359" s="116"/>
      <c r="H16359" s="116"/>
      <c r="I16359" s="116"/>
      <c r="J16359" s="117"/>
      <c r="K16359" s="117"/>
      <c r="L16359" s="114"/>
      <c r="M16359" s="114"/>
      <c r="N16359" s="114"/>
      <c r="O16359" s="114"/>
      <c r="P16359" s="118"/>
      <c r="Q16359" s="118"/>
      <c r="R16359" s="118"/>
      <c r="S16359" s="118"/>
      <c r="T16359" s="118"/>
      <c r="U16359" s="118"/>
      <c r="V16359" s="118"/>
      <c r="W16359" s="118"/>
      <c r="X16359" s="118"/>
      <c r="Y16359" s="118"/>
      <c r="Z16359" s="118"/>
      <c r="AA16359" s="118"/>
      <c r="AB16359" s="118"/>
    </row>
    <row r="16360" spans="1:28">
      <c r="A16360" s="113"/>
      <c r="B16360" s="113"/>
      <c r="C16360" s="114"/>
      <c r="D16360" s="115"/>
      <c r="E16360" s="115"/>
      <c r="F16360" s="116"/>
      <c r="G16360" s="116"/>
      <c r="H16360" s="116"/>
      <c r="I16360" s="116"/>
      <c r="J16360" s="117"/>
      <c r="K16360" s="117"/>
      <c r="L16360" s="114"/>
      <c r="M16360" s="114"/>
      <c r="N16360" s="114"/>
      <c r="O16360" s="114"/>
      <c r="P16360" s="118"/>
      <c r="Q16360" s="118"/>
      <c r="R16360" s="118"/>
      <c r="S16360" s="118"/>
      <c r="T16360" s="118"/>
      <c r="U16360" s="118"/>
      <c r="V16360" s="118"/>
      <c r="W16360" s="118"/>
      <c r="X16360" s="118"/>
      <c r="Y16360" s="118"/>
      <c r="Z16360" s="118"/>
      <c r="AA16360" s="118"/>
      <c r="AB16360" s="118"/>
    </row>
    <row r="16361" spans="1:28">
      <c r="A16361" s="113"/>
      <c r="B16361" s="113"/>
      <c r="C16361" s="114"/>
      <c r="D16361" s="115"/>
      <c r="E16361" s="115"/>
      <c r="F16361" s="116"/>
      <c r="G16361" s="116"/>
      <c r="H16361" s="116"/>
      <c r="I16361" s="116"/>
      <c r="J16361" s="117"/>
      <c r="K16361" s="117"/>
      <c r="L16361" s="114"/>
      <c r="M16361" s="114"/>
      <c r="N16361" s="114"/>
      <c r="O16361" s="114"/>
      <c r="P16361" s="118"/>
      <c r="Q16361" s="118"/>
      <c r="R16361" s="118"/>
      <c r="S16361" s="118"/>
      <c r="T16361" s="118"/>
      <c r="U16361" s="118"/>
      <c r="V16361" s="118"/>
      <c r="W16361" s="118"/>
      <c r="X16361" s="118"/>
      <c r="Y16361" s="118"/>
      <c r="Z16361" s="118"/>
      <c r="AA16361" s="118"/>
      <c r="AB16361" s="118"/>
    </row>
    <row r="16362" spans="1:28">
      <c r="A16362" s="113"/>
      <c r="B16362" s="113"/>
      <c r="C16362" s="114"/>
      <c r="D16362" s="115"/>
      <c r="E16362" s="115"/>
      <c r="F16362" s="116"/>
      <c r="G16362" s="116"/>
      <c r="H16362" s="116"/>
      <c r="I16362" s="116"/>
      <c r="J16362" s="117"/>
      <c r="K16362" s="117"/>
      <c r="L16362" s="114"/>
      <c r="M16362" s="114"/>
      <c r="N16362" s="114"/>
      <c r="O16362" s="114"/>
      <c r="P16362" s="118"/>
      <c r="Q16362" s="118"/>
      <c r="R16362" s="118"/>
      <c r="S16362" s="118"/>
      <c r="T16362" s="118"/>
      <c r="U16362" s="118"/>
      <c r="V16362" s="118"/>
      <c r="W16362" s="118"/>
      <c r="X16362" s="118"/>
      <c r="Y16362" s="118"/>
      <c r="Z16362" s="118"/>
      <c r="AA16362" s="118"/>
      <c r="AB16362" s="118"/>
    </row>
    <row r="16363" spans="1:28">
      <c r="A16363" s="113"/>
      <c r="B16363" s="113"/>
      <c r="C16363" s="114"/>
      <c r="D16363" s="115"/>
      <c r="E16363" s="115"/>
      <c r="F16363" s="116"/>
      <c r="G16363" s="116"/>
      <c r="H16363" s="116"/>
      <c r="I16363" s="116"/>
      <c r="J16363" s="117"/>
      <c r="K16363" s="117"/>
      <c r="L16363" s="114"/>
      <c r="M16363" s="114"/>
      <c r="N16363" s="114"/>
      <c r="O16363" s="114"/>
      <c r="P16363" s="118"/>
      <c r="Q16363" s="118"/>
      <c r="R16363" s="118"/>
      <c r="S16363" s="118"/>
      <c r="T16363" s="118"/>
      <c r="U16363" s="118"/>
      <c r="V16363" s="118"/>
      <c r="W16363" s="118"/>
      <c r="X16363" s="118"/>
      <c r="Y16363" s="118"/>
      <c r="Z16363" s="118"/>
      <c r="AA16363" s="118"/>
      <c r="AB16363" s="118"/>
    </row>
    <row r="16364" spans="1:28">
      <c r="A16364" s="113"/>
      <c r="B16364" s="113"/>
      <c r="C16364" s="114"/>
      <c r="D16364" s="115"/>
      <c r="E16364" s="115"/>
      <c r="F16364" s="116"/>
      <c r="G16364" s="116"/>
      <c r="H16364" s="116"/>
      <c r="I16364" s="116"/>
      <c r="J16364" s="117"/>
      <c r="K16364" s="117"/>
      <c r="L16364" s="114"/>
      <c r="M16364" s="114"/>
      <c r="N16364" s="114"/>
      <c r="O16364" s="114"/>
      <c r="P16364" s="118"/>
      <c r="Q16364" s="118"/>
      <c r="R16364" s="118"/>
      <c r="S16364" s="118"/>
      <c r="T16364" s="118"/>
      <c r="U16364" s="118"/>
      <c r="V16364" s="118"/>
      <c r="W16364" s="118"/>
      <c r="X16364" s="118"/>
      <c r="Y16364" s="118"/>
      <c r="Z16364" s="118"/>
      <c r="AA16364" s="118"/>
      <c r="AB16364" s="118"/>
    </row>
    <row r="16365" spans="1:28">
      <c r="A16365" s="113"/>
      <c r="B16365" s="113"/>
      <c r="C16365" s="114"/>
      <c r="D16365" s="115"/>
      <c r="E16365" s="115"/>
      <c r="F16365" s="116"/>
      <c r="G16365" s="116"/>
      <c r="H16365" s="116"/>
      <c r="I16365" s="116"/>
      <c r="J16365" s="117"/>
      <c r="K16365" s="117"/>
      <c r="L16365" s="114"/>
      <c r="M16365" s="114"/>
      <c r="N16365" s="114"/>
      <c r="O16365" s="114"/>
      <c r="P16365" s="118"/>
      <c r="Q16365" s="118"/>
      <c r="R16365" s="118"/>
      <c r="S16365" s="118"/>
      <c r="T16365" s="118"/>
      <c r="U16365" s="118"/>
      <c r="V16365" s="118"/>
      <c r="W16365" s="118"/>
      <c r="X16365" s="118"/>
      <c r="Y16365" s="118"/>
      <c r="Z16365" s="118"/>
      <c r="AA16365" s="118"/>
      <c r="AB16365" s="118"/>
    </row>
    <row r="16366" spans="1:28">
      <c r="A16366" s="113"/>
      <c r="B16366" s="113"/>
      <c r="C16366" s="114"/>
      <c r="D16366" s="115"/>
      <c r="E16366" s="115"/>
      <c r="F16366" s="116"/>
      <c r="G16366" s="116"/>
      <c r="H16366" s="116"/>
      <c r="I16366" s="116"/>
      <c r="J16366" s="117"/>
      <c r="K16366" s="117"/>
      <c r="L16366" s="114"/>
      <c r="M16366" s="114"/>
      <c r="N16366" s="114"/>
      <c r="O16366" s="114"/>
      <c r="P16366" s="118"/>
      <c r="Q16366" s="118"/>
      <c r="R16366" s="118"/>
      <c r="S16366" s="118"/>
      <c r="T16366" s="118"/>
      <c r="U16366" s="118"/>
      <c r="V16366" s="118"/>
      <c r="W16366" s="118"/>
      <c r="X16366" s="118"/>
      <c r="Y16366" s="118"/>
      <c r="Z16366" s="118"/>
      <c r="AA16366" s="118"/>
      <c r="AB16366" s="118"/>
    </row>
    <row r="16367" spans="1:28">
      <c r="A16367" s="113"/>
      <c r="B16367" s="113"/>
      <c r="C16367" s="114"/>
      <c r="D16367" s="115"/>
      <c r="E16367" s="115"/>
      <c r="F16367" s="116"/>
      <c r="G16367" s="116"/>
      <c r="H16367" s="116"/>
      <c r="I16367" s="116"/>
      <c r="J16367" s="117"/>
      <c r="K16367" s="117"/>
      <c r="L16367" s="114"/>
      <c r="M16367" s="114"/>
      <c r="N16367" s="114"/>
      <c r="O16367" s="114"/>
      <c r="P16367" s="118"/>
      <c r="Q16367" s="118"/>
      <c r="R16367" s="118"/>
      <c r="S16367" s="118"/>
      <c r="T16367" s="118"/>
      <c r="U16367" s="118"/>
      <c r="V16367" s="118"/>
      <c r="W16367" s="118"/>
      <c r="X16367" s="118"/>
      <c r="Y16367" s="118"/>
      <c r="Z16367" s="118"/>
      <c r="AA16367" s="118"/>
      <c r="AB16367" s="118"/>
    </row>
    <row r="16368" spans="1:28">
      <c r="A16368" s="113"/>
      <c r="B16368" s="113"/>
      <c r="C16368" s="114"/>
      <c r="D16368" s="115"/>
      <c r="E16368" s="115"/>
      <c r="F16368" s="116"/>
      <c r="G16368" s="116"/>
      <c r="H16368" s="116"/>
      <c r="I16368" s="116"/>
      <c r="J16368" s="117"/>
      <c r="K16368" s="117"/>
      <c r="L16368" s="114"/>
      <c r="M16368" s="114"/>
      <c r="N16368" s="114"/>
      <c r="O16368" s="114"/>
      <c r="P16368" s="118"/>
      <c r="Q16368" s="118"/>
      <c r="R16368" s="118"/>
      <c r="S16368" s="118"/>
      <c r="T16368" s="118"/>
      <c r="U16368" s="118"/>
      <c r="V16368" s="118"/>
      <c r="W16368" s="118"/>
      <c r="X16368" s="118"/>
      <c r="Y16368" s="118"/>
      <c r="Z16368" s="118"/>
      <c r="AA16368" s="118"/>
      <c r="AB16368" s="118"/>
    </row>
    <row r="16369" spans="1:28">
      <c r="A16369" s="113"/>
      <c r="B16369" s="113"/>
      <c r="C16369" s="114"/>
      <c r="D16369" s="115"/>
      <c r="E16369" s="115"/>
      <c r="F16369" s="116"/>
      <c r="G16369" s="116"/>
      <c r="H16369" s="116"/>
      <c r="I16369" s="116"/>
      <c r="J16369" s="117"/>
      <c r="K16369" s="117"/>
      <c r="L16369" s="114"/>
      <c r="M16369" s="114"/>
      <c r="N16369" s="114"/>
      <c r="O16369" s="114"/>
      <c r="P16369" s="118"/>
      <c r="Q16369" s="118"/>
      <c r="R16369" s="118"/>
      <c r="S16369" s="118"/>
      <c r="T16369" s="118"/>
      <c r="U16369" s="118"/>
      <c r="V16369" s="118"/>
      <c r="W16369" s="118"/>
      <c r="X16369" s="118"/>
      <c r="Y16369" s="118"/>
      <c r="Z16369" s="118"/>
      <c r="AA16369" s="118"/>
      <c r="AB16369" s="118"/>
    </row>
    <row r="16370" spans="1:28">
      <c r="A16370" s="113"/>
      <c r="B16370" s="113"/>
      <c r="C16370" s="114"/>
      <c r="D16370" s="115"/>
      <c r="E16370" s="115"/>
      <c r="F16370" s="116"/>
      <c r="G16370" s="116"/>
      <c r="H16370" s="116"/>
      <c r="I16370" s="116"/>
      <c r="J16370" s="117"/>
      <c r="K16370" s="117"/>
      <c r="L16370" s="114"/>
      <c r="M16370" s="114"/>
      <c r="N16370" s="114"/>
      <c r="O16370" s="114"/>
      <c r="P16370" s="118"/>
      <c r="Q16370" s="118"/>
      <c r="R16370" s="118"/>
      <c r="S16370" s="118"/>
      <c r="T16370" s="118"/>
      <c r="U16370" s="118"/>
      <c r="V16370" s="118"/>
      <c r="W16370" s="118"/>
      <c r="X16370" s="118"/>
      <c r="Y16370" s="118"/>
      <c r="Z16370" s="118"/>
      <c r="AA16370" s="118"/>
      <c r="AB16370" s="118"/>
    </row>
    <row r="16371" spans="1:28">
      <c r="A16371" s="113"/>
      <c r="B16371" s="113"/>
      <c r="C16371" s="114"/>
      <c r="D16371" s="115"/>
      <c r="E16371" s="115"/>
      <c r="F16371" s="116"/>
      <c r="G16371" s="116"/>
      <c r="H16371" s="116"/>
      <c r="I16371" s="116"/>
      <c r="J16371" s="117"/>
      <c r="K16371" s="117"/>
      <c r="L16371" s="114"/>
      <c r="M16371" s="114"/>
      <c r="N16371" s="114"/>
      <c r="O16371" s="114"/>
      <c r="P16371" s="118"/>
      <c r="Q16371" s="118"/>
      <c r="R16371" s="118"/>
      <c r="S16371" s="118"/>
      <c r="T16371" s="118"/>
      <c r="U16371" s="118"/>
      <c r="V16371" s="118"/>
      <c r="W16371" s="118"/>
      <c r="X16371" s="118"/>
      <c r="Y16371" s="118"/>
      <c r="Z16371" s="118"/>
      <c r="AA16371" s="118"/>
      <c r="AB16371" s="118"/>
    </row>
    <row r="16372" spans="1:28">
      <c r="A16372" s="113"/>
      <c r="B16372" s="113"/>
      <c r="C16372" s="114"/>
      <c r="D16372" s="115"/>
      <c r="E16372" s="115"/>
      <c r="F16372" s="116"/>
      <c r="G16372" s="116"/>
      <c r="H16372" s="116"/>
      <c r="I16372" s="116"/>
      <c r="J16372" s="117"/>
      <c r="K16372" s="117"/>
      <c r="L16372" s="114"/>
      <c r="M16372" s="114"/>
      <c r="N16372" s="114"/>
      <c r="O16372" s="114"/>
      <c r="P16372" s="118"/>
      <c r="Q16372" s="118"/>
      <c r="R16372" s="118"/>
      <c r="S16372" s="118"/>
      <c r="T16372" s="118"/>
      <c r="U16372" s="118"/>
      <c r="V16372" s="118"/>
      <c r="W16372" s="118"/>
      <c r="X16372" s="118"/>
      <c r="Y16372" s="118"/>
      <c r="Z16372" s="118"/>
      <c r="AA16372" s="118"/>
      <c r="AB16372" s="118"/>
    </row>
    <row r="16373" spans="1:28">
      <c r="A16373" s="113"/>
      <c r="B16373" s="113"/>
      <c r="C16373" s="114"/>
      <c r="D16373" s="115"/>
      <c r="E16373" s="115"/>
      <c r="F16373" s="116"/>
      <c r="G16373" s="116"/>
      <c r="H16373" s="116"/>
      <c r="I16373" s="116"/>
      <c r="J16373" s="117"/>
      <c r="K16373" s="117"/>
      <c r="L16373" s="114"/>
      <c r="M16373" s="114"/>
      <c r="N16373" s="114"/>
      <c r="O16373" s="114"/>
      <c r="P16373" s="118"/>
      <c r="Q16373" s="118"/>
      <c r="R16373" s="118"/>
      <c r="S16373" s="118"/>
      <c r="T16373" s="118"/>
      <c r="U16373" s="118"/>
      <c r="V16373" s="118"/>
      <c r="W16373" s="118"/>
      <c r="X16373" s="118"/>
      <c r="Y16373" s="118"/>
      <c r="Z16373" s="118"/>
      <c r="AA16373" s="118"/>
      <c r="AB16373" s="118"/>
    </row>
    <row r="16374" spans="1:28">
      <c r="A16374" s="113"/>
      <c r="B16374" s="113"/>
      <c r="C16374" s="114"/>
      <c r="D16374" s="115"/>
      <c r="E16374" s="115"/>
      <c r="F16374" s="116"/>
      <c r="G16374" s="116"/>
      <c r="H16374" s="116"/>
      <c r="I16374" s="116"/>
      <c r="J16374" s="117"/>
      <c r="K16374" s="117"/>
      <c r="L16374" s="114"/>
      <c r="M16374" s="114"/>
      <c r="N16374" s="114"/>
      <c r="O16374" s="114"/>
      <c r="P16374" s="118"/>
      <c r="Q16374" s="118"/>
      <c r="R16374" s="118"/>
      <c r="S16374" s="118"/>
      <c r="T16374" s="118"/>
      <c r="U16374" s="118"/>
      <c r="V16374" s="118"/>
      <c r="W16374" s="118"/>
      <c r="X16374" s="118"/>
      <c r="Y16374" s="118"/>
      <c r="Z16374" s="118"/>
      <c r="AA16374" s="118"/>
      <c r="AB16374" s="118"/>
    </row>
    <row r="16375" spans="1:28">
      <c r="A16375" s="113"/>
      <c r="B16375" s="113"/>
      <c r="C16375" s="114"/>
      <c r="D16375" s="115"/>
      <c r="E16375" s="115"/>
      <c r="F16375" s="116"/>
      <c r="G16375" s="116"/>
      <c r="H16375" s="116"/>
      <c r="I16375" s="116"/>
      <c r="J16375" s="117"/>
      <c r="K16375" s="117"/>
      <c r="L16375" s="114"/>
      <c r="M16375" s="114"/>
      <c r="N16375" s="114"/>
      <c r="O16375" s="114"/>
      <c r="P16375" s="118"/>
      <c r="Q16375" s="118"/>
      <c r="R16375" s="118"/>
      <c r="S16375" s="118"/>
      <c r="T16375" s="118"/>
      <c r="U16375" s="118"/>
      <c r="V16375" s="118"/>
      <c r="W16375" s="118"/>
      <c r="X16375" s="118"/>
      <c r="Y16375" s="118"/>
      <c r="Z16375" s="118"/>
      <c r="AA16375" s="118"/>
      <c r="AB16375" s="118"/>
    </row>
    <row r="16376" spans="1:28">
      <c r="A16376" s="113"/>
      <c r="B16376" s="113"/>
      <c r="C16376" s="114"/>
      <c r="D16376" s="115"/>
      <c r="E16376" s="115"/>
      <c r="F16376" s="116"/>
      <c r="G16376" s="116"/>
      <c r="H16376" s="116"/>
      <c r="I16376" s="116"/>
      <c r="J16376" s="117"/>
      <c r="K16376" s="117"/>
      <c r="L16376" s="114"/>
      <c r="M16376" s="114"/>
      <c r="N16376" s="114"/>
      <c r="O16376" s="114"/>
      <c r="P16376" s="118"/>
      <c r="Q16376" s="118"/>
      <c r="R16376" s="118"/>
      <c r="S16376" s="118"/>
      <c r="T16376" s="118"/>
      <c r="U16376" s="118"/>
      <c r="V16376" s="118"/>
      <c r="W16376" s="118"/>
      <c r="X16376" s="118"/>
      <c r="Y16376" s="118"/>
      <c r="Z16376" s="118"/>
      <c r="AA16376" s="118"/>
      <c r="AB16376" s="118"/>
    </row>
    <row r="16377" spans="1:28">
      <c r="A16377" s="113"/>
      <c r="B16377" s="113"/>
      <c r="C16377" s="114"/>
      <c r="D16377" s="115"/>
      <c r="E16377" s="115"/>
      <c r="F16377" s="116"/>
      <c r="G16377" s="116"/>
      <c r="H16377" s="116"/>
      <c r="I16377" s="116"/>
      <c r="J16377" s="117"/>
      <c r="K16377" s="117"/>
      <c r="L16377" s="114"/>
      <c r="M16377" s="114"/>
      <c r="N16377" s="114"/>
      <c r="O16377" s="114"/>
      <c r="P16377" s="118"/>
      <c r="Q16377" s="118"/>
      <c r="R16377" s="118"/>
      <c r="S16377" s="118"/>
      <c r="T16377" s="118"/>
      <c r="U16377" s="118"/>
      <c r="V16377" s="118"/>
      <c r="W16377" s="118"/>
      <c r="X16377" s="118"/>
      <c r="Y16377" s="118"/>
      <c r="Z16377" s="118"/>
      <c r="AA16377" s="118"/>
      <c r="AB16377" s="118"/>
    </row>
    <row r="16378" spans="1:28">
      <c r="A16378" s="113"/>
      <c r="B16378" s="113"/>
      <c r="C16378" s="114"/>
      <c r="D16378" s="115"/>
      <c r="E16378" s="115"/>
      <c r="F16378" s="116"/>
      <c r="G16378" s="116"/>
      <c r="H16378" s="116"/>
      <c r="I16378" s="116"/>
      <c r="J16378" s="117"/>
      <c r="K16378" s="117"/>
      <c r="L16378" s="114"/>
      <c r="M16378" s="114"/>
      <c r="N16378" s="114"/>
      <c r="O16378" s="114"/>
      <c r="P16378" s="118"/>
      <c r="Q16378" s="118"/>
      <c r="R16378" s="118"/>
      <c r="S16378" s="118"/>
      <c r="T16378" s="118"/>
      <c r="U16378" s="118"/>
      <c r="V16378" s="118"/>
      <c r="W16378" s="118"/>
      <c r="X16378" s="118"/>
      <c r="Y16378" s="118"/>
      <c r="Z16378" s="118"/>
      <c r="AA16378" s="118"/>
      <c r="AB16378" s="118"/>
    </row>
    <row r="16379" spans="1:28">
      <c r="A16379" s="113"/>
      <c r="B16379" s="113"/>
      <c r="C16379" s="114"/>
      <c r="D16379" s="115"/>
      <c r="E16379" s="115"/>
      <c r="F16379" s="116"/>
      <c r="G16379" s="116"/>
      <c r="H16379" s="116"/>
      <c r="I16379" s="116"/>
      <c r="J16379" s="117"/>
      <c r="K16379" s="117"/>
      <c r="L16379" s="114"/>
      <c r="M16379" s="114"/>
      <c r="N16379" s="114"/>
      <c r="O16379" s="114"/>
      <c r="P16379" s="118"/>
      <c r="Q16379" s="118"/>
      <c r="R16379" s="118"/>
      <c r="S16379" s="118"/>
      <c r="T16379" s="118"/>
      <c r="U16379" s="118"/>
      <c r="V16379" s="118"/>
      <c r="W16379" s="118"/>
      <c r="X16379" s="118"/>
      <c r="Y16379" s="118"/>
      <c r="Z16379" s="118"/>
      <c r="AA16379" s="118"/>
      <c r="AB16379" s="118"/>
    </row>
    <row r="16380" spans="1:28">
      <c r="A16380" s="113"/>
      <c r="B16380" s="113"/>
      <c r="C16380" s="114"/>
      <c r="D16380" s="115"/>
      <c r="E16380" s="115"/>
      <c r="F16380" s="116"/>
      <c r="G16380" s="116"/>
      <c r="H16380" s="116"/>
      <c r="I16380" s="116"/>
      <c r="J16380" s="117"/>
      <c r="K16380" s="117"/>
      <c r="L16380" s="114"/>
      <c r="M16380" s="114"/>
      <c r="N16380" s="114"/>
      <c r="O16380" s="114"/>
      <c r="P16380" s="118"/>
      <c r="Q16380" s="118"/>
      <c r="R16380" s="118"/>
      <c r="S16380" s="118"/>
      <c r="T16380" s="118"/>
      <c r="U16380" s="118"/>
      <c r="V16380" s="118"/>
      <c r="W16380" s="118"/>
      <c r="X16380" s="118"/>
      <c r="Y16380" s="118"/>
      <c r="Z16380" s="118"/>
      <c r="AA16380" s="118"/>
      <c r="AB16380" s="118"/>
    </row>
    <row r="16381" spans="1:28">
      <c r="A16381" s="113"/>
      <c r="B16381" s="113"/>
      <c r="C16381" s="114"/>
      <c r="D16381" s="115"/>
      <c r="E16381" s="115"/>
      <c r="F16381" s="116"/>
      <c r="G16381" s="116"/>
      <c r="H16381" s="116"/>
      <c r="I16381" s="116"/>
      <c r="J16381" s="117"/>
      <c r="K16381" s="117"/>
      <c r="L16381" s="114"/>
      <c r="M16381" s="114"/>
      <c r="N16381" s="114"/>
      <c r="O16381" s="114"/>
      <c r="P16381" s="118"/>
      <c r="Q16381" s="118"/>
      <c r="R16381" s="118"/>
      <c r="S16381" s="118"/>
      <c r="T16381" s="118"/>
      <c r="U16381" s="118"/>
      <c r="V16381" s="118"/>
      <c r="W16381" s="118"/>
      <c r="X16381" s="118"/>
      <c r="Y16381" s="118"/>
      <c r="Z16381" s="118"/>
      <c r="AA16381" s="118"/>
      <c r="AB16381" s="118"/>
    </row>
    <row r="16382" spans="1:28">
      <c r="A16382" s="113"/>
      <c r="B16382" s="113"/>
      <c r="C16382" s="114"/>
      <c r="D16382" s="115"/>
      <c r="E16382" s="115"/>
      <c r="F16382" s="116"/>
      <c r="G16382" s="116"/>
      <c r="H16382" s="116"/>
      <c r="I16382" s="116"/>
      <c r="J16382" s="117"/>
      <c r="K16382" s="117"/>
      <c r="L16382" s="114"/>
      <c r="M16382" s="114"/>
      <c r="N16382" s="114"/>
      <c r="O16382" s="114"/>
      <c r="P16382" s="118"/>
      <c r="Q16382" s="118"/>
      <c r="R16382" s="118"/>
      <c r="S16382" s="118"/>
      <c r="T16382" s="118"/>
      <c r="U16382" s="118"/>
      <c r="V16382" s="118"/>
      <c r="W16382" s="118"/>
      <c r="X16382" s="118"/>
      <c r="Y16382" s="118"/>
      <c r="Z16382" s="118"/>
      <c r="AA16382" s="118"/>
      <c r="AB16382" s="118"/>
    </row>
    <row r="16383" spans="1:28">
      <c r="A16383" s="113"/>
      <c r="B16383" s="113"/>
      <c r="C16383" s="114"/>
      <c r="D16383" s="115"/>
      <c r="E16383" s="115"/>
      <c r="F16383" s="116"/>
      <c r="G16383" s="116"/>
      <c r="H16383" s="116"/>
      <c r="I16383" s="116"/>
      <c r="J16383" s="117"/>
      <c r="K16383" s="117"/>
      <c r="L16383" s="114"/>
      <c r="M16383" s="114"/>
      <c r="N16383" s="114"/>
      <c r="O16383" s="114"/>
      <c r="P16383" s="118"/>
      <c r="Q16383" s="118"/>
      <c r="R16383" s="118"/>
      <c r="S16383" s="118"/>
      <c r="T16383" s="118"/>
      <c r="U16383" s="118"/>
      <c r="V16383" s="118"/>
      <c r="W16383" s="118"/>
      <c r="X16383" s="118"/>
      <c r="Y16383" s="118"/>
      <c r="Z16383" s="118"/>
      <c r="AA16383" s="118"/>
      <c r="AB16383" s="118"/>
    </row>
    <row r="16384" spans="1:28">
      <c r="A16384" s="113"/>
      <c r="B16384" s="113"/>
      <c r="C16384" s="114"/>
      <c r="D16384" s="115"/>
      <c r="E16384" s="115"/>
      <c r="F16384" s="116"/>
      <c r="G16384" s="116"/>
      <c r="H16384" s="116"/>
      <c r="I16384" s="116"/>
      <c r="J16384" s="117"/>
      <c r="K16384" s="117"/>
      <c r="L16384" s="114"/>
      <c r="M16384" s="114"/>
      <c r="N16384" s="114"/>
      <c r="O16384" s="114"/>
      <c r="P16384" s="118"/>
      <c r="Q16384" s="118"/>
      <c r="R16384" s="118"/>
      <c r="S16384" s="118"/>
      <c r="T16384" s="118"/>
      <c r="U16384" s="118"/>
      <c r="V16384" s="118"/>
      <c r="W16384" s="118"/>
      <c r="X16384" s="118"/>
      <c r="Y16384" s="118"/>
      <c r="Z16384" s="118"/>
      <c r="AA16384" s="118"/>
      <c r="AB16384" s="118"/>
    </row>
    <row r="16385" spans="1:28">
      <c r="A16385" s="113"/>
      <c r="B16385" s="113"/>
      <c r="C16385" s="114"/>
      <c r="D16385" s="115"/>
      <c r="E16385" s="115"/>
      <c r="F16385" s="116"/>
      <c r="G16385" s="116"/>
      <c r="H16385" s="116"/>
      <c r="I16385" s="116"/>
      <c r="J16385" s="117"/>
      <c r="K16385" s="117"/>
      <c r="L16385" s="114"/>
      <c r="M16385" s="114"/>
      <c r="N16385" s="114"/>
      <c r="O16385" s="114"/>
      <c r="P16385" s="118"/>
      <c r="Q16385" s="118"/>
      <c r="R16385" s="118"/>
      <c r="S16385" s="118"/>
      <c r="T16385" s="118"/>
      <c r="U16385" s="118"/>
      <c r="V16385" s="118"/>
      <c r="W16385" s="118"/>
      <c r="X16385" s="118"/>
      <c r="Y16385" s="118"/>
      <c r="Z16385" s="118"/>
      <c r="AA16385" s="118"/>
      <c r="AB16385" s="118"/>
    </row>
    <row r="16386" spans="1:28">
      <c r="A16386" s="113"/>
      <c r="B16386" s="113"/>
      <c r="C16386" s="114"/>
      <c r="D16386" s="115"/>
      <c r="E16386" s="115"/>
      <c r="F16386" s="116"/>
      <c r="G16386" s="116"/>
      <c r="H16386" s="116"/>
      <c r="I16386" s="116"/>
      <c r="J16386" s="117"/>
      <c r="K16386" s="117"/>
      <c r="L16386" s="114"/>
      <c r="M16386" s="114"/>
      <c r="N16386" s="114"/>
      <c r="O16386" s="114"/>
      <c r="P16386" s="118"/>
      <c r="Q16386" s="118"/>
      <c r="R16386" s="118"/>
      <c r="S16386" s="118"/>
      <c r="T16386" s="118"/>
      <c r="U16386" s="118"/>
      <c r="V16386" s="118"/>
      <c r="W16386" s="118"/>
      <c r="X16386" s="118"/>
      <c r="Y16386" s="118"/>
      <c r="Z16386" s="118"/>
      <c r="AA16386" s="118"/>
      <c r="AB16386" s="118"/>
    </row>
    <row r="16387" spans="1:28">
      <c r="A16387" s="113"/>
      <c r="B16387" s="113"/>
      <c r="C16387" s="114"/>
      <c r="D16387" s="115"/>
      <c r="E16387" s="115"/>
      <c r="F16387" s="116"/>
      <c r="G16387" s="116"/>
      <c r="H16387" s="116"/>
      <c r="I16387" s="116"/>
      <c r="J16387" s="117"/>
      <c r="K16387" s="117"/>
      <c r="L16387" s="114"/>
      <c r="M16387" s="114"/>
      <c r="N16387" s="114"/>
      <c r="O16387" s="114"/>
      <c r="P16387" s="118"/>
      <c r="Q16387" s="118"/>
      <c r="R16387" s="118"/>
      <c r="S16387" s="118"/>
      <c r="T16387" s="118"/>
      <c r="U16387" s="118"/>
      <c r="V16387" s="118"/>
      <c r="W16387" s="118"/>
      <c r="X16387" s="118"/>
      <c r="Y16387" s="118"/>
      <c r="Z16387" s="118"/>
      <c r="AA16387" s="118"/>
      <c r="AB16387" s="118"/>
    </row>
    <row r="16388" spans="1:28">
      <c r="A16388" s="113"/>
      <c r="B16388" s="113"/>
      <c r="C16388" s="114"/>
      <c r="D16388" s="115"/>
      <c r="E16388" s="115"/>
      <c r="F16388" s="116"/>
      <c r="G16388" s="116"/>
      <c r="H16388" s="116"/>
      <c r="I16388" s="116"/>
      <c r="J16388" s="117"/>
      <c r="K16388" s="117"/>
      <c r="L16388" s="114"/>
      <c r="M16388" s="114"/>
      <c r="N16388" s="114"/>
      <c r="O16388" s="114"/>
      <c r="P16388" s="118"/>
      <c r="Q16388" s="118"/>
      <c r="R16388" s="118"/>
      <c r="S16388" s="118"/>
      <c r="T16388" s="118"/>
      <c r="U16388" s="118"/>
      <c r="V16388" s="118"/>
      <c r="W16388" s="118"/>
      <c r="X16388" s="118"/>
      <c r="Y16388" s="118"/>
      <c r="Z16388" s="118"/>
      <c r="AA16388" s="118"/>
      <c r="AB16388" s="118"/>
    </row>
    <row r="16389" spans="1:28">
      <c r="A16389" s="113"/>
      <c r="B16389" s="113"/>
      <c r="C16389" s="114"/>
      <c r="D16389" s="115"/>
      <c r="E16389" s="115"/>
      <c r="F16389" s="116"/>
      <c r="G16389" s="116"/>
      <c r="H16389" s="116"/>
      <c r="I16389" s="116"/>
      <c r="J16389" s="117"/>
      <c r="K16389" s="117"/>
      <c r="L16389" s="114"/>
      <c r="M16389" s="114"/>
      <c r="N16389" s="114"/>
      <c r="O16389" s="114"/>
      <c r="P16389" s="118"/>
      <c r="Q16389" s="118"/>
      <c r="R16389" s="118"/>
      <c r="S16389" s="118"/>
      <c r="T16389" s="118"/>
      <c r="U16389" s="118"/>
      <c r="V16389" s="118"/>
      <c r="W16389" s="118"/>
      <c r="X16389" s="118"/>
      <c r="Y16389" s="118"/>
      <c r="Z16389" s="118"/>
      <c r="AA16389" s="118"/>
      <c r="AB16389" s="118"/>
    </row>
    <row r="16390" spans="1:28">
      <c r="A16390" s="113"/>
      <c r="B16390" s="113"/>
      <c r="C16390" s="114"/>
      <c r="D16390" s="115"/>
      <c r="E16390" s="115"/>
      <c r="F16390" s="116"/>
      <c r="G16390" s="116"/>
      <c r="H16390" s="116"/>
      <c r="I16390" s="116"/>
      <c r="J16390" s="117"/>
      <c r="K16390" s="117"/>
      <c r="L16390" s="114"/>
      <c r="M16390" s="114"/>
      <c r="N16390" s="114"/>
      <c r="O16390" s="114"/>
      <c r="P16390" s="118"/>
      <c r="Q16390" s="118"/>
      <c r="R16390" s="118"/>
      <c r="S16390" s="118"/>
      <c r="T16390" s="118"/>
      <c r="U16390" s="118"/>
      <c r="V16390" s="118"/>
      <c r="W16390" s="118"/>
      <c r="X16390" s="118"/>
      <c r="Y16390" s="118"/>
      <c r="Z16390" s="118"/>
      <c r="AA16390" s="118"/>
      <c r="AB16390" s="118"/>
    </row>
    <row r="16391" spans="1:28">
      <c r="A16391" s="113"/>
      <c r="B16391" s="113"/>
      <c r="C16391" s="114"/>
      <c r="D16391" s="115"/>
      <c r="E16391" s="115"/>
      <c r="F16391" s="116"/>
      <c r="G16391" s="116"/>
      <c r="H16391" s="116"/>
      <c r="I16391" s="116"/>
      <c r="J16391" s="117"/>
      <c r="K16391" s="117"/>
      <c r="L16391" s="114"/>
      <c r="M16391" s="114"/>
      <c r="N16391" s="114"/>
      <c r="O16391" s="114"/>
      <c r="P16391" s="118"/>
      <c r="Q16391" s="118"/>
      <c r="R16391" s="118"/>
      <c r="S16391" s="118"/>
      <c r="T16391" s="118"/>
      <c r="U16391" s="118"/>
      <c r="V16391" s="118"/>
      <c r="W16391" s="118"/>
      <c r="X16391" s="118"/>
      <c r="Y16391" s="118"/>
      <c r="Z16391" s="118"/>
      <c r="AA16391" s="118"/>
      <c r="AB16391" s="118"/>
    </row>
    <row r="16392" spans="1:28">
      <c r="A16392" s="113"/>
      <c r="B16392" s="113"/>
      <c r="C16392" s="114"/>
      <c r="D16392" s="115"/>
      <c r="E16392" s="115"/>
      <c r="F16392" s="116"/>
      <c r="G16392" s="116"/>
      <c r="H16392" s="116"/>
      <c r="I16392" s="116"/>
      <c r="J16392" s="117"/>
      <c r="K16392" s="117"/>
      <c r="L16392" s="114"/>
      <c r="M16392" s="114"/>
      <c r="N16392" s="114"/>
      <c r="O16392" s="114"/>
      <c r="P16392" s="118"/>
      <c r="Q16392" s="118"/>
      <c r="R16392" s="118"/>
      <c r="S16392" s="118"/>
      <c r="T16392" s="118"/>
      <c r="U16392" s="118"/>
      <c r="V16392" s="118"/>
      <c r="W16392" s="118"/>
      <c r="X16392" s="118"/>
      <c r="Y16392" s="118"/>
      <c r="Z16392" s="118"/>
      <c r="AA16392" s="118"/>
      <c r="AB16392" s="118"/>
    </row>
    <row r="16393" spans="1:28">
      <c r="A16393" s="113"/>
      <c r="B16393" s="113"/>
      <c r="C16393" s="114"/>
      <c r="D16393" s="115"/>
      <c r="E16393" s="115"/>
      <c r="F16393" s="116"/>
      <c r="G16393" s="116"/>
      <c r="H16393" s="116"/>
      <c r="I16393" s="116"/>
      <c r="J16393" s="117"/>
      <c r="K16393" s="117"/>
      <c r="L16393" s="114"/>
      <c r="M16393" s="114"/>
      <c r="N16393" s="114"/>
      <c r="O16393" s="114"/>
      <c r="P16393" s="118"/>
      <c r="Q16393" s="118"/>
      <c r="R16393" s="118"/>
      <c r="S16393" s="118"/>
      <c r="T16393" s="118"/>
      <c r="U16393" s="118"/>
      <c r="V16393" s="118"/>
      <c r="W16393" s="118"/>
      <c r="X16393" s="118"/>
      <c r="Y16393" s="118"/>
      <c r="Z16393" s="118"/>
      <c r="AA16393" s="118"/>
      <c r="AB16393" s="118"/>
    </row>
    <row r="16394" spans="1:28">
      <c r="A16394" s="113"/>
      <c r="B16394" s="113"/>
      <c r="C16394" s="114"/>
      <c r="D16394" s="115"/>
      <c r="E16394" s="115"/>
      <c r="F16394" s="116"/>
      <c r="G16394" s="116"/>
      <c r="H16394" s="116"/>
      <c r="I16394" s="116"/>
      <c r="J16394" s="117"/>
      <c r="K16394" s="117"/>
      <c r="L16394" s="114"/>
      <c r="M16394" s="114"/>
      <c r="N16394" s="114"/>
      <c r="O16394" s="114"/>
      <c r="P16394" s="118"/>
      <c r="Q16394" s="118"/>
      <c r="R16394" s="118"/>
      <c r="S16394" s="118"/>
      <c r="T16394" s="118"/>
      <c r="U16394" s="118"/>
      <c r="V16394" s="118"/>
      <c r="W16394" s="118"/>
      <c r="X16394" s="118"/>
      <c r="Y16394" s="118"/>
      <c r="Z16394" s="118"/>
      <c r="AA16394" s="118"/>
      <c r="AB16394" s="118"/>
    </row>
    <row r="16395" spans="1:28">
      <c r="A16395" s="113"/>
      <c r="B16395" s="113"/>
      <c r="C16395" s="114"/>
      <c r="D16395" s="115"/>
      <c r="E16395" s="115"/>
      <c r="F16395" s="116"/>
      <c r="G16395" s="116"/>
      <c r="H16395" s="116"/>
      <c r="I16395" s="116"/>
      <c r="J16395" s="117"/>
      <c r="K16395" s="117"/>
      <c r="L16395" s="114"/>
      <c r="M16395" s="114"/>
      <c r="N16395" s="114"/>
      <c r="O16395" s="114"/>
      <c r="P16395" s="118"/>
      <c r="Q16395" s="118"/>
      <c r="R16395" s="118"/>
      <c r="S16395" s="118"/>
      <c r="T16395" s="118"/>
      <c r="U16395" s="118"/>
      <c r="V16395" s="118"/>
      <c r="W16395" s="118"/>
      <c r="X16395" s="118"/>
      <c r="Y16395" s="118"/>
      <c r="Z16395" s="118"/>
      <c r="AA16395" s="118"/>
      <c r="AB16395" s="118"/>
    </row>
    <row r="16396" spans="1:28">
      <c r="A16396" s="113"/>
      <c r="B16396" s="113"/>
      <c r="C16396" s="114"/>
      <c r="D16396" s="115"/>
      <c r="E16396" s="115"/>
      <c r="F16396" s="116"/>
      <c r="G16396" s="116"/>
      <c r="H16396" s="116"/>
      <c r="I16396" s="116"/>
      <c r="J16396" s="117"/>
      <c r="K16396" s="117"/>
      <c r="L16396" s="114"/>
      <c r="M16396" s="114"/>
      <c r="N16396" s="114"/>
      <c r="O16396" s="114"/>
      <c r="P16396" s="118"/>
      <c r="Q16396" s="118"/>
      <c r="R16396" s="118"/>
      <c r="S16396" s="118"/>
      <c r="T16396" s="118"/>
      <c r="U16396" s="118"/>
      <c r="V16396" s="118"/>
      <c r="W16396" s="118"/>
      <c r="X16396" s="118"/>
      <c r="Y16396" s="118"/>
      <c r="Z16396" s="118"/>
      <c r="AA16396" s="118"/>
      <c r="AB16396" s="118"/>
    </row>
    <row r="16397" spans="1:28">
      <c r="A16397" s="113"/>
      <c r="B16397" s="113"/>
      <c r="C16397" s="114"/>
      <c r="D16397" s="115"/>
      <c r="E16397" s="115"/>
      <c r="F16397" s="116"/>
      <c r="G16397" s="116"/>
      <c r="H16397" s="116"/>
      <c r="I16397" s="116"/>
      <c r="J16397" s="117"/>
      <c r="K16397" s="117"/>
      <c r="L16397" s="114"/>
      <c r="M16397" s="114"/>
      <c r="N16397" s="114"/>
      <c r="O16397" s="114"/>
      <c r="P16397" s="118"/>
      <c r="Q16397" s="118"/>
      <c r="R16397" s="118"/>
      <c r="S16397" s="118"/>
      <c r="T16397" s="118"/>
      <c r="U16397" s="118"/>
      <c r="V16397" s="118"/>
      <c r="W16397" s="118"/>
      <c r="X16397" s="118"/>
      <c r="Y16397" s="118"/>
      <c r="Z16397" s="118"/>
      <c r="AA16397" s="118"/>
      <c r="AB16397" s="118"/>
    </row>
    <row r="16398" spans="1:28">
      <c r="A16398" s="113"/>
      <c r="B16398" s="113"/>
      <c r="C16398" s="114"/>
      <c r="D16398" s="115"/>
      <c r="E16398" s="115"/>
      <c r="F16398" s="116"/>
      <c r="G16398" s="116"/>
      <c r="H16398" s="116"/>
      <c r="I16398" s="116"/>
      <c r="J16398" s="117"/>
      <c r="K16398" s="117"/>
      <c r="L16398" s="114"/>
      <c r="M16398" s="114"/>
      <c r="N16398" s="114"/>
      <c r="O16398" s="114"/>
      <c r="P16398" s="118"/>
      <c r="Q16398" s="118"/>
      <c r="R16398" s="118"/>
      <c r="S16398" s="118"/>
      <c r="T16398" s="118"/>
      <c r="U16398" s="118"/>
      <c r="V16398" s="118"/>
      <c r="W16398" s="118"/>
      <c r="X16398" s="118"/>
      <c r="Y16398" s="118"/>
      <c r="Z16398" s="118"/>
      <c r="AA16398" s="118"/>
      <c r="AB16398" s="118"/>
    </row>
    <row r="16399" spans="1:28">
      <c r="A16399" s="113"/>
      <c r="B16399" s="113"/>
      <c r="C16399" s="114"/>
      <c r="D16399" s="115"/>
      <c r="E16399" s="115"/>
      <c r="F16399" s="116"/>
      <c r="G16399" s="116"/>
      <c r="H16399" s="116"/>
      <c r="I16399" s="116"/>
      <c r="J16399" s="117"/>
      <c r="K16399" s="117"/>
      <c r="L16399" s="114"/>
      <c r="M16399" s="114"/>
      <c r="N16399" s="114"/>
      <c r="O16399" s="114"/>
      <c r="P16399" s="118"/>
      <c r="Q16399" s="118"/>
      <c r="R16399" s="118"/>
      <c r="S16399" s="118"/>
      <c r="T16399" s="118"/>
      <c r="U16399" s="118"/>
      <c r="V16399" s="118"/>
      <c r="W16399" s="118"/>
      <c r="X16399" s="118"/>
      <c r="Y16399" s="118"/>
      <c r="Z16399" s="118"/>
      <c r="AA16399" s="118"/>
      <c r="AB16399" s="118"/>
    </row>
    <row r="16400" spans="1:28">
      <c r="A16400" s="113"/>
      <c r="B16400" s="113"/>
      <c r="C16400" s="114"/>
      <c r="D16400" s="115"/>
      <c r="E16400" s="115"/>
      <c r="F16400" s="116"/>
      <c r="G16400" s="116"/>
      <c r="H16400" s="116"/>
      <c r="I16400" s="116"/>
      <c r="J16400" s="117"/>
      <c r="K16400" s="117"/>
      <c r="L16400" s="114"/>
      <c r="M16400" s="114"/>
      <c r="N16400" s="114"/>
      <c r="O16400" s="114"/>
      <c r="P16400" s="118"/>
      <c r="Q16400" s="118"/>
      <c r="R16400" s="118"/>
      <c r="S16400" s="118"/>
      <c r="T16400" s="118"/>
      <c r="U16400" s="118"/>
      <c r="V16400" s="118"/>
      <c r="W16400" s="118"/>
      <c r="X16400" s="118"/>
      <c r="Y16400" s="118"/>
      <c r="Z16400" s="118"/>
      <c r="AA16400" s="118"/>
      <c r="AB16400" s="118"/>
    </row>
    <row r="16401" spans="1:28">
      <c r="A16401" s="113"/>
      <c r="B16401" s="113"/>
      <c r="C16401" s="114"/>
      <c r="D16401" s="115"/>
      <c r="E16401" s="115"/>
      <c r="F16401" s="116"/>
      <c r="G16401" s="116"/>
      <c r="H16401" s="116"/>
      <c r="I16401" s="116"/>
      <c r="J16401" s="117"/>
      <c r="K16401" s="117"/>
      <c r="L16401" s="114"/>
      <c r="M16401" s="114"/>
      <c r="N16401" s="114"/>
      <c r="O16401" s="114"/>
      <c r="P16401" s="118"/>
      <c r="Q16401" s="118"/>
      <c r="R16401" s="118"/>
      <c r="S16401" s="118"/>
      <c r="T16401" s="118"/>
      <c r="U16401" s="118"/>
      <c r="V16401" s="118"/>
      <c r="W16401" s="118"/>
      <c r="X16401" s="118"/>
      <c r="Y16401" s="118"/>
      <c r="Z16401" s="118"/>
      <c r="AA16401" s="118"/>
      <c r="AB16401" s="118"/>
    </row>
    <row r="16402" spans="1:28">
      <c r="A16402" s="113"/>
      <c r="B16402" s="113"/>
      <c r="C16402" s="114"/>
      <c r="D16402" s="115"/>
      <c r="E16402" s="115"/>
      <c r="F16402" s="116"/>
      <c r="G16402" s="116"/>
      <c r="H16402" s="116"/>
      <c r="I16402" s="116"/>
      <c r="J16402" s="117"/>
      <c r="K16402" s="117"/>
      <c r="L16402" s="114"/>
      <c r="M16402" s="114"/>
      <c r="N16402" s="114"/>
      <c r="O16402" s="114"/>
      <c r="P16402" s="118"/>
      <c r="Q16402" s="118"/>
      <c r="R16402" s="118"/>
      <c r="S16402" s="118"/>
      <c r="T16402" s="118"/>
      <c r="U16402" s="118"/>
      <c r="V16402" s="118"/>
      <c r="W16402" s="118"/>
      <c r="X16402" s="118"/>
      <c r="Y16402" s="118"/>
      <c r="Z16402" s="118"/>
      <c r="AA16402" s="118"/>
      <c r="AB16402" s="118"/>
    </row>
    <row r="16403" spans="1:28">
      <c r="A16403" s="113"/>
      <c r="B16403" s="113"/>
      <c r="C16403" s="114"/>
      <c r="D16403" s="115"/>
      <c r="E16403" s="115"/>
      <c r="F16403" s="116"/>
      <c r="G16403" s="116"/>
      <c r="H16403" s="116"/>
      <c r="I16403" s="116"/>
      <c r="J16403" s="117"/>
      <c r="K16403" s="117"/>
      <c r="L16403" s="114"/>
      <c r="M16403" s="114"/>
      <c r="N16403" s="114"/>
      <c r="O16403" s="114"/>
      <c r="P16403" s="118"/>
      <c r="Q16403" s="118"/>
      <c r="R16403" s="118"/>
      <c r="S16403" s="118"/>
      <c r="T16403" s="118"/>
      <c r="U16403" s="118"/>
      <c r="V16403" s="118"/>
      <c r="W16403" s="118"/>
      <c r="X16403" s="118"/>
      <c r="Y16403" s="118"/>
      <c r="Z16403" s="118"/>
      <c r="AA16403" s="118"/>
      <c r="AB16403" s="118"/>
    </row>
    <row r="16404" spans="1:28">
      <c r="A16404" s="113"/>
      <c r="B16404" s="113"/>
      <c r="C16404" s="114"/>
      <c r="D16404" s="115"/>
      <c r="E16404" s="115"/>
      <c r="F16404" s="116"/>
      <c r="G16404" s="116"/>
      <c r="H16404" s="116"/>
      <c r="I16404" s="116"/>
      <c r="J16404" s="117"/>
      <c r="K16404" s="117"/>
      <c r="L16404" s="114"/>
      <c r="M16404" s="114"/>
      <c r="N16404" s="114"/>
      <c r="O16404" s="114"/>
      <c r="P16404" s="118"/>
      <c r="Q16404" s="118"/>
      <c r="R16404" s="118"/>
      <c r="S16404" s="118"/>
      <c r="T16404" s="118"/>
      <c r="U16404" s="118"/>
      <c r="V16404" s="118"/>
      <c r="W16404" s="118"/>
      <c r="X16404" s="118"/>
      <c r="Y16404" s="118"/>
      <c r="Z16404" s="118"/>
      <c r="AA16404" s="118"/>
      <c r="AB16404" s="118"/>
    </row>
    <row r="16405" spans="1:28">
      <c r="A16405" s="113"/>
      <c r="B16405" s="113"/>
      <c r="C16405" s="114"/>
      <c r="D16405" s="115"/>
      <c r="E16405" s="115"/>
      <c r="F16405" s="116"/>
      <c r="G16405" s="116"/>
      <c r="H16405" s="116"/>
      <c r="I16405" s="116"/>
      <c r="J16405" s="117"/>
      <c r="K16405" s="117"/>
      <c r="L16405" s="114"/>
      <c r="M16405" s="114"/>
      <c r="N16405" s="114"/>
      <c r="O16405" s="114"/>
      <c r="P16405" s="118"/>
      <c r="Q16405" s="118"/>
      <c r="R16405" s="118"/>
      <c r="S16405" s="118"/>
      <c r="T16405" s="118"/>
      <c r="U16405" s="118"/>
      <c r="V16405" s="118"/>
      <c r="W16405" s="118"/>
      <c r="X16405" s="118"/>
      <c r="Y16405" s="118"/>
      <c r="Z16405" s="118"/>
      <c r="AA16405" s="118"/>
      <c r="AB16405" s="118"/>
    </row>
    <row r="16406" spans="1:28">
      <c r="A16406" s="113"/>
      <c r="B16406" s="113"/>
      <c r="C16406" s="114"/>
      <c r="D16406" s="115"/>
      <c r="E16406" s="115"/>
      <c r="F16406" s="116"/>
      <c r="G16406" s="116"/>
      <c r="H16406" s="116"/>
      <c r="I16406" s="116"/>
      <c r="J16406" s="117"/>
      <c r="K16406" s="117"/>
      <c r="L16406" s="114"/>
      <c r="M16406" s="114"/>
      <c r="N16406" s="114"/>
      <c r="O16406" s="114"/>
      <c r="P16406" s="118"/>
      <c r="Q16406" s="118"/>
      <c r="R16406" s="118"/>
      <c r="S16406" s="118"/>
      <c r="T16406" s="118"/>
      <c r="U16406" s="118"/>
      <c r="V16406" s="118"/>
      <c r="W16406" s="118"/>
      <c r="X16406" s="118"/>
      <c r="Y16406" s="118"/>
      <c r="Z16406" s="118"/>
      <c r="AA16406" s="118"/>
      <c r="AB16406" s="118"/>
    </row>
    <row r="16407" spans="1:28">
      <c r="A16407" s="113"/>
      <c r="B16407" s="113"/>
      <c r="C16407" s="114"/>
      <c r="D16407" s="115"/>
      <c r="E16407" s="115"/>
      <c r="F16407" s="116"/>
      <c r="G16407" s="116"/>
      <c r="H16407" s="116"/>
      <c r="I16407" s="116"/>
      <c r="J16407" s="117"/>
      <c r="K16407" s="117"/>
      <c r="L16407" s="114"/>
      <c r="M16407" s="114"/>
      <c r="N16407" s="114"/>
      <c r="O16407" s="114"/>
      <c r="P16407" s="118"/>
      <c r="Q16407" s="118"/>
      <c r="R16407" s="118"/>
      <c r="S16407" s="118"/>
      <c r="T16407" s="118"/>
      <c r="U16407" s="118"/>
      <c r="V16407" s="118"/>
      <c r="W16407" s="118"/>
      <c r="X16407" s="118"/>
      <c r="Y16407" s="118"/>
      <c r="Z16407" s="118"/>
      <c r="AA16407" s="118"/>
      <c r="AB16407" s="118"/>
    </row>
    <row r="16408" spans="1:28">
      <c r="A16408" s="113"/>
      <c r="B16408" s="113"/>
      <c r="C16408" s="114"/>
      <c r="D16408" s="115"/>
      <c r="E16408" s="115"/>
      <c r="F16408" s="116"/>
      <c r="G16408" s="116"/>
      <c r="H16408" s="116"/>
      <c r="I16408" s="116"/>
      <c r="J16408" s="117"/>
      <c r="K16408" s="117"/>
      <c r="L16408" s="114"/>
      <c r="M16408" s="114"/>
      <c r="N16408" s="114"/>
      <c r="O16408" s="114"/>
      <c r="P16408" s="118"/>
      <c r="Q16408" s="118"/>
      <c r="R16408" s="118"/>
      <c r="S16408" s="118"/>
      <c r="T16408" s="118"/>
      <c r="U16408" s="118"/>
      <c r="V16408" s="118"/>
      <c r="W16408" s="118"/>
      <c r="X16408" s="118"/>
      <c r="Y16408" s="118"/>
      <c r="Z16408" s="118"/>
      <c r="AA16408" s="118"/>
      <c r="AB16408" s="118"/>
    </row>
    <row r="16409" spans="1:28">
      <c r="A16409" s="113"/>
      <c r="B16409" s="113"/>
      <c r="C16409" s="114"/>
      <c r="D16409" s="115"/>
      <c r="E16409" s="115"/>
      <c r="F16409" s="116"/>
      <c r="G16409" s="116"/>
      <c r="H16409" s="116"/>
      <c r="I16409" s="116"/>
      <c r="J16409" s="117"/>
      <c r="K16409" s="117"/>
      <c r="L16409" s="114"/>
      <c r="M16409" s="114"/>
      <c r="N16409" s="114"/>
      <c r="O16409" s="114"/>
      <c r="P16409" s="118"/>
      <c r="Q16409" s="118"/>
      <c r="R16409" s="118"/>
      <c r="S16409" s="118"/>
      <c r="T16409" s="118"/>
      <c r="U16409" s="118"/>
      <c r="V16409" s="118"/>
      <c r="W16409" s="118"/>
      <c r="X16409" s="118"/>
      <c r="Y16409" s="118"/>
      <c r="Z16409" s="118"/>
      <c r="AA16409" s="118"/>
      <c r="AB16409" s="118"/>
    </row>
    <row r="16410" spans="1:28">
      <c r="A16410" s="113"/>
      <c r="B16410" s="113"/>
      <c r="C16410" s="114"/>
      <c r="D16410" s="115"/>
      <c r="E16410" s="115"/>
      <c r="F16410" s="116"/>
      <c r="G16410" s="116"/>
      <c r="H16410" s="116"/>
      <c r="I16410" s="116"/>
      <c r="J16410" s="117"/>
      <c r="K16410" s="117"/>
      <c r="L16410" s="114"/>
      <c r="M16410" s="114"/>
      <c r="N16410" s="114"/>
      <c r="O16410" s="114"/>
      <c r="P16410" s="118"/>
      <c r="Q16410" s="118"/>
      <c r="R16410" s="118"/>
      <c r="S16410" s="118"/>
      <c r="T16410" s="118"/>
      <c r="U16410" s="118"/>
      <c r="V16410" s="118"/>
      <c r="W16410" s="118"/>
      <c r="X16410" s="118"/>
      <c r="Y16410" s="118"/>
      <c r="Z16410" s="118"/>
      <c r="AA16410" s="118"/>
      <c r="AB16410" s="118"/>
    </row>
    <row r="16411" spans="1:28">
      <c r="A16411" s="113"/>
      <c r="B16411" s="113"/>
      <c r="C16411" s="114"/>
      <c r="D16411" s="115"/>
      <c r="E16411" s="115"/>
      <c r="F16411" s="116"/>
      <c r="G16411" s="116"/>
      <c r="H16411" s="116"/>
      <c r="I16411" s="116"/>
      <c r="J16411" s="117"/>
      <c r="K16411" s="117"/>
      <c r="L16411" s="114"/>
      <c r="M16411" s="114"/>
      <c r="N16411" s="114"/>
      <c r="O16411" s="114"/>
      <c r="P16411" s="118"/>
      <c r="Q16411" s="118"/>
      <c r="R16411" s="118"/>
      <c r="S16411" s="118"/>
      <c r="T16411" s="118"/>
      <c r="U16411" s="118"/>
      <c r="V16411" s="118"/>
      <c r="W16411" s="118"/>
      <c r="X16411" s="118"/>
      <c r="Y16411" s="118"/>
      <c r="Z16411" s="118"/>
      <c r="AA16411" s="118"/>
      <c r="AB16411" s="118"/>
    </row>
    <row r="16412" spans="1:28">
      <c r="A16412" s="113"/>
      <c r="B16412" s="113"/>
      <c r="C16412" s="114"/>
      <c r="D16412" s="115"/>
      <c r="E16412" s="115"/>
      <c r="F16412" s="116"/>
      <c r="G16412" s="116"/>
      <c r="H16412" s="116"/>
      <c r="I16412" s="116"/>
      <c r="J16412" s="117"/>
      <c r="K16412" s="117"/>
      <c r="L16412" s="114"/>
      <c r="M16412" s="114"/>
      <c r="N16412" s="114"/>
      <c r="O16412" s="114"/>
      <c r="P16412" s="118"/>
      <c r="Q16412" s="118"/>
      <c r="R16412" s="118"/>
      <c r="S16412" s="118"/>
      <c r="T16412" s="118"/>
      <c r="U16412" s="118"/>
      <c r="V16412" s="118"/>
      <c r="W16412" s="118"/>
      <c r="X16412" s="118"/>
      <c r="Y16412" s="118"/>
      <c r="Z16412" s="118"/>
      <c r="AA16412" s="118"/>
      <c r="AB16412" s="118"/>
    </row>
    <row r="16413" spans="1:28">
      <c r="A16413" s="113"/>
      <c r="B16413" s="113"/>
      <c r="C16413" s="114"/>
      <c r="D16413" s="115"/>
      <c r="E16413" s="115"/>
      <c r="F16413" s="116"/>
      <c r="G16413" s="116"/>
      <c r="H16413" s="116"/>
      <c r="I16413" s="116"/>
      <c r="J16413" s="117"/>
      <c r="K16413" s="117"/>
      <c r="L16413" s="114"/>
      <c r="M16413" s="114"/>
      <c r="N16413" s="114"/>
      <c r="O16413" s="114"/>
      <c r="P16413" s="118"/>
      <c r="Q16413" s="118"/>
      <c r="R16413" s="118"/>
      <c r="S16413" s="118"/>
      <c r="T16413" s="118"/>
      <c r="U16413" s="118"/>
      <c r="V16413" s="118"/>
      <c r="W16413" s="118"/>
      <c r="X16413" s="118"/>
      <c r="Y16413" s="118"/>
      <c r="Z16413" s="118"/>
      <c r="AA16413" s="118"/>
      <c r="AB16413" s="118"/>
    </row>
    <row r="16414" spans="1:28">
      <c r="A16414" s="113"/>
      <c r="B16414" s="113"/>
      <c r="C16414" s="114"/>
      <c r="D16414" s="115"/>
      <c r="E16414" s="115"/>
      <c r="F16414" s="116"/>
      <c r="G16414" s="116"/>
      <c r="H16414" s="116"/>
      <c r="I16414" s="116"/>
      <c r="J16414" s="117"/>
      <c r="K16414" s="117"/>
      <c r="L16414" s="114"/>
      <c r="M16414" s="114"/>
      <c r="N16414" s="114"/>
      <c r="O16414" s="114"/>
      <c r="P16414" s="118"/>
      <c r="Q16414" s="118"/>
      <c r="R16414" s="118"/>
      <c r="S16414" s="118"/>
      <c r="T16414" s="118"/>
      <c r="U16414" s="118"/>
      <c r="V16414" s="118"/>
      <c r="W16414" s="118"/>
      <c r="X16414" s="118"/>
      <c r="Y16414" s="118"/>
      <c r="Z16414" s="118"/>
      <c r="AA16414" s="118"/>
      <c r="AB16414" s="118"/>
    </row>
    <row r="16415" spans="1:28">
      <c r="A16415" s="113"/>
      <c r="B16415" s="113"/>
      <c r="C16415" s="114"/>
      <c r="D16415" s="115"/>
      <c r="E16415" s="115"/>
      <c r="F16415" s="116"/>
      <c r="G16415" s="116"/>
      <c r="H16415" s="116"/>
      <c r="I16415" s="116"/>
      <c r="J16415" s="117"/>
      <c r="K16415" s="117"/>
      <c r="L16415" s="114"/>
      <c r="M16415" s="114"/>
      <c r="N16415" s="114"/>
      <c r="O16415" s="114"/>
      <c r="P16415" s="118"/>
      <c r="Q16415" s="118"/>
      <c r="R16415" s="118"/>
      <c r="S16415" s="118"/>
      <c r="T16415" s="118"/>
      <c r="U16415" s="118"/>
      <c r="V16415" s="118"/>
      <c r="W16415" s="118"/>
      <c r="X16415" s="118"/>
      <c r="Y16415" s="118"/>
      <c r="Z16415" s="118"/>
      <c r="AA16415" s="118"/>
      <c r="AB16415" s="118"/>
    </row>
    <row r="16416" spans="1:28">
      <c r="A16416" s="113"/>
      <c r="B16416" s="113"/>
      <c r="C16416" s="114"/>
      <c r="D16416" s="115"/>
      <c r="E16416" s="115"/>
      <c r="F16416" s="116"/>
      <c r="G16416" s="116"/>
      <c r="H16416" s="116"/>
      <c r="I16416" s="116"/>
      <c r="J16416" s="117"/>
      <c r="K16416" s="117"/>
      <c r="L16416" s="114"/>
      <c r="M16416" s="114"/>
      <c r="N16416" s="114"/>
      <c r="O16416" s="114"/>
      <c r="P16416" s="118"/>
      <c r="Q16416" s="118"/>
      <c r="R16416" s="118"/>
      <c r="S16416" s="118"/>
      <c r="T16416" s="118"/>
      <c r="U16416" s="118"/>
      <c r="V16416" s="118"/>
      <c r="W16416" s="118"/>
      <c r="X16416" s="118"/>
      <c r="Y16416" s="118"/>
      <c r="Z16416" s="118"/>
      <c r="AA16416" s="118"/>
      <c r="AB16416" s="118"/>
    </row>
    <row r="16417" spans="1:28">
      <c r="A16417" s="113"/>
      <c r="B16417" s="113"/>
      <c r="C16417" s="114"/>
      <c r="D16417" s="115"/>
      <c r="E16417" s="115"/>
      <c r="F16417" s="116"/>
      <c r="G16417" s="116"/>
      <c r="H16417" s="116"/>
      <c r="I16417" s="116"/>
      <c r="J16417" s="117"/>
      <c r="K16417" s="117"/>
      <c r="L16417" s="114"/>
      <c r="M16417" s="114"/>
      <c r="N16417" s="114"/>
      <c r="O16417" s="114"/>
      <c r="P16417" s="118"/>
      <c r="Q16417" s="118"/>
      <c r="R16417" s="118"/>
      <c r="S16417" s="118"/>
      <c r="T16417" s="118"/>
      <c r="U16417" s="118"/>
      <c r="V16417" s="118"/>
      <c r="W16417" s="118"/>
      <c r="X16417" s="118"/>
      <c r="Y16417" s="118"/>
      <c r="Z16417" s="118"/>
      <c r="AA16417" s="118"/>
      <c r="AB16417" s="118"/>
    </row>
    <row r="16418" spans="1:28">
      <c r="A16418" s="113"/>
      <c r="B16418" s="113"/>
      <c r="C16418" s="114"/>
      <c r="D16418" s="115"/>
      <c r="E16418" s="115"/>
      <c r="F16418" s="116"/>
      <c r="G16418" s="116"/>
      <c r="H16418" s="116"/>
      <c r="I16418" s="116"/>
      <c r="J16418" s="117"/>
      <c r="K16418" s="117"/>
      <c r="L16418" s="114"/>
      <c r="M16418" s="114"/>
      <c r="N16418" s="114"/>
      <c r="O16418" s="114"/>
      <c r="P16418" s="118"/>
      <c r="Q16418" s="118"/>
      <c r="R16418" s="118"/>
      <c r="S16418" s="118"/>
      <c r="T16418" s="118"/>
      <c r="U16418" s="118"/>
      <c r="V16418" s="118"/>
      <c r="W16418" s="118"/>
      <c r="X16418" s="118"/>
      <c r="Y16418" s="118"/>
      <c r="Z16418" s="118"/>
      <c r="AA16418" s="118"/>
      <c r="AB16418" s="118"/>
    </row>
    <row r="16419" spans="1:28">
      <c r="A16419" s="113"/>
      <c r="B16419" s="113"/>
      <c r="C16419" s="114"/>
      <c r="D16419" s="115"/>
      <c r="E16419" s="115"/>
      <c r="F16419" s="116"/>
      <c r="G16419" s="116"/>
      <c r="H16419" s="116"/>
      <c r="I16419" s="116"/>
      <c r="J16419" s="117"/>
      <c r="K16419" s="117"/>
      <c r="L16419" s="114"/>
      <c r="M16419" s="114"/>
      <c r="N16419" s="114"/>
      <c r="O16419" s="114"/>
      <c r="P16419" s="118"/>
      <c r="Q16419" s="118"/>
      <c r="R16419" s="118"/>
      <c r="S16419" s="118"/>
      <c r="T16419" s="118"/>
      <c r="U16419" s="118"/>
      <c r="V16419" s="118"/>
      <c r="W16419" s="118"/>
      <c r="X16419" s="118"/>
      <c r="Y16419" s="118"/>
      <c r="Z16419" s="118"/>
      <c r="AA16419" s="118"/>
      <c r="AB16419" s="118"/>
    </row>
    <row r="16420" spans="1:28">
      <c r="A16420" s="113"/>
      <c r="B16420" s="113"/>
      <c r="C16420" s="114"/>
      <c r="D16420" s="115"/>
      <c r="E16420" s="115"/>
      <c r="F16420" s="116"/>
      <c r="G16420" s="116"/>
      <c r="H16420" s="116"/>
      <c r="I16420" s="116"/>
      <c r="J16420" s="117"/>
      <c r="K16420" s="117"/>
      <c r="L16420" s="114"/>
      <c r="M16420" s="114"/>
      <c r="N16420" s="114"/>
      <c r="O16420" s="114"/>
      <c r="P16420" s="118"/>
      <c r="Q16420" s="118"/>
      <c r="R16420" s="118"/>
      <c r="S16420" s="118"/>
      <c r="T16420" s="118"/>
      <c r="U16420" s="118"/>
      <c r="V16420" s="118"/>
      <c r="W16420" s="118"/>
      <c r="X16420" s="118"/>
      <c r="Y16420" s="118"/>
      <c r="Z16420" s="118"/>
      <c r="AA16420" s="118"/>
      <c r="AB16420" s="118"/>
    </row>
    <row r="16421" spans="1:28">
      <c r="A16421" s="113"/>
      <c r="B16421" s="113"/>
      <c r="C16421" s="114"/>
      <c r="D16421" s="115"/>
      <c r="E16421" s="115"/>
      <c r="F16421" s="116"/>
      <c r="G16421" s="116"/>
      <c r="H16421" s="116"/>
      <c r="I16421" s="116"/>
      <c r="J16421" s="117"/>
      <c r="K16421" s="117"/>
      <c r="L16421" s="114"/>
      <c r="M16421" s="114"/>
      <c r="N16421" s="114"/>
      <c r="O16421" s="114"/>
      <c r="P16421" s="118"/>
      <c r="Q16421" s="118"/>
      <c r="R16421" s="118"/>
      <c r="S16421" s="118"/>
      <c r="T16421" s="118"/>
      <c r="U16421" s="118"/>
      <c r="V16421" s="118"/>
      <c r="W16421" s="118"/>
      <c r="X16421" s="118"/>
      <c r="Y16421" s="118"/>
      <c r="Z16421" s="118"/>
      <c r="AA16421" s="118"/>
      <c r="AB16421" s="118"/>
    </row>
    <row r="16422" spans="1:28">
      <c r="A16422" s="113"/>
      <c r="B16422" s="113"/>
      <c r="C16422" s="114"/>
      <c r="D16422" s="115"/>
      <c r="E16422" s="115"/>
      <c r="F16422" s="116"/>
      <c r="G16422" s="116"/>
      <c r="H16422" s="116"/>
      <c r="I16422" s="116"/>
      <c r="J16422" s="117"/>
      <c r="K16422" s="117"/>
      <c r="L16422" s="114"/>
      <c r="M16422" s="114"/>
      <c r="N16422" s="114"/>
      <c r="O16422" s="114"/>
      <c r="P16422" s="118"/>
      <c r="Q16422" s="118"/>
      <c r="R16422" s="118"/>
      <c r="S16422" s="118"/>
      <c r="T16422" s="118"/>
      <c r="U16422" s="118"/>
      <c r="V16422" s="118"/>
      <c r="W16422" s="118"/>
      <c r="X16422" s="118"/>
      <c r="Y16422" s="118"/>
      <c r="Z16422" s="118"/>
      <c r="AA16422" s="118"/>
      <c r="AB16422" s="118"/>
    </row>
    <row r="16423" spans="1:28">
      <c r="A16423" s="113"/>
      <c r="B16423" s="113"/>
      <c r="C16423" s="114"/>
      <c r="D16423" s="115"/>
      <c r="E16423" s="115"/>
      <c r="F16423" s="116"/>
      <c r="G16423" s="116"/>
      <c r="H16423" s="116"/>
      <c r="I16423" s="116"/>
      <c r="J16423" s="117"/>
      <c r="K16423" s="117"/>
      <c r="L16423" s="114"/>
      <c r="M16423" s="114"/>
      <c r="N16423" s="114"/>
      <c r="O16423" s="114"/>
      <c r="P16423" s="118"/>
      <c r="Q16423" s="118"/>
      <c r="R16423" s="118"/>
      <c r="S16423" s="118"/>
      <c r="T16423" s="118"/>
      <c r="U16423" s="118"/>
      <c r="V16423" s="118"/>
      <c r="W16423" s="118"/>
      <c r="X16423" s="118"/>
      <c r="Y16423" s="118"/>
      <c r="Z16423" s="118"/>
      <c r="AA16423" s="118"/>
      <c r="AB16423" s="118"/>
    </row>
    <row r="16424" spans="1:28">
      <c r="A16424" s="113"/>
      <c r="B16424" s="113"/>
      <c r="C16424" s="114"/>
      <c r="D16424" s="115"/>
      <c r="E16424" s="115"/>
      <c r="F16424" s="116"/>
      <c r="G16424" s="116"/>
      <c r="H16424" s="116"/>
      <c r="I16424" s="116"/>
      <c r="J16424" s="117"/>
      <c r="K16424" s="117"/>
      <c r="L16424" s="114"/>
      <c r="M16424" s="114"/>
      <c r="N16424" s="114"/>
      <c r="O16424" s="114"/>
      <c r="P16424" s="118"/>
      <c r="Q16424" s="118"/>
      <c r="R16424" s="118"/>
      <c r="S16424" s="118"/>
      <c r="T16424" s="118"/>
      <c r="U16424" s="118"/>
      <c r="V16424" s="118"/>
      <c r="W16424" s="118"/>
      <c r="X16424" s="118"/>
      <c r="Y16424" s="118"/>
      <c r="Z16424" s="118"/>
      <c r="AA16424" s="118"/>
      <c r="AB16424" s="118"/>
    </row>
    <row r="16425" spans="1:28">
      <c r="A16425" s="113"/>
      <c r="B16425" s="113"/>
      <c r="C16425" s="114"/>
      <c r="D16425" s="115"/>
      <c r="E16425" s="115"/>
      <c r="F16425" s="116"/>
      <c r="G16425" s="116"/>
      <c r="H16425" s="116"/>
      <c r="I16425" s="116"/>
      <c r="J16425" s="117"/>
      <c r="K16425" s="117"/>
      <c r="L16425" s="114"/>
      <c r="M16425" s="114"/>
      <c r="N16425" s="114"/>
      <c r="O16425" s="114"/>
      <c r="P16425" s="118"/>
      <c r="Q16425" s="118"/>
      <c r="R16425" s="118"/>
      <c r="S16425" s="118"/>
      <c r="T16425" s="118"/>
      <c r="U16425" s="118"/>
      <c r="V16425" s="118"/>
      <c r="W16425" s="118"/>
      <c r="X16425" s="118"/>
      <c r="Y16425" s="118"/>
      <c r="Z16425" s="118"/>
      <c r="AA16425" s="118"/>
      <c r="AB16425" s="118"/>
    </row>
    <row r="16426" spans="1:28">
      <c r="A16426" s="113"/>
      <c r="B16426" s="113"/>
      <c r="C16426" s="114"/>
      <c r="D16426" s="115"/>
      <c r="E16426" s="115"/>
      <c r="F16426" s="116"/>
      <c r="G16426" s="116"/>
      <c r="H16426" s="116"/>
      <c r="I16426" s="116"/>
      <c r="J16426" s="117"/>
      <c r="K16426" s="117"/>
      <c r="L16426" s="114"/>
      <c r="M16426" s="114"/>
      <c r="N16426" s="114"/>
      <c r="O16426" s="114"/>
      <c r="P16426" s="118"/>
      <c r="Q16426" s="118"/>
      <c r="R16426" s="118"/>
      <c r="S16426" s="118"/>
      <c r="T16426" s="118"/>
      <c r="U16426" s="118"/>
      <c r="V16426" s="118"/>
      <c r="W16426" s="118"/>
      <c r="X16426" s="118"/>
      <c r="Y16426" s="118"/>
      <c r="Z16426" s="118"/>
      <c r="AA16426" s="118"/>
      <c r="AB16426" s="118"/>
    </row>
    <row r="16427" spans="1:28">
      <c r="A16427" s="113"/>
      <c r="B16427" s="113"/>
      <c r="C16427" s="114"/>
      <c r="D16427" s="115"/>
      <c r="E16427" s="115"/>
      <c r="F16427" s="116"/>
      <c r="G16427" s="116"/>
      <c r="H16427" s="116"/>
      <c r="I16427" s="116"/>
      <c r="J16427" s="117"/>
      <c r="K16427" s="117"/>
      <c r="L16427" s="114"/>
      <c r="M16427" s="114"/>
      <c r="N16427" s="114"/>
      <c r="O16427" s="114"/>
      <c r="P16427" s="118"/>
      <c r="Q16427" s="118"/>
      <c r="R16427" s="118"/>
      <c r="S16427" s="118"/>
      <c r="T16427" s="118"/>
      <c r="U16427" s="118"/>
      <c r="V16427" s="118"/>
      <c r="W16427" s="118"/>
      <c r="X16427" s="118"/>
      <c r="Y16427" s="118"/>
      <c r="Z16427" s="118"/>
      <c r="AA16427" s="118"/>
      <c r="AB16427" s="118"/>
    </row>
    <row r="16428" spans="1:28">
      <c r="A16428" s="113"/>
      <c r="B16428" s="113"/>
      <c r="C16428" s="114"/>
      <c r="D16428" s="115"/>
      <c r="E16428" s="115"/>
      <c r="F16428" s="116"/>
      <c r="G16428" s="116"/>
      <c r="H16428" s="116"/>
      <c r="I16428" s="116"/>
      <c r="J16428" s="117"/>
      <c r="K16428" s="117"/>
      <c r="L16428" s="114"/>
      <c r="M16428" s="114"/>
      <c r="N16428" s="114"/>
      <c r="O16428" s="114"/>
      <c r="P16428" s="118"/>
      <c r="Q16428" s="118"/>
      <c r="R16428" s="118"/>
      <c r="S16428" s="118"/>
      <c r="T16428" s="118"/>
      <c r="U16428" s="118"/>
      <c r="V16428" s="118"/>
      <c r="W16428" s="118"/>
      <c r="X16428" s="118"/>
      <c r="Y16428" s="118"/>
      <c r="Z16428" s="118"/>
      <c r="AA16428" s="118"/>
      <c r="AB16428" s="118"/>
    </row>
    <row r="16429" spans="1:28">
      <c r="A16429" s="113"/>
      <c r="B16429" s="113"/>
      <c r="C16429" s="114"/>
      <c r="D16429" s="115"/>
      <c r="E16429" s="115"/>
      <c r="F16429" s="116"/>
      <c r="G16429" s="116"/>
      <c r="H16429" s="116"/>
      <c r="I16429" s="116"/>
      <c r="J16429" s="117"/>
      <c r="K16429" s="117"/>
      <c r="L16429" s="114"/>
      <c r="M16429" s="114"/>
      <c r="N16429" s="114"/>
      <c r="O16429" s="114"/>
      <c r="P16429" s="118"/>
      <c r="Q16429" s="118"/>
      <c r="R16429" s="118"/>
      <c r="S16429" s="118"/>
      <c r="T16429" s="118"/>
      <c r="U16429" s="118"/>
      <c r="V16429" s="118"/>
      <c r="W16429" s="118"/>
      <c r="X16429" s="118"/>
      <c r="Y16429" s="118"/>
      <c r="Z16429" s="118"/>
      <c r="AA16429" s="118"/>
      <c r="AB16429" s="118"/>
    </row>
    <row r="16430" spans="1:28">
      <c r="A16430" s="113"/>
      <c r="B16430" s="113"/>
      <c r="C16430" s="114"/>
      <c r="D16430" s="115"/>
      <c r="E16430" s="115"/>
      <c r="F16430" s="116"/>
      <c r="G16430" s="116"/>
      <c r="H16430" s="116"/>
      <c r="I16430" s="116"/>
      <c r="J16430" s="117"/>
      <c r="K16430" s="117"/>
      <c r="L16430" s="114"/>
      <c r="M16430" s="114"/>
      <c r="N16430" s="114"/>
      <c r="O16430" s="114"/>
      <c r="P16430" s="118"/>
      <c r="Q16430" s="118"/>
      <c r="R16430" s="118"/>
      <c r="S16430" s="118"/>
      <c r="T16430" s="118"/>
      <c r="U16430" s="118"/>
      <c r="V16430" s="118"/>
      <c r="W16430" s="118"/>
      <c r="X16430" s="118"/>
      <c r="Y16430" s="118"/>
      <c r="Z16430" s="118"/>
      <c r="AA16430" s="118"/>
      <c r="AB16430" s="118"/>
    </row>
    <row r="16431" spans="1:28">
      <c r="A16431" s="113"/>
      <c r="B16431" s="113"/>
      <c r="C16431" s="114"/>
      <c r="D16431" s="115"/>
      <c r="E16431" s="115"/>
      <c r="F16431" s="116"/>
      <c r="G16431" s="116"/>
      <c r="H16431" s="116"/>
      <c r="I16431" s="116"/>
      <c r="J16431" s="117"/>
      <c r="K16431" s="117"/>
      <c r="L16431" s="114"/>
      <c r="M16431" s="114"/>
      <c r="N16431" s="114"/>
      <c r="O16431" s="114"/>
      <c r="P16431" s="118"/>
      <c r="Q16431" s="118"/>
      <c r="R16431" s="118"/>
      <c r="S16431" s="118"/>
      <c r="T16431" s="118"/>
      <c r="U16431" s="118"/>
      <c r="V16431" s="118"/>
      <c r="W16431" s="118"/>
      <c r="X16431" s="118"/>
      <c r="Y16431" s="118"/>
      <c r="Z16431" s="118"/>
      <c r="AA16431" s="118"/>
      <c r="AB16431" s="118"/>
    </row>
    <row r="16432" spans="1:28">
      <c r="A16432" s="113"/>
      <c r="B16432" s="113"/>
      <c r="C16432" s="114"/>
      <c r="D16432" s="115"/>
      <c r="E16432" s="115"/>
      <c r="F16432" s="116"/>
      <c r="G16432" s="116"/>
      <c r="H16432" s="116"/>
      <c r="I16432" s="116"/>
      <c r="J16432" s="117"/>
      <c r="K16432" s="117"/>
      <c r="L16432" s="114"/>
      <c r="M16432" s="114"/>
      <c r="N16432" s="114"/>
      <c r="O16432" s="114"/>
      <c r="P16432" s="118"/>
      <c r="Q16432" s="118"/>
      <c r="R16432" s="118"/>
      <c r="S16432" s="118"/>
      <c r="T16432" s="118"/>
      <c r="U16432" s="118"/>
      <c r="V16432" s="118"/>
      <c r="W16432" s="118"/>
      <c r="X16432" s="118"/>
      <c r="Y16432" s="118"/>
      <c r="Z16432" s="118"/>
      <c r="AA16432" s="118"/>
      <c r="AB16432" s="118"/>
    </row>
    <row r="16433" spans="1:28">
      <c r="A16433" s="113"/>
      <c r="B16433" s="113"/>
      <c r="C16433" s="114"/>
      <c r="D16433" s="115"/>
      <c r="E16433" s="115"/>
      <c r="F16433" s="116"/>
      <c r="G16433" s="116"/>
      <c r="H16433" s="116"/>
      <c r="I16433" s="116"/>
      <c r="J16433" s="117"/>
      <c r="K16433" s="117"/>
      <c r="L16433" s="114"/>
      <c r="M16433" s="114"/>
      <c r="N16433" s="114"/>
      <c r="O16433" s="114"/>
      <c r="P16433" s="118"/>
      <c r="Q16433" s="118"/>
      <c r="R16433" s="118"/>
      <c r="S16433" s="118"/>
      <c r="T16433" s="118"/>
      <c r="U16433" s="118"/>
      <c r="V16433" s="118"/>
      <c r="W16433" s="118"/>
      <c r="X16433" s="118"/>
      <c r="Y16433" s="118"/>
      <c r="Z16433" s="118"/>
      <c r="AA16433" s="118"/>
      <c r="AB16433" s="118"/>
    </row>
    <row r="16434" spans="1:28">
      <c r="A16434" s="113"/>
      <c r="B16434" s="113"/>
      <c r="C16434" s="114"/>
      <c r="D16434" s="115"/>
      <c r="E16434" s="115"/>
      <c r="F16434" s="116"/>
      <c r="G16434" s="116"/>
      <c r="H16434" s="116"/>
      <c r="I16434" s="116"/>
      <c r="J16434" s="117"/>
      <c r="K16434" s="117"/>
      <c r="L16434" s="114"/>
      <c r="M16434" s="114"/>
      <c r="N16434" s="114"/>
      <c r="O16434" s="114"/>
      <c r="P16434" s="118"/>
      <c r="Q16434" s="118"/>
      <c r="R16434" s="118"/>
      <c r="S16434" s="118"/>
      <c r="T16434" s="118"/>
      <c r="U16434" s="118"/>
      <c r="V16434" s="118"/>
      <c r="W16434" s="118"/>
      <c r="X16434" s="118"/>
      <c r="Y16434" s="118"/>
      <c r="Z16434" s="118"/>
      <c r="AA16434" s="118"/>
      <c r="AB16434" s="118"/>
    </row>
    <row r="16435" spans="1:28">
      <c r="A16435" s="113"/>
      <c r="B16435" s="113"/>
      <c r="C16435" s="114"/>
      <c r="D16435" s="115"/>
      <c r="E16435" s="115"/>
      <c r="F16435" s="116"/>
      <c r="G16435" s="116"/>
      <c r="H16435" s="116"/>
      <c r="I16435" s="116"/>
      <c r="J16435" s="117"/>
      <c r="K16435" s="117"/>
      <c r="L16435" s="114"/>
      <c r="M16435" s="114"/>
      <c r="N16435" s="114"/>
      <c r="O16435" s="114"/>
      <c r="P16435" s="118"/>
      <c r="Q16435" s="118"/>
      <c r="R16435" s="118"/>
      <c r="S16435" s="118"/>
      <c r="T16435" s="118"/>
      <c r="U16435" s="118"/>
      <c r="V16435" s="118"/>
      <c r="W16435" s="118"/>
      <c r="X16435" s="118"/>
      <c r="Y16435" s="118"/>
      <c r="Z16435" s="118"/>
      <c r="AA16435" s="118"/>
      <c r="AB16435" s="118"/>
    </row>
    <row r="16436" spans="1:28">
      <c r="A16436" s="113"/>
      <c r="B16436" s="113"/>
      <c r="C16436" s="114"/>
      <c r="D16436" s="115"/>
      <c r="E16436" s="115"/>
      <c r="F16436" s="116"/>
      <c r="G16436" s="116"/>
      <c r="H16436" s="116"/>
      <c r="I16436" s="116"/>
      <c r="J16436" s="117"/>
      <c r="K16436" s="117"/>
      <c r="L16436" s="114"/>
      <c r="M16436" s="114"/>
      <c r="N16436" s="114"/>
      <c r="O16436" s="114"/>
      <c r="P16436" s="118"/>
      <c r="Q16436" s="118"/>
      <c r="R16436" s="118"/>
      <c r="S16436" s="118"/>
      <c r="T16436" s="118"/>
      <c r="U16436" s="118"/>
      <c r="V16436" s="118"/>
      <c r="W16436" s="118"/>
      <c r="X16436" s="118"/>
      <c r="Y16436" s="118"/>
      <c r="Z16436" s="118"/>
      <c r="AA16436" s="118"/>
      <c r="AB16436" s="118"/>
    </row>
    <row r="16437" spans="1:28">
      <c r="A16437" s="113"/>
      <c r="B16437" s="113"/>
      <c r="C16437" s="114"/>
      <c r="D16437" s="115"/>
      <c r="E16437" s="115"/>
      <c r="F16437" s="116"/>
      <c r="G16437" s="116"/>
      <c r="H16437" s="116"/>
      <c r="I16437" s="116"/>
      <c r="J16437" s="117"/>
      <c r="K16437" s="117"/>
      <c r="L16437" s="114"/>
      <c r="M16437" s="114"/>
      <c r="N16437" s="114"/>
      <c r="O16437" s="114"/>
      <c r="P16437" s="118"/>
      <c r="Q16437" s="118"/>
      <c r="R16437" s="118"/>
      <c r="S16437" s="118"/>
      <c r="T16437" s="118"/>
      <c r="U16437" s="118"/>
      <c r="V16437" s="118"/>
      <c r="W16437" s="118"/>
      <c r="X16437" s="118"/>
      <c r="Y16437" s="118"/>
      <c r="Z16437" s="118"/>
      <c r="AA16437" s="118"/>
      <c r="AB16437" s="118"/>
    </row>
    <row r="16438" spans="1:28">
      <c r="A16438" s="113"/>
      <c r="B16438" s="113"/>
      <c r="C16438" s="114"/>
      <c r="D16438" s="115"/>
      <c r="E16438" s="115"/>
      <c r="F16438" s="116"/>
      <c r="G16438" s="116"/>
      <c r="H16438" s="116"/>
      <c r="I16438" s="116"/>
      <c r="J16438" s="117"/>
      <c r="K16438" s="117"/>
      <c r="L16438" s="114"/>
      <c r="M16438" s="114"/>
      <c r="N16438" s="114"/>
      <c r="O16438" s="114"/>
      <c r="P16438" s="118"/>
      <c r="Q16438" s="118"/>
      <c r="R16438" s="118"/>
      <c r="S16438" s="118"/>
      <c r="T16438" s="118"/>
      <c r="U16438" s="118"/>
      <c r="V16438" s="118"/>
      <c r="W16438" s="118"/>
      <c r="X16438" s="118"/>
      <c r="Y16438" s="118"/>
      <c r="Z16438" s="118"/>
      <c r="AA16438" s="118"/>
      <c r="AB16438" s="118"/>
    </row>
    <row r="16439" spans="1:28">
      <c r="A16439" s="113"/>
      <c r="B16439" s="113"/>
      <c r="C16439" s="114"/>
      <c r="D16439" s="115"/>
      <c r="E16439" s="115"/>
      <c r="F16439" s="116"/>
      <c r="G16439" s="116"/>
      <c r="H16439" s="116"/>
      <c r="I16439" s="116"/>
      <c r="J16439" s="117"/>
      <c r="K16439" s="117"/>
      <c r="L16439" s="114"/>
      <c r="M16439" s="114"/>
      <c r="N16439" s="114"/>
      <c r="O16439" s="114"/>
      <c r="P16439" s="118"/>
      <c r="Q16439" s="118"/>
      <c r="R16439" s="118"/>
      <c r="S16439" s="118"/>
      <c r="T16439" s="118"/>
      <c r="U16439" s="118"/>
      <c r="V16439" s="118"/>
      <c r="W16439" s="118"/>
      <c r="X16439" s="118"/>
      <c r="Y16439" s="118"/>
      <c r="Z16439" s="118"/>
      <c r="AA16439" s="118"/>
      <c r="AB16439" s="118"/>
    </row>
    <row r="16440" spans="1:28">
      <c r="A16440" s="113"/>
      <c r="B16440" s="113"/>
      <c r="C16440" s="114"/>
      <c r="D16440" s="115"/>
      <c r="E16440" s="115"/>
      <c r="F16440" s="116"/>
      <c r="G16440" s="116"/>
      <c r="H16440" s="116"/>
      <c r="I16440" s="116"/>
      <c r="J16440" s="117"/>
      <c r="K16440" s="117"/>
      <c r="L16440" s="114"/>
      <c r="M16440" s="114"/>
      <c r="N16440" s="114"/>
      <c r="O16440" s="114"/>
      <c r="P16440" s="118"/>
      <c r="Q16440" s="118"/>
      <c r="R16440" s="118"/>
      <c r="S16440" s="118"/>
      <c r="T16440" s="118"/>
      <c r="U16440" s="118"/>
      <c r="V16440" s="118"/>
      <c r="W16440" s="118"/>
      <c r="X16440" s="118"/>
      <c r="Y16440" s="118"/>
      <c r="Z16440" s="118"/>
      <c r="AA16440" s="118"/>
      <c r="AB16440" s="118"/>
    </row>
    <row r="16441" spans="1:28">
      <c r="A16441" s="113"/>
      <c r="B16441" s="113"/>
      <c r="C16441" s="114"/>
      <c r="D16441" s="115"/>
      <c r="E16441" s="115"/>
      <c r="F16441" s="116"/>
      <c r="G16441" s="116"/>
      <c r="H16441" s="116"/>
      <c r="I16441" s="116"/>
      <c r="J16441" s="117"/>
      <c r="K16441" s="117"/>
      <c r="L16441" s="114"/>
      <c r="M16441" s="114"/>
      <c r="N16441" s="114"/>
      <c r="O16441" s="114"/>
      <c r="P16441" s="118"/>
      <c r="Q16441" s="118"/>
      <c r="R16441" s="118"/>
      <c r="S16441" s="118"/>
      <c r="T16441" s="118"/>
      <c r="U16441" s="118"/>
      <c r="V16441" s="118"/>
      <c r="W16441" s="118"/>
      <c r="X16441" s="118"/>
      <c r="Y16441" s="118"/>
      <c r="Z16441" s="118"/>
      <c r="AA16441" s="118"/>
      <c r="AB16441" s="118"/>
    </row>
    <row r="16442" spans="1:28">
      <c r="A16442" s="113"/>
      <c r="B16442" s="113"/>
      <c r="C16442" s="114"/>
      <c r="D16442" s="115"/>
      <c r="E16442" s="115"/>
      <c r="F16442" s="116"/>
      <c r="G16442" s="116"/>
      <c r="H16442" s="116"/>
      <c r="I16442" s="116"/>
      <c r="J16442" s="117"/>
      <c r="K16442" s="117"/>
      <c r="L16442" s="114"/>
      <c r="M16442" s="114"/>
      <c r="N16442" s="114"/>
      <c r="O16442" s="114"/>
      <c r="P16442" s="118"/>
      <c r="Q16442" s="118"/>
      <c r="R16442" s="118"/>
      <c r="S16442" s="118"/>
      <c r="T16442" s="118"/>
      <c r="U16442" s="118"/>
      <c r="V16442" s="118"/>
      <c r="W16442" s="118"/>
      <c r="X16442" s="118"/>
      <c r="Y16442" s="118"/>
      <c r="Z16442" s="118"/>
      <c r="AA16442" s="118"/>
      <c r="AB16442" s="118"/>
    </row>
    <row r="16443" spans="1:28">
      <c r="A16443" s="113"/>
      <c r="B16443" s="113"/>
      <c r="C16443" s="114"/>
      <c r="D16443" s="115"/>
      <c r="E16443" s="115"/>
      <c r="F16443" s="116"/>
      <c r="G16443" s="116"/>
      <c r="H16443" s="116"/>
      <c r="I16443" s="116"/>
      <c r="J16443" s="117"/>
      <c r="K16443" s="117"/>
      <c r="L16443" s="114"/>
      <c r="M16443" s="114"/>
      <c r="N16443" s="114"/>
      <c r="O16443" s="114"/>
      <c r="P16443" s="118"/>
      <c r="Q16443" s="118"/>
      <c r="R16443" s="118"/>
      <c r="S16443" s="118"/>
      <c r="T16443" s="118"/>
      <c r="U16443" s="118"/>
      <c r="V16443" s="118"/>
      <c r="W16443" s="118"/>
      <c r="X16443" s="118"/>
      <c r="Y16443" s="118"/>
      <c r="Z16443" s="118"/>
      <c r="AA16443" s="118"/>
      <c r="AB16443" s="118"/>
    </row>
    <row r="16444" spans="1:28">
      <c r="A16444" s="113"/>
      <c r="B16444" s="113"/>
      <c r="C16444" s="114"/>
      <c r="D16444" s="115"/>
      <c r="E16444" s="115"/>
      <c r="F16444" s="116"/>
      <c r="G16444" s="116"/>
      <c r="H16444" s="116"/>
      <c r="I16444" s="116"/>
      <c r="J16444" s="117"/>
      <c r="K16444" s="117"/>
      <c r="L16444" s="114"/>
      <c r="M16444" s="114"/>
      <c r="N16444" s="114"/>
      <c r="O16444" s="114"/>
      <c r="P16444" s="118"/>
      <c r="Q16444" s="118"/>
      <c r="R16444" s="118"/>
      <c r="S16444" s="118"/>
      <c r="T16444" s="118"/>
      <c r="U16444" s="118"/>
      <c r="V16444" s="118"/>
      <c r="W16444" s="118"/>
      <c r="X16444" s="118"/>
      <c r="Y16444" s="118"/>
      <c r="Z16444" s="118"/>
      <c r="AA16444" s="118"/>
      <c r="AB16444" s="118"/>
    </row>
    <row r="16445" spans="1:28">
      <c r="A16445" s="113"/>
      <c r="B16445" s="113"/>
      <c r="C16445" s="114"/>
      <c r="D16445" s="115"/>
      <c r="E16445" s="115"/>
      <c r="F16445" s="116"/>
      <c r="G16445" s="116"/>
      <c r="H16445" s="116"/>
      <c r="I16445" s="116"/>
      <c r="J16445" s="117"/>
      <c r="K16445" s="117"/>
      <c r="L16445" s="114"/>
      <c r="M16445" s="114"/>
      <c r="N16445" s="114"/>
      <c r="O16445" s="114"/>
      <c r="P16445" s="118"/>
      <c r="Q16445" s="118"/>
      <c r="R16445" s="118"/>
      <c r="S16445" s="118"/>
      <c r="T16445" s="118"/>
      <c r="U16445" s="118"/>
      <c r="V16445" s="118"/>
      <c r="W16445" s="118"/>
      <c r="X16445" s="118"/>
      <c r="Y16445" s="118"/>
      <c r="Z16445" s="118"/>
      <c r="AA16445" s="118"/>
      <c r="AB16445" s="118"/>
    </row>
    <row r="16446" spans="1:28">
      <c r="A16446" s="113"/>
      <c r="B16446" s="113"/>
      <c r="C16446" s="114"/>
      <c r="D16446" s="115"/>
      <c r="E16446" s="115"/>
      <c r="F16446" s="116"/>
      <c r="G16446" s="116"/>
      <c r="H16446" s="116"/>
      <c r="I16446" s="116"/>
      <c r="J16446" s="117"/>
      <c r="K16446" s="117"/>
      <c r="L16446" s="114"/>
      <c r="M16446" s="114"/>
      <c r="N16446" s="114"/>
      <c r="O16446" s="114"/>
      <c r="P16446" s="118"/>
      <c r="Q16446" s="118"/>
      <c r="R16446" s="118"/>
      <c r="S16446" s="118"/>
      <c r="T16446" s="118"/>
      <c r="U16446" s="118"/>
      <c r="V16446" s="118"/>
      <c r="W16446" s="118"/>
      <c r="X16446" s="118"/>
      <c r="Y16446" s="118"/>
      <c r="Z16446" s="118"/>
      <c r="AA16446" s="118"/>
      <c r="AB16446" s="118"/>
    </row>
    <row r="16447" spans="1:28">
      <c r="A16447" s="113"/>
      <c r="B16447" s="113"/>
      <c r="C16447" s="114"/>
      <c r="D16447" s="115"/>
      <c r="E16447" s="115"/>
      <c r="F16447" s="116"/>
      <c r="G16447" s="116"/>
      <c r="H16447" s="116"/>
      <c r="I16447" s="116"/>
      <c r="J16447" s="117"/>
      <c r="K16447" s="117"/>
      <c r="L16447" s="114"/>
      <c r="M16447" s="114"/>
      <c r="N16447" s="114"/>
      <c r="O16447" s="114"/>
      <c r="P16447" s="118"/>
      <c r="Q16447" s="118"/>
      <c r="R16447" s="118"/>
      <c r="S16447" s="118"/>
      <c r="T16447" s="118"/>
      <c r="U16447" s="118"/>
      <c r="V16447" s="118"/>
      <c r="W16447" s="118"/>
      <c r="X16447" s="118"/>
      <c r="Y16447" s="118"/>
      <c r="Z16447" s="118"/>
      <c r="AA16447" s="118"/>
      <c r="AB16447" s="118"/>
    </row>
    <row r="16448" spans="1:28">
      <c r="A16448" s="113"/>
      <c r="B16448" s="113"/>
      <c r="C16448" s="114"/>
      <c r="D16448" s="115"/>
      <c r="E16448" s="115"/>
      <c r="F16448" s="116"/>
      <c r="G16448" s="116"/>
      <c r="H16448" s="116"/>
      <c r="I16448" s="116"/>
      <c r="J16448" s="117"/>
      <c r="K16448" s="117"/>
      <c r="L16448" s="114"/>
      <c r="M16448" s="114"/>
      <c r="N16448" s="114"/>
      <c r="O16448" s="114"/>
      <c r="P16448" s="118"/>
      <c r="Q16448" s="118"/>
      <c r="R16448" s="118"/>
      <c r="S16448" s="118"/>
      <c r="T16448" s="118"/>
      <c r="U16448" s="118"/>
      <c r="V16448" s="118"/>
      <c r="W16448" s="118"/>
      <c r="X16448" s="118"/>
      <c r="Y16448" s="118"/>
      <c r="Z16448" s="118"/>
      <c r="AA16448" s="118"/>
      <c r="AB16448" s="118"/>
    </row>
    <row r="16449" spans="1:28">
      <c r="A16449" s="113"/>
      <c r="B16449" s="113"/>
      <c r="C16449" s="114"/>
      <c r="D16449" s="115"/>
      <c r="E16449" s="115"/>
      <c r="F16449" s="116"/>
      <c r="G16449" s="116"/>
      <c r="H16449" s="116"/>
      <c r="I16449" s="116"/>
      <c r="J16449" s="117"/>
      <c r="K16449" s="117"/>
      <c r="L16449" s="114"/>
      <c r="M16449" s="114"/>
      <c r="N16449" s="114"/>
      <c r="O16449" s="114"/>
      <c r="P16449" s="118"/>
      <c r="Q16449" s="118"/>
      <c r="R16449" s="118"/>
      <c r="S16449" s="118"/>
      <c r="T16449" s="118"/>
      <c r="U16449" s="118"/>
      <c r="V16449" s="118"/>
      <c r="W16449" s="118"/>
      <c r="X16449" s="118"/>
      <c r="Y16449" s="118"/>
      <c r="Z16449" s="118"/>
      <c r="AA16449" s="118"/>
      <c r="AB16449" s="118"/>
    </row>
    <row r="16450" spans="1:28">
      <c r="A16450" s="113"/>
      <c r="B16450" s="113"/>
      <c r="C16450" s="114"/>
      <c r="D16450" s="115"/>
      <c r="E16450" s="115"/>
      <c r="F16450" s="116"/>
      <c r="G16450" s="116"/>
      <c r="H16450" s="116"/>
      <c r="I16450" s="116"/>
      <c r="J16450" s="117"/>
      <c r="K16450" s="117"/>
      <c r="L16450" s="114"/>
      <c r="M16450" s="114"/>
      <c r="N16450" s="114"/>
      <c r="O16450" s="114"/>
      <c r="P16450" s="118"/>
      <c r="Q16450" s="118"/>
      <c r="R16450" s="118"/>
      <c r="S16450" s="118"/>
      <c r="T16450" s="118"/>
      <c r="U16450" s="118"/>
      <c r="V16450" s="118"/>
      <c r="W16450" s="118"/>
      <c r="X16450" s="118"/>
      <c r="Y16450" s="118"/>
      <c r="Z16450" s="118"/>
      <c r="AA16450" s="118"/>
      <c r="AB16450" s="118"/>
    </row>
    <row r="16451" spans="1:28">
      <c r="A16451" s="113"/>
      <c r="B16451" s="113"/>
      <c r="C16451" s="114"/>
      <c r="D16451" s="115"/>
      <c r="E16451" s="115"/>
      <c r="F16451" s="116"/>
      <c r="G16451" s="116"/>
      <c r="H16451" s="116"/>
      <c r="I16451" s="116"/>
      <c r="J16451" s="117"/>
      <c r="K16451" s="117"/>
      <c r="L16451" s="114"/>
      <c r="M16451" s="114"/>
      <c r="N16451" s="114"/>
      <c r="O16451" s="114"/>
      <c r="P16451" s="118"/>
      <c r="Q16451" s="118"/>
      <c r="R16451" s="118"/>
      <c r="S16451" s="118"/>
      <c r="T16451" s="118"/>
      <c r="U16451" s="118"/>
      <c r="V16451" s="118"/>
      <c r="W16451" s="118"/>
      <c r="X16451" s="118"/>
      <c r="Y16451" s="118"/>
      <c r="Z16451" s="118"/>
      <c r="AA16451" s="118"/>
      <c r="AB16451" s="118"/>
    </row>
    <row r="16452" spans="1:28">
      <c r="A16452" s="113"/>
      <c r="B16452" s="113"/>
      <c r="C16452" s="114"/>
      <c r="D16452" s="115"/>
      <c r="E16452" s="115"/>
      <c r="F16452" s="116"/>
      <c r="G16452" s="116"/>
      <c r="H16452" s="116"/>
      <c r="I16452" s="116"/>
      <c r="J16452" s="117"/>
      <c r="K16452" s="117"/>
      <c r="L16452" s="114"/>
      <c r="M16452" s="114"/>
      <c r="N16452" s="114"/>
      <c r="O16452" s="114"/>
      <c r="P16452" s="118"/>
      <c r="Q16452" s="118"/>
      <c r="R16452" s="118"/>
      <c r="S16452" s="118"/>
      <c r="T16452" s="118"/>
      <c r="U16452" s="118"/>
      <c r="V16452" s="118"/>
      <c r="W16452" s="118"/>
      <c r="X16452" s="118"/>
      <c r="Y16452" s="118"/>
      <c r="Z16452" s="118"/>
      <c r="AA16452" s="118"/>
      <c r="AB16452" s="118"/>
    </row>
    <row r="16453" spans="1:28">
      <c r="A16453" s="113"/>
      <c r="B16453" s="113"/>
      <c r="C16453" s="114"/>
      <c r="D16453" s="115"/>
      <c r="E16453" s="115"/>
      <c r="F16453" s="116"/>
      <c r="G16453" s="116"/>
      <c r="H16453" s="116"/>
      <c r="I16453" s="116"/>
      <c r="J16453" s="117"/>
      <c r="K16453" s="117"/>
      <c r="L16453" s="114"/>
      <c r="M16453" s="114"/>
      <c r="N16453" s="114"/>
      <c r="O16453" s="114"/>
      <c r="P16453" s="118"/>
      <c r="Q16453" s="118"/>
      <c r="R16453" s="118"/>
      <c r="S16453" s="118"/>
      <c r="T16453" s="118"/>
      <c r="U16453" s="118"/>
      <c r="V16453" s="118"/>
      <c r="W16453" s="118"/>
      <c r="X16453" s="118"/>
      <c r="Y16453" s="118"/>
      <c r="Z16453" s="118"/>
      <c r="AA16453" s="118"/>
      <c r="AB16453" s="118"/>
    </row>
    <row r="16454" spans="1:28">
      <c r="A16454" s="113"/>
      <c r="B16454" s="113"/>
      <c r="C16454" s="114"/>
      <c r="D16454" s="115"/>
      <c r="E16454" s="115"/>
      <c r="F16454" s="116"/>
      <c r="G16454" s="116"/>
      <c r="H16454" s="116"/>
      <c r="I16454" s="116"/>
      <c r="J16454" s="117"/>
      <c r="K16454" s="117"/>
      <c r="L16454" s="114"/>
      <c r="M16454" s="114"/>
      <c r="N16454" s="114"/>
      <c r="O16454" s="114"/>
      <c r="P16454" s="118"/>
      <c r="Q16454" s="118"/>
      <c r="R16454" s="118"/>
      <c r="S16454" s="118"/>
      <c r="T16454" s="118"/>
      <c r="U16454" s="118"/>
      <c r="V16454" s="118"/>
      <c r="W16454" s="118"/>
      <c r="X16454" s="118"/>
      <c r="Y16454" s="118"/>
      <c r="Z16454" s="118"/>
      <c r="AA16454" s="118"/>
      <c r="AB16454" s="118"/>
    </row>
    <row r="16455" spans="1:28">
      <c r="A16455" s="113"/>
      <c r="B16455" s="113"/>
      <c r="C16455" s="114"/>
      <c r="D16455" s="115"/>
      <c r="E16455" s="115"/>
      <c r="F16455" s="116"/>
      <c r="G16455" s="116"/>
      <c r="H16455" s="116"/>
      <c r="I16455" s="116"/>
      <c r="J16455" s="117"/>
      <c r="K16455" s="117"/>
      <c r="L16455" s="114"/>
      <c r="M16455" s="114"/>
      <c r="N16455" s="114"/>
      <c r="O16455" s="114"/>
      <c r="P16455" s="118"/>
      <c r="Q16455" s="118"/>
      <c r="R16455" s="118"/>
      <c r="S16455" s="118"/>
      <c r="T16455" s="118"/>
      <c r="U16455" s="118"/>
      <c r="V16455" s="118"/>
      <c r="W16455" s="118"/>
      <c r="X16455" s="118"/>
      <c r="Y16455" s="118"/>
      <c r="Z16455" s="118"/>
      <c r="AA16455" s="118"/>
      <c r="AB16455" s="118"/>
    </row>
    <row r="16456" spans="1:28">
      <c r="A16456" s="113"/>
      <c r="B16456" s="113"/>
      <c r="C16456" s="114"/>
      <c r="D16456" s="115"/>
      <c r="E16456" s="115"/>
      <c r="F16456" s="116"/>
      <c r="G16456" s="116"/>
      <c r="H16456" s="116"/>
      <c r="I16456" s="116"/>
      <c r="J16456" s="117"/>
      <c r="K16456" s="117"/>
      <c r="L16456" s="114"/>
      <c r="M16456" s="114"/>
      <c r="N16456" s="114"/>
      <c r="O16456" s="114"/>
      <c r="P16456" s="118"/>
      <c r="Q16456" s="118"/>
      <c r="R16456" s="118"/>
      <c r="S16456" s="118"/>
      <c r="T16456" s="118"/>
      <c r="U16456" s="118"/>
      <c r="V16456" s="118"/>
      <c r="W16456" s="118"/>
      <c r="X16456" s="118"/>
      <c r="Y16456" s="118"/>
      <c r="Z16456" s="118"/>
      <c r="AA16456" s="118"/>
      <c r="AB16456" s="118"/>
    </row>
    <row r="16457" spans="1:28">
      <c r="A16457" s="113"/>
      <c r="B16457" s="113"/>
      <c r="C16457" s="114"/>
      <c r="D16457" s="115"/>
      <c r="E16457" s="115"/>
      <c r="F16457" s="116"/>
      <c r="G16457" s="116"/>
      <c r="H16457" s="116"/>
      <c r="I16457" s="116"/>
      <c r="J16457" s="117"/>
      <c r="K16457" s="117"/>
      <c r="L16457" s="114"/>
      <c r="M16457" s="114"/>
      <c r="N16457" s="114"/>
      <c r="O16457" s="114"/>
      <c r="P16457" s="118"/>
      <c r="Q16457" s="118"/>
      <c r="R16457" s="118"/>
      <c r="S16457" s="118"/>
      <c r="T16457" s="118"/>
      <c r="U16457" s="118"/>
      <c r="V16457" s="118"/>
      <c r="W16457" s="118"/>
      <c r="X16457" s="118"/>
      <c r="Y16457" s="118"/>
      <c r="Z16457" s="118"/>
      <c r="AA16457" s="118"/>
      <c r="AB16457" s="118"/>
    </row>
    <row r="16458" spans="1:28">
      <c r="A16458" s="113"/>
      <c r="B16458" s="113"/>
      <c r="C16458" s="114"/>
      <c r="D16458" s="115"/>
      <c r="E16458" s="115"/>
      <c r="F16458" s="116"/>
      <c r="G16458" s="116"/>
      <c r="H16458" s="116"/>
      <c r="I16458" s="116"/>
      <c r="J16458" s="117"/>
      <c r="K16458" s="117"/>
      <c r="L16458" s="114"/>
      <c r="M16458" s="114"/>
      <c r="N16458" s="114"/>
      <c r="O16458" s="114"/>
      <c r="P16458" s="118"/>
      <c r="Q16458" s="118"/>
      <c r="R16458" s="118"/>
      <c r="S16458" s="118"/>
      <c r="T16458" s="118"/>
      <c r="U16458" s="118"/>
      <c r="V16458" s="118"/>
      <c r="W16458" s="118"/>
      <c r="X16458" s="118"/>
      <c r="Y16458" s="118"/>
      <c r="Z16458" s="118"/>
      <c r="AA16458" s="118"/>
      <c r="AB16458" s="118"/>
    </row>
    <row r="16459" spans="1:28">
      <c r="A16459" s="113"/>
      <c r="B16459" s="113"/>
      <c r="C16459" s="114"/>
      <c r="D16459" s="115"/>
      <c r="E16459" s="115"/>
      <c r="F16459" s="116"/>
      <c r="G16459" s="116"/>
      <c r="H16459" s="116"/>
      <c r="I16459" s="116"/>
      <c r="J16459" s="117"/>
      <c r="K16459" s="117"/>
      <c r="L16459" s="114"/>
      <c r="M16459" s="114"/>
      <c r="N16459" s="114"/>
      <c r="O16459" s="114"/>
      <c r="P16459" s="118"/>
      <c r="Q16459" s="118"/>
      <c r="R16459" s="118"/>
      <c r="S16459" s="118"/>
      <c r="T16459" s="118"/>
      <c r="U16459" s="118"/>
      <c r="V16459" s="118"/>
      <c r="W16459" s="118"/>
      <c r="X16459" s="118"/>
      <c r="Y16459" s="118"/>
      <c r="Z16459" s="118"/>
      <c r="AA16459" s="118"/>
      <c r="AB16459" s="118"/>
    </row>
    <row r="16460" spans="1:28">
      <c r="A16460" s="113"/>
      <c r="B16460" s="113"/>
      <c r="C16460" s="114"/>
      <c r="D16460" s="115"/>
      <c r="E16460" s="115"/>
      <c r="F16460" s="116"/>
      <c r="G16460" s="116"/>
      <c r="H16460" s="116"/>
      <c r="I16460" s="116"/>
      <c r="J16460" s="117"/>
      <c r="K16460" s="117"/>
      <c r="L16460" s="114"/>
      <c r="M16460" s="114"/>
      <c r="N16460" s="114"/>
      <c r="O16460" s="114"/>
      <c r="P16460" s="118"/>
      <c r="Q16460" s="118"/>
      <c r="R16460" s="118"/>
      <c r="S16460" s="118"/>
      <c r="T16460" s="118"/>
      <c r="U16460" s="118"/>
      <c r="V16460" s="118"/>
      <c r="W16460" s="118"/>
      <c r="X16460" s="118"/>
      <c r="Y16460" s="118"/>
      <c r="Z16460" s="118"/>
      <c r="AA16460" s="118"/>
      <c r="AB16460" s="118"/>
    </row>
    <row r="16461" spans="1:28">
      <c r="A16461" s="113"/>
      <c r="B16461" s="113"/>
      <c r="C16461" s="114"/>
      <c r="D16461" s="115"/>
      <c r="E16461" s="115"/>
      <c r="F16461" s="116"/>
      <c r="G16461" s="116"/>
      <c r="H16461" s="116"/>
      <c r="I16461" s="116"/>
      <c r="J16461" s="117"/>
      <c r="K16461" s="117"/>
      <c r="L16461" s="114"/>
      <c r="M16461" s="114"/>
      <c r="N16461" s="114"/>
      <c r="O16461" s="114"/>
      <c r="P16461" s="118"/>
      <c r="Q16461" s="118"/>
      <c r="R16461" s="118"/>
      <c r="S16461" s="118"/>
      <c r="T16461" s="118"/>
      <c r="U16461" s="118"/>
      <c r="V16461" s="118"/>
      <c r="W16461" s="118"/>
      <c r="X16461" s="118"/>
      <c r="Y16461" s="118"/>
      <c r="Z16461" s="118"/>
      <c r="AA16461" s="118"/>
      <c r="AB16461" s="118"/>
    </row>
    <row r="16462" spans="1:28">
      <c r="A16462" s="113"/>
      <c r="B16462" s="113"/>
      <c r="C16462" s="114"/>
      <c r="D16462" s="115"/>
      <c r="E16462" s="115"/>
      <c r="F16462" s="116"/>
      <c r="G16462" s="116"/>
      <c r="H16462" s="116"/>
      <c r="I16462" s="116"/>
      <c r="J16462" s="117"/>
      <c r="K16462" s="117"/>
      <c r="L16462" s="114"/>
      <c r="M16462" s="114"/>
      <c r="N16462" s="114"/>
      <c r="O16462" s="114"/>
      <c r="P16462" s="118"/>
      <c r="Q16462" s="118"/>
      <c r="R16462" s="118"/>
      <c r="S16462" s="118"/>
      <c r="T16462" s="118"/>
      <c r="U16462" s="118"/>
      <c r="V16462" s="118"/>
      <c r="W16462" s="118"/>
      <c r="X16462" s="118"/>
      <c r="Y16462" s="118"/>
      <c r="Z16462" s="118"/>
      <c r="AA16462" s="118"/>
      <c r="AB16462" s="118"/>
    </row>
    <row r="16463" spans="1:28">
      <c r="A16463" s="113"/>
      <c r="B16463" s="113"/>
      <c r="C16463" s="114"/>
      <c r="D16463" s="115"/>
      <c r="E16463" s="115"/>
      <c r="F16463" s="116"/>
      <c r="G16463" s="116"/>
      <c r="H16463" s="116"/>
      <c r="I16463" s="116"/>
      <c r="J16463" s="117"/>
      <c r="K16463" s="117"/>
      <c r="L16463" s="114"/>
      <c r="M16463" s="114"/>
      <c r="N16463" s="114"/>
      <c r="O16463" s="114"/>
      <c r="P16463" s="118"/>
      <c r="Q16463" s="118"/>
      <c r="R16463" s="118"/>
      <c r="S16463" s="118"/>
      <c r="T16463" s="118"/>
      <c r="U16463" s="118"/>
      <c r="V16463" s="118"/>
      <c r="W16463" s="118"/>
      <c r="X16463" s="118"/>
      <c r="Y16463" s="118"/>
      <c r="Z16463" s="118"/>
      <c r="AA16463" s="118"/>
      <c r="AB16463" s="118"/>
    </row>
    <row r="16464" spans="1:28">
      <c r="A16464" s="113"/>
      <c r="B16464" s="113"/>
      <c r="C16464" s="114"/>
      <c r="D16464" s="115"/>
      <c r="E16464" s="115"/>
      <c r="F16464" s="116"/>
      <c r="G16464" s="116"/>
      <c r="H16464" s="116"/>
      <c r="I16464" s="116"/>
      <c r="J16464" s="117"/>
      <c r="K16464" s="117"/>
      <c r="L16464" s="114"/>
      <c r="M16464" s="114"/>
      <c r="N16464" s="114"/>
      <c r="O16464" s="114"/>
      <c r="P16464" s="118"/>
      <c r="Q16464" s="118"/>
      <c r="R16464" s="118"/>
      <c r="S16464" s="118"/>
      <c r="T16464" s="118"/>
      <c r="U16464" s="118"/>
      <c r="V16464" s="118"/>
      <c r="W16464" s="118"/>
      <c r="X16464" s="118"/>
      <c r="Y16464" s="118"/>
      <c r="Z16464" s="118"/>
      <c r="AA16464" s="118"/>
      <c r="AB16464" s="118"/>
    </row>
    <row r="16465" spans="1:28">
      <c r="A16465" s="113"/>
      <c r="B16465" s="113"/>
      <c r="C16465" s="114"/>
      <c r="D16465" s="115"/>
      <c r="E16465" s="115"/>
      <c r="F16465" s="116"/>
      <c r="G16465" s="116"/>
      <c r="H16465" s="116"/>
      <c r="I16465" s="116"/>
      <c r="J16465" s="117"/>
      <c r="K16465" s="117"/>
      <c r="L16465" s="114"/>
      <c r="M16465" s="114"/>
      <c r="N16465" s="114"/>
      <c r="O16465" s="114"/>
      <c r="P16465" s="118"/>
      <c r="Q16465" s="118"/>
      <c r="R16465" s="118"/>
      <c r="S16465" s="118"/>
      <c r="T16465" s="118"/>
      <c r="U16465" s="118"/>
      <c r="V16465" s="118"/>
      <c r="W16465" s="118"/>
      <c r="X16465" s="118"/>
      <c r="Y16465" s="118"/>
      <c r="Z16465" s="118"/>
      <c r="AA16465" s="118"/>
      <c r="AB16465" s="118"/>
    </row>
    <row r="16466" spans="1:28">
      <c r="A16466" s="113"/>
      <c r="B16466" s="113"/>
      <c r="C16466" s="114"/>
      <c r="D16466" s="115"/>
      <c r="E16466" s="115"/>
      <c r="F16466" s="116"/>
      <c r="G16466" s="116"/>
      <c r="H16466" s="116"/>
      <c r="I16466" s="116"/>
      <c r="J16466" s="117"/>
      <c r="K16466" s="117"/>
      <c r="L16466" s="114"/>
      <c r="M16466" s="114"/>
      <c r="N16466" s="114"/>
      <c r="O16466" s="114"/>
      <c r="P16466" s="118"/>
      <c r="Q16466" s="118"/>
      <c r="R16466" s="118"/>
      <c r="S16466" s="118"/>
      <c r="T16466" s="118"/>
      <c r="U16466" s="118"/>
      <c r="V16466" s="118"/>
      <c r="W16466" s="118"/>
      <c r="X16466" s="118"/>
      <c r="Y16466" s="118"/>
      <c r="Z16466" s="118"/>
      <c r="AA16466" s="118"/>
      <c r="AB16466" s="118"/>
    </row>
    <row r="16467" spans="1:28">
      <c r="A16467" s="113"/>
      <c r="B16467" s="113"/>
      <c r="C16467" s="114"/>
      <c r="D16467" s="115"/>
      <c r="E16467" s="115"/>
      <c r="F16467" s="116"/>
      <c r="G16467" s="116"/>
      <c r="H16467" s="116"/>
      <c r="I16467" s="116"/>
      <c r="J16467" s="117"/>
      <c r="K16467" s="117"/>
      <c r="L16467" s="114"/>
      <c r="M16467" s="114"/>
      <c r="N16467" s="114"/>
      <c r="O16467" s="114"/>
      <c r="P16467" s="118"/>
      <c r="Q16467" s="118"/>
      <c r="R16467" s="118"/>
      <c r="S16467" s="118"/>
      <c r="T16467" s="118"/>
      <c r="U16467" s="118"/>
      <c r="V16467" s="118"/>
      <c r="W16467" s="118"/>
      <c r="X16467" s="118"/>
      <c r="Y16467" s="118"/>
      <c r="Z16467" s="118"/>
      <c r="AA16467" s="118"/>
      <c r="AB16467" s="118"/>
    </row>
    <row r="16468" spans="1:28">
      <c r="A16468" s="113"/>
      <c r="B16468" s="113"/>
      <c r="C16468" s="114"/>
      <c r="D16468" s="115"/>
      <c r="E16468" s="115"/>
      <c r="F16468" s="116"/>
      <c r="G16468" s="116"/>
      <c r="H16468" s="116"/>
      <c r="I16468" s="116"/>
      <c r="J16468" s="117"/>
      <c r="K16468" s="117"/>
      <c r="L16468" s="114"/>
      <c r="M16468" s="114"/>
      <c r="N16468" s="114"/>
      <c r="O16468" s="114"/>
      <c r="P16468" s="118"/>
      <c r="Q16468" s="118"/>
      <c r="R16468" s="118"/>
      <c r="S16468" s="118"/>
      <c r="T16468" s="118"/>
      <c r="U16468" s="118"/>
      <c r="V16468" s="118"/>
      <c r="W16468" s="118"/>
      <c r="X16468" s="118"/>
      <c r="Y16468" s="118"/>
      <c r="Z16468" s="118"/>
      <c r="AA16468" s="118"/>
      <c r="AB16468" s="118"/>
    </row>
    <row r="16469" spans="1:28">
      <c r="A16469" s="113"/>
      <c r="B16469" s="113"/>
      <c r="C16469" s="114"/>
      <c r="D16469" s="115"/>
      <c r="E16469" s="115"/>
      <c r="F16469" s="116"/>
      <c r="G16469" s="116"/>
      <c r="H16469" s="116"/>
      <c r="I16469" s="116"/>
      <c r="J16469" s="117"/>
      <c r="K16469" s="117"/>
      <c r="L16469" s="114"/>
      <c r="M16469" s="114"/>
      <c r="N16469" s="114"/>
      <c r="O16469" s="114"/>
      <c r="P16469" s="118"/>
      <c r="Q16469" s="118"/>
      <c r="R16469" s="118"/>
      <c r="S16469" s="118"/>
      <c r="T16469" s="118"/>
      <c r="U16469" s="118"/>
      <c r="V16469" s="118"/>
      <c r="W16469" s="118"/>
      <c r="X16469" s="118"/>
      <c r="Y16469" s="118"/>
      <c r="Z16469" s="118"/>
      <c r="AA16469" s="118"/>
      <c r="AB16469" s="118"/>
    </row>
    <row r="16470" spans="1:28">
      <c r="A16470" s="113"/>
      <c r="B16470" s="113"/>
      <c r="C16470" s="114"/>
      <c r="D16470" s="115"/>
      <c r="E16470" s="115"/>
      <c r="F16470" s="116"/>
      <c r="G16470" s="116"/>
      <c r="H16470" s="116"/>
      <c r="I16470" s="116"/>
      <c r="J16470" s="117"/>
      <c r="K16470" s="117"/>
      <c r="L16470" s="114"/>
      <c r="M16470" s="114"/>
      <c r="N16470" s="114"/>
      <c r="O16470" s="114"/>
      <c r="P16470" s="118"/>
      <c r="Q16470" s="118"/>
      <c r="R16470" s="118"/>
      <c r="S16470" s="118"/>
      <c r="T16470" s="118"/>
      <c r="U16470" s="118"/>
      <c r="V16470" s="118"/>
      <c r="W16470" s="118"/>
      <c r="X16470" s="118"/>
      <c r="Y16470" s="118"/>
      <c r="Z16470" s="118"/>
      <c r="AA16470" s="118"/>
      <c r="AB16470" s="118"/>
    </row>
    <row r="16471" spans="1:28">
      <c r="A16471" s="113"/>
      <c r="B16471" s="113"/>
      <c r="C16471" s="114"/>
      <c r="D16471" s="115"/>
      <c r="E16471" s="115"/>
      <c r="F16471" s="116"/>
      <c r="G16471" s="116"/>
      <c r="H16471" s="116"/>
      <c r="I16471" s="116"/>
      <c r="J16471" s="117"/>
      <c r="K16471" s="117"/>
      <c r="L16471" s="114"/>
      <c r="M16471" s="114"/>
      <c r="N16471" s="114"/>
      <c r="O16471" s="114"/>
      <c r="P16471" s="118"/>
      <c r="Q16471" s="118"/>
      <c r="R16471" s="118"/>
      <c r="S16471" s="118"/>
      <c r="T16471" s="118"/>
      <c r="U16471" s="118"/>
      <c r="V16471" s="118"/>
      <c r="W16471" s="118"/>
      <c r="X16471" s="118"/>
      <c r="Y16471" s="118"/>
      <c r="Z16471" s="118"/>
      <c r="AA16471" s="118"/>
      <c r="AB16471" s="118"/>
    </row>
    <row r="16472" spans="1:28">
      <c r="A16472" s="113"/>
      <c r="B16472" s="113"/>
      <c r="C16472" s="114"/>
      <c r="D16472" s="115"/>
      <c r="E16472" s="115"/>
      <c r="F16472" s="116"/>
      <c r="G16472" s="116"/>
      <c r="H16472" s="116"/>
      <c r="I16472" s="116"/>
      <c r="J16472" s="117"/>
      <c r="K16472" s="117"/>
      <c r="L16472" s="114"/>
      <c r="M16472" s="114"/>
      <c r="N16472" s="114"/>
      <c r="O16472" s="114"/>
      <c r="P16472" s="118"/>
      <c r="Q16472" s="118"/>
      <c r="R16472" s="118"/>
      <c r="S16472" s="118"/>
      <c r="T16472" s="118"/>
      <c r="U16472" s="118"/>
      <c r="V16472" s="118"/>
      <c r="W16472" s="118"/>
      <c r="X16472" s="118"/>
      <c r="Y16472" s="118"/>
      <c r="Z16472" s="118"/>
      <c r="AA16472" s="118"/>
      <c r="AB16472" s="118"/>
    </row>
    <row r="16473" spans="1:28">
      <c r="A16473" s="113"/>
      <c r="B16473" s="113"/>
      <c r="C16473" s="114"/>
      <c r="D16473" s="115"/>
      <c r="E16473" s="115"/>
      <c r="F16473" s="116"/>
      <c r="G16473" s="116"/>
      <c r="H16473" s="116"/>
      <c r="I16473" s="116"/>
      <c r="J16473" s="117"/>
      <c r="K16473" s="117"/>
      <c r="L16473" s="114"/>
      <c r="M16473" s="114"/>
      <c r="N16473" s="114"/>
      <c r="O16473" s="114"/>
      <c r="P16473" s="118"/>
      <c r="Q16473" s="118"/>
      <c r="R16473" s="118"/>
      <c r="S16473" s="118"/>
      <c r="T16473" s="118"/>
      <c r="U16473" s="118"/>
      <c r="V16473" s="118"/>
      <c r="W16473" s="118"/>
      <c r="X16473" s="118"/>
      <c r="Y16473" s="118"/>
      <c r="Z16473" s="118"/>
      <c r="AA16473" s="118"/>
      <c r="AB16473" s="118"/>
    </row>
    <row r="16474" spans="1:28">
      <c r="A16474" s="113"/>
      <c r="B16474" s="113"/>
      <c r="C16474" s="114"/>
      <c r="D16474" s="115"/>
      <c r="E16474" s="115"/>
      <c r="F16474" s="116"/>
      <c r="G16474" s="116"/>
      <c r="H16474" s="116"/>
      <c r="I16474" s="116"/>
      <c r="J16474" s="117"/>
      <c r="K16474" s="117"/>
      <c r="L16474" s="114"/>
      <c r="M16474" s="114"/>
      <c r="N16474" s="114"/>
      <c r="O16474" s="114"/>
      <c r="P16474" s="118"/>
      <c r="Q16474" s="118"/>
      <c r="R16474" s="118"/>
      <c r="S16474" s="118"/>
      <c r="T16474" s="118"/>
      <c r="U16474" s="118"/>
      <c r="V16474" s="118"/>
      <c r="W16474" s="118"/>
      <c r="X16474" s="118"/>
      <c r="Y16474" s="118"/>
      <c r="Z16474" s="118"/>
      <c r="AA16474" s="118"/>
      <c r="AB16474" s="118"/>
    </row>
    <row r="16475" spans="1:28">
      <c r="A16475" s="113"/>
      <c r="B16475" s="113"/>
      <c r="C16475" s="114"/>
      <c r="D16475" s="115"/>
      <c r="E16475" s="115"/>
      <c r="F16475" s="116"/>
      <c r="G16475" s="116"/>
      <c r="H16475" s="116"/>
      <c r="I16475" s="116"/>
      <c r="J16475" s="117"/>
      <c r="K16475" s="117"/>
      <c r="L16475" s="114"/>
      <c r="M16475" s="114"/>
      <c r="N16475" s="114"/>
      <c r="O16475" s="114"/>
      <c r="P16475" s="118"/>
      <c r="Q16475" s="118"/>
      <c r="R16475" s="118"/>
      <c r="S16475" s="118"/>
      <c r="T16475" s="118"/>
      <c r="U16475" s="118"/>
      <c r="V16475" s="118"/>
      <c r="W16475" s="118"/>
      <c r="X16475" s="118"/>
      <c r="Y16475" s="118"/>
      <c r="Z16475" s="118"/>
      <c r="AA16475" s="118"/>
      <c r="AB16475" s="118"/>
    </row>
    <row r="16476" spans="1:28">
      <c r="A16476" s="113"/>
      <c r="B16476" s="113"/>
      <c r="C16476" s="114"/>
      <c r="D16476" s="115"/>
      <c r="E16476" s="115"/>
      <c r="F16476" s="116"/>
      <c r="G16476" s="116"/>
      <c r="H16476" s="116"/>
      <c r="I16476" s="116"/>
      <c r="J16476" s="117"/>
      <c r="K16476" s="117"/>
      <c r="L16476" s="114"/>
      <c r="M16476" s="114"/>
      <c r="N16476" s="114"/>
      <c r="O16476" s="114"/>
      <c r="P16476" s="118"/>
      <c r="Q16476" s="118"/>
      <c r="R16476" s="118"/>
      <c r="S16476" s="118"/>
      <c r="T16476" s="118"/>
      <c r="U16476" s="118"/>
      <c r="V16476" s="118"/>
      <c r="W16476" s="118"/>
      <c r="X16476" s="118"/>
      <c r="Y16476" s="118"/>
      <c r="Z16476" s="118"/>
      <c r="AA16476" s="118"/>
      <c r="AB16476" s="118"/>
    </row>
    <row r="16477" spans="1:28">
      <c r="A16477" s="113"/>
      <c r="B16477" s="113"/>
      <c r="C16477" s="114"/>
      <c r="D16477" s="115"/>
      <c r="E16477" s="115"/>
      <c r="F16477" s="116"/>
      <c r="G16477" s="116"/>
      <c r="H16477" s="116"/>
      <c r="I16477" s="116"/>
      <c r="J16477" s="117"/>
      <c r="K16477" s="117"/>
      <c r="L16477" s="114"/>
      <c r="M16477" s="114"/>
      <c r="N16477" s="114"/>
      <c r="O16477" s="114"/>
      <c r="P16477" s="118"/>
      <c r="Q16477" s="118"/>
      <c r="R16477" s="118"/>
      <c r="S16477" s="118"/>
      <c r="T16477" s="118"/>
      <c r="U16477" s="118"/>
      <c r="V16477" s="118"/>
      <c r="W16477" s="118"/>
      <c r="X16477" s="118"/>
      <c r="Y16477" s="118"/>
      <c r="Z16477" s="118"/>
      <c r="AA16477" s="118"/>
      <c r="AB16477" s="118"/>
    </row>
    <row r="16478" spans="1:28">
      <c r="A16478" s="113"/>
      <c r="B16478" s="113"/>
      <c r="C16478" s="114"/>
      <c r="D16478" s="115"/>
      <c r="E16478" s="115"/>
      <c r="F16478" s="116"/>
      <c r="G16478" s="116"/>
      <c r="H16478" s="116"/>
      <c r="I16478" s="116"/>
      <c r="J16478" s="117"/>
      <c r="K16478" s="117"/>
      <c r="L16478" s="114"/>
      <c r="M16478" s="114"/>
      <c r="N16478" s="114"/>
      <c r="O16478" s="114"/>
      <c r="P16478" s="118"/>
      <c r="Q16478" s="118"/>
      <c r="R16478" s="118"/>
      <c r="S16478" s="118"/>
      <c r="T16478" s="118"/>
      <c r="U16478" s="118"/>
      <c r="V16478" s="118"/>
      <c r="W16478" s="118"/>
      <c r="X16478" s="118"/>
      <c r="Y16478" s="118"/>
      <c r="Z16478" s="118"/>
      <c r="AA16478" s="118"/>
      <c r="AB16478" s="118"/>
    </row>
    <row r="16479" spans="1:28">
      <c r="A16479" s="113"/>
      <c r="B16479" s="113"/>
      <c r="C16479" s="114"/>
      <c r="D16479" s="115"/>
      <c r="E16479" s="115"/>
      <c r="F16479" s="116"/>
      <c r="G16479" s="116"/>
      <c r="H16479" s="116"/>
      <c r="I16479" s="116"/>
      <c r="J16479" s="117"/>
      <c r="K16479" s="117"/>
      <c r="L16479" s="114"/>
      <c r="M16479" s="114"/>
      <c r="N16479" s="114"/>
      <c r="O16479" s="114"/>
      <c r="P16479" s="118"/>
      <c r="Q16479" s="118"/>
      <c r="R16479" s="118"/>
      <c r="S16479" s="118"/>
      <c r="T16479" s="118"/>
      <c r="U16479" s="118"/>
      <c r="V16479" s="118"/>
      <c r="W16479" s="118"/>
      <c r="X16479" s="118"/>
      <c r="Y16479" s="118"/>
      <c r="Z16479" s="118"/>
      <c r="AA16479" s="118"/>
      <c r="AB16479" s="118"/>
    </row>
    <row r="16480" spans="1:28">
      <c r="A16480" s="113"/>
      <c r="B16480" s="113"/>
      <c r="C16480" s="114"/>
      <c r="D16480" s="115"/>
      <c r="E16480" s="115"/>
      <c r="F16480" s="116"/>
      <c r="G16480" s="116"/>
      <c r="H16480" s="116"/>
      <c r="I16480" s="116"/>
      <c r="J16480" s="117"/>
      <c r="K16480" s="117"/>
      <c r="L16480" s="114"/>
      <c r="M16480" s="114"/>
      <c r="N16480" s="114"/>
      <c r="O16480" s="114"/>
      <c r="P16480" s="118"/>
      <c r="Q16480" s="118"/>
      <c r="R16480" s="118"/>
      <c r="S16480" s="118"/>
      <c r="T16480" s="118"/>
      <c r="U16480" s="118"/>
      <c r="V16480" s="118"/>
      <c r="W16480" s="118"/>
      <c r="X16480" s="118"/>
      <c r="Y16480" s="118"/>
      <c r="Z16480" s="118"/>
      <c r="AA16480" s="118"/>
      <c r="AB16480" s="118"/>
    </row>
    <row r="16481" spans="1:28">
      <c r="A16481" s="113"/>
      <c r="B16481" s="113"/>
      <c r="C16481" s="114"/>
      <c r="D16481" s="115"/>
      <c r="E16481" s="115"/>
      <c r="F16481" s="116"/>
      <c r="G16481" s="116"/>
      <c r="H16481" s="116"/>
      <c r="I16481" s="116"/>
      <c r="J16481" s="117"/>
      <c r="K16481" s="117"/>
      <c r="L16481" s="114"/>
      <c r="M16481" s="114"/>
      <c r="N16481" s="114"/>
      <c r="O16481" s="114"/>
      <c r="P16481" s="118"/>
      <c r="Q16481" s="118"/>
      <c r="R16481" s="118"/>
      <c r="S16481" s="118"/>
      <c r="T16481" s="118"/>
      <c r="U16481" s="118"/>
      <c r="V16481" s="118"/>
      <c r="W16481" s="118"/>
      <c r="X16481" s="118"/>
      <c r="Y16481" s="118"/>
      <c r="Z16481" s="118"/>
      <c r="AA16481" s="118"/>
      <c r="AB16481" s="118"/>
    </row>
    <row r="16482" spans="1:28">
      <c r="A16482" s="113"/>
      <c r="B16482" s="113"/>
      <c r="C16482" s="114"/>
      <c r="D16482" s="115"/>
      <c r="E16482" s="115"/>
      <c r="F16482" s="116"/>
      <c r="G16482" s="116"/>
      <c r="H16482" s="116"/>
      <c r="I16482" s="116"/>
      <c r="J16482" s="117"/>
      <c r="K16482" s="117"/>
      <c r="L16482" s="114"/>
      <c r="M16482" s="114"/>
      <c r="N16482" s="114"/>
      <c r="O16482" s="114"/>
      <c r="P16482" s="118"/>
      <c r="Q16482" s="118"/>
      <c r="R16482" s="118"/>
      <c r="S16482" s="118"/>
      <c r="T16482" s="118"/>
      <c r="U16482" s="118"/>
      <c r="V16482" s="118"/>
      <c r="W16482" s="118"/>
      <c r="X16482" s="118"/>
      <c r="Y16482" s="118"/>
      <c r="Z16482" s="118"/>
      <c r="AA16482" s="118"/>
      <c r="AB16482" s="118"/>
    </row>
    <row r="16483" spans="1:28">
      <c r="A16483" s="113"/>
      <c r="B16483" s="113"/>
      <c r="C16483" s="114"/>
      <c r="D16483" s="115"/>
      <c r="E16483" s="115"/>
      <c r="F16483" s="116"/>
      <c r="G16483" s="116"/>
      <c r="H16483" s="116"/>
      <c r="I16483" s="116"/>
      <c r="J16483" s="117"/>
      <c r="K16483" s="117"/>
      <c r="L16483" s="114"/>
      <c r="M16483" s="114"/>
      <c r="N16483" s="114"/>
      <c r="O16483" s="114"/>
      <c r="P16483" s="118"/>
      <c r="Q16483" s="118"/>
      <c r="R16483" s="118"/>
      <c r="S16483" s="118"/>
      <c r="T16483" s="118"/>
      <c r="U16483" s="118"/>
      <c r="V16483" s="118"/>
      <c r="W16483" s="118"/>
      <c r="X16483" s="118"/>
      <c r="Y16483" s="118"/>
      <c r="Z16483" s="118"/>
      <c r="AA16483" s="118"/>
      <c r="AB16483" s="118"/>
    </row>
    <row r="16484" spans="1:28">
      <c r="A16484" s="113"/>
      <c r="B16484" s="113"/>
      <c r="C16484" s="114"/>
      <c r="D16484" s="115"/>
      <c r="E16484" s="115"/>
      <c r="F16484" s="116"/>
      <c r="G16484" s="116"/>
      <c r="H16484" s="116"/>
      <c r="I16484" s="116"/>
      <c r="J16484" s="117"/>
      <c r="K16484" s="117"/>
      <c r="L16484" s="114"/>
      <c r="M16484" s="114"/>
      <c r="N16484" s="114"/>
      <c r="O16484" s="114"/>
      <c r="P16484" s="118"/>
      <c r="Q16484" s="118"/>
      <c r="R16484" s="118"/>
      <c r="S16484" s="118"/>
      <c r="T16484" s="118"/>
      <c r="U16484" s="118"/>
      <c r="V16484" s="118"/>
      <c r="W16484" s="118"/>
      <c r="X16484" s="118"/>
      <c r="Y16484" s="118"/>
      <c r="Z16484" s="118"/>
      <c r="AA16484" s="118"/>
      <c r="AB16484" s="118"/>
    </row>
    <row r="16485" spans="1:28">
      <c r="A16485" s="113"/>
      <c r="B16485" s="113"/>
      <c r="C16485" s="114"/>
      <c r="D16485" s="115"/>
      <c r="E16485" s="115"/>
      <c r="F16485" s="116"/>
      <c r="G16485" s="116"/>
      <c r="H16485" s="116"/>
      <c r="I16485" s="116"/>
      <c r="J16485" s="117"/>
      <c r="K16485" s="117"/>
      <c r="L16485" s="114"/>
      <c r="M16485" s="114"/>
      <c r="N16485" s="114"/>
      <c r="O16485" s="114"/>
      <c r="P16485" s="118"/>
      <c r="Q16485" s="118"/>
      <c r="R16485" s="118"/>
      <c r="S16485" s="118"/>
      <c r="T16485" s="118"/>
      <c r="U16485" s="118"/>
      <c r="V16485" s="118"/>
      <c r="W16485" s="118"/>
      <c r="X16485" s="118"/>
      <c r="Y16485" s="118"/>
      <c r="Z16485" s="118"/>
      <c r="AA16485" s="118"/>
      <c r="AB16485" s="118"/>
    </row>
    <row r="16486" spans="1:28">
      <c r="A16486" s="113"/>
      <c r="B16486" s="113"/>
      <c r="C16486" s="114"/>
      <c r="D16486" s="115"/>
      <c r="E16486" s="115"/>
      <c r="F16486" s="116"/>
      <c r="G16486" s="116"/>
      <c r="H16486" s="116"/>
      <c r="I16486" s="116"/>
      <c r="J16486" s="117"/>
      <c r="K16486" s="117"/>
      <c r="L16486" s="114"/>
      <c r="M16486" s="114"/>
      <c r="N16486" s="114"/>
      <c r="O16486" s="114"/>
      <c r="P16486" s="118"/>
      <c r="Q16486" s="118"/>
      <c r="R16486" s="118"/>
      <c r="S16486" s="118"/>
      <c r="T16486" s="118"/>
      <c r="U16486" s="118"/>
      <c r="V16486" s="118"/>
      <c r="W16486" s="118"/>
      <c r="X16486" s="118"/>
      <c r="Y16486" s="118"/>
      <c r="Z16486" s="118"/>
      <c r="AA16486" s="118"/>
      <c r="AB16486" s="118"/>
    </row>
    <row r="16487" spans="1:28">
      <c r="A16487" s="113"/>
      <c r="B16487" s="113"/>
      <c r="C16487" s="114"/>
      <c r="D16487" s="115"/>
      <c r="E16487" s="115"/>
      <c r="F16487" s="116"/>
      <c r="G16487" s="116"/>
      <c r="H16487" s="116"/>
      <c r="I16487" s="116"/>
      <c r="J16487" s="117"/>
      <c r="K16487" s="117"/>
      <c r="L16487" s="114"/>
      <c r="M16487" s="114"/>
      <c r="N16487" s="114"/>
      <c r="O16487" s="114"/>
      <c r="P16487" s="118"/>
      <c r="Q16487" s="118"/>
      <c r="R16487" s="118"/>
      <c r="S16487" s="118"/>
      <c r="T16487" s="118"/>
      <c r="U16487" s="118"/>
      <c r="V16487" s="118"/>
      <c r="W16487" s="118"/>
      <c r="X16487" s="118"/>
      <c r="Y16487" s="118"/>
      <c r="Z16487" s="118"/>
      <c r="AA16487" s="118"/>
      <c r="AB16487" s="118"/>
    </row>
    <row r="16488" spans="1:28">
      <c r="A16488" s="113"/>
      <c r="B16488" s="113"/>
      <c r="C16488" s="114"/>
      <c r="D16488" s="115"/>
      <c r="E16488" s="115"/>
      <c r="F16488" s="116"/>
      <c r="G16488" s="116"/>
      <c r="H16488" s="116"/>
      <c r="I16488" s="116"/>
      <c r="J16488" s="117"/>
      <c r="K16488" s="117"/>
      <c r="L16488" s="114"/>
      <c r="M16488" s="114"/>
      <c r="N16488" s="114"/>
      <c r="O16488" s="114"/>
      <c r="P16488" s="118"/>
      <c r="Q16488" s="118"/>
      <c r="R16488" s="118"/>
      <c r="S16488" s="118"/>
      <c r="T16488" s="118"/>
      <c r="U16488" s="118"/>
      <c r="V16488" s="118"/>
      <c r="W16488" s="118"/>
      <c r="X16488" s="118"/>
      <c r="Y16488" s="118"/>
      <c r="Z16488" s="118"/>
      <c r="AA16488" s="118"/>
      <c r="AB16488" s="118"/>
    </row>
    <row r="16489" spans="1:28">
      <c r="A16489" s="113"/>
      <c r="B16489" s="113"/>
      <c r="C16489" s="114"/>
      <c r="D16489" s="115"/>
      <c r="E16489" s="115"/>
      <c r="F16489" s="116"/>
      <c r="G16489" s="116"/>
      <c r="H16489" s="116"/>
      <c r="I16489" s="116"/>
      <c r="J16489" s="117"/>
      <c r="K16489" s="117"/>
      <c r="L16489" s="114"/>
      <c r="M16489" s="114"/>
      <c r="N16489" s="114"/>
      <c r="O16489" s="114"/>
      <c r="P16489" s="118"/>
      <c r="Q16489" s="118"/>
      <c r="R16489" s="118"/>
      <c r="S16489" s="118"/>
      <c r="T16489" s="118"/>
      <c r="U16489" s="118"/>
      <c r="V16489" s="118"/>
      <c r="W16489" s="118"/>
      <c r="X16489" s="118"/>
      <c r="Y16489" s="118"/>
      <c r="Z16489" s="118"/>
      <c r="AA16489" s="118"/>
      <c r="AB16489" s="118"/>
    </row>
    <row r="16490" spans="1:28">
      <c r="A16490" s="113"/>
      <c r="B16490" s="113"/>
      <c r="C16490" s="114"/>
      <c r="D16490" s="115"/>
      <c r="E16490" s="115"/>
      <c r="F16490" s="116"/>
      <c r="G16490" s="116"/>
      <c r="H16490" s="116"/>
      <c r="I16490" s="116"/>
      <c r="J16490" s="117"/>
      <c r="K16490" s="117"/>
      <c r="L16490" s="114"/>
      <c r="M16490" s="114"/>
      <c r="N16490" s="114"/>
      <c r="O16490" s="114"/>
      <c r="P16490" s="118"/>
      <c r="Q16490" s="118"/>
      <c r="R16490" s="118"/>
      <c r="S16490" s="118"/>
      <c r="T16490" s="118"/>
      <c r="U16490" s="118"/>
      <c r="V16490" s="118"/>
      <c r="W16490" s="118"/>
      <c r="X16490" s="118"/>
      <c r="Y16490" s="118"/>
      <c r="Z16490" s="118"/>
      <c r="AA16490" s="118"/>
      <c r="AB16490" s="118"/>
    </row>
    <row r="16491" spans="1:28">
      <c r="A16491" s="113"/>
      <c r="B16491" s="113"/>
      <c r="C16491" s="114"/>
      <c r="D16491" s="115"/>
      <c r="E16491" s="115"/>
      <c r="F16491" s="116"/>
      <c r="G16491" s="116"/>
      <c r="H16491" s="116"/>
      <c r="I16491" s="116"/>
      <c r="J16491" s="117"/>
      <c r="K16491" s="117"/>
      <c r="L16491" s="114"/>
      <c r="M16491" s="114"/>
      <c r="N16491" s="114"/>
      <c r="O16491" s="114"/>
      <c r="P16491" s="118"/>
      <c r="Q16491" s="118"/>
      <c r="R16491" s="118"/>
      <c r="S16491" s="118"/>
      <c r="T16491" s="118"/>
      <c r="U16491" s="118"/>
      <c r="V16491" s="118"/>
      <c r="W16491" s="118"/>
      <c r="X16491" s="118"/>
      <c r="Y16491" s="118"/>
      <c r="Z16491" s="118"/>
      <c r="AA16491" s="118"/>
      <c r="AB16491" s="118"/>
    </row>
    <row r="16492" spans="1:28">
      <c r="A16492" s="113"/>
      <c r="B16492" s="113"/>
      <c r="C16492" s="114"/>
      <c r="D16492" s="115"/>
      <c r="E16492" s="115"/>
      <c r="F16492" s="116"/>
      <c r="G16492" s="116"/>
      <c r="H16492" s="116"/>
      <c r="I16492" s="116"/>
      <c r="J16492" s="117"/>
      <c r="K16492" s="117"/>
      <c r="L16492" s="114"/>
      <c r="M16492" s="114"/>
      <c r="N16492" s="114"/>
      <c r="O16492" s="114"/>
      <c r="P16492" s="118"/>
      <c r="Q16492" s="118"/>
      <c r="R16492" s="118"/>
      <c r="S16492" s="118"/>
      <c r="T16492" s="118"/>
      <c r="U16492" s="118"/>
      <c r="V16492" s="118"/>
      <c r="W16492" s="118"/>
      <c r="X16492" s="118"/>
      <c r="Y16492" s="118"/>
      <c r="Z16492" s="118"/>
      <c r="AA16492" s="118"/>
      <c r="AB16492" s="118"/>
    </row>
    <row r="16493" spans="1:28">
      <c r="A16493" s="113"/>
      <c r="B16493" s="113"/>
      <c r="C16493" s="114"/>
      <c r="D16493" s="115"/>
      <c r="E16493" s="115"/>
      <c r="F16493" s="116"/>
      <c r="G16493" s="116"/>
      <c r="H16493" s="116"/>
      <c r="I16493" s="116"/>
      <c r="J16493" s="117"/>
      <c r="K16493" s="117"/>
      <c r="L16493" s="114"/>
      <c r="M16493" s="114"/>
      <c r="N16493" s="114"/>
      <c r="O16493" s="114"/>
      <c r="P16493" s="118"/>
      <c r="Q16493" s="118"/>
      <c r="R16493" s="118"/>
      <c r="S16493" s="118"/>
      <c r="T16493" s="118"/>
      <c r="U16493" s="118"/>
      <c r="V16493" s="118"/>
      <c r="W16493" s="118"/>
      <c r="X16493" s="118"/>
      <c r="Y16493" s="118"/>
      <c r="Z16493" s="118"/>
      <c r="AA16493" s="118"/>
      <c r="AB16493" s="118"/>
    </row>
    <row r="16494" spans="1:28">
      <c r="A16494" s="113"/>
      <c r="B16494" s="113"/>
      <c r="C16494" s="114"/>
      <c r="D16494" s="115"/>
      <c r="E16494" s="115"/>
      <c r="F16494" s="116"/>
      <c r="G16494" s="116"/>
      <c r="H16494" s="116"/>
      <c r="I16494" s="116"/>
      <c r="J16494" s="117"/>
      <c r="K16494" s="117"/>
      <c r="L16494" s="114"/>
      <c r="M16494" s="114"/>
      <c r="N16494" s="114"/>
      <c r="O16494" s="114"/>
      <c r="P16494" s="118"/>
      <c r="Q16494" s="118"/>
      <c r="R16494" s="118"/>
      <c r="S16494" s="118"/>
      <c r="T16494" s="118"/>
      <c r="U16494" s="118"/>
      <c r="V16494" s="118"/>
      <c r="W16494" s="118"/>
      <c r="X16494" s="118"/>
      <c r="Y16494" s="118"/>
      <c r="Z16494" s="118"/>
      <c r="AA16494" s="118"/>
      <c r="AB16494" s="118"/>
    </row>
    <row r="16495" spans="1:28">
      <c r="A16495" s="113"/>
      <c r="B16495" s="113"/>
      <c r="C16495" s="114"/>
      <c r="D16495" s="115"/>
      <c r="E16495" s="115"/>
      <c r="F16495" s="116"/>
      <c r="G16495" s="116"/>
      <c r="H16495" s="116"/>
      <c r="I16495" s="116"/>
      <c r="J16495" s="117"/>
      <c r="K16495" s="117"/>
      <c r="L16495" s="114"/>
      <c r="M16495" s="114"/>
      <c r="N16495" s="114"/>
      <c r="O16495" s="114"/>
      <c r="P16495" s="118"/>
      <c r="Q16495" s="118"/>
      <c r="R16495" s="118"/>
      <c r="S16495" s="118"/>
      <c r="T16495" s="118"/>
      <c r="U16495" s="118"/>
      <c r="V16495" s="118"/>
      <c r="W16495" s="118"/>
      <c r="X16495" s="118"/>
      <c r="Y16495" s="118"/>
      <c r="Z16495" s="118"/>
      <c r="AA16495" s="118"/>
      <c r="AB16495" s="118"/>
    </row>
    <row r="16496" spans="1:28">
      <c r="A16496" s="113"/>
      <c r="B16496" s="113"/>
      <c r="C16496" s="114"/>
      <c r="D16496" s="115"/>
      <c r="E16496" s="115"/>
      <c r="F16496" s="116"/>
      <c r="G16496" s="116"/>
      <c r="H16496" s="116"/>
      <c r="I16496" s="116"/>
      <c r="J16496" s="117"/>
      <c r="K16496" s="117"/>
      <c r="L16496" s="114"/>
      <c r="M16496" s="114"/>
      <c r="N16496" s="114"/>
      <c r="O16496" s="114"/>
      <c r="P16496" s="118"/>
      <c r="Q16496" s="118"/>
      <c r="R16496" s="118"/>
      <c r="S16496" s="118"/>
      <c r="T16496" s="118"/>
      <c r="U16496" s="118"/>
      <c r="V16496" s="118"/>
      <c r="W16496" s="118"/>
      <c r="X16496" s="118"/>
      <c r="Y16496" s="118"/>
      <c r="Z16496" s="118"/>
      <c r="AA16496" s="118"/>
      <c r="AB16496" s="118"/>
    </row>
    <row r="16497" spans="1:28">
      <c r="A16497" s="113"/>
      <c r="B16497" s="113"/>
      <c r="C16497" s="114"/>
      <c r="D16497" s="115"/>
      <c r="E16497" s="115"/>
      <c r="F16497" s="116"/>
      <c r="G16497" s="116"/>
      <c r="H16497" s="116"/>
      <c r="I16497" s="116"/>
      <c r="J16497" s="117"/>
      <c r="K16497" s="117"/>
      <c r="L16497" s="114"/>
      <c r="M16497" s="114"/>
      <c r="N16497" s="114"/>
      <c r="O16497" s="114"/>
      <c r="P16497" s="118"/>
      <c r="Q16497" s="118"/>
      <c r="R16497" s="118"/>
      <c r="S16497" s="118"/>
      <c r="T16497" s="118"/>
      <c r="U16497" s="118"/>
      <c r="V16497" s="118"/>
      <c r="W16497" s="118"/>
      <c r="X16497" s="118"/>
      <c r="Y16497" s="118"/>
      <c r="Z16497" s="118"/>
      <c r="AA16497" s="118"/>
      <c r="AB16497" s="118"/>
    </row>
    <row r="16498" spans="1:28">
      <c r="A16498" s="113"/>
      <c r="B16498" s="113"/>
      <c r="C16498" s="114"/>
      <c r="D16498" s="115"/>
      <c r="E16498" s="115"/>
      <c r="F16498" s="116"/>
      <c r="G16498" s="116"/>
      <c r="H16498" s="116"/>
      <c r="I16498" s="116"/>
      <c r="J16498" s="117"/>
      <c r="K16498" s="117"/>
      <c r="L16498" s="114"/>
      <c r="M16498" s="114"/>
      <c r="N16498" s="114"/>
      <c r="O16498" s="114"/>
      <c r="P16498" s="118"/>
      <c r="Q16498" s="118"/>
      <c r="R16498" s="118"/>
      <c r="S16498" s="118"/>
      <c r="T16498" s="118"/>
      <c r="U16498" s="118"/>
      <c r="V16498" s="118"/>
      <c r="W16498" s="118"/>
      <c r="X16498" s="118"/>
      <c r="Y16498" s="118"/>
      <c r="Z16498" s="118"/>
      <c r="AA16498" s="118"/>
      <c r="AB16498" s="118"/>
    </row>
    <row r="16499" spans="1:28">
      <c r="A16499" s="113"/>
      <c r="B16499" s="113"/>
      <c r="C16499" s="114"/>
      <c r="D16499" s="115"/>
      <c r="E16499" s="115"/>
      <c r="F16499" s="116"/>
      <c r="G16499" s="116"/>
      <c r="H16499" s="116"/>
      <c r="I16499" s="116"/>
      <c r="J16499" s="117"/>
      <c r="K16499" s="117"/>
      <c r="L16499" s="114"/>
      <c r="M16499" s="114"/>
      <c r="N16499" s="114"/>
      <c r="O16499" s="114"/>
      <c r="P16499" s="118"/>
      <c r="Q16499" s="118"/>
      <c r="R16499" s="118"/>
      <c r="S16499" s="118"/>
      <c r="T16499" s="118"/>
      <c r="U16499" s="118"/>
      <c r="V16499" s="118"/>
      <c r="W16499" s="118"/>
      <c r="X16499" s="118"/>
      <c r="Y16499" s="118"/>
      <c r="Z16499" s="118"/>
      <c r="AA16499" s="118"/>
      <c r="AB16499" s="118"/>
    </row>
    <row r="16500" spans="1:28">
      <c r="A16500" s="113"/>
      <c r="B16500" s="113"/>
      <c r="C16500" s="114"/>
      <c r="D16500" s="115"/>
      <c r="E16500" s="115"/>
      <c r="F16500" s="116"/>
      <c r="G16500" s="116"/>
      <c r="H16500" s="116"/>
      <c r="I16500" s="116"/>
      <c r="J16500" s="117"/>
      <c r="K16500" s="117"/>
      <c r="L16500" s="114"/>
      <c r="M16500" s="114"/>
      <c r="N16500" s="114"/>
      <c r="O16500" s="114"/>
      <c r="P16500" s="118"/>
      <c r="Q16500" s="118"/>
      <c r="R16500" s="118"/>
      <c r="S16500" s="118"/>
      <c r="T16500" s="118"/>
      <c r="U16500" s="118"/>
      <c r="V16500" s="118"/>
      <c r="W16500" s="118"/>
      <c r="X16500" s="118"/>
      <c r="Y16500" s="118"/>
      <c r="Z16500" s="118"/>
      <c r="AA16500" s="118"/>
      <c r="AB16500" s="118"/>
    </row>
    <row r="16501" spans="1:28">
      <c r="A16501" s="113"/>
      <c r="B16501" s="113"/>
      <c r="C16501" s="114"/>
      <c r="D16501" s="115"/>
      <c r="E16501" s="115"/>
      <c r="F16501" s="116"/>
      <c r="G16501" s="116"/>
      <c r="H16501" s="116"/>
      <c r="I16501" s="116"/>
      <c r="J16501" s="117"/>
      <c r="K16501" s="117"/>
      <c r="L16501" s="114"/>
      <c r="M16501" s="114"/>
      <c r="N16501" s="114"/>
      <c r="O16501" s="114"/>
      <c r="P16501" s="118"/>
      <c r="Q16501" s="118"/>
      <c r="R16501" s="118"/>
      <c r="S16501" s="118"/>
      <c r="T16501" s="118"/>
      <c r="U16501" s="118"/>
      <c r="V16501" s="118"/>
      <c r="W16501" s="118"/>
      <c r="X16501" s="118"/>
      <c r="Y16501" s="118"/>
      <c r="Z16501" s="118"/>
      <c r="AA16501" s="118"/>
      <c r="AB16501" s="118"/>
    </row>
    <row r="16502" spans="1:28">
      <c r="A16502" s="113"/>
      <c r="B16502" s="113"/>
      <c r="C16502" s="114"/>
      <c r="D16502" s="115"/>
      <c r="E16502" s="115"/>
      <c r="F16502" s="116"/>
      <c r="G16502" s="116"/>
      <c r="H16502" s="116"/>
      <c r="I16502" s="116"/>
      <c r="J16502" s="117"/>
      <c r="K16502" s="117"/>
      <c r="L16502" s="114"/>
      <c r="M16502" s="114"/>
      <c r="N16502" s="114"/>
      <c r="O16502" s="114"/>
      <c r="P16502" s="118"/>
      <c r="Q16502" s="118"/>
      <c r="R16502" s="118"/>
      <c r="S16502" s="118"/>
      <c r="T16502" s="118"/>
      <c r="U16502" s="118"/>
      <c r="V16502" s="118"/>
      <c r="W16502" s="118"/>
      <c r="X16502" s="118"/>
      <c r="Y16502" s="118"/>
      <c r="Z16502" s="118"/>
      <c r="AA16502" s="118"/>
      <c r="AB16502" s="118"/>
    </row>
    <row r="16503" spans="1:28">
      <c r="A16503" s="113"/>
      <c r="B16503" s="113"/>
      <c r="C16503" s="114"/>
      <c r="D16503" s="115"/>
      <c r="E16503" s="115"/>
      <c r="F16503" s="116"/>
      <c r="G16503" s="116"/>
      <c r="H16503" s="116"/>
      <c r="I16503" s="116"/>
      <c r="J16503" s="117"/>
      <c r="K16503" s="117"/>
      <c r="L16503" s="114"/>
      <c r="M16503" s="114"/>
      <c r="N16503" s="114"/>
      <c r="O16503" s="114"/>
      <c r="P16503" s="118"/>
      <c r="Q16503" s="118"/>
      <c r="R16503" s="118"/>
      <c r="S16503" s="118"/>
      <c r="T16503" s="118"/>
      <c r="U16503" s="118"/>
      <c r="V16503" s="118"/>
      <c r="W16503" s="118"/>
      <c r="X16503" s="118"/>
      <c r="Y16503" s="118"/>
      <c r="Z16503" s="118"/>
      <c r="AA16503" s="118"/>
      <c r="AB16503" s="118"/>
    </row>
    <row r="16504" spans="1:28">
      <c r="A16504" s="113"/>
      <c r="B16504" s="113"/>
      <c r="C16504" s="114"/>
      <c r="D16504" s="115"/>
      <c r="E16504" s="115"/>
      <c r="F16504" s="116"/>
      <c r="G16504" s="116"/>
      <c r="H16504" s="116"/>
      <c r="I16504" s="116"/>
      <c r="J16504" s="117"/>
      <c r="K16504" s="117"/>
      <c r="L16504" s="114"/>
      <c r="M16504" s="114"/>
      <c r="N16504" s="114"/>
      <c r="O16504" s="114"/>
      <c r="P16504" s="118"/>
      <c r="Q16504" s="118"/>
      <c r="R16504" s="118"/>
      <c r="S16504" s="118"/>
      <c r="T16504" s="118"/>
      <c r="U16504" s="118"/>
      <c r="V16504" s="118"/>
      <c r="W16504" s="118"/>
      <c r="X16504" s="118"/>
      <c r="Y16504" s="118"/>
      <c r="Z16504" s="118"/>
      <c r="AA16504" s="118"/>
      <c r="AB16504" s="118"/>
    </row>
    <row r="16505" spans="1:28">
      <c r="A16505" s="113"/>
      <c r="B16505" s="113"/>
      <c r="C16505" s="114"/>
      <c r="D16505" s="115"/>
      <c r="E16505" s="115"/>
      <c r="F16505" s="116"/>
      <c r="G16505" s="116"/>
      <c r="H16505" s="116"/>
      <c r="I16505" s="116"/>
      <c r="J16505" s="117"/>
      <c r="K16505" s="117"/>
      <c r="L16505" s="114"/>
      <c r="M16505" s="114"/>
      <c r="N16505" s="114"/>
      <c r="O16505" s="114"/>
      <c r="P16505" s="118"/>
      <c r="Q16505" s="118"/>
      <c r="R16505" s="118"/>
      <c r="S16505" s="118"/>
      <c r="T16505" s="118"/>
      <c r="U16505" s="118"/>
      <c r="V16505" s="118"/>
      <c r="W16505" s="118"/>
      <c r="X16505" s="118"/>
      <c r="Y16505" s="118"/>
      <c r="Z16505" s="118"/>
      <c r="AA16505" s="118"/>
      <c r="AB16505" s="118"/>
    </row>
    <row r="16506" spans="1:28">
      <c r="A16506" s="113"/>
      <c r="B16506" s="113"/>
      <c r="C16506" s="114"/>
      <c r="D16506" s="115"/>
      <c r="E16506" s="115"/>
      <c r="F16506" s="116"/>
      <c r="G16506" s="116"/>
      <c r="H16506" s="116"/>
      <c r="I16506" s="116"/>
      <c r="J16506" s="117"/>
      <c r="K16506" s="117"/>
      <c r="L16506" s="114"/>
      <c r="M16506" s="114"/>
      <c r="N16506" s="114"/>
      <c r="O16506" s="114"/>
      <c r="P16506" s="118"/>
      <c r="Q16506" s="118"/>
      <c r="R16506" s="118"/>
      <c r="S16506" s="118"/>
      <c r="T16506" s="118"/>
      <c r="U16506" s="118"/>
      <c r="V16506" s="118"/>
      <c r="W16506" s="118"/>
      <c r="X16506" s="118"/>
      <c r="Y16506" s="118"/>
      <c r="Z16506" s="118"/>
      <c r="AA16506" s="118"/>
      <c r="AB16506" s="118"/>
    </row>
    <row r="16507" spans="1:28">
      <c r="A16507" s="113"/>
      <c r="B16507" s="113"/>
      <c r="C16507" s="114"/>
      <c r="D16507" s="115"/>
      <c r="E16507" s="115"/>
      <c r="F16507" s="116"/>
      <c r="G16507" s="116"/>
      <c r="H16507" s="116"/>
      <c r="I16507" s="116"/>
      <c r="J16507" s="117"/>
      <c r="K16507" s="117"/>
      <c r="L16507" s="114"/>
      <c r="M16507" s="114"/>
      <c r="N16507" s="114"/>
      <c r="O16507" s="114"/>
      <c r="P16507" s="118"/>
      <c r="Q16507" s="118"/>
      <c r="R16507" s="118"/>
      <c r="S16507" s="118"/>
      <c r="T16507" s="118"/>
      <c r="U16507" s="118"/>
      <c r="V16507" s="118"/>
      <c r="W16507" s="118"/>
      <c r="X16507" s="118"/>
      <c r="Y16507" s="118"/>
      <c r="Z16507" s="118"/>
      <c r="AA16507" s="118"/>
      <c r="AB16507" s="118"/>
    </row>
    <row r="16508" spans="1:28">
      <c r="A16508" s="113"/>
      <c r="B16508" s="113"/>
      <c r="C16508" s="114"/>
      <c r="D16508" s="115"/>
      <c r="E16508" s="115"/>
      <c r="F16508" s="116"/>
      <c r="G16508" s="116"/>
      <c r="H16508" s="116"/>
      <c r="I16508" s="116"/>
      <c r="J16508" s="117"/>
      <c r="K16508" s="117"/>
      <c r="L16508" s="114"/>
      <c r="M16508" s="114"/>
      <c r="N16508" s="114"/>
      <c r="O16508" s="114"/>
      <c r="P16508" s="118"/>
      <c r="Q16508" s="118"/>
      <c r="R16508" s="118"/>
      <c r="S16508" s="118"/>
      <c r="T16508" s="118"/>
      <c r="U16508" s="118"/>
      <c r="V16508" s="118"/>
      <c r="W16508" s="118"/>
      <c r="X16508" s="118"/>
      <c r="Y16508" s="118"/>
      <c r="Z16508" s="118"/>
      <c r="AA16508" s="118"/>
      <c r="AB16508" s="118"/>
    </row>
    <row r="16509" spans="1:28">
      <c r="A16509" s="113"/>
      <c r="B16509" s="113"/>
      <c r="C16509" s="114"/>
      <c r="D16509" s="115"/>
      <c r="E16509" s="115"/>
      <c r="F16509" s="116"/>
      <c r="G16509" s="116"/>
      <c r="H16509" s="116"/>
      <c r="I16509" s="116"/>
      <c r="J16509" s="117"/>
      <c r="K16509" s="117"/>
      <c r="L16509" s="114"/>
      <c r="M16509" s="114"/>
      <c r="N16509" s="114"/>
      <c r="O16509" s="114"/>
      <c r="P16509" s="118"/>
      <c r="Q16509" s="118"/>
      <c r="R16509" s="118"/>
      <c r="S16509" s="118"/>
      <c r="T16509" s="118"/>
      <c r="U16509" s="118"/>
      <c r="V16509" s="118"/>
      <c r="W16509" s="118"/>
      <c r="X16509" s="118"/>
      <c r="Y16509" s="118"/>
      <c r="Z16509" s="118"/>
      <c r="AA16509" s="118"/>
      <c r="AB16509" s="118"/>
    </row>
    <row r="16510" spans="1:28">
      <c r="A16510" s="113"/>
      <c r="B16510" s="113"/>
      <c r="C16510" s="114"/>
      <c r="D16510" s="115"/>
      <c r="E16510" s="115"/>
      <c r="F16510" s="116"/>
      <c r="G16510" s="116"/>
      <c r="H16510" s="116"/>
      <c r="I16510" s="116"/>
      <c r="J16510" s="117"/>
      <c r="K16510" s="117"/>
      <c r="L16510" s="114"/>
      <c r="M16510" s="114"/>
      <c r="N16510" s="114"/>
      <c r="O16510" s="114"/>
      <c r="P16510" s="118"/>
      <c r="Q16510" s="118"/>
      <c r="R16510" s="118"/>
      <c r="S16510" s="118"/>
      <c r="T16510" s="118"/>
      <c r="U16510" s="118"/>
      <c r="V16510" s="118"/>
      <c r="W16510" s="118"/>
      <c r="X16510" s="118"/>
      <c r="Y16510" s="118"/>
      <c r="Z16510" s="118"/>
      <c r="AA16510" s="118"/>
      <c r="AB16510" s="118"/>
    </row>
    <row r="16511" spans="1:28">
      <c r="A16511" s="113"/>
      <c r="B16511" s="113"/>
      <c r="C16511" s="114"/>
      <c r="D16511" s="115"/>
      <c r="E16511" s="115"/>
      <c r="F16511" s="116"/>
      <c r="G16511" s="116"/>
      <c r="H16511" s="116"/>
      <c r="I16511" s="116"/>
      <c r="J16511" s="117"/>
      <c r="K16511" s="117"/>
      <c r="L16511" s="114"/>
      <c r="M16511" s="114"/>
      <c r="N16511" s="114"/>
      <c r="O16511" s="114"/>
      <c r="P16511" s="118"/>
      <c r="Q16511" s="118"/>
      <c r="R16511" s="118"/>
      <c r="S16511" s="118"/>
      <c r="T16511" s="118"/>
      <c r="U16511" s="118"/>
      <c r="V16511" s="118"/>
      <c r="W16511" s="118"/>
      <c r="X16511" s="118"/>
      <c r="Y16511" s="118"/>
      <c r="Z16511" s="118"/>
      <c r="AA16511" s="118"/>
      <c r="AB16511" s="118"/>
    </row>
    <row r="16512" spans="1:28">
      <c r="A16512" s="113"/>
      <c r="B16512" s="113"/>
      <c r="C16512" s="114"/>
      <c r="D16512" s="115"/>
      <c r="E16512" s="115"/>
      <c r="F16512" s="116"/>
      <c r="G16512" s="116"/>
      <c r="H16512" s="116"/>
      <c r="I16512" s="116"/>
      <c r="J16512" s="117"/>
      <c r="K16512" s="117"/>
      <c r="L16512" s="114"/>
      <c r="M16512" s="114"/>
      <c r="N16512" s="114"/>
      <c r="O16512" s="114"/>
      <c r="P16512" s="118"/>
      <c r="Q16512" s="118"/>
      <c r="R16512" s="118"/>
      <c r="S16512" s="118"/>
      <c r="T16512" s="118"/>
      <c r="U16512" s="118"/>
      <c r="V16512" s="118"/>
      <c r="W16512" s="118"/>
      <c r="X16512" s="118"/>
      <c r="Y16512" s="118"/>
      <c r="Z16512" s="118"/>
      <c r="AA16512" s="118"/>
      <c r="AB16512" s="118"/>
    </row>
    <row r="16513" spans="1:28">
      <c r="A16513" s="113"/>
      <c r="B16513" s="113"/>
      <c r="C16513" s="114"/>
      <c r="D16513" s="115"/>
      <c r="E16513" s="115"/>
      <c r="F16513" s="116"/>
      <c r="G16513" s="116"/>
      <c r="H16513" s="116"/>
      <c r="I16513" s="116"/>
      <c r="J16513" s="117"/>
      <c r="K16513" s="117"/>
      <c r="L16513" s="114"/>
      <c r="M16513" s="114"/>
      <c r="N16513" s="114"/>
      <c r="O16513" s="114"/>
      <c r="P16513" s="118"/>
      <c r="Q16513" s="118"/>
      <c r="R16513" s="118"/>
      <c r="S16513" s="118"/>
      <c r="T16513" s="118"/>
      <c r="U16513" s="118"/>
      <c r="V16513" s="118"/>
      <c r="W16513" s="118"/>
      <c r="X16513" s="118"/>
      <c r="Y16513" s="118"/>
      <c r="Z16513" s="118"/>
      <c r="AA16513" s="118"/>
      <c r="AB16513" s="118"/>
    </row>
    <row r="16514" spans="1:28">
      <c r="A16514" s="113"/>
      <c r="B16514" s="113"/>
      <c r="C16514" s="114"/>
      <c r="D16514" s="115"/>
      <c r="E16514" s="115"/>
      <c r="F16514" s="116"/>
      <c r="G16514" s="116"/>
      <c r="H16514" s="116"/>
      <c r="I16514" s="116"/>
      <c r="J16514" s="117"/>
      <c r="K16514" s="117"/>
      <c r="L16514" s="114"/>
      <c r="M16514" s="114"/>
      <c r="N16514" s="114"/>
      <c r="O16514" s="114"/>
      <c r="P16514" s="118"/>
      <c r="Q16514" s="118"/>
      <c r="R16514" s="118"/>
      <c r="S16514" s="118"/>
      <c r="T16514" s="118"/>
      <c r="U16514" s="118"/>
      <c r="V16514" s="118"/>
      <c r="W16514" s="118"/>
      <c r="X16514" s="118"/>
      <c r="Y16514" s="118"/>
      <c r="Z16514" s="118"/>
      <c r="AA16514" s="118"/>
      <c r="AB16514" s="118"/>
    </row>
    <row r="16515" spans="1:28">
      <c r="A16515" s="113"/>
      <c r="B16515" s="113"/>
      <c r="C16515" s="114"/>
      <c r="D16515" s="115"/>
      <c r="E16515" s="115"/>
      <c r="F16515" s="116"/>
      <c r="G16515" s="116"/>
      <c r="H16515" s="116"/>
      <c r="I16515" s="116"/>
      <c r="J16515" s="117"/>
      <c r="K16515" s="117"/>
      <c r="L16515" s="114"/>
      <c r="M16515" s="114"/>
      <c r="N16515" s="114"/>
      <c r="O16515" s="114"/>
      <c r="P16515" s="118"/>
      <c r="Q16515" s="118"/>
      <c r="R16515" s="118"/>
      <c r="S16515" s="118"/>
      <c r="T16515" s="118"/>
      <c r="U16515" s="118"/>
      <c r="V16515" s="118"/>
      <c r="W16515" s="118"/>
      <c r="X16515" s="118"/>
      <c r="Y16515" s="118"/>
      <c r="Z16515" s="118"/>
      <c r="AA16515" s="118"/>
      <c r="AB16515" s="118"/>
    </row>
    <row r="16516" spans="1:28">
      <c r="A16516" s="113"/>
      <c r="B16516" s="113"/>
      <c r="C16516" s="114"/>
      <c r="D16516" s="115"/>
      <c r="E16516" s="115"/>
      <c r="F16516" s="116"/>
      <c r="G16516" s="116"/>
      <c r="H16516" s="116"/>
      <c r="I16516" s="116"/>
      <c r="J16516" s="117"/>
      <c r="K16516" s="117"/>
      <c r="L16516" s="114"/>
      <c r="M16516" s="114"/>
      <c r="N16516" s="114"/>
      <c r="O16516" s="114"/>
      <c r="P16516" s="118"/>
      <c r="Q16516" s="118"/>
      <c r="R16516" s="118"/>
      <c r="S16516" s="118"/>
      <c r="T16516" s="118"/>
      <c r="U16516" s="118"/>
      <c r="V16516" s="118"/>
      <c r="W16516" s="118"/>
      <c r="X16516" s="118"/>
      <c r="Y16516" s="118"/>
      <c r="Z16516" s="118"/>
      <c r="AA16516" s="118"/>
      <c r="AB16516" s="118"/>
    </row>
    <row r="16517" spans="1:28">
      <c r="A16517" s="113"/>
      <c r="B16517" s="113"/>
      <c r="C16517" s="114"/>
      <c r="D16517" s="115"/>
      <c r="E16517" s="115"/>
      <c r="F16517" s="116"/>
      <c r="G16517" s="116"/>
      <c r="H16517" s="116"/>
      <c r="I16517" s="116"/>
      <c r="J16517" s="117"/>
      <c r="K16517" s="117"/>
      <c r="L16517" s="114"/>
      <c r="M16517" s="114"/>
      <c r="N16517" s="114"/>
      <c r="O16517" s="114"/>
      <c r="P16517" s="118"/>
      <c r="Q16517" s="118"/>
      <c r="R16517" s="118"/>
      <c r="S16517" s="118"/>
      <c r="T16517" s="118"/>
      <c r="U16517" s="118"/>
      <c r="V16517" s="118"/>
      <c r="W16517" s="118"/>
      <c r="X16517" s="118"/>
      <c r="Y16517" s="118"/>
      <c r="Z16517" s="118"/>
      <c r="AA16517" s="118"/>
      <c r="AB16517" s="118"/>
    </row>
    <row r="16518" spans="1:28">
      <c r="A16518" s="113"/>
      <c r="B16518" s="113"/>
      <c r="C16518" s="114"/>
      <c r="D16518" s="115"/>
      <c r="E16518" s="115"/>
      <c r="F16518" s="116"/>
      <c r="G16518" s="116"/>
      <c r="H16518" s="116"/>
      <c r="I16518" s="116"/>
      <c r="J16518" s="117"/>
      <c r="K16518" s="117"/>
      <c r="L16518" s="114"/>
      <c r="M16518" s="114"/>
      <c r="N16518" s="114"/>
      <c r="O16518" s="114"/>
      <c r="P16518" s="118"/>
      <c r="Q16518" s="118"/>
      <c r="R16518" s="118"/>
      <c r="S16518" s="118"/>
      <c r="T16518" s="118"/>
      <c r="U16518" s="118"/>
      <c r="V16518" s="118"/>
      <c r="W16518" s="118"/>
      <c r="X16518" s="118"/>
      <c r="Y16518" s="118"/>
      <c r="Z16518" s="118"/>
      <c r="AA16518" s="118"/>
      <c r="AB16518" s="118"/>
    </row>
    <row r="16519" spans="1:28">
      <c r="A16519" s="113"/>
      <c r="B16519" s="113"/>
      <c r="C16519" s="114"/>
      <c r="D16519" s="115"/>
      <c r="E16519" s="115"/>
      <c r="F16519" s="116"/>
      <c r="G16519" s="116"/>
      <c r="H16519" s="116"/>
      <c r="I16519" s="116"/>
      <c r="J16519" s="117"/>
      <c r="K16519" s="117"/>
      <c r="L16519" s="114"/>
      <c r="M16519" s="114"/>
      <c r="N16519" s="114"/>
      <c r="O16519" s="114"/>
      <c r="P16519" s="118"/>
      <c r="Q16519" s="118"/>
      <c r="R16519" s="118"/>
      <c r="S16519" s="118"/>
      <c r="T16519" s="118"/>
      <c r="U16519" s="118"/>
      <c r="V16519" s="118"/>
      <c r="W16519" s="118"/>
      <c r="X16519" s="118"/>
      <c r="Y16519" s="118"/>
      <c r="Z16519" s="118"/>
      <c r="AA16519" s="118"/>
      <c r="AB16519" s="118"/>
    </row>
    <row r="16520" spans="1:28">
      <c r="A16520" s="113"/>
      <c r="B16520" s="113"/>
      <c r="C16520" s="114"/>
      <c r="D16520" s="115"/>
      <c r="E16520" s="115"/>
      <c r="F16520" s="116"/>
      <c r="G16520" s="116"/>
      <c r="H16520" s="116"/>
      <c r="I16520" s="116"/>
      <c r="J16520" s="117"/>
      <c r="K16520" s="117"/>
      <c r="L16520" s="114"/>
      <c r="M16520" s="114"/>
      <c r="N16520" s="114"/>
      <c r="O16520" s="114"/>
      <c r="P16520" s="118"/>
      <c r="Q16520" s="118"/>
      <c r="R16520" s="118"/>
      <c r="S16520" s="118"/>
      <c r="T16520" s="118"/>
      <c r="U16520" s="118"/>
      <c r="V16520" s="118"/>
      <c r="W16520" s="118"/>
      <c r="X16520" s="118"/>
      <c r="Y16520" s="118"/>
      <c r="Z16520" s="118"/>
      <c r="AA16520" s="118"/>
      <c r="AB16520" s="118"/>
    </row>
    <row r="16521" spans="1:28">
      <c r="A16521" s="113"/>
      <c r="B16521" s="113"/>
      <c r="C16521" s="114"/>
      <c r="D16521" s="115"/>
      <c r="E16521" s="115"/>
      <c r="F16521" s="116"/>
      <c r="G16521" s="116"/>
      <c r="H16521" s="116"/>
      <c r="I16521" s="116"/>
      <c r="J16521" s="117"/>
      <c r="K16521" s="117"/>
      <c r="L16521" s="114"/>
      <c r="M16521" s="114"/>
      <c r="N16521" s="114"/>
      <c r="O16521" s="114"/>
      <c r="P16521" s="118"/>
      <c r="Q16521" s="118"/>
      <c r="R16521" s="118"/>
      <c r="S16521" s="118"/>
      <c r="T16521" s="118"/>
      <c r="U16521" s="118"/>
      <c r="V16521" s="118"/>
      <c r="W16521" s="118"/>
      <c r="X16521" s="118"/>
      <c r="Y16521" s="118"/>
      <c r="Z16521" s="118"/>
      <c r="AA16521" s="118"/>
      <c r="AB16521" s="118"/>
    </row>
    <row r="16522" spans="1:28">
      <c r="A16522" s="113"/>
      <c r="B16522" s="113"/>
      <c r="C16522" s="114"/>
      <c r="D16522" s="115"/>
      <c r="E16522" s="115"/>
      <c r="F16522" s="116"/>
      <c r="G16522" s="116"/>
      <c r="H16522" s="116"/>
      <c r="I16522" s="116"/>
      <c r="J16522" s="117"/>
      <c r="K16522" s="117"/>
      <c r="L16522" s="114"/>
      <c r="M16522" s="114"/>
      <c r="N16522" s="114"/>
      <c r="O16522" s="114"/>
      <c r="P16522" s="118"/>
      <c r="Q16522" s="118"/>
      <c r="R16522" s="118"/>
      <c r="S16522" s="118"/>
      <c r="T16522" s="118"/>
      <c r="U16522" s="118"/>
      <c r="V16522" s="118"/>
      <c r="W16522" s="118"/>
      <c r="X16522" s="118"/>
      <c r="Y16522" s="118"/>
      <c r="Z16522" s="118"/>
      <c r="AA16522" s="118"/>
      <c r="AB16522" s="118"/>
    </row>
    <row r="16523" spans="1:28">
      <c r="A16523" s="113"/>
      <c r="B16523" s="113"/>
      <c r="C16523" s="114"/>
      <c r="D16523" s="115"/>
      <c r="E16523" s="115"/>
      <c r="F16523" s="116"/>
      <c r="G16523" s="116"/>
      <c r="H16523" s="116"/>
      <c r="I16523" s="116"/>
      <c r="J16523" s="117"/>
      <c r="K16523" s="117"/>
      <c r="L16523" s="114"/>
      <c r="M16523" s="114"/>
      <c r="N16523" s="114"/>
      <c r="O16523" s="114"/>
      <c r="P16523" s="118"/>
      <c r="Q16523" s="118"/>
      <c r="R16523" s="118"/>
      <c r="S16523" s="118"/>
      <c r="T16523" s="118"/>
      <c r="U16523" s="118"/>
      <c r="V16523" s="118"/>
      <c r="W16523" s="118"/>
      <c r="X16523" s="118"/>
      <c r="Y16523" s="118"/>
      <c r="Z16523" s="118"/>
      <c r="AA16523" s="118"/>
      <c r="AB16523" s="118"/>
    </row>
    <row r="16524" spans="1:28">
      <c r="A16524" s="113"/>
      <c r="B16524" s="113"/>
      <c r="C16524" s="114"/>
      <c r="D16524" s="115"/>
      <c r="E16524" s="115"/>
      <c r="F16524" s="116"/>
      <c r="G16524" s="116"/>
      <c r="H16524" s="116"/>
      <c r="I16524" s="116"/>
      <c r="J16524" s="117"/>
      <c r="K16524" s="117"/>
      <c r="L16524" s="114"/>
      <c r="M16524" s="114"/>
      <c r="N16524" s="114"/>
      <c r="O16524" s="114"/>
      <c r="P16524" s="118"/>
      <c r="Q16524" s="118"/>
      <c r="R16524" s="118"/>
      <c r="S16524" s="118"/>
      <c r="T16524" s="118"/>
      <c r="U16524" s="118"/>
      <c r="V16524" s="118"/>
      <c r="W16524" s="118"/>
      <c r="X16524" s="118"/>
      <c r="Y16524" s="118"/>
      <c r="Z16524" s="118"/>
      <c r="AA16524" s="118"/>
      <c r="AB16524" s="118"/>
    </row>
    <row r="16525" spans="1:28">
      <c r="A16525" s="113"/>
      <c r="B16525" s="113"/>
      <c r="C16525" s="114"/>
      <c r="D16525" s="115"/>
      <c r="E16525" s="115"/>
      <c r="F16525" s="116"/>
      <c r="G16525" s="116"/>
      <c r="H16525" s="116"/>
      <c r="I16525" s="116"/>
      <c r="J16525" s="117"/>
      <c r="K16525" s="117"/>
      <c r="L16525" s="114"/>
      <c r="M16525" s="114"/>
      <c r="N16525" s="114"/>
      <c r="O16525" s="114"/>
      <c r="P16525" s="118"/>
      <c r="Q16525" s="118"/>
      <c r="R16525" s="118"/>
      <c r="S16525" s="118"/>
      <c r="T16525" s="118"/>
      <c r="U16525" s="118"/>
      <c r="V16525" s="118"/>
      <c r="W16525" s="118"/>
      <c r="X16525" s="118"/>
      <c r="Y16525" s="118"/>
      <c r="Z16525" s="118"/>
      <c r="AA16525" s="118"/>
      <c r="AB16525" s="118"/>
    </row>
    <row r="16526" spans="1:28">
      <c r="A16526" s="113"/>
      <c r="B16526" s="113"/>
      <c r="C16526" s="114"/>
      <c r="D16526" s="115"/>
      <c r="E16526" s="115"/>
      <c r="F16526" s="116"/>
      <c r="G16526" s="116"/>
      <c r="H16526" s="116"/>
      <c r="I16526" s="116"/>
      <c r="J16526" s="117"/>
      <c r="K16526" s="117"/>
      <c r="L16526" s="114"/>
      <c r="M16526" s="114"/>
      <c r="N16526" s="114"/>
      <c r="O16526" s="114"/>
      <c r="P16526" s="118"/>
      <c r="Q16526" s="118"/>
      <c r="R16526" s="118"/>
      <c r="S16526" s="118"/>
      <c r="T16526" s="118"/>
      <c r="U16526" s="118"/>
      <c r="V16526" s="118"/>
      <c r="W16526" s="118"/>
      <c r="X16526" s="118"/>
      <c r="Y16526" s="118"/>
      <c r="Z16526" s="118"/>
      <c r="AA16526" s="118"/>
      <c r="AB16526" s="118"/>
    </row>
    <row r="16527" spans="1:28">
      <c r="A16527" s="113"/>
      <c r="B16527" s="113"/>
      <c r="C16527" s="114"/>
      <c r="D16527" s="115"/>
      <c r="E16527" s="115"/>
      <c r="F16527" s="116"/>
      <c r="G16527" s="116"/>
      <c r="H16527" s="116"/>
      <c r="I16527" s="116"/>
      <c r="J16527" s="117"/>
      <c r="K16527" s="117"/>
      <c r="L16527" s="114"/>
      <c r="M16527" s="114"/>
      <c r="N16527" s="114"/>
      <c r="O16527" s="114"/>
      <c r="P16527" s="118"/>
      <c r="Q16527" s="118"/>
      <c r="R16527" s="118"/>
      <c r="S16527" s="118"/>
      <c r="T16527" s="118"/>
      <c r="U16527" s="118"/>
      <c r="V16527" s="118"/>
      <c r="W16527" s="118"/>
      <c r="X16527" s="118"/>
      <c r="Y16527" s="118"/>
      <c r="Z16527" s="118"/>
      <c r="AA16527" s="118"/>
      <c r="AB16527" s="118"/>
    </row>
    <row r="16528" spans="1:28">
      <c r="A16528" s="113"/>
      <c r="B16528" s="113"/>
      <c r="C16528" s="114"/>
      <c r="D16528" s="115"/>
      <c r="E16528" s="115"/>
      <c r="F16528" s="116"/>
      <c r="G16528" s="116"/>
      <c r="H16528" s="116"/>
      <c r="I16528" s="116"/>
      <c r="J16528" s="117"/>
      <c r="K16528" s="117"/>
      <c r="L16528" s="114"/>
      <c r="M16528" s="114"/>
      <c r="N16528" s="114"/>
      <c r="O16528" s="114"/>
      <c r="P16528" s="118"/>
      <c r="Q16528" s="118"/>
      <c r="R16528" s="118"/>
      <c r="S16528" s="118"/>
      <c r="T16528" s="118"/>
      <c r="U16528" s="118"/>
      <c r="V16528" s="118"/>
      <c r="W16528" s="118"/>
      <c r="X16528" s="118"/>
      <c r="Y16528" s="118"/>
      <c r="Z16528" s="118"/>
      <c r="AA16528" s="118"/>
      <c r="AB16528" s="118"/>
    </row>
    <row r="16529" spans="1:28">
      <c r="A16529" s="113"/>
      <c r="B16529" s="113"/>
      <c r="C16529" s="114"/>
      <c r="D16529" s="115"/>
      <c r="E16529" s="115"/>
      <c r="F16529" s="116"/>
      <c r="G16529" s="116"/>
      <c r="H16529" s="116"/>
      <c r="I16529" s="116"/>
      <c r="J16529" s="117"/>
      <c r="K16529" s="117"/>
      <c r="L16529" s="114"/>
      <c r="M16529" s="114"/>
      <c r="N16529" s="114"/>
      <c r="O16529" s="114"/>
      <c r="P16529" s="118"/>
      <c r="Q16529" s="118"/>
      <c r="R16529" s="118"/>
      <c r="S16529" s="118"/>
      <c r="T16529" s="118"/>
      <c r="U16529" s="118"/>
      <c r="V16529" s="118"/>
      <c r="W16529" s="118"/>
      <c r="X16529" s="118"/>
      <c r="Y16529" s="118"/>
      <c r="Z16529" s="118"/>
      <c r="AA16529" s="118"/>
      <c r="AB16529" s="118"/>
    </row>
    <row r="16530" spans="1:28">
      <c r="A16530" s="113"/>
      <c r="B16530" s="113"/>
      <c r="C16530" s="114"/>
      <c r="D16530" s="115"/>
      <c r="E16530" s="115"/>
      <c r="F16530" s="116"/>
      <c r="G16530" s="116"/>
      <c r="H16530" s="116"/>
      <c r="I16530" s="116"/>
      <c r="J16530" s="117"/>
      <c r="K16530" s="117"/>
      <c r="L16530" s="114"/>
      <c r="M16530" s="114"/>
      <c r="N16530" s="114"/>
      <c r="O16530" s="114"/>
      <c r="P16530" s="118"/>
      <c r="Q16530" s="118"/>
      <c r="R16530" s="118"/>
      <c r="S16530" s="118"/>
      <c r="T16530" s="118"/>
      <c r="U16530" s="118"/>
      <c r="V16530" s="118"/>
      <c r="W16530" s="118"/>
      <c r="X16530" s="118"/>
      <c r="Y16530" s="118"/>
      <c r="Z16530" s="118"/>
      <c r="AA16530" s="118"/>
      <c r="AB16530" s="118"/>
    </row>
    <row r="16531" spans="1:28">
      <c r="A16531" s="113"/>
      <c r="B16531" s="113"/>
      <c r="C16531" s="114"/>
      <c r="D16531" s="115"/>
      <c r="E16531" s="115"/>
      <c r="F16531" s="116"/>
      <c r="G16531" s="116"/>
      <c r="H16531" s="116"/>
      <c r="I16531" s="116"/>
      <c r="J16531" s="117"/>
      <c r="K16531" s="117"/>
      <c r="L16531" s="114"/>
      <c r="M16531" s="114"/>
      <c r="N16531" s="114"/>
      <c r="O16531" s="114"/>
      <c r="P16531" s="118"/>
      <c r="Q16531" s="118"/>
      <c r="R16531" s="118"/>
      <c r="S16531" s="118"/>
      <c r="T16531" s="118"/>
      <c r="U16531" s="118"/>
      <c r="V16531" s="118"/>
      <c r="W16531" s="118"/>
      <c r="X16531" s="118"/>
      <c r="Y16531" s="118"/>
      <c r="Z16531" s="118"/>
      <c r="AA16531" s="118"/>
      <c r="AB16531" s="118"/>
    </row>
    <row r="16532" spans="1:28">
      <c r="A16532" s="113"/>
      <c r="B16532" s="113"/>
      <c r="C16532" s="114"/>
      <c r="D16532" s="115"/>
      <c r="E16532" s="115"/>
      <c r="F16532" s="116"/>
      <c r="G16532" s="116"/>
      <c r="H16532" s="116"/>
      <c r="I16532" s="116"/>
      <c r="J16532" s="117"/>
      <c r="K16532" s="117"/>
      <c r="L16532" s="114"/>
      <c r="M16532" s="114"/>
      <c r="N16532" s="114"/>
      <c r="O16532" s="114"/>
      <c r="P16532" s="118"/>
      <c r="Q16532" s="118"/>
      <c r="R16532" s="118"/>
      <c r="S16532" s="118"/>
      <c r="T16532" s="118"/>
      <c r="U16532" s="118"/>
      <c r="V16532" s="118"/>
      <c r="W16532" s="118"/>
      <c r="X16532" s="118"/>
      <c r="Y16532" s="118"/>
      <c r="Z16532" s="118"/>
      <c r="AA16532" s="118"/>
      <c r="AB16532" s="118"/>
    </row>
    <row r="16533" spans="1:28">
      <c r="A16533" s="113"/>
      <c r="B16533" s="113"/>
      <c r="C16533" s="114"/>
      <c r="D16533" s="115"/>
      <c r="E16533" s="115"/>
      <c r="F16533" s="116"/>
      <c r="G16533" s="116"/>
      <c r="H16533" s="116"/>
      <c r="I16533" s="116"/>
      <c r="J16533" s="117"/>
      <c r="K16533" s="117"/>
      <c r="L16533" s="114"/>
      <c r="M16533" s="114"/>
      <c r="N16533" s="114"/>
      <c r="O16533" s="114"/>
      <c r="P16533" s="118"/>
      <c r="Q16533" s="118"/>
      <c r="R16533" s="118"/>
      <c r="S16533" s="118"/>
      <c r="T16533" s="118"/>
      <c r="U16533" s="118"/>
      <c r="V16533" s="118"/>
      <c r="W16533" s="118"/>
      <c r="X16533" s="118"/>
      <c r="Y16533" s="118"/>
      <c r="Z16533" s="118"/>
      <c r="AA16533" s="118"/>
      <c r="AB16533" s="118"/>
    </row>
    <row r="16534" spans="1:28">
      <c r="A16534" s="113"/>
      <c r="B16534" s="113"/>
      <c r="C16534" s="114"/>
      <c r="D16534" s="115"/>
      <c r="E16534" s="115"/>
      <c r="F16534" s="116"/>
      <c r="G16534" s="116"/>
      <c r="H16534" s="116"/>
      <c r="I16534" s="116"/>
      <c r="J16534" s="117"/>
      <c r="K16534" s="117"/>
      <c r="L16534" s="114"/>
      <c r="M16534" s="114"/>
      <c r="N16534" s="114"/>
      <c r="O16534" s="114"/>
      <c r="P16534" s="118"/>
      <c r="Q16534" s="118"/>
      <c r="R16534" s="118"/>
      <c r="S16534" s="118"/>
      <c r="T16534" s="118"/>
      <c r="U16534" s="118"/>
      <c r="V16534" s="118"/>
      <c r="W16534" s="118"/>
      <c r="X16534" s="118"/>
      <c r="Y16534" s="118"/>
      <c r="Z16534" s="118"/>
      <c r="AA16534" s="118"/>
      <c r="AB16534" s="118"/>
    </row>
    <row r="16535" spans="1:28">
      <c r="A16535" s="113"/>
      <c r="B16535" s="113"/>
      <c r="C16535" s="114"/>
      <c r="D16535" s="115"/>
      <c r="E16535" s="115"/>
      <c r="F16535" s="116"/>
      <c r="G16535" s="116"/>
      <c r="H16535" s="116"/>
      <c r="I16535" s="116"/>
      <c r="J16535" s="117"/>
      <c r="K16535" s="117"/>
      <c r="L16535" s="114"/>
      <c r="M16535" s="114"/>
      <c r="N16535" s="114"/>
      <c r="O16535" s="114"/>
      <c r="P16535" s="118"/>
      <c r="Q16535" s="118"/>
      <c r="R16535" s="118"/>
      <c r="S16535" s="118"/>
      <c r="T16535" s="118"/>
      <c r="U16535" s="118"/>
      <c r="V16535" s="118"/>
      <c r="W16535" s="118"/>
      <c r="X16535" s="118"/>
      <c r="Y16535" s="118"/>
      <c r="Z16535" s="118"/>
      <c r="AA16535" s="118"/>
      <c r="AB16535" s="118"/>
    </row>
    <row r="16536" spans="1:28">
      <c r="A16536" s="113"/>
      <c r="B16536" s="113"/>
      <c r="C16536" s="114"/>
      <c r="D16536" s="115"/>
      <c r="E16536" s="115"/>
      <c r="F16536" s="116"/>
      <c r="G16536" s="116"/>
      <c r="H16536" s="116"/>
      <c r="I16536" s="116"/>
      <c r="J16536" s="117"/>
      <c r="K16536" s="117"/>
      <c r="L16536" s="114"/>
      <c r="M16536" s="114"/>
      <c r="N16536" s="114"/>
      <c r="O16536" s="114"/>
      <c r="P16536" s="118"/>
      <c r="Q16536" s="118"/>
      <c r="R16536" s="118"/>
      <c r="S16536" s="118"/>
      <c r="T16536" s="118"/>
      <c r="U16536" s="118"/>
      <c r="V16536" s="118"/>
      <c r="W16536" s="118"/>
      <c r="X16536" s="118"/>
      <c r="Y16536" s="118"/>
      <c r="Z16536" s="118"/>
      <c r="AA16536" s="118"/>
      <c r="AB16536" s="118"/>
    </row>
    <row r="16537" spans="1:28">
      <c r="A16537" s="113"/>
      <c r="B16537" s="113"/>
      <c r="C16537" s="114"/>
      <c r="D16537" s="115"/>
      <c r="E16537" s="115"/>
      <c r="F16537" s="116"/>
      <c r="G16537" s="116"/>
      <c r="H16537" s="116"/>
      <c r="I16537" s="116"/>
      <c r="J16537" s="117"/>
      <c r="K16537" s="117"/>
      <c r="L16537" s="114"/>
      <c r="M16537" s="114"/>
      <c r="N16537" s="114"/>
      <c r="O16537" s="114"/>
      <c r="P16537" s="118"/>
      <c r="Q16537" s="118"/>
      <c r="R16537" s="118"/>
      <c r="S16537" s="118"/>
      <c r="T16537" s="118"/>
      <c r="U16537" s="118"/>
      <c r="V16537" s="118"/>
      <c r="W16537" s="118"/>
      <c r="X16537" s="118"/>
      <c r="Y16537" s="118"/>
      <c r="Z16537" s="118"/>
      <c r="AA16537" s="118"/>
      <c r="AB16537" s="118"/>
    </row>
    <row r="16538" spans="1:28">
      <c r="A16538" s="113"/>
      <c r="B16538" s="113"/>
      <c r="C16538" s="114"/>
      <c r="D16538" s="115"/>
      <c r="E16538" s="115"/>
      <c r="F16538" s="116"/>
      <c r="G16538" s="116"/>
      <c r="H16538" s="116"/>
      <c r="I16538" s="116"/>
      <c r="J16538" s="117"/>
      <c r="K16538" s="117"/>
      <c r="L16538" s="114"/>
      <c r="M16538" s="114"/>
      <c r="N16538" s="114"/>
      <c r="O16538" s="114"/>
      <c r="P16538" s="118"/>
      <c r="Q16538" s="118"/>
      <c r="R16538" s="118"/>
      <c r="S16538" s="118"/>
      <c r="T16538" s="118"/>
      <c r="U16538" s="118"/>
      <c r="V16538" s="118"/>
      <c r="W16538" s="118"/>
      <c r="X16538" s="118"/>
      <c r="Y16538" s="118"/>
      <c r="Z16538" s="118"/>
      <c r="AA16538" s="118"/>
      <c r="AB16538" s="118"/>
    </row>
    <row r="16539" spans="1:28">
      <c r="A16539" s="113"/>
      <c r="B16539" s="113"/>
      <c r="C16539" s="114"/>
      <c r="D16539" s="115"/>
      <c r="E16539" s="115"/>
      <c r="F16539" s="116"/>
      <c r="G16539" s="116"/>
      <c r="H16539" s="116"/>
      <c r="I16539" s="116"/>
      <c r="J16539" s="117"/>
      <c r="K16539" s="117"/>
      <c r="L16539" s="114"/>
      <c r="M16539" s="114"/>
      <c r="N16539" s="114"/>
      <c r="O16539" s="114"/>
      <c r="P16539" s="118"/>
      <c r="Q16539" s="118"/>
      <c r="R16539" s="118"/>
      <c r="S16539" s="118"/>
      <c r="T16539" s="118"/>
      <c r="U16539" s="118"/>
      <c r="V16539" s="118"/>
      <c r="W16539" s="118"/>
      <c r="X16539" s="118"/>
      <c r="Y16539" s="118"/>
      <c r="Z16539" s="118"/>
      <c r="AA16539" s="118"/>
      <c r="AB16539" s="118"/>
    </row>
    <row r="16540" spans="1:28">
      <c r="A16540" s="113"/>
      <c r="B16540" s="113"/>
      <c r="C16540" s="114"/>
      <c r="D16540" s="115"/>
      <c r="E16540" s="115"/>
      <c r="F16540" s="116"/>
      <c r="G16540" s="116"/>
      <c r="H16540" s="116"/>
      <c r="I16540" s="116"/>
      <c r="J16540" s="117"/>
      <c r="K16540" s="117"/>
      <c r="L16540" s="114"/>
      <c r="M16540" s="114"/>
      <c r="N16540" s="114"/>
      <c r="O16540" s="114"/>
      <c r="P16540" s="118"/>
      <c r="Q16540" s="118"/>
      <c r="R16540" s="118"/>
      <c r="S16540" s="118"/>
      <c r="T16540" s="118"/>
      <c r="U16540" s="118"/>
      <c r="V16540" s="118"/>
      <c r="W16540" s="118"/>
      <c r="X16540" s="118"/>
      <c r="Y16540" s="118"/>
      <c r="Z16540" s="118"/>
      <c r="AA16540" s="118"/>
      <c r="AB16540" s="118"/>
    </row>
    <row r="16541" spans="1:28">
      <c r="A16541" s="113"/>
      <c r="B16541" s="113"/>
      <c r="C16541" s="114"/>
      <c r="D16541" s="115"/>
      <c r="E16541" s="115"/>
      <c r="F16541" s="116"/>
      <c r="G16541" s="116"/>
      <c r="H16541" s="116"/>
      <c r="I16541" s="116"/>
      <c r="J16541" s="117"/>
      <c r="K16541" s="117"/>
      <c r="L16541" s="114"/>
      <c r="M16541" s="114"/>
      <c r="N16541" s="114"/>
      <c r="O16541" s="114"/>
      <c r="P16541" s="118"/>
      <c r="Q16541" s="118"/>
      <c r="R16541" s="118"/>
      <c r="S16541" s="118"/>
      <c r="T16541" s="118"/>
      <c r="U16541" s="118"/>
      <c r="V16541" s="118"/>
      <c r="W16541" s="118"/>
      <c r="X16541" s="118"/>
      <c r="Y16541" s="118"/>
      <c r="Z16541" s="118"/>
      <c r="AA16541" s="118"/>
      <c r="AB16541" s="118"/>
    </row>
    <row r="16542" spans="1:28">
      <c r="A16542" s="113"/>
      <c r="B16542" s="113"/>
      <c r="C16542" s="114"/>
      <c r="D16542" s="115"/>
      <c r="E16542" s="115"/>
      <c r="F16542" s="116"/>
      <c r="G16542" s="116"/>
      <c r="H16542" s="116"/>
      <c r="I16542" s="116"/>
      <c r="J16542" s="117"/>
      <c r="K16542" s="117"/>
      <c r="L16542" s="114"/>
      <c r="M16542" s="114"/>
      <c r="N16542" s="114"/>
      <c r="O16542" s="114"/>
      <c r="P16542" s="118"/>
      <c r="Q16542" s="118"/>
      <c r="R16542" s="118"/>
      <c r="S16542" s="118"/>
      <c r="T16542" s="118"/>
      <c r="U16542" s="118"/>
      <c r="V16542" s="118"/>
      <c r="W16542" s="118"/>
      <c r="X16542" s="118"/>
      <c r="Y16542" s="118"/>
      <c r="Z16542" s="118"/>
      <c r="AA16542" s="118"/>
      <c r="AB16542" s="118"/>
    </row>
    <row r="16543" spans="1:28">
      <c r="A16543" s="113"/>
      <c r="B16543" s="113"/>
      <c r="C16543" s="114"/>
      <c r="D16543" s="115"/>
      <c r="E16543" s="115"/>
      <c r="F16543" s="116"/>
      <c r="G16543" s="116"/>
      <c r="H16543" s="116"/>
      <c r="I16543" s="116"/>
      <c r="J16543" s="117"/>
      <c r="K16543" s="117"/>
      <c r="L16543" s="114"/>
      <c r="M16543" s="114"/>
      <c r="N16543" s="114"/>
      <c r="O16543" s="114"/>
      <c r="P16543" s="118"/>
      <c r="Q16543" s="118"/>
      <c r="R16543" s="118"/>
      <c r="S16543" s="118"/>
      <c r="T16543" s="118"/>
      <c r="U16543" s="118"/>
      <c r="V16543" s="118"/>
      <c r="W16543" s="118"/>
      <c r="X16543" s="118"/>
      <c r="Y16543" s="118"/>
      <c r="Z16543" s="118"/>
      <c r="AA16543" s="118"/>
      <c r="AB16543" s="118"/>
    </row>
    <row r="16544" spans="1:28">
      <c r="A16544" s="113"/>
      <c r="B16544" s="113"/>
      <c r="C16544" s="114"/>
      <c r="D16544" s="115"/>
      <c r="E16544" s="115"/>
      <c r="F16544" s="116"/>
      <c r="G16544" s="116"/>
      <c r="H16544" s="116"/>
      <c r="I16544" s="116"/>
      <c r="J16544" s="117"/>
      <c r="K16544" s="117"/>
      <c r="L16544" s="114"/>
      <c r="M16544" s="114"/>
      <c r="N16544" s="114"/>
      <c r="O16544" s="114"/>
      <c r="P16544" s="118"/>
      <c r="Q16544" s="118"/>
      <c r="R16544" s="118"/>
      <c r="S16544" s="118"/>
      <c r="T16544" s="118"/>
      <c r="U16544" s="118"/>
      <c r="V16544" s="118"/>
      <c r="W16544" s="118"/>
      <c r="X16544" s="118"/>
      <c r="Y16544" s="118"/>
      <c r="Z16544" s="118"/>
      <c r="AA16544" s="118"/>
      <c r="AB16544" s="118"/>
    </row>
    <row r="16545" spans="1:28">
      <c r="A16545" s="113"/>
      <c r="B16545" s="113"/>
      <c r="C16545" s="114"/>
      <c r="D16545" s="115"/>
      <c r="E16545" s="115"/>
      <c r="F16545" s="116"/>
      <c r="G16545" s="116"/>
      <c r="H16545" s="116"/>
      <c r="I16545" s="116"/>
      <c r="J16545" s="117"/>
      <c r="K16545" s="117"/>
      <c r="L16545" s="114"/>
      <c r="M16545" s="114"/>
      <c r="N16545" s="114"/>
      <c r="O16545" s="114"/>
      <c r="P16545" s="118"/>
      <c r="Q16545" s="118"/>
      <c r="R16545" s="118"/>
      <c r="S16545" s="118"/>
      <c r="T16545" s="118"/>
      <c r="U16545" s="118"/>
      <c r="V16545" s="118"/>
      <c r="W16545" s="118"/>
      <c r="X16545" s="118"/>
      <c r="Y16545" s="118"/>
      <c r="Z16545" s="118"/>
      <c r="AA16545" s="118"/>
      <c r="AB16545" s="118"/>
    </row>
    <row r="16546" spans="1:28">
      <c r="A16546" s="113"/>
      <c r="B16546" s="113"/>
      <c r="C16546" s="114"/>
      <c r="D16546" s="115"/>
      <c r="E16546" s="115"/>
      <c r="F16546" s="116"/>
      <c r="G16546" s="116"/>
      <c r="H16546" s="116"/>
      <c r="I16546" s="116"/>
      <c r="J16546" s="117"/>
      <c r="K16546" s="117"/>
      <c r="L16546" s="114"/>
      <c r="M16546" s="114"/>
      <c r="N16546" s="114"/>
      <c r="O16546" s="114"/>
      <c r="P16546" s="118"/>
      <c r="Q16546" s="118"/>
      <c r="R16546" s="118"/>
      <c r="S16546" s="118"/>
      <c r="T16546" s="118"/>
      <c r="U16546" s="118"/>
      <c r="V16546" s="118"/>
      <c r="W16546" s="118"/>
      <c r="X16546" s="118"/>
      <c r="Y16546" s="118"/>
      <c r="Z16546" s="118"/>
      <c r="AA16546" s="118"/>
      <c r="AB16546" s="118"/>
    </row>
    <row r="16547" spans="1:28">
      <c r="A16547" s="113"/>
      <c r="B16547" s="113"/>
      <c r="C16547" s="114"/>
      <c r="D16547" s="115"/>
      <c r="E16547" s="115"/>
      <c r="F16547" s="116"/>
      <c r="G16547" s="116"/>
      <c r="H16547" s="116"/>
      <c r="I16547" s="116"/>
      <c r="J16547" s="117"/>
      <c r="K16547" s="117"/>
      <c r="L16547" s="114"/>
      <c r="M16547" s="114"/>
      <c r="N16547" s="114"/>
      <c r="O16547" s="114"/>
      <c r="P16547" s="118"/>
      <c r="Q16547" s="118"/>
      <c r="R16547" s="118"/>
      <c r="S16547" s="118"/>
      <c r="T16547" s="118"/>
      <c r="U16547" s="118"/>
      <c r="V16547" s="118"/>
      <c r="W16547" s="118"/>
      <c r="X16547" s="118"/>
      <c r="Y16547" s="118"/>
      <c r="Z16547" s="118"/>
      <c r="AA16547" s="118"/>
      <c r="AB16547" s="118"/>
    </row>
    <row r="16548" spans="1:28">
      <c r="A16548" s="113"/>
      <c r="B16548" s="113"/>
      <c r="C16548" s="114"/>
      <c r="D16548" s="115"/>
      <c r="E16548" s="115"/>
      <c r="F16548" s="116"/>
      <c r="G16548" s="116"/>
      <c r="H16548" s="116"/>
      <c r="I16548" s="116"/>
      <c r="J16548" s="117"/>
      <c r="K16548" s="117"/>
      <c r="L16548" s="114"/>
      <c r="M16548" s="114"/>
      <c r="N16548" s="114"/>
      <c r="O16548" s="114"/>
      <c r="P16548" s="118"/>
      <c r="Q16548" s="118"/>
      <c r="R16548" s="118"/>
      <c r="S16548" s="118"/>
      <c r="T16548" s="118"/>
      <c r="U16548" s="118"/>
      <c r="V16548" s="118"/>
      <c r="W16548" s="118"/>
      <c r="X16548" s="118"/>
      <c r="Y16548" s="118"/>
      <c r="Z16548" s="118"/>
      <c r="AA16548" s="118"/>
      <c r="AB16548" s="118"/>
    </row>
    <row r="16549" spans="1:28">
      <c r="A16549" s="113"/>
      <c r="B16549" s="113"/>
      <c r="C16549" s="114"/>
      <c r="D16549" s="115"/>
      <c r="E16549" s="115"/>
      <c r="F16549" s="116"/>
      <c r="G16549" s="116"/>
      <c r="H16549" s="116"/>
      <c r="I16549" s="116"/>
      <c r="J16549" s="117"/>
      <c r="K16549" s="117"/>
      <c r="L16549" s="114"/>
      <c r="M16549" s="114"/>
      <c r="N16549" s="114"/>
      <c r="O16549" s="114"/>
      <c r="P16549" s="118"/>
      <c r="Q16549" s="118"/>
      <c r="R16549" s="118"/>
      <c r="S16549" s="118"/>
      <c r="T16549" s="118"/>
      <c r="U16549" s="118"/>
      <c r="V16549" s="118"/>
      <c r="W16549" s="118"/>
      <c r="X16549" s="118"/>
      <c r="Y16549" s="118"/>
      <c r="Z16549" s="118"/>
      <c r="AA16549" s="118"/>
      <c r="AB16549" s="118"/>
    </row>
    <row r="16550" spans="1:28">
      <c r="A16550" s="113"/>
      <c r="B16550" s="113"/>
      <c r="C16550" s="114"/>
      <c r="D16550" s="115"/>
      <c r="E16550" s="115"/>
      <c r="F16550" s="116"/>
      <c r="G16550" s="116"/>
      <c r="H16550" s="116"/>
      <c r="I16550" s="116"/>
      <c r="J16550" s="117"/>
      <c r="K16550" s="117"/>
      <c r="L16550" s="114"/>
      <c r="M16550" s="114"/>
      <c r="N16550" s="114"/>
      <c r="O16550" s="114"/>
      <c r="P16550" s="118"/>
      <c r="Q16550" s="118"/>
      <c r="R16550" s="118"/>
      <c r="S16550" s="118"/>
      <c r="T16550" s="118"/>
      <c r="U16550" s="118"/>
      <c r="V16550" s="118"/>
      <c r="W16550" s="118"/>
      <c r="X16550" s="118"/>
      <c r="Y16550" s="118"/>
      <c r="Z16550" s="118"/>
      <c r="AA16550" s="118"/>
      <c r="AB16550" s="118"/>
    </row>
    <row r="16551" spans="1:28">
      <c r="A16551" s="113"/>
      <c r="B16551" s="113"/>
      <c r="C16551" s="114"/>
      <c r="D16551" s="115"/>
      <c r="E16551" s="115"/>
      <c r="F16551" s="116"/>
      <c r="G16551" s="116"/>
      <c r="H16551" s="116"/>
      <c r="I16551" s="116"/>
      <c r="J16551" s="117"/>
      <c r="K16551" s="117"/>
      <c r="L16551" s="114"/>
      <c r="M16551" s="114"/>
      <c r="N16551" s="114"/>
      <c r="O16551" s="114"/>
      <c r="P16551" s="118"/>
      <c r="Q16551" s="118"/>
      <c r="R16551" s="118"/>
      <c r="S16551" s="118"/>
      <c r="T16551" s="118"/>
      <c r="U16551" s="118"/>
      <c r="V16551" s="118"/>
      <c r="W16551" s="118"/>
      <c r="X16551" s="118"/>
      <c r="Y16551" s="118"/>
      <c r="Z16551" s="118"/>
      <c r="AA16551" s="118"/>
      <c r="AB16551" s="118"/>
    </row>
    <row r="16552" spans="1:28">
      <c r="A16552" s="113"/>
      <c r="B16552" s="113"/>
      <c r="C16552" s="114"/>
      <c r="D16552" s="115"/>
      <c r="E16552" s="115"/>
      <c r="F16552" s="116"/>
      <c r="G16552" s="116"/>
      <c r="H16552" s="116"/>
      <c r="I16552" s="116"/>
      <c r="J16552" s="117"/>
      <c r="K16552" s="117"/>
      <c r="L16552" s="114"/>
      <c r="M16552" s="114"/>
      <c r="N16552" s="114"/>
      <c r="O16552" s="114"/>
      <c r="P16552" s="118"/>
      <c r="Q16552" s="118"/>
      <c r="R16552" s="118"/>
      <c r="S16552" s="118"/>
      <c r="T16552" s="118"/>
      <c r="U16552" s="118"/>
      <c r="V16552" s="118"/>
      <c r="W16552" s="118"/>
      <c r="X16552" s="118"/>
      <c r="Y16552" s="118"/>
      <c r="Z16552" s="118"/>
      <c r="AA16552" s="118"/>
      <c r="AB16552" s="118"/>
    </row>
    <row r="16553" spans="1:28">
      <c r="A16553" s="113"/>
      <c r="B16553" s="113"/>
      <c r="C16553" s="114"/>
      <c r="D16553" s="115"/>
      <c r="E16553" s="115"/>
      <c r="F16553" s="116"/>
      <c r="G16553" s="116"/>
      <c r="H16553" s="116"/>
      <c r="I16553" s="116"/>
      <c r="J16553" s="117"/>
      <c r="K16553" s="117"/>
      <c r="L16553" s="114"/>
      <c r="M16553" s="114"/>
      <c r="N16553" s="114"/>
      <c r="O16553" s="114"/>
      <c r="P16553" s="118"/>
      <c r="Q16553" s="118"/>
      <c r="R16553" s="118"/>
      <c r="S16553" s="118"/>
      <c r="T16553" s="118"/>
      <c r="U16553" s="118"/>
      <c r="V16553" s="118"/>
      <c r="W16553" s="118"/>
      <c r="X16553" s="118"/>
      <c r="Y16553" s="118"/>
      <c r="Z16553" s="118"/>
      <c r="AA16553" s="118"/>
      <c r="AB16553" s="118"/>
    </row>
    <row r="16554" spans="1:28">
      <c r="A16554" s="113"/>
      <c r="B16554" s="113"/>
      <c r="C16554" s="114"/>
      <c r="D16554" s="115"/>
      <c r="E16554" s="115"/>
      <c r="F16554" s="116"/>
      <c r="G16554" s="116"/>
      <c r="H16554" s="116"/>
      <c r="I16554" s="116"/>
      <c r="J16554" s="117"/>
      <c r="K16554" s="117"/>
      <c r="L16554" s="114"/>
      <c r="M16554" s="114"/>
      <c r="N16554" s="114"/>
      <c r="O16554" s="114"/>
      <c r="P16554" s="118"/>
      <c r="Q16554" s="118"/>
      <c r="R16554" s="118"/>
      <c r="S16554" s="118"/>
      <c r="T16554" s="118"/>
      <c r="U16554" s="118"/>
      <c r="V16554" s="118"/>
      <c r="W16554" s="118"/>
      <c r="X16554" s="118"/>
      <c r="Y16554" s="118"/>
      <c r="Z16554" s="118"/>
      <c r="AA16554" s="118"/>
      <c r="AB16554" s="118"/>
    </row>
    <row r="16555" spans="1:28">
      <c r="A16555" s="113"/>
      <c r="B16555" s="113"/>
      <c r="C16555" s="114"/>
      <c r="D16555" s="115"/>
      <c r="E16555" s="115"/>
      <c r="F16555" s="116"/>
      <c r="G16555" s="116"/>
      <c r="H16555" s="116"/>
      <c r="I16555" s="116"/>
      <c r="J16555" s="117"/>
      <c r="K16555" s="117"/>
      <c r="L16555" s="114"/>
      <c r="M16555" s="114"/>
      <c r="N16555" s="114"/>
      <c r="O16555" s="114"/>
      <c r="P16555" s="118"/>
      <c r="Q16555" s="118"/>
      <c r="R16555" s="118"/>
      <c r="S16555" s="118"/>
      <c r="T16555" s="118"/>
      <c r="U16555" s="118"/>
      <c r="V16555" s="118"/>
      <c r="W16555" s="118"/>
      <c r="X16555" s="118"/>
      <c r="Y16555" s="118"/>
      <c r="Z16555" s="118"/>
      <c r="AA16555" s="118"/>
      <c r="AB16555" s="118"/>
    </row>
    <row r="16556" spans="1:28">
      <c r="A16556" s="113"/>
      <c r="B16556" s="113"/>
      <c r="C16556" s="114"/>
      <c r="D16556" s="115"/>
      <c r="E16556" s="115"/>
      <c r="F16556" s="116"/>
      <c r="G16556" s="116"/>
      <c r="H16556" s="116"/>
      <c r="I16556" s="116"/>
      <c r="J16556" s="117"/>
      <c r="K16556" s="117"/>
      <c r="L16556" s="114"/>
      <c r="M16556" s="114"/>
      <c r="N16556" s="114"/>
      <c r="O16556" s="114"/>
      <c r="P16556" s="118"/>
      <c r="Q16556" s="118"/>
      <c r="R16556" s="118"/>
      <c r="S16556" s="118"/>
      <c r="T16556" s="118"/>
      <c r="U16556" s="118"/>
      <c r="V16556" s="118"/>
      <c r="W16556" s="118"/>
      <c r="X16556" s="118"/>
      <c r="Y16556" s="118"/>
      <c r="Z16556" s="118"/>
      <c r="AA16556" s="118"/>
      <c r="AB16556" s="118"/>
    </row>
    <row r="16557" spans="1:28">
      <c r="A16557" s="113"/>
      <c r="B16557" s="113"/>
      <c r="C16557" s="114"/>
      <c r="D16557" s="115"/>
      <c r="E16557" s="115"/>
      <c r="F16557" s="116"/>
      <c r="G16557" s="116"/>
      <c r="H16557" s="116"/>
      <c r="I16557" s="116"/>
      <c r="J16557" s="117"/>
      <c r="K16557" s="117"/>
      <c r="L16557" s="114"/>
      <c r="M16557" s="114"/>
      <c r="N16557" s="114"/>
      <c r="O16557" s="114"/>
      <c r="P16557" s="118"/>
      <c r="Q16557" s="118"/>
      <c r="R16557" s="118"/>
      <c r="S16557" s="118"/>
      <c r="T16557" s="118"/>
      <c r="U16557" s="118"/>
      <c r="V16557" s="118"/>
      <c r="W16557" s="118"/>
      <c r="X16557" s="118"/>
      <c r="Y16557" s="118"/>
      <c r="Z16557" s="118"/>
      <c r="AA16557" s="118"/>
      <c r="AB16557" s="118"/>
    </row>
    <row r="16558" spans="1:28">
      <c r="A16558" s="113"/>
      <c r="B16558" s="113"/>
      <c r="C16558" s="114"/>
      <c r="D16558" s="115"/>
      <c r="E16558" s="115"/>
      <c r="F16558" s="116"/>
      <c r="G16558" s="116"/>
      <c r="H16558" s="116"/>
      <c r="I16558" s="116"/>
      <c r="J16558" s="117"/>
      <c r="K16558" s="117"/>
      <c r="L16558" s="114"/>
      <c r="M16558" s="114"/>
      <c r="N16558" s="114"/>
      <c r="O16558" s="114"/>
      <c r="P16558" s="118"/>
      <c r="Q16558" s="118"/>
      <c r="R16558" s="118"/>
      <c r="S16558" s="118"/>
      <c r="T16558" s="118"/>
      <c r="U16558" s="118"/>
      <c r="V16558" s="118"/>
      <c r="W16558" s="118"/>
      <c r="X16558" s="118"/>
      <c r="Y16558" s="118"/>
      <c r="Z16558" s="118"/>
      <c r="AA16558" s="118"/>
      <c r="AB16558" s="118"/>
    </row>
    <row r="16559" spans="1:28">
      <c r="A16559" s="113"/>
      <c r="B16559" s="113"/>
      <c r="C16559" s="114"/>
      <c r="D16559" s="115"/>
      <c r="E16559" s="115"/>
      <c r="F16559" s="116"/>
      <c r="G16559" s="116"/>
      <c r="H16559" s="116"/>
      <c r="I16559" s="116"/>
      <c r="J16559" s="117"/>
      <c r="K16559" s="117"/>
      <c r="L16559" s="114"/>
      <c r="M16559" s="114"/>
      <c r="N16559" s="114"/>
      <c r="O16559" s="114"/>
      <c r="P16559" s="118"/>
      <c r="Q16559" s="118"/>
      <c r="R16559" s="118"/>
      <c r="S16559" s="118"/>
      <c r="T16559" s="118"/>
      <c r="U16559" s="118"/>
      <c r="V16559" s="118"/>
      <c r="W16559" s="118"/>
      <c r="X16559" s="118"/>
      <c r="Y16559" s="118"/>
      <c r="Z16559" s="118"/>
      <c r="AA16559" s="118"/>
      <c r="AB16559" s="118"/>
    </row>
    <row r="16560" spans="1:28">
      <c r="A16560" s="113"/>
      <c r="B16560" s="113"/>
      <c r="C16560" s="114"/>
      <c r="D16560" s="115"/>
      <c r="E16560" s="115"/>
      <c r="F16560" s="116"/>
      <c r="G16560" s="116"/>
      <c r="H16560" s="116"/>
      <c r="I16560" s="116"/>
      <c r="J16560" s="117"/>
      <c r="K16560" s="117"/>
      <c r="L16560" s="114"/>
      <c r="M16560" s="114"/>
      <c r="N16560" s="114"/>
      <c r="O16560" s="114"/>
      <c r="P16560" s="118"/>
      <c r="Q16560" s="118"/>
      <c r="R16560" s="118"/>
      <c r="S16560" s="118"/>
      <c r="T16560" s="118"/>
      <c r="U16560" s="118"/>
      <c r="V16560" s="118"/>
      <c r="W16560" s="118"/>
      <c r="X16560" s="118"/>
      <c r="Y16560" s="118"/>
      <c r="Z16560" s="118"/>
      <c r="AA16560" s="118"/>
      <c r="AB16560" s="118"/>
    </row>
    <row r="16561" spans="1:28">
      <c r="A16561" s="113"/>
      <c r="B16561" s="113"/>
      <c r="C16561" s="114"/>
      <c r="D16561" s="115"/>
      <c r="E16561" s="115"/>
      <c r="F16561" s="116"/>
      <c r="G16561" s="116"/>
      <c r="H16561" s="116"/>
      <c r="I16561" s="116"/>
      <c r="J16561" s="117"/>
      <c r="K16561" s="117"/>
      <c r="L16561" s="114"/>
      <c r="M16561" s="114"/>
      <c r="N16561" s="114"/>
      <c r="O16561" s="114"/>
      <c r="P16561" s="118"/>
      <c r="Q16561" s="118"/>
      <c r="R16561" s="118"/>
      <c r="S16561" s="118"/>
      <c r="T16561" s="118"/>
      <c r="U16561" s="118"/>
      <c r="V16561" s="118"/>
      <c r="W16561" s="118"/>
      <c r="X16561" s="118"/>
      <c r="Y16561" s="118"/>
      <c r="Z16561" s="118"/>
      <c r="AA16561" s="118"/>
      <c r="AB16561" s="118"/>
    </row>
    <row r="16562" spans="1:28">
      <c r="A16562" s="113"/>
      <c r="B16562" s="113"/>
      <c r="C16562" s="114"/>
      <c r="D16562" s="115"/>
      <c r="E16562" s="115"/>
      <c r="F16562" s="116"/>
      <c r="G16562" s="116"/>
      <c r="H16562" s="116"/>
      <c r="I16562" s="116"/>
      <c r="J16562" s="117"/>
      <c r="K16562" s="117"/>
      <c r="L16562" s="114"/>
      <c r="M16562" s="114"/>
      <c r="N16562" s="114"/>
      <c r="O16562" s="114"/>
      <c r="P16562" s="118"/>
      <c r="Q16562" s="118"/>
      <c r="R16562" s="118"/>
      <c r="S16562" s="118"/>
      <c r="T16562" s="118"/>
      <c r="U16562" s="118"/>
      <c r="V16562" s="118"/>
      <c r="W16562" s="118"/>
      <c r="X16562" s="118"/>
      <c r="Y16562" s="118"/>
      <c r="Z16562" s="118"/>
      <c r="AA16562" s="118"/>
      <c r="AB16562" s="118"/>
    </row>
    <row r="16563" spans="1:28">
      <c r="A16563" s="113"/>
      <c r="B16563" s="113"/>
      <c r="C16563" s="114"/>
      <c r="D16563" s="115"/>
      <c r="E16563" s="115"/>
      <c r="F16563" s="116"/>
      <c r="G16563" s="116"/>
      <c r="H16563" s="116"/>
      <c r="I16563" s="116"/>
      <c r="J16563" s="117"/>
      <c r="K16563" s="117"/>
      <c r="L16563" s="114"/>
      <c r="M16563" s="114"/>
      <c r="N16563" s="114"/>
      <c r="O16563" s="114"/>
      <c r="P16563" s="118"/>
      <c r="Q16563" s="118"/>
      <c r="R16563" s="118"/>
      <c r="S16563" s="118"/>
      <c r="T16563" s="118"/>
      <c r="U16563" s="118"/>
      <c r="V16563" s="118"/>
      <c r="W16563" s="118"/>
      <c r="X16563" s="118"/>
      <c r="Y16563" s="118"/>
      <c r="Z16563" s="118"/>
      <c r="AA16563" s="118"/>
      <c r="AB16563" s="118"/>
    </row>
    <row r="16564" spans="1:28">
      <c r="A16564" s="113"/>
      <c r="B16564" s="113"/>
      <c r="C16564" s="114"/>
      <c r="D16564" s="115"/>
      <c r="E16564" s="115"/>
      <c r="F16564" s="116"/>
      <c r="G16564" s="116"/>
      <c r="H16564" s="116"/>
      <c r="I16564" s="116"/>
      <c r="J16564" s="117"/>
      <c r="K16564" s="117"/>
      <c r="L16564" s="114"/>
      <c r="M16564" s="114"/>
      <c r="N16564" s="114"/>
      <c r="O16564" s="114"/>
      <c r="P16564" s="118"/>
      <c r="Q16564" s="118"/>
      <c r="R16564" s="118"/>
      <c r="S16564" s="118"/>
      <c r="T16564" s="118"/>
      <c r="U16564" s="118"/>
      <c r="V16564" s="118"/>
      <c r="W16564" s="118"/>
      <c r="X16564" s="118"/>
      <c r="Y16564" s="118"/>
      <c r="Z16564" s="118"/>
      <c r="AA16564" s="118"/>
      <c r="AB16564" s="118"/>
    </row>
    <row r="16565" spans="1:28">
      <c r="A16565" s="113"/>
      <c r="B16565" s="113"/>
      <c r="C16565" s="114"/>
      <c r="D16565" s="115"/>
      <c r="E16565" s="115"/>
      <c r="F16565" s="116"/>
      <c r="G16565" s="116"/>
      <c r="H16565" s="116"/>
      <c r="I16565" s="116"/>
      <c r="J16565" s="117"/>
      <c r="K16565" s="117"/>
      <c r="L16565" s="114"/>
      <c r="M16565" s="114"/>
      <c r="N16565" s="114"/>
      <c r="O16565" s="114"/>
      <c r="P16565" s="118"/>
      <c r="Q16565" s="118"/>
      <c r="R16565" s="118"/>
      <c r="S16565" s="118"/>
      <c r="T16565" s="118"/>
      <c r="U16565" s="118"/>
      <c r="V16565" s="118"/>
      <c r="W16565" s="118"/>
      <c r="X16565" s="118"/>
      <c r="Y16565" s="118"/>
      <c r="Z16565" s="118"/>
      <c r="AA16565" s="118"/>
      <c r="AB16565" s="118"/>
    </row>
    <row r="16566" spans="1:28">
      <c r="A16566" s="113"/>
      <c r="B16566" s="113"/>
      <c r="C16566" s="114"/>
      <c r="D16566" s="115"/>
      <c r="E16566" s="115"/>
      <c r="F16566" s="116"/>
      <c r="G16566" s="116"/>
      <c r="H16566" s="116"/>
      <c r="I16566" s="116"/>
      <c r="J16566" s="117"/>
      <c r="K16566" s="117"/>
      <c r="L16566" s="114"/>
      <c r="M16566" s="114"/>
      <c r="N16566" s="114"/>
      <c r="O16566" s="114"/>
      <c r="P16566" s="118"/>
      <c r="Q16566" s="118"/>
      <c r="R16566" s="118"/>
      <c r="S16566" s="118"/>
      <c r="T16566" s="118"/>
      <c r="U16566" s="118"/>
      <c r="V16566" s="118"/>
      <c r="W16566" s="118"/>
      <c r="X16566" s="118"/>
      <c r="Y16566" s="118"/>
      <c r="Z16566" s="118"/>
      <c r="AA16566" s="118"/>
      <c r="AB16566" s="118"/>
    </row>
    <row r="16567" spans="1:28">
      <c r="A16567" s="113"/>
      <c r="B16567" s="113"/>
      <c r="C16567" s="114"/>
      <c r="D16567" s="115"/>
      <c r="E16567" s="115"/>
      <c r="F16567" s="116"/>
      <c r="G16567" s="116"/>
      <c r="H16567" s="116"/>
      <c r="I16567" s="116"/>
      <c r="J16567" s="117"/>
      <c r="K16567" s="117"/>
      <c r="L16567" s="114"/>
      <c r="M16567" s="114"/>
      <c r="N16567" s="114"/>
      <c r="O16567" s="114"/>
      <c r="P16567" s="118"/>
      <c r="Q16567" s="118"/>
      <c r="R16567" s="118"/>
      <c r="S16567" s="118"/>
      <c r="T16567" s="118"/>
      <c r="U16567" s="118"/>
      <c r="V16567" s="118"/>
      <c r="W16567" s="118"/>
      <c r="X16567" s="118"/>
      <c r="Y16567" s="118"/>
      <c r="Z16567" s="118"/>
      <c r="AA16567" s="118"/>
      <c r="AB16567" s="118"/>
    </row>
    <row r="16568" spans="1:28">
      <c r="A16568" s="113"/>
      <c r="B16568" s="113"/>
      <c r="C16568" s="114"/>
      <c r="D16568" s="115"/>
      <c r="E16568" s="115"/>
      <c r="F16568" s="116"/>
      <c r="G16568" s="116"/>
      <c r="H16568" s="116"/>
      <c r="I16568" s="116"/>
      <c r="J16568" s="117"/>
      <c r="K16568" s="117"/>
      <c r="L16568" s="114"/>
      <c r="M16568" s="114"/>
      <c r="N16568" s="114"/>
      <c r="O16568" s="114"/>
      <c r="P16568" s="118"/>
      <c r="Q16568" s="118"/>
      <c r="R16568" s="118"/>
      <c r="S16568" s="118"/>
      <c r="T16568" s="118"/>
      <c r="U16568" s="118"/>
      <c r="V16568" s="118"/>
      <c r="W16568" s="118"/>
      <c r="X16568" s="118"/>
      <c r="Y16568" s="118"/>
      <c r="Z16568" s="118"/>
      <c r="AA16568" s="118"/>
      <c r="AB16568" s="118"/>
    </row>
    <row r="16569" spans="1:28">
      <c r="A16569" s="113"/>
      <c r="B16569" s="113"/>
      <c r="C16569" s="114"/>
      <c r="D16569" s="115"/>
      <c r="E16569" s="115"/>
      <c r="F16569" s="116"/>
      <c r="G16569" s="116"/>
      <c r="H16569" s="116"/>
      <c r="I16569" s="116"/>
      <c r="J16569" s="117"/>
      <c r="K16569" s="117"/>
      <c r="L16569" s="114"/>
      <c r="M16569" s="114"/>
      <c r="N16569" s="114"/>
      <c r="O16569" s="114"/>
      <c r="P16569" s="118"/>
      <c r="Q16569" s="118"/>
      <c r="R16569" s="118"/>
      <c r="S16569" s="118"/>
      <c r="T16569" s="118"/>
      <c r="U16569" s="118"/>
      <c r="V16569" s="118"/>
      <c r="W16569" s="118"/>
      <c r="X16569" s="118"/>
      <c r="Y16569" s="118"/>
      <c r="Z16569" s="118"/>
      <c r="AA16569" s="118"/>
      <c r="AB16569" s="118"/>
    </row>
    <row r="16570" spans="1:28">
      <c r="A16570" s="113"/>
      <c r="B16570" s="113"/>
      <c r="C16570" s="114"/>
      <c r="D16570" s="115"/>
      <c r="E16570" s="115"/>
      <c r="F16570" s="116"/>
      <c r="G16570" s="116"/>
      <c r="H16570" s="116"/>
      <c r="I16570" s="116"/>
      <c r="J16570" s="117"/>
      <c r="K16570" s="117"/>
      <c r="L16570" s="114"/>
      <c r="M16570" s="114"/>
      <c r="N16570" s="114"/>
      <c r="O16570" s="114"/>
      <c r="P16570" s="118"/>
      <c r="Q16570" s="118"/>
      <c r="R16570" s="118"/>
      <c r="S16570" s="118"/>
      <c r="T16570" s="118"/>
      <c r="U16570" s="118"/>
      <c r="V16570" s="118"/>
      <c r="W16570" s="118"/>
      <c r="X16570" s="118"/>
      <c r="Y16570" s="118"/>
      <c r="Z16570" s="118"/>
      <c r="AA16570" s="118"/>
      <c r="AB16570" s="118"/>
    </row>
    <row r="16571" spans="1:28">
      <c r="A16571" s="113"/>
      <c r="B16571" s="113"/>
      <c r="C16571" s="114"/>
      <c r="D16571" s="115"/>
      <c r="E16571" s="115"/>
      <c r="F16571" s="116"/>
      <c r="G16571" s="116"/>
      <c r="H16571" s="116"/>
      <c r="I16571" s="116"/>
      <c r="J16571" s="117"/>
      <c r="K16571" s="117"/>
      <c r="L16571" s="114"/>
      <c r="M16571" s="114"/>
      <c r="N16571" s="114"/>
      <c r="O16571" s="114"/>
      <c r="P16571" s="118"/>
      <c r="Q16571" s="118"/>
      <c r="R16571" s="118"/>
      <c r="S16571" s="118"/>
      <c r="T16571" s="118"/>
      <c r="U16571" s="118"/>
      <c r="V16571" s="118"/>
      <c r="W16571" s="118"/>
      <c r="X16571" s="118"/>
      <c r="Y16571" s="118"/>
      <c r="Z16571" s="118"/>
      <c r="AA16571" s="118"/>
      <c r="AB16571" s="118"/>
    </row>
    <row r="16572" spans="1:28">
      <c r="A16572" s="113"/>
      <c r="B16572" s="113"/>
      <c r="C16572" s="114"/>
      <c r="D16572" s="115"/>
      <c r="E16572" s="115"/>
      <c r="F16572" s="116"/>
      <c r="G16572" s="116"/>
      <c r="H16572" s="116"/>
      <c r="I16572" s="116"/>
      <c r="J16572" s="117"/>
      <c r="K16572" s="117"/>
      <c r="L16572" s="114"/>
      <c r="M16572" s="114"/>
      <c r="N16572" s="114"/>
      <c r="O16572" s="114"/>
      <c r="P16572" s="118"/>
      <c r="Q16572" s="118"/>
      <c r="R16572" s="118"/>
      <c r="S16572" s="118"/>
      <c r="T16572" s="118"/>
      <c r="U16572" s="118"/>
      <c r="V16572" s="118"/>
      <c r="W16572" s="118"/>
      <c r="X16572" s="118"/>
      <c r="Y16572" s="118"/>
      <c r="Z16572" s="118"/>
      <c r="AA16572" s="118"/>
      <c r="AB16572" s="118"/>
    </row>
    <row r="16573" spans="1:28">
      <c r="A16573" s="113"/>
      <c r="B16573" s="113"/>
      <c r="C16573" s="114"/>
      <c r="D16573" s="115"/>
      <c r="E16573" s="115"/>
      <c r="F16573" s="116"/>
      <c r="G16573" s="116"/>
      <c r="H16573" s="116"/>
      <c r="I16573" s="116"/>
      <c r="J16573" s="117"/>
      <c r="K16573" s="117"/>
      <c r="L16573" s="114"/>
      <c r="M16573" s="114"/>
      <c r="N16573" s="114"/>
      <c r="O16573" s="114"/>
      <c r="P16573" s="118"/>
      <c r="Q16573" s="118"/>
      <c r="R16573" s="118"/>
      <c r="S16573" s="118"/>
      <c r="T16573" s="118"/>
      <c r="U16573" s="118"/>
      <c r="V16573" s="118"/>
      <c r="W16573" s="118"/>
      <c r="X16573" s="118"/>
      <c r="Y16573" s="118"/>
      <c r="Z16573" s="118"/>
      <c r="AA16573" s="118"/>
      <c r="AB16573" s="118"/>
    </row>
    <row r="16574" spans="1:28">
      <c r="A16574" s="113"/>
      <c r="B16574" s="113"/>
      <c r="C16574" s="114"/>
      <c r="D16574" s="115"/>
      <c r="E16574" s="115"/>
      <c r="F16574" s="116"/>
      <c r="G16574" s="116"/>
      <c r="H16574" s="116"/>
      <c r="I16574" s="116"/>
      <c r="J16574" s="117"/>
      <c r="K16574" s="117"/>
      <c r="L16574" s="114"/>
      <c r="M16574" s="114"/>
      <c r="N16574" s="114"/>
      <c r="O16574" s="114"/>
      <c r="P16574" s="118"/>
      <c r="Q16574" s="118"/>
      <c r="R16574" s="118"/>
      <c r="S16574" s="118"/>
      <c r="T16574" s="118"/>
      <c r="U16574" s="118"/>
      <c r="V16574" s="118"/>
      <c r="W16574" s="118"/>
      <c r="X16574" s="118"/>
      <c r="Y16574" s="118"/>
      <c r="Z16574" s="118"/>
      <c r="AA16574" s="118"/>
      <c r="AB16574" s="118"/>
    </row>
    <row r="16575" spans="1:28">
      <c r="A16575" s="113"/>
      <c r="B16575" s="113"/>
      <c r="C16575" s="114"/>
      <c r="D16575" s="115"/>
      <c r="E16575" s="115"/>
      <c r="F16575" s="116"/>
      <c r="G16575" s="116"/>
      <c r="H16575" s="116"/>
      <c r="I16575" s="116"/>
      <c r="J16575" s="117"/>
      <c r="K16575" s="117"/>
      <c r="L16575" s="114"/>
      <c r="M16575" s="114"/>
      <c r="N16575" s="114"/>
      <c r="O16575" s="114"/>
      <c r="P16575" s="118"/>
      <c r="Q16575" s="118"/>
      <c r="R16575" s="118"/>
      <c r="S16575" s="118"/>
      <c r="T16575" s="118"/>
      <c r="U16575" s="118"/>
      <c r="V16575" s="118"/>
      <c r="W16575" s="118"/>
      <c r="X16575" s="118"/>
      <c r="Y16575" s="118"/>
      <c r="Z16575" s="118"/>
      <c r="AA16575" s="118"/>
      <c r="AB16575" s="118"/>
    </row>
    <row r="16576" spans="1:28">
      <c r="A16576" s="113"/>
      <c r="B16576" s="113"/>
      <c r="C16576" s="114"/>
      <c r="D16576" s="115"/>
      <c r="E16576" s="115"/>
      <c r="F16576" s="116"/>
      <c r="G16576" s="116"/>
      <c r="H16576" s="116"/>
      <c r="I16576" s="116"/>
      <c r="J16576" s="117"/>
      <c r="K16576" s="117"/>
      <c r="L16576" s="114"/>
      <c r="M16576" s="114"/>
      <c r="N16576" s="114"/>
      <c r="O16576" s="114"/>
      <c r="P16576" s="118"/>
      <c r="Q16576" s="118"/>
      <c r="R16576" s="118"/>
      <c r="S16576" s="118"/>
      <c r="T16576" s="118"/>
      <c r="U16576" s="118"/>
      <c r="V16576" s="118"/>
      <c r="W16576" s="118"/>
      <c r="X16576" s="118"/>
      <c r="Y16576" s="118"/>
      <c r="Z16576" s="118"/>
      <c r="AA16576" s="118"/>
      <c r="AB16576" s="118"/>
    </row>
    <row r="16577" spans="1:28">
      <c r="A16577" s="113"/>
      <c r="B16577" s="113"/>
      <c r="C16577" s="114"/>
      <c r="D16577" s="115"/>
      <c r="E16577" s="115"/>
      <c r="F16577" s="116"/>
      <c r="G16577" s="116"/>
      <c r="H16577" s="116"/>
      <c r="I16577" s="116"/>
      <c r="J16577" s="117"/>
      <c r="K16577" s="117"/>
      <c r="L16577" s="114"/>
      <c r="M16577" s="114"/>
      <c r="N16577" s="114"/>
      <c r="O16577" s="114"/>
      <c r="P16577" s="118"/>
      <c r="Q16577" s="118"/>
      <c r="R16577" s="118"/>
      <c r="S16577" s="118"/>
      <c r="T16577" s="118"/>
      <c r="U16577" s="118"/>
      <c r="V16577" s="118"/>
      <c r="W16577" s="118"/>
      <c r="X16577" s="118"/>
      <c r="Y16577" s="118"/>
      <c r="Z16577" s="118"/>
      <c r="AA16577" s="118"/>
      <c r="AB16577" s="118"/>
    </row>
    <row r="16578" spans="1:28">
      <c r="A16578" s="113"/>
      <c r="B16578" s="113"/>
      <c r="C16578" s="114"/>
      <c r="D16578" s="115"/>
      <c r="E16578" s="115"/>
      <c r="F16578" s="116"/>
      <c r="G16578" s="116"/>
      <c r="H16578" s="116"/>
      <c r="I16578" s="116"/>
      <c r="J16578" s="117"/>
      <c r="K16578" s="117"/>
      <c r="L16578" s="114"/>
      <c r="M16578" s="114"/>
      <c r="N16578" s="114"/>
      <c r="O16578" s="114"/>
      <c r="P16578" s="118"/>
      <c r="Q16578" s="118"/>
      <c r="R16578" s="118"/>
      <c r="S16578" s="118"/>
      <c r="T16578" s="118"/>
      <c r="U16578" s="118"/>
      <c r="V16578" s="118"/>
      <c r="W16578" s="118"/>
      <c r="X16578" s="118"/>
      <c r="Y16578" s="118"/>
      <c r="Z16578" s="118"/>
      <c r="AA16578" s="118"/>
      <c r="AB16578" s="118"/>
    </row>
    <row r="16579" spans="1:28">
      <c r="A16579" s="113"/>
      <c r="B16579" s="113"/>
      <c r="C16579" s="114"/>
      <c r="D16579" s="115"/>
      <c r="E16579" s="115"/>
      <c r="F16579" s="116"/>
      <c r="G16579" s="116"/>
      <c r="H16579" s="116"/>
      <c r="I16579" s="116"/>
      <c r="J16579" s="117"/>
      <c r="K16579" s="117"/>
      <c r="L16579" s="114"/>
      <c r="M16579" s="114"/>
      <c r="N16579" s="114"/>
      <c r="O16579" s="114"/>
      <c r="P16579" s="118"/>
      <c r="Q16579" s="118"/>
      <c r="R16579" s="118"/>
      <c r="S16579" s="118"/>
      <c r="T16579" s="118"/>
      <c r="U16579" s="118"/>
      <c r="V16579" s="118"/>
      <c r="W16579" s="118"/>
      <c r="X16579" s="118"/>
      <c r="Y16579" s="118"/>
      <c r="Z16579" s="118"/>
      <c r="AA16579" s="118"/>
      <c r="AB16579" s="118"/>
    </row>
    <row r="16580" spans="1:28">
      <c r="A16580" s="113"/>
      <c r="B16580" s="113"/>
      <c r="C16580" s="114"/>
      <c r="D16580" s="115"/>
      <c r="E16580" s="115"/>
      <c r="F16580" s="116"/>
      <c r="G16580" s="116"/>
      <c r="H16580" s="116"/>
      <c r="I16580" s="116"/>
      <c r="J16580" s="117"/>
      <c r="K16580" s="117"/>
      <c r="L16580" s="114"/>
      <c r="M16580" s="114"/>
      <c r="N16580" s="114"/>
      <c r="O16580" s="114"/>
      <c r="P16580" s="118"/>
      <c r="Q16580" s="118"/>
      <c r="R16580" s="118"/>
      <c r="S16580" s="118"/>
      <c r="T16580" s="118"/>
      <c r="U16580" s="118"/>
      <c r="V16580" s="118"/>
      <c r="W16580" s="118"/>
      <c r="X16580" s="118"/>
      <c r="Y16580" s="118"/>
      <c r="Z16580" s="118"/>
      <c r="AA16580" s="118"/>
      <c r="AB16580" s="118"/>
    </row>
    <row r="16581" spans="1:28">
      <c r="A16581" s="113"/>
      <c r="B16581" s="113"/>
      <c r="C16581" s="114"/>
      <c r="D16581" s="115"/>
      <c r="E16581" s="115"/>
      <c r="F16581" s="116"/>
      <c r="G16581" s="116"/>
      <c r="H16581" s="116"/>
      <c r="I16581" s="116"/>
      <c r="J16581" s="117"/>
      <c r="K16581" s="117"/>
      <c r="L16581" s="114"/>
      <c r="M16581" s="114"/>
      <c r="N16581" s="114"/>
      <c r="O16581" s="114"/>
      <c r="P16581" s="118"/>
      <c r="Q16581" s="118"/>
      <c r="R16581" s="118"/>
      <c r="S16581" s="118"/>
      <c r="T16581" s="118"/>
      <c r="U16581" s="118"/>
      <c r="V16581" s="118"/>
      <c r="W16581" s="118"/>
      <c r="X16581" s="118"/>
      <c r="Y16581" s="118"/>
      <c r="Z16581" s="118"/>
      <c r="AA16581" s="118"/>
      <c r="AB16581" s="118"/>
    </row>
    <row r="16582" spans="1:28">
      <c r="A16582" s="113"/>
      <c r="B16582" s="113"/>
      <c r="C16582" s="114"/>
      <c r="D16582" s="115"/>
      <c r="E16582" s="115"/>
      <c r="F16582" s="116"/>
      <c r="G16582" s="116"/>
      <c r="H16582" s="116"/>
      <c r="I16582" s="116"/>
      <c r="J16582" s="117"/>
      <c r="K16582" s="117"/>
      <c r="L16582" s="114"/>
      <c r="M16582" s="114"/>
      <c r="N16582" s="114"/>
      <c r="O16582" s="114"/>
      <c r="P16582" s="118"/>
      <c r="Q16582" s="118"/>
      <c r="R16582" s="118"/>
      <c r="S16582" s="118"/>
      <c r="T16582" s="118"/>
      <c r="U16582" s="118"/>
      <c r="V16582" s="118"/>
      <c r="W16582" s="118"/>
      <c r="X16582" s="118"/>
      <c r="Y16582" s="118"/>
      <c r="Z16582" s="118"/>
      <c r="AA16582" s="118"/>
      <c r="AB16582" s="118"/>
    </row>
    <row r="16583" spans="1:28">
      <c r="A16583" s="113"/>
      <c r="B16583" s="113"/>
      <c r="C16583" s="114"/>
      <c r="D16583" s="115"/>
      <c r="E16583" s="115"/>
      <c r="F16583" s="116"/>
      <c r="G16583" s="116"/>
      <c r="H16583" s="116"/>
      <c r="I16583" s="116"/>
      <c r="J16583" s="117"/>
      <c r="K16583" s="117"/>
      <c r="L16583" s="114"/>
      <c r="M16583" s="114"/>
      <c r="N16583" s="114"/>
      <c r="O16583" s="114"/>
      <c r="P16583" s="118"/>
      <c r="Q16583" s="118"/>
      <c r="R16583" s="118"/>
      <c r="S16583" s="118"/>
      <c r="T16583" s="118"/>
      <c r="U16583" s="118"/>
      <c r="V16583" s="118"/>
      <c r="W16583" s="118"/>
      <c r="X16583" s="118"/>
      <c r="Y16583" s="118"/>
      <c r="Z16583" s="118"/>
      <c r="AA16583" s="118"/>
      <c r="AB16583" s="118"/>
    </row>
    <row r="16584" spans="1:28">
      <c r="A16584" s="113"/>
      <c r="B16584" s="113"/>
      <c r="C16584" s="114"/>
      <c r="D16584" s="115"/>
      <c r="E16584" s="115"/>
      <c r="F16584" s="116"/>
      <c r="G16584" s="116"/>
      <c r="H16584" s="116"/>
      <c r="I16584" s="116"/>
      <c r="J16584" s="117"/>
      <c r="K16584" s="117"/>
      <c r="L16584" s="114"/>
      <c r="M16584" s="114"/>
      <c r="N16584" s="114"/>
      <c r="O16584" s="114"/>
      <c r="P16584" s="118"/>
      <c r="Q16584" s="118"/>
      <c r="R16584" s="118"/>
      <c r="S16584" s="118"/>
      <c r="T16584" s="118"/>
      <c r="U16584" s="118"/>
      <c r="V16584" s="118"/>
      <c r="W16584" s="118"/>
      <c r="X16584" s="118"/>
      <c r="Y16584" s="118"/>
      <c r="Z16584" s="118"/>
      <c r="AA16584" s="118"/>
      <c r="AB16584" s="118"/>
    </row>
    <row r="16585" spans="1:28">
      <c r="A16585" s="113"/>
      <c r="B16585" s="113"/>
      <c r="C16585" s="114"/>
      <c r="D16585" s="115"/>
      <c r="E16585" s="115"/>
      <c r="F16585" s="116"/>
      <c r="G16585" s="116"/>
      <c r="H16585" s="116"/>
      <c r="I16585" s="116"/>
      <c r="J16585" s="117"/>
      <c r="K16585" s="117"/>
      <c r="L16585" s="114"/>
      <c r="M16585" s="114"/>
      <c r="N16585" s="114"/>
      <c r="O16585" s="114"/>
      <c r="P16585" s="118"/>
      <c r="Q16585" s="118"/>
      <c r="R16585" s="118"/>
      <c r="S16585" s="118"/>
      <c r="T16585" s="118"/>
      <c r="U16585" s="118"/>
      <c r="V16585" s="118"/>
      <c r="W16585" s="118"/>
      <c r="X16585" s="118"/>
      <c r="Y16585" s="118"/>
      <c r="Z16585" s="118"/>
      <c r="AA16585" s="118"/>
      <c r="AB16585" s="118"/>
    </row>
    <row r="16586" spans="1:28">
      <c r="A16586" s="113"/>
      <c r="B16586" s="113"/>
      <c r="C16586" s="114"/>
      <c r="D16586" s="115"/>
      <c r="E16586" s="115"/>
      <c r="F16586" s="116"/>
      <c r="G16586" s="116"/>
      <c r="H16586" s="116"/>
      <c r="I16586" s="116"/>
      <c r="J16586" s="117"/>
      <c r="K16586" s="117"/>
      <c r="L16586" s="114"/>
      <c r="M16586" s="114"/>
      <c r="N16586" s="114"/>
      <c r="O16586" s="114"/>
      <c r="P16586" s="118"/>
      <c r="Q16586" s="118"/>
      <c r="R16586" s="118"/>
      <c r="S16586" s="118"/>
      <c r="T16586" s="118"/>
      <c r="U16586" s="118"/>
      <c r="V16586" s="118"/>
      <c r="W16586" s="118"/>
      <c r="X16586" s="118"/>
      <c r="Y16586" s="118"/>
      <c r="Z16586" s="118"/>
      <c r="AA16586" s="118"/>
      <c r="AB16586" s="118"/>
    </row>
    <row r="16587" spans="1:28">
      <c r="A16587" s="113"/>
      <c r="B16587" s="113"/>
      <c r="C16587" s="114"/>
      <c r="D16587" s="115"/>
      <c r="E16587" s="115"/>
      <c r="F16587" s="116"/>
      <c r="G16587" s="116"/>
      <c r="H16587" s="116"/>
      <c r="I16587" s="116"/>
      <c r="J16587" s="117"/>
      <c r="K16587" s="117"/>
      <c r="L16587" s="114"/>
      <c r="M16587" s="114"/>
      <c r="N16587" s="114"/>
      <c r="O16587" s="114"/>
      <c r="P16587" s="118"/>
      <c r="Q16587" s="118"/>
      <c r="R16587" s="118"/>
      <c r="S16587" s="118"/>
      <c r="T16587" s="118"/>
      <c r="U16587" s="118"/>
      <c r="V16587" s="118"/>
      <c r="W16587" s="118"/>
      <c r="X16587" s="118"/>
      <c r="Y16587" s="118"/>
      <c r="Z16587" s="118"/>
      <c r="AA16587" s="118"/>
      <c r="AB16587" s="118"/>
    </row>
    <row r="16588" spans="1:28">
      <c r="A16588" s="113"/>
      <c r="B16588" s="113"/>
      <c r="C16588" s="114"/>
      <c r="D16588" s="115"/>
      <c r="E16588" s="115"/>
      <c r="F16588" s="116"/>
      <c r="G16588" s="116"/>
      <c r="H16588" s="116"/>
      <c r="I16588" s="116"/>
      <c r="J16588" s="117"/>
      <c r="K16588" s="117"/>
      <c r="L16588" s="114"/>
      <c r="M16588" s="114"/>
      <c r="N16588" s="114"/>
      <c r="O16588" s="114"/>
      <c r="P16588" s="118"/>
      <c r="Q16588" s="118"/>
      <c r="R16588" s="118"/>
      <c r="S16588" s="118"/>
      <c r="T16588" s="118"/>
      <c r="U16588" s="118"/>
      <c r="V16588" s="118"/>
      <c r="W16588" s="118"/>
      <c r="X16588" s="118"/>
      <c r="Y16588" s="118"/>
      <c r="Z16588" s="118"/>
      <c r="AA16588" s="118"/>
      <c r="AB16588" s="118"/>
    </row>
    <row r="16589" spans="1:28">
      <c r="A16589" s="113"/>
      <c r="B16589" s="113"/>
      <c r="C16589" s="114"/>
      <c r="D16589" s="115"/>
      <c r="E16589" s="115"/>
      <c r="F16589" s="116"/>
      <c r="G16589" s="116"/>
      <c r="H16589" s="116"/>
      <c r="I16589" s="116"/>
      <c r="J16589" s="117"/>
      <c r="K16589" s="117"/>
      <c r="L16589" s="114"/>
      <c r="M16589" s="114"/>
      <c r="N16589" s="114"/>
      <c r="O16589" s="114"/>
      <c r="P16589" s="118"/>
      <c r="Q16589" s="118"/>
      <c r="R16589" s="118"/>
      <c r="S16589" s="118"/>
      <c r="T16589" s="118"/>
      <c r="U16589" s="118"/>
      <c r="V16589" s="118"/>
      <c r="W16589" s="118"/>
      <c r="X16589" s="118"/>
      <c r="Y16589" s="118"/>
      <c r="Z16589" s="118"/>
      <c r="AA16589" s="118"/>
      <c r="AB16589" s="118"/>
    </row>
    <row r="16590" spans="1:28">
      <c r="A16590" s="113"/>
      <c r="B16590" s="113"/>
      <c r="C16590" s="114"/>
      <c r="D16590" s="115"/>
      <c r="E16590" s="115"/>
      <c r="F16590" s="116"/>
      <c r="G16590" s="116"/>
      <c r="H16590" s="116"/>
      <c r="I16590" s="116"/>
      <c r="J16590" s="117"/>
      <c r="K16590" s="117"/>
      <c r="L16590" s="114"/>
      <c r="M16590" s="114"/>
      <c r="N16590" s="114"/>
      <c r="O16590" s="114"/>
      <c r="P16590" s="118"/>
      <c r="Q16590" s="118"/>
      <c r="R16590" s="118"/>
      <c r="S16590" s="118"/>
      <c r="T16590" s="118"/>
      <c r="U16590" s="118"/>
      <c r="V16590" s="118"/>
      <c r="W16590" s="118"/>
      <c r="X16590" s="118"/>
      <c r="Y16590" s="118"/>
      <c r="Z16590" s="118"/>
      <c r="AA16590" s="118"/>
      <c r="AB16590" s="118"/>
    </row>
    <row r="16591" spans="1:28">
      <c r="A16591" s="113"/>
      <c r="B16591" s="113"/>
      <c r="C16591" s="114"/>
      <c r="D16591" s="115"/>
      <c r="E16591" s="115"/>
      <c r="F16591" s="116"/>
      <c r="G16591" s="116"/>
      <c r="H16591" s="116"/>
      <c r="I16591" s="116"/>
      <c r="J16591" s="117"/>
      <c r="K16591" s="117"/>
      <c r="L16591" s="114"/>
      <c r="M16591" s="114"/>
      <c r="N16591" s="114"/>
      <c r="O16591" s="114"/>
      <c r="P16591" s="118"/>
      <c r="Q16591" s="118"/>
      <c r="R16591" s="118"/>
      <c r="S16591" s="118"/>
      <c r="T16591" s="118"/>
      <c r="U16591" s="118"/>
      <c r="V16591" s="118"/>
      <c r="W16591" s="118"/>
      <c r="X16591" s="118"/>
      <c r="Y16591" s="118"/>
      <c r="Z16591" s="118"/>
      <c r="AA16591" s="118"/>
      <c r="AB16591" s="118"/>
    </row>
    <row r="16592" spans="1:28">
      <c r="A16592" s="113"/>
      <c r="B16592" s="113"/>
      <c r="C16592" s="114"/>
      <c r="D16592" s="115"/>
      <c r="E16592" s="115"/>
      <c r="F16592" s="116"/>
      <c r="G16592" s="116"/>
      <c r="H16592" s="116"/>
      <c r="I16592" s="116"/>
      <c r="J16592" s="117"/>
      <c r="K16592" s="117"/>
      <c r="L16592" s="114"/>
      <c r="M16592" s="114"/>
      <c r="N16592" s="114"/>
      <c r="O16592" s="114"/>
      <c r="P16592" s="118"/>
      <c r="Q16592" s="118"/>
      <c r="R16592" s="118"/>
      <c r="S16592" s="118"/>
      <c r="T16592" s="118"/>
      <c r="U16592" s="118"/>
      <c r="V16592" s="118"/>
      <c r="W16592" s="118"/>
      <c r="X16592" s="118"/>
      <c r="Y16592" s="118"/>
      <c r="Z16592" s="118"/>
      <c r="AA16592" s="118"/>
      <c r="AB16592" s="118"/>
    </row>
    <row r="16593" spans="1:28">
      <c r="A16593" s="113"/>
      <c r="B16593" s="113"/>
      <c r="C16593" s="114"/>
      <c r="D16593" s="115"/>
      <c r="E16593" s="115"/>
      <c r="F16593" s="116"/>
      <c r="G16593" s="116"/>
      <c r="H16593" s="116"/>
      <c r="I16593" s="116"/>
      <c r="J16593" s="117"/>
      <c r="K16593" s="117"/>
      <c r="L16593" s="114"/>
      <c r="M16593" s="114"/>
      <c r="N16593" s="114"/>
      <c r="O16593" s="114"/>
      <c r="P16593" s="118"/>
      <c r="Q16593" s="118"/>
      <c r="R16593" s="118"/>
      <c r="S16593" s="118"/>
      <c r="T16593" s="118"/>
      <c r="U16593" s="118"/>
      <c r="V16593" s="118"/>
      <c r="W16593" s="118"/>
      <c r="X16593" s="118"/>
      <c r="Y16593" s="118"/>
      <c r="Z16593" s="118"/>
      <c r="AA16593" s="118"/>
      <c r="AB16593" s="118"/>
    </row>
    <row r="16594" spans="1:28">
      <c r="A16594" s="113"/>
      <c r="B16594" s="113"/>
      <c r="C16594" s="114"/>
      <c r="D16594" s="115"/>
      <c r="E16594" s="115"/>
      <c r="F16594" s="116"/>
      <c r="G16594" s="116"/>
      <c r="H16594" s="116"/>
      <c r="I16594" s="116"/>
      <c r="J16594" s="117"/>
      <c r="K16594" s="117"/>
      <c r="L16594" s="114"/>
      <c r="M16594" s="114"/>
      <c r="N16594" s="114"/>
      <c r="O16594" s="114"/>
      <c r="P16594" s="118"/>
      <c r="Q16594" s="118"/>
      <c r="R16594" s="118"/>
      <c r="S16594" s="118"/>
      <c r="T16594" s="118"/>
      <c r="U16594" s="118"/>
      <c r="V16594" s="118"/>
      <c r="W16594" s="118"/>
      <c r="X16594" s="118"/>
      <c r="Y16594" s="118"/>
      <c r="Z16594" s="118"/>
      <c r="AA16594" s="118"/>
      <c r="AB16594" s="118"/>
    </row>
    <row r="16595" spans="1:28">
      <c r="A16595" s="113"/>
      <c r="B16595" s="113"/>
      <c r="C16595" s="114"/>
      <c r="D16595" s="115"/>
      <c r="E16595" s="115"/>
      <c r="F16595" s="116"/>
      <c r="G16595" s="116"/>
      <c r="H16595" s="116"/>
      <c r="I16595" s="116"/>
      <c r="J16595" s="117"/>
      <c r="K16595" s="117"/>
      <c r="L16595" s="114"/>
      <c r="M16595" s="114"/>
      <c r="N16595" s="114"/>
      <c r="O16595" s="114"/>
      <c r="P16595" s="118"/>
      <c r="Q16595" s="118"/>
      <c r="R16595" s="118"/>
      <c r="S16595" s="118"/>
      <c r="T16595" s="118"/>
      <c r="U16595" s="118"/>
      <c r="V16595" s="118"/>
      <c r="W16595" s="118"/>
      <c r="X16595" s="118"/>
      <c r="Y16595" s="118"/>
      <c r="Z16595" s="118"/>
      <c r="AA16595" s="118"/>
      <c r="AB16595" s="118"/>
    </row>
    <row r="16596" spans="1:28">
      <c r="A16596" s="113"/>
      <c r="B16596" s="113"/>
      <c r="C16596" s="114"/>
      <c r="D16596" s="115"/>
      <c r="E16596" s="115"/>
      <c r="F16596" s="116"/>
      <c r="G16596" s="116"/>
      <c r="H16596" s="116"/>
      <c r="I16596" s="116"/>
      <c r="J16596" s="117"/>
      <c r="K16596" s="117"/>
      <c r="L16596" s="114"/>
      <c r="M16596" s="114"/>
      <c r="N16596" s="114"/>
      <c r="O16596" s="114"/>
      <c r="P16596" s="118"/>
      <c r="Q16596" s="118"/>
      <c r="R16596" s="118"/>
      <c r="S16596" s="118"/>
      <c r="T16596" s="118"/>
      <c r="U16596" s="118"/>
      <c r="V16596" s="118"/>
      <c r="W16596" s="118"/>
      <c r="X16596" s="118"/>
      <c r="Y16596" s="118"/>
      <c r="Z16596" s="118"/>
      <c r="AA16596" s="118"/>
      <c r="AB16596" s="118"/>
    </row>
    <row r="16597" spans="1:28">
      <c r="A16597" s="113"/>
      <c r="B16597" s="113"/>
      <c r="C16597" s="114"/>
      <c r="D16597" s="115"/>
      <c r="E16597" s="115"/>
      <c r="F16597" s="116"/>
      <c r="G16597" s="116"/>
      <c r="H16597" s="116"/>
      <c r="I16597" s="116"/>
      <c r="J16597" s="117"/>
      <c r="K16597" s="117"/>
      <c r="L16597" s="114"/>
      <c r="M16597" s="114"/>
      <c r="N16597" s="114"/>
      <c r="O16597" s="114"/>
      <c r="P16597" s="118"/>
      <c r="Q16597" s="118"/>
      <c r="R16597" s="118"/>
      <c r="S16597" s="118"/>
      <c r="T16597" s="118"/>
      <c r="U16597" s="118"/>
      <c r="V16597" s="118"/>
      <c r="W16597" s="118"/>
      <c r="X16597" s="118"/>
      <c r="Y16597" s="118"/>
      <c r="Z16597" s="118"/>
      <c r="AA16597" s="118"/>
      <c r="AB16597" s="118"/>
    </row>
    <row r="16598" spans="1:28">
      <c r="A16598" s="113"/>
      <c r="B16598" s="113"/>
      <c r="C16598" s="114"/>
      <c r="D16598" s="115"/>
      <c r="E16598" s="115"/>
      <c r="F16598" s="116"/>
      <c r="G16598" s="116"/>
      <c r="H16598" s="116"/>
      <c r="I16598" s="116"/>
      <c r="J16598" s="117"/>
      <c r="K16598" s="117"/>
      <c r="L16598" s="114"/>
      <c r="M16598" s="114"/>
      <c r="N16598" s="114"/>
      <c r="O16598" s="114"/>
      <c r="P16598" s="118"/>
      <c r="Q16598" s="118"/>
      <c r="R16598" s="118"/>
      <c r="S16598" s="118"/>
      <c r="T16598" s="118"/>
      <c r="U16598" s="118"/>
      <c r="V16598" s="118"/>
      <c r="W16598" s="118"/>
      <c r="X16598" s="118"/>
      <c r="Y16598" s="118"/>
      <c r="Z16598" s="118"/>
      <c r="AA16598" s="118"/>
      <c r="AB16598" s="118"/>
    </row>
    <row r="16599" spans="1:28">
      <c r="A16599" s="113"/>
      <c r="B16599" s="113"/>
      <c r="C16599" s="114"/>
      <c r="D16599" s="115"/>
      <c r="E16599" s="115"/>
      <c r="F16599" s="116"/>
      <c r="G16599" s="116"/>
      <c r="H16599" s="116"/>
      <c r="I16599" s="116"/>
      <c r="J16599" s="117"/>
      <c r="K16599" s="117"/>
      <c r="L16599" s="114"/>
      <c r="M16599" s="114"/>
      <c r="N16599" s="114"/>
      <c r="O16599" s="114"/>
      <c r="P16599" s="118"/>
      <c r="Q16599" s="118"/>
      <c r="R16599" s="118"/>
      <c r="S16599" s="118"/>
      <c r="T16599" s="118"/>
      <c r="U16599" s="118"/>
      <c r="V16599" s="118"/>
      <c r="W16599" s="118"/>
      <c r="X16599" s="118"/>
      <c r="Y16599" s="118"/>
      <c r="Z16599" s="118"/>
      <c r="AA16599" s="118"/>
      <c r="AB16599" s="118"/>
    </row>
    <row r="16600" spans="1:28">
      <c r="A16600" s="113"/>
      <c r="B16600" s="113"/>
      <c r="C16600" s="114"/>
      <c r="D16600" s="115"/>
      <c r="E16600" s="115"/>
      <c r="F16600" s="116"/>
      <c r="G16600" s="116"/>
      <c r="H16600" s="116"/>
      <c r="I16600" s="116"/>
      <c r="J16600" s="117"/>
      <c r="K16600" s="117"/>
      <c r="L16600" s="114"/>
      <c r="M16600" s="114"/>
      <c r="N16600" s="114"/>
      <c r="O16600" s="114"/>
      <c r="P16600" s="118"/>
      <c r="Q16600" s="118"/>
      <c r="R16600" s="118"/>
      <c r="S16600" s="118"/>
      <c r="T16600" s="118"/>
      <c r="U16600" s="118"/>
      <c r="V16600" s="118"/>
      <c r="W16600" s="118"/>
      <c r="X16600" s="118"/>
      <c r="Y16600" s="118"/>
      <c r="Z16600" s="118"/>
      <c r="AA16600" s="118"/>
      <c r="AB16600" s="118"/>
    </row>
    <row r="16601" spans="1:28">
      <c r="A16601" s="113"/>
      <c r="B16601" s="113"/>
      <c r="C16601" s="114"/>
      <c r="D16601" s="115"/>
      <c r="E16601" s="115"/>
      <c r="F16601" s="116"/>
      <c r="G16601" s="116"/>
      <c r="H16601" s="116"/>
      <c r="I16601" s="116"/>
      <c r="J16601" s="117"/>
      <c r="K16601" s="117"/>
      <c r="L16601" s="114"/>
      <c r="M16601" s="114"/>
      <c r="N16601" s="114"/>
      <c r="O16601" s="114"/>
      <c r="P16601" s="118"/>
      <c r="Q16601" s="118"/>
      <c r="R16601" s="118"/>
      <c r="S16601" s="118"/>
      <c r="T16601" s="118"/>
      <c r="U16601" s="118"/>
      <c r="V16601" s="118"/>
      <c r="W16601" s="118"/>
      <c r="X16601" s="118"/>
      <c r="Y16601" s="118"/>
      <c r="Z16601" s="118"/>
      <c r="AA16601" s="118"/>
      <c r="AB16601" s="118"/>
    </row>
    <row r="16602" spans="1:28">
      <c r="A16602" s="113"/>
      <c r="B16602" s="113"/>
      <c r="C16602" s="114"/>
      <c r="D16602" s="115"/>
      <c r="E16602" s="115"/>
      <c r="F16602" s="116"/>
      <c r="G16602" s="116"/>
      <c r="H16602" s="116"/>
      <c r="I16602" s="116"/>
      <c r="J16602" s="117"/>
      <c r="K16602" s="117"/>
      <c r="L16602" s="114"/>
      <c r="M16602" s="114"/>
      <c r="N16602" s="114"/>
      <c r="O16602" s="114"/>
      <c r="P16602" s="118"/>
      <c r="Q16602" s="118"/>
      <c r="R16602" s="118"/>
      <c r="S16602" s="118"/>
      <c r="T16602" s="118"/>
      <c r="U16602" s="118"/>
      <c r="V16602" s="118"/>
      <c r="W16602" s="118"/>
      <c r="X16602" s="118"/>
      <c r="Y16602" s="118"/>
      <c r="Z16602" s="118"/>
      <c r="AA16602" s="118"/>
      <c r="AB16602" s="118"/>
    </row>
    <row r="16603" spans="1:28">
      <c r="A16603" s="113"/>
      <c r="B16603" s="113"/>
      <c r="C16603" s="114"/>
      <c r="D16603" s="115"/>
      <c r="E16603" s="115"/>
      <c r="F16603" s="116"/>
      <c r="G16603" s="116"/>
      <c r="H16603" s="116"/>
      <c r="I16603" s="116"/>
      <c r="J16603" s="117"/>
      <c r="K16603" s="117"/>
      <c r="L16603" s="114"/>
      <c r="M16603" s="114"/>
      <c r="N16603" s="114"/>
      <c r="O16603" s="114"/>
      <c r="P16603" s="118"/>
      <c r="Q16603" s="118"/>
      <c r="R16603" s="118"/>
      <c r="S16603" s="118"/>
      <c r="T16603" s="118"/>
      <c r="U16603" s="118"/>
      <c r="V16603" s="118"/>
      <c r="W16603" s="118"/>
      <c r="X16603" s="118"/>
      <c r="Y16603" s="118"/>
      <c r="Z16603" s="118"/>
      <c r="AA16603" s="118"/>
      <c r="AB16603" s="118"/>
    </row>
    <row r="16604" spans="1:28">
      <c r="A16604" s="113"/>
      <c r="B16604" s="113"/>
      <c r="C16604" s="114"/>
      <c r="D16604" s="115"/>
      <c r="E16604" s="115"/>
      <c r="F16604" s="116"/>
      <c r="G16604" s="116"/>
      <c r="H16604" s="116"/>
      <c r="I16604" s="116"/>
      <c r="J16604" s="117"/>
      <c r="K16604" s="117"/>
      <c r="L16604" s="114"/>
      <c r="M16604" s="114"/>
      <c r="N16604" s="114"/>
      <c r="O16604" s="114"/>
      <c r="P16604" s="118"/>
      <c r="Q16604" s="118"/>
      <c r="R16604" s="118"/>
      <c r="S16604" s="118"/>
      <c r="T16604" s="118"/>
      <c r="U16604" s="118"/>
      <c r="V16604" s="118"/>
      <c r="W16604" s="118"/>
      <c r="X16604" s="118"/>
      <c r="Y16604" s="118"/>
      <c r="Z16604" s="118"/>
      <c r="AA16604" s="118"/>
      <c r="AB16604" s="118"/>
    </row>
    <row r="16605" spans="1:28">
      <c r="A16605" s="113"/>
      <c r="B16605" s="113"/>
      <c r="C16605" s="114"/>
      <c r="D16605" s="115"/>
      <c r="E16605" s="115"/>
      <c r="F16605" s="116"/>
      <c r="G16605" s="116"/>
      <c r="H16605" s="116"/>
      <c r="I16605" s="116"/>
      <c r="J16605" s="117"/>
      <c r="K16605" s="117"/>
      <c r="L16605" s="114"/>
      <c r="M16605" s="114"/>
      <c r="N16605" s="114"/>
      <c r="O16605" s="114"/>
      <c r="P16605" s="118"/>
      <c r="Q16605" s="118"/>
      <c r="R16605" s="118"/>
      <c r="S16605" s="118"/>
      <c r="T16605" s="118"/>
      <c r="U16605" s="118"/>
      <c r="V16605" s="118"/>
      <c r="W16605" s="118"/>
      <c r="X16605" s="118"/>
      <c r="Y16605" s="118"/>
      <c r="Z16605" s="118"/>
      <c r="AA16605" s="118"/>
      <c r="AB16605" s="118"/>
    </row>
    <row r="16606" spans="1:28">
      <c r="A16606" s="113"/>
      <c r="B16606" s="113"/>
      <c r="C16606" s="114"/>
      <c r="D16606" s="115"/>
      <c r="E16606" s="115"/>
      <c r="F16606" s="116"/>
      <c r="G16606" s="116"/>
      <c r="H16606" s="116"/>
      <c r="I16606" s="116"/>
      <c r="J16606" s="117"/>
      <c r="K16606" s="117"/>
      <c r="L16606" s="114"/>
      <c r="M16606" s="114"/>
      <c r="N16606" s="114"/>
      <c r="O16606" s="114"/>
      <c r="P16606" s="118"/>
      <c r="Q16606" s="118"/>
      <c r="R16606" s="118"/>
      <c r="S16606" s="118"/>
      <c r="T16606" s="118"/>
      <c r="U16606" s="118"/>
      <c r="V16606" s="118"/>
      <c r="W16606" s="118"/>
      <c r="X16606" s="118"/>
      <c r="Y16606" s="118"/>
      <c r="Z16606" s="118"/>
      <c r="AA16606" s="118"/>
      <c r="AB16606" s="118"/>
    </row>
    <row r="16607" spans="1:28">
      <c r="A16607" s="113"/>
      <c r="B16607" s="113"/>
      <c r="C16607" s="114"/>
      <c r="D16607" s="115"/>
      <c r="E16607" s="115"/>
      <c r="F16607" s="116"/>
      <c r="G16607" s="116"/>
      <c r="H16607" s="116"/>
      <c r="I16607" s="116"/>
      <c r="J16607" s="117"/>
      <c r="K16607" s="117"/>
      <c r="L16607" s="114"/>
      <c r="M16607" s="114"/>
      <c r="N16607" s="114"/>
      <c r="O16607" s="114"/>
      <c r="P16607" s="118"/>
      <c r="Q16607" s="118"/>
      <c r="R16607" s="118"/>
      <c r="S16607" s="118"/>
      <c r="T16607" s="118"/>
      <c r="U16607" s="118"/>
      <c r="V16607" s="118"/>
      <c r="W16607" s="118"/>
      <c r="X16607" s="118"/>
      <c r="Y16607" s="118"/>
      <c r="Z16607" s="118"/>
      <c r="AA16607" s="118"/>
      <c r="AB16607" s="118"/>
    </row>
    <row r="16608" spans="1:28">
      <c r="A16608" s="113"/>
      <c r="B16608" s="113"/>
      <c r="C16608" s="114"/>
      <c r="D16608" s="115"/>
      <c r="E16608" s="115"/>
      <c r="F16608" s="116"/>
      <c r="G16608" s="116"/>
      <c r="H16608" s="116"/>
      <c r="I16608" s="116"/>
      <c r="J16608" s="117"/>
      <c r="K16608" s="117"/>
      <c r="L16608" s="114"/>
      <c r="M16608" s="114"/>
      <c r="N16608" s="114"/>
      <c r="O16608" s="114"/>
      <c r="P16608" s="118"/>
      <c r="Q16608" s="118"/>
      <c r="R16608" s="118"/>
      <c r="S16608" s="118"/>
      <c r="T16608" s="118"/>
      <c r="U16608" s="118"/>
      <c r="V16608" s="118"/>
      <c r="W16608" s="118"/>
      <c r="X16608" s="118"/>
      <c r="Y16608" s="118"/>
      <c r="Z16608" s="118"/>
      <c r="AA16608" s="118"/>
      <c r="AB16608" s="118"/>
    </row>
    <row r="16609" spans="1:28">
      <c r="A16609" s="113"/>
      <c r="B16609" s="113"/>
      <c r="C16609" s="114"/>
      <c r="D16609" s="115"/>
      <c r="E16609" s="115"/>
      <c r="F16609" s="116"/>
      <c r="G16609" s="116"/>
      <c r="H16609" s="116"/>
      <c r="I16609" s="116"/>
      <c r="J16609" s="117"/>
      <c r="K16609" s="117"/>
      <c r="L16609" s="114"/>
      <c r="M16609" s="114"/>
      <c r="N16609" s="114"/>
      <c r="O16609" s="114"/>
      <c r="P16609" s="118"/>
      <c r="Q16609" s="118"/>
      <c r="R16609" s="118"/>
      <c r="S16609" s="118"/>
      <c r="T16609" s="118"/>
      <c r="U16609" s="118"/>
      <c r="V16609" s="118"/>
      <c r="W16609" s="118"/>
      <c r="X16609" s="118"/>
      <c r="Y16609" s="118"/>
      <c r="Z16609" s="118"/>
      <c r="AA16609" s="118"/>
      <c r="AB16609" s="118"/>
    </row>
    <row r="16610" spans="1:28">
      <c r="A16610" s="113"/>
      <c r="B16610" s="113"/>
      <c r="C16610" s="114"/>
      <c r="D16610" s="115"/>
      <c r="E16610" s="115"/>
      <c r="F16610" s="116"/>
      <c r="G16610" s="116"/>
      <c r="H16610" s="116"/>
      <c r="I16610" s="116"/>
      <c r="J16610" s="117"/>
      <c r="K16610" s="117"/>
      <c r="L16610" s="114"/>
      <c r="M16610" s="114"/>
      <c r="N16610" s="114"/>
      <c r="O16610" s="114"/>
      <c r="P16610" s="118"/>
      <c r="Q16610" s="118"/>
      <c r="R16610" s="118"/>
      <c r="S16610" s="118"/>
      <c r="T16610" s="118"/>
      <c r="U16610" s="118"/>
      <c r="V16610" s="118"/>
      <c r="W16610" s="118"/>
      <c r="X16610" s="118"/>
      <c r="Y16610" s="118"/>
      <c r="Z16610" s="118"/>
      <c r="AA16610" s="118"/>
      <c r="AB16610" s="118"/>
    </row>
    <row r="16611" spans="1:28">
      <c r="A16611" s="113"/>
      <c r="B16611" s="113"/>
      <c r="C16611" s="114"/>
      <c r="D16611" s="115"/>
      <c r="E16611" s="115"/>
      <c r="F16611" s="116"/>
      <c r="G16611" s="116"/>
      <c r="H16611" s="116"/>
      <c r="I16611" s="116"/>
      <c r="J16611" s="117"/>
      <c r="K16611" s="117"/>
      <c r="L16611" s="114"/>
      <c r="M16611" s="114"/>
      <c r="N16611" s="114"/>
      <c r="O16611" s="114"/>
      <c r="P16611" s="118"/>
      <c r="Q16611" s="118"/>
      <c r="R16611" s="118"/>
      <c r="S16611" s="118"/>
      <c r="T16611" s="118"/>
      <c r="U16611" s="118"/>
      <c r="V16611" s="118"/>
      <c r="W16611" s="118"/>
      <c r="X16611" s="118"/>
      <c r="Y16611" s="118"/>
      <c r="Z16611" s="118"/>
      <c r="AA16611" s="118"/>
      <c r="AB16611" s="118"/>
    </row>
    <row r="16612" spans="1:28">
      <c r="A16612" s="113"/>
      <c r="B16612" s="113"/>
      <c r="C16612" s="114"/>
      <c r="D16612" s="115"/>
      <c r="E16612" s="115"/>
      <c r="F16612" s="116"/>
      <c r="G16612" s="116"/>
      <c r="H16612" s="116"/>
      <c r="I16612" s="116"/>
      <c r="J16612" s="117"/>
      <c r="K16612" s="117"/>
      <c r="L16612" s="114"/>
      <c r="M16612" s="114"/>
      <c r="N16612" s="114"/>
      <c r="O16612" s="114"/>
      <c r="P16612" s="118"/>
      <c r="Q16612" s="118"/>
      <c r="R16612" s="118"/>
      <c r="S16612" s="118"/>
      <c r="T16612" s="118"/>
      <c r="U16612" s="118"/>
      <c r="V16612" s="118"/>
      <c r="W16612" s="118"/>
      <c r="X16612" s="118"/>
      <c r="Y16612" s="118"/>
      <c r="Z16612" s="118"/>
      <c r="AA16612" s="118"/>
      <c r="AB16612" s="118"/>
    </row>
    <row r="16613" spans="1:28">
      <c r="A16613" s="113"/>
      <c r="B16613" s="113"/>
      <c r="C16613" s="114"/>
      <c r="D16613" s="115"/>
      <c r="E16613" s="115"/>
      <c r="F16613" s="116"/>
      <c r="G16613" s="116"/>
      <c r="H16613" s="116"/>
      <c r="I16613" s="116"/>
      <c r="J16613" s="117"/>
      <c r="K16613" s="117"/>
      <c r="L16613" s="114"/>
      <c r="M16613" s="114"/>
      <c r="N16613" s="114"/>
      <c r="O16613" s="114"/>
      <c r="P16613" s="118"/>
      <c r="Q16613" s="118"/>
      <c r="R16613" s="118"/>
      <c r="S16613" s="118"/>
      <c r="T16613" s="118"/>
      <c r="U16613" s="118"/>
      <c r="V16613" s="118"/>
      <c r="W16613" s="118"/>
      <c r="X16613" s="118"/>
      <c r="Y16613" s="118"/>
      <c r="Z16613" s="118"/>
      <c r="AA16613" s="118"/>
      <c r="AB16613" s="118"/>
    </row>
    <row r="16614" spans="1:28">
      <c r="A16614" s="113"/>
      <c r="B16614" s="113"/>
      <c r="C16614" s="114"/>
      <c r="D16614" s="115"/>
      <c r="E16614" s="115"/>
      <c r="F16614" s="116"/>
      <c r="G16614" s="116"/>
      <c r="H16614" s="116"/>
      <c r="I16614" s="116"/>
      <c r="J16614" s="117"/>
      <c r="K16614" s="117"/>
      <c r="L16614" s="114"/>
      <c r="M16614" s="114"/>
      <c r="N16614" s="114"/>
      <c r="O16614" s="114"/>
      <c r="P16614" s="118"/>
      <c r="Q16614" s="118"/>
      <c r="R16614" s="118"/>
      <c r="S16614" s="118"/>
      <c r="T16614" s="118"/>
      <c r="U16614" s="118"/>
      <c r="V16614" s="118"/>
      <c r="W16614" s="118"/>
      <c r="X16614" s="118"/>
      <c r="Y16614" s="118"/>
      <c r="Z16614" s="118"/>
      <c r="AA16614" s="118"/>
      <c r="AB16614" s="118"/>
    </row>
    <row r="16615" spans="1:28">
      <c r="A16615" s="113"/>
      <c r="B16615" s="113"/>
      <c r="C16615" s="114"/>
      <c r="D16615" s="115"/>
      <c r="E16615" s="115"/>
      <c r="F16615" s="116"/>
      <c r="G16615" s="116"/>
      <c r="H16615" s="116"/>
      <c r="I16615" s="116"/>
      <c r="J16615" s="117"/>
      <c r="K16615" s="117"/>
      <c r="L16615" s="114"/>
      <c r="M16615" s="114"/>
      <c r="N16615" s="114"/>
      <c r="O16615" s="114"/>
      <c r="P16615" s="118"/>
      <c r="Q16615" s="118"/>
      <c r="R16615" s="118"/>
      <c r="S16615" s="118"/>
      <c r="T16615" s="118"/>
      <c r="U16615" s="118"/>
      <c r="V16615" s="118"/>
      <c r="W16615" s="118"/>
      <c r="X16615" s="118"/>
      <c r="Y16615" s="118"/>
      <c r="Z16615" s="118"/>
      <c r="AA16615" s="118"/>
      <c r="AB16615" s="118"/>
    </row>
    <row r="16616" spans="1:28">
      <c r="A16616" s="113"/>
      <c r="B16616" s="113"/>
      <c r="C16616" s="114"/>
      <c r="D16616" s="115"/>
      <c r="E16616" s="115"/>
      <c r="F16616" s="116"/>
      <c r="G16616" s="116"/>
      <c r="H16616" s="116"/>
      <c r="I16616" s="116"/>
      <c r="J16616" s="117"/>
      <c r="K16616" s="117"/>
      <c r="L16616" s="114"/>
      <c r="M16616" s="114"/>
      <c r="N16616" s="114"/>
      <c r="O16616" s="114"/>
      <c r="P16616" s="118"/>
      <c r="Q16616" s="118"/>
      <c r="R16616" s="118"/>
      <c r="S16616" s="118"/>
      <c r="T16616" s="118"/>
      <c r="U16616" s="118"/>
      <c r="V16616" s="118"/>
      <c r="W16616" s="118"/>
      <c r="X16616" s="118"/>
      <c r="Y16616" s="118"/>
      <c r="Z16616" s="118"/>
      <c r="AA16616" s="118"/>
      <c r="AB16616" s="118"/>
    </row>
    <row r="16617" spans="1:28">
      <c r="A16617" s="113"/>
      <c r="B16617" s="113"/>
      <c r="C16617" s="114"/>
      <c r="D16617" s="115"/>
      <c r="E16617" s="115"/>
      <c r="F16617" s="116"/>
      <c r="G16617" s="116"/>
      <c r="H16617" s="116"/>
      <c r="I16617" s="116"/>
      <c r="J16617" s="117"/>
      <c r="K16617" s="117"/>
      <c r="L16617" s="114"/>
      <c r="M16617" s="114"/>
      <c r="N16617" s="114"/>
      <c r="O16617" s="114"/>
      <c r="P16617" s="118"/>
      <c r="Q16617" s="118"/>
      <c r="R16617" s="118"/>
      <c r="S16617" s="118"/>
      <c r="T16617" s="118"/>
      <c r="U16617" s="118"/>
      <c r="V16617" s="118"/>
      <c r="W16617" s="118"/>
      <c r="X16617" s="118"/>
      <c r="Y16617" s="118"/>
      <c r="Z16617" s="118"/>
      <c r="AA16617" s="118"/>
      <c r="AB16617" s="118"/>
    </row>
    <row r="16618" spans="1:28">
      <c r="A16618" s="113"/>
      <c r="B16618" s="113"/>
      <c r="C16618" s="114"/>
      <c r="D16618" s="115"/>
      <c r="E16618" s="115"/>
      <c r="F16618" s="116"/>
      <c r="G16618" s="116"/>
      <c r="H16618" s="116"/>
      <c r="I16618" s="116"/>
      <c r="J16618" s="117"/>
      <c r="K16618" s="117"/>
      <c r="L16618" s="114"/>
      <c r="M16618" s="114"/>
      <c r="N16618" s="114"/>
      <c r="O16618" s="114"/>
      <c r="P16618" s="118"/>
      <c r="Q16618" s="118"/>
      <c r="R16618" s="118"/>
      <c r="S16618" s="118"/>
      <c r="T16618" s="118"/>
      <c r="U16618" s="118"/>
      <c r="V16618" s="118"/>
      <c r="W16618" s="118"/>
      <c r="X16618" s="118"/>
      <c r="Y16618" s="118"/>
      <c r="Z16618" s="118"/>
      <c r="AA16618" s="118"/>
      <c r="AB16618" s="118"/>
    </row>
    <row r="16619" spans="1:28">
      <c r="A16619" s="113"/>
      <c r="B16619" s="113"/>
      <c r="C16619" s="114"/>
      <c r="D16619" s="115"/>
      <c r="E16619" s="115"/>
      <c r="F16619" s="116"/>
      <c r="G16619" s="116"/>
      <c r="H16619" s="116"/>
      <c r="I16619" s="116"/>
      <c r="J16619" s="117"/>
      <c r="K16619" s="117"/>
      <c r="L16619" s="114"/>
      <c r="M16619" s="114"/>
      <c r="N16619" s="114"/>
      <c r="O16619" s="114"/>
      <c r="P16619" s="118"/>
      <c r="Q16619" s="118"/>
      <c r="R16619" s="118"/>
      <c r="S16619" s="118"/>
      <c r="T16619" s="118"/>
      <c r="U16619" s="118"/>
      <c r="V16619" s="118"/>
      <c r="W16619" s="118"/>
      <c r="X16619" s="118"/>
      <c r="Y16619" s="118"/>
      <c r="Z16619" s="118"/>
      <c r="AA16619" s="118"/>
      <c r="AB16619" s="118"/>
    </row>
    <row r="16620" spans="1:28">
      <c r="A16620" s="113"/>
      <c r="B16620" s="113"/>
      <c r="C16620" s="114"/>
      <c r="D16620" s="115"/>
      <c r="E16620" s="115"/>
      <c r="F16620" s="116"/>
      <c r="G16620" s="116"/>
      <c r="H16620" s="116"/>
      <c r="I16620" s="116"/>
      <c r="J16620" s="117"/>
      <c r="K16620" s="117"/>
      <c r="L16620" s="114"/>
      <c r="M16620" s="114"/>
      <c r="N16620" s="114"/>
      <c r="O16620" s="114"/>
      <c r="P16620" s="118"/>
      <c r="Q16620" s="118"/>
      <c r="R16620" s="118"/>
      <c r="S16620" s="118"/>
      <c r="T16620" s="118"/>
      <c r="U16620" s="118"/>
      <c r="V16620" s="118"/>
      <c r="W16620" s="118"/>
      <c r="X16620" s="118"/>
      <c r="Y16620" s="118"/>
      <c r="Z16620" s="118"/>
      <c r="AA16620" s="118"/>
      <c r="AB16620" s="118"/>
    </row>
    <row r="16621" spans="1:28">
      <c r="A16621" s="113"/>
      <c r="B16621" s="113"/>
      <c r="C16621" s="114"/>
      <c r="D16621" s="115"/>
      <c r="E16621" s="115"/>
      <c r="F16621" s="116"/>
      <c r="G16621" s="116"/>
      <c r="H16621" s="116"/>
      <c r="I16621" s="116"/>
      <c r="J16621" s="117"/>
      <c r="K16621" s="117"/>
      <c r="L16621" s="114"/>
      <c r="M16621" s="114"/>
      <c r="N16621" s="114"/>
      <c r="O16621" s="114"/>
      <c r="P16621" s="118"/>
      <c r="Q16621" s="118"/>
      <c r="R16621" s="118"/>
      <c r="S16621" s="118"/>
      <c r="T16621" s="118"/>
      <c r="U16621" s="118"/>
      <c r="V16621" s="118"/>
      <c r="W16621" s="118"/>
      <c r="X16621" s="118"/>
      <c r="Y16621" s="118"/>
      <c r="Z16621" s="118"/>
      <c r="AA16621" s="118"/>
      <c r="AB16621" s="118"/>
    </row>
    <row r="16622" spans="1:28">
      <c r="A16622" s="113"/>
      <c r="B16622" s="113"/>
      <c r="C16622" s="114"/>
      <c r="D16622" s="115"/>
      <c r="E16622" s="115"/>
      <c r="F16622" s="116"/>
      <c r="G16622" s="116"/>
      <c r="H16622" s="116"/>
      <c r="I16622" s="116"/>
      <c r="J16622" s="117"/>
      <c r="K16622" s="117"/>
      <c r="L16622" s="114"/>
      <c r="M16622" s="114"/>
      <c r="N16622" s="114"/>
      <c r="O16622" s="114"/>
      <c r="P16622" s="118"/>
      <c r="Q16622" s="118"/>
      <c r="R16622" s="118"/>
      <c r="S16622" s="118"/>
      <c r="T16622" s="118"/>
      <c r="U16622" s="118"/>
      <c r="V16622" s="118"/>
      <c r="W16622" s="118"/>
      <c r="X16622" s="118"/>
      <c r="Y16622" s="118"/>
      <c r="Z16622" s="118"/>
      <c r="AA16622" s="118"/>
      <c r="AB16622" s="118"/>
    </row>
    <row r="16623" spans="1:28">
      <c r="A16623" s="113"/>
      <c r="B16623" s="113"/>
      <c r="C16623" s="114"/>
      <c r="D16623" s="115"/>
      <c r="E16623" s="115"/>
      <c r="F16623" s="116"/>
      <c r="G16623" s="116"/>
      <c r="H16623" s="116"/>
      <c r="I16623" s="116"/>
      <c r="J16623" s="117"/>
      <c r="K16623" s="117"/>
      <c r="L16623" s="114"/>
      <c r="M16623" s="114"/>
      <c r="N16623" s="114"/>
      <c r="O16623" s="114"/>
      <c r="P16623" s="118"/>
      <c r="Q16623" s="118"/>
      <c r="R16623" s="118"/>
      <c r="S16623" s="118"/>
      <c r="T16623" s="118"/>
      <c r="U16623" s="118"/>
      <c r="V16623" s="118"/>
      <c r="W16623" s="118"/>
      <c r="X16623" s="118"/>
      <c r="Y16623" s="118"/>
      <c r="Z16623" s="118"/>
      <c r="AA16623" s="118"/>
      <c r="AB16623" s="118"/>
    </row>
    <row r="16624" spans="1:28">
      <c r="A16624" s="113"/>
      <c r="B16624" s="113"/>
      <c r="C16624" s="114"/>
      <c r="D16624" s="115"/>
      <c r="E16624" s="115"/>
      <c r="F16624" s="116"/>
      <c r="G16624" s="116"/>
      <c r="H16624" s="116"/>
      <c r="I16624" s="116"/>
      <c r="J16624" s="117"/>
      <c r="K16624" s="117"/>
      <c r="L16624" s="114"/>
      <c r="M16624" s="114"/>
      <c r="N16624" s="114"/>
      <c r="O16624" s="114"/>
      <c r="P16624" s="118"/>
      <c r="Q16624" s="118"/>
      <c r="R16624" s="118"/>
      <c r="S16624" s="118"/>
      <c r="T16624" s="118"/>
      <c r="U16624" s="118"/>
      <c r="V16624" s="118"/>
      <c r="W16624" s="118"/>
      <c r="X16624" s="118"/>
      <c r="Y16624" s="118"/>
      <c r="Z16624" s="118"/>
      <c r="AA16624" s="118"/>
      <c r="AB16624" s="118"/>
    </row>
    <row r="16625" spans="1:28">
      <c r="A16625" s="113"/>
      <c r="B16625" s="113"/>
      <c r="C16625" s="114"/>
      <c r="D16625" s="115"/>
      <c r="E16625" s="115"/>
      <c r="F16625" s="116"/>
      <c r="G16625" s="116"/>
      <c r="H16625" s="116"/>
      <c r="I16625" s="116"/>
      <c r="J16625" s="117"/>
      <c r="K16625" s="117"/>
      <c r="L16625" s="114"/>
      <c r="M16625" s="114"/>
      <c r="N16625" s="114"/>
      <c r="O16625" s="114"/>
      <c r="P16625" s="118"/>
      <c r="Q16625" s="118"/>
      <c r="R16625" s="118"/>
      <c r="S16625" s="118"/>
      <c r="T16625" s="118"/>
      <c r="U16625" s="118"/>
      <c r="V16625" s="118"/>
      <c r="W16625" s="118"/>
      <c r="X16625" s="118"/>
      <c r="Y16625" s="118"/>
      <c r="Z16625" s="118"/>
      <c r="AA16625" s="118"/>
      <c r="AB16625" s="118"/>
    </row>
    <row r="16626" spans="1:28">
      <c r="A16626" s="113"/>
      <c r="B16626" s="113"/>
      <c r="C16626" s="114"/>
      <c r="D16626" s="115"/>
      <c r="E16626" s="115"/>
      <c r="F16626" s="116"/>
      <c r="G16626" s="116"/>
      <c r="H16626" s="116"/>
      <c r="I16626" s="116"/>
      <c r="J16626" s="117"/>
      <c r="K16626" s="117"/>
      <c r="L16626" s="114"/>
      <c r="M16626" s="114"/>
      <c r="N16626" s="114"/>
      <c r="O16626" s="114"/>
      <c r="P16626" s="118"/>
      <c r="Q16626" s="118"/>
      <c r="R16626" s="118"/>
      <c r="S16626" s="118"/>
      <c r="T16626" s="118"/>
      <c r="U16626" s="118"/>
      <c r="V16626" s="118"/>
      <c r="W16626" s="118"/>
      <c r="X16626" s="118"/>
      <c r="Y16626" s="118"/>
      <c r="Z16626" s="118"/>
      <c r="AA16626" s="118"/>
      <c r="AB16626" s="118"/>
    </row>
    <row r="16627" spans="1:28">
      <c r="A16627" s="113"/>
      <c r="B16627" s="113"/>
      <c r="C16627" s="114"/>
      <c r="D16627" s="115"/>
      <c r="E16627" s="115"/>
      <c r="F16627" s="116"/>
      <c r="G16627" s="116"/>
      <c r="H16627" s="116"/>
      <c r="I16627" s="116"/>
      <c r="J16627" s="117"/>
      <c r="K16627" s="117"/>
      <c r="L16627" s="114"/>
      <c r="M16627" s="114"/>
      <c r="N16627" s="114"/>
      <c r="O16627" s="114"/>
      <c r="P16627" s="118"/>
      <c r="Q16627" s="118"/>
      <c r="R16627" s="118"/>
      <c r="S16627" s="118"/>
      <c r="T16627" s="118"/>
      <c r="U16627" s="118"/>
      <c r="V16627" s="118"/>
      <c r="W16627" s="118"/>
      <c r="X16627" s="118"/>
      <c r="Y16627" s="118"/>
      <c r="Z16627" s="118"/>
      <c r="AA16627" s="118"/>
      <c r="AB16627" s="118"/>
    </row>
    <row r="16628" spans="1:28">
      <c r="A16628" s="113"/>
      <c r="B16628" s="113"/>
      <c r="C16628" s="114"/>
      <c r="D16628" s="115"/>
      <c r="E16628" s="115"/>
      <c r="F16628" s="116"/>
      <c r="G16628" s="116"/>
      <c r="H16628" s="116"/>
      <c r="I16628" s="116"/>
      <c r="J16628" s="117"/>
      <c r="K16628" s="117"/>
      <c r="L16628" s="114"/>
      <c r="M16628" s="114"/>
      <c r="N16628" s="114"/>
      <c r="O16628" s="114"/>
      <c r="P16628" s="118"/>
      <c r="Q16628" s="118"/>
      <c r="R16628" s="118"/>
      <c r="S16628" s="118"/>
      <c r="T16628" s="118"/>
      <c r="U16628" s="118"/>
      <c r="V16628" s="118"/>
      <c r="W16628" s="118"/>
      <c r="X16628" s="118"/>
      <c r="Y16628" s="118"/>
      <c r="Z16628" s="118"/>
      <c r="AA16628" s="118"/>
      <c r="AB16628" s="118"/>
    </row>
    <row r="16629" spans="1:28">
      <c r="A16629" s="113"/>
      <c r="B16629" s="113"/>
      <c r="C16629" s="114"/>
      <c r="D16629" s="115"/>
      <c r="E16629" s="115"/>
      <c r="F16629" s="116"/>
      <c r="G16629" s="116"/>
      <c r="H16629" s="116"/>
      <c r="I16629" s="116"/>
      <c r="J16629" s="117"/>
      <c r="K16629" s="117"/>
      <c r="L16629" s="114"/>
      <c r="M16629" s="114"/>
      <c r="N16629" s="114"/>
      <c r="O16629" s="114"/>
      <c r="P16629" s="118"/>
      <c r="Q16629" s="118"/>
      <c r="R16629" s="118"/>
      <c r="S16629" s="118"/>
      <c r="T16629" s="118"/>
      <c r="U16629" s="118"/>
      <c r="V16629" s="118"/>
      <c r="W16629" s="118"/>
      <c r="X16629" s="118"/>
      <c r="Y16629" s="118"/>
      <c r="Z16629" s="118"/>
      <c r="AA16629" s="118"/>
      <c r="AB16629" s="118"/>
    </row>
    <row r="16630" spans="1:28">
      <c r="A16630" s="113"/>
      <c r="B16630" s="113"/>
      <c r="C16630" s="114"/>
      <c r="D16630" s="115"/>
      <c r="E16630" s="115"/>
      <c r="F16630" s="116"/>
      <c r="G16630" s="116"/>
      <c r="H16630" s="116"/>
      <c r="I16630" s="116"/>
      <c r="J16630" s="117"/>
      <c r="K16630" s="117"/>
      <c r="L16630" s="114"/>
      <c r="M16630" s="114"/>
      <c r="N16630" s="114"/>
      <c r="O16630" s="114"/>
      <c r="P16630" s="118"/>
      <c r="Q16630" s="118"/>
      <c r="R16630" s="118"/>
      <c r="S16630" s="118"/>
      <c r="T16630" s="118"/>
      <c r="U16630" s="118"/>
      <c r="V16630" s="118"/>
      <c r="W16630" s="118"/>
      <c r="X16630" s="118"/>
      <c r="Y16630" s="118"/>
      <c r="Z16630" s="118"/>
      <c r="AA16630" s="118"/>
      <c r="AB16630" s="118"/>
    </row>
    <row r="16631" spans="1:28">
      <c r="A16631" s="113"/>
      <c r="B16631" s="113"/>
      <c r="C16631" s="114"/>
      <c r="D16631" s="115"/>
      <c r="E16631" s="115"/>
      <c r="F16631" s="116"/>
      <c r="G16631" s="116"/>
      <c r="H16631" s="116"/>
      <c r="I16631" s="116"/>
      <c r="J16631" s="117"/>
      <c r="K16631" s="117"/>
      <c r="L16631" s="114"/>
      <c r="M16631" s="114"/>
      <c r="N16631" s="114"/>
      <c r="O16631" s="114"/>
      <c r="P16631" s="118"/>
      <c r="Q16631" s="118"/>
      <c r="R16631" s="118"/>
      <c r="S16631" s="118"/>
      <c r="T16631" s="118"/>
      <c r="U16631" s="118"/>
      <c r="V16631" s="118"/>
      <c r="W16631" s="118"/>
      <c r="X16631" s="118"/>
      <c r="Y16631" s="118"/>
      <c r="Z16631" s="118"/>
      <c r="AA16631" s="118"/>
      <c r="AB16631" s="118"/>
    </row>
    <row r="16632" spans="1:28">
      <c r="A16632" s="113"/>
      <c r="B16632" s="113"/>
      <c r="C16632" s="114"/>
      <c r="D16632" s="115"/>
      <c r="E16632" s="115"/>
      <c r="F16632" s="116"/>
      <c r="G16632" s="116"/>
      <c r="H16632" s="116"/>
      <c r="I16632" s="116"/>
      <c r="J16632" s="117"/>
      <c r="K16632" s="117"/>
      <c r="L16632" s="114"/>
      <c r="M16632" s="114"/>
      <c r="N16632" s="114"/>
      <c r="O16632" s="114"/>
      <c r="P16632" s="118"/>
      <c r="Q16632" s="118"/>
      <c r="R16632" s="118"/>
      <c r="S16632" s="118"/>
      <c r="T16632" s="118"/>
      <c r="U16632" s="118"/>
      <c r="V16632" s="118"/>
      <c r="W16632" s="118"/>
      <c r="X16632" s="118"/>
      <c r="Y16632" s="118"/>
      <c r="Z16632" s="118"/>
      <c r="AA16632" s="118"/>
      <c r="AB16632" s="118"/>
    </row>
    <row r="16633" spans="1:28">
      <c r="A16633" s="113"/>
      <c r="B16633" s="113"/>
      <c r="C16633" s="114"/>
      <c r="D16633" s="115"/>
      <c r="E16633" s="115"/>
      <c r="F16633" s="116"/>
      <c r="G16633" s="116"/>
      <c r="H16633" s="116"/>
      <c r="I16633" s="116"/>
      <c r="J16633" s="117"/>
      <c r="K16633" s="117"/>
      <c r="L16633" s="114"/>
      <c r="M16633" s="114"/>
      <c r="N16633" s="114"/>
      <c r="O16633" s="114"/>
      <c r="P16633" s="118"/>
      <c r="Q16633" s="118"/>
      <c r="R16633" s="118"/>
      <c r="S16633" s="118"/>
      <c r="T16633" s="118"/>
      <c r="U16633" s="118"/>
      <c r="V16633" s="118"/>
      <c r="W16633" s="118"/>
      <c r="X16633" s="118"/>
      <c r="Y16633" s="118"/>
      <c r="Z16633" s="118"/>
      <c r="AA16633" s="118"/>
      <c r="AB16633" s="118"/>
    </row>
    <row r="16634" spans="1:28">
      <c r="A16634" s="113"/>
      <c r="B16634" s="113"/>
      <c r="C16634" s="114"/>
      <c r="D16634" s="115"/>
      <c r="E16634" s="115"/>
      <c r="F16634" s="116"/>
      <c r="G16634" s="116"/>
      <c r="H16634" s="116"/>
      <c r="I16634" s="116"/>
      <c r="J16634" s="117"/>
      <c r="K16634" s="117"/>
      <c r="L16634" s="114"/>
      <c r="M16634" s="114"/>
      <c r="N16634" s="114"/>
      <c r="O16634" s="114"/>
      <c r="P16634" s="118"/>
      <c r="Q16634" s="118"/>
      <c r="R16634" s="118"/>
      <c r="S16634" s="118"/>
      <c r="T16634" s="118"/>
      <c r="U16634" s="118"/>
      <c r="V16634" s="118"/>
      <c r="W16634" s="118"/>
      <c r="X16634" s="118"/>
      <c r="Y16634" s="118"/>
      <c r="Z16634" s="118"/>
      <c r="AA16634" s="118"/>
      <c r="AB16634" s="118"/>
    </row>
    <row r="16635" spans="1:28">
      <c r="A16635" s="113"/>
      <c r="B16635" s="113"/>
      <c r="C16635" s="114"/>
      <c r="D16635" s="115"/>
      <c r="E16635" s="115"/>
      <c r="F16635" s="116"/>
      <c r="G16635" s="116"/>
      <c r="H16635" s="116"/>
      <c r="I16635" s="116"/>
      <c r="J16635" s="117"/>
      <c r="K16635" s="117"/>
      <c r="L16635" s="114"/>
      <c r="M16635" s="114"/>
      <c r="N16635" s="114"/>
      <c r="O16635" s="114"/>
      <c r="P16635" s="118"/>
      <c r="Q16635" s="118"/>
      <c r="R16635" s="118"/>
      <c r="S16635" s="118"/>
      <c r="T16635" s="118"/>
      <c r="U16635" s="118"/>
      <c r="V16635" s="118"/>
      <c r="W16635" s="118"/>
      <c r="X16635" s="118"/>
      <c r="Y16635" s="118"/>
      <c r="Z16635" s="118"/>
      <c r="AA16635" s="118"/>
      <c r="AB16635" s="118"/>
    </row>
    <row r="16636" spans="1:28">
      <c r="A16636" s="113"/>
      <c r="B16636" s="113"/>
      <c r="C16636" s="114"/>
      <c r="D16636" s="115"/>
      <c r="E16636" s="115"/>
      <c r="F16636" s="116"/>
      <c r="G16636" s="116"/>
      <c r="H16636" s="116"/>
      <c r="I16636" s="116"/>
      <c r="J16636" s="117"/>
      <c r="K16636" s="117"/>
      <c r="L16636" s="114"/>
      <c r="M16636" s="114"/>
      <c r="N16636" s="114"/>
      <c r="O16636" s="114"/>
      <c r="P16636" s="118"/>
      <c r="Q16636" s="118"/>
      <c r="R16636" s="118"/>
      <c r="S16636" s="118"/>
      <c r="T16636" s="118"/>
      <c r="U16636" s="118"/>
      <c r="V16636" s="118"/>
      <c r="W16636" s="118"/>
      <c r="X16636" s="118"/>
      <c r="Y16636" s="118"/>
      <c r="Z16636" s="118"/>
      <c r="AA16636" s="118"/>
      <c r="AB16636" s="118"/>
    </row>
    <row r="16637" spans="1:28">
      <c r="A16637" s="113"/>
      <c r="B16637" s="113"/>
      <c r="C16637" s="114"/>
      <c r="D16637" s="115"/>
      <c r="E16637" s="115"/>
      <c r="F16637" s="116"/>
      <c r="G16637" s="116"/>
      <c r="H16637" s="116"/>
      <c r="I16637" s="116"/>
      <c r="J16637" s="117"/>
      <c r="K16637" s="117"/>
      <c r="L16637" s="114"/>
      <c r="M16637" s="114"/>
      <c r="N16637" s="114"/>
      <c r="O16637" s="114"/>
      <c r="P16637" s="118"/>
      <c r="Q16637" s="118"/>
      <c r="R16637" s="118"/>
      <c r="S16637" s="118"/>
      <c r="T16637" s="118"/>
      <c r="U16637" s="118"/>
      <c r="V16637" s="118"/>
      <c r="W16637" s="118"/>
      <c r="X16637" s="118"/>
      <c r="Y16637" s="118"/>
      <c r="Z16637" s="118"/>
      <c r="AA16637" s="118"/>
      <c r="AB16637" s="118"/>
    </row>
    <row r="16638" spans="1:28">
      <c r="A16638" s="113"/>
      <c r="B16638" s="113"/>
      <c r="C16638" s="114"/>
      <c r="D16638" s="115"/>
      <c r="E16638" s="115"/>
      <c r="F16638" s="116"/>
      <c r="G16638" s="116"/>
      <c r="H16638" s="116"/>
      <c r="I16638" s="116"/>
      <c r="J16638" s="117"/>
      <c r="K16638" s="117"/>
      <c r="L16638" s="114"/>
      <c r="M16638" s="114"/>
      <c r="N16638" s="114"/>
      <c r="O16638" s="114"/>
      <c r="P16638" s="118"/>
      <c r="Q16638" s="118"/>
      <c r="R16638" s="118"/>
      <c r="S16638" s="118"/>
      <c r="T16638" s="118"/>
      <c r="U16638" s="118"/>
      <c r="V16638" s="118"/>
      <c r="W16638" s="118"/>
      <c r="X16638" s="118"/>
      <c r="Y16638" s="118"/>
      <c r="Z16638" s="118"/>
      <c r="AA16638" s="118"/>
      <c r="AB16638" s="118"/>
    </row>
    <row r="16639" spans="1:28">
      <c r="A16639" s="113"/>
      <c r="B16639" s="113"/>
      <c r="C16639" s="114"/>
      <c r="D16639" s="115"/>
      <c r="E16639" s="115"/>
      <c r="F16639" s="116"/>
      <c r="G16639" s="116"/>
      <c r="H16639" s="116"/>
      <c r="I16639" s="116"/>
      <c r="J16639" s="117"/>
      <c r="K16639" s="117"/>
      <c r="L16639" s="114"/>
      <c r="M16639" s="114"/>
      <c r="N16639" s="114"/>
      <c r="O16639" s="114"/>
      <c r="P16639" s="118"/>
      <c r="Q16639" s="118"/>
      <c r="R16639" s="118"/>
      <c r="S16639" s="118"/>
      <c r="T16639" s="118"/>
      <c r="U16639" s="118"/>
      <c r="V16639" s="118"/>
      <c r="W16639" s="118"/>
      <c r="X16639" s="118"/>
      <c r="Y16639" s="118"/>
      <c r="Z16639" s="118"/>
      <c r="AA16639" s="118"/>
      <c r="AB16639" s="118"/>
    </row>
    <row r="16640" spans="1:28">
      <c r="A16640" s="113"/>
      <c r="B16640" s="113"/>
      <c r="C16640" s="114"/>
      <c r="D16640" s="115"/>
      <c r="E16640" s="115"/>
      <c r="F16640" s="116"/>
      <c r="G16640" s="116"/>
      <c r="H16640" s="116"/>
      <c r="I16640" s="116"/>
      <c r="J16640" s="117"/>
      <c r="K16640" s="117"/>
      <c r="L16640" s="114"/>
      <c r="M16640" s="114"/>
      <c r="N16640" s="114"/>
      <c r="O16640" s="114"/>
      <c r="P16640" s="118"/>
      <c r="Q16640" s="118"/>
      <c r="R16640" s="118"/>
      <c r="S16640" s="118"/>
      <c r="T16640" s="118"/>
      <c r="U16640" s="118"/>
      <c r="V16640" s="118"/>
      <c r="W16640" s="118"/>
      <c r="X16640" s="118"/>
      <c r="Y16640" s="118"/>
      <c r="Z16640" s="118"/>
      <c r="AA16640" s="118"/>
      <c r="AB16640" s="118"/>
    </row>
    <row r="16641" spans="1:28">
      <c r="A16641" s="113"/>
      <c r="B16641" s="113"/>
      <c r="C16641" s="114"/>
      <c r="D16641" s="115"/>
      <c r="E16641" s="115"/>
      <c r="F16641" s="116"/>
      <c r="G16641" s="116"/>
      <c r="H16641" s="116"/>
      <c r="I16641" s="116"/>
      <c r="J16641" s="117"/>
      <c r="K16641" s="117"/>
      <c r="L16641" s="114"/>
      <c r="M16641" s="114"/>
      <c r="N16641" s="114"/>
      <c r="O16641" s="114"/>
      <c r="P16641" s="118"/>
      <c r="Q16641" s="118"/>
      <c r="R16641" s="118"/>
      <c r="S16641" s="118"/>
      <c r="T16641" s="118"/>
      <c r="U16641" s="118"/>
      <c r="V16641" s="118"/>
      <c r="W16641" s="118"/>
      <c r="X16641" s="118"/>
      <c r="Y16641" s="118"/>
      <c r="Z16641" s="118"/>
      <c r="AA16641" s="118"/>
      <c r="AB16641" s="118"/>
    </row>
    <row r="16642" spans="1:28">
      <c r="A16642" s="113"/>
      <c r="B16642" s="113"/>
      <c r="C16642" s="114"/>
      <c r="D16642" s="115"/>
      <c r="E16642" s="115"/>
      <c r="F16642" s="116"/>
      <c r="G16642" s="116"/>
      <c r="H16642" s="116"/>
      <c r="I16642" s="116"/>
      <c r="J16642" s="117"/>
      <c r="K16642" s="117"/>
      <c r="L16642" s="114"/>
      <c r="M16642" s="114"/>
      <c r="N16642" s="114"/>
      <c r="O16642" s="114"/>
      <c r="P16642" s="118"/>
      <c r="Q16642" s="118"/>
      <c r="R16642" s="118"/>
      <c r="S16642" s="118"/>
      <c r="T16642" s="118"/>
      <c r="U16642" s="118"/>
      <c r="V16642" s="118"/>
      <c r="W16642" s="118"/>
      <c r="X16642" s="118"/>
      <c r="Y16642" s="118"/>
      <c r="Z16642" s="118"/>
      <c r="AA16642" s="118"/>
      <c r="AB16642" s="118"/>
    </row>
    <row r="16643" spans="1:28">
      <c r="A16643" s="113"/>
      <c r="B16643" s="113"/>
      <c r="C16643" s="114"/>
      <c r="D16643" s="115"/>
      <c r="E16643" s="115"/>
      <c r="F16643" s="116"/>
      <c r="G16643" s="116"/>
      <c r="H16643" s="116"/>
      <c r="I16643" s="116"/>
      <c r="J16643" s="117"/>
      <c r="K16643" s="117"/>
      <c r="L16643" s="114"/>
      <c r="M16643" s="114"/>
      <c r="N16643" s="114"/>
      <c r="O16643" s="114"/>
      <c r="P16643" s="118"/>
      <c r="Q16643" s="118"/>
      <c r="R16643" s="118"/>
      <c r="S16643" s="118"/>
      <c r="T16643" s="118"/>
      <c r="U16643" s="118"/>
      <c r="V16643" s="118"/>
      <c r="W16643" s="118"/>
      <c r="X16643" s="118"/>
      <c r="Y16643" s="118"/>
      <c r="Z16643" s="118"/>
      <c r="AA16643" s="118"/>
      <c r="AB16643" s="118"/>
    </row>
    <row r="16644" spans="1:28">
      <c r="A16644" s="113"/>
      <c r="B16644" s="113"/>
      <c r="C16644" s="114"/>
      <c r="D16644" s="115"/>
      <c r="E16644" s="115"/>
      <c r="F16644" s="116"/>
      <c r="G16644" s="116"/>
      <c r="H16644" s="116"/>
      <c r="I16644" s="116"/>
      <c r="J16644" s="117"/>
      <c r="K16644" s="117"/>
      <c r="L16644" s="114"/>
      <c r="M16644" s="114"/>
      <c r="N16644" s="114"/>
      <c r="O16644" s="114"/>
      <c r="P16644" s="118"/>
      <c r="Q16644" s="118"/>
      <c r="R16644" s="118"/>
      <c r="S16644" s="118"/>
      <c r="T16644" s="118"/>
      <c r="U16644" s="118"/>
      <c r="V16644" s="118"/>
      <c r="W16644" s="118"/>
      <c r="X16644" s="118"/>
      <c r="Y16644" s="118"/>
      <c r="Z16644" s="118"/>
      <c r="AA16644" s="118"/>
      <c r="AB16644" s="118"/>
    </row>
    <row r="16645" spans="1:28">
      <c r="A16645" s="113"/>
      <c r="B16645" s="113"/>
      <c r="C16645" s="114"/>
      <c r="D16645" s="115"/>
      <c r="E16645" s="115"/>
      <c r="F16645" s="116"/>
      <c r="G16645" s="116"/>
      <c r="H16645" s="116"/>
      <c r="I16645" s="116"/>
      <c r="J16645" s="117"/>
      <c r="K16645" s="117"/>
      <c r="L16645" s="114"/>
      <c r="M16645" s="114"/>
      <c r="N16645" s="114"/>
      <c r="O16645" s="114"/>
      <c r="P16645" s="118"/>
      <c r="Q16645" s="118"/>
      <c r="R16645" s="118"/>
      <c r="S16645" s="118"/>
      <c r="T16645" s="118"/>
      <c r="U16645" s="118"/>
      <c r="V16645" s="118"/>
      <c r="W16645" s="118"/>
      <c r="X16645" s="118"/>
      <c r="Y16645" s="118"/>
      <c r="Z16645" s="118"/>
      <c r="AA16645" s="118"/>
      <c r="AB16645" s="118"/>
    </row>
    <row r="16646" spans="1:28">
      <c r="A16646" s="113"/>
      <c r="B16646" s="113"/>
      <c r="C16646" s="114"/>
      <c r="D16646" s="115"/>
      <c r="E16646" s="115"/>
      <c r="F16646" s="116"/>
      <c r="G16646" s="116"/>
      <c r="H16646" s="116"/>
      <c r="I16646" s="116"/>
      <c r="J16646" s="117"/>
      <c r="K16646" s="117"/>
      <c r="L16646" s="114"/>
      <c r="M16646" s="114"/>
      <c r="N16646" s="114"/>
      <c r="O16646" s="114"/>
      <c r="P16646" s="118"/>
      <c r="Q16646" s="118"/>
      <c r="R16646" s="118"/>
      <c r="S16646" s="118"/>
      <c r="T16646" s="118"/>
      <c r="U16646" s="118"/>
      <c r="V16646" s="118"/>
      <c r="W16646" s="118"/>
      <c r="X16646" s="118"/>
      <c r="Y16646" s="118"/>
      <c r="Z16646" s="118"/>
      <c r="AA16646" s="118"/>
      <c r="AB16646" s="118"/>
    </row>
    <row r="16647" spans="1:28">
      <c r="A16647" s="113"/>
      <c r="B16647" s="113"/>
      <c r="C16647" s="114"/>
      <c r="D16647" s="115"/>
      <c r="E16647" s="115"/>
      <c r="F16647" s="116"/>
      <c r="G16647" s="116"/>
      <c r="H16647" s="116"/>
      <c r="I16647" s="116"/>
      <c r="J16647" s="117"/>
      <c r="K16647" s="117"/>
      <c r="L16647" s="114"/>
      <c r="M16647" s="114"/>
      <c r="N16647" s="114"/>
      <c r="O16647" s="114"/>
      <c r="P16647" s="118"/>
      <c r="Q16647" s="118"/>
      <c r="R16647" s="118"/>
      <c r="S16647" s="118"/>
      <c r="T16647" s="118"/>
      <c r="U16647" s="118"/>
      <c r="V16647" s="118"/>
      <c r="W16647" s="118"/>
      <c r="X16647" s="118"/>
      <c r="Y16647" s="118"/>
      <c r="Z16647" s="118"/>
      <c r="AA16647" s="118"/>
      <c r="AB16647" s="118"/>
    </row>
    <row r="16648" spans="1:28">
      <c r="A16648" s="113"/>
      <c r="B16648" s="113"/>
      <c r="C16648" s="114"/>
      <c r="D16648" s="115"/>
      <c r="E16648" s="115"/>
      <c r="F16648" s="116"/>
      <c r="G16648" s="116"/>
      <c r="H16648" s="116"/>
      <c r="I16648" s="116"/>
      <c r="J16648" s="117"/>
      <c r="K16648" s="117"/>
      <c r="L16648" s="114"/>
      <c r="M16648" s="114"/>
      <c r="N16648" s="114"/>
      <c r="O16648" s="114"/>
      <c r="P16648" s="118"/>
      <c r="Q16648" s="118"/>
      <c r="R16648" s="118"/>
      <c r="S16648" s="118"/>
      <c r="T16648" s="118"/>
      <c r="U16648" s="118"/>
      <c r="V16648" s="118"/>
      <c r="W16648" s="118"/>
      <c r="X16648" s="118"/>
      <c r="Y16648" s="118"/>
      <c r="Z16648" s="118"/>
      <c r="AA16648" s="118"/>
      <c r="AB16648" s="118"/>
    </row>
    <row r="16649" spans="1:28">
      <c r="A16649" s="113"/>
      <c r="B16649" s="113"/>
      <c r="C16649" s="114"/>
      <c r="D16649" s="115"/>
      <c r="E16649" s="115"/>
      <c r="F16649" s="116"/>
      <c r="G16649" s="116"/>
      <c r="H16649" s="116"/>
      <c r="I16649" s="116"/>
      <c r="J16649" s="117"/>
      <c r="K16649" s="117"/>
      <c r="L16649" s="114"/>
      <c r="M16649" s="114"/>
      <c r="N16649" s="114"/>
      <c r="O16649" s="114"/>
      <c r="P16649" s="118"/>
      <c r="Q16649" s="118"/>
      <c r="R16649" s="118"/>
      <c r="S16649" s="118"/>
      <c r="T16649" s="118"/>
      <c r="U16649" s="118"/>
      <c r="V16649" s="118"/>
      <c r="W16649" s="118"/>
      <c r="X16649" s="118"/>
      <c r="Y16649" s="118"/>
      <c r="Z16649" s="118"/>
      <c r="AA16649" s="118"/>
      <c r="AB16649" s="118"/>
    </row>
    <row r="16650" spans="1:28">
      <c r="A16650" s="113"/>
      <c r="B16650" s="113"/>
      <c r="C16650" s="114"/>
      <c r="D16650" s="115"/>
      <c r="E16650" s="115"/>
      <c r="F16650" s="116"/>
      <c r="G16650" s="116"/>
      <c r="H16650" s="116"/>
      <c r="I16650" s="116"/>
      <c r="J16650" s="117"/>
      <c r="K16650" s="117"/>
      <c r="L16650" s="114"/>
      <c r="M16650" s="114"/>
      <c r="N16650" s="114"/>
      <c r="O16650" s="114"/>
      <c r="P16650" s="118"/>
      <c r="Q16650" s="118"/>
      <c r="R16650" s="118"/>
      <c r="S16650" s="118"/>
      <c r="T16650" s="118"/>
      <c r="U16650" s="118"/>
      <c r="V16650" s="118"/>
      <c r="W16650" s="118"/>
      <c r="X16650" s="118"/>
      <c r="Y16650" s="118"/>
      <c r="Z16650" s="118"/>
      <c r="AA16650" s="118"/>
      <c r="AB16650" s="118"/>
    </row>
    <row r="16651" spans="1:28">
      <c r="A16651" s="113"/>
      <c r="B16651" s="113"/>
      <c r="C16651" s="114"/>
      <c r="D16651" s="115"/>
      <c r="E16651" s="115"/>
      <c r="F16651" s="116"/>
      <c r="G16651" s="116"/>
      <c r="H16651" s="116"/>
      <c r="I16651" s="116"/>
      <c r="J16651" s="117"/>
      <c r="K16651" s="117"/>
      <c r="L16651" s="114"/>
      <c r="M16651" s="114"/>
      <c r="N16651" s="114"/>
      <c r="O16651" s="114"/>
      <c r="P16651" s="118"/>
      <c r="Q16651" s="118"/>
      <c r="R16651" s="118"/>
      <c r="S16651" s="118"/>
      <c r="T16651" s="118"/>
      <c r="U16651" s="118"/>
      <c r="V16651" s="118"/>
      <c r="W16651" s="118"/>
      <c r="X16651" s="118"/>
      <c r="Y16651" s="118"/>
      <c r="Z16651" s="118"/>
      <c r="AA16651" s="118"/>
      <c r="AB16651" s="118"/>
    </row>
    <row r="16652" spans="1:28">
      <c r="A16652" s="113"/>
      <c r="B16652" s="113"/>
      <c r="C16652" s="114"/>
      <c r="D16652" s="115"/>
      <c r="E16652" s="115"/>
      <c r="F16652" s="116"/>
      <c r="G16652" s="116"/>
      <c r="H16652" s="116"/>
      <c r="I16652" s="116"/>
      <c r="J16652" s="117"/>
      <c r="K16652" s="117"/>
      <c r="L16652" s="114"/>
      <c r="M16652" s="114"/>
      <c r="N16652" s="114"/>
      <c r="O16652" s="114"/>
      <c r="P16652" s="118"/>
      <c r="Q16652" s="118"/>
      <c r="R16652" s="118"/>
      <c r="S16652" s="118"/>
      <c r="T16652" s="118"/>
      <c r="U16652" s="118"/>
      <c r="V16652" s="118"/>
      <c r="W16652" s="118"/>
      <c r="X16652" s="118"/>
      <c r="Y16652" s="118"/>
      <c r="Z16652" s="118"/>
      <c r="AA16652" s="118"/>
      <c r="AB16652" s="118"/>
    </row>
    <row r="16653" spans="1:28">
      <c r="A16653" s="113"/>
      <c r="B16653" s="113"/>
      <c r="C16653" s="114"/>
      <c r="D16653" s="115"/>
      <c r="E16653" s="115"/>
      <c r="F16653" s="116"/>
      <c r="G16653" s="116"/>
      <c r="H16653" s="116"/>
      <c r="I16653" s="116"/>
      <c r="J16653" s="117"/>
      <c r="K16653" s="117"/>
      <c r="L16653" s="114"/>
      <c r="M16653" s="114"/>
      <c r="N16653" s="114"/>
      <c r="O16653" s="114"/>
      <c r="P16653" s="118"/>
      <c r="Q16653" s="118"/>
      <c r="R16653" s="118"/>
      <c r="S16653" s="118"/>
      <c r="T16653" s="118"/>
      <c r="U16653" s="118"/>
      <c r="V16653" s="118"/>
      <c r="W16653" s="118"/>
      <c r="X16653" s="118"/>
      <c r="Y16653" s="118"/>
      <c r="Z16653" s="118"/>
      <c r="AA16653" s="118"/>
      <c r="AB16653" s="118"/>
    </row>
    <row r="16654" spans="1:28">
      <c r="A16654" s="113"/>
      <c r="B16654" s="113"/>
      <c r="C16654" s="114"/>
      <c r="D16654" s="115"/>
      <c r="E16654" s="115"/>
      <c r="F16654" s="116"/>
      <c r="G16654" s="116"/>
      <c r="H16654" s="116"/>
      <c r="I16654" s="116"/>
      <c r="J16654" s="117"/>
      <c r="K16654" s="117"/>
      <c r="L16654" s="114"/>
      <c r="M16654" s="114"/>
      <c r="N16654" s="114"/>
      <c r="O16654" s="114"/>
      <c r="P16654" s="118"/>
      <c r="Q16654" s="118"/>
      <c r="R16654" s="118"/>
      <c r="S16654" s="118"/>
      <c r="T16654" s="118"/>
      <c r="U16654" s="118"/>
      <c r="V16654" s="118"/>
      <c r="W16654" s="118"/>
      <c r="X16654" s="118"/>
      <c r="Y16654" s="118"/>
      <c r="Z16654" s="118"/>
      <c r="AA16654" s="118"/>
      <c r="AB16654" s="118"/>
    </row>
    <row r="16655" spans="1:28">
      <c r="A16655" s="113"/>
      <c r="B16655" s="113"/>
      <c r="C16655" s="114"/>
      <c r="D16655" s="115"/>
      <c r="E16655" s="115"/>
      <c r="F16655" s="116"/>
      <c r="G16655" s="116"/>
      <c r="H16655" s="116"/>
      <c r="I16655" s="116"/>
      <c r="J16655" s="117"/>
      <c r="K16655" s="117"/>
      <c r="L16655" s="114"/>
      <c r="M16655" s="114"/>
      <c r="N16655" s="114"/>
      <c r="O16655" s="114"/>
      <c r="P16655" s="118"/>
      <c r="Q16655" s="118"/>
      <c r="R16655" s="118"/>
      <c r="S16655" s="118"/>
      <c r="T16655" s="118"/>
      <c r="U16655" s="118"/>
      <c r="V16655" s="118"/>
      <c r="W16655" s="118"/>
      <c r="X16655" s="118"/>
      <c r="Y16655" s="118"/>
      <c r="Z16655" s="118"/>
      <c r="AA16655" s="118"/>
      <c r="AB16655" s="118"/>
    </row>
    <row r="16656" spans="1:28">
      <c r="A16656" s="113"/>
      <c r="B16656" s="113"/>
      <c r="C16656" s="114"/>
      <c r="D16656" s="115"/>
      <c r="E16656" s="115"/>
      <c r="F16656" s="116"/>
      <c r="G16656" s="116"/>
      <c r="H16656" s="116"/>
      <c r="I16656" s="116"/>
      <c r="J16656" s="117"/>
      <c r="K16656" s="117"/>
      <c r="L16656" s="114"/>
      <c r="M16656" s="114"/>
      <c r="N16656" s="114"/>
      <c r="O16656" s="114"/>
      <c r="P16656" s="118"/>
      <c r="Q16656" s="118"/>
      <c r="R16656" s="118"/>
      <c r="S16656" s="118"/>
      <c r="T16656" s="118"/>
      <c r="U16656" s="118"/>
      <c r="V16656" s="118"/>
      <c r="W16656" s="118"/>
      <c r="X16656" s="118"/>
      <c r="Y16656" s="118"/>
      <c r="Z16656" s="118"/>
      <c r="AA16656" s="118"/>
      <c r="AB16656" s="118"/>
    </row>
    <row r="16657" spans="1:28">
      <c r="A16657" s="113"/>
      <c r="B16657" s="113"/>
      <c r="C16657" s="114"/>
      <c r="D16657" s="115"/>
      <c r="E16657" s="115"/>
      <c r="F16657" s="116"/>
      <c r="G16657" s="116"/>
      <c r="H16657" s="116"/>
      <c r="I16657" s="116"/>
      <c r="J16657" s="117"/>
      <c r="K16657" s="117"/>
      <c r="L16657" s="114"/>
      <c r="M16657" s="114"/>
      <c r="N16657" s="114"/>
      <c r="O16657" s="114"/>
      <c r="P16657" s="118"/>
      <c r="Q16657" s="118"/>
      <c r="R16657" s="118"/>
      <c r="S16657" s="118"/>
      <c r="T16657" s="118"/>
      <c r="U16657" s="118"/>
      <c r="V16657" s="118"/>
      <c r="W16657" s="118"/>
      <c r="X16657" s="118"/>
      <c r="Y16657" s="118"/>
      <c r="Z16657" s="118"/>
      <c r="AA16657" s="118"/>
      <c r="AB16657" s="118"/>
    </row>
    <row r="16658" spans="1:28">
      <c r="A16658" s="113"/>
      <c r="B16658" s="113"/>
      <c r="C16658" s="114"/>
      <c r="D16658" s="115"/>
      <c r="E16658" s="115"/>
      <c r="F16658" s="116"/>
      <c r="G16658" s="116"/>
      <c r="H16658" s="116"/>
      <c r="I16658" s="116"/>
      <c r="J16658" s="117"/>
      <c r="K16658" s="117"/>
      <c r="L16658" s="114"/>
      <c r="M16658" s="114"/>
      <c r="N16658" s="114"/>
      <c r="O16658" s="114"/>
      <c r="P16658" s="118"/>
      <c r="Q16658" s="118"/>
      <c r="R16658" s="118"/>
      <c r="S16658" s="118"/>
      <c r="T16658" s="118"/>
      <c r="U16658" s="118"/>
      <c r="V16658" s="118"/>
      <c r="W16658" s="118"/>
      <c r="X16658" s="118"/>
      <c r="Y16658" s="118"/>
      <c r="Z16658" s="118"/>
      <c r="AA16658" s="118"/>
      <c r="AB16658" s="118"/>
    </row>
    <row r="16659" spans="1:28">
      <c r="A16659" s="113"/>
      <c r="B16659" s="113"/>
      <c r="C16659" s="114"/>
      <c r="D16659" s="115"/>
      <c r="E16659" s="115"/>
      <c r="F16659" s="116"/>
      <c r="G16659" s="116"/>
      <c r="H16659" s="116"/>
      <c r="I16659" s="116"/>
      <c r="J16659" s="117"/>
      <c r="K16659" s="117"/>
      <c r="L16659" s="114"/>
      <c r="M16659" s="114"/>
      <c r="N16659" s="114"/>
      <c r="O16659" s="114"/>
      <c r="P16659" s="118"/>
      <c r="Q16659" s="118"/>
      <c r="R16659" s="118"/>
      <c r="S16659" s="118"/>
      <c r="T16659" s="118"/>
      <c r="U16659" s="118"/>
      <c r="V16659" s="118"/>
      <c r="W16659" s="118"/>
      <c r="X16659" s="118"/>
      <c r="Y16659" s="118"/>
      <c r="Z16659" s="118"/>
      <c r="AA16659" s="118"/>
      <c r="AB16659" s="118"/>
    </row>
    <row r="16660" spans="1:28">
      <c r="A16660" s="113"/>
      <c r="B16660" s="113"/>
      <c r="C16660" s="114"/>
      <c r="D16660" s="115"/>
      <c r="E16660" s="115"/>
      <c r="F16660" s="116"/>
      <c r="G16660" s="116"/>
      <c r="H16660" s="116"/>
      <c r="I16660" s="116"/>
      <c r="J16660" s="117"/>
      <c r="K16660" s="117"/>
      <c r="L16660" s="114"/>
      <c r="M16660" s="114"/>
      <c r="N16660" s="114"/>
      <c r="O16660" s="114"/>
      <c r="P16660" s="118"/>
      <c r="Q16660" s="118"/>
      <c r="R16660" s="118"/>
      <c r="S16660" s="118"/>
      <c r="T16660" s="118"/>
      <c r="U16660" s="118"/>
      <c r="V16660" s="118"/>
      <c r="W16660" s="118"/>
      <c r="X16660" s="118"/>
      <c r="Y16660" s="118"/>
      <c r="Z16660" s="118"/>
      <c r="AA16660" s="118"/>
      <c r="AB16660" s="118"/>
    </row>
    <row r="16661" spans="1:28">
      <c r="A16661" s="113"/>
      <c r="B16661" s="113"/>
      <c r="C16661" s="114"/>
      <c r="D16661" s="115"/>
      <c r="E16661" s="115"/>
      <c r="F16661" s="116"/>
      <c r="G16661" s="116"/>
      <c r="H16661" s="116"/>
      <c r="I16661" s="116"/>
      <c r="J16661" s="117"/>
      <c r="K16661" s="117"/>
      <c r="L16661" s="114"/>
      <c r="M16661" s="114"/>
      <c r="N16661" s="114"/>
      <c r="O16661" s="114"/>
      <c r="P16661" s="118"/>
      <c r="Q16661" s="118"/>
      <c r="R16661" s="118"/>
      <c r="S16661" s="118"/>
      <c r="T16661" s="118"/>
      <c r="U16661" s="118"/>
      <c r="V16661" s="118"/>
      <c r="W16661" s="118"/>
      <c r="X16661" s="118"/>
      <c r="Y16661" s="118"/>
      <c r="Z16661" s="118"/>
      <c r="AA16661" s="118"/>
      <c r="AB16661" s="118"/>
    </row>
    <row r="16662" spans="1:28">
      <c r="A16662" s="113"/>
      <c r="B16662" s="113"/>
      <c r="C16662" s="114"/>
      <c r="D16662" s="115"/>
      <c r="E16662" s="115"/>
      <c r="F16662" s="116"/>
      <c r="G16662" s="116"/>
      <c r="H16662" s="116"/>
      <c r="I16662" s="116"/>
      <c r="J16662" s="117"/>
      <c r="K16662" s="117"/>
      <c r="L16662" s="114"/>
      <c r="M16662" s="114"/>
      <c r="N16662" s="114"/>
      <c r="O16662" s="114"/>
      <c r="P16662" s="118"/>
      <c r="Q16662" s="118"/>
      <c r="R16662" s="118"/>
      <c r="S16662" s="118"/>
      <c r="T16662" s="118"/>
      <c r="U16662" s="118"/>
      <c r="V16662" s="118"/>
      <c r="W16662" s="118"/>
      <c r="X16662" s="118"/>
      <c r="Y16662" s="118"/>
      <c r="Z16662" s="118"/>
      <c r="AA16662" s="118"/>
      <c r="AB16662" s="118"/>
    </row>
    <row r="16663" spans="1:28">
      <c r="A16663" s="113"/>
      <c r="B16663" s="113"/>
      <c r="C16663" s="114"/>
      <c r="D16663" s="115"/>
      <c r="E16663" s="115"/>
      <c r="F16663" s="116"/>
      <c r="G16663" s="116"/>
      <c r="H16663" s="116"/>
      <c r="I16663" s="116"/>
      <c r="J16663" s="117"/>
      <c r="K16663" s="117"/>
      <c r="L16663" s="114"/>
      <c r="M16663" s="114"/>
      <c r="N16663" s="114"/>
      <c r="O16663" s="114"/>
      <c r="P16663" s="118"/>
      <c r="Q16663" s="118"/>
      <c r="R16663" s="118"/>
      <c r="S16663" s="118"/>
      <c r="T16663" s="118"/>
      <c r="U16663" s="118"/>
      <c r="V16663" s="118"/>
      <c r="W16663" s="118"/>
      <c r="X16663" s="118"/>
      <c r="Y16663" s="118"/>
      <c r="Z16663" s="118"/>
      <c r="AA16663" s="118"/>
      <c r="AB16663" s="118"/>
    </row>
    <row r="16664" spans="1:28">
      <c r="A16664" s="113"/>
      <c r="B16664" s="113"/>
      <c r="C16664" s="114"/>
      <c r="D16664" s="115"/>
      <c r="E16664" s="115"/>
      <c r="F16664" s="116"/>
      <c r="G16664" s="116"/>
      <c r="H16664" s="116"/>
      <c r="I16664" s="116"/>
      <c r="J16664" s="117"/>
      <c r="K16664" s="117"/>
      <c r="L16664" s="114"/>
      <c r="M16664" s="114"/>
      <c r="N16664" s="114"/>
      <c r="O16664" s="114"/>
      <c r="P16664" s="118"/>
      <c r="Q16664" s="118"/>
      <c r="R16664" s="118"/>
      <c r="S16664" s="118"/>
      <c r="T16664" s="118"/>
      <c r="U16664" s="118"/>
      <c r="V16664" s="118"/>
      <c r="W16664" s="118"/>
      <c r="X16664" s="118"/>
      <c r="Y16664" s="118"/>
      <c r="Z16664" s="118"/>
      <c r="AA16664" s="118"/>
      <c r="AB16664" s="118"/>
    </row>
    <row r="16665" spans="1:28">
      <c r="A16665" s="113"/>
      <c r="B16665" s="113"/>
      <c r="C16665" s="114"/>
      <c r="D16665" s="115"/>
      <c r="E16665" s="115"/>
      <c r="F16665" s="116"/>
      <c r="G16665" s="116"/>
      <c r="H16665" s="116"/>
      <c r="I16665" s="116"/>
      <c r="J16665" s="117"/>
      <c r="K16665" s="117"/>
      <c r="L16665" s="114"/>
      <c r="M16665" s="114"/>
      <c r="N16665" s="114"/>
      <c r="O16665" s="114"/>
      <c r="P16665" s="118"/>
      <c r="Q16665" s="118"/>
      <c r="R16665" s="118"/>
      <c r="S16665" s="118"/>
      <c r="T16665" s="118"/>
      <c r="U16665" s="118"/>
      <c r="V16665" s="118"/>
      <c r="W16665" s="118"/>
      <c r="X16665" s="118"/>
      <c r="Y16665" s="118"/>
      <c r="Z16665" s="118"/>
      <c r="AA16665" s="118"/>
      <c r="AB16665" s="118"/>
    </row>
    <row r="16666" spans="1:28">
      <c r="A16666" s="113"/>
      <c r="B16666" s="113"/>
      <c r="C16666" s="114"/>
      <c r="D16666" s="115"/>
      <c r="E16666" s="115"/>
      <c r="F16666" s="116"/>
      <c r="G16666" s="116"/>
      <c r="H16666" s="116"/>
      <c r="I16666" s="116"/>
      <c r="J16666" s="117"/>
      <c r="K16666" s="117"/>
      <c r="L16666" s="114"/>
      <c r="M16666" s="114"/>
      <c r="N16666" s="114"/>
      <c r="O16666" s="114"/>
      <c r="P16666" s="118"/>
      <c r="Q16666" s="118"/>
      <c r="R16666" s="118"/>
      <c r="S16666" s="118"/>
      <c r="T16666" s="118"/>
      <c r="U16666" s="118"/>
      <c r="V16666" s="118"/>
      <c r="W16666" s="118"/>
      <c r="X16666" s="118"/>
      <c r="Y16666" s="118"/>
      <c r="Z16666" s="118"/>
      <c r="AA16666" s="118"/>
      <c r="AB16666" s="118"/>
    </row>
    <row r="16667" spans="1:28">
      <c r="A16667" s="113"/>
      <c r="B16667" s="113"/>
      <c r="C16667" s="114"/>
      <c r="D16667" s="115"/>
      <c r="E16667" s="115"/>
      <c r="F16667" s="116"/>
      <c r="G16667" s="116"/>
      <c r="H16667" s="116"/>
      <c r="I16667" s="116"/>
      <c r="J16667" s="117"/>
      <c r="K16667" s="117"/>
      <c r="L16667" s="114"/>
      <c r="M16667" s="114"/>
      <c r="N16667" s="114"/>
      <c r="O16667" s="114"/>
      <c r="P16667" s="118"/>
      <c r="Q16667" s="118"/>
      <c r="R16667" s="118"/>
      <c r="S16667" s="118"/>
      <c r="T16667" s="118"/>
      <c r="U16667" s="118"/>
      <c r="V16667" s="118"/>
      <c r="W16667" s="118"/>
      <c r="X16667" s="118"/>
      <c r="Y16667" s="118"/>
      <c r="Z16667" s="118"/>
      <c r="AA16667" s="118"/>
      <c r="AB16667" s="118"/>
    </row>
    <row r="16668" spans="1:28">
      <c r="A16668" s="113"/>
      <c r="B16668" s="113"/>
      <c r="C16668" s="114"/>
      <c r="D16668" s="115"/>
      <c r="E16668" s="115"/>
      <c r="F16668" s="116"/>
      <c r="G16668" s="116"/>
      <c r="H16668" s="116"/>
      <c r="I16668" s="116"/>
      <c r="J16668" s="117"/>
      <c r="K16668" s="117"/>
      <c r="L16668" s="114"/>
      <c r="M16668" s="114"/>
      <c r="N16668" s="114"/>
      <c r="O16668" s="114"/>
      <c r="P16668" s="118"/>
      <c r="Q16668" s="118"/>
      <c r="R16668" s="118"/>
      <c r="S16668" s="118"/>
      <c r="T16668" s="118"/>
      <c r="U16668" s="118"/>
      <c r="V16668" s="118"/>
      <c r="W16668" s="118"/>
      <c r="X16668" s="118"/>
      <c r="Y16668" s="118"/>
      <c r="Z16668" s="118"/>
      <c r="AA16668" s="118"/>
      <c r="AB16668" s="118"/>
    </row>
    <row r="16669" spans="1:28">
      <c r="A16669" s="113"/>
      <c r="B16669" s="113"/>
      <c r="C16669" s="114"/>
      <c r="D16669" s="115"/>
      <c r="E16669" s="115"/>
      <c r="F16669" s="116"/>
      <c r="G16669" s="116"/>
      <c r="H16669" s="116"/>
      <c r="I16669" s="116"/>
      <c r="J16669" s="117"/>
      <c r="K16669" s="117"/>
      <c r="L16669" s="114"/>
      <c r="M16669" s="114"/>
      <c r="N16669" s="114"/>
      <c r="O16669" s="114"/>
      <c r="P16669" s="118"/>
      <c r="Q16669" s="118"/>
      <c r="R16669" s="118"/>
      <c r="S16669" s="118"/>
      <c r="T16669" s="118"/>
      <c r="U16669" s="118"/>
      <c r="V16669" s="118"/>
      <c r="W16669" s="118"/>
      <c r="X16669" s="118"/>
      <c r="Y16669" s="118"/>
      <c r="Z16669" s="118"/>
      <c r="AA16669" s="118"/>
      <c r="AB16669" s="118"/>
    </row>
    <row r="16670" spans="1:28">
      <c r="A16670" s="113"/>
      <c r="B16670" s="113"/>
      <c r="C16670" s="114"/>
      <c r="D16670" s="115"/>
      <c r="E16670" s="115"/>
      <c r="F16670" s="116"/>
      <c r="G16670" s="116"/>
      <c r="H16670" s="116"/>
      <c r="I16670" s="116"/>
      <c r="J16670" s="117"/>
      <c r="K16670" s="117"/>
      <c r="L16670" s="114"/>
      <c r="M16670" s="114"/>
      <c r="N16670" s="114"/>
      <c r="O16670" s="114"/>
      <c r="P16670" s="118"/>
      <c r="Q16670" s="118"/>
      <c r="R16670" s="118"/>
      <c r="S16670" s="118"/>
      <c r="T16670" s="118"/>
      <c r="U16670" s="118"/>
      <c r="V16670" s="118"/>
      <c r="W16670" s="118"/>
      <c r="X16670" s="118"/>
      <c r="Y16670" s="118"/>
      <c r="Z16670" s="118"/>
      <c r="AA16670" s="118"/>
      <c r="AB16670" s="118"/>
    </row>
    <row r="16671" spans="1:28">
      <c r="A16671" s="113"/>
      <c r="B16671" s="113"/>
      <c r="C16671" s="114"/>
      <c r="D16671" s="115"/>
      <c r="E16671" s="115"/>
      <c r="F16671" s="116"/>
      <c r="G16671" s="116"/>
      <c r="H16671" s="116"/>
      <c r="I16671" s="116"/>
      <c r="J16671" s="117"/>
      <c r="K16671" s="117"/>
      <c r="L16671" s="114"/>
      <c r="M16671" s="114"/>
      <c r="N16671" s="114"/>
      <c r="O16671" s="114"/>
      <c r="P16671" s="118"/>
      <c r="Q16671" s="118"/>
      <c r="R16671" s="118"/>
      <c r="S16671" s="118"/>
      <c r="T16671" s="118"/>
      <c r="U16671" s="118"/>
      <c r="V16671" s="118"/>
      <c r="W16671" s="118"/>
      <c r="X16671" s="118"/>
      <c r="Y16671" s="118"/>
      <c r="Z16671" s="118"/>
      <c r="AA16671" s="118"/>
      <c r="AB16671" s="118"/>
    </row>
    <row r="16672" spans="1:28">
      <c r="A16672" s="113"/>
      <c r="B16672" s="113"/>
      <c r="C16672" s="114"/>
      <c r="D16672" s="115"/>
      <c r="E16672" s="115"/>
      <c r="F16672" s="116"/>
      <c r="G16672" s="116"/>
      <c r="H16672" s="116"/>
      <c r="I16672" s="116"/>
      <c r="J16672" s="117"/>
      <c r="K16672" s="117"/>
      <c r="L16672" s="114"/>
      <c r="M16672" s="114"/>
      <c r="N16672" s="114"/>
      <c r="O16672" s="114"/>
      <c r="P16672" s="118"/>
      <c r="Q16672" s="118"/>
      <c r="R16672" s="118"/>
      <c r="S16672" s="118"/>
      <c r="T16672" s="118"/>
      <c r="U16672" s="118"/>
      <c r="V16672" s="118"/>
      <c r="W16672" s="118"/>
      <c r="X16672" s="118"/>
      <c r="Y16672" s="118"/>
      <c r="Z16672" s="118"/>
      <c r="AA16672" s="118"/>
      <c r="AB16672" s="118"/>
    </row>
    <row r="16673" spans="1:28">
      <c r="A16673" s="113"/>
      <c r="B16673" s="113"/>
      <c r="C16673" s="114"/>
      <c r="D16673" s="115"/>
      <c r="E16673" s="115"/>
      <c r="F16673" s="116"/>
      <c r="G16673" s="116"/>
      <c r="H16673" s="116"/>
      <c r="I16673" s="116"/>
      <c r="J16673" s="117"/>
      <c r="K16673" s="117"/>
      <c r="L16673" s="114"/>
      <c r="M16673" s="114"/>
      <c r="N16673" s="114"/>
      <c r="O16673" s="114"/>
      <c r="P16673" s="118"/>
      <c r="Q16673" s="118"/>
      <c r="R16673" s="118"/>
      <c r="S16673" s="118"/>
      <c r="T16673" s="118"/>
      <c r="U16673" s="118"/>
      <c r="V16673" s="118"/>
      <c r="W16673" s="118"/>
      <c r="X16673" s="118"/>
      <c r="Y16673" s="118"/>
      <c r="Z16673" s="118"/>
      <c r="AA16673" s="118"/>
      <c r="AB16673" s="118"/>
    </row>
    <row r="16674" spans="1:28">
      <c r="A16674" s="113"/>
      <c r="B16674" s="113"/>
      <c r="C16674" s="114"/>
      <c r="D16674" s="115"/>
      <c r="E16674" s="115"/>
      <c r="F16674" s="116"/>
      <c r="G16674" s="116"/>
      <c r="H16674" s="116"/>
      <c r="I16674" s="116"/>
      <c r="J16674" s="117"/>
      <c r="K16674" s="117"/>
      <c r="L16674" s="114"/>
      <c r="M16674" s="114"/>
      <c r="N16674" s="114"/>
      <c r="O16674" s="114"/>
      <c r="P16674" s="118"/>
      <c r="Q16674" s="118"/>
      <c r="R16674" s="118"/>
      <c r="S16674" s="118"/>
      <c r="T16674" s="118"/>
      <c r="U16674" s="118"/>
      <c r="V16674" s="118"/>
      <c r="W16674" s="118"/>
      <c r="X16674" s="118"/>
      <c r="Y16674" s="118"/>
      <c r="Z16674" s="118"/>
      <c r="AA16674" s="118"/>
      <c r="AB16674" s="118"/>
    </row>
    <row r="16675" spans="1:28">
      <c r="A16675" s="113"/>
      <c r="B16675" s="113"/>
      <c r="C16675" s="114"/>
      <c r="D16675" s="115"/>
      <c r="E16675" s="115"/>
      <c r="F16675" s="116"/>
      <c r="G16675" s="116"/>
      <c r="H16675" s="116"/>
      <c r="I16675" s="116"/>
      <c r="J16675" s="117"/>
      <c r="K16675" s="117"/>
      <c r="L16675" s="114"/>
      <c r="M16675" s="114"/>
      <c r="N16675" s="114"/>
      <c r="O16675" s="114"/>
      <c r="P16675" s="118"/>
      <c r="Q16675" s="118"/>
      <c r="R16675" s="118"/>
      <c r="S16675" s="118"/>
      <c r="T16675" s="118"/>
      <c r="U16675" s="118"/>
      <c r="V16675" s="118"/>
      <c r="W16675" s="118"/>
      <c r="X16675" s="118"/>
      <c r="Y16675" s="118"/>
      <c r="Z16675" s="118"/>
      <c r="AA16675" s="118"/>
      <c r="AB16675" s="118"/>
    </row>
    <row r="16676" spans="1:28">
      <c r="A16676" s="113"/>
      <c r="B16676" s="113"/>
      <c r="C16676" s="114"/>
      <c r="D16676" s="115"/>
      <c r="E16676" s="115"/>
      <c r="F16676" s="116"/>
      <c r="G16676" s="116"/>
      <c r="H16676" s="116"/>
      <c r="I16676" s="116"/>
      <c r="J16676" s="117"/>
      <c r="K16676" s="117"/>
      <c r="L16676" s="114"/>
      <c r="M16676" s="114"/>
      <c r="N16676" s="114"/>
      <c r="O16676" s="114"/>
      <c r="P16676" s="118"/>
      <c r="Q16676" s="118"/>
      <c r="R16676" s="118"/>
      <c r="S16676" s="118"/>
      <c r="T16676" s="118"/>
      <c r="U16676" s="118"/>
      <c r="V16676" s="118"/>
      <c r="W16676" s="118"/>
      <c r="X16676" s="118"/>
      <c r="Y16676" s="118"/>
      <c r="Z16676" s="118"/>
      <c r="AA16676" s="118"/>
      <c r="AB16676" s="118"/>
    </row>
    <row r="16677" spans="1:28">
      <c r="A16677" s="113"/>
      <c r="B16677" s="113"/>
      <c r="C16677" s="114"/>
      <c r="D16677" s="115"/>
      <c r="E16677" s="115"/>
      <c r="F16677" s="116"/>
      <c r="G16677" s="116"/>
      <c r="H16677" s="116"/>
      <c r="I16677" s="116"/>
      <c r="J16677" s="117"/>
      <c r="K16677" s="117"/>
      <c r="L16677" s="114"/>
      <c r="M16677" s="114"/>
      <c r="N16677" s="114"/>
      <c r="O16677" s="114"/>
      <c r="P16677" s="118"/>
      <c r="Q16677" s="118"/>
      <c r="R16677" s="118"/>
      <c r="S16677" s="118"/>
      <c r="T16677" s="118"/>
      <c r="U16677" s="118"/>
      <c r="V16677" s="118"/>
      <c r="W16677" s="118"/>
      <c r="X16677" s="118"/>
      <c r="Y16677" s="118"/>
      <c r="Z16677" s="118"/>
      <c r="AA16677" s="118"/>
      <c r="AB16677" s="118"/>
    </row>
    <row r="16678" spans="1:28">
      <c r="A16678" s="113"/>
      <c r="B16678" s="113"/>
      <c r="C16678" s="114"/>
      <c r="D16678" s="115"/>
      <c r="E16678" s="115"/>
      <c r="F16678" s="116"/>
      <c r="G16678" s="116"/>
      <c r="H16678" s="116"/>
      <c r="I16678" s="116"/>
      <c r="J16678" s="117"/>
      <c r="K16678" s="117"/>
      <c r="L16678" s="114"/>
      <c r="M16678" s="114"/>
      <c r="N16678" s="114"/>
      <c r="O16678" s="114"/>
      <c r="P16678" s="118"/>
      <c r="Q16678" s="118"/>
      <c r="R16678" s="118"/>
      <c r="S16678" s="118"/>
      <c r="T16678" s="118"/>
      <c r="U16678" s="118"/>
      <c r="V16678" s="118"/>
      <c r="W16678" s="118"/>
      <c r="X16678" s="118"/>
      <c r="Y16678" s="118"/>
      <c r="Z16678" s="118"/>
      <c r="AA16678" s="118"/>
      <c r="AB16678" s="118"/>
    </row>
    <row r="16679" spans="1:28">
      <c r="A16679" s="113"/>
      <c r="B16679" s="113"/>
      <c r="C16679" s="114"/>
      <c r="D16679" s="115"/>
      <c r="E16679" s="115"/>
      <c r="F16679" s="116"/>
      <c r="G16679" s="116"/>
      <c r="H16679" s="116"/>
      <c r="I16679" s="116"/>
      <c r="J16679" s="117"/>
      <c r="K16679" s="117"/>
      <c r="L16679" s="114"/>
      <c r="M16679" s="114"/>
      <c r="N16679" s="114"/>
      <c r="O16679" s="114"/>
      <c r="P16679" s="118"/>
      <c r="Q16679" s="118"/>
      <c r="R16679" s="118"/>
      <c r="S16679" s="118"/>
      <c r="T16679" s="118"/>
      <c r="U16679" s="118"/>
      <c r="V16679" s="118"/>
      <c r="W16679" s="118"/>
      <c r="X16679" s="118"/>
      <c r="Y16679" s="118"/>
      <c r="Z16679" s="118"/>
      <c r="AA16679" s="118"/>
      <c r="AB16679" s="118"/>
    </row>
    <row r="16680" spans="1:28">
      <c r="A16680" s="113"/>
      <c r="B16680" s="113"/>
      <c r="C16680" s="114"/>
      <c r="D16680" s="115"/>
      <c r="E16680" s="115"/>
      <c r="F16680" s="116"/>
      <c r="G16680" s="116"/>
      <c r="H16680" s="116"/>
      <c r="I16680" s="116"/>
      <c r="J16680" s="117"/>
      <c r="K16680" s="117"/>
      <c r="L16680" s="114"/>
      <c r="M16680" s="114"/>
      <c r="N16680" s="114"/>
      <c r="O16680" s="114"/>
      <c r="P16680" s="118"/>
      <c r="Q16680" s="118"/>
      <c r="R16680" s="118"/>
      <c r="S16680" s="118"/>
      <c r="T16680" s="118"/>
      <c r="U16680" s="118"/>
      <c r="V16680" s="118"/>
      <c r="W16680" s="118"/>
      <c r="X16680" s="118"/>
      <c r="Y16680" s="118"/>
      <c r="Z16680" s="118"/>
      <c r="AA16680" s="118"/>
      <c r="AB16680" s="118"/>
    </row>
    <row r="16681" spans="1:28">
      <c r="A16681" s="113"/>
      <c r="B16681" s="113"/>
      <c r="C16681" s="114"/>
      <c r="D16681" s="115"/>
      <c r="E16681" s="115"/>
      <c r="F16681" s="116"/>
      <c r="G16681" s="116"/>
      <c r="H16681" s="116"/>
      <c r="I16681" s="116"/>
      <c r="J16681" s="117"/>
      <c r="K16681" s="117"/>
      <c r="L16681" s="114"/>
      <c r="M16681" s="114"/>
      <c r="N16681" s="114"/>
      <c r="O16681" s="114"/>
      <c r="P16681" s="118"/>
      <c r="Q16681" s="118"/>
      <c r="R16681" s="118"/>
      <c r="S16681" s="118"/>
      <c r="T16681" s="118"/>
      <c r="U16681" s="118"/>
      <c r="V16681" s="118"/>
      <c r="W16681" s="118"/>
      <c r="X16681" s="118"/>
      <c r="Y16681" s="118"/>
      <c r="Z16681" s="118"/>
      <c r="AA16681" s="118"/>
      <c r="AB16681" s="118"/>
    </row>
    <row r="16682" spans="1:28">
      <c r="A16682" s="113"/>
      <c r="B16682" s="113"/>
      <c r="C16682" s="114"/>
      <c r="D16682" s="115"/>
      <c r="E16682" s="115"/>
      <c r="F16682" s="116"/>
      <c r="G16682" s="116"/>
      <c r="H16682" s="116"/>
      <c r="I16682" s="116"/>
      <c r="J16682" s="117"/>
      <c r="K16682" s="117"/>
      <c r="L16682" s="114"/>
      <c r="M16682" s="114"/>
      <c r="N16682" s="114"/>
      <c r="O16682" s="114"/>
      <c r="P16682" s="118"/>
      <c r="Q16682" s="118"/>
      <c r="R16682" s="118"/>
      <c r="S16682" s="118"/>
      <c r="T16682" s="118"/>
      <c r="U16682" s="118"/>
      <c r="V16682" s="118"/>
      <c r="W16682" s="118"/>
      <c r="X16682" s="118"/>
      <c r="Y16682" s="118"/>
      <c r="Z16682" s="118"/>
      <c r="AA16682" s="118"/>
      <c r="AB16682" s="118"/>
    </row>
    <row r="16683" spans="1:28">
      <c r="A16683" s="113"/>
      <c r="B16683" s="113"/>
      <c r="C16683" s="114"/>
      <c r="D16683" s="115"/>
      <c r="E16683" s="115"/>
      <c r="F16683" s="116"/>
      <c r="G16683" s="116"/>
      <c r="H16683" s="116"/>
      <c r="I16683" s="116"/>
      <c r="J16683" s="117"/>
      <c r="K16683" s="117"/>
      <c r="L16683" s="114"/>
      <c r="M16683" s="114"/>
      <c r="N16683" s="114"/>
      <c r="O16683" s="114"/>
      <c r="P16683" s="118"/>
      <c r="Q16683" s="118"/>
      <c r="R16683" s="118"/>
      <c r="S16683" s="118"/>
      <c r="T16683" s="118"/>
      <c r="U16683" s="118"/>
      <c r="V16683" s="118"/>
      <c r="W16683" s="118"/>
      <c r="X16683" s="118"/>
      <c r="Y16683" s="118"/>
      <c r="Z16683" s="118"/>
      <c r="AA16683" s="118"/>
      <c r="AB16683" s="118"/>
    </row>
    <row r="16684" spans="1:28">
      <c r="A16684" s="113"/>
      <c r="B16684" s="113"/>
      <c r="C16684" s="114"/>
      <c r="D16684" s="115"/>
      <c r="E16684" s="115"/>
      <c r="F16684" s="116"/>
      <c r="G16684" s="116"/>
      <c r="H16684" s="116"/>
      <c r="I16684" s="116"/>
      <c r="J16684" s="117"/>
      <c r="K16684" s="117"/>
      <c r="L16684" s="114"/>
      <c r="M16684" s="114"/>
      <c r="N16684" s="114"/>
      <c r="O16684" s="114"/>
      <c r="P16684" s="118"/>
      <c r="Q16684" s="118"/>
      <c r="R16684" s="118"/>
      <c r="S16684" s="118"/>
      <c r="T16684" s="118"/>
      <c r="U16684" s="118"/>
      <c r="V16684" s="118"/>
      <c r="W16684" s="118"/>
      <c r="X16684" s="118"/>
      <c r="Y16684" s="118"/>
      <c r="Z16684" s="118"/>
      <c r="AA16684" s="118"/>
      <c r="AB16684" s="118"/>
    </row>
    <row r="16685" spans="1:28">
      <c r="A16685" s="113"/>
      <c r="B16685" s="113"/>
      <c r="C16685" s="114"/>
      <c r="D16685" s="115"/>
      <c r="E16685" s="115"/>
      <c r="F16685" s="116"/>
      <c r="G16685" s="116"/>
      <c r="H16685" s="116"/>
      <c r="I16685" s="116"/>
      <c r="J16685" s="117"/>
      <c r="K16685" s="117"/>
      <c r="L16685" s="114"/>
      <c r="M16685" s="114"/>
      <c r="N16685" s="114"/>
      <c r="O16685" s="114"/>
      <c r="P16685" s="118"/>
      <c r="Q16685" s="118"/>
      <c r="R16685" s="118"/>
      <c r="S16685" s="118"/>
      <c r="T16685" s="118"/>
      <c r="U16685" s="118"/>
      <c r="V16685" s="118"/>
      <c r="W16685" s="118"/>
      <c r="X16685" s="118"/>
      <c r="Y16685" s="118"/>
      <c r="Z16685" s="118"/>
      <c r="AA16685" s="118"/>
      <c r="AB16685" s="118"/>
    </row>
    <row r="16686" spans="1:28">
      <c r="A16686" s="113"/>
      <c r="B16686" s="113"/>
      <c r="C16686" s="114"/>
      <c r="D16686" s="115"/>
      <c r="E16686" s="115"/>
      <c r="F16686" s="116"/>
      <c r="G16686" s="116"/>
      <c r="H16686" s="116"/>
      <c r="I16686" s="116"/>
      <c r="J16686" s="117"/>
      <c r="K16686" s="117"/>
      <c r="L16686" s="114"/>
      <c r="M16686" s="114"/>
      <c r="N16686" s="114"/>
      <c r="O16686" s="114"/>
      <c r="P16686" s="118"/>
      <c r="Q16686" s="118"/>
      <c r="R16686" s="118"/>
      <c r="S16686" s="118"/>
      <c r="T16686" s="118"/>
      <c r="U16686" s="118"/>
      <c r="V16686" s="118"/>
      <c r="W16686" s="118"/>
      <c r="X16686" s="118"/>
      <c r="Y16686" s="118"/>
      <c r="Z16686" s="118"/>
      <c r="AA16686" s="118"/>
      <c r="AB16686" s="118"/>
    </row>
    <row r="16687" spans="1:28">
      <c r="A16687" s="113"/>
      <c r="B16687" s="113"/>
      <c r="C16687" s="114"/>
      <c r="D16687" s="115"/>
      <c r="E16687" s="115"/>
      <c r="F16687" s="116"/>
      <c r="G16687" s="116"/>
      <c r="H16687" s="116"/>
      <c r="I16687" s="116"/>
      <c r="J16687" s="117"/>
      <c r="K16687" s="117"/>
      <c r="L16687" s="114"/>
      <c r="M16687" s="114"/>
      <c r="N16687" s="114"/>
      <c r="O16687" s="114"/>
      <c r="P16687" s="118"/>
      <c r="Q16687" s="118"/>
      <c r="R16687" s="118"/>
      <c r="S16687" s="118"/>
      <c r="T16687" s="118"/>
      <c r="U16687" s="118"/>
      <c r="V16687" s="118"/>
      <c r="W16687" s="118"/>
      <c r="X16687" s="118"/>
      <c r="Y16687" s="118"/>
      <c r="Z16687" s="118"/>
      <c r="AA16687" s="118"/>
      <c r="AB16687" s="118"/>
    </row>
    <row r="16688" spans="1:28">
      <c r="A16688" s="113"/>
      <c r="B16688" s="113"/>
      <c r="C16688" s="114"/>
      <c r="D16688" s="115"/>
      <c r="E16688" s="115"/>
      <c r="F16688" s="116"/>
      <c r="G16688" s="116"/>
      <c r="H16688" s="116"/>
      <c r="I16688" s="116"/>
      <c r="J16688" s="117"/>
      <c r="K16688" s="117"/>
      <c r="L16688" s="114"/>
      <c r="M16688" s="114"/>
      <c r="N16688" s="114"/>
      <c r="O16688" s="114"/>
      <c r="P16688" s="118"/>
      <c r="Q16688" s="118"/>
      <c r="R16688" s="118"/>
      <c r="S16688" s="118"/>
      <c r="T16688" s="118"/>
      <c r="U16688" s="118"/>
      <c r="V16688" s="118"/>
      <c r="W16688" s="118"/>
      <c r="X16688" s="118"/>
      <c r="Y16688" s="118"/>
      <c r="Z16688" s="118"/>
      <c r="AA16688" s="118"/>
      <c r="AB16688" s="118"/>
    </row>
    <row r="16689" spans="1:28">
      <c r="A16689" s="113"/>
      <c r="B16689" s="113"/>
      <c r="C16689" s="114"/>
      <c r="D16689" s="115"/>
      <c r="E16689" s="115"/>
      <c r="F16689" s="116"/>
      <c r="G16689" s="116"/>
      <c r="H16689" s="116"/>
      <c r="I16689" s="116"/>
      <c r="J16689" s="117"/>
      <c r="K16689" s="117"/>
      <c r="L16689" s="114"/>
      <c r="M16689" s="114"/>
      <c r="N16689" s="114"/>
      <c r="O16689" s="114"/>
      <c r="P16689" s="118"/>
      <c r="Q16689" s="118"/>
      <c r="R16689" s="118"/>
      <c r="S16689" s="118"/>
      <c r="T16689" s="118"/>
      <c r="U16689" s="118"/>
      <c r="V16689" s="118"/>
      <c r="W16689" s="118"/>
      <c r="X16689" s="118"/>
      <c r="Y16689" s="118"/>
      <c r="Z16689" s="118"/>
      <c r="AA16689" s="118"/>
      <c r="AB16689" s="118"/>
    </row>
    <row r="16690" spans="1:28">
      <c r="A16690" s="113"/>
      <c r="B16690" s="113"/>
      <c r="C16690" s="114"/>
      <c r="D16690" s="115"/>
      <c r="E16690" s="115"/>
      <c r="F16690" s="116"/>
      <c r="G16690" s="116"/>
      <c r="H16690" s="116"/>
      <c r="I16690" s="116"/>
      <c r="J16690" s="117"/>
      <c r="K16690" s="117"/>
      <c r="L16690" s="114"/>
      <c r="M16690" s="114"/>
      <c r="N16690" s="114"/>
      <c r="O16690" s="114"/>
      <c r="P16690" s="118"/>
      <c r="Q16690" s="118"/>
      <c r="R16690" s="118"/>
      <c r="S16690" s="118"/>
      <c r="T16690" s="118"/>
      <c r="U16690" s="118"/>
      <c r="V16690" s="118"/>
      <c r="W16690" s="118"/>
      <c r="X16690" s="118"/>
      <c r="Y16690" s="118"/>
      <c r="Z16690" s="118"/>
      <c r="AA16690" s="118"/>
      <c r="AB16690" s="118"/>
    </row>
    <row r="16691" spans="1:28">
      <c r="A16691" s="113"/>
      <c r="B16691" s="113"/>
      <c r="C16691" s="114"/>
      <c r="D16691" s="115"/>
      <c r="E16691" s="115"/>
      <c r="F16691" s="116"/>
      <c r="G16691" s="116"/>
      <c r="H16691" s="116"/>
      <c r="I16691" s="116"/>
      <c r="J16691" s="117"/>
      <c r="K16691" s="117"/>
      <c r="L16691" s="114"/>
      <c r="M16691" s="114"/>
      <c r="N16691" s="114"/>
      <c r="O16691" s="114"/>
      <c r="P16691" s="118"/>
      <c r="Q16691" s="118"/>
      <c r="R16691" s="118"/>
      <c r="S16691" s="118"/>
      <c r="T16691" s="118"/>
      <c r="U16691" s="118"/>
      <c r="V16691" s="118"/>
      <c r="W16691" s="118"/>
      <c r="X16691" s="118"/>
      <c r="Y16691" s="118"/>
      <c r="Z16691" s="118"/>
      <c r="AA16691" s="118"/>
      <c r="AB16691" s="118"/>
    </row>
    <row r="16692" spans="1:28">
      <c r="A16692" s="113"/>
      <c r="B16692" s="113"/>
      <c r="C16692" s="114"/>
      <c r="D16692" s="115"/>
      <c r="E16692" s="115"/>
      <c r="F16692" s="116"/>
      <c r="G16692" s="116"/>
      <c r="H16692" s="116"/>
      <c r="I16692" s="116"/>
      <c r="J16692" s="117"/>
      <c r="K16692" s="117"/>
      <c r="L16692" s="114"/>
      <c r="M16692" s="114"/>
      <c r="N16692" s="114"/>
      <c r="O16692" s="114"/>
      <c r="P16692" s="118"/>
      <c r="Q16692" s="118"/>
      <c r="R16692" s="118"/>
      <c r="S16692" s="118"/>
      <c r="T16692" s="118"/>
      <c r="U16692" s="118"/>
      <c r="V16692" s="118"/>
      <c r="W16692" s="118"/>
      <c r="X16692" s="118"/>
      <c r="Y16692" s="118"/>
      <c r="Z16692" s="118"/>
      <c r="AA16692" s="118"/>
      <c r="AB16692" s="118"/>
    </row>
    <row r="16693" spans="1:28">
      <c r="A16693" s="113"/>
      <c r="B16693" s="113"/>
      <c r="C16693" s="114"/>
      <c r="D16693" s="115"/>
      <c r="E16693" s="115"/>
      <c r="F16693" s="116"/>
      <c r="G16693" s="116"/>
      <c r="H16693" s="116"/>
      <c r="I16693" s="116"/>
      <c r="J16693" s="117"/>
      <c r="K16693" s="117"/>
      <c r="L16693" s="114"/>
      <c r="M16693" s="114"/>
      <c r="N16693" s="114"/>
      <c r="O16693" s="114"/>
      <c r="P16693" s="118"/>
      <c r="Q16693" s="118"/>
      <c r="R16693" s="118"/>
      <c r="S16693" s="118"/>
      <c r="T16693" s="118"/>
      <c r="U16693" s="118"/>
      <c r="V16693" s="118"/>
      <c r="W16693" s="118"/>
      <c r="X16693" s="118"/>
      <c r="Y16693" s="118"/>
      <c r="Z16693" s="118"/>
      <c r="AA16693" s="118"/>
      <c r="AB16693" s="118"/>
    </row>
    <row r="16694" spans="1:28">
      <c r="A16694" s="113"/>
      <c r="B16694" s="113"/>
      <c r="C16694" s="114"/>
      <c r="D16694" s="115"/>
      <c r="E16694" s="115"/>
      <c r="F16694" s="116"/>
      <c r="G16694" s="116"/>
      <c r="H16694" s="116"/>
      <c r="I16694" s="116"/>
      <c r="J16694" s="117"/>
      <c r="K16694" s="117"/>
      <c r="L16694" s="114"/>
      <c r="M16694" s="114"/>
      <c r="N16694" s="114"/>
      <c r="O16694" s="114"/>
      <c r="P16694" s="118"/>
      <c r="Q16694" s="118"/>
      <c r="R16694" s="118"/>
      <c r="S16694" s="118"/>
      <c r="T16694" s="118"/>
      <c r="U16694" s="118"/>
      <c r="V16694" s="118"/>
      <c r="W16694" s="118"/>
      <c r="X16694" s="118"/>
      <c r="Y16694" s="118"/>
      <c r="Z16694" s="118"/>
      <c r="AA16694" s="118"/>
      <c r="AB16694" s="118"/>
    </row>
    <row r="16695" spans="1:28">
      <c r="A16695" s="113"/>
      <c r="B16695" s="113"/>
      <c r="C16695" s="114"/>
      <c r="D16695" s="115"/>
      <c r="E16695" s="115"/>
      <c r="F16695" s="116"/>
      <c r="G16695" s="116"/>
      <c r="H16695" s="116"/>
      <c r="I16695" s="116"/>
      <c r="J16695" s="117"/>
      <c r="K16695" s="117"/>
      <c r="L16695" s="114"/>
      <c r="M16695" s="114"/>
      <c r="N16695" s="114"/>
      <c r="O16695" s="114"/>
      <c r="P16695" s="118"/>
      <c r="Q16695" s="118"/>
      <c r="R16695" s="118"/>
      <c r="S16695" s="118"/>
      <c r="T16695" s="118"/>
      <c r="U16695" s="118"/>
      <c r="V16695" s="118"/>
      <c r="W16695" s="118"/>
      <c r="X16695" s="118"/>
      <c r="Y16695" s="118"/>
      <c r="Z16695" s="118"/>
      <c r="AA16695" s="118"/>
      <c r="AB16695" s="118"/>
    </row>
    <row r="16696" spans="1:28">
      <c r="A16696" s="113"/>
      <c r="B16696" s="113"/>
      <c r="C16696" s="114"/>
      <c r="D16696" s="115"/>
      <c r="E16696" s="115"/>
      <c r="F16696" s="116"/>
      <c r="G16696" s="116"/>
      <c r="H16696" s="116"/>
      <c r="I16696" s="116"/>
      <c r="J16696" s="117"/>
      <c r="K16696" s="117"/>
      <c r="L16696" s="114"/>
      <c r="M16696" s="114"/>
      <c r="N16696" s="114"/>
      <c r="O16696" s="114"/>
      <c r="P16696" s="118"/>
      <c r="Q16696" s="118"/>
      <c r="R16696" s="118"/>
      <c r="S16696" s="118"/>
      <c r="T16696" s="118"/>
      <c r="U16696" s="118"/>
      <c r="V16696" s="118"/>
      <c r="W16696" s="118"/>
      <c r="X16696" s="118"/>
      <c r="Y16696" s="118"/>
      <c r="Z16696" s="118"/>
      <c r="AA16696" s="118"/>
      <c r="AB16696" s="118"/>
    </row>
    <row r="16697" spans="1:28">
      <c r="A16697" s="113"/>
      <c r="B16697" s="113"/>
      <c r="C16697" s="114"/>
      <c r="D16697" s="115"/>
      <c r="E16697" s="115"/>
      <c r="F16697" s="116"/>
      <c r="G16697" s="116"/>
      <c r="H16697" s="116"/>
      <c r="I16697" s="116"/>
      <c r="J16697" s="117"/>
      <c r="K16697" s="117"/>
      <c r="L16697" s="114"/>
      <c r="M16697" s="114"/>
      <c r="N16697" s="114"/>
      <c r="O16697" s="114"/>
      <c r="P16697" s="118"/>
      <c r="Q16697" s="118"/>
      <c r="R16697" s="118"/>
      <c r="S16697" s="118"/>
      <c r="T16697" s="118"/>
      <c r="U16697" s="118"/>
      <c r="V16697" s="118"/>
      <c r="W16697" s="118"/>
      <c r="X16697" s="118"/>
      <c r="Y16697" s="118"/>
      <c r="Z16697" s="118"/>
      <c r="AA16697" s="118"/>
      <c r="AB16697" s="118"/>
    </row>
    <row r="16698" spans="1:28">
      <c r="A16698" s="113"/>
      <c r="B16698" s="113"/>
      <c r="C16698" s="114"/>
      <c r="D16698" s="115"/>
      <c r="E16698" s="115"/>
      <c r="F16698" s="116"/>
      <c r="G16698" s="116"/>
      <c r="H16698" s="116"/>
      <c r="I16698" s="116"/>
      <c r="J16698" s="117"/>
      <c r="K16698" s="117"/>
      <c r="L16698" s="114"/>
      <c r="M16698" s="114"/>
      <c r="N16698" s="114"/>
      <c r="O16698" s="114"/>
      <c r="P16698" s="118"/>
      <c r="Q16698" s="118"/>
      <c r="R16698" s="118"/>
      <c r="S16698" s="118"/>
      <c r="T16698" s="118"/>
      <c r="U16698" s="118"/>
      <c r="V16698" s="118"/>
      <c r="W16698" s="118"/>
      <c r="X16698" s="118"/>
      <c r="Y16698" s="118"/>
      <c r="Z16698" s="118"/>
      <c r="AA16698" s="118"/>
      <c r="AB16698" s="118"/>
    </row>
    <row r="16699" spans="1:28">
      <c r="A16699" s="113"/>
      <c r="B16699" s="113"/>
      <c r="C16699" s="114"/>
      <c r="D16699" s="115"/>
      <c r="E16699" s="115"/>
      <c r="F16699" s="116"/>
      <c r="G16699" s="116"/>
      <c r="H16699" s="116"/>
      <c r="I16699" s="116"/>
      <c r="J16699" s="117"/>
      <c r="K16699" s="117"/>
      <c r="L16699" s="114"/>
      <c r="M16699" s="114"/>
      <c r="N16699" s="114"/>
      <c r="O16699" s="114"/>
      <c r="P16699" s="118"/>
      <c r="Q16699" s="118"/>
      <c r="R16699" s="118"/>
      <c r="S16699" s="118"/>
      <c r="T16699" s="118"/>
      <c r="U16699" s="118"/>
      <c r="V16699" s="118"/>
      <c r="W16699" s="118"/>
      <c r="X16699" s="118"/>
      <c r="Y16699" s="118"/>
      <c r="Z16699" s="118"/>
      <c r="AA16699" s="118"/>
      <c r="AB16699" s="118"/>
    </row>
    <row r="16700" spans="1:28">
      <c r="A16700" s="113"/>
      <c r="B16700" s="113"/>
      <c r="C16700" s="114"/>
      <c r="D16700" s="115"/>
      <c r="E16700" s="115"/>
      <c r="F16700" s="116"/>
      <c r="G16700" s="116"/>
      <c r="H16700" s="116"/>
      <c r="I16700" s="116"/>
      <c r="J16700" s="117"/>
      <c r="K16700" s="117"/>
      <c r="L16700" s="114"/>
      <c r="M16700" s="114"/>
      <c r="N16700" s="114"/>
      <c r="O16700" s="114"/>
      <c r="P16700" s="118"/>
      <c r="Q16700" s="118"/>
      <c r="R16700" s="118"/>
      <c r="S16700" s="118"/>
      <c r="T16700" s="118"/>
      <c r="U16700" s="118"/>
      <c r="V16700" s="118"/>
      <c r="W16700" s="118"/>
      <c r="X16700" s="118"/>
      <c r="Y16700" s="118"/>
      <c r="Z16700" s="118"/>
      <c r="AA16700" s="118"/>
      <c r="AB16700" s="118"/>
    </row>
    <row r="16701" spans="1:28">
      <c r="A16701" s="113"/>
      <c r="B16701" s="113"/>
      <c r="C16701" s="114"/>
      <c r="D16701" s="115"/>
      <c r="E16701" s="115"/>
      <c r="F16701" s="116"/>
      <c r="G16701" s="116"/>
      <c r="H16701" s="116"/>
      <c r="I16701" s="116"/>
      <c r="J16701" s="117"/>
      <c r="K16701" s="117"/>
      <c r="L16701" s="114"/>
      <c r="M16701" s="114"/>
      <c r="N16701" s="114"/>
      <c r="O16701" s="114"/>
      <c r="P16701" s="118"/>
      <c r="Q16701" s="118"/>
      <c r="R16701" s="118"/>
      <c r="S16701" s="118"/>
      <c r="T16701" s="118"/>
      <c r="U16701" s="118"/>
      <c r="V16701" s="118"/>
      <c r="W16701" s="118"/>
      <c r="X16701" s="118"/>
      <c r="Y16701" s="118"/>
      <c r="Z16701" s="118"/>
      <c r="AA16701" s="118"/>
      <c r="AB16701" s="118"/>
    </row>
    <row r="16702" spans="1:28">
      <c r="A16702" s="113"/>
      <c r="B16702" s="113"/>
      <c r="C16702" s="114"/>
      <c r="D16702" s="115"/>
      <c r="E16702" s="115"/>
      <c r="F16702" s="116"/>
      <c r="G16702" s="116"/>
      <c r="H16702" s="116"/>
      <c r="I16702" s="116"/>
      <c r="J16702" s="117"/>
      <c r="K16702" s="117"/>
      <c r="L16702" s="114"/>
      <c r="M16702" s="114"/>
      <c r="N16702" s="114"/>
      <c r="O16702" s="114"/>
      <c r="P16702" s="118"/>
      <c r="Q16702" s="118"/>
      <c r="R16702" s="118"/>
      <c r="S16702" s="118"/>
      <c r="T16702" s="118"/>
      <c r="U16702" s="118"/>
      <c r="V16702" s="118"/>
      <c r="W16702" s="118"/>
      <c r="X16702" s="118"/>
      <c r="Y16702" s="118"/>
      <c r="Z16702" s="118"/>
      <c r="AA16702" s="118"/>
      <c r="AB16702" s="118"/>
    </row>
    <row r="16703" spans="1:28">
      <c r="A16703" s="113"/>
      <c r="B16703" s="113"/>
      <c r="C16703" s="114"/>
      <c r="D16703" s="115"/>
      <c r="E16703" s="115"/>
      <c r="F16703" s="116"/>
      <c r="G16703" s="116"/>
      <c r="H16703" s="116"/>
      <c r="I16703" s="116"/>
      <c r="J16703" s="117"/>
      <c r="K16703" s="117"/>
      <c r="L16703" s="114"/>
      <c r="M16703" s="114"/>
      <c r="N16703" s="114"/>
      <c r="O16703" s="114"/>
      <c r="P16703" s="118"/>
      <c r="Q16703" s="118"/>
      <c r="R16703" s="118"/>
      <c r="S16703" s="118"/>
      <c r="T16703" s="118"/>
      <c r="U16703" s="118"/>
      <c r="V16703" s="118"/>
      <c r="W16703" s="118"/>
      <c r="X16703" s="118"/>
      <c r="Y16703" s="118"/>
      <c r="Z16703" s="118"/>
      <c r="AA16703" s="118"/>
      <c r="AB16703" s="118"/>
    </row>
    <row r="16704" spans="1:28">
      <c r="A16704" s="113"/>
      <c r="B16704" s="113"/>
      <c r="C16704" s="114"/>
      <c r="D16704" s="115"/>
      <c r="E16704" s="115"/>
      <c r="F16704" s="116"/>
      <c r="G16704" s="116"/>
      <c r="H16704" s="116"/>
      <c r="I16704" s="116"/>
      <c r="J16704" s="117"/>
      <c r="K16704" s="117"/>
      <c r="L16704" s="114"/>
      <c r="M16704" s="114"/>
      <c r="N16704" s="114"/>
      <c r="O16704" s="114"/>
      <c r="P16704" s="118"/>
      <c r="Q16704" s="118"/>
      <c r="R16704" s="118"/>
      <c r="S16704" s="118"/>
      <c r="T16704" s="118"/>
      <c r="U16704" s="118"/>
      <c r="V16704" s="118"/>
      <c r="W16704" s="118"/>
      <c r="X16704" s="118"/>
      <c r="Y16704" s="118"/>
      <c r="Z16704" s="118"/>
      <c r="AA16704" s="118"/>
      <c r="AB16704" s="118"/>
    </row>
    <row r="16705" spans="1:28">
      <c r="A16705" s="113"/>
      <c r="B16705" s="113"/>
      <c r="C16705" s="114"/>
      <c r="D16705" s="115"/>
      <c r="E16705" s="115"/>
      <c r="F16705" s="116"/>
      <c r="G16705" s="116"/>
      <c r="H16705" s="116"/>
      <c r="I16705" s="116"/>
      <c r="J16705" s="117"/>
      <c r="K16705" s="117"/>
      <c r="L16705" s="114"/>
      <c r="M16705" s="114"/>
      <c r="N16705" s="114"/>
      <c r="O16705" s="114"/>
      <c r="P16705" s="118"/>
      <c r="Q16705" s="118"/>
      <c r="R16705" s="118"/>
      <c r="S16705" s="118"/>
      <c r="T16705" s="118"/>
      <c r="U16705" s="118"/>
      <c r="V16705" s="118"/>
      <c r="W16705" s="118"/>
      <c r="X16705" s="118"/>
      <c r="Y16705" s="118"/>
      <c r="Z16705" s="118"/>
      <c r="AA16705" s="118"/>
      <c r="AB16705" s="118"/>
    </row>
    <row r="16706" spans="1:28">
      <c r="A16706" s="113"/>
      <c r="B16706" s="113"/>
      <c r="C16706" s="114"/>
      <c r="D16706" s="115"/>
      <c r="E16706" s="115"/>
      <c r="F16706" s="116"/>
      <c r="G16706" s="116"/>
      <c r="H16706" s="116"/>
      <c r="I16706" s="116"/>
      <c r="J16706" s="117"/>
      <c r="K16706" s="117"/>
      <c r="L16706" s="114"/>
      <c r="M16706" s="114"/>
      <c r="N16706" s="114"/>
      <c r="O16706" s="114"/>
      <c r="P16706" s="118"/>
      <c r="Q16706" s="118"/>
      <c r="R16706" s="118"/>
      <c r="S16706" s="118"/>
      <c r="T16706" s="118"/>
      <c r="U16706" s="118"/>
      <c r="V16706" s="118"/>
      <c r="W16706" s="118"/>
      <c r="X16706" s="118"/>
      <c r="Y16706" s="118"/>
      <c r="Z16706" s="118"/>
      <c r="AA16706" s="118"/>
      <c r="AB16706" s="118"/>
    </row>
    <row r="16707" spans="1:28">
      <c r="A16707" s="113"/>
      <c r="B16707" s="113"/>
      <c r="C16707" s="114"/>
      <c r="D16707" s="115"/>
      <c r="E16707" s="115"/>
      <c r="F16707" s="116"/>
      <c r="G16707" s="116"/>
      <c r="H16707" s="116"/>
      <c r="I16707" s="116"/>
      <c r="J16707" s="117"/>
      <c r="K16707" s="117"/>
      <c r="L16707" s="114"/>
      <c r="M16707" s="114"/>
      <c r="N16707" s="114"/>
      <c r="O16707" s="114"/>
      <c r="P16707" s="118"/>
      <c r="Q16707" s="118"/>
      <c r="R16707" s="118"/>
      <c r="S16707" s="118"/>
      <c r="T16707" s="118"/>
      <c r="U16707" s="118"/>
      <c r="V16707" s="118"/>
      <c r="W16707" s="118"/>
      <c r="X16707" s="118"/>
      <c r="Y16707" s="118"/>
      <c r="Z16707" s="118"/>
      <c r="AA16707" s="118"/>
      <c r="AB16707" s="118"/>
    </row>
    <row r="16708" spans="1:28">
      <c r="A16708" s="113"/>
      <c r="B16708" s="113"/>
      <c r="C16708" s="114"/>
      <c r="D16708" s="115"/>
      <c r="E16708" s="115"/>
      <c r="F16708" s="116"/>
      <c r="G16708" s="116"/>
      <c r="H16708" s="116"/>
      <c r="I16708" s="116"/>
      <c r="J16708" s="117"/>
      <c r="K16708" s="117"/>
      <c r="L16708" s="114"/>
      <c r="M16708" s="114"/>
      <c r="N16708" s="114"/>
      <c r="O16708" s="114"/>
      <c r="P16708" s="118"/>
      <c r="Q16708" s="118"/>
      <c r="R16708" s="118"/>
      <c r="S16708" s="118"/>
      <c r="T16708" s="118"/>
      <c r="U16708" s="118"/>
      <c r="V16708" s="118"/>
      <c r="W16708" s="118"/>
      <c r="X16708" s="118"/>
      <c r="Y16708" s="118"/>
      <c r="Z16708" s="118"/>
      <c r="AA16708" s="118"/>
      <c r="AB16708" s="118"/>
    </row>
    <row r="16709" spans="1:28">
      <c r="A16709" s="113"/>
      <c r="B16709" s="113"/>
      <c r="C16709" s="114"/>
      <c r="D16709" s="115"/>
      <c r="E16709" s="115"/>
      <c r="F16709" s="116"/>
      <c r="G16709" s="116"/>
      <c r="H16709" s="116"/>
      <c r="I16709" s="116"/>
      <c r="J16709" s="117"/>
      <c r="K16709" s="117"/>
      <c r="L16709" s="114"/>
      <c r="M16709" s="114"/>
      <c r="N16709" s="114"/>
      <c r="O16709" s="114"/>
      <c r="P16709" s="118"/>
      <c r="Q16709" s="118"/>
      <c r="R16709" s="118"/>
      <c r="S16709" s="118"/>
      <c r="T16709" s="118"/>
      <c r="U16709" s="118"/>
      <c r="V16709" s="118"/>
      <c r="W16709" s="118"/>
      <c r="X16709" s="118"/>
      <c r="Y16709" s="118"/>
      <c r="Z16709" s="118"/>
      <c r="AA16709" s="118"/>
      <c r="AB16709" s="118"/>
    </row>
    <row r="16710" spans="1:28">
      <c r="A16710" s="113"/>
      <c r="B16710" s="113"/>
      <c r="C16710" s="114"/>
      <c r="D16710" s="115"/>
      <c r="E16710" s="115"/>
      <c r="F16710" s="116"/>
      <c r="G16710" s="116"/>
      <c r="H16710" s="116"/>
      <c r="I16710" s="116"/>
      <c r="J16710" s="117"/>
      <c r="K16710" s="117"/>
      <c r="L16710" s="114"/>
      <c r="M16710" s="114"/>
      <c r="N16710" s="114"/>
      <c r="O16710" s="114"/>
      <c r="P16710" s="118"/>
      <c r="Q16710" s="118"/>
      <c r="R16710" s="118"/>
      <c r="S16710" s="118"/>
      <c r="T16710" s="118"/>
      <c r="U16710" s="118"/>
      <c r="V16710" s="118"/>
      <c r="W16710" s="118"/>
      <c r="X16710" s="118"/>
      <c r="Y16710" s="118"/>
      <c r="Z16710" s="118"/>
      <c r="AA16710" s="118"/>
      <c r="AB16710" s="118"/>
    </row>
    <row r="16711" spans="1:28">
      <c r="A16711" s="113"/>
      <c r="B16711" s="113"/>
      <c r="C16711" s="114"/>
      <c r="D16711" s="115"/>
      <c r="E16711" s="115"/>
      <c r="F16711" s="116"/>
      <c r="G16711" s="116"/>
      <c r="H16711" s="116"/>
      <c r="I16711" s="116"/>
      <c r="J16711" s="117"/>
      <c r="K16711" s="117"/>
      <c r="L16711" s="114"/>
      <c r="M16711" s="114"/>
      <c r="N16711" s="114"/>
      <c r="O16711" s="114"/>
      <c r="P16711" s="118"/>
      <c r="Q16711" s="118"/>
      <c r="R16711" s="118"/>
      <c r="S16711" s="118"/>
      <c r="T16711" s="118"/>
      <c r="U16711" s="118"/>
      <c r="V16711" s="118"/>
      <c r="W16711" s="118"/>
      <c r="X16711" s="118"/>
      <c r="Y16711" s="118"/>
      <c r="Z16711" s="118"/>
      <c r="AA16711" s="118"/>
      <c r="AB16711" s="118"/>
    </row>
    <row r="16712" spans="1:28">
      <c r="A16712" s="113"/>
      <c r="B16712" s="113"/>
      <c r="C16712" s="114"/>
      <c r="D16712" s="115"/>
      <c r="E16712" s="115"/>
      <c r="F16712" s="116"/>
      <c r="G16712" s="116"/>
      <c r="H16712" s="116"/>
      <c r="I16712" s="116"/>
      <c r="J16712" s="117"/>
      <c r="K16712" s="117"/>
      <c r="L16712" s="114"/>
      <c r="M16712" s="114"/>
      <c r="N16712" s="114"/>
      <c r="O16712" s="114"/>
      <c r="P16712" s="118"/>
      <c r="Q16712" s="118"/>
      <c r="R16712" s="118"/>
      <c r="S16712" s="118"/>
      <c r="T16712" s="118"/>
      <c r="U16712" s="118"/>
      <c r="V16712" s="118"/>
      <c r="W16712" s="118"/>
      <c r="X16712" s="118"/>
      <c r="Y16712" s="118"/>
      <c r="Z16712" s="118"/>
      <c r="AA16712" s="118"/>
      <c r="AB16712" s="118"/>
    </row>
    <row r="16713" spans="1:28">
      <c r="A16713" s="113"/>
      <c r="B16713" s="113"/>
      <c r="C16713" s="114"/>
      <c r="D16713" s="115"/>
      <c r="E16713" s="115"/>
      <c r="F16713" s="116"/>
      <c r="G16713" s="116"/>
      <c r="H16713" s="116"/>
      <c r="I16713" s="116"/>
      <c r="J16713" s="117"/>
      <c r="K16713" s="117"/>
      <c r="L16713" s="114"/>
      <c r="M16713" s="114"/>
      <c r="N16713" s="114"/>
      <c r="O16713" s="114"/>
      <c r="P16713" s="118"/>
      <c r="Q16713" s="118"/>
      <c r="R16713" s="118"/>
      <c r="S16713" s="118"/>
      <c r="T16713" s="118"/>
      <c r="U16713" s="118"/>
      <c r="V16713" s="118"/>
      <c r="W16713" s="118"/>
      <c r="X16713" s="118"/>
      <c r="Y16713" s="118"/>
      <c r="Z16713" s="118"/>
      <c r="AA16713" s="118"/>
      <c r="AB16713" s="118"/>
    </row>
    <row r="16714" spans="1:28">
      <c r="A16714" s="113"/>
      <c r="B16714" s="113"/>
      <c r="C16714" s="114"/>
      <c r="D16714" s="115"/>
      <c r="E16714" s="115"/>
      <c r="F16714" s="116"/>
      <c r="G16714" s="116"/>
      <c r="H16714" s="116"/>
      <c r="I16714" s="116"/>
      <c r="J16714" s="117"/>
      <c r="K16714" s="117"/>
      <c r="L16714" s="114"/>
      <c r="M16714" s="114"/>
      <c r="N16714" s="114"/>
      <c r="O16714" s="114"/>
      <c r="P16714" s="118"/>
      <c r="Q16714" s="118"/>
      <c r="R16714" s="118"/>
      <c r="S16714" s="118"/>
      <c r="T16714" s="118"/>
      <c r="U16714" s="118"/>
      <c r="V16714" s="118"/>
      <c r="W16714" s="118"/>
      <c r="X16714" s="118"/>
      <c r="Y16714" s="118"/>
      <c r="Z16714" s="118"/>
      <c r="AA16714" s="118"/>
      <c r="AB16714" s="118"/>
    </row>
    <row r="16715" spans="1:28">
      <c r="A16715" s="113"/>
      <c r="B16715" s="113"/>
      <c r="C16715" s="114"/>
      <c r="D16715" s="115"/>
      <c r="E16715" s="115"/>
      <c r="F16715" s="116"/>
      <c r="G16715" s="116"/>
      <c r="H16715" s="116"/>
      <c r="I16715" s="116"/>
      <c r="J16715" s="117"/>
      <c r="K16715" s="117"/>
      <c r="L16715" s="114"/>
      <c r="M16715" s="114"/>
      <c r="N16715" s="114"/>
      <c r="O16715" s="114"/>
      <c r="P16715" s="118"/>
      <c r="Q16715" s="118"/>
      <c r="R16715" s="118"/>
      <c r="S16715" s="118"/>
      <c r="T16715" s="118"/>
      <c r="U16715" s="118"/>
      <c r="V16715" s="118"/>
      <c r="W16715" s="118"/>
      <c r="X16715" s="118"/>
      <c r="Y16715" s="118"/>
      <c r="Z16715" s="118"/>
      <c r="AA16715" s="118"/>
      <c r="AB16715" s="118"/>
    </row>
    <row r="16716" spans="1:28">
      <c r="A16716" s="113"/>
      <c r="B16716" s="113"/>
      <c r="C16716" s="114"/>
      <c r="D16716" s="115"/>
      <c r="E16716" s="115"/>
      <c r="F16716" s="116"/>
      <c r="G16716" s="116"/>
      <c r="H16716" s="116"/>
      <c r="I16716" s="116"/>
      <c r="J16716" s="117"/>
      <c r="K16716" s="117"/>
      <c r="L16716" s="114"/>
      <c r="M16716" s="114"/>
      <c r="N16716" s="114"/>
      <c r="O16716" s="114"/>
      <c r="P16716" s="118"/>
      <c r="Q16716" s="118"/>
      <c r="R16716" s="118"/>
      <c r="S16716" s="118"/>
      <c r="T16716" s="118"/>
      <c r="U16716" s="118"/>
      <c r="V16716" s="118"/>
      <c r="W16716" s="118"/>
      <c r="X16716" s="118"/>
      <c r="Y16716" s="118"/>
      <c r="Z16716" s="118"/>
      <c r="AA16716" s="118"/>
      <c r="AB16716" s="118"/>
    </row>
    <row r="16717" spans="1:28">
      <c r="A16717" s="113"/>
      <c r="B16717" s="113"/>
      <c r="C16717" s="114"/>
      <c r="D16717" s="115"/>
      <c r="E16717" s="115"/>
      <c r="F16717" s="116"/>
      <c r="G16717" s="116"/>
      <c r="H16717" s="116"/>
      <c r="I16717" s="116"/>
      <c r="J16717" s="117"/>
      <c r="K16717" s="117"/>
      <c r="L16717" s="114"/>
      <c r="M16717" s="114"/>
      <c r="N16717" s="114"/>
      <c r="O16717" s="114"/>
      <c r="P16717" s="118"/>
      <c r="Q16717" s="118"/>
      <c r="R16717" s="118"/>
      <c r="S16717" s="118"/>
      <c r="T16717" s="118"/>
      <c r="U16717" s="118"/>
      <c r="V16717" s="118"/>
      <c r="W16717" s="118"/>
      <c r="X16717" s="118"/>
      <c r="Y16717" s="118"/>
      <c r="Z16717" s="118"/>
      <c r="AA16717" s="118"/>
      <c r="AB16717" s="118"/>
    </row>
    <row r="16718" spans="1:28">
      <c r="A16718" s="113"/>
      <c r="B16718" s="113"/>
      <c r="C16718" s="114"/>
      <c r="D16718" s="115"/>
      <c r="E16718" s="115"/>
      <c r="F16718" s="116"/>
      <c r="G16718" s="116"/>
      <c r="H16718" s="116"/>
      <c r="I16718" s="116"/>
      <c r="J16718" s="117"/>
      <c r="K16718" s="117"/>
      <c r="L16718" s="114"/>
      <c r="M16718" s="114"/>
      <c r="N16718" s="114"/>
      <c r="O16718" s="114"/>
      <c r="P16718" s="118"/>
      <c r="Q16718" s="118"/>
      <c r="R16718" s="118"/>
      <c r="S16718" s="118"/>
      <c r="T16718" s="118"/>
      <c r="U16718" s="118"/>
      <c r="V16718" s="118"/>
      <c r="W16718" s="118"/>
      <c r="X16718" s="118"/>
      <c r="Y16718" s="118"/>
      <c r="Z16718" s="118"/>
      <c r="AA16718" s="118"/>
      <c r="AB16718" s="118"/>
    </row>
    <row r="16719" spans="1:28">
      <c r="A16719" s="113"/>
      <c r="B16719" s="113"/>
      <c r="C16719" s="114"/>
      <c r="D16719" s="115"/>
      <c r="E16719" s="115"/>
      <c r="F16719" s="116"/>
      <c r="G16719" s="116"/>
      <c r="H16719" s="116"/>
      <c r="I16719" s="116"/>
      <c r="J16719" s="117"/>
      <c r="K16719" s="117"/>
      <c r="L16719" s="114"/>
      <c r="M16719" s="114"/>
      <c r="N16719" s="114"/>
      <c r="O16719" s="114"/>
      <c r="P16719" s="118"/>
      <c r="Q16719" s="118"/>
      <c r="R16719" s="118"/>
      <c r="S16719" s="118"/>
      <c r="T16719" s="118"/>
      <c r="U16719" s="118"/>
      <c r="V16719" s="118"/>
      <c r="W16719" s="118"/>
      <c r="X16719" s="118"/>
      <c r="Y16719" s="118"/>
      <c r="Z16719" s="118"/>
      <c r="AA16719" s="118"/>
      <c r="AB16719" s="118"/>
    </row>
    <row r="16720" spans="1:28">
      <c r="A16720" s="113"/>
      <c r="B16720" s="113"/>
      <c r="C16720" s="114"/>
      <c r="D16720" s="115"/>
      <c r="E16720" s="115"/>
      <c r="F16720" s="116"/>
      <c r="G16720" s="116"/>
      <c r="H16720" s="116"/>
      <c r="I16720" s="116"/>
      <c r="J16720" s="117"/>
      <c r="K16720" s="117"/>
      <c r="L16720" s="114"/>
      <c r="M16720" s="114"/>
      <c r="N16720" s="114"/>
      <c r="O16720" s="114"/>
      <c r="P16720" s="118"/>
      <c r="Q16720" s="118"/>
      <c r="R16720" s="118"/>
      <c r="S16720" s="118"/>
      <c r="T16720" s="118"/>
      <c r="U16720" s="118"/>
      <c r="V16720" s="118"/>
      <c r="W16720" s="118"/>
      <c r="X16720" s="118"/>
      <c r="Y16720" s="118"/>
      <c r="Z16720" s="118"/>
      <c r="AA16720" s="118"/>
      <c r="AB16720" s="118"/>
    </row>
    <row r="16721" spans="1:28">
      <c r="A16721" s="113"/>
      <c r="B16721" s="113"/>
      <c r="C16721" s="114"/>
      <c r="D16721" s="115"/>
      <c r="E16721" s="115"/>
      <c r="F16721" s="116"/>
      <c r="G16721" s="116"/>
      <c r="H16721" s="116"/>
      <c r="I16721" s="116"/>
      <c r="J16721" s="117"/>
      <c r="K16721" s="117"/>
      <c r="L16721" s="114"/>
      <c r="M16721" s="114"/>
      <c r="N16721" s="114"/>
      <c r="O16721" s="114"/>
      <c r="P16721" s="118"/>
      <c r="Q16721" s="118"/>
      <c r="R16721" s="118"/>
      <c r="S16721" s="118"/>
      <c r="T16721" s="118"/>
      <c r="U16721" s="118"/>
      <c r="V16721" s="118"/>
      <c r="W16721" s="118"/>
      <c r="X16721" s="118"/>
      <c r="Y16721" s="118"/>
      <c r="Z16721" s="118"/>
      <c r="AA16721" s="118"/>
      <c r="AB16721" s="118"/>
    </row>
    <row r="16722" spans="1:28">
      <c r="A16722" s="113"/>
      <c r="B16722" s="113"/>
      <c r="C16722" s="114"/>
      <c r="D16722" s="115"/>
      <c r="E16722" s="115"/>
      <c r="F16722" s="116"/>
      <c r="G16722" s="116"/>
      <c r="H16722" s="116"/>
      <c r="I16722" s="116"/>
      <c r="J16722" s="117"/>
      <c r="K16722" s="117"/>
      <c r="L16722" s="114"/>
      <c r="M16722" s="114"/>
      <c r="N16722" s="114"/>
      <c r="O16722" s="114"/>
      <c r="P16722" s="118"/>
      <c r="Q16722" s="118"/>
      <c r="R16722" s="118"/>
      <c r="S16722" s="118"/>
      <c r="T16722" s="118"/>
      <c r="U16722" s="118"/>
      <c r="V16722" s="118"/>
      <c r="W16722" s="118"/>
      <c r="X16722" s="118"/>
      <c r="Y16722" s="118"/>
      <c r="Z16722" s="118"/>
      <c r="AA16722" s="118"/>
      <c r="AB16722" s="118"/>
    </row>
    <row r="16723" spans="1:28">
      <c r="A16723" s="113"/>
      <c r="B16723" s="113"/>
      <c r="C16723" s="114"/>
      <c r="D16723" s="115"/>
      <c r="E16723" s="115"/>
      <c r="F16723" s="116"/>
      <c r="G16723" s="116"/>
      <c r="H16723" s="116"/>
      <c r="I16723" s="116"/>
      <c r="J16723" s="117"/>
      <c r="K16723" s="117"/>
      <c r="L16723" s="114"/>
      <c r="M16723" s="114"/>
      <c r="N16723" s="114"/>
      <c r="O16723" s="114"/>
      <c r="P16723" s="118"/>
      <c r="Q16723" s="118"/>
      <c r="R16723" s="118"/>
      <c r="S16723" s="118"/>
      <c r="T16723" s="118"/>
      <c r="U16723" s="118"/>
      <c r="V16723" s="118"/>
      <c r="W16723" s="118"/>
      <c r="X16723" s="118"/>
      <c r="Y16723" s="118"/>
      <c r="Z16723" s="118"/>
      <c r="AA16723" s="118"/>
      <c r="AB16723" s="118"/>
    </row>
    <row r="16724" spans="1:28">
      <c r="A16724" s="113"/>
      <c r="B16724" s="113"/>
      <c r="C16724" s="114"/>
      <c r="D16724" s="115"/>
      <c r="E16724" s="115"/>
      <c r="F16724" s="116"/>
      <c r="G16724" s="116"/>
      <c r="H16724" s="116"/>
      <c r="I16724" s="116"/>
      <c r="J16724" s="117"/>
      <c r="K16724" s="117"/>
      <c r="L16724" s="114"/>
      <c r="M16724" s="114"/>
      <c r="N16724" s="114"/>
      <c r="O16724" s="114"/>
      <c r="P16724" s="118"/>
      <c r="Q16724" s="118"/>
      <c r="R16724" s="118"/>
      <c r="S16724" s="118"/>
      <c r="T16724" s="118"/>
      <c r="U16724" s="118"/>
      <c r="V16724" s="118"/>
      <c r="W16724" s="118"/>
      <c r="X16724" s="118"/>
      <c r="Y16724" s="118"/>
      <c r="Z16724" s="118"/>
      <c r="AA16724" s="118"/>
      <c r="AB16724" s="118"/>
    </row>
    <row r="16725" spans="1:28">
      <c r="A16725" s="113"/>
      <c r="B16725" s="113"/>
      <c r="C16725" s="114"/>
      <c r="D16725" s="115"/>
      <c r="E16725" s="115"/>
      <c r="F16725" s="116"/>
      <c r="G16725" s="116"/>
      <c r="H16725" s="116"/>
      <c r="I16725" s="116"/>
      <c r="J16725" s="117"/>
      <c r="K16725" s="117"/>
      <c r="L16725" s="114"/>
      <c r="M16725" s="114"/>
      <c r="N16725" s="114"/>
      <c r="O16725" s="114"/>
      <c r="P16725" s="118"/>
      <c r="Q16725" s="118"/>
      <c r="R16725" s="118"/>
      <c r="S16725" s="118"/>
      <c r="T16725" s="118"/>
      <c r="U16725" s="118"/>
      <c r="V16725" s="118"/>
      <c r="W16725" s="118"/>
      <c r="X16725" s="118"/>
      <c r="Y16725" s="118"/>
      <c r="Z16725" s="118"/>
      <c r="AA16725" s="118"/>
      <c r="AB16725" s="118"/>
    </row>
    <row r="16726" spans="1:28">
      <c r="A16726" s="113"/>
      <c r="B16726" s="113"/>
      <c r="C16726" s="114"/>
      <c r="D16726" s="115"/>
      <c r="E16726" s="115"/>
      <c r="F16726" s="116"/>
      <c r="G16726" s="116"/>
      <c r="H16726" s="116"/>
      <c r="I16726" s="116"/>
      <c r="J16726" s="117"/>
      <c r="K16726" s="117"/>
      <c r="L16726" s="114"/>
      <c r="M16726" s="114"/>
      <c r="N16726" s="114"/>
      <c r="O16726" s="114"/>
      <c r="P16726" s="118"/>
      <c r="Q16726" s="118"/>
      <c r="R16726" s="118"/>
      <c r="S16726" s="118"/>
      <c r="T16726" s="118"/>
      <c r="U16726" s="118"/>
      <c r="V16726" s="118"/>
      <c r="W16726" s="118"/>
      <c r="X16726" s="118"/>
      <c r="Y16726" s="118"/>
      <c r="Z16726" s="118"/>
      <c r="AA16726" s="118"/>
      <c r="AB16726" s="118"/>
    </row>
    <row r="16727" spans="1:28">
      <c r="A16727" s="113"/>
      <c r="B16727" s="113"/>
      <c r="C16727" s="114"/>
      <c r="D16727" s="115"/>
      <c r="E16727" s="115"/>
      <c r="F16727" s="116"/>
      <c r="G16727" s="116"/>
      <c r="H16727" s="116"/>
      <c r="I16727" s="116"/>
      <c r="J16727" s="117"/>
      <c r="K16727" s="117"/>
      <c r="L16727" s="114"/>
      <c r="M16727" s="114"/>
      <c r="N16727" s="114"/>
      <c r="O16727" s="114"/>
      <c r="P16727" s="118"/>
      <c r="Q16727" s="118"/>
      <c r="R16727" s="118"/>
      <c r="S16727" s="118"/>
      <c r="T16727" s="118"/>
      <c r="U16727" s="118"/>
      <c r="V16727" s="118"/>
      <c r="W16727" s="118"/>
      <c r="X16727" s="118"/>
      <c r="Y16727" s="118"/>
      <c r="Z16727" s="118"/>
      <c r="AA16727" s="118"/>
      <c r="AB16727" s="118"/>
    </row>
    <row r="16728" spans="1:28">
      <c r="A16728" s="113"/>
      <c r="B16728" s="113"/>
      <c r="C16728" s="114"/>
      <c r="D16728" s="115"/>
      <c r="E16728" s="115"/>
      <c r="F16728" s="116"/>
      <c r="G16728" s="116"/>
      <c r="H16728" s="116"/>
      <c r="I16728" s="116"/>
      <c r="J16728" s="117"/>
      <c r="K16728" s="117"/>
      <c r="L16728" s="114"/>
      <c r="M16728" s="114"/>
      <c r="N16728" s="114"/>
      <c r="O16728" s="114"/>
      <c r="P16728" s="118"/>
      <c r="Q16728" s="118"/>
      <c r="R16728" s="118"/>
      <c r="S16728" s="118"/>
      <c r="T16728" s="118"/>
      <c r="U16728" s="118"/>
      <c r="V16728" s="118"/>
      <c r="W16728" s="118"/>
      <c r="X16728" s="118"/>
      <c r="Y16728" s="118"/>
      <c r="Z16728" s="118"/>
      <c r="AA16728" s="118"/>
      <c r="AB16728" s="118"/>
    </row>
    <row r="16729" spans="1:28">
      <c r="A16729" s="113"/>
      <c r="B16729" s="113"/>
      <c r="C16729" s="114"/>
      <c r="D16729" s="115"/>
      <c r="E16729" s="115"/>
      <c r="F16729" s="116"/>
      <c r="G16729" s="116"/>
      <c r="H16729" s="116"/>
      <c r="I16729" s="116"/>
      <c r="J16729" s="117"/>
      <c r="K16729" s="117"/>
      <c r="L16729" s="114"/>
      <c r="M16729" s="114"/>
      <c r="N16729" s="114"/>
      <c r="O16729" s="114"/>
      <c r="P16729" s="118"/>
      <c r="Q16729" s="118"/>
      <c r="R16729" s="118"/>
      <c r="S16729" s="118"/>
      <c r="T16729" s="118"/>
      <c r="U16729" s="118"/>
      <c r="V16729" s="118"/>
      <c r="W16729" s="118"/>
      <c r="X16729" s="118"/>
      <c r="Y16729" s="118"/>
      <c r="Z16729" s="118"/>
      <c r="AA16729" s="118"/>
      <c r="AB16729" s="118"/>
    </row>
    <row r="16730" spans="1:28">
      <c r="A16730" s="113"/>
      <c r="B16730" s="113"/>
      <c r="C16730" s="114"/>
      <c r="D16730" s="115"/>
      <c r="E16730" s="115"/>
      <c r="F16730" s="116"/>
      <c r="G16730" s="116"/>
      <c r="H16730" s="116"/>
      <c r="I16730" s="116"/>
      <c r="J16730" s="117"/>
      <c r="K16730" s="117"/>
      <c r="L16730" s="114"/>
      <c r="M16730" s="114"/>
      <c r="N16730" s="114"/>
      <c r="O16730" s="114"/>
      <c r="P16730" s="118"/>
      <c r="Q16730" s="118"/>
      <c r="R16730" s="118"/>
      <c r="S16730" s="118"/>
      <c r="T16730" s="118"/>
      <c r="U16730" s="118"/>
      <c r="V16730" s="118"/>
      <c r="W16730" s="118"/>
      <c r="X16730" s="118"/>
      <c r="Y16730" s="118"/>
      <c r="Z16730" s="118"/>
      <c r="AA16730" s="118"/>
      <c r="AB16730" s="118"/>
    </row>
    <row r="16731" spans="1:28">
      <c r="A16731" s="113"/>
      <c r="B16731" s="113"/>
      <c r="C16731" s="114"/>
      <c r="D16731" s="115"/>
      <c r="E16731" s="115"/>
      <c r="F16731" s="116"/>
      <c r="G16731" s="116"/>
      <c r="H16731" s="116"/>
      <c r="I16731" s="116"/>
      <c r="J16731" s="117"/>
      <c r="K16731" s="117"/>
      <c r="L16731" s="114"/>
      <c r="M16731" s="114"/>
      <c r="N16731" s="114"/>
      <c r="O16731" s="114"/>
      <c r="P16731" s="118"/>
      <c r="Q16731" s="118"/>
      <c r="R16731" s="118"/>
      <c r="S16731" s="118"/>
      <c r="T16731" s="118"/>
      <c r="U16731" s="118"/>
      <c r="V16731" s="118"/>
      <c r="W16731" s="118"/>
      <c r="X16731" s="118"/>
      <c r="Y16731" s="118"/>
      <c r="Z16731" s="118"/>
      <c r="AA16731" s="118"/>
      <c r="AB16731" s="118"/>
    </row>
    <row r="16732" spans="1:28">
      <c r="A16732" s="113"/>
      <c r="B16732" s="113"/>
      <c r="C16732" s="114"/>
      <c r="D16732" s="115"/>
      <c r="E16732" s="115"/>
      <c r="F16732" s="116"/>
      <c r="G16732" s="116"/>
      <c r="H16732" s="116"/>
      <c r="I16732" s="116"/>
      <c r="J16732" s="117"/>
      <c r="K16732" s="117"/>
      <c r="L16732" s="114"/>
      <c r="M16732" s="114"/>
      <c r="N16732" s="114"/>
      <c r="O16732" s="114"/>
      <c r="P16732" s="118"/>
      <c r="Q16732" s="118"/>
      <c r="R16732" s="118"/>
      <c r="S16732" s="118"/>
      <c r="T16732" s="118"/>
      <c r="U16732" s="118"/>
      <c r="V16732" s="118"/>
      <c r="W16732" s="118"/>
      <c r="X16732" s="118"/>
      <c r="Y16732" s="118"/>
      <c r="Z16732" s="118"/>
      <c r="AA16732" s="118"/>
      <c r="AB16732" s="118"/>
    </row>
    <row r="16733" spans="1:28">
      <c r="A16733" s="113"/>
      <c r="B16733" s="113"/>
      <c r="C16733" s="114"/>
      <c r="D16733" s="115"/>
      <c r="E16733" s="115"/>
      <c r="F16733" s="116"/>
      <c r="G16733" s="116"/>
      <c r="H16733" s="116"/>
      <c r="I16733" s="116"/>
      <c r="J16733" s="117"/>
      <c r="K16733" s="117"/>
      <c r="L16733" s="114"/>
      <c r="M16733" s="114"/>
      <c r="N16733" s="114"/>
      <c r="O16733" s="114"/>
      <c r="P16733" s="118"/>
      <c r="Q16733" s="118"/>
      <c r="R16733" s="118"/>
      <c r="S16733" s="118"/>
      <c r="T16733" s="118"/>
      <c r="U16733" s="118"/>
      <c r="V16733" s="118"/>
      <c r="W16733" s="118"/>
      <c r="X16733" s="118"/>
      <c r="Y16733" s="118"/>
      <c r="Z16733" s="118"/>
      <c r="AA16733" s="118"/>
      <c r="AB16733" s="118"/>
    </row>
    <row r="16734" spans="1:28">
      <c r="A16734" s="113"/>
      <c r="B16734" s="113"/>
      <c r="C16734" s="114"/>
      <c r="D16734" s="115"/>
      <c r="E16734" s="115"/>
      <c r="F16734" s="116"/>
      <c r="G16734" s="116"/>
      <c r="H16734" s="116"/>
      <c r="I16734" s="116"/>
      <c r="J16734" s="117"/>
      <c r="K16734" s="117"/>
      <c r="L16734" s="114"/>
      <c r="M16734" s="114"/>
      <c r="N16734" s="114"/>
      <c r="O16734" s="114"/>
      <c r="P16734" s="118"/>
      <c r="Q16734" s="118"/>
      <c r="R16734" s="118"/>
      <c r="S16734" s="118"/>
      <c r="T16734" s="118"/>
      <c r="U16734" s="118"/>
      <c r="V16734" s="118"/>
      <c r="W16734" s="118"/>
      <c r="X16734" s="118"/>
      <c r="Y16734" s="118"/>
      <c r="Z16734" s="118"/>
      <c r="AA16734" s="118"/>
      <c r="AB16734" s="118"/>
    </row>
    <row r="16735" spans="1:28">
      <c r="A16735" s="113"/>
      <c r="B16735" s="113"/>
      <c r="C16735" s="114"/>
      <c r="D16735" s="115"/>
      <c r="E16735" s="115"/>
      <c r="F16735" s="116"/>
      <c r="G16735" s="116"/>
      <c r="H16735" s="116"/>
      <c r="I16735" s="116"/>
      <c r="J16735" s="117"/>
      <c r="K16735" s="117"/>
      <c r="L16735" s="114"/>
      <c r="M16735" s="114"/>
      <c r="N16735" s="114"/>
      <c r="O16735" s="114"/>
      <c r="P16735" s="118"/>
      <c r="Q16735" s="118"/>
      <c r="R16735" s="118"/>
      <c r="S16735" s="118"/>
      <c r="T16735" s="118"/>
      <c r="U16735" s="118"/>
      <c r="V16735" s="118"/>
      <c r="W16735" s="118"/>
      <c r="X16735" s="118"/>
      <c r="Y16735" s="118"/>
      <c r="Z16735" s="118"/>
      <c r="AA16735" s="118"/>
      <c r="AB16735" s="118"/>
    </row>
    <row r="16736" spans="1:28">
      <c r="A16736" s="113"/>
      <c r="B16736" s="113"/>
      <c r="C16736" s="114"/>
      <c r="D16736" s="115"/>
      <c r="E16736" s="115"/>
      <c r="F16736" s="116"/>
      <c r="G16736" s="116"/>
      <c r="H16736" s="116"/>
      <c r="I16736" s="116"/>
      <c r="J16736" s="117"/>
      <c r="K16736" s="117"/>
      <c r="L16736" s="114"/>
      <c r="M16736" s="114"/>
      <c r="N16736" s="114"/>
      <c r="O16736" s="114"/>
      <c r="P16736" s="118"/>
      <c r="Q16736" s="118"/>
      <c r="R16736" s="118"/>
      <c r="S16736" s="118"/>
      <c r="T16736" s="118"/>
      <c r="U16736" s="118"/>
      <c r="V16736" s="118"/>
      <c r="W16736" s="118"/>
      <c r="X16736" s="118"/>
      <c r="Y16736" s="118"/>
      <c r="Z16736" s="118"/>
      <c r="AA16736" s="118"/>
      <c r="AB16736" s="118"/>
    </row>
    <row r="16737" spans="1:28">
      <c r="A16737" s="113"/>
      <c r="B16737" s="113"/>
      <c r="C16737" s="114"/>
      <c r="D16737" s="115"/>
      <c r="E16737" s="115"/>
      <c r="F16737" s="116"/>
      <c r="G16737" s="116"/>
      <c r="H16737" s="116"/>
      <c r="I16737" s="116"/>
      <c r="J16737" s="117"/>
      <c r="K16737" s="117"/>
      <c r="L16737" s="114"/>
      <c r="M16737" s="114"/>
      <c r="N16737" s="114"/>
      <c r="O16737" s="114"/>
      <c r="P16737" s="118"/>
      <c r="Q16737" s="118"/>
      <c r="R16737" s="118"/>
      <c r="S16737" s="118"/>
      <c r="T16737" s="118"/>
      <c r="U16737" s="118"/>
      <c r="V16737" s="118"/>
      <c r="W16737" s="118"/>
      <c r="X16737" s="118"/>
      <c r="Y16737" s="118"/>
      <c r="Z16737" s="118"/>
      <c r="AA16737" s="118"/>
      <c r="AB16737" s="118"/>
    </row>
    <row r="16738" spans="1:28">
      <c r="A16738" s="113"/>
      <c r="B16738" s="113"/>
      <c r="C16738" s="114"/>
      <c r="D16738" s="115"/>
      <c r="E16738" s="115"/>
      <c r="F16738" s="116"/>
      <c r="G16738" s="116"/>
      <c r="H16738" s="116"/>
      <c r="I16738" s="116"/>
      <c r="J16738" s="117"/>
      <c r="K16738" s="117"/>
      <c r="L16738" s="114"/>
      <c r="M16738" s="114"/>
      <c r="N16738" s="114"/>
      <c r="O16738" s="114"/>
      <c r="P16738" s="118"/>
      <c r="Q16738" s="118"/>
      <c r="R16738" s="118"/>
      <c r="S16738" s="118"/>
      <c r="T16738" s="118"/>
      <c r="U16738" s="118"/>
      <c r="V16738" s="118"/>
      <c r="W16738" s="118"/>
      <c r="X16738" s="118"/>
      <c r="Y16738" s="118"/>
      <c r="Z16738" s="118"/>
      <c r="AA16738" s="118"/>
      <c r="AB16738" s="118"/>
    </row>
    <row r="16739" spans="1:28">
      <c r="A16739" s="113"/>
      <c r="B16739" s="113"/>
      <c r="C16739" s="114"/>
      <c r="D16739" s="115"/>
      <c r="E16739" s="115"/>
      <c r="F16739" s="116"/>
      <c r="G16739" s="116"/>
      <c r="H16739" s="116"/>
      <c r="I16739" s="116"/>
      <c r="J16739" s="117"/>
      <c r="K16739" s="117"/>
      <c r="L16739" s="114"/>
      <c r="M16739" s="114"/>
      <c r="N16739" s="114"/>
      <c r="O16739" s="114"/>
      <c r="P16739" s="118"/>
      <c r="Q16739" s="118"/>
      <c r="R16739" s="118"/>
      <c r="S16739" s="118"/>
      <c r="T16739" s="118"/>
      <c r="U16739" s="118"/>
      <c r="V16739" s="118"/>
      <c r="W16739" s="118"/>
      <c r="X16739" s="118"/>
      <c r="Y16739" s="118"/>
      <c r="Z16739" s="118"/>
      <c r="AA16739" s="118"/>
      <c r="AB16739" s="118"/>
    </row>
    <row r="16740" spans="1:28">
      <c r="A16740" s="113"/>
      <c r="B16740" s="113"/>
      <c r="C16740" s="114"/>
      <c r="D16740" s="115"/>
      <c r="E16740" s="115"/>
      <c r="F16740" s="116"/>
      <c r="G16740" s="116"/>
      <c r="H16740" s="116"/>
      <c r="I16740" s="116"/>
      <c r="J16740" s="117"/>
      <c r="K16740" s="117"/>
      <c r="L16740" s="114"/>
      <c r="M16740" s="114"/>
      <c r="N16740" s="114"/>
      <c r="O16740" s="114"/>
      <c r="P16740" s="118"/>
      <c r="Q16740" s="118"/>
      <c r="R16740" s="118"/>
      <c r="S16740" s="118"/>
      <c r="T16740" s="118"/>
      <c r="U16740" s="118"/>
      <c r="V16740" s="118"/>
      <c r="W16740" s="118"/>
      <c r="X16740" s="118"/>
      <c r="Y16740" s="118"/>
      <c r="Z16740" s="118"/>
      <c r="AA16740" s="118"/>
      <c r="AB16740" s="118"/>
    </row>
    <row r="16741" spans="1:28">
      <c r="A16741" s="113"/>
      <c r="B16741" s="113"/>
      <c r="C16741" s="114"/>
      <c r="D16741" s="115"/>
      <c r="E16741" s="115"/>
      <c r="F16741" s="116"/>
      <c r="G16741" s="116"/>
      <c r="H16741" s="116"/>
      <c r="I16741" s="116"/>
      <c r="J16741" s="117"/>
      <c r="K16741" s="117"/>
      <c r="L16741" s="114"/>
      <c r="M16741" s="114"/>
      <c r="N16741" s="114"/>
      <c r="O16741" s="114"/>
      <c r="P16741" s="118"/>
      <c r="Q16741" s="118"/>
      <c r="R16741" s="118"/>
      <c r="S16741" s="118"/>
      <c r="T16741" s="118"/>
      <c r="U16741" s="118"/>
      <c r="V16741" s="118"/>
      <c r="W16741" s="118"/>
      <c r="X16741" s="118"/>
      <c r="Y16741" s="118"/>
      <c r="Z16741" s="118"/>
      <c r="AA16741" s="118"/>
      <c r="AB16741" s="118"/>
    </row>
    <row r="16742" spans="1:28">
      <c r="A16742" s="113"/>
      <c r="B16742" s="113"/>
      <c r="C16742" s="114"/>
      <c r="D16742" s="115"/>
      <c r="E16742" s="115"/>
      <c r="F16742" s="116"/>
      <c r="G16742" s="116"/>
      <c r="H16742" s="116"/>
      <c r="I16742" s="116"/>
      <c r="J16742" s="117"/>
      <c r="K16742" s="117"/>
      <c r="L16742" s="114"/>
      <c r="M16742" s="114"/>
      <c r="N16742" s="114"/>
      <c r="O16742" s="114"/>
      <c r="P16742" s="118"/>
      <c r="Q16742" s="118"/>
      <c r="R16742" s="118"/>
      <c r="S16742" s="118"/>
      <c r="T16742" s="118"/>
      <c r="U16742" s="118"/>
      <c r="V16742" s="118"/>
      <c r="W16742" s="118"/>
      <c r="X16742" s="118"/>
      <c r="Y16742" s="118"/>
      <c r="Z16742" s="118"/>
      <c r="AA16742" s="118"/>
      <c r="AB16742" s="118"/>
    </row>
    <row r="16743" spans="1:28">
      <c r="A16743" s="113"/>
      <c r="B16743" s="113"/>
      <c r="C16743" s="114"/>
      <c r="D16743" s="115"/>
      <c r="E16743" s="115"/>
      <c r="F16743" s="116"/>
      <c r="G16743" s="116"/>
      <c r="H16743" s="116"/>
      <c r="I16743" s="116"/>
      <c r="J16743" s="117"/>
      <c r="K16743" s="117"/>
      <c r="L16743" s="114"/>
      <c r="M16743" s="114"/>
      <c r="N16743" s="114"/>
      <c r="O16743" s="114"/>
      <c r="P16743" s="118"/>
      <c r="Q16743" s="118"/>
      <c r="R16743" s="118"/>
      <c r="S16743" s="118"/>
      <c r="T16743" s="118"/>
      <c r="U16743" s="118"/>
      <c r="V16743" s="118"/>
      <c r="W16743" s="118"/>
      <c r="X16743" s="118"/>
      <c r="Y16743" s="118"/>
      <c r="Z16743" s="118"/>
      <c r="AA16743" s="118"/>
      <c r="AB16743" s="118"/>
    </row>
    <row r="16744" spans="1:28">
      <c r="A16744" s="113"/>
      <c r="B16744" s="113"/>
      <c r="C16744" s="114"/>
      <c r="D16744" s="115"/>
      <c r="E16744" s="115"/>
      <c r="F16744" s="116"/>
      <c r="G16744" s="116"/>
      <c r="H16744" s="116"/>
      <c r="I16744" s="116"/>
      <c r="J16744" s="117"/>
      <c r="K16744" s="117"/>
      <c r="L16744" s="114"/>
      <c r="M16744" s="114"/>
      <c r="N16744" s="114"/>
      <c r="O16744" s="114"/>
      <c r="P16744" s="118"/>
      <c r="Q16744" s="118"/>
      <c r="R16744" s="118"/>
      <c r="S16744" s="118"/>
      <c r="T16744" s="118"/>
      <c r="U16744" s="118"/>
      <c r="V16744" s="118"/>
      <c r="W16744" s="118"/>
      <c r="X16744" s="118"/>
      <c r="Y16744" s="118"/>
      <c r="Z16744" s="118"/>
      <c r="AA16744" s="118"/>
      <c r="AB16744" s="118"/>
    </row>
    <row r="16745" spans="1:28">
      <c r="A16745" s="113"/>
      <c r="B16745" s="113"/>
      <c r="C16745" s="114"/>
      <c r="D16745" s="115"/>
      <c r="E16745" s="115"/>
      <c r="F16745" s="116"/>
      <c r="G16745" s="116"/>
      <c r="H16745" s="116"/>
      <c r="I16745" s="116"/>
      <c r="J16745" s="117"/>
      <c r="K16745" s="117"/>
      <c r="L16745" s="114"/>
      <c r="M16745" s="114"/>
      <c r="N16745" s="114"/>
      <c r="O16745" s="114"/>
      <c r="P16745" s="118"/>
      <c r="Q16745" s="118"/>
      <c r="R16745" s="118"/>
      <c r="S16745" s="118"/>
      <c r="T16745" s="118"/>
      <c r="U16745" s="118"/>
      <c r="V16745" s="118"/>
      <c r="W16745" s="118"/>
      <c r="X16745" s="118"/>
      <c r="Y16745" s="118"/>
      <c r="Z16745" s="118"/>
      <c r="AA16745" s="118"/>
      <c r="AB16745" s="118"/>
    </row>
    <row r="16746" spans="1:28">
      <c r="A16746" s="113"/>
      <c r="B16746" s="113"/>
      <c r="C16746" s="114"/>
      <c r="D16746" s="115"/>
      <c r="E16746" s="115"/>
      <c r="F16746" s="116"/>
      <c r="G16746" s="116"/>
      <c r="H16746" s="116"/>
      <c r="I16746" s="116"/>
      <c r="J16746" s="117"/>
      <c r="K16746" s="117"/>
      <c r="L16746" s="114"/>
      <c r="M16746" s="114"/>
      <c r="N16746" s="114"/>
      <c r="O16746" s="114"/>
      <c r="P16746" s="118"/>
      <c r="Q16746" s="118"/>
      <c r="R16746" s="118"/>
      <c r="S16746" s="118"/>
      <c r="T16746" s="118"/>
      <c r="U16746" s="118"/>
      <c r="V16746" s="118"/>
      <c r="W16746" s="118"/>
      <c r="X16746" s="118"/>
      <c r="Y16746" s="118"/>
      <c r="Z16746" s="118"/>
      <c r="AA16746" s="118"/>
      <c r="AB16746" s="118"/>
    </row>
    <row r="16747" spans="1:28">
      <c r="A16747" s="113"/>
      <c r="B16747" s="113"/>
      <c r="C16747" s="114"/>
      <c r="D16747" s="115"/>
      <c r="E16747" s="115"/>
      <c r="F16747" s="116"/>
      <c r="G16747" s="116"/>
      <c r="H16747" s="116"/>
      <c r="I16747" s="116"/>
      <c r="J16747" s="117"/>
      <c r="K16747" s="117"/>
      <c r="L16747" s="114"/>
      <c r="M16747" s="114"/>
      <c r="N16747" s="114"/>
      <c r="O16747" s="114"/>
      <c r="P16747" s="118"/>
      <c r="Q16747" s="118"/>
      <c r="R16747" s="118"/>
      <c r="S16747" s="118"/>
      <c r="T16747" s="118"/>
      <c r="U16747" s="118"/>
      <c r="V16747" s="118"/>
      <c r="W16747" s="118"/>
      <c r="X16747" s="118"/>
      <c r="Y16747" s="118"/>
      <c r="Z16747" s="118"/>
      <c r="AA16747" s="118"/>
      <c r="AB16747" s="118"/>
    </row>
    <row r="16748" spans="1:28">
      <c r="A16748" s="113"/>
      <c r="B16748" s="113"/>
      <c r="C16748" s="114"/>
      <c r="D16748" s="115"/>
      <c r="E16748" s="115"/>
      <c r="F16748" s="116"/>
      <c r="G16748" s="116"/>
      <c r="H16748" s="116"/>
      <c r="I16748" s="116"/>
      <c r="J16748" s="117"/>
      <c r="K16748" s="117"/>
      <c r="L16748" s="114"/>
      <c r="M16748" s="114"/>
      <c r="N16748" s="114"/>
      <c r="O16748" s="114"/>
      <c r="P16748" s="118"/>
      <c r="Q16748" s="118"/>
      <c r="R16748" s="118"/>
      <c r="S16748" s="118"/>
      <c r="T16748" s="118"/>
      <c r="U16748" s="118"/>
      <c r="V16748" s="118"/>
      <c r="W16748" s="118"/>
      <c r="X16748" s="118"/>
      <c r="Y16748" s="118"/>
      <c r="Z16748" s="118"/>
      <c r="AA16748" s="118"/>
      <c r="AB16748" s="118"/>
    </row>
    <row r="16749" spans="1:28">
      <c r="A16749" s="113"/>
      <c r="B16749" s="113"/>
      <c r="C16749" s="114"/>
      <c r="D16749" s="115"/>
      <c r="E16749" s="115"/>
      <c r="F16749" s="116"/>
      <c r="G16749" s="116"/>
      <c r="H16749" s="116"/>
      <c r="I16749" s="116"/>
      <c r="J16749" s="117"/>
      <c r="K16749" s="117"/>
      <c r="L16749" s="114"/>
      <c r="M16749" s="114"/>
      <c r="N16749" s="114"/>
      <c r="O16749" s="114"/>
      <c r="P16749" s="118"/>
      <c r="Q16749" s="118"/>
      <c r="R16749" s="118"/>
      <c r="S16749" s="118"/>
      <c r="T16749" s="118"/>
      <c r="U16749" s="118"/>
      <c r="V16749" s="118"/>
      <c r="W16749" s="118"/>
      <c r="X16749" s="118"/>
      <c r="Y16749" s="118"/>
      <c r="Z16749" s="118"/>
      <c r="AA16749" s="118"/>
      <c r="AB16749" s="118"/>
    </row>
    <row r="16750" spans="1:28">
      <c r="A16750" s="113"/>
      <c r="B16750" s="113"/>
      <c r="C16750" s="114"/>
      <c r="D16750" s="115"/>
      <c r="E16750" s="115"/>
      <c r="F16750" s="116"/>
      <c r="G16750" s="116"/>
      <c r="H16750" s="116"/>
      <c r="I16750" s="116"/>
      <c r="J16750" s="117"/>
      <c r="K16750" s="117"/>
      <c r="L16750" s="114"/>
      <c r="M16750" s="114"/>
      <c r="N16750" s="114"/>
      <c r="O16750" s="114"/>
      <c r="P16750" s="118"/>
      <c r="Q16750" s="118"/>
      <c r="R16750" s="118"/>
      <c r="S16750" s="118"/>
      <c r="T16750" s="118"/>
      <c r="U16750" s="118"/>
      <c r="V16750" s="118"/>
      <c r="W16750" s="118"/>
      <c r="X16750" s="118"/>
      <c r="Y16750" s="118"/>
      <c r="Z16750" s="118"/>
      <c r="AA16750" s="118"/>
      <c r="AB16750" s="118"/>
    </row>
    <row r="16751" spans="1:28">
      <c r="A16751" s="113"/>
      <c r="B16751" s="113"/>
      <c r="C16751" s="114"/>
      <c r="D16751" s="115"/>
      <c r="E16751" s="115"/>
      <c r="F16751" s="116"/>
      <c r="G16751" s="116"/>
      <c r="H16751" s="116"/>
      <c r="I16751" s="116"/>
      <c r="J16751" s="117"/>
      <c r="K16751" s="117"/>
      <c r="L16751" s="114"/>
      <c r="M16751" s="114"/>
      <c r="N16751" s="114"/>
      <c r="O16751" s="114"/>
      <c r="P16751" s="118"/>
      <c r="Q16751" s="118"/>
      <c r="R16751" s="118"/>
      <c r="S16751" s="118"/>
      <c r="T16751" s="118"/>
      <c r="U16751" s="118"/>
      <c r="V16751" s="118"/>
      <c r="W16751" s="118"/>
      <c r="X16751" s="118"/>
      <c r="Y16751" s="118"/>
      <c r="Z16751" s="118"/>
      <c r="AA16751" s="118"/>
      <c r="AB16751" s="118"/>
    </row>
    <row r="16752" spans="1:28">
      <c r="A16752" s="113"/>
      <c r="B16752" s="113"/>
      <c r="C16752" s="114"/>
      <c r="D16752" s="115"/>
      <c r="E16752" s="115"/>
      <c r="F16752" s="116"/>
      <c r="G16752" s="116"/>
      <c r="H16752" s="116"/>
      <c r="I16752" s="116"/>
      <c r="J16752" s="117"/>
      <c r="K16752" s="117"/>
      <c r="L16752" s="114"/>
      <c r="M16752" s="114"/>
      <c r="N16752" s="114"/>
      <c r="O16752" s="114"/>
      <c r="P16752" s="118"/>
      <c r="Q16752" s="118"/>
      <c r="R16752" s="118"/>
      <c r="S16752" s="118"/>
      <c r="T16752" s="118"/>
      <c r="U16752" s="118"/>
      <c r="V16752" s="118"/>
      <c r="W16752" s="118"/>
      <c r="X16752" s="118"/>
      <c r="Y16752" s="118"/>
      <c r="Z16752" s="118"/>
      <c r="AA16752" s="118"/>
      <c r="AB16752" s="118"/>
    </row>
    <row r="16753" spans="1:28">
      <c r="A16753" s="113"/>
      <c r="B16753" s="113"/>
      <c r="C16753" s="114"/>
      <c r="D16753" s="115"/>
      <c r="E16753" s="115"/>
      <c r="F16753" s="116"/>
      <c r="G16753" s="116"/>
      <c r="H16753" s="116"/>
      <c r="I16753" s="116"/>
      <c r="J16753" s="117"/>
      <c r="K16753" s="117"/>
      <c r="L16753" s="114"/>
      <c r="M16753" s="114"/>
      <c r="N16753" s="114"/>
      <c r="O16753" s="114"/>
      <c r="P16753" s="118"/>
      <c r="Q16753" s="118"/>
      <c r="R16753" s="118"/>
      <c r="S16753" s="118"/>
      <c r="T16753" s="118"/>
      <c r="U16753" s="118"/>
      <c r="V16753" s="118"/>
      <c r="W16753" s="118"/>
      <c r="X16753" s="118"/>
      <c r="Y16753" s="118"/>
      <c r="Z16753" s="118"/>
      <c r="AA16753" s="118"/>
      <c r="AB16753" s="118"/>
    </row>
    <row r="16754" spans="1:28">
      <c r="A16754" s="113"/>
      <c r="B16754" s="113"/>
      <c r="C16754" s="114"/>
      <c r="D16754" s="115"/>
      <c r="E16754" s="115"/>
      <c r="F16754" s="116"/>
      <c r="G16754" s="116"/>
      <c r="H16754" s="116"/>
      <c r="I16754" s="116"/>
      <c r="J16754" s="117"/>
      <c r="K16754" s="117"/>
      <c r="L16754" s="114"/>
      <c r="M16754" s="114"/>
      <c r="N16754" s="114"/>
      <c r="O16754" s="114"/>
      <c r="P16754" s="118"/>
      <c r="Q16754" s="118"/>
      <c r="R16754" s="118"/>
      <c r="S16754" s="118"/>
      <c r="T16754" s="118"/>
      <c r="U16754" s="118"/>
      <c r="V16754" s="118"/>
      <c r="W16754" s="118"/>
      <c r="X16754" s="118"/>
      <c r="Y16754" s="118"/>
      <c r="Z16754" s="118"/>
      <c r="AA16754" s="118"/>
      <c r="AB16754" s="118"/>
    </row>
    <row r="16755" spans="1:28">
      <c r="A16755" s="113"/>
      <c r="B16755" s="113"/>
      <c r="C16755" s="114"/>
      <c r="D16755" s="115"/>
      <c r="E16755" s="115"/>
      <c r="F16755" s="116"/>
      <c r="G16755" s="116"/>
      <c r="H16755" s="116"/>
      <c r="I16755" s="116"/>
      <c r="J16755" s="117"/>
      <c r="K16755" s="117"/>
      <c r="L16755" s="114"/>
      <c r="M16755" s="114"/>
      <c r="N16755" s="114"/>
      <c r="O16755" s="114"/>
      <c r="P16755" s="118"/>
      <c r="Q16755" s="118"/>
      <c r="R16755" s="118"/>
      <c r="S16755" s="118"/>
      <c r="T16755" s="118"/>
      <c r="U16755" s="118"/>
      <c r="V16755" s="118"/>
      <c r="W16755" s="118"/>
      <c r="X16755" s="118"/>
      <c r="Y16755" s="118"/>
      <c r="Z16755" s="118"/>
      <c r="AA16755" s="118"/>
      <c r="AB16755" s="118"/>
    </row>
    <row r="16756" spans="1:28">
      <c r="A16756" s="113"/>
      <c r="B16756" s="113"/>
      <c r="C16756" s="114"/>
      <c r="D16756" s="115"/>
      <c r="E16756" s="115"/>
      <c r="F16756" s="116"/>
      <c r="G16756" s="116"/>
      <c r="H16756" s="116"/>
      <c r="I16756" s="116"/>
      <c r="J16756" s="117"/>
      <c r="K16756" s="117"/>
      <c r="L16756" s="114"/>
      <c r="M16756" s="114"/>
      <c r="N16756" s="114"/>
      <c r="O16756" s="114"/>
      <c r="P16756" s="118"/>
      <c r="Q16756" s="118"/>
      <c r="R16756" s="118"/>
      <c r="S16756" s="118"/>
      <c r="T16756" s="118"/>
      <c r="U16756" s="118"/>
      <c r="V16756" s="118"/>
      <c r="W16756" s="118"/>
      <c r="X16756" s="118"/>
      <c r="Y16756" s="118"/>
      <c r="Z16756" s="118"/>
      <c r="AA16756" s="118"/>
      <c r="AB16756" s="118"/>
    </row>
    <row r="16757" spans="1:28">
      <c r="A16757" s="113"/>
      <c r="B16757" s="113"/>
      <c r="C16757" s="114"/>
      <c r="D16757" s="115"/>
      <c r="E16757" s="115"/>
      <c r="F16757" s="116"/>
      <c r="G16757" s="116"/>
      <c r="H16757" s="116"/>
      <c r="I16757" s="116"/>
      <c r="J16757" s="117"/>
      <c r="K16757" s="117"/>
      <c r="L16757" s="114"/>
      <c r="M16757" s="114"/>
      <c r="N16757" s="114"/>
      <c r="O16757" s="114"/>
      <c r="P16757" s="118"/>
      <c r="Q16757" s="118"/>
      <c r="R16757" s="118"/>
      <c r="S16757" s="118"/>
      <c r="T16757" s="118"/>
      <c r="U16757" s="118"/>
      <c r="V16757" s="118"/>
      <c r="W16757" s="118"/>
      <c r="X16757" s="118"/>
      <c r="Y16757" s="118"/>
      <c r="Z16757" s="118"/>
      <c r="AA16757" s="118"/>
      <c r="AB16757" s="118"/>
    </row>
    <row r="16758" spans="1:28">
      <c r="A16758" s="113"/>
      <c r="B16758" s="113"/>
      <c r="C16758" s="114"/>
      <c r="D16758" s="115"/>
      <c r="E16758" s="115"/>
      <c r="F16758" s="116"/>
      <c r="G16758" s="116"/>
      <c r="H16758" s="116"/>
      <c r="I16758" s="116"/>
      <c r="J16758" s="117"/>
      <c r="K16758" s="117"/>
      <c r="L16758" s="114"/>
      <c r="M16758" s="114"/>
      <c r="N16758" s="114"/>
      <c r="O16758" s="114"/>
      <c r="P16758" s="118"/>
      <c r="Q16758" s="118"/>
      <c r="R16758" s="118"/>
      <c r="S16758" s="118"/>
      <c r="T16758" s="118"/>
      <c r="U16758" s="118"/>
      <c r="V16758" s="118"/>
      <c r="W16758" s="118"/>
      <c r="X16758" s="118"/>
      <c r="Y16758" s="118"/>
      <c r="Z16758" s="118"/>
      <c r="AA16758" s="118"/>
      <c r="AB16758" s="118"/>
    </row>
    <row r="16759" spans="1:28">
      <c r="A16759" s="113"/>
      <c r="B16759" s="113"/>
      <c r="C16759" s="114"/>
      <c r="D16759" s="115"/>
      <c r="E16759" s="115"/>
      <c r="F16759" s="116"/>
      <c r="G16759" s="116"/>
      <c r="H16759" s="116"/>
      <c r="I16759" s="116"/>
      <c r="J16759" s="117"/>
      <c r="K16759" s="117"/>
      <c r="L16759" s="114"/>
      <c r="M16759" s="114"/>
      <c r="N16759" s="114"/>
      <c r="O16759" s="114"/>
      <c r="P16759" s="118"/>
      <c r="Q16759" s="118"/>
      <c r="R16759" s="118"/>
      <c r="S16759" s="118"/>
      <c r="T16759" s="118"/>
      <c r="U16759" s="118"/>
      <c r="V16759" s="118"/>
      <c r="W16759" s="118"/>
      <c r="X16759" s="118"/>
      <c r="Y16759" s="118"/>
      <c r="Z16759" s="118"/>
      <c r="AA16759" s="118"/>
      <c r="AB16759" s="118"/>
    </row>
    <row r="16760" spans="1:28">
      <c r="A16760" s="113"/>
      <c r="B16760" s="113"/>
      <c r="C16760" s="114"/>
      <c r="D16760" s="115"/>
      <c r="E16760" s="115"/>
      <c r="F16760" s="116"/>
      <c r="G16760" s="116"/>
      <c r="H16760" s="116"/>
      <c r="I16760" s="116"/>
      <c r="J16760" s="117"/>
      <c r="K16760" s="117"/>
      <c r="L16760" s="114"/>
      <c r="M16760" s="114"/>
      <c r="N16760" s="114"/>
      <c r="O16760" s="114"/>
      <c r="P16760" s="118"/>
      <c r="Q16760" s="118"/>
      <c r="R16760" s="118"/>
      <c r="S16760" s="118"/>
      <c r="T16760" s="118"/>
      <c r="U16760" s="118"/>
      <c r="V16760" s="118"/>
      <c r="W16760" s="118"/>
      <c r="X16760" s="118"/>
      <c r="Y16760" s="118"/>
      <c r="Z16760" s="118"/>
      <c r="AA16760" s="118"/>
      <c r="AB16760" s="118"/>
    </row>
    <row r="16761" spans="1:28">
      <c r="A16761" s="113"/>
      <c r="B16761" s="113"/>
      <c r="C16761" s="114"/>
      <c r="D16761" s="115"/>
      <c r="E16761" s="115"/>
      <c r="F16761" s="116"/>
      <c r="G16761" s="116"/>
      <c r="H16761" s="116"/>
      <c r="I16761" s="116"/>
      <c r="J16761" s="117"/>
      <c r="K16761" s="117"/>
      <c r="L16761" s="114"/>
      <c r="M16761" s="114"/>
      <c r="N16761" s="114"/>
      <c r="O16761" s="114"/>
      <c r="P16761" s="118"/>
      <c r="Q16761" s="118"/>
      <c r="R16761" s="118"/>
      <c r="S16761" s="118"/>
      <c r="T16761" s="118"/>
      <c r="U16761" s="118"/>
      <c r="V16761" s="118"/>
      <c r="W16761" s="118"/>
      <c r="X16761" s="118"/>
      <c r="Y16761" s="118"/>
      <c r="Z16761" s="118"/>
      <c r="AA16761" s="118"/>
      <c r="AB16761" s="118"/>
    </row>
    <row r="16762" spans="1:28">
      <c r="A16762" s="113"/>
      <c r="B16762" s="113"/>
      <c r="C16762" s="114"/>
      <c r="D16762" s="115"/>
      <c r="E16762" s="115"/>
      <c r="F16762" s="116"/>
      <c r="G16762" s="116"/>
      <c r="H16762" s="116"/>
      <c r="I16762" s="116"/>
      <c r="J16762" s="117"/>
      <c r="K16762" s="117"/>
      <c r="L16762" s="114"/>
      <c r="M16762" s="114"/>
      <c r="N16762" s="114"/>
      <c r="O16762" s="114"/>
      <c r="P16762" s="118"/>
      <c r="Q16762" s="118"/>
      <c r="R16762" s="118"/>
      <c r="S16762" s="118"/>
      <c r="T16762" s="118"/>
      <c r="U16762" s="118"/>
      <c r="V16762" s="118"/>
      <c r="W16762" s="118"/>
      <c r="X16762" s="118"/>
      <c r="Y16762" s="118"/>
      <c r="Z16762" s="118"/>
      <c r="AA16762" s="118"/>
      <c r="AB16762" s="118"/>
    </row>
    <row r="16763" spans="1:28">
      <c r="A16763" s="113"/>
      <c r="B16763" s="113"/>
      <c r="C16763" s="114"/>
      <c r="D16763" s="115"/>
      <c r="E16763" s="115"/>
      <c r="F16763" s="116"/>
      <c r="G16763" s="116"/>
      <c r="H16763" s="116"/>
      <c r="I16763" s="116"/>
      <c r="J16763" s="117"/>
      <c r="K16763" s="117"/>
      <c r="L16763" s="114"/>
      <c r="M16763" s="114"/>
      <c r="N16763" s="114"/>
      <c r="O16763" s="114"/>
      <c r="P16763" s="118"/>
      <c r="Q16763" s="118"/>
      <c r="R16763" s="118"/>
      <c r="S16763" s="118"/>
      <c r="T16763" s="118"/>
      <c r="U16763" s="118"/>
      <c r="V16763" s="118"/>
      <c r="W16763" s="118"/>
      <c r="X16763" s="118"/>
      <c r="Y16763" s="118"/>
      <c r="Z16763" s="118"/>
      <c r="AA16763" s="118"/>
      <c r="AB16763" s="118"/>
    </row>
    <row r="16764" spans="1:28">
      <c r="A16764" s="113"/>
      <c r="B16764" s="113"/>
      <c r="C16764" s="114"/>
      <c r="D16764" s="115"/>
      <c r="E16764" s="115"/>
      <c r="F16764" s="116"/>
      <c r="G16764" s="116"/>
      <c r="H16764" s="116"/>
      <c r="I16764" s="116"/>
      <c r="J16764" s="117"/>
      <c r="K16764" s="117"/>
      <c r="L16764" s="114"/>
      <c r="M16764" s="114"/>
      <c r="N16764" s="114"/>
      <c r="O16764" s="114"/>
      <c r="P16764" s="118"/>
      <c r="Q16764" s="118"/>
      <c r="R16764" s="118"/>
      <c r="S16764" s="118"/>
      <c r="T16764" s="118"/>
      <c r="U16764" s="118"/>
      <c r="V16764" s="118"/>
      <c r="W16764" s="118"/>
      <c r="X16764" s="118"/>
      <c r="Y16764" s="118"/>
      <c r="Z16764" s="118"/>
      <c r="AA16764" s="118"/>
      <c r="AB16764" s="118"/>
    </row>
    <row r="16765" spans="1:28">
      <c r="A16765" s="113"/>
      <c r="B16765" s="113"/>
      <c r="C16765" s="114"/>
      <c r="D16765" s="115"/>
      <c r="E16765" s="115"/>
      <c r="F16765" s="116"/>
      <c r="G16765" s="116"/>
      <c r="H16765" s="116"/>
      <c r="I16765" s="116"/>
      <c r="J16765" s="117"/>
      <c r="K16765" s="117"/>
      <c r="L16765" s="114"/>
      <c r="M16765" s="114"/>
      <c r="N16765" s="114"/>
      <c r="O16765" s="114"/>
      <c r="P16765" s="118"/>
      <c r="Q16765" s="118"/>
      <c r="R16765" s="118"/>
      <c r="S16765" s="118"/>
      <c r="T16765" s="118"/>
      <c r="U16765" s="118"/>
      <c r="V16765" s="118"/>
      <c r="W16765" s="118"/>
      <c r="X16765" s="118"/>
      <c r="Y16765" s="118"/>
      <c r="Z16765" s="118"/>
      <c r="AA16765" s="118"/>
      <c r="AB16765" s="118"/>
    </row>
    <row r="16766" spans="1:28">
      <c r="A16766" s="113"/>
      <c r="B16766" s="113"/>
      <c r="C16766" s="114"/>
      <c r="D16766" s="115"/>
      <c r="E16766" s="115"/>
      <c r="F16766" s="116"/>
      <c r="G16766" s="116"/>
      <c r="H16766" s="116"/>
      <c r="I16766" s="116"/>
      <c r="J16766" s="117"/>
      <c r="K16766" s="117"/>
      <c r="L16766" s="114"/>
      <c r="M16766" s="114"/>
      <c r="N16766" s="114"/>
      <c r="O16766" s="114"/>
      <c r="P16766" s="118"/>
      <c r="Q16766" s="118"/>
      <c r="R16766" s="118"/>
      <c r="S16766" s="118"/>
      <c r="T16766" s="118"/>
      <c r="U16766" s="118"/>
      <c r="V16766" s="118"/>
      <c r="W16766" s="118"/>
      <c r="X16766" s="118"/>
      <c r="Y16766" s="118"/>
      <c r="Z16766" s="118"/>
      <c r="AA16766" s="118"/>
      <c r="AB16766" s="118"/>
    </row>
    <row r="16767" spans="1:28">
      <c r="A16767" s="113"/>
      <c r="B16767" s="113"/>
      <c r="C16767" s="114"/>
      <c r="D16767" s="115"/>
      <c r="E16767" s="115"/>
      <c r="F16767" s="116"/>
      <c r="G16767" s="116"/>
      <c r="H16767" s="116"/>
      <c r="I16767" s="116"/>
      <c r="J16767" s="117"/>
      <c r="K16767" s="117"/>
      <c r="L16767" s="114"/>
      <c r="M16767" s="114"/>
      <c r="N16767" s="114"/>
      <c r="O16767" s="114"/>
      <c r="P16767" s="118"/>
      <c r="Q16767" s="118"/>
      <c r="R16767" s="118"/>
      <c r="S16767" s="118"/>
      <c r="T16767" s="118"/>
      <c r="U16767" s="118"/>
      <c r="V16767" s="118"/>
      <c r="W16767" s="118"/>
      <c r="X16767" s="118"/>
      <c r="Y16767" s="118"/>
      <c r="Z16767" s="118"/>
      <c r="AA16767" s="118"/>
      <c r="AB16767" s="118"/>
    </row>
    <row r="16768" spans="1:28">
      <c r="A16768" s="113"/>
      <c r="B16768" s="113"/>
      <c r="C16768" s="114"/>
      <c r="D16768" s="115"/>
      <c r="E16768" s="115"/>
      <c r="F16768" s="116"/>
      <c r="G16768" s="116"/>
      <c r="H16768" s="116"/>
      <c r="I16768" s="116"/>
      <c r="J16768" s="117"/>
      <c r="K16768" s="117"/>
      <c r="L16768" s="114"/>
      <c r="M16768" s="114"/>
      <c r="N16768" s="114"/>
      <c r="O16768" s="114"/>
      <c r="P16768" s="118"/>
      <c r="Q16768" s="118"/>
      <c r="R16768" s="118"/>
      <c r="S16768" s="118"/>
      <c r="T16768" s="118"/>
      <c r="U16768" s="118"/>
      <c r="V16768" s="118"/>
      <c r="W16768" s="118"/>
      <c r="X16768" s="118"/>
      <c r="Y16768" s="118"/>
      <c r="Z16768" s="118"/>
      <c r="AA16768" s="118"/>
      <c r="AB16768" s="118"/>
    </row>
    <row r="16769" spans="1:28">
      <c r="A16769" s="113"/>
      <c r="B16769" s="113"/>
      <c r="C16769" s="114"/>
      <c r="D16769" s="115"/>
      <c r="E16769" s="115"/>
      <c r="F16769" s="116"/>
      <c r="G16769" s="116"/>
      <c r="H16769" s="116"/>
      <c r="I16769" s="116"/>
      <c r="J16769" s="117"/>
      <c r="K16769" s="117"/>
      <c r="L16769" s="114"/>
      <c r="M16769" s="114"/>
      <c r="N16769" s="114"/>
      <c r="O16769" s="114"/>
      <c r="P16769" s="118"/>
      <c r="Q16769" s="118"/>
      <c r="R16769" s="118"/>
      <c r="S16769" s="118"/>
      <c r="T16769" s="118"/>
      <c r="U16769" s="118"/>
      <c r="V16769" s="118"/>
      <c r="W16769" s="118"/>
      <c r="X16769" s="118"/>
      <c r="Y16769" s="118"/>
      <c r="Z16769" s="118"/>
      <c r="AA16769" s="118"/>
      <c r="AB16769" s="118"/>
    </row>
    <row r="16770" spans="1:28">
      <c r="A16770" s="113"/>
      <c r="B16770" s="113"/>
      <c r="C16770" s="114"/>
      <c r="D16770" s="115"/>
      <c r="E16770" s="115"/>
      <c r="F16770" s="116"/>
      <c r="G16770" s="116"/>
      <c r="H16770" s="116"/>
      <c r="I16770" s="116"/>
      <c r="J16770" s="117"/>
      <c r="K16770" s="117"/>
      <c r="L16770" s="114"/>
      <c r="M16770" s="114"/>
      <c r="N16770" s="114"/>
      <c r="O16770" s="114"/>
      <c r="P16770" s="118"/>
      <c r="Q16770" s="118"/>
      <c r="R16770" s="118"/>
      <c r="S16770" s="118"/>
      <c r="T16770" s="118"/>
      <c r="U16770" s="118"/>
      <c r="V16770" s="118"/>
      <c r="W16770" s="118"/>
      <c r="X16770" s="118"/>
      <c r="Y16770" s="118"/>
      <c r="Z16770" s="118"/>
      <c r="AA16770" s="118"/>
      <c r="AB16770" s="118"/>
    </row>
    <row r="16771" spans="1:28">
      <c r="A16771" s="113"/>
      <c r="B16771" s="113"/>
      <c r="C16771" s="114"/>
      <c r="D16771" s="115"/>
      <c r="E16771" s="115"/>
      <c r="F16771" s="116"/>
      <c r="G16771" s="116"/>
      <c r="H16771" s="116"/>
      <c r="I16771" s="116"/>
      <c r="J16771" s="117"/>
      <c r="K16771" s="117"/>
      <c r="L16771" s="114"/>
      <c r="M16771" s="114"/>
      <c r="N16771" s="114"/>
      <c r="O16771" s="114"/>
      <c r="P16771" s="118"/>
      <c r="Q16771" s="118"/>
      <c r="R16771" s="118"/>
      <c r="S16771" s="118"/>
      <c r="T16771" s="118"/>
      <c r="U16771" s="118"/>
      <c r="V16771" s="118"/>
      <c r="W16771" s="118"/>
      <c r="X16771" s="118"/>
      <c r="Y16771" s="118"/>
      <c r="Z16771" s="118"/>
      <c r="AA16771" s="118"/>
      <c r="AB16771" s="118"/>
    </row>
    <row r="16772" spans="1:28">
      <c r="A16772" s="113"/>
      <c r="B16772" s="113"/>
      <c r="C16772" s="114"/>
      <c r="D16772" s="115"/>
      <c r="E16772" s="115"/>
      <c r="F16772" s="116"/>
      <c r="G16772" s="116"/>
      <c r="H16772" s="116"/>
      <c r="I16772" s="116"/>
      <c r="J16772" s="117"/>
      <c r="K16772" s="117"/>
      <c r="L16772" s="114"/>
      <c r="M16772" s="114"/>
      <c r="N16772" s="114"/>
      <c r="O16772" s="114"/>
      <c r="P16772" s="118"/>
      <c r="Q16772" s="118"/>
      <c r="R16772" s="118"/>
      <c r="S16772" s="118"/>
      <c r="T16772" s="118"/>
      <c r="U16772" s="118"/>
      <c r="V16772" s="118"/>
      <c r="W16772" s="118"/>
      <c r="X16772" s="118"/>
      <c r="Y16772" s="118"/>
      <c r="Z16772" s="118"/>
      <c r="AA16772" s="118"/>
      <c r="AB16772" s="118"/>
    </row>
    <row r="16773" spans="1:28">
      <c r="A16773" s="113"/>
      <c r="B16773" s="113"/>
      <c r="C16773" s="114"/>
      <c r="D16773" s="115"/>
      <c r="E16773" s="115"/>
      <c r="F16773" s="116"/>
      <c r="G16773" s="116"/>
      <c r="H16773" s="116"/>
      <c r="I16773" s="116"/>
      <c r="J16773" s="117"/>
      <c r="K16773" s="117"/>
      <c r="L16773" s="114"/>
      <c r="M16773" s="114"/>
      <c r="N16773" s="114"/>
      <c r="O16773" s="114"/>
      <c r="P16773" s="118"/>
      <c r="Q16773" s="118"/>
      <c r="R16773" s="118"/>
      <c r="S16773" s="118"/>
      <c r="T16773" s="118"/>
      <c r="U16773" s="118"/>
      <c r="V16773" s="118"/>
      <c r="W16773" s="118"/>
      <c r="X16773" s="118"/>
      <c r="Y16773" s="118"/>
      <c r="Z16773" s="118"/>
      <c r="AA16773" s="118"/>
      <c r="AB16773" s="118"/>
    </row>
    <row r="16774" spans="1:28">
      <c r="A16774" s="113"/>
      <c r="B16774" s="113"/>
      <c r="C16774" s="114"/>
      <c r="D16774" s="115"/>
      <c r="E16774" s="115"/>
      <c r="F16774" s="116"/>
      <c r="G16774" s="116"/>
      <c r="H16774" s="116"/>
      <c r="I16774" s="116"/>
      <c r="J16774" s="117"/>
      <c r="K16774" s="117"/>
      <c r="L16774" s="114"/>
      <c r="M16774" s="114"/>
      <c r="N16774" s="114"/>
      <c r="O16774" s="114"/>
      <c r="P16774" s="118"/>
      <c r="Q16774" s="118"/>
      <c r="R16774" s="118"/>
      <c r="S16774" s="118"/>
      <c r="T16774" s="118"/>
      <c r="U16774" s="118"/>
      <c r="V16774" s="118"/>
      <c r="W16774" s="118"/>
      <c r="X16774" s="118"/>
      <c r="Y16774" s="118"/>
      <c r="Z16774" s="118"/>
      <c r="AA16774" s="118"/>
      <c r="AB16774" s="118"/>
    </row>
    <row r="16775" spans="1:28">
      <c r="A16775" s="113"/>
      <c r="B16775" s="113"/>
      <c r="C16775" s="114"/>
      <c r="D16775" s="115"/>
      <c r="E16775" s="115"/>
      <c r="F16775" s="116"/>
      <c r="G16775" s="116"/>
      <c r="H16775" s="116"/>
      <c r="I16775" s="116"/>
      <c r="J16775" s="117"/>
      <c r="K16775" s="117"/>
      <c r="L16775" s="114"/>
      <c r="M16775" s="114"/>
      <c r="N16775" s="114"/>
      <c r="O16775" s="114"/>
      <c r="P16775" s="118"/>
      <c r="Q16775" s="118"/>
      <c r="R16775" s="118"/>
      <c r="S16775" s="118"/>
      <c r="T16775" s="118"/>
      <c r="U16775" s="118"/>
      <c r="V16775" s="118"/>
      <c r="W16775" s="118"/>
      <c r="X16775" s="118"/>
      <c r="Y16775" s="118"/>
      <c r="Z16775" s="118"/>
      <c r="AA16775" s="118"/>
      <c r="AB16775" s="118"/>
    </row>
    <row r="16776" spans="1:28">
      <c r="A16776" s="113"/>
      <c r="B16776" s="113"/>
      <c r="C16776" s="114"/>
      <c r="D16776" s="115"/>
      <c r="E16776" s="115"/>
      <c r="F16776" s="116"/>
      <c r="G16776" s="116"/>
      <c r="H16776" s="116"/>
      <c r="I16776" s="116"/>
      <c r="J16776" s="117"/>
      <c r="K16776" s="117"/>
      <c r="L16776" s="114"/>
      <c r="M16776" s="114"/>
      <c r="N16776" s="114"/>
      <c r="O16776" s="114"/>
      <c r="P16776" s="118"/>
      <c r="Q16776" s="118"/>
      <c r="R16776" s="118"/>
      <c r="S16776" s="118"/>
      <c r="T16776" s="118"/>
      <c r="U16776" s="118"/>
      <c r="V16776" s="118"/>
      <c r="W16776" s="118"/>
      <c r="X16776" s="118"/>
      <c r="Y16776" s="118"/>
      <c r="Z16776" s="118"/>
      <c r="AA16776" s="118"/>
      <c r="AB16776" s="118"/>
    </row>
    <row r="16777" spans="1:28">
      <c r="A16777" s="113"/>
      <c r="B16777" s="113"/>
      <c r="C16777" s="114"/>
      <c r="D16777" s="115"/>
      <c r="E16777" s="115"/>
      <c r="F16777" s="116"/>
      <c r="G16777" s="116"/>
      <c r="H16777" s="116"/>
      <c r="I16777" s="116"/>
      <c r="J16777" s="117"/>
      <c r="K16777" s="117"/>
      <c r="L16777" s="114"/>
      <c r="M16777" s="114"/>
      <c r="N16777" s="114"/>
      <c r="O16777" s="114"/>
      <c r="P16777" s="118"/>
      <c r="Q16777" s="118"/>
      <c r="R16777" s="118"/>
      <c r="S16777" s="118"/>
      <c r="T16777" s="118"/>
      <c r="U16777" s="118"/>
      <c r="V16777" s="118"/>
      <c r="W16777" s="118"/>
      <c r="X16777" s="118"/>
      <c r="Y16777" s="118"/>
      <c r="Z16777" s="118"/>
      <c r="AA16777" s="118"/>
      <c r="AB16777" s="118"/>
    </row>
    <row r="16778" spans="1:28">
      <c r="A16778" s="113"/>
      <c r="B16778" s="113"/>
      <c r="C16778" s="114"/>
      <c r="D16778" s="115"/>
      <c r="E16778" s="115"/>
      <c r="F16778" s="116"/>
      <c r="G16778" s="116"/>
      <c r="H16778" s="116"/>
      <c r="I16778" s="116"/>
      <c r="J16778" s="117"/>
      <c r="K16778" s="117"/>
      <c r="L16778" s="114"/>
      <c r="M16778" s="114"/>
      <c r="N16778" s="114"/>
      <c r="O16778" s="114"/>
      <c r="P16778" s="118"/>
      <c r="Q16778" s="118"/>
      <c r="R16778" s="118"/>
      <c r="S16778" s="118"/>
      <c r="T16778" s="118"/>
      <c r="U16778" s="118"/>
      <c r="V16778" s="118"/>
      <c r="W16778" s="118"/>
      <c r="X16778" s="118"/>
      <c r="Y16778" s="118"/>
      <c r="Z16778" s="118"/>
      <c r="AA16778" s="118"/>
      <c r="AB16778" s="118"/>
    </row>
    <row r="16779" spans="1:28">
      <c r="A16779" s="113"/>
      <c r="B16779" s="113"/>
      <c r="C16779" s="114"/>
      <c r="D16779" s="115"/>
      <c r="E16779" s="115"/>
      <c r="F16779" s="116"/>
      <c r="G16779" s="116"/>
      <c r="H16779" s="116"/>
      <c r="I16779" s="116"/>
      <c r="J16779" s="117"/>
      <c r="K16779" s="117"/>
      <c r="L16779" s="114"/>
      <c r="M16779" s="114"/>
      <c r="N16779" s="114"/>
      <c r="O16779" s="114"/>
      <c r="P16779" s="118"/>
      <c r="Q16779" s="118"/>
      <c r="R16779" s="118"/>
      <c r="S16779" s="118"/>
      <c r="T16779" s="118"/>
      <c r="U16779" s="118"/>
      <c r="V16779" s="118"/>
      <c r="W16779" s="118"/>
      <c r="X16779" s="118"/>
      <c r="Y16779" s="118"/>
      <c r="Z16779" s="118"/>
      <c r="AA16779" s="118"/>
      <c r="AB16779" s="118"/>
    </row>
    <row r="16780" spans="1:28">
      <c r="A16780" s="113"/>
      <c r="B16780" s="113"/>
      <c r="C16780" s="114"/>
      <c r="D16780" s="115"/>
      <c r="E16780" s="115"/>
      <c r="F16780" s="116"/>
      <c r="G16780" s="116"/>
      <c r="H16780" s="116"/>
      <c r="I16780" s="116"/>
      <c r="J16780" s="117"/>
      <c r="K16780" s="117"/>
      <c r="L16780" s="114"/>
      <c r="M16780" s="114"/>
      <c r="N16780" s="114"/>
      <c r="O16780" s="114"/>
      <c r="P16780" s="118"/>
      <c r="Q16780" s="118"/>
      <c r="R16780" s="118"/>
      <c r="S16780" s="118"/>
      <c r="T16780" s="118"/>
      <c r="U16780" s="118"/>
      <c r="V16780" s="118"/>
      <c r="W16780" s="118"/>
      <c r="X16780" s="118"/>
      <c r="Y16780" s="118"/>
      <c r="Z16780" s="118"/>
      <c r="AA16780" s="118"/>
      <c r="AB16780" s="118"/>
    </row>
    <row r="16781" spans="1:28">
      <c r="A16781" s="113"/>
      <c r="B16781" s="113"/>
      <c r="C16781" s="114"/>
      <c r="D16781" s="115"/>
      <c r="E16781" s="115"/>
      <c r="F16781" s="116"/>
      <c r="G16781" s="116"/>
      <c r="H16781" s="116"/>
      <c r="I16781" s="116"/>
      <c r="J16781" s="117"/>
      <c r="K16781" s="117"/>
      <c r="L16781" s="114"/>
      <c r="M16781" s="114"/>
      <c r="N16781" s="114"/>
      <c r="O16781" s="114"/>
      <c r="P16781" s="118"/>
      <c r="Q16781" s="118"/>
      <c r="R16781" s="118"/>
      <c r="S16781" s="118"/>
      <c r="T16781" s="118"/>
      <c r="U16781" s="118"/>
      <c r="V16781" s="118"/>
      <c r="W16781" s="118"/>
      <c r="X16781" s="118"/>
      <c r="Y16781" s="118"/>
      <c r="Z16781" s="118"/>
      <c r="AA16781" s="118"/>
      <c r="AB16781" s="118"/>
    </row>
    <row r="16782" spans="1:28">
      <c r="A16782" s="113"/>
      <c r="B16782" s="113"/>
      <c r="C16782" s="114"/>
      <c r="D16782" s="115"/>
      <c r="E16782" s="115"/>
      <c r="F16782" s="116"/>
      <c r="G16782" s="116"/>
      <c r="H16782" s="116"/>
      <c r="I16782" s="116"/>
      <c r="J16782" s="117"/>
      <c r="K16782" s="117"/>
      <c r="L16782" s="114"/>
      <c r="M16782" s="114"/>
      <c r="N16782" s="114"/>
      <c r="O16782" s="114"/>
      <c r="P16782" s="118"/>
      <c r="Q16782" s="118"/>
      <c r="R16782" s="118"/>
      <c r="S16782" s="118"/>
      <c r="T16782" s="118"/>
      <c r="U16782" s="118"/>
      <c r="V16782" s="118"/>
      <c r="W16782" s="118"/>
      <c r="X16782" s="118"/>
      <c r="Y16782" s="118"/>
      <c r="Z16782" s="118"/>
      <c r="AA16782" s="118"/>
      <c r="AB16782" s="118"/>
    </row>
    <row r="16783" spans="1:28">
      <c r="A16783" s="113"/>
      <c r="B16783" s="113"/>
      <c r="C16783" s="114"/>
      <c r="D16783" s="115"/>
      <c r="E16783" s="115"/>
      <c r="F16783" s="116"/>
      <c r="G16783" s="116"/>
      <c r="H16783" s="116"/>
      <c r="I16783" s="116"/>
      <c r="J16783" s="117"/>
      <c r="K16783" s="117"/>
      <c r="L16783" s="114"/>
      <c r="M16783" s="114"/>
      <c r="N16783" s="114"/>
      <c r="O16783" s="114"/>
      <c r="P16783" s="118"/>
      <c r="Q16783" s="118"/>
      <c r="R16783" s="118"/>
      <c r="S16783" s="118"/>
      <c r="T16783" s="118"/>
      <c r="U16783" s="118"/>
      <c r="V16783" s="118"/>
      <c r="W16783" s="118"/>
      <c r="X16783" s="118"/>
      <c r="Y16783" s="118"/>
      <c r="Z16783" s="118"/>
      <c r="AA16783" s="118"/>
      <c r="AB16783" s="118"/>
    </row>
    <row r="16784" spans="1:28">
      <c r="A16784" s="113"/>
      <c r="B16784" s="113"/>
      <c r="C16784" s="114"/>
      <c r="D16784" s="115"/>
      <c r="E16784" s="115"/>
      <c r="F16784" s="116"/>
      <c r="G16784" s="116"/>
      <c r="H16784" s="116"/>
      <c r="I16784" s="116"/>
      <c r="J16784" s="117"/>
      <c r="K16784" s="117"/>
      <c r="L16784" s="114"/>
      <c r="M16784" s="114"/>
      <c r="N16784" s="114"/>
      <c r="O16784" s="114"/>
      <c r="P16784" s="118"/>
      <c r="Q16784" s="118"/>
      <c r="R16784" s="118"/>
      <c r="S16784" s="118"/>
      <c r="T16784" s="118"/>
      <c r="U16784" s="118"/>
      <c r="V16784" s="118"/>
      <c r="W16784" s="118"/>
      <c r="X16784" s="118"/>
      <c r="Y16784" s="118"/>
      <c r="Z16784" s="118"/>
      <c r="AA16784" s="118"/>
      <c r="AB16784" s="118"/>
    </row>
    <row r="16785" spans="1:28">
      <c r="A16785" s="113"/>
      <c r="B16785" s="113"/>
      <c r="C16785" s="114"/>
      <c r="D16785" s="115"/>
      <c r="E16785" s="115"/>
      <c r="F16785" s="116"/>
      <c r="G16785" s="116"/>
      <c r="H16785" s="116"/>
      <c r="I16785" s="116"/>
      <c r="J16785" s="117"/>
      <c r="K16785" s="117"/>
      <c r="L16785" s="114"/>
      <c r="M16785" s="114"/>
      <c r="N16785" s="114"/>
      <c r="O16785" s="114"/>
      <c r="P16785" s="118"/>
      <c r="Q16785" s="118"/>
      <c r="R16785" s="118"/>
      <c r="S16785" s="118"/>
      <c r="T16785" s="118"/>
      <c r="U16785" s="118"/>
      <c r="V16785" s="118"/>
      <c r="W16785" s="118"/>
      <c r="X16785" s="118"/>
      <c r="Y16785" s="118"/>
      <c r="Z16785" s="118"/>
      <c r="AA16785" s="118"/>
      <c r="AB16785" s="118"/>
    </row>
    <row r="16786" spans="1:28">
      <c r="A16786" s="113"/>
      <c r="B16786" s="113"/>
      <c r="C16786" s="114"/>
      <c r="D16786" s="115"/>
      <c r="E16786" s="115"/>
      <c r="F16786" s="116"/>
      <c r="G16786" s="116"/>
      <c r="H16786" s="116"/>
      <c r="I16786" s="116"/>
      <c r="J16786" s="117"/>
      <c r="K16786" s="117"/>
      <c r="L16786" s="114"/>
      <c r="M16786" s="114"/>
      <c r="N16786" s="114"/>
      <c r="O16786" s="114"/>
      <c r="P16786" s="118"/>
      <c r="Q16786" s="118"/>
      <c r="R16786" s="118"/>
      <c r="S16786" s="118"/>
      <c r="T16786" s="118"/>
      <c r="U16786" s="118"/>
      <c r="V16786" s="118"/>
      <c r="W16786" s="118"/>
      <c r="X16786" s="118"/>
      <c r="Y16786" s="118"/>
      <c r="Z16786" s="118"/>
      <c r="AA16786" s="118"/>
      <c r="AB16786" s="118"/>
    </row>
    <row r="16787" spans="1:28">
      <c r="A16787" s="113"/>
      <c r="B16787" s="113"/>
      <c r="C16787" s="114"/>
      <c r="D16787" s="115"/>
      <c r="E16787" s="115"/>
      <c r="F16787" s="116"/>
      <c r="G16787" s="116"/>
      <c r="H16787" s="116"/>
      <c r="I16787" s="116"/>
      <c r="J16787" s="117"/>
      <c r="K16787" s="117"/>
      <c r="L16787" s="114"/>
      <c r="M16787" s="114"/>
      <c r="N16787" s="114"/>
      <c r="O16787" s="114"/>
      <c r="P16787" s="118"/>
      <c r="Q16787" s="118"/>
      <c r="R16787" s="118"/>
      <c r="S16787" s="118"/>
      <c r="T16787" s="118"/>
      <c r="U16787" s="118"/>
      <c r="V16787" s="118"/>
      <c r="W16787" s="118"/>
      <c r="X16787" s="118"/>
      <c r="Y16787" s="118"/>
      <c r="Z16787" s="118"/>
      <c r="AA16787" s="118"/>
      <c r="AB16787" s="118"/>
    </row>
    <row r="16788" spans="1:28">
      <c r="A16788" s="113"/>
      <c r="B16788" s="113"/>
      <c r="C16788" s="114"/>
      <c r="D16788" s="115"/>
      <c r="E16788" s="115"/>
      <c r="F16788" s="116"/>
      <c r="G16788" s="116"/>
      <c r="H16788" s="116"/>
      <c r="I16788" s="116"/>
      <c r="J16788" s="117"/>
      <c r="K16788" s="117"/>
      <c r="L16788" s="114"/>
      <c r="M16788" s="114"/>
      <c r="N16788" s="114"/>
      <c r="O16788" s="114"/>
      <c r="P16788" s="118"/>
      <c r="Q16788" s="118"/>
      <c r="R16788" s="118"/>
      <c r="S16788" s="118"/>
      <c r="T16788" s="118"/>
      <c r="U16788" s="118"/>
      <c r="V16788" s="118"/>
      <c r="W16788" s="118"/>
      <c r="X16788" s="118"/>
      <c r="Y16788" s="118"/>
      <c r="Z16788" s="118"/>
      <c r="AA16788" s="118"/>
      <c r="AB16788" s="118"/>
    </row>
    <row r="16789" spans="1:28">
      <c r="A16789" s="113"/>
      <c r="B16789" s="113"/>
      <c r="C16789" s="114"/>
      <c r="D16789" s="115"/>
      <c r="E16789" s="115"/>
      <c r="F16789" s="116"/>
      <c r="G16789" s="116"/>
      <c r="H16789" s="116"/>
      <c r="I16789" s="116"/>
      <c r="J16789" s="117"/>
      <c r="K16789" s="117"/>
      <c r="L16789" s="114"/>
      <c r="M16789" s="114"/>
      <c r="N16789" s="114"/>
      <c r="O16789" s="114"/>
      <c r="P16789" s="118"/>
      <c r="Q16789" s="118"/>
      <c r="R16789" s="118"/>
      <c r="S16789" s="118"/>
      <c r="T16789" s="118"/>
      <c r="U16789" s="118"/>
      <c r="V16789" s="118"/>
      <c r="W16789" s="118"/>
      <c r="X16789" s="118"/>
      <c r="Y16789" s="118"/>
      <c r="Z16789" s="118"/>
      <c r="AA16789" s="118"/>
      <c r="AB16789" s="118"/>
    </row>
    <row r="16790" spans="1:28">
      <c r="A16790" s="113"/>
      <c r="B16790" s="113"/>
      <c r="C16790" s="114"/>
      <c r="D16790" s="115"/>
      <c r="E16790" s="115"/>
      <c r="F16790" s="116"/>
      <c r="G16790" s="116"/>
      <c r="H16790" s="116"/>
      <c r="I16790" s="116"/>
      <c r="J16790" s="117"/>
      <c r="K16790" s="117"/>
      <c r="L16790" s="114"/>
      <c r="M16790" s="114"/>
      <c r="N16790" s="114"/>
      <c r="O16790" s="114"/>
      <c r="P16790" s="118"/>
      <c r="Q16790" s="118"/>
      <c r="R16790" s="118"/>
      <c r="S16790" s="118"/>
      <c r="T16790" s="118"/>
      <c r="U16790" s="118"/>
      <c r="V16790" s="118"/>
      <c r="W16790" s="118"/>
      <c r="X16790" s="118"/>
      <c r="Y16790" s="118"/>
      <c r="Z16790" s="118"/>
      <c r="AA16790" s="118"/>
      <c r="AB16790" s="118"/>
    </row>
    <row r="16791" spans="1:28">
      <c r="A16791" s="113"/>
      <c r="B16791" s="113"/>
      <c r="C16791" s="114"/>
      <c r="D16791" s="115"/>
      <c r="E16791" s="115"/>
      <c r="F16791" s="116"/>
      <c r="G16791" s="116"/>
      <c r="H16791" s="116"/>
      <c r="I16791" s="116"/>
      <c r="J16791" s="117"/>
      <c r="K16791" s="117"/>
      <c r="L16791" s="114"/>
      <c r="M16791" s="114"/>
      <c r="N16791" s="114"/>
      <c r="O16791" s="114"/>
      <c r="P16791" s="118"/>
      <c r="Q16791" s="118"/>
      <c r="R16791" s="118"/>
      <c r="S16791" s="118"/>
      <c r="T16791" s="118"/>
      <c r="U16791" s="118"/>
      <c r="V16791" s="118"/>
      <c r="W16791" s="118"/>
      <c r="X16791" s="118"/>
      <c r="Y16791" s="118"/>
      <c r="Z16791" s="118"/>
      <c r="AA16791" s="118"/>
      <c r="AB16791" s="118"/>
    </row>
    <row r="16792" spans="1:28">
      <c r="A16792" s="113"/>
      <c r="B16792" s="113"/>
      <c r="C16792" s="114"/>
      <c r="D16792" s="115"/>
      <c r="E16792" s="115"/>
      <c r="F16792" s="116"/>
      <c r="G16792" s="116"/>
      <c r="H16792" s="116"/>
      <c r="I16792" s="116"/>
      <c r="J16792" s="117"/>
      <c r="K16792" s="117"/>
      <c r="L16792" s="114"/>
      <c r="M16792" s="114"/>
      <c r="N16792" s="114"/>
      <c r="O16792" s="114"/>
      <c r="P16792" s="118"/>
      <c r="Q16792" s="118"/>
      <c r="R16792" s="118"/>
      <c r="S16792" s="118"/>
      <c r="T16792" s="118"/>
      <c r="U16792" s="118"/>
      <c r="V16792" s="118"/>
      <c r="W16792" s="118"/>
      <c r="X16792" s="118"/>
      <c r="Y16792" s="118"/>
      <c r="Z16792" s="118"/>
      <c r="AA16792" s="118"/>
      <c r="AB16792" s="118"/>
    </row>
    <row r="16793" spans="1:28">
      <c r="A16793" s="113"/>
      <c r="B16793" s="113"/>
      <c r="C16793" s="114"/>
      <c r="D16793" s="115"/>
      <c r="E16793" s="115"/>
      <c r="F16793" s="116"/>
      <c r="G16793" s="116"/>
      <c r="H16793" s="116"/>
      <c r="I16793" s="116"/>
      <c r="J16793" s="117"/>
      <c r="K16793" s="117"/>
      <c r="L16793" s="114"/>
      <c r="M16793" s="114"/>
      <c r="N16793" s="114"/>
      <c r="O16793" s="114"/>
      <c r="P16793" s="118"/>
      <c r="Q16793" s="118"/>
      <c r="R16793" s="118"/>
      <c r="S16793" s="118"/>
      <c r="T16793" s="118"/>
      <c r="U16793" s="118"/>
      <c r="V16793" s="118"/>
      <c r="W16793" s="118"/>
      <c r="X16793" s="118"/>
      <c r="Y16793" s="118"/>
      <c r="Z16793" s="118"/>
      <c r="AA16793" s="118"/>
      <c r="AB16793" s="118"/>
    </row>
    <row r="16794" spans="1:28">
      <c r="A16794" s="113"/>
      <c r="B16794" s="113"/>
      <c r="C16794" s="114"/>
      <c r="D16794" s="115"/>
      <c r="E16794" s="115"/>
      <c r="F16794" s="116"/>
      <c r="G16794" s="116"/>
      <c r="H16794" s="116"/>
      <c r="I16794" s="116"/>
      <c r="J16794" s="117"/>
      <c r="K16794" s="117"/>
      <c r="L16794" s="114"/>
      <c r="M16794" s="114"/>
      <c r="N16794" s="114"/>
      <c r="O16794" s="114"/>
      <c r="P16794" s="118"/>
      <c r="Q16794" s="118"/>
      <c r="R16794" s="118"/>
      <c r="S16794" s="118"/>
      <c r="T16794" s="118"/>
      <c r="U16794" s="118"/>
      <c r="V16794" s="118"/>
      <c r="W16794" s="118"/>
      <c r="X16794" s="118"/>
      <c r="Y16794" s="118"/>
      <c r="Z16794" s="118"/>
      <c r="AA16794" s="118"/>
      <c r="AB16794" s="118"/>
    </row>
    <row r="16795" spans="1:28">
      <c r="A16795" s="113"/>
      <c r="B16795" s="113"/>
      <c r="C16795" s="114"/>
      <c r="D16795" s="115"/>
      <c r="E16795" s="115"/>
      <c r="F16795" s="116"/>
      <c r="G16795" s="116"/>
      <c r="H16795" s="116"/>
      <c r="I16795" s="116"/>
      <c r="J16795" s="117"/>
      <c r="K16795" s="117"/>
      <c r="L16795" s="114"/>
      <c r="M16795" s="114"/>
      <c r="N16795" s="114"/>
      <c r="O16795" s="114"/>
      <c r="P16795" s="118"/>
      <c r="Q16795" s="118"/>
      <c r="R16795" s="118"/>
      <c r="S16795" s="118"/>
      <c r="T16795" s="118"/>
      <c r="U16795" s="118"/>
      <c r="V16795" s="118"/>
      <c r="W16795" s="118"/>
      <c r="X16795" s="118"/>
      <c r="Y16795" s="118"/>
      <c r="Z16795" s="118"/>
      <c r="AA16795" s="118"/>
      <c r="AB16795" s="118"/>
    </row>
    <row r="16796" spans="1:28">
      <c r="A16796" s="113"/>
      <c r="B16796" s="113"/>
      <c r="C16796" s="114"/>
      <c r="D16796" s="115"/>
      <c r="E16796" s="115"/>
      <c r="F16796" s="116"/>
      <c r="G16796" s="116"/>
      <c r="H16796" s="116"/>
      <c r="I16796" s="116"/>
      <c r="J16796" s="117"/>
      <c r="K16796" s="117"/>
      <c r="L16796" s="114"/>
      <c r="M16796" s="114"/>
      <c r="N16796" s="114"/>
      <c r="O16796" s="114"/>
      <c r="P16796" s="118"/>
      <c r="Q16796" s="118"/>
      <c r="R16796" s="118"/>
      <c r="S16796" s="118"/>
      <c r="T16796" s="118"/>
      <c r="U16796" s="118"/>
      <c r="V16796" s="118"/>
      <c r="W16796" s="118"/>
      <c r="X16796" s="118"/>
      <c r="Y16796" s="118"/>
      <c r="Z16796" s="118"/>
      <c r="AA16796" s="118"/>
      <c r="AB16796" s="118"/>
    </row>
    <row r="16797" spans="1:28">
      <c r="A16797" s="113"/>
      <c r="B16797" s="113"/>
      <c r="C16797" s="114"/>
      <c r="D16797" s="115"/>
      <c r="E16797" s="115"/>
      <c r="F16797" s="116"/>
      <c r="G16797" s="116"/>
      <c r="H16797" s="116"/>
      <c r="I16797" s="116"/>
      <c r="J16797" s="117"/>
      <c r="K16797" s="117"/>
      <c r="L16797" s="114"/>
      <c r="M16797" s="114"/>
      <c r="N16797" s="114"/>
      <c r="O16797" s="114"/>
      <c r="P16797" s="118"/>
      <c r="Q16797" s="118"/>
      <c r="R16797" s="118"/>
      <c r="S16797" s="118"/>
      <c r="T16797" s="118"/>
      <c r="U16797" s="118"/>
      <c r="V16797" s="118"/>
      <c r="W16797" s="118"/>
      <c r="X16797" s="118"/>
      <c r="Y16797" s="118"/>
      <c r="Z16797" s="118"/>
      <c r="AA16797" s="118"/>
      <c r="AB16797" s="118"/>
    </row>
    <row r="16798" spans="1:28">
      <c r="A16798" s="113"/>
      <c r="B16798" s="113"/>
      <c r="C16798" s="114"/>
      <c r="D16798" s="115"/>
      <c r="E16798" s="115"/>
      <c r="F16798" s="116"/>
      <c r="G16798" s="116"/>
      <c r="H16798" s="116"/>
      <c r="I16798" s="116"/>
      <c r="J16798" s="117"/>
      <c r="K16798" s="117"/>
      <c r="L16798" s="114"/>
      <c r="M16798" s="114"/>
      <c r="N16798" s="114"/>
      <c r="O16798" s="114"/>
      <c r="P16798" s="118"/>
      <c r="Q16798" s="118"/>
      <c r="R16798" s="118"/>
      <c r="S16798" s="118"/>
      <c r="T16798" s="118"/>
      <c r="U16798" s="118"/>
      <c r="V16798" s="118"/>
      <c r="W16798" s="118"/>
      <c r="X16798" s="118"/>
      <c r="Y16798" s="118"/>
      <c r="Z16798" s="118"/>
      <c r="AA16798" s="118"/>
      <c r="AB16798" s="118"/>
    </row>
    <row r="16799" spans="1:28">
      <c r="A16799" s="113"/>
      <c r="B16799" s="113"/>
      <c r="C16799" s="114"/>
      <c r="D16799" s="115"/>
      <c r="E16799" s="115"/>
      <c r="F16799" s="116"/>
      <c r="G16799" s="116"/>
      <c r="H16799" s="116"/>
      <c r="I16799" s="116"/>
      <c r="J16799" s="117"/>
      <c r="K16799" s="117"/>
      <c r="L16799" s="114"/>
      <c r="M16799" s="114"/>
      <c r="N16799" s="114"/>
      <c r="O16799" s="114"/>
      <c r="P16799" s="118"/>
      <c r="Q16799" s="118"/>
      <c r="R16799" s="118"/>
      <c r="S16799" s="118"/>
      <c r="T16799" s="118"/>
      <c r="U16799" s="118"/>
      <c r="V16799" s="118"/>
      <c r="W16799" s="118"/>
      <c r="X16799" s="118"/>
      <c r="Y16799" s="118"/>
      <c r="Z16799" s="118"/>
      <c r="AA16799" s="118"/>
      <c r="AB16799" s="118"/>
    </row>
    <row r="16800" spans="1:28">
      <c r="A16800" s="113"/>
      <c r="B16800" s="113"/>
      <c r="C16800" s="114"/>
      <c r="D16800" s="115"/>
      <c r="E16800" s="115"/>
      <c r="F16800" s="116"/>
      <c r="G16800" s="116"/>
      <c r="H16800" s="116"/>
      <c r="I16800" s="116"/>
      <c r="J16800" s="117"/>
      <c r="K16800" s="117"/>
      <c r="L16800" s="114"/>
      <c r="M16800" s="114"/>
      <c r="N16800" s="114"/>
      <c r="O16800" s="114"/>
      <c r="P16800" s="118"/>
      <c r="Q16800" s="118"/>
      <c r="R16800" s="118"/>
      <c r="S16800" s="118"/>
      <c r="T16800" s="118"/>
      <c r="U16800" s="118"/>
      <c r="V16800" s="118"/>
      <c r="W16800" s="118"/>
      <c r="X16800" s="118"/>
      <c r="Y16800" s="118"/>
      <c r="Z16800" s="118"/>
      <c r="AA16800" s="118"/>
      <c r="AB16800" s="118"/>
    </row>
    <row r="16801" spans="1:28">
      <c r="A16801" s="113"/>
      <c r="B16801" s="113"/>
      <c r="C16801" s="114"/>
      <c r="D16801" s="115"/>
      <c r="E16801" s="115"/>
      <c r="F16801" s="116"/>
      <c r="G16801" s="116"/>
      <c r="H16801" s="116"/>
      <c r="I16801" s="116"/>
      <c r="J16801" s="117"/>
      <c r="K16801" s="117"/>
      <c r="L16801" s="114"/>
      <c r="M16801" s="114"/>
      <c r="N16801" s="114"/>
      <c r="O16801" s="114"/>
      <c r="P16801" s="118"/>
      <c r="Q16801" s="118"/>
      <c r="R16801" s="118"/>
      <c r="S16801" s="118"/>
      <c r="T16801" s="118"/>
      <c r="U16801" s="118"/>
      <c r="V16801" s="118"/>
      <c r="W16801" s="118"/>
      <c r="X16801" s="118"/>
      <c r="Y16801" s="118"/>
      <c r="Z16801" s="118"/>
      <c r="AA16801" s="118"/>
      <c r="AB16801" s="118"/>
    </row>
    <row r="16802" spans="1:28">
      <c r="A16802" s="113"/>
      <c r="B16802" s="113"/>
      <c r="C16802" s="114"/>
      <c r="D16802" s="115"/>
      <c r="E16802" s="115"/>
      <c r="F16802" s="116"/>
      <c r="G16802" s="116"/>
      <c r="H16802" s="116"/>
      <c r="I16802" s="116"/>
      <c r="J16802" s="117"/>
      <c r="K16802" s="117"/>
      <c r="L16802" s="114"/>
      <c r="M16802" s="114"/>
      <c r="N16802" s="114"/>
      <c r="O16802" s="114"/>
      <c r="P16802" s="118"/>
      <c r="Q16802" s="118"/>
      <c r="R16802" s="118"/>
      <c r="S16802" s="118"/>
      <c r="T16802" s="118"/>
      <c r="U16802" s="118"/>
      <c r="V16802" s="118"/>
      <c r="W16802" s="118"/>
      <c r="X16802" s="118"/>
      <c r="Y16802" s="118"/>
      <c r="Z16802" s="118"/>
      <c r="AA16802" s="118"/>
      <c r="AB16802" s="118"/>
    </row>
    <row r="16803" spans="1:28">
      <c r="A16803" s="113"/>
      <c r="B16803" s="113"/>
      <c r="C16803" s="114"/>
      <c r="D16803" s="115"/>
      <c r="E16803" s="115"/>
      <c r="F16803" s="116"/>
      <c r="G16803" s="116"/>
      <c r="H16803" s="116"/>
      <c r="I16803" s="116"/>
      <c r="J16803" s="117"/>
      <c r="K16803" s="117"/>
      <c r="L16803" s="114"/>
      <c r="M16803" s="114"/>
      <c r="N16803" s="114"/>
      <c r="O16803" s="114"/>
      <c r="P16803" s="118"/>
      <c r="Q16803" s="118"/>
      <c r="R16803" s="118"/>
      <c r="S16803" s="118"/>
      <c r="T16803" s="118"/>
      <c r="U16803" s="118"/>
      <c r="V16803" s="118"/>
      <c r="W16803" s="118"/>
      <c r="X16803" s="118"/>
      <c r="Y16803" s="118"/>
      <c r="Z16803" s="118"/>
      <c r="AA16803" s="118"/>
      <c r="AB16803" s="118"/>
    </row>
    <row r="16804" spans="1:28">
      <c r="A16804" s="113"/>
      <c r="B16804" s="113"/>
      <c r="C16804" s="114"/>
      <c r="D16804" s="115"/>
      <c r="E16804" s="115"/>
      <c r="F16804" s="116"/>
      <c r="G16804" s="116"/>
      <c r="H16804" s="116"/>
      <c r="I16804" s="116"/>
      <c r="J16804" s="117"/>
      <c r="K16804" s="117"/>
      <c r="L16804" s="114"/>
      <c r="M16804" s="114"/>
      <c r="N16804" s="114"/>
      <c r="O16804" s="114"/>
      <c r="P16804" s="118"/>
      <c r="Q16804" s="118"/>
      <c r="R16804" s="118"/>
      <c r="S16804" s="118"/>
      <c r="T16804" s="118"/>
      <c r="U16804" s="118"/>
      <c r="V16804" s="118"/>
      <c r="W16804" s="118"/>
      <c r="X16804" s="118"/>
      <c r="Y16804" s="118"/>
      <c r="Z16804" s="118"/>
      <c r="AA16804" s="118"/>
      <c r="AB16804" s="118"/>
    </row>
    <row r="16805" spans="1:28">
      <c r="A16805" s="113"/>
      <c r="B16805" s="113"/>
      <c r="C16805" s="114"/>
      <c r="D16805" s="115"/>
      <c r="E16805" s="115"/>
      <c r="F16805" s="116"/>
      <c r="G16805" s="116"/>
      <c r="H16805" s="116"/>
      <c r="I16805" s="116"/>
      <c r="J16805" s="117"/>
      <c r="K16805" s="117"/>
      <c r="L16805" s="114"/>
      <c r="M16805" s="114"/>
      <c r="N16805" s="114"/>
      <c r="O16805" s="114"/>
      <c r="P16805" s="118"/>
      <c r="Q16805" s="118"/>
      <c r="R16805" s="118"/>
      <c r="S16805" s="118"/>
      <c r="T16805" s="118"/>
      <c r="U16805" s="118"/>
      <c r="V16805" s="118"/>
      <c r="W16805" s="118"/>
      <c r="X16805" s="118"/>
      <c r="Y16805" s="118"/>
      <c r="Z16805" s="118"/>
      <c r="AA16805" s="118"/>
      <c r="AB16805" s="118"/>
    </row>
    <row r="16806" spans="1:28">
      <c r="A16806" s="113"/>
      <c r="B16806" s="113"/>
      <c r="C16806" s="114"/>
      <c r="D16806" s="115"/>
      <c r="E16806" s="115"/>
      <c r="F16806" s="116"/>
      <c r="G16806" s="116"/>
      <c r="H16806" s="116"/>
      <c r="I16806" s="116"/>
      <c r="J16806" s="117"/>
      <c r="K16806" s="117"/>
      <c r="L16806" s="114"/>
      <c r="M16806" s="114"/>
      <c r="N16806" s="114"/>
      <c r="O16806" s="114"/>
      <c r="P16806" s="118"/>
      <c r="Q16806" s="118"/>
      <c r="R16806" s="118"/>
      <c r="S16806" s="118"/>
      <c r="T16806" s="118"/>
      <c r="U16806" s="118"/>
      <c r="V16806" s="118"/>
      <c r="W16806" s="118"/>
      <c r="X16806" s="118"/>
      <c r="Y16806" s="118"/>
      <c r="Z16806" s="118"/>
      <c r="AA16806" s="118"/>
      <c r="AB16806" s="118"/>
    </row>
    <row r="16807" spans="1:28">
      <c r="A16807" s="113"/>
      <c r="B16807" s="113"/>
      <c r="C16807" s="114"/>
      <c r="D16807" s="115"/>
      <c r="E16807" s="115"/>
      <c r="F16807" s="116"/>
      <c r="G16807" s="116"/>
      <c r="H16807" s="116"/>
      <c r="I16807" s="116"/>
      <c r="J16807" s="117"/>
      <c r="K16807" s="117"/>
      <c r="L16807" s="114"/>
      <c r="M16807" s="114"/>
      <c r="N16807" s="114"/>
      <c r="O16807" s="114"/>
      <c r="P16807" s="118"/>
      <c r="Q16807" s="118"/>
      <c r="R16807" s="118"/>
      <c r="S16807" s="118"/>
      <c r="T16807" s="118"/>
      <c r="U16807" s="118"/>
      <c r="V16807" s="118"/>
      <c r="W16807" s="118"/>
      <c r="X16807" s="118"/>
      <c r="Y16807" s="118"/>
      <c r="Z16807" s="118"/>
      <c r="AA16807" s="118"/>
      <c r="AB16807" s="118"/>
    </row>
    <row r="16808" spans="1:28">
      <c r="A16808" s="113"/>
      <c r="B16808" s="113"/>
      <c r="C16808" s="114"/>
      <c r="D16808" s="115"/>
      <c r="E16808" s="115"/>
      <c r="F16808" s="116"/>
      <c r="G16808" s="116"/>
      <c r="H16808" s="116"/>
      <c r="I16808" s="116"/>
      <c r="J16808" s="117"/>
      <c r="K16808" s="117"/>
      <c r="L16808" s="114"/>
      <c r="M16808" s="114"/>
      <c r="N16808" s="114"/>
      <c r="O16808" s="114"/>
      <c r="P16808" s="118"/>
      <c r="Q16808" s="118"/>
      <c r="R16808" s="118"/>
      <c r="S16808" s="118"/>
      <c r="T16808" s="118"/>
      <c r="U16808" s="118"/>
      <c r="V16808" s="118"/>
      <c r="W16808" s="118"/>
      <c r="X16808" s="118"/>
      <c r="Y16808" s="118"/>
      <c r="Z16808" s="118"/>
      <c r="AA16808" s="118"/>
      <c r="AB16808" s="118"/>
    </row>
    <row r="16809" spans="1:28">
      <c r="A16809" s="113"/>
      <c r="B16809" s="113"/>
      <c r="C16809" s="114"/>
      <c r="D16809" s="115"/>
      <c r="E16809" s="115"/>
      <c r="F16809" s="116"/>
      <c r="G16809" s="116"/>
      <c r="H16809" s="116"/>
      <c r="I16809" s="116"/>
      <c r="J16809" s="117"/>
      <c r="K16809" s="117"/>
      <c r="L16809" s="114"/>
      <c r="M16809" s="114"/>
      <c r="N16809" s="114"/>
      <c r="O16809" s="114"/>
      <c r="P16809" s="118"/>
      <c r="Q16809" s="118"/>
      <c r="R16809" s="118"/>
      <c r="S16809" s="118"/>
      <c r="T16809" s="118"/>
      <c r="U16809" s="118"/>
      <c r="V16809" s="118"/>
      <c r="W16809" s="118"/>
      <c r="X16809" s="118"/>
      <c r="Y16809" s="118"/>
      <c r="Z16809" s="118"/>
      <c r="AA16809" s="118"/>
      <c r="AB16809" s="118"/>
    </row>
    <row r="16810" spans="1:28">
      <c r="A16810" s="113"/>
      <c r="B16810" s="113"/>
      <c r="C16810" s="114"/>
      <c r="D16810" s="115"/>
      <c r="E16810" s="115"/>
      <c r="F16810" s="116"/>
      <c r="G16810" s="116"/>
      <c r="H16810" s="116"/>
      <c r="I16810" s="116"/>
      <c r="J16810" s="117"/>
      <c r="K16810" s="117"/>
      <c r="L16810" s="114"/>
      <c r="M16810" s="114"/>
      <c r="N16810" s="114"/>
      <c r="O16810" s="114"/>
      <c r="P16810" s="118"/>
      <c r="Q16810" s="118"/>
      <c r="R16810" s="118"/>
      <c r="S16810" s="118"/>
      <c r="T16810" s="118"/>
      <c r="U16810" s="118"/>
      <c r="V16810" s="118"/>
      <c r="W16810" s="118"/>
      <c r="X16810" s="118"/>
      <c r="Y16810" s="118"/>
      <c r="Z16810" s="118"/>
      <c r="AA16810" s="118"/>
      <c r="AB16810" s="118"/>
    </row>
    <row r="16811" spans="1:28">
      <c r="A16811" s="113"/>
      <c r="B16811" s="113"/>
      <c r="C16811" s="114"/>
      <c r="D16811" s="115"/>
      <c r="E16811" s="115"/>
      <c r="F16811" s="116"/>
      <c r="G16811" s="116"/>
      <c r="H16811" s="116"/>
      <c r="I16811" s="116"/>
      <c r="J16811" s="117"/>
      <c r="K16811" s="117"/>
      <c r="L16811" s="114"/>
      <c r="M16811" s="114"/>
      <c r="N16811" s="114"/>
      <c r="O16811" s="114"/>
      <c r="P16811" s="118"/>
      <c r="Q16811" s="118"/>
      <c r="R16811" s="118"/>
      <c r="S16811" s="118"/>
      <c r="T16811" s="118"/>
      <c r="U16811" s="118"/>
      <c r="V16811" s="118"/>
      <c r="W16811" s="118"/>
      <c r="X16811" s="118"/>
      <c r="Y16811" s="118"/>
      <c r="Z16811" s="118"/>
      <c r="AA16811" s="118"/>
      <c r="AB16811" s="118"/>
    </row>
    <row r="16812" spans="1:28">
      <c r="A16812" s="113"/>
      <c r="B16812" s="113"/>
      <c r="C16812" s="114"/>
      <c r="D16812" s="115"/>
      <c r="E16812" s="115"/>
      <c r="F16812" s="116"/>
      <c r="G16812" s="116"/>
      <c r="H16812" s="116"/>
      <c r="I16812" s="116"/>
      <c r="J16812" s="117"/>
      <c r="K16812" s="117"/>
      <c r="L16812" s="114"/>
      <c r="M16812" s="114"/>
      <c r="N16812" s="114"/>
      <c r="O16812" s="114"/>
      <c r="P16812" s="118"/>
      <c r="Q16812" s="118"/>
      <c r="R16812" s="118"/>
      <c r="S16812" s="118"/>
      <c r="T16812" s="118"/>
      <c r="U16812" s="118"/>
      <c r="V16812" s="118"/>
      <c r="W16812" s="118"/>
      <c r="X16812" s="118"/>
      <c r="Y16812" s="118"/>
      <c r="Z16812" s="118"/>
      <c r="AA16812" s="118"/>
      <c r="AB16812" s="118"/>
    </row>
    <row r="16813" spans="1:28">
      <c r="A16813" s="113"/>
      <c r="B16813" s="113"/>
      <c r="C16813" s="114"/>
      <c r="D16813" s="115"/>
      <c r="E16813" s="115"/>
      <c r="F16813" s="116"/>
      <c r="G16813" s="116"/>
      <c r="H16813" s="116"/>
      <c r="I16813" s="116"/>
      <c r="J16813" s="117"/>
      <c r="K16813" s="117"/>
      <c r="L16813" s="114"/>
      <c r="M16813" s="114"/>
      <c r="N16813" s="114"/>
      <c r="O16813" s="114"/>
      <c r="P16813" s="118"/>
      <c r="Q16813" s="118"/>
      <c r="R16813" s="118"/>
      <c r="S16813" s="118"/>
      <c r="T16813" s="118"/>
      <c r="U16813" s="118"/>
      <c r="V16813" s="118"/>
      <c r="W16813" s="118"/>
      <c r="X16813" s="118"/>
      <c r="Y16813" s="118"/>
      <c r="Z16813" s="118"/>
      <c r="AA16813" s="118"/>
      <c r="AB16813" s="118"/>
    </row>
    <row r="16814" spans="1:28">
      <c r="A16814" s="113"/>
      <c r="B16814" s="113"/>
      <c r="C16814" s="114"/>
      <c r="D16814" s="115"/>
      <c r="E16814" s="115"/>
      <c r="F16814" s="116"/>
      <c r="G16814" s="116"/>
      <c r="H16814" s="116"/>
      <c r="I16814" s="116"/>
      <c r="J16814" s="117"/>
      <c r="K16814" s="117"/>
      <c r="L16814" s="114"/>
      <c r="M16814" s="114"/>
      <c r="N16814" s="114"/>
      <c r="O16814" s="114"/>
      <c r="P16814" s="118"/>
      <c r="Q16814" s="118"/>
      <c r="R16814" s="118"/>
      <c r="S16814" s="118"/>
      <c r="T16814" s="118"/>
      <c r="U16814" s="118"/>
      <c r="V16814" s="118"/>
      <c r="W16814" s="118"/>
      <c r="X16814" s="118"/>
      <c r="Y16814" s="118"/>
      <c r="Z16814" s="118"/>
      <c r="AA16814" s="118"/>
      <c r="AB16814" s="118"/>
    </row>
    <row r="16815" spans="1:28">
      <c r="A16815" s="113"/>
      <c r="B16815" s="113"/>
      <c r="C16815" s="114"/>
      <c r="D16815" s="115"/>
      <c r="E16815" s="115"/>
      <c r="F16815" s="116"/>
      <c r="G16815" s="116"/>
      <c r="H16815" s="116"/>
      <c r="I16815" s="116"/>
      <c r="J16815" s="117"/>
      <c r="K16815" s="117"/>
      <c r="L16815" s="114"/>
      <c r="M16815" s="114"/>
      <c r="N16815" s="114"/>
      <c r="O16815" s="114"/>
      <c r="P16815" s="118"/>
      <c r="Q16815" s="118"/>
      <c r="R16815" s="118"/>
      <c r="S16815" s="118"/>
      <c r="T16815" s="118"/>
      <c r="U16815" s="118"/>
      <c r="V16815" s="118"/>
      <c r="W16815" s="118"/>
      <c r="X16815" s="118"/>
      <c r="Y16815" s="118"/>
      <c r="Z16815" s="118"/>
      <c r="AA16815" s="118"/>
      <c r="AB16815" s="118"/>
    </row>
    <row r="16816" spans="1:28">
      <c r="A16816" s="113"/>
      <c r="B16816" s="113"/>
      <c r="C16816" s="114"/>
      <c r="D16816" s="115"/>
      <c r="E16816" s="115"/>
      <c r="F16816" s="116"/>
      <c r="G16816" s="116"/>
      <c r="H16816" s="116"/>
      <c r="I16816" s="116"/>
      <c r="J16816" s="117"/>
      <c r="K16816" s="117"/>
      <c r="L16816" s="114"/>
      <c r="M16816" s="114"/>
      <c r="N16816" s="114"/>
      <c r="O16816" s="114"/>
      <c r="P16816" s="118"/>
      <c r="Q16816" s="118"/>
      <c r="R16816" s="118"/>
      <c r="S16816" s="118"/>
      <c r="T16816" s="118"/>
      <c r="U16816" s="118"/>
      <c r="V16816" s="118"/>
      <c r="W16816" s="118"/>
      <c r="X16816" s="118"/>
      <c r="Y16816" s="118"/>
      <c r="Z16816" s="118"/>
      <c r="AA16816" s="118"/>
      <c r="AB16816" s="118"/>
    </row>
    <row r="16817" spans="1:28">
      <c r="A16817" s="113"/>
      <c r="B16817" s="113"/>
      <c r="C16817" s="114"/>
      <c r="D16817" s="115"/>
      <c r="E16817" s="115"/>
      <c r="F16817" s="116"/>
      <c r="G16817" s="116"/>
      <c r="H16817" s="116"/>
      <c r="I16817" s="116"/>
      <c r="J16817" s="117"/>
      <c r="K16817" s="117"/>
      <c r="L16817" s="114"/>
      <c r="M16817" s="114"/>
      <c r="N16817" s="114"/>
      <c r="O16817" s="114"/>
      <c r="P16817" s="118"/>
      <c r="Q16817" s="118"/>
      <c r="R16817" s="118"/>
      <c r="S16817" s="118"/>
      <c r="T16817" s="118"/>
      <c r="U16817" s="118"/>
      <c r="V16817" s="118"/>
      <c r="W16817" s="118"/>
      <c r="X16817" s="118"/>
      <c r="Y16817" s="118"/>
      <c r="Z16817" s="118"/>
      <c r="AA16817" s="118"/>
      <c r="AB16817" s="118"/>
    </row>
    <row r="16818" spans="1:28">
      <c r="A16818" s="113"/>
      <c r="B16818" s="113"/>
      <c r="C16818" s="114"/>
      <c r="D16818" s="115"/>
      <c r="E16818" s="115"/>
      <c r="F16818" s="116"/>
      <c r="G16818" s="116"/>
      <c r="H16818" s="116"/>
      <c r="I16818" s="116"/>
      <c r="J16818" s="117"/>
      <c r="K16818" s="117"/>
      <c r="L16818" s="114"/>
      <c r="M16818" s="114"/>
      <c r="N16818" s="114"/>
      <c r="O16818" s="114"/>
      <c r="P16818" s="118"/>
      <c r="Q16818" s="118"/>
      <c r="R16818" s="118"/>
      <c r="S16818" s="118"/>
      <c r="T16818" s="118"/>
      <c r="U16818" s="118"/>
      <c r="V16818" s="118"/>
      <c r="W16818" s="118"/>
      <c r="X16818" s="118"/>
      <c r="Y16818" s="118"/>
      <c r="Z16818" s="118"/>
      <c r="AA16818" s="118"/>
      <c r="AB16818" s="118"/>
    </row>
    <row r="16819" spans="1:28">
      <c r="A16819" s="113"/>
      <c r="B16819" s="113"/>
      <c r="C16819" s="114"/>
      <c r="D16819" s="115"/>
      <c r="E16819" s="115"/>
      <c r="F16819" s="116"/>
      <c r="G16819" s="116"/>
      <c r="H16819" s="116"/>
      <c r="I16819" s="116"/>
      <c r="J16819" s="117"/>
      <c r="K16819" s="117"/>
      <c r="L16819" s="114"/>
      <c r="M16819" s="114"/>
      <c r="N16819" s="114"/>
      <c r="O16819" s="114"/>
      <c r="P16819" s="118"/>
      <c r="Q16819" s="118"/>
      <c r="R16819" s="118"/>
      <c r="S16819" s="118"/>
      <c r="T16819" s="118"/>
      <c r="U16819" s="118"/>
      <c r="V16819" s="118"/>
      <c r="W16819" s="118"/>
      <c r="X16819" s="118"/>
      <c r="Y16819" s="118"/>
      <c r="Z16819" s="118"/>
      <c r="AA16819" s="118"/>
      <c r="AB16819" s="118"/>
    </row>
    <row r="16820" spans="1:28">
      <c r="A16820" s="113"/>
      <c r="B16820" s="113"/>
      <c r="C16820" s="114"/>
      <c r="D16820" s="115"/>
      <c r="E16820" s="115"/>
      <c r="F16820" s="116"/>
      <c r="G16820" s="116"/>
      <c r="H16820" s="116"/>
      <c r="I16820" s="116"/>
      <c r="J16820" s="117"/>
      <c r="K16820" s="117"/>
      <c r="L16820" s="114"/>
      <c r="M16820" s="114"/>
      <c r="N16820" s="114"/>
      <c r="O16820" s="114"/>
      <c r="P16820" s="118"/>
      <c r="Q16820" s="118"/>
      <c r="R16820" s="118"/>
      <c r="S16820" s="118"/>
      <c r="T16820" s="118"/>
      <c r="U16820" s="118"/>
      <c r="V16820" s="118"/>
      <c r="W16820" s="118"/>
      <c r="X16820" s="118"/>
      <c r="Y16820" s="118"/>
      <c r="Z16820" s="118"/>
      <c r="AA16820" s="118"/>
      <c r="AB16820" s="118"/>
    </row>
    <row r="16821" spans="1:28">
      <c r="A16821" s="113"/>
      <c r="B16821" s="113"/>
      <c r="C16821" s="114"/>
      <c r="D16821" s="115"/>
      <c r="E16821" s="115"/>
      <c r="F16821" s="116"/>
      <c r="G16821" s="116"/>
      <c r="H16821" s="116"/>
      <c r="I16821" s="116"/>
      <c r="J16821" s="117"/>
      <c r="K16821" s="117"/>
      <c r="L16821" s="114"/>
      <c r="M16821" s="114"/>
      <c r="N16821" s="114"/>
      <c r="O16821" s="114"/>
      <c r="P16821" s="118"/>
      <c r="Q16821" s="118"/>
      <c r="R16821" s="118"/>
      <c r="S16821" s="118"/>
      <c r="T16821" s="118"/>
      <c r="U16821" s="118"/>
      <c r="V16821" s="118"/>
      <c r="W16821" s="118"/>
      <c r="X16821" s="118"/>
      <c r="Y16821" s="118"/>
      <c r="Z16821" s="118"/>
      <c r="AA16821" s="118"/>
      <c r="AB16821" s="118"/>
    </row>
    <row r="16822" spans="1:28">
      <c r="A16822" s="113"/>
      <c r="B16822" s="113"/>
      <c r="C16822" s="114"/>
      <c r="D16822" s="115"/>
      <c r="E16822" s="115"/>
      <c r="F16822" s="116"/>
      <c r="G16822" s="116"/>
      <c r="H16822" s="116"/>
      <c r="I16822" s="116"/>
      <c r="J16822" s="117"/>
      <c r="K16822" s="117"/>
      <c r="L16822" s="114"/>
      <c r="M16822" s="114"/>
      <c r="N16822" s="114"/>
      <c r="O16822" s="114"/>
      <c r="P16822" s="118"/>
      <c r="Q16822" s="118"/>
      <c r="R16822" s="118"/>
      <c r="S16822" s="118"/>
      <c r="T16822" s="118"/>
      <c r="U16822" s="118"/>
      <c r="V16822" s="118"/>
      <c r="W16822" s="118"/>
      <c r="X16822" s="118"/>
      <c r="Y16822" s="118"/>
      <c r="Z16822" s="118"/>
      <c r="AA16822" s="118"/>
      <c r="AB16822" s="118"/>
    </row>
    <row r="16823" spans="1:28">
      <c r="A16823" s="113"/>
      <c r="B16823" s="113"/>
      <c r="C16823" s="114"/>
      <c r="D16823" s="115"/>
      <c r="E16823" s="115"/>
      <c r="F16823" s="116"/>
      <c r="G16823" s="116"/>
      <c r="H16823" s="116"/>
      <c r="I16823" s="116"/>
      <c r="J16823" s="117"/>
      <c r="K16823" s="117"/>
      <c r="L16823" s="114"/>
      <c r="M16823" s="114"/>
      <c r="N16823" s="114"/>
      <c r="O16823" s="114"/>
      <c r="P16823" s="118"/>
      <c r="Q16823" s="118"/>
      <c r="R16823" s="118"/>
      <c r="S16823" s="118"/>
      <c r="T16823" s="118"/>
      <c r="U16823" s="118"/>
      <c r="V16823" s="118"/>
      <c r="W16823" s="118"/>
      <c r="X16823" s="118"/>
      <c r="Y16823" s="118"/>
      <c r="Z16823" s="118"/>
      <c r="AA16823" s="118"/>
      <c r="AB16823" s="118"/>
    </row>
    <row r="16824" spans="1:28">
      <c r="A16824" s="113"/>
      <c r="B16824" s="113"/>
      <c r="C16824" s="114"/>
      <c r="D16824" s="115"/>
      <c r="E16824" s="115"/>
      <c r="F16824" s="116"/>
      <c r="G16824" s="116"/>
      <c r="H16824" s="116"/>
      <c r="I16824" s="116"/>
      <c r="J16824" s="117"/>
      <c r="K16824" s="117"/>
      <c r="L16824" s="114"/>
      <c r="M16824" s="114"/>
      <c r="N16824" s="114"/>
      <c r="O16824" s="114"/>
      <c r="P16824" s="118"/>
      <c r="Q16824" s="118"/>
      <c r="R16824" s="118"/>
      <c r="S16824" s="118"/>
      <c r="T16824" s="118"/>
      <c r="U16824" s="118"/>
      <c r="V16824" s="118"/>
      <c r="W16824" s="118"/>
      <c r="X16824" s="118"/>
      <c r="Y16824" s="118"/>
      <c r="Z16824" s="118"/>
      <c r="AA16824" s="118"/>
      <c r="AB16824" s="118"/>
    </row>
    <row r="16825" spans="1:28">
      <c r="A16825" s="113"/>
      <c r="B16825" s="113"/>
      <c r="C16825" s="114"/>
      <c r="D16825" s="115"/>
      <c r="E16825" s="115"/>
      <c r="F16825" s="116"/>
      <c r="G16825" s="116"/>
      <c r="H16825" s="116"/>
      <c r="I16825" s="116"/>
      <c r="J16825" s="117"/>
      <c r="K16825" s="117"/>
      <c r="L16825" s="114"/>
      <c r="M16825" s="114"/>
      <c r="N16825" s="114"/>
      <c r="O16825" s="114"/>
      <c r="P16825" s="118"/>
      <c r="Q16825" s="118"/>
      <c r="R16825" s="118"/>
      <c r="S16825" s="118"/>
      <c r="T16825" s="118"/>
      <c r="U16825" s="118"/>
      <c r="V16825" s="118"/>
      <c r="W16825" s="118"/>
      <c r="X16825" s="118"/>
      <c r="Y16825" s="118"/>
      <c r="Z16825" s="118"/>
      <c r="AA16825" s="118"/>
      <c r="AB16825" s="118"/>
    </row>
    <row r="16826" spans="1:28">
      <c r="A16826" s="113"/>
      <c r="B16826" s="113"/>
      <c r="C16826" s="114"/>
      <c r="D16826" s="115"/>
      <c r="E16826" s="115"/>
      <c r="F16826" s="116"/>
      <c r="G16826" s="116"/>
      <c r="H16826" s="116"/>
      <c r="I16826" s="116"/>
      <c r="J16826" s="117"/>
      <c r="K16826" s="117"/>
      <c r="L16826" s="114"/>
      <c r="M16826" s="114"/>
      <c r="N16826" s="114"/>
      <c r="O16826" s="114"/>
      <c r="P16826" s="118"/>
      <c r="Q16826" s="118"/>
      <c r="R16826" s="118"/>
      <c r="S16826" s="118"/>
      <c r="T16826" s="118"/>
      <c r="U16826" s="118"/>
      <c r="V16826" s="118"/>
      <c r="W16826" s="118"/>
      <c r="X16826" s="118"/>
      <c r="Y16826" s="118"/>
      <c r="Z16826" s="118"/>
      <c r="AA16826" s="118"/>
      <c r="AB16826" s="118"/>
    </row>
    <row r="16827" spans="1:28">
      <c r="A16827" s="113"/>
      <c r="B16827" s="113"/>
      <c r="C16827" s="114"/>
      <c r="D16827" s="115"/>
      <c r="E16827" s="115"/>
      <c r="F16827" s="116"/>
      <c r="G16827" s="116"/>
      <c r="H16827" s="116"/>
      <c r="I16827" s="116"/>
      <c r="J16827" s="117"/>
      <c r="K16827" s="117"/>
      <c r="L16827" s="114"/>
      <c r="M16827" s="114"/>
      <c r="N16827" s="114"/>
      <c r="O16827" s="114"/>
      <c r="P16827" s="118"/>
      <c r="Q16827" s="118"/>
      <c r="R16827" s="118"/>
      <c r="S16827" s="118"/>
      <c r="T16827" s="118"/>
      <c r="U16827" s="118"/>
      <c r="V16827" s="118"/>
      <c r="W16827" s="118"/>
      <c r="X16827" s="118"/>
      <c r="Y16827" s="118"/>
      <c r="Z16827" s="118"/>
      <c r="AA16827" s="118"/>
      <c r="AB16827" s="118"/>
    </row>
    <row r="16828" spans="1:28">
      <c r="A16828" s="113"/>
      <c r="B16828" s="113"/>
      <c r="C16828" s="114"/>
      <c r="D16828" s="115"/>
      <c r="E16828" s="115"/>
      <c r="F16828" s="116"/>
      <c r="G16828" s="116"/>
      <c r="H16828" s="116"/>
      <c r="I16828" s="116"/>
      <c r="J16828" s="117"/>
      <c r="K16828" s="117"/>
      <c r="L16828" s="114"/>
      <c r="M16828" s="114"/>
      <c r="N16828" s="114"/>
      <c r="O16828" s="114"/>
      <c r="P16828" s="118"/>
      <c r="Q16828" s="118"/>
      <c r="R16828" s="118"/>
      <c r="S16828" s="118"/>
      <c r="T16828" s="118"/>
      <c r="U16828" s="118"/>
      <c r="V16828" s="118"/>
      <c r="W16828" s="118"/>
      <c r="X16828" s="118"/>
      <c r="Y16828" s="118"/>
      <c r="Z16828" s="118"/>
      <c r="AA16828" s="118"/>
      <c r="AB16828" s="118"/>
    </row>
    <row r="16829" spans="1:28">
      <c r="A16829" s="113"/>
      <c r="B16829" s="113"/>
      <c r="C16829" s="114"/>
      <c r="D16829" s="115"/>
      <c r="E16829" s="115"/>
      <c r="F16829" s="116"/>
      <c r="G16829" s="116"/>
      <c r="H16829" s="116"/>
      <c r="I16829" s="116"/>
      <c r="J16829" s="117"/>
      <c r="K16829" s="117"/>
      <c r="L16829" s="114"/>
      <c r="M16829" s="114"/>
      <c r="N16829" s="114"/>
      <c r="O16829" s="114"/>
      <c r="P16829" s="118"/>
      <c r="Q16829" s="118"/>
      <c r="R16829" s="118"/>
      <c r="S16829" s="118"/>
      <c r="T16829" s="118"/>
      <c r="U16829" s="118"/>
      <c r="V16829" s="118"/>
      <c r="W16829" s="118"/>
      <c r="X16829" s="118"/>
      <c r="Y16829" s="118"/>
      <c r="Z16829" s="118"/>
      <c r="AA16829" s="118"/>
      <c r="AB16829" s="118"/>
    </row>
    <row r="16830" spans="1:28">
      <c r="A16830" s="113"/>
      <c r="B16830" s="113"/>
      <c r="C16830" s="114"/>
      <c r="D16830" s="115"/>
      <c r="E16830" s="115"/>
      <c r="F16830" s="116"/>
      <c r="G16830" s="116"/>
      <c r="H16830" s="116"/>
      <c r="I16830" s="116"/>
      <c r="J16830" s="117"/>
      <c r="K16830" s="117"/>
      <c r="L16830" s="114"/>
      <c r="M16830" s="114"/>
      <c r="N16830" s="114"/>
      <c r="O16830" s="114"/>
      <c r="P16830" s="118"/>
      <c r="Q16830" s="118"/>
      <c r="R16830" s="118"/>
      <c r="S16830" s="118"/>
      <c r="T16830" s="118"/>
      <c r="U16830" s="118"/>
      <c r="V16830" s="118"/>
      <c r="W16830" s="118"/>
      <c r="X16830" s="118"/>
      <c r="Y16830" s="118"/>
      <c r="Z16830" s="118"/>
      <c r="AA16830" s="118"/>
      <c r="AB16830" s="118"/>
    </row>
    <row r="16831" spans="1:28">
      <c r="A16831" s="113"/>
      <c r="B16831" s="113"/>
      <c r="C16831" s="114"/>
      <c r="D16831" s="115"/>
      <c r="E16831" s="115"/>
      <c r="F16831" s="116"/>
      <c r="G16831" s="116"/>
      <c r="H16831" s="116"/>
      <c r="I16831" s="116"/>
      <c r="J16831" s="117"/>
      <c r="K16831" s="117"/>
      <c r="L16831" s="114"/>
      <c r="M16831" s="114"/>
      <c r="N16831" s="114"/>
      <c r="O16831" s="114"/>
      <c r="P16831" s="118"/>
      <c r="Q16831" s="118"/>
      <c r="R16831" s="118"/>
      <c r="S16831" s="118"/>
      <c r="T16831" s="118"/>
      <c r="U16831" s="118"/>
      <c r="V16831" s="118"/>
      <c r="W16831" s="118"/>
      <c r="X16831" s="118"/>
      <c r="Y16831" s="118"/>
      <c r="Z16831" s="118"/>
      <c r="AA16831" s="118"/>
      <c r="AB16831" s="118"/>
    </row>
    <row r="16832" spans="1:28">
      <c r="A16832" s="113"/>
      <c r="B16832" s="113"/>
      <c r="C16832" s="114"/>
      <c r="D16832" s="115"/>
      <c r="E16832" s="115"/>
      <c r="F16832" s="116"/>
      <c r="G16832" s="116"/>
      <c r="H16832" s="116"/>
      <c r="I16832" s="116"/>
      <c r="J16832" s="117"/>
      <c r="K16832" s="117"/>
      <c r="L16832" s="114"/>
      <c r="M16832" s="114"/>
      <c r="N16832" s="114"/>
      <c r="O16832" s="114"/>
      <c r="P16832" s="118"/>
      <c r="Q16832" s="118"/>
      <c r="R16832" s="118"/>
      <c r="S16832" s="118"/>
      <c r="T16832" s="118"/>
      <c r="U16832" s="118"/>
      <c r="V16832" s="118"/>
      <c r="W16832" s="118"/>
      <c r="X16832" s="118"/>
      <c r="Y16832" s="118"/>
      <c r="Z16832" s="118"/>
      <c r="AA16832" s="118"/>
      <c r="AB16832" s="118"/>
    </row>
    <row r="16833" spans="1:28">
      <c r="A16833" s="113"/>
      <c r="B16833" s="113"/>
      <c r="C16833" s="114"/>
      <c r="D16833" s="115"/>
      <c r="E16833" s="115"/>
      <c r="F16833" s="116"/>
      <c r="G16833" s="116"/>
      <c r="H16833" s="116"/>
      <c r="I16833" s="116"/>
      <c r="J16833" s="117"/>
      <c r="K16833" s="117"/>
      <c r="L16833" s="114"/>
      <c r="M16833" s="114"/>
      <c r="N16833" s="114"/>
      <c r="O16833" s="114"/>
      <c r="P16833" s="118"/>
      <c r="Q16833" s="118"/>
      <c r="R16833" s="118"/>
      <c r="S16833" s="118"/>
      <c r="T16833" s="118"/>
      <c r="U16833" s="118"/>
      <c r="V16833" s="118"/>
      <c r="W16833" s="118"/>
      <c r="X16833" s="118"/>
      <c r="Y16833" s="118"/>
      <c r="Z16833" s="118"/>
      <c r="AA16833" s="118"/>
      <c r="AB16833" s="118"/>
    </row>
    <row r="16834" spans="1:28">
      <c r="A16834" s="113"/>
      <c r="B16834" s="113"/>
      <c r="C16834" s="114"/>
      <c r="D16834" s="115"/>
      <c r="E16834" s="115"/>
      <c r="F16834" s="116"/>
      <c r="G16834" s="116"/>
      <c r="H16834" s="116"/>
      <c r="I16834" s="116"/>
      <c r="J16834" s="117"/>
      <c r="K16834" s="117"/>
      <c r="L16834" s="114"/>
      <c r="M16834" s="114"/>
      <c r="N16834" s="114"/>
      <c r="O16834" s="114"/>
      <c r="P16834" s="118"/>
      <c r="Q16834" s="118"/>
      <c r="R16834" s="118"/>
      <c r="S16834" s="118"/>
      <c r="T16834" s="118"/>
      <c r="U16834" s="118"/>
      <c r="V16834" s="118"/>
      <c r="W16834" s="118"/>
      <c r="X16834" s="118"/>
      <c r="Y16834" s="118"/>
      <c r="Z16834" s="118"/>
      <c r="AA16834" s="118"/>
      <c r="AB16834" s="118"/>
    </row>
    <row r="16835" spans="1:28">
      <c r="A16835" s="113"/>
      <c r="B16835" s="113"/>
      <c r="C16835" s="114"/>
      <c r="D16835" s="115"/>
      <c r="E16835" s="115"/>
      <c r="F16835" s="116"/>
      <c r="G16835" s="116"/>
      <c r="H16835" s="116"/>
      <c r="I16835" s="116"/>
      <c r="J16835" s="117"/>
      <c r="K16835" s="117"/>
      <c r="L16835" s="114"/>
      <c r="M16835" s="114"/>
      <c r="N16835" s="114"/>
      <c r="O16835" s="114"/>
      <c r="P16835" s="118"/>
      <c r="Q16835" s="118"/>
      <c r="R16835" s="118"/>
      <c r="S16835" s="118"/>
      <c r="T16835" s="118"/>
      <c r="U16835" s="118"/>
      <c r="V16835" s="118"/>
      <c r="W16835" s="118"/>
      <c r="X16835" s="118"/>
      <c r="Y16835" s="118"/>
      <c r="Z16835" s="118"/>
      <c r="AA16835" s="118"/>
      <c r="AB16835" s="118"/>
    </row>
    <row r="16836" spans="1:28">
      <c r="A16836" s="113"/>
      <c r="B16836" s="113"/>
      <c r="C16836" s="114"/>
      <c r="D16836" s="115"/>
      <c r="E16836" s="115"/>
      <c r="F16836" s="116"/>
      <c r="G16836" s="116"/>
      <c r="H16836" s="116"/>
      <c r="I16836" s="116"/>
      <c r="J16836" s="117"/>
      <c r="K16836" s="117"/>
      <c r="L16836" s="114"/>
      <c r="M16836" s="114"/>
      <c r="N16836" s="114"/>
      <c r="O16836" s="114"/>
      <c r="P16836" s="118"/>
      <c r="Q16836" s="118"/>
      <c r="R16836" s="118"/>
      <c r="S16836" s="118"/>
      <c r="T16836" s="118"/>
      <c r="U16836" s="118"/>
      <c r="V16836" s="118"/>
      <c r="W16836" s="118"/>
      <c r="X16836" s="118"/>
      <c r="Y16836" s="118"/>
      <c r="Z16836" s="118"/>
      <c r="AA16836" s="118"/>
      <c r="AB16836" s="118"/>
    </row>
    <row r="16837" spans="1:28">
      <c r="A16837" s="113"/>
      <c r="B16837" s="113"/>
      <c r="C16837" s="114"/>
      <c r="D16837" s="115"/>
      <c r="E16837" s="115"/>
      <c r="F16837" s="116"/>
      <c r="G16837" s="116"/>
      <c r="H16837" s="116"/>
      <c r="I16837" s="116"/>
      <c r="J16837" s="117"/>
      <c r="K16837" s="117"/>
      <c r="L16837" s="114"/>
      <c r="M16837" s="114"/>
      <c r="N16837" s="114"/>
      <c r="O16837" s="114"/>
      <c r="P16837" s="118"/>
      <c r="Q16837" s="118"/>
      <c r="R16837" s="118"/>
      <c r="S16837" s="118"/>
      <c r="T16837" s="118"/>
      <c r="U16837" s="118"/>
      <c r="V16837" s="118"/>
      <c r="W16837" s="118"/>
      <c r="X16837" s="118"/>
      <c r="Y16837" s="118"/>
      <c r="Z16837" s="118"/>
      <c r="AA16837" s="118"/>
      <c r="AB16837" s="118"/>
    </row>
    <row r="16838" spans="1:28">
      <c r="A16838" s="113"/>
      <c r="B16838" s="113"/>
      <c r="C16838" s="114"/>
      <c r="D16838" s="115"/>
      <c r="E16838" s="115"/>
      <c r="F16838" s="116"/>
      <c r="G16838" s="116"/>
      <c r="H16838" s="116"/>
      <c r="I16838" s="116"/>
      <c r="J16838" s="117"/>
      <c r="K16838" s="117"/>
      <c r="L16838" s="114"/>
      <c r="M16838" s="114"/>
      <c r="N16838" s="114"/>
      <c r="O16838" s="114"/>
      <c r="P16838" s="118"/>
      <c r="Q16838" s="118"/>
      <c r="R16838" s="118"/>
      <c r="S16838" s="118"/>
      <c r="T16838" s="118"/>
      <c r="U16838" s="118"/>
      <c r="V16838" s="118"/>
      <c r="W16838" s="118"/>
      <c r="X16838" s="118"/>
      <c r="Y16838" s="118"/>
      <c r="Z16838" s="118"/>
      <c r="AA16838" s="118"/>
      <c r="AB16838" s="118"/>
    </row>
    <row r="16839" spans="1:28">
      <c r="A16839" s="113"/>
      <c r="B16839" s="113"/>
      <c r="C16839" s="114"/>
      <c r="D16839" s="115"/>
      <c r="E16839" s="115"/>
      <c r="F16839" s="116"/>
      <c r="G16839" s="116"/>
      <c r="H16839" s="116"/>
      <c r="I16839" s="116"/>
      <c r="J16839" s="117"/>
      <c r="K16839" s="117"/>
      <c r="L16839" s="114"/>
      <c r="M16839" s="114"/>
      <c r="N16839" s="114"/>
      <c r="O16839" s="114"/>
      <c r="P16839" s="118"/>
      <c r="Q16839" s="118"/>
      <c r="R16839" s="118"/>
      <c r="S16839" s="118"/>
      <c r="T16839" s="118"/>
      <c r="U16839" s="118"/>
      <c r="V16839" s="118"/>
      <c r="W16839" s="118"/>
      <c r="X16839" s="118"/>
      <c r="Y16839" s="118"/>
      <c r="Z16839" s="118"/>
      <c r="AA16839" s="118"/>
      <c r="AB16839" s="118"/>
    </row>
    <row r="16840" spans="1:28">
      <c r="A16840" s="113"/>
      <c r="B16840" s="113"/>
      <c r="C16840" s="114"/>
      <c r="D16840" s="115"/>
      <c r="E16840" s="115"/>
      <c r="F16840" s="116"/>
      <c r="G16840" s="116"/>
      <c r="H16840" s="116"/>
      <c r="I16840" s="116"/>
      <c r="J16840" s="117"/>
      <c r="K16840" s="117"/>
      <c r="L16840" s="114"/>
      <c r="M16840" s="114"/>
      <c r="N16840" s="114"/>
      <c r="O16840" s="114"/>
      <c r="P16840" s="118"/>
      <c r="Q16840" s="118"/>
      <c r="R16840" s="118"/>
      <c r="S16840" s="118"/>
      <c r="T16840" s="118"/>
      <c r="U16840" s="118"/>
      <c r="V16840" s="118"/>
      <c r="W16840" s="118"/>
      <c r="X16840" s="118"/>
      <c r="Y16840" s="118"/>
      <c r="Z16840" s="118"/>
      <c r="AA16840" s="118"/>
      <c r="AB16840" s="118"/>
    </row>
    <row r="16841" spans="1:28">
      <c r="A16841" s="113"/>
      <c r="B16841" s="113"/>
      <c r="C16841" s="114"/>
      <c r="D16841" s="115"/>
      <c r="E16841" s="115"/>
      <c r="F16841" s="116"/>
      <c r="G16841" s="116"/>
      <c r="H16841" s="116"/>
      <c r="I16841" s="116"/>
      <c r="J16841" s="117"/>
      <c r="K16841" s="117"/>
      <c r="L16841" s="114"/>
      <c r="M16841" s="114"/>
      <c r="N16841" s="114"/>
      <c r="O16841" s="114"/>
      <c r="P16841" s="118"/>
      <c r="Q16841" s="118"/>
      <c r="R16841" s="118"/>
      <c r="S16841" s="118"/>
      <c r="T16841" s="118"/>
      <c r="U16841" s="118"/>
      <c r="V16841" s="118"/>
      <c r="W16841" s="118"/>
      <c r="X16841" s="118"/>
      <c r="Y16841" s="118"/>
      <c r="Z16841" s="118"/>
      <c r="AA16841" s="118"/>
      <c r="AB16841" s="118"/>
    </row>
    <row r="16842" spans="1:28">
      <c r="A16842" s="113"/>
      <c r="B16842" s="113"/>
      <c r="C16842" s="114"/>
      <c r="D16842" s="115"/>
      <c r="E16842" s="115"/>
      <c r="F16842" s="116"/>
      <c r="G16842" s="116"/>
      <c r="H16842" s="116"/>
      <c r="I16842" s="116"/>
      <c r="J16842" s="117"/>
      <c r="K16842" s="117"/>
      <c r="L16842" s="114"/>
      <c r="M16842" s="114"/>
      <c r="N16842" s="114"/>
      <c r="O16842" s="114"/>
      <c r="P16842" s="118"/>
      <c r="Q16842" s="118"/>
      <c r="R16842" s="118"/>
      <c r="S16842" s="118"/>
      <c r="T16842" s="118"/>
      <c r="U16842" s="118"/>
      <c r="V16842" s="118"/>
      <c r="W16842" s="118"/>
      <c r="X16842" s="118"/>
      <c r="Y16842" s="118"/>
      <c r="Z16842" s="118"/>
      <c r="AA16842" s="118"/>
      <c r="AB16842" s="118"/>
    </row>
    <row r="16843" spans="1:28">
      <c r="A16843" s="113"/>
      <c r="B16843" s="113"/>
      <c r="C16843" s="114"/>
      <c r="D16843" s="115"/>
      <c r="E16843" s="115"/>
      <c r="F16843" s="116"/>
      <c r="G16843" s="116"/>
      <c r="H16843" s="116"/>
      <c r="I16843" s="116"/>
      <c r="J16843" s="117"/>
      <c r="K16843" s="117"/>
      <c r="L16843" s="114"/>
      <c r="M16843" s="114"/>
      <c r="N16843" s="114"/>
      <c r="O16843" s="114"/>
      <c r="P16843" s="118"/>
      <c r="Q16843" s="118"/>
      <c r="R16843" s="118"/>
      <c r="S16843" s="118"/>
      <c r="T16843" s="118"/>
      <c r="U16843" s="118"/>
      <c r="V16843" s="118"/>
      <c r="W16843" s="118"/>
      <c r="X16843" s="118"/>
      <c r="Y16843" s="118"/>
      <c r="Z16843" s="118"/>
      <c r="AA16843" s="118"/>
      <c r="AB16843" s="118"/>
    </row>
    <row r="16844" spans="1:28">
      <c r="A16844" s="113"/>
      <c r="B16844" s="113"/>
      <c r="C16844" s="114"/>
      <c r="D16844" s="115"/>
      <c r="E16844" s="115"/>
      <c r="F16844" s="116"/>
      <c r="G16844" s="116"/>
      <c r="H16844" s="116"/>
      <c r="I16844" s="116"/>
      <c r="J16844" s="117"/>
      <c r="K16844" s="117"/>
      <c r="L16844" s="114"/>
      <c r="M16844" s="114"/>
      <c r="N16844" s="114"/>
      <c r="O16844" s="114"/>
      <c r="P16844" s="118"/>
      <c r="Q16844" s="118"/>
      <c r="R16844" s="118"/>
      <c r="S16844" s="118"/>
      <c r="T16844" s="118"/>
      <c r="U16844" s="118"/>
      <c r="V16844" s="118"/>
      <c r="W16844" s="118"/>
      <c r="X16844" s="118"/>
      <c r="Y16844" s="118"/>
      <c r="Z16844" s="118"/>
      <c r="AA16844" s="118"/>
      <c r="AB16844" s="118"/>
    </row>
    <row r="16845" spans="1:28">
      <c r="A16845" s="113"/>
      <c r="B16845" s="113"/>
      <c r="C16845" s="114"/>
      <c r="D16845" s="115"/>
      <c r="E16845" s="115"/>
      <c r="F16845" s="116"/>
      <c r="G16845" s="116"/>
      <c r="H16845" s="116"/>
      <c r="I16845" s="116"/>
      <c r="J16845" s="117"/>
      <c r="K16845" s="117"/>
      <c r="L16845" s="114"/>
      <c r="M16845" s="114"/>
      <c r="N16845" s="114"/>
      <c r="O16845" s="114"/>
      <c r="P16845" s="118"/>
      <c r="Q16845" s="118"/>
      <c r="R16845" s="118"/>
      <c r="S16845" s="118"/>
      <c r="T16845" s="118"/>
      <c r="U16845" s="118"/>
      <c r="V16845" s="118"/>
      <c r="W16845" s="118"/>
      <c r="X16845" s="118"/>
      <c r="Y16845" s="118"/>
      <c r="Z16845" s="118"/>
      <c r="AA16845" s="118"/>
      <c r="AB16845" s="118"/>
    </row>
    <row r="16846" spans="1:28">
      <c r="A16846" s="113"/>
      <c r="B16846" s="113"/>
      <c r="C16846" s="114"/>
      <c r="D16846" s="115"/>
      <c r="E16846" s="115"/>
      <c r="F16846" s="116"/>
      <c r="G16846" s="116"/>
      <c r="H16846" s="116"/>
      <c r="I16846" s="116"/>
      <c r="J16846" s="117"/>
      <c r="K16846" s="117"/>
      <c r="L16846" s="114"/>
      <c r="M16846" s="114"/>
      <c r="N16846" s="114"/>
      <c r="O16846" s="114"/>
      <c r="P16846" s="118"/>
      <c r="Q16846" s="118"/>
      <c r="R16846" s="118"/>
      <c r="S16846" s="118"/>
      <c r="T16846" s="118"/>
      <c r="U16846" s="118"/>
      <c r="V16846" s="118"/>
      <c r="W16846" s="118"/>
      <c r="X16846" s="118"/>
      <c r="Y16846" s="118"/>
      <c r="Z16846" s="118"/>
      <c r="AA16846" s="118"/>
      <c r="AB16846" s="118"/>
    </row>
    <row r="16847" spans="1:28">
      <c r="A16847" s="113"/>
      <c r="B16847" s="113"/>
      <c r="C16847" s="114"/>
      <c r="D16847" s="115"/>
      <c r="E16847" s="115"/>
      <c r="F16847" s="116"/>
      <c r="G16847" s="116"/>
      <c r="H16847" s="116"/>
      <c r="I16847" s="116"/>
      <c r="J16847" s="117"/>
      <c r="K16847" s="117"/>
      <c r="L16847" s="114"/>
      <c r="M16847" s="114"/>
      <c r="N16847" s="114"/>
      <c r="O16847" s="114"/>
      <c r="P16847" s="118"/>
      <c r="Q16847" s="118"/>
      <c r="R16847" s="118"/>
      <c r="S16847" s="118"/>
      <c r="T16847" s="118"/>
      <c r="U16847" s="118"/>
      <c r="V16847" s="118"/>
      <c r="W16847" s="118"/>
      <c r="X16847" s="118"/>
      <c r="Y16847" s="118"/>
      <c r="Z16847" s="118"/>
      <c r="AA16847" s="118"/>
      <c r="AB16847" s="118"/>
    </row>
    <row r="16848" spans="1:28">
      <c r="A16848" s="113"/>
      <c r="B16848" s="113"/>
      <c r="C16848" s="114"/>
      <c r="D16848" s="115"/>
      <c r="E16848" s="115"/>
      <c r="F16848" s="116"/>
      <c r="G16848" s="116"/>
      <c r="H16848" s="116"/>
      <c r="I16848" s="116"/>
      <c r="J16848" s="117"/>
      <c r="K16848" s="117"/>
      <c r="L16848" s="114"/>
      <c r="M16848" s="114"/>
      <c r="N16848" s="114"/>
      <c r="O16848" s="114"/>
      <c r="P16848" s="118"/>
      <c r="Q16848" s="118"/>
      <c r="R16848" s="118"/>
      <c r="S16848" s="118"/>
      <c r="T16848" s="118"/>
      <c r="U16848" s="118"/>
      <c r="V16848" s="118"/>
      <c r="W16848" s="118"/>
      <c r="X16848" s="118"/>
      <c r="Y16848" s="118"/>
      <c r="Z16848" s="118"/>
      <c r="AA16848" s="118"/>
      <c r="AB16848" s="118"/>
    </row>
    <row r="16849" spans="1:28">
      <c r="A16849" s="113"/>
      <c r="B16849" s="113"/>
      <c r="C16849" s="114"/>
      <c r="D16849" s="115"/>
      <c r="E16849" s="115"/>
      <c r="F16849" s="116"/>
      <c r="G16849" s="116"/>
      <c r="H16849" s="116"/>
      <c r="I16849" s="116"/>
      <c r="J16849" s="117"/>
      <c r="K16849" s="117"/>
      <c r="L16849" s="114"/>
      <c r="M16849" s="114"/>
      <c r="N16849" s="114"/>
      <c r="O16849" s="114"/>
      <c r="P16849" s="118"/>
      <c r="Q16849" s="118"/>
      <c r="R16849" s="118"/>
      <c r="S16849" s="118"/>
      <c r="T16849" s="118"/>
      <c r="U16849" s="118"/>
      <c r="V16849" s="118"/>
      <c r="W16849" s="118"/>
      <c r="X16849" s="118"/>
      <c r="Y16849" s="118"/>
      <c r="Z16849" s="118"/>
      <c r="AA16849" s="118"/>
      <c r="AB16849" s="118"/>
    </row>
    <row r="16850" spans="1:28">
      <c r="A16850" s="113"/>
      <c r="B16850" s="113"/>
      <c r="C16850" s="114"/>
      <c r="D16850" s="115"/>
      <c r="E16850" s="115"/>
      <c r="F16850" s="116"/>
      <c r="G16850" s="116"/>
      <c r="H16850" s="116"/>
      <c r="I16850" s="116"/>
      <c r="J16850" s="117"/>
      <c r="K16850" s="117"/>
      <c r="L16850" s="114"/>
      <c r="M16850" s="114"/>
      <c r="N16850" s="114"/>
      <c r="O16850" s="114"/>
      <c r="P16850" s="118"/>
      <c r="Q16850" s="118"/>
      <c r="R16850" s="118"/>
      <c r="S16850" s="118"/>
      <c r="T16850" s="118"/>
      <c r="U16850" s="118"/>
      <c r="V16850" s="118"/>
      <c r="W16850" s="118"/>
      <c r="X16850" s="118"/>
      <c r="Y16850" s="118"/>
      <c r="Z16850" s="118"/>
      <c r="AA16850" s="118"/>
      <c r="AB16850" s="118"/>
    </row>
    <row r="16851" spans="1:28">
      <c r="A16851" s="113"/>
      <c r="B16851" s="113"/>
      <c r="C16851" s="114"/>
      <c r="D16851" s="115"/>
      <c r="E16851" s="115"/>
      <c r="F16851" s="116"/>
      <c r="G16851" s="116"/>
      <c r="H16851" s="116"/>
      <c r="I16851" s="116"/>
      <c r="J16851" s="117"/>
      <c r="K16851" s="117"/>
      <c r="L16851" s="114"/>
      <c r="M16851" s="114"/>
      <c r="N16851" s="114"/>
      <c r="O16851" s="114"/>
      <c r="P16851" s="118"/>
      <c r="Q16851" s="118"/>
      <c r="R16851" s="118"/>
      <c r="S16851" s="118"/>
      <c r="T16851" s="118"/>
      <c r="U16851" s="118"/>
      <c r="V16851" s="118"/>
      <c r="W16851" s="118"/>
      <c r="X16851" s="118"/>
      <c r="Y16851" s="118"/>
      <c r="Z16851" s="118"/>
      <c r="AA16851" s="118"/>
      <c r="AB16851" s="118"/>
    </row>
    <row r="16852" spans="1:28">
      <c r="A16852" s="113"/>
      <c r="B16852" s="113"/>
      <c r="C16852" s="114"/>
      <c r="D16852" s="115"/>
      <c r="E16852" s="115"/>
      <c r="F16852" s="116"/>
      <c r="G16852" s="116"/>
      <c r="H16852" s="116"/>
      <c r="I16852" s="116"/>
      <c r="J16852" s="117"/>
      <c r="K16852" s="117"/>
      <c r="L16852" s="114"/>
      <c r="M16852" s="114"/>
      <c r="N16852" s="114"/>
      <c r="O16852" s="114"/>
      <c r="P16852" s="118"/>
      <c r="Q16852" s="118"/>
      <c r="R16852" s="118"/>
      <c r="S16852" s="118"/>
      <c r="T16852" s="118"/>
      <c r="U16852" s="118"/>
      <c r="V16852" s="118"/>
      <c r="W16852" s="118"/>
      <c r="X16852" s="118"/>
      <c r="Y16852" s="118"/>
      <c r="Z16852" s="118"/>
      <c r="AA16852" s="118"/>
      <c r="AB16852" s="118"/>
    </row>
    <row r="16853" spans="1:28">
      <c r="A16853" s="113"/>
      <c r="B16853" s="113"/>
      <c r="C16853" s="114"/>
      <c r="D16853" s="115"/>
      <c r="E16853" s="115"/>
      <c r="F16853" s="116"/>
      <c r="G16853" s="116"/>
      <c r="H16853" s="116"/>
      <c r="I16853" s="116"/>
      <c r="J16853" s="117"/>
      <c r="K16853" s="117"/>
      <c r="L16853" s="114"/>
      <c r="M16853" s="114"/>
      <c r="N16853" s="114"/>
      <c r="O16853" s="114"/>
      <c r="P16853" s="118"/>
      <c r="Q16853" s="118"/>
      <c r="R16853" s="118"/>
      <c r="S16853" s="118"/>
      <c r="T16853" s="118"/>
      <c r="U16853" s="118"/>
      <c r="V16853" s="118"/>
      <c r="W16853" s="118"/>
      <c r="X16853" s="118"/>
      <c r="Y16853" s="118"/>
      <c r="Z16853" s="118"/>
      <c r="AA16853" s="118"/>
      <c r="AB16853" s="118"/>
    </row>
    <row r="16854" spans="1:28">
      <c r="A16854" s="113"/>
      <c r="B16854" s="113"/>
      <c r="C16854" s="114"/>
      <c r="D16854" s="115"/>
      <c r="E16854" s="115"/>
      <c r="F16854" s="116"/>
      <c r="G16854" s="116"/>
      <c r="H16854" s="116"/>
      <c r="I16854" s="116"/>
      <c r="J16854" s="117"/>
      <c r="K16854" s="117"/>
      <c r="L16854" s="114"/>
      <c r="M16854" s="114"/>
      <c r="N16854" s="114"/>
      <c r="O16854" s="114"/>
      <c r="P16854" s="118"/>
      <c r="Q16854" s="118"/>
      <c r="R16854" s="118"/>
      <c r="S16854" s="118"/>
      <c r="T16854" s="118"/>
      <c r="U16854" s="118"/>
      <c r="V16854" s="118"/>
      <c r="W16854" s="118"/>
      <c r="X16854" s="118"/>
      <c r="Y16854" s="118"/>
      <c r="Z16854" s="118"/>
      <c r="AA16854" s="118"/>
      <c r="AB16854" s="118"/>
    </row>
    <row r="16855" spans="1:28">
      <c r="A16855" s="113"/>
      <c r="B16855" s="113"/>
      <c r="C16855" s="114"/>
      <c r="D16855" s="115"/>
      <c r="E16855" s="115"/>
      <c r="F16855" s="116"/>
      <c r="G16855" s="116"/>
      <c r="H16855" s="116"/>
      <c r="I16855" s="116"/>
      <c r="J16855" s="117"/>
      <c r="K16855" s="117"/>
      <c r="L16855" s="114"/>
      <c r="M16855" s="114"/>
      <c r="N16855" s="114"/>
      <c r="O16855" s="114"/>
      <c r="P16855" s="118"/>
      <c r="Q16855" s="118"/>
      <c r="R16855" s="118"/>
      <c r="S16855" s="118"/>
      <c r="T16855" s="118"/>
      <c r="U16855" s="118"/>
      <c r="V16855" s="118"/>
      <c r="W16855" s="118"/>
      <c r="X16855" s="118"/>
      <c r="Y16855" s="118"/>
      <c r="Z16855" s="118"/>
      <c r="AA16855" s="118"/>
      <c r="AB16855" s="118"/>
    </row>
    <row r="16856" spans="1:28">
      <c r="A16856" s="113"/>
      <c r="B16856" s="113"/>
      <c r="C16856" s="114"/>
      <c r="D16856" s="115"/>
      <c r="E16856" s="115"/>
      <c r="F16856" s="116"/>
      <c r="G16856" s="116"/>
      <c r="H16856" s="116"/>
      <c r="I16856" s="116"/>
      <c r="J16856" s="117"/>
      <c r="K16856" s="117"/>
      <c r="L16856" s="114"/>
      <c r="M16856" s="114"/>
      <c r="N16856" s="114"/>
      <c r="O16856" s="114"/>
      <c r="P16856" s="118"/>
      <c r="Q16856" s="118"/>
      <c r="R16856" s="118"/>
      <c r="S16856" s="118"/>
      <c r="T16856" s="118"/>
      <c r="U16856" s="118"/>
      <c r="V16856" s="118"/>
      <c r="W16856" s="118"/>
      <c r="X16856" s="118"/>
      <c r="Y16856" s="118"/>
      <c r="Z16856" s="118"/>
      <c r="AA16856" s="118"/>
      <c r="AB16856" s="118"/>
    </row>
    <row r="16857" spans="1:28">
      <c r="A16857" s="113"/>
      <c r="B16857" s="113"/>
      <c r="C16857" s="114"/>
      <c r="D16857" s="115"/>
      <c r="E16857" s="115"/>
      <c r="F16857" s="116"/>
      <c r="G16857" s="116"/>
      <c r="H16857" s="116"/>
      <c r="I16857" s="116"/>
      <c r="J16857" s="117"/>
      <c r="K16857" s="117"/>
      <c r="L16857" s="114"/>
      <c r="M16857" s="114"/>
      <c r="N16857" s="114"/>
      <c r="O16857" s="114"/>
      <c r="P16857" s="118"/>
      <c r="Q16857" s="118"/>
      <c r="R16857" s="118"/>
      <c r="S16857" s="118"/>
      <c r="T16857" s="118"/>
      <c r="U16857" s="118"/>
      <c r="V16857" s="118"/>
      <c r="W16857" s="118"/>
      <c r="X16857" s="118"/>
      <c r="Y16857" s="118"/>
      <c r="Z16857" s="118"/>
      <c r="AA16857" s="118"/>
      <c r="AB16857" s="118"/>
    </row>
    <row r="16858" spans="1:28">
      <c r="A16858" s="113"/>
      <c r="B16858" s="113"/>
      <c r="C16858" s="114"/>
      <c r="D16858" s="115"/>
      <c r="E16858" s="115"/>
      <c r="F16858" s="116"/>
      <c r="G16858" s="116"/>
      <c r="H16858" s="116"/>
      <c r="I16858" s="116"/>
      <c r="J16858" s="117"/>
      <c r="K16858" s="117"/>
      <c r="L16858" s="114"/>
      <c r="M16858" s="114"/>
      <c r="N16858" s="114"/>
      <c r="O16858" s="114"/>
      <c r="P16858" s="118"/>
      <c r="Q16858" s="118"/>
      <c r="R16858" s="118"/>
      <c r="S16858" s="118"/>
      <c r="T16858" s="118"/>
      <c r="U16858" s="118"/>
      <c r="V16858" s="118"/>
      <c r="W16858" s="118"/>
      <c r="X16858" s="118"/>
      <c r="Y16858" s="118"/>
      <c r="Z16858" s="118"/>
      <c r="AA16858" s="118"/>
      <c r="AB16858" s="118"/>
    </row>
    <row r="16859" spans="1:28">
      <c r="A16859" s="113"/>
      <c r="B16859" s="113"/>
      <c r="C16859" s="114"/>
      <c r="D16859" s="115"/>
      <c r="E16859" s="115"/>
      <c r="F16859" s="116"/>
      <c r="G16859" s="116"/>
      <c r="H16859" s="116"/>
      <c r="I16859" s="116"/>
      <c r="J16859" s="117"/>
      <c r="K16859" s="117"/>
      <c r="L16859" s="114"/>
      <c r="M16859" s="114"/>
      <c r="N16859" s="114"/>
      <c r="O16859" s="114"/>
      <c r="P16859" s="118"/>
      <c r="Q16859" s="118"/>
      <c r="R16859" s="118"/>
      <c r="S16859" s="118"/>
      <c r="T16859" s="118"/>
      <c r="U16859" s="118"/>
      <c r="V16859" s="118"/>
      <c r="W16859" s="118"/>
      <c r="X16859" s="118"/>
      <c r="Y16859" s="118"/>
      <c r="Z16859" s="118"/>
      <c r="AA16859" s="118"/>
      <c r="AB16859" s="118"/>
    </row>
    <row r="16860" spans="1:28">
      <c r="A16860" s="113"/>
      <c r="B16860" s="113"/>
      <c r="C16860" s="114"/>
      <c r="D16860" s="115"/>
      <c r="E16860" s="115"/>
      <c r="F16860" s="116"/>
      <c r="G16860" s="116"/>
      <c r="H16860" s="116"/>
      <c r="I16860" s="116"/>
      <c r="J16860" s="117"/>
      <c r="K16860" s="117"/>
      <c r="L16860" s="114"/>
      <c r="M16860" s="114"/>
      <c r="N16860" s="114"/>
      <c r="O16860" s="114"/>
      <c r="P16860" s="118"/>
      <c r="Q16860" s="118"/>
      <c r="R16860" s="118"/>
      <c r="S16860" s="118"/>
      <c r="T16860" s="118"/>
      <c r="U16860" s="118"/>
      <c r="V16860" s="118"/>
      <c r="W16860" s="118"/>
      <c r="X16860" s="118"/>
      <c r="Y16860" s="118"/>
      <c r="Z16860" s="118"/>
      <c r="AA16860" s="118"/>
      <c r="AB16860" s="118"/>
    </row>
    <row r="16861" spans="1:28">
      <c r="A16861" s="113"/>
      <c r="B16861" s="113"/>
      <c r="C16861" s="114"/>
      <c r="D16861" s="115"/>
      <c r="E16861" s="115"/>
      <c r="F16861" s="116"/>
      <c r="G16861" s="116"/>
      <c r="H16861" s="116"/>
      <c r="I16861" s="116"/>
      <c r="J16861" s="117"/>
      <c r="K16861" s="117"/>
      <c r="L16861" s="114"/>
      <c r="M16861" s="114"/>
      <c r="N16861" s="114"/>
      <c r="O16861" s="114"/>
      <c r="P16861" s="118"/>
      <c r="Q16861" s="118"/>
      <c r="R16861" s="118"/>
      <c r="S16861" s="118"/>
      <c r="T16861" s="118"/>
      <c r="U16861" s="118"/>
      <c r="V16861" s="118"/>
      <c r="W16861" s="118"/>
      <c r="X16861" s="118"/>
      <c r="Y16861" s="118"/>
      <c r="Z16861" s="118"/>
      <c r="AA16861" s="118"/>
      <c r="AB16861" s="118"/>
    </row>
    <row r="16862" spans="1:28">
      <c r="A16862" s="113"/>
      <c r="B16862" s="113"/>
      <c r="C16862" s="114"/>
      <c r="D16862" s="115"/>
      <c r="E16862" s="115"/>
      <c r="F16862" s="116"/>
      <c r="G16862" s="116"/>
      <c r="H16862" s="116"/>
      <c r="I16862" s="116"/>
      <c r="J16862" s="117"/>
      <c r="K16862" s="117"/>
      <c r="L16862" s="114"/>
      <c r="M16862" s="114"/>
      <c r="N16862" s="114"/>
      <c r="O16862" s="114"/>
      <c r="P16862" s="118"/>
      <c r="Q16862" s="118"/>
      <c r="R16862" s="118"/>
      <c r="S16862" s="118"/>
      <c r="T16862" s="118"/>
      <c r="U16862" s="118"/>
      <c r="V16862" s="118"/>
      <c r="W16862" s="118"/>
      <c r="X16862" s="118"/>
      <c r="Y16862" s="118"/>
      <c r="Z16862" s="118"/>
      <c r="AA16862" s="118"/>
      <c r="AB16862" s="118"/>
    </row>
    <row r="16863" spans="1:28">
      <c r="A16863" s="113"/>
      <c r="B16863" s="113"/>
      <c r="C16863" s="114"/>
      <c r="D16863" s="115"/>
      <c r="E16863" s="115"/>
      <c r="F16863" s="116"/>
      <c r="G16863" s="116"/>
      <c r="H16863" s="116"/>
      <c r="I16863" s="116"/>
      <c r="J16863" s="117"/>
      <c r="K16863" s="117"/>
      <c r="L16863" s="114"/>
      <c r="M16863" s="114"/>
      <c r="N16863" s="114"/>
      <c r="O16863" s="114"/>
      <c r="P16863" s="118"/>
      <c r="Q16863" s="118"/>
      <c r="R16863" s="118"/>
      <c r="S16863" s="118"/>
      <c r="T16863" s="118"/>
      <c r="U16863" s="118"/>
      <c r="V16863" s="118"/>
      <c r="W16863" s="118"/>
      <c r="X16863" s="118"/>
      <c r="Y16863" s="118"/>
      <c r="Z16863" s="118"/>
      <c r="AA16863" s="118"/>
      <c r="AB16863" s="118"/>
    </row>
    <row r="16864" spans="1:28">
      <c r="A16864" s="113"/>
      <c r="B16864" s="113"/>
      <c r="C16864" s="114"/>
      <c r="D16864" s="115"/>
      <c r="E16864" s="115"/>
      <c r="F16864" s="116"/>
      <c r="G16864" s="116"/>
      <c r="H16864" s="116"/>
      <c r="I16864" s="116"/>
      <c r="J16864" s="117"/>
      <c r="K16864" s="117"/>
      <c r="L16864" s="114"/>
      <c r="M16864" s="114"/>
      <c r="N16864" s="114"/>
      <c r="O16864" s="114"/>
      <c r="P16864" s="118"/>
      <c r="Q16864" s="118"/>
      <c r="R16864" s="118"/>
      <c r="S16864" s="118"/>
      <c r="T16864" s="118"/>
      <c r="U16864" s="118"/>
      <c r="V16864" s="118"/>
      <c r="W16864" s="118"/>
      <c r="X16864" s="118"/>
      <c r="Y16864" s="118"/>
      <c r="Z16864" s="118"/>
      <c r="AA16864" s="118"/>
      <c r="AB16864" s="118"/>
    </row>
    <row r="16865" spans="1:28">
      <c r="A16865" s="113"/>
      <c r="B16865" s="113"/>
      <c r="C16865" s="114"/>
      <c r="D16865" s="115"/>
      <c r="E16865" s="115"/>
      <c r="F16865" s="116"/>
      <c r="G16865" s="116"/>
      <c r="H16865" s="116"/>
      <c r="I16865" s="116"/>
      <c r="J16865" s="117"/>
      <c r="K16865" s="117"/>
      <c r="L16865" s="114"/>
      <c r="M16865" s="114"/>
      <c r="N16865" s="114"/>
      <c r="O16865" s="114"/>
      <c r="P16865" s="118"/>
      <c r="Q16865" s="118"/>
      <c r="R16865" s="118"/>
      <c r="S16865" s="118"/>
      <c r="T16865" s="118"/>
      <c r="U16865" s="118"/>
      <c r="V16865" s="118"/>
      <c r="W16865" s="118"/>
      <c r="X16865" s="118"/>
      <c r="Y16865" s="118"/>
      <c r="Z16865" s="118"/>
      <c r="AA16865" s="118"/>
      <c r="AB16865" s="118"/>
    </row>
    <row r="16866" spans="1:28">
      <c r="A16866" s="113"/>
      <c r="B16866" s="113"/>
      <c r="C16866" s="114"/>
      <c r="D16866" s="115"/>
      <c r="E16866" s="115"/>
      <c r="F16866" s="116"/>
      <c r="G16866" s="116"/>
      <c r="H16866" s="116"/>
      <c r="I16866" s="116"/>
      <c r="J16866" s="117"/>
      <c r="K16866" s="117"/>
      <c r="L16866" s="114"/>
      <c r="M16866" s="114"/>
      <c r="N16866" s="114"/>
      <c r="O16866" s="114"/>
      <c r="P16866" s="118"/>
      <c r="Q16866" s="118"/>
      <c r="R16866" s="118"/>
      <c r="S16866" s="118"/>
      <c r="T16866" s="118"/>
      <c r="U16866" s="118"/>
      <c r="V16866" s="118"/>
      <c r="W16866" s="118"/>
      <c r="X16866" s="118"/>
      <c r="Y16866" s="118"/>
      <c r="Z16866" s="118"/>
      <c r="AA16866" s="118"/>
      <c r="AB16866" s="118"/>
    </row>
    <row r="16867" spans="1:28">
      <c r="A16867" s="113"/>
      <c r="B16867" s="113"/>
      <c r="C16867" s="114"/>
      <c r="D16867" s="115"/>
      <c r="E16867" s="115"/>
      <c r="F16867" s="116"/>
      <c r="G16867" s="116"/>
      <c r="H16867" s="116"/>
      <c r="I16867" s="116"/>
      <c r="J16867" s="117"/>
      <c r="K16867" s="117"/>
      <c r="L16867" s="114"/>
      <c r="M16867" s="114"/>
      <c r="N16867" s="114"/>
      <c r="O16867" s="114"/>
      <c r="P16867" s="118"/>
      <c r="Q16867" s="118"/>
      <c r="R16867" s="118"/>
      <c r="S16867" s="118"/>
      <c r="T16867" s="118"/>
      <c r="U16867" s="118"/>
      <c r="V16867" s="118"/>
      <c r="W16867" s="118"/>
      <c r="X16867" s="118"/>
      <c r="Y16867" s="118"/>
      <c r="Z16867" s="118"/>
      <c r="AA16867" s="118"/>
      <c r="AB16867" s="118"/>
    </row>
    <row r="16868" spans="1:28">
      <c r="A16868" s="113"/>
      <c r="B16868" s="113"/>
      <c r="C16868" s="114"/>
      <c r="D16868" s="115"/>
      <c r="E16868" s="115"/>
      <c r="F16868" s="116"/>
      <c r="G16868" s="116"/>
      <c r="H16868" s="116"/>
      <c r="I16868" s="116"/>
      <c r="J16868" s="117"/>
      <c r="K16868" s="117"/>
      <c r="L16868" s="114"/>
      <c r="M16868" s="114"/>
      <c r="N16868" s="114"/>
      <c r="O16868" s="114"/>
      <c r="P16868" s="118"/>
      <c r="Q16868" s="118"/>
      <c r="R16868" s="118"/>
      <c r="S16868" s="118"/>
      <c r="T16868" s="118"/>
      <c r="U16868" s="118"/>
      <c r="V16868" s="118"/>
      <c r="W16868" s="118"/>
      <c r="X16868" s="118"/>
      <c r="Y16868" s="118"/>
      <c r="Z16868" s="118"/>
      <c r="AA16868" s="118"/>
      <c r="AB16868" s="118"/>
    </row>
    <row r="16869" spans="1:28">
      <c r="A16869" s="113"/>
      <c r="B16869" s="113"/>
      <c r="C16869" s="114"/>
      <c r="D16869" s="115"/>
      <c r="E16869" s="115"/>
      <c r="F16869" s="116"/>
      <c r="G16869" s="116"/>
      <c r="H16869" s="116"/>
      <c r="I16869" s="116"/>
      <c r="J16869" s="117"/>
      <c r="K16869" s="117"/>
      <c r="L16869" s="114"/>
      <c r="M16869" s="114"/>
      <c r="N16869" s="114"/>
      <c r="O16869" s="114"/>
      <c r="P16869" s="118"/>
      <c r="Q16869" s="118"/>
      <c r="R16869" s="118"/>
      <c r="S16869" s="118"/>
      <c r="T16869" s="118"/>
      <c r="U16869" s="118"/>
      <c r="V16869" s="118"/>
      <c r="W16869" s="118"/>
      <c r="X16869" s="118"/>
      <c r="Y16869" s="118"/>
      <c r="Z16869" s="118"/>
      <c r="AA16869" s="118"/>
      <c r="AB16869" s="118"/>
    </row>
    <row r="16870" spans="1:28">
      <c r="A16870" s="113"/>
      <c r="B16870" s="113"/>
      <c r="C16870" s="114"/>
      <c r="D16870" s="115"/>
      <c r="E16870" s="115"/>
      <c r="F16870" s="116"/>
      <c r="G16870" s="116"/>
      <c r="H16870" s="116"/>
      <c r="I16870" s="116"/>
      <c r="J16870" s="117"/>
      <c r="K16870" s="117"/>
      <c r="L16870" s="114"/>
      <c r="M16870" s="114"/>
      <c r="N16870" s="114"/>
      <c r="O16870" s="114"/>
      <c r="P16870" s="118"/>
      <c r="Q16870" s="118"/>
      <c r="R16870" s="118"/>
      <c r="S16870" s="118"/>
      <c r="T16870" s="118"/>
      <c r="U16870" s="118"/>
      <c r="V16870" s="118"/>
      <c r="W16870" s="118"/>
      <c r="X16870" s="118"/>
      <c r="Y16870" s="118"/>
      <c r="Z16870" s="118"/>
      <c r="AA16870" s="118"/>
      <c r="AB16870" s="118"/>
    </row>
    <row r="16871" spans="1:28">
      <c r="A16871" s="113"/>
      <c r="B16871" s="113"/>
      <c r="C16871" s="114"/>
      <c r="D16871" s="115"/>
      <c r="E16871" s="115"/>
      <c r="F16871" s="116"/>
      <c r="G16871" s="116"/>
      <c r="H16871" s="116"/>
      <c r="I16871" s="116"/>
      <c r="J16871" s="117"/>
      <c r="K16871" s="117"/>
      <c r="L16871" s="114"/>
      <c r="M16871" s="114"/>
      <c r="N16871" s="114"/>
      <c r="O16871" s="114"/>
      <c r="P16871" s="118"/>
      <c r="Q16871" s="118"/>
      <c r="R16871" s="118"/>
      <c r="S16871" s="118"/>
      <c r="T16871" s="118"/>
      <c r="U16871" s="118"/>
      <c r="V16871" s="118"/>
      <c r="W16871" s="118"/>
      <c r="X16871" s="118"/>
      <c r="Y16871" s="118"/>
      <c r="Z16871" s="118"/>
      <c r="AA16871" s="118"/>
      <c r="AB16871" s="118"/>
    </row>
    <row r="16872" spans="1:28">
      <c r="A16872" s="113"/>
      <c r="B16872" s="113"/>
      <c r="C16872" s="114"/>
      <c r="D16872" s="115"/>
      <c r="E16872" s="115"/>
      <c r="F16872" s="116"/>
      <c r="G16872" s="116"/>
      <c r="H16872" s="116"/>
      <c r="I16872" s="116"/>
      <c r="J16872" s="117"/>
      <c r="K16872" s="117"/>
      <c r="L16872" s="114"/>
      <c r="M16872" s="114"/>
      <c r="N16872" s="114"/>
      <c r="O16872" s="114"/>
      <c r="P16872" s="118"/>
      <c r="Q16872" s="118"/>
      <c r="R16872" s="118"/>
      <c r="S16872" s="118"/>
      <c r="T16872" s="118"/>
      <c r="U16872" s="118"/>
      <c r="V16872" s="118"/>
      <c r="W16872" s="118"/>
      <c r="X16872" s="118"/>
      <c r="Y16872" s="118"/>
      <c r="Z16872" s="118"/>
      <c r="AA16872" s="118"/>
      <c r="AB16872" s="118"/>
    </row>
    <row r="16873" spans="1:28">
      <c r="A16873" s="113"/>
      <c r="B16873" s="113"/>
      <c r="C16873" s="114"/>
      <c r="D16873" s="115"/>
      <c r="E16873" s="115"/>
      <c r="F16873" s="116"/>
      <c r="G16873" s="116"/>
      <c r="H16873" s="116"/>
      <c r="I16873" s="116"/>
      <c r="J16873" s="117"/>
      <c r="K16873" s="117"/>
      <c r="L16873" s="114"/>
      <c r="M16873" s="114"/>
      <c r="N16873" s="114"/>
      <c r="O16873" s="114"/>
      <c r="P16873" s="118"/>
      <c r="Q16873" s="118"/>
      <c r="R16873" s="118"/>
      <c r="S16873" s="118"/>
      <c r="T16873" s="118"/>
      <c r="U16873" s="118"/>
      <c r="V16873" s="118"/>
      <c r="W16873" s="118"/>
      <c r="X16873" s="118"/>
      <c r="Y16873" s="118"/>
      <c r="Z16873" s="118"/>
      <c r="AA16873" s="118"/>
      <c r="AB16873" s="118"/>
    </row>
    <row r="16874" spans="1:28">
      <c r="A16874" s="113"/>
      <c r="B16874" s="113"/>
      <c r="C16874" s="114"/>
      <c r="D16874" s="115"/>
      <c r="E16874" s="115"/>
      <c r="F16874" s="116"/>
      <c r="G16874" s="116"/>
      <c r="H16874" s="116"/>
      <c r="I16874" s="116"/>
      <c r="J16874" s="117"/>
      <c r="K16874" s="117"/>
      <c r="L16874" s="114"/>
      <c r="M16874" s="114"/>
      <c r="N16874" s="114"/>
      <c r="O16874" s="114"/>
      <c r="P16874" s="118"/>
      <c r="Q16874" s="118"/>
      <c r="R16874" s="118"/>
      <c r="S16874" s="118"/>
      <c r="T16874" s="118"/>
      <c r="U16874" s="118"/>
      <c r="V16874" s="118"/>
      <c r="W16874" s="118"/>
      <c r="X16874" s="118"/>
      <c r="Y16874" s="118"/>
      <c r="Z16874" s="118"/>
      <c r="AA16874" s="118"/>
      <c r="AB16874" s="118"/>
    </row>
    <row r="16875" spans="1:28">
      <c r="A16875" s="113"/>
      <c r="B16875" s="113"/>
      <c r="C16875" s="114"/>
      <c r="D16875" s="115"/>
      <c r="E16875" s="115"/>
      <c r="F16875" s="116"/>
      <c r="G16875" s="116"/>
      <c r="H16875" s="116"/>
      <c r="I16875" s="116"/>
      <c r="J16875" s="117"/>
      <c r="K16875" s="117"/>
      <c r="L16875" s="114"/>
      <c r="M16875" s="114"/>
      <c r="N16875" s="114"/>
      <c r="O16875" s="114"/>
      <c r="P16875" s="118"/>
      <c r="Q16875" s="118"/>
      <c r="R16875" s="118"/>
      <c r="S16875" s="118"/>
      <c r="T16875" s="118"/>
      <c r="U16875" s="118"/>
      <c r="V16875" s="118"/>
      <c r="W16875" s="118"/>
      <c r="X16875" s="118"/>
      <c r="Y16875" s="118"/>
      <c r="Z16875" s="118"/>
      <c r="AA16875" s="118"/>
      <c r="AB16875" s="118"/>
    </row>
    <row r="16876" spans="1:28">
      <c r="A16876" s="113"/>
      <c r="B16876" s="113"/>
      <c r="C16876" s="114"/>
      <c r="D16876" s="115"/>
      <c r="E16876" s="115"/>
      <c r="F16876" s="116"/>
      <c r="G16876" s="116"/>
      <c r="H16876" s="116"/>
      <c r="I16876" s="116"/>
      <c r="J16876" s="117"/>
      <c r="K16876" s="117"/>
      <c r="L16876" s="114"/>
      <c r="M16876" s="114"/>
      <c r="N16876" s="114"/>
      <c r="O16876" s="114"/>
      <c r="P16876" s="118"/>
      <c r="Q16876" s="118"/>
      <c r="R16876" s="118"/>
      <c r="S16876" s="118"/>
      <c r="T16876" s="118"/>
      <c r="U16876" s="118"/>
      <c r="V16876" s="118"/>
      <c r="W16876" s="118"/>
      <c r="X16876" s="118"/>
      <c r="Y16876" s="118"/>
      <c r="Z16876" s="118"/>
      <c r="AA16876" s="118"/>
      <c r="AB16876" s="118"/>
    </row>
    <row r="16877" spans="1:28">
      <c r="A16877" s="113"/>
      <c r="B16877" s="113"/>
      <c r="C16877" s="114"/>
      <c r="D16877" s="115"/>
      <c r="E16877" s="115"/>
      <c r="F16877" s="116"/>
      <c r="G16877" s="116"/>
      <c r="H16877" s="116"/>
      <c r="I16877" s="116"/>
      <c r="J16877" s="117"/>
      <c r="K16877" s="117"/>
      <c r="L16877" s="114"/>
      <c r="M16877" s="114"/>
      <c r="N16877" s="114"/>
      <c r="O16877" s="114"/>
      <c r="P16877" s="118"/>
      <c r="Q16877" s="118"/>
      <c r="R16877" s="118"/>
      <c r="S16877" s="118"/>
      <c r="T16877" s="118"/>
      <c r="U16877" s="118"/>
      <c r="V16877" s="118"/>
      <c r="W16877" s="118"/>
      <c r="X16877" s="118"/>
      <c r="Y16877" s="118"/>
      <c r="Z16877" s="118"/>
      <c r="AA16877" s="118"/>
      <c r="AB16877" s="118"/>
    </row>
    <row r="16878" spans="1:28">
      <c r="A16878" s="113"/>
      <c r="B16878" s="113"/>
      <c r="C16878" s="114"/>
      <c r="D16878" s="115"/>
      <c r="E16878" s="115"/>
      <c r="F16878" s="116"/>
      <c r="G16878" s="116"/>
      <c r="H16878" s="116"/>
      <c r="I16878" s="116"/>
      <c r="J16878" s="117"/>
      <c r="K16878" s="117"/>
      <c r="L16878" s="114"/>
      <c r="M16878" s="114"/>
      <c r="N16878" s="114"/>
      <c r="O16878" s="114"/>
      <c r="P16878" s="118"/>
      <c r="Q16878" s="118"/>
      <c r="R16878" s="118"/>
      <c r="S16878" s="118"/>
      <c r="T16878" s="118"/>
      <c r="U16878" s="118"/>
      <c r="V16878" s="118"/>
      <c r="W16878" s="118"/>
      <c r="X16878" s="118"/>
      <c r="Y16878" s="118"/>
      <c r="Z16878" s="118"/>
      <c r="AA16878" s="118"/>
      <c r="AB16878" s="118"/>
    </row>
    <row r="16879" spans="1:28">
      <c r="A16879" s="113"/>
      <c r="B16879" s="113"/>
      <c r="C16879" s="114"/>
      <c r="D16879" s="115"/>
      <c r="E16879" s="115"/>
      <c r="F16879" s="116"/>
      <c r="G16879" s="116"/>
      <c r="H16879" s="116"/>
      <c r="I16879" s="116"/>
      <c r="J16879" s="117"/>
      <c r="K16879" s="117"/>
      <c r="L16879" s="114"/>
      <c r="M16879" s="114"/>
      <c r="N16879" s="114"/>
      <c r="O16879" s="114"/>
      <c r="P16879" s="118"/>
      <c r="Q16879" s="118"/>
      <c r="R16879" s="118"/>
      <c r="S16879" s="118"/>
      <c r="T16879" s="118"/>
      <c r="U16879" s="118"/>
      <c r="V16879" s="118"/>
      <c r="W16879" s="118"/>
      <c r="X16879" s="118"/>
      <c r="Y16879" s="118"/>
      <c r="Z16879" s="118"/>
      <c r="AA16879" s="118"/>
      <c r="AB16879" s="118"/>
    </row>
    <row r="16880" spans="1:28">
      <c r="A16880" s="113"/>
      <c r="B16880" s="113"/>
      <c r="C16880" s="114"/>
      <c r="D16880" s="115"/>
      <c r="E16880" s="115"/>
      <c r="F16880" s="116"/>
      <c r="G16880" s="116"/>
      <c r="H16880" s="116"/>
      <c r="I16880" s="116"/>
      <c r="J16880" s="117"/>
      <c r="K16880" s="117"/>
      <c r="L16880" s="114"/>
      <c r="M16880" s="114"/>
      <c r="N16880" s="114"/>
      <c r="O16880" s="114"/>
      <c r="P16880" s="118"/>
      <c r="Q16880" s="118"/>
      <c r="R16880" s="118"/>
      <c r="S16880" s="118"/>
      <c r="T16880" s="118"/>
      <c r="U16880" s="118"/>
      <c r="V16880" s="118"/>
      <c r="W16880" s="118"/>
      <c r="X16880" s="118"/>
      <c r="Y16880" s="118"/>
      <c r="Z16880" s="118"/>
      <c r="AA16880" s="118"/>
      <c r="AB16880" s="118"/>
    </row>
    <row r="16881" spans="1:28">
      <c r="A16881" s="113"/>
      <c r="B16881" s="113"/>
      <c r="C16881" s="114"/>
      <c r="D16881" s="115"/>
      <c r="E16881" s="115"/>
      <c r="F16881" s="116"/>
      <c r="G16881" s="116"/>
      <c r="H16881" s="116"/>
      <c r="I16881" s="116"/>
      <c r="J16881" s="117"/>
      <c r="K16881" s="117"/>
      <c r="L16881" s="114"/>
      <c r="M16881" s="114"/>
      <c r="N16881" s="114"/>
      <c r="O16881" s="114"/>
      <c r="P16881" s="118"/>
      <c r="Q16881" s="118"/>
      <c r="R16881" s="118"/>
      <c r="S16881" s="118"/>
      <c r="T16881" s="118"/>
      <c r="U16881" s="118"/>
      <c r="V16881" s="118"/>
      <c r="W16881" s="118"/>
      <c r="X16881" s="118"/>
      <c r="Y16881" s="118"/>
      <c r="Z16881" s="118"/>
      <c r="AA16881" s="118"/>
      <c r="AB16881" s="118"/>
    </row>
    <row r="16882" spans="1:28">
      <c r="A16882" s="113"/>
      <c r="B16882" s="113"/>
      <c r="C16882" s="114"/>
      <c r="D16882" s="115"/>
      <c r="E16882" s="115"/>
      <c r="F16882" s="116"/>
      <c r="G16882" s="116"/>
      <c r="H16882" s="116"/>
      <c r="I16882" s="116"/>
      <c r="J16882" s="117"/>
      <c r="K16882" s="117"/>
      <c r="L16882" s="114"/>
      <c r="M16882" s="114"/>
      <c r="N16882" s="114"/>
      <c r="O16882" s="114"/>
      <c r="P16882" s="118"/>
      <c r="Q16882" s="118"/>
      <c r="R16882" s="118"/>
      <c r="S16882" s="118"/>
      <c r="T16882" s="118"/>
      <c r="U16882" s="118"/>
      <c r="V16882" s="118"/>
      <c r="W16882" s="118"/>
      <c r="X16882" s="118"/>
      <c r="Y16882" s="118"/>
      <c r="Z16882" s="118"/>
      <c r="AA16882" s="118"/>
      <c r="AB16882" s="118"/>
    </row>
    <row r="16883" spans="1:28">
      <c r="A16883" s="113"/>
      <c r="B16883" s="113"/>
      <c r="C16883" s="114"/>
      <c r="D16883" s="115"/>
      <c r="E16883" s="115"/>
      <c r="F16883" s="116"/>
      <c r="G16883" s="116"/>
      <c r="H16883" s="116"/>
      <c r="I16883" s="116"/>
      <c r="J16883" s="117"/>
      <c r="K16883" s="117"/>
      <c r="L16883" s="114"/>
      <c r="M16883" s="114"/>
      <c r="N16883" s="114"/>
      <c r="O16883" s="114"/>
      <c r="P16883" s="118"/>
      <c r="Q16883" s="118"/>
      <c r="R16883" s="118"/>
      <c r="S16883" s="118"/>
      <c r="T16883" s="118"/>
      <c r="U16883" s="118"/>
      <c r="V16883" s="118"/>
      <c r="W16883" s="118"/>
      <c r="X16883" s="118"/>
      <c r="Y16883" s="118"/>
      <c r="Z16883" s="118"/>
      <c r="AA16883" s="118"/>
      <c r="AB16883" s="118"/>
    </row>
    <row r="16884" spans="1:28">
      <c r="A16884" s="113"/>
      <c r="B16884" s="113"/>
      <c r="C16884" s="114"/>
      <c r="D16884" s="115"/>
      <c r="E16884" s="115"/>
      <c r="F16884" s="116"/>
      <c r="G16884" s="116"/>
      <c r="H16884" s="116"/>
      <c r="I16884" s="116"/>
      <c r="J16884" s="117"/>
      <c r="K16884" s="117"/>
      <c r="L16884" s="114"/>
      <c r="M16884" s="114"/>
      <c r="N16884" s="114"/>
      <c r="O16884" s="114"/>
      <c r="P16884" s="118"/>
      <c r="Q16884" s="118"/>
      <c r="R16884" s="118"/>
      <c r="S16884" s="118"/>
      <c r="T16884" s="118"/>
      <c r="U16884" s="118"/>
      <c r="V16884" s="118"/>
      <c r="W16884" s="118"/>
      <c r="X16884" s="118"/>
      <c r="Y16884" s="118"/>
      <c r="Z16884" s="118"/>
      <c r="AA16884" s="118"/>
      <c r="AB16884" s="118"/>
    </row>
    <row r="16885" spans="1:28">
      <c r="A16885" s="113"/>
      <c r="B16885" s="113"/>
      <c r="C16885" s="114"/>
      <c r="D16885" s="115"/>
      <c r="E16885" s="115"/>
      <c r="F16885" s="116"/>
      <c r="G16885" s="116"/>
      <c r="H16885" s="116"/>
      <c r="I16885" s="116"/>
      <c r="J16885" s="117"/>
      <c r="K16885" s="117"/>
      <c r="L16885" s="114"/>
      <c r="M16885" s="114"/>
      <c r="N16885" s="114"/>
      <c r="O16885" s="114"/>
      <c r="P16885" s="118"/>
      <c r="Q16885" s="118"/>
      <c r="R16885" s="118"/>
      <c r="S16885" s="118"/>
      <c r="T16885" s="118"/>
      <c r="U16885" s="118"/>
      <c r="V16885" s="118"/>
      <c r="W16885" s="118"/>
      <c r="X16885" s="118"/>
      <c r="Y16885" s="118"/>
      <c r="Z16885" s="118"/>
      <c r="AA16885" s="118"/>
      <c r="AB16885" s="118"/>
    </row>
    <row r="16886" spans="1:28">
      <c r="A16886" s="113"/>
      <c r="B16886" s="113"/>
      <c r="C16886" s="114"/>
      <c r="D16886" s="115"/>
      <c r="E16886" s="115"/>
      <c r="F16886" s="116"/>
      <c r="G16886" s="116"/>
      <c r="H16886" s="116"/>
      <c r="I16886" s="116"/>
      <c r="J16886" s="117"/>
      <c r="K16886" s="117"/>
      <c r="L16886" s="114"/>
      <c r="M16886" s="114"/>
      <c r="N16886" s="114"/>
      <c r="O16886" s="114"/>
      <c r="P16886" s="118"/>
      <c r="Q16886" s="118"/>
      <c r="R16886" s="118"/>
      <c r="S16886" s="118"/>
      <c r="T16886" s="118"/>
      <c r="U16886" s="118"/>
      <c r="V16886" s="118"/>
      <c r="W16886" s="118"/>
      <c r="X16886" s="118"/>
      <c r="Y16886" s="118"/>
      <c r="Z16886" s="118"/>
      <c r="AA16886" s="118"/>
      <c r="AB16886" s="118"/>
    </row>
    <row r="16887" spans="1:28">
      <c r="A16887" s="113"/>
      <c r="B16887" s="113"/>
      <c r="C16887" s="114"/>
      <c r="D16887" s="115"/>
      <c r="E16887" s="115"/>
      <c r="F16887" s="116"/>
      <c r="G16887" s="116"/>
      <c r="H16887" s="116"/>
      <c r="I16887" s="116"/>
      <c r="J16887" s="117"/>
      <c r="K16887" s="117"/>
      <c r="L16887" s="114"/>
      <c r="M16887" s="114"/>
      <c r="N16887" s="114"/>
      <c r="O16887" s="114"/>
      <c r="P16887" s="118"/>
      <c r="Q16887" s="118"/>
      <c r="R16887" s="118"/>
      <c r="S16887" s="118"/>
      <c r="T16887" s="118"/>
      <c r="U16887" s="118"/>
      <c r="V16887" s="118"/>
      <c r="W16887" s="118"/>
      <c r="X16887" s="118"/>
      <c r="Y16887" s="118"/>
      <c r="Z16887" s="118"/>
      <c r="AA16887" s="118"/>
      <c r="AB16887" s="118"/>
    </row>
    <row r="16888" spans="1:28">
      <c r="A16888" s="113"/>
      <c r="B16888" s="113"/>
      <c r="C16888" s="114"/>
      <c r="D16888" s="115"/>
      <c r="E16888" s="115"/>
      <c r="F16888" s="116"/>
      <c r="G16888" s="116"/>
      <c r="H16888" s="116"/>
      <c r="I16888" s="116"/>
      <c r="J16888" s="117"/>
      <c r="K16888" s="117"/>
      <c r="L16888" s="114"/>
      <c r="M16888" s="114"/>
      <c r="N16888" s="114"/>
      <c r="O16888" s="114"/>
      <c r="P16888" s="118"/>
      <c r="Q16888" s="118"/>
      <c r="R16888" s="118"/>
      <c r="S16888" s="118"/>
      <c r="T16888" s="118"/>
      <c r="U16888" s="118"/>
      <c r="V16888" s="118"/>
      <c r="W16888" s="118"/>
      <c r="X16888" s="118"/>
      <c r="Y16888" s="118"/>
      <c r="Z16888" s="118"/>
      <c r="AA16888" s="118"/>
      <c r="AB16888" s="118"/>
    </row>
    <row r="16889" spans="1:28">
      <c r="A16889" s="113"/>
      <c r="B16889" s="113"/>
      <c r="C16889" s="114"/>
      <c r="D16889" s="115"/>
      <c r="E16889" s="115"/>
      <c r="F16889" s="116"/>
      <c r="G16889" s="116"/>
      <c r="H16889" s="116"/>
      <c r="I16889" s="116"/>
      <c r="J16889" s="117"/>
      <c r="K16889" s="117"/>
      <c r="L16889" s="114"/>
      <c r="M16889" s="114"/>
      <c r="N16889" s="114"/>
      <c r="O16889" s="114"/>
      <c r="P16889" s="118"/>
      <c r="Q16889" s="118"/>
      <c r="R16889" s="118"/>
      <c r="S16889" s="118"/>
      <c r="T16889" s="118"/>
      <c r="U16889" s="118"/>
      <c r="V16889" s="118"/>
      <c r="W16889" s="118"/>
      <c r="X16889" s="118"/>
      <c r="Y16889" s="118"/>
      <c r="Z16889" s="118"/>
      <c r="AA16889" s="118"/>
      <c r="AB16889" s="118"/>
    </row>
    <row r="16890" spans="1:28">
      <c r="A16890" s="113"/>
      <c r="B16890" s="113"/>
      <c r="C16890" s="114"/>
      <c r="D16890" s="115"/>
      <c r="E16890" s="115"/>
      <c r="F16890" s="116"/>
      <c r="G16890" s="116"/>
      <c r="H16890" s="116"/>
      <c r="I16890" s="116"/>
      <c r="J16890" s="117"/>
      <c r="K16890" s="117"/>
      <c r="L16890" s="114"/>
      <c r="M16890" s="114"/>
      <c r="N16890" s="114"/>
      <c r="O16890" s="114"/>
      <c r="P16890" s="118"/>
      <c r="Q16890" s="118"/>
      <c r="R16890" s="118"/>
      <c r="S16890" s="118"/>
      <c r="T16890" s="118"/>
      <c r="U16890" s="118"/>
      <c r="V16890" s="118"/>
      <c r="W16890" s="118"/>
      <c r="X16890" s="118"/>
      <c r="Y16890" s="118"/>
      <c r="Z16890" s="118"/>
      <c r="AA16890" s="118"/>
      <c r="AB16890" s="118"/>
    </row>
    <row r="16891" spans="1:28">
      <c r="A16891" s="113"/>
      <c r="B16891" s="113"/>
      <c r="C16891" s="114"/>
      <c r="D16891" s="115"/>
      <c r="E16891" s="115"/>
      <c r="F16891" s="116"/>
      <c r="G16891" s="116"/>
      <c r="H16891" s="116"/>
      <c r="I16891" s="116"/>
      <c r="J16891" s="117"/>
      <c r="K16891" s="117"/>
      <c r="L16891" s="114"/>
      <c r="M16891" s="114"/>
      <c r="N16891" s="114"/>
      <c r="O16891" s="114"/>
      <c r="P16891" s="118"/>
      <c r="Q16891" s="118"/>
      <c r="R16891" s="118"/>
      <c r="S16891" s="118"/>
      <c r="T16891" s="118"/>
      <c r="U16891" s="118"/>
      <c r="V16891" s="118"/>
      <c r="W16891" s="118"/>
      <c r="X16891" s="118"/>
      <c r="Y16891" s="118"/>
      <c r="Z16891" s="118"/>
      <c r="AA16891" s="118"/>
      <c r="AB16891" s="118"/>
    </row>
    <row r="16892" spans="1:28">
      <c r="A16892" s="113"/>
      <c r="B16892" s="113"/>
      <c r="C16892" s="114"/>
      <c r="D16892" s="115"/>
      <c r="E16892" s="115"/>
      <c r="F16892" s="116"/>
      <c r="G16892" s="116"/>
      <c r="H16892" s="116"/>
      <c r="I16892" s="116"/>
      <c r="J16892" s="117"/>
      <c r="K16892" s="117"/>
      <c r="L16892" s="114"/>
      <c r="M16892" s="114"/>
      <c r="N16892" s="114"/>
      <c r="O16892" s="114"/>
      <c r="P16892" s="118"/>
      <c r="Q16892" s="118"/>
      <c r="R16892" s="118"/>
      <c r="S16892" s="118"/>
      <c r="T16892" s="118"/>
      <c r="U16892" s="118"/>
      <c r="V16892" s="118"/>
      <c r="W16892" s="118"/>
      <c r="X16892" s="118"/>
      <c r="Y16892" s="118"/>
      <c r="Z16892" s="118"/>
      <c r="AA16892" s="118"/>
      <c r="AB16892" s="118"/>
    </row>
    <row r="16893" spans="1:28">
      <c r="A16893" s="113"/>
      <c r="B16893" s="113"/>
      <c r="C16893" s="114"/>
      <c r="D16893" s="115"/>
      <c r="E16893" s="115"/>
      <c r="F16893" s="116"/>
      <c r="G16893" s="116"/>
      <c r="H16893" s="116"/>
      <c r="I16893" s="116"/>
      <c r="J16893" s="117"/>
      <c r="K16893" s="117"/>
      <c r="L16893" s="114"/>
      <c r="M16893" s="114"/>
      <c r="N16893" s="114"/>
      <c r="O16893" s="114"/>
      <c r="P16893" s="118"/>
      <c r="Q16893" s="118"/>
      <c r="R16893" s="118"/>
      <c r="S16893" s="118"/>
      <c r="T16893" s="118"/>
      <c r="U16893" s="118"/>
      <c r="V16893" s="118"/>
      <c r="W16893" s="118"/>
      <c r="X16893" s="118"/>
      <c r="Y16893" s="118"/>
      <c r="Z16893" s="118"/>
      <c r="AA16893" s="118"/>
      <c r="AB16893" s="118"/>
    </row>
    <row r="16894" spans="1:28">
      <c r="A16894" s="113"/>
      <c r="B16894" s="113"/>
      <c r="C16894" s="114"/>
      <c r="D16894" s="115"/>
      <c r="E16894" s="115"/>
      <c r="F16894" s="116"/>
      <c r="G16894" s="116"/>
      <c r="H16894" s="116"/>
      <c r="I16894" s="116"/>
      <c r="J16894" s="117"/>
      <c r="K16894" s="117"/>
      <c r="L16894" s="114"/>
      <c r="M16894" s="114"/>
      <c r="N16894" s="114"/>
      <c r="O16894" s="114"/>
      <c r="P16894" s="118"/>
      <c r="Q16894" s="118"/>
      <c r="R16894" s="118"/>
      <c r="S16894" s="118"/>
      <c r="T16894" s="118"/>
      <c r="U16894" s="118"/>
      <c r="V16894" s="118"/>
      <c r="W16894" s="118"/>
      <c r="X16894" s="118"/>
      <c r="Y16894" s="118"/>
      <c r="Z16894" s="118"/>
      <c r="AA16894" s="118"/>
      <c r="AB16894" s="118"/>
    </row>
    <row r="16895" spans="1:28">
      <c r="A16895" s="113"/>
      <c r="B16895" s="113"/>
      <c r="C16895" s="114"/>
      <c r="D16895" s="115"/>
      <c r="E16895" s="115"/>
      <c r="F16895" s="116"/>
      <c r="G16895" s="116"/>
      <c r="H16895" s="116"/>
      <c r="I16895" s="116"/>
      <c r="J16895" s="117"/>
      <c r="K16895" s="117"/>
      <c r="L16895" s="114"/>
      <c r="M16895" s="114"/>
      <c r="N16895" s="114"/>
      <c r="O16895" s="114"/>
      <c r="P16895" s="118"/>
      <c r="Q16895" s="118"/>
      <c r="R16895" s="118"/>
      <c r="S16895" s="118"/>
      <c r="T16895" s="118"/>
      <c r="U16895" s="118"/>
      <c r="V16895" s="118"/>
      <c r="W16895" s="118"/>
      <c r="X16895" s="118"/>
      <c r="Y16895" s="118"/>
      <c r="Z16895" s="118"/>
      <c r="AA16895" s="118"/>
      <c r="AB16895" s="118"/>
    </row>
    <row r="16896" spans="1:28">
      <c r="A16896" s="113"/>
      <c r="B16896" s="113"/>
      <c r="C16896" s="114"/>
      <c r="D16896" s="115"/>
      <c r="E16896" s="115"/>
      <c r="F16896" s="116"/>
      <c r="G16896" s="116"/>
      <c r="H16896" s="116"/>
      <c r="I16896" s="116"/>
      <c r="J16896" s="117"/>
      <c r="K16896" s="117"/>
      <c r="L16896" s="114"/>
      <c r="M16896" s="114"/>
      <c r="N16896" s="114"/>
      <c r="O16896" s="114"/>
      <c r="P16896" s="118"/>
      <c r="Q16896" s="118"/>
      <c r="R16896" s="118"/>
      <c r="S16896" s="118"/>
      <c r="T16896" s="118"/>
      <c r="U16896" s="118"/>
      <c r="V16896" s="118"/>
      <c r="W16896" s="118"/>
      <c r="X16896" s="118"/>
      <c r="Y16896" s="118"/>
      <c r="Z16896" s="118"/>
      <c r="AA16896" s="118"/>
      <c r="AB16896" s="118"/>
    </row>
    <row r="16897" spans="1:28">
      <c r="A16897" s="113"/>
      <c r="B16897" s="113"/>
      <c r="C16897" s="114"/>
      <c r="D16897" s="115"/>
      <c r="E16897" s="115"/>
      <c r="F16897" s="116"/>
      <c r="G16897" s="116"/>
      <c r="H16897" s="116"/>
      <c r="I16897" s="116"/>
      <c r="J16897" s="117"/>
      <c r="K16897" s="117"/>
      <c r="L16897" s="114"/>
      <c r="M16897" s="114"/>
      <c r="N16897" s="114"/>
      <c r="O16897" s="114"/>
      <c r="P16897" s="118"/>
      <c r="Q16897" s="118"/>
      <c r="R16897" s="118"/>
      <c r="S16897" s="118"/>
      <c r="T16897" s="118"/>
      <c r="U16897" s="118"/>
      <c r="V16897" s="118"/>
      <c r="W16897" s="118"/>
      <c r="X16897" s="118"/>
      <c r="Y16897" s="118"/>
      <c r="Z16897" s="118"/>
      <c r="AA16897" s="118"/>
      <c r="AB16897" s="118"/>
    </row>
    <row r="16898" spans="1:28">
      <c r="A16898" s="113"/>
      <c r="B16898" s="113"/>
      <c r="C16898" s="114"/>
      <c r="D16898" s="115"/>
      <c r="E16898" s="115"/>
      <c r="F16898" s="116"/>
      <c r="G16898" s="116"/>
      <c r="H16898" s="116"/>
      <c r="I16898" s="116"/>
      <c r="J16898" s="117"/>
      <c r="K16898" s="117"/>
      <c r="L16898" s="114"/>
      <c r="M16898" s="114"/>
      <c r="N16898" s="114"/>
      <c r="O16898" s="114"/>
      <c r="P16898" s="118"/>
      <c r="Q16898" s="118"/>
      <c r="R16898" s="118"/>
      <c r="S16898" s="118"/>
      <c r="T16898" s="118"/>
      <c r="U16898" s="118"/>
      <c r="V16898" s="118"/>
      <c r="W16898" s="118"/>
      <c r="X16898" s="118"/>
      <c r="Y16898" s="118"/>
      <c r="Z16898" s="118"/>
      <c r="AA16898" s="118"/>
      <c r="AB16898" s="118"/>
    </row>
    <row r="16899" spans="1:28">
      <c r="A16899" s="113"/>
      <c r="B16899" s="113"/>
      <c r="C16899" s="114"/>
      <c r="D16899" s="115"/>
      <c r="E16899" s="115"/>
      <c r="F16899" s="116"/>
      <c r="G16899" s="116"/>
      <c r="H16899" s="116"/>
      <c r="I16899" s="116"/>
      <c r="J16899" s="117"/>
      <c r="K16899" s="117"/>
      <c r="L16899" s="114"/>
      <c r="M16899" s="114"/>
      <c r="N16899" s="114"/>
      <c r="O16899" s="114"/>
      <c r="P16899" s="118"/>
      <c r="Q16899" s="118"/>
      <c r="R16899" s="118"/>
      <c r="S16899" s="118"/>
      <c r="T16899" s="118"/>
      <c r="U16899" s="118"/>
      <c r="V16899" s="118"/>
      <c r="W16899" s="118"/>
      <c r="X16899" s="118"/>
      <c r="Y16899" s="118"/>
      <c r="Z16899" s="118"/>
      <c r="AA16899" s="118"/>
      <c r="AB16899" s="118"/>
    </row>
    <row r="16900" spans="1:28">
      <c r="A16900" s="113"/>
      <c r="B16900" s="113"/>
      <c r="C16900" s="114"/>
      <c r="D16900" s="115"/>
      <c r="E16900" s="115"/>
      <c r="F16900" s="116"/>
      <c r="G16900" s="116"/>
      <c r="H16900" s="116"/>
      <c r="I16900" s="116"/>
      <c r="J16900" s="117"/>
      <c r="K16900" s="117"/>
      <c r="L16900" s="114"/>
      <c r="M16900" s="114"/>
      <c r="N16900" s="114"/>
      <c r="O16900" s="114"/>
      <c r="P16900" s="118"/>
      <c r="Q16900" s="118"/>
      <c r="R16900" s="118"/>
      <c r="S16900" s="118"/>
      <c r="T16900" s="118"/>
      <c r="U16900" s="118"/>
      <c r="V16900" s="118"/>
      <c r="W16900" s="118"/>
      <c r="X16900" s="118"/>
      <c r="Y16900" s="118"/>
      <c r="Z16900" s="118"/>
      <c r="AA16900" s="118"/>
      <c r="AB16900" s="118"/>
    </row>
    <row r="16901" spans="1:28">
      <c r="A16901" s="113"/>
      <c r="B16901" s="113"/>
      <c r="C16901" s="114"/>
      <c r="D16901" s="115"/>
      <c r="E16901" s="115"/>
      <c r="F16901" s="116"/>
      <c r="G16901" s="116"/>
      <c r="H16901" s="116"/>
      <c r="I16901" s="116"/>
      <c r="J16901" s="117"/>
      <c r="K16901" s="117"/>
      <c r="L16901" s="114"/>
      <c r="M16901" s="114"/>
      <c r="N16901" s="114"/>
      <c r="O16901" s="114"/>
      <c r="P16901" s="118"/>
      <c r="Q16901" s="118"/>
      <c r="R16901" s="118"/>
      <c r="S16901" s="118"/>
      <c r="T16901" s="118"/>
      <c r="U16901" s="118"/>
      <c r="V16901" s="118"/>
      <c r="W16901" s="118"/>
      <c r="X16901" s="118"/>
      <c r="Y16901" s="118"/>
      <c r="Z16901" s="118"/>
      <c r="AA16901" s="118"/>
      <c r="AB16901" s="118"/>
    </row>
    <row r="16902" spans="1:28">
      <c r="A16902" s="113"/>
      <c r="B16902" s="113"/>
      <c r="C16902" s="114"/>
      <c r="D16902" s="115"/>
      <c r="E16902" s="115"/>
      <c r="F16902" s="116"/>
      <c r="G16902" s="116"/>
      <c r="H16902" s="116"/>
      <c r="I16902" s="116"/>
      <c r="J16902" s="117"/>
      <c r="K16902" s="117"/>
      <c r="L16902" s="114"/>
      <c r="M16902" s="114"/>
      <c r="N16902" s="114"/>
      <c r="O16902" s="114"/>
      <c r="P16902" s="118"/>
      <c r="Q16902" s="118"/>
      <c r="R16902" s="118"/>
      <c r="S16902" s="118"/>
      <c r="T16902" s="118"/>
      <c r="U16902" s="118"/>
      <c r="V16902" s="118"/>
      <c r="W16902" s="118"/>
      <c r="X16902" s="118"/>
      <c r="Y16902" s="118"/>
      <c r="Z16902" s="118"/>
      <c r="AA16902" s="118"/>
      <c r="AB16902" s="118"/>
    </row>
    <row r="16903" spans="1:28">
      <c r="A16903" s="113"/>
      <c r="B16903" s="113"/>
      <c r="C16903" s="114"/>
      <c r="D16903" s="115"/>
      <c r="E16903" s="115"/>
      <c r="F16903" s="116"/>
      <c r="G16903" s="116"/>
      <c r="H16903" s="116"/>
      <c r="I16903" s="116"/>
      <c r="J16903" s="117"/>
      <c r="K16903" s="117"/>
      <c r="L16903" s="114"/>
      <c r="M16903" s="114"/>
      <c r="N16903" s="114"/>
      <c r="O16903" s="114"/>
      <c r="P16903" s="118"/>
      <c r="Q16903" s="118"/>
      <c r="R16903" s="118"/>
      <c r="S16903" s="118"/>
      <c r="T16903" s="118"/>
      <c r="U16903" s="118"/>
      <c r="V16903" s="118"/>
      <c r="W16903" s="118"/>
      <c r="X16903" s="118"/>
      <c r="Y16903" s="118"/>
      <c r="Z16903" s="118"/>
      <c r="AA16903" s="118"/>
      <c r="AB16903" s="118"/>
    </row>
    <row r="16904" spans="1:28">
      <c r="A16904" s="113"/>
      <c r="B16904" s="113"/>
      <c r="C16904" s="114"/>
      <c r="D16904" s="115"/>
      <c r="E16904" s="115"/>
      <c r="F16904" s="116"/>
      <c r="G16904" s="116"/>
      <c r="H16904" s="116"/>
      <c r="I16904" s="116"/>
      <c r="J16904" s="117"/>
      <c r="K16904" s="117"/>
      <c r="L16904" s="114"/>
      <c r="M16904" s="114"/>
      <c r="N16904" s="114"/>
      <c r="O16904" s="114"/>
      <c r="P16904" s="118"/>
      <c r="Q16904" s="118"/>
      <c r="R16904" s="118"/>
      <c r="S16904" s="118"/>
      <c r="T16904" s="118"/>
      <c r="U16904" s="118"/>
      <c r="V16904" s="118"/>
      <c r="W16904" s="118"/>
      <c r="X16904" s="118"/>
      <c r="Y16904" s="118"/>
      <c r="Z16904" s="118"/>
      <c r="AA16904" s="118"/>
      <c r="AB16904" s="118"/>
    </row>
    <row r="16905" spans="1:28">
      <c r="A16905" s="113"/>
      <c r="B16905" s="113"/>
      <c r="C16905" s="114"/>
      <c r="D16905" s="115"/>
      <c r="E16905" s="115"/>
      <c r="F16905" s="116"/>
      <c r="G16905" s="116"/>
      <c r="H16905" s="116"/>
      <c r="I16905" s="116"/>
      <c r="J16905" s="117"/>
      <c r="K16905" s="117"/>
      <c r="L16905" s="114"/>
      <c r="M16905" s="114"/>
      <c r="N16905" s="114"/>
      <c r="O16905" s="114"/>
      <c r="P16905" s="118"/>
      <c r="Q16905" s="118"/>
      <c r="R16905" s="118"/>
      <c r="S16905" s="118"/>
      <c r="T16905" s="118"/>
      <c r="U16905" s="118"/>
      <c r="V16905" s="118"/>
      <c r="W16905" s="118"/>
      <c r="X16905" s="118"/>
      <c r="Y16905" s="118"/>
      <c r="Z16905" s="118"/>
      <c r="AA16905" s="118"/>
      <c r="AB16905" s="118"/>
    </row>
    <row r="16906" spans="1:28">
      <c r="A16906" s="113"/>
      <c r="B16906" s="113"/>
      <c r="C16906" s="114"/>
      <c r="D16906" s="115"/>
      <c r="E16906" s="115"/>
      <c r="F16906" s="116"/>
      <c r="G16906" s="116"/>
      <c r="H16906" s="116"/>
      <c r="I16906" s="116"/>
      <c r="J16906" s="117"/>
      <c r="K16906" s="117"/>
      <c r="L16906" s="114"/>
      <c r="M16906" s="114"/>
      <c r="N16906" s="114"/>
      <c r="O16906" s="114"/>
      <c r="P16906" s="118"/>
      <c r="Q16906" s="118"/>
      <c r="R16906" s="118"/>
      <c r="S16906" s="118"/>
      <c r="T16906" s="118"/>
      <c r="U16906" s="118"/>
      <c r="V16906" s="118"/>
      <c r="W16906" s="118"/>
      <c r="X16906" s="118"/>
      <c r="Y16906" s="118"/>
      <c r="Z16906" s="118"/>
      <c r="AA16906" s="118"/>
      <c r="AB16906" s="118"/>
    </row>
    <row r="16907" spans="1:28">
      <c r="A16907" s="113"/>
      <c r="B16907" s="113"/>
      <c r="C16907" s="114"/>
      <c r="D16907" s="115"/>
      <c r="E16907" s="115"/>
      <c r="F16907" s="116"/>
      <c r="G16907" s="116"/>
      <c r="H16907" s="116"/>
      <c r="I16907" s="116"/>
      <c r="J16907" s="117"/>
      <c r="K16907" s="117"/>
      <c r="L16907" s="114"/>
      <c r="M16907" s="114"/>
      <c r="N16907" s="114"/>
      <c r="O16907" s="114"/>
      <c r="P16907" s="118"/>
      <c r="Q16907" s="118"/>
      <c r="R16907" s="118"/>
      <c r="S16907" s="118"/>
      <c r="T16907" s="118"/>
      <c r="U16907" s="118"/>
      <c r="V16907" s="118"/>
      <c r="W16907" s="118"/>
      <c r="X16907" s="118"/>
      <c r="Y16907" s="118"/>
      <c r="Z16907" s="118"/>
      <c r="AA16907" s="118"/>
      <c r="AB16907" s="118"/>
    </row>
    <row r="16908" spans="1:28">
      <c r="A16908" s="113"/>
      <c r="B16908" s="113"/>
      <c r="C16908" s="114"/>
      <c r="D16908" s="115"/>
      <c r="E16908" s="115"/>
      <c r="F16908" s="116"/>
      <c r="G16908" s="116"/>
      <c r="H16908" s="116"/>
      <c r="I16908" s="116"/>
      <c r="J16908" s="117"/>
      <c r="K16908" s="117"/>
      <c r="L16908" s="114"/>
      <c r="M16908" s="114"/>
      <c r="N16908" s="114"/>
      <c r="O16908" s="114"/>
      <c r="P16908" s="118"/>
      <c r="Q16908" s="118"/>
      <c r="R16908" s="118"/>
      <c r="S16908" s="118"/>
      <c r="T16908" s="118"/>
      <c r="U16908" s="118"/>
      <c r="V16908" s="118"/>
      <c r="W16908" s="118"/>
      <c r="X16908" s="118"/>
      <c r="Y16908" s="118"/>
      <c r="Z16908" s="118"/>
      <c r="AA16908" s="118"/>
      <c r="AB16908" s="118"/>
    </row>
    <row r="16909" spans="1:28">
      <c r="A16909" s="113"/>
      <c r="B16909" s="113"/>
      <c r="C16909" s="114"/>
      <c r="D16909" s="115"/>
      <c r="E16909" s="115"/>
      <c r="F16909" s="116"/>
      <c r="G16909" s="116"/>
      <c r="H16909" s="116"/>
      <c r="I16909" s="116"/>
      <c r="J16909" s="117"/>
      <c r="K16909" s="117"/>
      <c r="L16909" s="114"/>
      <c r="M16909" s="114"/>
      <c r="N16909" s="114"/>
      <c r="O16909" s="114"/>
      <c r="P16909" s="118"/>
      <c r="Q16909" s="118"/>
      <c r="R16909" s="118"/>
      <c r="S16909" s="118"/>
      <c r="T16909" s="118"/>
      <c r="U16909" s="118"/>
      <c r="V16909" s="118"/>
      <c r="W16909" s="118"/>
      <c r="X16909" s="118"/>
      <c r="Y16909" s="118"/>
      <c r="Z16909" s="118"/>
      <c r="AA16909" s="118"/>
      <c r="AB16909" s="118"/>
    </row>
    <row r="16910" spans="1:28">
      <c r="A16910" s="113"/>
      <c r="B16910" s="113"/>
      <c r="C16910" s="114"/>
      <c r="D16910" s="115"/>
      <c r="E16910" s="115"/>
      <c r="F16910" s="116"/>
      <c r="G16910" s="116"/>
      <c r="H16910" s="116"/>
      <c r="I16910" s="116"/>
      <c r="J16910" s="117"/>
      <c r="K16910" s="117"/>
      <c r="L16910" s="114"/>
      <c r="M16910" s="114"/>
      <c r="N16910" s="114"/>
      <c r="O16910" s="114"/>
      <c r="P16910" s="118"/>
      <c r="Q16910" s="118"/>
      <c r="R16910" s="118"/>
      <c r="S16910" s="118"/>
      <c r="T16910" s="118"/>
      <c r="U16910" s="118"/>
      <c r="V16910" s="118"/>
      <c r="W16910" s="118"/>
      <c r="X16910" s="118"/>
      <c r="Y16910" s="118"/>
      <c r="Z16910" s="118"/>
      <c r="AA16910" s="118"/>
      <c r="AB16910" s="118"/>
    </row>
    <row r="16911" spans="1:28">
      <c r="A16911" s="113"/>
      <c r="B16911" s="113"/>
      <c r="C16911" s="114"/>
      <c r="D16911" s="115"/>
      <c r="E16911" s="115"/>
      <c r="F16911" s="116"/>
      <c r="G16911" s="116"/>
      <c r="H16911" s="116"/>
      <c r="I16911" s="116"/>
      <c r="J16911" s="117"/>
      <c r="K16911" s="117"/>
      <c r="L16911" s="114"/>
      <c r="M16911" s="114"/>
      <c r="N16911" s="114"/>
      <c r="O16911" s="114"/>
      <c r="P16911" s="118"/>
      <c r="Q16911" s="118"/>
      <c r="R16911" s="118"/>
      <c r="S16911" s="118"/>
      <c r="T16911" s="118"/>
      <c r="U16911" s="118"/>
      <c r="V16911" s="118"/>
      <c r="W16911" s="118"/>
      <c r="X16911" s="118"/>
      <c r="Y16911" s="118"/>
      <c r="Z16911" s="118"/>
      <c r="AA16911" s="118"/>
      <c r="AB16911" s="118"/>
    </row>
    <row r="16912" spans="1:28">
      <c r="A16912" s="113"/>
      <c r="B16912" s="113"/>
      <c r="C16912" s="114"/>
      <c r="D16912" s="115"/>
      <c r="E16912" s="115"/>
      <c r="F16912" s="116"/>
      <c r="G16912" s="116"/>
      <c r="H16912" s="116"/>
      <c r="I16912" s="116"/>
      <c r="J16912" s="117"/>
      <c r="K16912" s="117"/>
      <c r="L16912" s="114"/>
      <c r="M16912" s="114"/>
      <c r="N16912" s="114"/>
      <c r="O16912" s="114"/>
      <c r="P16912" s="118"/>
      <c r="Q16912" s="118"/>
      <c r="R16912" s="118"/>
      <c r="S16912" s="118"/>
      <c r="T16912" s="118"/>
      <c r="U16912" s="118"/>
      <c r="V16912" s="118"/>
      <c r="W16912" s="118"/>
      <c r="X16912" s="118"/>
      <c r="Y16912" s="118"/>
      <c r="Z16912" s="118"/>
      <c r="AA16912" s="118"/>
      <c r="AB16912" s="118"/>
    </row>
    <row r="16913" spans="1:28">
      <c r="A16913" s="113"/>
      <c r="B16913" s="113"/>
      <c r="C16913" s="114"/>
      <c r="D16913" s="115"/>
      <c r="E16913" s="115"/>
      <c r="F16913" s="116"/>
      <c r="G16913" s="116"/>
      <c r="H16913" s="116"/>
      <c r="I16913" s="116"/>
      <c r="J16913" s="117"/>
      <c r="K16913" s="117"/>
      <c r="L16913" s="114"/>
      <c r="M16913" s="114"/>
      <c r="N16913" s="114"/>
      <c r="O16913" s="114"/>
      <c r="P16913" s="118"/>
      <c r="Q16913" s="118"/>
      <c r="R16913" s="118"/>
      <c r="S16913" s="118"/>
      <c r="T16913" s="118"/>
      <c r="U16913" s="118"/>
      <c r="V16913" s="118"/>
      <c r="W16913" s="118"/>
      <c r="X16913" s="118"/>
      <c r="Y16913" s="118"/>
      <c r="Z16913" s="118"/>
      <c r="AA16913" s="118"/>
      <c r="AB16913" s="118"/>
    </row>
    <row r="16914" spans="1:28">
      <c r="A16914" s="113"/>
      <c r="B16914" s="113"/>
      <c r="C16914" s="114"/>
      <c r="D16914" s="115"/>
      <c r="E16914" s="115"/>
      <c r="F16914" s="116"/>
      <c r="G16914" s="116"/>
      <c r="H16914" s="116"/>
      <c r="I16914" s="116"/>
      <c r="J16914" s="117"/>
      <c r="K16914" s="117"/>
      <c r="L16914" s="114"/>
      <c r="M16914" s="114"/>
      <c r="N16914" s="114"/>
      <c r="O16914" s="114"/>
      <c r="P16914" s="118"/>
      <c r="Q16914" s="118"/>
      <c r="R16914" s="118"/>
      <c r="S16914" s="118"/>
      <c r="T16914" s="118"/>
      <c r="U16914" s="118"/>
      <c r="V16914" s="118"/>
      <c r="W16914" s="118"/>
      <c r="X16914" s="118"/>
      <c r="Y16914" s="118"/>
      <c r="Z16914" s="118"/>
      <c r="AA16914" s="118"/>
      <c r="AB16914" s="118"/>
    </row>
    <row r="16915" spans="1:28">
      <c r="A16915" s="113"/>
      <c r="B16915" s="113"/>
      <c r="C16915" s="114"/>
      <c r="D16915" s="115"/>
      <c r="E16915" s="115"/>
      <c r="F16915" s="116"/>
      <c r="G16915" s="116"/>
      <c r="H16915" s="116"/>
      <c r="I16915" s="116"/>
      <c r="J16915" s="117"/>
      <c r="K16915" s="117"/>
      <c r="L16915" s="114"/>
      <c r="M16915" s="114"/>
      <c r="N16915" s="114"/>
      <c r="O16915" s="114"/>
      <c r="P16915" s="118"/>
      <c r="Q16915" s="118"/>
      <c r="R16915" s="118"/>
      <c r="S16915" s="118"/>
      <c r="T16915" s="118"/>
      <c r="U16915" s="118"/>
      <c r="V16915" s="118"/>
      <c r="W16915" s="118"/>
      <c r="X16915" s="118"/>
      <c r="Y16915" s="118"/>
      <c r="Z16915" s="118"/>
      <c r="AA16915" s="118"/>
      <c r="AB16915" s="118"/>
    </row>
    <row r="16916" spans="1:28">
      <c r="A16916" s="113"/>
      <c r="B16916" s="113"/>
      <c r="C16916" s="114"/>
      <c r="D16916" s="115"/>
      <c r="E16916" s="115"/>
      <c r="F16916" s="116"/>
      <c r="G16916" s="116"/>
      <c r="H16916" s="116"/>
      <c r="I16916" s="116"/>
      <c r="J16916" s="117"/>
      <c r="K16916" s="117"/>
      <c r="L16916" s="114"/>
      <c r="M16916" s="114"/>
      <c r="N16916" s="114"/>
      <c r="O16916" s="114"/>
      <c r="P16916" s="118"/>
      <c r="Q16916" s="118"/>
      <c r="R16916" s="118"/>
      <c r="S16916" s="118"/>
      <c r="T16916" s="118"/>
      <c r="U16916" s="118"/>
      <c r="V16916" s="118"/>
      <c r="W16916" s="118"/>
      <c r="X16916" s="118"/>
      <c r="Y16916" s="118"/>
      <c r="Z16916" s="118"/>
      <c r="AA16916" s="118"/>
      <c r="AB16916" s="118"/>
    </row>
    <row r="16917" spans="1:28">
      <c r="A16917" s="113"/>
      <c r="B16917" s="113"/>
      <c r="C16917" s="114"/>
      <c r="D16917" s="115"/>
      <c r="E16917" s="115"/>
      <c r="F16917" s="116"/>
      <c r="G16917" s="116"/>
      <c r="H16917" s="116"/>
      <c r="I16917" s="116"/>
      <c r="J16917" s="117"/>
      <c r="K16917" s="117"/>
      <c r="L16917" s="114"/>
      <c r="M16917" s="114"/>
      <c r="N16917" s="114"/>
      <c r="O16917" s="114"/>
      <c r="P16917" s="118"/>
      <c r="Q16917" s="118"/>
      <c r="R16917" s="118"/>
      <c r="S16917" s="118"/>
      <c r="T16917" s="118"/>
      <c r="U16917" s="118"/>
      <c r="V16917" s="118"/>
      <c r="W16917" s="118"/>
      <c r="X16917" s="118"/>
      <c r="Y16917" s="118"/>
      <c r="Z16917" s="118"/>
      <c r="AA16917" s="118"/>
      <c r="AB16917" s="118"/>
    </row>
    <row r="16918" spans="1:28">
      <c r="A16918" s="113"/>
      <c r="B16918" s="113"/>
      <c r="C16918" s="114"/>
      <c r="D16918" s="115"/>
      <c r="E16918" s="115"/>
      <c r="F16918" s="116"/>
      <c r="G16918" s="116"/>
      <c r="H16918" s="116"/>
      <c r="I16918" s="116"/>
      <c r="J16918" s="117"/>
      <c r="K16918" s="117"/>
      <c r="L16918" s="114"/>
      <c r="M16918" s="114"/>
      <c r="N16918" s="114"/>
      <c r="O16918" s="114"/>
      <c r="P16918" s="118"/>
      <c r="Q16918" s="118"/>
      <c r="R16918" s="118"/>
      <c r="S16918" s="118"/>
      <c r="T16918" s="118"/>
      <c r="U16918" s="118"/>
      <c r="V16918" s="118"/>
      <c r="W16918" s="118"/>
      <c r="X16918" s="118"/>
      <c r="Y16918" s="118"/>
      <c r="Z16918" s="118"/>
      <c r="AA16918" s="118"/>
      <c r="AB16918" s="118"/>
    </row>
    <row r="16919" spans="1:28">
      <c r="A16919" s="113"/>
      <c r="B16919" s="113"/>
      <c r="C16919" s="114"/>
      <c r="D16919" s="115"/>
      <c r="E16919" s="115"/>
      <c r="F16919" s="116"/>
      <c r="G16919" s="116"/>
      <c r="H16919" s="116"/>
      <c r="I16919" s="116"/>
      <c r="J16919" s="117"/>
      <c r="K16919" s="117"/>
      <c r="L16919" s="114"/>
      <c r="M16919" s="114"/>
      <c r="N16919" s="114"/>
      <c r="O16919" s="114"/>
      <c r="P16919" s="118"/>
      <c r="Q16919" s="118"/>
      <c r="R16919" s="118"/>
      <c r="S16919" s="118"/>
      <c r="T16919" s="118"/>
      <c r="U16919" s="118"/>
      <c r="V16919" s="118"/>
      <c r="W16919" s="118"/>
      <c r="X16919" s="118"/>
      <c r="Y16919" s="118"/>
      <c r="Z16919" s="118"/>
      <c r="AA16919" s="118"/>
      <c r="AB16919" s="118"/>
    </row>
    <row r="16920" spans="1:28">
      <c r="A16920" s="113"/>
      <c r="B16920" s="113"/>
      <c r="C16920" s="114"/>
      <c r="D16920" s="115"/>
      <c r="E16920" s="115"/>
      <c r="F16920" s="116"/>
      <c r="G16920" s="116"/>
      <c r="H16920" s="116"/>
      <c r="I16920" s="116"/>
      <c r="J16920" s="117"/>
      <c r="K16920" s="117"/>
      <c r="L16920" s="114"/>
      <c r="M16920" s="114"/>
      <c r="N16920" s="114"/>
      <c r="O16920" s="114"/>
      <c r="P16920" s="118"/>
      <c r="Q16920" s="118"/>
      <c r="R16920" s="118"/>
      <c r="S16920" s="118"/>
      <c r="T16920" s="118"/>
      <c r="U16920" s="118"/>
      <c r="V16920" s="118"/>
      <c r="W16920" s="118"/>
      <c r="X16920" s="118"/>
      <c r="Y16920" s="118"/>
      <c r="Z16920" s="118"/>
      <c r="AA16920" s="118"/>
      <c r="AB16920" s="118"/>
    </row>
    <row r="16921" spans="1:28">
      <c r="A16921" s="113"/>
      <c r="B16921" s="113"/>
      <c r="C16921" s="114"/>
      <c r="D16921" s="115"/>
      <c r="E16921" s="115"/>
      <c r="F16921" s="116"/>
      <c r="G16921" s="116"/>
      <c r="H16921" s="116"/>
      <c r="I16921" s="116"/>
      <c r="J16921" s="117"/>
      <c r="K16921" s="117"/>
      <c r="L16921" s="114"/>
      <c r="M16921" s="114"/>
      <c r="N16921" s="114"/>
      <c r="O16921" s="114"/>
      <c r="P16921" s="118"/>
      <c r="Q16921" s="118"/>
      <c r="R16921" s="118"/>
      <c r="S16921" s="118"/>
      <c r="T16921" s="118"/>
      <c r="U16921" s="118"/>
      <c r="V16921" s="118"/>
      <c r="W16921" s="118"/>
      <c r="X16921" s="118"/>
      <c r="Y16921" s="118"/>
      <c r="Z16921" s="118"/>
      <c r="AA16921" s="118"/>
      <c r="AB16921" s="118"/>
    </row>
    <row r="16922" spans="1:28">
      <c r="A16922" s="113"/>
      <c r="B16922" s="113"/>
      <c r="C16922" s="114"/>
      <c r="D16922" s="115"/>
      <c r="E16922" s="115"/>
      <c r="F16922" s="116"/>
      <c r="G16922" s="116"/>
      <c r="H16922" s="116"/>
      <c r="I16922" s="116"/>
      <c r="J16922" s="117"/>
      <c r="K16922" s="117"/>
      <c r="L16922" s="114"/>
      <c r="M16922" s="114"/>
      <c r="N16922" s="114"/>
      <c r="O16922" s="114"/>
      <c r="P16922" s="118"/>
      <c r="Q16922" s="118"/>
      <c r="R16922" s="118"/>
      <c r="S16922" s="118"/>
      <c r="T16922" s="118"/>
      <c r="U16922" s="118"/>
      <c r="V16922" s="118"/>
      <c r="W16922" s="118"/>
      <c r="X16922" s="118"/>
      <c r="Y16922" s="118"/>
      <c r="Z16922" s="118"/>
      <c r="AA16922" s="118"/>
      <c r="AB16922" s="118"/>
    </row>
    <row r="16923" spans="1:28">
      <c r="A16923" s="113"/>
      <c r="B16923" s="113"/>
      <c r="C16923" s="114"/>
      <c r="D16923" s="115"/>
      <c r="E16923" s="115"/>
      <c r="F16923" s="116"/>
      <c r="G16923" s="116"/>
      <c r="H16923" s="116"/>
      <c r="I16923" s="116"/>
      <c r="J16923" s="117"/>
      <c r="K16923" s="117"/>
      <c r="L16923" s="114"/>
      <c r="M16923" s="114"/>
      <c r="N16923" s="114"/>
      <c r="O16923" s="114"/>
      <c r="P16923" s="118"/>
      <c r="Q16923" s="118"/>
      <c r="R16923" s="118"/>
      <c r="S16923" s="118"/>
      <c r="T16923" s="118"/>
      <c r="U16923" s="118"/>
      <c r="V16923" s="118"/>
      <c r="W16923" s="118"/>
      <c r="X16923" s="118"/>
      <c r="Y16923" s="118"/>
      <c r="Z16923" s="118"/>
      <c r="AA16923" s="118"/>
      <c r="AB16923" s="118"/>
    </row>
    <row r="16924" spans="1:28">
      <c r="A16924" s="113"/>
      <c r="B16924" s="113"/>
      <c r="C16924" s="114"/>
      <c r="D16924" s="115"/>
      <c r="E16924" s="115"/>
      <c r="F16924" s="116"/>
      <c r="G16924" s="116"/>
      <c r="H16924" s="116"/>
      <c r="I16924" s="116"/>
      <c r="J16924" s="117"/>
      <c r="K16924" s="117"/>
      <c r="L16924" s="114"/>
      <c r="M16924" s="114"/>
      <c r="N16924" s="114"/>
      <c r="O16924" s="114"/>
      <c r="P16924" s="118"/>
      <c r="Q16924" s="118"/>
      <c r="R16924" s="118"/>
      <c r="S16924" s="118"/>
      <c r="T16924" s="118"/>
      <c r="U16924" s="118"/>
      <c r="V16924" s="118"/>
      <c r="W16924" s="118"/>
      <c r="X16924" s="118"/>
      <c r="Y16924" s="118"/>
      <c r="Z16924" s="118"/>
      <c r="AA16924" s="118"/>
      <c r="AB16924" s="118"/>
    </row>
    <row r="16925" spans="1:28">
      <c r="A16925" s="113"/>
      <c r="B16925" s="113"/>
      <c r="C16925" s="114"/>
      <c r="D16925" s="115"/>
      <c r="E16925" s="115"/>
      <c r="F16925" s="116"/>
      <c r="G16925" s="116"/>
      <c r="H16925" s="116"/>
      <c r="I16925" s="116"/>
      <c r="J16925" s="117"/>
      <c r="K16925" s="117"/>
      <c r="L16925" s="114"/>
      <c r="M16925" s="114"/>
      <c r="N16925" s="114"/>
      <c r="O16925" s="114"/>
      <c r="P16925" s="118"/>
      <c r="Q16925" s="118"/>
      <c r="R16925" s="118"/>
      <c r="S16925" s="118"/>
      <c r="T16925" s="118"/>
      <c r="U16925" s="118"/>
      <c r="V16925" s="118"/>
      <c r="W16925" s="118"/>
      <c r="X16925" s="118"/>
      <c r="Y16925" s="118"/>
      <c r="Z16925" s="118"/>
      <c r="AA16925" s="118"/>
      <c r="AB16925" s="118"/>
    </row>
    <row r="16926" spans="1:28">
      <c r="A16926" s="113"/>
      <c r="B16926" s="113"/>
      <c r="C16926" s="114"/>
      <c r="D16926" s="115"/>
      <c r="E16926" s="115"/>
      <c r="F16926" s="116"/>
      <c r="G16926" s="116"/>
      <c r="H16926" s="116"/>
      <c r="I16926" s="116"/>
      <c r="J16926" s="117"/>
      <c r="K16926" s="117"/>
      <c r="L16926" s="114"/>
      <c r="M16926" s="114"/>
      <c r="N16926" s="114"/>
      <c r="O16926" s="114"/>
      <c r="P16926" s="118"/>
      <c r="Q16926" s="118"/>
      <c r="R16926" s="118"/>
      <c r="S16926" s="118"/>
      <c r="T16926" s="118"/>
      <c r="U16926" s="118"/>
      <c r="V16926" s="118"/>
      <c r="W16926" s="118"/>
      <c r="X16926" s="118"/>
      <c r="Y16926" s="118"/>
      <c r="Z16926" s="118"/>
      <c r="AA16926" s="118"/>
      <c r="AB16926" s="118"/>
    </row>
    <row r="16927" spans="1:28">
      <c r="A16927" s="113"/>
      <c r="B16927" s="113"/>
      <c r="C16927" s="114"/>
      <c r="D16927" s="115"/>
      <c r="E16927" s="115"/>
      <c r="F16927" s="116"/>
      <c r="G16927" s="116"/>
      <c r="H16927" s="116"/>
      <c r="I16927" s="116"/>
      <c r="J16927" s="117"/>
      <c r="K16927" s="117"/>
      <c r="L16927" s="114"/>
      <c r="M16927" s="114"/>
      <c r="N16927" s="114"/>
      <c r="O16927" s="114"/>
      <c r="P16927" s="118"/>
      <c r="Q16927" s="118"/>
      <c r="R16927" s="118"/>
      <c r="S16927" s="118"/>
      <c r="T16927" s="118"/>
      <c r="U16927" s="118"/>
      <c r="V16927" s="118"/>
      <c r="W16927" s="118"/>
      <c r="X16927" s="118"/>
      <c r="Y16927" s="118"/>
      <c r="Z16927" s="118"/>
      <c r="AA16927" s="118"/>
      <c r="AB16927" s="118"/>
    </row>
    <row r="16928" spans="1:28">
      <c r="A16928" s="113"/>
      <c r="B16928" s="113"/>
      <c r="C16928" s="114"/>
      <c r="D16928" s="115"/>
      <c r="E16928" s="115"/>
      <c r="F16928" s="116"/>
      <c r="G16928" s="116"/>
      <c r="H16928" s="116"/>
      <c r="I16928" s="116"/>
      <c r="J16928" s="117"/>
      <c r="K16928" s="117"/>
      <c r="L16928" s="114"/>
      <c r="M16928" s="114"/>
      <c r="N16928" s="114"/>
      <c r="O16928" s="114"/>
      <c r="P16928" s="118"/>
      <c r="Q16928" s="118"/>
      <c r="R16928" s="118"/>
      <c r="S16928" s="118"/>
      <c r="T16928" s="118"/>
      <c r="U16928" s="118"/>
      <c r="V16928" s="118"/>
      <c r="W16928" s="118"/>
      <c r="X16928" s="118"/>
      <c r="Y16928" s="118"/>
      <c r="Z16928" s="118"/>
      <c r="AA16928" s="118"/>
      <c r="AB16928" s="118"/>
    </row>
    <row r="16929" spans="1:28">
      <c r="A16929" s="113"/>
      <c r="B16929" s="113"/>
      <c r="C16929" s="114"/>
      <c r="D16929" s="115"/>
      <c r="E16929" s="115"/>
      <c r="F16929" s="116"/>
      <c r="G16929" s="116"/>
      <c r="H16929" s="116"/>
      <c r="I16929" s="116"/>
      <c r="J16929" s="117"/>
      <c r="K16929" s="117"/>
      <c r="L16929" s="114"/>
      <c r="M16929" s="114"/>
      <c r="N16929" s="114"/>
      <c r="O16929" s="114"/>
      <c r="P16929" s="118"/>
      <c r="Q16929" s="118"/>
      <c r="R16929" s="118"/>
      <c r="S16929" s="118"/>
      <c r="T16929" s="118"/>
      <c r="U16929" s="118"/>
      <c r="V16929" s="118"/>
      <c r="W16929" s="118"/>
      <c r="X16929" s="118"/>
      <c r="Y16929" s="118"/>
      <c r="Z16929" s="118"/>
      <c r="AA16929" s="118"/>
      <c r="AB16929" s="118"/>
    </row>
    <row r="16930" spans="1:28">
      <c r="A16930" s="113"/>
      <c r="B16930" s="113"/>
      <c r="C16930" s="114"/>
      <c r="D16930" s="115"/>
      <c r="E16930" s="115"/>
      <c r="F16930" s="116"/>
      <c r="G16930" s="116"/>
      <c r="H16930" s="116"/>
      <c r="I16930" s="116"/>
      <c r="J16930" s="117"/>
      <c r="K16930" s="117"/>
      <c r="L16930" s="114"/>
      <c r="M16930" s="114"/>
      <c r="N16930" s="114"/>
      <c r="O16930" s="114"/>
      <c r="P16930" s="118"/>
      <c r="Q16930" s="118"/>
      <c r="R16930" s="118"/>
      <c r="S16930" s="118"/>
      <c r="T16930" s="118"/>
      <c r="U16930" s="118"/>
      <c r="V16930" s="118"/>
      <c r="W16930" s="118"/>
      <c r="X16930" s="118"/>
      <c r="Y16930" s="118"/>
      <c r="Z16930" s="118"/>
      <c r="AA16930" s="118"/>
      <c r="AB16930" s="118"/>
    </row>
    <row r="16931" spans="1:28">
      <c r="A16931" s="113"/>
      <c r="B16931" s="113"/>
      <c r="C16931" s="114"/>
      <c r="D16931" s="115"/>
      <c r="E16931" s="115"/>
      <c r="F16931" s="116"/>
      <c r="G16931" s="116"/>
      <c r="H16931" s="116"/>
      <c r="I16931" s="116"/>
      <c r="J16931" s="117"/>
      <c r="K16931" s="117"/>
      <c r="L16931" s="114"/>
      <c r="M16931" s="114"/>
      <c r="N16931" s="114"/>
      <c r="O16931" s="114"/>
      <c r="P16931" s="118"/>
      <c r="Q16931" s="118"/>
      <c r="R16931" s="118"/>
      <c r="S16931" s="118"/>
      <c r="T16931" s="118"/>
      <c r="U16931" s="118"/>
      <c r="V16931" s="118"/>
      <c r="W16931" s="118"/>
      <c r="X16931" s="118"/>
      <c r="Y16931" s="118"/>
      <c r="Z16931" s="118"/>
      <c r="AA16931" s="118"/>
      <c r="AB16931" s="118"/>
    </row>
    <row r="16932" spans="1:28">
      <c r="A16932" s="113"/>
      <c r="B16932" s="113"/>
      <c r="C16932" s="114"/>
      <c r="D16932" s="115"/>
      <c r="E16932" s="115"/>
      <c r="F16932" s="116"/>
      <c r="G16932" s="116"/>
      <c r="H16932" s="116"/>
      <c r="I16932" s="116"/>
      <c r="J16932" s="117"/>
      <c r="K16932" s="117"/>
      <c r="L16932" s="114"/>
      <c r="M16932" s="114"/>
      <c r="N16932" s="114"/>
      <c r="O16932" s="114"/>
      <c r="P16932" s="118"/>
      <c r="Q16932" s="118"/>
      <c r="R16932" s="118"/>
      <c r="S16932" s="118"/>
      <c r="T16932" s="118"/>
      <c r="U16932" s="118"/>
      <c r="V16932" s="118"/>
      <c r="W16932" s="118"/>
      <c r="X16932" s="118"/>
      <c r="Y16932" s="118"/>
      <c r="Z16932" s="118"/>
      <c r="AA16932" s="118"/>
      <c r="AB16932" s="118"/>
    </row>
    <row r="16933" spans="1:28">
      <c r="A16933" s="113"/>
      <c r="B16933" s="113"/>
      <c r="C16933" s="114"/>
      <c r="D16933" s="115"/>
      <c r="E16933" s="115"/>
      <c r="F16933" s="116"/>
      <c r="G16933" s="116"/>
      <c r="H16933" s="116"/>
      <c r="I16933" s="116"/>
      <c r="J16933" s="117"/>
      <c r="K16933" s="117"/>
      <c r="L16933" s="114"/>
      <c r="M16933" s="114"/>
      <c r="N16933" s="114"/>
      <c r="O16933" s="114"/>
      <c r="P16933" s="118"/>
      <c r="Q16933" s="118"/>
      <c r="R16933" s="118"/>
      <c r="S16933" s="118"/>
      <c r="T16933" s="118"/>
      <c r="U16933" s="118"/>
      <c r="V16933" s="118"/>
      <c r="W16933" s="118"/>
      <c r="X16933" s="118"/>
      <c r="Y16933" s="118"/>
      <c r="Z16933" s="118"/>
      <c r="AA16933" s="118"/>
      <c r="AB16933" s="118"/>
    </row>
    <row r="16934" spans="1:28">
      <c r="A16934" s="113"/>
      <c r="B16934" s="113"/>
      <c r="C16934" s="114"/>
      <c r="D16934" s="115"/>
      <c r="E16934" s="115"/>
      <c r="F16934" s="116"/>
      <c r="G16934" s="116"/>
      <c r="H16934" s="116"/>
      <c r="I16934" s="116"/>
      <c r="J16934" s="117"/>
      <c r="K16934" s="117"/>
      <c r="L16934" s="114"/>
      <c r="M16934" s="114"/>
      <c r="N16934" s="114"/>
      <c r="O16934" s="114"/>
      <c r="P16934" s="118"/>
      <c r="Q16934" s="118"/>
      <c r="R16934" s="118"/>
      <c r="S16934" s="118"/>
      <c r="T16934" s="118"/>
      <c r="U16934" s="118"/>
      <c r="V16934" s="118"/>
      <c r="W16934" s="118"/>
      <c r="X16934" s="118"/>
      <c r="Y16934" s="118"/>
      <c r="Z16934" s="118"/>
      <c r="AA16934" s="118"/>
      <c r="AB16934" s="118"/>
    </row>
    <row r="16935" spans="1:28">
      <c r="A16935" s="113"/>
      <c r="B16935" s="113"/>
      <c r="C16935" s="114"/>
      <c r="D16935" s="115"/>
      <c r="E16935" s="115"/>
      <c r="F16935" s="116"/>
      <c r="G16935" s="116"/>
      <c r="H16935" s="116"/>
      <c r="I16935" s="116"/>
      <c r="J16935" s="117"/>
      <c r="K16935" s="117"/>
      <c r="L16935" s="114"/>
      <c r="M16935" s="114"/>
      <c r="N16935" s="114"/>
      <c r="O16935" s="114"/>
      <c r="P16935" s="118"/>
      <c r="Q16935" s="118"/>
      <c r="R16935" s="118"/>
      <c r="S16935" s="118"/>
      <c r="T16935" s="118"/>
      <c r="U16935" s="118"/>
      <c r="V16935" s="118"/>
      <c r="W16935" s="118"/>
      <c r="X16935" s="118"/>
      <c r="Y16935" s="118"/>
      <c r="Z16935" s="118"/>
      <c r="AA16935" s="118"/>
      <c r="AB16935" s="118"/>
    </row>
    <row r="16936" spans="1:28">
      <c r="A16936" s="113"/>
      <c r="B16936" s="113"/>
      <c r="C16936" s="114"/>
      <c r="D16936" s="115"/>
      <c r="E16936" s="115"/>
      <c r="F16936" s="116"/>
      <c r="G16936" s="116"/>
      <c r="H16936" s="116"/>
      <c r="I16936" s="116"/>
      <c r="J16936" s="117"/>
      <c r="K16936" s="117"/>
      <c r="L16936" s="114"/>
      <c r="M16936" s="114"/>
      <c r="N16936" s="114"/>
      <c r="O16936" s="114"/>
      <c r="P16936" s="118"/>
      <c r="Q16936" s="118"/>
      <c r="R16936" s="118"/>
      <c r="S16936" s="118"/>
      <c r="T16936" s="118"/>
      <c r="U16936" s="118"/>
      <c r="V16936" s="118"/>
      <c r="W16936" s="118"/>
      <c r="X16936" s="118"/>
      <c r="Y16936" s="118"/>
      <c r="Z16936" s="118"/>
      <c r="AA16936" s="118"/>
      <c r="AB16936" s="118"/>
    </row>
    <row r="16937" spans="1:28">
      <c r="A16937" s="113"/>
      <c r="B16937" s="113"/>
      <c r="C16937" s="114"/>
      <c r="D16937" s="115"/>
      <c r="E16937" s="115"/>
      <c r="F16937" s="116"/>
      <c r="G16937" s="116"/>
      <c r="H16937" s="116"/>
      <c r="I16937" s="116"/>
      <c r="J16937" s="117"/>
      <c r="K16937" s="117"/>
      <c r="L16937" s="114"/>
      <c r="M16937" s="114"/>
      <c r="N16937" s="114"/>
      <c r="O16937" s="114"/>
      <c r="P16937" s="118"/>
      <c r="Q16937" s="118"/>
      <c r="R16937" s="118"/>
      <c r="S16937" s="118"/>
      <c r="T16937" s="118"/>
      <c r="U16937" s="118"/>
      <c r="V16937" s="118"/>
      <c r="W16937" s="118"/>
      <c r="X16937" s="118"/>
      <c r="Y16937" s="118"/>
      <c r="Z16937" s="118"/>
      <c r="AA16937" s="118"/>
      <c r="AB16937" s="118"/>
    </row>
    <row r="16938" spans="1:28">
      <c r="A16938" s="113"/>
      <c r="B16938" s="113"/>
      <c r="C16938" s="114"/>
      <c r="D16938" s="115"/>
      <c r="E16938" s="115"/>
      <c r="F16938" s="116"/>
      <c r="G16938" s="116"/>
      <c r="H16938" s="116"/>
      <c r="I16938" s="116"/>
      <c r="J16938" s="117"/>
      <c r="K16938" s="117"/>
      <c r="L16938" s="114"/>
      <c r="M16938" s="114"/>
      <c r="N16938" s="114"/>
      <c r="O16938" s="114"/>
      <c r="P16938" s="118"/>
      <c r="Q16938" s="118"/>
      <c r="R16938" s="118"/>
      <c r="S16938" s="118"/>
      <c r="T16938" s="118"/>
      <c r="U16938" s="118"/>
      <c r="V16938" s="118"/>
      <c r="W16938" s="118"/>
      <c r="X16938" s="118"/>
      <c r="Y16938" s="118"/>
      <c r="Z16938" s="118"/>
      <c r="AA16938" s="118"/>
      <c r="AB16938" s="118"/>
    </row>
    <row r="16939" spans="1:28">
      <c r="A16939" s="113"/>
      <c r="B16939" s="113"/>
      <c r="C16939" s="114"/>
      <c r="D16939" s="115"/>
      <c r="E16939" s="115"/>
      <c r="F16939" s="116"/>
      <c r="G16939" s="116"/>
      <c r="H16939" s="116"/>
      <c r="I16939" s="116"/>
      <c r="J16939" s="117"/>
      <c r="K16939" s="117"/>
      <c r="L16939" s="114"/>
      <c r="M16939" s="114"/>
      <c r="N16939" s="114"/>
      <c r="O16939" s="114"/>
      <c r="P16939" s="118"/>
      <c r="Q16939" s="118"/>
      <c r="R16939" s="118"/>
      <c r="S16939" s="118"/>
      <c r="T16939" s="118"/>
      <c r="U16939" s="118"/>
      <c r="V16939" s="118"/>
      <c r="W16939" s="118"/>
      <c r="X16939" s="118"/>
      <c r="Y16939" s="118"/>
      <c r="Z16939" s="118"/>
      <c r="AA16939" s="118"/>
      <c r="AB16939" s="118"/>
    </row>
    <row r="16940" spans="1:28">
      <c r="A16940" s="113"/>
      <c r="B16940" s="113"/>
      <c r="C16940" s="114"/>
      <c r="D16940" s="115"/>
      <c r="E16940" s="115"/>
      <c r="F16940" s="116"/>
      <c r="G16940" s="116"/>
      <c r="H16940" s="116"/>
      <c r="I16940" s="116"/>
      <c r="J16940" s="117"/>
      <c r="K16940" s="117"/>
      <c r="L16940" s="114"/>
      <c r="M16940" s="114"/>
      <c r="N16940" s="114"/>
      <c r="O16940" s="114"/>
      <c r="P16940" s="118"/>
      <c r="Q16940" s="118"/>
      <c r="R16940" s="118"/>
      <c r="S16940" s="118"/>
      <c r="T16940" s="118"/>
      <c r="U16940" s="118"/>
      <c r="V16940" s="118"/>
      <c r="W16940" s="118"/>
      <c r="X16940" s="118"/>
      <c r="Y16940" s="118"/>
      <c r="Z16940" s="118"/>
      <c r="AA16940" s="118"/>
      <c r="AB16940" s="118"/>
    </row>
    <row r="16941" spans="1:28">
      <c r="A16941" s="113"/>
      <c r="B16941" s="113"/>
      <c r="C16941" s="114"/>
      <c r="D16941" s="115"/>
      <c r="E16941" s="115"/>
      <c r="F16941" s="116"/>
      <c r="G16941" s="116"/>
      <c r="H16941" s="116"/>
      <c r="I16941" s="116"/>
      <c r="J16941" s="117"/>
      <c r="K16941" s="117"/>
      <c r="L16941" s="114"/>
      <c r="M16941" s="114"/>
      <c r="N16941" s="114"/>
      <c r="O16941" s="114"/>
      <c r="P16941" s="118"/>
      <c r="Q16941" s="118"/>
      <c r="R16941" s="118"/>
      <c r="S16941" s="118"/>
      <c r="T16941" s="118"/>
      <c r="U16941" s="118"/>
      <c r="V16941" s="118"/>
      <c r="W16941" s="118"/>
      <c r="X16941" s="118"/>
      <c r="Y16941" s="118"/>
      <c r="Z16941" s="118"/>
      <c r="AA16941" s="118"/>
      <c r="AB16941" s="118"/>
    </row>
    <row r="16942" spans="1:28">
      <c r="A16942" s="113"/>
      <c r="B16942" s="113"/>
      <c r="C16942" s="114"/>
      <c r="D16942" s="115"/>
      <c r="E16942" s="115"/>
      <c r="F16942" s="116"/>
      <c r="G16942" s="116"/>
      <c r="H16942" s="116"/>
      <c r="I16942" s="116"/>
      <c r="J16942" s="117"/>
      <c r="K16942" s="117"/>
      <c r="L16942" s="114"/>
      <c r="M16942" s="114"/>
      <c r="N16942" s="114"/>
      <c r="O16942" s="114"/>
      <c r="P16942" s="118"/>
      <c r="Q16942" s="118"/>
      <c r="R16942" s="118"/>
      <c r="S16942" s="118"/>
      <c r="T16942" s="118"/>
      <c r="U16942" s="118"/>
      <c r="V16942" s="118"/>
      <c r="W16942" s="118"/>
      <c r="X16942" s="118"/>
      <c r="Y16942" s="118"/>
      <c r="Z16942" s="118"/>
      <c r="AA16942" s="118"/>
      <c r="AB16942" s="118"/>
    </row>
    <row r="16943" spans="1:28">
      <c r="A16943" s="113"/>
      <c r="B16943" s="113"/>
      <c r="C16943" s="114"/>
      <c r="D16943" s="115"/>
      <c r="E16943" s="115"/>
      <c r="F16943" s="116"/>
      <c r="G16943" s="116"/>
      <c r="H16943" s="116"/>
      <c r="I16943" s="116"/>
      <c r="J16943" s="117"/>
      <c r="K16943" s="117"/>
      <c r="L16943" s="114"/>
      <c r="M16943" s="114"/>
      <c r="N16943" s="114"/>
      <c r="O16943" s="114"/>
      <c r="P16943" s="118"/>
      <c r="Q16943" s="118"/>
      <c r="R16943" s="118"/>
      <c r="S16943" s="118"/>
      <c r="T16943" s="118"/>
      <c r="U16943" s="118"/>
      <c r="V16943" s="118"/>
      <c r="W16943" s="118"/>
      <c r="X16943" s="118"/>
      <c r="Y16943" s="118"/>
      <c r="Z16943" s="118"/>
      <c r="AA16943" s="118"/>
      <c r="AB16943" s="118"/>
    </row>
    <row r="16944" spans="1:28">
      <c r="A16944" s="113"/>
      <c r="B16944" s="113"/>
      <c r="C16944" s="114"/>
      <c r="D16944" s="115"/>
      <c r="E16944" s="115"/>
      <c r="F16944" s="116"/>
      <c r="G16944" s="116"/>
      <c r="H16944" s="116"/>
      <c r="I16944" s="116"/>
      <c r="J16944" s="117"/>
      <c r="K16944" s="117"/>
      <c r="L16944" s="114"/>
      <c r="M16944" s="114"/>
      <c r="N16944" s="114"/>
      <c r="O16944" s="114"/>
      <c r="P16944" s="118"/>
      <c r="Q16944" s="118"/>
      <c r="R16944" s="118"/>
      <c r="S16944" s="118"/>
      <c r="T16944" s="118"/>
      <c r="U16944" s="118"/>
      <c r="V16944" s="118"/>
      <c r="W16944" s="118"/>
      <c r="X16944" s="118"/>
      <c r="Y16944" s="118"/>
      <c r="Z16944" s="118"/>
      <c r="AA16944" s="118"/>
      <c r="AB16944" s="118"/>
    </row>
    <row r="16945" spans="1:28">
      <c r="A16945" s="113"/>
      <c r="B16945" s="113"/>
      <c r="C16945" s="114"/>
      <c r="D16945" s="115"/>
      <c r="E16945" s="115"/>
      <c r="F16945" s="116"/>
      <c r="G16945" s="116"/>
      <c r="H16945" s="116"/>
      <c r="I16945" s="116"/>
      <c r="J16945" s="117"/>
      <c r="K16945" s="117"/>
      <c r="L16945" s="114"/>
      <c r="M16945" s="114"/>
      <c r="N16945" s="114"/>
      <c r="O16945" s="114"/>
      <c r="P16945" s="118"/>
      <c r="Q16945" s="118"/>
      <c r="R16945" s="118"/>
      <c r="S16945" s="118"/>
      <c r="T16945" s="118"/>
      <c r="U16945" s="118"/>
      <c r="V16945" s="118"/>
      <c r="W16945" s="118"/>
      <c r="X16945" s="118"/>
      <c r="Y16945" s="118"/>
      <c r="Z16945" s="118"/>
      <c r="AA16945" s="118"/>
      <c r="AB16945" s="118"/>
    </row>
    <row r="16946" spans="1:28">
      <c r="A16946" s="113"/>
      <c r="B16946" s="113"/>
      <c r="C16946" s="114"/>
      <c r="D16946" s="115"/>
      <c r="E16946" s="115"/>
      <c r="F16946" s="116"/>
      <c r="G16946" s="116"/>
      <c r="H16946" s="116"/>
      <c r="I16946" s="116"/>
      <c r="J16946" s="117"/>
      <c r="K16946" s="117"/>
      <c r="L16946" s="114"/>
      <c r="M16946" s="114"/>
      <c r="N16946" s="114"/>
      <c r="O16946" s="114"/>
      <c r="P16946" s="118"/>
      <c r="Q16946" s="118"/>
      <c r="R16946" s="118"/>
      <c r="S16946" s="118"/>
      <c r="T16946" s="118"/>
      <c r="U16946" s="118"/>
      <c r="V16946" s="118"/>
      <c r="W16946" s="118"/>
      <c r="X16946" s="118"/>
      <c r="Y16946" s="118"/>
      <c r="Z16946" s="118"/>
      <c r="AA16946" s="118"/>
      <c r="AB16946" s="118"/>
    </row>
    <row r="16947" spans="1:28">
      <c r="A16947" s="113"/>
      <c r="B16947" s="113"/>
      <c r="C16947" s="114"/>
      <c r="D16947" s="115"/>
      <c r="E16947" s="115"/>
      <c r="F16947" s="116"/>
      <c r="G16947" s="116"/>
      <c r="H16947" s="116"/>
      <c r="I16947" s="116"/>
      <c r="J16947" s="117"/>
      <c r="K16947" s="117"/>
      <c r="L16947" s="114"/>
      <c r="M16947" s="114"/>
      <c r="N16947" s="114"/>
      <c r="O16947" s="114"/>
      <c r="P16947" s="118"/>
      <c r="Q16947" s="118"/>
      <c r="R16947" s="118"/>
      <c r="S16947" s="118"/>
      <c r="T16947" s="118"/>
      <c r="U16947" s="118"/>
      <c r="V16947" s="118"/>
      <c r="W16947" s="118"/>
      <c r="X16947" s="118"/>
      <c r="Y16947" s="118"/>
      <c r="Z16947" s="118"/>
      <c r="AA16947" s="118"/>
      <c r="AB16947" s="118"/>
    </row>
    <row r="16948" spans="1:28">
      <c r="A16948" s="113"/>
      <c r="B16948" s="113"/>
      <c r="C16948" s="114"/>
      <c r="D16948" s="115"/>
      <c r="E16948" s="115"/>
      <c r="F16948" s="116"/>
      <c r="G16948" s="116"/>
      <c r="H16948" s="116"/>
      <c r="I16948" s="116"/>
      <c r="J16948" s="117"/>
      <c r="K16948" s="117"/>
      <c r="L16948" s="114"/>
      <c r="M16948" s="114"/>
      <c r="N16948" s="114"/>
      <c r="O16948" s="114"/>
      <c r="P16948" s="118"/>
      <c r="Q16948" s="118"/>
      <c r="R16948" s="118"/>
      <c r="S16948" s="118"/>
      <c r="T16948" s="118"/>
      <c r="U16948" s="118"/>
      <c r="V16948" s="118"/>
      <c r="W16948" s="118"/>
      <c r="X16948" s="118"/>
      <c r="Y16948" s="118"/>
      <c r="Z16948" s="118"/>
      <c r="AA16948" s="118"/>
      <c r="AB16948" s="118"/>
    </row>
    <row r="16949" spans="1:28">
      <c r="A16949" s="113"/>
      <c r="B16949" s="113"/>
      <c r="C16949" s="114"/>
      <c r="D16949" s="115"/>
      <c r="E16949" s="115"/>
      <c r="F16949" s="116"/>
      <c r="G16949" s="116"/>
      <c r="H16949" s="116"/>
      <c r="I16949" s="116"/>
      <c r="J16949" s="117"/>
      <c r="K16949" s="117"/>
      <c r="L16949" s="114"/>
      <c r="M16949" s="114"/>
      <c r="N16949" s="114"/>
      <c r="O16949" s="114"/>
      <c r="P16949" s="118"/>
      <c r="Q16949" s="118"/>
      <c r="R16949" s="118"/>
      <c r="S16949" s="118"/>
      <c r="T16949" s="118"/>
      <c r="U16949" s="118"/>
      <c r="V16949" s="118"/>
      <c r="W16949" s="118"/>
      <c r="X16949" s="118"/>
      <c r="Y16949" s="118"/>
      <c r="Z16949" s="118"/>
      <c r="AA16949" s="118"/>
      <c r="AB16949" s="118"/>
    </row>
    <row r="16950" spans="1:28">
      <c r="A16950" s="113"/>
      <c r="B16950" s="113"/>
      <c r="C16950" s="114"/>
      <c r="D16950" s="115"/>
      <c r="E16950" s="115"/>
      <c r="F16950" s="116"/>
      <c r="G16950" s="116"/>
      <c r="H16950" s="116"/>
      <c r="I16950" s="116"/>
      <c r="J16950" s="117"/>
      <c r="K16950" s="117"/>
      <c r="L16950" s="114"/>
      <c r="M16950" s="114"/>
      <c r="N16950" s="114"/>
      <c r="O16950" s="114"/>
      <c r="P16950" s="118"/>
      <c r="Q16950" s="118"/>
      <c r="R16950" s="118"/>
      <c r="S16950" s="118"/>
      <c r="T16950" s="118"/>
      <c r="U16950" s="118"/>
      <c r="V16950" s="118"/>
      <c r="W16950" s="118"/>
      <c r="X16950" s="118"/>
      <c r="Y16950" s="118"/>
      <c r="Z16950" s="118"/>
      <c r="AA16950" s="118"/>
      <c r="AB16950" s="118"/>
    </row>
    <row r="16951" spans="1:28">
      <c r="A16951" s="113"/>
      <c r="B16951" s="113"/>
      <c r="C16951" s="114"/>
      <c r="D16951" s="115"/>
      <c r="E16951" s="115"/>
      <c r="F16951" s="116"/>
      <c r="G16951" s="116"/>
      <c r="H16951" s="116"/>
      <c r="I16951" s="116"/>
      <c r="J16951" s="117"/>
      <c r="K16951" s="117"/>
      <c r="L16951" s="114"/>
      <c r="M16951" s="114"/>
      <c r="N16951" s="114"/>
      <c r="O16951" s="114"/>
      <c r="P16951" s="118"/>
      <c r="Q16951" s="118"/>
      <c r="R16951" s="118"/>
      <c r="S16951" s="118"/>
      <c r="T16951" s="118"/>
      <c r="U16951" s="118"/>
      <c r="V16951" s="118"/>
      <c r="W16951" s="118"/>
      <c r="X16951" s="118"/>
      <c r="Y16951" s="118"/>
      <c r="Z16951" s="118"/>
      <c r="AA16951" s="118"/>
      <c r="AB16951" s="118"/>
    </row>
    <row r="16952" spans="1:28">
      <c r="A16952" s="113"/>
      <c r="B16952" s="113"/>
      <c r="C16952" s="114"/>
      <c r="D16952" s="115"/>
      <c r="E16952" s="115"/>
      <c r="F16952" s="116"/>
      <c r="G16952" s="116"/>
      <c r="H16952" s="116"/>
      <c r="I16952" s="116"/>
      <c r="J16952" s="117"/>
      <c r="K16952" s="117"/>
      <c r="L16952" s="114"/>
      <c r="M16952" s="114"/>
      <c r="N16952" s="114"/>
      <c r="O16952" s="114"/>
      <c r="P16952" s="118"/>
      <c r="Q16952" s="118"/>
      <c r="R16952" s="118"/>
      <c r="S16952" s="118"/>
      <c r="T16952" s="118"/>
      <c r="U16952" s="118"/>
      <c r="V16952" s="118"/>
      <c r="W16952" s="118"/>
      <c r="X16952" s="118"/>
      <c r="Y16952" s="118"/>
      <c r="Z16952" s="118"/>
      <c r="AA16952" s="118"/>
      <c r="AB16952" s="118"/>
    </row>
    <row r="16953" spans="1:28">
      <c r="A16953" s="113"/>
      <c r="B16953" s="113"/>
      <c r="C16953" s="114"/>
      <c r="D16953" s="115"/>
      <c r="E16953" s="115"/>
      <c r="F16953" s="116"/>
      <c r="G16953" s="116"/>
      <c r="H16953" s="116"/>
      <c r="I16953" s="116"/>
      <c r="J16953" s="117"/>
      <c r="K16953" s="117"/>
      <c r="L16953" s="114"/>
      <c r="M16953" s="114"/>
      <c r="N16953" s="114"/>
      <c r="O16953" s="114"/>
      <c r="P16953" s="118"/>
      <c r="Q16953" s="118"/>
      <c r="R16953" s="118"/>
      <c r="S16953" s="118"/>
      <c r="T16953" s="118"/>
      <c r="U16953" s="118"/>
      <c r="V16953" s="118"/>
      <c r="W16953" s="118"/>
      <c r="X16953" s="118"/>
      <c r="Y16953" s="118"/>
      <c r="Z16953" s="118"/>
      <c r="AA16953" s="118"/>
      <c r="AB16953" s="118"/>
    </row>
    <row r="16954" spans="1:28">
      <c r="A16954" s="113"/>
      <c r="B16954" s="113"/>
      <c r="C16954" s="114"/>
      <c r="D16954" s="115"/>
      <c r="E16954" s="115"/>
      <c r="F16954" s="116"/>
      <c r="G16954" s="116"/>
      <c r="H16954" s="116"/>
      <c r="I16954" s="116"/>
      <c r="J16954" s="117"/>
      <c r="K16954" s="117"/>
      <c r="L16954" s="114"/>
      <c r="M16954" s="114"/>
      <c r="N16954" s="114"/>
      <c r="O16954" s="114"/>
      <c r="P16954" s="118"/>
      <c r="Q16954" s="118"/>
      <c r="R16954" s="118"/>
      <c r="S16954" s="118"/>
      <c r="T16954" s="118"/>
      <c r="U16954" s="118"/>
      <c r="V16954" s="118"/>
      <c r="W16954" s="118"/>
      <c r="X16954" s="118"/>
      <c r="Y16954" s="118"/>
      <c r="Z16954" s="118"/>
      <c r="AA16954" s="118"/>
      <c r="AB16954" s="118"/>
    </row>
    <row r="16955" spans="1:28">
      <c r="A16955" s="113"/>
      <c r="B16955" s="113"/>
      <c r="C16955" s="114"/>
      <c r="D16955" s="115"/>
      <c r="E16955" s="115"/>
      <c r="F16955" s="116"/>
      <c r="G16955" s="116"/>
      <c r="H16955" s="116"/>
      <c r="I16955" s="116"/>
      <c r="J16955" s="117"/>
      <c r="K16955" s="117"/>
      <c r="L16955" s="114"/>
      <c r="M16955" s="114"/>
      <c r="N16955" s="114"/>
      <c r="O16955" s="114"/>
      <c r="P16955" s="118"/>
      <c r="Q16955" s="118"/>
      <c r="R16955" s="118"/>
      <c r="S16955" s="118"/>
      <c r="T16955" s="118"/>
      <c r="U16955" s="118"/>
      <c r="V16955" s="118"/>
      <c r="W16955" s="118"/>
      <c r="X16955" s="118"/>
      <c r="Y16955" s="118"/>
      <c r="Z16955" s="118"/>
      <c r="AA16955" s="118"/>
      <c r="AB16955" s="118"/>
    </row>
    <row r="16956" spans="1:28">
      <c r="A16956" s="113"/>
      <c r="B16956" s="113"/>
      <c r="C16956" s="114"/>
      <c r="D16956" s="115"/>
      <c r="E16956" s="115"/>
      <c r="F16956" s="116"/>
      <c r="G16956" s="116"/>
      <c r="H16956" s="116"/>
      <c r="I16956" s="116"/>
      <c r="J16956" s="117"/>
      <c r="K16956" s="117"/>
      <c r="L16956" s="114"/>
      <c r="M16956" s="114"/>
      <c r="N16956" s="114"/>
      <c r="O16956" s="114"/>
      <c r="P16956" s="118"/>
      <c r="Q16956" s="118"/>
      <c r="R16956" s="118"/>
      <c r="S16956" s="118"/>
      <c r="T16956" s="118"/>
      <c r="U16956" s="118"/>
      <c r="V16956" s="118"/>
      <c r="W16956" s="118"/>
      <c r="X16956" s="118"/>
      <c r="Y16956" s="118"/>
      <c r="Z16956" s="118"/>
      <c r="AA16956" s="118"/>
      <c r="AB16956" s="118"/>
    </row>
    <row r="16957" spans="1:28">
      <c r="A16957" s="113"/>
      <c r="B16957" s="113"/>
      <c r="C16957" s="114"/>
      <c r="D16957" s="115"/>
      <c r="E16957" s="115"/>
      <c r="F16957" s="116"/>
      <c r="G16957" s="116"/>
      <c r="H16957" s="116"/>
      <c r="I16957" s="116"/>
      <c r="J16957" s="117"/>
      <c r="K16957" s="117"/>
      <c r="L16957" s="114"/>
      <c r="M16957" s="114"/>
      <c r="N16957" s="114"/>
      <c r="O16957" s="114"/>
      <c r="P16957" s="118"/>
      <c r="Q16957" s="118"/>
      <c r="R16957" s="118"/>
      <c r="S16957" s="118"/>
      <c r="T16957" s="118"/>
      <c r="U16957" s="118"/>
      <c r="V16957" s="118"/>
      <c r="W16957" s="118"/>
      <c r="X16957" s="118"/>
      <c r="Y16957" s="118"/>
      <c r="Z16957" s="118"/>
      <c r="AA16957" s="118"/>
      <c r="AB16957" s="118"/>
    </row>
    <row r="16958" spans="1:28">
      <c r="A16958" s="113"/>
      <c r="B16958" s="113"/>
      <c r="C16958" s="114"/>
      <c r="D16958" s="115"/>
      <c r="E16958" s="115"/>
      <c r="F16958" s="116"/>
      <c r="G16958" s="116"/>
      <c r="H16958" s="116"/>
      <c r="I16958" s="116"/>
      <c r="J16958" s="117"/>
      <c r="K16958" s="117"/>
      <c r="L16958" s="114"/>
      <c r="M16958" s="114"/>
      <c r="N16958" s="114"/>
      <c r="O16958" s="114"/>
      <c r="P16958" s="118"/>
      <c r="Q16958" s="118"/>
      <c r="R16958" s="118"/>
      <c r="S16958" s="118"/>
      <c r="T16958" s="118"/>
      <c r="U16958" s="118"/>
      <c r="V16958" s="118"/>
      <c r="W16958" s="118"/>
      <c r="X16958" s="118"/>
      <c r="Y16958" s="118"/>
      <c r="Z16958" s="118"/>
      <c r="AA16958" s="118"/>
      <c r="AB16958" s="118"/>
    </row>
    <row r="16959" spans="1:28">
      <c r="A16959" s="113"/>
      <c r="B16959" s="113"/>
      <c r="C16959" s="114"/>
      <c r="D16959" s="115"/>
      <c r="E16959" s="115"/>
      <c r="F16959" s="116"/>
      <c r="G16959" s="116"/>
      <c r="H16959" s="116"/>
      <c r="I16959" s="116"/>
      <c r="J16959" s="117"/>
      <c r="K16959" s="117"/>
      <c r="L16959" s="114"/>
      <c r="M16959" s="114"/>
      <c r="N16959" s="114"/>
      <c r="O16959" s="114"/>
      <c r="P16959" s="118"/>
      <c r="Q16959" s="118"/>
      <c r="R16959" s="118"/>
      <c r="S16959" s="118"/>
      <c r="T16959" s="118"/>
      <c r="U16959" s="118"/>
      <c r="V16959" s="118"/>
      <c r="W16959" s="118"/>
      <c r="X16959" s="118"/>
      <c r="Y16959" s="118"/>
      <c r="Z16959" s="118"/>
      <c r="AA16959" s="118"/>
      <c r="AB16959" s="118"/>
    </row>
    <row r="16960" spans="1:28">
      <c r="A16960" s="113"/>
      <c r="B16960" s="113"/>
      <c r="C16960" s="114"/>
      <c r="D16960" s="115"/>
      <c r="E16960" s="115"/>
      <c r="F16960" s="116"/>
      <c r="G16960" s="116"/>
      <c r="H16960" s="116"/>
      <c r="I16960" s="116"/>
      <c r="J16960" s="117"/>
      <c r="K16960" s="117"/>
      <c r="L16960" s="114"/>
      <c r="M16960" s="114"/>
      <c r="N16960" s="114"/>
      <c r="O16960" s="114"/>
      <c r="P16960" s="118"/>
      <c r="Q16960" s="118"/>
      <c r="R16960" s="118"/>
      <c r="S16960" s="118"/>
      <c r="T16960" s="118"/>
      <c r="U16960" s="118"/>
      <c r="V16960" s="118"/>
      <c r="W16960" s="118"/>
      <c r="X16960" s="118"/>
      <c r="Y16960" s="118"/>
      <c r="Z16960" s="118"/>
      <c r="AA16960" s="118"/>
      <c r="AB16960" s="118"/>
    </row>
    <row r="16961" spans="1:28">
      <c r="A16961" s="113"/>
      <c r="B16961" s="113"/>
      <c r="C16961" s="114"/>
      <c r="D16961" s="115"/>
      <c r="E16961" s="115"/>
      <c r="F16961" s="116"/>
      <c r="G16961" s="116"/>
      <c r="H16961" s="116"/>
      <c r="I16961" s="116"/>
      <c r="J16961" s="117"/>
      <c r="K16961" s="117"/>
      <c r="L16961" s="114"/>
      <c r="M16961" s="114"/>
      <c r="N16961" s="114"/>
      <c r="O16961" s="114"/>
      <c r="P16961" s="118"/>
      <c r="Q16961" s="118"/>
      <c r="R16961" s="118"/>
      <c r="S16961" s="118"/>
      <c r="T16961" s="118"/>
      <c r="U16961" s="118"/>
      <c r="V16961" s="118"/>
      <c r="W16961" s="118"/>
      <c r="X16961" s="118"/>
      <c r="Y16961" s="118"/>
      <c r="Z16961" s="118"/>
      <c r="AA16961" s="118"/>
      <c r="AB16961" s="118"/>
    </row>
    <row r="16962" spans="1:28">
      <c r="A16962" s="113"/>
      <c r="B16962" s="113"/>
      <c r="C16962" s="114"/>
      <c r="D16962" s="115"/>
      <c r="E16962" s="115"/>
      <c r="F16962" s="116"/>
      <c r="G16962" s="116"/>
      <c r="H16962" s="116"/>
      <c r="I16962" s="116"/>
      <c r="J16962" s="117"/>
      <c r="K16962" s="117"/>
      <c r="L16962" s="114"/>
      <c r="M16962" s="114"/>
      <c r="N16962" s="114"/>
      <c r="O16962" s="114"/>
      <c r="P16962" s="118"/>
      <c r="Q16962" s="118"/>
      <c r="R16962" s="118"/>
      <c r="S16962" s="118"/>
      <c r="T16962" s="118"/>
      <c r="U16962" s="118"/>
      <c r="V16962" s="118"/>
      <c r="W16962" s="118"/>
      <c r="X16962" s="118"/>
      <c r="Y16962" s="118"/>
      <c r="Z16962" s="118"/>
      <c r="AA16962" s="118"/>
      <c r="AB16962" s="118"/>
    </row>
    <row r="16963" spans="1:28">
      <c r="A16963" s="113"/>
      <c r="B16963" s="113"/>
      <c r="C16963" s="114"/>
      <c r="D16963" s="115"/>
      <c r="E16963" s="115"/>
      <c r="F16963" s="116"/>
      <c r="G16963" s="116"/>
      <c r="H16963" s="116"/>
      <c r="I16963" s="116"/>
      <c r="J16963" s="117"/>
      <c r="K16963" s="117"/>
      <c r="L16963" s="114"/>
      <c r="M16963" s="114"/>
      <c r="N16963" s="114"/>
      <c r="O16963" s="114"/>
      <c r="P16963" s="118"/>
      <c r="Q16963" s="118"/>
      <c r="R16963" s="118"/>
      <c r="S16963" s="118"/>
      <c r="T16963" s="118"/>
      <c r="U16963" s="118"/>
      <c r="V16963" s="118"/>
      <c r="W16963" s="118"/>
      <c r="X16963" s="118"/>
      <c r="Y16963" s="118"/>
      <c r="Z16963" s="118"/>
      <c r="AA16963" s="118"/>
      <c r="AB16963" s="118"/>
    </row>
    <row r="16964" spans="1:28">
      <c r="A16964" s="113"/>
      <c r="B16964" s="113"/>
      <c r="C16964" s="114"/>
      <c r="D16964" s="115"/>
      <c r="E16964" s="115"/>
      <c r="F16964" s="116"/>
      <c r="G16964" s="116"/>
      <c r="H16964" s="116"/>
      <c r="I16964" s="116"/>
      <c r="J16964" s="117"/>
      <c r="K16964" s="117"/>
      <c r="L16964" s="114"/>
      <c r="M16964" s="114"/>
      <c r="N16964" s="114"/>
      <c r="O16964" s="114"/>
      <c r="P16964" s="118"/>
      <c r="Q16964" s="118"/>
      <c r="R16964" s="118"/>
      <c r="S16964" s="118"/>
      <c r="T16964" s="118"/>
      <c r="U16964" s="118"/>
      <c r="V16964" s="118"/>
      <c r="W16964" s="118"/>
      <c r="X16964" s="118"/>
      <c r="Y16964" s="118"/>
      <c r="Z16964" s="118"/>
      <c r="AA16964" s="118"/>
      <c r="AB16964" s="118"/>
    </row>
    <row r="16965" spans="1:28">
      <c r="A16965" s="113"/>
      <c r="B16965" s="113"/>
      <c r="C16965" s="114"/>
      <c r="D16965" s="115"/>
      <c r="E16965" s="115"/>
      <c r="F16965" s="116"/>
      <c r="G16965" s="116"/>
      <c r="H16965" s="116"/>
      <c r="I16965" s="116"/>
      <c r="J16965" s="117"/>
      <c r="K16965" s="117"/>
      <c r="L16965" s="114"/>
      <c r="M16965" s="114"/>
      <c r="N16965" s="114"/>
      <c r="O16965" s="114"/>
      <c r="P16965" s="118"/>
      <c r="Q16965" s="118"/>
      <c r="R16965" s="118"/>
      <c r="S16965" s="118"/>
      <c r="T16965" s="118"/>
      <c r="U16965" s="118"/>
      <c r="V16965" s="118"/>
      <c r="W16965" s="118"/>
      <c r="X16965" s="118"/>
      <c r="Y16965" s="118"/>
      <c r="Z16965" s="118"/>
      <c r="AA16965" s="118"/>
      <c r="AB16965" s="118"/>
    </row>
    <row r="16966" spans="1:28">
      <c r="A16966" s="113"/>
      <c r="B16966" s="113"/>
      <c r="C16966" s="114"/>
      <c r="D16966" s="115"/>
      <c r="E16966" s="115"/>
      <c r="F16966" s="116"/>
      <c r="G16966" s="116"/>
      <c r="H16966" s="116"/>
      <c r="I16966" s="116"/>
      <c r="J16966" s="117"/>
      <c r="K16966" s="117"/>
      <c r="L16966" s="114"/>
      <c r="M16966" s="114"/>
      <c r="N16966" s="114"/>
      <c r="O16966" s="114"/>
      <c r="P16966" s="118"/>
      <c r="Q16966" s="118"/>
      <c r="R16966" s="118"/>
      <c r="S16966" s="118"/>
      <c r="T16966" s="118"/>
      <c r="U16966" s="118"/>
      <c r="V16966" s="118"/>
      <c r="W16966" s="118"/>
      <c r="X16966" s="118"/>
      <c r="Y16966" s="118"/>
      <c r="Z16966" s="118"/>
      <c r="AA16966" s="118"/>
      <c r="AB16966" s="118"/>
    </row>
    <row r="16967" spans="1:28">
      <c r="A16967" s="113"/>
      <c r="B16967" s="113"/>
      <c r="C16967" s="114"/>
      <c r="D16967" s="115"/>
      <c r="E16967" s="115"/>
      <c r="F16967" s="116"/>
      <c r="G16967" s="116"/>
      <c r="H16967" s="116"/>
      <c r="I16967" s="116"/>
      <c r="J16967" s="117"/>
      <c r="K16967" s="117"/>
      <c r="L16967" s="114"/>
      <c r="M16967" s="114"/>
      <c r="N16967" s="114"/>
      <c r="O16967" s="114"/>
      <c r="P16967" s="118"/>
      <c r="Q16967" s="118"/>
      <c r="R16967" s="118"/>
      <c r="S16967" s="118"/>
      <c r="T16967" s="118"/>
      <c r="U16967" s="118"/>
      <c r="V16967" s="118"/>
      <c r="W16967" s="118"/>
      <c r="X16967" s="118"/>
      <c r="Y16967" s="118"/>
      <c r="Z16967" s="118"/>
      <c r="AA16967" s="118"/>
      <c r="AB16967" s="118"/>
    </row>
    <row r="16968" spans="1:28">
      <c r="A16968" s="113"/>
      <c r="B16968" s="113"/>
      <c r="C16968" s="114"/>
      <c r="D16968" s="115"/>
      <c r="E16968" s="115"/>
      <c r="F16968" s="116"/>
      <c r="G16968" s="116"/>
      <c r="H16968" s="116"/>
      <c r="I16968" s="116"/>
      <c r="J16968" s="117"/>
      <c r="K16968" s="117"/>
      <c r="L16968" s="114"/>
      <c r="M16968" s="114"/>
      <c r="N16968" s="114"/>
      <c r="O16968" s="114"/>
      <c r="P16968" s="118"/>
      <c r="Q16968" s="118"/>
      <c r="R16968" s="118"/>
      <c r="S16968" s="118"/>
      <c r="T16968" s="118"/>
      <c r="U16968" s="118"/>
      <c r="V16968" s="118"/>
      <c r="W16968" s="118"/>
      <c r="X16968" s="118"/>
      <c r="Y16968" s="118"/>
      <c r="Z16968" s="118"/>
      <c r="AA16968" s="118"/>
      <c r="AB16968" s="118"/>
    </row>
    <row r="16969" spans="1:28">
      <c r="A16969" s="113"/>
      <c r="B16969" s="113"/>
      <c r="C16969" s="114"/>
      <c r="D16969" s="115"/>
      <c r="E16969" s="115"/>
      <c r="F16969" s="116"/>
      <c r="G16969" s="116"/>
      <c r="H16969" s="116"/>
      <c r="I16969" s="116"/>
      <c r="J16969" s="117"/>
      <c r="K16969" s="117"/>
      <c r="L16969" s="114"/>
      <c r="M16969" s="114"/>
      <c r="N16969" s="114"/>
      <c r="O16969" s="114"/>
      <c r="P16969" s="118"/>
      <c r="Q16969" s="118"/>
      <c r="R16969" s="118"/>
      <c r="S16969" s="118"/>
      <c r="T16969" s="118"/>
      <c r="U16969" s="118"/>
      <c r="V16969" s="118"/>
      <c r="W16969" s="118"/>
      <c r="X16969" s="118"/>
      <c r="Y16969" s="118"/>
      <c r="Z16969" s="118"/>
      <c r="AA16969" s="118"/>
      <c r="AB16969" s="118"/>
    </row>
    <row r="16970" spans="1:28">
      <c r="A16970" s="113"/>
      <c r="B16970" s="113"/>
      <c r="C16970" s="114"/>
      <c r="D16970" s="115"/>
      <c r="E16970" s="115"/>
      <c r="F16970" s="116"/>
      <c r="G16970" s="116"/>
      <c r="H16970" s="116"/>
      <c r="I16970" s="116"/>
      <c r="J16970" s="117"/>
      <c r="K16970" s="117"/>
      <c r="L16970" s="114"/>
      <c r="M16970" s="114"/>
      <c r="N16970" s="114"/>
      <c r="O16970" s="114"/>
      <c r="P16970" s="118"/>
      <c r="Q16970" s="118"/>
      <c r="R16970" s="118"/>
      <c r="S16970" s="118"/>
      <c r="T16970" s="118"/>
      <c r="U16970" s="118"/>
      <c r="V16970" s="118"/>
      <c r="W16970" s="118"/>
      <c r="X16970" s="118"/>
      <c r="Y16970" s="118"/>
      <c r="Z16970" s="118"/>
      <c r="AA16970" s="118"/>
      <c r="AB16970" s="118"/>
    </row>
    <row r="16971" spans="1:28">
      <c r="A16971" s="113"/>
      <c r="B16971" s="113"/>
      <c r="C16971" s="114"/>
      <c r="D16971" s="115"/>
      <c r="E16971" s="115"/>
      <c r="F16971" s="116"/>
      <c r="G16971" s="116"/>
      <c r="H16971" s="116"/>
      <c r="I16971" s="116"/>
      <c r="J16971" s="117"/>
      <c r="K16971" s="117"/>
      <c r="L16971" s="114"/>
      <c r="M16971" s="114"/>
      <c r="N16971" s="114"/>
      <c r="O16971" s="114"/>
      <c r="P16971" s="118"/>
      <c r="Q16971" s="118"/>
      <c r="R16971" s="118"/>
      <c r="S16971" s="118"/>
      <c r="T16971" s="118"/>
      <c r="U16971" s="118"/>
      <c r="V16971" s="118"/>
      <c r="W16971" s="118"/>
      <c r="X16971" s="118"/>
      <c r="Y16971" s="118"/>
      <c r="Z16971" s="118"/>
      <c r="AA16971" s="118"/>
      <c r="AB16971" s="118"/>
    </row>
    <row r="16972" spans="1:28">
      <c r="A16972" s="113"/>
      <c r="B16972" s="113"/>
      <c r="C16972" s="114"/>
      <c r="D16972" s="115"/>
      <c r="E16972" s="115"/>
      <c r="F16972" s="116"/>
      <c r="G16972" s="116"/>
      <c r="H16972" s="116"/>
      <c r="I16972" s="116"/>
      <c r="J16972" s="117"/>
      <c r="K16972" s="117"/>
      <c r="L16972" s="114"/>
      <c r="M16972" s="114"/>
      <c r="N16972" s="114"/>
      <c r="O16972" s="114"/>
      <c r="P16972" s="118"/>
      <c r="Q16972" s="118"/>
      <c r="R16972" s="118"/>
      <c r="S16972" s="118"/>
      <c r="T16972" s="118"/>
      <c r="U16972" s="118"/>
      <c r="V16972" s="118"/>
      <c r="W16972" s="118"/>
      <c r="X16972" s="118"/>
      <c r="Y16972" s="118"/>
      <c r="Z16972" s="118"/>
      <c r="AA16972" s="118"/>
      <c r="AB16972" s="118"/>
    </row>
    <row r="16973" spans="1:28">
      <c r="A16973" s="113"/>
      <c r="B16973" s="113"/>
      <c r="C16973" s="114"/>
      <c r="D16973" s="115"/>
      <c r="E16973" s="115"/>
      <c r="F16973" s="116"/>
      <c r="G16973" s="116"/>
      <c r="H16973" s="116"/>
      <c r="I16973" s="116"/>
      <c r="J16973" s="117"/>
      <c r="K16973" s="117"/>
      <c r="L16973" s="114"/>
      <c r="M16973" s="114"/>
      <c r="N16973" s="114"/>
      <c r="O16973" s="114"/>
      <c r="P16973" s="118"/>
      <c r="Q16973" s="118"/>
      <c r="R16973" s="118"/>
      <c r="S16973" s="118"/>
      <c r="T16973" s="118"/>
      <c r="U16973" s="118"/>
      <c r="V16973" s="118"/>
      <c r="W16973" s="118"/>
      <c r="X16973" s="118"/>
      <c r="Y16973" s="118"/>
      <c r="Z16973" s="118"/>
      <c r="AA16973" s="118"/>
      <c r="AB16973" s="118"/>
    </row>
    <row r="16974" spans="1:28">
      <c r="A16974" s="113"/>
      <c r="B16974" s="113"/>
      <c r="C16974" s="114"/>
      <c r="D16974" s="115"/>
      <c r="E16974" s="115"/>
      <c r="F16974" s="116"/>
      <c r="G16974" s="116"/>
      <c r="H16974" s="116"/>
      <c r="I16974" s="116"/>
      <c r="J16974" s="117"/>
      <c r="K16974" s="117"/>
      <c r="L16974" s="114"/>
      <c r="M16974" s="114"/>
      <c r="N16974" s="114"/>
      <c r="O16974" s="114"/>
      <c r="P16974" s="118"/>
      <c r="Q16974" s="118"/>
      <c r="R16974" s="118"/>
      <c r="S16974" s="118"/>
      <c r="T16974" s="118"/>
      <c r="U16974" s="118"/>
      <c r="V16974" s="118"/>
      <c r="W16974" s="118"/>
      <c r="X16974" s="118"/>
      <c r="Y16974" s="118"/>
      <c r="Z16974" s="118"/>
      <c r="AA16974" s="118"/>
      <c r="AB16974" s="118"/>
    </row>
    <row r="16975" spans="1:28">
      <c r="A16975" s="113"/>
      <c r="B16975" s="113"/>
      <c r="C16975" s="114"/>
      <c r="D16975" s="115"/>
      <c r="E16975" s="115"/>
      <c r="F16975" s="116"/>
      <c r="G16975" s="116"/>
      <c r="H16975" s="116"/>
      <c r="I16975" s="116"/>
      <c r="J16975" s="117"/>
      <c r="K16975" s="117"/>
      <c r="L16975" s="114"/>
      <c r="M16975" s="114"/>
      <c r="N16975" s="114"/>
      <c r="O16975" s="114"/>
      <c r="P16975" s="118"/>
      <c r="Q16975" s="118"/>
      <c r="R16975" s="118"/>
      <c r="S16975" s="118"/>
      <c r="T16975" s="118"/>
      <c r="U16975" s="118"/>
      <c r="V16975" s="118"/>
      <c r="W16975" s="118"/>
      <c r="X16975" s="118"/>
      <c r="Y16975" s="118"/>
      <c r="Z16975" s="118"/>
      <c r="AA16975" s="118"/>
      <c r="AB16975" s="118"/>
    </row>
    <row r="16976" spans="1:28">
      <c r="A16976" s="113"/>
      <c r="B16976" s="113"/>
      <c r="C16976" s="114"/>
      <c r="D16976" s="115"/>
      <c r="E16976" s="115"/>
      <c r="F16976" s="116"/>
      <c r="G16976" s="116"/>
      <c r="H16976" s="116"/>
      <c r="I16976" s="116"/>
      <c r="J16976" s="117"/>
      <c r="K16976" s="117"/>
      <c r="L16976" s="114"/>
      <c r="M16976" s="114"/>
      <c r="N16976" s="114"/>
      <c r="O16976" s="114"/>
      <c r="P16976" s="118"/>
      <c r="Q16976" s="118"/>
      <c r="R16976" s="118"/>
      <c r="S16976" s="118"/>
      <c r="T16976" s="118"/>
      <c r="U16976" s="118"/>
      <c r="V16976" s="118"/>
      <c r="W16976" s="118"/>
      <c r="X16976" s="118"/>
      <c r="Y16976" s="118"/>
      <c r="Z16976" s="118"/>
      <c r="AA16976" s="118"/>
      <c r="AB16976" s="118"/>
    </row>
    <row r="16977" spans="1:28">
      <c r="A16977" s="113"/>
      <c r="B16977" s="113"/>
      <c r="C16977" s="114"/>
      <c r="D16977" s="115"/>
      <c r="E16977" s="115"/>
      <c r="F16977" s="116"/>
      <c r="G16977" s="116"/>
      <c r="H16977" s="116"/>
      <c r="I16977" s="116"/>
      <c r="J16977" s="117"/>
      <c r="K16977" s="117"/>
      <c r="L16977" s="114"/>
      <c r="M16977" s="114"/>
      <c r="N16977" s="114"/>
      <c r="O16977" s="114"/>
      <c r="P16977" s="118"/>
      <c r="Q16977" s="118"/>
      <c r="R16977" s="118"/>
      <c r="S16977" s="118"/>
      <c r="T16977" s="118"/>
      <c r="U16977" s="118"/>
      <c r="V16977" s="118"/>
      <c r="W16977" s="118"/>
      <c r="X16977" s="118"/>
      <c r="Y16977" s="118"/>
      <c r="Z16977" s="118"/>
      <c r="AA16977" s="118"/>
      <c r="AB16977" s="118"/>
    </row>
    <row r="16978" spans="1:28">
      <c r="A16978" s="113"/>
      <c r="B16978" s="113"/>
      <c r="C16978" s="114"/>
      <c r="D16978" s="115"/>
      <c r="E16978" s="115"/>
      <c r="F16978" s="116"/>
      <c r="G16978" s="116"/>
      <c r="H16978" s="116"/>
      <c r="I16978" s="116"/>
      <c r="J16978" s="117"/>
      <c r="K16978" s="117"/>
      <c r="L16978" s="114"/>
      <c r="M16978" s="114"/>
      <c r="N16978" s="114"/>
      <c r="O16978" s="114"/>
      <c r="P16978" s="118"/>
      <c r="Q16978" s="118"/>
      <c r="R16978" s="118"/>
      <c r="S16978" s="118"/>
      <c r="T16978" s="118"/>
      <c r="U16978" s="118"/>
      <c r="V16978" s="118"/>
      <c r="W16978" s="118"/>
      <c r="X16978" s="118"/>
      <c r="Y16978" s="118"/>
      <c r="Z16978" s="118"/>
      <c r="AA16978" s="118"/>
      <c r="AB16978" s="118"/>
    </row>
    <row r="16979" spans="1:28">
      <c r="A16979" s="113"/>
      <c r="B16979" s="113"/>
      <c r="C16979" s="114"/>
      <c r="D16979" s="115"/>
      <c r="E16979" s="115"/>
      <c r="F16979" s="116"/>
      <c r="G16979" s="116"/>
      <c r="H16979" s="116"/>
      <c r="I16979" s="116"/>
      <c r="J16979" s="117"/>
      <c r="K16979" s="117"/>
      <c r="L16979" s="114"/>
      <c r="M16979" s="114"/>
      <c r="N16979" s="114"/>
      <c r="O16979" s="114"/>
      <c r="P16979" s="118"/>
      <c r="Q16979" s="118"/>
      <c r="R16979" s="118"/>
      <c r="S16979" s="118"/>
      <c r="T16979" s="118"/>
      <c r="U16979" s="118"/>
      <c r="V16979" s="118"/>
      <c r="W16979" s="118"/>
      <c r="X16979" s="118"/>
      <c r="Y16979" s="118"/>
      <c r="Z16979" s="118"/>
      <c r="AA16979" s="118"/>
      <c r="AB16979" s="118"/>
    </row>
    <row r="16980" spans="1:28">
      <c r="A16980" s="113"/>
      <c r="B16980" s="113"/>
      <c r="C16980" s="114"/>
      <c r="D16980" s="115"/>
      <c r="E16980" s="115"/>
      <c r="F16980" s="116"/>
      <c r="G16980" s="116"/>
      <c r="H16980" s="116"/>
      <c r="I16980" s="116"/>
      <c r="J16980" s="117"/>
      <c r="K16980" s="117"/>
      <c r="L16980" s="114"/>
      <c r="M16980" s="114"/>
      <c r="N16980" s="114"/>
      <c r="O16980" s="114"/>
      <c r="P16980" s="118"/>
      <c r="Q16980" s="118"/>
      <c r="R16980" s="118"/>
      <c r="S16980" s="118"/>
      <c r="T16980" s="118"/>
      <c r="U16980" s="118"/>
      <c r="V16980" s="118"/>
      <c r="W16980" s="118"/>
      <c r="X16980" s="118"/>
      <c r="Y16980" s="118"/>
      <c r="Z16980" s="118"/>
      <c r="AA16980" s="118"/>
      <c r="AB16980" s="118"/>
    </row>
    <row r="16981" spans="1:28">
      <c r="A16981" s="113"/>
      <c r="B16981" s="113"/>
      <c r="C16981" s="114"/>
      <c r="D16981" s="115"/>
      <c r="E16981" s="115"/>
      <c r="F16981" s="116"/>
      <c r="G16981" s="116"/>
      <c r="H16981" s="116"/>
      <c r="I16981" s="116"/>
      <c r="J16981" s="117"/>
      <c r="K16981" s="117"/>
      <c r="L16981" s="114"/>
      <c r="M16981" s="114"/>
      <c r="N16981" s="114"/>
      <c r="O16981" s="114"/>
      <c r="P16981" s="118"/>
      <c r="Q16981" s="118"/>
      <c r="R16981" s="118"/>
      <c r="S16981" s="118"/>
      <c r="T16981" s="118"/>
      <c r="U16981" s="118"/>
      <c r="V16981" s="118"/>
      <c r="W16981" s="118"/>
      <c r="X16981" s="118"/>
      <c r="Y16981" s="118"/>
      <c r="Z16981" s="118"/>
      <c r="AA16981" s="118"/>
      <c r="AB16981" s="118"/>
    </row>
    <row r="16982" spans="1:28">
      <c r="A16982" s="113"/>
      <c r="B16982" s="113"/>
      <c r="C16982" s="114"/>
      <c r="D16982" s="115"/>
      <c r="E16982" s="115"/>
      <c r="F16982" s="116"/>
      <c r="G16982" s="116"/>
      <c r="H16982" s="116"/>
      <c r="I16982" s="116"/>
      <c r="J16982" s="117"/>
      <c r="K16982" s="117"/>
      <c r="L16982" s="114"/>
      <c r="M16982" s="114"/>
      <c r="N16982" s="114"/>
      <c r="O16982" s="114"/>
      <c r="P16982" s="118"/>
      <c r="Q16982" s="118"/>
      <c r="R16982" s="118"/>
      <c r="S16982" s="118"/>
      <c r="T16982" s="118"/>
      <c r="U16982" s="118"/>
      <c r="V16982" s="118"/>
      <c r="W16982" s="118"/>
      <c r="X16982" s="118"/>
      <c r="Y16982" s="118"/>
      <c r="Z16982" s="118"/>
      <c r="AA16982" s="118"/>
      <c r="AB16982" s="118"/>
    </row>
    <row r="16983" spans="1:28">
      <c r="A16983" s="113"/>
      <c r="B16983" s="113"/>
      <c r="C16983" s="114"/>
      <c r="D16983" s="115"/>
      <c r="E16983" s="115"/>
      <c r="F16983" s="116"/>
      <c r="G16983" s="116"/>
      <c r="H16983" s="116"/>
      <c r="I16983" s="116"/>
      <c r="J16983" s="117"/>
      <c r="K16983" s="117"/>
      <c r="L16983" s="114"/>
      <c r="M16983" s="114"/>
      <c r="N16983" s="114"/>
      <c r="O16983" s="114"/>
      <c r="P16983" s="118"/>
      <c r="Q16983" s="118"/>
      <c r="R16983" s="118"/>
      <c r="S16983" s="118"/>
      <c r="T16983" s="118"/>
      <c r="U16983" s="118"/>
      <c r="V16983" s="118"/>
      <c r="W16983" s="118"/>
      <c r="X16983" s="118"/>
      <c r="Y16983" s="118"/>
      <c r="Z16983" s="118"/>
      <c r="AA16983" s="118"/>
      <c r="AB16983" s="118"/>
    </row>
    <row r="16984" spans="1:28">
      <c r="A16984" s="113"/>
      <c r="B16984" s="113"/>
      <c r="C16984" s="114"/>
      <c r="D16984" s="115"/>
      <c r="E16984" s="115"/>
      <c r="F16984" s="116"/>
      <c r="G16984" s="116"/>
      <c r="H16984" s="116"/>
      <c r="I16984" s="116"/>
      <c r="J16984" s="117"/>
      <c r="K16984" s="117"/>
      <c r="L16984" s="114"/>
      <c r="M16984" s="114"/>
      <c r="N16984" s="114"/>
      <c r="O16984" s="114"/>
      <c r="P16984" s="118"/>
      <c r="Q16984" s="118"/>
      <c r="R16984" s="118"/>
      <c r="S16984" s="118"/>
      <c r="T16984" s="118"/>
      <c r="U16984" s="118"/>
      <c r="V16984" s="118"/>
      <c r="W16984" s="118"/>
      <c r="X16984" s="118"/>
      <c r="Y16984" s="118"/>
      <c r="Z16984" s="118"/>
      <c r="AA16984" s="118"/>
      <c r="AB16984" s="118"/>
    </row>
    <row r="16985" spans="1:28">
      <c r="A16985" s="113"/>
      <c r="B16985" s="113"/>
      <c r="C16985" s="114"/>
      <c r="D16985" s="115"/>
      <c r="E16985" s="115"/>
      <c r="F16985" s="116"/>
      <c r="G16985" s="116"/>
      <c r="H16985" s="116"/>
      <c r="I16985" s="116"/>
      <c r="J16985" s="117"/>
      <c r="K16985" s="117"/>
      <c r="L16985" s="114"/>
      <c r="M16985" s="114"/>
      <c r="N16985" s="114"/>
      <c r="O16985" s="114"/>
      <c r="P16985" s="118"/>
      <c r="Q16985" s="118"/>
      <c r="R16985" s="118"/>
      <c r="S16985" s="118"/>
      <c r="T16985" s="118"/>
      <c r="U16985" s="118"/>
      <c r="V16985" s="118"/>
      <c r="W16985" s="118"/>
      <c r="X16985" s="118"/>
      <c r="Y16985" s="118"/>
      <c r="Z16985" s="118"/>
      <c r="AA16985" s="118"/>
      <c r="AB16985" s="118"/>
    </row>
    <row r="16986" spans="1:28">
      <c r="A16986" s="113"/>
      <c r="B16986" s="113"/>
      <c r="C16986" s="114"/>
      <c r="D16986" s="115"/>
      <c r="E16986" s="115"/>
      <c r="F16986" s="116"/>
      <c r="G16986" s="116"/>
      <c r="H16986" s="116"/>
      <c r="I16986" s="116"/>
      <c r="J16986" s="117"/>
      <c r="K16986" s="117"/>
      <c r="L16986" s="114"/>
      <c r="M16986" s="114"/>
      <c r="N16986" s="114"/>
      <c r="O16986" s="114"/>
      <c r="P16986" s="118"/>
      <c r="Q16986" s="118"/>
      <c r="R16986" s="118"/>
      <c r="S16986" s="118"/>
      <c r="T16986" s="118"/>
      <c r="U16986" s="118"/>
      <c r="V16986" s="118"/>
      <c r="W16986" s="118"/>
      <c r="X16986" s="118"/>
      <c r="Y16986" s="118"/>
      <c r="Z16986" s="118"/>
      <c r="AA16986" s="118"/>
      <c r="AB16986" s="118"/>
    </row>
    <row r="16987" spans="1:28">
      <c r="A16987" s="113"/>
      <c r="B16987" s="113"/>
      <c r="C16987" s="114"/>
      <c r="D16987" s="115"/>
      <c r="E16987" s="115"/>
      <c r="F16987" s="116"/>
      <c r="G16987" s="116"/>
      <c r="H16987" s="116"/>
      <c r="I16987" s="116"/>
      <c r="J16987" s="117"/>
      <c r="K16987" s="117"/>
      <c r="L16987" s="114"/>
      <c r="M16987" s="114"/>
      <c r="N16987" s="114"/>
      <c r="O16987" s="114"/>
      <c r="P16987" s="118"/>
      <c r="Q16987" s="118"/>
      <c r="R16987" s="118"/>
      <c r="S16987" s="118"/>
      <c r="T16987" s="118"/>
      <c r="U16987" s="118"/>
      <c r="V16987" s="118"/>
      <c r="W16987" s="118"/>
      <c r="X16987" s="118"/>
      <c r="Y16987" s="118"/>
      <c r="Z16987" s="118"/>
      <c r="AA16987" s="118"/>
      <c r="AB16987" s="118"/>
    </row>
    <row r="16988" spans="1:28">
      <c r="A16988" s="113"/>
      <c r="B16988" s="113"/>
      <c r="C16988" s="114"/>
      <c r="D16988" s="115"/>
      <c r="E16988" s="115"/>
      <c r="F16988" s="116"/>
      <c r="G16988" s="116"/>
      <c r="H16988" s="116"/>
      <c r="I16988" s="116"/>
      <c r="J16988" s="117"/>
      <c r="K16988" s="117"/>
      <c r="L16988" s="114"/>
      <c r="M16988" s="114"/>
      <c r="N16988" s="114"/>
      <c r="O16988" s="114"/>
      <c r="P16988" s="118"/>
      <c r="Q16988" s="118"/>
      <c r="R16988" s="118"/>
      <c r="S16988" s="118"/>
      <c r="T16988" s="118"/>
      <c r="U16988" s="118"/>
      <c r="V16988" s="118"/>
      <c r="W16988" s="118"/>
      <c r="X16988" s="118"/>
      <c r="Y16988" s="118"/>
      <c r="Z16988" s="118"/>
      <c r="AA16988" s="118"/>
      <c r="AB16988" s="118"/>
    </row>
    <row r="16989" spans="1:28">
      <c r="A16989" s="113"/>
      <c r="B16989" s="113"/>
      <c r="C16989" s="114"/>
      <c r="D16989" s="115"/>
      <c r="E16989" s="115"/>
      <c r="F16989" s="116"/>
      <c r="G16989" s="116"/>
      <c r="H16989" s="116"/>
      <c r="I16989" s="116"/>
      <c r="J16989" s="117"/>
      <c r="K16989" s="117"/>
      <c r="L16989" s="114"/>
      <c r="M16989" s="114"/>
      <c r="N16989" s="114"/>
      <c r="O16989" s="114"/>
      <c r="P16989" s="118"/>
      <c r="Q16989" s="118"/>
      <c r="R16989" s="118"/>
      <c r="S16989" s="118"/>
      <c r="T16989" s="118"/>
      <c r="U16989" s="118"/>
      <c r="V16989" s="118"/>
      <c r="W16989" s="118"/>
      <c r="X16989" s="118"/>
      <c r="Y16989" s="118"/>
      <c r="Z16989" s="118"/>
      <c r="AA16989" s="118"/>
      <c r="AB16989" s="118"/>
    </row>
    <row r="16990" spans="1:28">
      <c r="A16990" s="113"/>
      <c r="B16990" s="113"/>
      <c r="C16990" s="114"/>
      <c r="D16990" s="115"/>
      <c r="E16990" s="115"/>
      <c r="F16990" s="116"/>
      <c r="G16990" s="116"/>
      <c r="H16990" s="116"/>
      <c r="I16990" s="116"/>
      <c r="J16990" s="117"/>
      <c r="K16990" s="117"/>
      <c r="L16990" s="114"/>
      <c r="M16990" s="114"/>
      <c r="N16990" s="114"/>
      <c r="O16990" s="114"/>
      <c r="P16990" s="118"/>
      <c r="Q16990" s="118"/>
      <c r="R16990" s="118"/>
      <c r="S16990" s="118"/>
      <c r="T16990" s="118"/>
      <c r="U16990" s="118"/>
      <c r="V16990" s="118"/>
      <c r="W16990" s="118"/>
      <c r="X16990" s="118"/>
      <c r="Y16990" s="118"/>
      <c r="Z16990" s="118"/>
      <c r="AA16990" s="118"/>
      <c r="AB16990" s="118"/>
    </row>
    <row r="16991" spans="1:28">
      <c r="A16991" s="113"/>
      <c r="B16991" s="113"/>
      <c r="C16991" s="114"/>
      <c r="D16991" s="115"/>
      <c r="E16991" s="115"/>
      <c r="F16991" s="116"/>
      <c r="G16991" s="116"/>
      <c r="H16991" s="116"/>
      <c r="I16991" s="116"/>
      <c r="J16991" s="117"/>
      <c r="K16991" s="117"/>
      <c r="L16991" s="114"/>
      <c r="M16991" s="114"/>
      <c r="N16991" s="114"/>
      <c r="O16991" s="114"/>
      <c r="P16991" s="118"/>
      <c r="Q16991" s="118"/>
      <c r="R16991" s="118"/>
      <c r="S16991" s="118"/>
      <c r="T16991" s="118"/>
      <c r="U16991" s="118"/>
      <c r="V16991" s="118"/>
      <c r="W16991" s="118"/>
      <c r="X16991" s="118"/>
      <c r="Y16991" s="118"/>
      <c r="Z16991" s="118"/>
      <c r="AA16991" s="118"/>
      <c r="AB16991" s="118"/>
    </row>
    <row r="16992" spans="1:28">
      <c r="A16992" s="113"/>
      <c r="B16992" s="113"/>
      <c r="C16992" s="114"/>
      <c r="D16992" s="115"/>
      <c r="E16992" s="115"/>
      <c r="F16992" s="116"/>
      <c r="G16992" s="116"/>
      <c r="H16992" s="116"/>
      <c r="I16992" s="116"/>
      <c r="J16992" s="117"/>
      <c r="K16992" s="117"/>
      <c r="L16992" s="114"/>
      <c r="M16992" s="114"/>
      <c r="N16992" s="114"/>
      <c r="O16992" s="114"/>
      <c r="P16992" s="118"/>
      <c r="Q16992" s="118"/>
      <c r="R16992" s="118"/>
      <c r="S16992" s="118"/>
      <c r="T16992" s="118"/>
      <c r="U16992" s="118"/>
      <c r="V16992" s="118"/>
      <c r="W16992" s="118"/>
      <c r="X16992" s="118"/>
      <c r="Y16992" s="118"/>
      <c r="Z16992" s="118"/>
      <c r="AA16992" s="118"/>
      <c r="AB16992" s="118"/>
    </row>
    <row r="16993" spans="1:28">
      <c r="A16993" s="113"/>
      <c r="B16993" s="113"/>
      <c r="C16993" s="114"/>
      <c r="D16993" s="115"/>
      <c r="E16993" s="115"/>
      <c r="F16993" s="116"/>
      <c r="G16993" s="116"/>
      <c r="H16993" s="116"/>
      <c r="I16993" s="116"/>
      <c r="J16993" s="117"/>
      <c r="K16993" s="117"/>
      <c r="L16993" s="114"/>
      <c r="M16993" s="114"/>
      <c r="N16993" s="114"/>
      <c r="O16993" s="114"/>
      <c r="P16993" s="118"/>
      <c r="Q16993" s="118"/>
      <c r="R16993" s="118"/>
      <c r="S16993" s="118"/>
      <c r="T16993" s="118"/>
      <c r="U16993" s="118"/>
      <c r="V16993" s="118"/>
      <c r="W16993" s="118"/>
      <c r="X16993" s="118"/>
      <c r="Y16993" s="118"/>
      <c r="Z16993" s="118"/>
      <c r="AA16993" s="118"/>
      <c r="AB16993" s="118"/>
    </row>
    <row r="16994" spans="1:28">
      <c r="A16994" s="113"/>
      <c r="B16994" s="113"/>
      <c r="C16994" s="114"/>
      <c r="D16994" s="115"/>
      <c r="E16994" s="115"/>
      <c r="F16994" s="116"/>
      <c r="G16994" s="116"/>
      <c r="H16994" s="116"/>
      <c r="I16994" s="116"/>
      <c r="J16994" s="117"/>
      <c r="K16994" s="117"/>
      <c r="L16994" s="114"/>
      <c r="M16994" s="114"/>
      <c r="N16994" s="114"/>
      <c r="O16994" s="114"/>
      <c r="P16994" s="118"/>
      <c r="Q16994" s="118"/>
      <c r="R16994" s="118"/>
      <c r="S16994" s="118"/>
      <c r="T16994" s="118"/>
      <c r="U16994" s="118"/>
      <c r="V16994" s="118"/>
      <c r="W16994" s="118"/>
      <c r="X16994" s="118"/>
      <c r="Y16994" s="118"/>
      <c r="Z16994" s="118"/>
      <c r="AA16994" s="118"/>
      <c r="AB16994" s="118"/>
    </row>
    <row r="16995" spans="1:28">
      <c r="A16995" s="113"/>
      <c r="B16995" s="113"/>
      <c r="C16995" s="114"/>
      <c r="D16995" s="115"/>
      <c r="E16995" s="115"/>
      <c r="F16995" s="116"/>
      <c r="G16995" s="116"/>
      <c r="H16995" s="116"/>
      <c r="I16995" s="116"/>
      <c r="J16995" s="117"/>
      <c r="K16995" s="117"/>
      <c r="L16995" s="114"/>
      <c r="M16995" s="114"/>
      <c r="N16995" s="114"/>
      <c r="O16995" s="114"/>
      <c r="P16995" s="118"/>
      <c r="Q16995" s="118"/>
      <c r="R16995" s="118"/>
      <c r="S16995" s="118"/>
      <c r="T16995" s="118"/>
      <c r="U16995" s="118"/>
      <c r="V16995" s="118"/>
      <c r="W16995" s="118"/>
      <c r="X16995" s="118"/>
      <c r="Y16995" s="118"/>
      <c r="Z16995" s="118"/>
      <c r="AA16995" s="118"/>
      <c r="AB16995" s="118"/>
    </row>
    <row r="16996" spans="1:28">
      <c r="A16996" s="113"/>
      <c r="B16996" s="113"/>
      <c r="C16996" s="114"/>
      <c r="D16996" s="115"/>
      <c r="E16996" s="115"/>
      <c r="F16996" s="116"/>
      <c r="G16996" s="116"/>
      <c r="H16996" s="116"/>
      <c r="I16996" s="116"/>
      <c r="J16996" s="117"/>
      <c r="K16996" s="117"/>
      <c r="L16996" s="114"/>
      <c r="M16996" s="114"/>
      <c r="N16996" s="114"/>
      <c r="O16996" s="114"/>
      <c r="P16996" s="118"/>
      <c r="Q16996" s="118"/>
      <c r="R16996" s="118"/>
      <c r="S16996" s="118"/>
      <c r="T16996" s="118"/>
      <c r="U16996" s="118"/>
      <c r="V16996" s="118"/>
      <c r="W16996" s="118"/>
      <c r="X16996" s="118"/>
      <c r="Y16996" s="118"/>
      <c r="Z16996" s="118"/>
      <c r="AA16996" s="118"/>
      <c r="AB16996" s="118"/>
    </row>
    <row r="16997" spans="1:28">
      <c r="A16997" s="113"/>
      <c r="B16997" s="113"/>
      <c r="C16997" s="114"/>
      <c r="D16997" s="115"/>
      <c r="E16997" s="115"/>
      <c r="F16997" s="116"/>
      <c r="G16997" s="116"/>
      <c r="H16997" s="116"/>
      <c r="I16997" s="116"/>
      <c r="J16997" s="117"/>
      <c r="K16997" s="117"/>
      <c r="L16997" s="114"/>
      <c r="M16997" s="114"/>
      <c r="N16997" s="114"/>
      <c r="O16997" s="114"/>
      <c r="P16997" s="118"/>
      <c r="Q16997" s="118"/>
      <c r="R16997" s="118"/>
      <c r="S16997" s="118"/>
      <c r="T16997" s="118"/>
      <c r="U16997" s="118"/>
      <c r="V16997" s="118"/>
      <c r="W16997" s="118"/>
      <c r="X16997" s="118"/>
      <c r="Y16997" s="118"/>
      <c r="Z16997" s="118"/>
      <c r="AA16997" s="118"/>
      <c r="AB16997" s="118"/>
    </row>
    <row r="16998" spans="1:28">
      <c r="A16998" s="113"/>
      <c r="B16998" s="113"/>
      <c r="C16998" s="114"/>
      <c r="D16998" s="115"/>
      <c r="E16998" s="115"/>
      <c r="F16998" s="116"/>
      <c r="G16998" s="116"/>
      <c r="H16998" s="116"/>
      <c r="I16998" s="116"/>
      <c r="J16998" s="117"/>
      <c r="K16998" s="117"/>
      <c r="L16998" s="114"/>
      <c r="M16998" s="114"/>
      <c r="N16998" s="114"/>
      <c r="O16998" s="114"/>
      <c r="P16998" s="118"/>
      <c r="Q16998" s="118"/>
      <c r="R16998" s="118"/>
      <c r="S16998" s="118"/>
      <c r="T16998" s="118"/>
      <c r="U16998" s="118"/>
      <c r="V16998" s="118"/>
      <c r="W16998" s="118"/>
      <c r="X16998" s="118"/>
      <c r="Y16998" s="118"/>
      <c r="Z16998" s="118"/>
      <c r="AA16998" s="118"/>
      <c r="AB16998" s="118"/>
    </row>
    <row r="16999" spans="1:28">
      <c r="A16999" s="113"/>
      <c r="B16999" s="113"/>
      <c r="C16999" s="114"/>
      <c r="D16999" s="115"/>
      <c r="E16999" s="115"/>
      <c r="F16999" s="116"/>
      <c r="G16999" s="116"/>
      <c r="H16999" s="116"/>
      <c r="I16999" s="116"/>
      <c r="J16999" s="117"/>
      <c r="K16999" s="117"/>
      <c r="L16999" s="114"/>
      <c r="M16999" s="114"/>
      <c r="N16999" s="114"/>
      <c r="O16999" s="114"/>
      <c r="P16999" s="118"/>
      <c r="Q16999" s="118"/>
      <c r="R16999" s="118"/>
      <c r="S16999" s="118"/>
      <c r="T16999" s="118"/>
      <c r="U16999" s="118"/>
      <c r="V16999" s="118"/>
      <c r="W16999" s="118"/>
      <c r="X16999" s="118"/>
      <c r="Y16999" s="118"/>
      <c r="Z16999" s="118"/>
      <c r="AA16999" s="118"/>
      <c r="AB16999" s="118"/>
    </row>
    <row r="17000" spans="1:28">
      <c r="A17000" s="113"/>
      <c r="B17000" s="113"/>
      <c r="C17000" s="114"/>
      <c r="D17000" s="115"/>
      <c r="E17000" s="115"/>
      <c r="F17000" s="116"/>
      <c r="G17000" s="116"/>
      <c r="H17000" s="116"/>
      <c r="I17000" s="116"/>
      <c r="J17000" s="117"/>
      <c r="K17000" s="117"/>
      <c r="L17000" s="114"/>
      <c r="M17000" s="114"/>
      <c r="N17000" s="114"/>
      <c r="O17000" s="114"/>
      <c r="P17000" s="118"/>
      <c r="Q17000" s="118"/>
      <c r="R17000" s="118"/>
      <c r="S17000" s="118"/>
      <c r="T17000" s="118"/>
      <c r="U17000" s="118"/>
      <c r="V17000" s="118"/>
      <c r="W17000" s="118"/>
      <c r="X17000" s="118"/>
      <c r="Y17000" s="118"/>
      <c r="Z17000" s="118"/>
      <c r="AA17000" s="118"/>
      <c r="AB17000" s="118"/>
    </row>
    <row r="17001" spans="1:28">
      <c r="A17001" s="113"/>
      <c r="B17001" s="113"/>
      <c r="C17001" s="114"/>
      <c r="D17001" s="115"/>
      <c r="E17001" s="115"/>
      <c r="F17001" s="116"/>
      <c r="G17001" s="116"/>
      <c r="H17001" s="116"/>
      <c r="I17001" s="116"/>
      <c r="J17001" s="117"/>
      <c r="K17001" s="117"/>
      <c r="L17001" s="114"/>
      <c r="M17001" s="114"/>
      <c r="N17001" s="114"/>
      <c r="O17001" s="114"/>
      <c r="P17001" s="118"/>
      <c r="Q17001" s="118"/>
      <c r="R17001" s="118"/>
      <c r="S17001" s="118"/>
      <c r="T17001" s="118"/>
      <c r="U17001" s="118"/>
      <c r="V17001" s="118"/>
      <c r="W17001" s="118"/>
      <c r="X17001" s="118"/>
      <c r="Y17001" s="118"/>
      <c r="Z17001" s="118"/>
      <c r="AA17001" s="118"/>
      <c r="AB17001" s="118"/>
    </row>
    <row r="17002" spans="1:28">
      <c r="A17002" s="113"/>
      <c r="B17002" s="113"/>
      <c r="C17002" s="114"/>
      <c r="D17002" s="115"/>
      <c r="E17002" s="115"/>
      <c r="F17002" s="116"/>
      <c r="G17002" s="116"/>
      <c r="H17002" s="116"/>
      <c r="I17002" s="116"/>
      <c r="J17002" s="117"/>
      <c r="K17002" s="117"/>
      <c r="L17002" s="114"/>
      <c r="M17002" s="114"/>
      <c r="N17002" s="114"/>
      <c r="O17002" s="114"/>
      <c r="P17002" s="118"/>
      <c r="Q17002" s="118"/>
      <c r="R17002" s="118"/>
      <c r="S17002" s="118"/>
      <c r="T17002" s="118"/>
      <c r="U17002" s="118"/>
      <c r="V17002" s="118"/>
      <c r="W17002" s="118"/>
      <c r="X17002" s="118"/>
      <c r="Y17002" s="118"/>
      <c r="Z17002" s="118"/>
      <c r="AA17002" s="118"/>
      <c r="AB17002" s="118"/>
    </row>
    <row r="17003" spans="1:28">
      <c r="A17003" s="113"/>
      <c r="B17003" s="113"/>
      <c r="C17003" s="114"/>
      <c r="D17003" s="115"/>
      <c r="E17003" s="115"/>
      <c r="F17003" s="116"/>
      <c r="G17003" s="116"/>
      <c r="H17003" s="116"/>
      <c r="I17003" s="116"/>
      <c r="J17003" s="117"/>
      <c r="K17003" s="117"/>
      <c r="L17003" s="114"/>
      <c r="M17003" s="114"/>
      <c r="N17003" s="114"/>
      <c r="O17003" s="114"/>
      <c r="P17003" s="118"/>
      <c r="Q17003" s="118"/>
      <c r="R17003" s="118"/>
      <c r="S17003" s="118"/>
      <c r="T17003" s="118"/>
      <c r="U17003" s="118"/>
      <c r="V17003" s="118"/>
      <c r="W17003" s="118"/>
      <c r="X17003" s="118"/>
      <c r="Y17003" s="118"/>
      <c r="Z17003" s="118"/>
      <c r="AA17003" s="118"/>
      <c r="AB17003" s="118"/>
    </row>
    <row r="17004" spans="1:28">
      <c r="A17004" s="113"/>
      <c r="B17004" s="113"/>
      <c r="C17004" s="114"/>
      <c r="D17004" s="115"/>
      <c r="E17004" s="115"/>
      <c r="F17004" s="116"/>
      <c r="G17004" s="116"/>
      <c r="H17004" s="116"/>
      <c r="I17004" s="116"/>
      <c r="J17004" s="117"/>
      <c r="K17004" s="117"/>
      <c r="L17004" s="114"/>
      <c r="M17004" s="114"/>
      <c r="N17004" s="114"/>
      <c r="O17004" s="114"/>
      <c r="P17004" s="118"/>
      <c r="Q17004" s="118"/>
      <c r="R17004" s="118"/>
      <c r="S17004" s="118"/>
      <c r="T17004" s="118"/>
      <c r="U17004" s="118"/>
      <c r="V17004" s="118"/>
      <c r="W17004" s="118"/>
      <c r="X17004" s="118"/>
      <c r="Y17004" s="118"/>
      <c r="Z17004" s="118"/>
      <c r="AA17004" s="118"/>
      <c r="AB17004" s="118"/>
    </row>
    <row r="17005" spans="1:28">
      <c r="A17005" s="113"/>
      <c r="B17005" s="113"/>
      <c r="C17005" s="114"/>
      <c r="D17005" s="115"/>
      <c r="E17005" s="115"/>
      <c r="F17005" s="116"/>
      <c r="G17005" s="116"/>
      <c r="H17005" s="116"/>
      <c r="I17005" s="116"/>
      <c r="J17005" s="117"/>
      <c r="K17005" s="117"/>
      <c r="L17005" s="114"/>
      <c r="M17005" s="114"/>
      <c r="N17005" s="114"/>
      <c r="O17005" s="114"/>
      <c r="P17005" s="118"/>
      <c r="Q17005" s="118"/>
      <c r="R17005" s="118"/>
      <c r="S17005" s="118"/>
      <c r="T17005" s="118"/>
      <c r="U17005" s="118"/>
      <c r="V17005" s="118"/>
      <c r="W17005" s="118"/>
      <c r="X17005" s="118"/>
      <c r="Y17005" s="118"/>
      <c r="Z17005" s="118"/>
      <c r="AA17005" s="118"/>
      <c r="AB17005" s="118"/>
    </row>
    <row r="17006" spans="1:28">
      <c r="A17006" s="113"/>
      <c r="B17006" s="113"/>
      <c r="C17006" s="114"/>
      <c r="D17006" s="115"/>
      <c r="E17006" s="115"/>
      <c r="F17006" s="116"/>
      <c r="G17006" s="116"/>
      <c r="H17006" s="116"/>
      <c r="I17006" s="116"/>
      <c r="J17006" s="117"/>
      <c r="K17006" s="117"/>
      <c r="L17006" s="114"/>
      <c r="M17006" s="114"/>
      <c r="N17006" s="114"/>
      <c r="O17006" s="114"/>
      <c r="P17006" s="118"/>
      <c r="Q17006" s="118"/>
      <c r="R17006" s="118"/>
      <c r="S17006" s="118"/>
      <c r="T17006" s="118"/>
      <c r="U17006" s="118"/>
      <c r="V17006" s="118"/>
      <c r="W17006" s="118"/>
      <c r="X17006" s="118"/>
      <c r="Y17006" s="118"/>
      <c r="Z17006" s="118"/>
      <c r="AA17006" s="118"/>
      <c r="AB17006" s="118"/>
    </row>
    <row r="17007" spans="1:28">
      <c r="A17007" s="113"/>
      <c r="B17007" s="113"/>
      <c r="C17007" s="114"/>
      <c r="D17007" s="115"/>
      <c r="E17007" s="115"/>
      <c r="F17007" s="116"/>
      <c r="G17007" s="116"/>
      <c r="H17007" s="116"/>
      <c r="I17007" s="116"/>
      <c r="J17007" s="117"/>
      <c r="K17007" s="117"/>
      <c r="L17007" s="114"/>
      <c r="M17007" s="114"/>
      <c r="N17007" s="114"/>
      <c r="O17007" s="114"/>
      <c r="P17007" s="118"/>
      <c r="Q17007" s="118"/>
      <c r="R17007" s="118"/>
      <c r="S17007" s="118"/>
      <c r="T17007" s="118"/>
      <c r="U17007" s="118"/>
      <c r="V17007" s="118"/>
      <c r="W17007" s="118"/>
      <c r="X17007" s="118"/>
      <c r="Y17007" s="118"/>
      <c r="Z17007" s="118"/>
      <c r="AA17007" s="118"/>
      <c r="AB17007" s="118"/>
    </row>
    <row r="17008" spans="1:28">
      <c r="A17008" s="113"/>
      <c r="B17008" s="113"/>
      <c r="C17008" s="114"/>
      <c r="D17008" s="115"/>
      <c r="E17008" s="115"/>
      <c r="F17008" s="116"/>
      <c r="G17008" s="116"/>
      <c r="H17008" s="116"/>
      <c r="I17008" s="116"/>
      <c r="J17008" s="117"/>
      <c r="K17008" s="117"/>
      <c r="L17008" s="114"/>
      <c r="M17008" s="114"/>
      <c r="N17008" s="114"/>
      <c r="O17008" s="114"/>
      <c r="P17008" s="118"/>
      <c r="Q17008" s="118"/>
      <c r="R17008" s="118"/>
      <c r="S17008" s="118"/>
      <c r="T17008" s="118"/>
      <c r="U17008" s="118"/>
      <c r="V17008" s="118"/>
      <c r="W17008" s="118"/>
      <c r="X17008" s="118"/>
      <c r="Y17008" s="118"/>
      <c r="Z17008" s="118"/>
      <c r="AA17008" s="118"/>
      <c r="AB17008" s="118"/>
    </row>
    <row r="17009" spans="1:28">
      <c r="A17009" s="113"/>
      <c r="B17009" s="113"/>
      <c r="C17009" s="114"/>
      <c r="D17009" s="115"/>
      <c r="E17009" s="115"/>
      <c r="F17009" s="116"/>
      <c r="G17009" s="116"/>
      <c r="H17009" s="116"/>
      <c r="I17009" s="116"/>
      <c r="J17009" s="117"/>
      <c r="K17009" s="117"/>
      <c r="L17009" s="114"/>
      <c r="M17009" s="114"/>
      <c r="N17009" s="114"/>
      <c r="O17009" s="114"/>
      <c r="P17009" s="118"/>
      <c r="Q17009" s="118"/>
      <c r="R17009" s="118"/>
      <c r="S17009" s="118"/>
      <c r="T17009" s="118"/>
      <c r="U17009" s="118"/>
      <c r="V17009" s="118"/>
      <c r="W17009" s="118"/>
      <c r="X17009" s="118"/>
      <c r="Y17009" s="118"/>
      <c r="Z17009" s="118"/>
      <c r="AA17009" s="118"/>
      <c r="AB17009" s="118"/>
    </row>
    <row r="17010" spans="1:28">
      <c r="A17010" s="113"/>
      <c r="B17010" s="113"/>
      <c r="C17010" s="114"/>
      <c r="D17010" s="115"/>
      <c r="E17010" s="115"/>
      <c r="F17010" s="116"/>
      <c r="G17010" s="116"/>
      <c r="H17010" s="116"/>
      <c r="I17010" s="116"/>
      <c r="J17010" s="117"/>
      <c r="K17010" s="117"/>
      <c r="L17010" s="114"/>
      <c r="M17010" s="114"/>
      <c r="N17010" s="114"/>
      <c r="O17010" s="114"/>
      <c r="P17010" s="118"/>
      <c r="Q17010" s="118"/>
      <c r="R17010" s="118"/>
      <c r="S17010" s="118"/>
      <c r="T17010" s="118"/>
      <c r="U17010" s="118"/>
      <c r="V17010" s="118"/>
      <c r="W17010" s="118"/>
      <c r="X17010" s="118"/>
      <c r="Y17010" s="118"/>
      <c r="Z17010" s="118"/>
      <c r="AA17010" s="118"/>
      <c r="AB17010" s="118"/>
    </row>
    <row r="17011" spans="1:28">
      <c r="A17011" s="113"/>
      <c r="B17011" s="113"/>
      <c r="C17011" s="114"/>
      <c r="D17011" s="115"/>
      <c r="E17011" s="115"/>
      <c r="F17011" s="116"/>
      <c r="G17011" s="116"/>
      <c r="H17011" s="116"/>
      <c r="I17011" s="116"/>
      <c r="J17011" s="117"/>
      <c r="K17011" s="117"/>
      <c r="L17011" s="114"/>
      <c r="M17011" s="114"/>
      <c r="N17011" s="114"/>
      <c r="O17011" s="114"/>
      <c r="P17011" s="118"/>
      <c r="Q17011" s="118"/>
      <c r="R17011" s="118"/>
      <c r="S17011" s="118"/>
      <c r="T17011" s="118"/>
      <c r="U17011" s="118"/>
      <c r="V17011" s="118"/>
      <c r="W17011" s="118"/>
      <c r="X17011" s="118"/>
      <c r="Y17011" s="118"/>
      <c r="Z17011" s="118"/>
      <c r="AA17011" s="118"/>
      <c r="AB17011" s="118"/>
    </row>
    <row r="17012" spans="1:28">
      <c r="A17012" s="113"/>
      <c r="B17012" s="113"/>
      <c r="C17012" s="114"/>
      <c r="D17012" s="115"/>
      <c r="E17012" s="115"/>
      <c r="F17012" s="116"/>
      <c r="G17012" s="116"/>
      <c r="H17012" s="116"/>
      <c r="I17012" s="116"/>
      <c r="J17012" s="117"/>
      <c r="K17012" s="117"/>
      <c r="L17012" s="114"/>
      <c r="M17012" s="114"/>
      <c r="N17012" s="114"/>
      <c r="O17012" s="114"/>
      <c r="P17012" s="118"/>
      <c r="Q17012" s="118"/>
      <c r="R17012" s="118"/>
      <c r="S17012" s="118"/>
      <c r="T17012" s="118"/>
      <c r="U17012" s="118"/>
      <c r="V17012" s="118"/>
      <c r="W17012" s="118"/>
      <c r="X17012" s="118"/>
      <c r="Y17012" s="118"/>
      <c r="Z17012" s="118"/>
      <c r="AA17012" s="118"/>
      <c r="AB17012" s="118"/>
    </row>
    <row r="17013" spans="1:28">
      <c r="A17013" s="113"/>
      <c r="B17013" s="113"/>
      <c r="C17013" s="114"/>
      <c r="D17013" s="115"/>
      <c r="E17013" s="115"/>
      <c r="F17013" s="116"/>
      <c r="G17013" s="116"/>
      <c r="H17013" s="116"/>
      <c r="I17013" s="116"/>
      <c r="J17013" s="117"/>
      <c r="K17013" s="117"/>
      <c r="L17013" s="114"/>
      <c r="M17013" s="114"/>
      <c r="N17013" s="114"/>
      <c r="O17013" s="114"/>
      <c r="P17013" s="118"/>
      <c r="Q17013" s="118"/>
      <c r="R17013" s="118"/>
      <c r="S17013" s="118"/>
      <c r="T17013" s="118"/>
      <c r="U17013" s="118"/>
      <c r="V17013" s="118"/>
      <c r="W17013" s="118"/>
      <c r="X17013" s="118"/>
      <c r="Y17013" s="118"/>
      <c r="Z17013" s="118"/>
      <c r="AA17013" s="118"/>
      <c r="AB17013" s="118"/>
    </row>
    <row r="17014" spans="1:28">
      <c r="A17014" s="113"/>
      <c r="B17014" s="113"/>
      <c r="C17014" s="114"/>
      <c r="D17014" s="115"/>
      <c r="E17014" s="115"/>
      <c r="F17014" s="116"/>
      <c r="G17014" s="116"/>
      <c r="H17014" s="116"/>
      <c r="I17014" s="116"/>
      <c r="J17014" s="117"/>
      <c r="K17014" s="117"/>
      <c r="L17014" s="114"/>
      <c r="M17014" s="114"/>
      <c r="N17014" s="114"/>
      <c r="O17014" s="114"/>
      <c r="P17014" s="118"/>
      <c r="Q17014" s="118"/>
      <c r="R17014" s="118"/>
      <c r="S17014" s="118"/>
      <c r="T17014" s="118"/>
      <c r="U17014" s="118"/>
      <c r="V17014" s="118"/>
      <c r="W17014" s="118"/>
      <c r="X17014" s="118"/>
      <c r="Y17014" s="118"/>
      <c r="Z17014" s="118"/>
      <c r="AA17014" s="118"/>
      <c r="AB17014" s="118"/>
    </row>
    <row r="17015" spans="1:28">
      <c r="A17015" s="113"/>
      <c r="B17015" s="113"/>
      <c r="C17015" s="114"/>
      <c r="D17015" s="115"/>
      <c r="E17015" s="115"/>
      <c r="F17015" s="116"/>
      <c r="G17015" s="116"/>
      <c r="H17015" s="116"/>
      <c r="I17015" s="116"/>
      <c r="J17015" s="117"/>
      <c r="K17015" s="117"/>
      <c r="L17015" s="114"/>
      <c r="M17015" s="114"/>
      <c r="N17015" s="114"/>
      <c r="O17015" s="114"/>
      <c r="P17015" s="118"/>
      <c r="Q17015" s="118"/>
      <c r="R17015" s="118"/>
      <c r="S17015" s="118"/>
      <c r="T17015" s="118"/>
      <c r="U17015" s="118"/>
      <c r="V17015" s="118"/>
      <c r="W17015" s="118"/>
      <c r="X17015" s="118"/>
      <c r="Y17015" s="118"/>
      <c r="Z17015" s="118"/>
      <c r="AA17015" s="118"/>
      <c r="AB17015" s="118"/>
    </row>
    <row r="17016" spans="1:28">
      <c r="A17016" s="113"/>
      <c r="B17016" s="113"/>
      <c r="C17016" s="114"/>
      <c r="D17016" s="115"/>
      <c r="E17016" s="115"/>
      <c r="F17016" s="116"/>
      <c r="G17016" s="116"/>
      <c r="H17016" s="116"/>
      <c r="I17016" s="116"/>
      <c r="J17016" s="117"/>
      <c r="K17016" s="117"/>
      <c r="L17016" s="114"/>
      <c r="M17016" s="114"/>
      <c r="N17016" s="114"/>
      <c r="O17016" s="114"/>
      <c r="P17016" s="118"/>
      <c r="Q17016" s="118"/>
      <c r="R17016" s="118"/>
      <c r="S17016" s="118"/>
      <c r="T17016" s="118"/>
      <c r="U17016" s="118"/>
      <c r="V17016" s="118"/>
      <c r="W17016" s="118"/>
      <c r="X17016" s="118"/>
      <c r="Y17016" s="118"/>
      <c r="Z17016" s="118"/>
      <c r="AA17016" s="118"/>
      <c r="AB17016" s="118"/>
    </row>
    <row r="17017" spans="1:28">
      <c r="A17017" s="113"/>
      <c r="B17017" s="113"/>
      <c r="C17017" s="114"/>
      <c r="D17017" s="115"/>
      <c r="E17017" s="115"/>
      <c r="F17017" s="116"/>
      <c r="G17017" s="116"/>
      <c r="H17017" s="116"/>
      <c r="I17017" s="116"/>
      <c r="J17017" s="117"/>
      <c r="K17017" s="117"/>
      <c r="L17017" s="114"/>
      <c r="M17017" s="114"/>
      <c r="N17017" s="114"/>
      <c r="O17017" s="114"/>
      <c r="P17017" s="118"/>
      <c r="Q17017" s="118"/>
      <c r="R17017" s="118"/>
      <c r="S17017" s="118"/>
      <c r="T17017" s="118"/>
      <c r="U17017" s="118"/>
      <c r="V17017" s="118"/>
      <c r="W17017" s="118"/>
      <c r="X17017" s="118"/>
      <c r="Y17017" s="118"/>
      <c r="Z17017" s="118"/>
      <c r="AA17017" s="118"/>
      <c r="AB17017" s="118"/>
    </row>
    <row r="17018" spans="1:28">
      <c r="A17018" s="113"/>
      <c r="B17018" s="113"/>
      <c r="C17018" s="114"/>
      <c r="D17018" s="115"/>
      <c r="E17018" s="115"/>
      <c r="F17018" s="116"/>
      <c r="G17018" s="116"/>
      <c r="H17018" s="116"/>
      <c r="I17018" s="116"/>
      <c r="J17018" s="117"/>
      <c r="K17018" s="117"/>
      <c r="L17018" s="114"/>
      <c r="M17018" s="114"/>
      <c r="N17018" s="114"/>
      <c r="O17018" s="114"/>
      <c r="P17018" s="118"/>
      <c r="Q17018" s="118"/>
      <c r="R17018" s="118"/>
      <c r="S17018" s="118"/>
      <c r="T17018" s="118"/>
      <c r="U17018" s="118"/>
      <c r="V17018" s="118"/>
      <c r="W17018" s="118"/>
      <c r="X17018" s="118"/>
      <c r="Y17018" s="118"/>
      <c r="Z17018" s="118"/>
      <c r="AA17018" s="118"/>
      <c r="AB17018" s="118"/>
    </row>
    <row r="17019" spans="1:28">
      <c r="A17019" s="113"/>
      <c r="B17019" s="113"/>
      <c r="C17019" s="114"/>
      <c r="D17019" s="115"/>
      <c r="E17019" s="115"/>
      <c r="F17019" s="116"/>
      <c r="G17019" s="116"/>
      <c r="H17019" s="116"/>
      <c r="I17019" s="116"/>
      <c r="J17019" s="117"/>
      <c r="K17019" s="117"/>
      <c r="L17019" s="114"/>
      <c r="M17019" s="114"/>
      <c r="N17019" s="114"/>
      <c r="O17019" s="114"/>
      <c r="P17019" s="118"/>
      <c r="Q17019" s="118"/>
      <c r="R17019" s="118"/>
      <c r="S17019" s="118"/>
      <c r="T17019" s="118"/>
      <c r="U17019" s="118"/>
      <c r="V17019" s="118"/>
      <c r="W17019" s="118"/>
      <c r="X17019" s="118"/>
      <c r="Y17019" s="118"/>
      <c r="Z17019" s="118"/>
      <c r="AA17019" s="118"/>
      <c r="AB17019" s="118"/>
    </row>
    <row r="17020" spans="1:28">
      <c r="A17020" s="113"/>
      <c r="B17020" s="113"/>
      <c r="C17020" s="114"/>
      <c r="D17020" s="115"/>
      <c r="E17020" s="115"/>
      <c r="F17020" s="116"/>
      <c r="G17020" s="116"/>
      <c r="H17020" s="116"/>
      <c r="I17020" s="116"/>
      <c r="J17020" s="117"/>
      <c r="K17020" s="117"/>
      <c r="L17020" s="114"/>
      <c r="M17020" s="114"/>
      <c r="N17020" s="114"/>
      <c r="O17020" s="114"/>
      <c r="P17020" s="118"/>
      <c r="Q17020" s="118"/>
      <c r="R17020" s="118"/>
      <c r="S17020" s="118"/>
      <c r="T17020" s="118"/>
      <c r="U17020" s="118"/>
      <c r="V17020" s="118"/>
      <c r="W17020" s="118"/>
      <c r="X17020" s="118"/>
      <c r="Y17020" s="118"/>
      <c r="Z17020" s="118"/>
      <c r="AA17020" s="118"/>
      <c r="AB17020" s="118"/>
    </row>
    <row r="17021" spans="1:28">
      <c r="A17021" s="113"/>
      <c r="B17021" s="113"/>
      <c r="C17021" s="114"/>
      <c r="D17021" s="115"/>
      <c r="E17021" s="115"/>
      <c r="F17021" s="116"/>
      <c r="G17021" s="116"/>
      <c r="H17021" s="116"/>
      <c r="I17021" s="116"/>
      <c r="J17021" s="117"/>
      <c r="K17021" s="117"/>
      <c r="L17021" s="114"/>
      <c r="M17021" s="114"/>
      <c r="N17021" s="114"/>
      <c r="O17021" s="114"/>
      <c r="P17021" s="118"/>
      <c r="Q17021" s="118"/>
      <c r="R17021" s="118"/>
      <c r="S17021" s="118"/>
      <c r="T17021" s="118"/>
      <c r="U17021" s="118"/>
      <c r="V17021" s="118"/>
      <c r="W17021" s="118"/>
      <c r="X17021" s="118"/>
      <c r="Y17021" s="118"/>
      <c r="Z17021" s="118"/>
      <c r="AA17021" s="118"/>
      <c r="AB17021" s="118"/>
    </row>
    <row r="17022" spans="1:28">
      <c r="A17022" s="113"/>
      <c r="B17022" s="113"/>
      <c r="C17022" s="114"/>
      <c r="D17022" s="115"/>
      <c r="E17022" s="115"/>
      <c r="F17022" s="116"/>
      <c r="G17022" s="116"/>
      <c r="H17022" s="116"/>
      <c r="I17022" s="116"/>
      <c r="J17022" s="117"/>
      <c r="K17022" s="117"/>
      <c r="L17022" s="114"/>
      <c r="M17022" s="114"/>
      <c r="N17022" s="114"/>
      <c r="O17022" s="114"/>
      <c r="P17022" s="118"/>
      <c r="Q17022" s="118"/>
      <c r="R17022" s="118"/>
      <c r="S17022" s="118"/>
      <c r="T17022" s="118"/>
      <c r="U17022" s="118"/>
      <c r="V17022" s="118"/>
      <c r="W17022" s="118"/>
      <c r="X17022" s="118"/>
      <c r="Y17022" s="118"/>
      <c r="Z17022" s="118"/>
      <c r="AA17022" s="118"/>
      <c r="AB17022" s="118"/>
    </row>
    <row r="17023" spans="1:28">
      <c r="A17023" s="113"/>
      <c r="B17023" s="113"/>
      <c r="C17023" s="114"/>
      <c r="D17023" s="115"/>
      <c r="E17023" s="115"/>
      <c r="F17023" s="116"/>
      <c r="G17023" s="116"/>
      <c r="H17023" s="116"/>
      <c r="I17023" s="116"/>
      <c r="J17023" s="117"/>
      <c r="K17023" s="117"/>
      <c r="L17023" s="114"/>
      <c r="M17023" s="114"/>
      <c r="N17023" s="114"/>
      <c r="O17023" s="114"/>
      <c r="P17023" s="118"/>
      <c r="Q17023" s="118"/>
      <c r="R17023" s="118"/>
      <c r="S17023" s="118"/>
      <c r="T17023" s="118"/>
      <c r="U17023" s="118"/>
      <c r="V17023" s="118"/>
      <c r="W17023" s="118"/>
      <c r="X17023" s="118"/>
      <c r="Y17023" s="118"/>
      <c r="Z17023" s="118"/>
      <c r="AA17023" s="118"/>
      <c r="AB17023" s="118"/>
    </row>
    <row r="17024" spans="1:28">
      <c r="A17024" s="113"/>
      <c r="B17024" s="113"/>
      <c r="C17024" s="114"/>
      <c r="D17024" s="115"/>
      <c r="E17024" s="115"/>
      <c r="F17024" s="116"/>
      <c r="G17024" s="116"/>
      <c r="H17024" s="116"/>
      <c r="I17024" s="116"/>
      <c r="J17024" s="117"/>
      <c r="K17024" s="117"/>
      <c r="L17024" s="114"/>
      <c r="M17024" s="114"/>
      <c r="N17024" s="114"/>
      <c r="O17024" s="114"/>
      <c r="P17024" s="118"/>
      <c r="Q17024" s="118"/>
      <c r="R17024" s="118"/>
      <c r="S17024" s="118"/>
      <c r="T17024" s="118"/>
      <c r="U17024" s="118"/>
      <c r="V17024" s="118"/>
      <c r="W17024" s="118"/>
      <c r="X17024" s="118"/>
      <c r="Y17024" s="118"/>
      <c r="Z17024" s="118"/>
      <c r="AA17024" s="118"/>
      <c r="AB17024" s="118"/>
    </row>
    <row r="17025" spans="1:28">
      <c r="A17025" s="113"/>
      <c r="B17025" s="113"/>
      <c r="C17025" s="114"/>
      <c r="D17025" s="115"/>
      <c r="E17025" s="115"/>
      <c r="F17025" s="116"/>
      <c r="G17025" s="116"/>
      <c r="H17025" s="116"/>
      <c r="I17025" s="116"/>
      <c r="J17025" s="117"/>
      <c r="K17025" s="117"/>
      <c r="L17025" s="114"/>
      <c r="M17025" s="114"/>
      <c r="N17025" s="114"/>
      <c r="O17025" s="114"/>
      <c r="P17025" s="118"/>
      <c r="Q17025" s="118"/>
      <c r="R17025" s="118"/>
      <c r="S17025" s="118"/>
      <c r="T17025" s="118"/>
      <c r="U17025" s="118"/>
      <c r="V17025" s="118"/>
      <c r="W17025" s="118"/>
      <c r="X17025" s="118"/>
      <c r="Y17025" s="118"/>
      <c r="Z17025" s="118"/>
      <c r="AA17025" s="118"/>
      <c r="AB17025" s="118"/>
    </row>
    <row r="17026" spans="1:28">
      <c r="A17026" s="113"/>
      <c r="B17026" s="113"/>
      <c r="C17026" s="114"/>
      <c r="D17026" s="115"/>
      <c r="E17026" s="115"/>
      <c r="F17026" s="116"/>
      <c r="G17026" s="116"/>
      <c r="H17026" s="116"/>
      <c r="I17026" s="116"/>
      <c r="J17026" s="117"/>
      <c r="K17026" s="117"/>
      <c r="L17026" s="114"/>
      <c r="M17026" s="114"/>
      <c r="N17026" s="114"/>
      <c r="O17026" s="114"/>
      <c r="P17026" s="118"/>
      <c r="Q17026" s="118"/>
      <c r="R17026" s="118"/>
      <c r="S17026" s="118"/>
      <c r="T17026" s="118"/>
      <c r="U17026" s="118"/>
      <c r="V17026" s="118"/>
      <c r="W17026" s="118"/>
      <c r="X17026" s="118"/>
      <c r="Y17026" s="118"/>
      <c r="Z17026" s="118"/>
      <c r="AA17026" s="118"/>
      <c r="AB17026" s="118"/>
    </row>
    <row r="17027" spans="1:28">
      <c r="A17027" s="113"/>
      <c r="B17027" s="113"/>
      <c r="C17027" s="114"/>
      <c r="D17027" s="115"/>
      <c r="E17027" s="115"/>
      <c r="F17027" s="116"/>
      <c r="G17027" s="116"/>
      <c r="H17027" s="116"/>
      <c r="I17027" s="116"/>
      <c r="J17027" s="117"/>
      <c r="K17027" s="117"/>
      <c r="L17027" s="114"/>
      <c r="M17027" s="114"/>
      <c r="N17027" s="114"/>
      <c r="O17027" s="114"/>
      <c r="P17027" s="118"/>
      <c r="Q17027" s="118"/>
      <c r="R17027" s="118"/>
      <c r="S17027" s="118"/>
      <c r="T17027" s="118"/>
      <c r="U17027" s="118"/>
      <c r="V17027" s="118"/>
      <c r="W17027" s="118"/>
      <c r="X17027" s="118"/>
      <c r="Y17027" s="118"/>
      <c r="Z17027" s="118"/>
      <c r="AA17027" s="118"/>
      <c r="AB17027" s="118"/>
    </row>
    <row r="17028" spans="1:28">
      <c r="A17028" s="113"/>
      <c r="B17028" s="113"/>
      <c r="C17028" s="114"/>
      <c r="D17028" s="115"/>
      <c r="E17028" s="115"/>
      <c r="F17028" s="116"/>
      <c r="G17028" s="116"/>
      <c r="H17028" s="116"/>
      <c r="I17028" s="116"/>
      <c r="J17028" s="117"/>
      <c r="K17028" s="117"/>
      <c r="L17028" s="114"/>
      <c r="M17028" s="114"/>
      <c r="N17028" s="114"/>
      <c r="O17028" s="114"/>
      <c r="P17028" s="118"/>
      <c r="Q17028" s="118"/>
      <c r="R17028" s="118"/>
      <c r="S17028" s="118"/>
      <c r="T17028" s="118"/>
      <c r="U17028" s="118"/>
      <c r="V17028" s="118"/>
      <c r="W17028" s="118"/>
      <c r="X17028" s="118"/>
      <c r="Y17028" s="118"/>
      <c r="Z17028" s="118"/>
      <c r="AA17028" s="118"/>
      <c r="AB17028" s="118"/>
    </row>
    <row r="17029" spans="1:28">
      <c r="A17029" s="113"/>
      <c r="B17029" s="113"/>
      <c r="C17029" s="114"/>
      <c r="D17029" s="115"/>
      <c r="E17029" s="115"/>
      <c r="F17029" s="116"/>
      <c r="G17029" s="116"/>
      <c r="H17029" s="116"/>
      <c r="I17029" s="116"/>
      <c r="J17029" s="117"/>
      <c r="K17029" s="117"/>
      <c r="L17029" s="114"/>
      <c r="M17029" s="114"/>
      <c r="N17029" s="114"/>
      <c r="O17029" s="114"/>
      <c r="P17029" s="118"/>
      <c r="Q17029" s="118"/>
      <c r="R17029" s="118"/>
      <c r="S17029" s="118"/>
      <c r="T17029" s="118"/>
      <c r="U17029" s="118"/>
      <c r="V17029" s="118"/>
      <c r="W17029" s="118"/>
      <c r="X17029" s="118"/>
      <c r="Y17029" s="118"/>
      <c r="Z17029" s="118"/>
      <c r="AA17029" s="118"/>
      <c r="AB17029" s="118"/>
    </row>
    <row r="17030" spans="1:28">
      <c r="A17030" s="113"/>
      <c r="B17030" s="113"/>
      <c r="C17030" s="114"/>
      <c r="D17030" s="115"/>
      <c r="E17030" s="115"/>
      <c r="F17030" s="116"/>
      <c r="G17030" s="116"/>
      <c r="H17030" s="116"/>
      <c r="I17030" s="116"/>
      <c r="J17030" s="117"/>
      <c r="K17030" s="117"/>
      <c r="L17030" s="114"/>
      <c r="M17030" s="114"/>
      <c r="N17030" s="114"/>
      <c r="O17030" s="114"/>
      <c r="P17030" s="118"/>
      <c r="Q17030" s="118"/>
      <c r="R17030" s="118"/>
      <c r="S17030" s="118"/>
      <c r="T17030" s="118"/>
      <c r="U17030" s="118"/>
      <c r="V17030" s="118"/>
      <c r="W17030" s="118"/>
      <c r="X17030" s="118"/>
      <c r="Y17030" s="118"/>
      <c r="Z17030" s="118"/>
      <c r="AA17030" s="118"/>
      <c r="AB17030" s="118"/>
    </row>
    <row r="17031" spans="1:28">
      <c r="A17031" s="113"/>
      <c r="B17031" s="113"/>
      <c r="C17031" s="114"/>
      <c r="D17031" s="115"/>
      <c r="E17031" s="115"/>
      <c r="F17031" s="116"/>
      <c r="G17031" s="116"/>
      <c r="H17031" s="116"/>
      <c r="I17031" s="116"/>
      <c r="J17031" s="117"/>
      <c r="K17031" s="117"/>
      <c r="L17031" s="114"/>
      <c r="M17031" s="114"/>
      <c r="N17031" s="114"/>
      <c r="O17031" s="114"/>
      <c r="P17031" s="118"/>
      <c r="Q17031" s="118"/>
      <c r="R17031" s="118"/>
      <c r="S17031" s="118"/>
      <c r="T17031" s="118"/>
      <c r="U17031" s="118"/>
      <c r="V17031" s="118"/>
      <c r="W17031" s="118"/>
      <c r="X17031" s="118"/>
      <c r="Y17031" s="118"/>
      <c r="Z17031" s="118"/>
      <c r="AA17031" s="118"/>
      <c r="AB17031" s="118"/>
    </row>
    <row r="17032" spans="1:28">
      <c r="A17032" s="113"/>
      <c r="B17032" s="113"/>
      <c r="C17032" s="114"/>
      <c r="D17032" s="115"/>
      <c r="E17032" s="115"/>
      <c r="F17032" s="116"/>
      <c r="G17032" s="116"/>
      <c r="H17032" s="116"/>
      <c r="I17032" s="116"/>
      <c r="J17032" s="117"/>
      <c r="K17032" s="117"/>
      <c r="L17032" s="114"/>
      <c r="M17032" s="114"/>
      <c r="N17032" s="114"/>
      <c r="O17032" s="114"/>
      <c r="P17032" s="118"/>
      <c r="Q17032" s="118"/>
      <c r="R17032" s="118"/>
      <c r="S17032" s="118"/>
      <c r="T17032" s="118"/>
      <c r="U17032" s="118"/>
      <c r="V17032" s="118"/>
      <c r="W17032" s="118"/>
      <c r="X17032" s="118"/>
      <c r="Y17032" s="118"/>
      <c r="Z17032" s="118"/>
      <c r="AA17032" s="118"/>
      <c r="AB17032" s="118"/>
    </row>
    <row r="17033" spans="1:28">
      <c r="A17033" s="113"/>
      <c r="B17033" s="113"/>
      <c r="C17033" s="114"/>
      <c r="D17033" s="115"/>
      <c r="E17033" s="115"/>
      <c r="F17033" s="116"/>
      <c r="G17033" s="116"/>
      <c r="H17033" s="116"/>
      <c r="I17033" s="116"/>
      <c r="J17033" s="117"/>
      <c r="K17033" s="117"/>
      <c r="L17033" s="114"/>
      <c r="M17033" s="114"/>
      <c r="N17033" s="114"/>
      <c r="O17033" s="114"/>
      <c r="P17033" s="118"/>
      <c r="Q17033" s="118"/>
      <c r="R17033" s="118"/>
      <c r="S17033" s="118"/>
      <c r="T17033" s="118"/>
      <c r="U17033" s="118"/>
      <c r="V17033" s="118"/>
      <c r="W17033" s="118"/>
      <c r="X17033" s="118"/>
      <c r="Y17033" s="118"/>
      <c r="Z17033" s="118"/>
      <c r="AA17033" s="118"/>
      <c r="AB17033" s="118"/>
    </row>
    <row r="17034" spans="1:28">
      <c r="A17034" s="113"/>
      <c r="B17034" s="113"/>
      <c r="C17034" s="114"/>
      <c r="D17034" s="115"/>
      <c r="E17034" s="115"/>
      <c r="F17034" s="116"/>
      <c r="G17034" s="116"/>
      <c r="H17034" s="116"/>
      <c r="I17034" s="116"/>
      <c r="J17034" s="117"/>
      <c r="K17034" s="117"/>
      <c r="L17034" s="114"/>
      <c r="M17034" s="114"/>
      <c r="N17034" s="114"/>
      <c r="O17034" s="114"/>
      <c r="P17034" s="118"/>
      <c r="Q17034" s="118"/>
      <c r="R17034" s="118"/>
      <c r="S17034" s="118"/>
      <c r="T17034" s="118"/>
      <c r="U17034" s="118"/>
      <c r="V17034" s="118"/>
      <c r="W17034" s="118"/>
      <c r="X17034" s="118"/>
      <c r="Y17034" s="118"/>
      <c r="Z17034" s="118"/>
      <c r="AA17034" s="118"/>
      <c r="AB17034" s="118"/>
    </row>
    <row r="17035" spans="1:28">
      <c r="A17035" s="113"/>
      <c r="B17035" s="113"/>
      <c r="C17035" s="114"/>
      <c r="D17035" s="115"/>
      <c r="E17035" s="115"/>
      <c r="F17035" s="116"/>
      <c r="G17035" s="116"/>
      <c r="H17035" s="116"/>
      <c r="I17035" s="116"/>
      <c r="J17035" s="117"/>
      <c r="K17035" s="117"/>
      <c r="L17035" s="114"/>
      <c r="M17035" s="114"/>
      <c r="N17035" s="114"/>
      <c r="O17035" s="114"/>
      <c r="P17035" s="118"/>
      <c r="Q17035" s="118"/>
      <c r="R17035" s="118"/>
      <c r="S17035" s="118"/>
      <c r="T17035" s="118"/>
      <c r="U17035" s="118"/>
      <c r="V17035" s="118"/>
      <c r="W17035" s="118"/>
      <c r="X17035" s="118"/>
      <c r="Y17035" s="118"/>
      <c r="Z17035" s="118"/>
      <c r="AA17035" s="118"/>
      <c r="AB17035" s="118"/>
    </row>
    <row r="17036" spans="1:28">
      <c r="A17036" s="113"/>
      <c r="B17036" s="113"/>
      <c r="C17036" s="114"/>
      <c r="D17036" s="115"/>
      <c r="E17036" s="115"/>
      <c r="F17036" s="116"/>
      <c r="G17036" s="116"/>
      <c r="H17036" s="116"/>
      <c r="I17036" s="116"/>
      <c r="J17036" s="117"/>
      <c r="K17036" s="117"/>
      <c r="L17036" s="114"/>
      <c r="M17036" s="114"/>
      <c r="N17036" s="114"/>
      <c r="O17036" s="114"/>
      <c r="P17036" s="118"/>
      <c r="Q17036" s="118"/>
      <c r="R17036" s="118"/>
      <c r="S17036" s="118"/>
      <c r="T17036" s="118"/>
      <c r="U17036" s="118"/>
      <c r="V17036" s="118"/>
      <c r="W17036" s="118"/>
      <c r="X17036" s="118"/>
      <c r="Y17036" s="118"/>
      <c r="Z17036" s="118"/>
      <c r="AA17036" s="118"/>
      <c r="AB17036" s="118"/>
    </row>
    <row r="17037" spans="1:28">
      <c r="A17037" s="113"/>
      <c r="B17037" s="113"/>
      <c r="C17037" s="114"/>
      <c r="D17037" s="115"/>
      <c r="E17037" s="115"/>
      <c r="F17037" s="116"/>
      <c r="G17037" s="116"/>
      <c r="H17037" s="116"/>
      <c r="I17037" s="116"/>
      <c r="J17037" s="117"/>
      <c r="K17037" s="117"/>
      <c r="L17037" s="114"/>
      <c r="M17037" s="114"/>
      <c r="N17037" s="114"/>
      <c r="O17037" s="114"/>
      <c r="P17037" s="118"/>
      <c r="Q17037" s="118"/>
      <c r="R17037" s="118"/>
      <c r="S17037" s="118"/>
      <c r="T17037" s="118"/>
      <c r="U17037" s="118"/>
      <c r="V17037" s="118"/>
      <c r="W17037" s="118"/>
      <c r="X17037" s="118"/>
      <c r="Y17037" s="118"/>
      <c r="Z17037" s="118"/>
      <c r="AA17037" s="118"/>
      <c r="AB17037" s="118"/>
    </row>
    <row r="17038" spans="1:28">
      <c r="A17038" s="113"/>
      <c r="B17038" s="113"/>
      <c r="C17038" s="114"/>
      <c r="D17038" s="115"/>
      <c r="E17038" s="115"/>
      <c r="F17038" s="116"/>
      <c r="G17038" s="116"/>
      <c r="H17038" s="116"/>
      <c r="I17038" s="116"/>
      <c r="J17038" s="117"/>
      <c r="K17038" s="117"/>
      <c r="L17038" s="114"/>
      <c r="M17038" s="114"/>
      <c r="N17038" s="114"/>
      <c r="O17038" s="114"/>
      <c r="P17038" s="118"/>
      <c r="Q17038" s="118"/>
      <c r="R17038" s="118"/>
      <c r="S17038" s="118"/>
      <c r="T17038" s="118"/>
      <c r="U17038" s="118"/>
      <c r="V17038" s="118"/>
      <c r="W17038" s="118"/>
      <c r="X17038" s="118"/>
      <c r="Y17038" s="118"/>
      <c r="Z17038" s="118"/>
      <c r="AA17038" s="118"/>
      <c r="AB17038" s="118"/>
    </row>
    <row r="17039" spans="1:28">
      <c r="A17039" s="113"/>
      <c r="B17039" s="113"/>
      <c r="C17039" s="114"/>
      <c r="D17039" s="115"/>
      <c r="E17039" s="115"/>
      <c r="F17039" s="116"/>
      <c r="G17039" s="116"/>
      <c r="H17039" s="116"/>
      <c r="I17039" s="116"/>
      <c r="J17039" s="117"/>
      <c r="K17039" s="117"/>
      <c r="L17039" s="114"/>
      <c r="M17039" s="114"/>
      <c r="N17039" s="114"/>
      <c r="O17039" s="114"/>
      <c r="P17039" s="118"/>
      <c r="Q17039" s="118"/>
      <c r="R17039" s="118"/>
      <c r="S17039" s="118"/>
      <c r="T17039" s="118"/>
      <c r="U17039" s="118"/>
      <c r="V17039" s="118"/>
      <c r="W17039" s="118"/>
      <c r="X17039" s="118"/>
      <c r="Y17039" s="118"/>
      <c r="Z17039" s="118"/>
      <c r="AA17039" s="118"/>
      <c r="AB17039" s="118"/>
    </row>
    <row r="17040" spans="1:28">
      <c r="A17040" s="113"/>
      <c r="B17040" s="113"/>
      <c r="C17040" s="114"/>
      <c r="D17040" s="115"/>
      <c r="E17040" s="115"/>
      <c r="F17040" s="116"/>
      <c r="G17040" s="116"/>
      <c r="H17040" s="116"/>
      <c r="I17040" s="116"/>
      <c r="J17040" s="117"/>
      <c r="K17040" s="117"/>
      <c r="L17040" s="114"/>
      <c r="M17040" s="114"/>
      <c r="N17040" s="114"/>
      <c r="O17040" s="114"/>
      <c r="P17040" s="118"/>
      <c r="Q17040" s="118"/>
      <c r="R17040" s="118"/>
      <c r="S17040" s="118"/>
      <c r="T17040" s="118"/>
      <c r="U17040" s="118"/>
      <c r="V17040" s="118"/>
      <c r="W17040" s="118"/>
      <c r="X17040" s="118"/>
      <c r="Y17040" s="118"/>
      <c r="Z17040" s="118"/>
      <c r="AA17040" s="118"/>
      <c r="AB17040" s="118"/>
    </row>
    <row r="17041" spans="1:28">
      <c r="A17041" s="113"/>
      <c r="B17041" s="113"/>
      <c r="C17041" s="114"/>
      <c r="D17041" s="115"/>
      <c r="E17041" s="115"/>
      <c r="F17041" s="116"/>
      <c r="G17041" s="116"/>
      <c r="H17041" s="116"/>
      <c r="I17041" s="116"/>
      <c r="J17041" s="117"/>
      <c r="K17041" s="117"/>
      <c r="L17041" s="114"/>
      <c r="M17041" s="114"/>
      <c r="N17041" s="114"/>
      <c r="O17041" s="114"/>
      <c r="P17041" s="118"/>
      <c r="Q17041" s="118"/>
      <c r="R17041" s="118"/>
      <c r="S17041" s="118"/>
      <c r="T17041" s="118"/>
      <c r="U17041" s="118"/>
      <c r="V17041" s="118"/>
      <c r="W17041" s="118"/>
      <c r="X17041" s="118"/>
      <c r="Y17041" s="118"/>
      <c r="Z17041" s="118"/>
      <c r="AA17041" s="118"/>
      <c r="AB17041" s="118"/>
    </row>
    <row r="17042" spans="1:28">
      <c r="A17042" s="113"/>
      <c r="B17042" s="113"/>
      <c r="C17042" s="114"/>
      <c r="D17042" s="115"/>
      <c r="E17042" s="115"/>
      <c r="F17042" s="116"/>
      <c r="G17042" s="116"/>
      <c r="H17042" s="116"/>
      <c r="I17042" s="116"/>
      <c r="J17042" s="117"/>
      <c r="K17042" s="117"/>
      <c r="L17042" s="114"/>
      <c r="M17042" s="114"/>
      <c r="N17042" s="114"/>
      <c r="O17042" s="114"/>
      <c r="P17042" s="118"/>
      <c r="Q17042" s="118"/>
      <c r="R17042" s="118"/>
      <c r="S17042" s="118"/>
      <c r="T17042" s="118"/>
      <c r="U17042" s="118"/>
      <c r="V17042" s="118"/>
      <c r="W17042" s="118"/>
      <c r="X17042" s="118"/>
      <c r="Y17042" s="118"/>
      <c r="Z17042" s="118"/>
      <c r="AA17042" s="118"/>
      <c r="AB17042" s="118"/>
    </row>
    <row r="17043" spans="1:28">
      <c r="A17043" s="113"/>
      <c r="B17043" s="113"/>
      <c r="C17043" s="114"/>
      <c r="D17043" s="115"/>
      <c r="E17043" s="115"/>
      <c r="F17043" s="116"/>
      <c r="G17043" s="116"/>
      <c r="H17043" s="116"/>
      <c r="I17043" s="116"/>
      <c r="J17043" s="117"/>
      <c r="K17043" s="117"/>
      <c r="L17043" s="114"/>
      <c r="M17043" s="114"/>
      <c r="N17043" s="114"/>
      <c r="O17043" s="114"/>
      <c r="P17043" s="118"/>
      <c r="Q17043" s="118"/>
      <c r="R17043" s="118"/>
      <c r="S17043" s="118"/>
      <c r="T17043" s="118"/>
      <c r="U17043" s="118"/>
      <c r="V17043" s="118"/>
      <c r="W17043" s="118"/>
      <c r="X17043" s="118"/>
      <c r="Y17043" s="118"/>
      <c r="Z17043" s="118"/>
      <c r="AA17043" s="118"/>
      <c r="AB17043" s="118"/>
    </row>
    <row r="17044" spans="1:28">
      <c r="A17044" s="113"/>
      <c r="B17044" s="113"/>
      <c r="C17044" s="114"/>
      <c r="D17044" s="115"/>
      <c r="E17044" s="115"/>
      <c r="F17044" s="116"/>
      <c r="G17044" s="116"/>
      <c r="H17044" s="116"/>
      <c r="I17044" s="116"/>
      <c r="J17044" s="117"/>
      <c r="K17044" s="117"/>
      <c r="L17044" s="114"/>
      <c r="M17044" s="114"/>
      <c r="N17044" s="114"/>
      <c r="O17044" s="114"/>
      <c r="P17044" s="118"/>
      <c r="Q17044" s="118"/>
      <c r="R17044" s="118"/>
      <c r="S17044" s="118"/>
      <c r="T17044" s="118"/>
      <c r="U17044" s="118"/>
      <c r="V17044" s="118"/>
      <c r="W17044" s="118"/>
      <c r="X17044" s="118"/>
      <c r="Y17044" s="118"/>
      <c r="Z17044" s="118"/>
      <c r="AA17044" s="118"/>
      <c r="AB17044" s="118"/>
    </row>
    <row r="17045" spans="1:28">
      <c r="A17045" s="113"/>
      <c r="B17045" s="113"/>
      <c r="C17045" s="114"/>
      <c r="D17045" s="115"/>
      <c r="E17045" s="115"/>
      <c r="F17045" s="116"/>
      <c r="G17045" s="116"/>
      <c r="H17045" s="116"/>
      <c r="I17045" s="116"/>
      <c r="J17045" s="117"/>
      <c r="K17045" s="117"/>
      <c r="L17045" s="114"/>
      <c r="M17045" s="114"/>
      <c r="N17045" s="114"/>
      <c r="O17045" s="114"/>
      <c r="P17045" s="118"/>
      <c r="Q17045" s="118"/>
      <c r="R17045" s="118"/>
      <c r="S17045" s="118"/>
      <c r="T17045" s="118"/>
      <c r="U17045" s="118"/>
      <c r="V17045" s="118"/>
      <c r="W17045" s="118"/>
      <c r="X17045" s="118"/>
      <c r="Y17045" s="118"/>
      <c r="Z17045" s="118"/>
      <c r="AA17045" s="118"/>
      <c r="AB17045" s="118"/>
    </row>
    <row r="17046" spans="1:28">
      <c r="A17046" s="113"/>
      <c r="B17046" s="113"/>
      <c r="C17046" s="114"/>
      <c r="D17046" s="115"/>
      <c r="E17046" s="115"/>
      <c r="F17046" s="116"/>
      <c r="G17046" s="116"/>
      <c r="H17046" s="116"/>
      <c r="I17046" s="116"/>
      <c r="J17046" s="117"/>
      <c r="K17046" s="117"/>
      <c r="L17046" s="114"/>
      <c r="M17046" s="114"/>
      <c r="N17046" s="114"/>
      <c r="O17046" s="114"/>
      <c r="P17046" s="118"/>
      <c r="Q17046" s="118"/>
      <c r="R17046" s="118"/>
      <c r="S17046" s="118"/>
      <c r="T17046" s="118"/>
      <c r="U17046" s="118"/>
      <c r="V17046" s="118"/>
      <c r="W17046" s="118"/>
      <c r="X17046" s="118"/>
      <c r="Y17046" s="118"/>
      <c r="Z17046" s="118"/>
      <c r="AA17046" s="118"/>
      <c r="AB17046" s="118"/>
    </row>
    <row r="17047" spans="1:28">
      <c r="A17047" s="113"/>
      <c r="B17047" s="113"/>
      <c r="C17047" s="114"/>
      <c r="D17047" s="115"/>
      <c r="E17047" s="115"/>
      <c r="F17047" s="116"/>
      <c r="G17047" s="116"/>
      <c r="H17047" s="116"/>
      <c r="I17047" s="116"/>
      <c r="J17047" s="117"/>
      <c r="K17047" s="117"/>
      <c r="L17047" s="114"/>
      <c r="M17047" s="114"/>
      <c r="N17047" s="114"/>
      <c r="O17047" s="114"/>
      <c r="P17047" s="118"/>
      <c r="Q17047" s="118"/>
      <c r="R17047" s="118"/>
      <c r="S17047" s="118"/>
      <c r="T17047" s="118"/>
      <c r="U17047" s="118"/>
      <c r="V17047" s="118"/>
      <c r="W17047" s="118"/>
      <c r="X17047" s="118"/>
      <c r="Y17047" s="118"/>
      <c r="Z17047" s="118"/>
      <c r="AA17047" s="118"/>
      <c r="AB17047" s="118"/>
    </row>
    <row r="17048" spans="1:28">
      <c r="A17048" s="113"/>
      <c r="B17048" s="113"/>
      <c r="C17048" s="114"/>
      <c r="D17048" s="115"/>
      <c r="E17048" s="115"/>
      <c r="F17048" s="116"/>
      <c r="G17048" s="116"/>
      <c r="H17048" s="116"/>
      <c r="I17048" s="116"/>
      <c r="J17048" s="117"/>
      <c r="K17048" s="117"/>
      <c r="L17048" s="114"/>
      <c r="M17048" s="114"/>
      <c r="N17048" s="114"/>
      <c r="O17048" s="114"/>
      <c r="P17048" s="118"/>
      <c r="Q17048" s="118"/>
      <c r="R17048" s="118"/>
      <c r="S17048" s="118"/>
      <c r="T17048" s="118"/>
      <c r="U17048" s="118"/>
      <c r="V17048" s="118"/>
      <c r="W17048" s="118"/>
      <c r="X17048" s="118"/>
      <c r="Y17048" s="118"/>
      <c r="Z17048" s="118"/>
      <c r="AA17048" s="118"/>
      <c r="AB17048" s="118"/>
    </row>
    <row r="17049" spans="1:28">
      <c r="A17049" s="113"/>
      <c r="B17049" s="113"/>
      <c r="C17049" s="114"/>
      <c r="D17049" s="115"/>
      <c r="E17049" s="115"/>
      <c r="F17049" s="116"/>
      <c r="G17049" s="116"/>
      <c r="H17049" s="116"/>
      <c r="I17049" s="116"/>
      <c r="J17049" s="117"/>
      <c r="K17049" s="117"/>
      <c r="L17049" s="114"/>
      <c r="M17049" s="114"/>
      <c r="N17049" s="114"/>
      <c r="O17049" s="114"/>
      <c r="P17049" s="118"/>
      <c r="Q17049" s="118"/>
      <c r="R17049" s="118"/>
      <c r="S17049" s="118"/>
      <c r="T17049" s="118"/>
      <c r="U17049" s="118"/>
      <c r="V17049" s="118"/>
      <c r="W17049" s="118"/>
      <c r="X17049" s="118"/>
      <c r="Y17049" s="118"/>
      <c r="Z17049" s="118"/>
      <c r="AA17049" s="118"/>
      <c r="AB17049" s="118"/>
    </row>
    <row r="17050" spans="1:28">
      <c r="A17050" s="113"/>
      <c r="B17050" s="113"/>
      <c r="C17050" s="114"/>
      <c r="D17050" s="115"/>
      <c r="E17050" s="115"/>
      <c r="F17050" s="116"/>
      <c r="G17050" s="116"/>
      <c r="H17050" s="116"/>
      <c r="I17050" s="116"/>
      <c r="J17050" s="117"/>
      <c r="K17050" s="117"/>
      <c r="L17050" s="114"/>
      <c r="M17050" s="114"/>
      <c r="N17050" s="114"/>
      <c r="O17050" s="114"/>
      <c r="P17050" s="118"/>
      <c r="Q17050" s="118"/>
      <c r="R17050" s="118"/>
      <c r="S17050" s="118"/>
      <c r="T17050" s="118"/>
      <c r="U17050" s="118"/>
      <c r="V17050" s="118"/>
      <c r="W17050" s="118"/>
      <c r="X17050" s="118"/>
      <c r="Y17050" s="118"/>
      <c r="Z17050" s="118"/>
      <c r="AA17050" s="118"/>
      <c r="AB17050" s="118"/>
    </row>
    <row r="17051" spans="1:28">
      <c r="A17051" s="113"/>
      <c r="B17051" s="113"/>
      <c r="C17051" s="114"/>
      <c r="D17051" s="115"/>
      <c r="E17051" s="115"/>
      <c r="F17051" s="116"/>
      <c r="G17051" s="116"/>
      <c r="H17051" s="116"/>
      <c r="I17051" s="116"/>
      <c r="J17051" s="117"/>
      <c r="K17051" s="117"/>
      <c r="L17051" s="114"/>
      <c r="M17051" s="114"/>
      <c r="N17051" s="114"/>
      <c r="O17051" s="114"/>
      <c r="P17051" s="118"/>
      <c r="Q17051" s="118"/>
      <c r="R17051" s="118"/>
      <c r="S17051" s="118"/>
      <c r="T17051" s="118"/>
      <c r="U17051" s="118"/>
      <c r="V17051" s="118"/>
      <c r="W17051" s="118"/>
      <c r="X17051" s="118"/>
      <c r="Y17051" s="118"/>
      <c r="Z17051" s="118"/>
      <c r="AA17051" s="118"/>
      <c r="AB17051" s="118"/>
    </row>
    <row r="17052" spans="1:28">
      <c r="A17052" s="113"/>
      <c r="B17052" s="113"/>
      <c r="C17052" s="114"/>
      <c r="D17052" s="115"/>
      <c r="E17052" s="115"/>
      <c r="F17052" s="116"/>
      <c r="G17052" s="116"/>
      <c r="H17052" s="116"/>
      <c r="I17052" s="116"/>
      <c r="J17052" s="117"/>
      <c r="K17052" s="117"/>
      <c r="L17052" s="114"/>
      <c r="M17052" s="114"/>
      <c r="N17052" s="114"/>
      <c r="O17052" s="114"/>
      <c r="P17052" s="118"/>
      <c r="Q17052" s="118"/>
      <c r="R17052" s="118"/>
      <c r="S17052" s="118"/>
      <c r="T17052" s="118"/>
      <c r="U17052" s="118"/>
      <c r="V17052" s="118"/>
      <c r="W17052" s="118"/>
      <c r="X17052" s="118"/>
      <c r="Y17052" s="118"/>
      <c r="Z17052" s="118"/>
      <c r="AA17052" s="118"/>
      <c r="AB17052" s="118"/>
    </row>
    <row r="17053" spans="1:28">
      <c r="A17053" s="113"/>
      <c r="B17053" s="113"/>
      <c r="C17053" s="114"/>
      <c r="D17053" s="115"/>
      <c r="E17053" s="115"/>
      <c r="F17053" s="116"/>
      <c r="G17053" s="116"/>
      <c r="H17053" s="116"/>
      <c r="I17053" s="116"/>
      <c r="J17053" s="117"/>
      <c r="K17053" s="117"/>
      <c r="L17053" s="114"/>
      <c r="M17053" s="114"/>
      <c r="N17053" s="114"/>
      <c r="O17053" s="114"/>
      <c r="P17053" s="118"/>
      <c r="Q17053" s="118"/>
      <c r="R17053" s="118"/>
      <c r="S17053" s="118"/>
      <c r="T17053" s="118"/>
      <c r="U17053" s="118"/>
      <c r="V17053" s="118"/>
      <c r="W17053" s="118"/>
      <c r="X17053" s="118"/>
      <c r="Y17053" s="118"/>
      <c r="Z17053" s="118"/>
      <c r="AA17053" s="118"/>
      <c r="AB17053" s="118"/>
    </row>
    <row r="17054" spans="1:28">
      <c r="A17054" s="113"/>
      <c r="B17054" s="113"/>
      <c r="C17054" s="114"/>
      <c r="D17054" s="115"/>
      <c r="E17054" s="115"/>
      <c r="F17054" s="116"/>
      <c r="G17054" s="116"/>
      <c r="H17054" s="116"/>
      <c r="I17054" s="116"/>
      <c r="J17054" s="117"/>
      <c r="K17054" s="117"/>
      <c r="L17054" s="114"/>
      <c r="M17054" s="114"/>
      <c r="N17054" s="114"/>
      <c r="O17054" s="114"/>
      <c r="P17054" s="118"/>
      <c r="Q17054" s="118"/>
      <c r="R17054" s="118"/>
      <c r="S17054" s="118"/>
      <c r="T17054" s="118"/>
      <c r="U17054" s="118"/>
      <c r="V17054" s="118"/>
      <c r="W17054" s="118"/>
      <c r="X17054" s="118"/>
      <c r="Y17054" s="118"/>
      <c r="Z17054" s="118"/>
      <c r="AA17054" s="118"/>
      <c r="AB17054" s="118"/>
    </row>
    <row r="17055" spans="1:28">
      <c r="A17055" s="113"/>
      <c r="B17055" s="113"/>
      <c r="C17055" s="114"/>
      <c r="D17055" s="115"/>
      <c r="E17055" s="115"/>
      <c r="F17055" s="116"/>
      <c r="G17055" s="116"/>
      <c r="H17055" s="116"/>
      <c r="I17055" s="116"/>
      <c r="J17055" s="117"/>
      <c r="K17055" s="117"/>
      <c r="L17055" s="114"/>
      <c r="M17055" s="114"/>
      <c r="N17055" s="114"/>
      <c r="O17055" s="114"/>
      <c r="P17055" s="118"/>
      <c r="Q17055" s="118"/>
      <c r="R17055" s="118"/>
      <c r="S17055" s="118"/>
      <c r="T17055" s="118"/>
      <c r="U17055" s="118"/>
      <c r="V17055" s="118"/>
      <c r="W17055" s="118"/>
      <c r="X17055" s="118"/>
      <c r="Y17055" s="118"/>
      <c r="Z17055" s="118"/>
      <c r="AA17055" s="118"/>
      <c r="AB17055" s="118"/>
    </row>
    <row r="17056" spans="1:28">
      <c r="A17056" s="113"/>
      <c r="B17056" s="113"/>
      <c r="C17056" s="114"/>
      <c r="D17056" s="115"/>
      <c r="E17056" s="115"/>
      <c r="F17056" s="116"/>
      <c r="G17056" s="116"/>
      <c r="H17056" s="116"/>
      <c r="I17056" s="116"/>
      <c r="J17056" s="117"/>
      <c r="K17056" s="117"/>
      <c r="L17056" s="114"/>
      <c r="M17056" s="114"/>
      <c r="N17056" s="114"/>
      <c r="O17056" s="114"/>
      <c r="P17056" s="118"/>
      <c r="Q17056" s="118"/>
      <c r="R17056" s="118"/>
      <c r="S17056" s="118"/>
      <c r="T17056" s="118"/>
      <c r="U17056" s="118"/>
      <c r="V17056" s="118"/>
      <c r="W17056" s="118"/>
      <c r="X17056" s="118"/>
      <c r="Y17056" s="118"/>
      <c r="Z17056" s="118"/>
      <c r="AA17056" s="118"/>
      <c r="AB17056" s="118"/>
    </row>
    <row r="17057" spans="1:28">
      <c r="A17057" s="113"/>
      <c r="B17057" s="113"/>
      <c r="C17057" s="114"/>
      <c r="D17057" s="115"/>
      <c r="E17057" s="115"/>
      <c r="F17057" s="116"/>
      <c r="G17057" s="116"/>
      <c r="H17057" s="116"/>
      <c r="I17057" s="116"/>
      <c r="J17057" s="117"/>
      <c r="K17057" s="117"/>
      <c r="L17057" s="114"/>
      <c r="M17057" s="114"/>
      <c r="N17057" s="114"/>
      <c r="O17057" s="114"/>
      <c r="P17057" s="118"/>
      <c r="Q17057" s="118"/>
      <c r="R17057" s="118"/>
      <c r="S17057" s="118"/>
      <c r="T17057" s="118"/>
      <c r="U17057" s="118"/>
      <c r="V17057" s="118"/>
      <c r="W17057" s="118"/>
      <c r="X17057" s="118"/>
      <c r="Y17057" s="118"/>
      <c r="Z17057" s="118"/>
      <c r="AA17057" s="118"/>
      <c r="AB17057" s="118"/>
    </row>
    <row r="17058" spans="1:28">
      <c r="A17058" s="113"/>
      <c r="B17058" s="113"/>
      <c r="C17058" s="114"/>
      <c r="D17058" s="115"/>
      <c r="E17058" s="115"/>
      <c r="F17058" s="116"/>
      <c r="G17058" s="116"/>
      <c r="H17058" s="116"/>
      <c r="I17058" s="116"/>
      <c r="J17058" s="117"/>
      <c r="K17058" s="117"/>
      <c r="L17058" s="114"/>
      <c r="M17058" s="114"/>
      <c r="N17058" s="114"/>
      <c r="O17058" s="114"/>
      <c r="P17058" s="118"/>
      <c r="Q17058" s="118"/>
      <c r="R17058" s="118"/>
      <c r="S17058" s="118"/>
      <c r="T17058" s="118"/>
      <c r="U17058" s="118"/>
      <c r="V17058" s="118"/>
      <c r="W17058" s="118"/>
      <c r="X17058" s="118"/>
      <c r="Y17058" s="118"/>
      <c r="Z17058" s="118"/>
      <c r="AA17058" s="118"/>
      <c r="AB17058" s="118"/>
    </row>
    <row r="17059" spans="1:28">
      <c r="A17059" s="113"/>
      <c r="B17059" s="113"/>
      <c r="C17059" s="114"/>
      <c r="D17059" s="115"/>
      <c r="E17059" s="115"/>
      <c r="F17059" s="116"/>
      <c r="G17059" s="116"/>
      <c r="H17059" s="116"/>
      <c r="I17059" s="116"/>
      <c r="J17059" s="117"/>
      <c r="K17059" s="117"/>
      <c r="L17059" s="114"/>
      <c r="M17059" s="114"/>
      <c r="N17059" s="114"/>
      <c r="O17059" s="114"/>
      <c r="P17059" s="118"/>
      <c r="Q17059" s="118"/>
      <c r="R17059" s="118"/>
      <c r="S17059" s="118"/>
      <c r="T17059" s="118"/>
      <c r="U17059" s="118"/>
      <c r="V17059" s="118"/>
      <c r="W17059" s="118"/>
      <c r="X17059" s="118"/>
      <c r="Y17059" s="118"/>
      <c r="Z17059" s="118"/>
      <c r="AA17059" s="118"/>
      <c r="AB17059" s="118"/>
    </row>
    <row r="17060" spans="1:28">
      <c r="A17060" s="113"/>
      <c r="B17060" s="113"/>
      <c r="C17060" s="114"/>
      <c r="D17060" s="115"/>
      <c r="E17060" s="115"/>
      <c r="F17060" s="116"/>
      <c r="G17060" s="116"/>
      <c r="H17060" s="116"/>
      <c r="I17060" s="116"/>
      <c r="J17060" s="117"/>
      <c r="K17060" s="117"/>
      <c r="L17060" s="114"/>
      <c r="M17060" s="114"/>
      <c r="N17060" s="114"/>
      <c r="O17060" s="114"/>
      <c r="P17060" s="118"/>
      <c r="Q17060" s="118"/>
      <c r="R17060" s="118"/>
      <c r="S17060" s="118"/>
      <c r="T17060" s="118"/>
      <c r="U17060" s="118"/>
      <c r="V17060" s="118"/>
      <c r="W17060" s="118"/>
      <c r="X17060" s="118"/>
      <c r="Y17060" s="118"/>
      <c r="Z17060" s="118"/>
      <c r="AA17060" s="118"/>
      <c r="AB17060" s="118"/>
    </row>
    <row r="17061" spans="1:28">
      <c r="A17061" s="113"/>
      <c r="B17061" s="113"/>
      <c r="C17061" s="114"/>
      <c r="D17061" s="115"/>
      <c r="E17061" s="115"/>
      <c r="F17061" s="116"/>
      <c r="G17061" s="116"/>
      <c r="H17061" s="116"/>
      <c r="I17061" s="116"/>
      <c r="J17061" s="117"/>
      <c r="K17061" s="117"/>
      <c r="L17061" s="114"/>
      <c r="M17061" s="114"/>
      <c r="N17061" s="114"/>
      <c r="O17061" s="114"/>
      <c r="P17061" s="118"/>
      <c r="Q17061" s="118"/>
      <c r="R17061" s="118"/>
      <c r="S17061" s="118"/>
      <c r="T17061" s="118"/>
      <c r="U17061" s="118"/>
      <c r="V17061" s="118"/>
      <c r="W17061" s="118"/>
      <c r="X17061" s="118"/>
      <c r="Y17061" s="118"/>
      <c r="Z17061" s="118"/>
      <c r="AA17061" s="118"/>
      <c r="AB17061" s="118"/>
    </row>
    <row r="17062" spans="1:28">
      <c r="A17062" s="113"/>
      <c r="B17062" s="113"/>
      <c r="C17062" s="114"/>
      <c r="D17062" s="115"/>
      <c r="E17062" s="115"/>
      <c r="F17062" s="116"/>
      <c r="G17062" s="116"/>
      <c r="H17062" s="116"/>
      <c r="I17062" s="116"/>
      <c r="J17062" s="117"/>
      <c r="K17062" s="117"/>
      <c r="L17062" s="114"/>
      <c r="M17062" s="114"/>
      <c r="N17062" s="114"/>
      <c r="O17062" s="114"/>
      <c r="P17062" s="118"/>
      <c r="Q17062" s="118"/>
      <c r="R17062" s="118"/>
      <c r="S17062" s="118"/>
      <c r="T17062" s="118"/>
      <c r="U17062" s="118"/>
      <c r="V17062" s="118"/>
      <c r="W17062" s="118"/>
      <c r="X17062" s="118"/>
      <c r="Y17062" s="118"/>
      <c r="Z17062" s="118"/>
      <c r="AA17062" s="118"/>
      <c r="AB17062" s="118"/>
    </row>
    <row r="17063" spans="1:28">
      <c r="A17063" s="113"/>
      <c r="B17063" s="113"/>
      <c r="C17063" s="114"/>
      <c r="D17063" s="115"/>
      <c r="E17063" s="115"/>
      <c r="F17063" s="116"/>
      <c r="G17063" s="116"/>
      <c r="H17063" s="116"/>
      <c r="I17063" s="116"/>
      <c r="J17063" s="117"/>
      <c r="K17063" s="117"/>
      <c r="L17063" s="114"/>
      <c r="M17063" s="114"/>
      <c r="N17063" s="114"/>
      <c r="O17063" s="114"/>
      <c r="P17063" s="118"/>
      <c r="Q17063" s="118"/>
      <c r="R17063" s="118"/>
      <c r="S17063" s="118"/>
      <c r="T17063" s="118"/>
      <c r="U17063" s="118"/>
      <c r="V17063" s="118"/>
      <c r="W17063" s="118"/>
      <c r="X17063" s="118"/>
      <c r="Y17063" s="118"/>
      <c r="Z17063" s="118"/>
      <c r="AA17063" s="118"/>
      <c r="AB17063" s="118"/>
    </row>
    <row r="17064" spans="1:28">
      <c r="A17064" s="113"/>
      <c r="B17064" s="113"/>
      <c r="C17064" s="114"/>
      <c r="D17064" s="115"/>
      <c r="E17064" s="115"/>
      <c r="F17064" s="116"/>
      <c r="G17064" s="116"/>
      <c r="H17064" s="116"/>
      <c r="I17064" s="116"/>
      <c r="J17064" s="117"/>
      <c r="K17064" s="117"/>
      <c r="L17064" s="114"/>
      <c r="M17064" s="114"/>
      <c r="N17064" s="114"/>
      <c r="O17064" s="114"/>
      <c r="P17064" s="118"/>
      <c r="Q17064" s="118"/>
      <c r="R17064" s="118"/>
      <c r="S17064" s="118"/>
      <c r="T17064" s="118"/>
      <c r="U17064" s="118"/>
      <c r="V17064" s="118"/>
      <c r="W17064" s="118"/>
      <c r="X17064" s="118"/>
      <c r="Y17064" s="118"/>
      <c r="Z17064" s="118"/>
      <c r="AA17064" s="118"/>
      <c r="AB17064" s="118"/>
    </row>
    <row r="17065" spans="1:28">
      <c r="A17065" s="113"/>
      <c r="B17065" s="113"/>
      <c r="C17065" s="114"/>
      <c r="D17065" s="115"/>
      <c r="E17065" s="115"/>
      <c r="F17065" s="116"/>
      <c r="G17065" s="116"/>
      <c r="H17065" s="116"/>
      <c r="I17065" s="116"/>
      <c r="J17065" s="117"/>
      <c r="K17065" s="117"/>
      <c r="L17065" s="114"/>
      <c r="M17065" s="114"/>
      <c r="N17065" s="114"/>
      <c r="O17065" s="114"/>
      <c r="P17065" s="118"/>
      <c r="Q17065" s="118"/>
      <c r="R17065" s="118"/>
      <c r="S17065" s="118"/>
      <c r="T17065" s="118"/>
      <c r="U17065" s="118"/>
      <c r="V17065" s="118"/>
      <c r="W17065" s="118"/>
      <c r="X17065" s="118"/>
      <c r="Y17065" s="118"/>
      <c r="Z17065" s="118"/>
      <c r="AA17065" s="118"/>
      <c r="AB17065" s="118"/>
    </row>
    <row r="17066" spans="1:28">
      <c r="A17066" s="113"/>
      <c r="B17066" s="113"/>
      <c r="C17066" s="114"/>
      <c r="D17066" s="115"/>
      <c r="E17066" s="115"/>
      <c r="F17066" s="116"/>
      <c r="G17066" s="116"/>
      <c r="H17066" s="116"/>
      <c r="I17066" s="116"/>
      <c r="J17066" s="117"/>
      <c r="K17066" s="117"/>
      <c r="L17066" s="114"/>
      <c r="M17066" s="114"/>
      <c r="N17066" s="114"/>
      <c r="O17066" s="114"/>
      <c r="P17066" s="118"/>
      <c r="Q17066" s="118"/>
      <c r="R17066" s="118"/>
      <c r="S17066" s="118"/>
      <c r="T17066" s="118"/>
      <c r="U17066" s="118"/>
      <c r="V17066" s="118"/>
      <c r="W17066" s="118"/>
      <c r="X17066" s="118"/>
      <c r="Y17066" s="118"/>
      <c r="Z17066" s="118"/>
      <c r="AA17066" s="118"/>
      <c r="AB17066" s="118"/>
    </row>
    <row r="17067" spans="1:28">
      <c r="A17067" s="113"/>
      <c r="B17067" s="113"/>
      <c r="C17067" s="114"/>
      <c r="D17067" s="115"/>
      <c r="E17067" s="115"/>
      <c r="F17067" s="116"/>
      <c r="G17067" s="116"/>
      <c r="H17067" s="116"/>
      <c r="I17067" s="116"/>
      <c r="J17067" s="117"/>
      <c r="K17067" s="117"/>
      <c r="L17067" s="114"/>
      <c r="M17067" s="114"/>
      <c r="N17067" s="114"/>
      <c r="O17067" s="114"/>
      <c r="P17067" s="118"/>
      <c r="Q17067" s="118"/>
      <c r="R17067" s="118"/>
      <c r="S17067" s="118"/>
      <c r="T17067" s="118"/>
      <c r="U17067" s="118"/>
      <c r="V17067" s="118"/>
      <c r="W17067" s="118"/>
      <c r="X17067" s="118"/>
      <c r="Y17067" s="118"/>
      <c r="Z17067" s="118"/>
      <c r="AA17067" s="118"/>
      <c r="AB17067" s="118"/>
    </row>
    <row r="17068" spans="1:28">
      <c r="A17068" s="113"/>
      <c r="B17068" s="113"/>
      <c r="C17068" s="114"/>
      <c r="D17068" s="115"/>
      <c r="E17068" s="115"/>
      <c r="F17068" s="116"/>
      <c r="G17068" s="116"/>
      <c r="H17068" s="116"/>
      <c r="I17068" s="116"/>
      <c r="J17068" s="117"/>
      <c r="K17068" s="117"/>
      <c r="L17068" s="114"/>
      <c r="M17068" s="114"/>
      <c r="N17068" s="114"/>
      <c r="O17068" s="114"/>
      <c r="P17068" s="118"/>
      <c r="Q17068" s="118"/>
      <c r="R17068" s="118"/>
      <c r="S17068" s="118"/>
      <c r="T17068" s="118"/>
      <c r="U17068" s="118"/>
      <c r="V17068" s="118"/>
      <c r="W17068" s="118"/>
      <c r="X17068" s="118"/>
      <c r="Y17068" s="118"/>
      <c r="Z17068" s="118"/>
      <c r="AA17068" s="118"/>
      <c r="AB17068" s="118"/>
    </row>
    <row r="17069" spans="1:28">
      <c r="A17069" s="113"/>
      <c r="B17069" s="113"/>
      <c r="C17069" s="114"/>
      <c r="D17069" s="115"/>
      <c r="E17069" s="115"/>
      <c r="F17069" s="116"/>
      <c r="G17069" s="116"/>
      <c r="H17069" s="116"/>
      <c r="I17069" s="116"/>
      <c r="J17069" s="117"/>
      <c r="K17069" s="117"/>
      <c r="L17069" s="114"/>
      <c r="M17069" s="114"/>
      <c r="N17069" s="114"/>
      <c r="O17069" s="114"/>
      <c r="P17069" s="118"/>
      <c r="Q17069" s="118"/>
      <c r="R17069" s="118"/>
      <c r="S17069" s="118"/>
      <c r="T17069" s="118"/>
      <c r="U17069" s="118"/>
      <c r="V17069" s="118"/>
      <c r="W17069" s="118"/>
      <c r="X17069" s="118"/>
      <c r="Y17069" s="118"/>
      <c r="Z17069" s="118"/>
      <c r="AA17069" s="118"/>
      <c r="AB17069" s="118"/>
    </row>
    <row r="17070" spans="1:28">
      <c r="A17070" s="113"/>
      <c r="B17070" s="113"/>
      <c r="C17070" s="114"/>
      <c r="D17070" s="115"/>
      <c r="E17070" s="115"/>
      <c r="F17070" s="116"/>
      <c r="G17070" s="116"/>
      <c r="H17070" s="116"/>
      <c r="I17070" s="116"/>
      <c r="J17070" s="117"/>
      <c r="K17070" s="117"/>
      <c r="L17070" s="114"/>
      <c r="M17070" s="114"/>
      <c r="N17070" s="114"/>
      <c r="O17070" s="114"/>
      <c r="P17070" s="118"/>
      <c r="Q17070" s="118"/>
      <c r="R17070" s="118"/>
      <c r="S17070" s="118"/>
      <c r="T17070" s="118"/>
      <c r="U17070" s="118"/>
      <c r="V17070" s="118"/>
      <c r="W17070" s="118"/>
      <c r="X17070" s="118"/>
      <c r="Y17070" s="118"/>
      <c r="Z17070" s="118"/>
      <c r="AA17070" s="118"/>
      <c r="AB17070" s="118"/>
    </row>
    <row r="17071" spans="1:28">
      <c r="A17071" s="113"/>
      <c r="B17071" s="113"/>
      <c r="C17071" s="114"/>
      <c r="D17071" s="115"/>
      <c r="E17071" s="115"/>
      <c r="F17071" s="116"/>
      <c r="G17071" s="116"/>
      <c r="H17071" s="116"/>
      <c r="I17071" s="116"/>
      <c r="J17071" s="117"/>
      <c r="K17071" s="117"/>
      <c r="L17071" s="114"/>
      <c r="M17071" s="114"/>
      <c r="N17071" s="114"/>
      <c r="O17071" s="114"/>
      <c r="P17071" s="118"/>
      <c r="Q17071" s="118"/>
      <c r="R17071" s="118"/>
      <c r="S17071" s="118"/>
      <c r="T17071" s="118"/>
      <c r="U17071" s="118"/>
      <c r="V17071" s="118"/>
      <c r="W17071" s="118"/>
      <c r="X17071" s="118"/>
      <c r="Y17071" s="118"/>
      <c r="Z17071" s="118"/>
      <c r="AA17071" s="118"/>
      <c r="AB17071" s="118"/>
    </row>
    <row r="17072" spans="1:28">
      <c r="A17072" s="113"/>
      <c r="B17072" s="113"/>
      <c r="C17072" s="114"/>
      <c r="D17072" s="115"/>
      <c r="E17072" s="115"/>
      <c r="F17072" s="116"/>
      <c r="G17072" s="116"/>
      <c r="H17072" s="116"/>
      <c r="I17072" s="116"/>
      <c r="J17072" s="117"/>
      <c r="K17072" s="117"/>
      <c r="L17072" s="114"/>
      <c r="M17072" s="114"/>
      <c r="N17072" s="114"/>
      <c r="O17072" s="114"/>
      <c r="P17072" s="118"/>
      <c r="Q17072" s="118"/>
      <c r="R17072" s="118"/>
      <c r="S17072" s="118"/>
      <c r="T17072" s="118"/>
      <c r="U17072" s="118"/>
      <c r="V17072" s="118"/>
      <c r="W17072" s="118"/>
      <c r="X17072" s="118"/>
      <c r="Y17072" s="118"/>
      <c r="Z17072" s="118"/>
      <c r="AA17072" s="118"/>
      <c r="AB17072" s="118"/>
    </row>
    <row r="17073" spans="1:28">
      <c r="A17073" s="113"/>
      <c r="B17073" s="113"/>
      <c r="C17073" s="114"/>
      <c r="D17073" s="115"/>
      <c r="E17073" s="115"/>
      <c r="F17073" s="116"/>
      <c r="G17073" s="116"/>
      <c r="H17073" s="116"/>
      <c r="I17073" s="116"/>
      <c r="J17073" s="117"/>
      <c r="K17073" s="117"/>
      <c r="L17073" s="114"/>
      <c r="M17073" s="114"/>
      <c r="N17073" s="114"/>
      <c r="O17073" s="114"/>
      <c r="P17073" s="118"/>
      <c r="Q17073" s="118"/>
      <c r="R17073" s="118"/>
      <c r="S17073" s="118"/>
      <c r="T17073" s="118"/>
      <c r="U17073" s="118"/>
      <c r="V17073" s="118"/>
      <c r="W17073" s="118"/>
      <c r="X17073" s="118"/>
      <c r="Y17073" s="118"/>
      <c r="Z17073" s="118"/>
      <c r="AA17073" s="118"/>
      <c r="AB17073" s="118"/>
    </row>
    <row r="17074" spans="1:28">
      <c r="A17074" s="113"/>
      <c r="B17074" s="113"/>
      <c r="C17074" s="114"/>
      <c r="D17074" s="115"/>
      <c r="E17074" s="115"/>
      <c r="F17074" s="116"/>
      <c r="G17074" s="116"/>
      <c r="H17074" s="116"/>
      <c r="I17074" s="116"/>
      <c r="J17074" s="117"/>
      <c r="K17074" s="117"/>
      <c r="L17074" s="114"/>
      <c r="M17074" s="114"/>
      <c r="N17074" s="114"/>
      <c r="O17074" s="114"/>
      <c r="P17074" s="118"/>
      <c r="Q17074" s="118"/>
      <c r="R17074" s="118"/>
      <c r="S17074" s="118"/>
      <c r="T17074" s="118"/>
      <c r="U17074" s="118"/>
      <c r="V17074" s="118"/>
      <c r="W17074" s="118"/>
      <c r="X17074" s="118"/>
      <c r="Y17074" s="118"/>
      <c r="Z17074" s="118"/>
      <c r="AA17074" s="118"/>
      <c r="AB17074" s="118"/>
    </row>
    <row r="17075" spans="1:28">
      <c r="A17075" s="113"/>
      <c r="B17075" s="113"/>
      <c r="C17075" s="114"/>
      <c r="D17075" s="115"/>
      <c r="E17075" s="115"/>
      <c r="F17075" s="116"/>
      <c r="G17075" s="116"/>
      <c r="H17075" s="116"/>
      <c r="I17075" s="116"/>
      <c r="J17075" s="117"/>
      <c r="K17075" s="117"/>
      <c r="L17075" s="114"/>
      <c r="M17075" s="114"/>
      <c r="N17075" s="114"/>
      <c r="O17075" s="114"/>
      <c r="P17075" s="118"/>
      <c r="Q17075" s="118"/>
      <c r="R17075" s="118"/>
      <c r="S17075" s="118"/>
      <c r="T17075" s="118"/>
      <c r="U17075" s="118"/>
      <c r="V17075" s="118"/>
      <c r="W17075" s="118"/>
      <c r="X17075" s="118"/>
      <c r="Y17075" s="118"/>
      <c r="Z17075" s="118"/>
      <c r="AA17075" s="118"/>
      <c r="AB17075" s="118"/>
    </row>
    <row r="17076" spans="1:28">
      <c r="A17076" s="113"/>
      <c r="B17076" s="113"/>
      <c r="C17076" s="114"/>
      <c r="D17076" s="115"/>
      <c r="E17076" s="115"/>
      <c r="F17076" s="116"/>
      <c r="G17076" s="116"/>
      <c r="H17076" s="116"/>
      <c r="I17076" s="116"/>
      <c r="J17076" s="117"/>
      <c r="K17076" s="117"/>
      <c r="L17076" s="114"/>
      <c r="M17076" s="114"/>
      <c r="N17076" s="114"/>
      <c r="O17076" s="114"/>
      <c r="P17076" s="118"/>
      <c r="Q17076" s="118"/>
      <c r="R17076" s="118"/>
      <c r="S17076" s="118"/>
      <c r="T17076" s="118"/>
      <c r="U17076" s="118"/>
      <c r="V17076" s="118"/>
      <c r="W17076" s="118"/>
      <c r="X17076" s="118"/>
      <c r="Y17076" s="118"/>
      <c r="Z17076" s="118"/>
      <c r="AA17076" s="118"/>
      <c r="AB17076" s="118"/>
    </row>
    <row r="17077" spans="1:28">
      <c r="A17077" s="113"/>
      <c r="B17077" s="113"/>
      <c r="C17077" s="114"/>
      <c r="D17077" s="115"/>
      <c r="E17077" s="115"/>
      <c r="F17077" s="116"/>
      <c r="G17077" s="116"/>
      <c r="H17077" s="116"/>
      <c r="I17077" s="116"/>
      <c r="J17077" s="117"/>
      <c r="K17077" s="117"/>
      <c r="L17077" s="114"/>
      <c r="M17077" s="114"/>
      <c r="N17077" s="114"/>
      <c r="O17077" s="114"/>
      <c r="P17077" s="118"/>
      <c r="Q17077" s="118"/>
      <c r="R17077" s="118"/>
      <c r="S17077" s="118"/>
      <c r="T17077" s="118"/>
      <c r="U17077" s="118"/>
      <c r="V17077" s="118"/>
      <c r="W17077" s="118"/>
      <c r="X17077" s="118"/>
      <c r="Y17077" s="118"/>
      <c r="Z17077" s="118"/>
      <c r="AA17077" s="118"/>
      <c r="AB17077" s="118"/>
    </row>
    <row r="17078" spans="1:28">
      <c r="A17078" s="113"/>
      <c r="B17078" s="113"/>
      <c r="C17078" s="114"/>
      <c r="D17078" s="115"/>
      <c r="E17078" s="115"/>
      <c r="F17078" s="116"/>
      <c r="G17078" s="116"/>
      <c r="H17078" s="116"/>
      <c r="I17078" s="116"/>
      <c r="J17078" s="117"/>
      <c r="K17078" s="117"/>
      <c r="L17078" s="114"/>
      <c r="M17078" s="114"/>
      <c r="N17078" s="114"/>
      <c r="O17078" s="114"/>
      <c r="P17078" s="118"/>
      <c r="Q17078" s="118"/>
      <c r="R17078" s="118"/>
      <c r="S17078" s="118"/>
      <c r="T17078" s="118"/>
      <c r="U17078" s="118"/>
      <c r="V17078" s="118"/>
      <c r="W17078" s="118"/>
      <c r="X17078" s="118"/>
      <c r="Y17078" s="118"/>
      <c r="Z17078" s="118"/>
      <c r="AA17078" s="118"/>
      <c r="AB17078" s="118"/>
    </row>
    <row r="17079" spans="1:28">
      <c r="A17079" s="113"/>
      <c r="B17079" s="113"/>
      <c r="C17079" s="114"/>
      <c r="D17079" s="115"/>
      <c r="E17079" s="115"/>
      <c r="F17079" s="116"/>
      <c r="G17079" s="116"/>
      <c r="H17079" s="116"/>
      <c r="I17079" s="116"/>
      <c r="J17079" s="117"/>
      <c r="K17079" s="117"/>
      <c r="L17079" s="114"/>
      <c r="M17079" s="114"/>
      <c r="N17079" s="114"/>
      <c r="O17079" s="114"/>
      <c r="P17079" s="118"/>
      <c r="Q17079" s="118"/>
      <c r="R17079" s="118"/>
      <c r="S17079" s="118"/>
      <c r="T17079" s="118"/>
      <c r="U17079" s="118"/>
      <c r="V17079" s="118"/>
      <c r="W17079" s="118"/>
      <c r="X17079" s="118"/>
      <c r="Y17079" s="118"/>
      <c r="Z17079" s="118"/>
      <c r="AA17079" s="118"/>
      <c r="AB17079" s="118"/>
    </row>
    <row r="17080" spans="1:28">
      <c r="A17080" s="113"/>
      <c r="B17080" s="113"/>
      <c r="C17080" s="114"/>
      <c r="D17080" s="115"/>
      <c r="E17080" s="115"/>
      <c r="F17080" s="116"/>
      <c r="G17080" s="116"/>
      <c r="H17080" s="116"/>
      <c r="I17080" s="116"/>
      <c r="J17080" s="117"/>
      <c r="K17080" s="117"/>
      <c r="L17080" s="114"/>
      <c r="M17080" s="114"/>
      <c r="N17080" s="114"/>
      <c r="O17080" s="114"/>
      <c r="P17080" s="118"/>
      <c r="Q17080" s="118"/>
      <c r="R17080" s="118"/>
      <c r="S17080" s="118"/>
      <c r="T17080" s="118"/>
      <c r="U17080" s="118"/>
      <c r="V17080" s="118"/>
      <c r="W17080" s="118"/>
      <c r="X17080" s="118"/>
      <c r="Y17080" s="118"/>
      <c r="Z17080" s="118"/>
      <c r="AA17080" s="118"/>
      <c r="AB17080" s="118"/>
    </row>
    <row r="17081" spans="1:28">
      <c r="A17081" s="113"/>
      <c r="B17081" s="113"/>
      <c r="C17081" s="114"/>
      <c r="D17081" s="115"/>
      <c r="E17081" s="115"/>
      <c r="F17081" s="116"/>
      <c r="G17081" s="116"/>
      <c r="H17081" s="116"/>
      <c r="I17081" s="116"/>
      <c r="J17081" s="117"/>
      <c r="K17081" s="117"/>
      <c r="L17081" s="114"/>
      <c r="M17081" s="114"/>
      <c r="N17081" s="114"/>
      <c r="O17081" s="114"/>
      <c r="P17081" s="118"/>
      <c r="Q17081" s="118"/>
      <c r="R17081" s="118"/>
      <c r="S17081" s="118"/>
      <c r="T17081" s="118"/>
      <c r="U17081" s="118"/>
      <c r="V17081" s="118"/>
      <c r="W17081" s="118"/>
      <c r="X17081" s="118"/>
      <c r="Y17081" s="118"/>
      <c r="Z17081" s="118"/>
      <c r="AA17081" s="118"/>
      <c r="AB17081" s="118"/>
    </row>
    <row r="17082" spans="1:28">
      <c r="A17082" s="113"/>
      <c r="B17082" s="113"/>
      <c r="C17082" s="114"/>
      <c r="D17082" s="115"/>
      <c r="E17082" s="115"/>
      <c r="F17082" s="116"/>
      <c r="G17082" s="116"/>
      <c r="H17082" s="116"/>
      <c r="I17082" s="116"/>
      <c r="J17082" s="117"/>
      <c r="K17082" s="117"/>
      <c r="L17082" s="114"/>
      <c r="M17082" s="114"/>
      <c r="N17082" s="114"/>
      <c r="O17082" s="114"/>
      <c r="P17082" s="118"/>
      <c r="Q17082" s="118"/>
      <c r="R17082" s="118"/>
      <c r="S17082" s="118"/>
      <c r="T17082" s="118"/>
      <c r="U17082" s="118"/>
      <c r="V17082" s="118"/>
      <c r="W17082" s="118"/>
      <c r="X17082" s="118"/>
      <c r="Y17082" s="118"/>
      <c r="Z17082" s="118"/>
      <c r="AA17082" s="118"/>
      <c r="AB17082" s="118"/>
    </row>
    <row r="17083" spans="1:28">
      <c r="A17083" s="113"/>
      <c r="B17083" s="113"/>
      <c r="C17083" s="114"/>
      <c r="D17083" s="115"/>
      <c r="E17083" s="115"/>
      <c r="F17083" s="116"/>
      <c r="G17083" s="116"/>
      <c r="H17083" s="116"/>
      <c r="I17083" s="116"/>
      <c r="J17083" s="117"/>
      <c r="K17083" s="117"/>
      <c r="L17083" s="114"/>
      <c r="M17083" s="114"/>
      <c r="N17083" s="114"/>
      <c r="O17083" s="114"/>
      <c r="P17083" s="118"/>
      <c r="Q17083" s="118"/>
      <c r="R17083" s="118"/>
      <c r="S17083" s="118"/>
      <c r="T17083" s="118"/>
      <c r="U17083" s="118"/>
      <c r="V17083" s="118"/>
      <c r="W17083" s="118"/>
      <c r="X17083" s="118"/>
      <c r="Y17083" s="118"/>
      <c r="Z17083" s="118"/>
      <c r="AA17083" s="118"/>
      <c r="AB17083" s="118"/>
    </row>
    <row r="17084" spans="1:28">
      <c r="A17084" s="113"/>
      <c r="B17084" s="113"/>
      <c r="C17084" s="114"/>
      <c r="D17084" s="115"/>
      <c r="E17084" s="115"/>
      <c r="F17084" s="116"/>
      <c r="G17084" s="116"/>
      <c r="H17084" s="116"/>
      <c r="I17084" s="116"/>
      <c r="J17084" s="117"/>
      <c r="K17084" s="117"/>
      <c r="L17084" s="114"/>
      <c r="M17084" s="114"/>
      <c r="N17084" s="114"/>
      <c r="O17084" s="114"/>
      <c r="P17084" s="118"/>
      <c r="Q17084" s="118"/>
      <c r="R17084" s="118"/>
      <c r="S17084" s="118"/>
      <c r="T17084" s="118"/>
      <c r="U17084" s="118"/>
      <c r="V17084" s="118"/>
      <c r="W17084" s="118"/>
      <c r="X17084" s="118"/>
      <c r="Y17084" s="118"/>
      <c r="Z17084" s="118"/>
      <c r="AA17084" s="118"/>
      <c r="AB17084" s="118"/>
    </row>
    <row r="17085" spans="1:28">
      <c r="A17085" s="113"/>
      <c r="B17085" s="113"/>
      <c r="C17085" s="114"/>
      <c r="D17085" s="115"/>
      <c r="E17085" s="115"/>
      <c r="F17085" s="116"/>
      <c r="G17085" s="116"/>
      <c r="H17085" s="116"/>
      <c r="I17085" s="116"/>
      <c r="J17085" s="117"/>
      <c r="K17085" s="117"/>
      <c r="L17085" s="114"/>
      <c r="M17085" s="114"/>
      <c r="N17085" s="114"/>
      <c r="O17085" s="114"/>
      <c r="P17085" s="118"/>
      <c r="Q17085" s="118"/>
      <c r="R17085" s="118"/>
      <c r="S17085" s="118"/>
      <c r="T17085" s="118"/>
      <c r="U17085" s="118"/>
      <c r="V17085" s="118"/>
      <c r="W17085" s="118"/>
      <c r="X17085" s="118"/>
      <c r="Y17085" s="118"/>
      <c r="Z17085" s="118"/>
      <c r="AA17085" s="118"/>
      <c r="AB17085" s="118"/>
    </row>
    <row r="17086" spans="1:28">
      <c r="A17086" s="113"/>
      <c r="B17086" s="113"/>
      <c r="C17086" s="114"/>
      <c r="D17086" s="115"/>
      <c r="E17086" s="115"/>
      <c r="F17086" s="116"/>
      <c r="G17086" s="116"/>
      <c r="H17086" s="116"/>
      <c r="I17086" s="116"/>
      <c r="J17086" s="117"/>
      <c r="K17086" s="117"/>
      <c r="L17086" s="114"/>
      <c r="M17086" s="114"/>
      <c r="N17086" s="114"/>
      <c r="O17086" s="114"/>
      <c r="P17086" s="118"/>
      <c r="Q17086" s="118"/>
      <c r="R17086" s="118"/>
      <c r="S17086" s="118"/>
      <c r="T17086" s="118"/>
      <c r="U17086" s="118"/>
      <c r="V17086" s="118"/>
      <c r="W17086" s="118"/>
      <c r="X17086" s="118"/>
      <c r="Y17086" s="118"/>
      <c r="Z17086" s="118"/>
      <c r="AA17086" s="118"/>
      <c r="AB17086" s="118"/>
    </row>
    <row r="17087" spans="1:28">
      <c r="A17087" s="113"/>
      <c r="B17087" s="113"/>
      <c r="C17087" s="114"/>
      <c r="D17087" s="115"/>
      <c r="E17087" s="115"/>
      <c r="F17087" s="116"/>
      <c r="G17087" s="116"/>
      <c r="H17087" s="116"/>
      <c r="I17087" s="116"/>
      <c r="J17087" s="117"/>
      <c r="K17087" s="117"/>
      <c r="L17087" s="114"/>
      <c r="M17087" s="114"/>
      <c r="N17087" s="114"/>
      <c r="O17087" s="114"/>
      <c r="P17087" s="118"/>
      <c r="Q17087" s="118"/>
      <c r="R17087" s="118"/>
      <c r="S17087" s="118"/>
      <c r="T17087" s="118"/>
      <c r="U17087" s="118"/>
      <c r="V17087" s="118"/>
      <c r="W17087" s="118"/>
      <c r="X17087" s="118"/>
      <c r="Y17087" s="118"/>
      <c r="Z17087" s="118"/>
      <c r="AA17087" s="118"/>
      <c r="AB17087" s="118"/>
    </row>
    <row r="17088" spans="1:28">
      <c r="A17088" s="113"/>
      <c r="B17088" s="113"/>
      <c r="C17088" s="114"/>
      <c r="D17088" s="115"/>
      <c r="E17088" s="115"/>
      <c r="F17088" s="116"/>
      <c r="G17088" s="116"/>
      <c r="H17088" s="116"/>
      <c r="I17088" s="116"/>
      <c r="J17088" s="117"/>
      <c r="K17088" s="117"/>
      <c r="L17088" s="114"/>
      <c r="M17088" s="114"/>
      <c r="N17088" s="114"/>
      <c r="O17088" s="114"/>
      <c r="P17088" s="118"/>
      <c r="Q17088" s="118"/>
      <c r="R17088" s="118"/>
      <c r="S17088" s="118"/>
      <c r="T17088" s="118"/>
      <c r="U17088" s="118"/>
      <c r="V17088" s="118"/>
      <c r="W17088" s="118"/>
      <c r="X17088" s="118"/>
      <c r="Y17088" s="118"/>
      <c r="Z17088" s="118"/>
      <c r="AA17088" s="118"/>
      <c r="AB17088" s="118"/>
    </row>
    <row r="17089" spans="1:28">
      <c r="A17089" s="113"/>
      <c r="B17089" s="113"/>
      <c r="C17089" s="114"/>
      <c r="D17089" s="115"/>
      <c r="E17089" s="115"/>
      <c r="F17089" s="116"/>
      <c r="G17089" s="116"/>
      <c r="H17089" s="116"/>
      <c r="I17089" s="116"/>
      <c r="J17089" s="117"/>
      <c r="K17089" s="117"/>
      <c r="L17089" s="114"/>
      <c r="M17089" s="114"/>
      <c r="N17089" s="114"/>
      <c r="O17089" s="114"/>
      <c r="P17089" s="118"/>
      <c r="Q17089" s="118"/>
      <c r="R17089" s="118"/>
      <c r="S17089" s="118"/>
      <c r="T17089" s="118"/>
      <c r="U17089" s="118"/>
      <c r="V17089" s="118"/>
      <c r="W17089" s="118"/>
      <c r="X17089" s="118"/>
      <c r="Y17089" s="118"/>
      <c r="Z17089" s="118"/>
      <c r="AA17089" s="118"/>
      <c r="AB17089" s="118"/>
    </row>
    <row r="17090" spans="1:28">
      <c r="A17090" s="113"/>
      <c r="B17090" s="113"/>
      <c r="C17090" s="114"/>
      <c r="D17090" s="115"/>
      <c r="E17090" s="115"/>
      <c r="F17090" s="116"/>
      <c r="G17090" s="116"/>
      <c r="H17090" s="116"/>
      <c r="I17090" s="116"/>
      <c r="J17090" s="117"/>
      <c r="K17090" s="117"/>
      <c r="L17090" s="114"/>
      <c r="M17090" s="114"/>
      <c r="N17090" s="114"/>
      <c r="O17090" s="114"/>
      <c r="P17090" s="118"/>
      <c r="Q17090" s="118"/>
      <c r="R17090" s="118"/>
      <c r="S17090" s="118"/>
      <c r="T17090" s="118"/>
      <c r="U17090" s="118"/>
      <c r="V17090" s="118"/>
      <c r="W17090" s="118"/>
      <c r="X17090" s="118"/>
      <c r="Y17090" s="118"/>
      <c r="Z17090" s="118"/>
      <c r="AA17090" s="118"/>
      <c r="AB17090" s="118"/>
    </row>
    <row r="17091" spans="1:28">
      <c r="A17091" s="113"/>
      <c r="B17091" s="113"/>
      <c r="C17091" s="114"/>
      <c r="D17091" s="115"/>
      <c r="E17091" s="115"/>
      <c r="F17091" s="116"/>
      <c r="G17091" s="116"/>
      <c r="H17091" s="116"/>
      <c r="I17091" s="116"/>
      <c r="J17091" s="117"/>
      <c r="K17091" s="117"/>
      <c r="L17091" s="114"/>
      <c r="M17091" s="114"/>
      <c r="N17091" s="114"/>
      <c r="O17091" s="114"/>
      <c r="P17091" s="118"/>
      <c r="Q17091" s="118"/>
      <c r="R17091" s="118"/>
      <c r="S17091" s="118"/>
      <c r="T17091" s="118"/>
      <c r="U17091" s="118"/>
      <c r="V17091" s="118"/>
      <c r="W17091" s="118"/>
      <c r="X17091" s="118"/>
      <c r="Y17091" s="118"/>
      <c r="Z17091" s="118"/>
      <c r="AA17091" s="118"/>
      <c r="AB17091" s="118"/>
    </row>
    <row r="17092" spans="1:28">
      <c r="A17092" s="113"/>
      <c r="B17092" s="113"/>
      <c r="C17092" s="114"/>
      <c r="D17092" s="115"/>
      <c r="E17092" s="115"/>
      <c r="F17092" s="116"/>
      <c r="G17092" s="116"/>
      <c r="H17092" s="116"/>
      <c r="I17092" s="116"/>
      <c r="J17092" s="117"/>
      <c r="K17092" s="117"/>
      <c r="L17092" s="114"/>
      <c r="M17092" s="114"/>
      <c r="N17092" s="114"/>
      <c r="O17092" s="114"/>
      <c r="P17092" s="118"/>
      <c r="Q17092" s="118"/>
      <c r="R17092" s="118"/>
      <c r="S17092" s="118"/>
      <c r="T17092" s="118"/>
      <c r="U17092" s="118"/>
      <c r="V17092" s="118"/>
      <c r="W17092" s="118"/>
      <c r="X17092" s="118"/>
      <c r="Y17092" s="118"/>
      <c r="Z17092" s="118"/>
      <c r="AA17092" s="118"/>
      <c r="AB17092" s="118"/>
    </row>
    <row r="17093" spans="1:28">
      <c r="A17093" s="113"/>
      <c r="B17093" s="113"/>
      <c r="C17093" s="114"/>
      <c r="D17093" s="115"/>
      <c r="E17093" s="115"/>
      <c r="F17093" s="116"/>
      <c r="G17093" s="116"/>
      <c r="H17093" s="116"/>
      <c r="I17093" s="116"/>
      <c r="J17093" s="117"/>
      <c r="K17093" s="117"/>
      <c r="L17093" s="114"/>
      <c r="M17093" s="114"/>
      <c r="N17093" s="114"/>
      <c r="O17093" s="114"/>
      <c r="P17093" s="118"/>
      <c r="Q17093" s="118"/>
      <c r="R17093" s="118"/>
      <c r="S17093" s="118"/>
      <c r="T17093" s="118"/>
      <c r="U17093" s="118"/>
      <c r="V17093" s="118"/>
      <c r="W17093" s="118"/>
      <c r="X17093" s="118"/>
      <c r="Y17093" s="118"/>
      <c r="Z17093" s="118"/>
      <c r="AA17093" s="118"/>
      <c r="AB17093" s="118"/>
    </row>
    <row r="17094" spans="1:28">
      <c r="A17094" s="113"/>
      <c r="B17094" s="113"/>
      <c r="C17094" s="114"/>
      <c r="D17094" s="115"/>
      <c r="E17094" s="115"/>
      <c r="F17094" s="116"/>
      <c r="G17094" s="116"/>
      <c r="H17094" s="116"/>
      <c r="I17094" s="116"/>
      <c r="J17094" s="117"/>
      <c r="K17094" s="117"/>
      <c r="L17094" s="114"/>
      <c r="M17094" s="114"/>
      <c r="N17094" s="114"/>
      <c r="O17094" s="114"/>
      <c r="P17094" s="118"/>
      <c r="Q17094" s="118"/>
      <c r="R17094" s="118"/>
      <c r="S17094" s="118"/>
      <c r="T17094" s="118"/>
      <c r="U17094" s="118"/>
      <c r="V17094" s="118"/>
      <c r="W17094" s="118"/>
      <c r="X17094" s="118"/>
      <c r="Y17094" s="118"/>
      <c r="Z17094" s="118"/>
      <c r="AA17094" s="118"/>
      <c r="AB17094" s="118"/>
    </row>
    <row r="17095" spans="1:28">
      <c r="A17095" s="113"/>
      <c r="B17095" s="113"/>
      <c r="C17095" s="114"/>
      <c r="D17095" s="115"/>
      <c r="E17095" s="115"/>
      <c r="F17095" s="116"/>
      <c r="G17095" s="116"/>
      <c r="H17095" s="116"/>
      <c r="I17095" s="116"/>
      <c r="J17095" s="117"/>
      <c r="K17095" s="117"/>
      <c r="L17095" s="114"/>
      <c r="M17095" s="114"/>
      <c r="N17095" s="114"/>
      <c r="O17095" s="114"/>
      <c r="P17095" s="118"/>
      <c r="Q17095" s="118"/>
      <c r="R17095" s="118"/>
      <c r="S17095" s="118"/>
      <c r="T17095" s="118"/>
      <c r="U17095" s="118"/>
      <c r="V17095" s="118"/>
      <c r="W17095" s="118"/>
      <c r="X17095" s="118"/>
      <c r="Y17095" s="118"/>
      <c r="Z17095" s="118"/>
      <c r="AA17095" s="118"/>
      <c r="AB17095" s="118"/>
    </row>
    <row r="17096" spans="1:28">
      <c r="A17096" s="113"/>
      <c r="B17096" s="113"/>
      <c r="C17096" s="114"/>
      <c r="D17096" s="115"/>
      <c r="E17096" s="115"/>
      <c r="F17096" s="116"/>
      <c r="G17096" s="116"/>
      <c r="H17096" s="116"/>
      <c r="I17096" s="116"/>
      <c r="J17096" s="117"/>
      <c r="K17096" s="117"/>
      <c r="L17096" s="114"/>
      <c r="M17096" s="114"/>
      <c r="N17096" s="114"/>
      <c r="O17096" s="114"/>
      <c r="P17096" s="118"/>
      <c r="Q17096" s="118"/>
      <c r="R17096" s="118"/>
      <c r="S17096" s="118"/>
      <c r="T17096" s="118"/>
      <c r="U17096" s="118"/>
      <c r="V17096" s="118"/>
      <c r="W17096" s="118"/>
      <c r="X17096" s="118"/>
      <c r="Y17096" s="118"/>
      <c r="Z17096" s="118"/>
      <c r="AA17096" s="118"/>
      <c r="AB17096" s="118"/>
    </row>
    <row r="17097" spans="1:28">
      <c r="A17097" s="113"/>
      <c r="B17097" s="113"/>
      <c r="C17097" s="114"/>
      <c r="D17097" s="115"/>
      <c r="E17097" s="115"/>
      <c r="F17097" s="116"/>
      <c r="G17097" s="116"/>
      <c r="H17097" s="116"/>
      <c r="I17097" s="116"/>
      <c r="J17097" s="117"/>
      <c r="K17097" s="117"/>
      <c r="L17097" s="114"/>
      <c r="M17097" s="114"/>
      <c r="N17097" s="114"/>
      <c r="O17097" s="114"/>
      <c r="P17097" s="118"/>
      <c r="Q17097" s="118"/>
      <c r="R17097" s="118"/>
      <c r="S17097" s="118"/>
      <c r="T17097" s="118"/>
      <c r="U17097" s="118"/>
      <c r="V17097" s="118"/>
      <c r="W17097" s="118"/>
      <c r="X17097" s="118"/>
      <c r="Y17097" s="118"/>
      <c r="Z17097" s="118"/>
      <c r="AA17097" s="118"/>
      <c r="AB17097" s="118"/>
    </row>
    <row r="17098" spans="1:28">
      <c r="A17098" s="113"/>
      <c r="B17098" s="113"/>
      <c r="C17098" s="114"/>
      <c r="D17098" s="115"/>
      <c r="E17098" s="115"/>
      <c r="F17098" s="116"/>
      <c r="G17098" s="116"/>
      <c r="H17098" s="116"/>
      <c r="I17098" s="116"/>
      <c r="J17098" s="117"/>
      <c r="K17098" s="117"/>
      <c r="L17098" s="114"/>
      <c r="M17098" s="114"/>
      <c r="N17098" s="114"/>
      <c r="O17098" s="114"/>
      <c r="P17098" s="118"/>
      <c r="Q17098" s="118"/>
      <c r="R17098" s="118"/>
      <c r="S17098" s="118"/>
      <c r="T17098" s="118"/>
      <c r="U17098" s="118"/>
      <c r="V17098" s="118"/>
      <c r="W17098" s="118"/>
      <c r="X17098" s="118"/>
      <c r="Y17098" s="118"/>
      <c r="Z17098" s="118"/>
      <c r="AA17098" s="118"/>
      <c r="AB17098" s="118"/>
    </row>
    <row r="17099" spans="1:28">
      <c r="A17099" s="113"/>
      <c r="B17099" s="113"/>
      <c r="C17099" s="114"/>
      <c r="D17099" s="115"/>
      <c r="E17099" s="115"/>
      <c r="F17099" s="116"/>
      <c r="G17099" s="116"/>
      <c r="H17099" s="116"/>
      <c r="I17099" s="116"/>
      <c r="J17099" s="117"/>
      <c r="K17099" s="117"/>
      <c r="L17099" s="114"/>
      <c r="M17099" s="114"/>
      <c r="N17099" s="114"/>
      <c r="O17099" s="114"/>
      <c r="P17099" s="118"/>
      <c r="Q17099" s="118"/>
      <c r="R17099" s="118"/>
      <c r="S17099" s="118"/>
      <c r="T17099" s="118"/>
      <c r="U17099" s="118"/>
      <c r="V17099" s="118"/>
      <c r="W17099" s="118"/>
      <c r="X17099" s="118"/>
      <c r="Y17099" s="118"/>
      <c r="Z17099" s="118"/>
      <c r="AA17099" s="118"/>
      <c r="AB17099" s="118"/>
    </row>
    <row r="17100" spans="1:28">
      <c r="A17100" s="113"/>
      <c r="B17100" s="113"/>
      <c r="C17100" s="114"/>
      <c r="D17100" s="115"/>
      <c r="E17100" s="115"/>
      <c r="F17100" s="116"/>
      <c r="G17100" s="116"/>
      <c r="H17100" s="116"/>
      <c r="I17100" s="116"/>
      <c r="J17100" s="117"/>
      <c r="K17100" s="117"/>
      <c r="L17100" s="114"/>
      <c r="M17100" s="114"/>
      <c r="N17100" s="114"/>
      <c r="O17100" s="114"/>
      <c r="P17100" s="118"/>
      <c r="Q17100" s="118"/>
      <c r="R17100" s="118"/>
      <c r="S17100" s="118"/>
      <c r="T17100" s="118"/>
      <c r="U17100" s="118"/>
      <c r="V17100" s="118"/>
      <c r="W17100" s="118"/>
      <c r="X17100" s="118"/>
      <c r="Y17100" s="118"/>
      <c r="Z17100" s="118"/>
      <c r="AA17100" s="118"/>
      <c r="AB17100" s="118"/>
    </row>
    <row r="17101" spans="1:28">
      <c r="A17101" s="113"/>
      <c r="B17101" s="113"/>
      <c r="C17101" s="114"/>
      <c r="D17101" s="115"/>
      <c r="E17101" s="115"/>
      <c r="F17101" s="116"/>
      <c r="G17101" s="116"/>
      <c r="H17101" s="116"/>
      <c r="I17101" s="116"/>
      <c r="J17101" s="117"/>
      <c r="K17101" s="117"/>
      <c r="L17101" s="114"/>
      <c r="M17101" s="114"/>
      <c r="N17101" s="114"/>
      <c r="O17101" s="114"/>
      <c r="P17101" s="118"/>
      <c r="Q17101" s="118"/>
      <c r="R17101" s="118"/>
      <c r="S17101" s="118"/>
      <c r="T17101" s="118"/>
      <c r="U17101" s="118"/>
      <c r="V17101" s="118"/>
      <c r="W17101" s="118"/>
      <c r="X17101" s="118"/>
      <c r="Y17101" s="118"/>
      <c r="Z17101" s="118"/>
      <c r="AA17101" s="118"/>
      <c r="AB17101" s="118"/>
    </row>
    <row r="17102" spans="1:28">
      <c r="A17102" s="113"/>
      <c r="B17102" s="113"/>
      <c r="C17102" s="114"/>
      <c r="D17102" s="115"/>
      <c r="E17102" s="115"/>
      <c r="F17102" s="116"/>
      <c r="G17102" s="116"/>
      <c r="H17102" s="116"/>
      <c r="I17102" s="116"/>
      <c r="J17102" s="117"/>
      <c r="K17102" s="117"/>
      <c r="L17102" s="114"/>
      <c r="M17102" s="114"/>
      <c r="N17102" s="114"/>
      <c r="O17102" s="114"/>
      <c r="P17102" s="118"/>
      <c r="Q17102" s="118"/>
      <c r="R17102" s="118"/>
      <c r="S17102" s="118"/>
      <c r="T17102" s="118"/>
      <c r="U17102" s="118"/>
      <c r="V17102" s="118"/>
      <c r="W17102" s="118"/>
      <c r="X17102" s="118"/>
      <c r="Y17102" s="118"/>
      <c r="Z17102" s="118"/>
      <c r="AA17102" s="118"/>
      <c r="AB17102" s="118"/>
    </row>
    <row r="17103" spans="1:28">
      <c r="A17103" s="113"/>
      <c r="B17103" s="113"/>
      <c r="C17103" s="114"/>
      <c r="D17103" s="115"/>
      <c r="E17103" s="115"/>
      <c r="F17103" s="116"/>
      <c r="G17103" s="116"/>
      <c r="H17103" s="116"/>
      <c r="I17103" s="116"/>
      <c r="J17103" s="117"/>
      <c r="K17103" s="117"/>
      <c r="L17103" s="114"/>
      <c r="M17103" s="114"/>
      <c r="N17103" s="114"/>
      <c r="O17103" s="114"/>
      <c r="P17103" s="118"/>
      <c r="Q17103" s="118"/>
      <c r="R17103" s="118"/>
      <c r="S17103" s="118"/>
      <c r="T17103" s="118"/>
      <c r="U17103" s="118"/>
      <c r="V17103" s="118"/>
      <c r="W17103" s="118"/>
      <c r="X17103" s="118"/>
      <c r="Y17103" s="118"/>
      <c r="Z17103" s="118"/>
      <c r="AA17103" s="118"/>
      <c r="AB17103" s="118"/>
    </row>
    <row r="17104" spans="1:28">
      <c r="A17104" s="113"/>
      <c r="B17104" s="113"/>
      <c r="C17104" s="114"/>
      <c r="D17104" s="115"/>
      <c r="E17104" s="115"/>
      <c r="F17104" s="116"/>
      <c r="G17104" s="116"/>
      <c r="H17104" s="116"/>
      <c r="I17104" s="116"/>
      <c r="J17104" s="117"/>
      <c r="K17104" s="117"/>
      <c r="L17104" s="114"/>
      <c r="M17104" s="114"/>
      <c r="N17104" s="114"/>
      <c r="O17104" s="114"/>
      <c r="P17104" s="118"/>
      <c r="Q17104" s="118"/>
      <c r="R17104" s="118"/>
      <c r="S17104" s="118"/>
      <c r="T17104" s="118"/>
      <c r="U17104" s="118"/>
      <c r="V17104" s="118"/>
      <c r="W17104" s="118"/>
      <c r="X17104" s="118"/>
      <c r="Y17104" s="118"/>
      <c r="Z17104" s="118"/>
      <c r="AA17104" s="118"/>
      <c r="AB17104" s="118"/>
    </row>
    <row r="17105" spans="1:28">
      <c r="A17105" s="113"/>
      <c r="B17105" s="113"/>
      <c r="C17105" s="114"/>
      <c r="D17105" s="115"/>
      <c r="E17105" s="115"/>
      <c r="F17105" s="116"/>
      <c r="G17105" s="116"/>
      <c r="H17105" s="116"/>
      <c r="I17105" s="116"/>
      <c r="J17105" s="117"/>
      <c r="K17105" s="117"/>
      <c r="L17105" s="114"/>
      <c r="M17105" s="114"/>
      <c r="N17105" s="114"/>
      <c r="O17105" s="114"/>
      <c r="P17105" s="118"/>
      <c r="Q17105" s="118"/>
      <c r="R17105" s="118"/>
      <c r="S17105" s="118"/>
      <c r="T17105" s="118"/>
      <c r="U17105" s="118"/>
      <c r="V17105" s="118"/>
      <c r="W17105" s="118"/>
      <c r="X17105" s="118"/>
      <c r="Y17105" s="118"/>
      <c r="Z17105" s="118"/>
      <c r="AA17105" s="118"/>
      <c r="AB17105" s="118"/>
    </row>
    <row r="17106" spans="1:28">
      <c r="A17106" s="113"/>
      <c r="B17106" s="113"/>
      <c r="C17106" s="114"/>
      <c r="D17106" s="115"/>
      <c r="E17106" s="115"/>
      <c r="F17106" s="116"/>
      <c r="G17106" s="116"/>
      <c r="H17106" s="116"/>
      <c r="I17106" s="116"/>
      <c r="J17106" s="117"/>
      <c r="K17106" s="117"/>
      <c r="L17106" s="114"/>
      <c r="M17106" s="114"/>
      <c r="N17106" s="114"/>
      <c r="O17106" s="114"/>
      <c r="P17106" s="118"/>
      <c r="Q17106" s="118"/>
      <c r="R17106" s="118"/>
      <c r="S17106" s="118"/>
      <c r="T17106" s="118"/>
      <c r="U17106" s="118"/>
      <c r="V17106" s="118"/>
      <c r="W17106" s="118"/>
      <c r="X17106" s="118"/>
      <c r="Y17106" s="118"/>
      <c r="Z17106" s="118"/>
      <c r="AA17106" s="118"/>
      <c r="AB17106" s="118"/>
    </row>
    <row r="17107" spans="1:28">
      <c r="A17107" s="113"/>
      <c r="B17107" s="113"/>
      <c r="C17107" s="114"/>
      <c r="D17107" s="115"/>
      <c r="E17107" s="115"/>
      <c r="F17107" s="116"/>
      <c r="G17107" s="116"/>
      <c r="H17107" s="116"/>
      <c r="I17107" s="116"/>
      <c r="J17107" s="117"/>
      <c r="K17107" s="117"/>
      <c r="L17107" s="114"/>
      <c r="M17107" s="114"/>
      <c r="N17107" s="114"/>
      <c r="O17107" s="114"/>
      <c r="P17107" s="118"/>
      <c r="Q17107" s="118"/>
      <c r="R17107" s="118"/>
      <c r="S17107" s="118"/>
      <c r="T17107" s="118"/>
      <c r="U17107" s="118"/>
      <c r="V17107" s="118"/>
      <c r="W17107" s="118"/>
      <c r="X17107" s="118"/>
      <c r="Y17107" s="118"/>
      <c r="Z17107" s="118"/>
      <c r="AA17107" s="118"/>
      <c r="AB17107" s="118"/>
    </row>
    <row r="17108" spans="1:28">
      <c r="A17108" s="113"/>
      <c r="B17108" s="113"/>
      <c r="C17108" s="114"/>
      <c r="D17108" s="115"/>
      <c r="E17108" s="115"/>
      <c r="F17108" s="116"/>
      <c r="G17108" s="116"/>
      <c r="H17108" s="116"/>
      <c r="I17108" s="116"/>
      <c r="J17108" s="117"/>
      <c r="K17108" s="117"/>
      <c r="L17108" s="114"/>
      <c r="M17108" s="114"/>
      <c r="N17108" s="114"/>
      <c r="O17108" s="114"/>
      <c r="P17108" s="118"/>
      <c r="Q17108" s="118"/>
      <c r="R17108" s="118"/>
      <c r="S17108" s="118"/>
      <c r="T17108" s="118"/>
      <c r="U17108" s="118"/>
      <c r="V17108" s="118"/>
      <c r="W17108" s="118"/>
      <c r="X17108" s="118"/>
      <c r="Y17108" s="118"/>
      <c r="Z17108" s="118"/>
      <c r="AA17108" s="118"/>
      <c r="AB17108" s="118"/>
    </row>
    <row r="17109" spans="1:28">
      <c r="A17109" s="113"/>
      <c r="B17109" s="113"/>
      <c r="C17109" s="114"/>
      <c r="D17109" s="115"/>
      <c r="E17109" s="115"/>
      <c r="F17109" s="116"/>
      <c r="G17109" s="116"/>
      <c r="H17109" s="116"/>
      <c r="I17109" s="116"/>
      <c r="J17109" s="117"/>
      <c r="K17109" s="117"/>
      <c r="L17109" s="114"/>
      <c r="M17109" s="114"/>
      <c r="N17109" s="114"/>
      <c r="O17109" s="114"/>
      <c r="P17109" s="118"/>
      <c r="Q17109" s="118"/>
      <c r="R17109" s="118"/>
      <c r="S17109" s="118"/>
      <c r="T17109" s="118"/>
      <c r="U17109" s="118"/>
      <c r="V17109" s="118"/>
      <c r="W17109" s="118"/>
      <c r="X17109" s="118"/>
      <c r="Y17109" s="118"/>
      <c r="Z17109" s="118"/>
      <c r="AA17109" s="118"/>
      <c r="AB17109" s="118"/>
    </row>
    <row r="17110" spans="1:28">
      <c r="A17110" s="113"/>
      <c r="B17110" s="113"/>
      <c r="C17110" s="114"/>
      <c r="D17110" s="115"/>
      <c r="E17110" s="115"/>
      <c r="F17110" s="116"/>
      <c r="G17110" s="116"/>
      <c r="H17110" s="116"/>
      <c r="I17110" s="116"/>
      <c r="J17110" s="117"/>
      <c r="K17110" s="117"/>
      <c r="L17110" s="114"/>
      <c r="M17110" s="114"/>
      <c r="N17110" s="114"/>
      <c r="O17110" s="114"/>
      <c r="P17110" s="118"/>
      <c r="Q17110" s="118"/>
      <c r="R17110" s="118"/>
      <c r="S17110" s="118"/>
      <c r="T17110" s="118"/>
      <c r="U17110" s="118"/>
      <c r="V17110" s="118"/>
      <c r="W17110" s="118"/>
      <c r="X17110" s="118"/>
      <c r="Y17110" s="118"/>
      <c r="Z17110" s="118"/>
      <c r="AA17110" s="118"/>
      <c r="AB17110" s="118"/>
    </row>
    <row r="17111" spans="1:28">
      <c r="A17111" s="113"/>
      <c r="B17111" s="113"/>
      <c r="C17111" s="114"/>
      <c r="D17111" s="115"/>
      <c r="E17111" s="115"/>
      <c r="F17111" s="116"/>
      <c r="G17111" s="116"/>
      <c r="H17111" s="116"/>
      <c r="I17111" s="116"/>
      <c r="J17111" s="117"/>
      <c r="K17111" s="117"/>
      <c r="L17111" s="114"/>
      <c r="M17111" s="114"/>
      <c r="N17111" s="114"/>
      <c r="O17111" s="114"/>
      <c r="P17111" s="118"/>
      <c r="Q17111" s="118"/>
      <c r="R17111" s="118"/>
      <c r="S17111" s="118"/>
      <c r="T17111" s="118"/>
      <c r="U17111" s="118"/>
      <c r="V17111" s="118"/>
      <c r="W17111" s="118"/>
      <c r="X17111" s="118"/>
      <c r="Y17111" s="118"/>
      <c r="Z17111" s="118"/>
      <c r="AA17111" s="118"/>
      <c r="AB17111" s="118"/>
    </row>
    <row r="17112" spans="1:28">
      <c r="A17112" s="113"/>
      <c r="B17112" s="113"/>
      <c r="C17112" s="114"/>
      <c r="D17112" s="115"/>
      <c r="E17112" s="115"/>
      <c r="F17112" s="116"/>
      <c r="G17112" s="116"/>
      <c r="H17112" s="116"/>
      <c r="I17112" s="116"/>
      <c r="J17112" s="117"/>
      <c r="K17112" s="117"/>
      <c r="L17112" s="114"/>
      <c r="M17112" s="114"/>
      <c r="N17112" s="114"/>
      <c r="O17112" s="114"/>
      <c r="P17112" s="118"/>
      <c r="Q17112" s="118"/>
      <c r="R17112" s="118"/>
      <c r="S17112" s="118"/>
      <c r="T17112" s="118"/>
      <c r="U17112" s="118"/>
      <c r="V17112" s="118"/>
      <c r="W17112" s="118"/>
      <c r="X17112" s="118"/>
      <c r="Y17112" s="118"/>
      <c r="Z17112" s="118"/>
      <c r="AA17112" s="118"/>
      <c r="AB17112" s="118"/>
    </row>
    <row r="17113" spans="1:28">
      <c r="A17113" s="113"/>
      <c r="B17113" s="113"/>
      <c r="C17113" s="114"/>
      <c r="D17113" s="115"/>
      <c r="E17113" s="115"/>
      <c r="F17113" s="116"/>
      <c r="G17113" s="116"/>
      <c r="H17113" s="116"/>
      <c r="I17113" s="116"/>
      <c r="J17113" s="117"/>
      <c r="K17113" s="117"/>
      <c r="L17113" s="114"/>
      <c r="M17113" s="114"/>
      <c r="N17113" s="114"/>
      <c r="O17113" s="114"/>
      <c r="P17113" s="118"/>
      <c r="Q17113" s="118"/>
      <c r="R17113" s="118"/>
      <c r="S17113" s="118"/>
      <c r="T17113" s="118"/>
      <c r="U17113" s="118"/>
      <c r="V17113" s="118"/>
      <c r="W17113" s="118"/>
      <c r="X17113" s="118"/>
      <c r="Y17113" s="118"/>
      <c r="Z17113" s="118"/>
      <c r="AA17113" s="118"/>
      <c r="AB17113" s="118"/>
    </row>
    <row r="17114" spans="1:28">
      <c r="A17114" s="113"/>
      <c r="B17114" s="113"/>
      <c r="C17114" s="114"/>
      <c r="D17114" s="115"/>
      <c r="E17114" s="115"/>
      <c r="F17114" s="116"/>
      <c r="G17114" s="116"/>
      <c r="H17114" s="116"/>
      <c r="I17114" s="116"/>
      <c r="J17114" s="117"/>
      <c r="K17114" s="117"/>
      <c r="L17114" s="114"/>
      <c r="M17114" s="114"/>
      <c r="N17114" s="114"/>
      <c r="O17114" s="114"/>
      <c r="P17114" s="118"/>
      <c r="Q17114" s="118"/>
      <c r="R17114" s="118"/>
      <c r="S17114" s="118"/>
      <c r="T17114" s="118"/>
      <c r="U17114" s="118"/>
      <c r="V17114" s="118"/>
      <c r="W17114" s="118"/>
      <c r="X17114" s="118"/>
      <c r="Y17114" s="118"/>
      <c r="Z17114" s="118"/>
      <c r="AA17114" s="118"/>
      <c r="AB17114" s="118"/>
    </row>
    <row r="17115" spans="1:28">
      <c r="A17115" s="113"/>
      <c r="B17115" s="113"/>
      <c r="C17115" s="114"/>
      <c r="D17115" s="115"/>
      <c r="E17115" s="115"/>
      <c r="F17115" s="116"/>
      <c r="G17115" s="116"/>
      <c r="H17115" s="116"/>
      <c r="I17115" s="116"/>
      <c r="J17115" s="117"/>
      <c r="K17115" s="117"/>
      <c r="L17115" s="114"/>
      <c r="M17115" s="114"/>
      <c r="N17115" s="114"/>
      <c r="O17115" s="114"/>
      <c r="P17115" s="118"/>
      <c r="Q17115" s="118"/>
      <c r="R17115" s="118"/>
      <c r="S17115" s="118"/>
      <c r="T17115" s="118"/>
      <c r="U17115" s="118"/>
      <c r="V17115" s="118"/>
      <c r="W17115" s="118"/>
      <c r="X17115" s="118"/>
      <c r="Y17115" s="118"/>
      <c r="Z17115" s="118"/>
      <c r="AA17115" s="118"/>
      <c r="AB17115" s="118"/>
    </row>
    <row r="17116" spans="1:28">
      <c r="A17116" s="113"/>
      <c r="B17116" s="113"/>
      <c r="C17116" s="114"/>
      <c r="D17116" s="115"/>
      <c r="E17116" s="115"/>
      <c r="F17116" s="116"/>
      <c r="G17116" s="116"/>
      <c r="H17116" s="116"/>
      <c r="I17116" s="116"/>
      <c r="J17116" s="117"/>
      <c r="K17116" s="117"/>
      <c r="L17116" s="114"/>
      <c r="M17116" s="114"/>
      <c r="N17116" s="114"/>
      <c r="O17116" s="114"/>
      <c r="P17116" s="118"/>
      <c r="Q17116" s="118"/>
      <c r="R17116" s="118"/>
      <c r="S17116" s="118"/>
      <c r="T17116" s="118"/>
      <c r="U17116" s="118"/>
      <c r="V17116" s="118"/>
      <c r="W17116" s="118"/>
      <c r="X17116" s="118"/>
      <c r="Y17116" s="118"/>
      <c r="Z17116" s="118"/>
      <c r="AA17116" s="118"/>
      <c r="AB17116" s="118"/>
    </row>
    <row r="17117" spans="1:28">
      <c r="A17117" s="113"/>
      <c r="B17117" s="113"/>
      <c r="C17117" s="114"/>
      <c r="D17117" s="115"/>
      <c r="E17117" s="115"/>
      <c r="F17117" s="116"/>
      <c r="G17117" s="116"/>
      <c r="H17117" s="116"/>
      <c r="I17117" s="116"/>
      <c r="J17117" s="117"/>
      <c r="K17117" s="117"/>
      <c r="L17117" s="114"/>
      <c r="M17117" s="114"/>
      <c r="N17117" s="114"/>
      <c r="O17117" s="114"/>
      <c r="P17117" s="118"/>
      <c r="Q17117" s="118"/>
      <c r="R17117" s="118"/>
      <c r="S17117" s="118"/>
      <c r="T17117" s="118"/>
      <c r="U17117" s="118"/>
      <c r="V17117" s="118"/>
      <c r="W17117" s="118"/>
      <c r="X17117" s="118"/>
      <c r="Y17117" s="118"/>
      <c r="Z17117" s="118"/>
      <c r="AA17117" s="118"/>
      <c r="AB17117" s="118"/>
    </row>
    <row r="17118" spans="1:28">
      <c r="A17118" s="113"/>
      <c r="B17118" s="113"/>
      <c r="C17118" s="114"/>
      <c r="D17118" s="115"/>
      <c r="E17118" s="115"/>
      <c r="F17118" s="116"/>
      <c r="G17118" s="116"/>
      <c r="H17118" s="116"/>
      <c r="I17118" s="116"/>
      <c r="J17118" s="117"/>
      <c r="K17118" s="117"/>
      <c r="L17118" s="114"/>
      <c r="M17118" s="114"/>
      <c r="N17118" s="114"/>
      <c r="O17118" s="114"/>
      <c r="P17118" s="118"/>
      <c r="Q17118" s="118"/>
      <c r="R17118" s="118"/>
      <c r="S17118" s="118"/>
      <c r="T17118" s="118"/>
      <c r="U17118" s="118"/>
      <c r="V17118" s="118"/>
      <c r="W17118" s="118"/>
      <c r="X17118" s="118"/>
      <c r="Y17118" s="118"/>
      <c r="Z17118" s="118"/>
      <c r="AA17118" s="118"/>
      <c r="AB17118" s="118"/>
    </row>
    <row r="17119" spans="1:28">
      <c r="A17119" s="113"/>
      <c r="B17119" s="113"/>
      <c r="C17119" s="114"/>
      <c r="D17119" s="115"/>
      <c r="E17119" s="115"/>
      <c r="F17119" s="116"/>
      <c r="G17119" s="116"/>
      <c r="H17119" s="116"/>
      <c r="I17119" s="116"/>
      <c r="J17119" s="117"/>
      <c r="K17119" s="117"/>
      <c r="L17119" s="114"/>
      <c r="M17119" s="114"/>
      <c r="N17119" s="114"/>
      <c r="O17119" s="114"/>
      <c r="P17119" s="118"/>
      <c r="Q17119" s="118"/>
      <c r="R17119" s="118"/>
      <c r="S17119" s="118"/>
      <c r="T17119" s="118"/>
      <c r="U17119" s="118"/>
      <c r="V17119" s="118"/>
      <c r="W17119" s="118"/>
      <c r="X17119" s="118"/>
      <c r="Y17119" s="118"/>
      <c r="Z17119" s="118"/>
      <c r="AA17119" s="118"/>
      <c r="AB17119" s="118"/>
    </row>
    <row r="17120" spans="1:28">
      <c r="A17120" s="113"/>
      <c r="B17120" s="113"/>
      <c r="C17120" s="114"/>
      <c r="D17120" s="115"/>
      <c r="E17120" s="115"/>
      <c r="F17120" s="116"/>
      <c r="G17120" s="116"/>
      <c r="H17120" s="116"/>
      <c r="I17120" s="116"/>
      <c r="J17120" s="117"/>
      <c r="K17120" s="117"/>
      <c r="L17120" s="114"/>
      <c r="M17120" s="114"/>
      <c r="N17120" s="114"/>
      <c r="O17120" s="114"/>
      <c r="P17120" s="118"/>
      <c r="Q17120" s="118"/>
      <c r="R17120" s="118"/>
      <c r="S17120" s="118"/>
      <c r="T17120" s="118"/>
      <c r="U17120" s="118"/>
      <c r="V17120" s="118"/>
      <c r="W17120" s="118"/>
      <c r="X17120" s="118"/>
      <c r="Y17120" s="118"/>
      <c r="Z17120" s="118"/>
      <c r="AA17120" s="118"/>
      <c r="AB17120" s="118"/>
    </row>
    <row r="17121" spans="1:28">
      <c r="A17121" s="113"/>
      <c r="B17121" s="113"/>
      <c r="C17121" s="114"/>
      <c r="D17121" s="115"/>
      <c r="E17121" s="115"/>
      <c r="F17121" s="116"/>
      <c r="G17121" s="116"/>
      <c r="H17121" s="116"/>
      <c r="I17121" s="116"/>
      <c r="J17121" s="117"/>
      <c r="K17121" s="117"/>
      <c r="L17121" s="114"/>
      <c r="M17121" s="114"/>
      <c r="N17121" s="114"/>
      <c r="O17121" s="114"/>
      <c r="P17121" s="118"/>
      <c r="Q17121" s="118"/>
      <c r="R17121" s="118"/>
      <c r="S17121" s="118"/>
      <c r="T17121" s="118"/>
      <c r="U17121" s="118"/>
      <c r="V17121" s="118"/>
      <c r="W17121" s="118"/>
      <c r="X17121" s="118"/>
      <c r="Y17121" s="118"/>
      <c r="Z17121" s="118"/>
      <c r="AA17121" s="118"/>
      <c r="AB17121" s="118"/>
    </row>
    <row r="17122" spans="1:28">
      <c r="A17122" s="113"/>
      <c r="B17122" s="113"/>
      <c r="C17122" s="114"/>
      <c r="D17122" s="115"/>
      <c r="E17122" s="115"/>
      <c r="F17122" s="116"/>
      <c r="G17122" s="116"/>
      <c r="H17122" s="116"/>
      <c r="I17122" s="116"/>
      <c r="J17122" s="117"/>
      <c r="K17122" s="117"/>
      <c r="L17122" s="114"/>
      <c r="M17122" s="114"/>
      <c r="N17122" s="114"/>
      <c r="O17122" s="114"/>
      <c r="P17122" s="118"/>
      <c r="Q17122" s="118"/>
      <c r="R17122" s="118"/>
      <c r="S17122" s="118"/>
      <c r="T17122" s="118"/>
      <c r="U17122" s="118"/>
      <c r="V17122" s="118"/>
      <c r="W17122" s="118"/>
      <c r="X17122" s="118"/>
      <c r="Y17122" s="118"/>
      <c r="Z17122" s="118"/>
      <c r="AA17122" s="118"/>
      <c r="AB17122" s="118"/>
    </row>
    <row r="17123" spans="1:28">
      <c r="A17123" s="113"/>
      <c r="B17123" s="113"/>
      <c r="C17123" s="114"/>
      <c r="D17123" s="115"/>
      <c r="E17123" s="115"/>
      <c r="F17123" s="116"/>
      <c r="G17123" s="116"/>
      <c r="H17123" s="116"/>
      <c r="I17123" s="116"/>
      <c r="J17123" s="117"/>
      <c r="K17123" s="117"/>
      <c r="L17123" s="114"/>
      <c r="M17123" s="114"/>
      <c r="N17123" s="114"/>
      <c r="O17123" s="114"/>
      <c r="P17123" s="118"/>
      <c r="Q17123" s="118"/>
      <c r="R17123" s="118"/>
      <c r="S17123" s="118"/>
      <c r="T17123" s="118"/>
      <c r="U17123" s="118"/>
      <c r="V17123" s="118"/>
      <c r="W17123" s="118"/>
      <c r="X17123" s="118"/>
      <c r="Y17123" s="118"/>
      <c r="Z17123" s="118"/>
      <c r="AA17123" s="118"/>
      <c r="AB17123" s="118"/>
    </row>
    <row r="17124" spans="1:28">
      <c r="A17124" s="113"/>
      <c r="B17124" s="113"/>
      <c r="C17124" s="114"/>
      <c r="D17124" s="115"/>
      <c r="E17124" s="115"/>
      <c r="F17124" s="116"/>
      <c r="G17124" s="116"/>
      <c r="H17124" s="116"/>
      <c r="I17124" s="116"/>
      <c r="J17124" s="117"/>
      <c r="K17124" s="117"/>
      <c r="L17124" s="114"/>
      <c r="M17124" s="114"/>
      <c r="N17124" s="114"/>
      <c r="O17124" s="114"/>
      <c r="P17124" s="118"/>
      <c r="Q17124" s="118"/>
      <c r="R17124" s="118"/>
      <c r="S17124" s="118"/>
      <c r="T17124" s="118"/>
      <c r="U17124" s="118"/>
      <c r="V17124" s="118"/>
      <c r="W17124" s="118"/>
      <c r="X17124" s="118"/>
      <c r="Y17124" s="118"/>
      <c r="Z17124" s="118"/>
      <c r="AA17124" s="118"/>
      <c r="AB17124" s="118"/>
    </row>
    <row r="17125" spans="1:28">
      <c r="A17125" s="113"/>
      <c r="B17125" s="113"/>
      <c r="C17125" s="114"/>
      <c r="D17125" s="115"/>
      <c r="E17125" s="115"/>
      <c r="F17125" s="116"/>
      <c r="G17125" s="116"/>
      <c r="H17125" s="116"/>
      <c r="I17125" s="116"/>
      <c r="J17125" s="117"/>
      <c r="K17125" s="117"/>
      <c r="L17125" s="114"/>
      <c r="M17125" s="114"/>
      <c r="N17125" s="114"/>
      <c r="O17125" s="114"/>
      <c r="P17125" s="118"/>
      <c r="Q17125" s="118"/>
      <c r="R17125" s="118"/>
      <c r="S17125" s="118"/>
      <c r="T17125" s="118"/>
      <c r="U17125" s="118"/>
      <c r="V17125" s="118"/>
      <c r="W17125" s="118"/>
      <c r="X17125" s="118"/>
      <c r="Y17125" s="118"/>
      <c r="Z17125" s="118"/>
      <c r="AA17125" s="118"/>
      <c r="AB17125" s="118"/>
    </row>
    <row r="17126" spans="1:28">
      <c r="A17126" s="113"/>
      <c r="B17126" s="113"/>
      <c r="C17126" s="114"/>
      <c r="D17126" s="115"/>
      <c r="E17126" s="115"/>
      <c r="F17126" s="116"/>
      <c r="G17126" s="116"/>
      <c r="H17126" s="116"/>
      <c r="I17126" s="116"/>
      <c r="J17126" s="117"/>
      <c r="K17126" s="117"/>
      <c r="L17126" s="114"/>
      <c r="M17126" s="114"/>
      <c r="N17126" s="114"/>
      <c r="O17126" s="114"/>
      <c r="P17126" s="118"/>
      <c r="Q17126" s="118"/>
      <c r="R17126" s="118"/>
      <c r="S17126" s="118"/>
      <c r="T17126" s="118"/>
      <c r="U17126" s="118"/>
      <c r="V17126" s="118"/>
      <c r="W17126" s="118"/>
      <c r="X17126" s="118"/>
      <c r="Y17126" s="118"/>
      <c r="Z17126" s="118"/>
      <c r="AA17126" s="118"/>
      <c r="AB17126" s="118"/>
    </row>
    <row r="17127" spans="1:28">
      <c r="A17127" s="113"/>
      <c r="B17127" s="113"/>
      <c r="C17127" s="114"/>
      <c r="D17127" s="115"/>
      <c r="E17127" s="115"/>
      <c r="F17127" s="116"/>
      <c r="G17127" s="116"/>
      <c r="H17127" s="116"/>
      <c r="I17127" s="116"/>
      <c r="J17127" s="117"/>
      <c r="K17127" s="117"/>
      <c r="L17127" s="114"/>
      <c r="M17127" s="114"/>
      <c r="N17127" s="114"/>
      <c r="O17127" s="114"/>
      <c r="P17127" s="118"/>
      <c r="Q17127" s="118"/>
      <c r="R17127" s="118"/>
      <c r="S17127" s="118"/>
      <c r="T17127" s="118"/>
      <c r="U17127" s="118"/>
      <c r="V17127" s="118"/>
      <c r="W17127" s="118"/>
      <c r="X17127" s="118"/>
      <c r="Y17127" s="118"/>
      <c r="Z17127" s="118"/>
      <c r="AA17127" s="118"/>
      <c r="AB17127" s="118"/>
    </row>
    <row r="17128" spans="1:28">
      <c r="A17128" s="113"/>
      <c r="B17128" s="113"/>
      <c r="C17128" s="114"/>
      <c r="D17128" s="115"/>
      <c r="E17128" s="115"/>
      <c r="F17128" s="116"/>
      <c r="G17128" s="116"/>
      <c r="H17128" s="116"/>
      <c r="I17128" s="116"/>
      <c r="J17128" s="117"/>
      <c r="K17128" s="117"/>
      <c r="L17128" s="114"/>
      <c r="M17128" s="114"/>
      <c r="N17128" s="114"/>
      <c r="O17128" s="114"/>
      <c r="P17128" s="118"/>
      <c r="Q17128" s="118"/>
      <c r="R17128" s="118"/>
      <c r="S17128" s="118"/>
      <c r="T17128" s="118"/>
      <c r="U17128" s="118"/>
      <c r="V17128" s="118"/>
      <c r="W17128" s="118"/>
      <c r="X17128" s="118"/>
      <c r="Y17128" s="118"/>
      <c r="Z17128" s="118"/>
      <c r="AA17128" s="118"/>
      <c r="AB17128" s="118"/>
    </row>
    <row r="17129" spans="1:28">
      <c r="A17129" s="113"/>
      <c r="B17129" s="113"/>
      <c r="C17129" s="114"/>
      <c r="D17129" s="115"/>
      <c r="E17129" s="115"/>
      <c r="F17129" s="116"/>
      <c r="G17129" s="116"/>
      <c r="H17129" s="116"/>
      <c r="I17129" s="116"/>
      <c r="J17129" s="117"/>
      <c r="K17129" s="117"/>
      <c r="L17129" s="114"/>
      <c r="M17129" s="114"/>
      <c r="N17129" s="114"/>
      <c r="O17129" s="114"/>
      <c r="P17129" s="118"/>
      <c r="Q17129" s="118"/>
      <c r="R17129" s="118"/>
      <c r="S17129" s="118"/>
      <c r="T17129" s="118"/>
      <c r="U17129" s="118"/>
      <c r="V17129" s="118"/>
      <c r="W17129" s="118"/>
      <c r="X17129" s="118"/>
      <c r="Y17129" s="118"/>
      <c r="Z17129" s="118"/>
      <c r="AA17129" s="118"/>
      <c r="AB17129" s="118"/>
    </row>
    <row r="17130" spans="1:28">
      <c r="A17130" s="113"/>
      <c r="B17130" s="113"/>
      <c r="C17130" s="114"/>
      <c r="D17130" s="115"/>
      <c r="E17130" s="115"/>
      <c r="F17130" s="116"/>
      <c r="G17130" s="116"/>
      <c r="H17130" s="116"/>
      <c r="I17130" s="116"/>
      <c r="J17130" s="117"/>
      <c r="K17130" s="117"/>
      <c r="L17130" s="114"/>
      <c r="M17130" s="114"/>
      <c r="N17130" s="114"/>
      <c r="O17130" s="114"/>
      <c r="P17130" s="118"/>
      <c r="Q17130" s="118"/>
      <c r="R17130" s="118"/>
      <c r="S17130" s="118"/>
      <c r="T17130" s="118"/>
      <c r="U17130" s="118"/>
      <c r="V17130" s="118"/>
      <c r="W17130" s="118"/>
      <c r="X17130" s="118"/>
      <c r="Y17130" s="118"/>
      <c r="Z17130" s="118"/>
      <c r="AA17130" s="118"/>
      <c r="AB17130" s="118"/>
    </row>
    <row r="17131" spans="1:28">
      <c r="A17131" s="113"/>
      <c r="B17131" s="113"/>
      <c r="C17131" s="114"/>
      <c r="D17131" s="115"/>
      <c r="E17131" s="115"/>
      <c r="F17131" s="116"/>
      <c r="G17131" s="116"/>
      <c r="H17131" s="116"/>
      <c r="I17131" s="116"/>
      <c r="J17131" s="117"/>
      <c r="K17131" s="117"/>
      <c r="L17131" s="114"/>
      <c r="M17131" s="114"/>
      <c r="N17131" s="114"/>
      <c r="O17131" s="114"/>
      <c r="P17131" s="118"/>
      <c r="Q17131" s="118"/>
      <c r="R17131" s="118"/>
      <c r="S17131" s="118"/>
      <c r="T17131" s="118"/>
      <c r="U17131" s="118"/>
      <c r="V17131" s="118"/>
      <c r="W17131" s="118"/>
      <c r="X17131" s="118"/>
      <c r="Y17131" s="118"/>
      <c r="Z17131" s="118"/>
      <c r="AA17131" s="118"/>
      <c r="AB17131" s="118"/>
    </row>
    <row r="17132" spans="1:28">
      <c r="A17132" s="113"/>
      <c r="B17132" s="113"/>
      <c r="C17132" s="114"/>
      <c r="D17132" s="115"/>
      <c r="E17132" s="115"/>
      <c r="F17132" s="116"/>
      <c r="G17132" s="116"/>
      <c r="H17132" s="116"/>
      <c r="I17132" s="116"/>
      <c r="J17132" s="117"/>
      <c r="K17132" s="117"/>
      <c r="L17132" s="114"/>
      <c r="M17132" s="114"/>
      <c r="N17132" s="114"/>
      <c r="O17132" s="114"/>
      <c r="P17132" s="118"/>
      <c r="Q17132" s="118"/>
      <c r="R17132" s="118"/>
      <c r="S17132" s="118"/>
      <c r="T17132" s="118"/>
      <c r="U17132" s="118"/>
      <c r="V17132" s="118"/>
      <c r="W17132" s="118"/>
      <c r="X17132" s="118"/>
      <c r="Y17132" s="118"/>
      <c r="Z17132" s="118"/>
      <c r="AA17132" s="118"/>
      <c r="AB17132" s="118"/>
    </row>
    <row r="17133" spans="1:28">
      <c r="A17133" s="113"/>
      <c r="B17133" s="113"/>
      <c r="C17133" s="114"/>
      <c r="D17133" s="115"/>
      <c r="E17133" s="115"/>
      <c r="F17133" s="116"/>
      <c r="G17133" s="116"/>
      <c r="H17133" s="116"/>
      <c r="I17133" s="116"/>
      <c r="J17133" s="117"/>
      <c r="K17133" s="117"/>
      <c r="L17133" s="114"/>
      <c r="M17133" s="114"/>
      <c r="N17133" s="114"/>
      <c r="O17133" s="114"/>
      <c r="P17133" s="118"/>
      <c r="Q17133" s="118"/>
      <c r="R17133" s="118"/>
      <c r="S17133" s="118"/>
      <c r="T17133" s="118"/>
      <c r="U17133" s="118"/>
      <c r="V17133" s="118"/>
      <c r="W17133" s="118"/>
      <c r="X17133" s="118"/>
      <c r="Y17133" s="118"/>
      <c r="Z17133" s="118"/>
      <c r="AA17133" s="118"/>
      <c r="AB17133" s="118"/>
    </row>
    <row r="17134" spans="1:28">
      <c r="A17134" s="113"/>
      <c r="B17134" s="113"/>
      <c r="C17134" s="114"/>
      <c r="D17134" s="115"/>
      <c r="E17134" s="115"/>
      <c r="F17134" s="116"/>
      <c r="G17134" s="116"/>
      <c r="H17134" s="116"/>
      <c r="I17134" s="116"/>
      <c r="J17134" s="117"/>
      <c r="K17134" s="117"/>
      <c r="L17134" s="114"/>
      <c r="M17134" s="114"/>
      <c r="N17134" s="114"/>
      <c r="O17134" s="114"/>
      <c r="P17134" s="118"/>
      <c r="Q17134" s="118"/>
      <c r="R17134" s="118"/>
      <c r="S17134" s="118"/>
      <c r="T17134" s="118"/>
      <c r="U17134" s="118"/>
      <c r="V17134" s="118"/>
      <c r="W17134" s="118"/>
      <c r="X17134" s="118"/>
      <c r="Y17134" s="118"/>
      <c r="Z17134" s="118"/>
      <c r="AA17134" s="118"/>
      <c r="AB17134" s="118"/>
    </row>
    <row r="17135" spans="1:28">
      <c r="A17135" s="113"/>
      <c r="B17135" s="113"/>
      <c r="C17135" s="114"/>
      <c r="D17135" s="115"/>
      <c r="E17135" s="115"/>
      <c r="F17135" s="116"/>
      <c r="G17135" s="116"/>
      <c r="H17135" s="116"/>
      <c r="I17135" s="116"/>
      <c r="J17135" s="117"/>
      <c r="K17135" s="117"/>
      <c r="L17135" s="114"/>
      <c r="M17135" s="114"/>
      <c r="N17135" s="114"/>
      <c r="O17135" s="114"/>
      <c r="P17135" s="118"/>
      <c r="Q17135" s="118"/>
      <c r="R17135" s="118"/>
      <c r="S17135" s="118"/>
      <c r="T17135" s="118"/>
      <c r="U17135" s="118"/>
      <c r="V17135" s="118"/>
      <c r="W17135" s="118"/>
      <c r="X17135" s="118"/>
      <c r="Y17135" s="118"/>
      <c r="Z17135" s="118"/>
      <c r="AA17135" s="118"/>
      <c r="AB17135" s="118"/>
    </row>
    <row r="17136" spans="1:28">
      <c r="A17136" s="113"/>
      <c r="B17136" s="113"/>
      <c r="C17136" s="114"/>
      <c r="D17136" s="115"/>
      <c r="E17136" s="115"/>
      <c r="F17136" s="116"/>
      <c r="G17136" s="116"/>
      <c r="H17136" s="116"/>
      <c r="I17136" s="116"/>
      <c r="J17136" s="117"/>
      <c r="K17136" s="117"/>
      <c r="L17136" s="114"/>
      <c r="M17136" s="114"/>
      <c r="N17136" s="114"/>
      <c r="O17136" s="114"/>
      <c r="P17136" s="118"/>
      <c r="Q17136" s="118"/>
      <c r="R17136" s="118"/>
      <c r="S17136" s="118"/>
      <c r="T17136" s="118"/>
      <c r="U17136" s="118"/>
      <c r="V17136" s="118"/>
      <c r="W17136" s="118"/>
      <c r="X17136" s="118"/>
      <c r="Y17136" s="118"/>
      <c r="Z17136" s="118"/>
      <c r="AA17136" s="118"/>
      <c r="AB17136" s="118"/>
    </row>
    <row r="17137" spans="1:28">
      <c r="A17137" s="113"/>
      <c r="B17137" s="113"/>
      <c r="C17137" s="114"/>
      <c r="D17137" s="115"/>
      <c r="E17137" s="115"/>
      <c r="F17137" s="116"/>
      <c r="G17137" s="116"/>
      <c r="H17137" s="116"/>
      <c r="I17137" s="116"/>
      <c r="J17137" s="117"/>
      <c r="K17137" s="117"/>
      <c r="L17137" s="114"/>
      <c r="M17137" s="114"/>
      <c r="N17137" s="114"/>
      <c r="O17137" s="114"/>
      <c r="P17137" s="118"/>
      <c r="Q17137" s="118"/>
      <c r="R17137" s="118"/>
      <c r="S17137" s="118"/>
      <c r="T17137" s="118"/>
      <c r="U17137" s="118"/>
      <c r="V17137" s="118"/>
      <c r="W17137" s="118"/>
      <c r="X17137" s="118"/>
      <c r="Y17137" s="118"/>
      <c r="Z17137" s="118"/>
      <c r="AA17137" s="118"/>
      <c r="AB17137" s="118"/>
    </row>
    <row r="17138" spans="1:28">
      <c r="A17138" s="113"/>
      <c r="B17138" s="113"/>
      <c r="C17138" s="114"/>
      <c r="D17138" s="115"/>
      <c r="E17138" s="115"/>
      <c r="F17138" s="116"/>
      <c r="G17138" s="116"/>
      <c r="H17138" s="116"/>
      <c r="I17138" s="116"/>
      <c r="J17138" s="117"/>
      <c r="K17138" s="117"/>
      <c r="L17138" s="114"/>
      <c r="M17138" s="114"/>
      <c r="N17138" s="114"/>
      <c r="O17138" s="114"/>
      <c r="P17138" s="118"/>
      <c r="Q17138" s="118"/>
      <c r="R17138" s="118"/>
      <c r="S17138" s="118"/>
      <c r="T17138" s="118"/>
      <c r="U17138" s="118"/>
      <c r="V17138" s="118"/>
      <c r="W17138" s="118"/>
      <c r="X17138" s="118"/>
      <c r="Y17138" s="118"/>
      <c r="Z17138" s="118"/>
      <c r="AA17138" s="118"/>
      <c r="AB17138" s="118"/>
    </row>
    <row r="17139" spans="1:28">
      <c r="A17139" s="113"/>
      <c r="B17139" s="113"/>
      <c r="C17139" s="114"/>
      <c r="D17139" s="115"/>
      <c r="E17139" s="115"/>
      <c r="F17139" s="116"/>
      <c r="G17139" s="116"/>
      <c r="H17139" s="116"/>
      <c r="I17139" s="116"/>
      <c r="J17139" s="117"/>
      <c r="K17139" s="117"/>
      <c r="L17139" s="114"/>
      <c r="M17139" s="114"/>
      <c r="N17139" s="114"/>
      <c r="O17139" s="114"/>
      <c r="P17139" s="118"/>
      <c r="Q17139" s="118"/>
      <c r="R17139" s="118"/>
      <c r="S17139" s="118"/>
      <c r="T17139" s="118"/>
      <c r="U17139" s="118"/>
      <c r="V17139" s="118"/>
      <c r="W17139" s="118"/>
      <c r="X17139" s="118"/>
      <c r="Y17139" s="118"/>
      <c r="Z17139" s="118"/>
      <c r="AA17139" s="118"/>
      <c r="AB17139" s="118"/>
    </row>
    <row r="17140" spans="1:28">
      <c r="A17140" s="113"/>
      <c r="B17140" s="113"/>
      <c r="C17140" s="114"/>
      <c r="D17140" s="115"/>
      <c r="E17140" s="115"/>
      <c r="F17140" s="116"/>
      <c r="G17140" s="116"/>
      <c r="H17140" s="116"/>
      <c r="I17140" s="116"/>
      <c r="J17140" s="117"/>
      <c r="K17140" s="117"/>
      <c r="L17140" s="114"/>
      <c r="M17140" s="114"/>
      <c r="N17140" s="114"/>
      <c r="O17140" s="114"/>
      <c r="P17140" s="118"/>
      <c r="Q17140" s="118"/>
      <c r="R17140" s="118"/>
      <c r="S17140" s="118"/>
      <c r="T17140" s="118"/>
      <c r="U17140" s="118"/>
      <c r="V17140" s="118"/>
      <c r="W17140" s="118"/>
      <c r="X17140" s="118"/>
      <c r="Y17140" s="118"/>
      <c r="Z17140" s="118"/>
      <c r="AA17140" s="118"/>
      <c r="AB17140" s="118"/>
    </row>
    <row r="17141" spans="1:28">
      <c r="A17141" s="113"/>
      <c r="B17141" s="113"/>
      <c r="C17141" s="114"/>
      <c r="D17141" s="115"/>
      <c r="E17141" s="115"/>
      <c r="F17141" s="116"/>
      <c r="G17141" s="116"/>
      <c r="H17141" s="116"/>
      <c r="I17141" s="116"/>
      <c r="J17141" s="117"/>
      <c r="K17141" s="117"/>
      <c r="L17141" s="114"/>
      <c r="M17141" s="114"/>
      <c r="N17141" s="114"/>
      <c r="O17141" s="114"/>
      <c r="P17141" s="118"/>
      <c r="Q17141" s="118"/>
      <c r="R17141" s="118"/>
      <c r="S17141" s="118"/>
      <c r="T17141" s="118"/>
      <c r="U17141" s="118"/>
      <c r="V17141" s="118"/>
      <c r="W17141" s="118"/>
      <c r="X17141" s="118"/>
      <c r="Y17141" s="118"/>
      <c r="Z17141" s="118"/>
      <c r="AA17141" s="118"/>
      <c r="AB17141" s="118"/>
    </row>
    <row r="17142" spans="1:28">
      <c r="A17142" s="113"/>
      <c r="B17142" s="113"/>
      <c r="C17142" s="114"/>
      <c r="D17142" s="115"/>
      <c r="E17142" s="115"/>
      <c r="F17142" s="116"/>
      <c r="G17142" s="116"/>
      <c r="H17142" s="116"/>
      <c r="I17142" s="116"/>
      <c r="J17142" s="117"/>
      <c r="K17142" s="117"/>
      <c r="L17142" s="114"/>
      <c r="M17142" s="114"/>
      <c r="N17142" s="114"/>
      <c r="O17142" s="114"/>
      <c r="P17142" s="118"/>
      <c r="Q17142" s="118"/>
      <c r="R17142" s="118"/>
      <c r="S17142" s="118"/>
      <c r="T17142" s="118"/>
      <c r="U17142" s="118"/>
      <c r="V17142" s="118"/>
      <c r="W17142" s="118"/>
      <c r="X17142" s="118"/>
      <c r="Y17142" s="118"/>
      <c r="Z17142" s="118"/>
      <c r="AA17142" s="118"/>
      <c r="AB17142" s="118"/>
    </row>
    <row r="17143" spans="1:28">
      <c r="A17143" s="113"/>
      <c r="B17143" s="113"/>
      <c r="C17143" s="114"/>
      <c r="D17143" s="115"/>
      <c r="E17143" s="115"/>
      <c r="F17143" s="116"/>
      <c r="G17143" s="116"/>
      <c r="H17143" s="116"/>
      <c r="I17143" s="116"/>
      <c r="J17143" s="117"/>
      <c r="K17143" s="117"/>
      <c r="L17143" s="114"/>
      <c r="M17143" s="114"/>
      <c r="N17143" s="114"/>
      <c r="O17143" s="114"/>
      <c r="P17143" s="118"/>
      <c r="Q17143" s="118"/>
      <c r="R17143" s="118"/>
      <c r="S17143" s="118"/>
      <c r="T17143" s="118"/>
      <c r="U17143" s="118"/>
      <c r="V17143" s="118"/>
      <c r="W17143" s="118"/>
      <c r="X17143" s="118"/>
      <c r="Y17143" s="118"/>
      <c r="Z17143" s="118"/>
      <c r="AA17143" s="118"/>
      <c r="AB17143" s="118"/>
    </row>
    <row r="17144" spans="1:28">
      <c r="A17144" s="113"/>
      <c r="B17144" s="113"/>
      <c r="C17144" s="114"/>
      <c r="D17144" s="115"/>
      <c r="E17144" s="115"/>
      <c r="F17144" s="116"/>
      <c r="G17144" s="116"/>
      <c r="H17144" s="116"/>
      <c r="I17144" s="116"/>
      <c r="J17144" s="117"/>
      <c r="K17144" s="117"/>
      <c r="L17144" s="114"/>
      <c r="M17144" s="114"/>
      <c r="N17144" s="114"/>
      <c r="O17144" s="114"/>
      <c r="P17144" s="118"/>
      <c r="Q17144" s="118"/>
      <c r="R17144" s="118"/>
      <c r="S17144" s="118"/>
      <c r="T17144" s="118"/>
      <c r="U17144" s="118"/>
      <c r="V17144" s="118"/>
      <c r="W17144" s="118"/>
      <c r="X17144" s="118"/>
      <c r="Y17144" s="118"/>
      <c r="Z17144" s="118"/>
      <c r="AA17144" s="118"/>
      <c r="AB17144" s="118"/>
    </row>
    <row r="17145" spans="1:28">
      <c r="A17145" s="113"/>
      <c r="B17145" s="113"/>
      <c r="C17145" s="114"/>
      <c r="D17145" s="115"/>
      <c r="E17145" s="115"/>
      <c r="F17145" s="116"/>
      <c r="G17145" s="116"/>
      <c r="H17145" s="116"/>
      <c r="I17145" s="116"/>
      <c r="J17145" s="117"/>
      <c r="K17145" s="117"/>
      <c r="L17145" s="114"/>
      <c r="M17145" s="114"/>
      <c r="N17145" s="114"/>
      <c r="O17145" s="114"/>
      <c r="P17145" s="118"/>
      <c r="Q17145" s="118"/>
      <c r="R17145" s="118"/>
      <c r="S17145" s="118"/>
      <c r="T17145" s="118"/>
      <c r="U17145" s="118"/>
      <c r="V17145" s="118"/>
      <c r="W17145" s="118"/>
      <c r="X17145" s="118"/>
      <c r="Y17145" s="118"/>
      <c r="Z17145" s="118"/>
      <c r="AA17145" s="118"/>
      <c r="AB17145" s="118"/>
    </row>
    <row r="17146" spans="1:28">
      <c r="A17146" s="113"/>
      <c r="B17146" s="113"/>
      <c r="C17146" s="114"/>
      <c r="D17146" s="115"/>
      <c r="E17146" s="115"/>
      <c r="F17146" s="116"/>
      <c r="G17146" s="116"/>
      <c r="H17146" s="116"/>
      <c r="I17146" s="116"/>
      <c r="J17146" s="117"/>
      <c r="K17146" s="117"/>
      <c r="L17146" s="114"/>
      <c r="M17146" s="114"/>
      <c r="N17146" s="114"/>
      <c r="O17146" s="114"/>
      <c r="P17146" s="118"/>
      <c r="Q17146" s="118"/>
      <c r="R17146" s="118"/>
      <c r="S17146" s="118"/>
      <c r="T17146" s="118"/>
      <c r="U17146" s="118"/>
      <c r="V17146" s="118"/>
      <c r="W17146" s="118"/>
      <c r="X17146" s="118"/>
      <c r="Y17146" s="118"/>
      <c r="Z17146" s="118"/>
      <c r="AA17146" s="118"/>
      <c r="AB17146" s="118"/>
    </row>
    <row r="17147" spans="1:28">
      <c r="A17147" s="113"/>
      <c r="B17147" s="113"/>
      <c r="C17147" s="114"/>
      <c r="D17147" s="115"/>
      <c r="E17147" s="115"/>
      <c r="F17147" s="116"/>
      <c r="G17147" s="116"/>
      <c r="H17147" s="116"/>
      <c r="I17147" s="116"/>
      <c r="J17147" s="117"/>
      <c r="K17147" s="117"/>
      <c r="L17147" s="114"/>
      <c r="M17147" s="114"/>
      <c r="N17147" s="114"/>
      <c r="O17147" s="114"/>
      <c r="P17147" s="118"/>
      <c r="Q17147" s="118"/>
      <c r="R17147" s="118"/>
      <c r="S17147" s="118"/>
      <c r="T17147" s="118"/>
      <c r="U17147" s="118"/>
      <c r="V17147" s="118"/>
      <c r="W17147" s="118"/>
      <c r="X17147" s="118"/>
      <c r="Y17147" s="118"/>
      <c r="Z17147" s="118"/>
      <c r="AA17147" s="118"/>
      <c r="AB17147" s="118"/>
    </row>
    <row r="17148" spans="1:28">
      <c r="A17148" s="113"/>
      <c r="B17148" s="113"/>
      <c r="C17148" s="114"/>
      <c r="D17148" s="115"/>
      <c r="E17148" s="115"/>
      <c r="F17148" s="116"/>
      <c r="G17148" s="116"/>
      <c r="H17148" s="116"/>
      <c r="I17148" s="116"/>
      <c r="J17148" s="117"/>
      <c r="K17148" s="117"/>
      <c r="L17148" s="114"/>
      <c r="M17148" s="114"/>
      <c r="N17148" s="114"/>
      <c r="O17148" s="114"/>
      <c r="P17148" s="118"/>
      <c r="Q17148" s="118"/>
      <c r="R17148" s="118"/>
      <c r="S17148" s="118"/>
      <c r="T17148" s="118"/>
      <c r="U17148" s="118"/>
      <c r="V17148" s="118"/>
      <c r="W17148" s="118"/>
      <c r="X17148" s="118"/>
      <c r="Y17148" s="118"/>
      <c r="Z17148" s="118"/>
      <c r="AA17148" s="118"/>
      <c r="AB17148" s="118"/>
    </row>
    <row r="17149" spans="1:28">
      <c r="A17149" s="113"/>
      <c r="B17149" s="113"/>
      <c r="C17149" s="114"/>
      <c r="D17149" s="115"/>
      <c r="E17149" s="115"/>
      <c r="F17149" s="116"/>
      <c r="G17149" s="116"/>
      <c r="H17149" s="116"/>
      <c r="I17149" s="116"/>
      <c r="J17149" s="117"/>
      <c r="K17149" s="117"/>
      <c r="L17149" s="114"/>
      <c r="M17149" s="114"/>
      <c r="N17149" s="114"/>
      <c r="O17149" s="114"/>
      <c r="P17149" s="118"/>
      <c r="Q17149" s="118"/>
      <c r="R17149" s="118"/>
      <c r="S17149" s="118"/>
      <c r="T17149" s="118"/>
      <c r="U17149" s="118"/>
      <c r="V17149" s="118"/>
      <c r="W17149" s="118"/>
      <c r="X17149" s="118"/>
      <c r="Y17149" s="118"/>
      <c r="Z17149" s="118"/>
      <c r="AA17149" s="118"/>
      <c r="AB17149" s="118"/>
    </row>
    <row r="17150" spans="1:28">
      <c r="A17150" s="113"/>
      <c r="B17150" s="113"/>
      <c r="C17150" s="114"/>
      <c r="D17150" s="115"/>
      <c r="E17150" s="115"/>
      <c r="F17150" s="116"/>
      <c r="G17150" s="116"/>
      <c r="H17150" s="116"/>
      <c r="I17150" s="116"/>
      <c r="J17150" s="117"/>
      <c r="K17150" s="117"/>
      <c r="L17150" s="114"/>
      <c r="M17150" s="114"/>
      <c r="N17150" s="114"/>
      <c r="O17150" s="114"/>
      <c r="P17150" s="118"/>
      <c r="Q17150" s="118"/>
      <c r="R17150" s="118"/>
      <c r="S17150" s="118"/>
      <c r="T17150" s="118"/>
      <c r="U17150" s="118"/>
      <c r="V17150" s="118"/>
      <c r="W17150" s="118"/>
      <c r="X17150" s="118"/>
      <c r="Y17150" s="118"/>
      <c r="Z17150" s="118"/>
      <c r="AA17150" s="118"/>
      <c r="AB17150" s="118"/>
    </row>
    <row r="17151" spans="1:28">
      <c r="A17151" s="113"/>
      <c r="B17151" s="113"/>
      <c r="C17151" s="114"/>
      <c r="D17151" s="115"/>
      <c r="E17151" s="115"/>
      <c r="F17151" s="116"/>
      <c r="G17151" s="116"/>
      <c r="H17151" s="116"/>
      <c r="I17151" s="116"/>
      <c r="J17151" s="117"/>
      <c r="K17151" s="117"/>
      <c r="L17151" s="114"/>
      <c r="M17151" s="114"/>
      <c r="N17151" s="114"/>
      <c r="O17151" s="114"/>
      <c r="P17151" s="118"/>
      <c r="Q17151" s="118"/>
      <c r="R17151" s="118"/>
      <c r="S17151" s="118"/>
      <c r="T17151" s="118"/>
      <c r="U17151" s="118"/>
      <c r="V17151" s="118"/>
      <c r="W17151" s="118"/>
      <c r="X17151" s="118"/>
      <c r="Y17151" s="118"/>
      <c r="Z17151" s="118"/>
      <c r="AA17151" s="118"/>
      <c r="AB17151" s="118"/>
    </row>
    <row r="17152" spans="1:28">
      <c r="A17152" s="113"/>
      <c r="B17152" s="113"/>
      <c r="C17152" s="114"/>
      <c r="D17152" s="115"/>
      <c r="E17152" s="115"/>
      <c r="F17152" s="116"/>
      <c r="G17152" s="116"/>
      <c r="H17152" s="116"/>
      <c r="I17152" s="116"/>
      <c r="J17152" s="117"/>
      <c r="K17152" s="117"/>
      <c r="L17152" s="114"/>
      <c r="M17152" s="114"/>
      <c r="N17152" s="114"/>
      <c r="O17152" s="114"/>
      <c r="P17152" s="118"/>
      <c r="Q17152" s="118"/>
      <c r="R17152" s="118"/>
      <c r="S17152" s="118"/>
      <c r="T17152" s="118"/>
      <c r="U17152" s="118"/>
      <c r="V17152" s="118"/>
      <c r="W17152" s="118"/>
      <c r="X17152" s="118"/>
      <c r="Y17152" s="118"/>
      <c r="Z17152" s="118"/>
      <c r="AA17152" s="118"/>
      <c r="AB17152" s="118"/>
    </row>
    <row r="17153" spans="1:28">
      <c r="A17153" s="113"/>
      <c r="B17153" s="113"/>
      <c r="C17153" s="114"/>
      <c r="D17153" s="115"/>
      <c r="E17153" s="115"/>
      <c r="F17153" s="116"/>
      <c r="G17153" s="116"/>
      <c r="H17153" s="116"/>
      <c r="I17153" s="116"/>
      <c r="J17153" s="117"/>
      <c r="K17153" s="117"/>
      <c r="L17153" s="114"/>
      <c r="M17153" s="114"/>
      <c r="N17153" s="114"/>
      <c r="O17153" s="114"/>
      <c r="P17153" s="118"/>
      <c r="Q17153" s="118"/>
      <c r="R17153" s="118"/>
      <c r="S17153" s="118"/>
      <c r="T17153" s="118"/>
      <c r="U17153" s="118"/>
      <c r="V17153" s="118"/>
      <c r="W17153" s="118"/>
      <c r="X17153" s="118"/>
      <c r="Y17153" s="118"/>
      <c r="Z17153" s="118"/>
      <c r="AA17153" s="118"/>
      <c r="AB17153" s="118"/>
    </row>
    <row r="17154" spans="1:28">
      <c r="A17154" s="113"/>
      <c r="B17154" s="113"/>
      <c r="C17154" s="114"/>
      <c r="D17154" s="115"/>
      <c r="E17154" s="115"/>
      <c r="F17154" s="116"/>
      <c r="G17154" s="116"/>
      <c r="H17154" s="116"/>
      <c r="I17154" s="116"/>
      <c r="J17154" s="117"/>
      <c r="K17154" s="117"/>
      <c r="L17154" s="114"/>
      <c r="M17154" s="114"/>
      <c r="N17154" s="114"/>
      <c r="O17154" s="114"/>
      <c r="P17154" s="118"/>
      <c r="Q17154" s="118"/>
      <c r="R17154" s="118"/>
      <c r="S17154" s="118"/>
      <c r="T17154" s="118"/>
      <c r="U17154" s="118"/>
      <c r="V17154" s="118"/>
      <c r="W17154" s="118"/>
      <c r="X17154" s="118"/>
      <c r="Y17154" s="118"/>
      <c r="Z17154" s="118"/>
      <c r="AA17154" s="118"/>
      <c r="AB17154" s="118"/>
    </row>
    <row r="17155" spans="1:28">
      <c r="A17155" s="113"/>
      <c r="B17155" s="113"/>
      <c r="C17155" s="114"/>
      <c r="D17155" s="115"/>
      <c r="E17155" s="115"/>
      <c r="F17155" s="116"/>
      <c r="G17155" s="116"/>
      <c r="H17155" s="116"/>
      <c r="I17155" s="116"/>
      <c r="J17155" s="117"/>
      <c r="K17155" s="117"/>
      <c r="L17155" s="114"/>
      <c r="M17155" s="114"/>
      <c r="N17155" s="114"/>
      <c r="O17155" s="114"/>
      <c r="P17155" s="118"/>
      <c r="Q17155" s="118"/>
      <c r="R17155" s="118"/>
      <c r="S17155" s="118"/>
      <c r="T17155" s="118"/>
      <c r="U17155" s="118"/>
      <c r="V17155" s="118"/>
      <c r="W17155" s="118"/>
      <c r="X17155" s="118"/>
      <c r="Y17155" s="118"/>
      <c r="Z17155" s="118"/>
      <c r="AA17155" s="118"/>
      <c r="AB17155" s="118"/>
    </row>
    <row r="17156" spans="1:28">
      <c r="A17156" s="113"/>
      <c r="B17156" s="113"/>
      <c r="C17156" s="114"/>
      <c r="D17156" s="115"/>
      <c r="E17156" s="115"/>
      <c r="F17156" s="116"/>
      <c r="G17156" s="116"/>
      <c r="H17156" s="116"/>
      <c r="I17156" s="116"/>
      <c r="J17156" s="117"/>
      <c r="K17156" s="117"/>
      <c r="L17156" s="114"/>
      <c r="M17156" s="114"/>
      <c r="N17156" s="114"/>
      <c r="O17156" s="114"/>
      <c r="P17156" s="118"/>
      <c r="Q17156" s="118"/>
      <c r="R17156" s="118"/>
      <c r="S17156" s="118"/>
      <c r="T17156" s="118"/>
      <c r="U17156" s="118"/>
      <c r="V17156" s="118"/>
      <c r="W17156" s="118"/>
      <c r="X17156" s="118"/>
      <c r="Y17156" s="118"/>
      <c r="Z17156" s="118"/>
      <c r="AA17156" s="118"/>
      <c r="AB17156" s="118"/>
    </row>
    <row r="17157" spans="1:28">
      <c r="A17157" s="113"/>
      <c r="B17157" s="113"/>
      <c r="C17157" s="114"/>
      <c r="D17157" s="115"/>
      <c r="E17157" s="115"/>
      <c r="F17157" s="116"/>
      <c r="G17157" s="116"/>
      <c r="H17157" s="116"/>
      <c r="I17157" s="116"/>
      <c r="J17157" s="117"/>
      <c r="K17157" s="117"/>
      <c r="L17157" s="114"/>
      <c r="M17157" s="114"/>
      <c r="N17157" s="114"/>
      <c r="O17157" s="114"/>
      <c r="P17157" s="118"/>
      <c r="Q17157" s="118"/>
      <c r="R17157" s="118"/>
      <c r="S17157" s="118"/>
      <c r="T17157" s="118"/>
      <c r="U17157" s="118"/>
      <c r="V17157" s="118"/>
      <c r="W17157" s="118"/>
      <c r="X17157" s="118"/>
      <c r="Y17157" s="118"/>
      <c r="Z17157" s="118"/>
      <c r="AA17157" s="118"/>
      <c r="AB17157" s="118"/>
    </row>
    <row r="17158" spans="1:28">
      <c r="A17158" s="113"/>
      <c r="B17158" s="113"/>
      <c r="C17158" s="114"/>
      <c r="D17158" s="115"/>
      <c r="E17158" s="115"/>
      <c r="F17158" s="116"/>
      <c r="G17158" s="116"/>
      <c r="H17158" s="116"/>
      <c r="I17158" s="116"/>
      <c r="J17158" s="117"/>
      <c r="K17158" s="117"/>
      <c r="L17158" s="114"/>
      <c r="M17158" s="114"/>
      <c r="N17158" s="114"/>
      <c r="O17158" s="114"/>
      <c r="P17158" s="118"/>
      <c r="Q17158" s="118"/>
      <c r="R17158" s="118"/>
      <c r="S17158" s="118"/>
      <c r="T17158" s="118"/>
      <c r="U17158" s="118"/>
      <c r="V17158" s="118"/>
      <c r="W17158" s="118"/>
      <c r="X17158" s="118"/>
      <c r="Y17158" s="118"/>
      <c r="Z17158" s="118"/>
      <c r="AA17158" s="118"/>
      <c r="AB17158" s="118"/>
    </row>
    <row r="17159" spans="1:28">
      <c r="A17159" s="113"/>
      <c r="B17159" s="113"/>
      <c r="C17159" s="114"/>
      <c r="D17159" s="115"/>
      <c r="E17159" s="115"/>
      <c r="F17159" s="116"/>
      <c r="G17159" s="116"/>
      <c r="H17159" s="116"/>
      <c r="I17159" s="116"/>
      <c r="J17159" s="117"/>
      <c r="K17159" s="117"/>
      <c r="L17159" s="114"/>
      <c r="M17159" s="114"/>
      <c r="N17159" s="114"/>
      <c r="O17159" s="114"/>
      <c r="P17159" s="118"/>
      <c r="Q17159" s="118"/>
      <c r="R17159" s="118"/>
      <c r="S17159" s="118"/>
      <c r="T17159" s="118"/>
      <c r="U17159" s="118"/>
      <c r="V17159" s="118"/>
      <c r="W17159" s="118"/>
      <c r="X17159" s="118"/>
      <c r="Y17159" s="118"/>
      <c r="Z17159" s="118"/>
      <c r="AA17159" s="118"/>
      <c r="AB17159" s="118"/>
    </row>
    <row r="17160" spans="1:28">
      <c r="A17160" s="113"/>
      <c r="B17160" s="113"/>
      <c r="C17160" s="114"/>
      <c r="D17160" s="115"/>
      <c r="E17160" s="115"/>
      <c r="F17160" s="116"/>
      <c r="G17160" s="116"/>
      <c r="H17160" s="116"/>
      <c r="I17160" s="116"/>
      <c r="J17160" s="117"/>
      <c r="K17160" s="117"/>
      <c r="L17160" s="114"/>
      <c r="M17160" s="114"/>
      <c r="N17160" s="114"/>
      <c r="O17160" s="114"/>
      <c r="P17160" s="118"/>
      <c r="Q17160" s="118"/>
      <c r="R17160" s="118"/>
      <c r="S17160" s="118"/>
      <c r="T17160" s="118"/>
      <c r="U17160" s="118"/>
      <c r="V17160" s="118"/>
      <c r="W17160" s="118"/>
      <c r="X17160" s="118"/>
      <c r="Y17160" s="118"/>
      <c r="Z17160" s="118"/>
      <c r="AA17160" s="118"/>
      <c r="AB17160" s="118"/>
    </row>
    <row r="17161" spans="1:28">
      <c r="A17161" s="113"/>
      <c r="B17161" s="113"/>
      <c r="C17161" s="114"/>
      <c r="D17161" s="115"/>
      <c r="E17161" s="115"/>
      <c r="F17161" s="116"/>
      <c r="G17161" s="116"/>
      <c r="H17161" s="116"/>
      <c r="I17161" s="116"/>
      <c r="J17161" s="117"/>
      <c r="K17161" s="117"/>
      <c r="L17161" s="114"/>
      <c r="M17161" s="114"/>
      <c r="N17161" s="114"/>
      <c r="O17161" s="114"/>
      <c r="P17161" s="118"/>
      <c r="Q17161" s="118"/>
      <c r="R17161" s="118"/>
      <c r="S17161" s="118"/>
      <c r="T17161" s="118"/>
      <c r="U17161" s="118"/>
      <c r="V17161" s="118"/>
      <c r="W17161" s="118"/>
      <c r="X17161" s="118"/>
      <c r="Y17161" s="118"/>
      <c r="Z17161" s="118"/>
      <c r="AA17161" s="118"/>
      <c r="AB17161" s="118"/>
    </row>
    <row r="17162" spans="1:28">
      <c r="A17162" s="113"/>
      <c r="B17162" s="113"/>
      <c r="C17162" s="114"/>
      <c r="D17162" s="115"/>
      <c r="E17162" s="115"/>
      <c r="F17162" s="116"/>
      <c r="G17162" s="116"/>
      <c r="H17162" s="116"/>
      <c r="I17162" s="116"/>
      <c r="J17162" s="117"/>
      <c r="K17162" s="117"/>
      <c r="L17162" s="114"/>
      <c r="M17162" s="114"/>
      <c r="N17162" s="114"/>
      <c r="O17162" s="114"/>
      <c r="P17162" s="118"/>
      <c r="Q17162" s="118"/>
      <c r="R17162" s="118"/>
      <c r="S17162" s="118"/>
      <c r="T17162" s="118"/>
      <c r="U17162" s="118"/>
      <c r="V17162" s="118"/>
      <c r="W17162" s="118"/>
      <c r="X17162" s="118"/>
      <c r="Y17162" s="118"/>
      <c r="Z17162" s="118"/>
      <c r="AA17162" s="118"/>
      <c r="AB17162" s="118"/>
    </row>
    <row r="17163" spans="1:28">
      <c r="A17163" s="113"/>
      <c r="B17163" s="113"/>
      <c r="C17163" s="114"/>
      <c r="D17163" s="115"/>
      <c r="E17163" s="115"/>
      <c r="F17163" s="116"/>
      <c r="G17163" s="116"/>
      <c r="H17163" s="116"/>
      <c r="I17163" s="116"/>
      <c r="J17163" s="117"/>
      <c r="K17163" s="117"/>
      <c r="L17163" s="114"/>
      <c r="M17163" s="114"/>
      <c r="N17163" s="114"/>
      <c r="O17163" s="114"/>
      <c r="P17163" s="118"/>
      <c r="Q17163" s="118"/>
      <c r="R17163" s="118"/>
      <c r="S17163" s="118"/>
      <c r="T17163" s="118"/>
      <c r="U17163" s="118"/>
      <c r="V17163" s="118"/>
      <c r="W17163" s="118"/>
      <c r="X17163" s="118"/>
      <c r="Y17163" s="118"/>
      <c r="Z17163" s="118"/>
      <c r="AA17163" s="118"/>
      <c r="AB17163" s="118"/>
    </row>
    <row r="17164" spans="1:28">
      <c r="A17164" s="113"/>
      <c r="B17164" s="113"/>
      <c r="C17164" s="114"/>
      <c r="D17164" s="115"/>
      <c r="E17164" s="115"/>
      <c r="F17164" s="116"/>
      <c r="G17164" s="116"/>
      <c r="H17164" s="116"/>
      <c r="I17164" s="116"/>
      <c r="J17164" s="117"/>
      <c r="K17164" s="117"/>
      <c r="L17164" s="114"/>
      <c r="M17164" s="114"/>
      <c r="N17164" s="114"/>
      <c r="O17164" s="114"/>
      <c r="P17164" s="118"/>
      <c r="Q17164" s="118"/>
      <c r="R17164" s="118"/>
      <c r="S17164" s="118"/>
      <c r="T17164" s="118"/>
      <c r="U17164" s="118"/>
      <c r="V17164" s="118"/>
      <c r="W17164" s="118"/>
      <c r="X17164" s="118"/>
      <c r="Y17164" s="118"/>
      <c r="Z17164" s="118"/>
      <c r="AA17164" s="118"/>
      <c r="AB17164" s="118"/>
    </row>
    <row r="17165" spans="1:28">
      <c r="A17165" s="113"/>
      <c r="B17165" s="113"/>
      <c r="C17165" s="114"/>
      <c r="D17165" s="115"/>
      <c r="E17165" s="115"/>
      <c r="F17165" s="116"/>
      <c r="G17165" s="116"/>
      <c r="H17165" s="116"/>
      <c r="I17165" s="116"/>
      <c r="J17165" s="117"/>
      <c r="K17165" s="117"/>
      <c r="L17165" s="114"/>
      <c r="M17165" s="114"/>
      <c r="N17165" s="114"/>
      <c r="O17165" s="114"/>
      <c r="P17165" s="118"/>
      <c r="Q17165" s="118"/>
      <c r="R17165" s="118"/>
      <c r="S17165" s="118"/>
      <c r="T17165" s="118"/>
      <c r="U17165" s="118"/>
      <c r="V17165" s="118"/>
      <c r="W17165" s="118"/>
      <c r="X17165" s="118"/>
      <c r="Y17165" s="118"/>
      <c r="Z17165" s="118"/>
      <c r="AA17165" s="118"/>
      <c r="AB17165" s="118"/>
    </row>
    <row r="17166" spans="1:28">
      <c r="A17166" s="113"/>
      <c r="B17166" s="113"/>
      <c r="C17166" s="114"/>
      <c r="D17166" s="115"/>
      <c r="E17166" s="115"/>
      <c r="F17166" s="116"/>
      <c r="G17166" s="116"/>
      <c r="H17166" s="116"/>
      <c r="I17166" s="116"/>
      <c r="J17166" s="117"/>
      <c r="K17166" s="117"/>
      <c r="L17166" s="114"/>
      <c r="M17166" s="114"/>
      <c r="N17166" s="114"/>
      <c r="O17166" s="114"/>
      <c r="P17166" s="118"/>
      <c r="Q17166" s="118"/>
      <c r="R17166" s="118"/>
      <c r="S17166" s="118"/>
      <c r="T17166" s="118"/>
      <c r="U17166" s="118"/>
      <c r="V17166" s="118"/>
      <c r="W17166" s="118"/>
      <c r="X17166" s="118"/>
      <c r="Y17166" s="118"/>
      <c r="Z17166" s="118"/>
      <c r="AA17166" s="118"/>
      <c r="AB17166" s="118"/>
    </row>
    <row r="17167" spans="1:28">
      <c r="A17167" s="113"/>
      <c r="B17167" s="113"/>
      <c r="C17167" s="114"/>
      <c r="D17167" s="115"/>
      <c r="E17167" s="115"/>
      <c r="F17167" s="116"/>
      <c r="G17167" s="116"/>
      <c r="H17167" s="116"/>
      <c r="I17167" s="116"/>
      <c r="J17167" s="117"/>
      <c r="K17167" s="117"/>
      <c r="L17167" s="114"/>
      <c r="M17167" s="114"/>
      <c r="N17167" s="114"/>
      <c r="O17167" s="114"/>
      <c r="P17167" s="118"/>
      <c r="Q17167" s="118"/>
      <c r="R17167" s="118"/>
      <c r="S17167" s="118"/>
      <c r="T17167" s="118"/>
      <c r="U17167" s="118"/>
      <c r="V17167" s="118"/>
      <c r="W17167" s="118"/>
      <c r="X17167" s="118"/>
      <c r="Y17167" s="118"/>
      <c r="Z17167" s="118"/>
      <c r="AA17167" s="118"/>
      <c r="AB17167" s="118"/>
    </row>
    <row r="17168" spans="1:28">
      <c r="A17168" s="113"/>
      <c r="B17168" s="113"/>
      <c r="C17168" s="114"/>
      <c r="D17168" s="115"/>
      <c r="E17168" s="115"/>
      <c r="F17168" s="116"/>
      <c r="G17168" s="116"/>
      <c r="H17168" s="116"/>
      <c r="I17168" s="116"/>
      <c r="J17168" s="117"/>
      <c r="K17168" s="117"/>
      <c r="L17168" s="114"/>
      <c r="M17168" s="114"/>
      <c r="N17168" s="114"/>
      <c r="O17168" s="114"/>
      <c r="P17168" s="118"/>
      <c r="Q17168" s="118"/>
      <c r="R17168" s="118"/>
      <c r="S17168" s="118"/>
      <c r="T17168" s="118"/>
      <c r="U17168" s="118"/>
      <c r="V17168" s="118"/>
      <c r="W17168" s="118"/>
      <c r="X17168" s="118"/>
      <c r="Y17168" s="118"/>
      <c r="Z17168" s="118"/>
      <c r="AA17168" s="118"/>
      <c r="AB17168" s="118"/>
    </row>
    <row r="17169" spans="1:28">
      <c r="A17169" s="113"/>
      <c r="B17169" s="113"/>
      <c r="C17169" s="114"/>
      <c r="D17169" s="115"/>
      <c r="E17169" s="115"/>
      <c r="F17169" s="116"/>
      <c r="G17169" s="116"/>
      <c r="H17169" s="116"/>
      <c r="I17169" s="116"/>
      <c r="J17169" s="117"/>
      <c r="K17169" s="117"/>
      <c r="L17169" s="114"/>
      <c r="M17169" s="114"/>
      <c r="N17169" s="114"/>
      <c r="O17169" s="114"/>
      <c r="P17169" s="118"/>
      <c r="Q17169" s="118"/>
      <c r="R17169" s="118"/>
      <c r="S17169" s="118"/>
      <c r="T17169" s="118"/>
      <c r="U17169" s="118"/>
      <c r="V17169" s="118"/>
      <c r="W17169" s="118"/>
      <c r="X17169" s="118"/>
      <c r="Y17169" s="118"/>
      <c r="Z17169" s="118"/>
      <c r="AA17169" s="118"/>
      <c r="AB17169" s="118"/>
    </row>
    <row r="17170" spans="1:28">
      <c r="A17170" s="113"/>
      <c r="B17170" s="113"/>
      <c r="C17170" s="114"/>
      <c r="D17170" s="115"/>
      <c r="E17170" s="115"/>
      <c r="F17170" s="116"/>
      <c r="G17170" s="116"/>
      <c r="H17170" s="116"/>
      <c r="I17170" s="116"/>
      <c r="J17170" s="117"/>
      <c r="K17170" s="117"/>
      <c r="L17170" s="114"/>
      <c r="M17170" s="114"/>
      <c r="N17170" s="114"/>
      <c r="O17170" s="114"/>
      <c r="P17170" s="118"/>
      <c r="Q17170" s="118"/>
      <c r="R17170" s="118"/>
      <c r="S17170" s="118"/>
      <c r="T17170" s="118"/>
      <c r="U17170" s="118"/>
      <c r="V17170" s="118"/>
      <c r="W17170" s="118"/>
      <c r="X17170" s="118"/>
      <c r="Y17170" s="118"/>
      <c r="Z17170" s="118"/>
      <c r="AA17170" s="118"/>
      <c r="AB17170" s="118"/>
    </row>
    <row r="17171" spans="1:28">
      <c r="A17171" s="113"/>
      <c r="B17171" s="113"/>
      <c r="C17171" s="114"/>
      <c r="D17171" s="115"/>
      <c r="E17171" s="115"/>
      <c r="F17171" s="116"/>
      <c r="G17171" s="116"/>
      <c r="H17171" s="116"/>
      <c r="I17171" s="116"/>
      <c r="J17171" s="117"/>
      <c r="K17171" s="117"/>
      <c r="L17171" s="114"/>
      <c r="M17171" s="114"/>
      <c r="N17171" s="114"/>
      <c r="O17171" s="114"/>
      <c r="P17171" s="118"/>
      <c r="Q17171" s="118"/>
      <c r="R17171" s="118"/>
      <c r="S17171" s="118"/>
      <c r="T17171" s="118"/>
      <c r="U17171" s="118"/>
      <c r="V17171" s="118"/>
      <c r="W17171" s="118"/>
      <c r="X17171" s="118"/>
      <c r="Y17171" s="118"/>
      <c r="Z17171" s="118"/>
      <c r="AA17171" s="118"/>
      <c r="AB17171" s="118"/>
    </row>
    <row r="17172" spans="1:28">
      <c r="A17172" s="113"/>
      <c r="B17172" s="113"/>
      <c r="C17172" s="114"/>
      <c r="D17172" s="115"/>
      <c r="E17172" s="115"/>
      <c r="F17172" s="116"/>
      <c r="G17172" s="116"/>
      <c r="H17172" s="116"/>
      <c r="I17172" s="116"/>
      <c r="J17172" s="117"/>
      <c r="K17172" s="117"/>
      <c r="L17172" s="114"/>
      <c r="M17172" s="114"/>
      <c r="N17172" s="114"/>
      <c r="O17172" s="114"/>
      <c r="P17172" s="118"/>
      <c r="Q17172" s="118"/>
      <c r="R17172" s="118"/>
      <c r="S17172" s="118"/>
      <c r="T17172" s="118"/>
      <c r="U17172" s="118"/>
      <c r="V17172" s="118"/>
      <c r="W17172" s="118"/>
      <c r="X17172" s="118"/>
      <c r="Y17172" s="118"/>
      <c r="Z17172" s="118"/>
      <c r="AA17172" s="118"/>
      <c r="AB17172" s="118"/>
    </row>
    <row r="17173" spans="1:28">
      <c r="A17173" s="113"/>
      <c r="B17173" s="113"/>
      <c r="C17173" s="114"/>
      <c r="D17173" s="115"/>
      <c r="E17173" s="115"/>
      <c r="F17173" s="116"/>
      <c r="G17173" s="116"/>
      <c r="H17173" s="116"/>
      <c r="I17173" s="116"/>
      <c r="J17173" s="117"/>
      <c r="K17173" s="117"/>
      <c r="L17173" s="114"/>
      <c r="M17173" s="114"/>
      <c r="N17173" s="114"/>
      <c r="O17173" s="114"/>
      <c r="P17173" s="118"/>
      <c r="Q17173" s="118"/>
      <c r="R17173" s="118"/>
      <c r="S17173" s="118"/>
      <c r="T17173" s="118"/>
      <c r="U17173" s="118"/>
      <c r="V17173" s="118"/>
      <c r="W17173" s="118"/>
      <c r="X17173" s="118"/>
      <c r="Y17173" s="118"/>
      <c r="Z17173" s="118"/>
      <c r="AA17173" s="118"/>
      <c r="AB17173" s="118"/>
    </row>
    <row r="17174" spans="1:28">
      <c r="A17174" s="113"/>
      <c r="B17174" s="113"/>
      <c r="C17174" s="114"/>
      <c r="D17174" s="115"/>
      <c r="E17174" s="115"/>
      <c r="F17174" s="116"/>
      <c r="G17174" s="116"/>
      <c r="H17174" s="116"/>
      <c r="I17174" s="116"/>
      <c r="J17174" s="117"/>
      <c r="K17174" s="117"/>
      <c r="L17174" s="114"/>
      <c r="M17174" s="114"/>
      <c r="N17174" s="114"/>
      <c r="O17174" s="114"/>
      <c r="P17174" s="118"/>
      <c r="Q17174" s="118"/>
      <c r="R17174" s="118"/>
      <c r="S17174" s="118"/>
      <c r="T17174" s="118"/>
      <c r="U17174" s="118"/>
      <c r="V17174" s="118"/>
      <c r="W17174" s="118"/>
      <c r="X17174" s="118"/>
      <c r="Y17174" s="118"/>
      <c r="Z17174" s="118"/>
      <c r="AA17174" s="118"/>
      <c r="AB17174" s="118"/>
    </row>
    <row r="17175" spans="1:28">
      <c r="A17175" s="113"/>
      <c r="B17175" s="113"/>
      <c r="C17175" s="114"/>
      <c r="D17175" s="115"/>
      <c r="E17175" s="115"/>
      <c r="F17175" s="116"/>
      <c r="G17175" s="116"/>
      <c r="H17175" s="116"/>
      <c r="I17175" s="116"/>
      <c r="J17175" s="117"/>
      <c r="K17175" s="117"/>
      <c r="L17175" s="114"/>
      <c r="M17175" s="114"/>
      <c r="N17175" s="114"/>
      <c r="O17175" s="114"/>
      <c r="P17175" s="118"/>
      <c r="Q17175" s="118"/>
      <c r="R17175" s="118"/>
      <c r="S17175" s="118"/>
      <c r="T17175" s="118"/>
      <c r="U17175" s="118"/>
      <c r="V17175" s="118"/>
      <c r="W17175" s="118"/>
      <c r="X17175" s="118"/>
      <c r="Y17175" s="118"/>
      <c r="Z17175" s="118"/>
      <c r="AA17175" s="118"/>
      <c r="AB17175" s="118"/>
    </row>
    <row r="17176" spans="1:28">
      <c r="A17176" s="113"/>
      <c r="B17176" s="113"/>
      <c r="C17176" s="114"/>
      <c r="D17176" s="115"/>
      <c r="E17176" s="115"/>
      <c r="F17176" s="116"/>
      <c r="G17176" s="116"/>
      <c r="H17176" s="116"/>
      <c r="I17176" s="116"/>
      <c r="J17176" s="117"/>
      <c r="K17176" s="117"/>
      <c r="L17176" s="114"/>
      <c r="M17176" s="114"/>
      <c r="N17176" s="114"/>
      <c r="O17176" s="114"/>
      <c r="P17176" s="118"/>
      <c r="Q17176" s="118"/>
      <c r="R17176" s="118"/>
      <c r="S17176" s="118"/>
      <c r="T17176" s="118"/>
      <c r="U17176" s="118"/>
      <c r="V17176" s="118"/>
      <c r="W17176" s="118"/>
      <c r="X17176" s="118"/>
      <c r="Y17176" s="118"/>
      <c r="Z17176" s="118"/>
      <c r="AA17176" s="118"/>
      <c r="AB17176" s="118"/>
    </row>
    <row r="17177" spans="1:28">
      <c r="A17177" s="113"/>
      <c r="B17177" s="113"/>
      <c r="C17177" s="114"/>
      <c r="D17177" s="115"/>
      <c r="E17177" s="115"/>
      <c r="F17177" s="116"/>
      <c r="G17177" s="116"/>
      <c r="H17177" s="116"/>
      <c r="I17177" s="116"/>
      <c r="J17177" s="117"/>
      <c r="K17177" s="117"/>
      <c r="L17177" s="114"/>
      <c r="M17177" s="114"/>
      <c r="N17177" s="114"/>
      <c r="O17177" s="114"/>
      <c r="P17177" s="118"/>
      <c r="Q17177" s="118"/>
      <c r="R17177" s="118"/>
      <c r="S17177" s="118"/>
      <c r="T17177" s="118"/>
      <c r="U17177" s="118"/>
      <c r="V17177" s="118"/>
      <c r="W17177" s="118"/>
      <c r="X17177" s="118"/>
      <c r="Y17177" s="118"/>
      <c r="Z17177" s="118"/>
      <c r="AA17177" s="118"/>
      <c r="AB17177" s="118"/>
    </row>
    <row r="17178" spans="1:28">
      <c r="A17178" s="113"/>
      <c r="B17178" s="113"/>
      <c r="C17178" s="114"/>
      <c r="D17178" s="115"/>
      <c r="E17178" s="115"/>
      <c r="F17178" s="116"/>
      <c r="G17178" s="116"/>
      <c r="H17178" s="116"/>
      <c r="I17178" s="116"/>
      <c r="J17178" s="117"/>
      <c r="K17178" s="117"/>
      <c r="L17178" s="114"/>
      <c r="M17178" s="114"/>
      <c r="N17178" s="114"/>
      <c r="O17178" s="114"/>
      <c r="P17178" s="118"/>
      <c r="Q17178" s="118"/>
      <c r="R17178" s="118"/>
      <c r="S17178" s="118"/>
      <c r="T17178" s="118"/>
      <c r="U17178" s="118"/>
      <c r="V17178" s="118"/>
      <c r="W17178" s="118"/>
      <c r="X17178" s="118"/>
      <c r="Y17178" s="118"/>
      <c r="Z17178" s="118"/>
      <c r="AA17178" s="118"/>
      <c r="AB17178" s="118"/>
    </row>
    <row r="17179" spans="1:28">
      <c r="A17179" s="113"/>
      <c r="B17179" s="113"/>
      <c r="C17179" s="114"/>
      <c r="D17179" s="115"/>
      <c r="E17179" s="115"/>
      <c r="F17179" s="116"/>
      <c r="G17179" s="116"/>
      <c r="H17179" s="116"/>
      <c r="I17179" s="116"/>
      <c r="J17179" s="117"/>
      <c r="K17179" s="117"/>
      <c r="L17179" s="114"/>
      <c r="M17179" s="114"/>
      <c r="N17179" s="114"/>
      <c r="O17179" s="114"/>
      <c r="P17179" s="118"/>
      <c r="Q17179" s="118"/>
      <c r="R17179" s="118"/>
      <c r="S17179" s="118"/>
      <c r="T17179" s="118"/>
      <c r="U17179" s="118"/>
      <c r="V17179" s="118"/>
      <c r="W17179" s="118"/>
      <c r="X17179" s="118"/>
      <c r="Y17179" s="118"/>
      <c r="Z17179" s="118"/>
      <c r="AA17179" s="118"/>
      <c r="AB17179" s="118"/>
    </row>
    <row r="17180" spans="1:28">
      <c r="A17180" s="113"/>
      <c r="B17180" s="113"/>
      <c r="C17180" s="114"/>
      <c r="D17180" s="115"/>
      <c r="E17180" s="115"/>
      <c r="F17180" s="116"/>
      <c r="G17180" s="116"/>
      <c r="H17180" s="116"/>
      <c r="I17180" s="116"/>
      <c r="J17180" s="117"/>
      <c r="K17180" s="117"/>
      <c r="L17180" s="114"/>
      <c r="M17180" s="114"/>
      <c r="N17180" s="114"/>
      <c r="O17180" s="114"/>
      <c r="P17180" s="118"/>
      <c r="Q17180" s="118"/>
      <c r="R17180" s="118"/>
      <c r="S17180" s="118"/>
      <c r="T17180" s="118"/>
      <c r="U17180" s="118"/>
      <c r="V17180" s="118"/>
      <c r="W17180" s="118"/>
      <c r="X17180" s="118"/>
      <c r="Y17180" s="118"/>
      <c r="Z17180" s="118"/>
      <c r="AA17180" s="118"/>
      <c r="AB17180" s="118"/>
    </row>
    <row r="17181" spans="1:28">
      <c r="A17181" s="113"/>
      <c r="B17181" s="113"/>
      <c r="C17181" s="114"/>
      <c r="D17181" s="115"/>
      <c r="E17181" s="115"/>
      <c r="F17181" s="116"/>
      <c r="G17181" s="116"/>
      <c r="H17181" s="116"/>
      <c r="I17181" s="116"/>
      <c r="J17181" s="117"/>
      <c r="K17181" s="117"/>
      <c r="L17181" s="114"/>
      <c r="M17181" s="114"/>
      <c r="N17181" s="114"/>
      <c r="O17181" s="114"/>
      <c r="P17181" s="118"/>
      <c r="Q17181" s="118"/>
      <c r="R17181" s="118"/>
      <c r="S17181" s="118"/>
      <c r="T17181" s="118"/>
      <c r="U17181" s="118"/>
      <c r="V17181" s="118"/>
      <c r="W17181" s="118"/>
      <c r="X17181" s="118"/>
      <c r="Y17181" s="118"/>
      <c r="Z17181" s="118"/>
      <c r="AA17181" s="118"/>
      <c r="AB17181" s="118"/>
    </row>
    <row r="17182" spans="1:28">
      <c r="A17182" s="113"/>
      <c r="B17182" s="113"/>
      <c r="C17182" s="114"/>
      <c r="D17182" s="115"/>
      <c r="E17182" s="115"/>
      <c r="F17182" s="116"/>
      <c r="G17182" s="116"/>
      <c r="H17182" s="116"/>
      <c r="I17182" s="116"/>
      <c r="J17182" s="117"/>
      <c r="K17182" s="117"/>
      <c r="L17182" s="114"/>
      <c r="M17182" s="114"/>
      <c r="N17182" s="114"/>
      <c r="O17182" s="114"/>
      <c r="P17182" s="118"/>
      <c r="Q17182" s="118"/>
      <c r="R17182" s="118"/>
      <c r="S17182" s="118"/>
      <c r="T17182" s="118"/>
      <c r="U17182" s="118"/>
      <c r="V17182" s="118"/>
      <c r="W17182" s="118"/>
      <c r="X17182" s="118"/>
      <c r="Y17182" s="118"/>
      <c r="Z17182" s="118"/>
      <c r="AA17182" s="118"/>
      <c r="AB17182" s="118"/>
    </row>
    <row r="17183" spans="1:28">
      <c r="A17183" s="113"/>
      <c r="B17183" s="113"/>
      <c r="C17183" s="114"/>
      <c r="D17183" s="115"/>
      <c r="E17183" s="115"/>
      <c r="F17183" s="116"/>
      <c r="G17183" s="116"/>
      <c r="H17183" s="116"/>
      <c r="I17183" s="116"/>
      <c r="J17183" s="117"/>
      <c r="K17183" s="117"/>
      <c r="L17183" s="114"/>
      <c r="M17183" s="114"/>
      <c r="N17183" s="114"/>
      <c r="O17183" s="114"/>
      <c r="P17183" s="118"/>
      <c r="Q17183" s="118"/>
      <c r="R17183" s="118"/>
      <c r="S17183" s="118"/>
      <c r="T17183" s="118"/>
      <c r="U17183" s="118"/>
      <c r="V17183" s="118"/>
      <c r="W17183" s="118"/>
      <c r="X17183" s="118"/>
      <c r="Y17183" s="118"/>
      <c r="Z17183" s="118"/>
      <c r="AA17183" s="118"/>
      <c r="AB17183" s="118"/>
    </row>
    <row r="17184" spans="1:28">
      <c r="A17184" s="113"/>
      <c r="B17184" s="113"/>
      <c r="C17184" s="114"/>
      <c r="D17184" s="115"/>
      <c r="E17184" s="115"/>
      <c r="F17184" s="116"/>
      <c r="G17184" s="116"/>
      <c r="H17184" s="116"/>
      <c r="I17184" s="116"/>
      <c r="J17184" s="117"/>
      <c r="K17184" s="117"/>
      <c r="L17184" s="114"/>
      <c r="M17184" s="114"/>
      <c r="N17184" s="114"/>
      <c r="O17184" s="114"/>
      <c r="P17184" s="118"/>
      <c r="Q17184" s="118"/>
      <c r="R17184" s="118"/>
      <c r="S17184" s="118"/>
      <c r="T17184" s="118"/>
      <c r="U17184" s="118"/>
      <c r="V17184" s="118"/>
      <c r="W17184" s="118"/>
      <c r="X17184" s="118"/>
      <c r="Y17184" s="118"/>
      <c r="Z17184" s="118"/>
      <c r="AA17184" s="118"/>
      <c r="AB17184" s="118"/>
    </row>
    <row r="17185" spans="1:28">
      <c r="A17185" s="113"/>
      <c r="B17185" s="113"/>
      <c r="C17185" s="114"/>
      <c r="D17185" s="115"/>
      <c r="E17185" s="115"/>
      <c r="F17185" s="116"/>
      <c r="G17185" s="116"/>
      <c r="H17185" s="116"/>
      <c r="I17185" s="116"/>
      <c r="J17185" s="117"/>
      <c r="K17185" s="117"/>
      <c r="L17185" s="114"/>
      <c r="M17185" s="114"/>
      <c r="N17185" s="114"/>
      <c r="O17185" s="114"/>
      <c r="P17185" s="118"/>
      <c r="Q17185" s="118"/>
      <c r="R17185" s="118"/>
      <c r="S17185" s="118"/>
      <c r="T17185" s="118"/>
      <c r="U17185" s="118"/>
      <c r="V17185" s="118"/>
      <c r="W17185" s="118"/>
      <c r="X17185" s="118"/>
      <c r="Y17185" s="118"/>
      <c r="Z17185" s="118"/>
      <c r="AA17185" s="118"/>
      <c r="AB17185" s="118"/>
    </row>
    <row r="17186" spans="1:28">
      <c r="A17186" s="113"/>
      <c r="B17186" s="113"/>
      <c r="C17186" s="114"/>
      <c r="D17186" s="115"/>
      <c r="E17186" s="115"/>
      <c r="F17186" s="116"/>
      <c r="G17186" s="116"/>
      <c r="H17186" s="116"/>
      <c r="I17186" s="116"/>
      <c r="J17186" s="117"/>
      <c r="K17186" s="117"/>
      <c r="L17186" s="114"/>
      <c r="M17186" s="114"/>
      <c r="N17186" s="114"/>
      <c r="O17186" s="114"/>
      <c r="P17186" s="118"/>
      <c r="Q17186" s="118"/>
      <c r="R17186" s="118"/>
      <c r="S17186" s="118"/>
      <c r="T17186" s="118"/>
      <c r="U17186" s="118"/>
      <c r="V17186" s="118"/>
      <c r="W17186" s="118"/>
      <c r="X17186" s="118"/>
      <c r="Y17186" s="118"/>
      <c r="Z17186" s="118"/>
      <c r="AA17186" s="118"/>
      <c r="AB17186" s="118"/>
    </row>
    <row r="17187" spans="1:28">
      <c r="A17187" s="113"/>
      <c r="B17187" s="113"/>
      <c r="C17187" s="114"/>
      <c r="D17187" s="115"/>
      <c r="E17187" s="115"/>
      <c r="F17187" s="116"/>
      <c r="G17187" s="116"/>
      <c r="H17187" s="116"/>
      <c r="I17187" s="116"/>
      <c r="J17187" s="117"/>
      <c r="K17187" s="117"/>
      <c r="L17187" s="114"/>
      <c r="M17187" s="114"/>
      <c r="N17187" s="114"/>
      <c r="O17187" s="114"/>
      <c r="P17187" s="118"/>
      <c r="Q17187" s="118"/>
      <c r="R17187" s="118"/>
      <c r="S17187" s="118"/>
      <c r="T17187" s="118"/>
      <c r="U17187" s="118"/>
      <c r="V17187" s="118"/>
      <c r="W17187" s="118"/>
      <c r="X17187" s="118"/>
      <c r="Y17187" s="118"/>
      <c r="Z17187" s="118"/>
      <c r="AA17187" s="118"/>
      <c r="AB17187" s="118"/>
    </row>
    <row r="17188" spans="1:28">
      <c r="A17188" s="113"/>
      <c r="B17188" s="113"/>
      <c r="C17188" s="114"/>
      <c r="D17188" s="115"/>
      <c r="E17188" s="115"/>
      <c r="F17188" s="116"/>
      <c r="G17188" s="116"/>
      <c r="H17188" s="116"/>
      <c r="I17188" s="116"/>
      <c r="J17188" s="117"/>
      <c r="K17188" s="117"/>
      <c r="L17188" s="114"/>
      <c r="M17188" s="114"/>
      <c r="N17188" s="114"/>
      <c r="O17188" s="114"/>
      <c r="P17188" s="118"/>
      <c r="Q17188" s="118"/>
      <c r="R17188" s="118"/>
      <c r="S17188" s="118"/>
      <c r="T17188" s="118"/>
      <c r="U17188" s="118"/>
      <c r="V17188" s="118"/>
      <c r="W17188" s="118"/>
      <c r="X17188" s="118"/>
      <c r="Y17188" s="118"/>
      <c r="Z17188" s="118"/>
      <c r="AA17188" s="118"/>
      <c r="AB17188" s="118"/>
    </row>
    <row r="17189" spans="1:28">
      <c r="A17189" s="113"/>
      <c r="B17189" s="113"/>
      <c r="C17189" s="114"/>
      <c r="D17189" s="115"/>
      <c r="E17189" s="115"/>
      <c r="F17189" s="116"/>
      <c r="G17189" s="116"/>
      <c r="H17189" s="116"/>
      <c r="I17189" s="116"/>
      <c r="J17189" s="117"/>
      <c r="K17189" s="117"/>
      <c r="L17189" s="114"/>
      <c r="M17189" s="114"/>
      <c r="N17189" s="114"/>
      <c r="O17189" s="114"/>
      <c r="P17189" s="118"/>
      <c r="Q17189" s="118"/>
      <c r="R17189" s="118"/>
      <c r="S17189" s="118"/>
      <c r="T17189" s="118"/>
      <c r="U17189" s="118"/>
      <c r="V17189" s="118"/>
      <c r="W17189" s="118"/>
      <c r="X17189" s="118"/>
      <c r="Y17189" s="118"/>
      <c r="Z17189" s="118"/>
      <c r="AA17189" s="118"/>
      <c r="AB17189" s="118"/>
    </row>
    <row r="17190" spans="1:28">
      <c r="A17190" s="113"/>
      <c r="B17190" s="113"/>
      <c r="C17190" s="114"/>
      <c r="D17190" s="115"/>
      <c r="E17190" s="115"/>
      <c r="F17190" s="116"/>
      <c r="G17190" s="116"/>
      <c r="H17190" s="116"/>
      <c r="I17190" s="116"/>
      <c r="J17190" s="117"/>
      <c r="K17190" s="117"/>
      <c r="L17190" s="114"/>
      <c r="M17190" s="114"/>
      <c r="N17190" s="114"/>
      <c r="O17190" s="114"/>
      <c r="P17190" s="118"/>
      <c r="Q17190" s="118"/>
      <c r="R17190" s="118"/>
      <c r="S17190" s="118"/>
      <c r="T17190" s="118"/>
      <c r="U17190" s="118"/>
      <c r="V17190" s="118"/>
      <c r="W17190" s="118"/>
      <c r="X17190" s="118"/>
      <c r="Y17190" s="118"/>
      <c r="Z17190" s="118"/>
      <c r="AA17190" s="118"/>
      <c r="AB17190" s="118"/>
    </row>
    <row r="17191" spans="1:28">
      <c r="A17191" s="113"/>
      <c r="B17191" s="113"/>
      <c r="C17191" s="114"/>
      <c r="D17191" s="115"/>
      <c r="E17191" s="115"/>
      <c r="F17191" s="116"/>
      <c r="G17191" s="116"/>
      <c r="H17191" s="116"/>
      <c r="I17191" s="116"/>
      <c r="J17191" s="117"/>
      <c r="K17191" s="117"/>
      <c r="L17191" s="114"/>
      <c r="M17191" s="114"/>
      <c r="N17191" s="114"/>
      <c r="O17191" s="114"/>
      <c r="P17191" s="118"/>
      <c r="Q17191" s="118"/>
      <c r="R17191" s="118"/>
      <c r="S17191" s="118"/>
      <c r="T17191" s="118"/>
      <c r="U17191" s="118"/>
      <c r="V17191" s="118"/>
      <c r="W17191" s="118"/>
      <c r="X17191" s="118"/>
      <c r="Y17191" s="118"/>
      <c r="Z17191" s="118"/>
      <c r="AA17191" s="118"/>
      <c r="AB17191" s="118"/>
    </row>
    <row r="17192" spans="1:28">
      <c r="A17192" s="113"/>
      <c r="B17192" s="113"/>
      <c r="C17192" s="114"/>
      <c r="D17192" s="115"/>
      <c r="E17192" s="115"/>
      <c r="F17192" s="116"/>
      <c r="G17192" s="116"/>
      <c r="H17192" s="116"/>
      <c r="I17192" s="116"/>
      <c r="J17192" s="117"/>
      <c r="K17192" s="117"/>
      <c r="L17192" s="114"/>
      <c r="M17192" s="114"/>
      <c r="N17192" s="114"/>
      <c r="O17192" s="114"/>
      <c r="P17192" s="118"/>
      <c r="Q17192" s="118"/>
      <c r="R17192" s="118"/>
      <c r="S17192" s="118"/>
      <c r="T17192" s="118"/>
      <c r="U17192" s="118"/>
      <c r="V17192" s="118"/>
      <c r="W17192" s="118"/>
      <c r="X17192" s="118"/>
      <c r="Y17192" s="118"/>
      <c r="Z17192" s="118"/>
      <c r="AA17192" s="118"/>
      <c r="AB17192" s="118"/>
    </row>
    <row r="17193" spans="1:28">
      <c r="A17193" s="113"/>
      <c r="B17193" s="113"/>
      <c r="C17193" s="114"/>
      <c r="D17193" s="115"/>
      <c r="E17193" s="115"/>
      <c r="F17193" s="116"/>
      <c r="G17193" s="116"/>
      <c r="H17193" s="116"/>
      <c r="I17193" s="116"/>
      <c r="J17193" s="117"/>
      <c r="K17193" s="117"/>
      <c r="L17193" s="114"/>
      <c r="M17193" s="114"/>
      <c r="N17193" s="114"/>
      <c r="O17193" s="114"/>
      <c r="P17193" s="118"/>
      <c r="Q17193" s="118"/>
      <c r="R17193" s="118"/>
      <c r="S17193" s="118"/>
      <c r="T17193" s="118"/>
      <c r="U17193" s="118"/>
      <c r="V17193" s="118"/>
      <c r="W17193" s="118"/>
      <c r="X17193" s="118"/>
      <c r="Y17193" s="118"/>
      <c r="Z17193" s="118"/>
      <c r="AA17193" s="118"/>
      <c r="AB17193" s="118"/>
    </row>
    <row r="17194" spans="1:28">
      <c r="A17194" s="113"/>
      <c r="B17194" s="113"/>
      <c r="C17194" s="114"/>
      <c r="D17194" s="115"/>
      <c r="E17194" s="115"/>
      <c r="F17194" s="116"/>
      <c r="G17194" s="116"/>
      <c r="H17194" s="116"/>
      <c r="I17194" s="116"/>
      <c r="J17194" s="117"/>
      <c r="K17194" s="117"/>
      <c r="L17194" s="114"/>
      <c r="M17194" s="114"/>
      <c r="N17194" s="114"/>
      <c r="O17194" s="114"/>
      <c r="P17194" s="118"/>
      <c r="Q17194" s="118"/>
      <c r="R17194" s="118"/>
      <c r="S17194" s="118"/>
      <c r="T17194" s="118"/>
      <c r="U17194" s="118"/>
      <c r="V17194" s="118"/>
      <c r="W17194" s="118"/>
      <c r="X17194" s="118"/>
      <c r="Y17194" s="118"/>
      <c r="Z17194" s="118"/>
      <c r="AA17194" s="118"/>
      <c r="AB17194" s="118"/>
    </row>
    <row r="17195" spans="1:28">
      <c r="A17195" s="113"/>
      <c r="B17195" s="113"/>
      <c r="C17195" s="114"/>
      <c r="D17195" s="115"/>
      <c r="E17195" s="115"/>
      <c r="F17195" s="116"/>
      <c r="G17195" s="116"/>
      <c r="H17195" s="116"/>
      <c r="I17195" s="116"/>
      <c r="J17195" s="117"/>
      <c r="K17195" s="117"/>
      <c r="L17195" s="114"/>
      <c r="M17195" s="114"/>
      <c r="N17195" s="114"/>
      <c r="O17195" s="114"/>
      <c r="P17195" s="118"/>
      <c r="Q17195" s="118"/>
      <c r="R17195" s="118"/>
      <c r="S17195" s="118"/>
      <c r="T17195" s="118"/>
      <c r="U17195" s="118"/>
      <c r="V17195" s="118"/>
      <c r="W17195" s="118"/>
      <c r="X17195" s="118"/>
      <c r="Y17195" s="118"/>
      <c r="Z17195" s="118"/>
      <c r="AA17195" s="118"/>
      <c r="AB17195" s="118"/>
    </row>
    <row r="17196" spans="1:28">
      <c r="A17196" s="113"/>
      <c r="B17196" s="113"/>
      <c r="C17196" s="114"/>
      <c r="D17196" s="115"/>
      <c r="E17196" s="115"/>
      <c r="F17196" s="116"/>
      <c r="G17196" s="116"/>
      <c r="H17196" s="116"/>
      <c r="I17196" s="116"/>
      <c r="J17196" s="117"/>
      <c r="K17196" s="117"/>
      <c r="L17196" s="114"/>
      <c r="M17196" s="114"/>
      <c r="N17196" s="114"/>
      <c r="O17196" s="114"/>
      <c r="P17196" s="118"/>
      <c r="Q17196" s="118"/>
      <c r="R17196" s="118"/>
      <c r="S17196" s="118"/>
      <c r="T17196" s="118"/>
      <c r="U17196" s="118"/>
      <c r="V17196" s="118"/>
      <c r="W17196" s="118"/>
      <c r="X17196" s="118"/>
      <c r="Y17196" s="118"/>
      <c r="Z17196" s="118"/>
      <c r="AA17196" s="118"/>
      <c r="AB17196" s="118"/>
    </row>
    <row r="17197" spans="1:28">
      <c r="A17197" s="113"/>
      <c r="B17197" s="113"/>
      <c r="C17197" s="114"/>
      <c r="D17197" s="115"/>
      <c r="E17197" s="115"/>
      <c r="F17197" s="116"/>
      <c r="G17197" s="116"/>
      <c r="H17197" s="116"/>
      <c r="I17197" s="116"/>
      <c r="J17197" s="117"/>
      <c r="K17197" s="117"/>
      <c r="L17197" s="114"/>
      <c r="M17197" s="114"/>
      <c r="N17197" s="114"/>
      <c r="O17197" s="114"/>
      <c r="P17197" s="118"/>
      <c r="Q17197" s="118"/>
      <c r="R17197" s="118"/>
      <c r="S17197" s="118"/>
      <c r="T17197" s="118"/>
      <c r="U17197" s="118"/>
      <c r="V17197" s="118"/>
      <c r="W17197" s="118"/>
      <c r="X17197" s="118"/>
      <c r="Y17197" s="118"/>
      <c r="Z17197" s="118"/>
      <c r="AA17197" s="118"/>
      <c r="AB17197" s="118"/>
    </row>
    <row r="17198" spans="1:28">
      <c r="A17198" s="113"/>
      <c r="B17198" s="113"/>
      <c r="C17198" s="114"/>
      <c r="D17198" s="115"/>
      <c r="E17198" s="115"/>
      <c r="F17198" s="116"/>
      <c r="G17198" s="116"/>
      <c r="H17198" s="116"/>
      <c r="I17198" s="116"/>
      <c r="J17198" s="117"/>
      <c r="K17198" s="117"/>
      <c r="L17198" s="114"/>
      <c r="M17198" s="114"/>
      <c r="N17198" s="114"/>
      <c r="O17198" s="114"/>
      <c r="P17198" s="118"/>
      <c r="Q17198" s="118"/>
      <c r="R17198" s="118"/>
      <c r="S17198" s="118"/>
      <c r="T17198" s="118"/>
      <c r="U17198" s="118"/>
      <c r="V17198" s="118"/>
      <c r="W17198" s="118"/>
      <c r="X17198" s="118"/>
      <c r="Y17198" s="118"/>
      <c r="Z17198" s="118"/>
      <c r="AA17198" s="118"/>
      <c r="AB17198" s="118"/>
    </row>
    <row r="17199" spans="1:28">
      <c r="A17199" s="113"/>
      <c r="B17199" s="113"/>
      <c r="C17199" s="114"/>
      <c r="D17199" s="115"/>
      <c r="E17199" s="115"/>
      <c r="F17199" s="116"/>
      <c r="G17199" s="116"/>
      <c r="H17199" s="116"/>
      <c r="I17199" s="116"/>
      <c r="J17199" s="117"/>
      <c r="K17199" s="117"/>
      <c r="L17199" s="114"/>
      <c r="M17199" s="114"/>
      <c r="N17199" s="114"/>
      <c r="O17199" s="114"/>
      <c r="P17199" s="118"/>
      <c r="Q17199" s="118"/>
      <c r="R17199" s="118"/>
      <c r="S17199" s="118"/>
      <c r="T17199" s="118"/>
      <c r="U17199" s="118"/>
      <c r="V17199" s="118"/>
      <c r="W17199" s="118"/>
      <c r="X17199" s="118"/>
      <c r="Y17199" s="118"/>
      <c r="Z17199" s="118"/>
      <c r="AA17199" s="118"/>
      <c r="AB17199" s="118"/>
    </row>
    <row r="17200" spans="1:28">
      <c r="A17200" s="113"/>
      <c r="B17200" s="113"/>
      <c r="C17200" s="114"/>
      <c r="D17200" s="115"/>
      <c r="E17200" s="115"/>
      <c r="F17200" s="116"/>
      <c r="G17200" s="116"/>
      <c r="H17200" s="116"/>
      <c r="I17200" s="116"/>
      <c r="J17200" s="117"/>
      <c r="K17200" s="117"/>
      <c r="L17200" s="114"/>
      <c r="M17200" s="114"/>
      <c r="N17200" s="114"/>
      <c r="O17200" s="114"/>
      <c r="P17200" s="118"/>
      <c r="Q17200" s="118"/>
      <c r="R17200" s="118"/>
      <c r="S17200" s="118"/>
      <c r="T17200" s="118"/>
      <c r="U17200" s="118"/>
      <c r="V17200" s="118"/>
      <c r="W17200" s="118"/>
      <c r="X17200" s="118"/>
      <c r="Y17200" s="118"/>
      <c r="Z17200" s="118"/>
      <c r="AA17200" s="118"/>
      <c r="AB17200" s="118"/>
    </row>
    <row r="17201" spans="1:28">
      <c r="A17201" s="113"/>
      <c r="B17201" s="113"/>
      <c r="C17201" s="114"/>
      <c r="D17201" s="115"/>
      <c r="E17201" s="115"/>
      <c r="F17201" s="116"/>
      <c r="G17201" s="116"/>
      <c r="H17201" s="116"/>
      <c r="I17201" s="116"/>
      <c r="J17201" s="117"/>
      <c r="K17201" s="117"/>
      <c r="L17201" s="114"/>
      <c r="M17201" s="114"/>
      <c r="N17201" s="114"/>
      <c r="O17201" s="114"/>
      <c r="P17201" s="118"/>
      <c r="Q17201" s="118"/>
      <c r="R17201" s="118"/>
      <c r="S17201" s="118"/>
      <c r="T17201" s="118"/>
      <c r="U17201" s="118"/>
      <c r="V17201" s="118"/>
      <c r="W17201" s="118"/>
      <c r="X17201" s="118"/>
      <c r="Y17201" s="118"/>
      <c r="Z17201" s="118"/>
      <c r="AA17201" s="118"/>
      <c r="AB17201" s="118"/>
    </row>
    <row r="17202" spans="1:28">
      <c r="A17202" s="113"/>
      <c r="B17202" s="113"/>
      <c r="C17202" s="114"/>
      <c r="D17202" s="115"/>
      <c r="E17202" s="115"/>
      <c r="F17202" s="116"/>
      <c r="G17202" s="116"/>
      <c r="H17202" s="116"/>
      <c r="I17202" s="116"/>
      <c r="J17202" s="117"/>
      <c r="K17202" s="117"/>
      <c r="L17202" s="114"/>
      <c r="M17202" s="114"/>
      <c r="N17202" s="114"/>
      <c r="O17202" s="114"/>
      <c r="P17202" s="118"/>
      <c r="Q17202" s="118"/>
      <c r="R17202" s="118"/>
      <c r="S17202" s="118"/>
      <c r="T17202" s="118"/>
      <c r="U17202" s="118"/>
      <c r="V17202" s="118"/>
      <c r="W17202" s="118"/>
      <c r="X17202" s="118"/>
      <c r="Y17202" s="118"/>
      <c r="Z17202" s="118"/>
      <c r="AA17202" s="118"/>
      <c r="AB17202" s="118"/>
    </row>
    <row r="17203" spans="1:28">
      <c r="A17203" s="113"/>
      <c r="B17203" s="113"/>
      <c r="C17203" s="114"/>
      <c r="D17203" s="115"/>
      <c r="E17203" s="115"/>
      <c r="F17203" s="116"/>
      <c r="G17203" s="116"/>
      <c r="H17203" s="116"/>
      <c r="I17203" s="116"/>
      <c r="J17203" s="117"/>
      <c r="K17203" s="117"/>
      <c r="L17203" s="114"/>
      <c r="M17203" s="114"/>
      <c r="N17203" s="114"/>
      <c r="O17203" s="114"/>
      <c r="P17203" s="118"/>
      <c r="Q17203" s="118"/>
      <c r="R17203" s="118"/>
      <c r="S17203" s="118"/>
      <c r="T17203" s="118"/>
      <c r="U17203" s="118"/>
      <c r="V17203" s="118"/>
      <c r="W17203" s="118"/>
      <c r="X17203" s="118"/>
      <c r="Y17203" s="118"/>
      <c r="Z17203" s="118"/>
      <c r="AA17203" s="118"/>
      <c r="AB17203" s="118"/>
    </row>
    <row r="17204" spans="1:28">
      <c r="A17204" s="113"/>
      <c r="B17204" s="113"/>
      <c r="C17204" s="114"/>
      <c r="D17204" s="115"/>
      <c r="E17204" s="115"/>
      <c r="F17204" s="116"/>
      <c r="G17204" s="116"/>
      <c r="H17204" s="116"/>
      <c r="I17204" s="116"/>
      <c r="J17204" s="117"/>
      <c r="K17204" s="117"/>
      <c r="L17204" s="114"/>
      <c r="M17204" s="114"/>
      <c r="N17204" s="114"/>
      <c r="O17204" s="114"/>
      <c r="P17204" s="118"/>
      <c r="Q17204" s="118"/>
      <c r="R17204" s="118"/>
      <c r="S17204" s="118"/>
      <c r="T17204" s="118"/>
      <c r="U17204" s="118"/>
      <c r="V17204" s="118"/>
      <c r="W17204" s="118"/>
      <c r="X17204" s="118"/>
      <c r="Y17204" s="118"/>
      <c r="Z17204" s="118"/>
      <c r="AA17204" s="118"/>
      <c r="AB17204" s="118"/>
    </row>
    <row r="17205" spans="1:28">
      <c r="A17205" s="113"/>
      <c r="B17205" s="113"/>
      <c r="C17205" s="114"/>
      <c r="D17205" s="115"/>
      <c r="E17205" s="115"/>
      <c r="F17205" s="116"/>
      <c r="G17205" s="116"/>
      <c r="H17205" s="116"/>
      <c r="I17205" s="116"/>
      <c r="J17205" s="117"/>
      <c r="K17205" s="117"/>
      <c r="L17205" s="114"/>
      <c r="M17205" s="114"/>
      <c r="N17205" s="114"/>
      <c r="O17205" s="114"/>
      <c r="P17205" s="118"/>
      <c r="Q17205" s="118"/>
      <c r="R17205" s="118"/>
      <c r="S17205" s="118"/>
      <c r="T17205" s="118"/>
      <c r="U17205" s="118"/>
      <c r="V17205" s="118"/>
      <c r="W17205" s="118"/>
      <c r="X17205" s="118"/>
      <c r="Y17205" s="118"/>
      <c r="Z17205" s="118"/>
      <c r="AA17205" s="118"/>
      <c r="AB17205" s="118"/>
    </row>
    <row r="17206" spans="1:28">
      <c r="A17206" s="113"/>
      <c r="B17206" s="113"/>
      <c r="C17206" s="114"/>
      <c r="D17206" s="115"/>
      <c r="E17206" s="115"/>
      <c r="F17206" s="116"/>
      <c r="G17206" s="116"/>
      <c r="H17206" s="116"/>
      <c r="I17206" s="116"/>
      <c r="J17206" s="117"/>
      <c r="K17206" s="117"/>
      <c r="L17206" s="114"/>
      <c r="M17206" s="114"/>
      <c r="N17206" s="114"/>
      <c r="O17206" s="114"/>
      <c r="P17206" s="118"/>
      <c r="Q17206" s="118"/>
      <c r="R17206" s="118"/>
      <c r="S17206" s="118"/>
      <c r="T17206" s="118"/>
      <c r="U17206" s="118"/>
      <c r="V17206" s="118"/>
      <c r="W17206" s="118"/>
      <c r="X17206" s="118"/>
      <c r="Y17206" s="118"/>
      <c r="Z17206" s="118"/>
      <c r="AA17206" s="118"/>
      <c r="AB17206" s="118"/>
    </row>
    <row r="17207" spans="1:28">
      <c r="A17207" s="113"/>
      <c r="B17207" s="113"/>
      <c r="C17207" s="114"/>
      <c r="D17207" s="115"/>
      <c r="E17207" s="115"/>
      <c r="F17207" s="116"/>
      <c r="G17207" s="116"/>
      <c r="H17207" s="116"/>
      <c r="I17207" s="116"/>
      <c r="J17207" s="117"/>
      <c r="K17207" s="117"/>
      <c r="L17207" s="114"/>
      <c r="M17207" s="114"/>
      <c r="N17207" s="114"/>
      <c r="O17207" s="114"/>
      <c r="P17207" s="118"/>
      <c r="Q17207" s="118"/>
      <c r="R17207" s="118"/>
      <c r="S17207" s="118"/>
      <c r="T17207" s="118"/>
      <c r="U17207" s="118"/>
      <c r="V17207" s="118"/>
      <c r="W17207" s="118"/>
      <c r="X17207" s="118"/>
      <c r="Y17207" s="118"/>
      <c r="Z17207" s="118"/>
      <c r="AA17207" s="118"/>
      <c r="AB17207" s="118"/>
    </row>
    <row r="17208" spans="1:28">
      <c r="A17208" s="113"/>
      <c r="B17208" s="113"/>
      <c r="C17208" s="114"/>
      <c r="D17208" s="115"/>
      <c r="E17208" s="115"/>
      <c r="F17208" s="116"/>
      <c r="G17208" s="116"/>
      <c r="H17208" s="116"/>
      <c r="I17208" s="116"/>
      <c r="J17208" s="117"/>
      <c r="K17208" s="117"/>
      <c r="L17208" s="114"/>
      <c r="M17208" s="114"/>
      <c r="N17208" s="114"/>
      <c r="O17208" s="114"/>
      <c r="P17208" s="118"/>
      <c r="Q17208" s="118"/>
      <c r="R17208" s="118"/>
      <c r="S17208" s="118"/>
      <c r="T17208" s="118"/>
      <c r="U17208" s="118"/>
      <c r="V17208" s="118"/>
      <c r="W17208" s="118"/>
      <c r="X17208" s="118"/>
      <c r="Y17208" s="118"/>
      <c r="Z17208" s="118"/>
      <c r="AA17208" s="118"/>
      <c r="AB17208" s="118"/>
    </row>
    <row r="17209" spans="1:28">
      <c r="A17209" s="113"/>
      <c r="B17209" s="113"/>
      <c r="C17209" s="114"/>
      <c r="D17209" s="115"/>
      <c r="E17209" s="115"/>
      <c r="F17209" s="116"/>
      <c r="G17209" s="116"/>
      <c r="H17209" s="116"/>
      <c r="I17209" s="116"/>
      <c r="J17209" s="117"/>
      <c r="K17209" s="117"/>
      <c r="L17209" s="114"/>
      <c r="M17209" s="114"/>
      <c r="N17209" s="114"/>
      <c r="O17209" s="114"/>
      <c r="P17209" s="118"/>
      <c r="Q17209" s="118"/>
      <c r="R17209" s="118"/>
      <c r="S17209" s="118"/>
      <c r="T17209" s="118"/>
      <c r="U17209" s="118"/>
      <c r="V17209" s="118"/>
      <c r="W17209" s="118"/>
      <c r="X17209" s="118"/>
      <c r="Y17209" s="118"/>
      <c r="Z17209" s="118"/>
      <c r="AA17209" s="118"/>
      <c r="AB17209" s="118"/>
    </row>
    <row r="17210" spans="1:28">
      <c r="A17210" s="113"/>
      <c r="B17210" s="113"/>
      <c r="C17210" s="114"/>
      <c r="D17210" s="115"/>
      <c r="E17210" s="115"/>
      <c r="F17210" s="116"/>
      <c r="G17210" s="116"/>
      <c r="H17210" s="116"/>
      <c r="I17210" s="116"/>
      <c r="J17210" s="117"/>
      <c r="K17210" s="117"/>
      <c r="L17210" s="114"/>
      <c r="M17210" s="114"/>
      <c r="N17210" s="114"/>
      <c r="O17210" s="114"/>
      <c r="P17210" s="118"/>
      <c r="Q17210" s="118"/>
      <c r="R17210" s="118"/>
      <c r="S17210" s="118"/>
      <c r="T17210" s="118"/>
      <c r="U17210" s="118"/>
      <c r="V17210" s="118"/>
      <c r="W17210" s="118"/>
      <c r="X17210" s="118"/>
      <c r="Y17210" s="118"/>
      <c r="Z17210" s="118"/>
      <c r="AA17210" s="118"/>
      <c r="AB17210" s="118"/>
    </row>
    <row r="17211" spans="1:28">
      <c r="A17211" s="113"/>
      <c r="B17211" s="113"/>
      <c r="C17211" s="114"/>
      <c r="D17211" s="115"/>
      <c r="E17211" s="115"/>
      <c r="F17211" s="116"/>
      <c r="G17211" s="116"/>
      <c r="H17211" s="116"/>
      <c r="I17211" s="116"/>
      <c r="J17211" s="117"/>
      <c r="K17211" s="117"/>
      <c r="L17211" s="114"/>
      <c r="M17211" s="114"/>
      <c r="N17211" s="114"/>
      <c r="O17211" s="114"/>
      <c r="P17211" s="118"/>
      <c r="Q17211" s="118"/>
      <c r="R17211" s="118"/>
      <c r="S17211" s="118"/>
      <c r="T17211" s="118"/>
      <c r="U17211" s="118"/>
      <c r="V17211" s="118"/>
      <c r="W17211" s="118"/>
      <c r="X17211" s="118"/>
      <c r="Y17211" s="118"/>
      <c r="Z17211" s="118"/>
      <c r="AA17211" s="118"/>
      <c r="AB17211" s="118"/>
    </row>
    <row r="17212" spans="1:28">
      <c r="A17212" s="113"/>
      <c r="B17212" s="113"/>
      <c r="C17212" s="114"/>
      <c r="D17212" s="115"/>
      <c r="E17212" s="115"/>
      <c r="F17212" s="116"/>
      <c r="G17212" s="116"/>
      <c r="H17212" s="116"/>
      <c r="I17212" s="116"/>
      <c r="J17212" s="117"/>
      <c r="K17212" s="117"/>
      <c r="L17212" s="114"/>
      <c r="M17212" s="114"/>
      <c r="N17212" s="114"/>
      <c r="O17212" s="114"/>
      <c r="P17212" s="118"/>
      <c r="Q17212" s="118"/>
      <c r="R17212" s="118"/>
      <c r="S17212" s="118"/>
      <c r="T17212" s="118"/>
      <c r="U17212" s="118"/>
      <c r="V17212" s="118"/>
      <c r="W17212" s="118"/>
      <c r="X17212" s="118"/>
      <c r="Y17212" s="118"/>
      <c r="Z17212" s="118"/>
      <c r="AA17212" s="118"/>
      <c r="AB17212" s="118"/>
    </row>
    <row r="17213" spans="1:28">
      <c r="A17213" s="113"/>
      <c r="B17213" s="113"/>
      <c r="C17213" s="114"/>
      <c r="D17213" s="115"/>
      <c r="E17213" s="115"/>
      <c r="F17213" s="116"/>
      <c r="G17213" s="116"/>
      <c r="H17213" s="116"/>
      <c r="I17213" s="116"/>
      <c r="J17213" s="117"/>
      <c r="K17213" s="117"/>
      <c r="L17213" s="114"/>
      <c r="M17213" s="114"/>
      <c r="N17213" s="114"/>
      <c r="O17213" s="114"/>
      <c r="P17213" s="118"/>
      <c r="Q17213" s="118"/>
      <c r="R17213" s="118"/>
      <c r="S17213" s="118"/>
      <c r="T17213" s="118"/>
      <c r="U17213" s="118"/>
      <c r="V17213" s="118"/>
      <c r="W17213" s="118"/>
      <c r="X17213" s="118"/>
      <c r="Y17213" s="118"/>
      <c r="Z17213" s="118"/>
      <c r="AA17213" s="118"/>
      <c r="AB17213" s="118"/>
    </row>
    <row r="17214" spans="1:28">
      <c r="A17214" s="113"/>
      <c r="B17214" s="113"/>
      <c r="C17214" s="114"/>
      <c r="D17214" s="115"/>
      <c r="E17214" s="115"/>
      <c r="F17214" s="116"/>
      <c r="G17214" s="116"/>
      <c r="H17214" s="116"/>
      <c r="I17214" s="116"/>
      <c r="J17214" s="117"/>
      <c r="K17214" s="117"/>
      <c r="L17214" s="114"/>
      <c r="M17214" s="114"/>
      <c r="N17214" s="114"/>
      <c r="O17214" s="114"/>
      <c r="P17214" s="118"/>
      <c r="Q17214" s="118"/>
      <c r="R17214" s="118"/>
      <c r="S17214" s="118"/>
      <c r="T17214" s="118"/>
      <c r="U17214" s="118"/>
      <c r="V17214" s="118"/>
      <c r="W17214" s="118"/>
      <c r="X17214" s="118"/>
      <c r="Y17214" s="118"/>
      <c r="Z17214" s="118"/>
      <c r="AA17214" s="118"/>
      <c r="AB17214" s="118"/>
    </row>
    <row r="17215" spans="1:28">
      <c r="A17215" s="113"/>
      <c r="B17215" s="113"/>
      <c r="C17215" s="114"/>
      <c r="D17215" s="115"/>
      <c r="E17215" s="115"/>
      <c r="F17215" s="116"/>
      <c r="G17215" s="116"/>
      <c r="H17215" s="116"/>
      <c r="I17215" s="116"/>
      <c r="J17215" s="117"/>
      <c r="K17215" s="117"/>
      <c r="L17215" s="114"/>
      <c r="M17215" s="114"/>
      <c r="N17215" s="114"/>
      <c r="O17215" s="114"/>
      <c r="P17215" s="118"/>
      <c r="Q17215" s="118"/>
      <c r="R17215" s="118"/>
      <c r="S17215" s="118"/>
      <c r="T17215" s="118"/>
      <c r="U17215" s="118"/>
      <c r="V17215" s="118"/>
      <c r="W17215" s="118"/>
      <c r="X17215" s="118"/>
      <c r="Y17215" s="118"/>
      <c r="Z17215" s="118"/>
      <c r="AA17215" s="118"/>
      <c r="AB17215" s="118"/>
    </row>
    <row r="17216" spans="1:28">
      <c r="A17216" s="113"/>
      <c r="B17216" s="113"/>
      <c r="C17216" s="114"/>
      <c r="D17216" s="115"/>
      <c r="E17216" s="115"/>
      <c r="F17216" s="116"/>
      <c r="G17216" s="116"/>
      <c r="H17216" s="116"/>
      <c r="I17216" s="116"/>
      <c r="J17216" s="117"/>
      <c r="K17216" s="117"/>
      <c r="L17216" s="114"/>
      <c r="M17216" s="114"/>
      <c r="N17216" s="114"/>
      <c r="O17216" s="114"/>
      <c r="P17216" s="118"/>
      <c r="Q17216" s="118"/>
      <c r="R17216" s="118"/>
      <c r="S17216" s="118"/>
      <c r="T17216" s="118"/>
      <c r="U17216" s="118"/>
      <c r="V17216" s="118"/>
      <c r="W17216" s="118"/>
      <c r="X17216" s="118"/>
      <c r="Y17216" s="118"/>
      <c r="Z17216" s="118"/>
      <c r="AA17216" s="118"/>
      <c r="AB17216" s="118"/>
    </row>
    <row r="17217" spans="1:28">
      <c r="A17217" s="113"/>
      <c r="B17217" s="113"/>
      <c r="C17217" s="114"/>
      <c r="D17217" s="115"/>
      <c r="E17217" s="115"/>
      <c r="F17217" s="116"/>
      <c r="G17217" s="116"/>
      <c r="H17217" s="116"/>
      <c r="I17217" s="116"/>
      <c r="J17217" s="117"/>
      <c r="K17217" s="117"/>
      <c r="L17217" s="114"/>
      <c r="M17217" s="114"/>
      <c r="N17217" s="114"/>
      <c r="O17217" s="114"/>
      <c r="P17217" s="118"/>
      <c r="Q17217" s="118"/>
      <c r="R17217" s="118"/>
      <c r="S17217" s="118"/>
      <c r="T17217" s="118"/>
      <c r="U17217" s="118"/>
      <c r="V17217" s="118"/>
      <c r="W17217" s="118"/>
      <c r="X17217" s="118"/>
      <c r="Y17217" s="118"/>
      <c r="Z17217" s="118"/>
      <c r="AA17217" s="118"/>
      <c r="AB17217" s="118"/>
    </row>
    <row r="17218" spans="1:28">
      <c r="A17218" s="113"/>
      <c r="B17218" s="113"/>
      <c r="C17218" s="114"/>
      <c r="D17218" s="115"/>
      <c r="E17218" s="115"/>
      <c r="F17218" s="116"/>
      <c r="G17218" s="116"/>
      <c r="H17218" s="116"/>
      <c r="I17218" s="116"/>
      <c r="J17218" s="117"/>
      <c r="K17218" s="117"/>
      <c r="L17218" s="114"/>
      <c r="M17218" s="114"/>
      <c r="N17218" s="114"/>
      <c r="O17218" s="114"/>
      <c r="P17218" s="118"/>
      <c r="Q17218" s="118"/>
      <c r="R17218" s="118"/>
      <c r="S17218" s="118"/>
      <c r="T17218" s="118"/>
      <c r="U17218" s="118"/>
      <c r="V17218" s="118"/>
      <c r="W17218" s="118"/>
      <c r="X17218" s="118"/>
      <c r="Y17218" s="118"/>
      <c r="Z17218" s="118"/>
      <c r="AA17218" s="118"/>
      <c r="AB17218" s="118"/>
    </row>
    <row r="17219" spans="1:28">
      <c r="A17219" s="113"/>
      <c r="B17219" s="113"/>
      <c r="C17219" s="114"/>
      <c r="D17219" s="115"/>
      <c r="E17219" s="115"/>
      <c r="F17219" s="116"/>
      <c r="G17219" s="116"/>
      <c r="H17219" s="116"/>
      <c r="I17219" s="116"/>
      <c r="J17219" s="117"/>
      <c r="K17219" s="117"/>
      <c r="L17219" s="114"/>
      <c r="M17219" s="114"/>
      <c r="N17219" s="114"/>
      <c r="O17219" s="114"/>
      <c r="P17219" s="118"/>
      <c r="Q17219" s="118"/>
      <c r="R17219" s="118"/>
      <c r="S17219" s="118"/>
      <c r="T17219" s="118"/>
      <c r="U17219" s="118"/>
      <c r="V17219" s="118"/>
      <c r="W17219" s="118"/>
      <c r="X17219" s="118"/>
      <c r="Y17219" s="118"/>
      <c r="Z17219" s="118"/>
      <c r="AA17219" s="118"/>
      <c r="AB17219" s="118"/>
    </row>
    <row r="17220" spans="1:28">
      <c r="A17220" s="113"/>
      <c r="B17220" s="113"/>
      <c r="C17220" s="114"/>
      <c r="D17220" s="115"/>
      <c r="E17220" s="115"/>
      <c r="F17220" s="116"/>
      <c r="G17220" s="116"/>
      <c r="H17220" s="116"/>
      <c r="I17220" s="116"/>
      <c r="J17220" s="117"/>
      <c r="K17220" s="117"/>
      <c r="L17220" s="114"/>
      <c r="M17220" s="114"/>
      <c r="N17220" s="114"/>
      <c r="O17220" s="114"/>
      <c r="P17220" s="118"/>
      <c r="Q17220" s="118"/>
      <c r="R17220" s="118"/>
      <c r="S17220" s="118"/>
      <c r="T17220" s="118"/>
      <c r="U17220" s="118"/>
      <c r="V17220" s="118"/>
      <c r="W17220" s="118"/>
      <c r="X17220" s="118"/>
      <c r="Y17220" s="118"/>
      <c r="Z17220" s="118"/>
      <c r="AA17220" s="118"/>
      <c r="AB17220" s="118"/>
    </row>
    <row r="17221" spans="1:28">
      <c r="A17221" s="113"/>
      <c r="B17221" s="113"/>
      <c r="C17221" s="114"/>
      <c r="D17221" s="115"/>
      <c r="E17221" s="115"/>
      <c r="F17221" s="116"/>
      <c r="G17221" s="116"/>
      <c r="H17221" s="116"/>
      <c r="I17221" s="116"/>
      <c r="J17221" s="117"/>
      <c r="K17221" s="117"/>
      <c r="L17221" s="114"/>
      <c r="M17221" s="114"/>
      <c r="N17221" s="114"/>
      <c r="O17221" s="114"/>
      <c r="P17221" s="118"/>
      <c r="Q17221" s="118"/>
      <c r="R17221" s="118"/>
      <c r="S17221" s="118"/>
      <c r="T17221" s="118"/>
      <c r="U17221" s="118"/>
      <c r="V17221" s="118"/>
      <c r="W17221" s="118"/>
      <c r="X17221" s="118"/>
      <c r="Y17221" s="118"/>
      <c r="Z17221" s="118"/>
      <c r="AA17221" s="118"/>
      <c r="AB17221" s="118"/>
    </row>
    <row r="17222" spans="1:28">
      <c r="A17222" s="113"/>
      <c r="B17222" s="113"/>
      <c r="C17222" s="114"/>
      <c r="D17222" s="115"/>
      <c r="E17222" s="115"/>
      <c r="F17222" s="116"/>
      <c r="G17222" s="116"/>
      <c r="H17222" s="116"/>
      <c r="I17222" s="116"/>
      <c r="J17222" s="117"/>
      <c r="K17222" s="117"/>
      <c r="L17222" s="114"/>
      <c r="M17222" s="114"/>
      <c r="N17222" s="114"/>
      <c r="O17222" s="114"/>
      <c r="P17222" s="118"/>
      <c r="Q17222" s="118"/>
      <c r="R17222" s="118"/>
      <c r="S17222" s="118"/>
      <c r="T17222" s="118"/>
      <c r="U17222" s="118"/>
      <c r="V17222" s="118"/>
      <c r="W17222" s="118"/>
      <c r="X17222" s="118"/>
      <c r="Y17222" s="118"/>
      <c r="Z17222" s="118"/>
      <c r="AA17222" s="118"/>
      <c r="AB17222" s="118"/>
    </row>
    <row r="17223" spans="1:28">
      <c r="A17223" s="113"/>
      <c r="B17223" s="113"/>
      <c r="C17223" s="114"/>
      <c r="D17223" s="115"/>
      <c r="E17223" s="115"/>
      <c r="F17223" s="116"/>
      <c r="G17223" s="116"/>
      <c r="H17223" s="116"/>
      <c r="I17223" s="116"/>
      <c r="J17223" s="117"/>
      <c r="K17223" s="117"/>
      <c r="L17223" s="114"/>
      <c r="M17223" s="114"/>
      <c r="N17223" s="114"/>
      <c r="O17223" s="114"/>
      <c r="P17223" s="118"/>
      <c r="Q17223" s="118"/>
      <c r="R17223" s="118"/>
      <c r="S17223" s="118"/>
      <c r="T17223" s="118"/>
      <c r="U17223" s="118"/>
      <c r="V17223" s="118"/>
      <c r="W17223" s="118"/>
      <c r="X17223" s="118"/>
      <c r="Y17223" s="118"/>
      <c r="Z17223" s="118"/>
      <c r="AA17223" s="118"/>
      <c r="AB17223" s="118"/>
    </row>
    <row r="17224" spans="1:28">
      <c r="A17224" s="113"/>
      <c r="B17224" s="113"/>
      <c r="C17224" s="114"/>
      <c r="D17224" s="115"/>
      <c r="E17224" s="115"/>
      <c r="F17224" s="116"/>
      <c r="G17224" s="116"/>
      <c r="H17224" s="116"/>
      <c r="I17224" s="116"/>
      <c r="J17224" s="117"/>
      <c r="K17224" s="117"/>
      <c r="L17224" s="114"/>
      <c r="M17224" s="114"/>
      <c r="N17224" s="114"/>
      <c r="O17224" s="114"/>
      <c r="P17224" s="118"/>
      <c r="Q17224" s="118"/>
      <c r="R17224" s="118"/>
      <c r="S17224" s="118"/>
      <c r="T17224" s="118"/>
      <c r="U17224" s="118"/>
      <c r="V17224" s="118"/>
      <c r="W17224" s="118"/>
      <c r="X17224" s="118"/>
      <c r="Y17224" s="118"/>
      <c r="Z17224" s="118"/>
      <c r="AA17224" s="118"/>
      <c r="AB17224" s="118"/>
    </row>
    <row r="17225" spans="1:28">
      <c r="A17225" s="113"/>
      <c r="B17225" s="113"/>
      <c r="C17225" s="114"/>
      <c r="D17225" s="115"/>
      <c r="E17225" s="115"/>
      <c r="F17225" s="116"/>
      <c r="G17225" s="116"/>
      <c r="H17225" s="116"/>
      <c r="I17225" s="116"/>
      <c r="J17225" s="117"/>
      <c r="K17225" s="117"/>
      <c r="L17225" s="114"/>
      <c r="M17225" s="114"/>
      <c r="N17225" s="114"/>
      <c r="O17225" s="114"/>
      <c r="P17225" s="118"/>
      <c r="Q17225" s="118"/>
      <c r="R17225" s="118"/>
      <c r="S17225" s="118"/>
      <c r="T17225" s="118"/>
      <c r="U17225" s="118"/>
      <c r="V17225" s="118"/>
      <c r="W17225" s="118"/>
      <c r="X17225" s="118"/>
      <c r="Y17225" s="118"/>
      <c r="Z17225" s="118"/>
      <c r="AA17225" s="118"/>
      <c r="AB17225" s="118"/>
    </row>
    <row r="17226" spans="1:28">
      <c r="A17226" s="113"/>
      <c r="B17226" s="113"/>
      <c r="C17226" s="114"/>
      <c r="D17226" s="115"/>
      <c r="E17226" s="115"/>
      <c r="F17226" s="116"/>
      <c r="G17226" s="116"/>
      <c r="H17226" s="116"/>
      <c r="I17226" s="116"/>
      <c r="J17226" s="117"/>
      <c r="K17226" s="117"/>
      <c r="L17226" s="114"/>
      <c r="M17226" s="114"/>
      <c r="N17226" s="114"/>
      <c r="O17226" s="114"/>
      <c r="P17226" s="118"/>
      <c r="Q17226" s="118"/>
      <c r="R17226" s="118"/>
      <c r="S17226" s="118"/>
      <c r="T17226" s="118"/>
      <c r="U17226" s="118"/>
      <c r="V17226" s="118"/>
      <c r="W17226" s="118"/>
      <c r="X17226" s="118"/>
      <c r="Y17226" s="118"/>
      <c r="Z17226" s="118"/>
      <c r="AA17226" s="118"/>
      <c r="AB17226" s="118"/>
    </row>
    <row r="17227" spans="1:28">
      <c r="A17227" s="113"/>
      <c r="B17227" s="113"/>
      <c r="C17227" s="114"/>
      <c r="D17227" s="115"/>
      <c r="E17227" s="115"/>
      <c r="F17227" s="116"/>
      <c r="G17227" s="116"/>
      <c r="H17227" s="116"/>
      <c r="I17227" s="116"/>
      <c r="J17227" s="117"/>
      <c r="K17227" s="117"/>
      <c r="L17227" s="114"/>
      <c r="M17227" s="114"/>
      <c r="N17227" s="114"/>
      <c r="O17227" s="114"/>
      <c r="P17227" s="118"/>
      <c r="Q17227" s="118"/>
      <c r="R17227" s="118"/>
      <c r="S17227" s="118"/>
      <c r="T17227" s="118"/>
      <c r="U17227" s="118"/>
      <c r="V17227" s="118"/>
      <c r="W17227" s="118"/>
      <c r="X17227" s="118"/>
      <c r="Y17227" s="118"/>
      <c r="Z17227" s="118"/>
      <c r="AA17227" s="118"/>
      <c r="AB17227" s="118"/>
    </row>
    <row r="17228" spans="1:28">
      <c r="A17228" s="113"/>
      <c r="B17228" s="113"/>
      <c r="C17228" s="114"/>
      <c r="D17228" s="115"/>
      <c r="E17228" s="115"/>
      <c r="F17228" s="116"/>
      <c r="G17228" s="116"/>
      <c r="H17228" s="116"/>
      <c r="I17228" s="116"/>
      <c r="J17228" s="117"/>
      <c r="K17228" s="117"/>
      <c r="L17228" s="114"/>
      <c r="M17228" s="114"/>
      <c r="N17228" s="114"/>
      <c r="O17228" s="114"/>
      <c r="P17228" s="118"/>
      <c r="Q17228" s="118"/>
      <c r="R17228" s="118"/>
      <c r="S17228" s="118"/>
      <c r="T17228" s="118"/>
      <c r="U17228" s="118"/>
      <c r="V17228" s="118"/>
      <c r="W17228" s="118"/>
      <c r="X17228" s="118"/>
      <c r="Y17228" s="118"/>
      <c r="Z17228" s="118"/>
      <c r="AA17228" s="118"/>
      <c r="AB17228" s="118"/>
    </row>
    <row r="17229" spans="1:28">
      <c r="A17229" s="113"/>
      <c r="B17229" s="113"/>
      <c r="C17229" s="114"/>
      <c r="D17229" s="115"/>
      <c r="E17229" s="115"/>
      <c r="F17229" s="116"/>
      <c r="G17229" s="116"/>
      <c r="H17229" s="116"/>
      <c r="I17229" s="116"/>
      <c r="J17229" s="117"/>
      <c r="K17229" s="117"/>
      <c r="L17229" s="114"/>
      <c r="M17229" s="114"/>
      <c r="N17229" s="114"/>
      <c r="O17229" s="114"/>
      <c r="P17229" s="118"/>
      <c r="Q17229" s="118"/>
      <c r="R17229" s="118"/>
      <c r="S17229" s="118"/>
      <c r="T17229" s="118"/>
      <c r="U17229" s="118"/>
      <c r="V17229" s="118"/>
      <c r="W17229" s="118"/>
      <c r="X17229" s="118"/>
      <c r="Y17229" s="118"/>
      <c r="Z17229" s="118"/>
      <c r="AA17229" s="118"/>
      <c r="AB17229" s="118"/>
    </row>
    <row r="17230" spans="1:28">
      <c r="A17230" s="113"/>
      <c r="B17230" s="113"/>
      <c r="C17230" s="114"/>
      <c r="D17230" s="115"/>
      <c r="E17230" s="115"/>
      <c r="F17230" s="116"/>
      <c r="G17230" s="116"/>
      <c r="H17230" s="116"/>
      <c r="I17230" s="116"/>
      <c r="J17230" s="117"/>
      <c r="K17230" s="117"/>
      <c r="L17230" s="114"/>
      <c r="M17230" s="114"/>
      <c r="N17230" s="114"/>
      <c r="O17230" s="114"/>
      <c r="P17230" s="118"/>
      <c r="Q17230" s="118"/>
      <c r="R17230" s="118"/>
      <c r="S17230" s="118"/>
      <c r="T17230" s="118"/>
      <c r="U17230" s="118"/>
      <c r="V17230" s="118"/>
      <c r="W17230" s="118"/>
      <c r="X17230" s="118"/>
      <c r="Y17230" s="118"/>
      <c r="Z17230" s="118"/>
      <c r="AA17230" s="118"/>
      <c r="AB17230" s="118"/>
    </row>
    <row r="17231" spans="1:28">
      <c r="A17231" s="113"/>
      <c r="B17231" s="113"/>
      <c r="C17231" s="114"/>
      <c r="D17231" s="115"/>
      <c r="E17231" s="115"/>
      <c r="F17231" s="116"/>
      <c r="G17231" s="116"/>
      <c r="H17231" s="116"/>
      <c r="I17231" s="116"/>
      <c r="J17231" s="117"/>
      <c r="K17231" s="117"/>
      <c r="L17231" s="114"/>
      <c r="M17231" s="114"/>
      <c r="N17231" s="114"/>
      <c r="O17231" s="114"/>
      <c r="P17231" s="118"/>
      <c r="Q17231" s="118"/>
      <c r="R17231" s="118"/>
      <c r="S17231" s="118"/>
      <c r="T17231" s="118"/>
      <c r="U17231" s="118"/>
      <c r="V17231" s="118"/>
      <c r="W17231" s="118"/>
      <c r="X17231" s="118"/>
      <c r="Y17231" s="118"/>
      <c r="Z17231" s="118"/>
      <c r="AA17231" s="118"/>
      <c r="AB17231" s="118"/>
    </row>
    <row r="17232" spans="1:28">
      <c r="A17232" s="113"/>
      <c r="B17232" s="113"/>
      <c r="C17232" s="114"/>
      <c r="D17232" s="115"/>
      <c r="E17232" s="115"/>
      <c r="F17232" s="116"/>
      <c r="G17232" s="116"/>
      <c r="H17232" s="116"/>
      <c r="I17232" s="116"/>
      <c r="J17232" s="117"/>
      <c r="K17232" s="117"/>
      <c r="L17232" s="114"/>
      <c r="M17232" s="114"/>
      <c r="N17232" s="114"/>
      <c r="O17232" s="114"/>
      <c r="P17232" s="118"/>
      <c r="Q17232" s="118"/>
      <c r="R17232" s="118"/>
      <c r="S17232" s="118"/>
      <c r="T17232" s="118"/>
      <c r="U17232" s="118"/>
      <c r="V17232" s="118"/>
      <c r="W17232" s="118"/>
      <c r="X17232" s="118"/>
      <c r="Y17232" s="118"/>
      <c r="Z17232" s="118"/>
      <c r="AA17232" s="118"/>
      <c r="AB17232" s="118"/>
    </row>
    <row r="17233" spans="1:28">
      <c r="A17233" s="113"/>
      <c r="B17233" s="113"/>
      <c r="C17233" s="114"/>
      <c r="D17233" s="115"/>
      <c r="E17233" s="115"/>
      <c r="F17233" s="116"/>
      <c r="G17233" s="116"/>
      <c r="H17233" s="116"/>
      <c r="I17233" s="116"/>
      <c r="J17233" s="117"/>
      <c r="K17233" s="117"/>
      <c r="L17233" s="114"/>
      <c r="M17233" s="114"/>
      <c r="N17233" s="114"/>
      <c r="O17233" s="114"/>
      <c r="P17233" s="118"/>
      <c r="Q17233" s="118"/>
      <c r="R17233" s="118"/>
      <c r="S17233" s="118"/>
      <c r="T17233" s="118"/>
      <c r="U17233" s="118"/>
      <c r="V17233" s="118"/>
      <c r="W17233" s="118"/>
      <c r="X17233" s="118"/>
      <c r="Y17233" s="118"/>
      <c r="Z17233" s="118"/>
      <c r="AA17233" s="118"/>
      <c r="AB17233" s="118"/>
    </row>
    <row r="17234" spans="1:28">
      <c r="A17234" s="113"/>
      <c r="B17234" s="113"/>
      <c r="C17234" s="114"/>
      <c r="D17234" s="115"/>
      <c r="E17234" s="115"/>
      <c r="F17234" s="116"/>
      <c r="G17234" s="116"/>
      <c r="H17234" s="116"/>
      <c r="I17234" s="116"/>
      <c r="J17234" s="117"/>
      <c r="K17234" s="117"/>
      <c r="L17234" s="114"/>
      <c r="M17234" s="114"/>
      <c r="N17234" s="114"/>
      <c r="O17234" s="114"/>
      <c r="P17234" s="118"/>
      <c r="Q17234" s="118"/>
      <c r="R17234" s="118"/>
      <c r="S17234" s="118"/>
      <c r="T17234" s="118"/>
      <c r="U17234" s="118"/>
      <c r="V17234" s="118"/>
      <c r="W17234" s="118"/>
      <c r="X17234" s="118"/>
      <c r="Y17234" s="118"/>
      <c r="Z17234" s="118"/>
      <c r="AA17234" s="118"/>
      <c r="AB17234" s="118"/>
    </row>
    <row r="17235" spans="1:28">
      <c r="A17235" s="113"/>
      <c r="B17235" s="113"/>
      <c r="C17235" s="114"/>
      <c r="D17235" s="115"/>
      <c r="E17235" s="115"/>
      <c r="F17235" s="116"/>
      <c r="G17235" s="116"/>
      <c r="H17235" s="116"/>
      <c r="I17235" s="116"/>
      <c r="J17235" s="117"/>
      <c r="K17235" s="117"/>
      <c r="L17235" s="114"/>
      <c r="M17235" s="114"/>
      <c r="N17235" s="114"/>
      <c r="O17235" s="114"/>
      <c r="P17235" s="118"/>
      <c r="Q17235" s="118"/>
      <c r="R17235" s="118"/>
      <c r="S17235" s="118"/>
      <c r="T17235" s="118"/>
      <c r="U17235" s="118"/>
      <c r="V17235" s="118"/>
      <c r="W17235" s="118"/>
      <c r="X17235" s="118"/>
      <c r="Y17235" s="118"/>
      <c r="Z17235" s="118"/>
      <c r="AA17235" s="118"/>
      <c r="AB17235" s="118"/>
    </row>
    <row r="17236" spans="1:28">
      <c r="A17236" s="113"/>
      <c r="B17236" s="113"/>
      <c r="C17236" s="114"/>
      <c r="D17236" s="115"/>
      <c r="E17236" s="115"/>
      <c r="F17236" s="116"/>
      <c r="G17236" s="116"/>
      <c r="H17236" s="116"/>
      <c r="I17236" s="116"/>
      <c r="J17236" s="117"/>
      <c r="K17236" s="117"/>
      <c r="L17236" s="114"/>
      <c r="M17236" s="114"/>
      <c r="N17236" s="114"/>
      <c r="O17236" s="114"/>
      <c r="P17236" s="118"/>
      <c r="Q17236" s="118"/>
      <c r="R17236" s="118"/>
      <c r="S17236" s="118"/>
      <c r="T17236" s="118"/>
      <c r="U17236" s="118"/>
      <c r="V17236" s="118"/>
      <c r="W17236" s="118"/>
      <c r="X17236" s="118"/>
      <c r="Y17236" s="118"/>
      <c r="Z17236" s="118"/>
      <c r="AA17236" s="118"/>
      <c r="AB17236" s="118"/>
    </row>
    <row r="17237" spans="1:28">
      <c r="A17237" s="113"/>
      <c r="B17237" s="113"/>
      <c r="C17237" s="114"/>
      <c r="D17237" s="115"/>
      <c r="E17237" s="115"/>
      <c r="F17237" s="116"/>
      <c r="G17237" s="116"/>
      <c r="H17237" s="116"/>
      <c r="I17237" s="116"/>
      <c r="J17237" s="117"/>
      <c r="K17237" s="117"/>
      <c r="L17237" s="114"/>
      <c r="M17237" s="114"/>
      <c r="N17237" s="114"/>
      <c r="O17237" s="114"/>
      <c r="P17237" s="118"/>
      <c r="Q17237" s="118"/>
      <c r="R17237" s="118"/>
      <c r="S17237" s="118"/>
      <c r="T17237" s="118"/>
      <c r="U17237" s="118"/>
      <c r="V17237" s="118"/>
      <c r="W17237" s="118"/>
      <c r="X17237" s="118"/>
      <c r="Y17237" s="118"/>
      <c r="Z17237" s="118"/>
      <c r="AA17237" s="118"/>
      <c r="AB17237" s="118"/>
    </row>
    <row r="17238" spans="1:28">
      <c r="A17238" s="113"/>
      <c r="B17238" s="113"/>
      <c r="C17238" s="114"/>
      <c r="D17238" s="115"/>
      <c r="E17238" s="115"/>
      <c r="F17238" s="116"/>
      <c r="G17238" s="116"/>
      <c r="H17238" s="116"/>
      <c r="I17238" s="116"/>
      <c r="J17238" s="117"/>
      <c r="K17238" s="117"/>
      <c r="L17238" s="114"/>
      <c r="M17238" s="114"/>
      <c r="N17238" s="114"/>
      <c r="O17238" s="114"/>
      <c r="P17238" s="118"/>
      <c r="Q17238" s="118"/>
      <c r="R17238" s="118"/>
      <c r="S17238" s="118"/>
      <c r="T17238" s="118"/>
      <c r="U17238" s="118"/>
      <c r="V17238" s="118"/>
      <c r="W17238" s="118"/>
      <c r="X17238" s="118"/>
      <c r="Y17238" s="118"/>
      <c r="Z17238" s="118"/>
      <c r="AA17238" s="118"/>
      <c r="AB17238" s="118"/>
    </row>
    <row r="17239" spans="1:28">
      <c r="A17239" s="113"/>
      <c r="B17239" s="113"/>
      <c r="C17239" s="114"/>
      <c r="D17239" s="115"/>
      <c r="E17239" s="115"/>
      <c r="F17239" s="116"/>
      <c r="G17239" s="116"/>
      <c r="H17239" s="116"/>
      <c r="I17239" s="116"/>
      <c r="J17239" s="117"/>
      <c r="K17239" s="117"/>
      <c r="L17239" s="114"/>
      <c r="M17239" s="114"/>
      <c r="N17239" s="114"/>
      <c r="O17239" s="114"/>
      <c r="P17239" s="118"/>
      <c r="Q17239" s="118"/>
      <c r="R17239" s="118"/>
      <c r="S17239" s="118"/>
      <c r="T17239" s="118"/>
      <c r="U17239" s="118"/>
      <c r="V17239" s="118"/>
      <c r="W17239" s="118"/>
      <c r="X17239" s="118"/>
      <c r="Y17239" s="118"/>
      <c r="Z17239" s="118"/>
      <c r="AA17239" s="118"/>
      <c r="AB17239" s="118"/>
    </row>
    <row r="17240" spans="1:28">
      <c r="A17240" s="113"/>
      <c r="B17240" s="113"/>
      <c r="C17240" s="114"/>
      <c r="D17240" s="115"/>
      <c r="E17240" s="115"/>
      <c r="F17240" s="116"/>
      <c r="G17240" s="116"/>
      <c r="H17240" s="116"/>
      <c r="I17240" s="116"/>
      <c r="J17240" s="117"/>
      <c r="K17240" s="117"/>
      <c r="L17240" s="114"/>
      <c r="M17240" s="114"/>
      <c r="N17240" s="114"/>
      <c r="O17240" s="114"/>
      <c r="P17240" s="118"/>
      <c r="Q17240" s="118"/>
      <c r="R17240" s="118"/>
      <c r="S17240" s="118"/>
      <c r="T17240" s="118"/>
      <c r="U17240" s="118"/>
      <c r="V17240" s="118"/>
      <c r="W17240" s="118"/>
      <c r="X17240" s="118"/>
      <c r="Y17240" s="118"/>
      <c r="Z17240" s="118"/>
      <c r="AA17240" s="118"/>
      <c r="AB17240" s="118"/>
    </row>
    <row r="17241" spans="1:28">
      <c r="A17241" s="113"/>
      <c r="B17241" s="113"/>
      <c r="C17241" s="114"/>
      <c r="D17241" s="115"/>
      <c r="E17241" s="115"/>
      <c r="F17241" s="116"/>
      <c r="G17241" s="116"/>
      <c r="H17241" s="116"/>
      <c r="I17241" s="116"/>
      <c r="J17241" s="117"/>
      <c r="K17241" s="117"/>
      <c r="L17241" s="114"/>
      <c r="M17241" s="114"/>
      <c r="N17241" s="114"/>
      <c r="O17241" s="114"/>
      <c r="P17241" s="118"/>
      <c r="Q17241" s="118"/>
      <c r="R17241" s="118"/>
      <c r="S17241" s="118"/>
      <c r="T17241" s="118"/>
      <c r="U17241" s="118"/>
      <c r="V17241" s="118"/>
      <c r="W17241" s="118"/>
      <c r="X17241" s="118"/>
      <c r="Y17241" s="118"/>
      <c r="Z17241" s="118"/>
      <c r="AA17241" s="118"/>
      <c r="AB17241" s="118"/>
    </row>
    <row r="17242" spans="1:28">
      <c r="A17242" s="113"/>
      <c r="B17242" s="113"/>
      <c r="C17242" s="114"/>
      <c r="D17242" s="115"/>
      <c r="E17242" s="115"/>
      <c r="F17242" s="116"/>
      <c r="G17242" s="116"/>
      <c r="H17242" s="116"/>
      <c r="I17242" s="116"/>
      <c r="J17242" s="117"/>
      <c r="K17242" s="117"/>
      <c r="L17242" s="114"/>
      <c r="M17242" s="114"/>
      <c r="N17242" s="114"/>
      <c r="O17242" s="114"/>
      <c r="P17242" s="118"/>
      <c r="Q17242" s="118"/>
      <c r="R17242" s="118"/>
      <c r="S17242" s="118"/>
      <c r="T17242" s="118"/>
      <c r="U17242" s="118"/>
      <c r="V17242" s="118"/>
      <c r="W17242" s="118"/>
      <c r="X17242" s="118"/>
      <c r="Y17242" s="118"/>
      <c r="Z17242" s="118"/>
      <c r="AA17242" s="118"/>
      <c r="AB17242" s="118"/>
    </row>
    <row r="17243" spans="1:28">
      <c r="A17243" s="113"/>
      <c r="B17243" s="113"/>
      <c r="C17243" s="114"/>
      <c r="D17243" s="115"/>
      <c r="E17243" s="115"/>
      <c r="F17243" s="116"/>
      <c r="G17243" s="116"/>
      <c r="H17243" s="116"/>
      <c r="I17243" s="116"/>
      <c r="J17243" s="117"/>
      <c r="K17243" s="117"/>
      <c r="L17243" s="114"/>
      <c r="M17243" s="114"/>
      <c r="N17243" s="114"/>
      <c r="O17243" s="114"/>
      <c r="P17243" s="118"/>
      <c r="Q17243" s="118"/>
      <c r="R17243" s="118"/>
      <c r="S17243" s="118"/>
      <c r="T17243" s="118"/>
      <c r="U17243" s="118"/>
      <c r="V17243" s="118"/>
      <c r="W17243" s="118"/>
      <c r="X17243" s="118"/>
      <c r="Y17243" s="118"/>
      <c r="Z17243" s="118"/>
      <c r="AA17243" s="118"/>
      <c r="AB17243" s="118"/>
    </row>
    <row r="17244" spans="1:28">
      <c r="A17244" s="113"/>
      <c r="B17244" s="113"/>
      <c r="C17244" s="114"/>
      <c r="D17244" s="115"/>
      <c r="E17244" s="115"/>
      <c r="F17244" s="116"/>
      <c r="G17244" s="116"/>
      <c r="H17244" s="116"/>
      <c r="I17244" s="116"/>
      <c r="J17244" s="117"/>
      <c r="K17244" s="117"/>
      <c r="L17244" s="114"/>
      <c r="M17244" s="114"/>
      <c r="N17244" s="114"/>
      <c r="O17244" s="114"/>
      <c r="P17244" s="118"/>
      <c r="Q17244" s="118"/>
      <c r="R17244" s="118"/>
      <c r="S17244" s="118"/>
      <c r="T17244" s="118"/>
      <c r="U17244" s="118"/>
      <c r="V17244" s="118"/>
      <c r="W17244" s="118"/>
      <c r="X17244" s="118"/>
      <c r="Y17244" s="118"/>
      <c r="Z17244" s="118"/>
      <c r="AA17244" s="118"/>
      <c r="AB17244" s="118"/>
    </row>
    <row r="17245" spans="1:28">
      <c r="A17245" s="113"/>
      <c r="B17245" s="113"/>
      <c r="C17245" s="114"/>
      <c r="D17245" s="115"/>
      <c r="E17245" s="115"/>
      <c r="F17245" s="116"/>
      <c r="G17245" s="116"/>
      <c r="H17245" s="116"/>
      <c r="I17245" s="116"/>
      <c r="J17245" s="117"/>
      <c r="K17245" s="117"/>
      <c r="L17245" s="114"/>
      <c r="M17245" s="114"/>
      <c r="N17245" s="114"/>
      <c r="O17245" s="114"/>
      <c r="P17245" s="118"/>
      <c r="Q17245" s="118"/>
      <c r="R17245" s="118"/>
      <c r="S17245" s="118"/>
      <c r="T17245" s="118"/>
      <c r="U17245" s="118"/>
      <c r="V17245" s="118"/>
      <c r="W17245" s="118"/>
      <c r="X17245" s="118"/>
      <c r="Y17245" s="118"/>
      <c r="Z17245" s="118"/>
      <c r="AA17245" s="118"/>
      <c r="AB17245" s="118"/>
    </row>
    <row r="17246" spans="1:28">
      <c r="A17246" s="113"/>
      <c r="B17246" s="113"/>
      <c r="C17246" s="114"/>
      <c r="D17246" s="115"/>
      <c r="E17246" s="115"/>
      <c r="F17246" s="116"/>
      <c r="G17246" s="116"/>
      <c r="H17246" s="116"/>
      <c r="I17246" s="116"/>
      <c r="J17246" s="117"/>
      <c r="K17246" s="117"/>
      <c r="L17246" s="114"/>
      <c r="M17246" s="114"/>
      <c r="N17246" s="114"/>
      <c r="O17246" s="114"/>
      <c r="P17246" s="118"/>
      <c r="Q17246" s="118"/>
      <c r="R17246" s="118"/>
      <c r="S17246" s="118"/>
      <c r="T17246" s="118"/>
      <c r="U17246" s="118"/>
      <c r="V17246" s="118"/>
      <c r="W17246" s="118"/>
      <c r="X17246" s="118"/>
      <c r="Y17246" s="118"/>
      <c r="Z17246" s="118"/>
      <c r="AA17246" s="118"/>
      <c r="AB17246" s="118"/>
    </row>
    <row r="17247" spans="1:28">
      <c r="A17247" s="113"/>
      <c r="B17247" s="113"/>
      <c r="C17247" s="114"/>
      <c r="D17247" s="115"/>
      <c r="E17247" s="115"/>
      <c r="F17247" s="116"/>
      <c r="G17247" s="116"/>
      <c r="H17247" s="116"/>
      <c r="I17247" s="116"/>
      <c r="J17247" s="117"/>
      <c r="K17247" s="117"/>
      <c r="L17247" s="114"/>
      <c r="M17247" s="114"/>
      <c r="N17247" s="114"/>
      <c r="O17247" s="114"/>
      <c r="P17247" s="118"/>
      <c r="Q17247" s="118"/>
      <c r="R17247" s="118"/>
      <c r="S17247" s="118"/>
      <c r="T17247" s="118"/>
      <c r="U17247" s="118"/>
      <c r="V17247" s="118"/>
      <c r="W17247" s="118"/>
      <c r="X17247" s="118"/>
      <c r="Y17247" s="118"/>
      <c r="Z17247" s="118"/>
      <c r="AA17247" s="118"/>
      <c r="AB17247" s="118"/>
    </row>
    <row r="17248" spans="1:28">
      <c r="A17248" s="113"/>
      <c r="B17248" s="113"/>
      <c r="C17248" s="114"/>
      <c r="D17248" s="115"/>
      <c r="E17248" s="115"/>
      <c r="F17248" s="116"/>
      <c r="G17248" s="116"/>
      <c r="H17248" s="116"/>
      <c r="I17248" s="116"/>
      <c r="J17248" s="117"/>
      <c r="K17248" s="117"/>
      <c r="L17248" s="114"/>
      <c r="M17248" s="114"/>
      <c r="N17248" s="114"/>
      <c r="O17248" s="114"/>
      <c r="P17248" s="118"/>
      <c r="Q17248" s="118"/>
      <c r="R17248" s="118"/>
      <c r="S17248" s="118"/>
      <c r="T17248" s="118"/>
      <c r="U17248" s="118"/>
      <c r="V17248" s="118"/>
      <c r="W17248" s="118"/>
      <c r="X17248" s="118"/>
      <c r="Y17248" s="118"/>
      <c r="Z17248" s="118"/>
      <c r="AA17248" s="118"/>
      <c r="AB17248" s="118"/>
    </row>
    <row r="17249" spans="1:28">
      <c r="A17249" s="113"/>
      <c r="B17249" s="113"/>
      <c r="C17249" s="114"/>
      <c r="D17249" s="115"/>
      <c r="E17249" s="115"/>
      <c r="F17249" s="116"/>
      <c r="G17249" s="116"/>
      <c r="H17249" s="116"/>
      <c r="I17249" s="116"/>
      <c r="J17249" s="117"/>
      <c r="K17249" s="117"/>
      <c r="L17249" s="114"/>
      <c r="M17249" s="114"/>
      <c r="N17249" s="114"/>
      <c r="O17249" s="114"/>
      <c r="P17249" s="118"/>
      <c r="Q17249" s="118"/>
      <c r="R17249" s="118"/>
      <c r="S17249" s="118"/>
      <c r="T17249" s="118"/>
      <c r="U17249" s="118"/>
      <c r="V17249" s="118"/>
      <c r="W17249" s="118"/>
      <c r="X17249" s="118"/>
      <c r="Y17249" s="118"/>
      <c r="Z17249" s="118"/>
      <c r="AA17249" s="118"/>
      <c r="AB17249" s="118"/>
    </row>
    <row r="17250" spans="1:28">
      <c r="A17250" s="113"/>
      <c r="B17250" s="113"/>
      <c r="C17250" s="114"/>
      <c r="D17250" s="115"/>
      <c r="E17250" s="115"/>
      <c r="F17250" s="116"/>
      <c r="G17250" s="116"/>
      <c r="H17250" s="116"/>
      <c r="I17250" s="116"/>
      <c r="J17250" s="117"/>
      <c r="K17250" s="117"/>
      <c r="L17250" s="114"/>
      <c r="M17250" s="114"/>
      <c r="N17250" s="114"/>
      <c r="O17250" s="114"/>
      <c r="P17250" s="118"/>
      <c r="Q17250" s="118"/>
      <c r="R17250" s="118"/>
      <c r="S17250" s="118"/>
      <c r="T17250" s="118"/>
      <c r="U17250" s="118"/>
      <c r="V17250" s="118"/>
      <c r="W17250" s="118"/>
      <c r="X17250" s="118"/>
      <c r="Y17250" s="118"/>
      <c r="Z17250" s="118"/>
      <c r="AA17250" s="118"/>
      <c r="AB17250" s="118"/>
    </row>
    <row r="17251" spans="1:28">
      <c r="A17251" s="113"/>
      <c r="B17251" s="113"/>
      <c r="C17251" s="114"/>
      <c r="D17251" s="115"/>
      <c r="E17251" s="115"/>
      <c r="F17251" s="116"/>
      <c r="G17251" s="116"/>
      <c r="H17251" s="116"/>
      <c r="I17251" s="116"/>
      <c r="J17251" s="117"/>
      <c r="K17251" s="117"/>
      <c r="L17251" s="114"/>
      <c r="M17251" s="114"/>
      <c r="N17251" s="114"/>
      <c r="O17251" s="114"/>
      <c r="P17251" s="118"/>
      <c r="Q17251" s="118"/>
      <c r="R17251" s="118"/>
      <c r="S17251" s="118"/>
      <c r="T17251" s="118"/>
      <c r="U17251" s="118"/>
      <c r="V17251" s="118"/>
      <c r="W17251" s="118"/>
      <c r="X17251" s="118"/>
      <c r="Y17251" s="118"/>
      <c r="Z17251" s="118"/>
      <c r="AA17251" s="118"/>
      <c r="AB17251" s="118"/>
    </row>
    <row r="17252" spans="1:28">
      <c r="A17252" s="113"/>
      <c r="B17252" s="113"/>
      <c r="C17252" s="114"/>
      <c r="D17252" s="115"/>
      <c r="E17252" s="115"/>
      <c r="F17252" s="116"/>
      <c r="G17252" s="116"/>
      <c r="H17252" s="116"/>
      <c r="I17252" s="116"/>
      <c r="J17252" s="117"/>
      <c r="K17252" s="117"/>
      <c r="L17252" s="114"/>
      <c r="M17252" s="114"/>
      <c r="N17252" s="114"/>
      <c r="O17252" s="114"/>
      <c r="P17252" s="118"/>
      <c r="Q17252" s="118"/>
      <c r="R17252" s="118"/>
      <c r="S17252" s="118"/>
      <c r="T17252" s="118"/>
      <c r="U17252" s="118"/>
      <c r="V17252" s="118"/>
      <c r="W17252" s="118"/>
      <c r="X17252" s="118"/>
      <c r="Y17252" s="118"/>
      <c r="Z17252" s="118"/>
      <c r="AA17252" s="118"/>
      <c r="AB17252" s="118"/>
    </row>
    <row r="17253" spans="1:28">
      <c r="A17253" s="113"/>
      <c r="B17253" s="113"/>
      <c r="C17253" s="114"/>
      <c r="D17253" s="115"/>
      <c r="E17253" s="115"/>
      <c r="F17253" s="116"/>
      <c r="G17253" s="116"/>
      <c r="H17253" s="116"/>
      <c r="I17253" s="116"/>
      <c r="J17253" s="117"/>
      <c r="K17253" s="117"/>
      <c r="L17253" s="114"/>
      <c r="M17253" s="114"/>
      <c r="N17253" s="114"/>
      <c r="O17253" s="114"/>
      <c r="P17253" s="118"/>
      <c r="Q17253" s="118"/>
      <c r="R17253" s="118"/>
      <c r="S17253" s="118"/>
      <c r="T17253" s="118"/>
      <c r="U17253" s="118"/>
      <c r="V17253" s="118"/>
      <c r="W17253" s="118"/>
      <c r="X17253" s="118"/>
      <c r="Y17253" s="118"/>
      <c r="Z17253" s="118"/>
      <c r="AA17253" s="118"/>
      <c r="AB17253" s="118"/>
    </row>
    <row r="17254" spans="1:28">
      <c r="A17254" s="113"/>
      <c r="B17254" s="113"/>
      <c r="C17254" s="114"/>
      <c r="D17254" s="115"/>
      <c r="E17254" s="115"/>
      <c r="F17254" s="116"/>
      <c r="G17254" s="116"/>
      <c r="H17254" s="116"/>
      <c r="I17254" s="116"/>
      <c r="J17254" s="117"/>
      <c r="K17254" s="117"/>
      <c r="L17254" s="114"/>
      <c r="M17254" s="114"/>
      <c r="N17254" s="114"/>
      <c r="O17254" s="114"/>
      <c r="P17254" s="118"/>
      <c r="Q17254" s="118"/>
      <c r="R17254" s="118"/>
      <c r="S17254" s="118"/>
      <c r="T17254" s="118"/>
      <c r="U17254" s="118"/>
      <c r="V17254" s="118"/>
      <c r="W17254" s="118"/>
      <c r="X17254" s="118"/>
      <c r="Y17254" s="118"/>
      <c r="Z17254" s="118"/>
      <c r="AA17254" s="118"/>
      <c r="AB17254" s="118"/>
    </row>
    <row r="17255" spans="1:28">
      <c r="A17255" s="113"/>
      <c r="B17255" s="113"/>
      <c r="C17255" s="114"/>
      <c r="D17255" s="115"/>
      <c r="E17255" s="115"/>
      <c r="F17255" s="116"/>
      <c r="G17255" s="116"/>
      <c r="H17255" s="116"/>
      <c r="I17255" s="116"/>
      <c r="J17255" s="117"/>
      <c r="K17255" s="117"/>
      <c r="L17255" s="114"/>
      <c r="M17255" s="114"/>
      <c r="N17255" s="114"/>
      <c r="O17255" s="114"/>
      <c r="P17255" s="118"/>
      <c r="Q17255" s="118"/>
      <c r="R17255" s="118"/>
      <c r="S17255" s="118"/>
      <c r="T17255" s="118"/>
      <c r="U17255" s="118"/>
      <c r="V17255" s="118"/>
      <c r="W17255" s="118"/>
      <c r="X17255" s="118"/>
      <c r="Y17255" s="118"/>
      <c r="Z17255" s="118"/>
      <c r="AA17255" s="118"/>
      <c r="AB17255" s="118"/>
    </row>
    <row r="17256" spans="1:28">
      <c r="A17256" s="113"/>
      <c r="B17256" s="113"/>
      <c r="C17256" s="114"/>
      <c r="D17256" s="115"/>
      <c r="E17256" s="115"/>
      <c r="F17256" s="116"/>
      <c r="G17256" s="116"/>
      <c r="H17256" s="116"/>
      <c r="I17256" s="116"/>
      <c r="J17256" s="117"/>
      <c r="K17256" s="117"/>
      <c r="L17256" s="114"/>
      <c r="M17256" s="114"/>
      <c r="N17256" s="114"/>
      <c r="O17256" s="114"/>
      <c r="P17256" s="118"/>
      <c r="Q17256" s="118"/>
      <c r="R17256" s="118"/>
      <c r="S17256" s="118"/>
      <c r="T17256" s="118"/>
      <c r="U17256" s="118"/>
      <c r="V17256" s="118"/>
      <c r="W17256" s="118"/>
      <c r="X17256" s="118"/>
      <c r="Y17256" s="118"/>
      <c r="Z17256" s="118"/>
      <c r="AA17256" s="118"/>
      <c r="AB17256" s="118"/>
    </row>
    <row r="17257" spans="1:28">
      <c r="A17257" s="113"/>
      <c r="B17257" s="113"/>
      <c r="C17257" s="114"/>
      <c r="D17257" s="115"/>
      <c r="E17257" s="115"/>
      <c r="F17257" s="116"/>
      <c r="G17257" s="116"/>
      <c r="H17257" s="116"/>
      <c r="I17257" s="116"/>
      <c r="J17257" s="117"/>
      <c r="K17257" s="117"/>
      <c r="L17257" s="114"/>
      <c r="M17257" s="114"/>
      <c r="N17257" s="114"/>
      <c r="O17257" s="114"/>
      <c r="P17257" s="118"/>
      <c r="Q17257" s="118"/>
      <c r="R17257" s="118"/>
      <c r="S17257" s="118"/>
      <c r="T17257" s="118"/>
      <c r="U17257" s="118"/>
      <c r="V17257" s="118"/>
      <c r="W17257" s="118"/>
      <c r="X17257" s="118"/>
      <c r="Y17257" s="118"/>
      <c r="Z17257" s="118"/>
      <c r="AA17257" s="118"/>
      <c r="AB17257" s="118"/>
    </row>
    <row r="17258" spans="1:28">
      <c r="A17258" s="113"/>
      <c r="B17258" s="113"/>
      <c r="C17258" s="114"/>
      <c r="D17258" s="115"/>
      <c r="E17258" s="115"/>
      <c r="F17258" s="116"/>
      <c r="G17258" s="116"/>
      <c r="H17258" s="116"/>
      <c r="I17258" s="116"/>
      <c r="J17258" s="117"/>
      <c r="K17258" s="117"/>
      <c r="L17258" s="114"/>
      <c r="M17258" s="114"/>
      <c r="N17258" s="114"/>
      <c r="O17258" s="114"/>
      <c r="P17258" s="118"/>
      <c r="Q17258" s="118"/>
      <c r="R17258" s="118"/>
      <c r="S17258" s="118"/>
      <c r="T17258" s="118"/>
      <c r="U17258" s="118"/>
      <c r="V17258" s="118"/>
      <c r="W17258" s="118"/>
      <c r="X17258" s="118"/>
      <c r="Y17258" s="118"/>
      <c r="Z17258" s="118"/>
      <c r="AA17258" s="118"/>
      <c r="AB17258" s="118"/>
    </row>
    <row r="17259" spans="1:28">
      <c r="A17259" s="113"/>
      <c r="B17259" s="113"/>
      <c r="C17259" s="114"/>
      <c r="D17259" s="115"/>
      <c r="E17259" s="115"/>
      <c r="F17259" s="116"/>
      <c r="G17259" s="116"/>
      <c r="H17259" s="116"/>
      <c r="I17259" s="116"/>
      <c r="J17259" s="117"/>
      <c r="K17259" s="117"/>
      <c r="L17259" s="114"/>
      <c r="M17259" s="114"/>
      <c r="N17259" s="114"/>
      <c r="O17259" s="114"/>
      <c r="P17259" s="118"/>
      <c r="Q17259" s="118"/>
      <c r="R17259" s="118"/>
      <c r="S17259" s="118"/>
      <c r="T17259" s="118"/>
      <c r="U17259" s="118"/>
      <c r="V17259" s="118"/>
      <c r="W17259" s="118"/>
      <c r="X17259" s="118"/>
      <c r="Y17259" s="118"/>
      <c r="Z17259" s="118"/>
      <c r="AA17259" s="118"/>
      <c r="AB17259" s="118"/>
    </row>
    <row r="17260" spans="1:28">
      <c r="A17260" s="113"/>
      <c r="B17260" s="113"/>
      <c r="C17260" s="114"/>
      <c r="D17260" s="115"/>
      <c r="E17260" s="115"/>
      <c r="F17260" s="116"/>
      <c r="G17260" s="116"/>
      <c r="H17260" s="116"/>
      <c r="I17260" s="116"/>
      <c r="J17260" s="117"/>
      <c r="K17260" s="117"/>
      <c r="L17260" s="114"/>
      <c r="M17260" s="114"/>
      <c r="N17260" s="114"/>
      <c r="O17260" s="114"/>
      <c r="P17260" s="118"/>
      <c r="Q17260" s="118"/>
      <c r="R17260" s="118"/>
      <c r="S17260" s="118"/>
      <c r="T17260" s="118"/>
      <c r="U17260" s="118"/>
      <c r="V17260" s="118"/>
      <c r="W17260" s="118"/>
      <c r="X17260" s="118"/>
      <c r="Y17260" s="118"/>
      <c r="Z17260" s="118"/>
      <c r="AA17260" s="118"/>
      <c r="AB17260" s="118"/>
    </row>
    <row r="17261" spans="1:28">
      <c r="A17261" s="113"/>
      <c r="B17261" s="113"/>
      <c r="C17261" s="114"/>
      <c r="D17261" s="115"/>
      <c r="E17261" s="115"/>
      <c r="F17261" s="116"/>
      <c r="G17261" s="116"/>
      <c r="H17261" s="116"/>
      <c r="I17261" s="116"/>
      <c r="J17261" s="117"/>
      <c r="K17261" s="117"/>
      <c r="L17261" s="114"/>
      <c r="M17261" s="114"/>
      <c r="N17261" s="114"/>
      <c r="O17261" s="114"/>
      <c r="P17261" s="118"/>
      <c r="Q17261" s="118"/>
      <c r="R17261" s="118"/>
      <c r="S17261" s="118"/>
      <c r="T17261" s="118"/>
      <c r="U17261" s="118"/>
      <c r="V17261" s="118"/>
      <c r="W17261" s="118"/>
      <c r="X17261" s="118"/>
      <c r="Y17261" s="118"/>
      <c r="Z17261" s="118"/>
      <c r="AA17261" s="118"/>
      <c r="AB17261" s="118"/>
    </row>
    <row r="17262" spans="1:28">
      <c r="A17262" s="113"/>
      <c r="B17262" s="113"/>
      <c r="C17262" s="114"/>
      <c r="D17262" s="115"/>
      <c r="E17262" s="115"/>
      <c r="F17262" s="116"/>
      <c r="G17262" s="116"/>
      <c r="H17262" s="116"/>
      <c r="I17262" s="116"/>
      <c r="J17262" s="117"/>
      <c r="K17262" s="117"/>
      <c r="L17262" s="114"/>
      <c r="M17262" s="114"/>
      <c r="N17262" s="114"/>
      <c r="O17262" s="114"/>
      <c r="P17262" s="118"/>
      <c r="Q17262" s="118"/>
      <c r="R17262" s="118"/>
      <c r="S17262" s="118"/>
      <c r="T17262" s="118"/>
      <c r="U17262" s="118"/>
      <c r="V17262" s="118"/>
      <c r="W17262" s="118"/>
      <c r="X17262" s="118"/>
      <c r="Y17262" s="118"/>
      <c r="Z17262" s="118"/>
      <c r="AA17262" s="118"/>
      <c r="AB17262" s="118"/>
    </row>
    <row r="17263" spans="1:28">
      <c r="A17263" s="113"/>
      <c r="B17263" s="113"/>
      <c r="C17263" s="114"/>
      <c r="D17263" s="115"/>
      <c r="E17263" s="115"/>
      <c r="F17263" s="116"/>
      <c r="G17263" s="116"/>
      <c r="H17263" s="116"/>
      <c r="I17263" s="116"/>
      <c r="J17263" s="117"/>
      <c r="K17263" s="117"/>
      <c r="L17263" s="114"/>
      <c r="M17263" s="114"/>
      <c r="N17263" s="114"/>
      <c r="O17263" s="114"/>
      <c r="P17263" s="118"/>
      <c r="Q17263" s="118"/>
      <c r="R17263" s="118"/>
      <c r="S17263" s="118"/>
      <c r="T17263" s="118"/>
      <c r="U17263" s="118"/>
      <c r="V17263" s="118"/>
      <c r="W17263" s="118"/>
      <c r="X17263" s="118"/>
      <c r="Y17263" s="118"/>
      <c r="Z17263" s="118"/>
      <c r="AA17263" s="118"/>
      <c r="AB17263" s="118"/>
    </row>
    <row r="17264" spans="1:28">
      <c r="A17264" s="113"/>
      <c r="B17264" s="113"/>
      <c r="C17264" s="114"/>
      <c r="D17264" s="115"/>
      <c r="E17264" s="115"/>
      <c r="F17264" s="116"/>
      <c r="G17264" s="116"/>
      <c r="H17264" s="116"/>
      <c r="I17264" s="116"/>
      <c r="J17264" s="117"/>
      <c r="K17264" s="117"/>
      <c r="L17264" s="114"/>
      <c r="M17264" s="114"/>
      <c r="N17264" s="114"/>
      <c r="O17264" s="114"/>
      <c r="P17264" s="118"/>
      <c r="Q17264" s="118"/>
      <c r="R17264" s="118"/>
      <c r="S17264" s="118"/>
      <c r="T17264" s="118"/>
      <c r="U17264" s="118"/>
      <c r="V17264" s="118"/>
      <c r="W17264" s="118"/>
      <c r="X17264" s="118"/>
      <c r="Y17264" s="118"/>
      <c r="Z17264" s="118"/>
      <c r="AA17264" s="118"/>
      <c r="AB17264" s="118"/>
    </row>
    <row r="17265" spans="1:28">
      <c r="A17265" s="113"/>
      <c r="B17265" s="113"/>
      <c r="C17265" s="114"/>
      <c r="D17265" s="115"/>
      <c r="E17265" s="115"/>
      <c r="F17265" s="116"/>
      <c r="G17265" s="116"/>
      <c r="H17265" s="116"/>
      <c r="I17265" s="116"/>
      <c r="J17265" s="117"/>
      <c r="K17265" s="117"/>
      <c r="L17265" s="114"/>
      <c r="M17265" s="114"/>
      <c r="N17265" s="114"/>
      <c r="O17265" s="114"/>
      <c r="P17265" s="118"/>
      <c r="Q17265" s="118"/>
      <c r="R17265" s="118"/>
      <c r="S17265" s="118"/>
      <c r="T17265" s="118"/>
      <c r="U17265" s="118"/>
      <c r="V17265" s="118"/>
      <c r="W17265" s="118"/>
      <c r="X17265" s="118"/>
      <c r="Y17265" s="118"/>
      <c r="Z17265" s="118"/>
      <c r="AA17265" s="118"/>
      <c r="AB17265" s="118"/>
    </row>
    <row r="17266" spans="1:28">
      <c r="A17266" s="113"/>
      <c r="B17266" s="113"/>
      <c r="C17266" s="114"/>
      <c r="D17266" s="115"/>
      <c r="E17266" s="115"/>
      <c r="F17266" s="116"/>
      <c r="G17266" s="116"/>
      <c r="H17266" s="116"/>
      <c r="I17266" s="116"/>
      <c r="J17266" s="117"/>
      <c r="K17266" s="117"/>
      <c r="L17266" s="114"/>
      <c r="M17266" s="114"/>
      <c r="N17266" s="114"/>
      <c r="O17266" s="114"/>
      <c r="P17266" s="118"/>
      <c r="Q17266" s="118"/>
      <c r="R17266" s="118"/>
      <c r="S17266" s="118"/>
      <c r="T17266" s="118"/>
      <c r="U17266" s="118"/>
      <c r="V17266" s="118"/>
      <c r="W17266" s="118"/>
      <c r="X17266" s="118"/>
      <c r="Y17266" s="118"/>
      <c r="Z17266" s="118"/>
      <c r="AA17266" s="118"/>
      <c r="AB17266" s="118"/>
    </row>
    <row r="17267" spans="1:28">
      <c r="A17267" s="113"/>
      <c r="B17267" s="113"/>
      <c r="C17267" s="114"/>
      <c r="D17267" s="115"/>
      <c r="E17267" s="115"/>
      <c r="F17267" s="116"/>
      <c r="G17267" s="116"/>
      <c r="H17267" s="116"/>
      <c r="I17267" s="116"/>
      <c r="J17267" s="117"/>
      <c r="K17267" s="117"/>
      <c r="L17267" s="114"/>
      <c r="M17267" s="114"/>
      <c r="N17267" s="114"/>
      <c r="O17267" s="114"/>
      <c r="P17267" s="118"/>
      <c r="Q17267" s="118"/>
      <c r="R17267" s="118"/>
      <c r="S17267" s="118"/>
      <c r="T17267" s="118"/>
      <c r="U17267" s="118"/>
      <c r="V17267" s="118"/>
      <c r="W17267" s="118"/>
      <c r="X17267" s="118"/>
      <c r="Y17267" s="118"/>
      <c r="Z17267" s="118"/>
      <c r="AA17267" s="118"/>
      <c r="AB17267" s="118"/>
    </row>
    <row r="17268" spans="1:28">
      <c r="A17268" s="113"/>
      <c r="B17268" s="113"/>
      <c r="C17268" s="114"/>
      <c r="D17268" s="115"/>
      <c r="E17268" s="115"/>
      <c r="F17268" s="116"/>
      <c r="G17268" s="116"/>
      <c r="H17268" s="116"/>
      <c r="I17268" s="116"/>
      <c r="J17268" s="117"/>
      <c r="K17268" s="117"/>
      <c r="L17268" s="114"/>
      <c r="M17268" s="114"/>
      <c r="N17268" s="114"/>
      <c r="O17268" s="114"/>
      <c r="P17268" s="118"/>
      <c r="Q17268" s="118"/>
      <c r="R17268" s="118"/>
      <c r="S17268" s="118"/>
      <c r="T17268" s="118"/>
      <c r="U17268" s="118"/>
      <c r="V17268" s="118"/>
      <c r="W17268" s="118"/>
      <c r="X17268" s="118"/>
      <c r="Y17268" s="118"/>
      <c r="Z17268" s="118"/>
      <c r="AA17268" s="118"/>
      <c r="AB17268" s="118"/>
    </row>
    <row r="17269" spans="1:28">
      <c r="A17269" s="113"/>
      <c r="B17269" s="113"/>
      <c r="C17269" s="114"/>
      <c r="D17269" s="115"/>
      <c r="E17269" s="115"/>
      <c r="F17269" s="116"/>
      <c r="G17269" s="116"/>
      <c r="H17269" s="116"/>
      <c r="I17269" s="116"/>
      <c r="J17269" s="117"/>
      <c r="K17269" s="117"/>
      <c r="L17269" s="114"/>
      <c r="M17269" s="114"/>
      <c r="N17269" s="114"/>
      <c r="O17269" s="114"/>
      <c r="P17269" s="118"/>
      <c r="Q17269" s="118"/>
      <c r="R17269" s="118"/>
      <c r="S17269" s="118"/>
      <c r="T17269" s="118"/>
      <c r="U17269" s="118"/>
      <c r="V17269" s="118"/>
      <c r="W17269" s="118"/>
      <c r="X17269" s="118"/>
      <c r="Y17269" s="118"/>
      <c r="Z17269" s="118"/>
      <c r="AA17269" s="118"/>
      <c r="AB17269" s="118"/>
    </row>
    <row r="17270" spans="1:28">
      <c r="A17270" s="113"/>
      <c r="B17270" s="113"/>
      <c r="C17270" s="114"/>
      <c r="D17270" s="115"/>
      <c r="E17270" s="115"/>
      <c r="F17270" s="116"/>
      <c r="G17270" s="116"/>
      <c r="H17270" s="116"/>
      <c r="I17270" s="116"/>
      <c r="J17270" s="117"/>
      <c r="K17270" s="117"/>
      <c r="L17270" s="114"/>
      <c r="M17270" s="114"/>
      <c r="N17270" s="114"/>
      <c r="O17270" s="114"/>
      <c r="P17270" s="118"/>
      <c r="Q17270" s="118"/>
      <c r="R17270" s="118"/>
      <c r="S17270" s="118"/>
      <c r="T17270" s="118"/>
      <c r="U17270" s="118"/>
      <c r="V17270" s="118"/>
      <c r="W17270" s="118"/>
      <c r="X17270" s="118"/>
      <c r="Y17270" s="118"/>
      <c r="Z17270" s="118"/>
      <c r="AA17270" s="118"/>
      <c r="AB17270" s="118"/>
    </row>
    <row r="17271" spans="1:28">
      <c r="A17271" s="113"/>
      <c r="B17271" s="113"/>
      <c r="C17271" s="114"/>
      <c r="D17271" s="115"/>
      <c r="E17271" s="115"/>
      <c r="F17271" s="116"/>
      <c r="G17271" s="116"/>
      <c r="H17271" s="116"/>
      <c r="I17271" s="116"/>
      <c r="J17271" s="117"/>
      <c r="K17271" s="117"/>
      <c r="L17271" s="114"/>
      <c r="M17271" s="114"/>
      <c r="N17271" s="114"/>
      <c r="O17271" s="114"/>
      <c r="P17271" s="118"/>
      <c r="Q17271" s="118"/>
      <c r="R17271" s="118"/>
      <c r="S17271" s="118"/>
      <c r="T17271" s="118"/>
      <c r="U17271" s="118"/>
      <c r="V17271" s="118"/>
      <c r="W17271" s="118"/>
      <c r="X17271" s="118"/>
      <c r="Y17271" s="118"/>
      <c r="Z17271" s="118"/>
      <c r="AA17271" s="118"/>
      <c r="AB17271" s="118"/>
    </row>
    <row r="17272" spans="1:28">
      <c r="A17272" s="113"/>
      <c r="B17272" s="113"/>
      <c r="C17272" s="114"/>
      <c r="D17272" s="115"/>
      <c r="E17272" s="115"/>
      <c r="F17272" s="116"/>
      <c r="G17272" s="116"/>
      <c r="H17272" s="116"/>
      <c r="I17272" s="116"/>
      <c r="J17272" s="117"/>
      <c r="K17272" s="117"/>
      <c r="L17272" s="114"/>
      <c r="M17272" s="114"/>
      <c r="N17272" s="114"/>
      <c r="O17272" s="114"/>
      <c r="P17272" s="118"/>
      <c r="Q17272" s="118"/>
      <c r="R17272" s="118"/>
      <c r="S17272" s="118"/>
      <c r="T17272" s="118"/>
      <c r="U17272" s="118"/>
      <c r="V17272" s="118"/>
      <c r="W17272" s="118"/>
      <c r="X17272" s="118"/>
      <c r="Y17272" s="118"/>
      <c r="Z17272" s="118"/>
      <c r="AA17272" s="118"/>
      <c r="AB17272" s="118"/>
    </row>
    <row r="17273" spans="1:28">
      <c r="A17273" s="113"/>
      <c r="B17273" s="113"/>
      <c r="C17273" s="114"/>
      <c r="D17273" s="115"/>
      <c r="E17273" s="115"/>
      <c r="F17273" s="116"/>
      <c r="G17273" s="116"/>
      <c r="H17273" s="116"/>
      <c r="I17273" s="116"/>
      <c r="J17273" s="117"/>
      <c r="K17273" s="117"/>
      <c r="L17273" s="114"/>
      <c r="M17273" s="114"/>
      <c r="N17273" s="114"/>
      <c r="O17273" s="114"/>
      <c r="P17273" s="118"/>
      <c r="Q17273" s="118"/>
      <c r="R17273" s="118"/>
      <c r="S17273" s="118"/>
      <c r="T17273" s="118"/>
      <c r="U17273" s="118"/>
      <c r="V17273" s="118"/>
      <c r="W17273" s="118"/>
      <c r="X17273" s="118"/>
      <c r="Y17273" s="118"/>
      <c r="Z17273" s="118"/>
      <c r="AA17273" s="118"/>
      <c r="AB17273" s="118"/>
    </row>
    <row r="17274" spans="1:28">
      <c r="A17274" s="113"/>
      <c r="B17274" s="113"/>
      <c r="C17274" s="114"/>
      <c r="D17274" s="115"/>
      <c r="E17274" s="115"/>
      <c r="F17274" s="116"/>
      <c r="G17274" s="116"/>
      <c r="H17274" s="116"/>
      <c r="I17274" s="116"/>
      <c r="J17274" s="117"/>
      <c r="K17274" s="117"/>
      <c r="L17274" s="114"/>
      <c r="M17274" s="114"/>
      <c r="N17274" s="114"/>
      <c r="O17274" s="114"/>
      <c r="P17274" s="118"/>
      <c r="Q17274" s="118"/>
      <c r="R17274" s="118"/>
      <c r="S17274" s="118"/>
      <c r="T17274" s="118"/>
      <c r="U17274" s="118"/>
      <c r="V17274" s="118"/>
      <c r="W17274" s="118"/>
      <c r="X17274" s="118"/>
      <c r="Y17274" s="118"/>
      <c r="Z17274" s="118"/>
      <c r="AA17274" s="118"/>
      <c r="AB17274" s="118"/>
    </row>
    <row r="17275" spans="1:28">
      <c r="A17275" s="113"/>
      <c r="B17275" s="113"/>
      <c r="C17275" s="114"/>
      <c r="D17275" s="115"/>
      <c r="E17275" s="115"/>
      <c r="F17275" s="116"/>
      <c r="G17275" s="116"/>
      <c r="H17275" s="116"/>
      <c r="I17275" s="116"/>
      <c r="J17275" s="117"/>
      <c r="K17275" s="117"/>
      <c r="L17275" s="114"/>
      <c r="M17275" s="114"/>
      <c r="N17275" s="114"/>
      <c r="O17275" s="114"/>
      <c r="P17275" s="118"/>
      <c r="Q17275" s="118"/>
      <c r="R17275" s="118"/>
      <c r="S17275" s="118"/>
      <c r="T17275" s="118"/>
      <c r="U17275" s="118"/>
      <c r="V17275" s="118"/>
      <c r="W17275" s="118"/>
      <c r="X17275" s="118"/>
      <c r="Y17275" s="118"/>
      <c r="Z17275" s="118"/>
      <c r="AA17275" s="118"/>
      <c r="AB17275" s="118"/>
    </row>
    <row r="17276" spans="1:28">
      <c r="A17276" s="113"/>
      <c r="B17276" s="113"/>
      <c r="C17276" s="114"/>
      <c r="D17276" s="115"/>
      <c r="E17276" s="115"/>
      <c r="F17276" s="116"/>
      <c r="G17276" s="116"/>
      <c r="H17276" s="116"/>
      <c r="I17276" s="116"/>
      <c r="J17276" s="117"/>
      <c r="K17276" s="117"/>
      <c r="L17276" s="114"/>
      <c r="M17276" s="114"/>
      <c r="N17276" s="114"/>
      <c r="O17276" s="114"/>
      <c r="P17276" s="118"/>
      <c r="Q17276" s="118"/>
      <c r="R17276" s="118"/>
      <c r="S17276" s="118"/>
      <c r="T17276" s="118"/>
      <c r="U17276" s="118"/>
      <c r="V17276" s="118"/>
      <c r="W17276" s="118"/>
      <c r="X17276" s="118"/>
      <c r="Y17276" s="118"/>
      <c r="Z17276" s="118"/>
      <c r="AA17276" s="118"/>
      <c r="AB17276" s="118"/>
    </row>
    <row r="17277" spans="1:28">
      <c r="A17277" s="113"/>
      <c r="B17277" s="113"/>
      <c r="C17277" s="114"/>
      <c r="D17277" s="115"/>
      <c r="E17277" s="115"/>
      <c r="F17277" s="116"/>
      <c r="G17277" s="116"/>
      <c r="H17277" s="116"/>
      <c r="I17277" s="116"/>
      <c r="J17277" s="117"/>
      <c r="K17277" s="117"/>
      <c r="L17277" s="114"/>
      <c r="M17277" s="114"/>
      <c r="N17277" s="114"/>
      <c r="O17277" s="114"/>
      <c r="P17277" s="118"/>
      <c r="Q17277" s="118"/>
      <c r="R17277" s="118"/>
      <c r="S17277" s="118"/>
      <c r="T17277" s="118"/>
      <c r="U17277" s="118"/>
      <c r="V17277" s="118"/>
      <c r="W17277" s="118"/>
      <c r="X17277" s="118"/>
      <c r="Y17277" s="118"/>
      <c r="Z17277" s="118"/>
      <c r="AA17277" s="118"/>
      <c r="AB17277" s="118"/>
    </row>
    <row r="17278" spans="1:28">
      <c r="A17278" s="113"/>
      <c r="B17278" s="113"/>
      <c r="C17278" s="114"/>
      <c r="D17278" s="115"/>
      <c r="E17278" s="115"/>
      <c r="F17278" s="116"/>
      <c r="G17278" s="116"/>
      <c r="H17278" s="116"/>
      <c r="I17278" s="116"/>
      <c r="J17278" s="117"/>
      <c r="K17278" s="117"/>
      <c r="L17278" s="114"/>
      <c r="M17278" s="114"/>
      <c r="N17278" s="114"/>
      <c r="O17278" s="114"/>
      <c r="P17278" s="118"/>
      <c r="Q17278" s="118"/>
      <c r="R17278" s="118"/>
      <c r="S17278" s="118"/>
      <c r="T17278" s="118"/>
      <c r="U17278" s="118"/>
      <c r="V17278" s="118"/>
      <c r="W17278" s="118"/>
      <c r="X17278" s="118"/>
      <c r="Y17278" s="118"/>
      <c r="Z17278" s="118"/>
      <c r="AA17278" s="118"/>
      <c r="AB17278" s="118"/>
    </row>
    <row r="17279" spans="1:28">
      <c r="A17279" s="113"/>
      <c r="B17279" s="113"/>
      <c r="C17279" s="114"/>
      <c r="D17279" s="115"/>
      <c r="E17279" s="115"/>
      <c r="F17279" s="116"/>
      <c r="G17279" s="116"/>
      <c r="H17279" s="116"/>
      <c r="I17279" s="116"/>
      <c r="J17279" s="117"/>
      <c r="K17279" s="117"/>
      <c r="L17279" s="114"/>
      <c r="M17279" s="114"/>
      <c r="N17279" s="114"/>
      <c r="O17279" s="114"/>
      <c r="P17279" s="118"/>
      <c r="Q17279" s="118"/>
      <c r="R17279" s="118"/>
      <c r="S17279" s="118"/>
      <c r="T17279" s="118"/>
      <c r="U17279" s="118"/>
      <c r="V17279" s="118"/>
      <c r="W17279" s="118"/>
      <c r="X17279" s="118"/>
      <c r="Y17279" s="118"/>
      <c r="Z17279" s="118"/>
      <c r="AA17279" s="118"/>
      <c r="AB17279" s="118"/>
    </row>
    <row r="17280" spans="1:28">
      <c r="A17280" s="113"/>
      <c r="B17280" s="113"/>
      <c r="C17280" s="114"/>
      <c r="D17280" s="115"/>
      <c r="E17280" s="115"/>
      <c r="F17280" s="116"/>
      <c r="G17280" s="116"/>
      <c r="H17280" s="116"/>
      <c r="I17280" s="116"/>
      <c r="J17280" s="117"/>
      <c r="K17280" s="117"/>
      <c r="L17280" s="114"/>
      <c r="M17280" s="114"/>
      <c r="N17280" s="114"/>
      <c r="O17280" s="114"/>
      <c r="P17280" s="118"/>
      <c r="Q17280" s="118"/>
      <c r="R17280" s="118"/>
      <c r="S17280" s="118"/>
      <c r="T17280" s="118"/>
      <c r="U17280" s="118"/>
      <c r="V17280" s="118"/>
      <c r="W17280" s="118"/>
      <c r="X17280" s="118"/>
      <c r="Y17280" s="118"/>
      <c r="Z17280" s="118"/>
      <c r="AA17280" s="118"/>
      <c r="AB17280" s="118"/>
    </row>
    <row r="17281" spans="1:28">
      <c r="A17281" s="113"/>
      <c r="B17281" s="113"/>
      <c r="C17281" s="114"/>
      <c r="D17281" s="115"/>
      <c r="E17281" s="115"/>
      <c r="F17281" s="116"/>
      <c r="G17281" s="116"/>
      <c r="H17281" s="116"/>
      <c r="I17281" s="116"/>
      <c r="J17281" s="117"/>
      <c r="K17281" s="117"/>
      <c r="L17281" s="114"/>
      <c r="M17281" s="114"/>
      <c r="N17281" s="114"/>
      <c r="O17281" s="114"/>
      <c r="P17281" s="118"/>
      <c r="Q17281" s="118"/>
      <c r="R17281" s="118"/>
      <c r="S17281" s="118"/>
      <c r="T17281" s="118"/>
      <c r="U17281" s="118"/>
      <c r="V17281" s="118"/>
      <c r="W17281" s="118"/>
      <c r="X17281" s="118"/>
      <c r="Y17281" s="118"/>
      <c r="Z17281" s="118"/>
      <c r="AA17281" s="118"/>
      <c r="AB17281" s="118"/>
    </row>
    <row r="17282" spans="1:28">
      <c r="A17282" s="113"/>
      <c r="B17282" s="113"/>
      <c r="C17282" s="114"/>
      <c r="D17282" s="115"/>
      <c r="E17282" s="115"/>
      <c r="F17282" s="116"/>
      <c r="G17282" s="116"/>
      <c r="H17282" s="116"/>
      <c r="I17282" s="116"/>
      <c r="J17282" s="117"/>
      <c r="K17282" s="117"/>
      <c r="L17282" s="114"/>
      <c r="M17282" s="114"/>
      <c r="N17282" s="114"/>
      <c r="O17282" s="114"/>
      <c r="P17282" s="118"/>
      <c r="Q17282" s="118"/>
      <c r="R17282" s="118"/>
      <c r="S17282" s="118"/>
      <c r="T17282" s="118"/>
      <c r="U17282" s="118"/>
      <c r="V17282" s="118"/>
      <c r="W17282" s="118"/>
      <c r="X17282" s="118"/>
      <c r="Y17282" s="118"/>
      <c r="Z17282" s="118"/>
      <c r="AA17282" s="118"/>
      <c r="AB17282" s="118"/>
    </row>
    <row r="17283" spans="1:28">
      <c r="A17283" s="113"/>
      <c r="B17283" s="113"/>
      <c r="C17283" s="114"/>
      <c r="D17283" s="115"/>
      <c r="E17283" s="115"/>
      <c r="F17283" s="116"/>
      <c r="G17283" s="116"/>
      <c r="H17283" s="116"/>
      <c r="I17283" s="116"/>
      <c r="J17283" s="117"/>
      <c r="K17283" s="117"/>
      <c r="L17283" s="114"/>
      <c r="M17283" s="114"/>
      <c r="N17283" s="114"/>
      <c r="O17283" s="114"/>
      <c r="P17283" s="118"/>
      <c r="Q17283" s="118"/>
      <c r="R17283" s="118"/>
      <c r="S17283" s="118"/>
      <c r="T17283" s="118"/>
      <c r="U17283" s="118"/>
      <c r="V17283" s="118"/>
      <c r="W17283" s="118"/>
      <c r="X17283" s="118"/>
      <c r="Y17283" s="118"/>
      <c r="Z17283" s="118"/>
      <c r="AA17283" s="118"/>
      <c r="AB17283" s="118"/>
    </row>
    <row r="17284" spans="1:28">
      <c r="A17284" s="113"/>
      <c r="B17284" s="113"/>
      <c r="C17284" s="114"/>
      <c r="D17284" s="115"/>
      <c r="E17284" s="115"/>
      <c r="F17284" s="116"/>
      <c r="G17284" s="116"/>
      <c r="H17284" s="116"/>
      <c r="I17284" s="116"/>
      <c r="J17284" s="117"/>
      <c r="K17284" s="117"/>
      <c r="L17284" s="114"/>
      <c r="M17284" s="114"/>
      <c r="N17284" s="114"/>
      <c r="O17284" s="114"/>
      <c r="P17284" s="118"/>
      <c r="Q17284" s="118"/>
      <c r="R17284" s="118"/>
      <c r="S17284" s="118"/>
      <c r="T17284" s="118"/>
      <c r="U17284" s="118"/>
      <c r="V17284" s="118"/>
      <c r="W17284" s="118"/>
      <c r="X17284" s="118"/>
      <c r="Y17284" s="118"/>
      <c r="Z17284" s="118"/>
      <c r="AA17284" s="118"/>
      <c r="AB17284" s="118"/>
    </row>
    <row r="17285" spans="1:28">
      <c r="A17285" s="113"/>
      <c r="B17285" s="113"/>
      <c r="C17285" s="114"/>
      <c r="D17285" s="115"/>
      <c r="E17285" s="115"/>
      <c r="F17285" s="116"/>
      <c r="G17285" s="116"/>
      <c r="H17285" s="116"/>
      <c r="I17285" s="116"/>
      <c r="J17285" s="117"/>
      <c r="K17285" s="117"/>
      <c r="L17285" s="114"/>
      <c r="M17285" s="114"/>
      <c r="N17285" s="114"/>
      <c r="O17285" s="114"/>
      <c r="P17285" s="118"/>
      <c r="Q17285" s="118"/>
      <c r="R17285" s="118"/>
      <c r="S17285" s="118"/>
      <c r="T17285" s="118"/>
      <c r="U17285" s="118"/>
      <c r="V17285" s="118"/>
      <c r="W17285" s="118"/>
      <c r="X17285" s="118"/>
      <c r="Y17285" s="118"/>
      <c r="Z17285" s="118"/>
      <c r="AA17285" s="118"/>
      <c r="AB17285" s="118"/>
    </row>
    <row r="17286" spans="1:28">
      <c r="A17286" s="113"/>
      <c r="B17286" s="113"/>
      <c r="C17286" s="114"/>
      <c r="D17286" s="115"/>
      <c r="E17286" s="115"/>
      <c r="F17286" s="116"/>
      <c r="G17286" s="116"/>
      <c r="H17286" s="116"/>
      <c r="I17286" s="116"/>
      <c r="J17286" s="117"/>
      <c r="K17286" s="117"/>
      <c r="L17286" s="114"/>
      <c r="M17286" s="114"/>
      <c r="N17286" s="114"/>
      <c r="O17286" s="114"/>
      <c r="P17286" s="118"/>
      <c r="Q17286" s="118"/>
      <c r="R17286" s="118"/>
      <c r="S17286" s="118"/>
      <c r="T17286" s="118"/>
      <c r="U17286" s="118"/>
      <c r="V17286" s="118"/>
      <c r="W17286" s="118"/>
      <c r="X17286" s="118"/>
      <c r="Y17286" s="118"/>
      <c r="Z17286" s="118"/>
      <c r="AA17286" s="118"/>
      <c r="AB17286" s="118"/>
    </row>
    <row r="17287" spans="1:28">
      <c r="A17287" s="113"/>
      <c r="B17287" s="113"/>
      <c r="C17287" s="114"/>
      <c r="D17287" s="115"/>
      <c r="E17287" s="115"/>
      <c r="F17287" s="116"/>
      <c r="G17287" s="116"/>
      <c r="H17287" s="116"/>
      <c r="I17287" s="116"/>
      <c r="J17287" s="117"/>
      <c r="K17287" s="117"/>
      <c r="L17287" s="114"/>
      <c r="M17287" s="114"/>
      <c r="N17287" s="114"/>
      <c r="O17287" s="114"/>
      <c r="P17287" s="118"/>
      <c r="Q17287" s="118"/>
      <c r="R17287" s="118"/>
      <c r="S17287" s="118"/>
      <c r="T17287" s="118"/>
      <c r="U17287" s="118"/>
      <c r="V17287" s="118"/>
      <c r="W17287" s="118"/>
      <c r="X17287" s="118"/>
      <c r="Y17287" s="118"/>
      <c r="Z17287" s="118"/>
      <c r="AA17287" s="118"/>
      <c r="AB17287" s="118"/>
    </row>
    <row r="17288" spans="1:28">
      <c r="A17288" s="113"/>
      <c r="B17288" s="113"/>
      <c r="C17288" s="114"/>
      <c r="D17288" s="115"/>
      <c r="E17288" s="115"/>
      <c r="F17288" s="116"/>
      <c r="G17288" s="116"/>
      <c r="H17288" s="116"/>
      <c r="I17288" s="116"/>
      <c r="J17288" s="117"/>
      <c r="K17288" s="117"/>
      <c r="L17288" s="114"/>
      <c r="M17288" s="114"/>
      <c r="N17288" s="114"/>
      <c r="O17288" s="114"/>
      <c r="P17288" s="118"/>
      <c r="Q17288" s="118"/>
      <c r="R17288" s="118"/>
      <c r="S17288" s="118"/>
      <c r="T17288" s="118"/>
      <c r="U17288" s="118"/>
      <c r="V17288" s="118"/>
      <c r="W17288" s="118"/>
      <c r="X17288" s="118"/>
      <c r="Y17288" s="118"/>
      <c r="Z17288" s="118"/>
      <c r="AA17288" s="118"/>
      <c r="AB17288" s="118"/>
    </row>
    <row r="17289" spans="1:28">
      <c r="A17289" s="113"/>
      <c r="B17289" s="113"/>
      <c r="C17289" s="114"/>
      <c r="D17289" s="115"/>
      <c r="E17289" s="115"/>
      <c r="F17289" s="116"/>
      <c r="G17289" s="116"/>
      <c r="H17289" s="116"/>
      <c r="I17289" s="116"/>
      <c r="J17289" s="117"/>
      <c r="K17289" s="117"/>
      <c r="L17289" s="114"/>
      <c r="M17289" s="114"/>
      <c r="N17289" s="114"/>
      <c r="O17289" s="114"/>
      <c r="P17289" s="118"/>
      <c r="Q17289" s="118"/>
      <c r="R17289" s="118"/>
      <c r="S17289" s="118"/>
      <c r="T17289" s="118"/>
      <c r="U17289" s="118"/>
      <c r="V17289" s="118"/>
      <c r="W17289" s="118"/>
      <c r="X17289" s="118"/>
      <c r="Y17289" s="118"/>
      <c r="Z17289" s="118"/>
      <c r="AA17289" s="118"/>
      <c r="AB17289" s="118"/>
    </row>
    <row r="17290" spans="1:28">
      <c r="A17290" s="113"/>
      <c r="B17290" s="113"/>
      <c r="C17290" s="114"/>
      <c r="D17290" s="115"/>
      <c r="E17290" s="115"/>
      <c r="F17290" s="116"/>
      <c r="G17290" s="116"/>
      <c r="H17290" s="116"/>
      <c r="I17290" s="116"/>
      <c r="J17290" s="117"/>
      <c r="K17290" s="117"/>
      <c r="L17290" s="114"/>
      <c r="M17290" s="114"/>
      <c r="N17290" s="114"/>
      <c r="O17290" s="114"/>
      <c r="P17290" s="118"/>
      <c r="Q17290" s="118"/>
      <c r="R17290" s="118"/>
      <c r="S17290" s="118"/>
      <c r="T17290" s="118"/>
      <c r="U17290" s="118"/>
      <c r="V17290" s="118"/>
      <c r="W17290" s="118"/>
      <c r="X17290" s="118"/>
      <c r="Y17290" s="118"/>
      <c r="Z17290" s="118"/>
      <c r="AA17290" s="118"/>
      <c r="AB17290" s="118"/>
    </row>
    <row r="17291" spans="1:28">
      <c r="A17291" s="113"/>
      <c r="B17291" s="113"/>
      <c r="C17291" s="114"/>
      <c r="D17291" s="115"/>
      <c r="E17291" s="115"/>
      <c r="F17291" s="116"/>
      <c r="G17291" s="116"/>
      <c r="H17291" s="116"/>
      <c r="I17291" s="116"/>
      <c r="J17291" s="117"/>
      <c r="K17291" s="117"/>
      <c r="L17291" s="114"/>
      <c r="M17291" s="114"/>
      <c r="N17291" s="114"/>
      <c r="O17291" s="114"/>
      <c r="P17291" s="118"/>
      <c r="Q17291" s="118"/>
      <c r="R17291" s="118"/>
      <c r="S17291" s="118"/>
      <c r="T17291" s="118"/>
      <c r="U17291" s="118"/>
      <c r="V17291" s="118"/>
      <c r="W17291" s="118"/>
      <c r="X17291" s="118"/>
      <c r="Y17291" s="118"/>
      <c r="Z17291" s="118"/>
      <c r="AA17291" s="118"/>
      <c r="AB17291" s="118"/>
    </row>
    <row r="17292" spans="1:28">
      <c r="A17292" s="113"/>
      <c r="B17292" s="113"/>
      <c r="C17292" s="114"/>
      <c r="D17292" s="115"/>
      <c r="E17292" s="115"/>
      <c r="F17292" s="116"/>
      <c r="G17292" s="116"/>
      <c r="H17292" s="116"/>
      <c r="I17292" s="116"/>
      <c r="J17292" s="117"/>
      <c r="K17292" s="117"/>
      <c r="L17292" s="114"/>
      <c r="M17292" s="114"/>
      <c r="N17292" s="114"/>
      <c r="O17292" s="114"/>
      <c r="P17292" s="118"/>
      <c r="Q17292" s="118"/>
      <c r="R17292" s="118"/>
      <c r="S17292" s="118"/>
      <c r="T17292" s="118"/>
      <c r="U17292" s="118"/>
      <c r="V17292" s="118"/>
      <c r="W17292" s="118"/>
      <c r="X17292" s="118"/>
      <c r="Y17292" s="118"/>
      <c r="Z17292" s="118"/>
      <c r="AA17292" s="118"/>
      <c r="AB17292" s="118"/>
    </row>
    <row r="17293" spans="1:28">
      <c r="A17293" s="113"/>
      <c r="B17293" s="113"/>
      <c r="C17293" s="114"/>
      <c r="D17293" s="115"/>
      <c r="E17293" s="115"/>
      <c r="F17293" s="116"/>
      <c r="G17293" s="116"/>
      <c r="H17293" s="116"/>
      <c r="I17293" s="116"/>
      <c r="J17293" s="117"/>
      <c r="K17293" s="117"/>
      <c r="L17293" s="114"/>
      <c r="M17293" s="114"/>
      <c r="N17293" s="114"/>
      <c r="O17293" s="114"/>
      <c r="P17293" s="118"/>
      <c r="Q17293" s="118"/>
      <c r="R17293" s="118"/>
      <c r="S17293" s="118"/>
      <c r="T17293" s="118"/>
      <c r="U17293" s="118"/>
      <c r="V17293" s="118"/>
      <c r="W17293" s="118"/>
      <c r="X17293" s="118"/>
      <c r="Y17293" s="118"/>
      <c r="Z17293" s="118"/>
      <c r="AA17293" s="118"/>
      <c r="AB17293" s="118"/>
    </row>
    <row r="17294" spans="1:28">
      <c r="A17294" s="113"/>
      <c r="B17294" s="113"/>
      <c r="C17294" s="114"/>
      <c r="D17294" s="115"/>
      <c r="E17294" s="115"/>
      <c r="F17294" s="116"/>
      <c r="G17294" s="116"/>
      <c r="H17294" s="116"/>
      <c r="I17294" s="116"/>
      <c r="J17294" s="117"/>
      <c r="K17294" s="117"/>
      <c r="L17294" s="114"/>
      <c r="M17294" s="114"/>
      <c r="N17294" s="114"/>
      <c r="O17294" s="114"/>
      <c r="P17294" s="118"/>
      <c r="Q17294" s="118"/>
      <c r="R17294" s="118"/>
      <c r="S17294" s="118"/>
      <c r="T17294" s="118"/>
      <c r="U17294" s="118"/>
      <c r="V17294" s="118"/>
      <c r="W17294" s="118"/>
      <c r="X17294" s="118"/>
      <c r="Y17294" s="118"/>
      <c r="Z17294" s="118"/>
      <c r="AA17294" s="118"/>
      <c r="AB17294" s="118"/>
    </row>
    <row r="17295" spans="1:28">
      <c r="A17295" s="113"/>
      <c r="B17295" s="113"/>
      <c r="C17295" s="114"/>
      <c r="D17295" s="115"/>
      <c r="E17295" s="115"/>
      <c r="F17295" s="116"/>
      <c r="G17295" s="116"/>
      <c r="H17295" s="116"/>
      <c r="I17295" s="116"/>
      <c r="J17295" s="117"/>
      <c r="K17295" s="117"/>
      <c r="L17295" s="114"/>
      <c r="M17295" s="114"/>
      <c r="N17295" s="114"/>
      <c r="O17295" s="114"/>
      <c r="P17295" s="118"/>
      <c r="Q17295" s="118"/>
      <c r="R17295" s="118"/>
      <c r="S17295" s="118"/>
      <c r="T17295" s="118"/>
      <c r="U17295" s="118"/>
      <c r="V17295" s="118"/>
      <c r="W17295" s="118"/>
      <c r="X17295" s="118"/>
      <c r="Y17295" s="118"/>
      <c r="Z17295" s="118"/>
      <c r="AA17295" s="118"/>
      <c r="AB17295" s="118"/>
    </row>
    <row r="17296" spans="1:28">
      <c r="A17296" s="113"/>
      <c r="B17296" s="113"/>
      <c r="C17296" s="114"/>
      <c r="D17296" s="115"/>
      <c r="E17296" s="115"/>
      <c r="F17296" s="116"/>
      <c r="G17296" s="116"/>
      <c r="H17296" s="116"/>
      <c r="I17296" s="116"/>
      <c r="J17296" s="117"/>
      <c r="K17296" s="117"/>
      <c r="L17296" s="114"/>
      <c r="M17296" s="114"/>
      <c r="N17296" s="114"/>
      <c r="O17296" s="114"/>
      <c r="P17296" s="118"/>
      <c r="Q17296" s="118"/>
      <c r="R17296" s="118"/>
      <c r="S17296" s="118"/>
      <c r="T17296" s="118"/>
      <c r="U17296" s="118"/>
      <c r="V17296" s="118"/>
      <c r="W17296" s="118"/>
      <c r="X17296" s="118"/>
      <c r="Y17296" s="118"/>
      <c r="Z17296" s="118"/>
      <c r="AA17296" s="118"/>
      <c r="AB17296" s="118"/>
    </row>
    <row r="17297" spans="1:28">
      <c r="A17297" s="113"/>
      <c r="B17297" s="113"/>
      <c r="C17297" s="114"/>
      <c r="D17297" s="115"/>
      <c r="E17297" s="115"/>
      <c r="F17297" s="116"/>
      <c r="G17297" s="116"/>
      <c r="H17297" s="116"/>
      <c r="I17297" s="116"/>
      <c r="J17297" s="117"/>
      <c r="K17297" s="117"/>
      <c r="L17297" s="114"/>
      <c r="M17297" s="114"/>
      <c r="N17297" s="114"/>
      <c r="O17297" s="114"/>
      <c r="P17297" s="118"/>
      <c r="Q17297" s="118"/>
      <c r="R17297" s="118"/>
      <c r="S17297" s="118"/>
      <c r="T17297" s="118"/>
      <c r="U17297" s="118"/>
      <c r="V17297" s="118"/>
      <c r="W17297" s="118"/>
      <c r="X17297" s="118"/>
      <c r="Y17297" s="118"/>
      <c r="Z17297" s="118"/>
      <c r="AA17297" s="118"/>
      <c r="AB17297" s="118"/>
    </row>
    <row r="17298" spans="1:28">
      <c r="A17298" s="113"/>
      <c r="B17298" s="113"/>
      <c r="C17298" s="114"/>
      <c r="D17298" s="115"/>
      <c r="E17298" s="115"/>
      <c r="F17298" s="116"/>
      <c r="G17298" s="116"/>
      <c r="H17298" s="116"/>
      <c r="I17298" s="116"/>
      <c r="J17298" s="117"/>
      <c r="K17298" s="117"/>
      <c r="L17298" s="114"/>
      <c r="M17298" s="114"/>
      <c r="N17298" s="114"/>
      <c r="O17298" s="114"/>
      <c r="P17298" s="118"/>
      <c r="Q17298" s="118"/>
      <c r="R17298" s="118"/>
      <c r="S17298" s="118"/>
      <c r="T17298" s="118"/>
      <c r="U17298" s="118"/>
      <c r="V17298" s="118"/>
      <c r="W17298" s="118"/>
      <c r="X17298" s="118"/>
      <c r="Y17298" s="118"/>
      <c r="Z17298" s="118"/>
      <c r="AA17298" s="118"/>
      <c r="AB17298" s="118"/>
    </row>
    <row r="17299" spans="1:28">
      <c r="A17299" s="113"/>
      <c r="B17299" s="113"/>
      <c r="C17299" s="114"/>
      <c r="D17299" s="115"/>
      <c r="E17299" s="115"/>
      <c r="F17299" s="116"/>
      <c r="G17299" s="116"/>
      <c r="H17299" s="116"/>
      <c r="I17299" s="116"/>
      <c r="J17299" s="117"/>
      <c r="K17299" s="117"/>
      <c r="L17299" s="114"/>
      <c r="M17299" s="114"/>
      <c r="N17299" s="114"/>
      <c r="O17299" s="114"/>
      <c r="P17299" s="118"/>
      <c r="Q17299" s="118"/>
      <c r="R17299" s="118"/>
      <c r="S17299" s="118"/>
      <c r="T17299" s="118"/>
      <c r="U17299" s="118"/>
      <c r="V17299" s="118"/>
      <c r="W17299" s="118"/>
      <c r="X17299" s="118"/>
      <c r="Y17299" s="118"/>
      <c r="Z17299" s="118"/>
      <c r="AA17299" s="118"/>
      <c r="AB17299" s="118"/>
    </row>
    <row r="17300" spans="1:28">
      <c r="A17300" s="113"/>
      <c r="B17300" s="113"/>
      <c r="C17300" s="114"/>
      <c r="D17300" s="115"/>
      <c r="E17300" s="115"/>
      <c r="F17300" s="116"/>
      <c r="G17300" s="116"/>
      <c r="H17300" s="116"/>
      <c r="I17300" s="116"/>
      <c r="J17300" s="117"/>
      <c r="K17300" s="117"/>
      <c r="L17300" s="114"/>
      <c r="M17300" s="114"/>
      <c r="N17300" s="114"/>
      <c r="O17300" s="114"/>
      <c r="P17300" s="118"/>
      <c r="Q17300" s="118"/>
      <c r="R17300" s="118"/>
      <c r="S17300" s="118"/>
      <c r="T17300" s="118"/>
      <c r="U17300" s="118"/>
      <c r="V17300" s="118"/>
      <c r="W17300" s="118"/>
      <c r="X17300" s="118"/>
      <c r="Y17300" s="118"/>
      <c r="Z17300" s="118"/>
      <c r="AA17300" s="118"/>
      <c r="AB17300" s="118"/>
    </row>
    <row r="17301" spans="1:28">
      <c r="A17301" s="113"/>
      <c r="B17301" s="113"/>
      <c r="C17301" s="114"/>
      <c r="D17301" s="115"/>
      <c r="E17301" s="115"/>
      <c r="F17301" s="116"/>
      <c r="G17301" s="116"/>
      <c r="H17301" s="116"/>
      <c r="I17301" s="116"/>
      <c r="J17301" s="117"/>
      <c r="K17301" s="117"/>
      <c r="L17301" s="114"/>
      <c r="M17301" s="114"/>
      <c r="N17301" s="114"/>
      <c r="O17301" s="114"/>
      <c r="P17301" s="118"/>
      <c r="Q17301" s="118"/>
      <c r="R17301" s="118"/>
      <c r="S17301" s="118"/>
      <c r="T17301" s="118"/>
      <c r="U17301" s="118"/>
      <c r="V17301" s="118"/>
      <c r="W17301" s="118"/>
      <c r="X17301" s="118"/>
      <c r="Y17301" s="118"/>
      <c r="Z17301" s="118"/>
      <c r="AA17301" s="118"/>
      <c r="AB17301" s="118"/>
    </row>
    <row r="17302" spans="1:28">
      <c r="A17302" s="113"/>
      <c r="B17302" s="113"/>
      <c r="C17302" s="114"/>
      <c r="D17302" s="115"/>
      <c r="E17302" s="115"/>
      <c r="F17302" s="116"/>
      <c r="G17302" s="116"/>
      <c r="H17302" s="116"/>
      <c r="I17302" s="116"/>
      <c r="J17302" s="117"/>
      <c r="K17302" s="117"/>
      <c r="L17302" s="114"/>
      <c r="M17302" s="114"/>
      <c r="N17302" s="114"/>
      <c r="O17302" s="114"/>
      <c r="P17302" s="118"/>
      <c r="Q17302" s="118"/>
      <c r="R17302" s="118"/>
      <c r="S17302" s="118"/>
      <c r="T17302" s="118"/>
      <c r="U17302" s="118"/>
      <c r="V17302" s="118"/>
      <c r="W17302" s="118"/>
      <c r="X17302" s="118"/>
      <c r="Y17302" s="118"/>
      <c r="Z17302" s="118"/>
      <c r="AA17302" s="118"/>
      <c r="AB17302" s="118"/>
    </row>
    <row r="17303" spans="1:28">
      <c r="A17303" s="113"/>
      <c r="B17303" s="113"/>
      <c r="C17303" s="114"/>
      <c r="D17303" s="115"/>
      <c r="E17303" s="115"/>
      <c r="F17303" s="116"/>
      <c r="G17303" s="116"/>
      <c r="H17303" s="116"/>
      <c r="I17303" s="116"/>
      <c r="J17303" s="117"/>
      <c r="K17303" s="117"/>
      <c r="L17303" s="114"/>
      <c r="M17303" s="114"/>
      <c r="N17303" s="114"/>
      <c r="O17303" s="114"/>
      <c r="P17303" s="118"/>
      <c r="Q17303" s="118"/>
      <c r="R17303" s="118"/>
      <c r="S17303" s="118"/>
      <c r="T17303" s="118"/>
      <c r="U17303" s="118"/>
      <c r="V17303" s="118"/>
      <c r="W17303" s="118"/>
      <c r="X17303" s="118"/>
      <c r="Y17303" s="118"/>
      <c r="Z17303" s="118"/>
      <c r="AA17303" s="118"/>
      <c r="AB17303" s="118"/>
    </row>
    <row r="17304" spans="1:28">
      <c r="A17304" s="113"/>
      <c r="B17304" s="113"/>
      <c r="C17304" s="114"/>
      <c r="D17304" s="115"/>
      <c r="E17304" s="115"/>
      <c r="F17304" s="116"/>
      <c r="G17304" s="116"/>
      <c r="H17304" s="116"/>
      <c r="I17304" s="116"/>
      <c r="J17304" s="117"/>
      <c r="K17304" s="117"/>
      <c r="L17304" s="114"/>
      <c r="M17304" s="114"/>
      <c r="N17304" s="114"/>
      <c r="O17304" s="114"/>
      <c r="P17304" s="118"/>
      <c r="Q17304" s="118"/>
      <c r="R17304" s="118"/>
      <c r="S17304" s="118"/>
      <c r="T17304" s="118"/>
      <c r="U17304" s="118"/>
      <c r="V17304" s="118"/>
      <c r="W17304" s="118"/>
      <c r="X17304" s="118"/>
      <c r="Y17304" s="118"/>
      <c r="Z17304" s="118"/>
      <c r="AA17304" s="118"/>
      <c r="AB17304" s="118"/>
    </row>
    <row r="17305" spans="1:28">
      <c r="A17305" s="113"/>
      <c r="B17305" s="113"/>
      <c r="C17305" s="114"/>
      <c r="D17305" s="115"/>
      <c r="E17305" s="115"/>
      <c r="F17305" s="116"/>
      <c r="G17305" s="116"/>
      <c r="H17305" s="116"/>
      <c r="I17305" s="116"/>
      <c r="J17305" s="117"/>
      <c r="K17305" s="117"/>
      <c r="L17305" s="114"/>
      <c r="M17305" s="114"/>
      <c r="N17305" s="114"/>
      <c r="O17305" s="114"/>
      <c r="P17305" s="118"/>
      <c r="Q17305" s="118"/>
      <c r="R17305" s="118"/>
      <c r="S17305" s="118"/>
      <c r="T17305" s="118"/>
      <c r="U17305" s="118"/>
      <c r="V17305" s="118"/>
      <c r="W17305" s="118"/>
      <c r="X17305" s="118"/>
      <c r="Y17305" s="118"/>
      <c r="Z17305" s="118"/>
      <c r="AA17305" s="118"/>
      <c r="AB17305" s="118"/>
    </row>
    <row r="17306" spans="1:28">
      <c r="A17306" s="113"/>
      <c r="B17306" s="113"/>
      <c r="C17306" s="114"/>
      <c r="D17306" s="115"/>
      <c r="E17306" s="115"/>
      <c r="F17306" s="116"/>
      <c r="G17306" s="116"/>
      <c r="H17306" s="116"/>
      <c r="I17306" s="116"/>
      <c r="J17306" s="117"/>
      <c r="K17306" s="117"/>
      <c r="L17306" s="114"/>
      <c r="M17306" s="114"/>
      <c r="N17306" s="114"/>
      <c r="O17306" s="114"/>
      <c r="P17306" s="118"/>
      <c r="Q17306" s="118"/>
      <c r="R17306" s="118"/>
      <c r="S17306" s="118"/>
      <c r="T17306" s="118"/>
      <c r="U17306" s="118"/>
      <c r="V17306" s="118"/>
      <c r="W17306" s="118"/>
      <c r="X17306" s="118"/>
      <c r="Y17306" s="118"/>
      <c r="Z17306" s="118"/>
      <c r="AA17306" s="118"/>
      <c r="AB17306" s="118"/>
    </row>
    <row r="17307" spans="1:28">
      <c r="A17307" s="113"/>
      <c r="B17307" s="113"/>
      <c r="C17307" s="114"/>
      <c r="D17307" s="115"/>
      <c r="E17307" s="115"/>
      <c r="F17307" s="116"/>
      <c r="G17307" s="116"/>
      <c r="H17307" s="116"/>
      <c r="I17307" s="116"/>
      <c r="J17307" s="117"/>
      <c r="K17307" s="117"/>
      <c r="L17307" s="114"/>
      <c r="M17307" s="114"/>
      <c r="N17307" s="114"/>
      <c r="O17307" s="114"/>
      <c r="P17307" s="118"/>
      <c r="Q17307" s="118"/>
      <c r="R17307" s="118"/>
      <c r="S17307" s="118"/>
      <c r="T17307" s="118"/>
      <c r="U17307" s="118"/>
      <c r="V17307" s="118"/>
      <c r="W17307" s="118"/>
      <c r="X17307" s="118"/>
      <c r="Y17307" s="118"/>
      <c r="Z17307" s="118"/>
      <c r="AA17307" s="118"/>
      <c r="AB17307" s="118"/>
    </row>
    <row r="17308" spans="1:28">
      <c r="A17308" s="113"/>
      <c r="B17308" s="113"/>
      <c r="C17308" s="114"/>
      <c r="D17308" s="115"/>
      <c r="E17308" s="115"/>
      <c r="F17308" s="116"/>
      <c r="G17308" s="116"/>
      <c r="H17308" s="116"/>
      <c r="I17308" s="116"/>
      <c r="J17308" s="117"/>
      <c r="K17308" s="117"/>
      <c r="L17308" s="114"/>
      <c r="M17308" s="114"/>
      <c r="N17308" s="114"/>
      <c r="O17308" s="114"/>
      <c r="P17308" s="118"/>
      <c r="Q17308" s="118"/>
      <c r="R17308" s="118"/>
      <c r="S17308" s="118"/>
      <c r="T17308" s="118"/>
      <c r="U17308" s="118"/>
      <c r="V17308" s="118"/>
      <c r="W17308" s="118"/>
      <c r="X17308" s="118"/>
      <c r="Y17308" s="118"/>
      <c r="Z17308" s="118"/>
      <c r="AA17308" s="118"/>
      <c r="AB17308" s="118"/>
    </row>
    <row r="17309" spans="1:28">
      <c r="A17309" s="113"/>
      <c r="B17309" s="113"/>
      <c r="C17309" s="114"/>
      <c r="D17309" s="115"/>
      <c r="E17309" s="115"/>
      <c r="F17309" s="116"/>
      <c r="G17309" s="116"/>
      <c r="H17309" s="116"/>
      <c r="I17309" s="116"/>
      <c r="J17309" s="117"/>
      <c r="K17309" s="117"/>
      <c r="L17309" s="114"/>
      <c r="M17309" s="114"/>
      <c r="N17309" s="114"/>
      <c r="O17309" s="114"/>
      <c r="P17309" s="118"/>
      <c r="Q17309" s="118"/>
      <c r="R17309" s="118"/>
      <c r="S17309" s="118"/>
      <c r="T17309" s="118"/>
      <c r="U17309" s="118"/>
      <c r="V17309" s="118"/>
      <c r="W17309" s="118"/>
      <c r="X17309" s="118"/>
      <c r="Y17309" s="118"/>
      <c r="Z17309" s="118"/>
      <c r="AA17309" s="118"/>
      <c r="AB17309" s="118"/>
    </row>
    <row r="17310" spans="1:28">
      <c r="A17310" s="113"/>
      <c r="B17310" s="113"/>
      <c r="C17310" s="114"/>
      <c r="D17310" s="115"/>
      <c r="E17310" s="115"/>
      <c r="F17310" s="116"/>
      <c r="G17310" s="116"/>
      <c r="H17310" s="116"/>
      <c r="I17310" s="116"/>
      <c r="J17310" s="117"/>
      <c r="K17310" s="117"/>
      <c r="L17310" s="114"/>
      <c r="M17310" s="114"/>
      <c r="N17310" s="114"/>
      <c r="O17310" s="114"/>
      <c r="P17310" s="118"/>
      <c r="Q17310" s="118"/>
      <c r="R17310" s="118"/>
      <c r="S17310" s="118"/>
      <c r="T17310" s="118"/>
      <c r="U17310" s="118"/>
      <c r="V17310" s="118"/>
      <c r="W17310" s="118"/>
      <c r="X17310" s="118"/>
      <c r="Y17310" s="118"/>
      <c r="Z17310" s="118"/>
      <c r="AA17310" s="118"/>
      <c r="AB17310" s="118"/>
    </row>
    <row r="17311" spans="1:28">
      <c r="A17311" s="113"/>
      <c r="B17311" s="113"/>
      <c r="C17311" s="114"/>
      <c r="D17311" s="115"/>
      <c r="E17311" s="115"/>
      <c r="F17311" s="116"/>
      <c r="G17311" s="116"/>
      <c r="H17311" s="116"/>
      <c r="I17311" s="116"/>
      <c r="J17311" s="117"/>
      <c r="K17311" s="117"/>
      <c r="L17311" s="114"/>
      <c r="M17311" s="114"/>
      <c r="N17311" s="114"/>
      <c r="O17311" s="114"/>
      <c r="P17311" s="118"/>
      <c r="Q17311" s="118"/>
      <c r="R17311" s="118"/>
      <c r="S17311" s="118"/>
      <c r="T17311" s="118"/>
      <c r="U17311" s="118"/>
      <c r="V17311" s="118"/>
      <c r="W17311" s="118"/>
      <c r="X17311" s="118"/>
      <c r="Y17311" s="118"/>
      <c r="Z17311" s="118"/>
      <c r="AA17311" s="118"/>
      <c r="AB17311" s="118"/>
    </row>
    <row r="17312" spans="1:28">
      <c r="A17312" s="113"/>
      <c r="B17312" s="113"/>
      <c r="C17312" s="114"/>
      <c r="D17312" s="115"/>
      <c r="E17312" s="115"/>
      <c r="F17312" s="116"/>
      <c r="G17312" s="116"/>
      <c r="H17312" s="116"/>
      <c r="I17312" s="116"/>
      <c r="J17312" s="117"/>
      <c r="K17312" s="117"/>
      <c r="L17312" s="114"/>
      <c r="M17312" s="114"/>
      <c r="N17312" s="114"/>
      <c r="O17312" s="114"/>
      <c r="P17312" s="118"/>
      <c r="Q17312" s="118"/>
      <c r="R17312" s="118"/>
      <c r="S17312" s="118"/>
      <c r="T17312" s="118"/>
      <c r="U17312" s="118"/>
      <c r="V17312" s="118"/>
      <c r="W17312" s="118"/>
      <c r="X17312" s="118"/>
      <c r="Y17312" s="118"/>
      <c r="Z17312" s="118"/>
      <c r="AA17312" s="118"/>
      <c r="AB17312" s="118"/>
    </row>
    <row r="17313" spans="1:28">
      <c r="A17313" s="113"/>
      <c r="B17313" s="113"/>
      <c r="C17313" s="114"/>
      <c r="D17313" s="115"/>
      <c r="E17313" s="115"/>
      <c r="F17313" s="116"/>
      <c r="G17313" s="116"/>
      <c r="H17313" s="116"/>
      <c r="I17313" s="116"/>
      <c r="J17313" s="117"/>
      <c r="K17313" s="117"/>
      <c r="L17313" s="114"/>
      <c r="M17313" s="114"/>
      <c r="N17313" s="114"/>
      <c r="O17313" s="114"/>
      <c r="P17313" s="118"/>
      <c r="Q17313" s="118"/>
      <c r="R17313" s="118"/>
      <c r="S17313" s="118"/>
      <c r="T17313" s="118"/>
      <c r="U17313" s="118"/>
      <c r="V17313" s="118"/>
      <c r="W17313" s="118"/>
      <c r="X17313" s="118"/>
      <c r="Y17313" s="118"/>
      <c r="Z17313" s="118"/>
      <c r="AA17313" s="118"/>
      <c r="AB17313" s="118"/>
    </row>
    <row r="17314" spans="1:28">
      <c r="A17314" s="113"/>
      <c r="B17314" s="113"/>
      <c r="C17314" s="114"/>
      <c r="D17314" s="115"/>
      <c r="E17314" s="115"/>
      <c r="F17314" s="116"/>
      <c r="G17314" s="116"/>
      <c r="H17314" s="116"/>
      <c r="I17314" s="116"/>
      <c r="J17314" s="117"/>
      <c r="K17314" s="117"/>
      <c r="L17314" s="114"/>
      <c r="M17314" s="114"/>
      <c r="N17314" s="114"/>
      <c r="O17314" s="114"/>
      <c r="P17314" s="118"/>
      <c r="Q17314" s="118"/>
      <c r="R17314" s="118"/>
      <c r="S17314" s="118"/>
      <c r="T17314" s="118"/>
      <c r="U17314" s="118"/>
      <c r="V17314" s="118"/>
      <c r="W17314" s="118"/>
      <c r="X17314" s="118"/>
      <c r="Y17314" s="118"/>
      <c r="Z17314" s="118"/>
      <c r="AA17314" s="118"/>
      <c r="AB17314" s="118"/>
    </row>
    <row r="17315" spans="1:28">
      <c r="A17315" s="113"/>
      <c r="B17315" s="113"/>
      <c r="C17315" s="114"/>
      <c r="D17315" s="115"/>
      <c r="E17315" s="115"/>
      <c r="F17315" s="116"/>
      <c r="G17315" s="116"/>
      <c r="H17315" s="116"/>
      <c r="I17315" s="116"/>
      <c r="J17315" s="117"/>
      <c r="K17315" s="117"/>
      <c r="L17315" s="114"/>
      <c r="M17315" s="114"/>
      <c r="N17315" s="114"/>
      <c r="O17315" s="114"/>
      <c r="P17315" s="118"/>
      <c r="Q17315" s="118"/>
      <c r="R17315" s="118"/>
      <c r="S17315" s="118"/>
      <c r="T17315" s="118"/>
      <c r="U17315" s="118"/>
      <c r="V17315" s="118"/>
      <c r="W17315" s="118"/>
      <c r="X17315" s="118"/>
      <c r="Y17315" s="118"/>
      <c r="Z17315" s="118"/>
      <c r="AA17315" s="118"/>
      <c r="AB17315" s="118"/>
    </row>
    <row r="17316" spans="1:28">
      <c r="A17316" s="113"/>
      <c r="B17316" s="113"/>
      <c r="C17316" s="114"/>
      <c r="D17316" s="115"/>
      <c r="E17316" s="115"/>
      <c r="F17316" s="116"/>
      <c r="G17316" s="116"/>
      <c r="H17316" s="116"/>
      <c r="I17316" s="116"/>
      <c r="J17316" s="117"/>
      <c r="K17316" s="117"/>
      <c r="L17316" s="114"/>
      <c r="M17316" s="114"/>
      <c r="N17316" s="114"/>
      <c r="O17316" s="114"/>
      <c r="P17316" s="118"/>
      <c r="Q17316" s="118"/>
      <c r="R17316" s="118"/>
      <c r="S17316" s="118"/>
      <c r="T17316" s="118"/>
      <c r="U17316" s="118"/>
      <c r="V17316" s="118"/>
      <c r="W17316" s="118"/>
      <c r="X17316" s="118"/>
      <c r="Y17316" s="118"/>
      <c r="Z17316" s="118"/>
      <c r="AA17316" s="118"/>
      <c r="AB17316" s="118"/>
    </row>
    <row r="17317" spans="1:28">
      <c r="A17317" s="113"/>
      <c r="B17317" s="113"/>
      <c r="C17317" s="114"/>
      <c r="D17317" s="115"/>
      <c r="E17317" s="115"/>
      <c r="F17317" s="116"/>
      <c r="G17317" s="116"/>
      <c r="H17317" s="116"/>
      <c r="I17317" s="116"/>
      <c r="J17317" s="117"/>
      <c r="K17317" s="117"/>
      <c r="L17317" s="114"/>
      <c r="M17317" s="114"/>
      <c r="N17317" s="114"/>
      <c r="O17317" s="114"/>
      <c r="P17317" s="118"/>
      <c r="Q17317" s="118"/>
      <c r="R17317" s="118"/>
      <c r="S17317" s="118"/>
      <c r="T17317" s="118"/>
      <c r="U17317" s="118"/>
      <c r="V17317" s="118"/>
      <c r="W17317" s="118"/>
      <c r="X17317" s="118"/>
      <c r="Y17317" s="118"/>
      <c r="Z17317" s="118"/>
      <c r="AA17317" s="118"/>
      <c r="AB17317" s="118"/>
    </row>
    <row r="17318" spans="1:28">
      <c r="A17318" s="113"/>
      <c r="B17318" s="113"/>
      <c r="C17318" s="114"/>
      <c r="D17318" s="115"/>
      <c r="E17318" s="115"/>
      <c r="F17318" s="116"/>
      <c r="G17318" s="116"/>
      <c r="H17318" s="116"/>
      <c r="I17318" s="116"/>
      <c r="J17318" s="117"/>
      <c r="K17318" s="117"/>
      <c r="L17318" s="114"/>
      <c r="M17318" s="114"/>
      <c r="N17318" s="114"/>
      <c r="O17318" s="114"/>
      <c r="P17318" s="118"/>
      <c r="Q17318" s="118"/>
      <c r="R17318" s="118"/>
      <c r="S17318" s="118"/>
      <c r="T17318" s="118"/>
      <c r="U17318" s="118"/>
      <c r="V17318" s="118"/>
      <c r="W17318" s="118"/>
      <c r="X17318" s="118"/>
      <c r="Y17318" s="118"/>
      <c r="Z17318" s="118"/>
      <c r="AA17318" s="118"/>
      <c r="AB17318" s="118"/>
    </row>
    <row r="17319" spans="1:28">
      <c r="A17319" s="113"/>
      <c r="B17319" s="113"/>
      <c r="C17319" s="114"/>
      <c r="D17319" s="115"/>
      <c r="E17319" s="115"/>
      <c r="F17319" s="116"/>
      <c r="G17319" s="116"/>
      <c r="H17319" s="116"/>
      <c r="I17319" s="116"/>
      <c r="J17319" s="117"/>
      <c r="K17319" s="117"/>
      <c r="L17319" s="114"/>
      <c r="M17319" s="114"/>
      <c r="N17319" s="114"/>
      <c r="O17319" s="114"/>
      <c r="P17319" s="118"/>
      <c r="Q17319" s="118"/>
      <c r="R17319" s="118"/>
      <c r="S17319" s="118"/>
      <c r="T17319" s="118"/>
      <c r="U17319" s="118"/>
      <c r="V17319" s="118"/>
      <c r="W17319" s="118"/>
      <c r="X17319" s="118"/>
      <c r="Y17319" s="118"/>
      <c r="Z17319" s="118"/>
      <c r="AA17319" s="118"/>
      <c r="AB17319" s="118"/>
    </row>
    <row r="17320" spans="1:28">
      <c r="A17320" s="113"/>
      <c r="B17320" s="113"/>
      <c r="C17320" s="114"/>
      <c r="D17320" s="115"/>
      <c r="E17320" s="115"/>
      <c r="F17320" s="116"/>
      <c r="G17320" s="116"/>
      <c r="H17320" s="116"/>
      <c r="I17320" s="116"/>
      <c r="J17320" s="117"/>
      <c r="K17320" s="117"/>
      <c r="L17320" s="114"/>
      <c r="M17320" s="114"/>
      <c r="N17320" s="114"/>
      <c r="O17320" s="114"/>
      <c r="P17320" s="118"/>
      <c r="Q17320" s="118"/>
      <c r="R17320" s="118"/>
      <c r="S17320" s="118"/>
      <c r="T17320" s="118"/>
      <c r="U17320" s="118"/>
      <c r="V17320" s="118"/>
      <c r="W17320" s="118"/>
      <c r="X17320" s="118"/>
      <c r="Y17320" s="118"/>
      <c r="Z17320" s="118"/>
      <c r="AA17320" s="118"/>
      <c r="AB17320" s="118"/>
    </row>
    <row r="17321" spans="1:28">
      <c r="A17321" s="113"/>
      <c r="B17321" s="113"/>
      <c r="C17321" s="114"/>
      <c r="D17321" s="115"/>
      <c r="E17321" s="115"/>
      <c r="F17321" s="116"/>
      <c r="G17321" s="116"/>
      <c r="H17321" s="116"/>
      <c r="I17321" s="116"/>
      <c r="J17321" s="117"/>
      <c r="K17321" s="117"/>
      <c r="L17321" s="114"/>
      <c r="M17321" s="114"/>
      <c r="N17321" s="114"/>
      <c r="O17321" s="114"/>
      <c r="P17321" s="118"/>
      <c r="Q17321" s="118"/>
      <c r="R17321" s="118"/>
      <c r="S17321" s="118"/>
      <c r="T17321" s="118"/>
      <c r="U17321" s="118"/>
      <c r="V17321" s="118"/>
      <c r="W17321" s="118"/>
      <c r="X17321" s="118"/>
      <c r="Y17321" s="118"/>
      <c r="Z17321" s="118"/>
      <c r="AA17321" s="118"/>
      <c r="AB17321" s="118"/>
    </row>
    <row r="17322" spans="1:28">
      <c r="A17322" s="113"/>
      <c r="B17322" s="113"/>
      <c r="C17322" s="114"/>
      <c r="D17322" s="115"/>
      <c r="E17322" s="115"/>
      <c r="F17322" s="116"/>
      <c r="G17322" s="116"/>
      <c r="H17322" s="116"/>
      <c r="I17322" s="116"/>
      <c r="J17322" s="117"/>
      <c r="K17322" s="117"/>
      <c r="L17322" s="114"/>
      <c r="M17322" s="114"/>
      <c r="N17322" s="114"/>
      <c r="O17322" s="114"/>
      <c r="P17322" s="118"/>
      <c r="Q17322" s="118"/>
      <c r="R17322" s="118"/>
      <c r="S17322" s="118"/>
      <c r="T17322" s="118"/>
      <c r="U17322" s="118"/>
      <c r="V17322" s="118"/>
      <c r="W17322" s="118"/>
      <c r="X17322" s="118"/>
      <c r="Y17322" s="118"/>
      <c r="Z17322" s="118"/>
      <c r="AA17322" s="118"/>
      <c r="AB17322" s="118"/>
    </row>
    <row r="17323" spans="1:28">
      <c r="A17323" s="113"/>
      <c r="B17323" s="113"/>
      <c r="C17323" s="114"/>
      <c r="D17323" s="115"/>
      <c r="E17323" s="115"/>
      <c r="F17323" s="116"/>
      <c r="G17323" s="116"/>
      <c r="H17323" s="116"/>
      <c r="I17323" s="116"/>
      <c r="J17323" s="117"/>
      <c r="K17323" s="117"/>
      <c r="L17323" s="114"/>
      <c r="M17323" s="114"/>
      <c r="N17323" s="114"/>
      <c r="O17323" s="114"/>
      <c r="P17323" s="118"/>
      <c r="Q17323" s="118"/>
      <c r="R17323" s="118"/>
      <c r="S17323" s="118"/>
      <c r="T17323" s="118"/>
      <c r="U17323" s="118"/>
      <c r="V17323" s="118"/>
      <c r="W17323" s="118"/>
      <c r="X17323" s="118"/>
      <c r="Y17323" s="118"/>
      <c r="Z17323" s="118"/>
      <c r="AA17323" s="118"/>
      <c r="AB17323" s="118"/>
    </row>
    <row r="17324" spans="1:28">
      <c r="A17324" s="113"/>
      <c r="B17324" s="113"/>
      <c r="C17324" s="114"/>
      <c r="D17324" s="115"/>
      <c r="E17324" s="115"/>
      <c r="F17324" s="116"/>
      <c r="G17324" s="116"/>
      <c r="H17324" s="116"/>
      <c r="I17324" s="116"/>
      <c r="J17324" s="117"/>
      <c r="K17324" s="117"/>
      <c r="L17324" s="114"/>
      <c r="M17324" s="114"/>
      <c r="N17324" s="114"/>
      <c r="O17324" s="114"/>
      <c r="P17324" s="118"/>
      <c r="Q17324" s="118"/>
      <c r="R17324" s="118"/>
      <c r="S17324" s="118"/>
      <c r="T17324" s="118"/>
      <c r="U17324" s="118"/>
      <c r="V17324" s="118"/>
      <c r="W17324" s="118"/>
      <c r="X17324" s="118"/>
      <c r="Y17324" s="118"/>
      <c r="Z17324" s="118"/>
      <c r="AA17324" s="118"/>
      <c r="AB17324" s="118"/>
    </row>
    <row r="17325" spans="1:28">
      <c r="A17325" s="113"/>
      <c r="B17325" s="113"/>
      <c r="C17325" s="114"/>
      <c r="D17325" s="115"/>
      <c r="E17325" s="115"/>
      <c r="F17325" s="116"/>
      <c r="G17325" s="116"/>
      <c r="H17325" s="116"/>
      <c r="I17325" s="116"/>
      <c r="J17325" s="117"/>
      <c r="K17325" s="117"/>
      <c r="L17325" s="114"/>
      <c r="M17325" s="114"/>
      <c r="N17325" s="114"/>
      <c r="O17325" s="114"/>
      <c r="P17325" s="118"/>
      <c r="Q17325" s="118"/>
      <c r="R17325" s="118"/>
      <c r="S17325" s="118"/>
      <c r="T17325" s="118"/>
      <c r="U17325" s="118"/>
      <c r="V17325" s="118"/>
      <c r="W17325" s="118"/>
      <c r="X17325" s="118"/>
      <c r="Y17325" s="118"/>
      <c r="Z17325" s="118"/>
      <c r="AA17325" s="118"/>
      <c r="AB17325" s="118"/>
    </row>
    <row r="17326" spans="1:28">
      <c r="A17326" s="113"/>
      <c r="B17326" s="113"/>
      <c r="C17326" s="114"/>
      <c r="D17326" s="115"/>
      <c r="E17326" s="115"/>
      <c r="F17326" s="116"/>
      <c r="G17326" s="116"/>
      <c r="H17326" s="116"/>
      <c r="I17326" s="116"/>
      <c r="J17326" s="117"/>
      <c r="K17326" s="117"/>
      <c r="L17326" s="114"/>
      <c r="M17326" s="114"/>
      <c r="N17326" s="114"/>
      <c r="O17326" s="114"/>
      <c r="P17326" s="118"/>
      <c r="Q17326" s="118"/>
      <c r="R17326" s="118"/>
      <c r="S17326" s="118"/>
      <c r="T17326" s="118"/>
      <c r="U17326" s="118"/>
      <c r="V17326" s="118"/>
      <c r="W17326" s="118"/>
      <c r="X17326" s="118"/>
      <c r="Y17326" s="118"/>
      <c r="Z17326" s="118"/>
      <c r="AA17326" s="118"/>
      <c r="AB17326" s="118"/>
    </row>
    <row r="17327" spans="1:28">
      <c r="A17327" s="113"/>
      <c r="B17327" s="113"/>
      <c r="C17327" s="114"/>
      <c r="D17327" s="115"/>
      <c r="E17327" s="115"/>
      <c r="F17327" s="116"/>
      <c r="G17327" s="116"/>
      <c r="H17327" s="116"/>
      <c r="I17327" s="116"/>
      <c r="J17327" s="117"/>
      <c r="K17327" s="117"/>
      <c r="L17327" s="114"/>
      <c r="M17327" s="114"/>
      <c r="N17327" s="114"/>
      <c r="O17327" s="114"/>
      <c r="P17327" s="118"/>
      <c r="Q17327" s="118"/>
      <c r="R17327" s="118"/>
      <c r="S17327" s="118"/>
      <c r="T17327" s="118"/>
      <c r="U17327" s="118"/>
      <c r="V17327" s="118"/>
      <c r="W17327" s="118"/>
      <c r="X17327" s="118"/>
      <c r="Y17327" s="118"/>
      <c r="Z17327" s="118"/>
      <c r="AA17327" s="118"/>
      <c r="AB17327" s="118"/>
    </row>
    <row r="17328" spans="1:28">
      <c r="A17328" s="113"/>
      <c r="B17328" s="113"/>
      <c r="C17328" s="114"/>
      <c r="D17328" s="115"/>
      <c r="E17328" s="115"/>
      <c r="F17328" s="116"/>
      <c r="G17328" s="116"/>
      <c r="H17328" s="116"/>
      <c r="I17328" s="116"/>
      <c r="J17328" s="117"/>
      <c r="K17328" s="117"/>
      <c r="L17328" s="114"/>
      <c r="M17328" s="114"/>
      <c r="N17328" s="114"/>
      <c r="O17328" s="114"/>
      <c r="P17328" s="118"/>
      <c r="Q17328" s="118"/>
      <c r="R17328" s="118"/>
      <c r="S17328" s="118"/>
      <c r="T17328" s="118"/>
      <c r="U17328" s="118"/>
      <c r="V17328" s="118"/>
      <c r="W17328" s="118"/>
      <c r="X17328" s="118"/>
      <c r="Y17328" s="118"/>
      <c r="Z17328" s="118"/>
      <c r="AA17328" s="118"/>
      <c r="AB17328" s="118"/>
    </row>
    <row r="17329" spans="1:28">
      <c r="A17329" s="113"/>
      <c r="B17329" s="113"/>
      <c r="C17329" s="114"/>
      <c r="D17329" s="115"/>
      <c r="E17329" s="115"/>
      <c r="F17329" s="116"/>
      <c r="G17329" s="116"/>
      <c r="H17329" s="116"/>
      <c r="I17329" s="116"/>
      <c r="J17329" s="117"/>
      <c r="K17329" s="117"/>
      <c r="L17329" s="114"/>
      <c r="M17329" s="114"/>
      <c r="N17329" s="114"/>
      <c r="O17329" s="114"/>
      <c r="P17329" s="118"/>
      <c r="Q17329" s="118"/>
      <c r="R17329" s="118"/>
      <c r="S17329" s="118"/>
      <c r="T17329" s="118"/>
      <c r="U17329" s="118"/>
      <c r="V17329" s="118"/>
      <c r="W17329" s="118"/>
      <c r="X17329" s="118"/>
      <c r="Y17329" s="118"/>
      <c r="Z17329" s="118"/>
      <c r="AA17329" s="118"/>
      <c r="AB17329" s="118"/>
    </row>
    <row r="17330" spans="1:28">
      <c r="A17330" s="113"/>
      <c r="B17330" s="113"/>
      <c r="C17330" s="114"/>
      <c r="D17330" s="115"/>
      <c r="E17330" s="115"/>
      <c r="F17330" s="116"/>
      <c r="G17330" s="116"/>
      <c r="H17330" s="116"/>
      <c r="I17330" s="116"/>
      <c r="J17330" s="117"/>
      <c r="K17330" s="117"/>
      <c r="L17330" s="114"/>
      <c r="M17330" s="114"/>
      <c r="N17330" s="114"/>
      <c r="O17330" s="114"/>
      <c r="P17330" s="118"/>
      <c r="Q17330" s="118"/>
      <c r="R17330" s="118"/>
      <c r="S17330" s="118"/>
      <c r="T17330" s="118"/>
      <c r="U17330" s="118"/>
      <c r="V17330" s="118"/>
      <c r="W17330" s="118"/>
      <c r="X17330" s="118"/>
      <c r="Y17330" s="118"/>
      <c r="Z17330" s="118"/>
      <c r="AA17330" s="118"/>
      <c r="AB17330" s="118"/>
    </row>
    <row r="17331" spans="1:28">
      <c r="A17331" s="113"/>
      <c r="B17331" s="113"/>
      <c r="C17331" s="114"/>
      <c r="D17331" s="115"/>
      <c r="E17331" s="115"/>
      <c r="F17331" s="116"/>
      <c r="G17331" s="116"/>
      <c r="H17331" s="116"/>
      <c r="I17331" s="116"/>
      <c r="J17331" s="117"/>
      <c r="K17331" s="117"/>
      <c r="L17331" s="114"/>
      <c r="M17331" s="114"/>
      <c r="N17331" s="114"/>
      <c r="O17331" s="114"/>
      <c r="P17331" s="118"/>
      <c r="Q17331" s="118"/>
      <c r="R17331" s="118"/>
      <c r="S17331" s="118"/>
      <c r="T17331" s="118"/>
      <c r="U17331" s="118"/>
      <c r="V17331" s="118"/>
      <c r="W17331" s="118"/>
      <c r="X17331" s="118"/>
      <c r="Y17331" s="118"/>
      <c r="Z17331" s="118"/>
      <c r="AA17331" s="118"/>
      <c r="AB17331" s="118"/>
    </row>
    <row r="17332" spans="1:28">
      <c r="A17332" s="113"/>
      <c r="B17332" s="113"/>
      <c r="C17332" s="114"/>
      <c r="D17332" s="115"/>
      <c r="E17332" s="115"/>
      <c r="F17332" s="116"/>
      <c r="G17332" s="116"/>
      <c r="H17332" s="116"/>
      <c r="I17332" s="116"/>
      <c r="J17332" s="117"/>
      <c r="K17332" s="117"/>
      <c r="L17332" s="114"/>
      <c r="M17332" s="114"/>
      <c r="N17332" s="114"/>
      <c r="O17332" s="114"/>
      <c r="P17332" s="118"/>
      <c r="Q17332" s="118"/>
      <c r="R17332" s="118"/>
      <c r="S17332" s="118"/>
      <c r="T17332" s="118"/>
      <c r="U17332" s="118"/>
      <c r="V17332" s="118"/>
      <c r="W17332" s="118"/>
      <c r="X17332" s="118"/>
      <c r="Y17332" s="118"/>
      <c r="Z17332" s="118"/>
      <c r="AA17332" s="118"/>
      <c r="AB17332" s="118"/>
    </row>
    <row r="17333" spans="1:28">
      <c r="A17333" s="113"/>
      <c r="B17333" s="113"/>
      <c r="C17333" s="114"/>
      <c r="D17333" s="115"/>
      <c r="E17333" s="115"/>
      <c r="F17333" s="116"/>
      <c r="G17333" s="116"/>
      <c r="H17333" s="116"/>
      <c r="I17333" s="116"/>
      <c r="J17333" s="117"/>
      <c r="K17333" s="117"/>
      <c r="L17333" s="114"/>
      <c r="M17333" s="114"/>
      <c r="N17333" s="114"/>
      <c r="O17333" s="114"/>
      <c r="P17333" s="118"/>
      <c r="Q17333" s="118"/>
      <c r="R17333" s="118"/>
      <c r="S17333" s="118"/>
      <c r="T17333" s="118"/>
      <c r="U17333" s="118"/>
      <c r="V17333" s="118"/>
      <c r="W17333" s="118"/>
      <c r="X17333" s="118"/>
      <c r="Y17333" s="118"/>
      <c r="Z17333" s="118"/>
      <c r="AA17333" s="118"/>
      <c r="AB17333" s="118"/>
    </row>
    <row r="17334" spans="1:28">
      <c r="A17334" s="113"/>
      <c r="B17334" s="113"/>
      <c r="C17334" s="114"/>
      <c r="D17334" s="115"/>
      <c r="E17334" s="115"/>
      <c r="F17334" s="116"/>
      <c r="G17334" s="116"/>
      <c r="H17334" s="116"/>
      <c r="I17334" s="116"/>
      <c r="J17334" s="117"/>
      <c r="K17334" s="117"/>
      <c r="L17334" s="114"/>
      <c r="M17334" s="114"/>
      <c r="N17334" s="114"/>
      <c r="O17334" s="114"/>
      <c r="P17334" s="118"/>
      <c r="Q17334" s="118"/>
      <c r="R17334" s="118"/>
      <c r="S17334" s="118"/>
      <c r="T17334" s="118"/>
      <c r="U17334" s="118"/>
      <c r="V17334" s="118"/>
      <c r="W17334" s="118"/>
      <c r="X17334" s="118"/>
      <c r="Y17334" s="118"/>
      <c r="Z17334" s="118"/>
      <c r="AA17334" s="118"/>
      <c r="AB17334" s="118"/>
    </row>
    <row r="17335" spans="1:28">
      <c r="A17335" s="113"/>
      <c r="B17335" s="113"/>
      <c r="C17335" s="114"/>
      <c r="D17335" s="115"/>
      <c r="E17335" s="115"/>
      <c r="F17335" s="116"/>
      <c r="G17335" s="116"/>
      <c r="H17335" s="116"/>
      <c r="I17335" s="116"/>
      <c r="J17335" s="117"/>
      <c r="K17335" s="117"/>
      <c r="L17335" s="114"/>
      <c r="M17335" s="114"/>
      <c r="N17335" s="114"/>
      <c r="O17335" s="114"/>
      <c r="P17335" s="118"/>
      <c r="Q17335" s="118"/>
      <c r="R17335" s="118"/>
      <c r="S17335" s="118"/>
      <c r="T17335" s="118"/>
      <c r="U17335" s="118"/>
      <c r="V17335" s="118"/>
      <c r="W17335" s="118"/>
      <c r="X17335" s="118"/>
      <c r="Y17335" s="118"/>
      <c r="Z17335" s="118"/>
      <c r="AA17335" s="118"/>
      <c r="AB17335" s="118"/>
    </row>
    <row r="17336" spans="1:28">
      <c r="A17336" s="113"/>
      <c r="B17336" s="113"/>
      <c r="C17336" s="114"/>
      <c r="D17336" s="115"/>
      <c r="E17336" s="115"/>
      <c r="F17336" s="116"/>
      <c r="G17336" s="116"/>
      <c r="H17336" s="116"/>
      <c r="I17336" s="116"/>
      <c r="J17336" s="117"/>
      <c r="K17336" s="117"/>
      <c r="L17336" s="114"/>
      <c r="M17336" s="114"/>
      <c r="N17336" s="114"/>
      <c r="O17336" s="114"/>
      <c r="P17336" s="118"/>
      <c r="Q17336" s="118"/>
      <c r="R17336" s="118"/>
      <c r="S17336" s="118"/>
      <c r="T17336" s="118"/>
      <c r="U17336" s="118"/>
      <c r="V17336" s="118"/>
      <c r="W17336" s="118"/>
      <c r="X17336" s="118"/>
      <c r="Y17336" s="118"/>
      <c r="Z17336" s="118"/>
      <c r="AA17336" s="118"/>
      <c r="AB17336" s="118"/>
    </row>
    <row r="17337" spans="1:28">
      <c r="A17337" s="113"/>
      <c r="B17337" s="113"/>
      <c r="C17337" s="114"/>
      <c r="D17337" s="115"/>
      <c r="E17337" s="115"/>
      <c r="F17337" s="116"/>
      <c r="G17337" s="116"/>
      <c r="H17337" s="116"/>
      <c r="I17337" s="116"/>
      <c r="J17337" s="117"/>
      <c r="K17337" s="117"/>
      <c r="L17337" s="114"/>
      <c r="M17337" s="114"/>
      <c r="N17337" s="114"/>
      <c r="O17337" s="114"/>
      <c r="P17337" s="118"/>
      <c r="Q17337" s="118"/>
      <c r="R17337" s="118"/>
      <c r="S17337" s="118"/>
      <c r="T17337" s="118"/>
      <c r="U17337" s="118"/>
      <c r="V17337" s="118"/>
      <c r="W17337" s="118"/>
      <c r="X17337" s="118"/>
      <c r="Y17337" s="118"/>
      <c r="Z17337" s="118"/>
      <c r="AA17337" s="118"/>
      <c r="AB17337" s="118"/>
    </row>
    <row r="17338" spans="1:28">
      <c r="A17338" s="113"/>
      <c r="B17338" s="113"/>
      <c r="C17338" s="114"/>
      <c r="D17338" s="115"/>
      <c r="E17338" s="115"/>
      <c r="F17338" s="116"/>
      <c r="G17338" s="116"/>
      <c r="H17338" s="116"/>
      <c r="I17338" s="116"/>
      <c r="J17338" s="117"/>
      <c r="K17338" s="117"/>
      <c r="L17338" s="114"/>
      <c r="M17338" s="114"/>
      <c r="N17338" s="114"/>
      <c r="O17338" s="114"/>
      <c r="P17338" s="118"/>
      <c r="Q17338" s="118"/>
      <c r="R17338" s="118"/>
      <c r="S17338" s="118"/>
      <c r="T17338" s="118"/>
      <c r="U17338" s="118"/>
      <c r="V17338" s="118"/>
      <c r="W17338" s="118"/>
      <c r="X17338" s="118"/>
      <c r="Y17338" s="118"/>
      <c r="Z17338" s="118"/>
      <c r="AA17338" s="118"/>
      <c r="AB17338" s="118"/>
    </row>
    <row r="17339" spans="1:28">
      <c r="A17339" s="113"/>
      <c r="B17339" s="113"/>
      <c r="C17339" s="114"/>
      <c r="D17339" s="115"/>
      <c r="E17339" s="115"/>
      <c r="F17339" s="116"/>
      <c r="G17339" s="116"/>
      <c r="H17339" s="116"/>
      <c r="I17339" s="116"/>
      <c r="J17339" s="117"/>
      <c r="K17339" s="117"/>
      <c r="L17339" s="114"/>
      <c r="M17339" s="114"/>
      <c r="N17339" s="114"/>
      <c r="O17339" s="114"/>
      <c r="P17339" s="118"/>
      <c r="Q17339" s="118"/>
      <c r="R17339" s="118"/>
      <c r="S17339" s="118"/>
      <c r="T17339" s="118"/>
      <c r="U17339" s="118"/>
      <c r="V17339" s="118"/>
      <c r="W17339" s="118"/>
      <c r="X17339" s="118"/>
      <c r="Y17339" s="118"/>
      <c r="Z17339" s="118"/>
      <c r="AA17339" s="118"/>
      <c r="AB17339" s="118"/>
    </row>
    <row r="17340" spans="1:28">
      <c r="A17340" s="113"/>
      <c r="B17340" s="113"/>
      <c r="C17340" s="114"/>
      <c r="D17340" s="115"/>
      <c r="E17340" s="115"/>
      <c r="F17340" s="116"/>
      <c r="G17340" s="116"/>
      <c r="H17340" s="116"/>
      <c r="I17340" s="116"/>
      <c r="J17340" s="117"/>
      <c r="K17340" s="117"/>
      <c r="L17340" s="114"/>
      <c r="M17340" s="114"/>
      <c r="N17340" s="114"/>
      <c r="O17340" s="114"/>
      <c r="P17340" s="118"/>
      <c r="Q17340" s="118"/>
      <c r="R17340" s="118"/>
      <c r="S17340" s="118"/>
      <c r="T17340" s="118"/>
      <c r="U17340" s="118"/>
      <c r="V17340" s="118"/>
      <c r="W17340" s="118"/>
      <c r="X17340" s="118"/>
      <c r="Y17340" s="118"/>
      <c r="Z17340" s="118"/>
      <c r="AA17340" s="118"/>
      <c r="AB17340" s="118"/>
    </row>
    <row r="17341" spans="1:28">
      <c r="A17341" s="113"/>
      <c r="B17341" s="113"/>
      <c r="C17341" s="114"/>
      <c r="D17341" s="115"/>
      <c r="E17341" s="115"/>
      <c r="F17341" s="116"/>
      <c r="G17341" s="116"/>
      <c r="H17341" s="116"/>
      <c r="I17341" s="116"/>
      <c r="J17341" s="117"/>
      <c r="K17341" s="117"/>
      <c r="L17341" s="114"/>
      <c r="M17341" s="114"/>
      <c r="N17341" s="114"/>
      <c r="O17341" s="114"/>
      <c r="P17341" s="118"/>
      <c r="Q17341" s="118"/>
      <c r="R17341" s="118"/>
      <c r="S17341" s="118"/>
      <c r="T17341" s="118"/>
      <c r="U17341" s="118"/>
      <c r="V17341" s="118"/>
      <c r="W17341" s="118"/>
      <c r="X17341" s="118"/>
      <c r="Y17341" s="118"/>
      <c r="Z17341" s="118"/>
      <c r="AA17341" s="118"/>
      <c r="AB17341" s="118"/>
    </row>
    <row r="17342" spans="1:28">
      <c r="A17342" s="113"/>
      <c r="B17342" s="113"/>
      <c r="C17342" s="114"/>
      <c r="D17342" s="115"/>
      <c r="E17342" s="115"/>
      <c r="F17342" s="116"/>
      <c r="G17342" s="116"/>
      <c r="H17342" s="116"/>
      <c r="I17342" s="116"/>
      <c r="J17342" s="117"/>
      <c r="K17342" s="117"/>
      <c r="L17342" s="114"/>
      <c r="M17342" s="114"/>
      <c r="N17342" s="114"/>
      <c r="O17342" s="114"/>
      <c r="P17342" s="118"/>
      <c r="Q17342" s="118"/>
      <c r="R17342" s="118"/>
      <c r="S17342" s="118"/>
      <c r="T17342" s="118"/>
      <c r="U17342" s="118"/>
      <c r="V17342" s="118"/>
      <c r="W17342" s="118"/>
      <c r="X17342" s="118"/>
      <c r="Y17342" s="118"/>
      <c r="Z17342" s="118"/>
      <c r="AA17342" s="118"/>
      <c r="AB17342" s="118"/>
    </row>
    <row r="17343" spans="1:28">
      <c r="A17343" s="113"/>
      <c r="B17343" s="113"/>
      <c r="C17343" s="114"/>
      <c r="D17343" s="115"/>
      <c r="E17343" s="115"/>
      <c r="F17343" s="116"/>
      <c r="G17343" s="116"/>
      <c r="H17343" s="116"/>
      <c r="I17343" s="116"/>
      <c r="J17343" s="117"/>
      <c r="K17343" s="117"/>
      <c r="L17343" s="114"/>
      <c r="M17343" s="114"/>
      <c r="N17343" s="114"/>
      <c r="O17343" s="114"/>
      <c r="P17343" s="118"/>
      <c r="Q17343" s="118"/>
      <c r="R17343" s="118"/>
      <c r="S17343" s="118"/>
      <c r="T17343" s="118"/>
      <c r="U17343" s="118"/>
      <c r="V17343" s="118"/>
      <c r="W17343" s="118"/>
      <c r="X17343" s="118"/>
      <c r="Y17343" s="118"/>
      <c r="Z17343" s="118"/>
      <c r="AA17343" s="118"/>
      <c r="AB17343" s="118"/>
    </row>
    <row r="17344" spans="1:28">
      <c r="A17344" s="113"/>
      <c r="B17344" s="113"/>
      <c r="C17344" s="114"/>
      <c r="D17344" s="115"/>
      <c r="E17344" s="115"/>
      <c r="F17344" s="116"/>
      <c r="G17344" s="116"/>
      <c r="H17344" s="116"/>
      <c r="I17344" s="116"/>
      <c r="J17344" s="117"/>
      <c r="K17344" s="117"/>
      <c r="L17344" s="114"/>
      <c r="M17344" s="114"/>
      <c r="N17344" s="114"/>
      <c r="O17344" s="114"/>
      <c r="P17344" s="118"/>
      <c r="Q17344" s="118"/>
      <c r="R17344" s="118"/>
      <c r="S17344" s="118"/>
      <c r="T17344" s="118"/>
      <c r="U17344" s="118"/>
      <c r="V17344" s="118"/>
      <c r="W17344" s="118"/>
      <c r="X17344" s="118"/>
      <c r="Y17344" s="118"/>
      <c r="Z17344" s="118"/>
      <c r="AA17344" s="118"/>
      <c r="AB17344" s="118"/>
    </row>
    <row r="17345" spans="1:28">
      <c r="A17345" s="113"/>
      <c r="B17345" s="113"/>
      <c r="C17345" s="114"/>
      <c r="D17345" s="115"/>
      <c r="E17345" s="115"/>
      <c r="F17345" s="116"/>
      <c r="G17345" s="116"/>
      <c r="H17345" s="116"/>
      <c r="I17345" s="116"/>
      <c r="J17345" s="117"/>
      <c r="K17345" s="117"/>
      <c r="L17345" s="114"/>
      <c r="M17345" s="114"/>
      <c r="N17345" s="114"/>
      <c r="O17345" s="114"/>
      <c r="P17345" s="118"/>
      <c r="Q17345" s="118"/>
      <c r="R17345" s="118"/>
      <c r="S17345" s="118"/>
      <c r="T17345" s="118"/>
      <c r="U17345" s="118"/>
      <c r="V17345" s="118"/>
      <c r="W17345" s="118"/>
      <c r="X17345" s="118"/>
      <c r="Y17345" s="118"/>
      <c r="Z17345" s="118"/>
      <c r="AA17345" s="118"/>
      <c r="AB17345" s="118"/>
    </row>
    <row r="17346" spans="1:28">
      <c r="A17346" s="113"/>
      <c r="B17346" s="113"/>
      <c r="C17346" s="114"/>
      <c r="D17346" s="115"/>
      <c r="E17346" s="115"/>
      <c r="F17346" s="116"/>
      <c r="G17346" s="116"/>
      <c r="H17346" s="116"/>
      <c r="I17346" s="116"/>
      <c r="J17346" s="117"/>
      <c r="K17346" s="117"/>
      <c r="L17346" s="114"/>
      <c r="M17346" s="114"/>
      <c r="N17346" s="114"/>
      <c r="O17346" s="114"/>
      <c r="P17346" s="118"/>
      <c r="Q17346" s="118"/>
      <c r="R17346" s="118"/>
      <c r="S17346" s="118"/>
      <c r="T17346" s="118"/>
      <c r="U17346" s="118"/>
      <c r="V17346" s="118"/>
      <c r="W17346" s="118"/>
      <c r="X17346" s="118"/>
      <c r="Y17346" s="118"/>
      <c r="Z17346" s="118"/>
      <c r="AA17346" s="118"/>
      <c r="AB17346" s="118"/>
    </row>
    <row r="17347" spans="1:28">
      <c r="A17347" s="113"/>
      <c r="B17347" s="113"/>
      <c r="C17347" s="114"/>
      <c r="D17347" s="115"/>
      <c r="E17347" s="115"/>
      <c r="F17347" s="116"/>
      <c r="G17347" s="116"/>
      <c r="H17347" s="116"/>
      <c r="I17347" s="116"/>
      <c r="J17347" s="117"/>
      <c r="K17347" s="117"/>
      <c r="L17347" s="114"/>
      <c r="M17347" s="114"/>
      <c r="N17347" s="114"/>
      <c r="O17347" s="114"/>
      <c r="P17347" s="118"/>
      <c r="Q17347" s="118"/>
      <c r="R17347" s="118"/>
      <c r="S17347" s="118"/>
      <c r="T17347" s="118"/>
      <c r="U17347" s="118"/>
      <c r="V17347" s="118"/>
      <c r="W17347" s="118"/>
      <c r="X17347" s="118"/>
      <c r="Y17347" s="118"/>
      <c r="Z17347" s="118"/>
      <c r="AA17347" s="118"/>
      <c r="AB17347" s="118"/>
    </row>
    <row r="17348" spans="1:28">
      <c r="A17348" s="113"/>
      <c r="B17348" s="113"/>
      <c r="C17348" s="114"/>
      <c r="D17348" s="115"/>
      <c r="E17348" s="115"/>
      <c r="F17348" s="116"/>
      <c r="G17348" s="116"/>
      <c r="H17348" s="116"/>
      <c r="I17348" s="116"/>
      <c r="J17348" s="117"/>
      <c r="K17348" s="117"/>
      <c r="L17348" s="114"/>
      <c r="M17348" s="114"/>
      <c r="N17348" s="114"/>
      <c r="O17348" s="114"/>
      <c r="P17348" s="118"/>
      <c r="Q17348" s="118"/>
      <c r="R17348" s="118"/>
      <c r="S17348" s="118"/>
      <c r="T17348" s="118"/>
      <c r="U17348" s="118"/>
      <c r="V17348" s="118"/>
      <c r="W17348" s="118"/>
      <c r="X17348" s="118"/>
      <c r="Y17348" s="118"/>
      <c r="Z17348" s="118"/>
      <c r="AA17348" s="118"/>
      <c r="AB17348" s="118"/>
    </row>
    <row r="17349" spans="1:28">
      <c r="A17349" s="113"/>
      <c r="B17349" s="113"/>
      <c r="C17349" s="114"/>
      <c r="D17349" s="115"/>
      <c r="E17349" s="115"/>
      <c r="F17349" s="116"/>
      <c r="G17349" s="116"/>
      <c r="H17349" s="116"/>
      <c r="I17349" s="116"/>
      <c r="J17349" s="117"/>
      <c r="K17349" s="117"/>
      <c r="L17349" s="114"/>
      <c r="M17349" s="114"/>
      <c r="N17349" s="114"/>
      <c r="O17349" s="114"/>
      <c r="P17349" s="118"/>
      <c r="Q17349" s="118"/>
      <c r="R17349" s="118"/>
      <c r="S17349" s="118"/>
      <c r="T17349" s="118"/>
      <c r="U17349" s="118"/>
      <c r="V17349" s="118"/>
      <c r="W17349" s="118"/>
      <c r="X17349" s="118"/>
      <c r="Y17349" s="118"/>
      <c r="Z17349" s="118"/>
      <c r="AA17349" s="118"/>
      <c r="AB17349" s="118"/>
    </row>
    <row r="17350" spans="1:28">
      <c r="A17350" s="113"/>
      <c r="B17350" s="113"/>
      <c r="C17350" s="114"/>
      <c r="D17350" s="115"/>
      <c r="E17350" s="115"/>
      <c r="F17350" s="116"/>
      <c r="G17350" s="116"/>
      <c r="H17350" s="116"/>
      <c r="I17350" s="116"/>
      <c r="J17350" s="117"/>
      <c r="K17350" s="117"/>
      <c r="L17350" s="114"/>
      <c r="M17350" s="114"/>
      <c r="N17350" s="114"/>
      <c r="O17350" s="114"/>
      <c r="P17350" s="118"/>
      <c r="Q17350" s="118"/>
      <c r="R17350" s="118"/>
      <c r="S17350" s="118"/>
      <c r="T17350" s="118"/>
      <c r="U17350" s="118"/>
      <c r="V17350" s="118"/>
      <c r="W17350" s="118"/>
      <c r="X17350" s="118"/>
      <c r="Y17350" s="118"/>
      <c r="Z17350" s="118"/>
      <c r="AA17350" s="118"/>
      <c r="AB17350" s="118"/>
    </row>
    <row r="17351" spans="1:28">
      <c r="A17351" s="113"/>
      <c r="B17351" s="113"/>
      <c r="C17351" s="114"/>
      <c r="D17351" s="115"/>
      <c r="E17351" s="115"/>
      <c r="F17351" s="116"/>
      <c r="G17351" s="116"/>
      <c r="H17351" s="116"/>
      <c r="I17351" s="116"/>
      <c r="J17351" s="117"/>
      <c r="K17351" s="117"/>
      <c r="L17351" s="114"/>
      <c r="M17351" s="114"/>
      <c r="N17351" s="114"/>
      <c r="O17351" s="114"/>
      <c r="P17351" s="118"/>
      <c r="Q17351" s="118"/>
      <c r="R17351" s="118"/>
      <c r="S17351" s="118"/>
      <c r="T17351" s="118"/>
      <c r="U17351" s="118"/>
      <c r="V17351" s="118"/>
      <c r="W17351" s="118"/>
      <c r="X17351" s="118"/>
      <c r="Y17351" s="118"/>
      <c r="Z17351" s="118"/>
      <c r="AA17351" s="118"/>
      <c r="AB17351" s="118"/>
    </row>
    <row r="17352" spans="1:28">
      <c r="A17352" s="113"/>
      <c r="B17352" s="113"/>
      <c r="C17352" s="114"/>
      <c r="D17352" s="115"/>
      <c r="E17352" s="115"/>
      <c r="F17352" s="116"/>
      <c r="G17352" s="116"/>
      <c r="H17352" s="116"/>
      <c r="I17352" s="116"/>
      <c r="J17352" s="117"/>
      <c r="K17352" s="117"/>
      <c r="L17352" s="114"/>
      <c r="M17352" s="114"/>
      <c r="N17352" s="114"/>
      <c r="O17352" s="114"/>
      <c r="P17352" s="118"/>
      <c r="Q17352" s="118"/>
      <c r="R17352" s="118"/>
      <c r="S17352" s="118"/>
      <c r="T17352" s="118"/>
      <c r="U17352" s="118"/>
      <c r="V17352" s="118"/>
      <c r="W17352" s="118"/>
      <c r="X17352" s="118"/>
      <c r="Y17352" s="118"/>
      <c r="Z17352" s="118"/>
      <c r="AA17352" s="118"/>
      <c r="AB17352" s="118"/>
    </row>
    <row r="17353" spans="1:28">
      <c r="A17353" s="113"/>
      <c r="B17353" s="113"/>
      <c r="C17353" s="114"/>
      <c r="D17353" s="115"/>
      <c r="E17353" s="115"/>
      <c r="F17353" s="116"/>
      <c r="G17353" s="116"/>
      <c r="H17353" s="116"/>
      <c r="I17353" s="116"/>
      <c r="J17353" s="117"/>
      <c r="K17353" s="117"/>
      <c r="L17353" s="114"/>
      <c r="M17353" s="114"/>
      <c r="N17353" s="114"/>
      <c r="O17353" s="114"/>
      <c r="P17353" s="118"/>
      <c r="Q17353" s="118"/>
      <c r="R17353" s="118"/>
      <c r="S17353" s="118"/>
      <c r="T17353" s="118"/>
      <c r="U17353" s="118"/>
      <c r="V17353" s="118"/>
      <c r="W17353" s="118"/>
      <c r="X17353" s="118"/>
      <c r="Y17353" s="118"/>
      <c r="Z17353" s="118"/>
      <c r="AA17353" s="118"/>
      <c r="AB17353" s="118"/>
    </row>
    <row r="17354" spans="1:28">
      <c r="A17354" s="113"/>
      <c r="B17354" s="113"/>
      <c r="C17354" s="114"/>
      <c r="D17354" s="115"/>
      <c r="E17354" s="115"/>
      <c r="F17354" s="116"/>
      <c r="G17354" s="116"/>
      <c r="H17354" s="116"/>
      <c r="I17354" s="116"/>
      <c r="J17354" s="117"/>
      <c r="K17354" s="117"/>
      <c r="L17354" s="114"/>
      <c r="M17354" s="114"/>
      <c r="N17354" s="114"/>
      <c r="O17354" s="114"/>
      <c r="P17354" s="118"/>
      <c r="Q17354" s="118"/>
      <c r="R17354" s="118"/>
      <c r="S17354" s="118"/>
      <c r="T17354" s="118"/>
      <c r="U17354" s="118"/>
      <c r="V17354" s="118"/>
      <c r="W17354" s="118"/>
      <c r="X17354" s="118"/>
      <c r="Y17354" s="118"/>
      <c r="Z17354" s="118"/>
      <c r="AA17354" s="118"/>
      <c r="AB17354" s="118"/>
    </row>
    <row r="17355" spans="1:28">
      <c r="A17355" s="113"/>
      <c r="B17355" s="113"/>
      <c r="C17355" s="114"/>
      <c r="D17355" s="115"/>
      <c r="E17355" s="115"/>
      <c r="F17355" s="116"/>
      <c r="G17355" s="116"/>
      <c r="H17355" s="116"/>
      <c r="I17355" s="116"/>
      <c r="J17355" s="117"/>
      <c r="K17355" s="117"/>
      <c r="L17355" s="114"/>
      <c r="M17355" s="114"/>
      <c r="N17355" s="114"/>
      <c r="O17355" s="114"/>
      <c r="P17355" s="118"/>
      <c r="Q17355" s="118"/>
      <c r="R17355" s="118"/>
      <c r="S17355" s="118"/>
      <c r="T17355" s="118"/>
      <c r="U17355" s="118"/>
      <c r="V17355" s="118"/>
      <c r="W17355" s="118"/>
      <c r="X17355" s="118"/>
      <c r="Y17355" s="118"/>
      <c r="Z17355" s="118"/>
      <c r="AA17355" s="118"/>
      <c r="AB17355" s="118"/>
    </row>
    <row r="17356" spans="1:28">
      <c r="A17356" s="113"/>
      <c r="B17356" s="113"/>
      <c r="C17356" s="114"/>
      <c r="D17356" s="115"/>
      <c r="E17356" s="115"/>
      <c r="F17356" s="116"/>
      <c r="G17356" s="116"/>
      <c r="H17356" s="116"/>
      <c r="I17356" s="116"/>
      <c r="J17356" s="117"/>
      <c r="K17356" s="117"/>
      <c r="L17356" s="114"/>
      <c r="M17356" s="114"/>
      <c r="N17356" s="114"/>
      <c r="O17356" s="114"/>
      <c r="P17356" s="118"/>
      <c r="Q17356" s="118"/>
      <c r="R17356" s="118"/>
      <c r="S17356" s="118"/>
      <c r="T17356" s="118"/>
      <c r="U17356" s="118"/>
      <c r="V17356" s="118"/>
      <c r="W17356" s="118"/>
      <c r="X17356" s="118"/>
      <c r="Y17356" s="118"/>
      <c r="Z17356" s="118"/>
      <c r="AA17356" s="118"/>
      <c r="AB17356" s="118"/>
    </row>
    <row r="17357" spans="1:28">
      <c r="A17357" s="113"/>
      <c r="B17357" s="113"/>
      <c r="C17357" s="114"/>
      <c r="D17357" s="115"/>
      <c r="E17357" s="115"/>
      <c r="F17357" s="116"/>
      <c r="G17357" s="116"/>
      <c r="H17357" s="116"/>
      <c r="I17357" s="116"/>
      <c r="J17357" s="117"/>
      <c r="K17357" s="117"/>
      <c r="L17357" s="114"/>
      <c r="M17357" s="114"/>
      <c r="N17357" s="114"/>
      <c r="O17357" s="114"/>
      <c r="P17357" s="118"/>
      <c r="Q17357" s="118"/>
      <c r="R17357" s="118"/>
      <c r="S17357" s="118"/>
      <c r="T17357" s="118"/>
      <c r="U17357" s="118"/>
      <c r="V17357" s="118"/>
      <c r="W17357" s="118"/>
      <c r="X17357" s="118"/>
      <c r="Y17357" s="118"/>
      <c r="Z17357" s="118"/>
      <c r="AA17357" s="118"/>
      <c r="AB17357" s="118"/>
    </row>
    <row r="17358" spans="1:28">
      <c r="A17358" s="113"/>
      <c r="B17358" s="113"/>
      <c r="C17358" s="114"/>
      <c r="D17358" s="115"/>
      <c r="E17358" s="115"/>
      <c r="F17358" s="116"/>
      <c r="G17358" s="116"/>
      <c r="H17358" s="116"/>
      <c r="I17358" s="116"/>
      <c r="J17358" s="117"/>
      <c r="K17358" s="117"/>
      <c r="L17358" s="114"/>
      <c r="M17358" s="114"/>
      <c r="N17358" s="114"/>
      <c r="O17358" s="114"/>
      <c r="P17358" s="118"/>
      <c r="Q17358" s="118"/>
      <c r="R17358" s="118"/>
      <c r="S17358" s="118"/>
      <c r="T17358" s="118"/>
      <c r="U17358" s="118"/>
      <c r="V17358" s="118"/>
      <c r="W17358" s="118"/>
      <c r="X17358" s="118"/>
      <c r="Y17358" s="118"/>
      <c r="Z17358" s="118"/>
      <c r="AA17358" s="118"/>
      <c r="AB17358" s="118"/>
    </row>
    <row r="17359" spans="1:28">
      <c r="A17359" s="113"/>
      <c r="B17359" s="113"/>
      <c r="C17359" s="114"/>
      <c r="D17359" s="115"/>
      <c r="E17359" s="115"/>
      <c r="F17359" s="116"/>
      <c r="G17359" s="116"/>
      <c r="H17359" s="116"/>
      <c r="I17359" s="116"/>
      <c r="J17359" s="117"/>
      <c r="K17359" s="117"/>
      <c r="L17359" s="114"/>
      <c r="M17359" s="114"/>
      <c r="N17359" s="114"/>
      <c r="O17359" s="114"/>
      <c r="P17359" s="118"/>
      <c r="Q17359" s="118"/>
      <c r="R17359" s="118"/>
      <c r="S17359" s="118"/>
      <c r="T17359" s="118"/>
      <c r="U17359" s="118"/>
      <c r="V17359" s="118"/>
      <c r="W17359" s="118"/>
      <c r="X17359" s="118"/>
      <c r="Y17359" s="118"/>
      <c r="Z17359" s="118"/>
      <c r="AA17359" s="118"/>
      <c r="AB17359" s="118"/>
    </row>
    <row r="17360" spans="1:28">
      <c r="A17360" s="113"/>
      <c r="B17360" s="113"/>
      <c r="C17360" s="114"/>
      <c r="D17360" s="115"/>
      <c r="E17360" s="115"/>
      <c r="F17360" s="116"/>
      <c r="G17360" s="116"/>
      <c r="H17360" s="116"/>
      <c r="I17360" s="116"/>
      <c r="J17360" s="117"/>
      <c r="K17360" s="117"/>
      <c r="L17360" s="114"/>
      <c r="M17360" s="114"/>
      <c r="N17360" s="114"/>
      <c r="O17360" s="114"/>
      <c r="P17360" s="118"/>
      <c r="Q17360" s="118"/>
      <c r="R17360" s="118"/>
      <c r="S17360" s="118"/>
      <c r="T17360" s="118"/>
      <c r="U17360" s="118"/>
      <c r="V17360" s="118"/>
      <c r="W17360" s="118"/>
      <c r="X17360" s="118"/>
      <c r="Y17360" s="118"/>
      <c r="Z17360" s="118"/>
      <c r="AA17360" s="118"/>
      <c r="AB17360" s="118"/>
    </row>
    <row r="17361" spans="1:28">
      <c r="A17361" s="113"/>
      <c r="B17361" s="113"/>
      <c r="C17361" s="114"/>
      <c r="D17361" s="115"/>
      <c r="E17361" s="115"/>
      <c r="F17361" s="116"/>
      <c r="G17361" s="116"/>
      <c r="H17361" s="116"/>
      <c r="I17361" s="116"/>
      <c r="J17361" s="117"/>
      <c r="K17361" s="117"/>
      <c r="L17361" s="114"/>
      <c r="M17361" s="114"/>
      <c r="N17361" s="114"/>
      <c r="O17361" s="114"/>
      <c r="P17361" s="118"/>
      <c r="Q17361" s="118"/>
      <c r="R17361" s="118"/>
      <c r="S17361" s="118"/>
      <c r="T17361" s="118"/>
      <c r="U17361" s="118"/>
      <c r="V17361" s="118"/>
      <c r="W17361" s="118"/>
      <c r="X17361" s="118"/>
      <c r="Y17361" s="118"/>
      <c r="Z17361" s="118"/>
      <c r="AA17361" s="118"/>
      <c r="AB17361" s="118"/>
    </row>
    <row r="17362" spans="1:28">
      <c r="A17362" s="113"/>
      <c r="B17362" s="113"/>
      <c r="C17362" s="114"/>
      <c r="D17362" s="115"/>
      <c r="E17362" s="115"/>
      <c r="F17362" s="116"/>
      <c r="G17362" s="116"/>
      <c r="H17362" s="116"/>
      <c r="I17362" s="116"/>
      <c r="J17362" s="117"/>
      <c r="K17362" s="117"/>
      <c r="L17362" s="114"/>
      <c r="M17362" s="114"/>
      <c r="N17362" s="114"/>
      <c r="O17362" s="114"/>
      <c r="P17362" s="118"/>
      <c r="Q17362" s="118"/>
      <c r="R17362" s="118"/>
      <c r="S17362" s="118"/>
      <c r="T17362" s="118"/>
      <c r="U17362" s="118"/>
      <c r="V17362" s="118"/>
      <c r="W17362" s="118"/>
      <c r="X17362" s="118"/>
      <c r="Y17362" s="118"/>
      <c r="Z17362" s="118"/>
      <c r="AA17362" s="118"/>
      <c r="AB17362" s="118"/>
    </row>
    <row r="17363" spans="1:28">
      <c r="A17363" s="113"/>
      <c r="B17363" s="113"/>
      <c r="C17363" s="114"/>
      <c r="D17363" s="115"/>
      <c r="E17363" s="115"/>
      <c r="F17363" s="116"/>
      <c r="G17363" s="116"/>
      <c r="H17363" s="116"/>
      <c r="I17363" s="116"/>
      <c r="J17363" s="117"/>
      <c r="K17363" s="117"/>
      <c r="L17363" s="114"/>
      <c r="M17363" s="114"/>
      <c r="N17363" s="114"/>
      <c r="O17363" s="114"/>
      <c r="P17363" s="118"/>
      <c r="Q17363" s="118"/>
      <c r="R17363" s="118"/>
      <c r="S17363" s="118"/>
      <c r="T17363" s="118"/>
      <c r="U17363" s="118"/>
      <c r="V17363" s="118"/>
      <c r="W17363" s="118"/>
      <c r="X17363" s="118"/>
      <c r="Y17363" s="118"/>
      <c r="Z17363" s="118"/>
      <c r="AA17363" s="118"/>
      <c r="AB17363" s="118"/>
    </row>
    <row r="17364" spans="1:28">
      <c r="A17364" s="113"/>
      <c r="B17364" s="113"/>
      <c r="C17364" s="114"/>
      <c r="D17364" s="115"/>
      <c r="E17364" s="115"/>
      <c r="F17364" s="116"/>
      <c r="G17364" s="116"/>
      <c r="H17364" s="116"/>
      <c r="I17364" s="116"/>
      <c r="J17364" s="117"/>
      <c r="K17364" s="117"/>
      <c r="L17364" s="114"/>
      <c r="M17364" s="114"/>
      <c r="N17364" s="114"/>
      <c r="O17364" s="114"/>
      <c r="P17364" s="118"/>
      <c r="Q17364" s="118"/>
      <c r="R17364" s="118"/>
      <c r="S17364" s="118"/>
      <c r="T17364" s="118"/>
      <c r="U17364" s="118"/>
      <c r="V17364" s="118"/>
      <c r="W17364" s="118"/>
      <c r="X17364" s="118"/>
      <c r="Y17364" s="118"/>
      <c r="Z17364" s="118"/>
      <c r="AA17364" s="118"/>
      <c r="AB17364" s="118"/>
    </row>
    <row r="17365" spans="1:28">
      <c r="A17365" s="113"/>
      <c r="B17365" s="113"/>
      <c r="C17365" s="114"/>
      <c r="D17365" s="115"/>
      <c r="E17365" s="115"/>
      <c r="F17365" s="116"/>
      <c r="G17365" s="116"/>
      <c r="H17365" s="116"/>
      <c r="I17365" s="116"/>
      <c r="J17365" s="117"/>
      <c r="K17365" s="117"/>
      <c r="L17365" s="114"/>
      <c r="M17365" s="114"/>
      <c r="N17365" s="114"/>
      <c r="O17365" s="114"/>
      <c r="P17365" s="118"/>
      <c r="Q17365" s="118"/>
      <c r="R17365" s="118"/>
      <c r="S17365" s="118"/>
      <c r="T17365" s="118"/>
      <c r="U17365" s="118"/>
      <c r="V17365" s="118"/>
      <c r="W17365" s="118"/>
      <c r="X17365" s="118"/>
      <c r="Y17365" s="118"/>
      <c r="Z17365" s="118"/>
      <c r="AA17365" s="118"/>
      <c r="AB17365" s="118"/>
    </row>
    <row r="17366" spans="1:28">
      <c r="A17366" s="113"/>
      <c r="B17366" s="113"/>
      <c r="C17366" s="114"/>
      <c r="D17366" s="115"/>
      <c r="E17366" s="115"/>
      <c r="F17366" s="116"/>
      <c r="G17366" s="116"/>
      <c r="H17366" s="116"/>
      <c r="I17366" s="116"/>
      <c r="J17366" s="117"/>
      <c r="K17366" s="117"/>
      <c r="L17366" s="114"/>
      <c r="M17366" s="114"/>
      <c r="N17366" s="114"/>
      <c r="O17366" s="114"/>
      <c r="P17366" s="118"/>
      <c r="Q17366" s="118"/>
      <c r="R17366" s="118"/>
      <c r="S17366" s="118"/>
      <c r="T17366" s="118"/>
      <c r="U17366" s="118"/>
      <c r="V17366" s="118"/>
      <c r="W17366" s="118"/>
      <c r="X17366" s="118"/>
      <c r="Y17366" s="118"/>
      <c r="Z17366" s="118"/>
      <c r="AA17366" s="118"/>
      <c r="AB17366" s="118"/>
    </row>
    <row r="17367" spans="1:28">
      <c r="A17367" s="113"/>
      <c r="B17367" s="113"/>
      <c r="C17367" s="114"/>
      <c r="D17367" s="115"/>
      <c r="E17367" s="115"/>
      <c r="F17367" s="116"/>
      <c r="G17367" s="116"/>
      <c r="H17367" s="116"/>
      <c r="I17367" s="116"/>
      <c r="J17367" s="117"/>
      <c r="K17367" s="117"/>
      <c r="L17367" s="114"/>
      <c r="M17367" s="114"/>
      <c r="N17367" s="114"/>
      <c r="O17367" s="114"/>
      <c r="P17367" s="118"/>
      <c r="Q17367" s="118"/>
      <c r="R17367" s="118"/>
      <c r="S17367" s="118"/>
      <c r="T17367" s="118"/>
      <c r="U17367" s="118"/>
      <c r="V17367" s="118"/>
      <c r="W17367" s="118"/>
      <c r="X17367" s="118"/>
      <c r="Y17367" s="118"/>
      <c r="Z17367" s="118"/>
      <c r="AA17367" s="118"/>
      <c r="AB17367" s="118"/>
    </row>
    <row r="17368" spans="1:28">
      <c r="A17368" s="113"/>
      <c r="B17368" s="113"/>
      <c r="C17368" s="114"/>
      <c r="D17368" s="115"/>
      <c r="E17368" s="115"/>
      <c r="F17368" s="116"/>
      <c r="G17368" s="116"/>
      <c r="H17368" s="116"/>
      <c r="I17368" s="116"/>
      <c r="J17368" s="117"/>
      <c r="K17368" s="117"/>
      <c r="L17368" s="114"/>
      <c r="M17368" s="114"/>
      <c r="N17368" s="114"/>
      <c r="O17368" s="114"/>
      <c r="P17368" s="118"/>
      <c r="Q17368" s="118"/>
      <c r="R17368" s="118"/>
      <c r="S17368" s="118"/>
      <c r="T17368" s="118"/>
      <c r="U17368" s="118"/>
      <c r="V17368" s="118"/>
      <c r="W17368" s="118"/>
      <c r="X17368" s="118"/>
      <c r="Y17368" s="118"/>
      <c r="Z17368" s="118"/>
      <c r="AA17368" s="118"/>
      <c r="AB17368" s="118"/>
    </row>
    <row r="17369" spans="1:28">
      <c r="A17369" s="113"/>
      <c r="B17369" s="113"/>
      <c r="C17369" s="114"/>
      <c r="D17369" s="115"/>
      <c r="E17369" s="115"/>
      <c r="F17369" s="116"/>
      <c r="G17369" s="116"/>
      <c r="H17369" s="116"/>
      <c r="I17369" s="116"/>
      <c r="J17369" s="117"/>
      <c r="K17369" s="117"/>
      <c r="L17369" s="114"/>
      <c r="M17369" s="114"/>
      <c r="N17369" s="114"/>
      <c r="O17369" s="114"/>
      <c r="P17369" s="118"/>
      <c r="Q17369" s="118"/>
      <c r="R17369" s="118"/>
      <c r="S17369" s="118"/>
      <c r="T17369" s="118"/>
      <c r="U17369" s="118"/>
      <c r="V17369" s="118"/>
      <c r="W17369" s="118"/>
      <c r="X17369" s="118"/>
      <c r="Y17369" s="118"/>
      <c r="Z17369" s="118"/>
      <c r="AA17369" s="118"/>
      <c r="AB17369" s="118"/>
    </row>
    <row r="17370" spans="1:28">
      <c r="A17370" s="113"/>
      <c r="B17370" s="113"/>
      <c r="C17370" s="114"/>
      <c r="D17370" s="115"/>
      <c r="E17370" s="115"/>
      <c r="F17370" s="116"/>
      <c r="G17370" s="116"/>
      <c r="H17370" s="116"/>
      <c r="I17370" s="116"/>
      <c r="J17370" s="117"/>
      <c r="K17370" s="117"/>
      <c r="L17370" s="114"/>
      <c r="M17370" s="114"/>
      <c r="N17370" s="114"/>
      <c r="O17370" s="114"/>
      <c r="P17370" s="118"/>
      <c r="Q17370" s="118"/>
      <c r="R17370" s="118"/>
      <c r="S17370" s="118"/>
      <c r="T17370" s="118"/>
      <c r="U17370" s="118"/>
      <c r="V17370" s="118"/>
      <c r="W17370" s="118"/>
      <c r="X17370" s="118"/>
      <c r="Y17370" s="118"/>
      <c r="Z17370" s="118"/>
      <c r="AA17370" s="118"/>
      <c r="AB17370" s="118"/>
    </row>
    <row r="17371" spans="1:28">
      <c r="A17371" s="113"/>
      <c r="B17371" s="113"/>
      <c r="C17371" s="114"/>
      <c r="D17371" s="115"/>
      <c r="E17371" s="115"/>
      <c r="F17371" s="116"/>
      <c r="G17371" s="116"/>
      <c r="H17371" s="116"/>
      <c r="I17371" s="116"/>
      <c r="J17371" s="117"/>
      <c r="K17371" s="117"/>
      <c r="L17371" s="114"/>
      <c r="M17371" s="114"/>
      <c r="N17371" s="114"/>
      <c r="O17371" s="114"/>
      <c r="P17371" s="118"/>
      <c r="Q17371" s="118"/>
      <c r="R17371" s="118"/>
      <c r="S17371" s="118"/>
      <c r="T17371" s="118"/>
      <c r="U17371" s="118"/>
      <c r="V17371" s="118"/>
      <c r="W17371" s="118"/>
      <c r="X17371" s="118"/>
      <c r="Y17371" s="118"/>
      <c r="Z17371" s="118"/>
      <c r="AA17371" s="118"/>
      <c r="AB17371" s="118"/>
    </row>
    <row r="17372" spans="1:28">
      <c r="A17372" s="113"/>
      <c r="B17372" s="113"/>
      <c r="C17372" s="114"/>
      <c r="D17372" s="115"/>
      <c r="E17372" s="115"/>
      <c r="F17372" s="116"/>
      <c r="G17372" s="116"/>
      <c r="H17372" s="116"/>
      <c r="I17372" s="116"/>
      <c r="J17372" s="117"/>
      <c r="K17372" s="117"/>
      <c r="L17372" s="114"/>
      <c r="M17372" s="114"/>
      <c r="N17372" s="114"/>
      <c r="O17372" s="114"/>
      <c r="P17372" s="118"/>
      <c r="Q17372" s="118"/>
      <c r="R17372" s="118"/>
      <c r="S17372" s="118"/>
      <c r="T17372" s="118"/>
      <c r="U17372" s="118"/>
      <c r="V17372" s="118"/>
      <c r="W17372" s="118"/>
      <c r="X17372" s="118"/>
      <c r="Y17372" s="118"/>
      <c r="Z17372" s="118"/>
      <c r="AA17372" s="118"/>
      <c r="AB17372" s="118"/>
    </row>
    <row r="17373" spans="1:28">
      <c r="A17373" s="113"/>
      <c r="B17373" s="113"/>
      <c r="C17373" s="114"/>
      <c r="D17373" s="115"/>
      <c r="E17373" s="115"/>
      <c r="F17373" s="116"/>
      <c r="G17373" s="116"/>
      <c r="H17373" s="116"/>
      <c r="I17373" s="116"/>
      <c r="J17373" s="117"/>
      <c r="K17373" s="117"/>
      <c r="L17373" s="114"/>
      <c r="M17373" s="114"/>
      <c r="N17373" s="114"/>
      <c r="O17373" s="114"/>
      <c r="P17373" s="118"/>
      <c r="Q17373" s="118"/>
      <c r="R17373" s="118"/>
      <c r="S17373" s="118"/>
      <c r="T17373" s="118"/>
      <c r="U17373" s="118"/>
      <c r="V17373" s="118"/>
      <c r="W17373" s="118"/>
      <c r="X17373" s="118"/>
      <c r="Y17373" s="118"/>
      <c r="Z17373" s="118"/>
      <c r="AA17373" s="118"/>
      <c r="AB17373" s="118"/>
    </row>
    <row r="17374" spans="1:28">
      <c r="A17374" s="113"/>
      <c r="B17374" s="113"/>
      <c r="C17374" s="114"/>
      <c r="D17374" s="115"/>
      <c r="E17374" s="115"/>
      <c r="F17374" s="116"/>
      <c r="G17374" s="116"/>
      <c r="H17374" s="116"/>
      <c r="I17374" s="116"/>
      <c r="J17374" s="117"/>
      <c r="K17374" s="117"/>
      <c r="L17374" s="114"/>
      <c r="M17374" s="114"/>
      <c r="N17374" s="114"/>
      <c r="O17374" s="114"/>
      <c r="P17374" s="118"/>
      <c r="Q17374" s="118"/>
      <c r="R17374" s="118"/>
      <c r="S17374" s="118"/>
      <c r="T17374" s="118"/>
      <c r="U17374" s="118"/>
      <c r="V17374" s="118"/>
      <c r="W17374" s="118"/>
      <c r="X17374" s="118"/>
      <c r="Y17374" s="118"/>
      <c r="Z17374" s="118"/>
      <c r="AA17374" s="118"/>
      <c r="AB17374" s="118"/>
    </row>
    <row r="17375" spans="1:28">
      <c r="A17375" s="113"/>
      <c r="B17375" s="113"/>
      <c r="C17375" s="114"/>
      <c r="D17375" s="115"/>
      <c r="E17375" s="115"/>
      <c r="F17375" s="116"/>
      <c r="G17375" s="116"/>
      <c r="H17375" s="116"/>
      <c r="I17375" s="116"/>
      <c r="J17375" s="117"/>
      <c r="K17375" s="117"/>
      <c r="L17375" s="114"/>
      <c r="M17375" s="114"/>
      <c r="N17375" s="114"/>
      <c r="O17375" s="114"/>
      <c r="P17375" s="118"/>
      <c r="Q17375" s="118"/>
      <c r="R17375" s="118"/>
      <c r="S17375" s="118"/>
      <c r="T17375" s="118"/>
      <c r="U17375" s="118"/>
      <c r="V17375" s="118"/>
      <c r="W17375" s="118"/>
      <c r="X17375" s="118"/>
      <c r="Y17375" s="118"/>
      <c r="Z17375" s="118"/>
      <c r="AA17375" s="118"/>
      <c r="AB17375" s="118"/>
    </row>
    <row r="17376" spans="1:28">
      <c r="A17376" s="113"/>
      <c r="B17376" s="113"/>
      <c r="C17376" s="114"/>
      <c r="D17376" s="115"/>
      <c r="E17376" s="115"/>
      <c r="F17376" s="116"/>
      <c r="G17376" s="116"/>
      <c r="H17376" s="116"/>
      <c r="I17376" s="116"/>
      <c r="J17376" s="117"/>
      <c r="K17376" s="117"/>
      <c r="L17376" s="114"/>
      <c r="M17376" s="114"/>
      <c r="N17376" s="114"/>
      <c r="O17376" s="114"/>
      <c r="P17376" s="118"/>
      <c r="Q17376" s="118"/>
      <c r="R17376" s="118"/>
      <c r="S17376" s="118"/>
      <c r="T17376" s="118"/>
      <c r="U17376" s="118"/>
      <c r="V17376" s="118"/>
      <c r="W17376" s="118"/>
      <c r="X17376" s="118"/>
      <c r="Y17376" s="118"/>
      <c r="Z17376" s="118"/>
      <c r="AA17376" s="118"/>
      <c r="AB17376" s="118"/>
    </row>
    <row r="17377" spans="1:28">
      <c r="A17377" s="113"/>
      <c r="B17377" s="113"/>
      <c r="C17377" s="114"/>
      <c r="D17377" s="115"/>
      <c r="E17377" s="115"/>
      <c r="F17377" s="116"/>
      <c r="G17377" s="116"/>
      <c r="H17377" s="116"/>
      <c r="I17377" s="116"/>
      <c r="J17377" s="117"/>
      <c r="K17377" s="117"/>
      <c r="L17377" s="114"/>
      <c r="M17377" s="114"/>
      <c r="N17377" s="114"/>
      <c r="O17377" s="114"/>
      <c r="P17377" s="118"/>
      <c r="Q17377" s="118"/>
      <c r="R17377" s="118"/>
      <c r="S17377" s="118"/>
      <c r="T17377" s="118"/>
      <c r="U17377" s="118"/>
      <c r="V17377" s="118"/>
      <c r="W17377" s="118"/>
      <c r="X17377" s="118"/>
      <c r="Y17377" s="118"/>
      <c r="Z17377" s="118"/>
      <c r="AA17377" s="118"/>
      <c r="AB17377" s="118"/>
    </row>
    <row r="17378" spans="1:28">
      <c r="A17378" s="113"/>
      <c r="B17378" s="113"/>
      <c r="C17378" s="114"/>
      <c r="D17378" s="115"/>
      <c r="E17378" s="115"/>
      <c r="F17378" s="116"/>
      <c r="G17378" s="116"/>
      <c r="H17378" s="116"/>
      <c r="I17378" s="116"/>
      <c r="J17378" s="117"/>
      <c r="K17378" s="117"/>
      <c r="L17378" s="114"/>
      <c r="M17378" s="114"/>
      <c r="N17378" s="114"/>
      <c r="O17378" s="114"/>
      <c r="P17378" s="118"/>
      <c r="Q17378" s="118"/>
      <c r="R17378" s="118"/>
      <c r="S17378" s="118"/>
      <c r="T17378" s="118"/>
      <c r="U17378" s="118"/>
      <c r="V17378" s="118"/>
      <c r="W17378" s="118"/>
      <c r="X17378" s="118"/>
      <c r="Y17378" s="118"/>
      <c r="Z17378" s="118"/>
      <c r="AA17378" s="118"/>
      <c r="AB17378" s="118"/>
    </row>
    <row r="17379" spans="1:28">
      <c r="A17379" s="113"/>
      <c r="B17379" s="113"/>
      <c r="C17379" s="114"/>
      <c r="D17379" s="115"/>
      <c r="E17379" s="115"/>
      <c r="F17379" s="116"/>
      <c r="G17379" s="116"/>
      <c r="H17379" s="116"/>
      <c r="I17379" s="116"/>
      <c r="J17379" s="117"/>
      <c r="K17379" s="117"/>
      <c r="L17379" s="114"/>
      <c r="M17379" s="114"/>
      <c r="N17379" s="114"/>
      <c r="O17379" s="114"/>
      <c r="P17379" s="118"/>
      <c r="Q17379" s="118"/>
      <c r="R17379" s="118"/>
      <c r="S17379" s="118"/>
      <c r="T17379" s="118"/>
      <c r="U17379" s="118"/>
      <c r="V17379" s="118"/>
      <c r="W17379" s="118"/>
      <c r="X17379" s="118"/>
      <c r="Y17379" s="118"/>
      <c r="Z17379" s="118"/>
      <c r="AA17379" s="118"/>
      <c r="AB17379" s="118"/>
    </row>
    <row r="17380" spans="1:28">
      <c r="A17380" s="113"/>
      <c r="B17380" s="113"/>
      <c r="C17380" s="114"/>
      <c r="D17380" s="115"/>
      <c r="E17380" s="115"/>
      <c r="F17380" s="116"/>
      <c r="G17380" s="116"/>
      <c r="H17380" s="116"/>
      <c r="I17380" s="116"/>
      <c r="J17380" s="117"/>
      <c r="K17380" s="117"/>
      <c r="L17380" s="114"/>
      <c r="M17380" s="114"/>
      <c r="N17380" s="114"/>
      <c r="O17380" s="114"/>
      <c r="P17380" s="118"/>
      <c r="Q17380" s="118"/>
      <c r="R17380" s="118"/>
      <c r="S17380" s="118"/>
      <c r="T17380" s="118"/>
      <c r="U17380" s="118"/>
      <c r="V17380" s="118"/>
      <c r="W17380" s="118"/>
      <c r="X17380" s="118"/>
      <c r="Y17380" s="118"/>
      <c r="Z17380" s="118"/>
      <c r="AA17380" s="118"/>
      <c r="AB17380" s="118"/>
    </row>
    <row r="17381" spans="1:28">
      <c r="A17381" s="113"/>
      <c r="B17381" s="113"/>
      <c r="C17381" s="114"/>
      <c r="D17381" s="115"/>
      <c r="E17381" s="115"/>
      <c r="F17381" s="116"/>
      <c r="G17381" s="116"/>
      <c r="H17381" s="116"/>
      <c r="I17381" s="116"/>
      <c r="J17381" s="117"/>
      <c r="K17381" s="117"/>
      <c r="L17381" s="114"/>
      <c r="M17381" s="114"/>
      <c r="N17381" s="114"/>
      <c r="O17381" s="114"/>
      <c r="P17381" s="118"/>
      <c r="Q17381" s="118"/>
      <c r="R17381" s="118"/>
      <c r="S17381" s="118"/>
      <c r="T17381" s="118"/>
      <c r="U17381" s="118"/>
      <c r="V17381" s="118"/>
      <c r="W17381" s="118"/>
      <c r="X17381" s="118"/>
      <c r="Y17381" s="118"/>
      <c r="Z17381" s="118"/>
      <c r="AA17381" s="118"/>
      <c r="AB17381" s="118"/>
    </row>
    <row r="17382" spans="1:28">
      <c r="A17382" s="113"/>
      <c r="B17382" s="113"/>
      <c r="C17382" s="114"/>
      <c r="D17382" s="115"/>
      <c r="E17382" s="115"/>
      <c r="F17382" s="116"/>
      <c r="G17382" s="116"/>
      <c r="H17382" s="116"/>
      <c r="I17382" s="116"/>
      <c r="J17382" s="117"/>
      <c r="K17382" s="117"/>
      <c r="L17382" s="114"/>
      <c r="M17382" s="114"/>
      <c r="N17382" s="114"/>
      <c r="O17382" s="114"/>
      <c r="P17382" s="118"/>
      <c r="Q17382" s="118"/>
      <c r="R17382" s="118"/>
      <c r="S17382" s="118"/>
      <c r="T17382" s="118"/>
      <c r="U17382" s="118"/>
      <c r="V17382" s="118"/>
      <c r="W17382" s="118"/>
      <c r="X17382" s="118"/>
      <c r="Y17382" s="118"/>
      <c r="Z17382" s="118"/>
      <c r="AA17382" s="118"/>
      <c r="AB17382" s="118"/>
    </row>
    <row r="17383" spans="1:28">
      <c r="A17383" s="113"/>
      <c r="B17383" s="113"/>
      <c r="C17383" s="114"/>
      <c r="D17383" s="115"/>
      <c r="E17383" s="115"/>
      <c r="F17383" s="116"/>
      <c r="G17383" s="116"/>
      <c r="H17383" s="116"/>
      <c r="I17383" s="116"/>
      <c r="J17383" s="117"/>
      <c r="K17383" s="117"/>
      <c r="L17383" s="114"/>
      <c r="M17383" s="114"/>
      <c r="N17383" s="114"/>
      <c r="O17383" s="114"/>
      <c r="P17383" s="118"/>
      <c r="Q17383" s="118"/>
      <c r="R17383" s="118"/>
      <c r="S17383" s="118"/>
      <c r="T17383" s="118"/>
      <c r="U17383" s="118"/>
      <c r="V17383" s="118"/>
      <c r="W17383" s="118"/>
      <c r="X17383" s="118"/>
      <c r="Y17383" s="118"/>
      <c r="Z17383" s="118"/>
      <c r="AA17383" s="118"/>
      <c r="AB17383" s="118"/>
    </row>
    <row r="17384" spans="1:28">
      <c r="A17384" s="113"/>
      <c r="B17384" s="113"/>
      <c r="C17384" s="114"/>
      <c r="D17384" s="115"/>
      <c r="E17384" s="115"/>
      <c r="F17384" s="116"/>
      <c r="G17384" s="116"/>
      <c r="H17384" s="116"/>
      <c r="I17384" s="116"/>
      <c r="J17384" s="117"/>
      <c r="K17384" s="117"/>
      <c r="L17384" s="114"/>
      <c r="M17384" s="114"/>
      <c r="N17384" s="114"/>
      <c r="O17384" s="114"/>
      <c r="P17384" s="118"/>
      <c r="Q17384" s="118"/>
      <c r="R17384" s="118"/>
      <c r="S17384" s="118"/>
      <c r="T17384" s="118"/>
      <c r="U17384" s="118"/>
      <c r="V17384" s="118"/>
      <c r="W17384" s="118"/>
      <c r="X17384" s="118"/>
      <c r="Y17384" s="118"/>
      <c r="Z17384" s="118"/>
      <c r="AA17384" s="118"/>
      <c r="AB17384" s="118"/>
    </row>
    <row r="17385" spans="1:28">
      <c r="A17385" s="113"/>
      <c r="B17385" s="113"/>
      <c r="C17385" s="114"/>
      <c r="D17385" s="115"/>
      <c r="E17385" s="115"/>
      <c r="F17385" s="116"/>
      <c r="G17385" s="116"/>
      <c r="H17385" s="116"/>
      <c r="I17385" s="116"/>
      <c r="J17385" s="117"/>
      <c r="K17385" s="117"/>
      <c r="L17385" s="114"/>
      <c r="M17385" s="114"/>
      <c r="N17385" s="114"/>
      <c r="O17385" s="114"/>
      <c r="P17385" s="118"/>
      <c r="Q17385" s="118"/>
      <c r="R17385" s="118"/>
      <c r="S17385" s="118"/>
      <c r="T17385" s="118"/>
      <c r="U17385" s="118"/>
      <c r="V17385" s="118"/>
      <c r="W17385" s="118"/>
      <c r="X17385" s="118"/>
      <c r="Y17385" s="118"/>
      <c r="Z17385" s="118"/>
      <c r="AA17385" s="118"/>
      <c r="AB17385" s="118"/>
    </row>
    <row r="17386" spans="1:28">
      <c r="A17386" s="113"/>
      <c r="B17386" s="113"/>
      <c r="C17386" s="114"/>
      <c r="D17386" s="115"/>
      <c r="E17386" s="115"/>
      <c r="F17386" s="116"/>
      <c r="G17386" s="116"/>
      <c r="H17386" s="116"/>
      <c r="I17386" s="116"/>
      <c r="J17386" s="117"/>
      <c r="K17386" s="117"/>
      <c r="L17386" s="114"/>
      <c r="M17386" s="114"/>
      <c r="N17386" s="114"/>
      <c r="O17386" s="114"/>
      <c r="P17386" s="118"/>
      <c r="Q17386" s="118"/>
      <c r="R17386" s="118"/>
      <c r="S17386" s="118"/>
      <c r="T17386" s="118"/>
      <c r="U17386" s="118"/>
      <c r="V17386" s="118"/>
      <c r="W17386" s="118"/>
      <c r="X17386" s="118"/>
      <c r="Y17386" s="118"/>
      <c r="Z17386" s="118"/>
      <c r="AA17386" s="118"/>
      <c r="AB17386" s="118"/>
    </row>
    <row r="17387" spans="1:28">
      <c r="A17387" s="113"/>
      <c r="B17387" s="113"/>
      <c r="C17387" s="114"/>
      <c r="D17387" s="115"/>
      <c r="E17387" s="115"/>
      <c r="F17387" s="116"/>
      <c r="G17387" s="116"/>
      <c r="H17387" s="116"/>
      <c r="I17387" s="116"/>
      <c r="J17387" s="117"/>
      <c r="K17387" s="117"/>
      <c r="L17387" s="114"/>
      <c r="M17387" s="114"/>
      <c r="N17387" s="114"/>
      <c r="O17387" s="114"/>
      <c r="P17387" s="118"/>
      <c r="Q17387" s="118"/>
      <c r="R17387" s="118"/>
      <c r="S17387" s="118"/>
      <c r="T17387" s="118"/>
      <c r="U17387" s="118"/>
      <c r="V17387" s="118"/>
      <c r="W17387" s="118"/>
      <c r="X17387" s="118"/>
      <c r="Y17387" s="118"/>
      <c r="Z17387" s="118"/>
      <c r="AA17387" s="118"/>
      <c r="AB17387" s="118"/>
    </row>
    <row r="17388" spans="1:28">
      <c r="A17388" s="113"/>
      <c r="B17388" s="113"/>
      <c r="C17388" s="114"/>
      <c r="D17388" s="115"/>
      <c r="E17388" s="115"/>
      <c r="F17388" s="116"/>
      <c r="G17388" s="116"/>
      <c r="H17388" s="116"/>
      <c r="I17388" s="116"/>
      <c r="J17388" s="117"/>
      <c r="K17388" s="117"/>
      <c r="L17388" s="114"/>
      <c r="M17388" s="114"/>
      <c r="N17388" s="114"/>
      <c r="O17388" s="114"/>
      <c r="P17388" s="118"/>
      <c r="Q17388" s="118"/>
      <c r="R17388" s="118"/>
      <c r="S17388" s="118"/>
      <c r="T17388" s="118"/>
      <c r="U17388" s="118"/>
      <c r="V17388" s="118"/>
      <c r="W17388" s="118"/>
      <c r="X17388" s="118"/>
      <c r="Y17388" s="118"/>
      <c r="Z17388" s="118"/>
      <c r="AA17388" s="118"/>
      <c r="AB17388" s="118"/>
    </row>
    <row r="17389" spans="1:28">
      <c r="A17389" s="113"/>
      <c r="B17389" s="113"/>
      <c r="C17389" s="114"/>
      <c r="D17389" s="115"/>
      <c r="E17389" s="115"/>
      <c r="F17389" s="116"/>
      <c r="G17389" s="116"/>
      <c r="H17389" s="116"/>
      <c r="I17389" s="116"/>
      <c r="J17389" s="117"/>
      <c r="K17389" s="117"/>
      <c r="L17389" s="114"/>
      <c r="M17389" s="114"/>
      <c r="N17389" s="114"/>
      <c r="O17389" s="114"/>
      <c r="P17389" s="118"/>
      <c r="Q17389" s="118"/>
      <c r="R17389" s="118"/>
      <c r="S17389" s="118"/>
      <c r="T17389" s="118"/>
      <c r="U17389" s="118"/>
      <c r="V17389" s="118"/>
      <c r="W17389" s="118"/>
      <c r="X17389" s="118"/>
      <c r="Y17389" s="118"/>
      <c r="Z17389" s="118"/>
      <c r="AA17389" s="118"/>
      <c r="AB17389" s="118"/>
    </row>
    <row r="17390" spans="1:28">
      <c r="A17390" s="113"/>
      <c r="B17390" s="113"/>
      <c r="C17390" s="114"/>
      <c r="D17390" s="115"/>
      <c r="E17390" s="115"/>
      <c r="F17390" s="116"/>
      <c r="G17390" s="116"/>
      <c r="H17390" s="116"/>
      <c r="I17390" s="116"/>
      <c r="J17390" s="117"/>
      <c r="K17390" s="117"/>
      <c r="L17390" s="114"/>
      <c r="M17390" s="114"/>
      <c r="N17390" s="114"/>
      <c r="O17390" s="114"/>
      <c r="P17390" s="118"/>
      <c r="Q17390" s="118"/>
      <c r="R17390" s="118"/>
      <c r="S17390" s="118"/>
      <c r="T17390" s="118"/>
      <c r="U17390" s="118"/>
      <c r="V17390" s="118"/>
      <c r="W17390" s="118"/>
      <c r="X17390" s="118"/>
      <c r="Y17390" s="118"/>
      <c r="Z17390" s="118"/>
      <c r="AA17390" s="118"/>
      <c r="AB17390" s="118"/>
    </row>
    <row r="17391" spans="1:28">
      <c r="A17391" s="113"/>
      <c r="B17391" s="113"/>
      <c r="C17391" s="114"/>
      <c r="D17391" s="115"/>
      <c r="E17391" s="115"/>
      <c r="F17391" s="116"/>
      <c r="G17391" s="116"/>
      <c r="H17391" s="116"/>
      <c r="I17391" s="116"/>
      <c r="J17391" s="117"/>
      <c r="K17391" s="117"/>
      <c r="L17391" s="114"/>
      <c r="M17391" s="114"/>
      <c r="N17391" s="114"/>
      <c r="O17391" s="114"/>
      <c r="P17391" s="118"/>
      <c r="Q17391" s="118"/>
      <c r="R17391" s="118"/>
      <c r="S17391" s="118"/>
      <c r="T17391" s="118"/>
      <c r="U17391" s="118"/>
      <c r="V17391" s="118"/>
      <c r="W17391" s="118"/>
      <c r="X17391" s="118"/>
      <c r="Y17391" s="118"/>
      <c r="Z17391" s="118"/>
      <c r="AA17391" s="118"/>
      <c r="AB17391" s="118"/>
    </row>
    <row r="17392" spans="1:28">
      <c r="A17392" s="113"/>
      <c r="B17392" s="113"/>
      <c r="C17392" s="114"/>
      <c r="D17392" s="115"/>
      <c r="E17392" s="115"/>
      <c r="F17392" s="116"/>
      <c r="G17392" s="116"/>
      <c r="H17392" s="116"/>
      <c r="I17392" s="116"/>
      <c r="J17392" s="117"/>
      <c r="K17392" s="117"/>
      <c r="L17392" s="114"/>
      <c r="M17392" s="114"/>
      <c r="N17392" s="114"/>
      <c r="O17392" s="114"/>
      <c r="P17392" s="118"/>
      <c r="Q17392" s="118"/>
      <c r="R17392" s="118"/>
      <c r="S17392" s="118"/>
      <c r="T17392" s="118"/>
      <c r="U17392" s="118"/>
      <c r="V17392" s="118"/>
      <c r="W17392" s="118"/>
      <c r="X17392" s="118"/>
      <c r="Y17392" s="118"/>
      <c r="Z17392" s="118"/>
      <c r="AA17392" s="118"/>
      <c r="AB17392" s="118"/>
    </row>
    <row r="17393" spans="1:28">
      <c r="A17393" s="113"/>
      <c r="B17393" s="113"/>
      <c r="C17393" s="114"/>
      <c r="D17393" s="115"/>
      <c r="E17393" s="115"/>
      <c r="F17393" s="116"/>
      <c r="G17393" s="116"/>
      <c r="H17393" s="116"/>
      <c r="I17393" s="116"/>
      <c r="J17393" s="117"/>
      <c r="K17393" s="117"/>
      <c r="L17393" s="114"/>
      <c r="M17393" s="114"/>
      <c r="N17393" s="114"/>
      <c r="O17393" s="114"/>
      <c r="P17393" s="118"/>
      <c r="Q17393" s="118"/>
      <c r="R17393" s="118"/>
      <c r="S17393" s="118"/>
      <c r="T17393" s="118"/>
      <c r="U17393" s="118"/>
      <c r="V17393" s="118"/>
      <c r="W17393" s="118"/>
      <c r="X17393" s="118"/>
      <c r="Y17393" s="118"/>
      <c r="Z17393" s="118"/>
      <c r="AA17393" s="118"/>
      <c r="AB17393" s="118"/>
    </row>
    <row r="17394" spans="1:28">
      <c r="A17394" s="113"/>
      <c r="B17394" s="113"/>
      <c r="C17394" s="114"/>
      <c r="D17394" s="115"/>
      <c r="E17394" s="115"/>
      <c r="F17394" s="116"/>
      <c r="G17394" s="116"/>
      <c r="H17394" s="116"/>
      <c r="I17394" s="116"/>
      <c r="J17394" s="117"/>
      <c r="K17394" s="117"/>
      <c r="L17394" s="114"/>
      <c r="M17394" s="114"/>
      <c r="N17394" s="114"/>
      <c r="O17394" s="114"/>
      <c r="P17394" s="118"/>
      <c r="Q17394" s="118"/>
      <c r="R17394" s="118"/>
      <c r="S17394" s="118"/>
      <c r="T17394" s="118"/>
      <c r="U17394" s="118"/>
      <c r="V17394" s="118"/>
      <c r="W17394" s="118"/>
      <c r="X17394" s="118"/>
      <c r="Y17394" s="118"/>
      <c r="Z17394" s="118"/>
      <c r="AA17394" s="118"/>
      <c r="AB17394" s="118"/>
    </row>
    <row r="17395" spans="1:28">
      <c r="A17395" s="113"/>
      <c r="B17395" s="113"/>
      <c r="C17395" s="114"/>
      <c r="D17395" s="115"/>
      <c r="E17395" s="115"/>
      <c r="F17395" s="116"/>
      <c r="G17395" s="116"/>
      <c r="H17395" s="116"/>
      <c r="I17395" s="116"/>
      <c r="J17395" s="117"/>
      <c r="K17395" s="117"/>
      <c r="L17395" s="114"/>
      <c r="M17395" s="114"/>
      <c r="N17395" s="114"/>
      <c r="O17395" s="114"/>
      <c r="P17395" s="118"/>
      <c r="Q17395" s="118"/>
      <c r="R17395" s="118"/>
      <c r="S17395" s="118"/>
      <c r="T17395" s="118"/>
      <c r="U17395" s="118"/>
      <c r="V17395" s="118"/>
      <c r="W17395" s="118"/>
      <c r="X17395" s="118"/>
      <c r="Y17395" s="118"/>
      <c r="Z17395" s="118"/>
      <c r="AA17395" s="118"/>
      <c r="AB17395" s="118"/>
    </row>
    <row r="17396" spans="1:28">
      <c r="A17396" s="113"/>
      <c r="B17396" s="113"/>
      <c r="C17396" s="114"/>
      <c r="D17396" s="115"/>
      <c r="E17396" s="115"/>
      <c r="F17396" s="116"/>
      <c r="G17396" s="116"/>
      <c r="H17396" s="116"/>
      <c r="I17396" s="116"/>
      <c r="J17396" s="117"/>
      <c r="K17396" s="117"/>
      <c r="L17396" s="114"/>
      <c r="M17396" s="114"/>
      <c r="N17396" s="114"/>
      <c r="O17396" s="114"/>
      <c r="P17396" s="118"/>
      <c r="Q17396" s="118"/>
      <c r="R17396" s="118"/>
      <c r="S17396" s="118"/>
      <c r="T17396" s="118"/>
      <c r="U17396" s="118"/>
      <c r="V17396" s="118"/>
      <c r="W17396" s="118"/>
      <c r="X17396" s="118"/>
      <c r="Y17396" s="118"/>
      <c r="Z17396" s="118"/>
      <c r="AA17396" s="118"/>
      <c r="AB17396" s="118"/>
    </row>
    <row r="17397" spans="1:28">
      <c r="A17397" s="113"/>
      <c r="B17397" s="113"/>
      <c r="C17397" s="114"/>
      <c r="D17397" s="115"/>
      <c r="E17397" s="115"/>
      <c r="F17397" s="116"/>
      <c r="G17397" s="116"/>
      <c r="H17397" s="116"/>
      <c r="I17397" s="116"/>
      <c r="J17397" s="117"/>
      <c r="K17397" s="117"/>
      <c r="L17397" s="114"/>
      <c r="M17397" s="114"/>
      <c r="N17397" s="114"/>
      <c r="O17397" s="114"/>
      <c r="P17397" s="118"/>
      <c r="Q17397" s="118"/>
      <c r="R17397" s="118"/>
      <c r="S17397" s="118"/>
      <c r="T17397" s="118"/>
      <c r="U17397" s="118"/>
      <c r="V17397" s="118"/>
      <c r="W17397" s="118"/>
      <c r="X17397" s="118"/>
      <c r="Y17397" s="118"/>
      <c r="Z17397" s="118"/>
      <c r="AA17397" s="118"/>
      <c r="AB17397" s="118"/>
    </row>
    <row r="17398" spans="1:28">
      <c r="A17398" s="113"/>
      <c r="B17398" s="113"/>
      <c r="C17398" s="114"/>
      <c r="D17398" s="115"/>
      <c r="E17398" s="115"/>
      <c r="F17398" s="116"/>
      <c r="G17398" s="116"/>
      <c r="H17398" s="116"/>
      <c r="I17398" s="116"/>
      <c r="J17398" s="117"/>
      <c r="K17398" s="117"/>
      <c r="L17398" s="114"/>
      <c r="M17398" s="114"/>
      <c r="N17398" s="114"/>
      <c r="O17398" s="114"/>
      <c r="P17398" s="118"/>
      <c r="Q17398" s="118"/>
      <c r="R17398" s="118"/>
      <c r="S17398" s="118"/>
      <c r="T17398" s="118"/>
      <c r="U17398" s="118"/>
      <c r="V17398" s="118"/>
      <c r="W17398" s="118"/>
      <c r="X17398" s="118"/>
      <c r="Y17398" s="118"/>
      <c r="Z17398" s="118"/>
      <c r="AA17398" s="118"/>
      <c r="AB17398" s="118"/>
    </row>
    <row r="17399" spans="1:28">
      <c r="A17399" s="113"/>
      <c r="B17399" s="113"/>
      <c r="C17399" s="114"/>
      <c r="D17399" s="115"/>
      <c r="E17399" s="115"/>
      <c r="F17399" s="116"/>
      <c r="G17399" s="116"/>
      <c r="H17399" s="116"/>
      <c r="I17399" s="116"/>
      <c r="J17399" s="117"/>
      <c r="K17399" s="117"/>
      <c r="L17399" s="114"/>
      <c r="M17399" s="114"/>
      <c r="N17399" s="114"/>
      <c r="O17399" s="114"/>
      <c r="P17399" s="118"/>
      <c r="Q17399" s="118"/>
      <c r="R17399" s="118"/>
      <c r="S17399" s="118"/>
      <c r="T17399" s="118"/>
      <c r="U17399" s="118"/>
      <c r="V17399" s="118"/>
      <c r="W17399" s="118"/>
      <c r="X17399" s="118"/>
      <c r="Y17399" s="118"/>
      <c r="Z17399" s="118"/>
      <c r="AA17399" s="118"/>
      <c r="AB17399" s="118"/>
    </row>
    <row r="17400" spans="1:28">
      <c r="A17400" s="113"/>
      <c r="B17400" s="113"/>
      <c r="C17400" s="114"/>
      <c r="D17400" s="115"/>
      <c r="E17400" s="115"/>
      <c r="F17400" s="116"/>
      <c r="G17400" s="116"/>
      <c r="H17400" s="116"/>
      <c r="I17400" s="116"/>
      <c r="J17400" s="117"/>
      <c r="K17400" s="117"/>
      <c r="L17400" s="114"/>
      <c r="M17400" s="114"/>
      <c r="N17400" s="114"/>
      <c r="O17400" s="114"/>
      <c r="P17400" s="118"/>
      <c r="Q17400" s="118"/>
      <c r="R17400" s="118"/>
      <c r="S17400" s="118"/>
      <c r="T17400" s="118"/>
      <c r="U17400" s="118"/>
      <c r="V17400" s="118"/>
      <c r="W17400" s="118"/>
      <c r="X17400" s="118"/>
      <c r="Y17400" s="118"/>
      <c r="Z17400" s="118"/>
      <c r="AA17400" s="118"/>
      <c r="AB17400" s="118"/>
    </row>
    <row r="17401" spans="1:28">
      <c r="A17401" s="113"/>
      <c r="B17401" s="113"/>
      <c r="C17401" s="114"/>
      <c r="D17401" s="115"/>
      <c r="E17401" s="115"/>
      <c r="F17401" s="116"/>
      <c r="G17401" s="116"/>
      <c r="H17401" s="116"/>
      <c r="I17401" s="116"/>
      <c r="J17401" s="117"/>
      <c r="K17401" s="117"/>
      <c r="L17401" s="114"/>
      <c r="M17401" s="114"/>
      <c r="N17401" s="114"/>
      <c r="O17401" s="114"/>
      <c r="P17401" s="118"/>
      <c r="Q17401" s="118"/>
      <c r="R17401" s="118"/>
      <c r="S17401" s="118"/>
      <c r="T17401" s="118"/>
      <c r="U17401" s="118"/>
      <c r="V17401" s="118"/>
      <c r="W17401" s="118"/>
      <c r="X17401" s="118"/>
      <c r="Y17401" s="118"/>
      <c r="Z17401" s="118"/>
      <c r="AA17401" s="118"/>
      <c r="AB17401" s="118"/>
    </row>
    <row r="17402" spans="1:28">
      <c r="A17402" s="113"/>
      <c r="B17402" s="113"/>
      <c r="C17402" s="114"/>
      <c r="D17402" s="115"/>
      <c r="E17402" s="115"/>
      <c r="F17402" s="116"/>
      <c r="G17402" s="116"/>
      <c r="H17402" s="116"/>
      <c r="I17402" s="116"/>
      <c r="J17402" s="117"/>
      <c r="K17402" s="117"/>
      <c r="L17402" s="114"/>
      <c r="M17402" s="114"/>
      <c r="N17402" s="114"/>
      <c r="O17402" s="114"/>
      <c r="P17402" s="118"/>
      <c r="Q17402" s="118"/>
      <c r="R17402" s="118"/>
      <c r="S17402" s="118"/>
      <c r="T17402" s="118"/>
      <c r="U17402" s="118"/>
      <c r="V17402" s="118"/>
      <c r="W17402" s="118"/>
      <c r="X17402" s="118"/>
      <c r="Y17402" s="118"/>
      <c r="Z17402" s="118"/>
      <c r="AA17402" s="118"/>
      <c r="AB17402" s="118"/>
    </row>
    <row r="17403" spans="1:28">
      <c r="A17403" s="113"/>
      <c r="B17403" s="113"/>
      <c r="C17403" s="114"/>
      <c r="D17403" s="115"/>
      <c r="E17403" s="115"/>
      <c r="F17403" s="116"/>
      <c r="G17403" s="116"/>
      <c r="H17403" s="116"/>
      <c r="I17403" s="116"/>
      <c r="J17403" s="117"/>
      <c r="K17403" s="117"/>
      <c r="L17403" s="114"/>
      <c r="M17403" s="114"/>
      <c r="N17403" s="114"/>
      <c r="O17403" s="114"/>
      <c r="P17403" s="118"/>
      <c r="Q17403" s="118"/>
      <c r="R17403" s="118"/>
      <c r="S17403" s="118"/>
      <c r="T17403" s="118"/>
      <c r="U17403" s="118"/>
      <c r="V17403" s="118"/>
      <c r="W17403" s="118"/>
      <c r="X17403" s="118"/>
      <c r="Y17403" s="118"/>
      <c r="Z17403" s="118"/>
      <c r="AA17403" s="118"/>
      <c r="AB17403" s="118"/>
    </row>
    <row r="17404" spans="1:28">
      <c r="A17404" s="113"/>
      <c r="B17404" s="113"/>
      <c r="C17404" s="114"/>
      <c r="D17404" s="115"/>
      <c r="E17404" s="115"/>
      <c r="F17404" s="116"/>
      <c r="G17404" s="116"/>
      <c r="H17404" s="116"/>
      <c r="I17404" s="116"/>
      <c r="J17404" s="117"/>
      <c r="K17404" s="117"/>
      <c r="L17404" s="114"/>
      <c r="M17404" s="114"/>
      <c r="N17404" s="114"/>
      <c r="O17404" s="114"/>
      <c r="P17404" s="118"/>
      <c r="Q17404" s="118"/>
      <c r="R17404" s="118"/>
      <c r="S17404" s="118"/>
      <c r="T17404" s="118"/>
      <c r="U17404" s="118"/>
      <c r="V17404" s="118"/>
      <c r="W17404" s="118"/>
      <c r="X17404" s="118"/>
      <c r="Y17404" s="118"/>
      <c r="Z17404" s="118"/>
      <c r="AA17404" s="118"/>
      <c r="AB17404" s="118"/>
    </row>
    <row r="17405" spans="1:28">
      <c r="A17405" s="113"/>
      <c r="B17405" s="113"/>
      <c r="C17405" s="114"/>
      <c r="D17405" s="115"/>
      <c r="E17405" s="115"/>
      <c r="F17405" s="116"/>
      <c r="G17405" s="116"/>
      <c r="H17405" s="116"/>
      <c r="I17405" s="116"/>
      <c r="J17405" s="117"/>
      <c r="K17405" s="117"/>
      <c r="L17405" s="114"/>
      <c r="M17405" s="114"/>
      <c r="N17405" s="114"/>
      <c r="O17405" s="114"/>
      <c r="P17405" s="118"/>
      <c r="Q17405" s="118"/>
      <c r="R17405" s="118"/>
      <c r="S17405" s="118"/>
      <c r="T17405" s="118"/>
      <c r="U17405" s="118"/>
      <c r="V17405" s="118"/>
      <c r="W17405" s="118"/>
      <c r="X17405" s="118"/>
      <c r="Y17405" s="118"/>
      <c r="Z17405" s="118"/>
      <c r="AA17405" s="118"/>
      <c r="AB17405" s="118"/>
    </row>
    <row r="17406" spans="1:28">
      <c r="A17406" s="113"/>
      <c r="B17406" s="113"/>
      <c r="C17406" s="114"/>
      <c r="D17406" s="115"/>
      <c r="E17406" s="115"/>
      <c r="F17406" s="116"/>
      <c r="G17406" s="116"/>
      <c r="H17406" s="116"/>
      <c r="I17406" s="116"/>
      <c r="J17406" s="117"/>
      <c r="K17406" s="117"/>
      <c r="L17406" s="114"/>
      <c r="M17406" s="114"/>
      <c r="N17406" s="114"/>
      <c r="O17406" s="114"/>
      <c r="P17406" s="118"/>
      <c r="Q17406" s="118"/>
      <c r="R17406" s="118"/>
      <c r="S17406" s="118"/>
      <c r="T17406" s="118"/>
      <c r="U17406" s="118"/>
      <c r="V17406" s="118"/>
      <c r="W17406" s="118"/>
      <c r="X17406" s="118"/>
      <c r="Y17406" s="118"/>
      <c r="Z17406" s="118"/>
      <c r="AA17406" s="118"/>
      <c r="AB17406" s="118"/>
    </row>
    <row r="17407" spans="1:28">
      <c r="A17407" s="113"/>
      <c r="B17407" s="113"/>
      <c r="C17407" s="114"/>
      <c r="D17407" s="115"/>
      <c r="E17407" s="115"/>
      <c r="F17407" s="116"/>
      <c r="G17407" s="116"/>
      <c r="H17407" s="116"/>
      <c r="I17407" s="116"/>
      <c r="J17407" s="117"/>
      <c r="K17407" s="117"/>
      <c r="L17407" s="114"/>
      <c r="M17407" s="114"/>
      <c r="N17407" s="114"/>
      <c r="O17407" s="114"/>
      <c r="P17407" s="118"/>
      <c r="Q17407" s="118"/>
      <c r="R17407" s="118"/>
      <c r="S17407" s="118"/>
      <c r="T17407" s="118"/>
      <c r="U17407" s="118"/>
      <c r="V17407" s="118"/>
      <c r="W17407" s="118"/>
      <c r="X17407" s="118"/>
      <c r="Y17407" s="118"/>
      <c r="Z17407" s="118"/>
      <c r="AA17407" s="118"/>
      <c r="AB17407" s="118"/>
    </row>
    <row r="17408" spans="1:28">
      <c r="A17408" s="113"/>
      <c r="B17408" s="113"/>
      <c r="C17408" s="114"/>
      <c r="D17408" s="115"/>
      <c r="E17408" s="115"/>
      <c r="F17408" s="116"/>
      <c r="G17408" s="116"/>
      <c r="H17408" s="116"/>
      <c r="I17408" s="116"/>
      <c r="J17408" s="117"/>
      <c r="K17408" s="117"/>
      <c r="L17408" s="114"/>
      <c r="M17408" s="114"/>
      <c r="N17408" s="114"/>
      <c r="O17408" s="114"/>
      <c r="P17408" s="118"/>
      <c r="Q17408" s="118"/>
      <c r="R17408" s="118"/>
      <c r="S17408" s="118"/>
      <c r="T17408" s="118"/>
      <c r="U17408" s="118"/>
      <c r="V17408" s="118"/>
      <c r="W17408" s="118"/>
      <c r="X17408" s="118"/>
      <c r="Y17408" s="118"/>
      <c r="Z17408" s="118"/>
      <c r="AA17408" s="118"/>
      <c r="AB17408" s="118"/>
    </row>
    <row r="17409" spans="1:28">
      <c r="A17409" s="113"/>
      <c r="B17409" s="113"/>
      <c r="C17409" s="114"/>
      <c r="D17409" s="115"/>
      <c r="E17409" s="115"/>
      <c r="F17409" s="116"/>
      <c r="G17409" s="116"/>
      <c r="H17409" s="116"/>
      <c r="I17409" s="116"/>
      <c r="J17409" s="117"/>
      <c r="K17409" s="117"/>
      <c r="L17409" s="114"/>
      <c r="M17409" s="114"/>
      <c r="N17409" s="114"/>
      <c r="O17409" s="114"/>
      <c r="P17409" s="118"/>
      <c r="Q17409" s="118"/>
      <c r="R17409" s="118"/>
      <c r="S17409" s="118"/>
      <c r="T17409" s="118"/>
      <c r="U17409" s="118"/>
      <c r="V17409" s="118"/>
      <c r="W17409" s="118"/>
      <c r="X17409" s="118"/>
      <c r="Y17409" s="118"/>
      <c r="Z17409" s="118"/>
      <c r="AA17409" s="118"/>
      <c r="AB17409" s="118"/>
    </row>
    <row r="17410" spans="1:28">
      <c r="A17410" s="113"/>
      <c r="B17410" s="113"/>
      <c r="C17410" s="114"/>
      <c r="D17410" s="115"/>
      <c r="E17410" s="115"/>
      <c r="F17410" s="116"/>
      <c r="G17410" s="116"/>
      <c r="H17410" s="116"/>
      <c r="I17410" s="116"/>
      <c r="J17410" s="117"/>
      <c r="K17410" s="117"/>
      <c r="L17410" s="114"/>
      <c r="M17410" s="114"/>
      <c r="N17410" s="114"/>
      <c r="O17410" s="114"/>
      <c r="P17410" s="118"/>
      <c r="Q17410" s="118"/>
      <c r="R17410" s="118"/>
      <c r="S17410" s="118"/>
      <c r="T17410" s="118"/>
      <c r="U17410" s="118"/>
      <c r="V17410" s="118"/>
      <c r="W17410" s="118"/>
      <c r="X17410" s="118"/>
      <c r="Y17410" s="118"/>
      <c r="Z17410" s="118"/>
      <c r="AA17410" s="118"/>
      <c r="AB17410" s="118"/>
    </row>
    <row r="17411" spans="1:28">
      <c r="A17411" s="113"/>
      <c r="B17411" s="113"/>
      <c r="C17411" s="114"/>
      <c r="D17411" s="115"/>
      <c r="E17411" s="115"/>
      <c r="F17411" s="116"/>
      <c r="G17411" s="116"/>
      <c r="H17411" s="116"/>
      <c r="I17411" s="116"/>
      <c r="J17411" s="117"/>
      <c r="K17411" s="117"/>
      <c r="L17411" s="114"/>
      <c r="M17411" s="114"/>
      <c r="N17411" s="114"/>
      <c r="O17411" s="114"/>
      <c r="P17411" s="118"/>
      <c r="Q17411" s="118"/>
      <c r="R17411" s="118"/>
      <c r="S17411" s="118"/>
      <c r="T17411" s="118"/>
      <c r="U17411" s="118"/>
      <c r="V17411" s="118"/>
      <c r="W17411" s="118"/>
      <c r="X17411" s="118"/>
      <c r="Y17411" s="118"/>
      <c r="Z17411" s="118"/>
      <c r="AA17411" s="118"/>
      <c r="AB17411" s="118"/>
    </row>
    <row r="17412" spans="1:28">
      <c r="A17412" s="113"/>
      <c r="B17412" s="113"/>
      <c r="C17412" s="114"/>
      <c r="D17412" s="115"/>
      <c r="E17412" s="115"/>
      <c r="F17412" s="116"/>
      <c r="G17412" s="116"/>
      <c r="H17412" s="116"/>
      <c r="I17412" s="116"/>
      <c r="J17412" s="117"/>
      <c r="K17412" s="117"/>
      <c r="L17412" s="114"/>
      <c r="M17412" s="114"/>
      <c r="N17412" s="114"/>
      <c r="O17412" s="114"/>
      <c r="P17412" s="118"/>
      <c r="Q17412" s="118"/>
      <c r="R17412" s="118"/>
      <c r="S17412" s="118"/>
      <c r="T17412" s="118"/>
      <c r="U17412" s="118"/>
      <c r="V17412" s="118"/>
      <c r="W17412" s="118"/>
      <c r="X17412" s="118"/>
      <c r="Y17412" s="118"/>
      <c r="Z17412" s="118"/>
      <c r="AA17412" s="118"/>
      <c r="AB17412" s="118"/>
    </row>
    <row r="17413" spans="1:28">
      <c r="A17413" s="113"/>
      <c r="B17413" s="113"/>
      <c r="C17413" s="114"/>
      <c r="D17413" s="115"/>
      <c r="E17413" s="115"/>
      <c r="F17413" s="116"/>
      <c r="G17413" s="116"/>
      <c r="H17413" s="116"/>
      <c r="I17413" s="116"/>
      <c r="J17413" s="117"/>
      <c r="K17413" s="117"/>
      <c r="L17413" s="114"/>
      <c r="M17413" s="114"/>
      <c r="N17413" s="114"/>
      <c r="O17413" s="114"/>
      <c r="P17413" s="118"/>
      <c r="Q17413" s="118"/>
      <c r="R17413" s="118"/>
      <c r="S17413" s="118"/>
      <c r="T17413" s="118"/>
      <c r="U17413" s="118"/>
      <c r="V17413" s="118"/>
      <c r="W17413" s="118"/>
      <c r="X17413" s="118"/>
      <c r="Y17413" s="118"/>
      <c r="Z17413" s="118"/>
      <c r="AA17413" s="118"/>
      <c r="AB17413" s="118"/>
    </row>
    <row r="17414" spans="1:28">
      <c r="A17414" s="113"/>
      <c r="B17414" s="113"/>
      <c r="C17414" s="114"/>
      <c r="D17414" s="115"/>
      <c r="E17414" s="115"/>
      <c r="F17414" s="116"/>
      <c r="G17414" s="116"/>
      <c r="H17414" s="116"/>
      <c r="I17414" s="116"/>
      <c r="J17414" s="117"/>
      <c r="K17414" s="117"/>
      <c r="L17414" s="114"/>
      <c r="M17414" s="114"/>
      <c r="N17414" s="114"/>
      <c r="O17414" s="114"/>
      <c r="P17414" s="118"/>
      <c r="Q17414" s="118"/>
      <c r="R17414" s="118"/>
      <c r="S17414" s="118"/>
      <c r="T17414" s="118"/>
      <c r="U17414" s="118"/>
      <c r="V17414" s="118"/>
      <c r="W17414" s="118"/>
      <c r="X17414" s="118"/>
      <c r="Y17414" s="118"/>
      <c r="Z17414" s="118"/>
      <c r="AA17414" s="118"/>
      <c r="AB17414" s="118"/>
    </row>
    <row r="17415" spans="1:28">
      <c r="A17415" s="113"/>
      <c r="B17415" s="113"/>
      <c r="C17415" s="114"/>
      <c r="D17415" s="115"/>
      <c r="E17415" s="115"/>
      <c r="F17415" s="116"/>
      <c r="G17415" s="116"/>
      <c r="H17415" s="116"/>
      <c r="I17415" s="116"/>
      <c r="J17415" s="117"/>
      <c r="K17415" s="117"/>
      <c r="L17415" s="114"/>
      <c r="M17415" s="114"/>
      <c r="N17415" s="114"/>
      <c r="O17415" s="114"/>
      <c r="P17415" s="118"/>
      <c r="Q17415" s="118"/>
      <c r="R17415" s="118"/>
      <c r="S17415" s="118"/>
      <c r="T17415" s="118"/>
      <c r="U17415" s="118"/>
      <c r="V17415" s="118"/>
      <c r="W17415" s="118"/>
      <c r="X17415" s="118"/>
      <c r="Y17415" s="118"/>
      <c r="Z17415" s="118"/>
      <c r="AA17415" s="118"/>
      <c r="AB17415" s="118"/>
    </row>
    <row r="17416" spans="1:28">
      <c r="A17416" s="113"/>
      <c r="B17416" s="113"/>
      <c r="C17416" s="114"/>
      <c r="D17416" s="115"/>
      <c r="E17416" s="115"/>
      <c r="F17416" s="116"/>
      <c r="G17416" s="116"/>
      <c r="H17416" s="116"/>
      <c r="I17416" s="116"/>
      <c r="J17416" s="117"/>
      <c r="K17416" s="117"/>
      <c r="L17416" s="114"/>
      <c r="M17416" s="114"/>
      <c r="N17416" s="114"/>
      <c r="O17416" s="114"/>
      <c r="P17416" s="118"/>
      <c r="Q17416" s="118"/>
      <c r="R17416" s="118"/>
      <c r="S17416" s="118"/>
      <c r="T17416" s="118"/>
      <c r="U17416" s="118"/>
      <c r="V17416" s="118"/>
      <c r="W17416" s="118"/>
      <c r="X17416" s="118"/>
      <c r="Y17416" s="118"/>
      <c r="Z17416" s="118"/>
      <c r="AA17416" s="118"/>
      <c r="AB17416" s="118"/>
    </row>
    <row r="17417" spans="1:28">
      <c r="A17417" s="113"/>
      <c r="B17417" s="113"/>
      <c r="C17417" s="114"/>
      <c r="D17417" s="115"/>
      <c r="E17417" s="115"/>
      <c r="F17417" s="116"/>
      <c r="G17417" s="116"/>
      <c r="H17417" s="116"/>
      <c r="I17417" s="116"/>
      <c r="J17417" s="117"/>
      <c r="K17417" s="117"/>
      <c r="L17417" s="114"/>
      <c r="M17417" s="114"/>
      <c r="N17417" s="114"/>
      <c r="O17417" s="114"/>
      <c r="P17417" s="118"/>
      <c r="Q17417" s="118"/>
      <c r="R17417" s="118"/>
      <c r="S17417" s="118"/>
      <c r="T17417" s="118"/>
      <c r="U17417" s="118"/>
      <c r="V17417" s="118"/>
      <c r="W17417" s="118"/>
      <c r="X17417" s="118"/>
      <c r="Y17417" s="118"/>
      <c r="Z17417" s="118"/>
      <c r="AA17417" s="118"/>
      <c r="AB17417" s="118"/>
    </row>
    <row r="17418" spans="1:28">
      <c r="A17418" s="113"/>
      <c r="B17418" s="113"/>
      <c r="C17418" s="114"/>
      <c r="D17418" s="115"/>
      <c r="E17418" s="115"/>
      <c r="F17418" s="116"/>
      <c r="G17418" s="116"/>
      <c r="H17418" s="116"/>
      <c r="I17418" s="116"/>
      <c r="J17418" s="117"/>
      <c r="K17418" s="117"/>
      <c r="L17418" s="114"/>
      <c r="M17418" s="114"/>
      <c r="N17418" s="114"/>
      <c r="O17418" s="114"/>
      <c r="P17418" s="118"/>
      <c r="Q17418" s="118"/>
      <c r="R17418" s="118"/>
      <c r="S17418" s="118"/>
      <c r="T17418" s="118"/>
      <c r="U17418" s="118"/>
      <c r="V17418" s="118"/>
      <c r="W17418" s="118"/>
      <c r="X17418" s="118"/>
      <c r="Y17418" s="118"/>
      <c r="Z17418" s="118"/>
      <c r="AA17418" s="118"/>
      <c r="AB17418" s="118"/>
    </row>
    <row r="17419" spans="1:28">
      <c r="A17419" s="113"/>
      <c r="B17419" s="113"/>
      <c r="C17419" s="114"/>
      <c r="D17419" s="115"/>
      <c r="E17419" s="115"/>
      <c r="F17419" s="116"/>
      <c r="G17419" s="116"/>
      <c r="H17419" s="116"/>
      <c r="I17419" s="116"/>
      <c r="J17419" s="117"/>
      <c r="K17419" s="117"/>
      <c r="L17419" s="114"/>
      <c r="M17419" s="114"/>
      <c r="N17419" s="114"/>
      <c r="O17419" s="114"/>
      <c r="P17419" s="118"/>
      <c r="Q17419" s="118"/>
      <c r="R17419" s="118"/>
      <c r="S17419" s="118"/>
      <c r="T17419" s="118"/>
      <c r="U17419" s="118"/>
      <c r="V17419" s="118"/>
      <c r="W17419" s="118"/>
      <c r="X17419" s="118"/>
      <c r="Y17419" s="118"/>
      <c r="Z17419" s="118"/>
      <c r="AA17419" s="118"/>
      <c r="AB17419" s="118"/>
    </row>
    <row r="17420" spans="1:28">
      <c r="A17420" s="113"/>
      <c r="B17420" s="113"/>
      <c r="C17420" s="114"/>
      <c r="D17420" s="115"/>
      <c r="E17420" s="115"/>
      <c r="F17420" s="116"/>
      <c r="G17420" s="116"/>
      <c r="H17420" s="116"/>
      <c r="I17420" s="116"/>
      <c r="J17420" s="117"/>
      <c r="K17420" s="117"/>
      <c r="L17420" s="114"/>
      <c r="M17420" s="114"/>
      <c r="N17420" s="114"/>
      <c r="O17420" s="114"/>
      <c r="P17420" s="118"/>
      <c r="Q17420" s="118"/>
      <c r="R17420" s="118"/>
      <c r="S17420" s="118"/>
      <c r="T17420" s="118"/>
      <c r="U17420" s="118"/>
      <c r="V17420" s="118"/>
      <c r="W17420" s="118"/>
      <c r="X17420" s="118"/>
      <c r="Y17420" s="118"/>
      <c r="Z17420" s="118"/>
      <c r="AA17420" s="118"/>
      <c r="AB17420" s="118"/>
    </row>
    <row r="17421" spans="1:28">
      <c r="A17421" s="113"/>
      <c r="B17421" s="113"/>
      <c r="C17421" s="114"/>
      <c r="D17421" s="115"/>
      <c r="E17421" s="115"/>
      <c r="F17421" s="116"/>
      <c r="G17421" s="116"/>
      <c r="H17421" s="116"/>
      <c r="I17421" s="116"/>
      <c r="J17421" s="117"/>
      <c r="K17421" s="117"/>
      <c r="L17421" s="114"/>
      <c r="M17421" s="114"/>
      <c r="N17421" s="114"/>
      <c r="O17421" s="114"/>
      <c r="P17421" s="118"/>
      <c r="Q17421" s="118"/>
      <c r="R17421" s="118"/>
      <c r="S17421" s="118"/>
      <c r="T17421" s="118"/>
      <c r="U17421" s="118"/>
      <c r="V17421" s="118"/>
      <c r="W17421" s="118"/>
      <c r="X17421" s="118"/>
      <c r="Y17421" s="118"/>
      <c r="Z17421" s="118"/>
      <c r="AA17421" s="118"/>
      <c r="AB17421" s="118"/>
    </row>
    <row r="17422" spans="1:28">
      <c r="A17422" s="113"/>
      <c r="B17422" s="113"/>
      <c r="C17422" s="114"/>
      <c r="D17422" s="115"/>
      <c r="E17422" s="115"/>
      <c r="F17422" s="116"/>
      <c r="G17422" s="116"/>
      <c r="H17422" s="116"/>
      <c r="I17422" s="116"/>
      <c r="J17422" s="117"/>
      <c r="K17422" s="117"/>
      <c r="L17422" s="114"/>
      <c r="M17422" s="114"/>
      <c r="N17422" s="114"/>
      <c r="O17422" s="114"/>
      <c r="P17422" s="118"/>
      <c r="Q17422" s="118"/>
      <c r="R17422" s="118"/>
      <c r="S17422" s="118"/>
      <c r="T17422" s="118"/>
      <c r="U17422" s="118"/>
      <c r="V17422" s="118"/>
      <c r="W17422" s="118"/>
      <c r="X17422" s="118"/>
      <c r="Y17422" s="118"/>
      <c r="Z17422" s="118"/>
      <c r="AA17422" s="118"/>
      <c r="AB17422" s="118"/>
    </row>
    <row r="17423" spans="1:28">
      <c r="A17423" s="113"/>
      <c r="B17423" s="113"/>
      <c r="C17423" s="114"/>
      <c r="D17423" s="115"/>
      <c r="E17423" s="115"/>
      <c r="F17423" s="116"/>
      <c r="G17423" s="116"/>
      <c r="H17423" s="116"/>
      <c r="I17423" s="116"/>
      <c r="J17423" s="117"/>
      <c r="K17423" s="117"/>
      <c r="L17423" s="114"/>
      <c r="M17423" s="114"/>
      <c r="N17423" s="114"/>
      <c r="O17423" s="114"/>
      <c r="P17423" s="118"/>
      <c r="Q17423" s="118"/>
      <c r="R17423" s="118"/>
      <c r="S17423" s="118"/>
      <c r="T17423" s="118"/>
      <c r="U17423" s="118"/>
      <c r="V17423" s="118"/>
      <c r="W17423" s="118"/>
      <c r="X17423" s="118"/>
      <c r="Y17423" s="118"/>
      <c r="Z17423" s="118"/>
      <c r="AA17423" s="118"/>
      <c r="AB17423" s="118"/>
    </row>
    <row r="17424" spans="1:28">
      <c r="A17424" s="113"/>
      <c r="B17424" s="113"/>
      <c r="C17424" s="114"/>
      <c r="D17424" s="115"/>
      <c r="E17424" s="115"/>
      <c r="F17424" s="116"/>
      <c r="G17424" s="116"/>
      <c r="H17424" s="116"/>
      <c r="I17424" s="116"/>
      <c r="J17424" s="117"/>
      <c r="K17424" s="117"/>
      <c r="L17424" s="114"/>
      <c r="M17424" s="114"/>
      <c r="N17424" s="114"/>
      <c r="O17424" s="114"/>
      <c r="P17424" s="118"/>
      <c r="Q17424" s="118"/>
      <c r="R17424" s="118"/>
      <c r="S17424" s="118"/>
      <c r="T17424" s="118"/>
      <c r="U17424" s="118"/>
      <c r="V17424" s="118"/>
      <c r="W17424" s="118"/>
      <c r="X17424" s="118"/>
      <c r="Y17424" s="118"/>
      <c r="Z17424" s="118"/>
      <c r="AA17424" s="118"/>
      <c r="AB17424" s="118"/>
    </row>
    <row r="17425" spans="1:28">
      <c r="A17425" s="113"/>
      <c r="B17425" s="113"/>
      <c r="C17425" s="114"/>
      <c r="D17425" s="115"/>
      <c r="E17425" s="115"/>
      <c r="F17425" s="116"/>
      <c r="G17425" s="116"/>
      <c r="H17425" s="116"/>
      <c r="I17425" s="116"/>
      <c r="J17425" s="117"/>
      <c r="K17425" s="117"/>
      <c r="L17425" s="114"/>
      <c r="M17425" s="114"/>
      <c r="N17425" s="114"/>
      <c r="O17425" s="114"/>
      <c r="P17425" s="118"/>
      <c r="Q17425" s="118"/>
      <c r="R17425" s="118"/>
      <c r="S17425" s="118"/>
      <c r="T17425" s="118"/>
      <c r="U17425" s="118"/>
      <c r="V17425" s="118"/>
      <c r="W17425" s="118"/>
      <c r="X17425" s="118"/>
      <c r="Y17425" s="118"/>
      <c r="Z17425" s="118"/>
      <c r="AA17425" s="118"/>
      <c r="AB17425" s="118"/>
    </row>
    <row r="17426" spans="1:28">
      <c r="A17426" s="113"/>
      <c r="B17426" s="113"/>
      <c r="C17426" s="114"/>
      <c r="D17426" s="115"/>
      <c r="E17426" s="115"/>
      <c r="F17426" s="116"/>
      <c r="G17426" s="116"/>
      <c r="H17426" s="116"/>
      <c r="I17426" s="116"/>
      <c r="J17426" s="117"/>
      <c r="K17426" s="117"/>
      <c r="L17426" s="114"/>
      <c r="M17426" s="114"/>
      <c r="N17426" s="114"/>
      <c r="O17426" s="114"/>
      <c r="P17426" s="118"/>
      <c r="Q17426" s="118"/>
      <c r="R17426" s="118"/>
      <c r="S17426" s="118"/>
      <c r="T17426" s="118"/>
      <c r="U17426" s="118"/>
      <c r="V17426" s="118"/>
      <c r="W17426" s="118"/>
      <c r="X17426" s="118"/>
      <c r="Y17426" s="118"/>
      <c r="Z17426" s="118"/>
      <c r="AA17426" s="118"/>
      <c r="AB17426" s="118"/>
    </row>
    <row r="17427" spans="1:28">
      <c r="A17427" s="113"/>
      <c r="B17427" s="113"/>
      <c r="C17427" s="114"/>
      <c r="D17427" s="115"/>
      <c r="E17427" s="115"/>
      <c r="F17427" s="116"/>
      <c r="G17427" s="116"/>
      <c r="H17427" s="116"/>
      <c r="I17427" s="116"/>
      <c r="J17427" s="117"/>
      <c r="K17427" s="117"/>
      <c r="L17427" s="114"/>
      <c r="M17427" s="114"/>
      <c r="N17427" s="114"/>
      <c r="O17427" s="114"/>
      <c r="P17427" s="118"/>
      <c r="Q17427" s="118"/>
      <c r="R17427" s="118"/>
      <c r="S17427" s="118"/>
      <c r="T17427" s="118"/>
      <c r="U17427" s="118"/>
      <c r="V17427" s="118"/>
      <c r="W17427" s="118"/>
      <c r="X17427" s="118"/>
      <c r="Y17427" s="118"/>
      <c r="Z17427" s="118"/>
      <c r="AA17427" s="118"/>
      <c r="AB17427" s="118"/>
    </row>
    <row r="17428" spans="1:28">
      <c r="A17428" s="113"/>
      <c r="B17428" s="113"/>
      <c r="C17428" s="114"/>
      <c r="D17428" s="115"/>
      <c r="E17428" s="115"/>
      <c r="F17428" s="116"/>
      <c r="G17428" s="116"/>
      <c r="H17428" s="116"/>
      <c r="I17428" s="116"/>
      <c r="J17428" s="117"/>
      <c r="K17428" s="117"/>
      <c r="L17428" s="114"/>
      <c r="M17428" s="114"/>
      <c r="N17428" s="114"/>
      <c r="O17428" s="114"/>
      <c r="P17428" s="118"/>
      <c r="Q17428" s="118"/>
      <c r="R17428" s="118"/>
      <c r="S17428" s="118"/>
      <c r="T17428" s="118"/>
      <c r="U17428" s="118"/>
      <c r="V17428" s="118"/>
      <c r="W17428" s="118"/>
      <c r="X17428" s="118"/>
      <c r="Y17428" s="118"/>
      <c r="Z17428" s="118"/>
      <c r="AA17428" s="118"/>
      <c r="AB17428" s="118"/>
    </row>
    <row r="17429" spans="1:28">
      <c r="A17429" s="113"/>
      <c r="B17429" s="113"/>
      <c r="C17429" s="114"/>
      <c r="D17429" s="115"/>
      <c r="E17429" s="115"/>
      <c r="F17429" s="116"/>
      <c r="G17429" s="116"/>
      <c r="H17429" s="116"/>
      <c r="I17429" s="116"/>
      <c r="J17429" s="117"/>
      <c r="K17429" s="117"/>
      <c r="L17429" s="114"/>
      <c r="M17429" s="114"/>
      <c r="N17429" s="114"/>
      <c r="O17429" s="114"/>
      <c r="P17429" s="118"/>
      <c r="Q17429" s="118"/>
      <c r="R17429" s="118"/>
      <c r="S17429" s="118"/>
      <c r="T17429" s="118"/>
      <c r="U17429" s="118"/>
      <c r="V17429" s="118"/>
      <c r="W17429" s="118"/>
      <c r="X17429" s="118"/>
      <c r="Y17429" s="118"/>
      <c r="Z17429" s="118"/>
      <c r="AA17429" s="118"/>
      <c r="AB17429" s="118"/>
    </row>
    <row r="17430" spans="1:28">
      <c r="A17430" s="113"/>
      <c r="B17430" s="113"/>
      <c r="C17430" s="114"/>
      <c r="D17430" s="115"/>
      <c r="E17430" s="115"/>
      <c r="F17430" s="116"/>
      <c r="G17430" s="116"/>
      <c r="H17430" s="116"/>
      <c r="I17430" s="116"/>
      <c r="J17430" s="117"/>
      <c r="K17430" s="117"/>
      <c r="L17430" s="114"/>
      <c r="M17430" s="114"/>
      <c r="N17430" s="114"/>
      <c r="O17430" s="114"/>
      <c r="P17430" s="118"/>
      <c r="Q17430" s="118"/>
      <c r="R17430" s="118"/>
      <c r="S17430" s="118"/>
      <c r="T17430" s="118"/>
      <c r="U17430" s="118"/>
      <c r="V17430" s="118"/>
      <c r="W17430" s="118"/>
      <c r="X17430" s="118"/>
      <c r="Y17430" s="118"/>
      <c r="Z17430" s="118"/>
      <c r="AA17430" s="118"/>
      <c r="AB17430" s="118"/>
    </row>
    <row r="17431" spans="1:28">
      <c r="A17431" s="113"/>
      <c r="B17431" s="113"/>
      <c r="C17431" s="114"/>
      <c r="D17431" s="115"/>
      <c r="E17431" s="115"/>
      <c r="F17431" s="116"/>
      <c r="G17431" s="116"/>
      <c r="H17431" s="116"/>
      <c r="I17431" s="116"/>
      <c r="J17431" s="117"/>
      <c r="K17431" s="117"/>
      <c r="L17431" s="114"/>
      <c r="M17431" s="114"/>
      <c r="N17431" s="114"/>
      <c r="O17431" s="114"/>
      <c r="P17431" s="118"/>
      <c r="Q17431" s="118"/>
      <c r="R17431" s="118"/>
      <c r="S17431" s="118"/>
      <c r="T17431" s="118"/>
      <c r="U17431" s="118"/>
      <c r="V17431" s="118"/>
      <c r="W17431" s="118"/>
      <c r="X17431" s="118"/>
      <c r="Y17431" s="118"/>
      <c r="Z17431" s="118"/>
      <c r="AA17431" s="118"/>
      <c r="AB17431" s="118"/>
    </row>
    <row r="17432" spans="1:28">
      <c r="A17432" s="113"/>
      <c r="B17432" s="113"/>
      <c r="C17432" s="114"/>
      <c r="D17432" s="115"/>
      <c r="E17432" s="115"/>
      <c r="F17432" s="116"/>
      <c r="G17432" s="116"/>
      <c r="H17432" s="116"/>
      <c r="I17432" s="116"/>
      <c r="J17432" s="117"/>
      <c r="K17432" s="117"/>
      <c r="L17432" s="114"/>
      <c r="M17432" s="114"/>
      <c r="N17432" s="114"/>
      <c r="O17432" s="114"/>
      <c r="P17432" s="118"/>
      <c r="Q17432" s="118"/>
      <c r="R17432" s="118"/>
      <c r="S17432" s="118"/>
      <c r="T17432" s="118"/>
      <c r="U17432" s="118"/>
      <c r="V17432" s="118"/>
      <c r="W17432" s="118"/>
      <c r="X17432" s="118"/>
      <c r="Y17432" s="118"/>
      <c r="Z17432" s="118"/>
      <c r="AA17432" s="118"/>
      <c r="AB17432" s="118"/>
    </row>
    <row r="17433" spans="1:28">
      <c r="A17433" s="113"/>
      <c r="B17433" s="113"/>
      <c r="C17433" s="114"/>
      <c r="D17433" s="115"/>
      <c r="E17433" s="115"/>
      <c r="F17433" s="116"/>
      <c r="G17433" s="116"/>
      <c r="H17433" s="116"/>
      <c r="I17433" s="116"/>
      <c r="J17433" s="117"/>
      <c r="K17433" s="117"/>
      <c r="L17433" s="114"/>
      <c r="M17433" s="114"/>
      <c r="N17433" s="114"/>
      <c r="O17433" s="114"/>
      <c r="P17433" s="118"/>
      <c r="Q17433" s="118"/>
      <c r="R17433" s="118"/>
      <c r="S17433" s="118"/>
      <c r="T17433" s="118"/>
      <c r="U17433" s="118"/>
      <c r="V17433" s="118"/>
      <c r="W17433" s="118"/>
      <c r="X17433" s="118"/>
      <c r="Y17433" s="118"/>
      <c r="Z17433" s="118"/>
      <c r="AA17433" s="118"/>
      <c r="AB17433" s="118"/>
    </row>
    <row r="17434" spans="1:28">
      <c r="A17434" s="113"/>
      <c r="B17434" s="113"/>
      <c r="C17434" s="114"/>
      <c r="D17434" s="115"/>
      <c r="E17434" s="115"/>
      <c r="F17434" s="116"/>
      <c r="G17434" s="116"/>
      <c r="H17434" s="116"/>
      <c r="I17434" s="116"/>
      <c r="J17434" s="117"/>
      <c r="K17434" s="117"/>
      <c r="L17434" s="114"/>
      <c r="M17434" s="114"/>
      <c r="N17434" s="114"/>
      <c r="O17434" s="114"/>
      <c r="P17434" s="118"/>
      <c r="Q17434" s="118"/>
      <c r="R17434" s="118"/>
      <c r="S17434" s="118"/>
      <c r="T17434" s="118"/>
      <c r="U17434" s="118"/>
      <c r="V17434" s="118"/>
      <c r="W17434" s="118"/>
      <c r="X17434" s="118"/>
      <c r="Y17434" s="118"/>
      <c r="Z17434" s="118"/>
      <c r="AA17434" s="118"/>
      <c r="AB17434" s="118"/>
    </row>
    <row r="17435" spans="1:28">
      <c r="A17435" s="113"/>
      <c r="B17435" s="113"/>
      <c r="C17435" s="114"/>
      <c r="D17435" s="115"/>
      <c r="E17435" s="115"/>
      <c r="F17435" s="116"/>
      <c r="G17435" s="116"/>
      <c r="H17435" s="116"/>
      <c r="I17435" s="116"/>
      <c r="J17435" s="117"/>
      <c r="K17435" s="117"/>
      <c r="L17435" s="114"/>
      <c r="M17435" s="114"/>
      <c r="N17435" s="114"/>
      <c r="O17435" s="114"/>
      <c r="P17435" s="118"/>
      <c r="Q17435" s="118"/>
      <c r="R17435" s="118"/>
      <c r="S17435" s="118"/>
      <c r="T17435" s="118"/>
      <c r="U17435" s="118"/>
      <c r="V17435" s="118"/>
      <c r="W17435" s="118"/>
      <c r="X17435" s="118"/>
      <c r="Y17435" s="118"/>
      <c r="Z17435" s="118"/>
      <c r="AA17435" s="118"/>
      <c r="AB17435" s="118"/>
    </row>
    <row r="17436" spans="1:28">
      <c r="A17436" s="113"/>
      <c r="B17436" s="113"/>
      <c r="C17436" s="114"/>
      <c r="D17436" s="115"/>
      <c r="E17436" s="115"/>
      <c r="F17436" s="116"/>
      <c r="G17436" s="116"/>
      <c r="H17436" s="116"/>
      <c r="I17436" s="116"/>
      <c r="J17436" s="117"/>
      <c r="K17436" s="117"/>
      <c r="L17436" s="114"/>
      <c r="M17436" s="114"/>
      <c r="N17436" s="114"/>
      <c r="O17436" s="114"/>
      <c r="P17436" s="118"/>
      <c r="Q17436" s="118"/>
      <c r="R17436" s="118"/>
      <c r="S17436" s="118"/>
      <c r="T17436" s="118"/>
      <c r="U17436" s="118"/>
      <c r="V17436" s="118"/>
      <c r="W17436" s="118"/>
      <c r="X17436" s="118"/>
      <c r="Y17436" s="118"/>
      <c r="Z17436" s="118"/>
      <c r="AA17436" s="118"/>
      <c r="AB17436" s="118"/>
    </row>
    <row r="17437" spans="1:28">
      <c r="A17437" s="113"/>
      <c r="B17437" s="113"/>
      <c r="C17437" s="114"/>
      <c r="D17437" s="115"/>
      <c r="E17437" s="115"/>
      <c r="F17437" s="116"/>
      <c r="G17437" s="116"/>
      <c r="H17437" s="116"/>
      <c r="I17437" s="116"/>
      <c r="J17437" s="117"/>
      <c r="K17437" s="117"/>
      <c r="L17437" s="114"/>
      <c r="M17437" s="114"/>
      <c r="N17437" s="114"/>
      <c r="O17437" s="114"/>
      <c r="P17437" s="118"/>
      <c r="Q17437" s="118"/>
      <c r="R17437" s="118"/>
      <c r="S17437" s="118"/>
      <c r="T17437" s="118"/>
      <c r="U17437" s="118"/>
      <c r="V17437" s="118"/>
      <c r="W17437" s="118"/>
      <c r="X17437" s="118"/>
      <c r="Y17437" s="118"/>
      <c r="Z17437" s="118"/>
      <c r="AA17437" s="118"/>
      <c r="AB17437" s="118"/>
    </row>
    <row r="17438" spans="1:28">
      <c r="A17438" s="113"/>
      <c r="B17438" s="113"/>
      <c r="C17438" s="114"/>
      <c r="D17438" s="115"/>
      <c r="E17438" s="115"/>
      <c r="F17438" s="116"/>
      <c r="G17438" s="116"/>
      <c r="H17438" s="116"/>
      <c r="I17438" s="116"/>
      <c r="J17438" s="117"/>
      <c r="K17438" s="117"/>
      <c r="L17438" s="114"/>
      <c r="M17438" s="114"/>
      <c r="N17438" s="114"/>
      <c r="O17438" s="114"/>
      <c r="P17438" s="118"/>
      <c r="Q17438" s="118"/>
      <c r="R17438" s="118"/>
      <c r="S17438" s="118"/>
      <c r="T17438" s="118"/>
      <c r="U17438" s="118"/>
      <c r="V17438" s="118"/>
      <c r="W17438" s="118"/>
      <c r="X17438" s="118"/>
      <c r="Y17438" s="118"/>
      <c r="Z17438" s="118"/>
      <c r="AA17438" s="118"/>
      <c r="AB17438" s="118"/>
    </row>
    <row r="17439" spans="1:28">
      <c r="A17439" s="113"/>
      <c r="B17439" s="113"/>
      <c r="C17439" s="114"/>
      <c r="D17439" s="115"/>
      <c r="E17439" s="115"/>
      <c r="F17439" s="116"/>
      <c r="G17439" s="116"/>
      <c r="H17439" s="116"/>
      <c r="I17439" s="116"/>
      <c r="J17439" s="117"/>
      <c r="K17439" s="117"/>
      <c r="L17439" s="114"/>
      <c r="M17439" s="114"/>
      <c r="N17439" s="114"/>
      <c r="O17439" s="114"/>
      <c r="P17439" s="118"/>
      <c r="Q17439" s="118"/>
      <c r="R17439" s="118"/>
      <c r="S17439" s="118"/>
      <c r="T17439" s="118"/>
      <c r="U17439" s="118"/>
      <c r="V17439" s="118"/>
      <c r="W17439" s="118"/>
      <c r="X17439" s="118"/>
      <c r="Y17439" s="118"/>
      <c r="Z17439" s="118"/>
      <c r="AA17439" s="118"/>
      <c r="AB17439" s="118"/>
    </row>
    <row r="17440" spans="1:28">
      <c r="A17440" s="113"/>
      <c r="B17440" s="113"/>
      <c r="C17440" s="114"/>
      <c r="D17440" s="115"/>
      <c r="E17440" s="115"/>
      <c r="F17440" s="116"/>
      <c r="G17440" s="116"/>
      <c r="H17440" s="116"/>
      <c r="I17440" s="116"/>
      <c r="J17440" s="117"/>
      <c r="K17440" s="117"/>
      <c r="L17440" s="114"/>
      <c r="M17440" s="114"/>
      <c r="N17440" s="114"/>
      <c r="O17440" s="114"/>
      <c r="P17440" s="118"/>
      <c r="Q17440" s="118"/>
      <c r="R17440" s="118"/>
      <c r="S17440" s="118"/>
      <c r="T17440" s="118"/>
      <c r="U17440" s="118"/>
      <c r="V17440" s="118"/>
      <c r="W17440" s="118"/>
      <c r="X17440" s="118"/>
      <c r="Y17440" s="118"/>
      <c r="Z17440" s="118"/>
      <c r="AA17440" s="118"/>
      <c r="AB17440" s="118"/>
    </row>
    <row r="17441" spans="1:28">
      <c r="A17441" s="113"/>
      <c r="B17441" s="113"/>
      <c r="C17441" s="114"/>
      <c r="D17441" s="115"/>
      <c r="E17441" s="115"/>
      <c r="F17441" s="116"/>
      <c r="G17441" s="116"/>
      <c r="H17441" s="116"/>
      <c r="I17441" s="116"/>
      <c r="J17441" s="117"/>
      <c r="K17441" s="117"/>
      <c r="L17441" s="114"/>
      <c r="M17441" s="114"/>
      <c r="N17441" s="114"/>
      <c r="O17441" s="114"/>
      <c r="P17441" s="118"/>
      <c r="Q17441" s="118"/>
      <c r="R17441" s="118"/>
      <c r="S17441" s="118"/>
      <c r="T17441" s="118"/>
      <c r="U17441" s="118"/>
      <c r="V17441" s="118"/>
      <c r="W17441" s="118"/>
      <c r="X17441" s="118"/>
      <c r="Y17441" s="118"/>
      <c r="Z17441" s="118"/>
      <c r="AA17441" s="118"/>
      <c r="AB17441" s="118"/>
    </row>
    <row r="17442" spans="1:28">
      <c r="A17442" s="113"/>
      <c r="B17442" s="113"/>
      <c r="C17442" s="114"/>
      <c r="D17442" s="115"/>
      <c r="E17442" s="115"/>
      <c r="F17442" s="116"/>
      <c r="G17442" s="116"/>
      <c r="H17442" s="116"/>
      <c r="I17442" s="116"/>
      <c r="J17442" s="117"/>
      <c r="K17442" s="117"/>
      <c r="L17442" s="114"/>
      <c r="M17442" s="114"/>
      <c r="N17442" s="114"/>
      <c r="O17442" s="114"/>
      <c r="P17442" s="118"/>
      <c r="Q17442" s="118"/>
      <c r="R17442" s="118"/>
      <c r="S17442" s="118"/>
      <c r="T17442" s="118"/>
      <c r="U17442" s="118"/>
      <c r="V17442" s="118"/>
      <c r="W17442" s="118"/>
      <c r="X17442" s="118"/>
      <c r="Y17442" s="118"/>
      <c r="Z17442" s="118"/>
      <c r="AA17442" s="118"/>
      <c r="AB17442" s="118"/>
    </row>
    <row r="17443" spans="1:28">
      <c r="A17443" s="113"/>
      <c r="B17443" s="113"/>
      <c r="C17443" s="114"/>
      <c r="D17443" s="115"/>
      <c r="E17443" s="115"/>
      <c r="F17443" s="116"/>
      <c r="G17443" s="116"/>
      <c r="H17443" s="116"/>
      <c r="I17443" s="116"/>
      <c r="J17443" s="117"/>
      <c r="K17443" s="117"/>
      <c r="L17443" s="114"/>
      <c r="M17443" s="114"/>
      <c r="N17443" s="114"/>
      <c r="O17443" s="114"/>
      <c r="P17443" s="118"/>
      <c r="Q17443" s="118"/>
      <c r="R17443" s="118"/>
      <c r="S17443" s="118"/>
      <c r="T17443" s="118"/>
      <c r="U17443" s="118"/>
      <c r="V17443" s="118"/>
      <c r="W17443" s="118"/>
      <c r="X17443" s="118"/>
      <c r="Y17443" s="118"/>
      <c r="Z17443" s="118"/>
      <c r="AA17443" s="118"/>
      <c r="AB17443" s="118"/>
    </row>
    <row r="17444" spans="1:28">
      <c r="A17444" s="113"/>
      <c r="B17444" s="113"/>
      <c r="C17444" s="114"/>
      <c r="D17444" s="115"/>
      <c r="E17444" s="115"/>
      <c r="F17444" s="116"/>
      <c r="G17444" s="116"/>
      <c r="H17444" s="116"/>
      <c r="I17444" s="116"/>
      <c r="J17444" s="117"/>
      <c r="K17444" s="117"/>
      <c r="L17444" s="114"/>
      <c r="M17444" s="114"/>
      <c r="N17444" s="114"/>
      <c r="O17444" s="114"/>
      <c r="P17444" s="118"/>
      <c r="Q17444" s="118"/>
      <c r="R17444" s="118"/>
      <c r="S17444" s="118"/>
      <c r="T17444" s="118"/>
      <c r="U17444" s="118"/>
      <c r="V17444" s="118"/>
      <c r="W17444" s="118"/>
      <c r="X17444" s="118"/>
      <c r="Y17444" s="118"/>
      <c r="Z17444" s="118"/>
      <c r="AA17444" s="118"/>
      <c r="AB17444" s="118"/>
    </row>
    <row r="17445" spans="1:28">
      <c r="A17445" s="113"/>
      <c r="B17445" s="113"/>
      <c r="C17445" s="114"/>
      <c r="D17445" s="115"/>
      <c r="E17445" s="115"/>
      <c r="F17445" s="116"/>
      <c r="G17445" s="116"/>
      <c r="H17445" s="116"/>
      <c r="I17445" s="116"/>
      <c r="J17445" s="117"/>
      <c r="K17445" s="117"/>
      <c r="L17445" s="114"/>
      <c r="M17445" s="114"/>
      <c r="N17445" s="114"/>
      <c r="O17445" s="114"/>
      <c r="P17445" s="118"/>
      <c r="Q17445" s="118"/>
      <c r="R17445" s="118"/>
      <c r="S17445" s="118"/>
      <c r="T17445" s="118"/>
      <c r="U17445" s="118"/>
      <c r="V17445" s="118"/>
      <c r="W17445" s="118"/>
      <c r="X17445" s="118"/>
      <c r="Y17445" s="118"/>
      <c r="Z17445" s="118"/>
      <c r="AA17445" s="118"/>
      <c r="AB17445" s="118"/>
    </row>
    <row r="17446" spans="1:28">
      <c r="A17446" s="113"/>
      <c r="B17446" s="113"/>
      <c r="C17446" s="114"/>
      <c r="D17446" s="115"/>
      <c r="E17446" s="115"/>
      <c r="F17446" s="116"/>
      <c r="G17446" s="116"/>
      <c r="H17446" s="116"/>
      <c r="I17446" s="116"/>
      <c r="J17446" s="117"/>
      <c r="K17446" s="117"/>
      <c r="L17446" s="114"/>
      <c r="M17446" s="114"/>
      <c r="N17446" s="114"/>
      <c r="O17446" s="114"/>
      <c r="P17446" s="118"/>
      <c r="Q17446" s="118"/>
      <c r="R17446" s="118"/>
      <c r="S17446" s="118"/>
      <c r="T17446" s="118"/>
      <c r="U17446" s="118"/>
      <c r="V17446" s="118"/>
      <c r="W17446" s="118"/>
      <c r="X17446" s="118"/>
      <c r="Y17446" s="118"/>
      <c r="Z17446" s="118"/>
      <c r="AA17446" s="118"/>
      <c r="AB17446" s="118"/>
    </row>
    <row r="17447" spans="1:28">
      <c r="A17447" s="113"/>
      <c r="B17447" s="113"/>
      <c r="C17447" s="114"/>
      <c r="D17447" s="115"/>
      <c r="E17447" s="115"/>
      <c r="F17447" s="116"/>
      <c r="G17447" s="116"/>
      <c r="H17447" s="116"/>
      <c r="I17447" s="116"/>
      <c r="J17447" s="117"/>
      <c r="K17447" s="117"/>
      <c r="L17447" s="114"/>
      <c r="M17447" s="114"/>
      <c r="N17447" s="114"/>
      <c r="O17447" s="114"/>
      <c r="P17447" s="118"/>
      <c r="Q17447" s="118"/>
      <c r="R17447" s="118"/>
      <c r="S17447" s="118"/>
      <c r="T17447" s="118"/>
      <c r="U17447" s="118"/>
      <c r="V17447" s="118"/>
      <c r="W17447" s="118"/>
      <c r="X17447" s="118"/>
      <c r="Y17447" s="118"/>
      <c r="Z17447" s="118"/>
      <c r="AA17447" s="118"/>
      <c r="AB17447" s="118"/>
    </row>
    <row r="17448" spans="1:28">
      <c r="A17448" s="113"/>
      <c r="B17448" s="113"/>
      <c r="C17448" s="114"/>
      <c r="D17448" s="115"/>
      <c r="E17448" s="115"/>
      <c r="F17448" s="116"/>
      <c r="G17448" s="116"/>
      <c r="H17448" s="116"/>
      <c r="I17448" s="116"/>
      <c r="J17448" s="117"/>
      <c r="K17448" s="117"/>
      <c r="L17448" s="114"/>
      <c r="M17448" s="114"/>
      <c r="N17448" s="114"/>
      <c r="O17448" s="114"/>
      <c r="P17448" s="118"/>
      <c r="Q17448" s="118"/>
      <c r="R17448" s="118"/>
      <c r="S17448" s="118"/>
      <c r="T17448" s="118"/>
      <c r="U17448" s="118"/>
      <c r="V17448" s="118"/>
      <c r="W17448" s="118"/>
      <c r="X17448" s="118"/>
      <c r="Y17448" s="118"/>
      <c r="Z17448" s="118"/>
      <c r="AA17448" s="118"/>
      <c r="AB17448" s="118"/>
    </row>
    <row r="17449" spans="1:28">
      <c r="A17449" s="113"/>
      <c r="B17449" s="113"/>
      <c r="C17449" s="114"/>
      <c r="D17449" s="115"/>
      <c r="E17449" s="115"/>
      <c r="F17449" s="116"/>
      <c r="G17449" s="116"/>
      <c r="H17449" s="116"/>
      <c r="I17449" s="116"/>
      <c r="J17449" s="117"/>
      <c r="K17449" s="117"/>
      <c r="L17449" s="114"/>
      <c r="M17449" s="114"/>
      <c r="N17449" s="114"/>
      <c r="O17449" s="114"/>
      <c r="P17449" s="118"/>
      <c r="Q17449" s="118"/>
      <c r="R17449" s="118"/>
      <c r="S17449" s="118"/>
      <c r="T17449" s="118"/>
      <c r="U17449" s="118"/>
      <c r="V17449" s="118"/>
      <c r="W17449" s="118"/>
      <c r="X17449" s="118"/>
      <c r="Y17449" s="118"/>
      <c r="Z17449" s="118"/>
      <c r="AA17449" s="118"/>
      <c r="AB17449" s="118"/>
    </row>
    <row r="17450" spans="1:28">
      <c r="A17450" s="113"/>
      <c r="B17450" s="113"/>
      <c r="C17450" s="114"/>
      <c r="D17450" s="115"/>
      <c r="E17450" s="115"/>
      <c r="F17450" s="116"/>
      <c r="G17450" s="116"/>
      <c r="H17450" s="116"/>
      <c r="I17450" s="116"/>
      <c r="J17450" s="117"/>
      <c r="K17450" s="117"/>
      <c r="L17450" s="114"/>
      <c r="M17450" s="114"/>
      <c r="N17450" s="114"/>
      <c r="O17450" s="114"/>
      <c r="P17450" s="118"/>
      <c r="Q17450" s="118"/>
      <c r="R17450" s="118"/>
      <c r="S17450" s="118"/>
      <c r="T17450" s="118"/>
      <c r="U17450" s="118"/>
      <c r="V17450" s="118"/>
      <c r="W17450" s="118"/>
      <c r="X17450" s="118"/>
      <c r="Y17450" s="118"/>
      <c r="Z17450" s="118"/>
      <c r="AA17450" s="118"/>
      <c r="AB17450" s="118"/>
    </row>
    <row r="17451" spans="1:28">
      <c r="A17451" s="113"/>
      <c r="B17451" s="113"/>
      <c r="C17451" s="114"/>
      <c r="D17451" s="115"/>
      <c r="E17451" s="115"/>
      <c r="F17451" s="116"/>
      <c r="G17451" s="116"/>
      <c r="H17451" s="116"/>
      <c r="I17451" s="116"/>
      <c r="J17451" s="117"/>
      <c r="K17451" s="117"/>
      <c r="L17451" s="114"/>
      <c r="M17451" s="114"/>
      <c r="N17451" s="114"/>
      <c r="O17451" s="114"/>
      <c r="P17451" s="118"/>
      <c r="Q17451" s="118"/>
      <c r="R17451" s="118"/>
      <c r="S17451" s="118"/>
      <c r="T17451" s="118"/>
      <c r="U17451" s="118"/>
      <c r="V17451" s="118"/>
      <c r="W17451" s="118"/>
      <c r="X17451" s="118"/>
      <c r="Y17451" s="118"/>
      <c r="Z17451" s="118"/>
      <c r="AA17451" s="118"/>
      <c r="AB17451" s="118"/>
    </row>
    <row r="17452" spans="1:28">
      <c r="A17452" s="113"/>
      <c r="B17452" s="113"/>
      <c r="C17452" s="114"/>
      <c r="D17452" s="115"/>
      <c r="E17452" s="115"/>
      <c r="F17452" s="116"/>
      <c r="G17452" s="116"/>
      <c r="H17452" s="116"/>
      <c r="I17452" s="116"/>
      <c r="J17452" s="117"/>
      <c r="K17452" s="117"/>
      <c r="L17452" s="114"/>
      <c r="M17452" s="114"/>
      <c r="N17452" s="114"/>
      <c r="O17452" s="114"/>
      <c r="P17452" s="118"/>
      <c r="Q17452" s="118"/>
      <c r="R17452" s="118"/>
      <c r="S17452" s="118"/>
      <c r="T17452" s="118"/>
      <c r="U17452" s="118"/>
      <c r="V17452" s="118"/>
      <c r="W17452" s="118"/>
      <c r="X17452" s="118"/>
      <c r="Y17452" s="118"/>
      <c r="Z17452" s="118"/>
      <c r="AA17452" s="118"/>
      <c r="AB17452" s="118"/>
    </row>
    <row r="17453" spans="1:28">
      <c r="A17453" s="113"/>
      <c r="B17453" s="113"/>
      <c r="C17453" s="114"/>
      <c r="D17453" s="115"/>
      <c r="E17453" s="115"/>
      <c r="F17453" s="116"/>
      <c r="G17453" s="116"/>
      <c r="H17453" s="116"/>
      <c r="I17453" s="116"/>
      <c r="J17453" s="117"/>
      <c r="K17453" s="117"/>
      <c r="L17453" s="114"/>
      <c r="M17453" s="114"/>
      <c r="N17453" s="114"/>
      <c r="O17453" s="114"/>
      <c r="P17453" s="118"/>
      <c r="Q17453" s="118"/>
      <c r="R17453" s="118"/>
      <c r="S17453" s="118"/>
      <c r="T17453" s="118"/>
      <c r="U17453" s="118"/>
      <c r="V17453" s="118"/>
      <c r="W17453" s="118"/>
      <c r="X17453" s="118"/>
      <c r="Y17453" s="118"/>
      <c r="Z17453" s="118"/>
      <c r="AA17453" s="118"/>
      <c r="AB17453" s="118"/>
    </row>
    <row r="17454" spans="1:28">
      <c r="A17454" s="113"/>
      <c r="B17454" s="113"/>
      <c r="C17454" s="114"/>
      <c r="D17454" s="115"/>
      <c r="E17454" s="115"/>
      <c r="F17454" s="116"/>
      <c r="G17454" s="116"/>
      <c r="H17454" s="116"/>
      <c r="I17454" s="116"/>
      <c r="J17454" s="117"/>
      <c r="K17454" s="117"/>
      <c r="L17454" s="114"/>
      <c r="M17454" s="114"/>
      <c r="N17454" s="114"/>
      <c r="O17454" s="114"/>
      <c r="P17454" s="118"/>
      <c r="Q17454" s="118"/>
      <c r="R17454" s="118"/>
      <c r="S17454" s="118"/>
      <c r="T17454" s="118"/>
      <c r="U17454" s="118"/>
      <c r="V17454" s="118"/>
      <c r="W17454" s="118"/>
      <c r="X17454" s="118"/>
      <c r="Y17454" s="118"/>
      <c r="Z17454" s="118"/>
      <c r="AA17454" s="118"/>
      <c r="AB17454" s="118"/>
    </row>
    <row r="17455" spans="1:28">
      <c r="A17455" s="113"/>
      <c r="B17455" s="113"/>
      <c r="C17455" s="114"/>
      <c r="D17455" s="115"/>
      <c r="E17455" s="115"/>
      <c r="F17455" s="116"/>
      <c r="G17455" s="116"/>
      <c r="H17455" s="116"/>
      <c r="I17455" s="116"/>
      <c r="J17455" s="117"/>
      <c r="K17455" s="117"/>
      <c r="L17455" s="114"/>
      <c r="M17455" s="114"/>
      <c r="N17455" s="114"/>
      <c r="O17455" s="114"/>
      <c r="P17455" s="118"/>
      <c r="Q17455" s="118"/>
      <c r="R17455" s="118"/>
      <c r="S17455" s="118"/>
      <c r="T17455" s="118"/>
      <c r="U17455" s="118"/>
      <c r="V17455" s="118"/>
      <c r="W17455" s="118"/>
      <c r="X17455" s="118"/>
      <c r="Y17455" s="118"/>
      <c r="Z17455" s="118"/>
      <c r="AA17455" s="118"/>
      <c r="AB17455" s="118"/>
    </row>
    <row r="17456" spans="1:28">
      <c r="A17456" s="113"/>
      <c r="B17456" s="113"/>
      <c r="C17456" s="114"/>
      <c r="D17456" s="115"/>
      <c r="E17456" s="115"/>
      <c r="F17456" s="116"/>
      <c r="G17456" s="116"/>
      <c r="H17456" s="116"/>
      <c r="I17456" s="116"/>
      <c r="J17456" s="117"/>
      <c r="K17456" s="117"/>
      <c r="L17456" s="114"/>
      <c r="M17456" s="114"/>
      <c r="N17456" s="114"/>
      <c r="O17456" s="114"/>
      <c r="P17456" s="118"/>
      <c r="Q17456" s="118"/>
      <c r="R17456" s="118"/>
      <c r="S17456" s="118"/>
      <c r="T17456" s="118"/>
      <c r="U17456" s="118"/>
      <c r="V17456" s="118"/>
      <c r="W17456" s="118"/>
      <c r="X17456" s="118"/>
      <c r="Y17456" s="118"/>
      <c r="Z17456" s="118"/>
      <c r="AA17456" s="118"/>
      <c r="AB17456" s="118"/>
    </row>
    <row r="17457" spans="1:28">
      <c r="A17457" s="113"/>
      <c r="B17457" s="113"/>
      <c r="C17457" s="114"/>
      <c r="D17457" s="115"/>
      <c r="E17457" s="115"/>
      <c r="F17457" s="116"/>
      <c r="G17457" s="116"/>
      <c r="H17457" s="116"/>
      <c r="I17457" s="116"/>
      <c r="J17457" s="117"/>
      <c r="K17457" s="117"/>
      <c r="L17457" s="114"/>
      <c r="M17457" s="114"/>
      <c r="N17457" s="114"/>
      <c r="O17457" s="114"/>
      <c r="P17457" s="118"/>
      <c r="Q17457" s="118"/>
      <c r="R17457" s="118"/>
      <c r="S17457" s="118"/>
      <c r="T17457" s="118"/>
      <c r="U17457" s="118"/>
      <c r="V17457" s="118"/>
      <c r="W17457" s="118"/>
      <c r="X17457" s="118"/>
      <c r="Y17457" s="118"/>
      <c r="Z17457" s="118"/>
      <c r="AA17457" s="118"/>
      <c r="AB17457" s="118"/>
    </row>
    <row r="17458" spans="1:28">
      <c r="A17458" s="113"/>
      <c r="B17458" s="113"/>
      <c r="C17458" s="114"/>
      <c r="D17458" s="115"/>
      <c r="E17458" s="115"/>
      <c r="F17458" s="116"/>
      <c r="G17458" s="116"/>
      <c r="H17458" s="116"/>
      <c r="I17458" s="116"/>
      <c r="J17458" s="117"/>
      <c r="K17458" s="117"/>
      <c r="L17458" s="114"/>
      <c r="M17458" s="114"/>
      <c r="N17458" s="114"/>
      <c r="O17458" s="114"/>
      <c r="P17458" s="118"/>
      <c r="Q17458" s="118"/>
      <c r="R17458" s="118"/>
      <c r="S17458" s="118"/>
      <c r="T17458" s="118"/>
      <c r="U17458" s="118"/>
      <c r="V17458" s="118"/>
      <c r="W17458" s="118"/>
      <c r="X17458" s="118"/>
      <c r="Y17458" s="118"/>
      <c r="Z17458" s="118"/>
      <c r="AA17458" s="118"/>
      <c r="AB17458" s="118"/>
    </row>
    <row r="17459" spans="1:28">
      <c r="A17459" s="113"/>
      <c r="B17459" s="113"/>
      <c r="C17459" s="114"/>
      <c r="D17459" s="115"/>
      <c r="E17459" s="115"/>
      <c r="F17459" s="116"/>
      <c r="G17459" s="116"/>
      <c r="H17459" s="116"/>
      <c r="I17459" s="116"/>
      <c r="J17459" s="117"/>
      <c r="K17459" s="117"/>
      <c r="L17459" s="114"/>
      <c r="M17459" s="114"/>
      <c r="N17459" s="114"/>
      <c r="O17459" s="114"/>
      <c r="P17459" s="118"/>
      <c r="Q17459" s="118"/>
      <c r="R17459" s="118"/>
      <c r="S17459" s="118"/>
      <c r="T17459" s="118"/>
      <c r="U17459" s="118"/>
      <c r="V17459" s="118"/>
      <c r="W17459" s="118"/>
      <c r="X17459" s="118"/>
      <c r="Y17459" s="118"/>
      <c r="Z17459" s="118"/>
      <c r="AA17459" s="118"/>
      <c r="AB17459" s="118"/>
    </row>
    <row r="17460" spans="1:28">
      <c r="A17460" s="113"/>
      <c r="B17460" s="113"/>
      <c r="C17460" s="114"/>
      <c r="D17460" s="115"/>
      <c r="E17460" s="115"/>
      <c r="F17460" s="116"/>
      <c r="G17460" s="116"/>
      <c r="H17460" s="116"/>
      <c r="I17460" s="116"/>
      <c r="J17460" s="117"/>
      <c r="K17460" s="117"/>
      <c r="L17460" s="114"/>
      <c r="M17460" s="114"/>
      <c r="N17460" s="114"/>
      <c r="O17460" s="114"/>
      <c r="P17460" s="118"/>
      <c r="Q17460" s="118"/>
      <c r="R17460" s="118"/>
      <c r="S17460" s="118"/>
      <c r="T17460" s="118"/>
      <c r="U17460" s="118"/>
      <c r="V17460" s="118"/>
      <c r="W17460" s="118"/>
      <c r="X17460" s="118"/>
      <c r="Y17460" s="118"/>
      <c r="Z17460" s="118"/>
      <c r="AA17460" s="118"/>
      <c r="AB17460" s="118"/>
    </row>
    <row r="17461" spans="1:28">
      <c r="A17461" s="113"/>
      <c r="B17461" s="113"/>
      <c r="C17461" s="114"/>
      <c r="D17461" s="115"/>
      <c r="E17461" s="115"/>
      <c r="F17461" s="116"/>
      <c r="G17461" s="116"/>
      <c r="H17461" s="116"/>
      <c r="I17461" s="116"/>
      <c r="J17461" s="117"/>
      <c r="K17461" s="117"/>
      <c r="L17461" s="114"/>
      <c r="M17461" s="114"/>
      <c r="N17461" s="114"/>
      <c r="O17461" s="114"/>
      <c r="P17461" s="118"/>
      <c r="Q17461" s="118"/>
      <c r="R17461" s="118"/>
      <c r="S17461" s="118"/>
      <c r="T17461" s="118"/>
      <c r="U17461" s="118"/>
      <c r="V17461" s="118"/>
      <c r="W17461" s="118"/>
      <c r="X17461" s="118"/>
      <c r="Y17461" s="118"/>
      <c r="Z17461" s="118"/>
      <c r="AA17461" s="118"/>
      <c r="AB17461" s="118"/>
    </row>
    <row r="17462" spans="1:28">
      <c r="A17462" s="113"/>
      <c r="B17462" s="113"/>
      <c r="C17462" s="114"/>
      <c r="D17462" s="115"/>
      <c r="E17462" s="115"/>
      <c r="F17462" s="116"/>
      <c r="G17462" s="116"/>
      <c r="H17462" s="116"/>
      <c r="I17462" s="116"/>
      <c r="J17462" s="117"/>
      <c r="K17462" s="117"/>
      <c r="L17462" s="114"/>
      <c r="M17462" s="114"/>
      <c r="N17462" s="114"/>
      <c r="O17462" s="114"/>
      <c r="P17462" s="118"/>
      <c r="Q17462" s="118"/>
      <c r="R17462" s="118"/>
      <c r="S17462" s="118"/>
      <c r="T17462" s="118"/>
      <c r="U17462" s="118"/>
      <c r="V17462" s="118"/>
      <c r="W17462" s="118"/>
      <c r="X17462" s="118"/>
      <c r="Y17462" s="118"/>
      <c r="Z17462" s="118"/>
      <c r="AA17462" s="118"/>
      <c r="AB17462" s="118"/>
    </row>
    <row r="17463" spans="1:28">
      <c r="A17463" s="113"/>
      <c r="B17463" s="113"/>
      <c r="C17463" s="114"/>
      <c r="D17463" s="115"/>
      <c r="E17463" s="115"/>
      <c r="F17463" s="116"/>
      <c r="G17463" s="116"/>
      <c r="H17463" s="116"/>
      <c r="I17463" s="116"/>
      <c r="J17463" s="117"/>
      <c r="K17463" s="117"/>
      <c r="L17463" s="114"/>
      <c r="M17463" s="114"/>
      <c r="N17463" s="114"/>
      <c r="O17463" s="114"/>
      <c r="P17463" s="118"/>
      <c r="Q17463" s="118"/>
      <c r="R17463" s="118"/>
      <c r="S17463" s="118"/>
      <c r="T17463" s="118"/>
      <c r="U17463" s="118"/>
      <c r="V17463" s="118"/>
      <c r="W17463" s="118"/>
      <c r="X17463" s="118"/>
      <c r="Y17463" s="118"/>
      <c r="Z17463" s="118"/>
      <c r="AA17463" s="118"/>
      <c r="AB17463" s="118"/>
    </row>
    <row r="17464" spans="1:28">
      <c r="A17464" s="113"/>
      <c r="B17464" s="113"/>
      <c r="C17464" s="114"/>
      <c r="D17464" s="115"/>
      <c r="E17464" s="115"/>
      <c r="F17464" s="116"/>
      <c r="G17464" s="116"/>
      <c r="H17464" s="116"/>
      <c r="I17464" s="116"/>
      <c r="J17464" s="117"/>
      <c r="K17464" s="117"/>
      <c r="L17464" s="114"/>
      <c r="M17464" s="114"/>
      <c r="N17464" s="114"/>
      <c r="O17464" s="114"/>
      <c r="P17464" s="118"/>
      <c r="Q17464" s="118"/>
      <c r="R17464" s="118"/>
      <c r="S17464" s="118"/>
      <c r="T17464" s="118"/>
      <c r="U17464" s="118"/>
      <c r="V17464" s="118"/>
      <c r="W17464" s="118"/>
      <c r="X17464" s="118"/>
      <c r="Y17464" s="118"/>
      <c r="Z17464" s="118"/>
      <c r="AA17464" s="118"/>
      <c r="AB17464" s="118"/>
    </row>
    <row r="17465" spans="1:28">
      <c r="A17465" s="113"/>
      <c r="B17465" s="113"/>
      <c r="C17465" s="114"/>
      <c r="D17465" s="115"/>
      <c r="E17465" s="115"/>
      <c r="F17465" s="116"/>
      <c r="G17465" s="116"/>
      <c r="H17465" s="116"/>
      <c r="I17465" s="116"/>
      <c r="J17465" s="117"/>
      <c r="K17465" s="117"/>
      <c r="L17465" s="114"/>
      <c r="M17465" s="114"/>
      <c r="N17465" s="114"/>
      <c r="O17465" s="114"/>
      <c r="P17465" s="118"/>
      <c r="Q17465" s="118"/>
      <c r="R17465" s="118"/>
      <c r="S17465" s="118"/>
      <c r="T17465" s="118"/>
      <c r="U17465" s="118"/>
      <c r="V17465" s="118"/>
      <c r="W17465" s="118"/>
      <c r="X17465" s="118"/>
      <c r="Y17465" s="118"/>
      <c r="Z17465" s="118"/>
      <c r="AA17465" s="118"/>
      <c r="AB17465" s="118"/>
    </row>
    <row r="17466" spans="1:28">
      <c r="A17466" s="113"/>
      <c r="B17466" s="113"/>
      <c r="C17466" s="114"/>
      <c r="D17466" s="115"/>
      <c r="E17466" s="115"/>
      <c r="F17466" s="116"/>
      <c r="G17466" s="116"/>
      <c r="H17466" s="116"/>
      <c r="I17466" s="116"/>
      <c r="J17466" s="117"/>
      <c r="K17466" s="117"/>
      <c r="L17466" s="114"/>
      <c r="M17466" s="114"/>
      <c r="N17466" s="114"/>
      <c r="O17466" s="114"/>
      <c r="P17466" s="118"/>
      <c r="Q17466" s="118"/>
      <c r="R17466" s="118"/>
      <c r="S17466" s="118"/>
      <c r="T17466" s="118"/>
      <c r="U17466" s="118"/>
      <c r="V17466" s="118"/>
      <c r="W17466" s="118"/>
      <c r="X17466" s="118"/>
      <c r="Y17466" s="118"/>
      <c r="Z17466" s="118"/>
      <c r="AA17466" s="118"/>
      <c r="AB17466" s="118"/>
    </row>
    <row r="17467" spans="1:28">
      <c r="A17467" s="113"/>
      <c r="B17467" s="113"/>
      <c r="C17467" s="114"/>
      <c r="D17467" s="115"/>
      <c r="E17467" s="115"/>
      <c r="F17467" s="116"/>
      <c r="G17467" s="116"/>
      <c r="H17467" s="116"/>
      <c r="I17467" s="116"/>
      <c r="J17467" s="117"/>
      <c r="K17467" s="117"/>
      <c r="L17467" s="114"/>
      <c r="M17467" s="114"/>
      <c r="N17467" s="114"/>
      <c r="O17467" s="114"/>
      <c r="P17467" s="118"/>
      <c r="Q17467" s="118"/>
      <c r="R17467" s="118"/>
      <c r="S17467" s="118"/>
      <c r="T17467" s="118"/>
      <c r="U17467" s="118"/>
      <c r="V17467" s="118"/>
      <c r="W17467" s="118"/>
      <c r="X17467" s="118"/>
      <c r="Y17467" s="118"/>
      <c r="Z17467" s="118"/>
      <c r="AA17467" s="118"/>
      <c r="AB17467" s="118"/>
    </row>
    <row r="17468" spans="1:28">
      <c r="A17468" s="113"/>
      <c r="B17468" s="113"/>
      <c r="C17468" s="114"/>
      <c r="D17468" s="115"/>
      <c r="E17468" s="115"/>
      <c r="F17468" s="116"/>
      <c r="G17468" s="116"/>
      <c r="H17468" s="116"/>
      <c r="I17468" s="116"/>
      <c r="J17468" s="117"/>
      <c r="K17468" s="117"/>
      <c r="L17468" s="114"/>
      <c r="M17468" s="114"/>
      <c r="N17468" s="114"/>
      <c r="O17468" s="114"/>
      <c r="P17468" s="118"/>
      <c r="Q17468" s="118"/>
      <c r="R17468" s="118"/>
      <c r="S17468" s="118"/>
      <c r="T17468" s="118"/>
      <c r="U17468" s="118"/>
      <c r="V17468" s="118"/>
      <c r="W17468" s="118"/>
      <c r="X17468" s="118"/>
      <c r="Y17468" s="118"/>
      <c r="Z17468" s="118"/>
      <c r="AA17468" s="118"/>
      <c r="AB17468" s="118"/>
    </row>
    <row r="17469" spans="1:28">
      <c r="A17469" s="113"/>
      <c r="B17469" s="113"/>
      <c r="C17469" s="114"/>
      <c r="D17469" s="115"/>
      <c r="E17469" s="115"/>
      <c r="F17469" s="116"/>
      <c r="G17469" s="116"/>
      <c r="H17469" s="116"/>
      <c r="I17469" s="116"/>
      <c r="J17469" s="117"/>
      <c r="K17469" s="117"/>
      <c r="L17469" s="114"/>
      <c r="M17469" s="114"/>
      <c r="N17469" s="114"/>
      <c r="O17469" s="114"/>
      <c r="P17469" s="118"/>
      <c r="Q17469" s="118"/>
      <c r="R17469" s="118"/>
      <c r="S17469" s="118"/>
      <c r="T17469" s="118"/>
      <c r="U17469" s="118"/>
      <c r="V17469" s="118"/>
      <c r="W17469" s="118"/>
      <c r="X17469" s="118"/>
      <c r="Y17469" s="118"/>
      <c r="Z17469" s="118"/>
      <c r="AA17469" s="118"/>
      <c r="AB17469" s="118"/>
    </row>
    <row r="17470" spans="1:28">
      <c r="A17470" s="113"/>
      <c r="B17470" s="113"/>
      <c r="C17470" s="114"/>
      <c r="D17470" s="115"/>
      <c r="E17470" s="115"/>
      <c r="F17470" s="116"/>
      <c r="G17470" s="116"/>
      <c r="H17470" s="116"/>
      <c r="I17470" s="116"/>
      <c r="J17470" s="117"/>
      <c r="K17470" s="117"/>
      <c r="L17470" s="114"/>
      <c r="M17470" s="114"/>
      <c r="N17470" s="114"/>
      <c r="O17470" s="114"/>
      <c r="P17470" s="118"/>
      <c r="Q17470" s="118"/>
      <c r="R17470" s="118"/>
      <c r="S17470" s="118"/>
      <c r="T17470" s="118"/>
      <c r="U17470" s="118"/>
      <c r="V17470" s="118"/>
      <c r="W17470" s="118"/>
      <c r="X17470" s="118"/>
      <c r="Y17470" s="118"/>
      <c r="Z17470" s="118"/>
      <c r="AA17470" s="118"/>
      <c r="AB17470" s="118"/>
    </row>
    <row r="17471" spans="1:28">
      <c r="A17471" s="113"/>
      <c r="B17471" s="113"/>
      <c r="C17471" s="114"/>
      <c r="D17471" s="115"/>
      <c r="E17471" s="115"/>
      <c r="F17471" s="116"/>
      <c r="G17471" s="116"/>
      <c r="H17471" s="116"/>
      <c r="I17471" s="116"/>
      <c r="J17471" s="117"/>
      <c r="K17471" s="117"/>
      <c r="L17471" s="114"/>
      <c r="M17471" s="114"/>
      <c r="N17471" s="114"/>
      <c r="O17471" s="114"/>
      <c r="P17471" s="118"/>
      <c r="Q17471" s="118"/>
      <c r="R17471" s="118"/>
      <c r="S17471" s="118"/>
      <c r="T17471" s="118"/>
      <c r="U17471" s="118"/>
      <c r="V17471" s="118"/>
      <c r="W17471" s="118"/>
      <c r="X17471" s="118"/>
      <c r="Y17471" s="118"/>
      <c r="Z17471" s="118"/>
      <c r="AA17471" s="118"/>
      <c r="AB17471" s="118"/>
    </row>
    <row r="17472" spans="1:28">
      <c r="A17472" s="113"/>
      <c r="B17472" s="113"/>
      <c r="C17472" s="114"/>
      <c r="D17472" s="115"/>
      <c r="E17472" s="115"/>
      <c r="F17472" s="116"/>
      <c r="G17472" s="116"/>
      <c r="H17472" s="116"/>
      <c r="I17472" s="116"/>
      <c r="J17472" s="117"/>
      <c r="K17472" s="117"/>
      <c r="L17472" s="114"/>
      <c r="M17472" s="114"/>
      <c r="N17472" s="114"/>
      <c r="O17472" s="114"/>
      <c r="P17472" s="118"/>
      <c r="Q17472" s="118"/>
      <c r="R17472" s="118"/>
      <c r="S17472" s="118"/>
      <c r="T17472" s="118"/>
      <c r="U17472" s="118"/>
      <c r="V17472" s="118"/>
      <c r="W17472" s="118"/>
      <c r="X17472" s="118"/>
      <c r="Y17472" s="118"/>
      <c r="Z17472" s="118"/>
      <c r="AA17472" s="118"/>
      <c r="AB17472" s="118"/>
    </row>
    <row r="17473" spans="1:28">
      <c r="A17473" s="113"/>
      <c r="B17473" s="113"/>
      <c r="C17473" s="114"/>
      <c r="D17473" s="115"/>
      <c r="E17473" s="115"/>
      <c r="F17473" s="116"/>
      <c r="G17473" s="116"/>
      <c r="H17473" s="116"/>
      <c r="I17473" s="116"/>
      <c r="J17473" s="117"/>
      <c r="K17473" s="117"/>
      <c r="L17473" s="114"/>
      <c r="M17473" s="114"/>
      <c r="N17473" s="114"/>
      <c r="O17473" s="114"/>
      <c r="P17473" s="118"/>
      <c r="Q17473" s="118"/>
      <c r="R17473" s="118"/>
      <c r="S17473" s="118"/>
      <c r="T17473" s="118"/>
      <c r="U17473" s="118"/>
      <c r="V17473" s="118"/>
      <c r="W17473" s="118"/>
      <c r="X17473" s="118"/>
      <c r="Y17473" s="118"/>
      <c r="Z17473" s="118"/>
      <c r="AA17473" s="118"/>
      <c r="AB17473" s="118"/>
    </row>
    <row r="17474" spans="1:28">
      <c r="A17474" s="113"/>
      <c r="B17474" s="113"/>
      <c r="C17474" s="114"/>
      <c r="D17474" s="115"/>
      <c r="E17474" s="115"/>
      <c r="F17474" s="116"/>
      <c r="G17474" s="116"/>
      <c r="H17474" s="116"/>
      <c r="I17474" s="116"/>
      <c r="J17474" s="117"/>
      <c r="K17474" s="117"/>
      <c r="L17474" s="114"/>
      <c r="M17474" s="114"/>
      <c r="N17474" s="114"/>
      <c r="O17474" s="114"/>
      <c r="P17474" s="118"/>
      <c r="Q17474" s="118"/>
      <c r="R17474" s="118"/>
      <c r="S17474" s="118"/>
      <c r="T17474" s="118"/>
      <c r="U17474" s="118"/>
      <c r="V17474" s="118"/>
      <c r="W17474" s="118"/>
      <c r="X17474" s="118"/>
      <c r="Y17474" s="118"/>
      <c r="Z17474" s="118"/>
      <c r="AA17474" s="118"/>
      <c r="AB17474" s="118"/>
    </row>
    <row r="17475" spans="1:28">
      <c r="A17475" s="113"/>
      <c r="B17475" s="113"/>
      <c r="C17475" s="114"/>
      <c r="D17475" s="115"/>
      <c r="E17475" s="115"/>
      <c r="F17475" s="116"/>
      <c r="G17475" s="116"/>
      <c r="H17475" s="116"/>
      <c r="I17475" s="116"/>
      <c r="J17475" s="117"/>
      <c r="K17475" s="117"/>
      <c r="L17475" s="114"/>
      <c r="M17475" s="114"/>
      <c r="N17475" s="114"/>
      <c r="O17475" s="114"/>
      <c r="P17475" s="118"/>
      <c r="Q17475" s="118"/>
      <c r="R17475" s="118"/>
      <c r="S17475" s="118"/>
      <c r="T17475" s="118"/>
      <c r="U17475" s="118"/>
      <c r="V17475" s="118"/>
      <c r="W17475" s="118"/>
      <c r="X17475" s="118"/>
      <c r="Y17475" s="118"/>
      <c r="Z17475" s="118"/>
      <c r="AA17475" s="118"/>
      <c r="AB17475" s="118"/>
    </row>
    <row r="17476" spans="1:28">
      <c r="A17476" s="113"/>
      <c r="B17476" s="113"/>
      <c r="C17476" s="114"/>
      <c r="D17476" s="115"/>
      <c r="E17476" s="115"/>
      <c r="F17476" s="116"/>
      <c r="G17476" s="116"/>
      <c r="H17476" s="116"/>
      <c r="I17476" s="116"/>
      <c r="J17476" s="117"/>
      <c r="K17476" s="117"/>
      <c r="L17476" s="114"/>
      <c r="M17476" s="114"/>
      <c r="N17476" s="114"/>
      <c r="O17476" s="114"/>
      <c r="P17476" s="118"/>
      <c r="Q17476" s="118"/>
      <c r="R17476" s="118"/>
      <c r="S17476" s="118"/>
      <c r="T17476" s="118"/>
      <c r="U17476" s="118"/>
      <c r="V17476" s="118"/>
      <c r="W17476" s="118"/>
      <c r="X17476" s="118"/>
      <c r="Y17476" s="118"/>
      <c r="Z17476" s="118"/>
      <c r="AA17476" s="118"/>
      <c r="AB17476" s="118"/>
    </row>
    <row r="17477" spans="1:28">
      <c r="A17477" s="113"/>
      <c r="B17477" s="113"/>
      <c r="C17477" s="114"/>
      <c r="D17477" s="115"/>
      <c r="E17477" s="115"/>
      <c r="F17477" s="116"/>
      <c r="G17477" s="116"/>
      <c r="H17477" s="116"/>
      <c r="I17477" s="116"/>
      <c r="J17477" s="117"/>
      <c r="K17477" s="117"/>
      <c r="L17477" s="114"/>
      <c r="M17477" s="114"/>
      <c r="N17477" s="114"/>
      <c r="O17477" s="114"/>
      <c r="P17477" s="118"/>
      <c r="Q17477" s="118"/>
      <c r="R17477" s="118"/>
      <c r="S17477" s="118"/>
      <c r="T17477" s="118"/>
      <c r="U17477" s="118"/>
      <c r="V17477" s="118"/>
      <c r="W17477" s="118"/>
      <c r="X17477" s="118"/>
      <c r="Y17477" s="118"/>
      <c r="Z17477" s="118"/>
      <c r="AA17477" s="118"/>
      <c r="AB17477" s="118"/>
    </row>
    <row r="17478" spans="1:28">
      <c r="A17478" s="113"/>
      <c r="B17478" s="113"/>
      <c r="C17478" s="114"/>
      <c r="D17478" s="115"/>
      <c r="E17478" s="115"/>
      <c r="F17478" s="116"/>
      <c r="G17478" s="116"/>
      <c r="H17478" s="116"/>
      <c r="I17478" s="116"/>
      <c r="J17478" s="117"/>
      <c r="K17478" s="117"/>
      <c r="L17478" s="114"/>
      <c r="M17478" s="114"/>
      <c r="N17478" s="114"/>
      <c r="O17478" s="114"/>
      <c r="P17478" s="118"/>
      <c r="Q17478" s="118"/>
      <c r="R17478" s="118"/>
      <c r="S17478" s="118"/>
      <c r="T17478" s="118"/>
      <c r="U17478" s="118"/>
      <c r="V17478" s="118"/>
      <c r="W17478" s="118"/>
      <c r="X17478" s="118"/>
      <c r="Y17478" s="118"/>
      <c r="Z17478" s="118"/>
      <c r="AA17478" s="118"/>
      <c r="AB17478" s="118"/>
    </row>
    <row r="17479" spans="1:28">
      <c r="A17479" s="113"/>
      <c r="B17479" s="113"/>
      <c r="C17479" s="114"/>
      <c r="D17479" s="115"/>
      <c r="E17479" s="115"/>
      <c r="F17479" s="116"/>
      <c r="G17479" s="116"/>
      <c r="H17479" s="116"/>
      <c r="I17479" s="116"/>
      <c r="J17479" s="117"/>
      <c r="K17479" s="117"/>
      <c r="L17479" s="114"/>
      <c r="M17479" s="114"/>
      <c r="N17479" s="114"/>
      <c r="O17479" s="114"/>
      <c r="P17479" s="118"/>
      <c r="Q17479" s="118"/>
      <c r="R17479" s="118"/>
      <c r="S17479" s="118"/>
      <c r="T17479" s="118"/>
      <c r="U17479" s="118"/>
      <c r="V17479" s="118"/>
      <c r="W17479" s="118"/>
      <c r="X17479" s="118"/>
      <c r="Y17479" s="118"/>
      <c r="Z17479" s="118"/>
      <c r="AA17479" s="118"/>
      <c r="AB17479" s="118"/>
    </row>
    <row r="17480" spans="1:28">
      <c r="A17480" s="113"/>
      <c r="B17480" s="113"/>
      <c r="C17480" s="114"/>
      <c r="D17480" s="115"/>
      <c r="E17480" s="115"/>
      <c r="F17480" s="116"/>
      <c r="G17480" s="116"/>
      <c r="H17480" s="116"/>
      <c r="I17480" s="116"/>
      <c r="J17480" s="117"/>
      <c r="K17480" s="117"/>
      <c r="L17480" s="114"/>
      <c r="M17480" s="114"/>
      <c r="N17480" s="114"/>
      <c r="O17480" s="114"/>
      <c r="P17480" s="118"/>
      <c r="Q17480" s="118"/>
      <c r="R17480" s="118"/>
      <c r="S17480" s="118"/>
      <c r="T17480" s="118"/>
      <c r="U17480" s="118"/>
      <c r="V17480" s="118"/>
      <c r="W17480" s="118"/>
      <c r="X17480" s="118"/>
      <c r="Y17480" s="118"/>
      <c r="Z17480" s="118"/>
      <c r="AA17480" s="118"/>
      <c r="AB17480" s="118"/>
    </row>
    <row r="17481" spans="1:28">
      <c r="A17481" s="113"/>
      <c r="B17481" s="113"/>
      <c r="C17481" s="114"/>
      <c r="D17481" s="115"/>
      <c r="E17481" s="115"/>
      <c r="F17481" s="116"/>
      <c r="G17481" s="116"/>
      <c r="H17481" s="116"/>
      <c r="I17481" s="116"/>
      <c r="J17481" s="117"/>
      <c r="K17481" s="117"/>
      <c r="L17481" s="114"/>
      <c r="M17481" s="114"/>
      <c r="N17481" s="114"/>
      <c r="O17481" s="114"/>
      <c r="P17481" s="118"/>
      <c r="Q17481" s="118"/>
      <c r="R17481" s="118"/>
      <c r="S17481" s="118"/>
      <c r="T17481" s="118"/>
      <c r="U17481" s="118"/>
      <c r="V17481" s="118"/>
      <c r="W17481" s="118"/>
      <c r="X17481" s="118"/>
      <c r="Y17481" s="118"/>
      <c r="Z17481" s="118"/>
      <c r="AA17481" s="118"/>
      <c r="AB17481" s="118"/>
    </row>
    <row r="17482" spans="1:28">
      <c r="A17482" s="113"/>
      <c r="B17482" s="113"/>
      <c r="C17482" s="114"/>
      <c r="D17482" s="115"/>
      <c r="E17482" s="115"/>
      <c r="F17482" s="116"/>
      <c r="G17482" s="116"/>
      <c r="H17482" s="116"/>
      <c r="I17482" s="116"/>
      <c r="J17482" s="117"/>
      <c r="K17482" s="117"/>
      <c r="L17482" s="114"/>
      <c r="M17482" s="114"/>
      <c r="N17482" s="114"/>
      <c r="O17482" s="114"/>
      <c r="P17482" s="118"/>
      <c r="Q17482" s="118"/>
      <c r="R17482" s="118"/>
      <c r="S17482" s="118"/>
      <c r="T17482" s="118"/>
      <c r="U17482" s="118"/>
      <c r="V17482" s="118"/>
      <c r="W17482" s="118"/>
      <c r="X17482" s="118"/>
      <c r="Y17482" s="118"/>
      <c r="Z17482" s="118"/>
      <c r="AA17482" s="118"/>
      <c r="AB17482" s="118"/>
    </row>
    <row r="17483" spans="1:28">
      <c r="A17483" s="113"/>
      <c r="B17483" s="113"/>
      <c r="C17483" s="114"/>
      <c r="D17483" s="115"/>
      <c r="E17483" s="115"/>
      <c r="F17483" s="116"/>
      <c r="G17483" s="116"/>
      <c r="H17483" s="116"/>
      <c r="I17483" s="116"/>
      <c r="J17483" s="117"/>
      <c r="K17483" s="117"/>
      <c r="L17483" s="114"/>
      <c r="M17483" s="114"/>
      <c r="N17483" s="114"/>
      <c r="O17483" s="114"/>
      <c r="P17483" s="118"/>
      <c r="Q17483" s="118"/>
      <c r="R17483" s="118"/>
      <c r="S17483" s="118"/>
      <c r="T17483" s="118"/>
      <c r="U17483" s="118"/>
      <c r="V17483" s="118"/>
      <c r="W17483" s="118"/>
      <c r="X17483" s="118"/>
      <c r="Y17483" s="118"/>
      <c r="Z17483" s="118"/>
      <c r="AA17483" s="118"/>
      <c r="AB17483" s="118"/>
    </row>
    <row r="17484" spans="1:28">
      <c r="A17484" s="113"/>
      <c r="B17484" s="113"/>
      <c r="C17484" s="114"/>
      <c r="D17484" s="115"/>
      <c r="E17484" s="115"/>
      <c r="F17484" s="116"/>
      <c r="G17484" s="116"/>
      <c r="H17484" s="116"/>
      <c r="I17484" s="116"/>
      <c r="J17484" s="117"/>
      <c r="K17484" s="117"/>
      <c r="L17484" s="114"/>
      <c r="M17484" s="114"/>
      <c r="N17484" s="114"/>
      <c r="O17484" s="114"/>
      <c r="P17484" s="118"/>
      <c r="Q17484" s="118"/>
      <c r="R17484" s="118"/>
      <c r="S17484" s="118"/>
      <c r="T17484" s="118"/>
      <c r="U17484" s="118"/>
      <c r="V17484" s="118"/>
      <c r="W17484" s="118"/>
      <c r="X17484" s="118"/>
      <c r="Y17484" s="118"/>
      <c r="Z17484" s="118"/>
      <c r="AA17484" s="118"/>
      <c r="AB17484" s="118"/>
    </row>
    <row r="17485" spans="1:28">
      <c r="A17485" s="113"/>
      <c r="B17485" s="113"/>
      <c r="C17485" s="114"/>
      <c r="D17485" s="115"/>
      <c r="E17485" s="115"/>
      <c r="F17485" s="116"/>
      <c r="G17485" s="116"/>
      <c r="H17485" s="116"/>
      <c r="I17485" s="116"/>
      <c r="J17485" s="117"/>
      <c r="K17485" s="117"/>
      <c r="L17485" s="114"/>
      <c r="M17485" s="114"/>
      <c r="N17485" s="114"/>
      <c r="O17485" s="114"/>
      <c r="P17485" s="118"/>
      <c r="Q17485" s="118"/>
      <c r="R17485" s="118"/>
      <c r="S17485" s="118"/>
      <c r="T17485" s="118"/>
      <c r="U17485" s="118"/>
      <c r="V17485" s="118"/>
      <c r="W17485" s="118"/>
      <c r="X17485" s="118"/>
      <c r="Y17485" s="118"/>
      <c r="Z17485" s="118"/>
      <c r="AA17485" s="118"/>
      <c r="AB17485" s="118"/>
    </row>
    <row r="17486" spans="1:28">
      <c r="A17486" s="113"/>
      <c r="B17486" s="113"/>
      <c r="C17486" s="114"/>
      <c r="D17486" s="115"/>
      <c r="E17486" s="115"/>
      <c r="F17486" s="116"/>
      <c r="G17486" s="116"/>
      <c r="H17486" s="116"/>
      <c r="I17486" s="116"/>
      <c r="J17486" s="117"/>
      <c r="K17486" s="117"/>
      <c r="L17486" s="114"/>
      <c r="M17486" s="114"/>
      <c r="N17486" s="114"/>
      <c r="O17486" s="114"/>
      <c r="P17486" s="118"/>
      <c r="Q17486" s="118"/>
      <c r="R17486" s="118"/>
      <c r="S17486" s="118"/>
      <c r="T17486" s="118"/>
      <c r="U17486" s="118"/>
      <c r="V17486" s="118"/>
      <c r="W17486" s="118"/>
      <c r="X17486" s="118"/>
      <c r="Y17486" s="118"/>
      <c r="Z17486" s="118"/>
      <c r="AA17486" s="118"/>
      <c r="AB17486" s="118"/>
    </row>
    <row r="17487" spans="1:28">
      <c r="A17487" s="113"/>
      <c r="B17487" s="113"/>
      <c r="C17487" s="114"/>
      <c r="D17487" s="115"/>
      <c r="E17487" s="115"/>
      <c r="F17487" s="116"/>
      <c r="G17487" s="116"/>
      <c r="H17487" s="116"/>
      <c r="I17487" s="116"/>
      <c r="J17487" s="117"/>
      <c r="K17487" s="117"/>
      <c r="L17487" s="114"/>
      <c r="M17487" s="114"/>
      <c r="N17487" s="114"/>
      <c r="O17487" s="114"/>
      <c r="P17487" s="118"/>
      <c r="Q17487" s="118"/>
      <c r="R17487" s="118"/>
      <c r="S17487" s="118"/>
      <c r="T17487" s="118"/>
      <c r="U17487" s="118"/>
      <c r="V17487" s="118"/>
      <c r="W17487" s="118"/>
      <c r="X17487" s="118"/>
      <c r="Y17487" s="118"/>
      <c r="Z17487" s="118"/>
      <c r="AA17487" s="118"/>
      <c r="AB17487" s="118"/>
    </row>
    <row r="17488" spans="1:28">
      <c r="A17488" s="113"/>
      <c r="B17488" s="113"/>
      <c r="C17488" s="114"/>
      <c r="D17488" s="115"/>
      <c r="E17488" s="115"/>
      <c r="F17488" s="116"/>
      <c r="G17488" s="116"/>
      <c r="H17488" s="116"/>
      <c r="I17488" s="116"/>
      <c r="J17488" s="117"/>
      <c r="K17488" s="117"/>
      <c r="L17488" s="114"/>
      <c r="M17488" s="114"/>
      <c r="N17488" s="114"/>
      <c r="O17488" s="114"/>
      <c r="P17488" s="118"/>
      <c r="Q17488" s="118"/>
      <c r="R17488" s="118"/>
      <c r="S17488" s="118"/>
      <c r="T17488" s="118"/>
      <c r="U17488" s="118"/>
      <c r="V17488" s="118"/>
      <c r="W17488" s="118"/>
      <c r="X17488" s="118"/>
      <c r="Y17488" s="118"/>
      <c r="Z17488" s="118"/>
      <c r="AA17488" s="118"/>
      <c r="AB17488" s="118"/>
    </row>
    <row r="17489" spans="1:28">
      <c r="A17489" s="113"/>
      <c r="B17489" s="113"/>
      <c r="C17489" s="114"/>
      <c r="D17489" s="115"/>
      <c r="E17489" s="115"/>
      <c r="F17489" s="116"/>
      <c r="G17489" s="116"/>
      <c r="H17489" s="116"/>
      <c r="I17489" s="116"/>
      <c r="J17489" s="117"/>
      <c r="K17489" s="117"/>
      <c r="L17489" s="114"/>
      <c r="M17489" s="114"/>
      <c r="N17489" s="114"/>
      <c r="O17489" s="114"/>
      <c r="P17489" s="118"/>
      <c r="Q17489" s="118"/>
      <c r="R17489" s="118"/>
      <c r="S17489" s="118"/>
      <c r="T17489" s="118"/>
      <c r="U17489" s="118"/>
      <c r="V17489" s="118"/>
      <c r="W17489" s="118"/>
      <c r="X17489" s="118"/>
      <c r="Y17489" s="118"/>
      <c r="Z17489" s="118"/>
      <c r="AA17489" s="118"/>
      <c r="AB17489" s="118"/>
    </row>
    <row r="17490" spans="1:28">
      <c r="A17490" s="113"/>
      <c r="B17490" s="113"/>
      <c r="C17490" s="114"/>
      <c r="D17490" s="115"/>
      <c r="E17490" s="115"/>
      <c r="F17490" s="116"/>
      <c r="G17490" s="116"/>
      <c r="H17490" s="116"/>
      <c r="I17490" s="116"/>
      <c r="J17490" s="117"/>
      <c r="K17490" s="117"/>
      <c r="L17490" s="114"/>
      <c r="M17490" s="114"/>
      <c r="N17490" s="114"/>
      <c r="O17490" s="114"/>
      <c r="P17490" s="118"/>
      <c r="Q17490" s="118"/>
      <c r="R17490" s="118"/>
      <c r="S17490" s="118"/>
      <c r="T17490" s="118"/>
      <c r="U17490" s="118"/>
      <c r="V17490" s="118"/>
      <c r="W17490" s="118"/>
      <c r="X17490" s="118"/>
      <c r="Y17490" s="118"/>
      <c r="Z17490" s="118"/>
      <c r="AA17490" s="118"/>
      <c r="AB17490" s="118"/>
    </row>
    <row r="17491" spans="1:28">
      <c r="A17491" s="113"/>
      <c r="B17491" s="113"/>
      <c r="C17491" s="114"/>
      <c r="D17491" s="115"/>
      <c r="E17491" s="115"/>
      <c r="F17491" s="116"/>
      <c r="G17491" s="116"/>
      <c r="H17491" s="116"/>
      <c r="I17491" s="116"/>
      <c r="J17491" s="117"/>
      <c r="K17491" s="117"/>
      <c r="L17491" s="114"/>
      <c r="M17491" s="114"/>
      <c r="N17491" s="114"/>
      <c r="O17491" s="114"/>
      <c r="P17491" s="118"/>
      <c r="Q17491" s="118"/>
      <c r="R17491" s="118"/>
      <c r="S17491" s="118"/>
      <c r="T17491" s="118"/>
      <c r="U17491" s="118"/>
      <c r="V17491" s="118"/>
      <c r="W17491" s="118"/>
      <c r="X17491" s="118"/>
      <c r="Y17491" s="118"/>
      <c r="Z17491" s="118"/>
      <c r="AA17491" s="118"/>
      <c r="AB17491" s="118"/>
    </row>
    <row r="17492" spans="1:28">
      <c r="A17492" s="113"/>
      <c r="B17492" s="113"/>
      <c r="C17492" s="114"/>
      <c r="D17492" s="115"/>
      <c r="E17492" s="115"/>
      <c r="F17492" s="116"/>
      <c r="G17492" s="116"/>
      <c r="H17492" s="116"/>
      <c r="I17492" s="116"/>
      <c r="J17492" s="117"/>
      <c r="K17492" s="117"/>
      <c r="L17492" s="114"/>
      <c r="M17492" s="114"/>
      <c r="N17492" s="114"/>
      <c r="O17492" s="114"/>
      <c r="P17492" s="118"/>
      <c r="Q17492" s="118"/>
      <c r="R17492" s="118"/>
      <c r="S17492" s="118"/>
      <c r="T17492" s="118"/>
      <c r="U17492" s="118"/>
      <c r="V17492" s="118"/>
      <c r="W17492" s="118"/>
      <c r="X17492" s="118"/>
      <c r="Y17492" s="118"/>
      <c r="Z17492" s="118"/>
      <c r="AA17492" s="118"/>
      <c r="AB17492" s="118"/>
    </row>
    <row r="17493" spans="1:28">
      <c r="A17493" s="113"/>
      <c r="B17493" s="113"/>
      <c r="C17493" s="114"/>
      <c r="D17493" s="115"/>
      <c r="E17493" s="115"/>
      <c r="F17493" s="116"/>
      <c r="G17493" s="116"/>
      <c r="H17493" s="116"/>
      <c r="I17493" s="116"/>
      <c r="J17493" s="117"/>
      <c r="K17493" s="117"/>
      <c r="L17493" s="114"/>
      <c r="M17493" s="114"/>
      <c r="N17493" s="114"/>
      <c r="O17493" s="114"/>
      <c r="P17493" s="118"/>
      <c r="Q17493" s="118"/>
      <c r="R17493" s="118"/>
      <c r="S17493" s="118"/>
      <c r="T17493" s="118"/>
      <c r="U17493" s="118"/>
      <c r="V17493" s="118"/>
      <c r="W17493" s="118"/>
      <c r="X17493" s="118"/>
      <c r="Y17493" s="118"/>
      <c r="Z17493" s="118"/>
      <c r="AA17493" s="118"/>
      <c r="AB17493" s="118"/>
    </row>
    <row r="17494" spans="1:28">
      <c r="A17494" s="113"/>
      <c r="B17494" s="113"/>
      <c r="C17494" s="114"/>
      <c r="D17494" s="115"/>
      <c r="E17494" s="115"/>
      <c r="F17494" s="116"/>
      <c r="G17494" s="116"/>
      <c r="H17494" s="116"/>
      <c r="I17494" s="116"/>
      <c r="J17494" s="117"/>
      <c r="K17494" s="117"/>
      <c r="L17494" s="114"/>
      <c r="M17494" s="114"/>
      <c r="N17494" s="114"/>
      <c r="O17494" s="114"/>
      <c r="P17494" s="118"/>
      <c r="Q17494" s="118"/>
      <c r="R17494" s="118"/>
      <c r="S17494" s="118"/>
      <c r="T17494" s="118"/>
      <c r="U17494" s="118"/>
      <c r="V17494" s="118"/>
      <c r="W17494" s="118"/>
      <c r="X17494" s="118"/>
      <c r="Y17494" s="118"/>
      <c r="Z17494" s="118"/>
      <c r="AA17494" s="118"/>
      <c r="AB17494" s="118"/>
    </row>
    <row r="17495" spans="1:28">
      <c r="A17495" s="113"/>
      <c r="B17495" s="113"/>
      <c r="C17495" s="114"/>
      <c r="D17495" s="115"/>
      <c r="E17495" s="115"/>
      <c r="F17495" s="116"/>
      <c r="G17495" s="116"/>
      <c r="H17495" s="116"/>
      <c r="I17495" s="116"/>
      <c r="J17495" s="117"/>
      <c r="K17495" s="117"/>
      <c r="L17495" s="114"/>
      <c r="M17495" s="114"/>
      <c r="N17495" s="114"/>
      <c r="O17495" s="114"/>
      <c r="P17495" s="118"/>
      <c r="Q17495" s="118"/>
      <c r="R17495" s="118"/>
      <c r="S17495" s="118"/>
      <c r="T17495" s="118"/>
      <c r="U17495" s="118"/>
      <c r="V17495" s="118"/>
      <c r="W17495" s="118"/>
      <c r="X17495" s="118"/>
      <c r="Y17495" s="118"/>
      <c r="Z17495" s="118"/>
      <c r="AA17495" s="118"/>
      <c r="AB17495" s="118"/>
    </row>
    <row r="17496" spans="1:28">
      <c r="A17496" s="113"/>
      <c r="B17496" s="113"/>
      <c r="C17496" s="114"/>
      <c r="D17496" s="115"/>
      <c r="E17496" s="115"/>
      <c r="F17496" s="116"/>
      <c r="G17496" s="116"/>
      <c r="H17496" s="116"/>
      <c r="I17496" s="116"/>
      <c r="J17496" s="117"/>
      <c r="K17496" s="117"/>
      <c r="L17496" s="114"/>
      <c r="M17496" s="114"/>
      <c r="N17496" s="114"/>
      <c r="O17496" s="114"/>
      <c r="P17496" s="118"/>
      <c r="Q17496" s="118"/>
      <c r="R17496" s="118"/>
      <c r="S17496" s="118"/>
      <c r="T17496" s="118"/>
      <c r="U17496" s="118"/>
      <c r="V17496" s="118"/>
      <c r="W17496" s="118"/>
      <c r="X17496" s="118"/>
      <c r="Y17496" s="118"/>
      <c r="Z17496" s="118"/>
      <c r="AA17496" s="118"/>
      <c r="AB17496" s="118"/>
    </row>
    <row r="17497" spans="1:28">
      <c r="A17497" s="113"/>
      <c r="B17497" s="113"/>
      <c r="C17497" s="114"/>
      <c r="D17497" s="115"/>
      <c r="E17497" s="115"/>
      <c r="F17497" s="116"/>
      <c r="G17497" s="116"/>
      <c r="H17497" s="116"/>
      <c r="I17497" s="116"/>
      <c r="J17497" s="117"/>
      <c r="K17497" s="117"/>
      <c r="L17497" s="114"/>
      <c r="M17497" s="114"/>
      <c r="N17497" s="114"/>
      <c r="O17497" s="114"/>
      <c r="P17497" s="118"/>
      <c r="Q17497" s="118"/>
      <c r="R17497" s="118"/>
      <c r="S17497" s="118"/>
      <c r="T17497" s="118"/>
      <c r="U17497" s="118"/>
      <c r="V17497" s="118"/>
      <c r="W17497" s="118"/>
      <c r="X17497" s="118"/>
      <c r="Y17497" s="118"/>
      <c r="Z17497" s="118"/>
      <c r="AA17497" s="118"/>
      <c r="AB17497" s="118"/>
    </row>
    <row r="17498" spans="1:28">
      <c r="A17498" s="113"/>
      <c r="B17498" s="113"/>
      <c r="C17498" s="114"/>
      <c r="D17498" s="115"/>
      <c r="E17498" s="115"/>
      <c r="F17498" s="116"/>
      <c r="G17498" s="116"/>
      <c r="H17498" s="116"/>
      <c r="I17498" s="116"/>
      <c r="J17498" s="117"/>
      <c r="K17498" s="117"/>
      <c r="L17498" s="114"/>
      <c r="M17498" s="114"/>
      <c r="N17498" s="114"/>
      <c r="O17498" s="114"/>
      <c r="P17498" s="118"/>
      <c r="Q17498" s="118"/>
      <c r="R17498" s="118"/>
      <c r="S17498" s="118"/>
      <c r="T17498" s="118"/>
      <c r="U17498" s="118"/>
      <c r="V17498" s="118"/>
      <c r="W17498" s="118"/>
      <c r="X17498" s="118"/>
      <c r="Y17498" s="118"/>
      <c r="Z17498" s="118"/>
      <c r="AA17498" s="118"/>
      <c r="AB17498" s="118"/>
    </row>
    <row r="17499" spans="1:28">
      <c r="A17499" s="113"/>
      <c r="B17499" s="113"/>
      <c r="C17499" s="114"/>
      <c r="D17499" s="115"/>
      <c r="E17499" s="115"/>
      <c r="F17499" s="116"/>
      <c r="G17499" s="116"/>
      <c r="H17499" s="116"/>
      <c r="I17499" s="116"/>
      <c r="J17499" s="117"/>
      <c r="K17499" s="117"/>
      <c r="L17499" s="114"/>
      <c r="M17499" s="114"/>
      <c r="N17499" s="114"/>
      <c r="O17499" s="114"/>
      <c r="P17499" s="118"/>
      <c r="Q17499" s="118"/>
      <c r="R17499" s="118"/>
      <c r="S17499" s="118"/>
      <c r="T17499" s="118"/>
      <c r="U17499" s="118"/>
      <c r="V17499" s="118"/>
      <c r="W17499" s="118"/>
      <c r="X17499" s="118"/>
      <c r="Y17499" s="118"/>
      <c r="Z17499" s="118"/>
      <c r="AA17499" s="118"/>
      <c r="AB17499" s="118"/>
    </row>
    <row r="17500" spans="1:28">
      <c r="A17500" s="113"/>
      <c r="B17500" s="113"/>
      <c r="C17500" s="114"/>
      <c r="D17500" s="115"/>
      <c r="E17500" s="115"/>
      <c r="F17500" s="116"/>
      <c r="G17500" s="116"/>
      <c r="H17500" s="116"/>
      <c r="I17500" s="116"/>
      <c r="J17500" s="117"/>
      <c r="K17500" s="117"/>
      <c r="L17500" s="114"/>
      <c r="M17500" s="114"/>
      <c r="N17500" s="114"/>
      <c r="O17500" s="114"/>
      <c r="P17500" s="118"/>
      <c r="Q17500" s="118"/>
      <c r="R17500" s="118"/>
      <c r="S17500" s="118"/>
      <c r="T17500" s="118"/>
      <c r="U17500" s="118"/>
      <c r="V17500" s="118"/>
      <c r="W17500" s="118"/>
      <c r="X17500" s="118"/>
      <c r="Y17500" s="118"/>
      <c r="Z17500" s="118"/>
      <c r="AA17500" s="118"/>
      <c r="AB17500" s="118"/>
    </row>
    <row r="17501" spans="1:28">
      <c r="A17501" s="113"/>
      <c r="B17501" s="113"/>
      <c r="C17501" s="114"/>
      <c r="D17501" s="115"/>
      <c r="E17501" s="115"/>
      <c r="F17501" s="116"/>
      <c r="G17501" s="116"/>
      <c r="H17501" s="116"/>
      <c r="I17501" s="116"/>
      <c r="J17501" s="117"/>
      <c r="K17501" s="117"/>
      <c r="L17501" s="114"/>
      <c r="M17501" s="114"/>
      <c r="N17501" s="114"/>
      <c r="O17501" s="114"/>
      <c r="P17501" s="118"/>
      <c r="Q17501" s="118"/>
      <c r="R17501" s="118"/>
      <c r="S17501" s="118"/>
      <c r="T17501" s="118"/>
      <c r="U17501" s="118"/>
      <c r="V17501" s="118"/>
      <c r="W17501" s="118"/>
      <c r="X17501" s="118"/>
      <c r="Y17501" s="118"/>
      <c r="Z17501" s="118"/>
      <c r="AA17501" s="118"/>
      <c r="AB17501" s="118"/>
    </row>
    <row r="17502" spans="1:28">
      <c r="A17502" s="113"/>
      <c r="B17502" s="113"/>
      <c r="C17502" s="114"/>
      <c r="D17502" s="115"/>
      <c r="E17502" s="115"/>
      <c r="F17502" s="116"/>
      <c r="G17502" s="116"/>
      <c r="H17502" s="116"/>
      <c r="I17502" s="116"/>
      <c r="J17502" s="117"/>
      <c r="K17502" s="117"/>
      <c r="L17502" s="114"/>
      <c r="M17502" s="114"/>
      <c r="N17502" s="114"/>
      <c r="O17502" s="114"/>
      <c r="P17502" s="118"/>
      <c r="Q17502" s="118"/>
      <c r="R17502" s="118"/>
      <c r="S17502" s="118"/>
      <c r="T17502" s="118"/>
      <c r="U17502" s="118"/>
      <c r="V17502" s="118"/>
      <c r="W17502" s="118"/>
      <c r="X17502" s="118"/>
      <c r="Y17502" s="118"/>
      <c r="Z17502" s="118"/>
      <c r="AA17502" s="118"/>
      <c r="AB17502" s="118"/>
    </row>
    <row r="17503" spans="1:28">
      <c r="A17503" s="113"/>
      <c r="B17503" s="113"/>
      <c r="C17503" s="114"/>
      <c r="D17503" s="115"/>
      <c r="E17503" s="115"/>
      <c r="F17503" s="116"/>
      <c r="G17503" s="116"/>
      <c r="H17503" s="116"/>
      <c r="I17503" s="116"/>
      <c r="J17503" s="117"/>
      <c r="K17503" s="117"/>
      <c r="L17503" s="114"/>
      <c r="M17503" s="114"/>
      <c r="N17503" s="114"/>
      <c r="O17503" s="114"/>
      <c r="P17503" s="118"/>
      <c r="Q17503" s="118"/>
      <c r="R17503" s="118"/>
      <c r="S17503" s="118"/>
      <c r="T17503" s="118"/>
      <c r="U17503" s="118"/>
      <c r="V17503" s="118"/>
      <c r="W17503" s="118"/>
      <c r="X17503" s="118"/>
      <c r="Y17503" s="118"/>
      <c r="Z17503" s="118"/>
      <c r="AA17503" s="118"/>
      <c r="AB17503" s="118"/>
    </row>
    <row r="17504" spans="1:28">
      <c r="A17504" s="113"/>
      <c r="B17504" s="113"/>
      <c r="C17504" s="114"/>
      <c r="D17504" s="115"/>
      <c r="E17504" s="115"/>
      <c r="F17504" s="116"/>
      <c r="G17504" s="116"/>
      <c r="H17504" s="116"/>
      <c r="I17504" s="116"/>
      <c r="J17504" s="117"/>
      <c r="K17504" s="117"/>
      <c r="L17504" s="114"/>
      <c r="M17504" s="114"/>
      <c r="N17504" s="114"/>
      <c r="O17504" s="114"/>
      <c r="P17504" s="118"/>
      <c r="Q17504" s="118"/>
      <c r="R17504" s="118"/>
      <c r="S17504" s="118"/>
      <c r="T17504" s="118"/>
      <c r="U17504" s="118"/>
      <c r="V17504" s="118"/>
      <c r="W17504" s="118"/>
      <c r="X17504" s="118"/>
      <c r="Y17504" s="118"/>
      <c r="Z17504" s="118"/>
      <c r="AA17504" s="118"/>
      <c r="AB17504" s="118"/>
    </row>
    <row r="17505" spans="1:28">
      <c r="A17505" s="113"/>
      <c r="B17505" s="113"/>
      <c r="C17505" s="114"/>
      <c r="D17505" s="115"/>
      <c r="E17505" s="115"/>
      <c r="F17505" s="116"/>
      <c r="G17505" s="116"/>
      <c r="H17505" s="116"/>
      <c r="I17505" s="116"/>
      <c r="J17505" s="117"/>
      <c r="K17505" s="117"/>
      <c r="L17505" s="114"/>
      <c r="M17505" s="114"/>
      <c r="N17505" s="114"/>
      <c r="O17505" s="114"/>
      <c r="P17505" s="118"/>
      <c r="Q17505" s="118"/>
      <c r="R17505" s="118"/>
      <c r="S17505" s="118"/>
      <c r="T17505" s="118"/>
      <c r="U17505" s="118"/>
      <c r="V17505" s="118"/>
      <c r="W17505" s="118"/>
      <c r="X17505" s="118"/>
      <c r="Y17505" s="118"/>
      <c r="Z17505" s="118"/>
      <c r="AA17505" s="118"/>
      <c r="AB17505" s="118"/>
    </row>
    <row r="17506" spans="1:28">
      <c r="A17506" s="113"/>
      <c r="B17506" s="113"/>
      <c r="C17506" s="114"/>
      <c r="D17506" s="115"/>
      <c r="E17506" s="115"/>
      <c r="F17506" s="116"/>
      <c r="G17506" s="116"/>
      <c r="H17506" s="116"/>
      <c r="I17506" s="116"/>
      <c r="J17506" s="117"/>
      <c r="K17506" s="117"/>
      <c r="L17506" s="114"/>
      <c r="M17506" s="114"/>
      <c r="N17506" s="114"/>
      <c r="O17506" s="114"/>
      <c r="P17506" s="118"/>
      <c r="Q17506" s="118"/>
      <c r="R17506" s="118"/>
      <c r="S17506" s="118"/>
      <c r="T17506" s="118"/>
      <c r="U17506" s="118"/>
      <c r="V17506" s="118"/>
      <c r="W17506" s="118"/>
      <c r="X17506" s="118"/>
      <c r="Y17506" s="118"/>
      <c r="Z17506" s="118"/>
      <c r="AA17506" s="118"/>
      <c r="AB17506" s="118"/>
    </row>
    <row r="17507" spans="1:28">
      <c r="A17507" s="113"/>
      <c r="B17507" s="113"/>
      <c r="C17507" s="114"/>
      <c r="D17507" s="115"/>
      <c r="E17507" s="115"/>
      <c r="F17507" s="116"/>
      <c r="G17507" s="116"/>
      <c r="H17507" s="116"/>
      <c r="I17507" s="116"/>
      <c r="J17507" s="117"/>
      <c r="K17507" s="117"/>
      <c r="L17507" s="114"/>
      <c r="M17507" s="114"/>
      <c r="N17507" s="114"/>
      <c r="O17507" s="114"/>
      <c r="P17507" s="118"/>
      <c r="Q17507" s="118"/>
      <c r="R17507" s="118"/>
      <c r="S17507" s="118"/>
      <c r="T17507" s="118"/>
      <c r="U17507" s="118"/>
      <c r="V17507" s="118"/>
      <c r="W17507" s="118"/>
      <c r="X17507" s="118"/>
      <c r="Y17507" s="118"/>
      <c r="Z17507" s="118"/>
      <c r="AA17507" s="118"/>
      <c r="AB17507" s="118"/>
    </row>
    <row r="17508" spans="1:28">
      <c r="A17508" s="113"/>
      <c r="B17508" s="113"/>
      <c r="C17508" s="114"/>
      <c r="D17508" s="115"/>
      <c r="E17508" s="115"/>
      <c r="F17508" s="116"/>
      <c r="G17508" s="116"/>
      <c r="H17508" s="116"/>
      <c r="I17508" s="116"/>
      <c r="J17508" s="117"/>
      <c r="K17508" s="117"/>
      <c r="L17508" s="114"/>
      <c r="M17508" s="114"/>
      <c r="N17508" s="114"/>
      <c r="O17508" s="114"/>
      <c r="P17508" s="118"/>
      <c r="Q17508" s="118"/>
      <c r="R17508" s="118"/>
      <c r="S17508" s="118"/>
      <c r="T17508" s="118"/>
      <c r="U17508" s="118"/>
      <c r="V17508" s="118"/>
      <c r="W17508" s="118"/>
      <c r="X17508" s="118"/>
      <c r="Y17508" s="118"/>
      <c r="Z17508" s="118"/>
      <c r="AA17508" s="118"/>
      <c r="AB17508" s="118"/>
    </row>
    <row r="17509" spans="1:28">
      <c r="A17509" s="113"/>
      <c r="B17509" s="113"/>
      <c r="C17509" s="114"/>
      <c r="D17509" s="115"/>
      <c r="E17509" s="115"/>
      <c r="F17509" s="116"/>
      <c r="G17509" s="116"/>
      <c r="H17509" s="116"/>
      <c r="I17509" s="116"/>
      <c r="J17509" s="117"/>
      <c r="K17509" s="117"/>
      <c r="L17509" s="114"/>
      <c r="M17509" s="114"/>
      <c r="N17509" s="114"/>
      <c r="O17509" s="114"/>
      <c r="P17509" s="118"/>
      <c r="Q17509" s="118"/>
      <c r="R17509" s="118"/>
      <c r="S17509" s="118"/>
      <c r="T17509" s="118"/>
      <c r="U17509" s="118"/>
      <c r="V17509" s="118"/>
      <c r="W17509" s="118"/>
      <c r="X17509" s="118"/>
      <c r="Y17509" s="118"/>
      <c r="Z17509" s="118"/>
      <c r="AA17509" s="118"/>
      <c r="AB17509" s="118"/>
    </row>
    <row r="17510" spans="1:28">
      <c r="A17510" s="113"/>
      <c r="B17510" s="113"/>
      <c r="C17510" s="114"/>
      <c r="D17510" s="115"/>
      <c r="E17510" s="115"/>
      <c r="F17510" s="116"/>
      <c r="G17510" s="116"/>
      <c r="H17510" s="116"/>
      <c r="I17510" s="116"/>
      <c r="J17510" s="117"/>
      <c r="K17510" s="117"/>
      <c r="L17510" s="114"/>
      <c r="M17510" s="114"/>
      <c r="N17510" s="114"/>
      <c r="O17510" s="114"/>
      <c r="P17510" s="118"/>
      <c r="Q17510" s="118"/>
      <c r="R17510" s="118"/>
      <c r="S17510" s="118"/>
      <c r="T17510" s="118"/>
      <c r="U17510" s="118"/>
      <c r="V17510" s="118"/>
      <c r="W17510" s="118"/>
      <c r="X17510" s="118"/>
      <c r="Y17510" s="118"/>
      <c r="Z17510" s="118"/>
      <c r="AA17510" s="118"/>
      <c r="AB17510" s="118"/>
    </row>
    <row r="17511" spans="1:28">
      <c r="A17511" s="113"/>
      <c r="B17511" s="113"/>
      <c r="C17511" s="114"/>
      <c r="D17511" s="115"/>
      <c r="E17511" s="115"/>
      <c r="F17511" s="116"/>
      <c r="G17511" s="116"/>
      <c r="H17511" s="116"/>
      <c r="I17511" s="116"/>
      <c r="J17511" s="117"/>
      <c r="K17511" s="117"/>
      <c r="L17511" s="114"/>
      <c r="M17511" s="114"/>
      <c r="N17511" s="114"/>
      <c r="O17511" s="114"/>
      <c r="P17511" s="118"/>
      <c r="Q17511" s="118"/>
      <c r="R17511" s="118"/>
      <c r="S17511" s="118"/>
      <c r="T17511" s="118"/>
      <c r="U17511" s="118"/>
      <c r="V17511" s="118"/>
      <c r="W17511" s="118"/>
      <c r="X17511" s="118"/>
      <c r="Y17511" s="118"/>
      <c r="Z17511" s="118"/>
      <c r="AA17511" s="118"/>
      <c r="AB17511" s="118"/>
    </row>
    <row r="17512" spans="1:28">
      <c r="A17512" s="113"/>
      <c r="B17512" s="113"/>
      <c r="C17512" s="114"/>
      <c r="D17512" s="115"/>
      <c r="E17512" s="115"/>
      <c r="F17512" s="116"/>
      <c r="G17512" s="116"/>
      <c r="H17512" s="116"/>
      <c r="I17512" s="116"/>
      <c r="J17512" s="117"/>
      <c r="K17512" s="117"/>
      <c r="L17512" s="114"/>
      <c r="M17512" s="114"/>
      <c r="N17512" s="114"/>
      <c r="O17512" s="114"/>
      <c r="P17512" s="118"/>
      <c r="Q17512" s="118"/>
      <c r="R17512" s="118"/>
      <c r="S17512" s="118"/>
      <c r="T17512" s="118"/>
      <c r="U17512" s="118"/>
      <c r="V17512" s="118"/>
      <c r="W17512" s="118"/>
      <c r="X17512" s="118"/>
      <c r="Y17512" s="118"/>
      <c r="Z17512" s="118"/>
      <c r="AA17512" s="118"/>
      <c r="AB17512" s="118"/>
    </row>
    <row r="17513" spans="1:28">
      <c r="A17513" s="113"/>
      <c r="B17513" s="113"/>
      <c r="C17513" s="114"/>
      <c r="D17513" s="115"/>
      <c r="E17513" s="115"/>
      <c r="F17513" s="116"/>
      <c r="G17513" s="116"/>
      <c r="H17513" s="116"/>
      <c r="I17513" s="116"/>
      <c r="J17513" s="117"/>
      <c r="K17513" s="117"/>
      <c r="L17513" s="114"/>
      <c r="M17513" s="114"/>
      <c r="N17513" s="114"/>
      <c r="O17513" s="114"/>
      <c r="P17513" s="118"/>
      <c r="Q17513" s="118"/>
      <c r="R17513" s="118"/>
      <c r="S17513" s="118"/>
      <c r="T17513" s="118"/>
      <c r="U17513" s="118"/>
      <c r="V17513" s="118"/>
      <c r="W17513" s="118"/>
      <c r="X17513" s="118"/>
      <c r="Y17513" s="118"/>
      <c r="Z17513" s="118"/>
      <c r="AA17513" s="118"/>
      <c r="AB17513" s="118"/>
    </row>
    <row r="17514" spans="1:28">
      <c r="A17514" s="113"/>
      <c r="B17514" s="113"/>
      <c r="C17514" s="114"/>
      <c r="D17514" s="115"/>
      <c r="E17514" s="115"/>
      <c r="F17514" s="116"/>
      <c r="G17514" s="116"/>
      <c r="H17514" s="116"/>
      <c r="I17514" s="116"/>
      <c r="J17514" s="117"/>
      <c r="K17514" s="117"/>
      <c r="L17514" s="114"/>
      <c r="M17514" s="114"/>
      <c r="N17514" s="114"/>
      <c r="O17514" s="114"/>
      <c r="P17514" s="118"/>
      <c r="Q17514" s="118"/>
      <c r="R17514" s="118"/>
      <c r="S17514" s="118"/>
      <c r="T17514" s="118"/>
      <c r="U17514" s="118"/>
      <c r="V17514" s="118"/>
      <c r="W17514" s="118"/>
      <c r="X17514" s="118"/>
      <c r="Y17514" s="118"/>
      <c r="Z17514" s="118"/>
      <c r="AA17514" s="118"/>
      <c r="AB17514" s="118"/>
    </row>
    <row r="17515" spans="1:28">
      <c r="A17515" s="113"/>
      <c r="B17515" s="113"/>
      <c r="C17515" s="114"/>
      <c r="D17515" s="115"/>
      <c r="E17515" s="115"/>
      <c r="F17515" s="116"/>
      <c r="G17515" s="116"/>
      <c r="H17515" s="116"/>
      <c r="I17515" s="116"/>
      <c r="J17515" s="117"/>
      <c r="K17515" s="117"/>
      <c r="L17515" s="114"/>
      <c r="M17515" s="114"/>
      <c r="N17515" s="114"/>
      <c r="O17515" s="114"/>
      <c r="P17515" s="118"/>
      <c r="Q17515" s="118"/>
      <c r="R17515" s="118"/>
      <c r="S17515" s="118"/>
      <c r="T17515" s="118"/>
      <c r="U17515" s="118"/>
      <c r="V17515" s="118"/>
      <c r="W17515" s="118"/>
      <c r="X17515" s="118"/>
      <c r="Y17515" s="118"/>
      <c r="Z17515" s="118"/>
      <c r="AA17515" s="118"/>
      <c r="AB17515" s="118"/>
    </row>
    <row r="17516" spans="1:28">
      <c r="A17516" s="113"/>
      <c r="B17516" s="113"/>
      <c r="C17516" s="114"/>
      <c r="D17516" s="115"/>
      <c r="E17516" s="115"/>
      <c r="F17516" s="116"/>
      <c r="G17516" s="116"/>
      <c r="H17516" s="116"/>
      <c r="I17516" s="116"/>
      <c r="J17516" s="117"/>
      <c r="K17516" s="117"/>
      <c r="L17516" s="114"/>
      <c r="M17516" s="114"/>
      <c r="N17516" s="114"/>
      <c r="O17516" s="114"/>
      <c r="P17516" s="118"/>
      <c r="Q17516" s="118"/>
      <c r="R17516" s="118"/>
      <c r="S17516" s="118"/>
      <c r="T17516" s="118"/>
      <c r="U17516" s="118"/>
      <c r="V17516" s="118"/>
      <c r="W17516" s="118"/>
      <c r="X17516" s="118"/>
      <c r="Y17516" s="118"/>
      <c r="Z17516" s="118"/>
      <c r="AA17516" s="118"/>
      <c r="AB17516" s="118"/>
    </row>
    <row r="17517" spans="1:28">
      <c r="A17517" s="113"/>
      <c r="B17517" s="113"/>
      <c r="C17517" s="114"/>
      <c r="D17517" s="115"/>
      <c r="E17517" s="115"/>
      <c r="F17517" s="116"/>
      <c r="G17517" s="116"/>
      <c r="H17517" s="116"/>
      <c r="I17517" s="116"/>
      <c r="J17517" s="117"/>
      <c r="K17517" s="117"/>
      <c r="L17517" s="114"/>
      <c r="M17517" s="114"/>
      <c r="N17517" s="114"/>
      <c r="O17517" s="114"/>
      <c r="P17517" s="118"/>
      <c r="Q17517" s="118"/>
      <c r="R17517" s="118"/>
      <c r="S17517" s="118"/>
      <c r="T17517" s="118"/>
      <c r="U17517" s="118"/>
      <c r="V17517" s="118"/>
      <c r="W17517" s="118"/>
      <c r="X17517" s="118"/>
      <c r="Y17517" s="118"/>
      <c r="Z17517" s="118"/>
      <c r="AA17517" s="118"/>
      <c r="AB17517" s="118"/>
    </row>
    <row r="17518" spans="1:28">
      <c r="A17518" s="113"/>
      <c r="B17518" s="113"/>
      <c r="C17518" s="114"/>
      <c r="D17518" s="115"/>
      <c r="E17518" s="115"/>
      <c r="F17518" s="116"/>
      <c r="G17518" s="116"/>
      <c r="H17518" s="116"/>
      <c r="I17518" s="116"/>
      <c r="J17518" s="117"/>
      <c r="K17518" s="117"/>
      <c r="L17518" s="114"/>
      <c r="M17518" s="114"/>
      <c r="N17518" s="114"/>
      <c r="O17518" s="114"/>
      <c r="P17518" s="118"/>
      <c r="Q17518" s="118"/>
      <c r="R17518" s="118"/>
      <c r="S17518" s="118"/>
      <c r="T17518" s="118"/>
      <c r="U17518" s="118"/>
      <c r="V17518" s="118"/>
      <c r="W17518" s="118"/>
      <c r="X17518" s="118"/>
      <c r="Y17518" s="118"/>
      <c r="Z17518" s="118"/>
      <c r="AA17518" s="118"/>
      <c r="AB17518" s="118"/>
    </row>
    <row r="17519" spans="1:28">
      <c r="A17519" s="113"/>
      <c r="B17519" s="113"/>
      <c r="C17519" s="114"/>
      <c r="D17519" s="115"/>
      <c r="E17519" s="115"/>
      <c r="F17519" s="116"/>
      <c r="G17519" s="116"/>
      <c r="H17519" s="116"/>
      <c r="I17519" s="116"/>
      <c r="J17519" s="117"/>
      <c r="K17519" s="117"/>
      <c r="L17519" s="114"/>
      <c r="M17519" s="114"/>
      <c r="N17519" s="114"/>
      <c r="O17519" s="114"/>
      <c r="P17519" s="118"/>
      <c r="Q17519" s="118"/>
      <c r="R17519" s="118"/>
      <c r="S17519" s="118"/>
      <c r="T17519" s="118"/>
      <c r="U17519" s="118"/>
      <c r="V17519" s="118"/>
      <c r="W17519" s="118"/>
      <c r="X17519" s="118"/>
      <c r="Y17519" s="118"/>
      <c r="Z17519" s="118"/>
      <c r="AA17519" s="118"/>
      <c r="AB17519" s="118"/>
    </row>
    <row r="17520" spans="1:28">
      <c r="A17520" s="113"/>
      <c r="B17520" s="113"/>
      <c r="C17520" s="114"/>
      <c r="D17520" s="115"/>
      <c r="E17520" s="115"/>
      <c r="F17520" s="116"/>
      <c r="G17520" s="116"/>
      <c r="H17520" s="116"/>
      <c r="I17520" s="116"/>
      <c r="J17520" s="117"/>
      <c r="K17520" s="117"/>
      <c r="L17520" s="114"/>
      <c r="M17520" s="114"/>
      <c r="N17520" s="114"/>
      <c r="O17520" s="114"/>
      <c r="P17520" s="118"/>
      <c r="Q17520" s="118"/>
      <c r="R17520" s="118"/>
      <c r="S17520" s="118"/>
      <c r="T17520" s="118"/>
      <c r="U17520" s="118"/>
      <c r="V17520" s="118"/>
      <c r="W17520" s="118"/>
      <c r="X17520" s="118"/>
      <c r="Y17520" s="118"/>
      <c r="Z17520" s="118"/>
      <c r="AA17520" s="118"/>
      <c r="AB17520" s="118"/>
    </row>
    <row r="17521" spans="1:28">
      <c r="A17521" s="113"/>
      <c r="B17521" s="113"/>
      <c r="C17521" s="114"/>
      <c r="D17521" s="115"/>
      <c r="E17521" s="115"/>
      <c r="F17521" s="116"/>
      <c r="G17521" s="116"/>
      <c r="H17521" s="116"/>
      <c r="I17521" s="116"/>
      <c r="J17521" s="117"/>
      <c r="K17521" s="117"/>
      <c r="L17521" s="114"/>
      <c r="M17521" s="114"/>
      <c r="N17521" s="114"/>
      <c r="O17521" s="114"/>
      <c r="P17521" s="118"/>
      <c r="Q17521" s="118"/>
      <c r="R17521" s="118"/>
      <c r="S17521" s="118"/>
      <c r="T17521" s="118"/>
      <c r="U17521" s="118"/>
      <c r="V17521" s="118"/>
      <c r="W17521" s="118"/>
      <c r="X17521" s="118"/>
      <c r="Y17521" s="118"/>
      <c r="Z17521" s="118"/>
      <c r="AA17521" s="118"/>
      <c r="AB17521" s="118"/>
    </row>
    <row r="17522" spans="1:28">
      <c r="A17522" s="113"/>
      <c r="B17522" s="113"/>
      <c r="C17522" s="114"/>
      <c r="D17522" s="115"/>
      <c r="E17522" s="115"/>
      <c r="F17522" s="116"/>
      <c r="G17522" s="116"/>
      <c r="H17522" s="116"/>
      <c r="I17522" s="116"/>
      <c r="J17522" s="117"/>
      <c r="K17522" s="117"/>
      <c r="L17522" s="114"/>
      <c r="M17522" s="114"/>
      <c r="N17522" s="114"/>
      <c r="O17522" s="114"/>
      <c r="P17522" s="118"/>
      <c r="Q17522" s="118"/>
      <c r="R17522" s="118"/>
      <c r="S17522" s="118"/>
      <c r="T17522" s="118"/>
      <c r="U17522" s="118"/>
      <c r="V17522" s="118"/>
      <c r="W17522" s="118"/>
      <c r="X17522" s="118"/>
      <c r="Y17522" s="118"/>
      <c r="Z17522" s="118"/>
      <c r="AA17522" s="118"/>
      <c r="AB17522" s="118"/>
    </row>
    <row r="17523" spans="1:28">
      <c r="A17523" s="113"/>
      <c r="B17523" s="113"/>
      <c r="C17523" s="114"/>
      <c r="D17523" s="115"/>
      <c r="E17523" s="115"/>
      <c r="F17523" s="116"/>
      <c r="G17523" s="116"/>
      <c r="H17523" s="116"/>
      <c r="I17523" s="116"/>
      <c r="J17523" s="117"/>
      <c r="K17523" s="117"/>
      <c r="L17523" s="114"/>
      <c r="M17523" s="114"/>
      <c r="N17523" s="114"/>
      <c r="O17523" s="114"/>
      <c r="P17523" s="118"/>
      <c r="Q17523" s="118"/>
      <c r="R17523" s="118"/>
      <c r="S17523" s="118"/>
      <c r="T17523" s="118"/>
      <c r="U17523" s="118"/>
      <c r="V17523" s="118"/>
      <c r="W17523" s="118"/>
      <c r="X17523" s="118"/>
      <c r="Y17523" s="118"/>
      <c r="Z17523" s="118"/>
      <c r="AA17523" s="118"/>
      <c r="AB17523" s="118"/>
    </row>
    <row r="17524" spans="1:28">
      <c r="A17524" s="113"/>
      <c r="B17524" s="113"/>
      <c r="C17524" s="114"/>
      <c r="D17524" s="115"/>
      <c r="E17524" s="115"/>
      <c r="F17524" s="116"/>
      <c r="G17524" s="116"/>
      <c r="H17524" s="116"/>
      <c r="I17524" s="116"/>
      <c r="J17524" s="117"/>
      <c r="K17524" s="117"/>
      <c r="L17524" s="114"/>
      <c r="M17524" s="114"/>
      <c r="N17524" s="114"/>
      <c r="O17524" s="114"/>
      <c r="P17524" s="118"/>
      <c r="Q17524" s="118"/>
      <c r="R17524" s="118"/>
      <c r="S17524" s="118"/>
      <c r="T17524" s="118"/>
      <c r="U17524" s="118"/>
      <c r="V17524" s="118"/>
      <c r="W17524" s="118"/>
      <c r="X17524" s="118"/>
      <c r="Y17524" s="118"/>
      <c r="Z17524" s="118"/>
      <c r="AA17524" s="118"/>
      <c r="AB17524" s="118"/>
    </row>
    <row r="17525" spans="1:28">
      <c r="A17525" s="113"/>
      <c r="B17525" s="113"/>
      <c r="C17525" s="114"/>
      <c r="D17525" s="115"/>
      <c r="E17525" s="115"/>
      <c r="F17525" s="116"/>
      <c r="G17525" s="116"/>
      <c r="H17525" s="116"/>
      <c r="I17525" s="116"/>
      <c r="J17525" s="117"/>
      <c r="K17525" s="117"/>
      <c r="L17525" s="114"/>
      <c r="M17525" s="114"/>
      <c r="N17525" s="114"/>
      <c r="O17525" s="114"/>
      <c r="P17525" s="118"/>
      <c r="Q17525" s="118"/>
      <c r="R17525" s="118"/>
      <c r="S17525" s="118"/>
      <c r="T17525" s="118"/>
      <c r="U17525" s="118"/>
      <c r="V17525" s="118"/>
      <c r="W17525" s="118"/>
      <c r="X17525" s="118"/>
      <c r="Y17525" s="118"/>
      <c r="Z17525" s="118"/>
      <c r="AA17525" s="118"/>
      <c r="AB17525" s="118"/>
    </row>
    <row r="17526" spans="1:28">
      <c r="A17526" s="113"/>
      <c r="B17526" s="113"/>
      <c r="C17526" s="114"/>
      <c r="D17526" s="115"/>
      <c r="E17526" s="115"/>
      <c r="F17526" s="116"/>
      <c r="G17526" s="116"/>
      <c r="H17526" s="116"/>
      <c r="I17526" s="116"/>
      <c r="J17526" s="117"/>
      <c r="K17526" s="117"/>
      <c r="L17526" s="114"/>
      <c r="M17526" s="114"/>
      <c r="N17526" s="114"/>
      <c r="O17526" s="114"/>
      <c r="P17526" s="118"/>
      <c r="Q17526" s="118"/>
      <c r="R17526" s="118"/>
      <c r="S17526" s="118"/>
      <c r="T17526" s="118"/>
      <c r="U17526" s="118"/>
      <c r="V17526" s="118"/>
      <c r="W17526" s="118"/>
      <c r="X17526" s="118"/>
      <c r="Y17526" s="118"/>
      <c r="Z17526" s="118"/>
      <c r="AA17526" s="118"/>
      <c r="AB17526" s="118"/>
    </row>
    <row r="17527" spans="1:28">
      <c r="A17527" s="113"/>
      <c r="B17527" s="113"/>
      <c r="C17527" s="114"/>
      <c r="D17527" s="115"/>
      <c r="E17527" s="115"/>
      <c r="F17527" s="116"/>
      <c r="G17527" s="116"/>
      <c r="H17527" s="116"/>
      <c r="I17527" s="116"/>
      <c r="J17527" s="117"/>
      <c r="K17527" s="117"/>
      <c r="L17527" s="114"/>
      <c r="M17527" s="114"/>
      <c r="N17527" s="114"/>
      <c r="O17527" s="114"/>
      <c r="P17527" s="118"/>
      <c r="Q17527" s="118"/>
      <c r="R17527" s="118"/>
      <c r="S17527" s="118"/>
      <c r="T17527" s="118"/>
      <c r="U17527" s="118"/>
      <c r="V17527" s="118"/>
      <c r="W17527" s="118"/>
      <c r="X17527" s="118"/>
      <c r="Y17527" s="118"/>
      <c r="Z17527" s="118"/>
      <c r="AA17527" s="118"/>
      <c r="AB17527" s="118"/>
    </row>
    <row r="17528" spans="1:28">
      <c r="A17528" s="113"/>
      <c r="B17528" s="113"/>
      <c r="C17528" s="114"/>
      <c r="D17528" s="115"/>
      <c r="E17528" s="115"/>
      <c r="F17528" s="116"/>
      <c r="G17528" s="116"/>
      <c r="H17528" s="116"/>
      <c r="I17528" s="116"/>
      <c r="J17528" s="117"/>
      <c r="K17528" s="117"/>
      <c r="L17528" s="114"/>
      <c r="M17528" s="114"/>
      <c r="N17528" s="114"/>
      <c r="O17528" s="114"/>
      <c r="P17528" s="118"/>
      <c r="Q17528" s="118"/>
      <c r="R17528" s="118"/>
      <c r="S17528" s="118"/>
      <c r="T17528" s="118"/>
      <c r="U17528" s="118"/>
      <c r="V17528" s="118"/>
      <c r="W17528" s="118"/>
      <c r="X17528" s="118"/>
      <c r="Y17528" s="118"/>
      <c r="Z17528" s="118"/>
      <c r="AA17528" s="118"/>
      <c r="AB17528" s="118"/>
    </row>
    <row r="17529" spans="1:28">
      <c r="A17529" s="113"/>
      <c r="B17529" s="113"/>
      <c r="C17529" s="114"/>
      <c r="D17529" s="115"/>
      <c r="E17529" s="115"/>
      <c r="F17529" s="116"/>
      <c r="G17529" s="116"/>
      <c r="H17529" s="116"/>
      <c r="I17529" s="116"/>
      <c r="J17529" s="117"/>
      <c r="K17529" s="117"/>
      <c r="L17529" s="114"/>
      <c r="M17529" s="114"/>
      <c r="N17529" s="114"/>
      <c r="O17529" s="114"/>
      <c r="P17529" s="118"/>
      <c r="Q17529" s="118"/>
      <c r="R17529" s="118"/>
      <c r="S17529" s="118"/>
      <c r="T17529" s="118"/>
      <c r="U17529" s="118"/>
      <c r="V17529" s="118"/>
      <c r="W17529" s="118"/>
      <c r="X17529" s="118"/>
      <c r="Y17529" s="118"/>
      <c r="Z17529" s="118"/>
      <c r="AA17529" s="118"/>
      <c r="AB17529" s="118"/>
    </row>
    <row r="17530" spans="1:28">
      <c r="A17530" s="113"/>
      <c r="B17530" s="113"/>
      <c r="C17530" s="114"/>
      <c r="D17530" s="115"/>
      <c r="E17530" s="115"/>
      <c r="F17530" s="116"/>
      <c r="G17530" s="116"/>
      <c r="H17530" s="116"/>
      <c r="I17530" s="116"/>
      <c r="J17530" s="117"/>
      <c r="K17530" s="117"/>
      <c r="L17530" s="114"/>
      <c r="M17530" s="114"/>
      <c r="N17530" s="114"/>
      <c r="O17530" s="114"/>
      <c r="P17530" s="118"/>
      <c r="Q17530" s="118"/>
      <c r="R17530" s="118"/>
      <c r="S17530" s="118"/>
      <c r="T17530" s="118"/>
      <c r="U17530" s="118"/>
      <c r="V17530" s="118"/>
      <c r="W17530" s="118"/>
      <c r="X17530" s="118"/>
      <c r="Y17530" s="118"/>
      <c r="Z17530" s="118"/>
      <c r="AA17530" s="118"/>
      <c r="AB17530" s="118"/>
    </row>
    <row r="17531" spans="1:28">
      <c r="A17531" s="113"/>
      <c r="B17531" s="113"/>
      <c r="C17531" s="114"/>
      <c r="D17531" s="115"/>
      <c r="E17531" s="115"/>
      <c r="F17531" s="116"/>
      <c r="G17531" s="116"/>
      <c r="H17531" s="116"/>
      <c r="I17531" s="116"/>
      <c r="J17531" s="117"/>
      <c r="K17531" s="117"/>
      <c r="L17531" s="114"/>
      <c r="M17531" s="114"/>
      <c r="N17531" s="114"/>
      <c r="O17531" s="114"/>
      <c r="P17531" s="118"/>
      <c r="Q17531" s="118"/>
      <c r="R17531" s="118"/>
      <c r="S17531" s="118"/>
      <c r="T17531" s="118"/>
      <c r="U17531" s="118"/>
      <c r="V17531" s="118"/>
      <c r="W17531" s="118"/>
      <c r="X17531" s="118"/>
      <c r="Y17531" s="118"/>
      <c r="Z17531" s="118"/>
      <c r="AA17531" s="118"/>
      <c r="AB17531" s="118"/>
    </row>
    <row r="17532" spans="1:28">
      <c r="A17532" s="113"/>
      <c r="B17532" s="113"/>
      <c r="C17532" s="114"/>
      <c r="D17532" s="115"/>
      <c r="E17532" s="115"/>
      <c r="F17532" s="116"/>
      <c r="G17532" s="116"/>
      <c r="H17532" s="116"/>
      <c r="I17532" s="116"/>
      <c r="J17532" s="117"/>
      <c r="K17532" s="117"/>
      <c r="L17532" s="114"/>
      <c r="M17532" s="114"/>
      <c r="N17532" s="114"/>
      <c r="O17532" s="114"/>
      <c r="P17532" s="118"/>
      <c r="Q17532" s="118"/>
      <c r="R17532" s="118"/>
      <c r="S17532" s="118"/>
      <c r="T17532" s="118"/>
      <c r="U17532" s="118"/>
      <c r="V17532" s="118"/>
      <c r="W17532" s="118"/>
      <c r="X17532" s="118"/>
      <c r="Y17532" s="118"/>
      <c r="Z17532" s="118"/>
      <c r="AA17532" s="118"/>
      <c r="AB17532" s="118"/>
    </row>
    <row r="17533" spans="1:28">
      <c r="A17533" s="113"/>
      <c r="B17533" s="113"/>
      <c r="C17533" s="114"/>
      <c r="D17533" s="115"/>
      <c r="E17533" s="115"/>
      <c r="F17533" s="116"/>
      <c r="G17533" s="116"/>
      <c r="H17533" s="116"/>
      <c r="I17533" s="116"/>
      <c r="J17533" s="117"/>
      <c r="K17533" s="117"/>
      <c r="L17533" s="114"/>
      <c r="M17533" s="114"/>
      <c r="N17533" s="114"/>
      <c r="O17533" s="114"/>
      <c r="P17533" s="118"/>
      <c r="Q17533" s="118"/>
      <c r="R17533" s="118"/>
      <c r="S17533" s="118"/>
      <c r="T17533" s="118"/>
      <c r="U17533" s="118"/>
      <c r="V17533" s="118"/>
      <c r="W17533" s="118"/>
      <c r="X17533" s="118"/>
      <c r="Y17533" s="118"/>
      <c r="Z17533" s="118"/>
      <c r="AA17533" s="118"/>
      <c r="AB17533" s="118"/>
    </row>
    <row r="17534" spans="1:28">
      <c r="A17534" s="113"/>
      <c r="B17534" s="113"/>
      <c r="C17534" s="114"/>
      <c r="D17534" s="115"/>
      <c r="E17534" s="115"/>
      <c r="F17534" s="116"/>
      <c r="G17534" s="116"/>
      <c r="H17534" s="116"/>
      <c r="I17534" s="116"/>
      <c r="J17534" s="117"/>
      <c r="K17534" s="117"/>
      <c r="L17534" s="114"/>
      <c r="M17534" s="114"/>
      <c r="N17534" s="114"/>
      <c r="O17534" s="114"/>
      <c r="P17534" s="118"/>
      <c r="Q17534" s="118"/>
      <c r="R17534" s="118"/>
      <c r="S17534" s="118"/>
      <c r="T17534" s="118"/>
      <c r="U17534" s="118"/>
      <c r="V17534" s="118"/>
      <c r="W17534" s="118"/>
      <c r="X17534" s="118"/>
      <c r="Y17534" s="118"/>
      <c r="Z17534" s="118"/>
      <c r="AA17534" s="118"/>
      <c r="AB17534" s="118"/>
    </row>
    <row r="17535" spans="1:28">
      <c r="A17535" s="113"/>
      <c r="B17535" s="113"/>
      <c r="C17535" s="114"/>
      <c r="D17535" s="115"/>
      <c r="E17535" s="115"/>
      <c r="F17535" s="116"/>
      <c r="G17535" s="116"/>
      <c r="H17535" s="116"/>
      <c r="I17535" s="116"/>
      <c r="J17535" s="117"/>
      <c r="K17535" s="117"/>
      <c r="L17535" s="114"/>
      <c r="M17535" s="114"/>
      <c r="N17535" s="114"/>
      <c r="O17535" s="114"/>
      <c r="P17535" s="118"/>
      <c r="Q17535" s="118"/>
      <c r="R17535" s="118"/>
      <c r="S17535" s="118"/>
      <c r="T17535" s="118"/>
      <c r="U17535" s="118"/>
      <c r="V17535" s="118"/>
      <c r="W17535" s="118"/>
      <c r="X17535" s="118"/>
      <c r="Y17535" s="118"/>
      <c r="Z17535" s="118"/>
      <c r="AA17535" s="118"/>
      <c r="AB17535" s="118"/>
    </row>
    <row r="17536" spans="1:28">
      <c r="A17536" s="113"/>
      <c r="B17536" s="113"/>
      <c r="C17536" s="114"/>
      <c r="D17536" s="115"/>
      <c r="E17536" s="115"/>
      <c r="F17536" s="116"/>
      <c r="G17536" s="116"/>
      <c r="H17536" s="116"/>
      <c r="I17536" s="116"/>
      <c r="J17536" s="117"/>
      <c r="K17536" s="117"/>
      <c r="L17536" s="114"/>
      <c r="M17536" s="114"/>
      <c r="N17536" s="114"/>
      <c r="O17536" s="114"/>
      <c r="P17536" s="118"/>
      <c r="Q17536" s="118"/>
      <c r="R17536" s="118"/>
      <c r="S17536" s="118"/>
      <c r="T17536" s="118"/>
      <c r="U17536" s="118"/>
      <c r="V17536" s="118"/>
      <c r="W17536" s="118"/>
      <c r="X17536" s="118"/>
      <c r="Y17536" s="118"/>
      <c r="Z17536" s="118"/>
      <c r="AA17536" s="118"/>
      <c r="AB17536" s="118"/>
    </row>
    <row r="17537" spans="1:28">
      <c r="A17537" s="113"/>
      <c r="B17537" s="113"/>
      <c r="C17537" s="114"/>
      <c r="D17537" s="115"/>
      <c r="E17537" s="115"/>
      <c r="F17537" s="116"/>
      <c r="G17537" s="116"/>
      <c r="H17537" s="116"/>
      <c r="I17537" s="116"/>
      <c r="J17537" s="117"/>
      <c r="K17537" s="117"/>
      <c r="L17537" s="114"/>
      <c r="M17537" s="114"/>
      <c r="N17537" s="114"/>
      <c r="O17537" s="114"/>
      <c r="P17537" s="118"/>
      <c r="Q17537" s="118"/>
      <c r="R17537" s="118"/>
      <c r="S17537" s="118"/>
      <c r="T17537" s="118"/>
      <c r="U17537" s="118"/>
      <c r="V17537" s="118"/>
      <c r="W17537" s="118"/>
      <c r="X17537" s="118"/>
      <c r="Y17537" s="118"/>
      <c r="Z17537" s="118"/>
      <c r="AA17537" s="118"/>
      <c r="AB17537" s="118"/>
    </row>
    <row r="17538" spans="1:28">
      <c r="A17538" s="113"/>
      <c r="B17538" s="113"/>
      <c r="C17538" s="114"/>
      <c r="D17538" s="115"/>
      <c r="E17538" s="115"/>
      <c r="F17538" s="116"/>
      <c r="G17538" s="116"/>
      <c r="H17538" s="116"/>
      <c r="I17538" s="116"/>
      <c r="J17538" s="117"/>
      <c r="K17538" s="117"/>
      <c r="L17538" s="114"/>
      <c r="M17538" s="114"/>
      <c r="N17538" s="114"/>
      <c r="O17538" s="114"/>
      <c r="P17538" s="118"/>
      <c r="Q17538" s="118"/>
      <c r="R17538" s="118"/>
      <c r="S17538" s="118"/>
      <c r="T17538" s="118"/>
      <c r="U17538" s="118"/>
      <c r="V17538" s="118"/>
      <c r="W17538" s="118"/>
      <c r="X17538" s="118"/>
      <c r="Y17538" s="118"/>
      <c r="Z17538" s="118"/>
      <c r="AA17538" s="118"/>
      <c r="AB17538" s="118"/>
    </row>
    <row r="17539" spans="1:28">
      <c r="A17539" s="113"/>
      <c r="B17539" s="113"/>
      <c r="C17539" s="114"/>
      <c r="D17539" s="115"/>
      <c r="E17539" s="115"/>
      <c r="F17539" s="116"/>
      <c r="G17539" s="116"/>
      <c r="H17539" s="116"/>
      <c r="I17539" s="116"/>
      <c r="J17539" s="117"/>
      <c r="K17539" s="117"/>
      <c r="L17539" s="114"/>
      <c r="M17539" s="114"/>
      <c r="N17539" s="114"/>
      <c r="O17539" s="114"/>
      <c r="P17539" s="118"/>
      <c r="Q17539" s="118"/>
      <c r="R17539" s="118"/>
      <c r="S17539" s="118"/>
      <c r="T17539" s="118"/>
      <c r="U17539" s="118"/>
      <c r="V17539" s="118"/>
      <c r="W17539" s="118"/>
      <c r="X17539" s="118"/>
      <c r="Y17539" s="118"/>
      <c r="Z17539" s="118"/>
      <c r="AA17539" s="118"/>
      <c r="AB17539" s="118"/>
    </row>
    <row r="17540" spans="1:28">
      <c r="A17540" s="113"/>
      <c r="B17540" s="113"/>
      <c r="C17540" s="114"/>
      <c r="D17540" s="115"/>
      <c r="E17540" s="115"/>
      <c r="F17540" s="116"/>
      <c r="G17540" s="116"/>
      <c r="H17540" s="116"/>
      <c r="I17540" s="116"/>
      <c r="J17540" s="117"/>
      <c r="K17540" s="117"/>
      <c r="L17540" s="114"/>
      <c r="M17540" s="114"/>
      <c r="N17540" s="114"/>
      <c r="O17540" s="114"/>
      <c r="P17540" s="118"/>
      <c r="Q17540" s="118"/>
      <c r="R17540" s="118"/>
      <c r="S17540" s="118"/>
      <c r="T17540" s="118"/>
      <c r="U17540" s="118"/>
      <c r="V17540" s="118"/>
      <c r="W17540" s="118"/>
      <c r="X17540" s="118"/>
      <c r="Y17540" s="118"/>
      <c r="Z17540" s="118"/>
      <c r="AA17540" s="118"/>
      <c r="AB17540" s="118"/>
    </row>
    <row r="17541" spans="1:28">
      <c r="A17541" s="113"/>
      <c r="B17541" s="113"/>
      <c r="C17541" s="114"/>
      <c r="D17541" s="115"/>
      <c r="E17541" s="115"/>
      <c r="F17541" s="116"/>
      <c r="G17541" s="116"/>
      <c r="H17541" s="116"/>
      <c r="I17541" s="116"/>
      <c r="J17541" s="117"/>
      <c r="K17541" s="117"/>
      <c r="L17541" s="114"/>
      <c r="M17541" s="114"/>
      <c r="N17541" s="114"/>
      <c r="O17541" s="114"/>
      <c r="P17541" s="118"/>
      <c r="Q17541" s="118"/>
      <c r="R17541" s="118"/>
      <c r="S17541" s="118"/>
      <c r="T17541" s="118"/>
      <c r="U17541" s="118"/>
      <c r="V17541" s="118"/>
      <c r="W17541" s="118"/>
      <c r="X17541" s="118"/>
      <c r="Y17541" s="118"/>
      <c r="Z17541" s="118"/>
      <c r="AA17541" s="118"/>
      <c r="AB17541" s="118"/>
    </row>
    <row r="17542" spans="1:28">
      <c r="A17542" s="113"/>
      <c r="B17542" s="113"/>
      <c r="C17542" s="114"/>
      <c r="D17542" s="115"/>
      <c r="E17542" s="115"/>
      <c r="F17542" s="116"/>
      <c r="G17542" s="116"/>
      <c r="H17542" s="116"/>
      <c r="I17542" s="116"/>
      <c r="J17542" s="117"/>
      <c r="K17542" s="117"/>
      <c r="L17542" s="114"/>
      <c r="M17542" s="114"/>
      <c r="N17542" s="114"/>
      <c r="O17542" s="114"/>
      <c r="P17542" s="118"/>
      <c r="Q17542" s="118"/>
      <c r="R17542" s="118"/>
      <c r="S17542" s="118"/>
      <c r="T17542" s="118"/>
      <c r="U17542" s="118"/>
      <c r="V17542" s="118"/>
      <c r="W17542" s="118"/>
      <c r="X17542" s="118"/>
      <c r="Y17542" s="118"/>
      <c r="Z17542" s="118"/>
      <c r="AA17542" s="118"/>
      <c r="AB17542" s="118"/>
    </row>
    <row r="17543" spans="1:28">
      <c r="A17543" s="113"/>
      <c r="B17543" s="113"/>
      <c r="C17543" s="114"/>
      <c r="D17543" s="115"/>
      <c r="E17543" s="115"/>
      <c r="F17543" s="116"/>
      <c r="G17543" s="116"/>
      <c r="H17543" s="116"/>
      <c r="I17543" s="116"/>
      <c r="J17543" s="117"/>
      <c r="K17543" s="117"/>
      <c r="L17543" s="114"/>
      <c r="M17543" s="114"/>
      <c r="N17543" s="114"/>
      <c r="O17543" s="114"/>
      <c r="P17543" s="118"/>
      <c r="Q17543" s="118"/>
      <c r="R17543" s="118"/>
      <c r="S17543" s="118"/>
      <c r="T17543" s="118"/>
      <c r="U17543" s="118"/>
      <c r="V17543" s="118"/>
      <c r="W17543" s="118"/>
      <c r="X17543" s="118"/>
      <c r="Y17543" s="118"/>
      <c r="Z17543" s="118"/>
      <c r="AA17543" s="118"/>
      <c r="AB17543" s="118"/>
    </row>
    <row r="17544" spans="1:28">
      <c r="A17544" s="113"/>
      <c r="B17544" s="113"/>
      <c r="C17544" s="114"/>
      <c r="D17544" s="115"/>
      <c r="E17544" s="115"/>
      <c r="F17544" s="116"/>
      <c r="G17544" s="116"/>
      <c r="H17544" s="116"/>
      <c r="I17544" s="116"/>
      <c r="J17544" s="117"/>
      <c r="K17544" s="117"/>
      <c r="L17544" s="114"/>
      <c r="M17544" s="114"/>
      <c r="N17544" s="114"/>
      <c r="O17544" s="114"/>
      <c r="P17544" s="118"/>
      <c r="Q17544" s="118"/>
      <c r="R17544" s="118"/>
      <c r="S17544" s="118"/>
      <c r="T17544" s="118"/>
      <c r="U17544" s="118"/>
      <c r="V17544" s="118"/>
      <c r="W17544" s="118"/>
      <c r="X17544" s="118"/>
      <c r="Y17544" s="118"/>
      <c r="Z17544" s="118"/>
      <c r="AA17544" s="118"/>
      <c r="AB17544" s="118"/>
    </row>
    <row r="17545" spans="1:28">
      <c r="A17545" s="113"/>
      <c r="B17545" s="113"/>
      <c r="C17545" s="114"/>
      <c r="D17545" s="115"/>
      <c r="E17545" s="115"/>
      <c r="F17545" s="116"/>
      <c r="G17545" s="116"/>
      <c r="H17545" s="116"/>
      <c r="I17545" s="116"/>
      <c r="J17545" s="117"/>
      <c r="K17545" s="117"/>
      <c r="L17545" s="114"/>
      <c r="M17545" s="114"/>
      <c r="N17545" s="114"/>
      <c r="O17545" s="114"/>
      <c r="P17545" s="118"/>
      <c r="Q17545" s="118"/>
      <c r="R17545" s="118"/>
      <c r="S17545" s="118"/>
      <c r="T17545" s="118"/>
      <c r="U17545" s="118"/>
      <c r="V17545" s="118"/>
      <c r="W17545" s="118"/>
      <c r="X17545" s="118"/>
      <c r="Y17545" s="118"/>
      <c r="Z17545" s="118"/>
      <c r="AA17545" s="118"/>
      <c r="AB17545" s="118"/>
    </row>
    <row r="17546" spans="1:28">
      <c r="A17546" s="113"/>
      <c r="B17546" s="113"/>
      <c r="C17546" s="114"/>
      <c r="D17546" s="115"/>
      <c r="E17546" s="115"/>
      <c r="F17546" s="116"/>
      <c r="G17546" s="116"/>
      <c r="H17546" s="116"/>
      <c r="I17546" s="116"/>
      <c r="J17546" s="117"/>
      <c r="K17546" s="117"/>
      <c r="L17546" s="114"/>
      <c r="M17546" s="114"/>
      <c r="N17546" s="114"/>
      <c r="O17546" s="114"/>
      <c r="P17546" s="118"/>
      <c r="Q17546" s="118"/>
      <c r="R17546" s="118"/>
      <c r="S17546" s="118"/>
      <c r="T17546" s="118"/>
      <c r="U17546" s="118"/>
      <c r="V17546" s="118"/>
      <c r="W17546" s="118"/>
      <c r="X17546" s="118"/>
      <c r="Y17546" s="118"/>
      <c r="Z17546" s="118"/>
      <c r="AA17546" s="118"/>
      <c r="AB17546" s="118"/>
    </row>
    <row r="17547" spans="1:28">
      <c r="A17547" s="113"/>
      <c r="B17547" s="113"/>
      <c r="C17547" s="114"/>
      <c r="D17547" s="115"/>
      <c r="E17547" s="115"/>
      <c r="F17547" s="116"/>
      <c r="G17547" s="116"/>
      <c r="H17547" s="116"/>
      <c r="I17547" s="116"/>
      <c r="J17547" s="117"/>
      <c r="K17547" s="117"/>
      <c r="L17547" s="114"/>
      <c r="M17547" s="114"/>
      <c r="N17547" s="114"/>
      <c r="O17547" s="114"/>
      <c r="P17547" s="118"/>
      <c r="Q17547" s="118"/>
      <c r="R17547" s="118"/>
      <c r="S17547" s="118"/>
      <c r="T17547" s="118"/>
      <c r="U17547" s="118"/>
      <c r="V17547" s="118"/>
      <c r="W17547" s="118"/>
      <c r="X17547" s="118"/>
      <c r="Y17547" s="118"/>
      <c r="Z17547" s="118"/>
      <c r="AA17547" s="118"/>
      <c r="AB17547" s="118"/>
    </row>
    <row r="17548" spans="1:28">
      <c r="A17548" s="113"/>
      <c r="B17548" s="113"/>
      <c r="C17548" s="114"/>
      <c r="D17548" s="115"/>
      <c r="E17548" s="115"/>
      <c r="F17548" s="116"/>
      <c r="G17548" s="116"/>
      <c r="H17548" s="116"/>
      <c r="I17548" s="116"/>
      <c r="J17548" s="117"/>
      <c r="K17548" s="117"/>
      <c r="L17548" s="114"/>
      <c r="M17548" s="114"/>
      <c r="N17548" s="114"/>
      <c r="O17548" s="114"/>
      <c r="P17548" s="118"/>
      <c r="Q17548" s="118"/>
      <c r="R17548" s="118"/>
      <c r="S17548" s="118"/>
      <c r="T17548" s="118"/>
      <c r="U17548" s="118"/>
      <c r="V17548" s="118"/>
      <c r="W17548" s="118"/>
      <c r="X17548" s="118"/>
      <c r="Y17548" s="118"/>
      <c r="Z17548" s="118"/>
      <c r="AA17548" s="118"/>
      <c r="AB17548" s="118"/>
    </row>
    <row r="17549" spans="1:28">
      <c r="A17549" s="113"/>
      <c r="B17549" s="113"/>
      <c r="C17549" s="114"/>
      <c r="D17549" s="115"/>
      <c r="E17549" s="115"/>
      <c r="F17549" s="116"/>
      <c r="G17549" s="116"/>
      <c r="H17549" s="116"/>
      <c r="I17549" s="116"/>
      <c r="J17549" s="117"/>
      <c r="K17549" s="117"/>
      <c r="L17549" s="114"/>
      <c r="M17549" s="114"/>
      <c r="N17549" s="114"/>
      <c r="O17549" s="114"/>
      <c r="P17549" s="118"/>
      <c r="Q17549" s="118"/>
      <c r="R17549" s="118"/>
      <c r="S17549" s="118"/>
      <c r="T17549" s="118"/>
      <c r="U17549" s="118"/>
      <c r="V17549" s="118"/>
      <c r="W17549" s="118"/>
      <c r="X17549" s="118"/>
      <c r="Y17549" s="118"/>
      <c r="Z17549" s="118"/>
      <c r="AA17549" s="118"/>
      <c r="AB17549" s="118"/>
    </row>
    <row r="17550" spans="1:28">
      <c r="A17550" s="113"/>
      <c r="B17550" s="113"/>
      <c r="C17550" s="114"/>
      <c r="D17550" s="115"/>
      <c r="E17550" s="115"/>
      <c r="F17550" s="116"/>
      <c r="G17550" s="116"/>
      <c r="H17550" s="116"/>
      <c r="I17550" s="116"/>
      <c r="J17550" s="117"/>
      <c r="K17550" s="117"/>
      <c r="L17550" s="114"/>
      <c r="M17550" s="114"/>
      <c r="N17550" s="114"/>
      <c r="O17550" s="114"/>
      <c r="P17550" s="118"/>
      <c r="Q17550" s="118"/>
      <c r="R17550" s="118"/>
      <c r="S17550" s="118"/>
      <c r="T17550" s="118"/>
      <c r="U17550" s="118"/>
      <c r="V17550" s="118"/>
      <c r="W17550" s="118"/>
      <c r="X17550" s="118"/>
      <c r="Y17550" s="118"/>
      <c r="Z17550" s="118"/>
      <c r="AA17550" s="118"/>
      <c r="AB17550" s="118"/>
    </row>
    <row r="17551" spans="1:28">
      <c r="A17551" s="113"/>
      <c r="B17551" s="113"/>
      <c r="C17551" s="114"/>
      <c r="D17551" s="115"/>
      <c r="E17551" s="115"/>
      <c r="F17551" s="116"/>
      <c r="G17551" s="116"/>
      <c r="H17551" s="116"/>
      <c r="I17551" s="116"/>
      <c r="J17551" s="117"/>
      <c r="K17551" s="117"/>
      <c r="L17551" s="114"/>
      <c r="M17551" s="114"/>
      <c r="N17551" s="114"/>
      <c r="O17551" s="114"/>
      <c r="P17551" s="118"/>
      <c r="Q17551" s="118"/>
      <c r="R17551" s="118"/>
      <c r="S17551" s="118"/>
      <c r="T17551" s="118"/>
      <c r="U17551" s="118"/>
      <c r="V17551" s="118"/>
      <c r="W17551" s="118"/>
      <c r="X17551" s="118"/>
      <c r="Y17551" s="118"/>
      <c r="Z17551" s="118"/>
      <c r="AA17551" s="118"/>
      <c r="AB17551" s="118"/>
    </row>
    <row r="17552" spans="1:28">
      <c r="A17552" s="113"/>
      <c r="B17552" s="113"/>
      <c r="C17552" s="114"/>
      <c r="D17552" s="115"/>
      <c r="E17552" s="115"/>
      <c r="F17552" s="116"/>
      <c r="G17552" s="116"/>
      <c r="H17552" s="116"/>
      <c r="I17552" s="116"/>
      <c r="J17552" s="117"/>
      <c r="K17552" s="117"/>
      <c r="L17552" s="114"/>
      <c r="M17552" s="114"/>
      <c r="N17552" s="114"/>
      <c r="O17552" s="114"/>
      <c r="P17552" s="118"/>
      <c r="Q17552" s="118"/>
      <c r="R17552" s="118"/>
      <c r="S17552" s="118"/>
      <c r="T17552" s="118"/>
      <c r="U17552" s="118"/>
      <c r="V17552" s="118"/>
      <c r="W17552" s="118"/>
      <c r="X17552" s="118"/>
      <c r="Y17552" s="118"/>
      <c r="Z17552" s="118"/>
      <c r="AA17552" s="118"/>
      <c r="AB17552" s="118"/>
    </row>
    <row r="17553" spans="1:28">
      <c r="A17553" s="113"/>
      <c r="B17553" s="113"/>
      <c r="C17553" s="114"/>
      <c r="D17553" s="115"/>
      <c r="E17553" s="115"/>
      <c r="F17553" s="116"/>
      <c r="G17553" s="116"/>
      <c r="H17553" s="116"/>
      <c r="I17553" s="116"/>
      <c r="J17553" s="117"/>
      <c r="K17553" s="117"/>
      <c r="L17553" s="114"/>
      <c r="M17553" s="114"/>
      <c r="N17553" s="114"/>
      <c r="O17553" s="114"/>
      <c r="P17553" s="118"/>
      <c r="Q17553" s="118"/>
      <c r="R17553" s="118"/>
      <c r="S17553" s="118"/>
      <c r="T17553" s="118"/>
      <c r="U17553" s="118"/>
      <c r="V17553" s="118"/>
      <c r="W17553" s="118"/>
      <c r="X17553" s="118"/>
      <c r="Y17553" s="118"/>
      <c r="Z17553" s="118"/>
      <c r="AA17553" s="118"/>
      <c r="AB17553" s="118"/>
    </row>
    <row r="17554" spans="1:28">
      <c r="A17554" s="113"/>
      <c r="B17554" s="113"/>
      <c r="C17554" s="114"/>
      <c r="D17554" s="115"/>
      <c r="E17554" s="115"/>
      <c r="F17554" s="116"/>
      <c r="G17554" s="116"/>
      <c r="H17554" s="116"/>
      <c r="I17554" s="116"/>
      <c r="J17554" s="117"/>
      <c r="K17554" s="117"/>
      <c r="L17554" s="114"/>
      <c r="M17554" s="114"/>
      <c r="N17554" s="114"/>
      <c r="O17554" s="114"/>
      <c r="P17554" s="118"/>
      <c r="Q17554" s="118"/>
      <c r="R17554" s="118"/>
      <c r="S17554" s="118"/>
      <c r="T17554" s="118"/>
      <c r="U17554" s="118"/>
      <c r="V17554" s="118"/>
      <c r="W17554" s="118"/>
      <c r="X17554" s="118"/>
      <c r="Y17554" s="118"/>
      <c r="Z17554" s="118"/>
      <c r="AA17554" s="118"/>
      <c r="AB17554" s="118"/>
    </row>
    <row r="17555" spans="1:28">
      <c r="A17555" s="113"/>
      <c r="B17555" s="113"/>
      <c r="C17555" s="114"/>
      <c r="D17555" s="115"/>
      <c r="E17555" s="115"/>
      <c r="F17555" s="116"/>
      <c r="G17555" s="116"/>
      <c r="H17555" s="116"/>
      <c r="I17555" s="116"/>
      <c r="J17555" s="117"/>
      <c r="K17555" s="117"/>
      <c r="L17555" s="114"/>
      <c r="M17555" s="114"/>
      <c r="N17555" s="114"/>
      <c r="O17555" s="114"/>
      <c r="P17555" s="118"/>
      <c r="Q17555" s="118"/>
      <c r="R17555" s="118"/>
      <c r="S17555" s="118"/>
      <c r="T17555" s="118"/>
      <c r="U17555" s="118"/>
      <c r="V17555" s="118"/>
      <c r="W17555" s="118"/>
      <c r="X17555" s="118"/>
      <c r="Y17555" s="118"/>
      <c r="Z17555" s="118"/>
      <c r="AA17555" s="118"/>
      <c r="AB17555" s="118"/>
    </row>
    <row r="17556" spans="1:28">
      <c r="A17556" s="113"/>
      <c r="B17556" s="113"/>
      <c r="C17556" s="114"/>
      <c r="D17556" s="115"/>
      <c r="E17556" s="115"/>
      <c r="F17556" s="116"/>
      <c r="G17556" s="116"/>
      <c r="H17556" s="116"/>
      <c r="I17556" s="116"/>
      <c r="J17556" s="117"/>
      <c r="K17556" s="117"/>
      <c r="L17556" s="114"/>
      <c r="M17556" s="114"/>
      <c r="N17556" s="114"/>
      <c r="O17556" s="114"/>
      <c r="P17556" s="118"/>
      <c r="Q17556" s="118"/>
      <c r="R17556" s="118"/>
      <c r="S17556" s="118"/>
      <c r="T17556" s="118"/>
      <c r="U17556" s="118"/>
      <c r="V17556" s="118"/>
      <c r="W17556" s="118"/>
      <c r="X17556" s="118"/>
      <c r="Y17556" s="118"/>
      <c r="Z17556" s="118"/>
      <c r="AA17556" s="118"/>
      <c r="AB17556" s="118"/>
    </row>
    <row r="17557" spans="1:28">
      <c r="A17557" s="113"/>
      <c r="B17557" s="113"/>
      <c r="C17557" s="114"/>
      <c r="D17557" s="115"/>
      <c r="E17557" s="115"/>
      <c r="F17557" s="116"/>
      <c r="G17557" s="116"/>
      <c r="H17557" s="116"/>
      <c r="I17557" s="116"/>
      <c r="J17557" s="117"/>
      <c r="K17557" s="117"/>
      <c r="L17557" s="114"/>
      <c r="M17557" s="114"/>
      <c r="N17557" s="114"/>
      <c r="O17557" s="114"/>
      <c r="P17557" s="118"/>
      <c r="Q17557" s="118"/>
      <c r="R17557" s="118"/>
      <c r="S17557" s="118"/>
      <c r="T17557" s="118"/>
      <c r="U17557" s="118"/>
      <c r="V17557" s="118"/>
      <c r="W17557" s="118"/>
      <c r="X17557" s="118"/>
      <c r="Y17557" s="118"/>
      <c r="Z17557" s="118"/>
      <c r="AA17557" s="118"/>
      <c r="AB17557" s="118"/>
    </row>
    <row r="17558" spans="1:28">
      <c r="A17558" s="113"/>
      <c r="B17558" s="113"/>
      <c r="C17558" s="114"/>
      <c r="D17558" s="115"/>
      <c r="E17558" s="115"/>
      <c r="F17558" s="116"/>
      <c r="G17558" s="116"/>
      <c r="H17558" s="116"/>
      <c r="I17558" s="116"/>
      <c r="J17558" s="117"/>
      <c r="K17558" s="117"/>
      <c r="L17558" s="114"/>
      <c r="M17558" s="114"/>
      <c r="N17558" s="114"/>
      <c r="O17558" s="114"/>
      <c r="P17558" s="118"/>
      <c r="Q17558" s="118"/>
      <c r="R17558" s="118"/>
      <c r="S17558" s="118"/>
      <c r="T17558" s="118"/>
      <c r="U17558" s="118"/>
      <c r="V17558" s="118"/>
      <c r="W17558" s="118"/>
      <c r="X17558" s="118"/>
      <c r="Y17558" s="118"/>
      <c r="Z17558" s="118"/>
      <c r="AA17558" s="118"/>
      <c r="AB17558" s="118"/>
    </row>
    <row r="17559" spans="1:28">
      <c r="A17559" s="113"/>
      <c r="B17559" s="113"/>
      <c r="C17559" s="114"/>
      <c r="D17559" s="115"/>
      <c r="E17559" s="115"/>
      <c r="F17559" s="116"/>
      <c r="G17559" s="116"/>
      <c r="H17559" s="116"/>
      <c r="I17559" s="116"/>
      <c r="J17559" s="117"/>
      <c r="K17559" s="117"/>
      <c r="L17559" s="114"/>
      <c r="M17559" s="114"/>
      <c r="N17559" s="114"/>
      <c r="O17559" s="114"/>
      <c r="P17559" s="118"/>
      <c r="Q17559" s="118"/>
      <c r="R17559" s="118"/>
      <c r="S17559" s="118"/>
      <c r="T17559" s="118"/>
      <c r="U17559" s="118"/>
      <c r="V17559" s="118"/>
      <c r="W17559" s="118"/>
      <c r="X17559" s="118"/>
      <c r="Y17559" s="118"/>
      <c r="Z17559" s="118"/>
      <c r="AA17559" s="118"/>
      <c r="AB17559" s="118"/>
    </row>
    <row r="17560" spans="1:28">
      <c r="A17560" s="113"/>
      <c r="B17560" s="113"/>
      <c r="C17560" s="114"/>
      <c r="D17560" s="115"/>
      <c r="E17560" s="115"/>
      <c r="F17560" s="116"/>
      <c r="G17560" s="116"/>
      <c r="H17560" s="116"/>
      <c r="I17560" s="116"/>
      <c r="J17560" s="117"/>
      <c r="K17560" s="117"/>
      <c r="L17560" s="114"/>
      <c r="M17560" s="114"/>
      <c r="N17560" s="114"/>
      <c r="O17560" s="114"/>
      <c r="P17560" s="118"/>
      <c r="Q17560" s="118"/>
      <c r="R17560" s="118"/>
      <c r="S17560" s="118"/>
      <c r="T17560" s="118"/>
      <c r="U17560" s="118"/>
      <c r="V17560" s="118"/>
      <c r="W17560" s="118"/>
      <c r="X17560" s="118"/>
      <c r="Y17560" s="118"/>
      <c r="Z17560" s="118"/>
      <c r="AA17560" s="118"/>
      <c r="AB17560" s="118"/>
    </row>
    <row r="17561" spans="1:28">
      <c r="A17561" s="113"/>
      <c r="B17561" s="113"/>
      <c r="C17561" s="114"/>
      <c r="D17561" s="115"/>
      <c r="E17561" s="115"/>
      <c r="F17561" s="116"/>
      <c r="G17561" s="116"/>
      <c r="H17561" s="116"/>
      <c r="I17561" s="116"/>
      <c r="J17561" s="117"/>
      <c r="K17561" s="117"/>
      <c r="L17561" s="114"/>
      <c r="M17561" s="114"/>
      <c r="N17561" s="114"/>
      <c r="O17561" s="114"/>
      <c r="P17561" s="118"/>
      <c r="Q17561" s="118"/>
      <c r="R17561" s="118"/>
      <c r="S17561" s="118"/>
      <c r="T17561" s="118"/>
      <c r="U17561" s="118"/>
      <c r="V17561" s="118"/>
      <c r="W17561" s="118"/>
      <c r="X17561" s="118"/>
      <c r="Y17561" s="118"/>
      <c r="Z17561" s="118"/>
      <c r="AA17561" s="118"/>
      <c r="AB17561" s="118"/>
    </row>
    <row r="17562" spans="1:28">
      <c r="A17562" s="113"/>
      <c r="B17562" s="113"/>
      <c r="C17562" s="114"/>
      <c r="D17562" s="115"/>
      <c r="E17562" s="115"/>
      <c r="F17562" s="116"/>
      <c r="G17562" s="116"/>
      <c r="H17562" s="116"/>
      <c r="I17562" s="116"/>
      <c r="J17562" s="117"/>
      <c r="K17562" s="117"/>
      <c r="L17562" s="114"/>
      <c r="M17562" s="114"/>
      <c r="N17562" s="114"/>
      <c r="O17562" s="114"/>
      <c r="P17562" s="118"/>
      <c r="Q17562" s="118"/>
      <c r="R17562" s="118"/>
      <c r="S17562" s="118"/>
      <c r="T17562" s="118"/>
      <c r="U17562" s="118"/>
      <c r="V17562" s="118"/>
      <c r="W17562" s="118"/>
      <c r="X17562" s="118"/>
      <c r="Y17562" s="118"/>
      <c r="Z17562" s="118"/>
      <c r="AA17562" s="118"/>
      <c r="AB17562" s="118"/>
    </row>
    <row r="17563" spans="1:28">
      <c r="A17563" s="113"/>
      <c r="B17563" s="113"/>
      <c r="C17563" s="114"/>
      <c r="D17563" s="115"/>
      <c r="E17563" s="115"/>
      <c r="F17563" s="116"/>
      <c r="G17563" s="116"/>
      <c r="H17563" s="116"/>
      <c r="I17563" s="116"/>
      <c r="J17563" s="117"/>
      <c r="K17563" s="117"/>
      <c r="L17563" s="114"/>
      <c r="M17563" s="114"/>
      <c r="N17563" s="114"/>
      <c r="O17563" s="114"/>
      <c r="P17563" s="118"/>
      <c r="Q17563" s="118"/>
      <c r="R17563" s="118"/>
      <c r="S17563" s="118"/>
      <c r="T17563" s="118"/>
      <c r="U17563" s="118"/>
      <c r="V17563" s="118"/>
      <c r="W17563" s="118"/>
      <c r="X17563" s="118"/>
      <c r="Y17563" s="118"/>
      <c r="Z17563" s="118"/>
      <c r="AA17563" s="118"/>
      <c r="AB17563" s="118"/>
    </row>
    <row r="17564" spans="1:28">
      <c r="A17564" s="113"/>
      <c r="B17564" s="113"/>
      <c r="C17564" s="114"/>
      <c r="D17564" s="115"/>
      <c r="E17564" s="115"/>
      <c r="F17564" s="116"/>
      <c r="G17564" s="116"/>
      <c r="H17564" s="116"/>
      <c r="I17564" s="116"/>
      <c r="J17564" s="117"/>
      <c r="K17564" s="117"/>
      <c r="L17564" s="114"/>
      <c r="M17564" s="114"/>
      <c r="N17564" s="114"/>
      <c r="O17564" s="114"/>
      <c r="P17564" s="118"/>
      <c r="Q17564" s="118"/>
      <c r="R17564" s="118"/>
      <c r="S17564" s="118"/>
      <c r="T17564" s="118"/>
      <c r="U17564" s="118"/>
      <c r="V17564" s="118"/>
      <c r="W17564" s="118"/>
      <c r="X17564" s="118"/>
      <c r="Y17564" s="118"/>
      <c r="Z17564" s="118"/>
      <c r="AA17564" s="118"/>
      <c r="AB17564" s="118"/>
    </row>
    <row r="17565" spans="1:28">
      <c r="A17565" s="113"/>
      <c r="B17565" s="113"/>
      <c r="C17565" s="114"/>
      <c r="D17565" s="115"/>
      <c r="E17565" s="115"/>
      <c r="F17565" s="116"/>
      <c r="G17565" s="116"/>
      <c r="H17565" s="116"/>
      <c r="I17565" s="116"/>
      <c r="J17565" s="117"/>
      <c r="K17565" s="117"/>
      <c r="L17565" s="114"/>
      <c r="M17565" s="114"/>
      <c r="N17565" s="114"/>
      <c r="O17565" s="114"/>
      <c r="P17565" s="118"/>
      <c r="Q17565" s="118"/>
      <c r="R17565" s="118"/>
      <c r="S17565" s="118"/>
      <c r="T17565" s="118"/>
      <c r="U17565" s="118"/>
      <c r="V17565" s="118"/>
      <c r="W17565" s="118"/>
      <c r="X17565" s="118"/>
      <c r="Y17565" s="118"/>
      <c r="Z17565" s="118"/>
      <c r="AA17565" s="118"/>
      <c r="AB17565" s="118"/>
    </row>
    <row r="17566" spans="1:28">
      <c r="A17566" s="113"/>
      <c r="B17566" s="113"/>
      <c r="C17566" s="114"/>
      <c r="D17566" s="115"/>
      <c r="E17566" s="115"/>
      <c r="F17566" s="116"/>
      <c r="G17566" s="116"/>
      <c r="H17566" s="116"/>
      <c r="I17566" s="116"/>
      <c r="J17566" s="117"/>
      <c r="K17566" s="117"/>
      <c r="L17566" s="114"/>
      <c r="M17566" s="114"/>
      <c r="N17566" s="114"/>
      <c r="O17566" s="114"/>
      <c r="P17566" s="118"/>
      <c r="Q17566" s="118"/>
      <c r="R17566" s="118"/>
      <c r="S17566" s="118"/>
      <c r="T17566" s="118"/>
      <c r="U17566" s="118"/>
      <c r="V17566" s="118"/>
      <c r="W17566" s="118"/>
      <c r="X17566" s="118"/>
      <c r="Y17566" s="118"/>
      <c r="Z17566" s="118"/>
      <c r="AA17566" s="118"/>
      <c r="AB17566" s="118"/>
    </row>
    <row r="17567" spans="1:28">
      <c r="A17567" s="113"/>
      <c r="B17567" s="113"/>
      <c r="C17567" s="114"/>
      <c r="D17567" s="115"/>
      <c r="E17567" s="115"/>
      <c r="F17567" s="116"/>
      <c r="G17567" s="116"/>
      <c r="H17567" s="116"/>
      <c r="I17567" s="116"/>
      <c r="J17567" s="117"/>
      <c r="K17567" s="117"/>
      <c r="L17567" s="114"/>
      <c r="M17567" s="114"/>
      <c r="N17567" s="114"/>
      <c r="O17567" s="114"/>
      <c r="P17567" s="118"/>
      <c r="Q17567" s="118"/>
      <c r="R17567" s="118"/>
      <c r="S17567" s="118"/>
      <c r="T17567" s="118"/>
      <c r="U17567" s="118"/>
      <c r="V17567" s="118"/>
      <c r="W17567" s="118"/>
      <c r="X17567" s="118"/>
      <c r="Y17567" s="118"/>
      <c r="Z17567" s="118"/>
      <c r="AA17567" s="118"/>
      <c r="AB17567" s="118"/>
    </row>
    <row r="17568" spans="1:28">
      <c r="A17568" s="113"/>
      <c r="B17568" s="113"/>
      <c r="C17568" s="114"/>
      <c r="D17568" s="115"/>
      <c r="E17568" s="115"/>
      <c r="F17568" s="116"/>
      <c r="G17568" s="116"/>
      <c r="H17568" s="116"/>
      <c r="I17568" s="116"/>
      <c r="J17568" s="117"/>
      <c r="K17568" s="117"/>
      <c r="L17568" s="114"/>
      <c r="M17568" s="114"/>
      <c r="N17568" s="114"/>
      <c r="O17568" s="114"/>
      <c r="P17568" s="118"/>
      <c r="Q17568" s="118"/>
      <c r="R17568" s="118"/>
      <c r="S17568" s="118"/>
      <c r="T17568" s="118"/>
      <c r="U17568" s="118"/>
      <c r="V17568" s="118"/>
      <c r="W17568" s="118"/>
      <c r="X17568" s="118"/>
      <c r="Y17568" s="118"/>
      <c r="Z17568" s="118"/>
      <c r="AA17568" s="118"/>
      <c r="AB17568" s="118"/>
    </row>
    <row r="17569" spans="1:28">
      <c r="A17569" s="113"/>
      <c r="B17569" s="113"/>
      <c r="C17569" s="114"/>
      <c r="D17569" s="115"/>
      <c r="E17569" s="115"/>
      <c r="F17569" s="116"/>
      <c r="G17569" s="116"/>
      <c r="H17569" s="116"/>
      <c r="I17569" s="116"/>
      <c r="J17569" s="117"/>
      <c r="K17569" s="117"/>
      <c r="L17569" s="114"/>
      <c r="M17569" s="114"/>
      <c r="N17569" s="114"/>
      <c r="O17569" s="114"/>
      <c r="P17569" s="118"/>
      <c r="Q17569" s="118"/>
      <c r="R17569" s="118"/>
      <c r="S17569" s="118"/>
      <c r="T17569" s="118"/>
      <c r="U17569" s="118"/>
      <c r="V17569" s="118"/>
      <c r="W17569" s="118"/>
      <c r="X17569" s="118"/>
      <c r="Y17569" s="118"/>
      <c r="Z17569" s="118"/>
      <c r="AA17569" s="118"/>
      <c r="AB17569" s="118"/>
    </row>
    <row r="17570" spans="1:28">
      <c r="A17570" s="113"/>
      <c r="B17570" s="113"/>
      <c r="C17570" s="114"/>
      <c r="D17570" s="115"/>
      <c r="E17570" s="115"/>
      <c r="F17570" s="116"/>
      <c r="G17570" s="116"/>
      <c r="H17570" s="116"/>
      <c r="I17570" s="116"/>
      <c r="J17570" s="117"/>
      <c r="K17570" s="117"/>
      <c r="L17570" s="114"/>
      <c r="M17570" s="114"/>
      <c r="N17570" s="114"/>
      <c r="O17570" s="114"/>
      <c r="P17570" s="118"/>
      <c r="Q17570" s="118"/>
      <c r="R17570" s="118"/>
      <c r="S17570" s="118"/>
      <c r="T17570" s="118"/>
      <c r="U17570" s="118"/>
      <c r="V17570" s="118"/>
      <c r="W17570" s="118"/>
      <c r="X17570" s="118"/>
      <c r="Y17570" s="118"/>
      <c r="Z17570" s="118"/>
      <c r="AA17570" s="118"/>
      <c r="AB17570" s="118"/>
    </row>
    <row r="17571" spans="1:28">
      <c r="A17571" s="113"/>
      <c r="B17571" s="113"/>
      <c r="C17571" s="114"/>
      <c r="D17571" s="115"/>
      <c r="E17571" s="115"/>
      <c r="F17571" s="116"/>
      <c r="G17571" s="116"/>
      <c r="H17571" s="116"/>
      <c r="I17571" s="116"/>
      <c r="J17571" s="117"/>
      <c r="K17571" s="117"/>
      <c r="L17571" s="114"/>
      <c r="M17571" s="114"/>
      <c r="N17571" s="114"/>
      <c r="O17571" s="114"/>
      <c r="P17571" s="118"/>
      <c r="Q17571" s="118"/>
      <c r="R17571" s="118"/>
      <c r="S17571" s="118"/>
      <c r="T17571" s="118"/>
      <c r="U17571" s="118"/>
      <c r="V17571" s="118"/>
      <c r="W17571" s="118"/>
      <c r="X17571" s="118"/>
      <c r="Y17571" s="118"/>
      <c r="Z17571" s="118"/>
      <c r="AA17571" s="118"/>
      <c r="AB17571" s="118"/>
    </row>
    <row r="17572" spans="1:28">
      <c r="A17572" s="113"/>
      <c r="B17572" s="113"/>
      <c r="C17572" s="114"/>
      <c r="D17572" s="115"/>
      <c r="E17572" s="115"/>
      <c r="F17572" s="116"/>
      <c r="G17572" s="116"/>
      <c r="H17572" s="116"/>
      <c r="I17572" s="116"/>
      <c r="J17572" s="117"/>
      <c r="K17572" s="117"/>
      <c r="L17572" s="114"/>
      <c r="M17572" s="114"/>
      <c r="N17572" s="114"/>
      <c r="O17572" s="114"/>
      <c r="P17572" s="118"/>
      <c r="Q17572" s="118"/>
      <c r="R17572" s="118"/>
      <c r="S17572" s="118"/>
      <c r="T17572" s="118"/>
      <c r="U17572" s="118"/>
      <c r="V17572" s="118"/>
      <c r="W17572" s="118"/>
      <c r="X17572" s="118"/>
      <c r="Y17572" s="118"/>
      <c r="Z17572" s="118"/>
      <c r="AA17572" s="118"/>
      <c r="AB17572" s="118"/>
    </row>
    <row r="17573" spans="1:28">
      <c r="A17573" s="113"/>
      <c r="B17573" s="113"/>
      <c r="C17573" s="114"/>
      <c r="D17573" s="115"/>
      <c r="E17573" s="115"/>
      <c r="F17573" s="116"/>
      <c r="G17573" s="116"/>
      <c r="H17573" s="116"/>
      <c r="I17573" s="116"/>
      <c r="J17573" s="117"/>
      <c r="K17573" s="117"/>
      <c r="L17573" s="114"/>
      <c r="M17573" s="114"/>
      <c r="N17573" s="114"/>
      <c r="O17573" s="114"/>
      <c r="P17573" s="118"/>
      <c r="Q17573" s="118"/>
      <c r="R17573" s="118"/>
      <c r="S17573" s="118"/>
      <c r="T17573" s="118"/>
      <c r="U17573" s="118"/>
      <c r="V17573" s="118"/>
      <c r="W17573" s="118"/>
      <c r="X17573" s="118"/>
      <c r="Y17573" s="118"/>
      <c r="Z17573" s="118"/>
      <c r="AA17573" s="118"/>
      <c r="AB17573" s="118"/>
    </row>
    <row r="17574" spans="1:28">
      <c r="A17574" s="113"/>
      <c r="B17574" s="113"/>
      <c r="C17574" s="114"/>
      <c r="D17574" s="115"/>
      <c r="E17574" s="115"/>
      <c r="F17574" s="116"/>
      <c r="G17574" s="116"/>
      <c r="H17574" s="116"/>
      <c r="I17574" s="116"/>
      <c r="J17574" s="117"/>
      <c r="K17574" s="117"/>
      <c r="L17574" s="114"/>
      <c r="M17574" s="114"/>
      <c r="N17574" s="114"/>
      <c r="O17574" s="114"/>
      <c r="P17574" s="118"/>
      <c r="Q17574" s="118"/>
      <c r="R17574" s="118"/>
      <c r="S17574" s="118"/>
      <c r="T17574" s="118"/>
      <c r="U17574" s="118"/>
      <c r="V17574" s="118"/>
      <c r="W17574" s="118"/>
      <c r="X17574" s="118"/>
      <c r="Y17574" s="118"/>
      <c r="Z17574" s="118"/>
      <c r="AA17574" s="118"/>
      <c r="AB17574" s="118"/>
    </row>
    <row r="17575" spans="1:28">
      <c r="A17575" s="113"/>
      <c r="B17575" s="113"/>
      <c r="C17575" s="114"/>
      <c r="D17575" s="115"/>
      <c r="E17575" s="115"/>
      <c r="F17575" s="116"/>
      <c r="G17575" s="116"/>
      <c r="H17575" s="116"/>
      <c r="I17575" s="116"/>
      <c r="J17575" s="117"/>
      <c r="K17575" s="117"/>
      <c r="L17575" s="114"/>
      <c r="M17575" s="114"/>
      <c r="N17575" s="114"/>
      <c r="O17575" s="114"/>
      <c r="P17575" s="118"/>
      <c r="Q17575" s="118"/>
      <c r="R17575" s="118"/>
      <c r="S17575" s="118"/>
      <c r="T17575" s="118"/>
      <c r="U17575" s="118"/>
      <c r="V17575" s="118"/>
      <c r="W17575" s="118"/>
      <c r="X17575" s="118"/>
      <c r="Y17575" s="118"/>
      <c r="Z17575" s="118"/>
      <c r="AA17575" s="118"/>
      <c r="AB17575" s="118"/>
    </row>
    <row r="17576" spans="1:28">
      <c r="A17576" s="113"/>
      <c r="B17576" s="113"/>
      <c r="C17576" s="114"/>
      <c r="D17576" s="115"/>
      <c r="E17576" s="115"/>
      <c r="F17576" s="116"/>
      <c r="G17576" s="116"/>
      <c r="H17576" s="116"/>
      <c r="I17576" s="116"/>
      <c r="J17576" s="117"/>
      <c r="K17576" s="117"/>
      <c r="L17576" s="114"/>
      <c r="M17576" s="114"/>
      <c r="N17576" s="114"/>
      <c r="O17576" s="114"/>
      <c r="P17576" s="118"/>
      <c r="Q17576" s="118"/>
      <c r="R17576" s="118"/>
      <c r="S17576" s="118"/>
      <c r="T17576" s="118"/>
      <c r="U17576" s="118"/>
      <c r="V17576" s="118"/>
      <c r="W17576" s="118"/>
      <c r="X17576" s="118"/>
      <c r="Y17576" s="118"/>
      <c r="Z17576" s="118"/>
      <c r="AA17576" s="118"/>
      <c r="AB17576" s="118"/>
    </row>
    <row r="17577" spans="1:28">
      <c r="A17577" s="113"/>
      <c r="B17577" s="113"/>
      <c r="C17577" s="114"/>
      <c r="D17577" s="115"/>
      <c r="E17577" s="115"/>
      <c r="F17577" s="116"/>
      <c r="G17577" s="116"/>
      <c r="H17577" s="116"/>
      <c r="I17577" s="116"/>
      <c r="J17577" s="117"/>
      <c r="K17577" s="117"/>
      <c r="L17577" s="114"/>
      <c r="M17577" s="114"/>
      <c r="N17577" s="114"/>
      <c r="O17577" s="114"/>
      <c r="P17577" s="118"/>
      <c r="Q17577" s="118"/>
      <c r="R17577" s="118"/>
      <c r="S17577" s="118"/>
      <c r="T17577" s="118"/>
      <c r="U17577" s="118"/>
      <c r="V17577" s="118"/>
      <c r="W17577" s="118"/>
      <c r="X17577" s="118"/>
      <c r="Y17577" s="118"/>
      <c r="Z17577" s="118"/>
      <c r="AA17577" s="118"/>
      <c r="AB17577" s="118"/>
    </row>
    <row r="17578" spans="1:28">
      <c r="A17578" s="113"/>
      <c r="B17578" s="113"/>
      <c r="C17578" s="114"/>
      <c r="D17578" s="115"/>
      <c r="E17578" s="115"/>
      <c r="F17578" s="116"/>
      <c r="G17578" s="116"/>
      <c r="H17578" s="116"/>
      <c r="I17578" s="116"/>
      <c r="J17578" s="117"/>
      <c r="K17578" s="117"/>
      <c r="L17578" s="114"/>
      <c r="M17578" s="114"/>
      <c r="N17578" s="114"/>
      <c r="O17578" s="114"/>
      <c r="P17578" s="118"/>
      <c r="Q17578" s="118"/>
      <c r="R17578" s="118"/>
      <c r="S17578" s="118"/>
      <c r="T17578" s="118"/>
      <c r="U17578" s="118"/>
      <c r="V17578" s="118"/>
      <c r="W17578" s="118"/>
      <c r="X17578" s="118"/>
      <c r="Y17578" s="118"/>
      <c r="Z17578" s="118"/>
      <c r="AA17578" s="118"/>
      <c r="AB17578" s="118"/>
    </row>
    <row r="17579" spans="1:28">
      <c r="A17579" s="113"/>
      <c r="B17579" s="113"/>
      <c r="C17579" s="114"/>
      <c r="D17579" s="115"/>
      <c r="E17579" s="115"/>
      <c r="F17579" s="116"/>
      <c r="G17579" s="116"/>
      <c r="H17579" s="116"/>
      <c r="I17579" s="116"/>
      <c r="J17579" s="117"/>
      <c r="K17579" s="117"/>
      <c r="L17579" s="114"/>
      <c r="M17579" s="114"/>
      <c r="N17579" s="114"/>
      <c r="O17579" s="114"/>
      <c r="P17579" s="118"/>
      <c r="Q17579" s="118"/>
      <c r="R17579" s="118"/>
      <c r="S17579" s="118"/>
      <c r="T17579" s="118"/>
      <c r="U17579" s="118"/>
      <c r="V17579" s="118"/>
      <c r="W17579" s="118"/>
      <c r="X17579" s="118"/>
      <c r="Y17579" s="118"/>
      <c r="Z17579" s="118"/>
      <c r="AA17579" s="118"/>
      <c r="AB17579" s="118"/>
    </row>
    <row r="17580" spans="1:28">
      <c r="A17580" s="113"/>
      <c r="B17580" s="113"/>
      <c r="C17580" s="114"/>
      <c r="D17580" s="115"/>
      <c r="E17580" s="115"/>
      <c r="F17580" s="116"/>
      <c r="G17580" s="116"/>
      <c r="H17580" s="116"/>
      <c r="I17580" s="116"/>
      <c r="J17580" s="117"/>
      <c r="K17580" s="117"/>
      <c r="L17580" s="114"/>
      <c r="M17580" s="114"/>
      <c r="N17580" s="114"/>
      <c r="O17580" s="114"/>
      <c r="P17580" s="118"/>
      <c r="Q17580" s="118"/>
      <c r="R17580" s="118"/>
      <c r="S17580" s="118"/>
      <c r="T17580" s="118"/>
      <c r="U17580" s="118"/>
      <c r="V17580" s="118"/>
      <c r="W17580" s="118"/>
      <c r="X17580" s="118"/>
      <c r="Y17580" s="118"/>
      <c r="Z17580" s="118"/>
      <c r="AA17580" s="118"/>
      <c r="AB17580" s="118"/>
    </row>
    <row r="17581" spans="1:28">
      <c r="A17581" s="113"/>
      <c r="B17581" s="113"/>
      <c r="C17581" s="114"/>
      <c r="D17581" s="115"/>
      <c r="E17581" s="115"/>
      <c r="F17581" s="116"/>
      <c r="G17581" s="116"/>
      <c r="H17581" s="116"/>
      <c r="I17581" s="116"/>
      <c r="J17581" s="117"/>
      <c r="K17581" s="117"/>
      <c r="L17581" s="114"/>
      <c r="M17581" s="114"/>
      <c r="N17581" s="114"/>
      <c r="O17581" s="114"/>
      <c r="P17581" s="118"/>
      <c r="Q17581" s="118"/>
      <c r="R17581" s="118"/>
      <c r="S17581" s="118"/>
      <c r="T17581" s="118"/>
      <c r="U17581" s="118"/>
      <c r="V17581" s="118"/>
      <c r="W17581" s="118"/>
      <c r="X17581" s="118"/>
      <c r="Y17581" s="118"/>
      <c r="Z17581" s="118"/>
      <c r="AA17581" s="118"/>
      <c r="AB17581" s="118"/>
    </row>
    <row r="17582" spans="1:28">
      <c r="A17582" s="113"/>
      <c r="B17582" s="113"/>
      <c r="C17582" s="114"/>
      <c r="D17582" s="115"/>
      <c r="E17582" s="115"/>
      <c r="F17582" s="116"/>
      <c r="G17582" s="116"/>
      <c r="H17582" s="116"/>
      <c r="I17582" s="116"/>
      <c r="J17582" s="117"/>
      <c r="K17582" s="117"/>
      <c r="L17582" s="114"/>
      <c r="M17582" s="114"/>
      <c r="N17582" s="114"/>
      <c r="O17582" s="114"/>
      <c r="P17582" s="118"/>
      <c r="Q17582" s="118"/>
      <c r="R17582" s="118"/>
      <c r="S17582" s="118"/>
      <c r="T17582" s="118"/>
      <c r="U17582" s="118"/>
      <c r="V17582" s="118"/>
      <c r="W17582" s="118"/>
      <c r="X17582" s="118"/>
      <c r="Y17582" s="118"/>
      <c r="Z17582" s="118"/>
      <c r="AA17582" s="118"/>
      <c r="AB17582" s="118"/>
    </row>
    <row r="17583" spans="1:28">
      <c r="A17583" s="113"/>
      <c r="B17583" s="113"/>
      <c r="C17583" s="114"/>
      <c r="D17583" s="115"/>
      <c r="E17583" s="115"/>
      <c r="F17583" s="116"/>
      <c r="G17583" s="116"/>
      <c r="H17583" s="116"/>
      <c r="I17583" s="116"/>
      <c r="J17583" s="117"/>
      <c r="K17583" s="117"/>
      <c r="L17583" s="114"/>
      <c r="M17583" s="114"/>
      <c r="N17583" s="114"/>
      <c r="O17583" s="114"/>
      <c r="P17583" s="118"/>
      <c r="Q17583" s="118"/>
      <c r="R17583" s="118"/>
      <c r="S17583" s="118"/>
      <c r="T17583" s="118"/>
      <c r="U17583" s="118"/>
      <c r="V17583" s="118"/>
      <c r="W17583" s="118"/>
      <c r="X17583" s="118"/>
      <c r="Y17583" s="118"/>
      <c r="Z17583" s="118"/>
      <c r="AA17583" s="118"/>
      <c r="AB17583" s="118"/>
    </row>
    <row r="17584" spans="1:28">
      <c r="A17584" s="113"/>
      <c r="B17584" s="113"/>
      <c r="C17584" s="114"/>
      <c r="D17584" s="115"/>
      <c r="E17584" s="115"/>
      <c r="F17584" s="116"/>
      <c r="G17584" s="116"/>
      <c r="H17584" s="116"/>
      <c r="I17584" s="116"/>
      <c r="J17584" s="117"/>
      <c r="K17584" s="117"/>
      <c r="L17584" s="114"/>
      <c r="M17584" s="114"/>
      <c r="N17584" s="114"/>
      <c r="O17584" s="114"/>
      <c r="P17584" s="118"/>
      <c r="Q17584" s="118"/>
      <c r="R17584" s="118"/>
      <c r="S17584" s="118"/>
      <c r="T17584" s="118"/>
      <c r="U17584" s="118"/>
      <c r="V17584" s="118"/>
      <c r="W17584" s="118"/>
      <c r="X17584" s="118"/>
      <c r="Y17584" s="118"/>
      <c r="Z17584" s="118"/>
      <c r="AA17584" s="118"/>
      <c r="AB17584" s="118"/>
    </row>
    <row r="17585" spans="1:28">
      <c r="A17585" s="113"/>
      <c r="B17585" s="113"/>
      <c r="C17585" s="114"/>
      <c r="D17585" s="115"/>
      <c r="E17585" s="115"/>
      <c r="F17585" s="116"/>
      <c r="G17585" s="116"/>
      <c r="H17585" s="116"/>
      <c r="I17585" s="116"/>
      <c r="J17585" s="117"/>
      <c r="K17585" s="117"/>
      <c r="L17585" s="114"/>
      <c r="M17585" s="114"/>
      <c r="N17585" s="114"/>
      <c r="O17585" s="114"/>
      <c r="P17585" s="118"/>
      <c r="Q17585" s="118"/>
      <c r="R17585" s="118"/>
      <c r="S17585" s="118"/>
      <c r="T17585" s="118"/>
      <c r="U17585" s="118"/>
      <c r="V17585" s="118"/>
      <c r="W17585" s="118"/>
      <c r="X17585" s="118"/>
      <c r="Y17585" s="118"/>
      <c r="Z17585" s="118"/>
      <c r="AA17585" s="118"/>
      <c r="AB17585" s="118"/>
    </row>
    <row r="17586" spans="1:28">
      <c r="A17586" s="113"/>
      <c r="B17586" s="113"/>
      <c r="C17586" s="114"/>
      <c r="D17586" s="115"/>
      <c r="E17586" s="115"/>
      <c r="F17586" s="116"/>
      <c r="G17586" s="116"/>
      <c r="H17586" s="116"/>
      <c r="I17586" s="116"/>
      <c r="J17586" s="117"/>
      <c r="K17586" s="117"/>
      <c r="L17586" s="114"/>
      <c r="M17586" s="114"/>
      <c r="N17586" s="114"/>
      <c r="O17586" s="114"/>
      <c r="P17586" s="118"/>
      <c r="Q17586" s="118"/>
      <c r="R17586" s="118"/>
      <c r="S17586" s="118"/>
      <c r="T17586" s="118"/>
      <c r="U17586" s="118"/>
      <c r="V17586" s="118"/>
      <c r="W17586" s="118"/>
      <c r="X17586" s="118"/>
      <c r="Y17586" s="118"/>
      <c r="Z17586" s="118"/>
      <c r="AA17586" s="118"/>
      <c r="AB17586" s="118"/>
    </row>
    <row r="17587" spans="1:28">
      <c r="A17587" s="113"/>
      <c r="B17587" s="113"/>
      <c r="C17587" s="114"/>
      <c r="D17587" s="115"/>
      <c r="E17587" s="115"/>
      <c r="F17587" s="116"/>
      <c r="G17587" s="116"/>
      <c r="H17587" s="116"/>
      <c r="I17587" s="116"/>
      <c r="J17587" s="117"/>
      <c r="K17587" s="117"/>
      <c r="L17587" s="114"/>
      <c r="M17587" s="114"/>
      <c r="N17587" s="114"/>
      <c r="O17587" s="114"/>
      <c r="P17587" s="118"/>
      <c r="Q17587" s="118"/>
      <c r="R17587" s="118"/>
      <c r="S17587" s="118"/>
      <c r="T17587" s="118"/>
      <c r="U17587" s="118"/>
      <c r="V17587" s="118"/>
      <c r="W17587" s="118"/>
      <c r="X17587" s="118"/>
      <c r="Y17587" s="118"/>
      <c r="Z17587" s="118"/>
      <c r="AA17587" s="118"/>
      <c r="AB17587" s="118"/>
    </row>
    <row r="17588" spans="1:28">
      <c r="A17588" s="113"/>
      <c r="B17588" s="113"/>
      <c r="C17588" s="114"/>
      <c r="D17588" s="115"/>
      <c r="E17588" s="115"/>
      <c r="F17588" s="116"/>
      <c r="G17588" s="116"/>
      <c r="H17588" s="116"/>
      <c r="I17588" s="116"/>
      <c r="J17588" s="117"/>
      <c r="K17588" s="117"/>
      <c r="L17588" s="114"/>
      <c r="M17588" s="114"/>
      <c r="N17588" s="114"/>
      <c r="O17588" s="114"/>
      <c r="P17588" s="118"/>
      <c r="Q17588" s="118"/>
      <c r="R17588" s="118"/>
      <c r="S17588" s="118"/>
      <c r="T17588" s="118"/>
      <c r="U17588" s="118"/>
      <c r="V17588" s="118"/>
      <c r="W17588" s="118"/>
      <c r="X17588" s="118"/>
      <c r="Y17588" s="118"/>
      <c r="Z17588" s="118"/>
      <c r="AA17588" s="118"/>
      <c r="AB17588" s="118"/>
    </row>
    <row r="17589" spans="1:28">
      <c r="A17589" s="113"/>
      <c r="B17589" s="113"/>
      <c r="C17589" s="114"/>
      <c r="D17589" s="115"/>
      <c r="E17589" s="115"/>
      <c r="F17589" s="116"/>
      <c r="G17589" s="116"/>
      <c r="H17589" s="116"/>
      <c r="I17589" s="116"/>
      <c r="J17589" s="117"/>
      <c r="K17589" s="117"/>
      <c r="L17589" s="114"/>
      <c r="M17589" s="114"/>
      <c r="N17589" s="114"/>
      <c r="O17589" s="114"/>
      <c r="P17589" s="118"/>
      <c r="Q17589" s="118"/>
      <c r="R17589" s="118"/>
      <c r="S17589" s="118"/>
      <c r="T17589" s="118"/>
      <c r="U17589" s="118"/>
      <c r="V17589" s="118"/>
      <c r="W17589" s="118"/>
      <c r="X17589" s="118"/>
      <c r="Y17589" s="118"/>
      <c r="Z17589" s="118"/>
      <c r="AA17589" s="118"/>
      <c r="AB17589" s="118"/>
    </row>
    <row r="17590" spans="1:28">
      <c r="A17590" s="113"/>
      <c r="B17590" s="113"/>
      <c r="C17590" s="114"/>
      <c r="D17590" s="115"/>
      <c r="E17590" s="115"/>
      <c r="F17590" s="116"/>
      <c r="G17590" s="116"/>
      <c r="H17590" s="116"/>
      <c r="I17590" s="116"/>
      <c r="J17590" s="117"/>
      <c r="K17590" s="117"/>
      <c r="L17590" s="114"/>
      <c r="M17590" s="114"/>
      <c r="N17590" s="114"/>
      <c r="O17590" s="114"/>
      <c r="P17590" s="118"/>
      <c r="Q17590" s="118"/>
      <c r="R17590" s="118"/>
      <c r="S17590" s="118"/>
      <c r="T17590" s="118"/>
      <c r="U17590" s="118"/>
      <c r="V17590" s="118"/>
      <c r="W17590" s="118"/>
      <c r="X17590" s="118"/>
      <c r="Y17590" s="118"/>
      <c r="Z17590" s="118"/>
      <c r="AA17590" s="118"/>
      <c r="AB17590" s="118"/>
    </row>
    <row r="17591" spans="1:28">
      <c r="A17591" s="113"/>
      <c r="B17591" s="113"/>
      <c r="C17591" s="114"/>
      <c r="D17591" s="115"/>
      <c r="E17591" s="115"/>
      <c r="F17591" s="116"/>
      <c r="G17591" s="116"/>
      <c r="H17591" s="116"/>
      <c r="I17591" s="116"/>
      <c r="J17591" s="117"/>
      <c r="K17591" s="117"/>
      <c r="L17591" s="114"/>
      <c r="M17591" s="114"/>
      <c r="N17591" s="114"/>
      <c r="O17591" s="114"/>
      <c r="P17591" s="118"/>
      <c r="Q17591" s="118"/>
      <c r="R17591" s="118"/>
      <c r="S17591" s="118"/>
      <c r="T17591" s="118"/>
      <c r="U17591" s="118"/>
      <c r="V17591" s="118"/>
      <c r="W17591" s="118"/>
      <c r="X17591" s="118"/>
      <c r="Y17591" s="118"/>
      <c r="Z17591" s="118"/>
      <c r="AA17591" s="118"/>
      <c r="AB17591" s="118"/>
    </row>
    <row r="17592" spans="1:28">
      <c r="A17592" s="113"/>
      <c r="B17592" s="113"/>
      <c r="C17592" s="114"/>
      <c r="D17592" s="115"/>
      <c r="E17592" s="115"/>
      <c r="F17592" s="116"/>
      <c r="G17592" s="116"/>
      <c r="H17592" s="116"/>
      <c r="I17592" s="116"/>
      <c r="J17592" s="117"/>
      <c r="K17592" s="117"/>
      <c r="L17592" s="114"/>
      <c r="M17592" s="114"/>
      <c r="N17592" s="114"/>
      <c r="O17592" s="114"/>
      <c r="P17592" s="118"/>
      <c r="Q17592" s="118"/>
      <c r="R17592" s="118"/>
      <c r="S17592" s="118"/>
      <c r="T17592" s="118"/>
      <c r="U17592" s="118"/>
      <c r="V17592" s="118"/>
      <c r="W17592" s="118"/>
      <c r="X17592" s="118"/>
      <c r="Y17592" s="118"/>
      <c r="Z17592" s="118"/>
      <c r="AA17592" s="118"/>
      <c r="AB17592" s="118"/>
    </row>
    <row r="17593" spans="1:28">
      <c r="A17593" s="113"/>
      <c r="B17593" s="113"/>
      <c r="C17593" s="114"/>
      <c r="D17593" s="115"/>
      <c r="E17593" s="115"/>
      <c r="F17593" s="116"/>
      <c r="G17593" s="116"/>
      <c r="H17593" s="116"/>
      <c r="I17593" s="116"/>
      <c r="J17593" s="117"/>
      <c r="K17593" s="117"/>
      <c r="L17593" s="114"/>
      <c r="M17593" s="114"/>
      <c r="N17593" s="114"/>
      <c r="O17593" s="114"/>
      <c r="P17593" s="118"/>
      <c r="Q17593" s="118"/>
      <c r="R17593" s="118"/>
      <c r="S17593" s="118"/>
      <c r="T17593" s="118"/>
      <c r="U17593" s="118"/>
      <c r="V17593" s="118"/>
      <c r="W17593" s="118"/>
      <c r="X17593" s="118"/>
      <c r="Y17593" s="118"/>
      <c r="Z17593" s="118"/>
      <c r="AA17593" s="118"/>
      <c r="AB17593" s="118"/>
    </row>
    <row r="17594" spans="1:28">
      <c r="A17594" s="113"/>
      <c r="B17594" s="113"/>
      <c r="C17594" s="114"/>
      <c r="D17594" s="115"/>
      <c r="E17594" s="115"/>
      <c r="F17594" s="116"/>
      <c r="G17594" s="116"/>
      <c r="H17594" s="116"/>
      <c r="I17594" s="116"/>
      <c r="J17594" s="117"/>
      <c r="K17594" s="117"/>
      <c r="L17594" s="114"/>
      <c r="M17594" s="114"/>
      <c r="N17594" s="114"/>
      <c r="O17594" s="114"/>
      <c r="P17594" s="118"/>
      <c r="Q17594" s="118"/>
      <c r="R17594" s="118"/>
      <c r="S17594" s="118"/>
      <c r="T17594" s="118"/>
      <c r="U17594" s="118"/>
      <c r="V17594" s="118"/>
      <c r="W17594" s="118"/>
      <c r="X17594" s="118"/>
      <c r="Y17594" s="118"/>
      <c r="Z17594" s="118"/>
      <c r="AA17594" s="118"/>
      <c r="AB17594" s="118"/>
    </row>
    <row r="17595" spans="1:28">
      <c r="A17595" s="113"/>
      <c r="B17595" s="113"/>
      <c r="C17595" s="114"/>
      <c r="D17595" s="115"/>
      <c r="E17595" s="115"/>
      <c r="F17595" s="116"/>
      <c r="G17595" s="116"/>
      <c r="H17595" s="116"/>
      <c r="I17595" s="116"/>
      <c r="J17595" s="117"/>
      <c r="K17595" s="117"/>
      <c r="L17595" s="114"/>
      <c r="M17595" s="114"/>
      <c r="N17595" s="114"/>
      <c r="O17595" s="114"/>
      <c r="P17595" s="118"/>
      <c r="Q17595" s="118"/>
      <c r="R17595" s="118"/>
      <c r="S17595" s="118"/>
      <c r="T17595" s="118"/>
      <c r="U17595" s="118"/>
      <c r="V17595" s="118"/>
      <c r="W17595" s="118"/>
      <c r="X17595" s="118"/>
      <c r="Y17595" s="118"/>
      <c r="Z17595" s="118"/>
      <c r="AA17595" s="118"/>
      <c r="AB17595" s="118"/>
    </row>
    <row r="17596" spans="1:28">
      <c r="A17596" s="113"/>
      <c r="B17596" s="113"/>
      <c r="C17596" s="114"/>
      <c r="D17596" s="115"/>
      <c r="E17596" s="115"/>
      <c r="F17596" s="116"/>
      <c r="G17596" s="116"/>
      <c r="H17596" s="116"/>
      <c r="I17596" s="116"/>
      <c r="J17596" s="117"/>
      <c r="K17596" s="117"/>
      <c r="L17596" s="114"/>
      <c r="M17596" s="114"/>
      <c r="N17596" s="114"/>
      <c r="O17596" s="114"/>
      <c r="P17596" s="118"/>
      <c r="Q17596" s="118"/>
      <c r="R17596" s="118"/>
      <c r="S17596" s="118"/>
      <c r="T17596" s="118"/>
      <c r="U17596" s="118"/>
      <c r="V17596" s="118"/>
      <c r="W17596" s="118"/>
      <c r="X17596" s="118"/>
      <c r="Y17596" s="118"/>
      <c r="Z17596" s="118"/>
      <c r="AA17596" s="118"/>
      <c r="AB17596" s="118"/>
    </row>
    <row r="17597" spans="1:28">
      <c r="A17597" s="113"/>
      <c r="B17597" s="113"/>
      <c r="C17597" s="114"/>
      <c r="D17597" s="115"/>
      <c r="E17597" s="115"/>
      <c r="F17597" s="116"/>
      <c r="G17597" s="116"/>
      <c r="H17597" s="116"/>
      <c r="I17597" s="116"/>
      <c r="J17597" s="117"/>
      <c r="K17597" s="117"/>
      <c r="L17597" s="114"/>
      <c r="M17597" s="114"/>
      <c r="N17597" s="114"/>
      <c r="O17597" s="114"/>
      <c r="P17597" s="118"/>
      <c r="Q17597" s="118"/>
      <c r="R17597" s="118"/>
      <c r="S17597" s="118"/>
      <c r="T17597" s="118"/>
      <c r="U17597" s="118"/>
      <c r="V17597" s="118"/>
      <c r="W17597" s="118"/>
      <c r="X17597" s="118"/>
      <c r="Y17597" s="118"/>
      <c r="Z17597" s="118"/>
      <c r="AA17597" s="118"/>
      <c r="AB17597" s="118"/>
    </row>
    <row r="17598" spans="1:28">
      <c r="A17598" s="113"/>
      <c r="B17598" s="113"/>
      <c r="C17598" s="114"/>
      <c r="D17598" s="115"/>
      <c r="E17598" s="115"/>
      <c r="F17598" s="116"/>
      <c r="G17598" s="116"/>
      <c r="H17598" s="116"/>
      <c r="I17598" s="116"/>
      <c r="J17598" s="117"/>
      <c r="K17598" s="117"/>
      <c r="L17598" s="114"/>
      <c r="M17598" s="114"/>
      <c r="N17598" s="114"/>
      <c r="O17598" s="114"/>
      <c r="P17598" s="118"/>
      <c r="Q17598" s="118"/>
      <c r="R17598" s="118"/>
      <c r="S17598" s="118"/>
      <c r="T17598" s="118"/>
      <c r="U17598" s="118"/>
      <c r="V17598" s="118"/>
      <c r="W17598" s="118"/>
      <c r="X17598" s="118"/>
      <c r="Y17598" s="118"/>
      <c r="Z17598" s="118"/>
      <c r="AA17598" s="118"/>
      <c r="AB17598" s="118"/>
    </row>
    <row r="17599" spans="1:28">
      <c r="A17599" s="113"/>
      <c r="B17599" s="113"/>
      <c r="C17599" s="114"/>
      <c r="D17599" s="115"/>
      <c r="E17599" s="115"/>
      <c r="F17599" s="116"/>
      <c r="G17599" s="116"/>
      <c r="H17599" s="116"/>
      <c r="I17599" s="116"/>
      <c r="J17599" s="117"/>
      <c r="K17599" s="117"/>
      <c r="L17599" s="114"/>
      <c r="M17599" s="114"/>
      <c r="N17599" s="114"/>
      <c r="O17599" s="114"/>
      <c r="P17599" s="118"/>
      <c r="Q17599" s="118"/>
      <c r="R17599" s="118"/>
      <c r="S17599" s="118"/>
      <c r="T17599" s="118"/>
      <c r="U17599" s="118"/>
      <c r="V17599" s="118"/>
      <c r="W17599" s="118"/>
      <c r="X17599" s="118"/>
      <c r="Y17599" s="118"/>
      <c r="Z17599" s="118"/>
      <c r="AA17599" s="118"/>
      <c r="AB17599" s="118"/>
    </row>
    <row r="17600" spans="1:28">
      <c r="A17600" s="113"/>
      <c r="B17600" s="113"/>
      <c r="C17600" s="114"/>
      <c r="D17600" s="115"/>
      <c r="E17600" s="115"/>
      <c r="F17600" s="116"/>
      <c r="G17600" s="116"/>
      <c r="H17600" s="116"/>
      <c r="I17600" s="116"/>
      <c r="J17600" s="117"/>
      <c r="K17600" s="117"/>
      <c r="L17600" s="114"/>
      <c r="M17600" s="114"/>
      <c r="N17600" s="114"/>
      <c r="O17600" s="114"/>
      <c r="P17600" s="118"/>
      <c r="Q17600" s="118"/>
      <c r="R17600" s="118"/>
      <c r="S17600" s="118"/>
      <c r="T17600" s="118"/>
      <c r="U17600" s="118"/>
      <c r="V17600" s="118"/>
      <c r="W17600" s="118"/>
      <c r="X17600" s="118"/>
      <c r="Y17600" s="118"/>
      <c r="Z17600" s="118"/>
      <c r="AA17600" s="118"/>
      <c r="AB17600" s="118"/>
    </row>
    <row r="17601" spans="1:28">
      <c r="A17601" s="113"/>
      <c r="B17601" s="113"/>
      <c r="C17601" s="114"/>
      <c r="D17601" s="115"/>
      <c r="E17601" s="115"/>
      <c r="F17601" s="116"/>
      <c r="G17601" s="116"/>
      <c r="H17601" s="116"/>
      <c r="I17601" s="116"/>
      <c r="J17601" s="117"/>
      <c r="K17601" s="117"/>
      <c r="L17601" s="114"/>
      <c r="M17601" s="114"/>
      <c r="N17601" s="114"/>
      <c r="O17601" s="114"/>
      <c r="P17601" s="118"/>
      <c r="Q17601" s="118"/>
      <c r="R17601" s="118"/>
      <c r="S17601" s="118"/>
      <c r="T17601" s="118"/>
      <c r="U17601" s="118"/>
      <c r="V17601" s="118"/>
      <c r="W17601" s="118"/>
      <c r="X17601" s="118"/>
      <c r="Y17601" s="118"/>
      <c r="Z17601" s="118"/>
      <c r="AA17601" s="118"/>
      <c r="AB17601" s="118"/>
    </row>
    <row r="17602" spans="1:28">
      <c r="A17602" s="113"/>
      <c r="B17602" s="113"/>
      <c r="C17602" s="114"/>
      <c r="D17602" s="115"/>
      <c r="E17602" s="115"/>
      <c r="F17602" s="116"/>
      <c r="G17602" s="116"/>
      <c r="H17602" s="116"/>
      <c r="I17602" s="116"/>
      <c r="J17602" s="117"/>
      <c r="K17602" s="117"/>
      <c r="L17602" s="114"/>
      <c r="M17602" s="114"/>
      <c r="N17602" s="114"/>
      <c r="O17602" s="114"/>
      <c r="P17602" s="118"/>
      <c r="Q17602" s="118"/>
      <c r="R17602" s="118"/>
      <c r="S17602" s="118"/>
      <c r="T17602" s="118"/>
      <c r="U17602" s="118"/>
      <c r="V17602" s="118"/>
      <c r="W17602" s="118"/>
      <c r="X17602" s="118"/>
      <c r="Y17602" s="118"/>
      <c r="Z17602" s="118"/>
      <c r="AA17602" s="118"/>
      <c r="AB17602" s="118"/>
    </row>
    <row r="17603" spans="1:28">
      <c r="A17603" s="113"/>
      <c r="B17603" s="113"/>
      <c r="C17603" s="114"/>
      <c r="D17603" s="115"/>
      <c r="E17603" s="115"/>
      <c r="F17603" s="116"/>
      <c r="G17603" s="116"/>
      <c r="H17603" s="116"/>
      <c r="I17603" s="116"/>
      <c r="J17603" s="117"/>
      <c r="K17603" s="117"/>
      <c r="L17603" s="114"/>
      <c r="M17603" s="114"/>
      <c r="N17603" s="114"/>
      <c r="O17603" s="114"/>
      <c r="P17603" s="118"/>
      <c r="Q17603" s="118"/>
      <c r="R17603" s="118"/>
      <c r="S17603" s="118"/>
      <c r="T17603" s="118"/>
      <c r="U17603" s="118"/>
      <c r="V17603" s="118"/>
      <c r="W17603" s="118"/>
      <c r="X17603" s="118"/>
      <c r="Y17603" s="118"/>
      <c r="Z17603" s="118"/>
      <c r="AA17603" s="118"/>
      <c r="AB17603" s="118"/>
    </row>
    <row r="17604" spans="1:28">
      <c r="A17604" s="113"/>
      <c r="B17604" s="113"/>
      <c r="C17604" s="114"/>
      <c r="D17604" s="115"/>
      <c r="E17604" s="115"/>
      <c r="F17604" s="116"/>
      <c r="G17604" s="116"/>
      <c r="H17604" s="116"/>
      <c r="I17604" s="116"/>
      <c r="J17604" s="117"/>
      <c r="K17604" s="117"/>
      <c r="L17604" s="114"/>
      <c r="M17604" s="114"/>
      <c r="N17604" s="114"/>
      <c r="O17604" s="114"/>
      <c r="P17604" s="118"/>
      <c r="Q17604" s="118"/>
      <c r="R17604" s="118"/>
      <c r="S17604" s="118"/>
      <c r="T17604" s="118"/>
      <c r="U17604" s="118"/>
      <c r="V17604" s="118"/>
      <c r="W17604" s="118"/>
      <c r="X17604" s="118"/>
      <c r="Y17604" s="118"/>
      <c r="Z17604" s="118"/>
      <c r="AA17604" s="118"/>
      <c r="AB17604" s="118"/>
    </row>
    <row r="17605" spans="1:28">
      <c r="A17605" s="113"/>
      <c r="B17605" s="113"/>
      <c r="C17605" s="114"/>
      <c r="D17605" s="115"/>
      <c r="E17605" s="115"/>
      <c r="F17605" s="116"/>
      <c r="G17605" s="116"/>
      <c r="H17605" s="116"/>
      <c r="I17605" s="116"/>
      <c r="J17605" s="117"/>
      <c r="K17605" s="117"/>
      <c r="L17605" s="114"/>
      <c r="M17605" s="114"/>
      <c r="N17605" s="114"/>
      <c r="O17605" s="114"/>
      <c r="P17605" s="118"/>
      <c r="Q17605" s="118"/>
      <c r="R17605" s="118"/>
      <c r="S17605" s="118"/>
      <c r="T17605" s="118"/>
      <c r="U17605" s="118"/>
      <c r="V17605" s="118"/>
      <c r="W17605" s="118"/>
      <c r="X17605" s="118"/>
      <c r="Y17605" s="118"/>
      <c r="Z17605" s="118"/>
      <c r="AA17605" s="118"/>
      <c r="AB17605" s="118"/>
    </row>
    <row r="17606" spans="1:28">
      <c r="A17606" s="113"/>
      <c r="B17606" s="113"/>
      <c r="C17606" s="114"/>
      <c r="D17606" s="115"/>
      <c r="E17606" s="115"/>
      <c r="F17606" s="116"/>
      <c r="G17606" s="116"/>
      <c r="H17606" s="116"/>
      <c r="I17606" s="116"/>
      <c r="J17606" s="117"/>
      <c r="K17606" s="117"/>
      <c r="L17606" s="114"/>
      <c r="M17606" s="114"/>
      <c r="N17606" s="114"/>
      <c r="O17606" s="114"/>
      <c r="P17606" s="118"/>
      <c r="Q17606" s="118"/>
      <c r="R17606" s="118"/>
      <c r="S17606" s="118"/>
      <c r="T17606" s="118"/>
      <c r="U17606" s="118"/>
      <c r="V17606" s="118"/>
      <c r="W17606" s="118"/>
      <c r="X17606" s="118"/>
      <c r="Y17606" s="118"/>
      <c r="Z17606" s="118"/>
      <c r="AA17606" s="118"/>
      <c r="AB17606" s="118"/>
    </row>
    <row r="17607" spans="1:28">
      <c r="A17607" s="113"/>
      <c r="B17607" s="113"/>
      <c r="C17607" s="114"/>
      <c r="D17607" s="115"/>
      <c r="E17607" s="115"/>
      <c r="F17607" s="116"/>
      <c r="G17607" s="116"/>
      <c r="H17607" s="116"/>
      <c r="I17607" s="116"/>
      <c r="J17607" s="117"/>
      <c r="K17607" s="117"/>
      <c r="L17607" s="114"/>
      <c r="M17607" s="114"/>
      <c r="N17607" s="114"/>
      <c r="O17607" s="114"/>
      <c r="P17607" s="118"/>
      <c r="Q17607" s="118"/>
      <c r="R17607" s="118"/>
      <c r="S17607" s="118"/>
      <c r="T17607" s="118"/>
      <c r="U17607" s="118"/>
      <c r="V17607" s="118"/>
      <c r="W17607" s="118"/>
      <c r="X17607" s="118"/>
      <c r="Y17607" s="118"/>
      <c r="Z17607" s="118"/>
      <c r="AA17607" s="118"/>
      <c r="AB17607" s="118"/>
    </row>
    <row r="17608" spans="1:28">
      <c r="A17608" s="113"/>
      <c r="B17608" s="113"/>
      <c r="C17608" s="114"/>
      <c r="D17608" s="115"/>
      <c r="E17608" s="115"/>
      <c r="F17608" s="116"/>
      <c r="G17608" s="116"/>
      <c r="H17608" s="116"/>
      <c r="I17608" s="116"/>
      <c r="J17608" s="117"/>
      <c r="K17608" s="117"/>
      <c r="L17608" s="114"/>
      <c r="M17608" s="114"/>
      <c r="N17608" s="114"/>
      <c r="O17608" s="114"/>
      <c r="P17608" s="118"/>
      <c r="Q17608" s="118"/>
      <c r="R17608" s="118"/>
      <c r="S17608" s="118"/>
      <c r="T17608" s="118"/>
      <c r="U17608" s="118"/>
      <c r="V17608" s="118"/>
      <c r="W17608" s="118"/>
      <c r="X17608" s="118"/>
      <c r="Y17608" s="118"/>
      <c r="Z17608" s="118"/>
      <c r="AA17608" s="118"/>
      <c r="AB17608" s="118"/>
    </row>
    <row r="17609" spans="1:28">
      <c r="A17609" s="113"/>
      <c r="B17609" s="113"/>
      <c r="C17609" s="114"/>
      <c r="D17609" s="115"/>
      <c r="E17609" s="115"/>
      <c r="F17609" s="116"/>
      <c r="G17609" s="116"/>
      <c r="H17609" s="116"/>
      <c r="I17609" s="116"/>
      <c r="J17609" s="117"/>
      <c r="K17609" s="117"/>
      <c r="L17609" s="114"/>
      <c r="M17609" s="114"/>
      <c r="N17609" s="114"/>
      <c r="O17609" s="114"/>
      <c r="P17609" s="118"/>
      <c r="Q17609" s="118"/>
      <c r="R17609" s="118"/>
      <c r="S17609" s="118"/>
      <c r="T17609" s="118"/>
      <c r="U17609" s="118"/>
      <c r="V17609" s="118"/>
      <c r="W17609" s="118"/>
      <c r="X17609" s="118"/>
      <c r="Y17609" s="118"/>
      <c r="Z17609" s="118"/>
      <c r="AA17609" s="118"/>
      <c r="AB17609" s="118"/>
    </row>
    <row r="17610" spans="1:28">
      <c r="A17610" s="113"/>
      <c r="B17610" s="113"/>
      <c r="C17610" s="114"/>
      <c r="D17610" s="115"/>
      <c r="E17610" s="115"/>
      <c r="F17610" s="116"/>
      <c r="G17610" s="116"/>
      <c r="H17610" s="116"/>
      <c r="I17610" s="116"/>
      <c r="J17610" s="117"/>
      <c r="K17610" s="117"/>
      <c r="L17610" s="114"/>
      <c r="M17610" s="114"/>
      <c r="N17610" s="114"/>
      <c r="O17610" s="114"/>
      <c r="P17610" s="118"/>
      <c r="Q17610" s="118"/>
      <c r="R17610" s="118"/>
      <c r="S17610" s="118"/>
      <c r="T17610" s="118"/>
      <c r="U17610" s="118"/>
      <c r="V17610" s="118"/>
      <c r="W17610" s="118"/>
      <c r="X17610" s="118"/>
      <c r="Y17610" s="118"/>
      <c r="Z17610" s="118"/>
      <c r="AA17610" s="118"/>
      <c r="AB17610" s="118"/>
    </row>
    <row r="17611" spans="1:28">
      <c r="A17611" s="113"/>
      <c r="B17611" s="113"/>
      <c r="C17611" s="114"/>
      <c r="D17611" s="115"/>
      <c r="E17611" s="115"/>
      <c r="F17611" s="116"/>
      <c r="G17611" s="116"/>
      <c r="H17611" s="116"/>
      <c r="I17611" s="116"/>
      <c r="J17611" s="117"/>
      <c r="K17611" s="117"/>
      <c r="L17611" s="114"/>
      <c r="M17611" s="114"/>
      <c r="N17611" s="114"/>
      <c r="O17611" s="114"/>
      <c r="P17611" s="118"/>
      <c r="Q17611" s="118"/>
      <c r="R17611" s="118"/>
      <c r="S17611" s="118"/>
      <c r="T17611" s="118"/>
      <c r="U17611" s="118"/>
      <c r="V17611" s="118"/>
      <c r="W17611" s="118"/>
      <c r="X17611" s="118"/>
      <c r="Y17611" s="118"/>
      <c r="Z17611" s="118"/>
      <c r="AA17611" s="118"/>
      <c r="AB17611" s="118"/>
    </row>
    <row r="17612" spans="1:28">
      <c r="A17612" s="113"/>
      <c r="B17612" s="113"/>
      <c r="C17612" s="114"/>
      <c r="D17612" s="115"/>
      <c r="E17612" s="115"/>
      <c r="F17612" s="116"/>
      <c r="G17612" s="116"/>
      <c r="H17612" s="116"/>
      <c r="I17612" s="116"/>
      <c r="J17612" s="117"/>
      <c r="K17612" s="117"/>
      <c r="L17612" s="114"/>
      <c r="M17612" s="114"/>
      <c r="N17612" s="114"/>
      <c r="O17612" s="114"/>
      <c r="P17612" s="118"/>
      <c r="Q17612" s="118"/>
      <c r="R17612" s="118"/>
      <c r="S17612" s="118"/>
      <c r="T17612" s="118"/>
      <c r="U17612" s="118"/>
      <c r="V17612" s="118"/>
      <c r="W17612" s="118"/>
      <c r="X17612" s="118"/>
      <c r="Y17612" s="118"/>
      <c r="Z17612" s="118"/>
      <c r="AA17612" s="118"/>
      <c r="AB17612" s="118"/>
    </row>
    <row r="17613" spans="1:28">
      <c r="A17613" s="113"/>
      <c r="B17613" s="113"/>
      <c r="C17613" s="114"/>
      <c r="D17613" s="115"/>
      <c r="E17613" s="115"/>
      <c r="F17613" s="116"/>
      <c r="G17613" s="116"/>
      <c r="H17613" s="116"/>
      <c r="I17613" s="116"/>
      <c r="J17613" s="117"/>
      <c r="K17613" s="117"/>
      <c r="L17613" s="114"/>
      <c r="M17613" s="114"/>
      <c r="N17613" s="114"/>
      <c r="O17613" s="114"/>
      <c r="P17613" s="118"/>
      <c r="Q17613" s="118"/>
      <c r="R17613" s="118"/>
      <c r="S17613" s="118"/>
      <c r="T17613" s="118"/>
      <c r="U17613" s="118"/>
      <c r="V17613" s="118"/>
      <c r="W17613" s="118"/>
      <c r="X17613" s="118"/>
      <c r="Y17613" s="118"/>
      <c r="Z17613" s="118"/>
      <c r="AA17613" s="118"/>
      <c r="AB17613" s="118"/>
    </row>
    <row r="17614" spans="1:28">
      <c r="A17614" s="113"/>
      <c r="B17614" s="113"/>
      <c r="C17614" s="114"/>
      <c r="D17614" s="115"/>
      <c r="E17614" s="115"/>
      <c r="F17614" s="116"/>
      <c r="G17614" s="116"/>
      <c r="H17614" s="116"/>
      <c r="I17614" s="116"/>
      <c r="J17614" s="117"/>
      <c r="K17614" s="117"/>
      <c r="L17614" s="114"/>
      <c r="M17614" s="114"/>
      <c r="N17614" s="114"/>
      <c r="O17614" s="114"/>
      <c r="P17614" s="118"/>
      <c r="Q17614" s="118"/>
      <c r="R17614" s="118"/>
      <c r="S17614" s="118"/>
      <c r="T17614" s="118"/>
      <c r="U17614" s="118"/>
      <c r="V17614" s="118"/>
      <c r="W17614" s="118"/>
      <c r="X17614" s="118"/>
      <c r="Y17614" s="118"/>
      <c r="Z17614" s="118"/>
      <c r="AA17614" s="118"/>
      <c r="AB17614" s="118"/>
    </row>
    <row r="17615" spans="1:28">
      <c r="A17615" s="113"/>
      <c r="B17615" s="113"/>
      <c r="C17615" s="114"/>
      <c r="D17615" s="115"/>
      <c r="E17615" s="115"/>
      <c r="F17615" s="116"/>
      <c r="G17615" s="116"/>
      <c r="H17615" s="116"/>
      <c r="I17615" s="116"/>
      <c r="J17615" s="117"/>
      <c r="K17615" s="117"/>
      <c r="L17615" s="114"/>
      <c r="M17615" s="114"/>
      <c r="N17615" s="114"/>
      <c r="O17615" s="114"/>
      <c r="P17615" s="118"/>
      <c r="Q17615" s="118"/>
      <c r="R17615" s="118"/>
      <c r="S17615" s="118"/>
      <c r="T17615" s="118"/>
      <c r="U17615" s="118"/>
      <c r="V17615" s="118"/>
      <c r="W17615" s="118"/>
      <c r="X17615" s="118"/>
      <c r="Y17615" s="118"/>
      <c r="Z17615" s="118"/>
      <c r="AA17615" s="118"/>
      <c r="AB17615" s="118"/>
    </row>
    <row r="17616" spans="1:28">
      <c r="A17616" s="113"/>
      <c r="B17616" s="113"/>
      <c r="C17616" s="114"/>
      <c r="D17616" s="115"/>
      <c r="E17616" s="115"/>
      <c r="F17616" s="116"/>
      <c r="G17616" s="116"/>
      <c r="H17616" s="116"/>
      <c r="I17616" s="116"/>
      <c r="J17616" s="117"/>
      <c r="K17616" s="117"/>
      <c r="L17616" s="114"/>
      <c r="M17616" s="114"/>
      <c r="N17616" s="114"/>
      <c r="O17616" s="114"/>
      <c r="P17616" s="118"/>
      <c r="Q17616" s="118"/>
      <c r="R17616" s="118"/>
      <c r="S17616" s="118"/>
      <c r="T17616" s="118"/>
      <c r="U17616" s="118"/>
      <c r="V17616" s="118"/>
      <c r="W17616" s="118"/>
      <c r="X17616" s="118"/>
      <c r="Y17616" s="118"/>
      <c r="Z17616" s="118"/>
      <c r="AA17616" s="118"/>
      <c r="AB17616" s="118"/>
    </row>
    <row r="17617" spans="1:28">
      <c r="A17617" s="113"/>
      <c r="B17617" s="113"/>
      <c r="C17617" s="114"/>
      <c r="D17617" s="115"/>
      <c r="E17617" s="115"/>
      <c r="F17617" s="116"/>
      <c r="G17617" s="116"/>
      <c r="H17617" s="116"/>
      <c r="I17617" s="116"/>
      <c r="J17617" s="117"/>
      <c r="K17617" s="117"/>
      <c r="L17617" s="114"/>
      <c r="M17617" s="114"/>
      <c r="N17617" s="114"/>
      <c r="O17617" s="114"/>
      <c r="P17617" s="118"/>
      <c r="Q17617" s="118"/>
      <c r="R17617" s="118"/>
      <c r="S17617" s="118"/>
      <c r="T17617" s="118"/>
      <c r="U17617" s="118"/>
      <c r="V17617" s="118"/>
      <c r="W17617" s="118"/>
      <c r="X17617" s="118"/>
      <c r="Y17617" s="118"/>
      <c r="Z17617" s="118"/>
      <c r="AA17617" s="118"/>
      <c r="AB17617" s="118"/>
    </row>
    <row r="17618" spans="1:28">
      <c r="A17618" s="113"/>
      <c r="B17618" s="113"/>
      <c r="C17618" s="114"/>
      <c r="D17618" s="115"/>
      <c r="E17618" s="115"/>
      <c r="F17618" s="116"/>
      <c r="G17618" s="116"/>
      <c r="H17618" s="116"/>
      <c r="I17618" s="116"/>
      <c r="J17618" s="117"/>
      <c r="K17618" s="117"/>
      <c r="L17618" s="114"/>
      <c r="M17618" s="114"/>
      <c r="N17618" s="114"/>
      <c r="O17618" s="114"/>
      <c r="P17618" s="118"/>
      <c r="Q17618" s="118"/>
      <c r="R17618" s="118"/>
      <c r="S17618" s="118"/>
      <c r="T17618" s="118"/>
      <c r="U17618" s="118"/>
      <c r="V17618" s="118"/>
      <c r="W17618" s="118"/>
      <c r="X17618" s="118"/>
      <c r="Y17618" s="118"/>
      <c r="Z17618" s="118"/>
      <c r="AA17618" s="118"/>
      <c r="AB17618" s="118"/>
    </row>
    <row r="17619" spans="1:28">
      <c r="A17619" s="113"/>
      <c r="B17619" s="113"/>
      <c r="C17619" s="114"/>
      <c r="D17619" s="115"/>
      <c r="E17619" s="115"/>
      <c r="F17619" s="116"/>
      <c r="G17619" s="116"/>
      <c r="H17619" s="116"/>
      <c r="I17619" s="116"/>
      <c r="J17619" s="117"/>
      <c r="K17619" s="117"/>
      <c r="L17619" s="114"/>
      <c r="M17619" s="114"/>
      <c r="N17619" s="114"/>
      <c r="O17619" s="114"/>
      <c r="P17619" s="118"/>
      <c r="Q17619" s="118"/>
      <c r="R17619" s="118"/>
      <c r="S17619" s="118"/>
      <c r="T17619" s="118"/>
      <c r="U17619" s="118"/>
      <c r="V17619" s="118"/>
      <c r="W17619" s="118"/>
      <c r="X17619" s="118"/>
      <c r="Y17619" s="118"/>
      <c r="Z17619" s="118"/>
      <c r="AA17619" s="118"/>
      <c r="AB17619" s="118"/>
    </row>
    <row r="17620" spans="1:28">
      <c r="A17620" s="113"/>
      <c r="B17620" s="113"/>
      <c r="C17620" s="114"/>
      <c r="D17620" s="115"/>
      <c r="E17620" s="115"/>
      <c r="F17620" s="116"/>
      <c r="G17620" s="116"/>
      <c r="H17620" s="116"/>
      <c r="I17620" s="116"/>
      <c r="J17620" s="117"/>
      <c r="K17620" s="117"/>
      <c r="L17620" s="114"/>
      <c r="M17620" s="114"/>
      <c r="N17620" s="114"/>
      <c r="O17620" s="114"/>
      <c r="P17620" s="118"/>
      <c r="Q17620" s="118"/>
      <c r="R17620" s="118"/>
      <c r="S17620" s="118"/>
      <c r="T17620" s="118"/>
      <c r="U17620" s="118"/>
      <c r="V17620" s="118"/>
      <c r="W17620" s="118"/>
      <c r="X17620" s="118"/>
      <c r="Y17620" s="118"/>
      <c r="Z17620" s="118"/>
      <c r="AA17620" s="118"/>
      <c r="AB17620" s="118"/>
    </row>
    <row r="17621" spans="1:28">
      <c r="A17621" s="113"/>
      <c r="B17621" s="113"/>
      <c r="C17621" s="114"/>
      <c r="D17621" s="115"/>
      <c r="E17621" s="115"/>
      <c r="F17621" s="116"/>
      <c r="G17621" s="116"/>
      <c r="H17621" s="116"/>
      <c r="I17621" s="116"/>
      <c r="J17621" s="117"/>
      <c r="K17621" s="117"/>
      <c r="L17621" s="114"/>
      <c r="M17621" s="114"/>
      <c r="N17621" s="114"/>
      <c r="O17621" s="114"/>
      <c r="P17621" s="118"/>
      <c r="Q17621" s="118"/>
      <c r="R17621" s="118"/>
      <c r="S17621" s="118"/>
      <c r="T17621" s="118"/>
      <c r="U17621" s="118"/>
      <c r="V17621" s="118"/>
      <c r="W17621" s="118"/>
      <c r="X17621" s="118"/>
      <c r="Y17621" s="118"/>
      <c r="Z17621" s="118"/>
      <c r="AA17621" s="118"/>
      <c r="AB17621" s="118"/>
    </row>
    <row r="17622" spans="1:28">
      <c r="A17622" s="113"/>
      <c r="B17622" s="113"/>
      <c r="C17622" s="114"/>
      <c r="D17622" s="115"/>
      <c r="E17622" s="115"/>
      <c r="F17622" s="116"/>
      <c r="G17622" s="116"/>
      <c r="H17622" s="116"/>
      <c r="I17622" s="116"/>
      <c r="J17622" s="117"/>
      <c r="K17622" s="117"/>
      <c r="L17622" s="114"/>
      <c r="M17622" s="114"/>
      <c r="N17622" s="114"/>
      <c r="O17622" s="114"/>
      <c r="P17622" s="118"/>
      <c r="Q17622" s="118"/>
      <c r="R17622" s="118"/>
      <c r="S17622" s="118"/>
      <c r="T17622" s="118"/>
      <c r="U17622" s="118"/>
      <c r="V17622" s="118"/>
      <c r="W17622" s="118"/>
      <c r="X17622" s="118"/>
      <c r="Y17622" s="118"/>
      <c r="Z17622" s="118"/>
      <c r="AA17622" s="118"/>
      <c r="AB17622" s="118"/>
    </row>
    <row r="17623" spans="1:28">
      <c r="A17623" s="113"/>
      <c r="B17623" s="113"/>
      <c r="C17623" s="114"/>
      <c r="D17623" s="115"/>
      <c r="E17623" s="115"/>
      <c r="F17623" s="116"/>
      <c r="G17623" s="116"/>
      <c r="H17623" s="116"/>
      <c r="I17623" s="116"/>
      <c r="J17623" s="117"/>
      <c r="K17623" s="117"/>
      <c r="L17623" s="114"/>
      <c r="M17623" s="114"/>
      <c r="N17623" s="114"/>
      <c r="O17623" s="114"/>
      <c r="P17623" s="118"/>
      <c r="Q17623" s="118"/>
      <c r="R17623" s="118"/>
      <c r="S17623" s="118"/>
      <c r="T17623" s="118"/>
      <c r="U17623" s="118"/>
      <c r="V17623" s="118"/>
      <c r="W17623" s="118"/>
      <c r="X17623" s="118"/>
      <c r="Y17623" s="118"/>
      <c r="Z17623" s="118"/>
      <c r="AA17623" s="118"/>
      <c r="AB17623" s="118"/>
    </row>
    <row r="17624" spans="1:28">
      <c r="A17624" s="113"/>
      <c r="B17624" s="113"/>
      <c r="C17624" s="114"/>
      <c r="D17624" s="115"/>
      <c r="E17624" s="115"/>
      <c r="F17624" s="116"/>
      <c r="G17624" s="116"/>
      <c r="H17624" s="116"/>
      <c r="I17624" s="116"/>
      <c r="J17624" s="117"/>
      <c r="K17624" s="117"/>
      <c r="L17624" s="114"/>
      <c r="M17624" s="114"/>
      <c r="N17624" s="114"/>
      <c r="O17624" s="114"/>
      <c r="P17624" s="118"/>
      <c r="Q17624" s="118"/>
      <c r="R17624" s="118"/>
      <c r="S17624" s="118"/>
      <c r="T17624" s="118"/>
      <c r="U17624" s="118"/>
      <c r="V17624" s="118"/>
      <c r="W17624" s="118"/>
      <c r="X17624" s="118"/>
      <c r="Y17624" s="118"/>
      <c r="Z17624" s="118"/>
      <c r="AA17624" s="118"/>
      <c r="AB17624" s="118"/>
    </row>
    <row r="17625" spans="1:28">
      <c r="A17625" s="113"/>
      <c r="B17625" s="113"/>
      <c r="C17625" s="114"/>
      <c r="D17625" s="115"/>
      <c r="E17625" s="115"/>
      <c r="F17625" s="116"/>
      <c r="G17625" s="116"/>
      <c r="H17625" s="116"/>
      <c r="I17625" s="116"/>
      <c r="J17625" s="117"/>
      <c r="K17625" s="117"/>
      <c r="L17625" s="114"/>
      <c r="M17625" s="114"/>
      <c r="N17625" s="114"/>
      <c r="O17625" s="114"/>
      <c r="P17625" s="118"/>
      <c r="Q17625" s="118"/>
      <c r="R17625" s="118"/>
      <c r="S17625" s="118"/>
      <c r="T17625" s="118"/>
      <c r="U17625" s="118"/>
      <c r="V17625" s="118"/>
      <c r="W17625" s="118"/>
      <c r="X17625" s="118"/>
      <c r="Y17625" s="118"/>
      <c r="Z17625" s="118"/>
      <c r="AA17625" s="118"/>
      <c r="AB17625" s="118"/>
    </row>
    <row r="17626" spans="1:28">
      <c r="A17626" s="113"/>
      <c r="B17626" s="113"/>
      <c r="C17626" s="114"/>
      <c r="D17626" s="115"/>
      <c r="E17626" s="115"/>
      <c r="F17626" s="116"/>
      <c r="G17626" s="116"/>
      <c r="H17626" s="116"/>
      <c r="I17626" s="116"/>
      <c r="J17626" s="117"/>
      <c r="K17626" s="117"/>
      <c r="L17626" s="114"/>
      <c r="M17626" s="114"/>
      <c r="N17626" s="114"/>
      <c r="O17626" s="114"/>
      <c r="P17626" s="118"/>
      <c r="Q17626" s="118"/>
      <c r="R17626" s="118"/>
      <c r="S17626" s="118"/>
      <c r="T17626" s="118"/>
      <c r="U17626" s="118"/>
      <c r="V17626" s="118"/>
      <c r="W17626" s="118"/>
      <c r="X17626" s="118"/>
      <c r="Y17626" s="118"/>
      <c r="Z17626" s="118"/>
      <c r="AA17626" s="118"/>
      <c r="AB17626" s="118"/>
    </row>
    <row r="17627" spans="1:28">
      <c r="A17627" s="113"/>
      <c r="B17627" s="113"/>
      <c r="C17627" s="114"/>
      <c r="D17627" s="115"/>
      <c r="E17627" s="115"/>
      <c r="F17627" s="116"/>
      <c r="G17627" s="116"/>
      <c r="H17627" s="116"/>
      <c r="I17627" s="116"/>
      <c r="J17627" s="117"/>
      <c r="K17627" s="117"/>
      <c r="L17627" s="114"/>
      <c r="M17627" s="114"/>
      <c r="N17627" s="114"/>
      <c r="O17627" s="114"/>
      <c r="P17627" s="118"/>
      <c r="Q17627" s="118"/>
      <c r="R17627" s="118"/>
      <c r="S17627" s="118"/>
      <c r="T17627" s="118"/>
      <c r="U17627" s="118"/>
      <c r="V17627" s="118"/>
      <c r="W17627" s="118"/>
      <c r="X17627" s="118"/>
      <c r="Y17627" s="118"/>
      <c r="Z17627" s="118"/>
      <c r="AA17627" s="118"/>
      <c r="AB17627" s="118"/>
    </row>
    <row r="17628" spans="1:28">
      <c r="A17628" s="113"/>
      <c r="B17628" s="113"/>
      <c r="C17628" s="114"/>
      <c r="D17628" s="115"/>
      <c r="E17628" s="115"/>
      <c r="F17628" s="116"/>
      <c r="G17628" s="116"/>
      <c r="H17628" s="116"/>
      <c r="I17628" s="116"/>
      <c r="J17628" s="117"/>
      <c r="K17628" s="117"/>
      <c r="L17628" s="114"/>
      <c r="M17628" s="114"/>
      <c r="N17628" s="114"/>
      <c r="O17628" s="114"/>
      <c r="P17628" s="118"/>
      <c r="Q17628" s="118"/>
      <c r="R17628" s="118"/>
      <c r="S17628" s="118"/>
      <c r="T17628" s="118"/>
      <c r="U17628" s="118"/>
      <c r="V17628" s="118"/>
      <c r="W17628" s="118"/>
      <c r="X17628" s="118"/>
      <c r="Y17628" s="118"/>
      <c r="Z17628" s="118"/>
      <c r="AA17628" s="118"/>
      <c r="AB17628" s="118"/>
    </row>
    <row r="17629" spans="1:28">
      <c r="A17629" s="113"/>
      <c r="B17629" s="113"/>
      <c r="C17629" s="114"/>
      <c r="D17629" s="115"/>
      <c r="E17629" s="115"/>
      <c r="F17629" s="116"/>
      <c r="G17629" s="116"/>
      <c r="H17629" s="116"/>
      <c r="I17629" s="116"/>
      <c r="J17629" s="117"/>
      <c r="K17629" s="117"/>
      <c r="L17629" s="114"/>
      <c r="M17629" s="114"/>
      <c r="N17629" s="114"/>
      <c r="O17629" s="114"/>
      <c r="P17629" s="118"/>
      <c r="Q17629" s="118"/>
      <c r="R17629" s="118"/>
      <c r="S17629" s="118"/>
      <c r="T17629" s="118"/>
      <c r="U17629" s="118"/>
      <c r="V17629" s="118"/>
      <c r="W17629" s="118"/>
      <c r="X17629" s="118"/>
      <c r="Y17629" s="118"/>
      <c r="Z17629" s="118"/>
      <c r="AA17629" s="118"/>
      <c r="AB17629" s="118"/>
    </row>
    <row r="17630" spans="1:28">
      <c r="A17630" s="113"/>
      <c r="B17630" s="113"/>
      <c r="C17630" s="114"/>
      <c r="D17630" s="115"/>
      <c r="E17630" s="115"/>
      <c r="F17630" s="116"/>
      <c r="G17630" s="116"/>
      <c r="H17630" s="116"/>
      <c r="I17630" s="116"/>
      <c r="J17630" s="117"/>
      <c r="K17630" s="117"/>
      <c r="L17630" s="114"/>
      <c r="M17630" s="114"/>
      <c r="N17630" s="114"/>
      <c r="O17630" s="114"/>
      <c r="P17630" s="118"/>
      <c r="Q17630" s="118"/>
      <c r="R17630" s="118"/>
      <c r="S17630" s="118"/>
      <c r="T17630" s="118"/>
      <c r="U17630" s="118"/>
      <c r="V17630" s="118"/>
      <c r="W17630" s="118"/>
      <c r="X17630" s="118"/>
      <c r="Y17630" s="118"/>
      <c r="Z17630" s="118"/>
      <c r="AA17630" s="118"/>
      <c r="AB17630" s="118"/>
    </row>
    <row r="17631" spans="1:28">
      <c r="A17631" s="113"/>
      <c r="B17631" s="113"/>
      <c r="C17631" s="114"/>
      <c r="D17631" s="115"/>
      <c r="E17631" s="115"/>
      <c r="F17631" s="116"/>
      <c r="G17631" s="116"/>
      <c r="H17631" s="116"/>
      <c r="I17631" s="116"/>
      <c r="J17631" s="117"/>
      <c r="K17631" s="117"/>
      <c r="L17631" s="114"/>
      <c r="M17631" s="114"/>
      <c r="N17631" s="114"/>
      <c r="O17631" s="114"/>
      <c r="P17631" s="118"/>
      <c r="Q17631" s="118"/>
      <c r="R17631" s="118"/>
      <c r="S17631" s="118"/>
      <c r="T17631" s="118"/>
      <c r="U17631" s="118"/>
      <c r="V17631" s="118"/>
      <c r="W17631" s="118"/>
      <c r="X17631" s="118"/>
      <c r="Y17631" s="118"/>
      <c r="Z17631" s="118"/>
      <c r="AA17631" s="118"/>
      <c r="AB17631" s="118"/>
    </row>
    <row r="17632" spans="1:28">
      <c r="A17632" s="113"/>
      <c r="B17632" s="113"/>
      <c r="C17632" s="114"/>
      <c r="D17632" s="115"/>
      <c r="E17632" s="115"/>
      <c r="F17632" s="116"/>
      <c r="G17632" s="116"/>
      <c r="H17632" s="116"/>
      <c r="I17632" s="116"/>
      <c r="J17632" s="117"/>
      <c r="K17632" s="117"/>
      <c r="L17632" s="114"/>
      <c r="M17632" s="114"/>
      <c r="N17632" s="114"/>
      <c r="O17632" s="114"/>
      <c r="P17632" s="118"/>
      <c r="Q17632" s="118"/>
      <c r="R17632" s="118"/>
      <c r="S17632" s="118"/>
      <c r="T17632" s="118"/>
      <c r="U17632" s="118"/>
      <c r="V17632" s="118"/>
      <c r="W17632" s="118"/>
      <c r="X17632" s="118"/>
      <c r="Y17632" s="118"/>
      <c r="Z17632" s="118"/>
      <c r="AA17632" s="118"/>
      <c r="AB17632" s="118"/>
    </row>
    <row r="17633" spans="1:28">
      <c r="A17633" s="113"/>
      <c r="B17633" s="113"/>
      <c r="C17633" s="114"/>
      <c r="D17633" s="115"/>
      <c r="E17633" s="115"/>
      <c r="F17633" s="116"/>
      <c r="G17633" s="116"/>
      <c r="H17633" s="116"/>
      <c r="I17633" s="116"/>
      <c r="J17633" s="117"/>
      <c r="K17633" s="117"/>
      <c r="L17633" s="114"/>
      <c r="M17633" s="114"/>
      <c r="N17633" s="114"/>
      <c r="O17633" s="114"/>
      <c r="P17633" s="118"/>
      <c r="Q17633" s="118"/>
      <c r="R17633" s="118"/>
      <c r="S17633" s="118"/>
      <c r="T17633" s="118"/>
      <c r="U17633" s="118"/>
      <c r="V17633" s="118"/>
      <c r="W17633" s="118"/>
      <c r="X17633" s="118"/>
      <c r="Y17633" s="118"/>
      <c r="Z17633" s="118"/>
      <c r="AA17633" s="118"/>
      <c r="AB17633" s="118"/>
    </row>
    <row r="17634" spans="1:28">
      <c r="A17634" s="113"/>
      <c r="B17634" s="113"/>
      <c r="C17634" s="114"/>
      <c r="D17634" s="115"/>
      <c r="E17634" s="115"/>
      <c r="F17634" s="116"/>
      <c r="G17634" s="116"/>
      <c r="H17634" s="116"/>
      <c r="I17634" s="116"/>
      <c r="J17634" s="117"/>
      <c r="K17634" s="117"/>
      <c r="L17634" s="114"/>
      <c r="M17634" s="114"/>
      <c r="N17634" s="114"/>
      <c r="O17634" s="114"/>
      <c r="P17634" s="118"/>
      <c r="Q17634" s="118"/>
      <c r="R17634" s="118"/>
      <c r="S17634" s="118"/>
      <c r="T17634" s="118"/>
      <c r="U17634" s="118"/>
      <c r="V17634" s="118"/>
      <c r="W17634" s="118"/>
      <c r="X17634" s="118"/>
      <c r="Y17634" s="118"/>
      <c r="Z17634" s="118"/>
      <c r="AA17634" s="118"/>
      <c r="AB17634" s="118"/>
    </row>
    <row r="17635" spans="1:28">
      <c r="A17635" s="113"/>
      <c r="B17635" s="113"/>
      <c r="C17635" s="114"/>
      <c r="D17635" s="115"/>
      <c r="E17635" s="115"/>
      <c r="F17635" s="116"/>
      <c r="G17635" s="116"/>
      <c r="H17635" s="116"/>
      <c r="I17635" s="116"/>
      <c r="J17635" s="117"/>
      <c r="K17635" s="117"/>
      <c r="L17635" s="114"/>
      <c r="M17635" s="114"/>
      <c r="N17635" s="114"/>
      <c r="O17635" s="114"/>
      <c r="P17635" s="118"/>
      <c r="Q17635" s="118"/>
      <c r="R17635" s="118"/>
      <c r="S17635" s="118"/>
      <c r="T17635" s="118"/>
      <c r="U17635" s="118"/>
      <c r="V17635" s="118"/>
      <c r="W17635" s="118"/>
      <c r="X17635" s="118"/>
      <c r="Y17635" s="118"/>
      <c r="Z17635" s="118"/>
      <c r="AA17635" s="118"/>
      <c r="AB17635" s="118"/>
    </row>
    <row r="17636" spans="1:28">
      <c r="A17636" s="113"/>
      <c r="B17636" s="113"/>
      <c r="C17636" s="114"/>
      <c r="D17636" s="115"/>
      <c r="E17636" s="115"/>
      <c r="F17636" s="116"/>
      <c r="G17636" s="116"/>
      <c r="H17636" s="116"/>
      <c r="I17636" s="116"/>
      <c r="J17636" s="117"/>
      <c r="K17636" s="117"/>
      <c r="L17636" s="114"/>
      <c r="M17636" s="114"/>
      <c r="N17636" s="114"/>
      <c r="O17636" s="114"/>
      <c r="P17636" s="118"/>
      <c r="Q17636" s="118"/>
      <c r="R17636" s="118"/>
      <c r="S17636" s="118"/>
      <c r="T17636" s="118"/>
      <c r="U17636" s="118"/>
      <c r="V17636" s="118"/>
      <c r="W17636" s="118"/>
      <c r="X17636" s="118"/>
      <c r="Y17636" s="118"/>
      <c r="Z17636" s="118"/>
      <c r="AA17636" s="118"/>
      <c r="AB17636" s="118"/>
    </row>
    <row r="17637" spans="1:28">
      <c r="A17637" s="113"/>
      <c r="B17637" s="113"/>
      <c r="C17637" s="114"/>
      <c r="D17637" s="115"/>
      <c r="E17637" s="115"/>
      <c r="F17637" s="116"/>
      <c r="G17637" s="116"/>
      <c r="H17637" s="116"/>
      <c r="I17637" s="116"/>
      <c r="J17637" s="117"/>
      <c r="K17637" s="117"/>
      <c r="L17637" s="114"/>
      <c r="M17637" s="114"/>
      <c r="N17637" s="114"/>
      <c r="O17637" s="114"/>
      <c r="P17637" s="118"/>
      <c r="Q17637" s="118"/>
      <c r="R17637" s="118"/>
      <c r="S17637" s="118"/>
      <c r="T17637" s="118"/>
      <c r="U17637" s="118"/>
      <c r="V17637" s="118"/>
      <c r="W17637" s="118"/>
      <c r="X17637" s="118"/>
      <c r="Y17637" s="118"/>
      <c r="Z17637" s="118"/>
      <c r="AA17637" s="118"/>
      <c r="AB17637" s="118"/>
    </row>
    <row r="17638" spans="1:28">
      <c r="A17638" s="113"/>
      <c r="B17638" s="113"/>
      <c r="C17638" s="114"/>
      <c r="D17638" s="115"/>
      <c r="E17638" s="115"/>
      <c r="F17638" s="116"/>
      <c r="G17638" s="116"/>
      <c r="H17638" s="116"/>
      <c r="I17638" s="116"/>
      <c r="J17638" s="117"/>
      <c r="K17638" s="117"/>
      <c r="L17638" s="114"/>
      <c r="M17638" s="114"/>
      <c r="N17638" s="114"/>
      <c r="O17638" s="114"/>
      <c r="P17638" s="118"/>
      <c r="Q17638" s="118"/>
      <c r="R17638" s="118"/>
      <c r="S17638" s="118"/>
      <c r="T17638" s="118"/>
      <c r="U17638" s="118"/>
      <c r="V17638" s="118"/>
      <c r="W17638" s="118"/>
      <c r="X17638" s="118"/>
      <c r="Y17638" s="118"/>
      <c r="Z17638" s="118"/>
      <c r="AA17638" s="118"/>
      <c r="AB17638" s="118"/>
    </row>
    <row r="17639" spans="1:28">
      <c r="A17639" s="113"/>
      <c r="B17639" s="113"/>
      <c r="C17639" s="114"/>
      <c r="D17639" s="115"/>
      <c r="E17639" s="115"/>
      <c r="F17639" s="116"/>
      <c r="G17639" s="116"/>
      <c r="H17639" s="116"/>
      <c r="I17639" s="116"/>
      <c r="J17639" s="117"/>
      <c r="K17639" s="117"/>
      <c r="L17639" s="114"/>
      <c r="M17639" s="114"/>
      <c r="N17639" s="114"/>
      <c r="O17639" s="114"/>
      <c r="P17639" s="118"/>
      <c r="Q17639" s="118"/>
      <c r="R17639" s="118"/>
      <c r="S17639" s="118"/>
      <c r="T17639" s="118"/>
      <c r="U17639" s="118"/>
      <c r="V17639" s="118"/>
      <c r="W17639" s="118"/>
      <c r="X17639" s="118"/>
      <c r="Y17639" s="118"/>
      <c r="Z17639" s="118"/>
      <c r="AA17639" s="118"/>
      <c r="AB17639" s="118"/>
    </row>
    <row r="17640" spans="1:28">
      <c r="A17640" s="113"/>
      <c r="B17640" s="113"/>
      <c r="C17640" s="114"/>
      <c r="D17640" s="115"/>
      <c r="E17640" s="115"/>
      <c r="F17640" s="116"/>
      <c r="G17640" s="116"/>
      <c r="H17640" s="116"/>
      <c r="I17640" s="116"/>
      <c r="J17640" s="117"/>
      <c r="K17640" s="117"/>
      <c r="L17640" s="114"/>
      <c r="M17640" s="114"/>
      <c r="N17640" s="114"/>
      <c r="O17640" s="114"/>
      <c r="P17640" s="118"/>
      <c r="Q17640" s="118"/>
      <c r="R17640" s="118"/>
      <c r="S17640" s="118"/>
      <c r="T17640" s="118"/>
      <c r="U17640" s="118"/>
      <c r="V17640" s="118"/>
      <c r="W17640" s="118"/>
      <c r="X17640" s="118"/>
      <c r="Y17640" s="118"/>
      <c r="Z17640" s="118"/>
      <c r="AA17640" s="118"/>
      <c r="AB17640" s="118"/>
    </row>
    <row r="17641" spans="1:28">
      <c r="A17641" s="113"/>
      <c r="B17641" s="113"/>
      <c r="C17641" s="114"/>
      <c r="D17641" s="115"/>
      <c r="E17641" s="115"/>
      <c r="F17641" s="116"/>
      <c r="G17641" s="116"/>
      <c r="H17641" s="116"/>
      <c r="I17641" s="116"/>
      <c r="J17641" s="117"/>
      <c r="K17641" s="117"/>
      <c r="L17641" s="114"/>
      <c r="M17641" s="114"/>
      <c r="N17641" s="114"/>
      <c r="O17641" s="114"/>
      <c r="P17641" s="118"/>
      <c r="Q17641" s="118"/>
      <c r="R17641" s="118"/>
      <c r="S17641" s="118"/>
      <c r="T17641" s="118"/>
      <c r="U17641" s="118"/>
      <c r="V17641" s="118"/>
      <c r="W17641" s="118"/>
      <c r="X17641" s="118"/>
      <c r="Y17641" s="118"/>
      <c r="Z17641" s="118"/>
      <c r="AA17641" s="118"/>
      <c r="AB17641" s="118"/>
    </row>
    <row r="17642" spans="1:28">
      <c r="A17642" s="113"/>
      <c r="B17642" s="113"/>
      <c r="C17642" s="114"/>
      <c r="D17642" s="115"/>
      <c r="E17642" s="115"/>
      <c r="F17642" s="116"/>
      <c r="G17642" s="116"/>
      <c r="H17642" s="116"/>
      <c r="I17642" s="116"/>
      <c r="J17642" s="117"/>
      <c r="K17642" s="117"/>
      <c r="L17642" s="114"/>
      <c r="M17642" s="114"/>
      <c r="N17642" s="114"/>
      <c r="O17642" s="114"/>
      <c r="P17642" s="118"/>
      <c r="Q17642" s="118"/>
      <c r="R17642" s="118"/>
      <c r="S17642" s="118"/>
      <c r="T17642" s="118"/>
      <c r="U17642" s="118"/>
      <c r="V17642" s="118"/>
      <c r="W17642" s="118"/>
      <c r="X17642" s="118"/>
      <c r="Y17642" s="118"/>
      <c r="Z17642" s="118"/>
      <c r="AA17642" s="118"/>
      <c r="AB17642" s="118"/>
    </row>
    <row r="17643" spans="1:28">
      <c r="A17643" s="113"/>
      <c r="B17643" s="113"/>
      <c r="C17643" s="114"/>
      <c r="D17643" s="115"/>
      <c r="E17643" s="115"/>
      <c r="F17643" s="116"/>
      <c r="G17643" s="116"/>
      <c r="H17643" s="116"/>
      <c r="I17643" s="116"/>
      <c r="J17643" s="117"/>
      <c r="K17643" s="117"/>
      <c r="L17643" s="114"/>
      <c r="M17643" s="114"/>
      <c r="N17643" s="114"/>
      <c r="O17643" s="114"/>
      <c r="P17643" s="118"/>
      <c r="Q17643" s="118"/>
      <c r="R17643" s="118"/>
      <c r="S17643" s="118"/>
      <c r="T17643" s="118"/>
      <c r="U17643" s="118"/>
      <c r="V17643" s="118"/>
      <c r="W17643" s="118"/>
      <c r="X17643" s="118"/>
      <c r="Y17643" s="118"/>
      <c r="Z17643" s="118"/>
      <c r="AA17643" s="118"/>
      <c r="AB17643" s="118"/>
    </row>
    <row r="17644" spans="1:28">
      <c r="A17644" s="113"/>
      <c r="B17644" s="113"/>
      <c r="C17644" s="114"/>
      <c r="D17644" s="115"/>
      <c r="E17644" s="115"/>
      <c r="F17644" s="116"/>
      <c r="G17644" s="116"/>
      <c r="H17644" s="116"/>
      <c r="I17644" s="116"/>
      <c r="J17644" s="117"/>
      <c r="K17644" s="117"/>
      <c r="L17644" s="114"/>
      <c r="M17644" s="114"/>
      <c r="N17644" s="114"/>
      <c r="O17644" s="114"/>
      <c r="P17644" s="118"/>
      <c r="Q17644" s="118"/>
      <c r="R17644" s="118"/>
      <c r="S17644" s="118"/>
      <c r="T17644" s="118"/>
      <c r="U17644" s="118"/>
      <c r="V17644" s="118"/>
      <c r="W17644" s="118"/>
      <c r="X17644" s="118"/>
      <c r="Y17644" s="118"/>
      <c r="Z17644" s="118"/>
      <c r="AA17644" s="118"/>
      <c r="AB17644" s="118"/>
    </row>
    <row r="17645" spans="1:28">
      <c r="A17645" s="113"/>
      <c r="B17645" s="113"/>
      <c r="C17645" s="114"/>
      <c r="D17645" s="115"/>
      <c r="E17645" s="115"/>
      <c r="F17645" s="116"/>
      <c r="G17645" s="116"/>
      <c r="H17645" s="116"/>
      <c r="I17645" s="116"/>
      <c r="J17645" s="117"/>
      <c r="K17645" s="117"/>
      <c r="L17645" s="114"/>
      <c r="M17645" s="114"/>
      <c r="N17645" s="114"/>
      <c r="O17645" s="114"/>
      <c r="P17645" s="118"/>
      <c r="Q17645" s="118"/>
      <c r="R17645" s="118"/>
      <c r="S17645" s="118"/>
      <c r="T17645" s="118"/>
      <c r="U17645" s="118"/>
      <c r="V17645" s="118"/>
      <c r="W17645" s="118"/>
      <c r="X17645" s="118"/>
      <c r="Y17645" s="118"/>
      <c r="Z17645" s="118"/>
      <c r="AA17645" s="118"/>
      <c r="AB17645" s="118"/>
    </row>
    <row r="17646" spans="1:28">
      <c r="A17646" s="113"/>
      <c r="B17646" s="113"/>
      <c r="C17646" s="114"/>
      <c r="D17646" s="115"/>
      <c r="E17646" s="115"/>
      <c r="F17646" s="116"/>
      <c r="G17646" s="116"/>
      <c r="H17646" s="116"/>
      <c r="I17646" s="116"/>
      <c r="J17646" s="117"/>
      <c r="K17646" s="117"/>
      <c r="L17646" s="114"/>
      <c r="M17646" s="114"/>
      <c r="N17646" s="114"/>
      <c r="O17646" s="114"/>
      <c r="P17646" s="118"/>
      <c r="Q17646" s="118"/>
      <c r="R17646" s="118"/>
      <c r="S17646" s="118"/>
      <c r="T17646" s="118"/>
      <c r="U17646" s="118"/>
      <c r="V17646" s="118"/>
      <c r="W17646" s="118"/>
      <c r="X17646" s="118"/>
      <c r="Y17646" s="118"/>
      <c r="Z17646" s="118"/>
      <c r="AA17646" s="118"/>
      <c r="AB17646" s="118"/>
    </row>
    <row r="17647" spans="1:28">
      <c r="A17647" s="113"/>
      <c r="B17647" s="113"/>
      <c r="C17647" s="114"/>
      <c r="D17647" s="115"/>
      <c r="E17647" s="115"/>
      <c r="F17647" s="116"/>
      <c r="G17647" s="116"/>
      <c r="H17647" s="116"/>
      <c r="I17647" s="116"/>
      <c r="J17647" s="117"/>
      <c r="K17647" s="117"/>
      <c r="L17647" s="114"/>
      <c r="M17647" s="114"/>
      <c r="N17647" s="114"/>
      <c r="O17647" s="114"/>
      <c r="P17647" s="118"/>
      <c r="Q17647" s="118"/>
      <c r="R17647" s="118"/>
      <c r="S17647" s="118"/>
      <c r="T17647" s="118"/>
      <c r="U17647" s="118"/>
      <c r="V17647" s="118"/>
      <c r="W17647" s="118"/>
      <c r="X17647" s="118"/>
      <c r="Y17647" s="118"/>
      <c r="Z17647" s="118"/>
      <c r="AA17647" s="118"/>
      <c r="AB17647" s="118"/>
    </row>
    <row r="17648" spans="1:28">
      <c r="A17648" s="113"/>
      <c r="B17648" s="113"/>
      <c r="C17648" s="114"/>
      <c r="D17648" s="115"/>
      <c r="E17648" s="115"/>
      <c r="F17648" s="116"/>
      <c r="G17648" s="116"/>
      <c r="H17648" s="116"/>
      <c r="I17648" s="116"/>
      <c r="J17648" s="117"/>
      <c r="K17648" s="117"/>
      <c r="L17648" s="114"/>
      <c r="M17648" s="114"/>
      <c r="N17648" s="114"/>
      <c r="O17648" s="114"/>
      <c r="P17648" s="118"/>
      <c r="Q17648" s="118"/>
      <c r="R17648" s="118"/>
      <c r="S17648" s="118"/>
      <c r="T17648" s="118"/>
      <c r="U17648" s="118"/>
      <c r="V17648" s="118"/>
      <c r="W17648" s="118"/>
      <c r="X17648" s="118"/>
      <c r="Y17648" s="118"/>
      <c r="Z17648" s="118"/>
      <c r="AA17648" s="118"/>
      <c r="AB17648" s="118"/>
    </row>
    <row r="17649" spans="1:28">
      <c r="A17649" s="113"/>
      <c r="B17649" s="113"/>
      <c r="C17649" s="114"/>
      <c r="D17649" s="115"/>
      <c r="E17649" s="115"/>
      <c r="F17649" s="116"/>
      <c r="G17649" s="116"/>
      <c r="H17649" s="116"/>
      <c r="I17649" s="116"/>
      <c r="J17649" s="117"/>
      <c r="K17649" s="117"/>
      <c r="L17649" s="114"/>
      <c r="M17649" s="114"/>
      <c r="N17649" s="114"/>
      <c r="O17649" s="114"/>
      <c r="P17649" s="118"/>
      <c r="Q17649" s="118"/>
      <c r="R17649" s="118"/>
      <c r="S17649" s="118"/>
      <c r="T17649" s="118"/>
      <c r="U17649" s="118"/>
      <c r="V17649" s="118"/>
      <c r="W17649" s="118"/>
      <c r="X17649" s="118"/>
      <c r="Y17649" s="118"/>
      <c r="Z17649" s="118"/>
      <c r="AA17649" s="118"/>
      <c r="AB17649" s="118"/>
    </row>
    <row r="17650" spans="1:28">
      <c r="A17650" s="113"/>
      <c r="B17650" s="113"/>
      <c r="C17650" s="114"/>
      <c r="D17650" s="115"/>
      <c r="E17650" s="115"/>
      <c r="F17650" s="116"/>
      <c r="G17650" s="116"/>
      <c r="H17650" s="116"/>
      <c r="I17650" s="116"/>
      <c r="J17650" s="117"/>
      <c r="K17650" s="117"/>
      <c r="L17650" s="114"/>
      <c r="M17650" s="114"/>
      <c r="N17650" s="114"/>
      <c r="O17650" s="114"/>
      <c r="P17650" s="118"/>
      <c r="Q17650" s="118"/>
      <c r="R17650" s="118"/>
      <c r="S17650" s="118"/>
      <c r="T17650" s="118"/>
      <c r="U17650" s="118"/>
      <c r="V17650" s="118"/>
      <c r="W17650" s="118"/>
      <c r="X17650" s="118"/>
      <c r="Y17650" s="118"/>
      <c r="Z17650" s="118"/>
      <c r="AA17650" s="118"/>
      <c r="AB17650" s="118"/>
    </row>
    <row r="17651" spans="1:28">
      <c r="A17651" s="113"/>
      <c r="B17651" s="113"/>
      <c r="C17651" s="114"/>
      <c r="D17651" s="115"/>
      <c r="E17651" s="115"/>
      <c r="F17651" s="116"/>
      <c r="G17651" s="116"/>
      <c r="H17651" s="116"/>
      <c r="I17651" s="116"/>
      <c r="J17651" s="117"/>
      <c r="K17651" s="117"/>
      <c r="L17651" s="114"/>
      <c r="M17651" s="114"/>
      <c r="N17651" s="114"/>
      <c r="O17651" s="114"/>
      <c r="P17651" s="118"/>
      <c r="Q17651" s="118"/>
      <c r="R17651" s="118"/>
      <c r="S17651" s="118"/>
      <c r="T17651" s="118"/>
      <c r="U17651" s="118"/>
      <c r="V17651" s="118"/>
      <c r="W17651" s="118"/>
      <c r="X17651" s="118"/>
      <c r="Y17651" s="118"/>
      <c r="Z17651" s="118"/>
      <c r="AA17651" s="118"/>
      <c r="AB17651" s="118"/>
    </row>
    <row r="17652" spans="1:28">
      <c r="A17652" s="113"/>
      <c r="B17652" s="113"/>
      <c r="C17652" s="114"/>
      <c r="D17652" s="115"/>
      <c r="E17652" s="115"/>
      <c r="F17652" s="116"/>
      <c r="G17652" s="116"/>
      <c r="H17652" s="116"/>
      <c r="I17652" s="116"/>
      <c r="J17652" s="117"/>
      <c r="K17652" s="117"/>
      <c r="L17652" s="114"/>
      <c r="M17652" s="114"/>
      <c r="N17652" s="114"/>
      <c r="O17652" s="114"/>
      <c r="P17652" s="118"/>
      <c r="Q17652" s="118"/>
      <c r="R17652" s="118"/>
      <c r="S17652" s="118"/>
      <c r="T17652" s="118"/>
      <c r="U17652" s="118"/>
      <c r="V17652" s="118"/>
      <c r="W17652" s="118"/>
      <c r="X17652" s="118"/>
      <c r="Y17652" s="118"/>
      <c r="Z17652" s="118"/>
      <c r="AA17652" s="118"/>
      <c r="AB17652" s="118"/>
    </row>
    <row r="17653" spans="1:28">
      <c r="A17653" s="113"/>
      <c r="B17653" s="113"/>
      <c r="C17653" s="114"/>
      <c r="D17653" s="115"/>
      <c r="E17653" s="115"/>
      <c r="F17653" s="116"/>
      <c r="G17653" s="116"/>
      <c r="H17653" s="116"/>
      <c r="I17653" s="116"/>
      <c r="J17653" s="117"/>
      <c r="K17653" s="117"/>
      <c r="L17653" s="114"/>
      <c r="M17653" s="114"/>
      <c r="N17653" s="114"/>
      <c r="O17653" s="114"/>
      <c r="P17653" s="118"/>
      <c r="Q17653" s="118"/>
      <c r="R17653" s="118"/>
      <c r="S17653" s="118"/>
      <c r="T17653" s="118"/>
      <c r="U17653" s="118"/>
      <c r="V17653" s="118"/>
      <c r="W17653" s="118"/>
      <c r="X17653" s="118"/>
      <c r="Y17653" s="118"/>
      <c r="Z17653" s="118"/>
      <c r="AA17653" s="118"/>
      <c r="AB17653" s="118"/>
    </row>
    <row r="17654" spans="1:28">
      <c r="A17654" s="113"/>
      <c r="B17654" s="113"/>
      <c r="C17654" s="114"/>
      <c r="D17654" s="115"/>
      <c r="E17654" s="115"/>
      <c r="F17654" s="116"/>
      <c r="G17654" s="116"/>
      <c r="H17654" s="116"/>
      <c r="I17654" s="116"/>
      <c r="J17654" s="117"/>
      <c r="K17654" s="117"/>
      <c r="L17654" s="114"/>
      <c r="M17654" s="114"/>
      <c r="N17654" s="114"/>
      <c r="O17654" s="114"/>
      <c r="P17654" s="118"/>
      <c r="Q17654" s="118"/>
      <c r="R17654" s="118"/>
      <c r="S17654" s="118"/>
      <c r="T17654" s="118"/>
      <c r="U17654" s="118"/>
      <c r="V17654" s="118"/>
      <c r="W17654" s="118"/>
      <c r="X17654" s="118"/>
      <c r="Y17654" s="118"/>
      <c r="Z17654" s="118"/>
      <c r="AA17654" s="118"/>
      <c r="AB17654" s="118"/>
    </row>
    <row r="17655" spans="1:28">
      <c r="A17655" s="113"/>
      <c r="B17655" s="113"/>
      <c r="C17655" s="114"/>
      <c r="D17655" s="115"/>
      <c r="E17655" s="115"/>
      <c r="F17655" s="116"/>
      <c r="G17655" s="116"/>
      <c r="H17655" s="116"/>
      <c r="I17655" s="116"/>
      <c r="J17655" s="117"/>
      <c r="K17655" s="117"/>
      <c r="L17655" s="114"/>
      <c r="M17655" s="114"/>
      <c r="N17655" s="114"/>
      <c r="O17655" s="114"/>
      <c r="P17655" s="118"/>
      <c r="Q17655" s="118"/>
      <c r="R17655" s="118"/>
      <c r="S17655" s="118"/>
      <c r="T17655" s="118"/>
      <c r="U17655" s="118"/>
      <c r="V17655" s="118"/>
      <c r="W17655" s="118"/>
      <c r="X17655" s="118"/>
      <c r="Y17655" s="118"/>
      <c r="Z17655" s="118"/>
      <c r="AA17655" s="118"/>
      <c r="AB17655" s="118"/>
    </row>
    <row r="17656" spans="1:28">
      <c r="A17656" s="113"/>
      <c r="B17656" s="113"/>
      <c r="C17656" s="114"/>
      <c r="D17656" s="115"/>
      <c r="E17656" s="115"/>
      <c r="F17656" s="116"/>
      <c r="G17656" s="116"/>
      <c r="H17656" s="116"/>
      <c r="I17656" s="116"/>
      <c r="J17656" s="117"/>
      <c r="K17656" s="117"/>
      <c r="L17656" s="114"/>
      <c r="M17656" s="114"/>
      <c r="N17656" s="114"/>
      <c r="O17656" s="114"/>
      <c r="P17656" s="118"/>
      <c r="Q17656" s="118"/>
      <c r="R17656" s="118"/>
      <c r="S17656" s="118"/>
      <c r="T17656" s="118"/>
      <c r="U17656" s="118"/>
      <c r="V17656" s="118"/>
      <c r="W17656" s="118"/>
      <c r="X17656" s="118"/>
      <c r="Y17656" s="118"/>
      <c r="Z17656" s="118"/>
      <c r="AA17656" s="118"/>
      <c r="AB17656" s="118"/>
    </row>
    <row r="17657" spans="1:28">
      <c r="A17657" s="113"/>
      <c r="B17657" s="113"/>
      <c r="C17657" s="114"/>
      <c r="D17657" s="115"/>
      <c r="E17657" s="115"/>
      <c r="F17657" s="116"/>
      <c r="G17657" s="116"/>
      <c r="H17657" s="116"/>
      <c r="I17657" s="116"/>
      <c r="J17657" s="117"/>
      <c r="K17657" s="117"/>
      <c r="L17657" s="114"/>
      <c r="M17657" s="114"/>
      <c r="N17657" s="114"/>
      <c r="O17657" s="114"/>
      <c r="P17657" s="118"/>
      <c r="Q17657" s="118"/>
      <c r="R17657" s="118"/>
      <c r="S17657" s="118"/>
      <c r="T17657" s="118"/>
      <c r="U17657" s="118"/>
      <c r="V17657" s="118"/>
      <c r="W17657" s="118"/>
      <c r="X17657" s="118"/>
      <c r="Y17657" s="118"/>
      <c r="Z17657" s="118"/>
      <c r="AA17657" s="118"/>
      <c r="AB17657" s="118"/>
    </row>
    <row r="17658" spans="1:28">
      <c r="A17658" s="113"/>
      <c r="B17658" s="113"/>
      <c r="C17658" s="114"/>
      <c r="D17658" s="115"/>
      <c r="E17658" s="115"/>
      <c r="F17658" s="116"/>
      <c r="G17658" s="116"/>
      <c r="H17658" s="116"/>
      <c r="I17658" s="116"/>
      <c r="J17658" s="117"/>
      <c r="K17658" s="117"/>
      <c r="L17658" s="114"/>
      <c r="M17658" s="114"/>
      <c r="N17658" s="114"/>
      <c r="O17658" s="114"/>
      <c r="P17658" s="118"/>
      <c r="Q17658" s="118"/>
      <c r="R17658" s="118"/>
      <c r="S17658" s="118"/>
      <c r="T17658" s="118"/>
      <c r="U17658" s="118"/>
      <c r="V17658" s="118"/>
      <c r="W17658" s="118"/>
      <c r="X17658" s="118"/>
      <c r="Y17658" s="118"/>
      <c r="Z17658" s="118"/>
      <c r="AA17658" s="118"/>
      <c r="AB17658" s="118"/>
    </row>
    <row r="17659" spans="1:28">
      <c r="A17659" s="113"/>
      <c r="B17659" s="113"/>
      <c r="C17659" s="114"/>
      <c r="D17659" s="115"/>
      <c r="E17659" s="115"/>
      <c r="F17659" s="116"/>
      <c r="G17659" s="116"/>
      <c r="H17659" s="116"/>
      <c r="I17659" s="116"/>
      <c r="J17659" s="117"/>
      <c r="K17659" s="117"/>
      <c r="L17659" s="114"/>
      <c r="M17659" s="114"/>
      <c r="N17659" s="114"/>
      <c r="O17659" s="114"/>
      <c r="P17659" s="118"/>
      <c r="Q17659" s="118"/>
      <c r="R17659" s="118"/>
      <c r="S17659" s="118"/>
      <c r="T17659" s="118"/>
      <c r="U17659" s="118"/>
      <c r="V17659" s="118"/>
      <c r="W17659" s="118"/>
      <c r="X17659" s="118"/>
      <c r="Y17659" s="118"/>
      <c r="Z17659" s="118"/>
      <c r="AA17659" s="118"/>
      <c r="AB17659" s="118"/>
    </row>
    <row r="17660" spans="1:28">
      <c r="A17660" s="113"/>
      <c r="B17660" s="113"/>
      <c r="C17660" s="114"/>
      <c r="D17660" s="115"/>
      <c r="E17660" s="115"/>
      <c r="F17660" s="116"/>
      <c r="G17660" s="116"/>
      <c r="H17660" s="116"/>
      <c r="I17660" s="116"/>
      <c r="J17660" s="117"/>
      <c r="K17660" s="117"/>
      <c r="L17660" s="114"/>
      <c r="M17660" s="114"/>
      <c r="N17660" s="114"/>
      <c r="O17660" s="114"/>
      <c r="P17660" s="118"/>
      <c r="Q17660" s="118"/>
      <c r="R17660" s="118"/>
      <c r="S17660" s="118"/>
      <c r="T17660" s="118"/>
      <c r="U17660" s="118"/>
      <c r="V17660" s="118"/>
      <c r="W17660" s="118"/>
      <c r="X17660" s="118"/>
      <c r="Y17660" s="118"/>
      <c r="Z17660" s="118"/>
      <c r="AA17660" s="118"/>
      <c r="AB17660" s="118"/>
    </row>
    <row r="17661" spans="1:28">
      <c r="A17661" s="113"/>
      <c r="B17661" s="113"/>
      <c r="C17661" s="114"/>
      <c r="D17661" s="115"/>
      <c r="E17661" s="115"/>
      <c r="F17661" s="116"/>
      <c r="G17661" s="116"/>
      <c r="H17661" s="116"/>
      <c r="I17661" s="116"/>
      <c r="J17661" s="117"/>
      <c r="K17661" s="117"/>
      <c r="L17661" s="114"/>
      <c r="M17661" s="114"/>
      <c r="N17661" s="114"/>
      <c r="O17661" s="114"/>
      <c r="P17661" s="118"/>
      <c r="Q17661" s="118"/>
      <c r="R17661" s="118"/>
      <c r="S17661" s="118"/>
      <c r="T17661" s="118"/>
      <c r="U17661" s="118"/>
      <c r="V17661" s="118"/>
      <c r="W17661" s="118"/>
      <c r="X17661" s="118"/>
      <c r="Y17661" s="118"/>
      <c r="Z17661" s="118"/>
      <c r="AA17661" s="118"/>
      <c r="AB17661" s="118"/>
    </row>
    <row r="17662" spans="1:28">
      <c r="A17662" s="113"/>
      <c r="B17662" s="113"/>
      <c r="C17662" s="114"/>
      <c r="D17662" s="115"/>
      <c r="E17662" s="115"/>
      <c r="F17662" s="116"/>
      <c r="G17662" s="116"/>
      <c r="H17662" s="116"/>
      <c r="I17662" s="116"/>
      <c r="J17662" s="117"/>
      <c r="K17662" s="117"/>
      <c r="L17662" s="114"/>
      <c r="M17662" s="114"/>
      <c r="N17662" s="114"/>
      <c r="O17662" s="114"/>
      <c r="P17662" s="118"/>
      <c r="Q17662" s="118"/>
      <c r="R17662" s="118"/>
      <c r="S17662" s="118"/>
      <c r="T17662" s="118"/>
      <c r="U17662" s="118"/>
      <c r="V17662" s="118"/>
      <c r="W17662" s="118"/>
      <c r="X17662" s="118"/>
      <c r="Y17662" s="118"/>
      <c r="Z17662" s="118"/>
      <c r="AA17662" s="118"/>
      <c r="AB17662" s="118"/>
    </row>
    <row r="17663" spans="1:28">
      <c r="A17663" s="113"/>
      <c r="B17663" s="113"/>
      <c r="C17663" s="114"/>
      <c r="D17663" s="115"/>
      <c r="E17663" s="115"/>
      <c r="F17663" s="116"/>
      <c r="G17663" s="116"/>
      <c r="H17663" s="116"/>
      <c r="I17663" s="116"/>
      <c r="J17663" s="117"/>
      <c r="K17663" s="117"/>
      <c r="L17663" s="114"/>
      <c r="M17663" s="114"/>
      <c r="N17663" s="114"/>
      <c r="O17663" s="114"/>
      <c r="P17663" s="118"/>
      <c r="Q17663" s="118"/>
      <c r="R17663" s="118"/>
      <c r="S17663" s="118"/>
      <c r="T17663" s="118"/>
      <c r="U17663" s="118"/>
      <c r="V17663" s="118"/>
      <c r="W17663" s="118"/>
      <c r="X17663" s="118"/>
      <c r="Y17663" s="118"/>
      <c r="Z17663" s="118"/>
      <c r="AA17663" s="118"/>
      <c r="AB17663" s="118"/>
    </row>
    <row r="17664" spans="1:28">
      <c r="A17664" s="113"/>
      <c r="B17664" s="113"/>
      <c r="C17664" s="114"/>
      <c r="D17664" s="115"/>
      <c r="E17664" s="115"/>
      <c r="F17664" s="116"/>
      <c r="G17664" s="116"/>
      <c r="H17664" s="116"/>
      <c r="I17664" s="116"/>
      <c r="J17664" s="117"/>
      <c r="K17664" s="117"/>
      <c r="L17664" s="114"/>
      <c r="M17664" s="114"/>
      <c r="N17664" s="114"/>
      <c r="O17664" s="114"/>
      <c r="P17664" s="118"/>
      <c r="Q17664" s="118"/>
      <c r="R17664" s="118"/>
      <c r="S17664" s="118"/>
      <c r="T17664" s="118"/>
      <c r="U17664" s="118"/>
      <c r="V17664" s="118"/>
      <c r="W17664" s="118"/>
      <c r="X17664" s="118"/>
      <c r="Y17664" s="118"/>
      <c r="Z17664" s="118"/>
      <c r="AA17664" s="118"/>
      <c r="AB17664" s="118"/>
    </row>
    <row r="17665" spans="1:28">
      <c r="A17665" s="113"/>
      <c r="B17665" s="113"/>
      <c r="C17665" s="114"/>
      <c r="D17665" s="115"/>
      <c r="E17665" s="115"/>
      <c r="F17665" s="116"/>
      <c r="G17665" s="116"/>
      <c r="H17665" s="116"/>
      <c r="I17665" s="116"/>
      <c r="J17665" s="117"/>
      <c r="K17665" s="117"/>
      <c r="L17665" s="114"/>
      <c r="M17665" s="114"/>
      <c r="N17665" s="114"/>
      <c r="O17665" s="114"/>
      <c r="P17665" s="118"/>
      <c r="Q17665" s="118"/>
      <c r="R17665" s="118"/>
      <c r="S17665" s="118"/>
      <c r="T17665" s="118"/>
      <c r="U17665" s="118"/>
      <c r="V17665" s="118"/>
      <c r="W17665" s="118"/>
      <c r="X17665" s="118"/>
      <c r="Y17665" s="118"/>
      <c r="Z17665" s="118"/>
      <c r="AA17665" s="118"/>
      <c r="AB17665" s="118"/>
    </row>
    <row r="17666" spans="1:28">
      <c r="A17666" s="113"/>
      <c r="B17666" s="113"/>
      <c r="C17666" s="114"/>
      <c r="D17666" s="115"/>
      <c r="E17666" s="115"/>
      <c r="F17666" s="116"/>
      <c r="G17666" s="116"/>
      <c r="H17666" s="116"/>
      <c r="I17666" s="116"/>
      <c r="J17666" s="117"/>
      <c r="K17666" s="117"/>
      <c r="L17666" s="114"/>
      <c r="M17666" s="114"/>
      <c r="N17666" s="114"/>
      <c r="O17666" s="114"/>
      <c r="P17666" s="118"/>
      <c r="Q17666" s="118"/>
      <c r="R17666" s="118"/>
      <c r="S17666" s="118"/>
      <c r="T17666" s="118"/>
      <c r="U17666" s="118"/>
      <c r="V17666" s="118"/>
      <c r="W17666" s="118"/>
      <c r="X17666" s="118"/>
      <c r="Y17666" s="118"/>
      <c r="Z17666" s="118"/>
      <c r="AA17666" s="118"/>
      <c r="AB17666" s="118"/>
    </row>
    <row r="17667" spans="1:28">
      <c r="A17667" s="113"/>
      <c r="B17667" s="113"/>
      <c r="C17667" s="114"/>
      <c r="D17667" s="115"/>
      <c r="E17667" s="115"/>
      <c r="F17667" s="116"/>
      <c r="G17667" s="116"/>
      <c r="H17667" s="116"/>
      <c r="I17667" s="116"/>
      <c r="J17667" s="117"/>
      <c r="K17667" s="117"/>
      <c r="L17667" s="114"/>
      <c r="M17667" s="114"/>
      <c r="N17667" s="114"/>
      <c r="O17667" s="114"/>
      <c r="P17667" s="118"/>
      <c r="Q17667" s="118"/>
      <c r="R17667" s="118"/>
      <c r="S17667" s="118"/>
      <c r="T17667" s="118"/>
      <c r="U17667" s="118"/>
      <c r="V17667" s="118"/>
      <c r="W17667" s="118"/>
      <c r="X17667" s="118"/>
      <c r="Y17667" s="118"/>
      <c r="Z17667" s="118"/>
      <c r="AA17667" s="118"/>
      <c r="AB17667" s="118"/>
    </row>
    <row r="17668" spans="1:28">
      <c r="A17668" s="113"/>
      <c r="B17668" s="113"/>
      <c r="C17668" s="114"/>
      <c r="D17668" s="115"/>
      <c r="E17668" s="115"/>
      <c r="F17668" s="116"/>
      <c r="G17668" s="116"/>
      <c r="H17668" s="116"/>
      <c r="I17668" s="116"/>
      <c r="J17668" s="117"/>
      <c r="K17668" s="117"/>
      <c r="L17668" s="114"/>
      <c r="M17668" s="114"/>
      <c r="N17668" s="114"/>
      <c r="O17668" s="114"/>
      <c r="P17668" s="118"/>
      <c r="Q17668" s="118"/>
      <c r="R17668" s="118"/>
      <c r="S17668" s="118"/>
      <c r="T17668" s="118"/>
      <c r="U17668" s="118"/>
      <c r="V17668" s="118"/>
      <c r="W17668" s="118"/>
      <c r="X17668" s="118"/>
      <c r="Y17668" s="118"/>
      <c r="Z17668" s="118"/>
      <c r="AA17668" s="118"/>
      <c r="AB17668" s="118"/>
    </row>
    <row r="17669" spans="1:28">
      <c r="A17669" s="113"/>
      <c r="B17669" s="113"/>
      <c r="C17669" s="114"/>
      <c r="D17669" s="115"/>
      <c r="E17669" s="115"/>
      <c r="F17669" s="116"/>
      <c r="G17669" s="116"/>
      <c r="H17669" s="116"/>
      <c r="I17669" s="116"/>
      <c r="J17669" s="117"/>
      <c r="K17669" s="117"/>
      <c r="L17669" s="114"/>
      <c r="M17669" s="114"/>
      <c r="N17669" s="114"/>
      <c r="O17669" s="114"/>
      <c r="P17669" s="118"/>
      <c r="Q17669" s="118"/>
      <c r="R17669" s="118"/>
      <c r="S17669" s="118"/>
      <c r="T17669" s="118"/>
      <c r="U17669" s="118"/>
      <c r="V17669" s="118"/>
      <c r="W17669" s="118"/>
      <c r="X17669" s="118"/>
      <c r="Y17669" s="118"/>
      <c r="Z17669" s="118"/>
      <c r="AA17669" s="118"/>
      <c r="AB17669" s="118"/>
    </row>
    <row r="17670" spans="1:28">
      <c r="A17670" s="113"/>
      <c r="B17670" s="113"/>
      <c r="C17670" s="114"/>
      <c r="D17670" s="115"/>
      <c r="E17670" s="115"/>
      <c r="F17670" s="116"/>
      <c r="G17670" s="116"/>
      <c r="H17670" s="116"/>
      <c r="I17670" s="116"/>
      <c r="J17670" s="117"/>
      <c r="K17670" s="117"/>
      <c r="L17670" s="114"/>
      <c r="M17670" s="114"/>
      <c r="N17670" s="114"/>
      <c r="O17670" s="114"/>
      <c r="P17670" s="118"/>
      <c r="Q17670" s="118"/>
      <c r="R17670" s="118"/>
      <c r="S17670" s="118"/>
      <c r="T17670" s="118"/>
      <c r="U17670" s="118"/>
      <c r="V17670" s="118"/>
      <c r="W17670" s="118"/>
      <c r="X17670" s="118"/>
      <c r="Y17670" s="118"/>
      <c r="Z17670" s="118"/>
      <c r="AA17670" s="118"/>
      <c r="AB17670" s="118"/>
    </row>
    <row r="17671" spans="1:28">
      <c r="A17671" s="113"/>
      <c r="B17671" s="113"/>
      <c r="C17671" s="114"/>
      <c r="D17671" s="115"/>
      <c r="E17671" s="115"/>
      <c r="F17671" s="116"/>
      <c r="G17671" s="116"/>
      <c r="H17671" s="116"/>
      <c r="I17671" s="116"/>
      <c r="J17671" s="117"/>
      <c r="K17671" s="117"/>
      <c r="L17671" s="114"/>
      <c r="M17671" s="114"/>
      <c r="N17671" s="114"/>
      <c r="O17671" s="114"/>
      <c r="P17671" s="118"/>
      <c r="Q17671" s="118"/>
      <c r="R17671" s="118"/>
      <c r="S17671" s="118"/>
      <c r="T17671" s="118"/>
      <c r="U17671" s="118"/>
      <c r="V17671" s="118"/>
      <c r="W17671" s="118"/>
      <c r="X17671" s="118"/>
      <c r="Y17671" s="118"/>
      <c r="Z17671" s="118"/>
      <c r="AA17671" s="118"/>
      <c r="AB17671" s="118"/>
    </row>
    <row r="17672" spans="1:28">
      <c r="A17672" s="113"/>
      <c r="B17672" s="113"/>
      <c r="C17672" s="114"/>
      <c r="D17672" s="115"/>
      <c r="E17672" s="115"/>
      <c r="F17672" s="116"/>
      <c r="G17672" s="116"/>
      <c r="H17672" s="116"/>
      <c r="I17672" s="116"/>
      <c r="J17672" s="117"/>
      <c r="K17672" s="117"/>
      <c r="L17672" s="114"/>
      <c r="M17672" s="114"/>
      <c r="N17672" s="114"/>
      <c r="O17672" s="114"/>
      <c r="P17672" s="118"/>
      <c r="Q17672" s="118"/>
      <c r="R17672" s="118"/>
      <c r="S17672" s="118"/>
      <c r="T17672" s="118"/>
      <c r="U17672" s="118"/>
      <c r="V17672" s="118"/>
      <c r="W17672" s="118"/>
      <c r="X17672" s="118"/>
      <c r="Y17672" s="118"/>
      <c r="Z17672" s="118"/>
      <c r="AA17672" s="118"/>
      <c r="AB17672" s="118"/>
    </row>
    <row r="17673" spans="1:28">
      <c r="A17673" s="113"/>
      <c r="B17673" s="113"/>
      <c r="C17673" s="114"/>
      <c r="D17673" s="115"/>
      <c r="E17673" s="115"/>
      <c r="F17673" s="116"/>
      <c r="G17673" s="116"/>
      <c r="H17673" s="116"/>
      <c r="I17673" s="116"/>
      <c r="J17673" s="117"/>
      <c r="K17673" s="117"/>
      <c r="L17673" s="114"/>
      <c r="M17673" s="114"/>
      <c r="N17673" s="114"/>
      <c r="O17673" s="114"/>
      <c r="P17673" s="118"/>
      <c r="Q17673" s="118"/>
      <c r="R17673" s="118"/>
      <c r="S17673" s="118"/>
      <c r="T17673" s="118"/>
      <c r="U17673" s="118"/>
      <c r="V17673" s="118"/>
      <c r="W17673" s="118"/>
      <c r="X17673" s="118"/>
      <c r="Y17673" s="118"/>
      <c r="Z17673" s="118"/>
      <c r="AA17673" s="118"/>
      <c r="AB17673" s="118"/>
    </row>
    <row r="17674" spans="1:28">
      <c r="A17674" s="113"/>
      <c r="B17674" s="113"/>
      <c r="C17674" s="114"/>
      <c r="D17674" s="115"/>
      <c r="E17674" s="115"/>
      <c r="F17674" s="116"/>
      <c r="G17674" s="116"/>
      <c r="H17674" s="116"/>
      <c r="I17674" s="116"/>
      <c r="J17674" s="117"/>
      <c r="K17674" s="117"/>
      <c r="L17674" s="114"/>
      <c r="M17674" s="114"/>
      <c r="N17674" s="114"/>
      <c r="O17674" s="114"/>
      <c r="P17674" s="118"/>
      <c r="Q17674" s="118"/>
      <c r="R17674" s="118"/>
      <c r="S17674" s="118"/>
      <c r="T17674" s="118"/>
      <c r="U17674" s="118"/>
      <c r="V17674" s="118"/>
      <c r="W17674" s="118"/>
      <c r="X17674" s="118"/>
      <c r="Y17674" s="118"/>
      <c r="Z17674" s="118"/>
      <c r="AA17674" s="118"/>
      <c r="AB17674" s="118"/>
    </row>
    <row r="17675" spans="1:28">
      <c r="A17675" s="113"/>
      <c r="B17675" s="113"/>
      <c r="C17675" s="114"/>
      <c r="D17675" s="115"/>
      <c r="E17675" s="115"/>
      <c r="F17675" s="116"/>
      <c r="G17675" s="116"/>
      <c r="H17675" s="116"/>
      <c r="I17675" s="116"/>
      <c r="J17675" s="117"/>
      <c r="K17675" s="117"/>
      <c r="L17675" s="114"/>
      <c r="M17675" s="114"/>
      <c r="N17675" s="114"/>
      <c r="O17675" s="114"/>
      <c r="P17675" s="118"/>
      <c r="Q17675" s="118"/>
      <c r="R17675" s="118"/>
      <c r="S17675" s="118"/>
      <c r="T17675" s="118"/>
      <c r="U17675" s="118"/>
      <c r="V17675" s="118"/>
      <c r="W17675" s="118"/>
      <c r="X17675" s="118"/>
      <c r="Y17675" s="118"/>
      <c r="Z17675" s="118"/>
      <c r="AA17675" s="118"/>
      <c r="AB17675" s="118"/>
    </row>
    <row r="17676" spans="1:28">
      <c r="A17676" s="113"/>
      <c r="B17676" s="113"/>
      <c r="C17676" s="114"/>
      <c r="D17676" s="115"/>
      <c r="E17676" s="115"/>
      <c r="F17676" s="116"/>
      <c r="G17676" s="116"/>
      <c r="H17676" s="116"/>
      <c r="I17676" s="116"/>
      <c r="J17676" s="117"/>
      <c r="K17676" s="117"/>
      <c r="L17676" s="114"/>
      <c r="M17676" s="114"/>
      <c r="N17676" s="114"/>
      <c r="O17676" s="114"/>
      <c r="P17676" s="118"/>
      <c r="Q17676" s="118"/>
      <c r="R17676" s="118"/>
      <c r="S17676" s="118"/>
      <c r="T17676" s="118"/>
      <c r="U17676" s="118"/>
      <c r="V17676" s="118"/>
      <c r="W17676" s="118"/>
      <c r="X17676" s="118"/>
      <c r="Y17676" s="118"/>
      <c r="Z17676" s="118"/>
      <c r="AA17676" s="118"/>
      <c r="AB17676" s="118"/>
    </row>
    <row r="17677" spans="1:28">
      <c r="A17677" s="113"/>
      <c r="B17677" s="113"/>
      <c r="C17677" s="114"/>
      <c r="D17677" s="115"/>
      <c r="E17677" s="115"/>
      <c r="F17677" s="116"/>
      <c r="G17677" s="116"/>
      <c r="H17677" s="116"/>
      <c r="I17677" s="116"/>
      <c r="J17677" s="117"/>
      <c r="K17677" s="117"/>
      <c r="L17677" s="114"/>
      <c r="M17677" s="114"/>
      <c r="N17677" s="114"/>
      <c r="O17677" s="114"/>
      <c r="P17677" s="118"/>
      <c r="Q17677" s="118"/>
      <c r="R17677" s="118"/>
      <c r="S17677" s="118"/>
      <c r="T17677" s="118"/>
      <c r="U17677" s="118"/>
      <c r="V17677" s="118"/>
      <c r="W17677" s="118"/>
      <c r="X17677" s="118"/>
      <c r="Y17677" s="118"/>
      <c r="Z17677" s="118"/>
      <c r="AA17677" s="118"/>
      <c r="AB17677" s="118"/>
    </row>
    <row r="17678" spans="1:28">
      <c r="A17678" s="113"/>
      <c r="B17678" s="113"/>
      <c r="C17678" s="114"/>
      <c r="D17678" s="115"/>
      <c r="E17678" s="115"/>
      <c r="F17678" s="116"/>
      <c r="G17678" s="116"/>
      <c r="H17678" s="116"/>
      <c r="I17678" s="116"/>
      <c r="J17678" s="117"/>
      <c r="K17678" s="117"/>
      <c r="L17678" s="114"/>
      <c r="M17678" s="114"/>
      <c r="N17678" s="114"/>
      <c r="O17678" s="114"/>
      <c r="P17678" s="118"/>
      <c r="Q17678" s="118"/>
      <c r="R17678" s="118"/>
      <c r="S17678" s="118"/>
      <c r="T17678" s="118"/>
      <c r="U17678" s="118"/>
      <c r="V17678" s="118"/>
      <c r="W17678" s="118"/>
      <c r="X17678" s="118"/>
      <c r="Y17678" s="118"/>
      <c r="Z17678" s="118"/>
      <c r="AA17678" s="118"/>
      <c r="AB17678" s="118"/>
    </row>
    <row r="17679" spans="1:28">
      <c r="A17679" s="113"/>
      <c r="B17679" s="113"/>
      <c r="C17679" s="114"/>
      <c r="D17679" s="115"/>
      <c r="E17679" s="115"/>
      <c r="F17679" s="116"/>
      <c r="G17679" s="116"/>
      <c r="H17679" s="116"/>
      <c r="I17679" s="116"/>
      <c r="J17679" s="117"/>
      <c r="K17679" s="117"/>
      <c r="L17679" s="114"/>
      <c r="M17679" s="114"/>
      <c r="N17679" s="114"/>
      <c r="O17679" s="114"/>
      <c r="P17679" s="118"/>
      <c r="Q17679" s="118"/>
      <c r="R17679" s="118"/>
      <c r="S17679" s="118"/>
      <c r="T17679" s="118"/>
      <c r="U17679" s="118"/>
      <c r="V17679" s="118"/>
      <c r="W17679" s="118"/>
      <c r="X17679" s="118"/>
      <c r="Y17679" s="118"/>
      <c r="Z17679" s="118"/>
      <c r="AA17679" s="118"/>
      <c r="AB17679" s="118"/>
    </row>
    <row r="17680" spans="1:28">
      <c r="A17680" s="113"/>
      <c r="B17680" s="113"/>
      <c r="C17680" s="114"/>
      <c r="D17680" s="115"/>
      <c r="E17680" s="115"/>
      <c r="F17680" s="116"/>
      <c r="G17680" s="116"/>
      <c r="H17680" s="116"/>
      <c r="I17680" s="116"/>
      <c r="J17680" s="117"/>
      <c r="K17680" s="117"/>
      <c r="L17680" s="114"/>
      <c r="M17680" s="114"/>
      <c r="N17680" s="114"/>
      <c r="O17680" s="114"/>
      <c r="P17680" s="118"/>
      <c r="Q17680" s="118"/>
      <c r="R17680" s="118"/>
      <c r="S17680" s="118"/>
      <c r="T17680" s="118"/>
      <c r="U17680" s="118"/>
      <c r="V17680" s="118"/>
      <c r="W17680" s="118"/>
      <c r="X17680" s="118"/>
      <c r="Y17680" s="118"/>
      <c r="Z17680" s="118"/>
      <c r="AA17680" s="118"/>
      <c r="AB17680" s="118"/>
    </row>
    <row r="17681" spans="1:28">
      <c r="A17681" s="113"/>
      <c r="B17681" s="113"/>
      <c r="C17681" s="114"/>
      <c r="D17681" s="115"/>
      <c r="E17681" s="115"/>
      <c r="F17681" s="116"/>
      <c r="G17681" s="116"/>
      <c r="H17681" s="116"/>
      <c r="I17681" s="116"/>
      <c r="J17681" s="117"/>
      <c r="K17681" s="117"/>
      <c r="L17681" s="114"/>
      <c r="M17681" s="114"/>
      <c r="N17681" s="114"/>
      <c r="O17681" s="114"/>
      <c r="P17681" s="118"/>
      <c r="Q17681" s="118"/>
      <c r="R17681" s="118"/>
      <c r="S17681" s="118"/>
      <c r="T17681" s="118"/>
      <c r="U17681" s="118"/>
      <c r="V17681" s="118"/>
      <c r="W17681" s="118"/>
      <c r="X17681" s="118"/>
      <c r="Y17681" s="118"/>
      <c r="Z17681" s="118"/>
      <c r="AA17681" s="118"/>
      <c r="AB17681" s="118"/>
    </row>
    <row r="17682" spans="1:28">
      <c r="A17682" s="113"/>
      <c r="B17682" s="113"/>
      <c r="C17682" s="114"/>
      <c r="D17682" s="115"/>
      <c r="E17682" s="115"/>
      <c r="F17682" s="116"/>
      <c r="G17682" s="116"/>
      <c r="H17682" s="116"/>
      <c r="I17682" s="116"/>
      <c r="J17682" s="117"/>
      <c r="K17682" s="117"/>
      <c r="L17682" s="114"/>
      <c r="M17682" s="114"/>
      <c r="N17682" s="114"/>
      <c r="O17682" s="114"/>
      <c r="P17682" s="118"/>
      <c r="Q17682" s="118"/>
      <c r="R17682" s="118"/>
      <c r="S17682" s="118"/>
      <c r="T17682" s="118"/>
      <c r="U17682" s="118"/>
      <c r="V17682" s="118"/>
      <c r="W17682" s="118"/>
      <c r="X17682" s="118"/>
      <c r="Y17682" s="118"/>
      <c r="Z17682" s="118"/>
      <c r="AA17682" s="118"/>
      <c r="AB17682" s="118"/>
    </row>
    <row r="17683" spans="1:28">
      <c r="A17683" s="113"/>
      <c r="B17683" s="113"/>
      <c r="C17683" s="114"/>
      <c r="D17683" s="115"/>
      <c r="E17683" s="115"/>
      <c r="F17683" s="116"/>
      <c r="G17683" s="116"/>
      <c r="H17683" s="116"/>
      <c r="I17683" s="116"/>
      <c r="J17683" s="117"/>
      <c r="K17683" s="117"/>
      <c r="L17683" s="114"/>
      <c r="M17683" s="114"/>
      <c r="N17683" s="114"/>
      <c r="O17683" s="114"/>
      <c r="P17683" s="118"/>
      <c r="Q17683" s="118"/>
      <c r="R17683" s="118"/>
      <c r="S17683" s="118"/>
      <c r="T17683" s="118"/>
      <c r="U17683" s="118"/>
      <c r="V17683" s="118"/>
      <c r="W17683" s="118"/>
      <c r="X17683" s="118"/>
      <c r="Y17683" s="118"/>
      <c r="Z17683" s="118"/>
      <c r="AA17683" s="118"/>
      <c r="AB17683" s="118"/>
    </row>
    <row r="17684" spans="1:28">
      <c r="A17684" s="113"/>
      <c r="B17684" s="113"/>
      <c r="C17684" s="114"/>
      <c r="D17684" s="115"/>
      <c r="E17684" s="115"/>
      <c r="F17684" s="116"/>
      <c r="G17684" s="116"/>
      <c r="H17684" s="116"/>
      <c r="I17684" s="116"/>
      <c r="J17684" s="117"/>
      <c r="K17684" s="117"/>
      <c r="L17684" s="114"/>
      <c r="M17684" s="114"/>
      <c r="N17684" s="114"/>
      <c r="O17684" s="114"/>
      <c r="P17684" s="118"/>
      <c r="Q17684" s="118"/>
      <c r="R17684" s="118"/>
      <c r="S17684" s="118"/>
      <c r="T17684" s="118"/>
      <c r="U17684" s="118"/>
      <c r="V17684" s="118"/>
      <c r="W17684" s="118"/>
      <c r="X17684" s="118"/>
      <c r="Y17684" s="118"/>
      <c r="Z17684" s="118"/>
      <c r="AA17684" s="118"/>
      <c r="AB17684" s="118"/>
    </row>
    <row r="17685" spans="1:28">
      <c r="A17685" s="113"/>
      <c r="B17685" s="113"/>
      <c r="C17685" s="114"/>
      <c r="D17685" s="115"/>
      <c r="E17685" s="115"/>
      <c r="F17685" s="116"/>
      <c r="G17685" s="116"/>
      <c r="H17685" s="116"/>
      <c r="I17685" s="116"/>
      <c r="J17685" s="117"/>
      <c r="K17685" s="117"/>
      <c r="L17685" s="114"/>
      <c r="M17685" s="114"/>
      <c r="N17685" s="114"/>
      <c r="O17685" s="114"/>
      <c r="P17685" s="118"/>
      <c r="Q17685" s="118"/>
      <c r="R17685" s="118"/>
      <c r="S17685" s="118"/>
      <c r="T17685" s="118"/>
      <c r="U17685" s="118"/>
      <c r="V17685" s="118"/>
      <c r="W17685" s="118"/>
      <c r="X17685" s="118"/>
      <c r="Y17685" s="118"/>
      <c r="Z17685" s="118"/>
      <c r="AA17685" s="118"/>
      <c r="AB17685" s="118"/>
    </row>
    <row r="17686" spans="1:28">
      <c r="A17686" s="113"/>
      <c r="B17686" s="113"/>
      <c r="C17686" s="114"/>
      <c r="D17686" s="115"/>
      <c r="E17686" s="115"/>
      <c r="F17686" s="116"/>
      <c r="G17686" s="116"/>
      <c r="H17686" s="116"/>
      <c r="I17686" s="116"/>
      <c r="J17686" s="117"/>
      <c r="K17686" s="117"/>
      <c r="L17686" s="114"/>
      <c r="M17686" s="114"/>
      <c r="N17686" s="114"/>
      <c r="O17686" s="114"/>
      <c r="P17686" s="118"/>
      <c r="Q17686" s="118"/>
      <c r="R17686" s="118"/>
      <c r="S17686" s="118"/>
      <c r="T17686" s="118"/>
      <c r="U17686" s="118"/>
      <c r="V17686" s="118"/>
      <c r="W17686" s="118"/>
      <c r="X17686" s="118"/>
      <c r="Y17686" s="118"/>
      <c r="Z17686" s="118"/>
      <c r="AA17686" s="118"/>
      <c r="AB17686" s="118"/>
    </row>
    <row r="17687" spans="1:28">
      <c r="A17687" s="113"/>
      <c r="B17687" s="113"/>
      <c r="C17687" s="114"/>
      <c r="D17687" s="115"/>
      <c r="E17687" s="115"/>
      <c r="F17687" s="116"/>
      <c r="G17687" s="116"/>
      <c r="H17687" s="116"/>
      <c r="I17687" s="116"/>
      <c r="J17687" s="117"/>
      <c r="K17687" s="117"/>
      <c r="L17687" s="114"/>
      <c r="M17687" s="114"/>
      <c r="N17687" s="114"/>
      <c r="O17687" s="114"/>
      <c r="P17687" s="118"/>
      <c r="Q17687" s="118"/>
      <c r="R17687" s="118"/>
      <c r="S17687" s="118"/>
      <c r="T17687" s="118"/>
      <c r="U17687" s="118"/>
      <c r="V17687" s="118"/>
      <c r="W17687" s="118"/>
      <c r="X17687" s="118"/>
      <c r="Y17687" s="118"/>
      <c r="Z17687" s="118"/>
      <c r="AA17687" s="118"/>
      <c r="AB17687" s="118"/>
    </row>
    <row r="17688" spans="1:28">
      <c r="A17688" s="113"/>
      <c r="B17688" s="113"/>
      <c r="C17688" s="114"/>
      <c r="D17688" s="115"/>
      <c r="E17688" s="115"/>
      <c r="F17688" s="116"/>
      <c r="G17688" s="116"/>
      <c r="H17688" s="116"/>
      <c r="I17688" s="116"/>
      <c r="J17688" s="117"/>
      <c r="K17688" s="117"/>
      <c r="L17688" s="114"/>
      <c r="M17688" s="114"/>
      <c r="N17688" s="114"/>
      <c r="O17688" s="114"/>
      <c r="P17688" s="118"/>
      <c r="Q17688" s="118"/>
      <c r="R17688" s="118"/>
      <c r="S17688" s="118"/>
      <c r="T17688" s="118"/>
      <c r="U17688" s="118"/>
      <c r="V17688" s="118"/>
      <c r="W17688" s="118"/>
      <c r="X17688" s="118"/>
      <c r="Y17688" s="118"/>
      <c r="Z17688" s="118"/>
      <c r="AA17688" s="118"/>
      <c r="AB17688" s="118"/>
    </row>
    <row r="17689" spans="1:28">
      <c r="A17689" s="113"/>
      <c r="B17689" s="113"/>
      <c r="C17689" s="114"/>
      <c r="D17689" s="115"/>
      <c r="E17689" s="115"/>
      <c r="F17689" s="116"/>
      <c r="G17689" s="116"/>
      <c r="H17689" s="116"/>
      <c r="I17689" s="116"/>
      <c r="J17689" s="117"/>
      <c r="K17689" s="117"/>
      <c r="L17689" s="114"/>
      <c r="M17689" s="114"/>
      <c r="N17689" s="114"/>
      <c r="O17689" s="114"/>
      <c r="P17689" s="118"/>
      <c r="Q17689" s="118"/>
      <c r="R17689" s="118"/>
      <c r="S17689" s="118"/>
      <c r="T17689" s="118"/>
      <c r="U17689" s="118"/>
      <c r="V17689" s="118"/>
      <c r="W17689" s="118"/>
      <c r="X17689" s="118"/>
      <c r="Y17689" s="118"/>
      <c r="Z17689" s="118"/>
      <c r="AA17689" s="118"/>
      <c r="AB17689" s="118"/>
    </row>
    <row r="17690" spans="1:28">
      <c r="A17690" s="113"/>
      <c r="B17690" s="113"/>
      <c r="C17690" s="114"/>
      <c r="D17690" s="115"/>
      <c r="E17690" s="115"/>
      <c r="F17690" s="116"/>
      <c r="G17690" s="116"/>
      <c r="H17690" s="116"/>
      <c r="I17690" s="116"/>
      <c r="J17690" s="117"/>
      <c r="K17690" s="117"/>
      <c r="L17690" s="114"/>
      <c r="M17690" s="114"/>
      <c r="N17690" s="114"/>
      <c r="O17690" s="114"/>
      <c r="P17690" s="118"/>
      <c r="Q17690" s="118"/>
      <c r="R17690" s="118"/>
      <c r="S17690" s="118"/>
      <c r="T17690" s="118"/>
      <c r="U17690" s="118"/>
      <c r="V17690" s="118"/>
      <c r="W17690" s="118"/>
      <c r="X17690" s="118"/>
      <c r="Y17690" s="118"/>
      <c r="Z17690" s="118"/>
      <c r="AA17690" s="118"/>
      <c r="AB17690" s="118"/>
    </row>
    <row r="17691" spans="1:28">
      <c r="A17691" s="113"/>
      <c r="B17691" s="113"/>
      <c r="C17691" s="114"/>
      <c r="D17691" s="115"/>
      <c r="E17691" s="115"/>
      <c r="F17691" s="116"/>
      <c r="G17691" s="116"/>
      <c r="H17691" s="116"/>
      <c r="I17691" s="116"/>
      <c r="J17691" s="117"/>
      <c r="K17691" s="117"/>
      <c r="L17691" s="114"/>
      <c r="M17691" s="114"/>
      <c r="N17691" s="114"/>
      <c r="O17691" s="114"/>
      <c r="P17691" s="118"/>
      <c r="Q17691" s="118"/>
      <c r="R17691" s="118"/>
      <c r="S17691" s="118"/>
      <c r="T17691" s="118"/>
      <c r="U17691" s="118"/>
      <c r="V17691" s="118"/>
      <c r="W17691" s="118"/>
      <c r="X17691" s="118"/>
      <c r="Y17691" s="118"/>
      <c r="Z17691" s="118"/>
      <c r="AA17691" s="118"/>
      <c r="AB17691" s="118"/>
    </row>
    <row r="17692" spans="1:28">
      <c r="A17692" s="113"/>
      <c r="B17692" s="113"/>
      <c r="C17692" s="114"/>
      <c r="D17692" s="115"/>
      <c r="E17692" s="115"/>
      <c r="F17692" s="116"/>
      <c r="G17692" s="116"/>
      <c r="H17692" s="116"/>
      <c r="I17692" s="116"/>
      <c r="J17692" s="117"/>
      <c r="K17692" s="117"/>
      <c r="L17692" s="114"/>
      <c r="M17692" s="114"/>
      <c r="N17692" s="114"/>
      <c r="O17692" s="114"/>
      <c r="P17692" s="118"/>
      <c r="Q17692" s="118"/>
      <c r="R17692" s="118"/>
      <c r="S17692" s="118"/>
      <c r="T17692" s="118"/>
      <c r="U17692" s="118"/>
      <c r="V17692" s="118"/>
      <c r="W17692" s="118"/>
      <c r="X17692" s="118"/>
      <c r="Y17692" s="118"/>
      <c r="Z17692" s="118"/>
      <c r="AA17692" s="118"/>
      <c r="AB17692" s="118"/>
    </row>
    <row r="17693" spans="1:28">
      <c r="A17693" s="113"/>
      <c r="B17693" s="113"/>
      <c r="C17693" s="114"/>
      <c r="D17693" s="115"/>
      <c r="E17693" s="115"/>
      <c r="F17693" s="116"/>
      <c r="G17693" s="116"/>
      <c r="H17693" s="116"/>
      <c r="I17693" s="116"/>
      <c r="J17693" s="117"/>
      <c r="K17693" s="117"/>
      <c r="L17693" s="114"/>
      <c r="M17693" s="114"/>
      <c r="N17693" s="114"/>
      <c r="O17693" s="114"/>
      <c r="P17693" s="118"/>
      <c r="Q17693" s="118"/>
      <c r="R17693" s="118"/>
      <c r="S17693" s="118"/>
      <c r="T17693" s="118"/>
      <c r="U17693" s="118"/>
      <c r="V17693" s="118"/>
      <c r="W17693" s="118"/>
      <c r="X17693" s="118"/>
      <c r="Y17693" s="118"/>
      <c r="Z17693" s="118"/>
      <c r="AA17693" s="118"/>
      <c r="AB17693" s="118"/>
    </row>
    <row r="17694" spans="1:28">
      <c r="A17694" s="113"/>
      <c r="B17694" s="113"/>
      <c r="C17694" s="114"/>
      <c r="D17694" s="115"/>
      <c r="E17694" s="115"/>
      <c r="F17694" s="116"/>
      <c r="G17694" s="116"/>
      <c r="H17694" s="116"/>
      <c r="I17694" s="116"/>
      <c r="J17694" s="117"/>
      <c r="K17694" s="117"/>
      <c r="L17694" s="114"/>
      <c r="M17694" s="114"/>
      <c r="N17694" s="114"/>
      <c r="O17694" s="114"/>
      <c r="P17694" s="118"/>
      <c r="Q17694" s="118"/>
      <c r="R17694" s="118"/>
      <c r="S17694" s="118"/>
      <c r="T17694" s="118"/>
      <c r="U17694" s="118"/>
      <c r="V17694" s="118"/>
      <c r="W17694" s="118"/>
      <c r="X17694" s="118"/>
      <c r="Y17694" s="118"/>
      <c r="Z17694" s="118"/>
      <c r="AA17694" s="118"/>
      <c r="AB17694" s="118"/>
    </row>
    <row r="17695" spans="1:28">
      <c r="A17695" s="113"/>
      <c r="B17695" s="113"/>
      <c r="C17695" s="114"/>
      <c r="D17695" s="115"/>
      <c r="E17695" s="115"/>
      <c r="F17695" s="116"/>
      <c r="G17695" s="116"/>
      <c r="H17695" s="116"/>
      <c r="I17695" s="116"/>
      <c r="J17695" s="117"/>
      <c r="K17695" s="117"/>
      <c r="L17695" s="114"/>
      <c r="M17695" s="114"/>
      <c r="N17695" s="114"/>
      <c r="O17695" s="114"/>
      <c r="P17695" s="118"/>
      <c r="Q17695" s="118"/>
      <c r="R17695" s="118"/>
      <c r="S17695" s="118"/>
      <c r="T17695" s="118"/>
      <c r="U17695" s="118"/>
      <c r="V17695" s="118"/>
      <c r="W17695" s="118"/>
      <c r="X17695" s="118"/>
      <c r="Y17695" s="118"/>
      <c r="Z17695" s="118"/>
      <c r="AA17695" s="118"/>
      <c r="AB17695" s="118"/>
    </row>
    <row r="17696" spans="1:28">
      <c r="A17696" s="113"/>
      <c r="B17696" s="113"/>
      <c r="C17696" s="114"/>
      <c r="D17696" s="115"/>
      <c r="E17696" s="115"/>
      <c r="F17696" s="116"/>
      <c r="G17696" s="116"/>
      <c r="H17696" s="116"/>
      <c r="I17696" s="116"/>
      <c r="J17696" s="117"/>
      <c r="K17696" s="117"/>
      <c r="L17696" s="114"/>
      <c r="M17696" s="114"/>
      <c r="N17696" s="114"/>
      <c r="O17696" s="114"/>
      <c r="P17696" s="118"/>
      <c r="Q17696" s="118"/>
      <c r="R17696" s="118"/>
      <c r="S17696" s="118"/>
      <c r="T17696" s="118"/>
      <c r="U17696" s="118"/>
      <c r="V17696" s="118"/>
      <c r="W17696" s="118"/>
      <c r="X17696" s="118"/>
      <c r="Y17696" s="118"/>
      <c r="Z17696" s="118"/>
      <c r="AA17696" s="118"/>
      <c r="AB17696" s="118"/>
    </row>
    <row r="17697" spans="1:28">
      <c r="A17697" s="113"/>
      <c r="B17697" s="113"/>
      <c r="C17697" s="114"/>
      <c r="D17697" s="115"/>
      <c r="E17697" s="115"/>
      <c r="F17697" s="116"/>
      <c r="G17697" s="116"/>
      <c r="H17697" s="116"/>
      <c r="I17697" s="116"/>
      <c r="J17697" s="117"/>
      <c r="K17697" s="117"/>
      <c r="L17697" s="114"/>
      <c r="M17697" s="114"/>
      <c r="N17697" s="114"/>
      <c r="O17697" s="114"/>
      <c r="P17697" s="118"/>
      <c r="Q17697" s="118"/>
      <c r="R17697" s="118"/>
      <c r="S17697" s="118"/>
      <c r="T17697" s="118"/>
      <c r="U17697" s="118"/>
      <c r="V17697" s="118"/>
      <c r="W17697" s="118"/>
      <c r="X17697" s="118"/>
      <c r="Y17697" s="118"/>
      <c r="Z17697" s="118"/>
      <c r="AA17697" s="118"/>
      <c r="AB17697" s="118"/>
    </row>
    <row r="17698" spans="1:28">
      <c r="A17698" s="113"/>
      <c r="B17698" s="113"/>
      <c r="C17698" s="114"/>
      <c r="D17698" s="115"/>
      <c r="E17698" s="115"/>
      <c r="F17698" s="116"/>
      <c r="G17698" s="116"/>
      <c r="H17698" s="116"/>
      <c r="I17698" s="116"/>
      <c r="J17698" s="117"/>
      <c r="K17698" s="117"/>
      <c r="L17698" s="114"/>
      <c r="M17698" s="114"/>
      <c r="N17698" s="114"/>
      <c r="O17698" s="114"/>
      <c r="P17698" s="118"/>
      <c r="Q17698" s="118"/>
      <c r="R17698" s="118"/>
      <c r="S17698" s="118"/>
      <c r="T17698" s="118"/>
      <c r="U17698" s="118"/>
      <c r="V17698" s="118"/>
      <c r="W17698" s="118"/>
      <c r="X17698" s="118"/>
      <c r="Y17698" s="118"/>
      <c r="Z17698" s="118"/>
      <c r="AA17698" s="118"/>
      <c r="AB17698" s="118"/>
    </row>
    <row r="17699" spans="1:28">
      <c r="A17699" s="113"/>
      <c r="B17699" s="113"/>
      <c r="C17699" s="114"/>
      <c r="D17699" s="115"/>
      <c r="E17699" s="115"/>
      <c r="F17699" s="116"/>
      <c r="G17699" s="116"/>
      <c r="H17699" s="116"/>
      <c r="I17699" s="116"/>
      <c r="J17699" s="117"/>
      <c r="K17699" s="117"/>
      <c r="L17699" s="114"/>
      <c r="M17699" s="114"/>
      <c r="N17699" s="114"/>
      <c r="O17699" s="114"/>
      <c r="P17699" s="118"/>
      <c r="Q17699" s="118"/>
      <c r="R17699" s="118"/>
      <c r="S17699" s="118"/>
      <c r="T17699" s="118"/>
      <c r="U17699" s="118"/>
      <c r="V17699" s="118"/>
      <c r="W17699" s="118"/>
      <c r="X17699" s="118"/>
      <c r="Y17699" s="118"/>
      <c r="Z17699" s="118"/>
      <c r="AA17699" s="118"/>
      <c r="AB17699" s="118"/>
    </row>
    <row r="17700" spans="1:28">
      <c r="A17700" s="113"/>
      <c r="B17700" s="113"/>
      <c r="C17700" s="114"/>
      <c r="D17700" s="115"/>
      <c r="E17700" s="115"/>
      <c r="F17700" s="116"/>
      <c r="G17700" s="116"/>
      <c r="H17700" s="116"/>
      <c r="I17700" s="116"/>
      <c r="J17700" s="117"/>
      <c r="K17700" s="117"/>
      <c r="L17700" s="114"/>
      <c r="M17700" s="114"/>
      <c r="N17700" s="114"/>
      <c r="O17700" s="114"/>
      <c r="P17700" s="118"/>
      <c r="Q17700" s="118"/>
      <c r="R17700" s="118"/>
      <c r="S17700" s="118"/>
      <c r="T17700" s="118"/>
      <c r="U17700" s="118"/>
      <c r="V17700" s="118"/>
      <c r="W17700" s="118"/>
      <c r="X17700" s="118"/>
      <c r="Y17700" s="118"/>
      <c r="Z17700" s="118"/>
      <c r="AA17700" s="118"/>
      <c r="AB17700" s="118"/>
    </row>
    <row r="17701" spans="1:28">
      <c r="A17701" s="113"/>
      <c r="B17701" s="113"/>
      <c r="C17701" s="114"/>
      <c r="D17701" s="115"/>
      <c r="E17701" s="115"/>
      <c r="F17701" s="116"/>
      <c r="G17701" s="116"/>
      <c r="H17701" s="116"/>
      <c r="I17701" s="116"/>
      <c r="J17701" s="117"/>
      <c r="K17701" s="117"/>
      <c r="L17701" s="114"/>
      <c r="M17701" s="114"/>
      <c r="N17701" s="114"/>
      <c r="O17701" s="114"/>
      <c r="P17701" s="118"/>
      <c r="Q17701" s="118"/>
      <c r="R17701" s="118"/>
      <c r="S17701" s="118"/>
      <c r="T17701" s="118"/>
      <c r="U17701" s="118"/>
      <c r="V17701" s="118"/>
      <c r="W17701" s="118"/>
      <c r="X17701" s="118"/>
      <c r="Y17701" s="118"/>
      <c r="Z17701" s="118"/>
      <c r="AA17701" s="118"/>
      <c r="AB17701" s="118"/>
    </row>
    <row r="17702" spans="1:28">
      <c r="A17702" s="113"/>
      <c r="B17702" s="113"/>
      <c r="C17702" s="114"/>
      <c r="D17702" s="115"/>
      <c r="E17702" s="115"/>
      <c r="F17702" s="116"/>
      <c r="G17702" s="116"/>
      <c r="H17702" s="116"/>
      <c r="I17702" s="116"/>
      <c r="J17702" s="117"/>
      <c r="K17702" s="117"/>
      <c r="L17702" s="114"/>
      <c r="M17702" s="114"/>
      <c r="N17702" s="114"/>
      <c r="O17702" s="114"/>
      <c r="P17702" s="118"/>
      <c r="Q17702" s="118"/>
      <c r="R17702" s="118"/>
      <c r="S17702" s="118"/>
      <c r="T17702" s="118"/>
      <c r="U17702" s="118"/>
      <c r="V17702" s="118"/>
      <c r="W17702" s="118"/>
      <c r="X17702" s="118"/>
      <c r="Y17702" s="118"/>
      <c r="Z17702" s="118"/>
      <c r="AA17702" s="118"/>
      <c r="AB17702" s="118"/>
    </row>
    <row r="17703" spans="1:28">
      <c r="A17703" s="113"/>
      <c r="B17703" s="113"/>
      <c r="C17703" s="114"/>
      <c r="D17703" s="115"/>
      <c r="E17703" s="115"/>
      <c r="F17703" s="116"/>
      <c r="G17703" s="116"/>
      <c r="H17703" s="116"/>
      <c r="I17703" s="116"/>
      <c r="J17703" s="117"/>
      <c r="K17703" s="117"/>
      <c r="L17703" s="114"/>
      <c r="M17703" s="114"/>
      <c r="N17703" s="114"/>
      <c r="O17703" s="114"/>
      <c r="P17703" s="118"/>
      <c r="Q17703" s="118"/>
      <c r="R17703" s="118"/>
      <c r="S17703" s="118"/>
      <c r="T17703" s="118"/>
      <c r="U17703" s="118"/>
      <c r="V17703" s="118"/>
      <c r="W17703" s="118"/>
      <c r="X17703" s="118"/>
      <c r="Y17703" s="118"/>
      <c r="Z17703" s="118"/>
      <c r="AA17703" s="118"/>
      <c r="AB17703" s="118"/>
    </row>
    <row r="17704" spans="1:28">
      <c r="A17704" s="113"/>
      <c r="B17704" s="113"/>
      <c r="C17704" s="114"/>
      <c r="D17704" s="115"/>
      <c r="E17704" s="115"/>
      <c r="F17704" s="116"/>
      <c r="G17704" s="116"/>
      <c r="H17704" s="116"/>
      <c r="I17704" s="116"/>
      <c r="J17704" s="117"/>
      <c r="K17704" s="117"/>
      <c r="L17704" s="114"/>
      <c r="M17704" s="114"/>
      <c r="N17704" s="114"/>
      <c r="O17704" s="114"/>
      <c r="P17704" s="118"/>
      <c r="Q17704" s="118"/>
      <c r="R17704" s="118"/>
      <c r="S17704" s="118"/>
      <c r="T17704" s="118"/>
      <c r="U17704" s="118"/>
      <c r="V17704" s="118"/>
      <c r="W17704" s="118"/>
      <c r="X17704" s="118"/>
      <c r="Y17704" s="118"/>
      <c r="Z17704" s="118"/>
      <c r="AA17704" s="118"/>
      <c r="AB17704" s="118"/>
    </row>
    <row r="17705" spans="1:28">
      <c r="A17705" s="113"/>
      <c r="B17705" s="113"/>
      <c r="C17705" s="114"/>
      <c r="D17705" s="115"/>
      <c r="E17705" s="115"/>
      <c r="F17705" s="116"/>
      <c r="G17705" s="116"/>
      <c r="H17705" s="116"/>
      <c r="I17705" s="116"/>
      <c r="J17705" s="117"/>
      <c r="K17705" s="117"/>
      <c r="L17705" s="114"/>
      <c r="M17705" s="114"/>
      <c r="N17705" s="114"/>
      <c r="O17705" s="114"/>
      <c r="P17705" s="118"/>
      <c r="Q17705" s="118"/>
      <c r="R17705" s="118"/>
      <c r="S17705" s="118"/>
      <c r="T17705" s="118"/>
      <c r="U17705" s="118"/>
      <c r="V17705" s="118"/>
      <c r="W17705" s="118"/>
      <c r="X17705" s="118"/>
      <c r="Y17705" s="118"/>
      <c r="Z17705" s="118"/>
      <c r="AA17705" s="118"/>
      <c r="AB17705" s="118"/>
    </row>
    <row r="17706" spans="1:28">
      <c r="A17706" s="113"/>
      <c r="B17706" s="113"/>
      <c r="C17706" s="114"/>
      <c r="D17706" s="115"/>
      <c r="E17706" s="115"/>
      <c r="F17706" s="116"/>
      <c r="G17706" s="116"/>
      <c r="H17706" s="116"/>
      <c r="I17706" s="116"/>
      <c r="J17706" s="117"/>
      <c r="K17706" s="117"/>
      <c r="L17706" s="114"/>
      <c r="M17706" s="114"/>
      <c r="N17706" s="114"/>
      <c r="O17706" s="114"/>
      <c r="P17706" s="118"/>
      <c r="Q17706" s="118"/>
      <c r="R17706" s="118"/>
      <c r="S17706" s="118"/>
      <c r="T17706" s="118"/>
      <c r="U17706" s="118"/>
      <c r="V17706" s="118"/>
      <c r="W17706" s="118"/>
      <c r="X17706" s="118"/>
      <c r="Y17706" s="118"/>
      <c r="Z17706" s="118"/>
      <c r="AA17706" s="118"/>
      <c r="AB17706" s="118"/>
    </row>
    <row r="17707" spans="1:28">
      <c r="A17707" s="113"/>
      <c r="B17707" s="113"/>
      <c r="C17707" s="114"/>
      <c r="D17707" s="115"/>
      <c r="E17707" s="115"/>
      <c r="F17707" s="116"/>
      <c r="G17707" s="116"/>
      <c r="H17707" s="116"/>
      <c r="I17707" s="116"/>
      <c r="J17707" s="117"/>
      <c r="K17707" s="117"/>
      <c r="L17707" s="114"/>
      <c r="M17707" s="114"/>
      <c r="N17707" s="114"/>
      <c r="O17707" s="114"/>
      <c r="P17707" s="118"/>
      <c r="Q17707" s="118"/>
      <c r="R17707" s="118"/>
      <c r="S17707" s="118"/>
      <c r="T17707" s="118"/>
      <c r="U17707" s="118"/>
      <c r="V17707" s="118"/>
      <c r="W17707" s="118"/>
      <c r="X17707" s="118"/>
      <c r="Y17707" s="118"/>
      <c r="Z17707" s="118"/>
      <c r="AA17707" s="118"/>
      <c r="AB17707" s="118"/>
    </row>
    <row r="17708" spans="1:28">
      <c r="A17708" s="113"/>
      <c r="B17708" s="113"/>
      <c r="C17708" s="114"/>
      <c r="D17708" s="115"/>
      <c r="E17708" s="115"/>
      <c r="F17708" s="116"/>
      <c r="G17708" s="116"/>
      <c r="H17708" s="116"/>
      <c r="I17708" s="116"/>
      <c r="J17708" s="117"/>
      <c r="K17708" s="117"/>
      <c r="L17708" s="114"/>
      <c r="M17708" s="114"/>
      <c r="N17708" s="114"/>
      <c r="O17708" s="114"/>
      <c r="P17708" s="118"/>
      <c r="Q17708" s="118"/>
      <c r="R17708" s="118"/>
      <c r="S17708" s="118"/>
      <c r="T17708" s="118"/>
      <c r="U17708" s="118"/>
      <c r="V17708" s="118"/>
      <c r="W17708" s="118"/>
      <c r="X17708" s="118"/>
      <c r="Y17708" s="118"/>
      <c r="Z17708" s="118"/>
      <c r="AA17708" s="118"/>
      <c r="AB17708" s="118"/>
    </row>
    <row r="17709" spans="1:28">
      <c r="A17709" s="113"/>
      <c r="B17709" s="113"/>
      <c r="C17709" s="114"/>
      <c r="D17709" s="115"/>
      <c r="E17709" s="115"/>
      <c r="F17709" s="116"/>
      <c r="G17709" s="116"/>
      <c r="H17709" s="116"/>
      <c r="I17709" s="116"/>
      <c r="J17709" s="117"/>
      <c r="K17709" s="117"/>
      <c r="L17709" s="114"/>
      <c r="M17709" s="114"/>
      <c r="N17709" s="114"/>
      <c r="O17709" s="114"/>
      <c r="P17709" s="118"/>
      <c r="Q17709" s="118"/>
      <c r="R17709" s="118"/>
      <c r="S17709" s="118"/>
      <c r="T17709" s="118"/>
      <c r="U17709" s="118"/>
      <c r="V17709" s="118"/>
      <c r="W17709" s="118"/>
      <c r="X17709" s="118"/>
      <c r="Y17709" s="118"/>
      <c r="Z17709" s="118"/>
      <c r="AA17709" s="118"/>
      <c r="AB17709" s="118"/>
    </row>
    <row r="17710" spans="1:28">
      <c r="A17710" s="113"/>
      <c r="B17710" s="113"/>
      <c r="C17710" s="114"/>
      <c r="D17710" s="115"/>
      <c r="E17710" s="115"/>
      <c r="F17710" s="116"/>
      <c r="G17710" s="116"/>
      <c r="H17710" s="116"/>
      <c r="I17710" s="116"/>
      <c r="J17710" s="117"/>
      <c r="K17710" s="117"/>
      <c r="L17710" s="114"/>
      <c r="M17710" s="114"/>
      <c r="N17710" s="114"/>
      <c r="O17710" s="114"/>
      <c r="P17710" s="118"/>
      <c r="Q17710" s="118"/>
      <c r="R17710" s="118"/>
      <c r="S17710" s="118"/>
      <c r="T17710" s="118"/>
      <c r="U17710" s="118"/>
      <c r="V17710" s="118"/>
      <c r="W17710" s="118"/>
      <c r="X17710" s="118"/>
      <c r="Y17710" s="118"/>
      <c r="Z17710" s="118"/>
      <c r="AA17710" s="118"/>
      <c r="AB17710" s="118"/>
    </row>
    <row r="17711" spans="1:28">
      <c r="A17711" s="113"/>
      <c r="B17711" s="113"/>
      <c r="C17711" s="114"/>
      <c r="D17711" s="115"/>
      <c r="E17711" s="115"/>
      <c r="F17711" s="116"/>
      <c r="G17711" s="116"/>
      <c r="H17711" s="116"/>
      <c r="I17711" s="116"/>
      <c r="J17711" s="117"/>
      <c r="K17711" s="117"/>
      <c r="L17711" s="114"/>
      <c r="M17711" s="114"/>
      <c r="N17711" s="114"/>
      <c r="O17711" s="114"/>
      <c r="P17711" s="118"/>
      <c r="Q17711" s="118"/>
      <c r="R17711" s="118"/>
      <c r="S17711" s="118"/>
      <c r="T17711" s="118"/>
      <c r="U17711" s="118"/>
      <c r="V17711" s="118"/>
      <c r="W17711" s="118"/>
      <c r="X17711" s="118"/>
      <c r="Y17711" s="118"/>
      <c r="Z17711" s="118"/>
      <c r="AA17711" s="118"/>
      <c r="AB17711" s="118"/>
    </row>
    <row r="17712" spans="1:28">
      <c r="A17712" s="113"/>
      <c r="B17712" s="113"/>
      <c r="C17712" s="114"/>
      <c r="D17712" s="115"/>
      <c r="E17712" s="115"/>
      <c r="F17712" s="116"/>
      <c r="G17712" s="116"/>
      <c r="H17712" s="116"/>
      <c r="I17712" s="116"/>
      <c r="J17712" s="117"/>
      <c r="K17712" s="117"/>
      <c r="L17712" s="114"/>
      <c r="M17712" s="114"/>
      <c r="N17712" s="114"/>
      <c r="O17712" s="114"/>
      <c r="P17712" s="118"/>
      <c r="Q17712" s="118"/>
      <c r="R17712" s="118"/>
      <c r="S17712" s="118"/>
      <c r="T17712" s="118"/>
      <c r="U17712" s="118"/>
      <c r="V17712" s="118"/>
      <c r="W17712" s="118"/>
      <c r="X17712" s="118"/>
      <c r="Y17712" s="118"/>
      <c r="Z17712" s="118"/>
      <c r="AA17712" s="118"/>
      <c r="AB17712" s="118"/>
    </row>
    <row r="17713" spans="1:28">
      <c r="A17713" s="113"/>
      <c r="B17713" s="113"/>
      <c r="C17713" s="114"/>
      <c r="D17713" s="115"/>
      <c r="E17713" s="115"/>
      <c r="F17713" s="116"/>
      <c r="G17713" s="116"/>
      <c r="H17713" s="116"/>
      <c r="I17713" s="116"/>
      <c r="J17713" s="117"/>
      <c r="K17713" s="117"/>
      <c r="L17713" s="114"/>
      <c r="M17713" s="114"/>
      <c r="N17713" s="114"/>
      <c r="O17713" s="114"/>
      <c r="P17713" s="118"/>
      <c r="Q17713" s="118"/>
      <c r="R17713" s="118"/>
      <c r="S17713" s="118"/>
      <c r="T17713" s="118"/>
      <c r="U17713" s="118"/>
      <c r="V17713" s="118"/>
      <c r="W17713" s="118"/>
      <c r="X17713" s="118"/>
      <c r="Y17713" s="118"/>
      <c r="Z17713" s="118"/>
      <c r="AA17713" s="118"/>
      <c r="AB17713" s="118"/>
    </row>
    <row r="17714" spans="1:28">
      <c r="A17714" s="113"/>
      <c r="B17714" s="113"/>
      <c r="C17714" s="114"/>
      <c r="D17714" s="115"/>
      <c r="E17714" s="115"/>
      <c r="F17714" s="116"/>
      <c r="G17714" s="116"/>
      <c r="H17714" s="116"/>
      <c r="I17714" s="116"/>
      <c r="J17714" s="117"/>
      <c r="K17714" s="117"/>
      <c r="L17714" s="114"/>
      <c r="M17714" s="114"/>
      <c r="N17714" s="114"/>
      <c r="O17714" s="114"/>
      <c r="P17714" s="118"/>
      <c r="Q17714" s="118"/>
      <c r="R17714" s="118"/>
      <c r="S17714" s="118"/>
      <c r="T17714" s="118"/>
      <c r="U17714" s="118"/>
      <c r="V17714" s="118"/>
      <c r="W17714" s="118"/>
      <c r="X17714" s="118"/>
      <c r="Y17714" s="118"/>
      <c r="Z17714" s="118"/>
      <c r="AA17714" s="118"/>
      <c r="AB17714" s="118"/>
    </row>
    <row r="17715" spans="1:28">
      <c r="A17715" s="113"/>
      <c r="B17715" s="113"/>
      <c r="C17715" s="114"/>
      <c r="D17715" s="115"/>
      <c r="E17715" s="115"/>
      <c r="F17715" s="116"/>
      <c r="G17715" s="116"/>
      <c r="H17715" s="116"/>
      <c r="I17715" s="116"/>
      <c r="J17715" s="117"/>
      <c r="K17715" s="117"/>
      <c r="L17715" s="114"/>
      <c r="M17715" s="114"/>
      <c r="N17715" s="114"/>
      <c r="O17715" s="114"/>
      <c r="P17715" s="118"/>
      <c r="Q17715" s="118"/>
      <c r="R17715" s="118"/>
      <c r="S17715" s="118"/>
      <c r="T17715" s="118"/>
      <c r="U17715" s="118"/>
      <c r="V17715" s="118"/>
      <c r="W17715" s="118"/>
      <c r="X17715" s="118"/>
      <c r="Y17715" s="118"/>
      <c r="Z17715" s="118"/>
      <c r="AA17715" s="118"/>
      <c r="AB17715" s="118"/>
    </row>
    <row r="17716" spans="1:28">
      <c r="A17716" s="113"/>
      <c r="B17716" s="113"/>
      <c r="C17716" s="114"/>
      <c r="D17716" s="115"/>
      <c r="E17716" s="115"/>
      <c r="F17716" s="116"/>
      <c r="G17716" s="116"/>
      <c r="H17716" s="116"/>
      <c r="I17716" s="116"/>
      <c r="J17716" s="117"/>
      <c r="K17716" s="117"/>
      <c r="L17716" s="114"/>
      <c r="M17716" s="114"/>
      <c r="N17716" s="114"/>
      <c r="O17716" s="114"/>
      <c r="P17716" s="118"/>
      <c r="Q17716" s="118"/>
      <c r="R17716" s="118"/>
      <c r="S17716" s="118"/>
      <c r="T17716" s="118"/>
      <c r="U17716" s="118"/>
      <c r="V17716" s="118"/>
      <c r="W17716" s="118"/>
      <c r="X17716" s="118"/>
      <c r="Y17716" s="118"/>
      <c r="Z17716" s="118"/>
      <c r="AA17716" s="118"/>
      <c r="AB17716" s="118"/>
    </row>
    <row r="17717" spans="1:28">
      <c r="A17717" s="113"/>
      <c r="B17717" s="113"/>
      <c r="C17717" s="114"/>
      <c r="D17717" s="115"/>
      <c r="E17717" s="115"/>
      <c r="F17717" s="116"/>
      <c r="G17717" s="116"/>
      <c r="H17717" s="116"/>
      <c r="I17717" s="116"/>
      <c r="J17717" s="117"/>
      <c r="K17717" s="117"/>
      <c r="L17717" s="114"/>
      <c r="M17717" s="114"/>
      <c r="N17717" s="114"/>
      <c r="O17717" s="114"/>
      <c r="P17717" s="118"/>
      <c r="Q17717" s="118"/>
      <c r="R17717" s="118"/>
      <c r="S17717" s="118"/>
      <c r="T17717" s="118"/>
      <c r="U17717" s="118"/>
      <c r="V17717" s="118"/>
      <c r="W17717" s="118"/>
      <c r="X17717" s="118"/>
      <c r="Y17717" s="118"/>
      <c r="Z17717" s="118"/>
      <c r="AA17717" s="118"/>
      <c r="AB17717" s="118"/>
    </row>
    <row r="17718" spans="1:28">
      <c r="A17718" s="113"/>
      <c r="B17718" s="113"/>
      <c r="C17718" s="114"/>
      <c r="D17718" s="115"/>
      <c r="E17718" s="115"/>
      <c r="F17718" s="116"/>
      <c r="G17718" s="116"/>
      <c r="H17718" s="116"/>
      <c r="I17718" s="116"/>
      <c r="J17718" s="117"/>
      <c r="K17718" s="117"/>
      <c r="L17718" s="114"/>
      <c r="M17718" s="114"/>
      <c r="N17718" s="114"/>
      <c r="O17718" s="114"/>
      <c r="P17718" s="118"/>
      <c r="Q17718" s="118"/>
      <c r="R17718" s="118"/>
      <c r="S17718" s="118"/>
      <c r="T17718" s="118"/>
      <c r="U17718" s="118"/>
      <c r="V17718" s="118"/>
      <c r="W17718" s="118"/>
      <c r="X17718" s="118"/>
      <c r="Y17718" s="118"/>
      <c r="Z17718" s="118"/>
      <c r="AA17718" s="118"/>
      <c r="AB17718" s="118"/>
    </row>
    <row r="17719" spans="1:28">
      <c r="A17719" s="113"/>
      <c r="B17719" s="113"/>
      <c r="C17719" s="114"/>
      <c r="D17719" s="115"/>
      <c r="E17719" s="115"/>
      <c r="F17719" s="116"/>
      <c r="G17719" s="116"/>
      <c r="H17719" s="116"/>
      <c r="I17719" s="116"/>
      <c r="J17719" s="117"/>
      <c r="K17719" s="117"/>
      <c r="L17719" s="114"/>
      <c r="M17719" s="114"/>
      <c r="N17719" s="114"/>
      <c r="O17719" s="114"/>
      <c r="P17719" s="118"/>
      <c r="Q17719" s="118"/>
      <c r="R17719" s="118"/>
      <c r="S17719" s="118"/>
      <c r="T17719" s="118"/>
      <c r="U17719" s="118"/>
      <c r="V17719" s="118"/>
      <c r="W17719" s="118"/>
      <c r="X17719" s="118"/>
      <c r="Y17719" s="118"/>
      <c r="Z17719" s="118"/>
      <c r="AA17719" s="118"/>
      <c r="AB17719" s="118"/>
    </row>
    <row r="17720" spans="1:28">
      <c r="A17720" s="113"/>
      <c r="B17720" s="113"/>
      <c r="C17720" s="114"/>
      <c r="D17720" s="115"/>
      <c r="E17720" s="115"/>
      <c r="F17720" s="116"/>
      <c r="G17720" s="116"/>
      <c r="H17720" s="116"/>
      <c r="I17720" s="116"/>
      <c r="J17720" s="117"/>
      <c r="K17720" s="117"/>
      <c r="L17720" s="114"/>
      <c r="M17720" s="114"/>
      <c r="N17720" s="114"/>
      <c r="O17720" s="114"/>
      <c r="P17720" s="118"/>
      <c r="Q17720" s="118"/>
      <c r="R17720" s="118"/>
      <c r="S17720" s="118"/>
      <c r="T17720" s="118"/>
      <c r="U17720" s="118"/>
      <c r="V17720" s="118"/>
      <c r="W17720" s="118"/>
      <c r="X17720" s="118"/>
      <c r="Y17720" s="118"/>
      <c r="Z17720" s="118"/>
      <c r="AA17720" s="118"/>
      <c r="AB17720" s="118"/>
    </row>
    <row r="17721" spans="1:28">
      <c r="A17721" s="113"/>
      <c r="B17721" s="113"/>
      <c r="C17721" s="114"/>
      <c r="D17721" s="115"/>
      <c r="E17721" s="115"/>
      <c r="F17721" s="116"/>
      <c r="G17721" s="116"/>
      <c r="H17721" s="116"/>
      <c r="I17721" s="116"/>
      <c r="J17721" s="117"/>
      <c r="K17721" s="117"/>
      <c r="L17721" s="114"/>
      <c r="M17721" s="114"/>
      <c r="N17721" s="114"/>
      <c r="O17721" s="114"/>
      <c r="P17721" s="118"/>
      <c r="Q17721" s="118"/>
      <c r="R17721" s="118"/>
      <c r="S17721" s="118"/>
      <c r="T17721" s="118"/>
      <c r="U17721" s="118"/>
      <c r="V17721" s="118"/>
      <c r="W17721" s="118"/>
      <c r="X17721" s="118"/>
      <c r="Y17721" s="118"/>
      <c r="Z17721" s="118"/>
      <c r="AA17721" s="118"/>
      <c r="AB17721" s="118"/>
    </row>
    <row r="17722" spans="1:28">
      <c r="A17722" s="113"/>
      <c r="B17722" s="113"/>
      <c r="C17722" s="114"/>
      <c r="D17722" s="115"/>
      <c r="E17722" s="115"/>
      <c r="F17722" s="116"/>
      <c r="G17722" s="116"/>
      <c r="H17722" s="116"/>
      <c r="I17722" s="116"/>
      <c r="J17722" s="117"/>
      <c r="K17722" s="117"/>
      <c r="L17722" s="114"/>
      <c r="M17722" s="114"/>
      <c r="N17722" s="114"/>
      <c r="O17722" s="114"/>
      <c r="P17722" s="118"/>
      <c r="Q17722" s="118"/>
      <c r="R17722" s="118"/>
      <c r="S17722" s="118"/>
      <c r="T17722" s="118"/>
      <c r="U17722" s="118"/>
      <c r="V17722" s="118"/>
      <c r="W17722" s="118"/>
      <c r="X17722" s="118"/>
      <c r="Y17722" s="118"/>
      <c r="Z17722" s="118"/>
      <c r="AA17722" s="118"/>
      <c r="AB17722" s="118"/>
    </row>
    <row r="17723" spans="1:28">
      <c r="A17723" s="113"/>
      <c r="B17723" s="113"/>
      <c r="C17723" s="114"/>
      <c r="D17723" s="115"/>
      <c r="E17723" s="115"/>
      <c r="F17723" s="116"/>
      <c r="G17723" s="116"/>
      <c r="H17723" s="116"/>
      <c r="I17723" s="116"/>
      <c r="J17723" s="117"/>
      <c r="K17723" s="117"/>
      <c r="L17723" s="114"/>
      <c r="M17723" s="114"/>
      <c r="N17723" s="114"/>
      <c r="O17723" s="114"/>
      <c r="P17723" s="118"/>
      <c r="Q17723" s="118"/>
      <c r="R17723" s="118"/>
      <c r="S17723" s="118"/>
      <c r="T17723" s="118"/>
      <c r="U17723" s="118"/>
      <c r="V17723" s="118"/>
      <c r="W17723" s="118"/>
      <c r="X17723" s="118"/>
      <c r="Y17723" s="118"/>
      <c r="Z17723" s="118"/>
      <c r="AA17723" s="118"/>
      <c r="AB17723" s="118"/>
    </row>
    <row r="17724" spans="1:28">
      <c r="A17724" s="113"/>
      <c r="B17724" s="113"/>
      <c r="C17724" s="114"/>
      <c r="D17724" s="115"/>
      <c r="E17724" s="115"/>
      <c r="F17724" s="116"/>
      <c r="G17724" s="116"/>
      <c r="H17724" s="116"/>
      <c r="I17724" s="116"/>
      <c r="J17724" s="117"/>
      <c r="K17724" s="117"/>
      <c r="L17724" s="114"/>
      <c r="M17724" s="114"/>
      <c r="N17724" s="114"/>
      <c r="O17724" s="114"/>
      <c r="P17724" s="118"/>
      <c r="Q17724" s="118"/>
      <c r="R17724" s="118"/>
      <c r="S17724" s="118"/>
      <c r="T17724" s="118"/>
      <c r="U17724" s="118"/>
      <c r="V17724" s="118"/>
      <c r="W17724" s="118"/>
      <c r="X17724" s="118"/>
      <c r="Y17724" s="118"/>
      <c r="Z17724" s="118"/>
      <c r="AA17724" s="118"/>
      <c r="AB17724" s="118"/>
    </row>
    <row r="17725" spans="1:28">
      <c r="A17725" s="113"/>
      <c r="B17725" s="113"/>
      <c r="C17725" s="114"/>
      <c r="D17725" s="115"/>
      <c r="E17725" s="115"/>
      <c r="F17725" s="116"/>
      <c r="G17725" s="116"/>
      <c r="H17725" s="116"/>
      <c r="I17725" s="116"/>
      <c r="J17725" s="117"/>
      <c r="K17725" s="117"/>
      <c r="L17725" s="114"/>
      <c r="M17725" s="114"/>
      <c r="N17725" s="114"/>
      <c r="O17725" s="114"/>
      <c r="P17725" s="118"/>
      <c r="Q17725" s="118"/>
      <c r="R17725" s="118"/>
      <c r="S17725" s="118"/>
      <c r="T17725" s="118"/>
      <c r="U17725" s="118"/>
      <c r="V17725" s="118"/>
      <c r="W17725" s="118"/>
      <c r="X17725" s="118"/>
      <c r="Y17725" s="118"/>
      <c r="Z17725" s="118"/>
      <c r="AA17725" s="118"/>
      <c r="AB17725" s="118"/>
    </row>
    <row r="17726" spans="1:28">
      <c r="A17726" s="113"/>
      <c r="B17726" s="113"/>
      <c r="C17726" s="114"/>
      <c r="D17726" s="115"/>
      <c r="E17726" s="115"/>
      <c r="F17726" s="116"/>
      <c r="G17726" s="116"/>
      <c r="H17726" s="116"/>
      <c r="I17726" s="116"/>
      <c r="J17726" s="117"/>
      <c r="K17726" s="117"/>
      <c r="L17726" s="114"/>
      <c r="M17726" s="114"/>
      <c r="N17726" s="114"/>
      <c r="O17726" s="114"/>
      <c r="P17726" s="118"/>
      <c r="Q17726" s="118"/>
      <c r="R17726" s="118"/>
      <c r="S17726" s="118"/>
      <c r="T17726" s="118"/>
      <c r="U17726" s="118"/>
      <c r="V17726" s="118"/>
      <c r="W17726" s="118"/>
      <c r="X17726" s="118"/>
      <c r="Y17726" s="118"/>
      <c r="Z17726" s="118"/>
      <c r="AA17726" s="118"/>
      <c r="AB17726" s="118"/>
    </row>
    <row r="17727" spans="1:28">
      <c r="A17727" s="113"/>
      <c r="B17727" s="113"/>
      <c r="C17727" s="114"/>
      <c r="D17727" s="115"/>
      <c r="E17727" s="115"/>
      <c r="F17727" s="116"/>
      <c r="G17727" s="116"/>
      <c r="H17727" s="116"/>
      <c r="I17727" s="116"/>
      <c r="J17727" s="117"/>
      <c r="K17727" s="117"/>
      <c r="L17727" s="114"/>
      <c r="M17727" s="114"/>
      <c r="N17727" s="114"/>
      <c r="O17727" s="114"/>
      <c r="P17727" s="118"/>
      <c r="Q17727" s="118"/>
      <c r="R17727" s="118"/>
      <c r="S17727" s="118"/>
      <c r="T17727" s="118"/>
      <c r="U17727" s="118"/>
      <c r="V17727" s="118"/>
      <c r="W17727" s="118"/>
      <c r="X17727" s="118"/>
      <c r="Y17727" s="118"/>
      <c r="Z17727" s="118"/>
      <c r="AA17727" s="118"/>
      <c r="AB17727" s="118"/>
    </row>
    <row r="17728" spans="1:28">
      <c r="A17728" s="113"/>
      <c r="B17728" s="113"/>
      <c r="C17728" s="114"/>
      <c r="D17728" s="115"/>
      <c r="E17728" s="115"/>
      <c r="F17728" s="116"/>
      <c r="G17728" s="116"/>
      <c r="H17728" s="116"/>
      <c r="I17728" s="116"/>
      <c r="J17728" s="117"/>
      <c r="K17728" s="117"/>
      <c r="L17728" s="114"/>
      <c r="M17728" s="114"/>
      <c r="N17728" s="114"/>
      <c r="O17728" s="114"/>
      <c r="P17728" s="118"/>
      <c r="Q17728" s="118"/>
      <c r="R17728" s="118"/>
      <c r="S17728" s="118"/>
      <c r="T17728" s="118"/>
      <c r="U17728" s="118"/>
      <c r="V17728" s="118"/>
      <c r="W17728" s="118"/>
      <c r="X17728" s="118"/>
      <c r="Y17728" s="118"/>
      <c r="Z17728" s="118"/>
      <c r="AA17728" s="118"/>
      <c r="AB17728" s="118"/>
    </row>
    <row r="17729" spans="1:28">
      <c r="A17729" s="113"/>
      <c r="B17729" s="113"/>
      <c r="C17729" s="114"/>
      <c r="D17729" s="115"/>
      <c r="E17729" s="115"/>
      <c r="F17729" s="116"/>
      <c r="G17729" s="116"/>
      <c r="H17729" s="116"/>
      <c r="I17729" s="116"/>
      <c r="J17729" s="117"/>
      <c r="K17729" s="117"/>
      <c r="L17729" s="114"/>
      <c r="M17729" s="114"/>
      <c r="N17729" s="114"/>
      <c r="O17729" s="114"/>
      <c r="P17729" s="118"/>
      <c r="Q17729" s="118"/>
      <c r="R17729" s="118"/>
      <c r="S17729" s="118"/>
      <c r="T17729" s="118"/>
      <c r="U17729" s="118"/>
      <c r="V17729" s="118"/>
      <c r="W17729" s="118"/>
      <c r="X17729" s="118"/>
      <c r="Y17729" s="118"/>
      <c r="Z17729" s="118"/>
      <c r="AA17729" s="118"/>
      <c r="AB17729" s="118"/>
    </row>
    <row r="17730" spans="1:28">
      <c r="A17730" s="113"/>
      <c r="B17730" s="113"/>
      <c r="C17730" s="114"/>
      <c r="D17730" s="115"/>
      <c r="E17730" s="115"/>
      <c r="F17730" s="116"/>
      <c r="G17730" s="116"/>
      <c r="H17730" s="116"/>
      <c r="I17730" s="116"/>
      <c r="J17730" s="117"/>
      <c r="K17730" s="117"/>
      <c r="L17730" s="114"/>
      <c r="M17730" s="114"/>
      <c r="N17730" s="114"/>
      <c r="O17730" s="114"/>
      <c r="P17730" s="118"/>
      <c r="Q17730" s="118"/>
      <c r="R17730" s="118"/>
      <c r="S17730" s="118"/>
      <c r="T17730" s="118"/>
      <c r="U17730" s="118"/>
      <c r="V17730" s="118"/>
      <c r="W17730" s="118"/>
      <c r="X17730" s="118"/>
      <c r="Y17730" s="118"/>
      <c r="Z17730" s="118"/>
      <c r="AA17730" s="118"/>
      <c r="AB17730" s="118"/>
    </row>
    <row r="17731" spans="1:28">
      <c r="A17731" s="113"/>
      <c r="B17731" s="113"/>
      <c r="C17731" s="114"/>
      <c r="D17731" s="115"/>
      <c r="E17731" s="115"/>
      <c r="F17731" s="116"/>
      <c r="G17731" s="116"/>
      <c r="H17731" s="116"/>
      <c r="I17731" s="116"/>
      <c r="J17731" s="117"/>
      <c r="K17731" s="117"/>
      <c r="L17731" s="114"/>
      <c r="M17731" s="114"/>
      <c r="N17731" s="114"/>
      <c r="O17731" s="114"/>
      <c r="P17731" s="118"/>
      <c r="Q17731" s="118"/>
      <c r="R17731" s="118"/>
      <c r="S17731" s="118"/>
      <c r="T17731" s="118"/>
      <c r="U17731" s="118"/>
      <c r="V17731" s="118"/>
      <c r="W17731" s="118"/>
      <c r="X17731" s="118"/>
      <c r="Y17731" s="118"/>
      <c r="Z17731" s="118"/>
      <c r="AA17731" s="118"/>
      <c r="AB17731" s="118"/>
    </row>
    <row r="17732" spans="1:28">
      <c r="A17732" s="113"/>
      <c r="B17732" s="113"/>
      <c r="C17732" s="114"/>
      <c r="D17732" s="115"/>
      <c r="E17732" s="115"/>
      <c r="F17732" s="116"/>
      <c r="G17732" s="116"/>
      <c r="H17732" s="116"/>
      <c r="I17732" s="116"/>
      <c r="J17732" s="117"/>
      <c r="K17732" s="117"/>
      <c r="L17732" s="114"/>
      <c r="M17732" s="114"/>
      <c r="N17732" s="114"/>
      <c r="O17732" s="114"/>
      <c r="P17732" s="118"/>
      <c r="Q17732" s="118"/>
      <c r="R17732" s="118"/>
      <c r="S17732" s="118"/>
      <c r="T17732" s="118"/>
      <c r="U17732" s="118"/>
      <c r="V17732" s="118"/>
      <c r="W17732" s="118"/>
      <c r="X17732" s="118"/>
      <c r="Y17732" s="118"/>
      <c r="Z17732" s="118"/>
      <c r="AA17732" s="118"/>
      <c r="AB17732" s="118"/>
    </row>
    <row r="17733" spans="1:28">
      <c r="A17733" s="113"/>
      <c r="B17733" s="113"/>
      <c r="C17733" s="114"/>
      <c r="D17733" s="115"/>
      <c r="E17733" s="115"/>
      <c r="F17733" s="116"/>
      <c r="G17733" s="116"/>
      <c r="H17733" s="116"/>
      <c r="I17733" s="116"/>
      <c r="J17733" s="117"/>
      <c r="K17733" s="117"/>
      <c r="L17733" s="114"/>
      <c r="M17733" s="114"/>
      <c r="N17733" s="114"/>
      <c r="O17733" s="114"/>
      <c r="P17733" s="118"/>
      <c r="Q17733" s="118"/>
      <c r="R17733" s="118"/>
      <c r="S17733" s="118"/>
      <c r="T17733" s="118"/>
      <c r="U17733" s="118"/>
      <c r="V17733" s="118"/>
      <c r="W17733" s="118"/>
      <c r="X17733" s="118"/>
      <c r="Y17733" s="118"/>
      <c r="Z17733" s="118"/>
      <c r="AA17733" s="118"/>
      <c r="AB17733" s="118"/>
    </row>
    <row r="17734" spans="1:28">
      <c r="A17734" s="113"/>
      <c r="B17734" s="113"/>
      <c r="C17734" s="114"/>
      <c r="D17734" s="115"/>
      <c r="E17734" s="115"/>
      <c r="F17734" s="116"/>
      <c r="G17734" s="116"/>
      <c r="H17734" s="116"/>
      <c r="I17734" s="116"/>
      <c r="J17734" s="117"/>
      <c r="K17734" s="117"/>
      <c r="L17734" s="114"/>
      <c r="M17734" s="114"/>
      <c r="N17734" s="114"/>
      <c r="O17734" s="114"/>
      <c r="P17734" s="118"/>
      <c r="Q17734" s="118"/>
      <c r="R17734" s="118"/>
      <c r="S17734" s="118"/>
      <c r="T17734" s="118"/>
      <c r="U17734" s="118"/>
      <c r="V17734" s="118"/>
      <c r="W17734" s="118"/>
      <c r="X17734" s="118"/>
      <c r="Y17734" s="118"/>
      <c r="Z17734" s="118"/>
      <c r="AA17734" s="118"/>
      <c r="AB17734" s="118"/>
    </row>
    <row r="17735" spans="1:28">
      <c r="A17735" s="113"/>
      <c r="B17735" s="113"/>
      <c r="C17735" s="114"/>
      <c r="D17735" s="115"/>
      <c r="E17735" s="115"/>
      <c r="F17735" s="116"/>
      <c r="G17735" s="116"/>
      <c r="H17735" s="116"/>
      <c r="I17735" s="116"/>
      <c r="J17735" s="117"/>
      <c r="K17735" s="117"/>
      <c r="L17735" s="114"/>
      <c r="M17735" s="114"/>
      <c r="N17735" s="114"/>
      <c r="O17735" s="114"/>
      <c r="P17735" s="118"/>
      <c r="Q17735" s="118"/>
      <c r="R17735" s="118"/>
      <c r="S17735" s="118"/>
      <c r="T17735" s="118"/>
      <c r="U17735" s="118"/>
      <c r="V17735" s="118"/>
      <c r="W17735" s="118"/>
      <c r="X17735" s="118"/>
      <c r="Y17735" s="118"/>
      <c r="Z17735" s="118"/>
      <c r="AA17735" s="118"/>
      <c r="AB17735" s="118"/>
    </row>
    <row r="17736" spans="1:28">
      <c r="A17736" s="113"/>
      <c r="B17736" s="113"/>
      <c r="C17736" s="114"/>
      <c r="D17736" s="115"/>
      <c r="E17736" s="115"/>
      <c r="F17736" s="116"/>
      <c r="G17736" s="116"/>
      <c r="H17736" s="116"/>
      <c r="I17736" s="116"/>
      <c r="J17736" s="117"/>
      <c r="K17736" s="117"/>
      <c r="L17736" s="114"/>
      <c r="M17736" s="114"/>
      <c r="N17736" s="114"/>
      <c r="O17736" s="114"/>
      <c r="P17736" s="118"/>
      <c r="Q17736" s="118"/>
      <c r="R17736" s="118"/>
      <c r="S17736" s="118"/>
      <c r="T17736" s="118"/>
      <c r="U17736" s="118"/>
      <c r="V17736" s="118"/>
      <c r="W17736" s="118"/>
      <c r="X17736" s="118"/>
      <c r="Y17736" s="118"/>
      <c r="Z17736" s="118"/>
      <c r="AA17736" s="118"/>
      <c r="AB17736" s="118"/>
    </row>
    <row r="17737" spans="1:28">
      <c r="A17737" s="113"/>
      <c r="B17737" s="113"/>
      <c r="C17737" s="114"/>
      <c r="D17737" s="115"/>
      <c r="E17737" s="115"/>
      <c r="F17737" s="116"/>
      <c r="G17737" s="116"/>
      <c r="H17737" s="116"/>
      <c r="I17737" s="116"/>
      <c r="J17737" s="117"/>
      <c r="K17737" s="117"/>
      <c r="L17737" s="114"/>
      <c r="M17737" s="114"/>
      <c r="N17737" s="114"/>
      <c r="O17737" s="114"/>
      <c r="P17737" s="118"/>
      <c r="Q17737" s="118"/>
      <c r="R17737" s="118"/>
      <c r="S17737" s="118"/>
      <c r="T17737" s="118"/>
      <c r="U17737" s="118"/>
      <c r="V17737" s="118"/>
      <c r="W17737" s="118"/>
      <c r="X17737" s="118"/>
      <c r="Y17737" s="118"/>
      <c r="Z17737" s="118"/>
      <c r="AA17737" s="118"/>
      <c r="AB17737" s="118"/>
    </row>
    <row r="17738" spans="1:28">
      <c r="A17738" s="113"/>
      <c r="B17738" s="113"/>
      <c r="C17738" s="114"/>
      <c r="D17738" s="115"/>
      <c r="E17738" s="115"/>
      <c r="F17738" s="116"/>
      <c r="G17738" s="116"/>
      <c r="H17738" s="116"/>
      <c r="I17738" s="116"/>
      <c r="J17738" s="117"/>
      <c r="K17738" s="117"/>
      <c r="L17738" s="114"/>
      <c r="M17738" s="114"/>
      <c r="N17738" s="114"/>
      <c r="O17738" s="114"/>
      <c r="P17738" s="118"/>
      <c r="Q17738" s="118"/>
      <c r="R17738" s="118"/>
      <c r="S17738" s="118"/>
      <c r="T17738" s="118"/>
      <c r="U17738" s="118"/>
      <c r="V17738" s="118"/>
      <c r="W17738" s="118"/>
      <c r="X17738" s="118"/>
      <c r="Y17738" s="118"/>
      <c r="Z17738" s="118"/>
      <c r="AA17738" s="118"/>
      <c r="AB17738" s="118"/>
    </row>
    <row r="17739" spans="1:28">
      <c r="A17739" s="113"/>
      <c r="B17739" s="113"/>
      <c r="C17739" s="114"/>
      <c r="D17739" s="115"/>
      <c r="E17739" s="115"/>
      <c r="F17739" s="116"/>
      <c r="G17739" s="116"/>
      <c r="H17739" s="116"/>
      <c r="I17739" s="116"/>
      <c r="J17739" s="117"/>
      <c r="K17739" s="117"/>
      <c r="L17739" s="114"/>
      <c r="M17739" s="114"/>
      <c r="N17739" s="114"/>
      <c r="O17739" s="114"/>
      <c r="P17739" s="118"/>
      <c r="Q17739" s="118"/>
      <c r="R17739" s="118"/>
      <c r="S17739" s="118"/>
      <c r="T17739" s="118"/>
      <c r="U17739" s="118"/>
      <c r="V17739" s="118"/>
      <c r="W17739" s="118"/>
      <c r="X17739" s="118"/>
      <c r="Y17739" s="118"/>
      <c r="Z17739" s="118"/>
      <c r="AA17739" s="118"/>
      <c r="AB17739" s="118"/>
    </row>
    <row r="17740" spans="1:28">
      <c r="A17740" s="113"/>
      <c r="B17740" s="113"/>
      <c r="C17740" s="114"/>
      <c r="D17740" s="115"/>
      <c r="E17740" s="115"/>
      <c r="F17740" s="116"/>
      <c r="G17740" s="116"/>
      <c r="H17740" s="116"/>
      <c r="I17740" s="116"/>
      <c r="J17740" s="117"/>
      <c r="K17740" s="117"/>
      <c r="L17740" s="114"/>
      <c r="M17740" s="114"/>
      <c r="N17740" s="114"/>
      <c r="O17740" s="114"/>
      <c r="P17740" s="118"/>
      <c r="Q17740" s="118"/>
      <c r="R17740" s="118"/>
      <c r="S17740" s="118"/>
      <c r="T17740" s="118"/>
      <c r="U17740" s="118"/>
      <c r="V17740" s="118"/>
      <c r="W17740" s="118"/>
      <c r="X17740" s="118"/>
      <c r="Y17740" s="118"/>
      <c r="Z17740" s="118"/>
      <c r="AA17740" s="118"/>
      <c r="AB17740" s="118"/>
    </row>
    <row r="17741" spans="1:28">
      <c r="A17741" s="113"/>
      <c r="B17741" s="113"/>
      <c r="C17741" s="114"/>
      <c r="D17741" s="115"/>
      <c r="E17741" s="115"/>
      <c r="F17741" s="116"/>
      <c r="G17741" s="116"/>
      <c r="H17741" s="116"/>
      <c r="I17741" s="116"/>
      <c r="J17741" s="117"/>
      <c r="K17741" s="117"/>
      <c r="L17741" s="114"/>
      <c r="M17741" s="114"/>
      <c r="N17741" s="114"/>
      <c r="O17741" s="114"/>
      <c r="P17741" s="118"/>
      <c r="Q17741" s="118"/>
      <c r="R17741" s="118"/>
      <c r="S17741" s="118"/>
      <c r="T17741" s="118"/>
      <c r="U17741" s="118"/>
      <c r="V17741" s="118"/>
      <c r="W17741" s="118"/>
      <c r="X17741" s="118"/>
      <c r="Y17741" s="118"/>
      <c r="Z17741" s="118"/>
      <c r="AA17741" s="118"/>
      <c r="AB17741" s="118"/>
    </row>
    <row r="17742" spans="1:28">
      <c r="A17742" s="113"/>
      <c r="B17742" s="113"/>
      <c r="C17742" s="114"/>
      <c r="D17742" s="115"/>
      <c r="E17742" s="115"/>
      <c r="F17742" s="116"/>
      <c r="G17742" s="116"/>
      <c r="H17742" s="116"/>
      <c r="I17742" s="116"/>
      <c r="J17742" s="117"/>
      <c r="K17742" s="117"/>
      <c r="L17742" s="114"/>
      <c r="M17742" s="114"/>
      <c r="N17742" s="114"/>
      <c r="O17742" s="114"/>
      <c r="P17742" s="118"/>
      <c r="Q17742" s="118"/>
      <c r="R17742" s="118"/>
      <c r="S17742" s="118"/>
      <c r="T17742" s="118"/>
      <c r="U17742" s="118"/>
      <c r="V17742" s="118"/>
      <c r="W17742" s="118"/>
      <c r="X17742" s="118"/>
      <c r="Y17742" s="118"/>
      <c r="Z17742" s="118"/>
      <c r="AA17742" s="118"/>
      <c r="AB17742" s="118"/>
    </row>
    <row r="17743" spans="1:28">
      <c r="A17743" s="113"/>
      <c r="B17743" s="113"/>
      <c r="C17743" s="114"/>
      <c r="D17743" s="115"/>
      <c r="E17743" s="115"/>
      <c r="F17743" s="116"/>
      <c r="G17743" s="116"/>
      <c r="H17743" s="116"/>
      <c r="I17743" s="116"/>
      <c r="J17743" s="117"/>
      <c r="K17743" s="117"/>
      <c r="L17743" s="114"/>
      <c r="M17743" s="114"/>
      <c r="N17743" s="114"/>
      <c r="O17743" s="114"/>
      <c r="P17743" s="118"/>
      <c r="Q17743" s="118"/>
      <c r="R17743" s="118"/>
      <c r="S17743" s="118"/>
      <c r="T17743" s="118"/>
      <c r="U17743" s="118"/>
      <c r="V17743" s="118"/>
      <c r="W17743" s="118"/>
      <c r="X17743" s="118"/>
      <c r="Y17743" s="118"/>
      <c r="Z17743" s="118"/>
      <c r="AA17743" s="118"/>
      <c r="AB17743" s="118"/>
    </row>
    <row r="17744" spans="1:28">
      <c r="A17744" s="113"/>
      <c r="B17744" s="113"/>
      <c r="C17744" s="114"/>
      <c r="D17744" s="115"/>
      <c r="E17744" s="115"/>
      <c r="F17744" s="116"/>
      <c r="G17744" s="116"/>
      <c r="H17744" s="116"/>
      <c r="I17744" s="116"/>
      <c r="J17744" s="117"/>
      <c r="K17744" s="117"/>
      <c r="L17744" s="114"/>
      <c r="M17744" s="114"/>
      <c r="N17744" s="114"/>
      <c r="O17744" s="114"/>
      <c r="P17744" s="118"/>
      <c r="Q17744" s="118"/>
      <c r="R17744" s="118"/>
      <c r="S17744" s="118"/>
      <c r="T17744" s="118"/>
      <c r="U17744" s="118"/>
      <c r="V17744" s="118"/>
      <c r="W17744" s="118"/>
      <c r="X17744" s="118"/>
      <c r="Y17744" s="118"/>
      <c r="Z17744" s="118"/>
      <c r="AA17744" s="118"/>
      <c r="AB17744" s="118"/>
    </row>
    <row r="17745" spans="1:28">
      <c r="A17745" s="113"/>
      <c r="B17745" s="113"/>
      <c r="C17745" s="114"/>
      <c r="D17745" s="115"/>
      <c r="E17745" s="115"/>
      <c r="F17745" s="116"/>
      <c r="G17745" s="116"/>
      <c r="H17745" s="116"/>
      <c r="I17745" s="116"/>
      <c r="J17745" s="117"/>
      <c r="K17745" s="117"/>
      <c r="L17745" s="114"/>
      <c r="M17745" s="114"/>
      <c r="N17745" s="114"/>
      <c r="O17745" s="114"/>
      <c r="P17745" s="118"/>
      <c r="Q17745" s="118"/>
      <c r="R17745" s="118"/>
      <c r="S17745" s="118"/>
      <c r="T17745" s="118"/>
      <c r="U17745" s="118"/>
      <c r="V17745" s="118"/>
      <c r="W17745" s="118"/>
      <c r="X17745" s="118"/>
      <c r="Y17745" s="118"/>
      <c r="Z17745" s="118"/>
      <c r="AA17745" s="118"/>
      <c r="AB17745" s="118"/>
    </row>
    <row r="17746" spans="1:28">
      <c r="A17746" s="113"/>
      <c r="B17746" s="113"/>
      <c r="C17746" s="114"/>
      <c r="D17746" s="115"/>
      <c r="E17746" s="115"/>
      <c r="F17746" s="116"/>
      <c r="G17746" s="116"/>
      <c r="H17746" s="116"/>
      <c r="I17746" s="116"/>
      <c r="J17746" s="117"/>
      <c r="K17746" s="117"/>
      <c r="L17746" s="114"/>
      <c r="M17746" s="114"/>
      <c r="N17746" s="114"/>
      <c r="O17746" s="114"/>
      <c r="P17746" s="118"/>
      <c r="Q17746" s="118"/>
      <c r="R17746" s="118"/>
      <c r="S17746" s="118"/>
      <c r="T17746" s="118"/>
      <c r="U17746" s="118"/>
      <c r="V17746" s="118"/>
      <c r="W17746" s="118"/>
      <c r="X17746" s="118"/>
      <c r="Y17746" s="118"/>
      <c r="Z17746" s="118"/>
      <c r="AA17746" s="118"/>
      <c r="AB17746" s="118"/>
    </row>
    <row r="17747" spans="1:28">
      <c r="A17747" s="113"/>
      <c r="B17747" s="113"/>
      <c r="C17747" s="114"/>
      <c r="D17747" s="115"/>
      <c r="E17747" s="115"/>
      <c r="F17747" s="116"/>
      <c r="G17747" s="116"/>
      <c r="H17747" s="116"/>
      <c r="I17747" s="116"/>
      <c r="J17747" s="117"/>
      <c r="K17747" s="117"/>
      <c r="L17747" s="114"/>
      <c r="M17747" s="114"/>
      <c r="N17747" s="114"/>
      <c r="O17747" s="114"/>
      <c r="P17747" s="118"/>
      <c r="Q17747" s="118"/>
      <c r="R17747" s="118"/>
      <c r="S17747" s="118"/>
      <c r="T17747" s="118"/>
      <c r="U17747" s="118"/>
      <c r="V17747" s="118"/>
      <c r="W17747" s="118"/>
      <c r="X17747" s="118"/>
      <c r="Y17747" s="118"/>
      <c r="Z17747" s="118"/>
      <c r="AA17747" s="118"/>
      <c r="AB17747" s="118"/>
    </row>
    <row r="17748" spans="1:28">
      <c r="A17748" s="113"/>
      <c r="B17748" s="113"/>
      <c r="C17748" s="114"/>
      <c r="D17748" s="115"/>
      <c r="E17748" s="115"/>
      <c r="F17748" s="116"/>
      <c r="G17748" s="116"/>
      <c r="H17748" s="116"/>
      <c r="I17748" s="116"/>
      <c r="J17748" s="117"/>
      <c r="K17748" s="117"/>
      <c r="L17748" s="114"/>
      <c r="M17748" s="114"/>
      <c r="N17748" s="114"/>
      <c r="O17748" s="114"/>
      <c r="P17748" s="118"/>
      <c r="Q17748" s="118"/>
      <c r="R17748" s="118"/>
      <c r="S17748" s="118"/>
      <c r="T17748" s="118"/>
      <c r="U17748" s="118"/>
      <c r="V17748" s="118"/>
      <c r="W17748" s="118"/>
      <c r="X17748" s="118"/>
      <c r="Y17748" s="118"/>
      <c r="Z17748" s="118"/>
      <c r="AA17748" s="118"/>
      <c r="AB17748" s="118"/>
    </row>
    <row r="17749" spans="1:28">
      <c r="A17749" s="113"/>
      <c r="B17749" s="113"/>
      <c r="C17749" s="114"/>
      <c r="D17749" s="115"/>
      <c r="E17749" s="115"/>
      <c r="F17749" s="116"/>
      <c r="G17749" s="116"/>
      <c r="H17749" s="116"/>
      <c r="I17749" s="116"/>
      <c r="J17749" s="117"/>
      <c r="K17749" s="117"/>
      <c r="L17749" s="114"/>
      <c r="M17749" s="114"/>
      <c r="N17749" s="114"/>
      <c r="O17749" s="114"/>
      <c r="P17749" s="118"/>
      <c r="Q17749" s="118"/>
      <c r="R17749" s="118"/>
      <c r="S17749" s="118"/>
      <c r="T17749" s="118"/>
      <c r="U17749" s="118"/>
      <c r="V17749" s="118"/>
      <c r="W17749" s="118"/>
      <c r="X17749" s="118"/>
      <c r="Y17749" s="118"/>
      <c r="Z17749" s="118"/>
      <c r="AA17749" s="118"/>
      <c r="AB17749" s="118"/>
    </row>
    <row r="17750" spans="1:28">
      <c r="A17750" s="113"/>
      <c r="B17750" s="113"/>
      <c r="C17750" s="114"/>
      <c r="D17750" s="115"/>
      <c r="E17750" s="115"/>
      <c r="F17750" s="116"/>
      <c r="G17750" s="116"/>
      <c r="H17750" s="116"/>
      <c r="I17750" s="116"/>
      <c r="J17750" s="117"/>
      <c r="K17750" s="117"/>
      <c r="L17750" s="114"/>
      <c r="M17750" s="114"/>
      <c r="N17750" s="114"/>
      <c r="O17750" s="114"/>
      <c r="P17750" s="118"/>
      <c r="Q17750" s="118"/>
      <c r="R17750" s="118"/>
      <c r="S17750" s="118"/>
      <c r="T17750" s="118"/>
      <c r="U17750" s="118"/>
      <c r="V17750" s="118"/>
      <c r="W17750" s="118"/>
      <c r="X17750" s="118"/>
      <c r="Y17750" s="118"/>
      <c r="Z17750" s="118"/>
      <c r="AA17750" s="118"/>
      <c r="AB17750" s="118"/>
    </row>
    <row r="17751" spans="1:28">
      <c r="A17751" s="113"/>
      <c r="B17751" s="113"/>
      <c r="C17751" s="114"/>
      <c r="D17751" s="115"/>
      <c r="E17751" s="115"/>
      <c r="F17751" s="116"/>
      <c r="G17751" s="116"/>
      <c r="H17751" s="116"/>
      <c r="I17751" s="116"/>
      <c r="J17751" s="117"/>
      <c r="K17751" s="117"/>
      <c r="L17751" s="114"/>
      <c r="M17751" s="114"/>
      <c r="N17751" s="114"/>
      <c r="O17751" s="114"/>
      <c r="P17751" s="118"/>
      <c r="Q17751" s="118"/>
      <c r="R17751" s="118"/>
      <c r="S17751" s="118"/>
      <c r="T17751" s="118"/>
      <c r="U17751" s="118"/>
      <c r="V17751" s="118"/>
      <c r="W17751" s="118"/>
      <c r="X17751" s="118"/>
      <c r="Y17751" s="118"/>
      <c r="Z17751" s="118"/>
      <c r="AA17751" s="118"/>
      <c r="AB17751" s="118"/>
    </row>
    <row r="17752" spans="1:28">
      <c r="A17752" s="113"/>
      <c r="B17752" s="113"/>
      <c r="C17752" s="114"/>
      <c r="D17752" s="115"/>
      <c r="E17752" s="115"/>
      <c r="F17752" s="116"/>
      <c r="G17752" s="116"/>
      <c r="H17752" s="116"/>
      <c r="I17752" s="116"/>
      <c r="J17752" s="117"/>
      <c r="K17752" s="117"/>
      <c r="L17752" s="114"/>
      <c r="M17752" s="114"/>
      <c r="N17752" s="114"/>
      <c r="O17752" s="114"/>
      <c r="P17752" s="118"/>
      <c r="Q17752" s="118"/>
      <c r="R17752" s="118"/>
      <c r="S17752" s="118"/>
      <c r="T17752" s="118"/>
      <c r="U17752" s="118"/>
      <c r="V17752" s="118"/>
      <c r="W17752" s="118"/>
      <c r="X17752" s="118"/>
      <c r="Y17752" s="118"/>
      <c r="Z17752" s="118"/>
      <c r="AA17752" s="118"/>
      <c r="AB17752" s="118"/>
    </row>
    <row r="17753" spans="1:28">
      <c r="A17753" s="113"/>
      <c r="B17753" s="113"/>
      <c r="C17753" s="114"/>
      <c r="D17753" s="115"/>
      <c r="E17753" s="115"/>
      <c r="F17753" s="116"/>
      <c r="G17753" s="116"/>
      <c r="H17753" s="116"/>
      <c r="I17753" s="116"/>
      <c r="J17753" s="117"/>
      <c r="K17753" s="117"/>
      <c r="L17753" s="114"/>
      <c r="M17753" s="114"/>
      <c r="N17753" s="114"/>
      <c r="O17753" s="114"/>
      <c r="P17753" s="118"/>
      <c r="Q17753" s="118"/>
      <c r="R17753" s="118"/>
      <c r="S17753" s="118"/>
      <c r="T17753" s="118"/>
      <c r="U17753" s="118"/>
      <c r="V17753" s="118"/>
      <c r="W17753" s="118"/>
      <c r="X17753" s="118"/>
      <c r="Y17753" s="118"/>
      <c r="Z17753" s="118"/>
      <c r="AA17753" s="118"/>
      <c r="AB17753" s="118"/>
    </row>
    <row r="17754" spans="1:28">
      <c r="A17754" s="113"/>
      <c r="B17754" s="113"/>
      <c r="C17754" s="114"/>
      <c r="D17754" s="115"/>
      <c r="E17754" s="115"/>
      <c r="F17754" s="116"/>
      <c r="G17754" s="116"/>
      <c r="H17754" s="116"/>
      <c r="I17754" s="116"/>
      <c r="J17754" s="117"/>
      <c r="K17754" s="117"/>
      <c r="L17754" s="114"/>
      <c r="M17754" s="114"/>
      <c r="N17754" s="114"/>
      <c r="O17754" s="114"/>
      <c r="P17754" s="118"/>
      <c r="Q17754" s="118"/>
      <c r="R17754" s="118"/>
      <c r="S17754" s="118"/>
      <c r="T17754" s="118"/>
      <c r="U17754" s="118"/>
      <c r="V17754" s="118"/>
      <c r="W17754" s="118"/>
      <c r="X17754" s="118"/>
      <c r="Y17754" s="118"/>
      <c r="Z17754" s="118"/>
      <c r="AA17754" s="118"/>
      <c r="AB17754" s="118"/>
    </row>
    <row r="17755" spans="1:28">
      <c r="A17755" s="113"/>
      <c r="B17755" s="113"/>
      <c r="C17755" s="114"/>
      <c r="D17755" s="115"/>
      <c r="E17755" s="115"/>
      <c r="F17755" s="116"/>
      <c r="G17755" s="116"/>
      <c r="H17755" s="116"/>
      <c r="I17755" s="116"/>
      <c r="J17755" s="117"/>
      <c r="K17755" s="117"/>
      <c r="L17755" s="114"/>
      <c r="M17755" s="114"/>
      <c r="N17755" s="114"/>
      <c r="O17755" s="114"/>
      <c r="P17755" s="118"/>
      <c r="Q17755" s="118"/>
      <c r="R17755" s="118"/>
      <c r="S17755" s="118"/>
      <c r="T17755" s="118"/>
      <c r="U17755" s="118"/>
      <c r="V17755" s="118"/>
      <c r="W17755" s="118"/>
      <c r="X17755" s="118"/>
      <c r="Y17755" s="118"/>
      <c r="Z17755" s="118"/>
      <c r="AA17755" s="118"/>
      <c r="AB17755" s="118"/>
    </row>
    <row r="17756" spans="1:28">
      <c r="A17756" s="113"/>
      <c r="B17756" s="113"/>
      <c r="C17756" s="114"/>
      <c r="D17756" s="115"/>
      <c r="E17756" s="115"/>
      <c r="F17756" s="116"/>
      <c r="G17756" s="116"/>
      <c r="H17756" s="116"/>
      <c r="I17756" s="116"/>
      <c r="J17756" s="117"/>
      <c r="K17756" s="117"/>
      <c r="L17756" s="114"/>
      <c r="M17756" s="114"/>
      <c r="N17756" s="114"/>
      <c r="O17756" s="114"/>
      <c r="P17756" s="118"/>
      <c r="Q17756" s="118"/>
      <c r="R17756" s="118"/>
      <c r="S17756" s="118"/>
      <c r="T17756" s="118"/>
      <c r="U17756" s="118"/>
      <c r="V17756" s="118"/>
      <c r="W17756" s="118"/>
      <c r="X17756" s="118"/>
      <c r="Y17756" s="118"/>
      <c r="Z17756" s="118"/>
      <c r="AA17756" s="118"/>
      <c r="AB17756" s="118"/>
    </row>
    <row r="17757" spans="1:28">
      <c r="A17757" s="113"/>
      <c r="B17757" s="113"/>
      <c r="C17757" s="114"/>
      <c r="D17757" s="115"/>
      <c r="E17757" s="115"/>
      <c r="F17757" s="116"/>
      <c r="G17757" s="116"/>
      <c r="H17757" s="116"/>
      <c r="I17757" s="116"/>
      <c r="J17757" s="117"/>
      <c r="K17757" s="117"/>
      <c r="L17757" s="114"/>
      <c r="M17757" s="114"/>
      <c r="N17757" s="114"/>
      <c r="O17757" s="114"/>
      <c r="P17757" s="118"/>
      <c r="Q17757" s="118"/>
      <c r="R17757" s="118"/>
      <c r="S17757" s="118"/>
      <c r="T17757" s="118"/>
      <c r="U17757" s="118"/>
      <c r="V17757" s="118"/>
      <c r="W17757" s="118"/>
      <c r="X17757" s="118"/>
      <c r="Y17757" s="118"/>
      <c r="Z17757" s="118"/>
      <c r="AA17757" s="118"/>
      <c r="AB17757" s="118"/>
    </row>
    <row r="17758" spans="1:28">
      <c r="A17758" s="113"/>
      <c r="B17758" s="113"/>
      <c r="C17758" s="114"/>
      <c r="D17758" s="115"/>
      <c r="E17758" s="115"/>
      <c r="F17758" s="116"/>
      <c r="G17758" s="116"/>
      <c r="H17758" s="116"/>
      <c r="I17758" s="116"/>
      <c r="J17758" s="117"/>
      <c r="K17758" s="117"/>
      <c r="L17758" s="114"/>
      <c r="M17758" s="114"/>
      <c r="N17758" s="114"/>
      <c r="O17758" s="114"/>
      <c r="P17758" s="118"/>
      <c r="Q17758" s="118"/>
      <c r="R17758" s="118"/>
      <c r="S17758" s="118"/>
      <c r="T17758" s="118"/>
      <c r="U17758" s="118"/>
      <c r="V17758" s="118"/>
      <c r="W17758" s="118"/>
      <c r="X17758" s="118"/>
      <c r="Y17758" s="118"/>
      <c r="Z17758" s="118"/>
      <c r="AA17758" s="118"/>
      <c r="AB17758" s="118"/>
    </row>
    <row r="17759" spans="1:28">
      <c r="A17759" s="113"/>
      <c r="B17759" s="113"/>
      <c r="C17759" s="114"/>
      <c r="D17759" s="115"/>
      <c r="E17759" s="115"/>
      <c r="F17759" s="116"/>
      <c r="G17759" s="116"/>
      <c r="H17759" s="116"/>
      <c r="I17759" s="116"/>
      <c r="J17759" s="117"/>
      <c r="K17759" s="117"/>
      <c r="L17759" s="114"/>
      <c r="M17759" s="114"/>
      <c r="N17759" s="114"/>
      <c r="O17759" s="114"/>
      <c r="P17759" s="118"/>
      <c r="Q17759" s="118"/>
      <c r="R17759" s="118"/>
      <c r="S17759" s="118"/>
      <c r="T17759" s="118"/>
      <c r="U17759" s="118"/>
      <c r="V17759" s="118"/>
      <c r="W17759" s="118"/>
      <c r="X17759" s="118"/>
      <c r="Y17759" s="118"/>
      <c r="Z17759" s="118"/>
      <c r="AA17759" s="118"/>
      <c r="AB17759" s="118"/>
    </row>
    <row r="17760" spans="1:28">
      <c r="A17760" s="113"/>
      <c r="B17760" s="113"/>
      <c r="C17760" s="114"/>
      <c r="D17760" s="115"/>
      <c r="E17760" s="115"/>
      <c r="F17760" s="116"/>
      <c r="G17760" s="116"/>
      <c r="H17760" s="116"/>
      <c r="I17760" s="116"/>
      <c r="J17760" s="117"/>
      <c r="K17760" s="117"/>
      <c r="L17760" s="114"/>
      <c r="M17760" s="114"/>
      <c r="N17760" s="114"/>
      <c r="O17760" s="114"/>
      <c r="P17760" s="118"/>
      <c r="Q17760" s="118"/>
      <c r="R17760" s="118"/>
      <c r="S17760" s="118"/>
      <c r="T17760" s="118"/>
      <c r="U17760" s="118"/>
      <c r="V17760" s="118"/>
      <c r="W17760" s="118"/>
      <c r="X17760" s="118"/>
      <c r="Y17760" s="118"/>
      <c r="Z17760" s="118"/>
      <c r="AA17760" s="118"/>
      <c r="AB17760" s="118"/>
    </row>
    <row r="17761" spans="1:28">
      <c r="A17761" s="113"/>
      <c r="B17761" s="113"/>
      <c r="C17761" s="114"/>
      <c r="D17761" s="115"/>
      <c r="E17761" s="115"/>
      <c r="F17761" s="116"/>
      <c r="G17761" s="116"/>
      <c r="H17761" s="116"/>
      <c r="I17761" s="116"/>
      <c r="J17761" s="117"/>
      <c r="K17761" s="117"/>
      <c r="L17761" s="114"/>
      <c r="M17761" s="114"/>
      <c r="N17761" s="114"/>
      <c r="O17761" s="114"/>
      <c r="P17761" s="118"/>
      <c r="Q17761" s="118"/>
      <c r="R17761" s="118"/>
      <c r="S17761" s="118"/>
      <c r="T17761" s="118"/>
      <c r="U17761" s="118"/>
      <c r="V17761" s="118"/>
      <c r="W17761" s="118"/>
      <c r="X17761" s="118"/>
      <c r="Y17761" s="118"/>
      <c r="Z17761" s="118"/>
      <c r="AA17761" s="118"/>
      <c r="AB17761" s="118"/>
    </row>
    <row r="17762" spans="1:28">
      <c r="A17762" s="113"/>
      <c r="B17762" s="113"/>
      <c r="C17762" s="114"/>
      <c r="D17762" s="115"/>
      <c r="E17762" s="115"/>
      <c r="F17762" s="116"/>
      <c r="G17762" s="116"/>
      <c r="H17762" s="116"/>
      <c r="I17762" s="116"/>
      <c r="J17762" s="117"/>
      <c r="K17762" s="117"/>
      <c r="L17762" s="114"/>
      <c r="M17762" s="114"/>
      <c r="N17762" s="114"/>
      <c r="O17762" s="114"/>
      <c r="P17762" s="118"/>
      <c r="Q17762" s="118"/>
      <c r="R17762" s="118"/>
      <c r="S17762" s="118"/>
      <c r="T17762" s="118"/>
      <c r="U17762" s="118"/>
      <c r="V17762" s="118"/>
      <c r="W17762" s="118"/>
      <c r="X17762" s="118"/>
      <c r="Y17762" s="118"/>
      <c r="Z17762" s="118"/>
      <c r="AA17762" s="118"/>
      <c r="AB17762" s="118"/>
    </row>
    <row r="17763" spans="1:28">
      <c r="A17763" s="113"/>
      <c r="B17763" s="113"/>
      <c r="C17763" s="114"/>
      <c r="D17763" s="115"/>
      <c r="E17763" s="115"/>
      <c r="F17763" s="116"/>
      <c r="G17763" s="116"/>
      <c r="H17763" s="116"/>
      <c r="I17763" s="116"/>
      <c r="J17763" s="117"/>
      <c r="K17763" s="117"/>
      <c r="L17763" s="114"/>
      <c r="M17763" s="114"/>
      <c r="N17763" s="114"/>
      <c r="O17763" s="114"/>
      <c r="P17763" s="118"/>
      <c r="Q17763" s="118"/>
      <c r="R17763" s="118"/>
      <c r="S17763" s="118"/>
      <c r="T17763" s="118"/>
      <c r="U17763" s="118"/>
      <c r="V17763" s="118"/>
      <c r="W17763" s="118"/>
      <c r="X17763" s="118"/>
      <c r="Y17763" s="118"/>
      <c r="Z17763" s="118"/>
      <c r="AA17763" s="118"/>
      <c r="AB17763" s="118"/>
    </row>
    <row r="17764" spans="1:28">
      <c r="A17764" s="113"/>
      <c r="B17764" s="113"/>
      <c r="C17764" s="114"/>
      <c r="D17764" s="115"/>
      <c r="E17764" s="115"/>
      <c r="F17764" s="116"/>
      <c r="G17764" s="116"/>
      <c r="H17764" s="116"/>
      <c r="I17764" s="116"/>
      <c r="J17764" s="117"/>
      <c r="K17764" s="117"/>
      <c r="L17764" s="114"/>
      <c r="M17764" s="114"/>
      <c r="N17764" s="114"/>
      <c r="O17764" s="114"/>
      <c r="P17764" s="118"/>
      <c r="Q17764" s="118"/>
      <c r="R17764" s="118"/>
      <c r="S17764" s="118"/>
      <c r="T17764" s="118"/>
      <c r="U17764" s="118"/>
      <c r="V17764" s="118"/>
      <c r="W17764" s="118"/>
      <c r="X17764" s="118"/>
      <c r="Y17764" s="118"/>
      <c r="Z17764" s="118"/>
      <c r="AA17764" s="118"/>
      <c r="AB17764" s="118"/>
    </row>
    <row r="17765" spans="1:28">
      <c r="A17765" s="113"/>
      <c r="B17765" s="113"/>
      <c r="C17765" s="114"/>
      <c r="D17765" s="115"/>
      <c r="E17765" s="115"/>
      <c r="F17765" s="116"/>
      <c r="G17765" s="116"/>
      <c r="H17765" s="116"/>
      <c r="I17765" s="116"/>
      <c r="J17765" s="117"/>
      <c r="K17765" s="117"/>
      <c r="L17765" s="114"/>
      <c r="M17765" s="114"/>
      <c r="N17765" s="114"/>
      <c r="O17765" s="114"/>
      <c r="P17765" s="118"/>
      <c r="Q17765" s="118"/>
      <c r="R17765" s="118"/>
      <c r="S17765" s="118"/>
      <c r="T17765" s="118"/>
      <c r="U17765" s="118"/>
      <c r="V17765" s="118"/>
      <c r="W17765" s="118"/>
      <c r="X17765" s="118"/>
      <c r="Y17765" s="118"/>
      <c r="Z17765" s="118"/>
      <c r="AA17765" s="118"/>
      <c r="AB17765" s="118"/>
    </row>
    <row r="17766" spans="1:28">
      <c r="A17766" s="113"/>
      <c r="B17766" s="113"/>
      <c r="C17766" s="114"/>
      <c r="D17766" s="115"/>
      <c r="E17766" s="115"/>
      <c r="F17766" s="116"/>
      <c r="G17766" s="116"/>
      <c r="H17766" s="116"/>
      <c r="I17766" s="116"/>
      <c r="J17766" s="117"/>
      <c r="K17766" s="117"/>
      <c r="L17766" s="114"/>
      <c r="M17766" s="114"/>
      <c r="N17766" s="114"/>
      <c r="O17766" s="114"/>
      <c r="P17766" s="118"/>
      <c r="Q17766" s="118"/>
      <c r="R17766" s="118"/>
      <c r="S17766" s="118"/>
      <c r="T17766" s="118"/>
      <c r="U17766" s="118"/>
      <c r="V17766" s="118"/>
      <c r="W17766" s="118"/>
      <c r="X17766" s="118"/>
      <c r="Y17766" s="118"/>
      <c r="Z17766" s="118"/>
      <c r="AA17766" s="118"/>
      <c r="AB17766" s="118"/>
    </row>
    <row r="17767" spans="1:28">
      <c r="A17767" s="113"/>
      <c r="B17767" s="113"/>
      <c r="C17767" s="114"/>
      <c r="D17767" s="115"/>
      <c r="E17767" s="115"/>
      <c r="F17767" s="116"/>
      <c r="G17767" s="116"/>
      <c r="H17767" s="116"/>
      <c r="I17767" s="116"/>
      <c r="J17767" s="117"/>
      <c r="K17767" s="117"/>
      <c r="L17767" s="114"/>
      <c r="M17767" s="114"/>
      <c r="N17767" s="114"/>
      <c r="O17767" s="114"/>
      <c r="P17767" s="118"/>
      <c r="Q17767" s="118"/>
      <c r="R17767" s="118"/>
      <c r="S17767" s="118"/>
      <c r="T17767" s="118"/>
      <c r="U17767" s="118"/>
      <c r="V17767" s="118"/>
      <c r="W17767" s="118"/>
      <c r="X17767" s="118"/>
      <c r="Y17767" s="118"/>
      <c r="Z17767" s="118"/>
      <c r="AA17767" s="118"/>
      <c r="AB17767" s="118"/>
    </row>
    <row r="17768" spans="1:28">
      <c r="A17768" s="113"/>
      <c r="B17768" s="113"/>
      <c r="C17768" s="114"/>
      <c r="D17768" s="115"/>
      <c r="E17768" s="115"/>
      <c r="F17768" s="116"/>
      <c r="G17768" s="116"/>
      <c r="H17768" s="116"/>
      <c r="I17768" s="116"/>
      <c r="J17768" s="117"/>
      <c r="K17768" s="117"/>
      <c r="L17768" s="114"/>
      <c r="M17768" s="114"/>
      <c r="N17768" s="114"/>
      <c r="O17768" s="114"/>
      <c r="P17768" s="118"/>
      <c r="Q17768" s="118"/>
      <c r="R17768" s="118"/>
      <c r="S17768" s="118"/>
      <c r="T17768" s="118"/>
      <c r="U17768" s="118"/>
      <c r="V17768" s="118"/>
      <c r="W17768" s="118"/>
      <c r="X17768" s="118"/>
      <c r="Y17768" s="118"/>
      <c r="Z17768" s="118"/>
      <c r="AA17768" s="118"/>
      <c r="AB17768" s="118"/>
    </row>
    <row r="17769" spans="1:28">
      <c r="A17769" s="113"/>
      <c r="B17769" s="113"/>
      <c r="C17769" s="114"/>
      <c r="D17769" s="115"/>
      <c r="E17769" s="115"/>
      <c r="F17769" s="116"/>
      <c r="G17769" s="116"/>
      <c r="H17769" s="116"/>
      <c r="I17769" s="116"/>
      <c r="J17769" s="117"/>
      <c r="K17769" s="117"/>
      <c r="L17769" s="114"/>
      <c r="M17769" s="114"/>
      <c r="N17769" s="114"/>
      <c r="O17769" s="114"/>
      <c r="P17769" s="118"/>
      <c r="Q17769" s="118"/>
      <c r="R17769" s="118"/>
      <c r="S17769" s="118"/>
      <c r="T17769" s="118"/>
      <c r="U17769" s="118"/>
      <c r="V17769" s="118"/>
      <c r="W17769" s="118"/>
      <c r="X17769" s="118"/>
      <c r="Y17769" s="118"/>
      <c r="Z17769" s="118"/>
      <c r="AA17769" s="118"/>
      <c r="AB17769" s="118"/>
    </row>
    <row r="17770" spans="1:28">
      <c r="A17770" s="113"/>
      <c r="B17770" s="113"/>
      <c r="C17770" s="114"/>
      <c r="D17770" s="115"/>
      <c r="E17770" s="115"/>
      <c r="F17770" s="116"/>
      <c r="G17770" s="116"/>
      <c r="H17770" s="116"/>
      <c r="I17770" s="116"/>
      <c r="J17770" s="117"/>
      <c r="K17770" s="117"/>
      <c r="L17770" s="114"/>
      <c r="M17770" s="114"/>
      <c r="N17770" s="114"/>
      <c r="O17770" s="114"/>
      <c r="P17770" s="118"/>
      <c r="Q17770" s="118"/>
      <c r="R17770" s="118"/>
      <c r="S17770" s="118"/>
      <c r="T17770" s="118"/>
      <c r="U17770" s="118"/>
      <c r="V17770" s="118"/>
      <c r="W17770" s="118"/>
      <c r="X17770" s="118"/>
      <c r="Y17770" s="118"/>
      <c r="Z17770" s="118"/>
      <c r="AA17770" s="118"/>
      <c r="AB17770" s="118"/>
    </row>
    <row r="17771" spans="1:28">
      <c r="A17771" s="113"/>
      <c r="B17771" s="113"/>
      <c r="C17771" s="114"/>
      <c r="D17771" s="115"/>
      <c r="E17771" s="115"/>
      <c r="F17771" s="116"/>
      <c r="G17771" s="116"/>
      <c r="H17771" s="116"/>
      <c r="I17771" s="116"/>
      <c r="J17771" s="117"/>
      <c r="K17771" s="117"/>
      <c r="L17771" s="114"/>
      <c r="M17771" s="114"/>
      <c r="N17771" s="114"/>
      <c r="O17771" s="114"/>
      <c r="P17771" s="118"/>
      <c r="Q17771" s="118"/>
      <c r="R17771" s="118"/>
      <c r="S17771" s="118"/>
      <c r="T17771" s="118"/>
      <c r="U17771" s="118"/>
      <c r="V17771" s="118"/>
      <c r="W17771" s="118"/>
      <c r="X17771" s="118"/>
      <c r="Y17771" s="118"/>
      <c r="Z17771" s="118"/>
      <c r="AA17771" s="118"/>
      <c r="AB17771" s="118"/>
    </row>
    <row r="17772" spans="1:28">
      <c r="A17772" s="113"/>
      <c r="B17772" s="113"/>
      <c r="C17772" s="114"/>
      <c r="D17772" s="115"/>
      <c r="E17772" s="115"/>
      <c r="F17772" s="116"/>
      <c r="G17772" s="116"/>
      <c r="H17772" s="116"/>
      <c r="I17772" s="116"/>
      <c r="J17772" s="117"/>
      <c r="K17772" s="117"/>
      <c r="L17772" s="114"/>
      <c r="M17772" s="114"/>
      <c r="N17772" s="114"/>
      <c r="O17772" s="114"/>
      <c r="P17772" s="118"/>
      <c r="Q17772" s="118"/>
      <c r="R17772" s="118"/>
      <c r="S17772" s="118"/>
      <c r="T17772" s="118"/>
      <c r="U17772" s="118"/>
      <c r="V17772" s="118"/>
      <c r="W17772" s="118"/>
      <c r="X17772" s="118"/>
      <c r="Y17772" s="118"/>
      <c r="Z17772" s="118"/>
      <c r="AA17772" s="118"/>
      <c r="AB17772" s="118"/>
    </row>
    <row r="17773" spans="1:28">
      <c r="A17773" s="113"/>
      <c r="B17773" s="113"/>
      <c r="C17773" s="114"/>
      <c r="D17773" s="115"/>
      <c r="E17773" s="115"/>
      <c r="F17773" s="116"/>
      <c r="G17773" s="116"/>
      <c r="H17773" s="116"/>
      <c r="I17773" s="116"/>
      <c r="J17773" s="117"/>
      <c r="K17773" s="117"/>
      <c r="L17773" s="114"/>
      <c r="M17773" s="114"/>
      <c r="N17773" s="114"/>
      <c r="O17773" s="114"/>
      <c r="P17773" s="118"/>
      <c r="Q17773" s="118"/>
      <c r="R17773" s="118"/>
      <c r="S17773" s="118"/>
      <c r="T17773" s="118"/>
      <c r="U17773" s="118"/>
      <c r="V17773" s="118"/>
      <c r="W17773" s="118"/>
      <c r="X17773" s="118"/>
      <c r="Y17773" s="118"/>
      <c r="Z17773" s="118"/>
      <c r="AA17773" s="118"/>
      <c r="AB17773" s="118"/>
    </row>
    <row r="17774" spans="1:28">
      <c r="A17774" s="113"/>
      <c r="B17774" s="113"/>
      <c r="C17774" s="114"/>
      <c r="D17774" s="115"/>
      <c r="E17774" s="115"/>
      <c r="F17774" s="116"/>
      <c r="G17774" s="116"/>
      <c r="H17774" s="116"/>
      <c r="I17774" s="116"/>
      <c r="J17774" s="117"/>
      <c r="K17774" s="117"/>
      <c r="L17774" s="114"/>
      <c r="M17774" s="114"/>
      <c r="N17774" s="114"/>
      <c r="O17774" s="114"/>
      <c r="P17774" s="118"/>
      <c r="Q17774" s="118"/>
      <c r="R17774" s="118"/>
      <c r="S17774" s="118"/>
      <c r="T17774" s="118"/>
      <c r="U17774" s="118"/>
      <c r="V17774" s="118"/>
      <c r="W17774" s="118"/>
      <c r="X17774" s="118"/>
      <c r="Y17774" s="118"/>
      <c r="Z17774" s="118"/>
      <c r="AA17774" s="118"/>
      <c r="AB17774" s="118"/>
    </row>
    <row r="17775" spans="1:28">
      <c r="A17775" s="113"/>
      <c r="B17775" s="113"/>
      <c r="C17775" s="114"/>
      <c r="D17775" s="115"/>
      <c r="E17775" s="115"/>
      <c r="F17775" s="116"/>
      <c r="G17775" s="116"/>
      <c r="H17775" s="116"/>
      <c r="I17775" s="116"/>
      <c r="J17775" s="117"/>
      <c r="K17775" s="117"/>
      <c r="L17775" s="114"/>
      <c r="M17775" s="114"/>
      <c r="N17775" s="114"/>
      <c r="O17775" s="114"/>
      <c r="P17775" s="118"/>
      <c r="Q17775" s="118"/>
      <c r="R17775" s="118"/>
      <c r="S17775" s="118"/>
      <c r="T17775" s="118"/>
      <c r="U17775" s="118"/>
      <c r="V17775" s="118"/>
      <c r="W17775" s="118"/>
      <c r="X17775" s="118"/>
      <c r="Y17775" s="118"/>
      <c r="Z17775" s="118"/>
      <c r="AA17775" s="118"/>
      <c r="AB17775" s="118"/>
    </row>
    <row r="17776" spans="1:28">
      <c r="A17776" s="113"/>
      <c r="B17776" s="113"/>
      <c r="C17776" s="114"/>
      <c r="D17776" s="115"/>
      <c r="E17776" s="115"/>
      <c r="F17776" s="116"/>
      <c r="G17776" s="116"/>
      <c r="H17776" s="116"/>
      <c r="I17776" s="116"/>
      <c r="J17776" s="117"/>
      <c r="K17776" s="117"/>
      <c r="L17776" s="114"/>
      <c r="M17776" s="114"/>
      <c r="N17776" s="114"/>
      <c r="O17776" s="114"/>
      <c r="P17776" s="118"/>
      <c r="Q17776" s="118"/>
      <c r="R17776" s="118"/>
      <c r="S17776" s="118"/>
      <c r="T17776" s="118"/>
      <c r="U17776" s="118"/>
      <c r="V17776" s="118"/>
      <c r="W17776" s="118"/>
      <c r="X17776" s="118"/>
      <c r="Y17776" s="118"/>
      <c r="Z17776" s="118"/>
      <c r="AA17776" s="118"/>
      <c r="AB17776" s="118"/>
    </row>
    <row r="17777" spans="1:28">
      <c r="A17777" s="113"/>
      <c r="B17777" s="113"/>
      <c r="C17777" s="114"/>
      <c r="D17777" s="115"/>
      <c r="E17777" s="115"/>
      <c r="F17777" s="116"/>
      <c r="G17777" s="116"/>
      <c r="H17777" s="116"/>
      <c r="I17777" s="116"/>
      <c r="J17777" s="117"/>
      <c r="K17777" s="117"/>
      <c r="L17777" s="114"/>
      <c r="M17777" s="114"/>
      <c r="N17777" s="114"/>
      <c r="O17777" s="114"/>
      <c r="P17777" s="118"/>
      <c r="Q17777" s="118"/>
      <c r="R17777" s="118"/>
      <c r="S17777" s="118"/>
      <c r="T17777" s="118"/>
      <c r="U17777" s="118"/>
      <c r="V17777" s="118"/>
      <c r="W17777" s="118"/>
      <c r="X17777" s="118"/>
      <c r="Y17777" s="118"/>
      <c r="Z17777" s="118"/>
      <c r="AA17777" s="118"/>
      <c r="AB17777" s="118"/>
    </row>
    <row r="17778" spans="1:28">
      <c r="A17778" s="113"/>
      <c r="B17778" s="113"/>
      <c r="C17778" s="114"/>
      <c r="D17778" s="115"/>
      <c r="E17778" s="115"/>
      <c r="F17778" s="116"/>
      <c r="G17778" s="116"/>
      <c r="H17778" s="116"/>
      <c r="I17778" s="116"/>
      <c r="J17778" s="117"/>
      <c r="K17778" s="117"/>
      <c r="L17778" s="114"/>
      <c r="M17778" s="114"/>
      <c r="N17778" s="114"/>
      <c r="O17778" s="114"/>
      <c r="P17778" s="118"/>
      <c r="Q17778" s="118"/>
      <c r="R17778" s="118"/>
      <c r="S17778" s="118"/>
      <c r="T17778" s="118"/>
      <c r="U17778" s="118"/>
      <c r="V17778" s="118"/>
      <c r="W17778" s="118"/>
      <c r="X17778" s="118"/>
      <c r="Y17778" s="118"/>
      <c r="Z17778" s="118"/>
      <c r="AA17778" s="118"/>
      <c r="AB17778" s="118"/>
    </row>
    <row r="17779" spans="1:28">
      <c r="A17779" s="113"/>
      <c r="B17779" s="113"/>
      <c r="C17779" s="114"/>
      <c r="D17779" s="115"/>
      <c r="E17779" s="115"/>
      <c r="F17779" s="116"/>
      <c r="G17779" s="116"/>
      <c r="H17779" s="116"/>
      <c r="I17779" s="116"/>
      <c r="J17779" s="117"/>
      <c r="K17779" s="117"/>
      <c r="L17779" s="114"/>
      <c r="M17779" s="114"/>
      <c r="N17779" s="114"/>
      <c r="O17779" s="114"/>
      <c r="P17779" s="118"/>
      <c r="Q17779" s="118"/>
      <c r="R17779" s="118"/>
      <c r="S17779" s="118"/>
      <c r="T17779" s="118"/>
      <c r="U17779" s="118"/>
      <c r="V17779" s="118"/>
      <c r="W17779" s="118"/>
      <c r="X17779" s="118"/>
      <c r="Y17779" s="118"/>
      <c r="Z17779" s="118"/>
      <c r="AA17779" s="118"/>
      <c r="AB17779" s="118"/>
    </row>
    <row r="17780" spans="1:28">
      <c r="A17780" s="113"/>
      <c r="B17780" s="113"/>
      <c r="C17780" s="114"/>
      <c r="D17780" s="115"/>
      <c r="E17780" s="115"/>
      <c r="F17780" s="116"/>
      <c r="G17780" s="116"/>
      <c r="H17780" s="116"/>
      <c r="I17780" s="116"/>
      <c r="J17780" s="117"/>
      <c r="K17780" s="117"/>
      <c r="L17780" s="114"/>
      <c r="M17780" s="114"/>
      <c r="N17780" s="114"/>
      <c r="O17780" s="114"/>
      <c r="P17780" s="118"/>
      <c r="Q17780" s="118"/>
      <c r="R17780" s="118"/>
      <c r="S17780" s="118"/>
      <c r="T17780" s="118"/>
      <c r="U17780" s="118"/>
      <c r="V17780" s="118"/>
      <c r="W17780" s="118"/>
      <c r="X17780" s="118"/>
      <c r="Y17780" s="118"/>
      <c r="Z17780" s="118"/>
      <c r="AA17780" s="118"/>
      <c r="AB17780" s="118"/>
    </row>
    <row r="17781" spans="1:28">
      <c r="A17781" s="113"/>
      <c r="B17781" s="113"/>
      <c r="C17781" s="114"/>
      <c r="D17781" s="115"/>
      <c r="E17781" s="115"/>
      <c r="F17781" s="116"/>
      <c r="G17781" s="116"/>
      <c r="H17781" s="116"/>
      <c r="I17781" s="116"/>
      <c r="J17781" s="117"/>
      <c r="K17781" s="117"/>
      <c r="L17781" s="114"/>
      <c r="M17781" s="114"/>
      <c r="N17781" s="114"/>
      <c r="O17781" s="114"/>
      <c r="P17781" s="118"/>
      <c r="Q17781" s="118"/>
      <c r="R17781" s="118"/>
      <c r="S17781" s="118"/>
      <c r="T17781" s="118"/>
      <c r="U17781" s="118"/>
      <c r="V17781" s="118"/>
      <c r="W17781" s="118"/>
      <c r="X17781" s="118"/>
      <c r="Y17781" s="118"/>
      <c r="Z17781" s="118"/>
      <c r="AA17781" s="118"/>
      <c r="AB17781" s="118"/>
    </row>
    <row r="17782" spans="1:28">
      <c r="A17782" s="113"/>
      <c r="B17782" s="113"/>
      <c r="C17782" s="114"/>
      <c r="D17782" s="115"/>
      <c r="E17782" s="115"/>
      <c r="F17782" s="116"/>
      <c r="G17782" s="116"/>
      <c r="H17782" s="116"/>
      <c r="I17782" s="116"/>
      <c r="J17782" s="117"/>
      <c r="K17782" s="117"/>
      <c r="L17782" s="114"/>
      <c r="M17782" s="114"/>
      <c r="N17782" s="114"/>
      <c r="O17782" s="114"/>
      <c r="P17782" s="118"/>
      <c r="Q17782" s="118"/>
      <c r="R17782" s="118"/>
      <c r="S17782" s="118"/>
      <c r="T17782" s="118"/>
      <c r="U17782" s="118"/>
      <c r="V17782" s="118"/>
      <c r="W17782" s="118"/>
      <c r="X17782" s="118"/>
      <c r="Y17782" s="118"/>
      <c r="Z17782" s="118"/>
      <c r="AA17782" s="118"/>
      <c r="AB17782" s="118"/>
    </row>
    <row r="17783" spans="1:28">
      <c r="A17783" s="113"/>
      <c r="B17783" s="113"/>
      <c r="C17783" s="114"/>
      <c r="D17783" s="115"/>
      <c r="E17783" s="115"/>
      <c r="F17783" s="116"/>
      <c r="G17783" s="116"/>
      <c r="H17783" s="116"/>
      <c r="I17783" s="116"/>
      <c r="J17783" s="117"/>
      <c r="K17783" s="117"/>
      <c r="L17783" s="114"/>
      <c r="M17783" s="114"/>
      <c r="N17783" s="114"/>
      <c r="O17783" s="114"/>
      <c r="P17783" s="118"/>
      <c r="Q17783" s="118"/>
      <c r="R17783" s="118"/>
      <c r="S17783" s="118"/>
      <c r="T17783" s="118"/>
      <c r="U17783" s="118"/>
      <c r="V17783" s="118"/>
      <c r="W17783" s="118"/>
      <c r="X17783" s="118"/>
      <c r="Y17783" s="118"/>
      <c r="Z17783" s="118"/>
      <c r="AA17783" s="118"/>
      <c r="AB17783" s="118"/>
    </row>
    <row r="17784" spans="1:28">
      <c r="A17784" s="113"/>
      <c r="B17784" s="113"/>
      <c r="C17784" s="114"/>
      <c r="D17784" s="115"/>
      <c r="E17784" s="115"/>
      <c r="F17784" s="116"/>
      <c r="G17784" s="116"/>
      <c r="H17784" s="116"/>
      <c r="I17784" s="116"/>
      <c r="J17784" s="117"/>
      <c r="K17784" s="117"/>
      <c r="L17784" s="114"/>
      <c r="M17784" s="114"/>
      <c r="N17784" s="114"/>
      <c r="O17784" s="114"/>
      <c r="P17784" s="118"/>
      <c r="Q17784" s="118"/>
      <c r="R17784" s="118"/>
      <c r="S17784" s="118"/>
      <c r="T17784" s="118"/>
      <c r="U17784" s="118"/>
      <c r="V17784" s="118"/>
      <c r="W17784" s="118"/>
      <c r="X17784" s="118"/>
      <c r="Y17784" s="118"/>
      <c r="Z17784" s="118"/>
      <c r="AA17784" s="118"/>
      <c r="AB17784" s="118"/>
    </row>
    <row r="17785" spans="1:28">
      <c r="A17785" s="113"/>
      <c r="B17785" s="113"/>
      <c r="C17785" s="114"/>
      <c r="D17785" s="115"/>
      <c r="E17785" s="115"/>
      <c r="F17785" s="116"/>
      <c r="G17785" s="116"/>
      <c r="H17785" s="116"/>
      <c r="I17785" s="116"/>
      <c r="J17785" s="117"/>
      <c r="K17785" s="117"/>
      <c r="L17785" s="114"/>
      <c r="M17785" s="114"/>
      <c r="N17785" s="114"/>
      <c r="O17785" s="114"/>
      <c r="P17785" s="118"/>
      <c r="Q17785" s="118"/>
      <c r="R17785" s="118"/>
      <c r="S17785" s="118"/>
      <c r="T17785" s="118"/>
      <c r="U17785" s="118"/>
      <c r="V17785" s="118"/>
      <c r="W17785" s="118"/>
      <c r="X17785" s="118"/>
      <c r="Y17785" s="118"/>
      <c r="Z17785" s="118"/>
      <c r="AA17785" s="118"/>
      <c r="AB17785" s="118"/>
    </row>
    <row r="17786" spans="1:28">
      <c r="A17786" s="113"/>
      <c r="B17786" s="113"/>
      <c r="C17786" s="114"/>
      <c r="D17786" s="115"/>
      <c r="E17786" s="115"/>
      <c r="F17786" s="116"/>
      <c r="G17786" s="116"/>
      <c r="H17786" s="116"/>
      <c r="I17786" s="116"/>
      <c r="J17786" s="117"/>
      <c r="K17786" s="117"/>
      <c r="L17786" s="114"/>
      <c r="M17786" s="114"/>
      <c r="N17786" s="114"/>
      <c r="O17786" s="114"/>
      <c r="P17786" s="118"/>
      <c r="Q17786" s="118"/>
      <c r="R17786" s="118"/>
      <c r="S17786" s="118"/>
      <c r="T17786" s="118"/>
      <c r="U17786" s="118"/>
      <c r="V17786" s="118"/>
      <c r="W17786" s="118"/>
      <c r="X17786" s="118"/>
      <c r="Y17786" s="118"/>
      <c r="Z17786" s="118"/>
      <c r="AA17786" s="118"/>
      <c r="AB17786" s="118"/>
    </row>
    <row r="17787" spans="1:28">
      <c r="A17787" s="113"/>
      <c r="B17787" s="113"/>
      <c r="C17787" s="114"/>
      <c r="D17787" s="115"/>
      <c r="E17787" s="115"/>
      <c r="F17787" s="116"/>
      <c r="G17787" s="116"/>
      <c r="H17787" s="116"/>
      <c r="I17787" s="116"/>
      <c r="J17787" s="117"/>
      <c r="K17787" s="117"/>
      <c r="L17787" s="114"/>
      <c r="M17787" s="114"/>
      <c r="N17787" s="114"/>
      <c r="O17787" s="114"/>
      <c r="P17787" s="118"/>
      <c r="Q17787" s="118"/>
      <c r="R17787" s="118"/>
      <c r="S17787" s="118"/>
      <c r="T17787" s="118"/>
      <c r="U17787" s="118"/>
      <c r="V17787" s="118"/>
      <c r="W17787" s="118"/>
      <c r="X17787" s="118"/>
      <c r="Y17787" s="118"/>
      <c r="Z17787" s="118"/>
      <c r="AA17787" s="118"/>
      <c r="AB17787" s="118"/>
    </row>
    <row r="17788" spans="1:28">
      <c r="A17788" s="113"/>
      <c r="B17788" s="113"/>
      <c r="C17788" s="114"/>
      <c r="D17788" s="115"/>
      <c r="E17788" s="115"/>
      <c r="F17788" s="116"/>
      <c r="G17788" s="116"/>
      <c r="H17788" s="116"/>
      <c r="I17788" s="116"/>
      <c r="J17788" s="117"/>
      <c r="K17788" s="117"/>
      <c r="L17788" s="114"/>
      <c r="M17788" s="114"/>
      <c r="N17788" s="114"/>
      <c r="O17788" s="114"/>
      <c r="P17788" s="118"/>
      <c r="Q17788" s="118"/>
      <c r="R17788" s="118"/>
      <c r="S17788" s="118"/>
      <c r="T17788" s="118"/>
      <c r="U17788" s="118"/>
      <c r="V17788" s="118"/>
      <c r="W17788" s="118"/>
      <c r="X17788" s="118"/>
      <c r="Y17788" s="118"/>
      <c r="Z17788" s="118"/>
      <c r="AA17788" s="118"/>
      <c r="AB17788" s="118"/>
    </row>
    <row r="17789" spans="1:28">
      <c r="A17789" s="113"/>
      <c r="B17789" s="113"/>
      <c r="C17789" s="114"/>
      <c r="D17789" s="115"/>
      <c r="E17789" s="115"/>
      <c r="F17789" s="116"/>
      <c r="G17789" s="116"/>
      <c r="H17789" s="116"/>
      <c r="I17789" s="116"/>
      <c r="J17789" s="117"/>
      <c r="K17789" s="117"/>
      <c r="L17789" s="114"/>
      <c r="M17789" s="114"/>
      <c r="N17789" s="114"/>
      <c r="O17789" s="114"/>
      <c r="P17789" s="118"/>
      <c r="Q17789" s="118"/>
      <c r="R17789" s="118"/>
      <c r="S17789" s="118"/>
      <c r="T17789" s="118"/>
      <c r="U17789" s="118"/>
      <c r="V17789" s="118"/>
      <c r="W17789" s="118"/>
      <c r="X17789" s="118"/>
      <c r="Y17789" s="118"/>
      <c r="Z17789" s="118"/>
      <c r="AA17789" s="118"/>
      <c r="AB17789" s="118"/>
    </row>
    <row r="17790" spans="1:28">
      <c r="A17790" s="113"/>
      <c r="B17790" s="113"/>
      <c r="C17790" s="114"/>
      <c r="D17790" s="115"/>
      <c r="E17790" s="115"/>
      <c r="F17790" s="116"/>
      <c r="G17790" s="116"/>
      <c r="H17790" s="116"/>
      <c r="I17790" s="116"/>
      <c r="J17790" s="117"/>
      <c r="K17790" s="117"/>
      <c r="L17790" s="114"/>
      <c r="M17790" s="114"/>
      <c r="N17790" s="114"/>
      <c r="O17790" s="114"/>
      <c r="P17790" s="118"/>
      <c r="Q17790" s="118"/>
      <c r="R17790" s="118"/>
      <c r="S17790" s="118"/>
      <c r="T17790" s="118"/>
      <c r="U17790" s="118"/>
      <c r="V17790" s="118"/>
      <c r="W17790" s="118"/>
      <c r="X17790" s="118"/>
      <c r="Y17790" s="118"/>
      <c r="Z17790" s="118"/>
      <c r="AA17790" s="118"/>
      <c r="AB17790" s="118"/>
    </row>
    <row r="17791" spans="1:28">
      <c r="A17791" s="113"/>
      <c r="B17791" s="113"/>
      <c r="C17791" s="114"/>
      <c r="D17791" s="115"/>
      <c r="E17791" s="115"/>
      <c r="F17791" s="116"/>
      <c r="G17791" s="116"/>
      <c r="H17791" s="116"/>
      <c r="I17791" s="116"/>
      <c r="J17791" s="117"/>
      <c r="K17791" s="117"/>
      <c r="L17791" s="114"/>
      <c r="M17791" s="114"/>
      <c r="N17791" s="114"/>
      <c r="O17791" s="114"/>
      <c r="P17791" s="118"/>
      <c r="Q17791" s="118"/>
      <c r="R17791" s="118"/>
      <c r="S17791" s="118"/>
      <c r="T17791" s="118"/>
      <c r="U17791" s="118"/>
      <c r="V17791" s="118"/>
      <c r="W17791" s="118"/>
      <c r="X17791" s="118"/>
      <c r="Y17791" s="118"/>
      <c r="Z17791" s="118"/>
      <c r="AA17791" s="118"/>
      <c r="AB17791" s="118"/>
    </row>
    <row r="17792" spans="1:28">
      <c r="A17792" s="113"/>
      <c r="B17792" s="113"/>
      <c r="C17792" s="114"/>
      <c r="D17792" s="115"/>
      <c r="E17792" s="115"/>
      <c r="F17792" s="116"/>
      <c r="G17792" s="116"/>
      <c r="H17792" s="116"/>
      <c r="I17792" s="116"/>
      <c r="J17792" s="117"/>
      <c r="K17792" s="117"/>
      <c r="L17792" s="114"/>
      <c r="M17792" s="114"/>
      <c r="N17792" s="114"/>
      <c r="O17792" s="114"/>
      <c r="P17792" s="118"/>
      <c r="Q17792" s="118"/>
      <c r="R17792" s="118"/>
      <c r="S17792" s="118"/>
      <c r="T17792" s="118"/>
      <c r="U17792" s="118"/>
      <c r="V17792" s="118"/>
      <c r="W17792" s="118"/>
      <c r="X17792" s="118"/>
      <c r="Y17792" s="118"/>
      <c r="Z17792" s="118"/>
      <c r="AA17792" s="118"/>
      <c r="AB17792" s="118"/>
    </row>
    <row r="17793" spans="1:28">
      <c r="A17793" s="113"/>
      <c r="B17793" s="113"/>
      <c r="C17793" s="114"/>
      <c r="D17793" s="115"/>
      <c r="E17793" s="115"/>
      <c r="F17793" s="116"/>
      <c r="G17793" s="116"/>
      <c r="H17793" s="116"/>
      <c r="I17793" s="116"/>
      <c r="J17793" s="117"/>
      <c r="K17793" s="117"/>
      <c r="L17793" s="114"/>
      <c r="M17793" s="114"/>
      <c r="N17793" s="114"/>
      <c r="O17793" s="114"/>
      <c r="P17793" s="118"/>
      <c r="Q17793" s="118"/>
      <c r="R17793" s="118"/>
      <c r="S17793" s="118"/>
      <c r="T17793" s="118"/>
      <c r="U17793" s="118"/>
      <c r="V17793" s="118"/>
      <c r="W17793" s="118"/>
      <c r="X17793" s="118"/>
      <c r="Y17793" s="118"/>
      <c r="Z17793" s="118"/>
      <c r="AA17793" s="118"/>
      <c r="AB17793" s="118"/>
    </row>
    <row r="17794" spans="1:28">
      <c r="A17794" s="113"/>
      <c r="B17794" s="113"/>
      <c r="C17794" s="114"/>
      <c r="D17794" s="115"/>
      <c r="E17794" s="115"/>
      <c r="F17794" s="116"/>
      <c r="G17794" s="116"/>
      <c r="H17794" s="116"/>
      <c r="I17794" s="116"/>
      <c r="J17794" s="117"/>
      <c r="K17794" s="117"/>
      <c r="L17794" s="114"/>
      <c r="M17794" s="114"/>
      <c r="N17794" s="114"/>
      <c r="O17794" s="114"/>
      <c r="P17794" s="118"/>
      <c r="Q17794" s="118"/>
      <c r="R17794" s="118"/>
      <c r="S17794" s="118"/>
      <c r="T17794" s="118"/>
      <c r="U17794" s="118"/>
      <c r="V17794" s="118"/>
      <c r="W17794" s="118"/>
      <c r="X17794" s="118"/>
      <c r="Y17794" s="118"/>
      <c r="Z17794" s="118"/>
      <c r="AA17794" s="118"/>
      <c r="AB17794" s="118"/>
    </row>
    <row r="17795" spans="1:28">
      <c r="A17795" s="113"/>
      <c r="B17795" s="113"/>
      <c r="C17795" s="114"/>
      <c r="D17795" s="115"/>
      <c r="E17795" s="115"/>
      <c r="F17795" s="116"/>
      <c r="G17795" s="116"/>
      <c r="H17795" s="116"/>
      <c r="I17795" s="116"/>
      <c r="J17795" s="117"/>
      <c r="K17795" s="117"/>
      <c r="L17795" s="114"/>
      <c r="M17795" s="114"/>
      <c r="N17795" s="114"/>
      <c r="O17795" s="114"/>
      <c r="P17795" s="118"/>
      <c r="Q17795" s="118"/>
      <c r="R17795" s="118"/>
      <c r="S17795" s="118"/>
      <c r="T17795" s="118"/>
      <c r="U17795" s="118"/>
      <c r="V17795" s="118"/>
      <c r="W17795" s="118"/>
      <c r="X17795" s="118"/>
      <c r="Y17795" s="118"/>
      <c r="Z17795" s="118"/>
      <c r="AA17795" s="118"/>
      <c r="AB17795" s="118"/>
    </row>
    <row r="17796" spans="1:28">
      <c r="A17796" s="113"/>
      <c r="B17796" s="113"/>
      <c r="C17796" s="114"/>
      <c r="D17796" s="115"/>
      <c r="E17796" s="115"/>
      <c r="F17796" s="116"/>
      <c r="G17796" s="116"/>
      <c r="H17796" s="116"/>
      <c r="I17796" s="116"/>
      <c r="J17796" s="117"/>
      <c r="K17796" s="117"/>
      <c r="L17796" s="114"/>
      <c r="M17796" s="114"/>
      <c r="N17796" s="114"/>
      <c r="O17796" s="114"/>
      <c r="P17796" s="118"/>
      <c r="Q17796" s="118"/>
      <c r="R17796" s="118"/>
      <c r="S17796" s="118"/>
      <c r="T17796" s="118"/>
      <c r="U17796" s="118"/>
      <c r="V17796" s="118"/>
      <c r="W17796" s="118"/>
      <c r="X17796" s="118"/>
      <c r="Y17796" s="118"/>
      <c r="Z17796" s="118"/>
      <c r="AA17796" s="118"/>
      <c r="AB17796" s="118"/>
    </row>
    <row r="17797" spans="1:28">
      <c r="A17797" s="113"/>
      <c r="B17797" s="113"/>
      <c r="C17797" s="114"/>
      <c r="D17797" s="115"/>
      <c r="E17797" s="115"/>
      <c r="F17797" s="116"/>
      <c r="G17797" s="116"/>
      <c r="H17797" s="116"/>
      <c r="I17797" s="116"/>
      <c r="J17797" s="117"/>
      <c r="K17797" s="117"/>
      <c r="L17797" s="114"/>
      <c r="M17797" s="114"/>
      <c r="N17797" s="114"/>
      <c r="O17797" s="114"/>
      <c r="P17797" s="118"/>
      <c r="Q17797" s="118"/>
      <c r="R17797" s="118"/>
      <c r="S17797" s="118"/>
      <c r="T17797" s="118"/>
      <c r="U17797" s="118"/>
      <c r="V17797" s="118"/>
      <c r="W17797" s="118"/>
      <c r="X17797" s="118"/>
      <c r="Y17797" s="118"/>
      <c r="Z17797" s="118"/>
      <c r="AA17797" s="118"/>
      <c r="AB17797" s="118"/>
    </row>
    <row r="17798" spans="1:28">
      <c r="A17798" s="113"/>
      <c r="B17798" s="113"/>
      <c r="C17798" s="114"/>
      <c r="D17798" s="115"/>
      <c r="E17798" s="115"/>
      <c r="F17798" s="116"/>
      <c r="G17798" s="116"/>
      <c r="H17798" s="116"/>
      <c r="I17798" s="116"/>
      <c r="J17798" s="117"/>
      <c r="K17798" s="117"/>
      <c r="L17798" s="114"/>
      <c r="M17798" s="114"/>
      <c r="N17798" s="114"/>
      <c r="O17798" s="114"/>
      <c r="P17798" s="118"/>
      <c r="Q17798" s="118"/>
      <c r="R17798" s="118"/>
      <c r="S17798" s="118"/>
      <c r="T17798" s="118"/>
      <c r="U17798" s="118"/>
      <c r="V17798" s="118"/>
      <c r="W17798" s="118"/>
      <c r="X17798" s="118"/>
      <c r="Y17798" s="118"/>
      <c r="Z17798" s="118"/>
      <c r="AA17798" s="118"/>
      <c r="AB17798" s="118"/>
    </row>
    <row r="17799" spans="1:28">
      <c r="A17799" s="113"/>
      <c r="B17799" s="113"/>
      <c r="C17799" s="114"/>
      <c r="D17799" s="115"/>
      <c r="E17799" s="115"/>
      <c r="F17799" s="116"/>
      <c r="G17799" s="116"/>
      <c r="H17799" s="116"/>
      <c r="I17799" s="116"/>
      <c r="J17799" s="117"/>
      <c r="K17799" s="117"/>
      <c r="L17799" s="114"/>
      <c r="M17799" s="114"/>
      <c r="N17799" s="114"/>
      <c r="O17799" s="114"/>
      <c r="P17799" s="118"/>
      <c r="Q17799" s="118"/>
      <c r="R17799" s="118"/>
      <c r="S17799" s="118"/>
      <c r="T17799" s="118"/>
      <c r="U17799" s="118"/>
      <c r="V17799" s="118"/>
      <c r="W17799" s="118"/>
      <c r="X17799" s="118"/>
      <c r="Y17799" s="118"/>
      <c r="Z17799" s="118"/>
      <c r="AA17799" s="118"/>
      <c r="AB17799" s="118"/>
    </row>
    <row r="17800" spans="1:28">
      <c r="A17800" s="113"/>
      <c r="B17800" s="113"/>
      <c r="C17800" s="114"/>
      <c r="D17800" s="115"/>
      <c r="E17800" s="115"/>
      <c r="F17800" s="116"/>
      <c r="G17800" s="116"/>
      <c r="H17800" s="116"/>
      <c r="I17800" s="116"/>
      <c r="J17800" s="117"/>
      <c r="K17800" s="117"/>
      <c r="L17800" s="114"/>
      <c r="M17800" s="114"/>
      <c r="N17800" s="114"/>
      <c r="O17800" s="114"/>
      <c r="P17800" s="118"/>
      <c r="Q17800" s="118"/>
      <c r="R17800" s="118"/>
      <c r="S17800" s="118"/>
      <c r="T17800" s="118"/>
      <c r="U17800" s="118"/>
      <c r="V17800" s="118"/>
      <c r="W17800" s="118"/>
      <c r="X17800" s="118"/>
      <c r="Y17800" s="118"/>
      <c r="Z17800" s="118"/>
      <c r="AA17800" s="118"/>
      <c r="AB17800" s="118"/>
    </row>
    <row r="17801" spans="1:28">
      <c r="A17801" s="113"/>
      <c r="B17801" s="113"/>
      <c r="C17801" s="114"/>
      <c r="D17801" s="115"/>
      <c r="E17801" s="115"/>
      <c r="F17801" s="116"/>
      <c r="G17801" s="116"/>
      <c r="H17801" s="116"/>
      <c r="I17801" s="116"/>
      <c r="J17801" s="117"/>
      <c r="K17801" s="117"/>
      <c r="L17801" s="114"/>
      <c r="M17801" s="114"/>
      <c r="N17801" s="114"/>
      <c r="O17801" s="114"/>
      <c r="P17801" s="118"/>
      <c r="Q17801" s="118"/>
      <c r="R17801" s="118"/>
      <c r="S17801" s="118"/>
      <c r="T17801" s="118"/>
      <c r="U17801" s="118"/>
      <c r="V17801" s="118"/>
      <c r="W17801" s="118"/>
      <c r="X17801" s="118"/>
      <c r="Y17801" s="118"/>
      <c r="Z17801" s="118"/>
      <c r="AA17801" s="118"/>
      <c r="AB17801" s="118"/>
    </row>
    <row r="17802" spans="1:28">
      <c r="A17802" s="113"/>
      <c r="B17802" s="113"/>
      <c r="C17802" s="114"/>
      <c r="D17802" s="115"/>
      <c r="E17802" s="115"/>
      <c r="F17802" s="116"/>
      <c r="G17802" s="116"/>
      <c r="H17802" s="116"/>
      <c r="I17802" s="116"/>
      <c r="J17802" s="117"/>
      <c r="K17802" s="117"/>
      <c r="L17802" s="114"/>
      <c r="M17802" s="114"/>
      <c r="N17802" s="114"/>
      <c r="O17802" s="114"/>
      <c r="P17802" s="118"/>
      <c r="Q17802" s="118"/>
      <c r="R17802" s="118"/>
      <c r="S17802" s="118"/>
      <c r="T17802" s="118"/>
      <c r="U17802" s="118"/>
      <c r="V17802" s="118"/>
      <c r="W17802" s="118"/>
      <c r="X17802" s="118"/>
      <c r="Y17802" s="118"/>
      <c r="Z17802" s="118"/>
      <c r="AA17802" s="118"/>
      <c r="AB17802" s="118"/>
    </row>
    <row r="17803" spans="1:28">
      <c r="A17803" s="113"/>
      <c r="B17803" s="113"/>
      <c r="C17803" s="114"/>
      <c r="D17803" s="115"/>
      <c r="E17803" s="115"/>
      <c r="F17803" s="116"/>
      <c r="G17803" s="116"/>
      <c r="H17803" s="116"/>
      <c r="I17803" s="116"/>
      <c r="J17803" s="117"/>
      <c r="K17803" s="117"/>
      <c r="L17803" s="114"/>
      <c r="M17803" s="114"/>
      <c r="N17803" s="114"/>
      <c r="O17803" s="114"/>
      <c r="P17803" s="118"/>
      <c r="Q17803" s="118"/>
      <c r="R17803" s="118"/>
      <c r="S17803" s="118"/>
      <c r="T17803" s="118"/>
      <c r="U17803" s="118"/>
      <c r="V17803" s="118"/>
      <c r="W17803" s="118"/>
      <c r="X17803" s="118"/>
      <c r="Y17803" s="118"/>
      <c r="Z17803" s="118"/>
      <c r="AA17803" s="118"/>
      <c r="AB17803" s="118"/>
    </row>
    <row r="17804" spans="1:28">
      <c r="A17804" s="113"/>
      <c r="B17804" s="113"/>
      <c r="C17804" s="114"/>
      <c r="D17804" s="115"/>
      <c r="E17804" s="115"/>
      <c r="F17804" s="116"/>
      <c r="G17804" s="116"/>
      <c r="H17804" s="116"/>
      <c r="I17804" s="116"/>
      <c r="J17804" s="117"/>
      <c r="K17804" s="117"/>
      <c r="L17804" s="114"/>
      <c r="M17804" s="114"/>
      <c r="N17804" s="114"/>
      <c r="O17804" s="114"/>
      <c r="P17804" s="118"/>
      <c r="Q17804" s="118"/>
      <c r="R17804" s="118"/>
      <c r="S17804" s="118"/>
      <c r="T17804" s="118"/>
      <c r="U17804" s="118"/>
      <c r="V17804" s="118"/>
      <c r="W17804" s="118"/>
      <c r="X17804" s="118"/>
      <c r="Y17804" s="118"/>
      <c r="Z17804" s="118"/>
      <c r="AA17804" s="118"/>
      <c r="AB17804" s="118"/>
    </row>
    <row r="17805" spans="1:28">
      <c r="A17805" s="113"/>
      <c r="B17805" s="113"/>
      <c r="C17805" s="114"/>
      <c r="D17805" s="115"/>
      <c r="E17805" s="115"/>
      <c r="F17805" s="116"/>
      <c r="G17805" s="116"/>
      <c r="H17805" s="116"/>
      <c r="I17805" s="116"/>
      <c r="J17805" s="117"/>
      <c r="K17805" s="117"/>
      <c r="L17805" s="114"/>
      <c r="M17805" s="114"/>
      <c r="N17805" s="114"/>
      <c r="O17805" s="114"/>
      <c r="P17805" s="118"/>
      <c r="Q17805" s="118"/>
      <c r="R17805" s="118"/>
      <c r="S17805" s="118"/>
      <c r="T17805" s="118"/>
      <c r="U17805" s="118"/>
      <c r="V17805" s="118"/>
      <c r="W17805" s="118"/>
      <c r="X17805" s="118"/>
      <c r="Y17805" s="118"/>
      <c r="Z17805" s="118"/>
      <c r="AA17805" s="118"/>
      <c r="AB17805" s="118"/>
    </row>
    <row r="17806" spans="1:28">
      <c r="A17806" s="113"/>
      <c r="B17806" s="113"/>
      <c r="C17806" s="114"/>
      <c r="D17806" s="115"/>
      <c r="E17806" s="115"/>
      <c r="F17806" s="116"/>
      <c r="G17806" s="116"/>
      <c r="H17806" s="116"/>
      <c r="I17806" s="116"/>
      <c r="J17806" s="117"/>
      <c r="K17806" s="117"/>
      <c r="L17806" s="114"/>
      <c r="M17806" s="114"/>
      <c r="N17806" s="114"/>
      <c r="O17806" s="114"/>
      <c r="P17806" s="118"/>
      <c r="Q17806" s="118"/>
      <c r="R17806" s="118"/>
      <c r="S17806" s="118"/>
      <c r="T17806" s="118"/>
      <c r="U17806" s="118"/>
      <c r="V17806" s="118"/>
      <c r="W17806" s="118"/>
      <c r="X17806" s="118"/>
      <c r="Y17806" s="118"/>
      <c r="Z17806" s="118"/>
      <c r="AA17806" s="118"/>
      <c r="AB17806" s="118"/>
    </row>
    <row r="17807" spans="1:28">
      <c r="A17807" s="113"/>
      <c r="B17807" s="113"/>
      <c r="C17807" s="114"/>
      <c r="D17807" s="115"/>
      <c r="E17807" s="115"/>
      <c r="F17807" s="116"/>
      <c r="G17807" s="116"/>
      <c r="H17807" s="116"/>
      <c r="I17807" s="116"/>
      <c r="J17807" s="117"/>
      <c r="K17807" s="117"/>
      <c r="L17807" s="114"/>
      <c r="M17807" s="114"/>
      <c r="N17807" s="114"/>
      <c r="O17807" s="114"/>
      <c r="P17807" s="118"/>
      <c r="Q17807" s="118"/>
      <c r="R17807" s="118"/>
      <c r="S17807" s="118"/>
      <c r="T17807" s="118"/>
      <c r="U17807" s="118"/>
      <c r="V17807" s="118"/>
      <c r="W17807" s="118"/>
      <c r="X17807" s="118"/>
      <c r="Y17807" s="118"/>
      <c r="Z17807" s="118"/>
      <c r="AA17807" s="118"/>
      <c r="AB17807" s="118"/>
    </row>
    <row r="17808" spans="1:28">
      <c r="A17808" s="113"/>
      <c r="B17808" s="113"/>
      <c r="C17808" s="114"/>
      <c r="D17808" s="115"/>
      <c r="E17808" s="115"/>
      <c r="F17808" s="116"/>
      <c r="G17808" s="116"/>
      <c r="H17808" s="116"/>
      <c r="I17808" s="116"/>
      <c r="J17808" s="117"/>
      <c r="K17808" s="117"/>
      <c r="L17808" s="114"/>
      <c r="M17808" s="114"/>
      <c r="N17808" s="114"/>
      <c r="O17808" s="114"/>
      <c r="P17808" s="118"/>
      <c r="Q17808" s="118"/>
      <c r="R17808" s="118"/>
      <c r="S17808" s="118"/>
      <c r="T17808" s="118"/>
      <c r="U17808" s="118"/>
      <c r="V17808" s="118"/>
      <c r="W17808" s="118"/>
      <c r="X17808" s="118"/>
      <c r="Y17808" s="118"/>
      <c r="Z17808" s="118"/>
      <c r="AA17808" s="118"/>
      <c r="AB17808" s="118"/>
    </row>
    <row r="17809" spans="1:28">
      <c r="A17809" s="113"/>
      <c r="B17809" s="113"/>
      <c r="C17809" s="114"/>
      <c r="D17809" s="115"/>
      <c r="E17809" s="115"/>
      <c r="F17809" s="116"/>
      <c r="G17809" s="116"/>
      <c r="H17809" s="116"/>
      <c r="I17809" s="116"/>
      <c r="J17809" s="117"/>
      <c r="K17809" s="117"/>
      <c r="L17809" s="114"/>
      <c r="M17809" s="114"/>
      <c r="N17809" s="114"/>
      <c r="O17809" s="114"/>
      <c r="P17809" s="118"/>
      <c r="Q17809" s="118"/>
      <c r="R17809" s="118"/>
      <c r="S17809" s="118"/>
      <c r="T17809" s="118"/>
      <c r="U17809" s="118"/>
      <c r="V17809" s="118"/>
      <c r="W17809" s="118"/>
      <c r="X17809" s="118"/>
      <c r="Y17809" s="118"/>
      <c r="Z17809" s="118"/>
      <c r="AA17809" s="118"/>
      <c r="AB17809" s="118"/>
    </row>
    <row r="17810" spans="1:28">
      <c r="A17810" s="113"/>
      <c r="B17810" s="113"/>
      <c r="C17810" s="114"/>
      <c r="D17810" s="115"/>
      <c r="E17810" s="115"/>
      <c r="F17810" s="116"/>
      <c r="G17810" s="116"/>
      <c r="H17810" s="116"/>
      <c r="I17810" s="116"/>
      <c r="J17810" s="117"/>
      <c r="K17810" s="117"/>
      <c r="L17810" s="114"/>
      <c r="M17810" s="114"/>
      <c r="N17810" s="114"/>
      <c r="O17810" s="114"/>
      <c r="P17810" s="118"/>
      <c r="Q17810" s="118"/>
      <c r="R17810" s="118"/>
      <c r="S17810" s="118"/>
      <c r="T17810" s="118"/>
      <c r="U17810" s="118"/>
      <c r="V17810" s="118"/>
      <c r="W17810" s="118"/>
      <c r="X17810" s="118"/>
      <c r="Y17810" s="118"/>
      <c r="Z17810" s="118"/>
      <c r="AA17810" s="118"/>
      <c r="AB17810" s="118"/>
    </row>
    <row r="17811" spans="1:28">
      <c r="A17811" s="113"/>
      <c r="B17811" s="113"/>
      <c r="C17811" s="114"/>
      <c r="D17811" s="115"/>
      <c r="E17811" s="115"/>
      <c r="F17811" s="116"/>
      <c r="G17811" s="116"/>
      <c r="H17811" s="116"/>
      <c r="I17811" s="116"/>
      <c r="J17811" s="117"/>
      <c r="K17811" s="117"/>
      <c r="L17811" s="114"/>
      <c r="M17811" s="114"/>
      <c r="N17811" s="114"/>
      <c r="O17811" s="114"/>
      <c r="P17811" s="118"/>
      <c r="Q17811" s="118"/>
      <c r="R17811" s="118"/>
      <c r="S17811" s="118"/>
      <c r="T17811" s="118"/>
      <c r="U17811" s="118"/>
      <c r="V17811" s="118"/>
      <c r="W17811" s="118"/>
      <c r="X17811" s="118"/>
      <c r="Y17811" s="118"/>
      <c r="Z17811" s="118"/>
      <c r="AA17811" s="118"/>
      <c r="AB17811" s="118"/>
    </row>
    <row r="17812" spans="1:28">
      <c r="A17812" s="113"/>
      <c r="B17812" s="113"/>
      <c r="C17812" s="114"/>
      <c r="D17812" s="115"/>
      <c r="E17812" s="115"/>
      <c r="F17812" s="116"/>
      <c r="G17812" s="116"/>
      <c r="H17812" s="116"/>
      <c r="I17812" s="116"/>
      <c r="J17812" s="117"/>
      <c r="K17812" s="117"/>
      <c r="L17812" s="114"/>
      <c r="M17812" s="114"/>
      <c r="N17812" s="114"/>
      <c r="O17812" s="114"/>
      <c r="P17812" s="118"/>
      <c r="Q17812" s="118"/>
      <c r="R17812" s="118"/>
      <c r="S17812" s="118"/>
      <c r="T17812" s="118"/>
      <c r="U17812" s="118"/>
      <c r="V17812" s="118"/>
      <c r="W17812" s="118"/>
      <c r="X17812" s="118"/>
      <c r="Y17812" s="118"/>
      <c r="Z17812" s="118"/>
      <c r="AA17812" s="118"/>
      <c r="AB17812" s="118"/>
    </row>
    <row r="17813" spans="1:28">
      <c r="A17813" s="113"/>
      <c r="B17813" s="113"/>
      <c r="C17813" s="114"/>
      <c r="D17813" s="115"/>
      <c r="E17813" s="115"/>
      <c r="F17813" s="116"/>
      <c r="G17813" s="116"/>
      <c r="H17813" s="116"/>
      <c r="I17813" s="116"/>
      <c r="J17813" s="117"/>
      <c r="K17813" s="117"/>
      <c r="L17813" s="114"/>
      <c r="M17813" s="114"/>
      <c r="N17813" s="114"/>
      <c r="O17813" s="114"/>
      <c r="P17813" s="118"/>
      <c r="Q17813" s="118"/>
      <c r="R17813" s="118"/>
      <c r="S17813" s="118"/>
      <c r="T17813" s="118"/>
      <c r="U17813" s="118"/>
      <c r="V17813" s="118"/>
      <c r="W17813" s="118"/>
      <c r="X17813" s="118"/>
      <c r="Y17813" s="118"/>
      <c r="Z17813" s="118"/>
      <c r="AA17813" s="118"/>
      <c r="AB17813" s="118"/>
    </row>
    <row r="17814" spans="1:28">
      <c r="A17814" s="113"/>
      <c r="B17814" s="113"/>
      <c r="C17814" s="114"/>
      <c r="D17814" s="115"/>
      <c r="E17814" s="115"/>
      <c r="F17814" s="116"/>
      <c r="G17814" s="116"/>
      <c r="H17814" s="116"/>
      <c r="I17814" s="116"/>
      <c r="J17814" s="117"/>
      <c r="K17814" s="117"/>
      <c r="L17814" s="114"/>
      <c r="M17814" s="114"/>
      <c r="N17814" s="114"/>
      <c r="O17814" s="114"/>
      <c r="P17814" s="118"/>
      <c r="Q17814" s="118"/>
      <c r="R17814" s="118"/>
      <c r="S17814" s="118"/>
      <c r="T17814" s="118"/>
      <c r="U17814" s="118"/>
      <c r="V17814" s="118"/>
      <c r="W17814" s="118"/>
      <c r="X17814" s="118"/>
      <c r="Y17814" s="118"/>
      <c r="Z17814" s="118"/>
      <c r="AA17814" s="118"/>
      <c r="AB17814" s="118"/>
    </row>
    <row r="17815" spans="1:28">
      <c r="A17815" s="113"/>
      <c r="B17815" s="113"/>
      <c r="C17815" s="114"/>
      <c r="D17815" s="115"/>
      <c r="E17815" s="115"/>
      <c r="F17815" s="116"/>
      <c r="G17815" s="116"/>
      <c r="H17815" s="116"/>
      <c r="I17815" s="116"/>
      <c r="J17815" s="117"/>
      <c r="K17815" s="117"/>
      <c r="L17815" s="114"/>
      <c r="M17815" s="114"/>
      <c r="N17815" s="114"/>
      <c r="O17815" s="114"/>
      <c r="P17815" s="118"/>
      <c r="Q17815" s="118"/>
      <c r="R17815" s="118"/>
      <c r="S17815" s="118"/>
      <c r="T17815" s="118"/>
      <c r="U17815" s="118"/>
      <c r="V17815" s="118"/>
      <c r="W17815" s="118"/>
      <c r="X17815" s="118"/>
      <c r="Y17815" s="118"/>
      <c r="Z17815" s="118"/>
      <c r="AA17815" s="118"/>
      <c r="AB17815" s="118"/>
    </row>
    <row r="17816" spans="1:28">
      <c r="A17816" s="113"/>
      <c r="B17816" s="113"/>
      <c r="C17816" s="114"/>
      <c r="D17816" s="115"/>
      <c r="E17816" s="115"/>
      <c r="F17816" s="116"/>
      <c r="G17816" s="116"/>
      <c r="H17816" s="116"/>
      <c r="I17816" s="116"/>
      <c r="J17816" s="117"/>
      <c r="K17816" s="117"/>
      <c r="L17816" s="114"/>
      <c r="M17816" s="114"/>
      <c r="N17816" s="114"/>
      <c r="O17816" s="114"/>
      <c r="P17816" s="118"/>
      <c r="Q17816" s="118"/>
      <c r="R17816" s="118"/>
      <c r="S17816" s="118"/>
      <c r="T17816" s="118"/>
      <c r="U17816" s="118"/>
      <c r="V17816" s="118"/>
      <c r="W17816" s="118"/>
      <c r="X17816" s="118"/>
      <c r="Y17816" s="118"/>
      <c r="Z17816" s="118"/>
      <c r="AA17816" s="118"/>
      <c r="AB17816" s="118"/>
    </row>
    <row r="17817" spans="1:28">
      <c r="A17817" s="113"/>
      <c r="B17817" s="113"/>
      <c r="C17817" s="114"/>
      <c r="D17817" s="115"/>
      <c r="E17817" s="115"/>
      <c r="F17817" s="116"/>
      <c r="G17817" s="116"/>
      <c r="H17817" s="116"/>
      <c r="I17817" s="116"/>
      <c r="J17817" s="117"/>
      <c r="K17817" s="117"/>
      <c r="L17817" s="114"/>
      <c r="M17817" s="114"/>
      <c r="N17817" s="114"/>
      <c r="O17817" s="114"/>
      <c r="P17817" s="118"/>
      <c r="Q17817" s="118"/>
      <c r="R17817" s="118"/>
      <c r="S17817" s="118"/>
      <c r="T17817" s="118"/>
      <c r="U17817" s="118"/>
      <c r="V17817" s="118"/>
      <c r="W17817" s="118"/>
      <c r="X17817" s="118"/>
      <c r="Y17817" s="118"/>
      <c r="Z17817" s="118"/>
      <c r="AA17817" s="118"/>
      <c r="AB17817" s="118"/>
    </row>
    <row r="17818" spans="1:28">
      <c r="A17818" s="113"/>
      <c r="B17818" s="113"/>
      <c r="C17818" s="114"/>
      <c r="D17818" s="115"/>
      <c r="E17818" s="115"/>
      <c r="F17818" s="116"/>
      <c r="G17818" s="116"/>
      <c r="H17818" s="116"/>
      <c r="I17818" s="116"/>
      <c r="J17818" s="117"/>
      <c r="K17818" s="117"/>
      <c r="L17818" s="114"/>
      <c r="M17818" s="114"/>
      <c r="N17818" s="114"/>
      <c r="O17818" s="114"/>
      <c r="P17818" s="118"/>
      <c r="Q17818" s="118"/>
      <c r="R17818" s="118"/>
      <c r="S17818" s="118"/>
      <c r="T17818" s="118"/>
      <c r="U17818" s="118"/>
      <c r="V17818" s="118"/>
      <c r="W17818" s="118"/>
      <c r="X17818" s="118"/>
      <c r="Y17818" s="118"/>
      <c r="Z17818" s="118"/>
      <c r="AA17818" s="118"/>
      <c r="AB17818" s="118"/>
    </row>
    <row r="17819" spans="1:28">
      <c r="A17819" s="113"/>
      <c r="B17819" s="113"/>
      <c r="C17819" s="114"/>
      <c r="D17819" s="115"/>
      <c r="E17819" s="115"/>
      <c r="F17819" s="116"/>
      <c r="G17819" s="116"/>
      <c r="H17819" s="116"/>
      <c r="I17819" s="116"/>
      <c r="J17819" s="117"/>
      <c r="K17819" s="117"/>
      <c r="L17819" s="114"/>
      <c r="M17819" s="114"/>
      <c r="N17819" s="114"/>
      <c r="O17819" s="114"/>
      <c r="P17819" s="118"/>
      <c r="Q17819" s="118"/>
      <c r="R17819" s="118"/>
      <c r="S17819" s="118"/>
      <c r="T17819" s="118"/>
      <c r="U17819" s="118"/>
      <c r="V17819" s="118"/>
      <c r="W17819" s="118"/>
      <c r="X17819" s="118"/>
      <c r="Y17819" s="118"/>
      <c r="Z17819" s="118"/>
      <c r="AA17819" s="118"/>
      <c r="AB17819" s="118"/>
    </row>
    <row r="17820" spans="1:28">
      <c r="A17820" s="113"/>
      <c r="B17820" s="113"/>
      <c r="C17820" s="114"/>
      <c r="D17820" s="115"/>
      <c r="E17820" s="115"/>
      <c r="F17820" s="116"/>
      <c r="G17820" s="116"/>
      <c r="H17820" s="116"/>
      <c r="I17820" s="116"/>
      <c r="J17820" s="117"/>
      <c r="K17820" s="117"/>
      <c r="L17820" s="114"/>
      <c r="M17820" s="114"/>
      <c r="N17820" s="114"/>
      <c r="O17820" s="114"/>
      <c r="P17820" s="118"/>
      <c r="Q17820" s="118"/>
      <c r="R17820" s="118"/>
      <c r="S17820" s="118"/>
      <c r="T17820" s="118"/>
      <c r="U17820" s="118"/>
      <c r="V17820" s="118"/>
      <c r="W17820" s="118"/>
      <c r="X17820" s="118"/>
      <c r="Y17820" s="118"/>
      <c r="Z17820" s="118"/>
      <c r="AA17820" s="118"/>
      <c r="AB17820" s="118"/>
    </row>
    <row r="17821" spans="1:28">
      <c r="A17821" s="113"/>
      <c r="B17821" s="113"/>
      <c r="C17821" s="114"/>
      <c r="D17821" s="115"/>
      <c r="E17821" s="115"/>
      <c r="F17821" s="116"/>
      <c r="G17821" s="116"/>
      <c r="H17821" s="116"/>
      <c r="I17821" s="116"/>
      <c r="J17821" s="117"/>
      <c r="K17821" s="117"/>
      <c r="L17821" s="114"/>
      <c r="M17821" s="114"/>
      <c r="N17821" s="114"/>
      <c r="O17821" s="114"/>
      <c r="P17821" s="118"/>
      <c r="Q17821" s="118"/>
      <c r="R17821" s="118"/>
      <c r="S17821" s="118"/>
      <c r="T17821" s="118"/>
      <c r="U17821" s="118"/>
      <c r="V17821" s="118"/>
      <c r="W17821" s="118"/>
      <c r="X17821" s="118"/>
      <c r="Y17821" s="118"/>
      <c r="Z17821" s="118"/>
      <c r="AA17821" s="118"/>
      <c r="AB17821" s="118"/>
    </row>
    <row r="17822" spans="1:28">
      <c r="A17822" s="113"/>
      <c r="B17822" s="113"/>
      <c r="C17822" s="114"/>
      <c r="D17822" s="115"/>
      <c r="E17822" s="115"/>
      <c r="F17822" s="116"/>
      <c r="G17822" s="116"/>
      <c r="H17822" s="116"/>
      <c r="I17822" s="116"/>
      <c r="J17822" s="117"/>
      <c r="K17822" s="117"/>
      <c r="L17822" s="114"/>
      <c r="M17822" s="114"/>
      <c r="N17822" s="114"/>
      <c r="O17822" s="114"/>
      <c r="P17822" s="118"/>
      <c r="Q17822" s="118"/>
      <c r="R17822" s="118"/>
      <c r="S17822" s="118"/>
      <c r="T17822" s="118"/>
      <c r="U17822" s="118"/>
      <c r="V17822" s="118"/>
      <c r="W17822" s="118"/>
      <c r="X17822" s="118"/>
      <c r="Y17822" s="118"/>
      <c r="Z17822" s="118"/>
      <c r="AA17822" s="118"/>
      <c r="AB17822" s="118"/>
    </row>
    <row r="17823" spans="1:28">
      <c r="A17823" s="113"/>
      <c r="B17823" s="113"/>
      <c r="C17823" s="114"/>
      <c r="D17823" s="115"/>
      <c r="E17823" s="115"/>
      <c r="F17823" s="116"/>
      <c r="G17823" s="116"/>
      <c r="H17823" s="116"/>
      <c r="I17823" s="116"/>
      <c r="J17823" s="117"/>
      <c r="K17823" s="117"/>
      <c r="L17823" s="114"/>
      <c r="M17823" s="114"/>
      <c r="N17823" s="114"/>
      <c r="O17823" s="114"/>
      <c r="P17823" s="118"/>
      <c r="Q17823" s="118"/>
      <c r="R17823" s="118"/>
      <c r="S17823" s="118"/>
      <c r="T17823" s="118"/>
      <c r="U17823" s="118"/>
      <c r="V17823" s="118"/>
      <c r="W17823" s="118"/>
      <c r="X17823" s="118"/>
      <c r="Y17823" s="118"/>
      <c r="Z17823" s="118"/>
      <c r="AA17823" s="118"/>
      <c r="AB17823" s="118"/>
    </row>
    <row r="17824" spans="1:28">
      <c r="A17824" s="113"/>
      <c r="B17824" s="113"/>
      <c r="C17824" s="114"/>
      <c r="D17824" s="115"/>
      <c r="E17824" s="115"/>
      <c r="F17824" s="116"/>
      <c r="G17824" s="116"/>
      <c r="H17824" s="116"/>
      <c r="I17824" s="116"/>
      <c r="J17824" s="117"/>
      <c r="K17824" s="117"/>
      <c r="L17824" s="114"/>
      <c r="M17824" s="114"/>
      <c r="N17824" s="114"/>
      <c r="O17824" s="114"/>
      <c r="P17824" s="118"/>
      <c r="Q17824" s="118"/>
      <c r="R17824" s="118"/>
      <c r="S17824" s="118"/>
      <c r="T17824" s="118"/>
      <c r="U17824" s="118"/>
      <c r="V17824" s="118"/>
      <c r="W17824" s="118"/>
      <c r="X17824" s="118"/>
      <c r="Y17824" s="118"/>
      <c r="Z17824" s="118"/>
      <c r="AA17824" s="118"/>
      <c r="AB17824" s="118"/>
    </row>
    <row r="17825" spans="1:28">
      <c r="A17825" s="113"/>
      <c r="B17825" s="113"/>
      <c r="C17825" s="114"/>
      <c r="D17825" s="115"/>
      <c r="E17825" s="115"/>
      <c r="F17825" s="116"/>
      <c r="G17825" s="116"/>
      <c r="H17825" s="116"/>
      <c r="I17825" s="116"/>
      <c r="J17825" s="117"/>
      <c r="K17825" s="117"/>
      <c r="L17825" s="114"/>
      <c r="M17825" s="114"/>
      <c r="N17825" s="114"/>
      <c r="O17825" s="114"/>
      <c r="P17825" s="118"/>
      <c r="Q17825" s="118"/>
      <c r="R17825" s="118"/>
      <c r="S17825" s="118"/>
      <c r="T17825" s="118"/>
      <c r="U17825" s="118"/>
      <c r="V17825" s="118"/>
      <c r="W17825" s="118"/>
      <c r="X17825" s="118"/>
      <c r="Y17825" s="118"/>
      <c r="Z17825" s="118"/>
      <c r="AA17825" s="118"/>
      <c r="AB17825" s="118"/>
    </row>
    <row r="17826" spans="1:28">
      <c r="A17826" s="113"/>
      <c r="B17826" s="113"/>
      <c r="C17826" s="114"/>
      <c r="D17826" s="115"/>
      <c r="E17826" s="115"/>
      <c r="F17826" s="116"/>
      <c r="G17826" s="116"/>
      <c r="H17826" s="116"/>
      <c r="I17826" s="116"/>
      <c r="J17826" s="117"/>
      <c r="K17826" s="117"/>
      <c r="L17826" s="114"/>
      <c r="M17826" s="114"/>
      <c r="N17826" s="114"/>
      <c r="O17826" s="114"/>
      <c r="P17826" s="118"/>
      <c r="Q17826" s="118"/>
      <c r="R17826" s="118"/>
      <c r="S17826" s="118"/>
      <c r="T17826" s="118"/>
      <c r="U17826" s="118"/>
      <c r="V17826" s="118"/>
      <c r="W17826" s="118"/>
      <c r="X17826" s="118"/>
      <c r="Y17826" s="118"/>
      <c r="Z17826" s="118"/>
      <c r="AA17826" s="118"/>
      <c r="AB17826" s="118"/>
    </row>
    <row r="17827" spans="1:28">
      <c r="A17827" s="113"/>
      <c r="B17827" s="113"/>
      <c r="C17827" s="114"/>
      <c r="D17827" s="115"/>
      <c r="E17827" s="115"/>
      <c r="F17827" s="116"/>
      <c r="G17827" s="116"/>
      <c r="H17827" s="116"/>
      <c r="I17827" s="116"/>
      <c r="J17827" s="117"/>
      <c r="K17827" s="117"/>
      <c r="L17827" s="114"/>
      <c r="M17827" s="114"/>
      <c r="N17827" s="114"/>
      <c r="O17827" s="114"/>
      <c r="P17827" s="118"/>
      <c r="Q17827" s="118"/>
      <c r="R17827" s="118"/>
      <c r="S17827" s="118"/>
      <c r="T17827" s="118"/>
      <c r="U17827" s="118"/>
      <c r="V17827" s="118"/>
      <c r="W17827" s="118"/>
      <c r="X17827" s="118"/>
      <c r="Y17827" s="118"/>
      <c r="Z17827" s="118"/>
      <c r="AA17827" s="118"/>
      <c r="AB17827" s="118"/>
    </row>
    <row r="17828" spans="1:28">
      <c r="A17828" s="113"/>
      <c r="B17828" s="113"/>
      <c r="C17828" s="114"/>
      <c r="D17828" s="115"/>
      <c r="E17828" s="115"/>
      <c r="F17828" s="116"/>
      <c r="G17828" s="116"/>
      <c r="H17828" s="116"/>
      <c r="I17828" s="116"/>
      <c r="J17828" s="117"/>
      <c r="K17828" s="117"/>
      <c r="L17828" s="114"/>
      <c r="M17828" s="114"/>
      <c r="N17828" s="114"/>
      <c r="O17828" s="114"/>
      <c r="P17828" s="118"/>
      <c r="Q17828" s="118"/>
      <c r="R17828" s="118"/>
      <c r="S17828" s="118"/>
      <c r="T17828" s="118"/>
      <c r="U17828" s="118"/>
      <c r="V17828" s="118"/>
      <c r="W17828" s="118"/>
      <c r="X17828" s="118"/>
      <c r="Y17828" s="118"/>
      <c r="Z17828" s="118"/>
      <c r="AA17828" s="118"/>
      <c r="AB17828" s="118"/>
    </row>
    <row r="17829" spans="1:28">
      <c r="A17829" s="113"/>
      <c r="B17829" s="113"/>
      <c r="C17829" s="114"/>
      <c r="D17829" s="115"/>
      <c r="E17829" s="115"/>
      <c r="F17829" s="116"/>
      <c r="G17829" s="116"/>
      <c r="H17829" s="116"/>
      <c r="I17829" s="116"/>
      <c r="J17829" s="117"/>
      <c r="K17829" s="117"/>
      <c r="L17829" s="114"/>
      <c r="M17829" s="114"/>
      <c r="N17829" s="114"/>
      <c r="O17829" s="114"/>
      <c r="P17829" s="118"/>
      <c r="Q17829" s="118"/>
      <c r="R17829" s="118"/>
      <c r="S17829" s="118"/>
      <c r="T17829" s="118"/>
      <c r="U17829" s="118"/>
      <c r="V17829" s="118"/>
      <c r="W17829" s="118"/>
      <c r="X17829" s="118"/>
      <c r="Y17829" s="118"/>
      <c r="Z17829" s="118"/>
      <c r="AA17829" s="118"/>
      <c r="AB17829" s="118"/>
    </row>
    <row r="17830" spans="1:28">
      <c r="A17830" s="113"/>
      <c r="B17830" s="113"/>
      <c r="C17830" s="114"/>
      <c r="D17830" s="115"/>
      <c r="E17830" s="115"/>
      <c r="F17830" s="116"/>
      <c r="G17830" s="116"/>
      <c r="H17830" s="116"/>
      <c r="I17830" s="116"/>
      <c r="J17830" s="117"/>
      <c r="K17830" s="117"/>
      <c r="L17830" s="114"/>
      <c r="M17830" s="114"/>
      <c r="N17830" s="114"/>
      <c r="O17830" s="114"/>
      <c r="P17830" s="118"/>
      <c r="Q17830" s="118"/>
      <c r="R17830" s="118"/>
      <c r="S17830" s="118"/>
      <c r="T17830" s="118"/>
      <c r="U17830" s="118"/>
      <c r="V17830" s="118"/>
      <c r="W17830" s="118"/>
      <c r="X17830" s="118"/>
      <c r="Y17830" s="118"/>
      <c r="Z17830" s="118"/>
      <c r="AA17830" s="118"/>
      <c r="AB17830" s="118"/>
    </row>
    <row r="17831" spans="1:28">
      <c r="A17831" s="113"/>
      <c r="B17831" s="113"/>
      <c r="C17831" s="114"/>
      <c r="D17831" s="115"/>
      <c r="E17831" s="115"/>
      <c r="F17831" s="116"/>
      <c r="G17831" s="116"/>
      <c r="H17831" s="116"/>
      <c r="I17831" s="116"/>
      <c r="J17831" s="117"/>
      <c r="K17831" s="117"/>
      <c r="L17831" s="114"/>
      <c r="M17831" s="114"/>
      <c r="N17831" s="114"/>
      <c r="O17831" s="114"/>
      <c r="P17831" s="118"/>
      <c r="Q17831" s="118"/>
      <c r="R17831" s="118"/>
      <c r="S17831" s="118"/>
      <c r="T17831" s="118"/>
      <c r="U17831" s="118"/>
      <c r="V17831" s="118"/>
      <c r="W17831" s="118"/>
      <c r="X17831" s="118"/>
      <c r="Y17831" s="118"/>
      <c r="Z17831" s="118"/>
      <c r="AA17831" s="118"/>
      <c r="AB17831" s="118"/>
    </row>
    <row r="17832" spans="1:28">
      <c r="A17832" s="113"/>
      <c r="B17832" s="113"/>
      <c r="C17832" s="114"/>
      <c r="D17832" s="115"/>
      <c r="E17832" s="115"/>
      <c r="F17832" s="116"/>
      <c r="G17832" s="116"/>
      <c r="H17832" s="116"/>
      <c r="I17832" s="116"/>
      <c r="J17832" s="117"/>
      <c r="K17832" s="117"/>
      <c r="L17832" s="114"/>
      <c r="M17832" s="114"/>
      <c r="N17832" s="114"/>
      <c r="O17832" s="114"/>
      <c r="P17832" s="118"/>
      <c r="Q17832" s="118"/>
      <c r="R17832" s="118"/>
      <c r="S17832" s="118"/>
      <c r="T17832" s="118"/>
      <c r="U17832" s="118"/>
      <c r="V17832" s="118"/>
      <c r="W17832" s="118"/>
      <c r="X17832" s="118"/>
      <c r="Y17832" s="118"/>
      <c r="Z17832" s="118"/>
      <c r="AA17832" s="118"/>
      <c r="AB17832" s="118"/>
    </row>
    <row r="17833" spans="1:28">
      <c r="A17833" s="113"/>
      <c r="B17833" s="113"/>
      <c r="C17833" s="114"/>
      <c r="D17833" s="115"/>
      <c r="E17833" s="115"/>
      <c r="F17833" s="116"/>
      <c r="G17833" s="116"/>
      <c r="H17833" s="116"/>
      <c r="I17833" s="116"/>
      <c r="J17833" s="117"/>
      <c r="K17833" s="117"/>
      <c r="L17833" s="114"/>
      <c r="M17833" s="114"/>
      <c r="N17833" s="114"/>
      <c r="O17833" s="114"/>
      <c r="P17833" s="118"/>
      <c r="Q17833" s="118"/>
      <c r="R17833" s="118"/>
      <c r="S17833" s="118"/>
      <c r="T17833" s="118"/>
      <c r="U17833" s="118"/>
      <c r="V17833" s="118"/>
      <c r="W17833" s="118"/>
      <c r="X17833" s="118"/>
      <c r="Y17833" s="118"/>
      <c r="Z17833" s="118"/>
      <c r="AA17833" s="118"/>
      <c r="AB17833" s="118"/>
    </row>
    <row r="17834" spans="1:28">
      <c r="A17834" s="113"/>
      <c r="B17834" s="113"/>
      <c r="C17834" s="114"/>
      <c r="D17834" s="115"/>
      <c r="E17834" s="115"/>
      <c r="F17834" s="116"/>
      <c r="G17834" s="116"/>
      <c r="H17834" s="116"/>
      <c r="I17834" s="116"/>
      <c r="J17834" s="117"/>
      <c r="K17834" s="117"/>
      <c r="L17834" s="114"/>
      <c r="M17834" s="114"/>
      <c r="N17834" s="114"/>
      <c r="O17834" s="114"/>
      <c r="P17834" s="118"/>
      <c r="Q17834" s="118"/>
      <c r="R17834" s="118"/>
      <c r="S17834" s="118"/>
      <c r="T17834" s="118"/>
      <c r="U17834" s="118"/>
      <c r="V17834" s="118"/>
      <c r="W17834" s="118"/>
      <c r="X17834" s="118"/>
      <c r="Y17834" s="118"/>
      <c r="Z17834" s="118"/>
      <c r="AA17834" s="118"/>
      <c r="AB17834" s="118"/>
    </row>
    <row r="17835" spans="1:28">
      <c r="A17835" s="113"/>
      <c r="B17835" s="113"/>
      <c r="C17835" s="114"/>
      <c r="D17835" s="115"/>
      <c r="E17835" s="115"/>
      <c r="F17835" s="116"/>
      <c r="G17835" s="116"/>
      <c r="H17835" s="116"/>
      <c r="I17835" s="116"/>
      <c r="J17835" s="117"/>
      <c r="K17835" s="117"/>
      <c r="L17835" s="114"/>
      <c r="M17835" s="114"/>
      <c r="N17835" s="114"/>
      <c r="O17835" s="114"/>
      <c r="P17835" s="118"/>
      <c r="Q17835" s="118"/>
      <c r="R17835" s="118"/>
      <c r="S17835" s="118"/>
      <c r="T17835" s="118"/>
      <c r="U17835" s="118"/>
      <c r="V17835" s="118"/>
      <c r="W17835" s="118"/>
      <c r="X17835" s="118"/>
      <c r="Y17835" s="118"/>
      <c r="Z17835" s="118"/>
      <c r="AA17835" s="118"/>
      <c r="AB17835" s="118"/>
    </row>
    <row r="17836" spans="1:28">
      <c r="A17836" s="113"/>
      <c r="B17836" s="113"/>
      <c r="C17836" s="114"/>
      <c r="D17836" s="115"/>
      <c r="E17836" s="115"/>
      <c r="F17836" s="116"/>
      <c r="G17836" s="116"/>
      <c r="H17836" s="116"/>
      <c r="I17836" s="116"/>
      <c r="J17836" s="117"/>
      <c r="K17836" s="117"/>
      <c r="L17836" s="114"/>
      <c r="M17836" s="114"/>
      <c r="N17836" s="114"/>
      <c r="O17836" s="114"/>
      <c r="P17836" s="118"/>
      <c r="Q17836" s="118"/>
      <c r="R17836" s="118"/>
      <c r="S17836" s="118"/>
      <c r="T17836" s="118"/>
      <c r="U17836" s="118"/>
      <c r="V17836" s="118"/>
      <c r="W17836" s="118"/>
      <c r="X17836" s="118"/>
      <c r="Y17836" s="118"/>
      <c r="Z17836" s="118"/>
      <c r="AA17836" s="118"/>
      <c r="AB17836" s="118"/>
    </row>
    <row r="17837" spans="1:28">
      <c r="A17837" s="113"/>
      <c r="B17837" s="113"/>
      <c r="C17837" s="114"/>
      <c r="D17837" s="115"/>
      <c r="E17837" s="115"/>
      <c r="F17837" s="116"/>
      <c r="G17837" s="116"/>
      <c r="H17837" s="116"/>
      <c r="I17837" s="116"/>
      <c r="J17837" s="117"/>
      <c r="K17837" s="117"/>
      <c r="L17837" s="114"/>
      <c r="M17837" s="114"/>
      <c r="N17837" s="114"/>
      <c r="O17837" s="114"/>
      <c r="P17837" s="118"/>
      <c r="Q17837" s="118"/>
      <c r="R17837" s="118"/>
      <c r="S17837" s="118"/>
      <c r="T17837" s="118"/>
      <c r="U17837" s="118"/>
      <c r="V17837" s="118"/>
      <c r="W17837" s="118"/>
      <c r="X17837" s="118"/>
      <c r="Y17837" s="118"/>
      <c r="Z17837" s="118"/>
      <c r="AA17837" s="118"/>
      <c r="AB17837" s="118"/>
    </row>
    <row r="17838" spans="1:28">
      <c r="A17838" s="113"/>
      <c r="B17838" s="113"/>
      <c r="C17838" s="114"/>
      <c r="D17838" s="115"/>
      <c r="E17838" s="115"/>
      <c r="F17838" s="116"/>
      <c r="G17838" s="116"/>
      <c r="H17838" s="116"/>
      <c r="I17838" s="116"/>
      <c r="J17838" s="117"/>
      <c r="K17838" s="117"/>
      <c r="L17838" s="114"/>
      <c r="M17838" s="114"/>
      <c r="N17838" s="114"/>
      <c r="O17838" s="114"/>
      <c r="P17838" s="118"/>
      <c r="Q17838" s="118"/>
      <c r="R17838" s="118"/>
      <c r="S17838" s="118"/>
      <c r="T17838" s="118"/>
      <c r="U17838" s="118"/>
      <c r="V17838" s="118"/>
      <c r="W17838" s="118"/>
      <c r="X17838" s="118"/>
      <c r="Y17838" s="118"/>
      <c r="Z17838" s="118"/>
      <c r="AA17838" s="118"/>
      <c r="AB17838" s="118"/>
    </row>
    <row r="17839" spans="1:28">
      <c r="A17839" s="113"/>
      <c r="B17839" s="113"/>
      <c r="C17839" s="114"/>
      <c r="D17839" s="115"/>
      <c r="E17839" s="115"/>
      <c r="F17839" s="116"/>
      <c r="G17839" s="116"/>
      <c r="H17839" s="116"/>
      <c r="I17839" s="116"/>
      <c r="J17839" s="117"/>
      <c r="K17839" s="117"/>
      <c r="L17839" s="114"/>
      <c r="M17839" s="114"/>
      <c r="N17839" s="114"/>
      <c r="O17839" s="114"/>
      <c r="P17839" s="118"/>
      <c r="Q17839" s="118"/>
      <c r="R17839" s="118"/>
      <c r="S17839" s="118"/>
      <c r="T17839" s="118"/>
      <c r="U17839" s="118"/>
      <c r="V17839" s="118"/>
      <c r="W17839" s="118"/>
      <c r="X17839" s="118"/>
      <c r="Y17839" s="118"/>
      <c r="Z17839" s="118"/>
      <c r="AA17839" s="118"/>
      <c r="AB17839" s="118"/>
    </row>
    <row r="17840" spans="1:28">
      <c r="A17840" s="113"/>
      <c r="B17840" s="113"/>
      <c r="C17840" s="114"/>
      <c r="D17840" s="115"/>
      <c r="E17840" s="115"/>
      <c r="F17840" s="116"/>
      <c r="G17840" s="116"/>
      <c r="H17840" s="116"/>
      <c r="I17840" s="116"/>
      <c r="J17840" s="117"/>
      <c r="K17840" s="117"/>
      <c r="L17840" s="114"/>
      <c r="M17840" s="114"/>
      <c r="N17840" s="114"/>
      <c r="O17840" s="114"/>
      <c r="P17840" s="118"/>
      <c r="Q17840" s="118"/>
      <c r="R17840" s="118"/>
      <c r="S17840" s="118"/>
      <c r="T17840" s="118"/>
      <c r="U17840" s="118"/>
      <c r="V17840" s="118"/>
      <c r="W17840" s="118"/>
      <c r="X17840" s="118"/>
      <c r="Y17840" s="118"/>
      <c r="Z17840" s="118"/>
      <c r="AA17840" s="118"/>
      <c r="AB17840" s="118"/>
    </row>
    <row r="17841" spans="1:28">
      <c r="A17841" s="113"/>
      <c r="B17841" s="113"/>
      <c r="C17841" s="114"/>
      <c r="D17841" s="115"/>
      <c r="E17841" s="115"/>
      <c r="F17841" s="116"/>
      <c r="G17841" s="116"/>
      <c r="H17841" s="116"/>
      <c r="I17841" s="116"/>
      <c r="J17841" s="117"/>
      <c r="K17841" s="117"/>
      <c r="L17841" s="114"/>
      <c r="M17841" s="114"/>
      <c r="N17841" s="114"/>
      <c r="O17841" s="114"/>
      <c r="P17841" s="118"/>
      <c r="Q17841" s="118"/>
      <c r="R17841" s="118"/>
      <c r="S17841" s="118"/>
      <c r="T17841" s="118"/>
      <c r="U17841" s="118"/>
      <c r="V17841" s="118"/>
      <c r="W17841" s="118"/>
      <c r="X17841" s="118"/>
      <c r="Y17841" s="118"/>
      <c r="Z17841" s="118"/>
      <c r="AA17841" s="118"/>
      <c r="AB17841" s="118"/>
    </row>
    <row r="17842" spans="1:28">
      <c r="A17842" s="113"/>
      <c r="B17842" s="113"/>
      <c r="C17842" s="114"/>
      <c r="D17842" s="115"/>
      <c r="E17842" s="115"/>
      <c r="F17842" s="116"/>
      <c r="G17842" s="116"/>
      <c r="H17842" s="116"/>
      <c r="I17842" s="116"/>
      <c r="J17842" s="117"/>
      <c r="K17842" s="117"/>
      <c r="L17842" s="114"/>
      <c r="M17842" s="114"/>
      <c r="N17842" s="114"/>
      <c r="O17842" s="114"/>
      <c r="P17842" s="118"/>
      <c r="Q17842" s="118"/>
      <c r="R17842" s="118"/>
      <c r="S17842" s="118"/>
      <c r="T17842" s="118"/>
      <c r="U17842" s="118"/>
      <c r="V17842" s="118"/>
      <c r="W17842" s="118"/>
      <c r="X17842" s="118"/>
      <c r="Y17842" s="118"/>
      <c r="Z17842" s="118"/>
      <c r="AA17842" s="118"/>
      <c r="AB17842" s="118"/>
    </row>
    <row r="17843" spans="1:28">
      <c r="A17843" s="113"/>
      <c r="B17843" s="113"/>
      <c r="C17843" s="114"/>
      <c r="D17843" s="115"/>
      <c r="E17843" s="115"/>
      <c r="F17843" s="116"/>
      <c r="G17843" s="116"/>
      <c r="H17843" s="116"/>
      <c r="I17843" s="116"/>
      <c r="J17843" s="117"/>
      <c r="K17843" s="117"/>
      <c r="L17843" s="114"/>
      <c r="M17843" s="114"/>
      <c r="N17843" s="114"/>
      <c r="O17843" s="114"/>
      <c r="P17843" s="118"/>
      <c r="Q17843" s="118"/>
      <c r="R17843" s="118"/>
      <c r="S17843" s="118"/>
      <c r="T17843" s="118"/>
      <c r="U17843" s="118"/>
      <c r="V17843" s="118"/>
      <c r="W17843" s="118"/>
      <c r="X17843" s="118"/>
      <c r="Y17843" s="118"/>
      <c r="Z17843" s="118"/>
      <c r="AA17843" s="118"/>
      <c r="AB17843" s="118"/>
    </row>
    <row r="17844" spans="1:28">
      <c r="A17844" s="113"/>
      <c r="B17844" s="113"/>
      <c r="C17844" s="114"/>
      <c r="D17844" s="115"/>
      <c r="E17844" s="115"/>
      <c r="F17844" s="116"/>
      <c r="G17844" s="116"/>
      <c r="H17844" s="116"/>
      <c r="I17844" s="116"/>
      <c r="J17844" s="117"/>
      <c r="K17844" s="117"/>
      <c r="L17844" s="114"/>
      <c r="M17844" s="114"/>
      <c r="N17844" s="114"/>
      <c r="O17844" s="114"/>
      <c r="P17844" s="118"/>
      <c r="Q17844" s="118"/>
      <c r="R17844" s="118"/>
      <c r="S17844" s="118"/>
      <c r="T17844" s="118"/>
      <c r="U17844" s="118"/>
      <c r="V17844" s="118"/>
      <c r="W17844" s="118"/>
      <c r="X17844" s="118"/>
      <c r="Y17844" s="118"/>
      <c r="Z17844" s="118"/>
      <c r="AA17844" s="118"/>
      <c r="AB17844" s="118"/>
    </row>
    <row r="17845" spans="1:28">
      <c r="A17845" s="113"/>
      <c r="B17845" s="113"/>
      <c r="C17845" s="114"/>
      <c r="D17845" s="115"/>
      <c r="E17845" s="115"/>
      <c r="F17845" s="116"/>
      <c r="G17845" s="116"/>
      <c r="H17845" s="116"/>
      <c r="I17845" s="116"/>
      <c r="J17845" s="117"/>
      <c r="K17845" s="117"/>
      <c r="L17845" s="114"/>
      <c r="M17845" s="114"/>
      <c r="N17845" s="114"/>
      <c r="O17845" s="114"/>
      <c r="P17845" s="118"/>
      <c r="Q17845" s="118"/>
      <c r="R17845" s="118"/>
      <c r="S17845" s="118"/>
      <c r="T17845" s="118"/>
      <c r="U17845" s="118"/>
      <c r="V17845" s="118"/>
      <c r="W17845" s="118"/>
      <c r="X17845" s="118"/>
      <c r="Y17845" s="118"/>
      <c r="Z17845" s="118"/>
      <c r="AA17845" s="118"/>
      <c r="AB17845" s="118"/>
    </row>
    <row r="17846" spans="1:28">
      <c r="A17846" s="113"/>
      <c r="B17846" s="113"/>
      <c r="C17846" s="114"/>
      <c r="D17846" s="115"/>
      <c r="E17846" s="115"/>
      <c r="F17846" s="116"/>
      <c r="G17846" s="116"/>
      <c r="H17846" s="116"/>
      <c r="I17846" s="116"/>
      <c r="J17846" s="117"/>
      <c r="K17846" s="117"/>
      <c r="L17846" s="114"/>
      <c r="M17846" s="114"/>
      <c r="N17846" s="114"/>
      <c r="O17846" s="114"/>
      <c r="P17846" s="118"/>
      <c r="Q17846" s="118"/>
      <c r="R17846" s="118"/>
      <c r="S17846" s="118"/>
      <c r="T17846" s="118"/>
      <c r="U17846" s="118"/>
      <c r="V17846" s="118"/>
      <c r="W17846" s="118"/>
      <c r="X17846" s="118"/>
      <c r="Y17846" s="118"/>
      <c r="Z17846" s="118"/>
      <c r="AA17846" s="118"/>
      <c r="AB17846" s="118"/>
    </row>
    <row r="17847" spans="1:28">
      <c r="A17847" s="113"/>
      <c r="B17847" s="113"/>
      <c r="C17847" s="114"/>
      <c r="D17847" s="115"/>
      <c r="E17847" s="115"/>
      <c r="F17847" s="116"/>
      <c r="G17847" s="116"/>
      <c r="H17847" s="116"/>
      <c r="I17847" s="116"/>
      <c r="J17847" s="117"/>
      <c r="K17847" s="117"/>
      <c r="L17847" s="114"/>
      <c r="M17847" s="114"/>
      <c r="N17847" s="114"/>
      <c r="O17847" s="114"/>
      <c r="P17847" s="118"/>
      <c r="Q17847" s="118"/>
      <c r="R17847" s="118"/>
      <c r="S17847" s="118"/>
      <c r="T17847" s="118"/>
      <c r="U17847" s="118"/>
      <c r="V17847" s="118"/>
      <c r="W17847" s="118"/>
      <c r="X17847" s="118"/>
      <c r="Y17847" s="118"/>
      <c r="Z17847" s="118"/>
      <c r="AA17847" s="118"/>
      <c r="AB17847" s="118"/>
    </row>
    <row r="17848" spans="1:28">
      <c r="A17848" s="113"/>
      <c r="B17848" s="113"/>
      <c r="C17848" s="114"/>
      <c r="D17848" s="115"/>
      <c r="E17848" s="115"/>
      <c r="F17848" s="116"/>
      <c r="G17848" s="116"/>
      <c r="H17848" s="116"/>
      <c r="I17848" s="116"/>
      <c r="J17848" s="117"/>
      <c r="K17848" s="117"/>
      <c r="L17848" s="114"/>
      <c r="M17848" s="114"/>
      <c r="N17848" s="114"/>
      <c r="O17848" s="114"/>
      <c r="P17848" s="118"/>
      <c r="Q17848" s="118"/>
      <c r="R17848" s="118"/>
      <c r="S17848" s="118"/>
      <c r="T17848" s="118"/>
      <c r="U17848" s="118"/>
      <c r="V17848" s="118"/>
      <c r="W17848" s="118"/>
      <c r="X17848" s="118"/>
      <c r="Y17848" s="118"/>
      <c r="Z17848" s="118"/>
      <c r="AA17848" s="118"/>
      <c r="AB17848" s="118"/>
    </row>
    <row r="17849" spans="1:28">
      <c r="A17849" s="113"/>
      <c r="B17849" s="113"/>
      <c r="C17849" s="114"/>
      <c r="D17849" s="115"/>
      <c r="E17849" s="115"/>
      <c r="F17849" s="116"/>
      <c r="G17849" s="116"/>
      <c r="H17849" s="116"/>
      <c r="I17849" s="116"/>
      <c r="J17849" s="117"/>
      <c r="K17849" s="117"/>
      <c r="L17849" s="114"/>
      <c r="M17849" s="114"/>
      <c r="N17849" s="114"/>
      <c r="O17849" s="114"/>
      <c r="P17849" s="118"/>
      <c r="Q17849" s="118"/>
      <c r="R17849" s="118"/>
      <c r="S17849" s="118"/>
      <c r="T17849" s="118"/>
      <c r="U17849" s="118"/>
      <c r="V17849" s="118"/>
      <c r="W17849" s="118"/>
      <c r="X17849" s="118"/>
      <c r="Y17849" s="118"/>
      <c r="Z17849" s="118"/>
      <c r="AA17849" s="118"/>
      <c r="AB17849" s="118"/>
    </row>
    <row r="17850" spans="1:28">
      <c r="A17850" s="113"/>
      <c r="B17850" s="113"/>
      <c r="C17850" s="114"/>
      <c r="D17850" s="115"/>
      <c r="E17850" s="115"/>
      <c r="F17850" s="116"/>
      <c r="G17850" s="116"/>
      <c r="H17850" s="116"/>
      <c r="I17850" s="116"/>
      <c r="J17850" s="117"/>
      <c r="K17850" s="117"/>
      <c r="L17850" s="114"/>
      <c r="M17850" s="114"/>
      <c r="N17850" s="114"/>
      <c r="O17850" s="114"/>
      <c r="P17850" s="118"/>
      <c r="Q17850" s="118"/>
      <c r="R17850" s="118"/>
      <c r="S17850" s="118"/>
      <c r="T17850" s="118"/>
      <c r="U17850" s="118"/>
      <c r="V17850" s="118"/>
      <c r="W17850" s="118"/>
      <c r="X17850" s="118"/>
      <c r="Y17850" s="118"/>
      <c r="Z17850" s="118"/>
      <c r="AA17850" s="118"/>
      <c r="AB17850" s="118"/>
    </row>
    <row r="17851" spans="1:28">
      <c r="A17851" s="113"/>
      <c r="B17851" s="113"/>
      <c r="C17851" s="114"/>
      <c r="D17851" s="115"/>
      <c r="E17851" s="115"/>
      <c r="F17851" s="116"/>
      <c r="G17851" s="116"/>
      <c r="H17851" s="116"/>
      <c r="I17851" s="116"/>
      <c r="J17851" s="117"/>
      <c r="K17851" s="117"/>
      <c r="L17851" s="114"/>
      <c r="M17851" s="114"/>
      <c r="N17851" s="114"/>
      <c r="O17851" s="114"/>
      <c r="P17851" s="118"/>
      <c r="Q17851" s="118"/>
      <c r="R17851" s="118"/>
      <c r="S17851" s="118"/>
      <c r="T17851" s="118"/>
      <c r="U17851" s="118"/>
      <c r="V17851" s="118"/>
      <c r="W17851" s="118"/>
      <c r="X17851" s="118"/>
      <c r="Y17851" s="118"/>
      <c r="Z17851" s="118"/>
      <c r="AA17851" s="118"/>
      <c r="AB17851" s="118"/>
    </row>
    <row r="17852" spans="1:28">
      <c r="A17852" s="113"/>
      <c r="B17852" s="113"/>
      <c r="C17852" s="114"/>
      <c r="D17852" s="115"/>
      <c r="E17852" s="115"/>
      <c r="F17852" s="116"/>
      <c r="G17852" s="116"/>
      <c r="H17852" s="116"/>
      <c r="I17852" s="116"/>
      <c r="J17852" s="117"/>
      <c r="K17852" s="117"/>
      <c r="L17852" s="114"/>
      <c r="M17852" s="114"/>
      <c r="N17852" s="114"/>
      <c r="O17852" s="114"/>
      <c r="P17852" s="118"/>
      <c r="Q17852" s="118"/>
      <c r="R17852" s="118"/>
      <c r="S17852" s="118"/>
      <c r="T17852" s="118"/>
      <c r="U17852" s="118"/>
      <c r="V17852" s="118"/>
      <c r="W17852" s="118"/>
      <c r="X17852" s="118"/>
      <c r="Y17852" s="118"/>
      <c r="Z17852" s="118"/>
      <c r="AA17852" s="118"/>
      <c r="AB17852" s="118"/>
    </row>
    <row r="17853" spans="1:28">
      <c r="A17853" s="113"/>
      <c r="B17853" s="113"/>
      <c r="C17853" s="114"/>
      <c r="D17853" s="115"/>
      <c r="E17853" s="115"/>
      <c r="F17853" s="116"/>
      <c r="G17853" s="116"/>
      <c r="H17853" s="116"/>
      <c r="I17853" s="116"/>
      <c r="J17853" s="117"/>
      <c r="K17853" s="117"/>
      <c r="L17853" s="114"/>
      <c r="M17853" s="114"/>
      <c r="N17853" s="114"/>
      <c r="O17853" s="114"/>
      <c r="P17853" s="118"/>
      <c r="Q17853" s="118"/>
      <c r="R17853" s="118"/>
      <c r="S17853" s="118"/>
      <c r="T17853" s="118"/>
      <c r="U17853" s="118"/>
      <c r="V17853" s="118"/>
      <c r="W17853" s="118"/>
      <c r="X17853" s="118"/>
      <c r="Y17853" s="118"/>
      <c r="Z17853" s="118"/>
      <c r="AA17853" s="118"/>
      <c r="AB17853" s="118"/>
    </row>
    <row r="17854" spans="1:28">
      <c r="A17854" s="113"/>
      <c r="B17854" s="113"/>
      <c r="C17854" s="114"/>
      <c r="D17854" s="115"/>
      <c r="E17854" s="115"/>
      <c r="F17854" s="116"/>
      <c r="G17854" s="116"/>
      <c r="H17854" s="116"/>
      <c r="I17854" s="116"/>
      <c r="J17854" s="117"/>
      <c r="K17854" s="117"/>
      <c r="L17854" s="114"/>
      <c r="M17854" s="114"/>
      <c r="N17854" s="114"/>
      <c r="O17854" s="114"/>
      <c r="P17854" s="118"/>
      <c r="Q17854" s="118"/>
      <c r="R17854" s="118"/>
      <c r="S17854" s="118"/>
      <c r="T17854" s="118"/>
      <c r="U17854" s="118"/>
      <c r="V17854" s="118"/>
      <c r="W17854" s="118"/>
      <c r="X17854" s="118"/>
      <c r="Y17854" s="118"/>
      <c r="Z17854" s="118"/>
      <c r="AA17854" s="118"/>
      <c r="AB17854" s="118"/>
    </row>
    <row r="17855" spans="1:28">
      <c r="A17855" s="113"/>
      <c r="B17855" s="113"/>
      <c r="C17855" s="114"/>
      <c r="D17855" s="115"/>
      <c r="E17855" s="115"/>
      <c r="F17855" s="116"/>
      <c r="G17855" s="116"/>
      <c r="H17855" s="116"/>
      <c r="I17855" s="116"/>
      <c r="J17855" s="117"/>
      <c r="K17855" s="117"/>
      <c r="L17855" s="114"/>
      <c r="M17855" s="114"/>
      <c r="N17855" s="114"/>
      <c r="O17855" s="114"/>
      <c r="P17855" s="118"/>
      <c r="Q17855" s="118"/>
      <c r="R17855" s="118"/>
      <c r="S17855" s="118"/>
      <c r="T17855" s="118"/>
      <c r="U17855" s="118"/>
      <c r="V17855" s="118"/>
      <c r="W17855" s="118"/>
      <c r="X17855" s="118"/>
      <c r="Y17855" s="118"/>
      <c r="Z17855" s="118"/>
      <c r="AA17855" s="118"/>
      <c r="AB17855" s="118"/>
    </row>
    <row r="17856" spans="1:28">
      <c r="A17856" s="113"/>
      <c r="B17856" s="113"/>
      <c r="C17856" s="114"/>
      <c r="D17856" s="115"/>
      <c r="E17856" s="115"/>
      <c r="F17856" s="116"/>
      <c r="G17856" s="116"/>
      <c r="H17856" s="116"/>
      <c r="I17856" s="116"/>
      <c r="J17856" s="117"/>
      <c r="K17856" s="117"/>
      <c r="L17856" s="114"/>
      <c r="M17856" s="114"/>
      <c r="N17856" s="114"/>
      <c r="O17856" s="114"/>
      <c r="P17856" s="118"/>
      <c r="Q17856" s="118"/>
      <c r="R17856" s="118"/>
      <c r="S17856" s="118"/>
      <c r="T17856" s="118"/>
      <c r="U17856" s="118"/>
      <c r="V17856" s="118"/>
      <c r="W17856" s="118"/>
      <c r="X17856" s="118"/>
      <c r="Y17856" s="118"/>
      <c r="Z17856" s="118"/>
      <c r="AA17856" s="118"/>
      <c r="AB17856" s="118"/>
    </row>
    <row r="17857" spans="1:28">
      <c r="A17857" s="113"/>
      <c r="B17857" s="113"/>
      <c r="C17857" s="114"/>
      <c r="D17857" s="115"/>
      <c r="E17857" s="115"/>
      <c r="F17857" s="116"/>
      <c r="G17857" s="116"/>
      <c r="H17857" s="116"/>
      <c r="I17857" s="116"/>
      <c r="J17857" s="117"/>
      <c r="K17857" s="117"/>
      <c r="L17857" s="114"/>
      <c r="M17857" s="114"/>
      <c r="N17857" s="114"/>
      <c r="O17857" s="114"/>
      <c r="P17857" s="118"/>
      <c r="Q17857" s="118"/>
      <c r="R17857" s="118"/>
      <c r="S17857" s="118"/>
      <c r="T17857" s="118"/>
      <c r="U17857" s="118"/>
      <c r="V17857" s="118"/>
      <c r="W17857" s="118"/>
      <c r="X17857" s="118"/>
      <c r="Y17857" s="118"/>
      <c r="Z17857" s="118"/>
      <c r="AA17857" s="118"/>
      <c r="AB17857" s="118"/>
    </row>
    <row r="17858" spans="1:28">
      <c r="A17858" s="113"/>
      <c r="B17858" s="113"/>
      <c r="C17858" s="114"/>
      <c r="D17858" s="115"/>
      <c r="E17858" s="115"/>
      <c r="F17858" s="116"/>
      <c r="G17858" s="116"/>
      <c r="H17858" s="116"/>
      <c r="I17858" s="116"/>
      <c r="J17858" s="117"/>
      <c r="K17858" s="117"/>
      <c r="L17858" s="114"/>
      <c r="M17858" s="114"/>
      <c r="N17858" s="114"/>
      <c r="O17858" s="114"/>
      <c r="P17858" s="118"/>
      <c r="Q17858" s="118"/>
      <c r="R17858" s="118"/>
      <c r="S17858" s="118"/>
      <c r="T17858" s="118"/>
      <c r="U17858" s="118"/>
      <c r="V17858" s="118"/>
      <c r="W17858" s="118"/>
      <c r="X17858" s="118"/>
      <c r="Y17858" s="118"/>
      <c r="Z17858" s="118"/>
      <c r="AA17858" s="118"/>
      <c r="AB17858" s="118"/>
    </row>
    <row r="17859" spans="1:28">
      <c r="A17859" s="113"/>
      <c r="B17859" s="113"/>
      <c r="C17859" s="114"/>
      <c r="D17859" s="115"/>
      <c r="E17859" s="115"/>
      <c r="F17859" s="116"/>
      <c r="G17859" s="116"/>
      <c r="H17859" s="116"/>
      <c r="I17859" s="116"/>
      <c r="J17859" s="117"/>
      <c r="K17859" s="117"/>
      <c r="L17859" s="114"/>
      <c r="M17859" s="114"/>
      <c r="N17859" s="114"/>
      <c r="O17859" s="114"/>
      <c r="P17859" s="118"/>
      <c r="Q17859" s="118"/>
      <c r="R17859" s="118"/>
      <c r="S17859" s="118"/>
      <c r="T17859" s="118"/>
      <c r="U17859" s="118"/>
      <c r="V17859" s="118"/>
      <c r="W17859" s="118"/>
      <c r="X17859" s="118"/>
      <c r="Y17859" s="118"/>
      <c r="Z17859" s="118"/>
      <c r="AA17859" s="118"/>
      <c r="AB17859" s="118"/>
    </row>
    <row r="17860" spans="1:28">
      <c r="A17860" s="113"/>
      <c r="B17860" s="113"/>
      <c r="C17860" s="114"/>
      <c r="D17860" s="115"/>
      <c r="E17860" s="115"/>
      <c r="F17860" s="116"/>
      <c r="G17860" s="116"/>
      <c r="H17860" s="116"/>
      <c r="I17860" s="116"/>
      <c r="J17860" s="117"/>
      <c r="K17860" s="117"/>
      <c r="L17860" s="114"/>
      <c r="M17860" s="114"/>
      <c r="N17860" s="114"/>
      <c r="O17860" s="114"/>
      <c r="P17860" s="118"/>
      <c r="Q17860" s="118"/>
      <c r="R17860" s="118"/>
      <c r="S17860" s="118"/>
      <c r="T17860" s="118"/>
      <c r="U17860" s="118"/>
      <c r="V17860" s="118"/>
      <c r="W17860" s="118"/>
      <c r="X17860" s="118"/>
      <c r="Y17860" s="118"/>
      <c r="Z17860" s="118"/>
      <c r="AA17860" s="118"/>
      <c r="AB17860" s="118"/>
    </row>
    <row r="17861" spans="1:28">
      <c r="A17861" s="113"/>
      <c r="B17861" s="113"/>
      <c r="C17861" s="114"/>
      <c r="D17861" s="115"/>
      <c r="E17861" s="115"/>
      <c r="F17861" s="116"/>
      <c r="G17861" s="116"/>
      <c r="H17861" s="116"/>
      <c r="I17861" s="116"/>
      <c r="J17861" s="117"/>
      <c r="K17861" s="117"/>
      <c r="L17861" s="114"/>
      <c r="M17861" s="114"/>
      <c r="N17861" s="114"/>
      <c r="O17861" s="114"/>
      <c r="P17861" s="118"/>
      <c r="Q17861" s="118"/>
      <c r="R17861" s="118"/>
      <c r="S17861" s="118"/>
      <c r="T17861" s="118"/>
      <c r="U17861" s="118"/>
      <c r="V17861" s="118"/>
      <c r="W17861" s="118"/>
      <c r="X17861" s="118"/>
      <c r="Y17861" s="118"/>
      <c r="Z17861" s="118"/>
      <c r="AA17861" s="118"/>
      <c r="AB17861" s="118"/>
    </row>
    <row r="17862" spans="1:28">
      <c r="A17862" s="113"/>
      <c r="B17862" s="113"/>
      <c r="C17862" s="114"/>
      <c r="D17862" s="115"/>
      <c r="E17862" s="115"/>
      <c r="F17862" s="116"/>
      <c r="G17862" s="116"/>
      <c r="H17862" s="116"/>
      <c r="I17862" s="116"/>
      <c r="J17862" s="117"/>
      <c r="K17862" s="117"/>
      <c r="L17862" s="114"/>
      <c r="M17862" s="114"/>
      <c r="N17862" s="114"/>
      <c r="O17862" s="114"/>
      <c r="P17862" s="118"/>
      <c r="Q17862" s="118"/>
      <c r="R17862" s="118"/>
      <c r="S17862" s="118"/>
      <c r="T17862" s="118"/>
      <c r="U17862" s="118"/>
      <c r="V17862" s="118"/>
      <c r="W17862" s="118"/>
      <c r="X17862" s="118"/>
      <c r="Y17862" s="118"/>
      <c r="Z17862" s="118"/>
      <c r="AA17862" s="118"/>
      <c r="AB17862" s="118"/>
    </row>
    <row r="17863" spans="1:28">
      <c r="A17863" s="113"/>
      <c r="B17863" s="113"/>
      <c r="C17863" s="114"/>
      <c r="D17863" s="115"/>
      <c r="E17863" s="115"/>
      <c r="F17863" s="116"/>
      <c r="G17863" s="116"/>
      <c r="H17863" s="116"/>
      <c r="I17863" s="116"/>
      <c r="J17863" s="117"/>
      <c r="K17863" s="117"/>
      <c r="L17863" s="114"/>
      <c r="M17863" s="114"/>
      <c r="N17863" s="114"/>
      <c r="O17863" s="114"/>
      <c r="P17863" s="118"/>
      <c r="Q17863" s="118"/>
      <c r="R17863" s="118"/>
      <c r="S17863" s="118"/>
      <c r="T17863" s="118"/>
      <c r="U17863" s="118"/>
      <c r="V17863" s="118"/>
      <c r="W17863" s="118"/>
      <c r="X17863" s="118"/>
      <c r="Y17863" s="118"/>
      <c r="Z17863" s="118"/>
      <c r="AA17863" s="118"/>
      <c r="AB17863" s="118"/>
    </row>
    <row r="17864" spans="1:28">
      <c r="A17864" s="113"/>
      <c r="B17864" s="113"/>
      <c r="C17864" s="114"/>
      <c r="D17864" s="115"/>
      <c r="E17864" s="115"/>
      <c r="F17864" s="116"/>
      <c r="G17864" s="116"/>
      <c r="H17864" s="116"/>
      <c r="I17864" s="116"/>
      <c r="J17864" s="117"/>
      <c r="K17864" s="117"/>
      <c r="L17864" s="114"/>
      <c r="M17864" s="114"/>
      <c r="N17864" s="114"/>
      <c r="O17864" s="114"/>
      <c r="P17864" s="118"/>
      <c r="Q17864" s="118"/>
      <c r="R17864" s="118"/>
      <c r="S17864" s="118"/>
      <c r="T17864" s="118"/>
      <c r="U17864" s="118"/>
      <c r="V17864" s="118"/>
      <c r="W17864" s="118"/>
      <c r="X17864" s="118"/>
      <c r="Y17864" s="118"/>
      <c r="Z17864" s="118"/>
      <c r="AA17864" s="118"/>
      <c r="AB17864" s="118"/>
    </row>
    <row r="17865" spans="1:28">
      <c r="A17865" s="113"/>
      <c r="B17865" s="113"/>
      <c r="C17865" s="114"/>
      <c r="D17865" s="115"/>
      <c r="E17865" s="115"/>
      <c r="F17865" s="116"/>
      <c r="G17865" s="116"/>
      <c r="H17865" s="116"/>
      <c r="I17865" s="116"/>
      <c r="J17865" s="117"/>
      <c r="K17865" s="117"/>
      <c r="L17865" s="114"/>
      <c r="M17865" s="114"/>
      <c r="N17865" s="114"/>
      <c r="O17865" s="114"/>
      <c r="P17865" s="118"/>
      <c r="Q17865" s="118"/>
      <c r="R17865" s="118"/>
      <c r="S17865" s="118"/>
      <c r="T17865" s="118"/>
      <c r="U17865" s="118"/>
      <c r="V17865" s="118"/>
      <c r="W17865" s="118"/>
      <c r="X17865" s="118"/>
      <c r="Y17865" s="118"/>
      <c r="Z17865" s="118"/>
      <c r="AA17865" s="118"/>
      <c r="AB17865" s="118"/>
    </row>
    <row r="17866" spans="1:28">
      <c r="A17866" s="113"/>
      <c r="B17866" s="113"/>
      <c r="C17866" s="114"/>
      <c r="D17866" s="115"/>
      <c r="E17866" s="115"/>
      <c r="F17866" s="116"/>
      <c r="G17866" s="116"/>
      <c r="H17866" s="116"/>
      <c r="I17866" s="116"/>
      <c r="J17866" s="117"/>
      <c r="K17866" s="117"/>
      <c r="L17866" s="114"/>
      <c r="M17866" s="114"/>
      <c r="N17866" s="114"/>
      <c r="O17866" s="114"/>
      <c r="P17866" s="118"/>
      <c r="Q17866" s="118"/>
      <c r="R17866" s="118"/>
      <c r="S17866" s="118"/>
      <c r="T17866" s="118"/>
      <c r="U17866" s="118"/>
      <c r="V17866" s="118"/>
      <c r="W17866" s="118"/>
      <c r="X17866" s="118"/>
      <c r="Y17866" s="118"/>
      <c r="Z17866" s="118"/>
      <c r="AA17866" s="118"/>
      <c r="AB17866" s="118"/>
    </row>
    <row r="17867" spans="1:28">
      <c r="A17867" s="113"/>
      <c r="B17867" s="113"/>
      <c r="C17867" s="114"/>
      <c r="D17867" s="115"/>
      <c r="E17867" s="115"/>
      <c r="F17867" s="116"/>
      <c r="G17867" s="116"/>
      <c r="H17867" s="116"/>
      <c r="I17867" s="116"/>
      <c r="J17867" s="117"/>
      <c r="K17867" s="117"/>
      <c r="L17867" s="114"/>
      <c r="M17867" s="114"/>
      <c r="N17867" s="114"/>
      <c r="O17867" s="114"/>
      <c r="P17867" s="118"/>
      <c r="Q17867" s="118"/>
      <c r="R17867" s="118"/>
      <c r="S17867" s="118"/>
      <c r="T17867" s="118"/>
      <c r="U17867" s="118"/>
      <c r="V17867" s="118"/>
      <c r="W17867" s="118"/>
      <c r="X17867" s="118"/>
      <c r="Y17867" s="118"/>
      <c r="Z17867" s="118"/>
      <c r="AA17867" s="118"/>
      <c r="AB17867" s="118"/>
    </row>
    <row r="17868" spans="1:28">
      <c r="A17868" s="113"/>
      <c r="B17868" s="113"/>
      <c r="C17868" s="114"/>
      <c r="D17868" s="115"/>
      <c r="E17868" s="115"/>
      <c r="F17868" s="116"/>
      <c r="G17868" s="116"/>
      <c r="H17868" s="116"/>
      <c r="I17868" s="116"/>
      <c r="J17868" s="117"/>
      <c r="K17868" s="117"/>
      <c r="L17868" s="114"/>
      <c r="M17868" s="114"/>
      <c r="N17868" s="114"/>
      <c r="O17868" s="114"/>
      <c r="P17868" s="118"/>
      <c r="Q17868" s="118"/>
      <c r="R17868" s="118"/>
      <c r="S17868" s="118"/>
      <c r="T17868" s="118"/>
      <c r="U17868" s="118"/>
      <c r="V17868" s="118"/>
      <c r="W17868" s="118"/>
      <c r="X17868" s="118"/>
      <c r="Y17868" s="118"/>
      <c r="Z17868" s="118"/>
      <c r="AA17868" s="118"/>
      <c r="AB17868" s="118"/>
    </row>
    <row r="17869" spans="1:28">
      <c r="A17869" s="113"/>
      <c r="B17869" s="113"/>
      <c r="C17869" s="114"/>
      <c r="D17869" s="115"/>
      <c r="E17869" s="115"/>
      <c r="F17869" s="116"/>
      <c r="G17869" s="116"/>
      <c r="H17869" s="116"/>
      <c r="I17869" s="116"/>
      <c r="J17869" s="117"/>
      <c r="K17869" s="117"/>
      <c r="L17869" s="114"/>
      <c r="M17869" s="114"/>
      <c r="N17869" s="114"/>
      <c r="O17869" s="114"/>
      <c r="P17869" s="118"/>
      <c r="Q17869" s="118"/>
      <c r="R17869" s="118"/>
      <c r="S17869" s="118"/>
      <c r="T17869" s="118"/>
      <c r="U17869" s="118"/>
      <c r="V17869" s="118"/>
      <c r="W17869" s="118"/>
      <c r="X17869" s="118"/>
      <c r="Y17869" s="118"/>
      <c r="Z17869" s="118"/>
      <c r="AA17869" s="118"/>
      <c r="AB17869" s="118"/>
    </row>
    <row r="17870" spans="1:28">
      <c r="A17870" s="113"/>
      <c r="B17870" s="113"/>
      <c r="C17870" s="114"/>
      <c r="D17870" s="115"/>
      <c r="E17870" s="115"/>
      <c r="F17870" s="116"/>
      <c r="G17870" s="116"/>
      <c r="H17870" s="116"/>
      <c r="I17870" s="116"/>
      <c r="J17870" s="117"/>
      <c r="K17870" s="117"/>
      <c r="L17870" s="114"/>
      <c r="M17870" s="114"/>
      <c r="N17870" s="114"/>
      <c r="O17870" s="114"/>
      <c r="P17870" s="118"/>
      <c r="Q17870" s="118"/>
      <c r="R17870" s="118"/>
      <c r="S17870" s="118"/>
      <c r="T17870" s="118"/>
      <c r="U17870" s="118"/>
      <c r="V17870" s="118"/>
      <c r="W17870" s="118"/>
      <c r="X17870" s="118"/>
      <c r="Y17870" s="118"/>
      <c r="Z17870" s="118"/>
      <c r="AA17870" s="118"/>
      <c r="AB17870" s="118"/>
    </row>
    <row r="17871" spans="1:28">
      <c r="A17871" s="113"/>
      <c r="B17871" s="113"/>
      <c r="C17871" s="114"/>
      <c r="D17871" s="115"/>
      <c r="E17871" s="115"/>
      <c r="F17871" s="116"/>
      <c r="G17871" s="116"/>
      <c r="H17871" s="116"/>
      <c r="I17871" s="116"/>
      <c r="J17871" s="117"/>
      <c r="K17871" s="117"/>
      <c r="L17871" s="114"/>
      <c r="M17871" s="114"/>
      <c r="N17871" s="114"/>
      <c r="O17871" s="114"/>
      <c r="P17871" s="118"/>
      <c r="Q17871" s="118"/>
      <c r="R17871" s="118"/>
      <c r="S17871" s="118"/>
      <c r="T17871" s="118"/>
      <c r="U17871" s="118"/>
      <c r="V17871" s="118"/>
      <c r="W17871" s="118"/>
      <c r="X17871" s="118"/>
      <c r="Y17871" s="118"/>
      <c r="Z17871" s="118"/>
      <c r="AA17871" s="118"/>
      <c r="AB17871" s="118"/>
    </row>
    <row r="17872" spans="1:28">
      <c r="A17872" s="113"/>
      <c r="B17872" s="113"/>
      <c r="C17872" s="114"/>
      <c r="D17872" s="115"/>
      <c r="E17872" s="115"/>
      <c r="F17872" s="116"/>
      <c r="G17872" s="116"/>
      <c r="H17872" s="116"/>
      <c r="I17872" s="116"/>
      <c r="J17872" s="117"/>
      <c r="K17872" s="117"/>
      <c r="L17872" s="114"/>
      <c r="M17872" s="114"/>
      <c r="N17872" s="114"/>
      <c r="O17872" s="114"/>
      <c r="P17872" s="118"/>
      <c r="Q17872" s="118"/>
      <c r="R17872" s="118"/>
      <c r="S17872" s="118"/>
      <c r="T17872" s="118"/>
      <c r="U17872" s="118"/>
      <c r="V17872" s="118"/>
      <c r="W17872" s="118"/>
      <c r="X17872" s="118"/>
      <c r="Y17872" s="118"/>
      <c r="Z17872" s="118"/>
      <c r="AA17872" s="118"/>
      <c r="AB17872" s="118"/>
    </row>
    <row r="17873" spans="1:28">
      <c r="A17873" s="113"/>
      <c r="B17873" s="113"/>
      <c r="C17873" s="114"/>
      <c r="D17873" s="115"/>
      <c r="E17873" s="115"/>
      <c r="F17873" s="116"/>
      <c r="G17873" s="116"/>
      <c r="H17873" s="116"/>
      <c r="I17873" s="116"/>
      <c r="J17873" s="117"/>
      <c r="K17873" s="117"/>
      <c r="L17873" s="114"/>
      <c r="M17873" s="114"/>
      <c r="N17873" s="114"/>
      <c r="O17873" s="114"/>
      <c r="P17873" s="118"/>
      <c r="Q17873" s="118"/>
      <c r="R17873" s="118"/>
      <c r="S17873" s="118"/>
      <c r="T17873" s="118"/>
      <c r="U17873" s="118"/>
      <c r="V17873" s="118"/>
      <c r="W17873" s="118"/>
      <c r="X17873" s="118"/>
      <c r="Y17873" s="118"/>
      <c r="Z17873" s="118"/>
      <c r="AA17873" s="118"/>
      <c r="AB17873" s="118"/>
    </row>
    <row r="17874" spans="1:28">
      <c r="A17874" s="113"/>
      <c r="B17874" s="113"/>
      <c r="C17874" s="114"/>
      <c r="D17874" s="115"/>
      <c r="E17874" s="115"/>
      <c r="F17874" s="116"/>
      <c r="G17874" s="116"/>
      <c r="H17874" s="116"/>
      <c r="I17874" s="116"/>
      <c r="J17874" s="117"/>
      <c r="K17874" s="117"/>
      <c r="L17874" s="114"/>
      <c r="M17874" s="114"/>
      <c r="N17874" s="114"/>
      <c r="O17874" s="114"/>
      <c r="P17874" s="118"/>
      <c r="Q17874" s="118"/>
      <c r="R17874" s="118"/>
      <c r="S17874" s="118"/>
      <c r="T17874" s="118"/>
      <c r="U17874" s="118"/>
      <c r="V17874" s="118"/>
      <c r="W17874" s="118"/>
      <c r="X17874" s="118"/>
      <c r="Y17874" s="118"/>
      <c r="Z17874" s="118"/>
      <c r="AA17874" s="118"/>
      <c r="AB17874" s="118"/>
    </row>
    <row r="17875" spans="1:28">
      <c r="A17875" s="113"/>
      <c r="B17875" s="113"/>
      <c r="C17875" s="114"/>
      <c r="D17875" s="115"/>
      <c r="E17875" s="115"/>
      <c r="F17875" s="116"/>
      <c r="G17875" s="116"/>
      <c r="H17875" s="116"/>
      <c r="I17875" s="116"/>
      <c r="J17875" s="117"/>
      <c r="K17875" s="117"/>
      <c r="L17875" s="114"/>
      <c r="M17875" s="114"/>
      <c r="N17875" s="114"/>
      <c r="O17875" s="114"/>
      <c r="P17875" s="118"/>
      <c r="Q17875" s="118"/>
      <c r="R17875" s="118"/>
      <c r="S17875" s="118"/>
      <c r="T17875" s="118"/>
      <c r="U17875" s="118"/>
      <c r="V17875" s="118"/>
      <c r="W17875" s="118"/>
      <c r="X17875" s="118"/>
      <c r="Y17875" s="118"/>
      <c r="Z17875" s="118"/>
      <c r="AA17875" s="118"/>
      <c r="AB17875" s="118"/>
    </row>
    <row r="17876" spans="1:28">
      <c r="A17876" s="113"/>
      <c r="B17876" s="113"/>
      <c r="C17876" s="114"/>
      <c r="D17876" s="115"/>
      <c r="E17876" s="115"/>
      <c r="F17876" s="116"/>
      <c r="G17876" s="116"/>
      <c r="H17876" s="116"/>
      <c r="I17876" s="116"/>
      <c r="J17876" s="117"/>
      <c r="K17876" s="117"/>
      <c r="L17876" s="114"/>
      <c r="M17876" s="114"/>
      <c r="N17876" s="114"/>
      <c r="O17876" s="114"/>
      <c r="P17876" s="118"/>
      <c r="Q17876" s="118"/>
      <c r="R17876" s="118"/>
      <c r="S17876" s="118"/>
      <c r="T17876" s="118"/>
      <c r="U17876" s="118"/>
      <c r="V17876" s="118"/>
      <c r="W17876" s="118"/>
      <c r="X17876" s="118"/>
      <c r="Y17876" s="118"/>
      <c r="Z17876" s="118"/>
      <c r="AA17876" s="118"/>
      <c r="AB17876" s="118"/>
    </row>
    <row r="17877" spans="1:28">
      <c r="A17877" s="113"/>
      <c r="B17877" s="113"/>
      <c r="C17877" s="114"/>
      <c r="D17877" s="115"/>
      <c r="E17877" s="115"/>
      <c r="F17877" s="116"/>
      <c r="G17877" s="116"/>
      <c r="H17877" s="116"/>
      <c r="I17877" s="116"/>
      <c r="J17877" s="117"/>
      <c r="K17877" s="117"/>
      <c r="L17877" s="114"/>
      <c r="M17877" s="114"/>
      <c r="N17877" s="114"/>
      <c r="O17877" s="114"/>
      <c r="P17877" s="118"/>
      <c r="Q17877" s="118"/>
      <c r="R17877" s="118"/>
      <c r="S17877" s="118"/>
      <c r="T17877" s="118"/>
      <c r="U17877" s="118"/>
      <c r="V17877" s="118"/>
      <c r="W17877" s="118"/>
      <c r="X17877" s="118"/>
      <c r="Y17877" s="118"/>
      <c r="Z17877" s="118"/>
      <c r="AA17877" s="118"/>
      <c r="AB17877" s="118"/>
    </row>
    <row r="17878" spans="1:28">
      <c r="A17878" s="113"/>
      <c r="B17878" s="113"/>
      <c r="C17878" s="114"/>
      <c r="D17878" s="115"/>
      <c r="E17878" s="115"/>
      <c r="F17878" s="116"/>
      <c r="G17878" s="116"/>
      <c r="H17878" s="116"/>
      <c r="I17878" s="116"/>
      <c r="J17878" s="117"/>
      <c r="K17878" s="117"/>
      <c r="L17878" s="114"/>
      <c r="M17878" s="114"/>
      <c r="N17878" s="114"/>
      <c r="O17878" s="114"/>
      <c r="P17878" s="118"/>
      <c r="Q17878" s="118"/>
      <c r="R17878" s="118"/>
      <c r="S17878" s="118"/>
      <c r="T17878" s="118"/>
      <c r="U17878" s="118"/>
      <c r="V17878" s="118"/>
      <c r="W17878" s="118"/>
      <c r="X17878" s="118"/>
      <c r="Y17878" s="118"/>
      <c r="Z17878" s="118"/>
      <c r="AA17878" s="118"/>
      <c r="AB17878" s="118"/>
    </row>
    <row r="17879" spans="1:28">
      <c r="A17879" s="113"/>
      <c r="B17879" s="113"/>
      <c r="C17879" s="114"/>
      <c r="D17879" s="115"/>
      <c r="E17879" s="115"/>
      <c r="F17879" s="116"/>
      <c r="G17879" s="116"/>
      <c r="H17879" s="116"/>
      <c r="I17879" s="116"/>
      <c r="J17879" s="117"/>
      <c r="K17879" s="117"/>
      <c r="L17879" s="114"/>
      <c r="M17879" s="114"/>
      <c r="N17879" s="114"/>
      <c r="O17879" s="114"/>
      <c r="P17879" s="118"/>
      <c r="Q17879" s="118"/>
      <c r="R17879" s="118"/>
      <c r="S17879" s="118"/>
      <c r="T17879" s="118"/>
      <c r="U17879" s="118"/>
      <c r="V17879" s="118"/>
      <c r="W17879" s="118"/>
      <c r="X17879" s="118"/>
      <c r="Y17879" s="118"/>
      <c r="Z17879" s="118"/>
      <c r="AA17879" s="118"/>
      <c r="AB17879" s="118"/>
    </row>
    <row r="17880" spans="1:28">
      <c r="A17880" s="113"/>
      <c r="B17880" s="113"/>
      <c r="C17880" s="114"/>
      <c r="D17880" s="115"/>
      <c r="E17880" s="115"/>
      <c r="F17880" s="116"/>
      <c r="G17880" s="116"/>
      <c r="H17880" s="116"/>
      <c r="I17880" s="116"/>
      <c r="J17880" s="117"/>
      <c r="K17880" s="117"/>
      <c r="L17880" s="114"/>
      <c r="M17880" s="114"/>
      <c r="N17880" s="114"/>
      <c r="O17880" s="114"/>
      <c r="P17880" s="118"/>
      <c r="Q17880" s="118"/>
      <c r="R17880" s="118"/>
      <c r="S17880" s="118"/>
      <c r="T17880" s="118"/>
      <c r="U17880" s="118"/>
      <c r="V17880" s="118"/>
      <c r="W17880" s="118"/>
      <c r="X17880" s="118"/>
      <c r="Y17880" s="118"/>
      <c r="Z17880" s="118"/>
      <c r="AA17880" s="118"/>
      <c r="AB17880" s="118"/>
    </row>
    <row r="17881" spans="1:28">
      <c r="A17881" s="113"/>
      <c r="B17881" s="113"/>
      <c r="C17881" s="114"/>
      <c r="D17881" s="115"/>
      <c r="E17881" s="115"/>
      <c r="F17881" s="116"/>
      <c r="G17881" s="116"/>
      <c r="H17881" s="116"/>
      <c r="I17881" s="116"/>
      <c r="J17881" s="117"/>
      <c r="K17881" s="117"/>
      <c r="L17881" s="114"/>
      <c r="M17881" s="114"/>
      <c r="N17881" s="114"/>
      <c r="O17881" s="114"/>
      <c r="P17881" s="118"/>
      <c r="Q17881" s="118"/>
      <c r="R17881" s="118"/>
      <c r="S17881" s="118"/>
      <c r="T17881" s="118"/>
      <c r="U17881" s="118"/>
      <c r="V17881" s="118"/>
      <c r="W17881" s="118"/>
      <c r="X17881" s="118"/>
      <c r="Y17881" s="118"/>
      <c r="Z17881" s="118"/>
      <c r="AA17881" s="118"/>
      <c r="AB17881" s="118"/>
    </row>
    <row r="17882" spans="1:28">
      <c r="A17882" s="113"/>
      <c r="B17882" s="113"/>
      <c r="C17882" s="114"/>
      <c r="D17882" s="115"/>
      <c r="E17882" s="115"/>
      <c r="F17882" s="116"/>
      <c r="G17882" s="116"/>
      <c r="H17882" s="116"/>
      <c r="I17882" s="116"/>
      <c r="J17882" s="117"/>
      <c r="K17882" s="117"/>
      <c r="L17882" s="114"/>
      <c r="M17882" s="114"/>
      <c r="N17882" s="114"/>
      <c r="O17882" s="114"/>
      <c r="P17882" s="118"/>
      <c r="Q17882" s="118"/>
      <c r="R17882" s="118"/>
      <c r="S17882" s="118"/>
      <c r="T17882" s="118"/>
      <c r="U17882" s="118"/>
      <c r="V17882" s="118"/>
      <c r="W17882" s="118"/>
      <c r="X17882" s="118"/>
      <c r="Y17882" s="118"/>
      <c r="Z17882" s="118"/>
      <c r="AA17882" s="118"/>
      <c r="AB17882" s="118"/>
    </row>
    <row r="17883" spans="1:28">
      <c r="A17883" s="113"/>
      <c r="B17883" s="113"/>
      <c r="C17883" s="114"/>
      <c r="D17883" s="115"/>
      <c r="E17883" s="115"/>
      <c r="F17883" s="116"/>
      <c r="G17883" s="116"/>
      <c r="H17883" s="116"/>
      <c r="I17883" s="116"/>
      <c r="J17883" s="117"/>
      <c r="K17883" s="117"/>
      <c r="L17883" s="114"/>
      <c r="M17883" s="114"/>
      <c r="N17883" s="114"/>
      <c r="O17883" s="114"/>
      <c r="P17883" s="118"/>
      <c r="Q17883" s="118"/>
      <c r="R17883" s="118"/>
      <c r="S17883" s="118"/>
      <c r="T17883" s="118"/>
      <c r="U17883" s="118"/>
      <c r="V17883" s="118"/>
      <c r="W17883" s="118"/>
      <c r="X17883" s="118"/>
      <c r="Y17883" s="118"/>
      <c r="Z17883" s="118"/>
      <c r="AA17883" s="118"/>
      <c r="AB17883" s="118"/>
    </row>
    <row r="17884" spans="1:28">
      <c r="A17884" s="113"/>
      <c r="B17884" s="113"/>
      <c r="C17884" s="114"/>
      <c r="D17884" s="115"/>
      <c r="E17884" s="115"/>
      <c r="F17884" s="116"/>
      <c r="G17884" s="116"/>
      <c r="H17884" s="116"/>
      <c r="I17884" s="116"/>
      <c r="J17884" s="117"/>
      <c r="K17884" s="117"/>
      <c r="L17884" s="114"/>
      <c r="M17884" s="114"/>
      <c r="N17884" s="114"/>
      <c r="O17884" s="114"/>
      <c r="P17884" s="118"/>
      <c r="Q17884" s="118"/>
      <c r="R17884" s="118"/>
      <c r="S17884" s="118"/>
      <c r="T17884" s="118"/>
      <c r="U17884" s="118"/>
      <c r="V17884" s="118"/>
      <c r="W17884" s="118"/>
      <c r="X17884" s="118"/>
      <c r="Y17884" s="118"/>
      <c r="Z17884" s="118"/>
      <c r="AA17884" s="118"/>
      <c r="AB17884" s="118"/>
    </row>
    <row r="17885" spans="1:28">
      <c r="A17885" s="113"/>
      <c r="B17885" s="113"/>
      <c r="C17885" s="114"/>
      <c r="D17885" s="115"/>
      <c r="E17885" s="115"/>
      <c r="F17885" s="116"/>
      <c r="G17885" s="116"/>
      <c r="H17885" s="116"/>
      <c r="I17885" s="116"/>
      <c r="J17885" s="117"/>
      <c r="K17885" s="117"/>
      <c r="L17885" s="114"/>
      <c r="M17885" s="114"/>
      <c r="N17885" s="114"/>
      <c r="O17885" s="114"/>
      <c r="P17885" s="118"/>
      <c r="Q17885" s="118"/>
      <c r="R17885" s="118"/>
      <c r="S17885" s="118"/>
      <c r="T17885" s="118"/>
      <c r="U17885" s="118"/>
      <c r="V17885" s="118"/>
      <c r="W17885" s="118"/>
      <c r="X17885" s="118"/>
      <c r="Y17885" s="118"/>
      <c r="Z17885" s="118"/>
      <c r="AA17885" s="118"/>
      <c r="AB17885" s="118"/>
    </row>
    <row r="17886" spans="1:28">
      <c r="A17886" s="113"/>
      <c r="B17886" s="113"/>
      <c r="C17886" s="114"/>
      <c r="D17886" s="115"/>
      <c r="E17886" s="115"/>
      <c r="F17886" s="116"/>
      <c r="G17886" s="116"/>
      <c r="H17886" s="116"/>
      <c r="I17886" s="116"/>
      <c r="J17886" s="117"/>
      <c r="K17886" s="117"/>
      <c r="L17886" s="114"/>
      <c r="M17886" s="114"/>
      <c r="N17886" s="114"/>
      <c r="O17886" s="114"/>
      <c r="P17886" s="118"/>
      <c r="Q17886" s="118"/>
      <c r="R17886" s="118"/>
      <c r="S17886" s="118"/>
      <c r="T17886" s="118"/>
      <c r="U17886" s="118"/>
      <c r="V17886" s="118"/>
      <c r="W17886" s="118"/>
      <c r="X17886" s="118"/>
      <c r="Y17886" s="118"/>
      <c r="Z17886" s="118"/>
      <c r="AA17886" s="118"/>
      <c r="AB17886" s="118"/>
    </row>
    <row r="17887" spans="1:28">
      <c r="A17887" s="113"/>
      <c r="B17887" s="113"/>
      <c r="C17887" s="114"/>
      <c r="D17887" s="115"/>
      <c r="E17887" s="115"/>
      <c r="F17887" s="116"/>
      <c r="G17887" s="116"/>
      <c r="H17887" s="116"/>
      <c r="I17887" s="116"/>
      <c r="J17887" s="117"/>
      <c r="K17887" s="117"/>
      <c r="L17887" s="114"/>
      <c r="M17887" s="114"/>
      <c r="N17887" s="114"/>
      <c r="O17887" s="114"/>
      <c r="P17887" s="118"/>
      <c r="Q17887" s="118"/>
      <c r="R17887" s="118"/>
      <c r="S17887" s="118"/>
      <c r="T17887" s="118"/>
      <c r="U17887" s="118"/>
      <c r="V17887" s="118"/>
      <c r="W17887" s="118"/>
      <c r="X17887" s="118"/>
      <c r="Y17887" s="118"/>
      <c r="Z17887" s="118"/>
      <c r="AA17887" s="118"/>
      <c r="AB17887" s="118"/>
    </row>
    <row r="17888" spans="1:28">
      <c r="A17888" s="113"/>
      <c r="B17888" s="113"/>
      <c r="C17888" s="114"/>
      <c r="D17888" s="115"/>
      <c r="E17888" s="115"/>
      <c r="F17888" s="116"/>
      <c r="G17888" s="116"/>
      <c r="H17888" s="116"/>
      <c r="I17888" s="116"/>
      <c r="J17888" s="117"/>
      <c r="K17888" s="117"/>
      <c r="L17888" s="114"/>
      <c r="M17888" s="114"/>
      <c r="N17888" s="114"/>
      <c r="O17888" s="114"/>
      <c r="P17888" s="118"/>
      <c r="Q17888" s="118"/>
      <c r="R17888" s="118"/>
      <c r="S17888" s="118"/>
      <c r="T17888" s="118"/>
      <c r="U17888" s="118"/>
      <c r="V17888" s="118"/>
      <c r="W17888" s="118"/>
      <c r="X17888" s="118"/>
      <c r="Y17888" s="118"/>
      <c r="Z17888" s="118"/>
      <c r="AA17888" s="118"/>
      <c r="AB17888" s="118"/>
    </row>
    <row r="17889" spans="1:28">
      <c r="A17889" s="113"/>
      <c r="B17889" s="113"/>
      <c r="C17889" s="114"/>
      <c r="D17889" s="115"/>
      <c r="E17889" s="115"/>
      <c r="F17889" s="116"/>
      <c r="G17889" s="116"/>
      <c r="H17889" s="116"/>
      <c r="I17889" s="116"/>
      <c r="J17889" s="117"/>
      <c r="K17889" s="117"/>
      <c r="L17889" s="114"/>
      <c r="M17889" s="114"/>
      <c r="N17889" s="114"/>
      <c r="O17889" s="114"/>
      <c r="P17889" s="118"/>
      <c r="Q17889" s="118"/>
      <c r="R17889" s="118"/>
      <c r="S17889" s="118"/>
      <c r="T17889" s="118"/>
      <c r="U17889" s="118"/>
      <c r="V17889" s="118"/>
      <c r="W17889" s="118"/>
      <c r="X17889" s="118"/>
      <c r="Y17889" s="118"/>
      <c r="Z17889" s="118"/>
      <c r="AA17889" s="118"/>
      <c r="AB17889" s="118"/>
    </row>
    <row r="17890" spans="1:28">
      <c r="A17890" s="113"/>
      <c r="B17890" s="113"/>
      <c r="C17890" s="114"/>
      <c r="D17890" s="115"/>
      <c r="E17890" s="115"/>
      <c r="F17890" s="116"/>
      <c r="G17890" s="116"/>
      <c r="H17890" s="116"/>
      <c r="I17890" s="116"/>
      <c r="J17890" s="117"/>
      <c r="K17890" s="117"/>
      <c r="L17890" s="114"/>
      <c r="M17890" s="114"/>
      <c r="N17890" s="114"/>
      <c r="O17890" s="114"/>
      <c r="P17890" s="118"/>
      <c r="Q17890" s="118"/>
      <c r="R17890" s="118"/>
      <c r="S17890" s="118"/>
      <c r="T17890" s="118"/>
      <c r="U17890" s="118"/>
      <c r="V17890" s="118"/>
      <c r="W17890" s="118"/>
      <c r="X17890" s="118"/>
      <c r="Y17890" s="118"/>
      <c r="Z17890" s="118"/>
      <c r="AA17890" s="118"/>
      <c r="AB17890" s="118"/>
    </row>
    <row r="17891" spans="1:28">
      <c r="A17891" s="113"/>
      <c r="B17891" s="113"/>
      <c r="C17891" s="114"/>
      <c r="D17891" s="115"/>
      <c r="E17891" s="115"/>
      <c r="F17891" s="116"/>
      <c r="G17891" s="116"/>
      <c r="H17891" s="116"/>
      <c r="I17891" s="116"/>
      <c r="J17891" s="117"/>
      <c r="K17891" s="117"/>
      <c r="L17891" s="114"/>
      <c r="M17891" s="114"/>
      <c r="N17891" s="114"/>
      <c r="O17891" s="114"/>
      <c r="P17891" s="118"/>
      <c r="Q17891" s="118"/>
      <c r="R17891" s="118"/>
      <c r="S17891" s="118"/>
      <c r="T17891" s="118"/>
      <c r="U17891" s="118"/>
      <c r="V17891" s="118"/>
      <c r="W17891" s="118"/>
      <c r="X17891" s="118"/>
      <c r="Y17891" s="118"/>
      <c r="Z17891" s="118"/>
      <c r="AA17891" s="118"/>
      <c r="AB17891" s="118"/>
    </row>
    <row r="17892" spans="1:28">
      <c r="A17892" s="113"/>
      <c r="B17892" s="113"/>
      <c r="C17892" s="114"/>
      <c r="D17892" s="115"/>
      <c r="E17892" s="115"/>
      <c r="F17892" s="116"/>
      <c r="G17892" s="116"/>
      <c r="H17892" s="116"/>
      <c r="I17892" s="116"/>
      <c r="J17892" s="117"/>
      <c r="K17892" s="117"/>
      <c r="L17892" s="114"/>
      <c r="M17892" s="114"/>
      <c r="N17892" s="114"/>
      <c r="O17892" s="114"/>
      <c r="P17892" s="118"/>
      <c r="Q17892" s="118"/>
      <c r="R17892" s="118"/>
      <c r="S17892" s="118"/>
      <c r="T17892" s="118"/>
      <c r="U17892" s="118"/>
      <c r="V17892" s="118"/>
      <c r="W17892" s="118"/>
      <c r="X17892" s="118"/>
      <c r="Y17892" s="118"/>
      <c r="Z17892" s="118"/>
      <c r="AA17892" s="118"/>
      <c r="AB17892" s="118"/>
    </row>
    <row r="17893" spans="1:28">
      <c r="A17893" s="113"/>
      <c r="B17893" s="113"/>
      <c r="C17893" s="114"/>
      <c r="D17893" s="115"/>
      <c r="E17893" s="115"/>
      <c r="F17893" s="116"/>
      <c r="G17893" s="116"/>
      <c r="H17893" s="116"/>
      <c r="I17893" s="116"/>
      <c r="J17893" s="117"/>
      <c r="K17893" s="117"/>
      <c r="L17893" s="114"/>
      <c r="M17893" s="114"/>
      <c r="N17893" s="114"/>
      <c r="O17893" s="114"/>
      <c r="P17893" s="118"/>
      <c r="Q17893" s="118"/>
      <c r="R17893" s="118"/>
      <c r="S17893" s="118"/>
      <c r="T17893" s="118"/>
      <c r="U17893" s="118"/>
      <c r="V17893" s="118"/>
      <c r="W17893" s="118"/>
      <c r="X17893" s="118"/>
      <c r="Y17893" s="118"/>
      <c r="Z17893" s="118"/>
      <c r="AA17893" s="118"/>
      <c r="AB17893" s="118"/>
    </row>
    <row r="17894" spans="1:28">
      <c r="A17894" s="113"/>
      <c r="B17894" s="113"/>
      <c r="C17894" s="114"/>
      <c r="D17894" s="115"/>
      <c r="E17894" s="115"/>
      <c r="F17894" s="116"/>
      <c r="G17894" s="116"/>
      <c r="H17894" s="116"/>
      <c r="I17894" s="116"/>
      <c r="J17894" s="117"/>
      <c r="K17894" s="117"/>
      <c r="L17894" s="114"/>
      <c r="M17894" s="114"/>
      <c r="N17894" s="114"/>
      <c r="O17894" s="114"/>
      <c r="P17894" s="118"/>
      <c r="Q17894" s="118"/>
      <c r="R17894" s="118"/>
      <c r="S17894" s="118"/>
      <c r="T17894" s="118"/>
      <c r="U17894" s="118"/>
      <c r="V17894" s="118"/>
      <c r="W17894" s="118"/>
      <c r="X17894" s="118"/>
      <c r="Y17894" s="118"/>
      <c r="Z17894" s="118"/>
      <c r="AA17894" s="118"/>
      <c r="AB17894" s="118"/>
    </row>
    <row r="17895" spans="1:28">
      <c r="A17895" s="113"/>
      <c r="B17895" s="113"/>
      <c r="C17895" s="114"/>
      <c r="D17895" s="115"/>
      <c r="E17895" s="115"/>
      <c r="F17895" s="116"/>
      <c r="G17895" s="116"/>
      <c r="H17895" s="116"/>
      <c r="I17895" s="116"/>
      <c r="J17895" s="117"/>
      <c r="K17895" s="117"/>
      <c r="L17895" s="114"/>
      <c r="M17895" s="114"/>
      <c r="N17895" s="114"/>
      <c r="O17895" s="114"/>
      <c r="P17895" s="118"/>
      <c r="Q17895" s="118"/>
      <c r="R17895" s="118"/>
      <c r="S17895" s="118"/>
      <c r="T17895" s="118"/>
      <c r="U17895" s="118"/>
      <c r="V17895" s="118"/>
      <c r="W17895" s="118"/>
      <c r="X17895" s="118"/>
      <c r="Y17895" s="118"/>
      <c r="Z17895" s="118"/>
      <c r="AA17895" s="118"/>
      <c r="AB17895" s="118"/>
    </row>
    <row r="17896" spans="1:28">
      <c r="A17896" s="113"/>
      <c r="B17896" s="113"/>
      <c r="C17896" s="114"/>
      <c r="D17896" s="115"/>
      <c r="E17896" s="115"/>
      <c r="F17896" s="116"/>
      <c r="G17896" s="116"/>
      <c r="H17896" s="116"/>
      <c r="I17896" s="116"/>
      <c r="J17896" s="117"/>
      <c r="K17896" s="117"/>
      <c r="L17896" s="114"/>
      <c r="M17896" s="114"/>
      <c r="N17896" s="114"/>
      <c r="O17896" s="114"/>
      <c r="P17896" s="118"/>
      <c r="Q17896" s="118"/>
      <c r="R17896" s="118"/>
      <c r="S17896" s="118"/>
      <c r="T17896" s="118"/>
      <c r="U17896" s="118"/>
      <c r="V17896" s="118"/>
      <c r="W17896" s="118"/>
      <c r="X17896" s="118"/>
      <c r="Y17896" s="118"/>
      <c r="Z17896" s="118"/>
      <c r="AA17896" s="118"/>
      <c r="AB17896" s="118"/>
    </row>
    <row r="17897" spans="1:28">
      <c r="A17897" s="113"/>
      <c r="B17897" s="113"/>
      <c r="C17897" s="114"/>
      <c r="D17897" s="115"/>
      <c r="E17897" s="115"/>
      <c r="F17897" s="116"/>
      <c r="G17897" s="116"/>
      <c r="H17897" s="116"/>
      <c r="I17897" s="116"/>
      <c r="J17897" s="117"/>
      <c r="K17897" s="117"/>
      <c r="L17897" s="114"/>
      <c r="M17897" s="114"/>
      <c r="N17897" s="114"/>
      <c r="O17897" s="114"/>
      <c r="P17897" s="118"/>
      <c r="Q17897" s="118"/>
      <c r="R17897" s="118"/>
      <c r="S17897" s="118"/>
      <c r="T17897" s="118"/>
      <c r="U17897" s="118"/>
      <c r="V17897" s="118"/>
      <c r="W17897" s="118"/>
      <c r="X17897" s="118"/>
      <c r="Y17897" s="118"/>
      <c r="Z17897" s="118"/>
      <c r="AA17897" s="118"/>
      <c r="AB17897" s="118"/>
    </row>
    <row r="17898" spans="1:28">
      <c r="A17898" s="113"/>
      <c r="B17898" s="113"/>
      <c r="C17898" s="114"/>
      <c r="D17898" s="115"/>
      <c r="E17898" s="115"/>
      <c r="F17898" s="116"/>
      <c r="G17898" s="116"/>
      <c r="H17898" s="116"/>
      <c r="I17898" s="116"/>
      <c r="J17898" s="117"/>
      <c r="K17898" s="117"/>
      <c r="L17898" s="114"/>
      <c r="M17898" s="114"/>
      <c r="N17898" s="114"/>
      <c r="O17898" s="114"/>
      <c r="P17898" s="118"/>
      <c r="Q17898" s="118"/>
      <c r="R17898" s="118"/>
      <c r="S17898" s="118"/>
      <c r="T17898" s="118"/>
      <c r="U17898" s="118"/>
      <c r="V17898" s="118"/>
      <c r="W17898" s="118"/>
      <c r="X17898" s="118"/>
      <c r="Y17898" s="118"/>
      <c r="Z17898" s="118"/>
      <c r="AA17898" s="118"/>
      <c r="AB17898" s="118"/>
    </row>
    <row r="17899" spans="1:28">
      <c r="A17899" s="113"/>
      <c r="B17899" s="113"/>
      <c r="C17899" s="114"/>
      <c r="D17899" s="115"/>
      <c r="E17899" s="115"/>
      <c r="F17899" s="116"/>
      <c r="G17899" s="116"/>
      <c r="H17899" s="116"/>
      <c r="I17899" s="116"/>
      <c r="J17899" s="117"/>
      <c r="K17899" s="117"/>
      <c r="L17899" s="114"/>
      <c r="M17899" s="114"/>
      <c r="N17899" s="114"/>
      <c r="O17899" s="114"/>
      <c r="P17899" s="118"/>
      <c r="Q17899" s="118"/>
      <c r="R17899" s="118"/>
      <c r="S17899" s="118"/>
      <c r="T17899" s="118"/>
      <c r="U17899" s="118"/>
      <c r="V17899" s="118"/>
      <c r="W17899" s="118"/>
      <c r="X17899" s="118"/>
      <c r="Y17899" s="118"/>
      <c r="Z17899" s="118"/>
      <c r="AA17899" s="118"/>
      <c r="AB17899" s="118"/>
    </row>
    <row r="17900" spans="1:28">
      <c r="A17900" s="113"/>
      <c r="B17900" s="113"/>
      <c r="C17900" s="114"/>
      <c r="D17900" s="115"/>
      <c r="E17900" s="115"/>
      <c r="F17900" s="116"/>
      <c r="G17900" s="116"/>
      <c r="H17900" s="116"/>
      <c r="I17900" s="116"/>
      <c r="J17900" s="117"/>
      <c r="K17900" s="117"/>
      <c r="L17900" s="114"/>
      <c r="M17900" s="114"/>
      <c r="N17900" s="114"/>
      <c r="O17900" s="114"/>
      <c r="P17900" s="118"/>
      <c r="Q17900" s="118"/>
      <c r="R17900" s="118"/>
      <c r="S17900" s="118"/>
      <c r="T17900" s="118"/>
      <c r="U17900" s="118"/>
      <c r="V17900" s="118"/>
      <c r="W17900" s="118"/>
      <c r="X17900" s="118"/>
      <c r="Y17900" s="118"/>
      <c r="Z17900" s="118"/>
      <c r="AA17900" s="118"/>
      <c r="AB17900" s="118"/>
    </row>
    <row r="17901" spans="1:28">
      <c r="A17901" s="113"/>
      <c r="B17901" s="113"/>
      <c r="C17901" s="114"/>
      <c r="D17901" s="115"/>
      <c r="E17901" s="115"/>
      <c r="F17901" s="116"/>
      <c r="G17901" s="116"/>
      <c r="H17901" s="116"/>
      <c r="I17901" s="116"/>
      <c r="J17901" s="117"/>
      <c r="K17901" s="117"/>
      <c r="L17901" s="114"/>
      <c r="M17901" s="114"/>
      <c r="N17901" s="114"/>
      <c r="O17901" s="114"/>
      <c r="P17901" s="118"/>
      <c r="Q17901" s="118"/>
      <c r="R17901" s="118"/>
      <c r="S17901" s="118"/>
      <c r="T17901" s="118"/>
      <c r="U17901" s="118"/>
      <c r="V17901" s="118"/>
      <c r="W17901" s="118"/>
      <c r="X17901" s="118"/>
      <c r="Y17901" s="118"/>
      <c r="Z17901" s="118"/>
      <c r="AA17901" s="118"/>
      <c r="AB17901" s="118"/>
    </row>
    <row r="17902" spans="1:28">
      <c r="A17902" s="113"/>
      <c r="B17902" s="113"/>
      <c r="C17902" s="114"/>
      <c r="D17902" s="115"/>
      <c r="E17902" s="115"/>
      <c r="F17902" s="116"/>
      <c r="G17902" s="116"/>
      <c r="H17902" s="116"/>
      <c r="I17902" s="116"/>
      <c r="J17902" s="117"/>
      <c r="K17902" s="117"/>
      <c r="L17902" s="114"/>
      <c r="M17902" s="114"/>
      <c r="N17902" s="114"/>
      <c r="O17902" s="114"/>
      <c r="P17902" s="118"/>
      <c r="Q17902" s="118"/>
      <c r="R17902" s="118"/>
      <c r="S17902" s="118"/>
      <c r="T17902" s="118"/>
      <c r="U17902" s="118"/>
      <c r="V17902" s="118"/>
      <c r="W17902" s="118"/>
      <c r="X17902" s="118"/>
      <c r="Y17902" s="118"/>
      <c r="Z17902" s="118"/>
      <c r="AA17902" s="118"/>
      <c r="AB17902" s="118"/>
    </row>
    <row r="17903" spans="1:28">
      <c r="A17903" s="113"/>
      <c r="B17903" s="113"/>
      <c r="C17903" s="114"/>
      <c r="D17903" s="115"/>
      <c r="E17903" s="115"/>
      <c r="F17903" s="116"/>
      <c r="G17903" s="116"/>
      <c r="H17903" s="116"/>
      <c r="I17903" s="116"/>
      <c r="J17903" s="117"/>
      <c r="K17903" s="117"/>
      <c r="L17903" s="114"/>
      <c r="M17903" s="114"/>
      <c r="N17903" s="114"/>
      <c r="O17903" s="114"/>
      <c r="P17903" s="118"/>
      <c r="Q17903" s="118"/>
      <c r="R17903" s="118"/>
      <c r="S17903" s="118"/>
      <c r="T17903" s="118"/>
      <c r="U17903" s="118"/>
      <c r="V17903" s="118"/>
      <c r="W17903" s="118"/>
      <c r="X17903" s="118"/>
      <c r="Y17903" s="118"/>
      <c r="Z17903" s="118"/>
      <c r="AA17903" s="118"/>
      <c r="AB17903" s="118"/>
    </row>
    <row r="17904" spans="1:28">
      <c r="A17904" s="113"/>
      <c r="B17904" s="113"/>
      <c r="C17904" s="114"/>
      <c r="D17904" s="115"/>
      <c r="E17904" s="115"/>
      <c r="F17904" s="116"/>
      <c r="G17904" s="116"/>
      <c r="H17904" s="116"/>
      <c r="I17904" s="116"/>
      <c r="J17904" s="117"/>
      <c r="K17904" s="117"/>
      <c r="L17904" s="114"/>
      <c r="M17904" s="114"/>
      <c r="N17904" s="114"/>
      <c r="O17904" s="114"/>
      <c r="P17904" s="118"/>
      <c r="Q17904" s="118"/>
      <c r="R17904" s="118"/>
      <c r="S17904" s="118"/>
      <c r="T17904" s="118"/>
      <c r="U17904" s="118"/>
      <c r="V17904" s="118"/>
      <c r="W17904" s="118"/>
      <c r="X17904" s="118"/>
      <c r="Y17904" s="118"/>
      <c r="Z17904" s="118"/>
      <c r="AA17904" s="118"/>
      <c r="AB17904" s="118"/>
    </row>
    <row r="17905" spans="1:28">
      <c r="A17905" s="113"/>
      <c r="B17905" s="113"/>
      <c r="C17905" s="114"/>
      <c r="D17905" s="115"/>
      <c r="E17905" s="115"/>
      <c r="F17905" s="116"/>
      <c r="G17905" s="116"/>
      <c r="H17905" s="116"/>
      <c r="I17905" s="116"/>
      <c r="J17905" s="117"/>
      <c r="K17905" s="117"/>
      <c r="L17905" s="114"/>
      <c r="M17905" s="114"/>
      <c r="N17905" s="114"/>
      <c r="O17905" s="114"/>
      <c r="P17905" s="118"/>
      <c r="Q17905" s="118"/>
      <c r="R17905" s="118"/>
      <c r="S17905" s="118"/>
      <c r="T17905" s="118"/>
      <c r="U17905" s="118"/>
      <c r="V17905" s="118"/>
      <c r="W17905" s="118"/>
      <c r="X17905" s="118"/>
      <c r="Y17905" s="118"/>
      <c r="Z17905" s="118"/>
      <c r="AA17905" s="118"/>
      <c r="AB17905" s="118"/>
    </row>
    <row r="17906" spans="1:28">
      <c r="A17906" s="113"/>
      <c r="B17906" s="113"/>
      <c r="C17906" s="114"/>
      <c r="D17906" s="115"/>
      <c r="E17906" s="115"/>
      <c r="F17906" s="116"/>
      <c r="G17906" s="116"/>
      <c r="H17906" s="116"/>
      <c r="I17906" s="116"/>
      <c r="J17906" s="117"/>
      <c r="K17906" s="117"/>
      <c r="L17906" s="114"/>
      <c r="M17906" s="114"/>
      <c r="N17906" s="114"/>
      <c r="O17906" s="114"/>
      <c r="P17906" s="118"/>
      <c r="Q17906" s="118"/>
      <c r="R17906" s="118"/>
      <c r="S17906" s="118"/>
      <c r="T17906" s="118"/>
      <c r="U17906" s="118"/>
      <c r="V17906" s="118"/>
      <c r="W17906" s="118"/>
      <c r="X17906" s="118"/>
      <c r="Y17906" s="118"/>
      <c r="Z17906" s="118"/>
      <c r="AA17906" s="118"/>
      <c r="AB17906" s="118"/>
    </row>
    <row r="17907" spans="1:28">
      <c r="A17907" s="113"/>
      <c r="B17907" s="113"/>
      <c r="C17907" s="114"/>
      <c r="D17907" s="115"/>
      <c r="E17907" s="115"/>
      <c r="F17907" s="116"/>
      <c r="G17907" s="116"/>
      <c r="H17907" s="116"/>
      <c r="I17907" s="116"/>
      <c r="J17907" s="117"/>
      <c r="K17907" s="117"/>
      <c r="L17907" s="114"/>
      <c r="M17907" s="114"/>
      <c r="N17907" s="114"/>
      <c r="O17907" s="114"/>
      <c r="P17907" s="118"/>
      <c r="Q17907" s="118"/>
      <c r="R17907" s="118"/>
      <c r="S17907" s="118"/>
      <c r="T17907" s="118"/>
      <c r="U17907" s="118"/>
      <c r="V17907" s="118"/>
      <c r="W17907" s="118"/>
      <c r="X17907" s="118"/>
      <c r="Y17907" s="118"/>
      <c r="Z17907" s="118"/>
      <c r="AA17907" s="118"/>
      <c r="AB17907" s="118"/>
    </row>
    <row r="17908" spans="1:28">
      <c r="A17908" s="113"/>
      <c r="B17908" s="113"/>
      <c r="C17908" s="114"/>
      <c r="D17908" s="115"/>
      <c r="E17908" s="115"/>
      <c r="F17908" s="116"/>
      <c r="G17908" s="116"/>
      <c r="H17908" s="116"/>
      <c r="I17908" s="116"/>
      <c r="J17908" s="117"/>
      <c r="K17908" s="117"/>
      <c r="L17908" s="114"/>
      <c r="M17908" s="114"/>
      <c r="N17908" s="114"/>
      <c r="O17908" s="114"/>
      <c r="P17908" s="118"/>
      <c r="Q17908" s="118"/>
      <c r="R17908" s="118"/>
      <c r="S17908" s="118"/>
      <c r="T17908" s="118"/>
      <c r="U17908" s="118"/>
      <c r="V17908" s="118"/>
      <c r="W17908" s="118"/>
      <c r="X17908" s="118"/>
      <c r="Y17908" s="118"/>
      <c r="Z17908" s="118"/>
      <c r="AA17908" s="118"/>
      <c r="AB17908" s="118"/>
    </row>
    <row r="17909" spans="1:28">
      <c r="A17909" s="113"/>
      <c r="B17909" s="113"/>
      <c r="C17909" s="114"/>
      <c r="D17909" s="115"/>
      <c r="E17909" s="115"/>
      <c r="F17909" s="116"/>
      <c r="G17909" s="116"/>
      <c r="H17909" s="116"/>
      <c r="I17909" s="116"/>
      <c r="J17909" s="117"/>
      <c r="K17909" s="117"/>
      <c r="L17909" s="114"/>
      <c r="M17909" s="114"/>
      <c r="N17909" s="114"/>
      <c r="O17909" s="114"/>
      <c r="P17909" s="118"/>
      <c r="Q17909" s="118"/>
      <c r="R17909" s="118"/>
      <c r="S17909" s="118"/>
      <c r="T17909" s="118"/>
      <c r="U17909" s="118"/>
      <c r="V17909" s="118"/>
      <c r="W17909" s="118"/>
      <c r="X17909" s="118"/>
      <c r="Y17909" s="118"/>
      <c r="Z17909" s="118"/>
      <c r="AA17909" s="118"/>
      <c r="AB17909" s="118"/>
    </row>
    <row r="17910" spans="1:28">
      <c r="A17910" s="113"/>
      <c r="B17910" s="113"/>
      <c r="C17910" s="114"/>
      <c r="D17910" s="115"/>
      <c r="E17910" s="115"/>
      <c r="F17910" s="116"/>
      <c r="G17910" s="116"/>
      <c r="H17910" s="116"/>
      <c r="I17910" s="116"/>
      <c r="J17910" s="117"/>
      <c r="K17910" s="117"/>
      <c r="L17910" s="114"/>
      <c r="M17910" s="114"/>
      <c r="N17910" s="114"/>
      <c r="O17910" s="114"/>
      <c r="P17910" s="118"/>
      <c r="Q17910" s="118"/>
      <c r="R17910" s="118"/>
      <c r="S17910" s="118"/>
      <c r="T17910" s="118"/>
      <c r="U17910" s="118"/>
      <c r="V17910" s="118"/>
      <c r="W17910" s="118"/>
      <c r="X17910" s="118"/>
      <c r="Y17910" s="118"/>
      <c r="Z17910" s="118"/>
      <c r="AA17910" s="118"/>
      <c r="AB17910" s="118"/>
    </row>
    <row r="17911" spans="1:28">
      <c r="A17911" s="113"/>
      <c r="B17911" s="113"/>
      <c r="C17911" s="114"/>
      <c r="D17911" s="115"/>
      <c r="E17911" s="115"/>
      <c r="F17911" s="116"/>
      <c r="G17911" s="116"/>
      <c r="H17911" s="116"/>
      <c r="I17911" s="116"/>
      <c r="J17911" s="117"/>
      <c r="K17911" s="117"/>
      <c r="L17911" s="114"/>
      <c r="M17911" s="114"/>
      <c r="N17911" s="114"/>
      <c r="O17911" s="114"/>
      <c r="P17911" s="118"/>
      <c r="Q17911" s="118"/>
      <c r="R17911" s="118"/>
      <c r="S17911" s="118"/>
      <c r="T17911" s="118"/>
      <c r="U17911" s="118"/>
      <c r="V17911" s="118"/>
      <c r="W17911" s="118"/>
      <c r="X17911" s="118"/>
      <c r="Y17911" s="118"/>
      <c r="Z17911" s="118"/>
      <c r="AA17911" s="118"/>
      <c r="AB17911" s="118"/>
    </row>
    <row r="17912" spans="1:28">
      <c r="A17912" s="113"/>
      <c r="B17912" s="113"/>
      <c r="C17912" s="114"/>
      <c r="D17912" s="115"/>
      <c r="E17912" s="115"/>
      <c r="F17912" s="116"/>
      <c r="G17912" s="116"/>
      <c r="H17912" s="116"/>
      <c r="I17912" s="116"/>
      <c r="J17912" s="117"/>
      <c r="K17912" s="117"/>
      <c r="L17912" s="114"/>
      <c r="M17912" s="114"/>
      <c r="N17912" s="114"/>
      <c r="O17912" s="114"/>
      <c r="P17912" s="118"/>
      <c r="Q17912" s="118"/>
      <c r="R17912" s="118"/>
      <c r="S17912" s="118"/>
      <c r="T17912" s="118"/>
      <c r="U17912" s="118"/>
      <c r="V17912" s="118"/>
      <c r="W17912" s="118"/>
      <c r="X17912" s="118"/>
      <c r="Y17912" s="118"/>
      <c r="Z17912" s="118"/>
      <c r="AA17912" s="118"/>
      <c r="AB17912" s="118"/>
    </row>
    <row r="17913" spans="1:28">
      <c r="A17913" s="113"/>
      <c r="B17913" s="113"/>
      <c r="C17913" s="114"/>
      <c r="D17913" s="115"/>
      <c r="E17913" s="115"/>
      <c r="F17913" s="116"/>
      <c r="G17913" s="116"/>
      <c r="H17913" s="116"/>
      <c r="I17913" s="116"/>
      <c r="J17913" s="117"/>
      <c r="K17913" s="117"/>
      <c r="L17913" s="114"/>
      <c r="M17913" s="114"/>
      <c r="N17913" s="114"/>
      <c r="O17913" s="114"/>
      <c r="P17913" s="118"/>
      <c r="Q17913" s="118"/>
      <c r="R17913" s="118"/>
      <c r="S17913" s="118"/>
      <c r="T17913" s="118"/>
      <c r="U17913" s="118"/>
      <c r="V17913" s="118"/>
      <c r="W17913" s="118"/>
      <c r="X17913" s="118"/>
      <c r="Y17913" s="118"/>
      <c r="Z17913" s="118"/>
      <c r="AA17913" s="118"/>
      <c r="AB17913" s="118"/>
    </row>
    <row r="17914" spans="1:28">
      <c r="A17914" s="113"/>
      <c r="B17914" s="113"/>
      <c r="C17914" s="114"/>
      <c r="D17914" s="115"/>
      <c r="E17914" s="115"/>
      <c r="F17914" s="116"/>
      <c r="G17914" s="116"/>
      <c r="H17914" s="116"/>
      <c r="I17914" s="116"/>
      <c r="J17914" s="117"/>
      <c r="K17914" s="117"/>
      <c r="L17914" s="114"/>
      <c r="M17914" s="114"/>
      <c r="N17914" s="114"/>
      <c r="O17914" s="114"/>
      <c r="P17914" s="118"/>
      <c r="Q17914" s="118"/>
      <c r="R17914" s="118"/>
      <c r="S17914" s="118"/>
      <c r="T17914" s="118"/>
      <c r="U17914" s="118"/>
      <c r="V17914" s="118"/>
      <c r="W17914" s="118"/>
      <c r="X17914" s="118"/>
      <c r="Y17914" s="118"/>
      <c r="Z17914" s="118"/>
      <c r="AA17914" s="118"/>
      <c r="AB17914" s="118"/>
    </row>
    <row r="17915" spans="1:28">
      <c r="A17915" s="113"/>
      <c r="B17915" s="113"/>
      <c r="C17915" s="114"/>
      <c r="D17915" s="115"/>
      <c r="E17915" s="115"/>
      <c r="F17915" s="116"/>
      <c r="G17915" s="116"/>
      <c r="H17915" s="116"/>
      <c r="I17915" s="116"/>
      <c r="J17915" s="117"/>
      <c r="K17915" s="117"/>
      <c r="L17915" s="114"/>
      <c r="M17915" s="114"/>
      <c r="N17915" s="114"/>
      <c r="O17915" s="114"/>
      <c r="P17915" s="118"/>
      <c r="Q17915" s="118"/>
      <c r="R17915" s="118"/>
      <c r="S17915" s="118"/>
      <c r="T17915" s="118"/>
      <c r="U17915" s="118"/>
      <c r="V17915" s="118"/>
      <c r="W17915" s="118"/>
      <c r="X17915" s="118"/>
      <c r="Y17915" s="118"/>
      <c r="Z17915" s="118"/>
      <c r="AA17915" s="118"/>
      <c r="AB17915" s="118"/>
    </row>
    <row r="17916" spans="1:28">
      <c r="A17916" s="113"/>
      <c r="B17916" s="113"/>
      <c r="C17916" s="114"/>
      <c r="D17916" s="115"/>
      <c r="E17916" s="115"/>
      <c r="F17916" s="116"/>
      <c r="G17916" s="116"/>
      <c r="H17916" s="116"/>
      <c r="I17916" s="116"/>
      <c r="J17916" s="117"/>
      <c r="K17916" s="117"/>
      <c r="L17916" s="114"/>
      <c r="M17916" s="114"/>
      <c r="N17916" s="114"/>
      <c r="O17916" s="114"/>
      <c r="P17916" s="118"/>
      <c r="Q17916" s="118"/>
      <c r="R17916" s="118"/>
      <c r="S17916" s="118"/>
      <c r="T17916" s="118"/>
      <c r="U17916" s="118"/>
      <c r="V17916" s="118"/>
      <c r="W17916" s="118"/>
      <c r="X17916" s="118"/>
      <c r="Y17916" s="118"/>
      <c r="Z17916" s="118"/>
      <c r="AA17916" s="118"/>
      <c r="AB17916" s="118"/>
    </row>
    <row r="17917" spans="1:28">
      <c r="A17917" s="113"/>
      <c r="B17917" s="113"/>
      <c r="C17917" s="114"/>
      <c r="D17917" s="115"/>
      <c r="E17917" s="115"/>
      <c r="F17917" s="116"/>
      <c r="G17917" s="116"/>
      <c r="H17917" s="116"/>
      <c r="I17917" s="116"/>
      <c r="J17917" s="117"/>
      <c r="K17917" s="117"/>
      <c r="L17917" s="114"/>
      <c r="M17917" s="114"/>
      <c r="N17917" s="114"/>
      <c r="O17917" s="114"/>
      <c r="P17917" s="118"/>
      <c r="Q17917" s="118"/>
      <c r="R17917" s="118"/>
      <c r="S17917" s="118"/>
      <c r="T17917" s="118"/>
      <c r="U17917" s="118"/>
      <c r="V17917" s="118"/>
      <c r="W17917" s="118"/>
      <c r="X17917" s="118"/>
      <c r="Y17917" s="118"/>
      <c r="Z17917" s="118"/>
      <c r="AA17917" s="118"/>
      <c r="AB17917" s="118"/>
    </row>
    <row r="17918" spans="1:28">
      <c r="A17918" s="113"/>
      <c r="B17918" s="113"/>
      <c r="C17918" s="114"/>
      <c r="D17918" s="115"/>
      <c r="E17918" s="115"/>
      <c r="F17918" s="116"/>
      <c r="G17918" s="116"/>
      <c r="H17918" s="116"/>
      <c r="I17918" s="116"/>
      <c r="J17918" s="117"/>
      <c r="K17918" s="117"/>
      <c r="L17918" s="114"/>
      <c r="M17918" s="114"/>
      <c r="N17918" s="114"/>
      <c r="O17918" s="114"/>
      <c r="P17918" s="118"/>
      <c r="Q17918" s="118"/>
      <c r="R17918" s="118"/>
      <c r="S17918" s="118"/>
      <c r="T17918" s="118"/>
      <c r="U17918" s="118"/>
      <c r="V17918" s="118"/>
      <c r="W17918" s="118"/>
      <c r="X17918" s="118"/>
      <c r="Y17918" s="118"/>
      <c r="Z17918" s="118"/>
      <c r="AA17918" s="118"/>
      <c r="AB17918" s="118"/>
    </row>
    <row r="17919" spans="1:28">
      <c r="A17919" s="113"/>
      <c r="B17919" s="113"/>
      <c r="C17919" s="114"/>
      <c r="D17919" s="115"/>
      <c r="E17919" s="115"/>
      <c r="F17919" s="116"/>
      <c r="G17919" s="116"/>
      <c r="H17919" s="116"/>
      <c r="I17919" s="116"/>
      <c r="J17919" s="117"/>
      <c r="K17919" s="117"/>
      <c r="L17919" s="114"/>
      <c r="M17919" s="114"/>
      <c r="N17919" s="114"/>
      <c r="O17919" s="114"/>
      <c r="P17919" s="118"/>
      <c r="Q17919" s="118"/>
      <c r="R17919" s="118"/>
      <c r="S17919" s="118"/>
      <c r="T17919" s="118"/>
      <c r="U17919" s="118"/>
      <c r="V17919" s="118"/>
      <c r="W17919" s="118"/>
      <c r="X17919" s="118"/>
      <c r="Y17919" s="118"/>
      <c r="Z17919" s="118"/>
      <c r="AA17919" s="118"/>
      <c r="AB17919" s="118"/>
    </row>
    <row r="17920" spans="1:28">
      <c r="A17920" s="113"/>
      <c r="B17920" s="113"/>
      <c r="C17920" s="114"/>
      <c r="D17920" s="115"/>
      <c r="E17920" s="115"/>
      <c r="F17920" s="116"/>
      <c r="G17920" s="116"/>
      <c r="H17920" s="116"/>
      <c r="I17920" s="116"/>
      <c r="J17920" s="117"/>
      <c r="K17920" s="117"/>
      <c r="L17920" s="114"/>
      <c r="M17920" s="114"/>
      <c r="N17920" s="114"/>
      <c r="O17920" s="114"/>
      <c r="P17920" s="118"/>
      <c r="Q17920" s="118"/>
      <c r="R17920" s="118"/>
      <c r="S17920" s="118"/>
      <c r="T17920" s="118"/>
      <c r="U17920" s="118"/>
      <c r="V17920" s="118"/>
      <c r="W17920" s="118"/>
      <c r="X17920" s="118"/>
      <c r="Y17920" s="118"/>
      <c r="Z17920" s="118"/>
      <c r="AA17920" s="118"/>
      <c r="AB17920" s="118"/>
    </row>
    <row r="17921" spans="1:28">
      <c r="A17921" s="113"/>
      <c r="B17921" s="113"/>
      <c r="C17921" s="114"/>
      <c r="D17921" s="115"/>
      <c r="E17921" s="115"/>
      <c r="F17921" s="116"/>
      <c r="G17921" s="116"/>
      <c r="H17921" s="116"/>
      <c r="I17921" s="116"/>
      <c r="J17921" s="117"/>
      <c r="K17921" s="117"/>
      <c r="L17921" s="114"/>
      <c r="M17921" s="114"/>
      <c r="N17921" s="114"/>
      <c r="O17921" s="114"/>
      <c r="P17921" s="118"/>
      <c r="Q17921" s="118"/>
      <c r="R17921" s="118"/>
      <c r="S17921" s="118"/>
      <c r="T17921" s="118"/>
      <c r="U17921" s="118"/>
      <c r="V17921" s="118"/>
      <c r="W17921" s="118"/>
      <c r="X17921" s="118"/>
      <c r="Y17921" s="118"/>
      <c r="Z17921" s="118"/>
      <c r="AA17921" s="118"/>
      <c r="AB17921" s="118"/>
    </row>
    <row r="17922" spans="1:28">
      <c r="A17922" s="113"/>
      <c r="B17922" s="113"/>
      <c r="C17922" s="114"/>
      <c r="D17922" s="115"/>
      <c r="E17922" s="115"/>
      <c r="F17922" s="116"/>
      <c r="G17922" s="116"/>
      <c r="H17922" s="116"/>
      <c r="I17922" s="116"/>
      <c r="J17922" s="117"/>
      <c r="K17922" s="117"/>
      <c r="L17922" s="114"/>
      <c r="M17922" s="114"/>
      <c r="N17922" s="114"/>
      <c r="O17922" s="114"/>
      <c r="P17922" s="118"/>
      <c r="Q17922" s="118"/>
      <c r="R17922" s="118"/>
      <c r="S17922" s="118"/>
      <c r="T17922" s="118"/>
      <c r="U17922" s="118"/>
      <c r="V17922" s="118"/>
      <c r="W17922" s="118"/>
      <c r="X17922" s="118"/>
      <c r="Y17922" s="118"/>
      <c r="Z17922" s="118"/>
      <c r="AA17922" s="118"/>
      <c r="AB17922" s="118"/>
    </row>
    <row r="17923" spans="1:28">
      <c r="A17923" s="113"/>
      <c r="B17923" s="113"/>
      <c r="C17923" s="114"/>
      <c r="D17923" s="115"/>
      <c r="E17923" s="115"/>
      <c r="F17923" s="116"/>
      <c r="G17923" s="116"/>
      <c r="H17923" s="116"/>
      <c r="I17923" s="116"/>
      <c r="J17923" s="117"/>
      <c r="K17923" s="117"/>
      <c r="L17923" s="114"/>
      <c r="M17923" s="114"/>
      <c r="N17923" s="114"/>
      <c r="O17923" s="114"/>
      <c r="P17923" s="118"/>
      <c r="Q17923" s="118"/>
      <c r="R17923" s="118"/>
      <c r="S17923" s="118"/>
      <c r="T17923" s="118"/>
      <c r="U17923" s="118"/>
      <c r="V17923" s="118"/>
      <c r="W17923" s="118"/>
      <c r="X17923" s="118"/>
      <c r="Y17923" s="118"/>
      <c r="Z17923" s="118"/>
      <c r="AA17923" s="118"/>
      <c r="AB17923" s="118"/>
    </row>
    <row r="17924" spans="1:28">
      <c r="A17924" s="113"/>
      <c r="B17924" s="113"/>
      <c r="C17924" s="114"/>
      <c r="D17924" s="115"/>
      <c r="E17924" s="115"/>
      <c r="F17924" s="116"/>
      <c r="G17924" s="116"/>
      <c r="H17924" s="116"/>
      <c r="I17924" s="116"/>
      <c r="J17924" s="117"/>
      <c r="K17924" s="117"/>
      <c r="L17924" s="114"/>
      <c r="M17924" s="114"/>
      <c r="N17924" s="114"/>
      <c r="O17924" s="114"/>
      <c r="P17924" s="118"/>
      <c r="Q17924" s="118"/>
      <c r="R17924" s="118"/>
      <c r="S17924" s="118"/>
      <c r="T17924" s="118"/>
      <c r="U17924" s="118"/>
      <c r="V17924" s="118"/>
      <c r="W17924" s="118"/>
      <c r="X17924" s="118"/>
      <c r="Y17924" s="118"/>
      <c r="Z17924" s="118"/>
      <c r="AA17924" s="118"/>
      <c r="AB17924" s="118"/>
    </row>
    <row r="17925" spans="1:28">
      <c r="A17925" s="113"/>
      <c r="B17925" s="113"/>
      <c r="C17925" s="114"/>
      <c r="D17925" s="115"/>
      <c r="E17925" s="115"/>
      <c r="F17925" s="116"/>
      <c r="G17925" s="116"/>
      <c r="H17925" s="116"/>
      <c r="I17925" s="116"/>
      <c r="J17925" s="117"/>
      <c r="K17925" s="117"/>
      <c r="L17925" s="114"/>
      <c r="M17925" s="114"/>
      <c r="N17925" s="114"/>
      <c r="O17925" s="114"/>
      <c r="P17925" s="118"/>
      <c r="Q17925" s="118"/>
      <c r="R17925" s="118"/>
      <c r="S17925" s="118"/>
      <c r="T17925" s="118"/>
      <c r="U17925" s="118"/>
      <c r="V17925" s="118"/>
      <c r="W17925" s="118"/>
      <c r="X17925" s="118"/>
      <c r="Y17925" s="118"/>
      <c r="Z17925" s="118"/>
      <c r="AA17925" s="118"/>
      <c r="AB17925" s="118"/>
    </row>
    <row r="17926" spans="1:28">
      <c r="A17926" s="113"/>
      <c r="B17926" s="113"/>
      <c r="C17926" s="114"/>
      <c r="D17926" s="115"/>
      <c r="E17926" s="115"/>
      <c r="F17926" s="116"/>
      <c r="G17926" s="116"/>
      <c r="H17926" s="116"/>
      <c r="I17926" s="116"/>
      <c r="J17926" s="117"/>
      <c r="K17926" s="117"/>
      <c r="L17926" s="114"/>
      <c r="M17926" s="114"/>
      <c r="N17926" s="114"/>
      <c r="O17926" s="114"/>
      <c r="P17926" s="118"/>
      <c r="Q17926" s="118"/>
      <c r="R17926" s="118"/>
      <c r="S17926" s="118"/>
      <c r="T17926" s="118"/>
      <c r="U17926" s="118"/>
      <c r="V17926" s="118"/>
      <c r="W17926" s="118"/>
      <c r="X17926" s="118"/>
      <c r="Y17926" s="118"/>
      <c r="Z17926" s="118"/>
      <c r="AA17926" s="118"/>
      <c r="AB17926" s="118"/>
    </row>
    <row r="17927" spans="1:28">
      <c r="A17927" s="113"/>
      <c r="B17927" s="113"/>
      <c r="C17927" s="114"/>
      <c r="D17927" s="115"/>
      <c r="E17927" s="115"/>
      <c r="F17927" s="116"/>
      <c r="G17927" s="116"/>
      <c r="H17927" s="116"/>
      <c r="I17927" s="116"/>
      <c r="J17927" s="117"/>
      <c r="K17927" s="117"/>
      <c r="L17927" s="114"/>
      <c r="M17927" s="114"/>
      <c r="N17927" s="114"/>
      <c r="O17927" s="114"/>
      <c r="P17927" s="118"/>
      <c r="Q17927" s="118"/>
      <c r="R17927" s="118"/>
      <c r="S17927" s="118"/>
      <c r="T17927" s="118"/>
      <c r="U17927" s="118"/>
      <c r="V17927" s="118"/>
      <c r="W17927" s="118"/>
      <c r="X17927" s="118"/>
      <c r="Y17927" s="118"/>
      <c r="Z17927" s="118"/>
      <c r="AA17927" s="118"/>
      <c r="AB17927" s="118"/>
    </row>
    <row r="17928" spans="1:28">
      <c r="A17928" s="113"/>
      <c r="B17928" s="113"/>
      <c r="C17928" s="114"/>
      <c r="D17928" s="115"/>
      <c r="E17928" s="115"/>
      <c r="F17928" s="116"/>
      <c r="G17928" s="116"/>
      <c r="H17928" s="116"/>
      <c r="I17928" s="116"/>
      <c r="J17928" s="117"/>
      <c r="K17928" s="117"/>
      <c r="L17928" s="114"/>
      <c r="M17928" s="114"/>
      <c r="N17928" s="114"/>
      <c r="O17928" s="114"/>
      <c r="P17928" s="118"/>
      <c r="Q17928" s="118"/>
      <c r="R17928" s="118"/>
      <c r="S17928" s="118"/>
      <c r="T17928" s="118"/>
      <c r="U17928" s="118"/>
      <c r="V17928" s="118"/>
      <c r="W17928" s="118"/>
      <c r="X17928" s="118"/>
      <c r="Y17928" s="118"/>
      <c r="Z17928" s="118"/>
      <c r="AA17928" s="118"/>
      <c r="AB17928" s="118"/>
    </row>
    <row r="17929" spans="1:28">
      <c r="A17929" s="113"/>
      <c r="B17929" s="113"/>
      <c r="C17929" s="114"/>
      <c r="D17929" s="115"/>
      <c r="E17929" s="115"/>
      <c r="F17929" s="116"/>
      <c r="G17929" s="116"/>
      <c r="H17929" s="116"/>
      <c r="I17929" s="116"/>
      <c r="J17929" s="117"/>
      <c r="K17929" s="117"/>
      <c r="L17929" s="114"/>
      <c r="M17929" s="114"/>
      <c r="N17929" s="114"/>
      <c r="O17929" s="114"/>
      <c r="P17929" s="118"/>
      <c r="Q17929" s="118"/>
      <c r="R17929" s="118"/>
      <c r="S17929" s="118"/>
      <c r="T17929" s="118"/>
      <c r="U17929" s="118"/>
      <c r="V17929" s="118"/>
      <c r="W17929" s="118"/>
      <c r="X17929" s="118"/>
      <c r="Y17929" s="118"/>
      <c r="Z17929" s="118"/>
      <c r="AA17929" s="118"/>
      <c r="AB17929" s="118"/>
    </row>
    <row r="17930" spans="1:28">
      <c r="A17930" s="113"/>
      <c r="B17930" s="113"/>
      <c r="C17930" s="114"/>
      <c r="D17930" s="115"/>
      <c r="E17930" s="115"/>
      <c r="F17930" s="116"/>
      <c r="G17930" s="116"/>
      <c r="H17930" s="116"/>
      <c r="I17930" s="116"/>
      <c r="J17930" s="117"/>
      <c r="K17930" s="117"/>
      <c r="L17930" s="114"/>
      <c r="M17930" s="114"/>
      <c r="N17930" s="114"/>
      <c r="O17930" s="114"/>
      <c r="P17930" s="118"/>
      <c r="Q17930" s="118"/>
      <c r="R17930" s="118"/>
      <c r="S17930" s="118"/>
      <c r="T17930" s="118"/>
      <c r="U17930" s="118"/>
      <c r="V17930" s="118"/>
      <c r="W17930" s="118"/>
      <c r="X17930" s="118"/>
      <c r="Y17930" s="118"/>
      <c r="Z17930" s="118"/>
      <c r="AA17930" s="118"/>
      <c r="AB17930" s="118"/>
    </row>
    <row r="17931" spans="1:28">
      <c r="A17931" s="113"/>
      <c r="B17931" s="113"/>
      <c r="C17931" s="114"/>
      <c r="D17931" s="115"/>
      <c r="E17931" s="115"/>
      <c r="F17931" s="116"/>
      <c r="G17931" s="116"/>
      <c r="H17931" s="116"/>
      <c r="I17931" s="116"/>
      <c r="J17931" s="117"/>
      <c r="K17931" s="117"/>
      <c r="L17931" s="114"/>
      <c r="M17931" s="114"/>
      <c r="N17931" s="114"/>
      <c r="O17931" s="114"/>
      <c r="P17931" s="118"/>
      <c r="Q17931" s="118"/>
      <c r="R17931" s="118"/>
      <c r="S17931" s="118"/>
      <c r="T17931" s="118"/>
      <c r="U17931" s="118"/>
      <c r="V17931" s="118"/>
      <c r="W17931" s="118"/>
      <c r="X17931" s="118"/>
      <c r="Y17931" s="118"/>
      <c r="Z17931" s="118"/>
      <c r="AA17931" s="118"/>
      <c r="AB17931" s="118"/>
    </row>
    <row r="17932" spans="1:28">
      <c r="A17932" s="113"/>
      <c r="B17932" s="113"/>
      <c r="C17932" s="114"/>
      <c r="D17932" s="115"/>
      <c r="E17932" s="115"/>
      <c r="F17932" s="116"/>
      <c r="G17932" s="116"/>
      <c r="H17932" s="116"/>
      <c r="I17932" s="116"/>
      <c r="J17932" s="117"/>
      <c r="K17932" s="117"/>
      <c r="L17932" s="114"/>
      <c r="M17932" s="114"/>
      <c r="N17932" s="114"/>
      <c r="O17932" s="114"/>
      <c r="P17932" s="118"/>
      <c r="Q17932" s="118"/>
      <c r="R17932" s="118"/>
      <c r="S17932" s="118"/>
      <c r="T17932" s="118"/>
      <c r="U17932" s="118"/>
      <c r="V17932" s="118"/>
      <c r="W17932" s="118"/>
      <c r="X17932" s="118"/>
      <c r="Y17932" s="118"/>
      <c r="Z17932" s="118"/>
      <c r="AA17932" s="118"/>
      <c r="AB17932" s="118"/>
    </row>
    <row r="17933" spans="1:28">
      <c r="A17933" s="113"/>
      <c r="B17933" s="113"/>
      <c r="C17933" s="114"/>
      <c r="D17933" s="115"/>
      <c r="E17933" s="115"/>
      <c r="F17933" s="116"/>
      <c r="G17933" s="116"/>
      <c r="H17933" s="116"/>
      <c r="I17933" s="116"/>
      <c r="J17933" s="117"/>
      <c r="K17933" s="117"/>
      <c r="L17933" s="114"/>
      <c r="M17933" s="114"/>
      <c r="N17933" s="114"/>
      <c r="O17933" s="114"/>
      <c r="P17933" s="118"/>
      <c r="Q17933" s="118"/>
      <c r="R17933" s="118"/>
      <c r="S17933" s="118"/>
      <c r="T17933" s="118"/>
      <c r="U17933" s="118"/>
      <c r="V17933" s="118"/>
      <c r="W17933" s="118"/>
      <c r="X17933" s="118"/>
      <c r="Y17933" s="118"/>
      <c r="Z17933" s="118"/>
      <c r="AA17933" s="118"/>
      <c r="AB17933" s="118"/>
    </row>
    <row r="17934" spans="1:28">
      <c r="A17934" s="113"/>
      <c r="B17934" s="113"/>
      <c r="C17934" s="114"/>
      <c r="D17934" s="115"/>
      <c r="E17934" s="115"/>
      <c r="F17934" s="116"/>
      <c r="G17934" s="116"/>
      <c r="H17934" s="116"/>
      <c r="I17934" s="116"/>
      <c r="J17934" s="117"/>
      <c r="K17934" s="117"/>
      <c r="L17934" s="114"/>
      <c r="M17934" s="114"/>
      <c r="N17934" s="114"/>
      <c r="O17934" s="114"/>
      <c r="P17934" s="118"/>
      <c r="Q17934" s="118"/>
      <c r="R17934" s="118"/>
      <c r="S17934" s="118"/>
      <c r="T17934" s="118"/>
      <c r="U17934" s="118"/>
      <c r="V17934" s="118"/>
      <c r="W17934" s="118"/>
      <c r="X17934" s="118"/>
      <c r="Y17934" s="118"/>
      <c r="Z17934" s="118"/>
      <c r="AA17934" s="118"/>
      <c r="AB17934" s="118"/>
    </row>
    <row r="17935" spans="1:28">
      <c r="A17935" s="113"/>
      <c r="B17935" s="113"/>
      <c r="C17935" s="114"/>
      <c r="D17935" s="115"/>
      <c r="E17935" s="115"/>
      <c r="F17935" s="116"/>
      <c r="G17935" s="116"/>
      <c r="H17935" s="116"/>
      <c r="I17935" s="116"/>
      <c r="J17935" s="117"/>
      <c r="K17935" s="117"/>
      <c r="L17935" s="114"/>
      <c r="M17935" s="114"/>
      <c r="N17935" s="114"/>
      <c r="O17935" s="114"/>
      <c r="P17935" s="118"/>
      <c r="Q17935" s="118"/>
      <c r="R17935" s="118"/>
      <c r="S17935" s="118"/>
      <c r="T17935" s="118"/>
      <c r="U17935" s="118"/>
      <c r="V17935" s="118"/>
      <c r="W17935" s="118"/>
      <c r="X17935" s="118"/>
      <c r="Y17935" s="118"/>
      <c r="Z17935" s="118"/>
      <c r="AA17935" s="118"/>
      <c r="AB17935" s="118"/>
    </row>
    <row r="17936" spans="1:28">
      <c r="A17936" s="113"/>
      <c r="B17936" s="113"/>
      <c r="C17936" s="114"/>
      <c r="D17936" s="115"/>
      <c r="E17936" s="115"/>
      <c r="F17936" s="116"/>
      <c r="G17936" s="116"/>
      <c r="H17936" s="116"/>
      <c r="I17936" s="116"/>
      <c r="J17936" s="117"/>
      <c r="K17936" s="117"/>
      <c r="L17936" s="114"/>
      <c r="M17936" s="114"/>
      <c r="N17936" s="114"/>
      <c r="O17936" s="114"/>
      <c r="P17936" s="118"/>
      <c r="Q17936" s="118"/>
      <c r="R17936" s="118"/>
      <c r="S17936" s="118"/>
      <c r="T17936" s="118"/>
      <c r="U17936" s="118"/>
      <c r="V17936" s="118"/>
      <c r="W17936" s="118"/>
      <c r="X17936" s="118"/>
      <c r="Y17936" s="118"/>
      <c r="Z17936" s="118"/>
      <c r="AA17936" s="118"/>
      <c r="AB17936" s="118"/>
    </row>
    <row r="17937" spans="1:28">
      <c r="A17937" s="113"/>
      <c r="B17937" s="113"/>
      <c r="C17937" s="114"/>
      <c r="D17937" s="115"/>
      <c r="E17937" s="115"/>
      <c r="F17937" s="116"/>
      <c r="G17937" s="116"/>
      <c r="H17937" s="116"/>
      <c r="I17937" s="116"/>
      <c r="J17937" s="117"/>
      <c r="K17937" s="117"/>
      <c r="L17937" s="114"/>
      <c r="M17937" s="114"/>
      <c r="N17937" s="114"/>
      <c r="O17937" s="114"/>
      <c r="P17937" s="118"/>
      <c r="Q17937" s="118"/>
      <c r="R17937" s="118"/>
      <c r="S17937" s="118"/>
      <c r="T17937" s="118"/>
      <c r="U17937" s="118"/>
      <c r="V17937" s="118"/>
      <c r="W17937" s="118"/>
      <c r="X17937" s="118"/>
      <c r="Y17937" s="118"/>
      <c r="Z17937" s="118"/>
      <c r="AA17937" s="118"/>
      <c r="AB17937" s="118"/>
    </row>
    <row r="17938" spans="1:28">
      <c r="A17938" s="113"/>
      <c r="B17938" s="113"/>
      <c r="C17938" s="114"/>
      <c r="D17938" s="115"/>
      <c r="E17938" s="115"/>
      <c r="F17938" s="116"/>
      <c r="G17938" s="116"/>
      <c r="H17938" s="116"/>
      <c r="I17938" s="116"/>
      <c r="J17938" s="117"/>
      <c r="K17938" s="117"/>
      <c r="L17938" s="114"/>
      <c r="M17938" s="114"/>
      <c r="N17938" s="114"/>
      <c r="O17938" s="114"/>
      <c r="P17938" s="118"/>
      <c r="Q17938" s="118"/>
      <c r="R17938" s="118"/>
      <c r="S17938" s="118"/>
      <c r="T17938" s="118"/>
      <c r="U17938" s="118"/>
      <c r="V17938" s="118"/>
      <c r="W17938" s="118"/>
      <c r="X17938" s="118"/>
      <c r="Y17938" s="118"/>
      <c r="Z17938" s="118"/>
      <c r="AA17938" s="118"/>
      <c r="AB17938" s="118"/>
    </row>
    <row r="17939" spans="1:28">
      <c r="A17939" s="113"/>
      <c r="B17939" s="113"/>
      <c r="C17939" s="114"/>
      <c r="D17939" s="115"/>
      <c r="E17939" s="115"/>
      <c r="F17939" s="116"/>
      <c r="G17939" s="116"/>
      <c r="H17939" s="116"/>
      <c r="I17939" s="116"/>
      <c r="J17939" s="117"/>
      <c r="K17939" s="117"/>
      <c r="L17939" s="114"/>
      <c r="M17939" s="114"/>
      <c r="N17939" s="114"/>
      <c r="O17939" s="114"/>
      <c r="P17939" s="118"/>
      <c r="Q17939" s="118"/>
      <c r="R17939" s="118"/>
      <c r="S17939" s="118"/>
      <c r="T17939" s="118"/>
      <c r="U17939" s="118"/>
      <c r="V17939" s="118"/>
      <c r="W17939" s="118"/>
      <c r="X17939" s="118"/>
      <c r="Y17939" s="118"/>
      <c r="Z17939" s="118"/>
      <c r="AA17939" s="118"/>
      <c r="AB17939" s="118"/>
    </row>
    <row r="17940" spans="1:28">
      <c r="A17940" s="113"/>
      <c r="B17940" s="113"/>
      <c r="C17940" s="114"/>
      <c r="D17940" s="115"/>
      <c r="E17940" s="115"/>
      <c r="F17940" s="116"/>
      <c r="G17940" s="116"/>
      <c r="H17940" s="116"/>
      <c r="I17940" s="116"/>
      <c r="J17940" s="117"/>
      <c r="K17940" s="117"/>
      <c r="L17940" s="114"/>
      <c r="M17940" s="114"/>
      <c r="N17940" s="114"/>
      <c r="O17940" s="114"/>
      <c r="P17940" s="118"/>
      <c r="Q17940" s="118"/>
      <c r="R17940" s="118"/>
      <c r="S17940" s="118"/>
      <c r="T17940" s="118"/>
      <c r="U17940" s="118"/>
      <c r="V17940" s="118"/>
      <c r="W17940" s="118"/>
      <c r="X17940" s="118"/>
      <c r="Y17940" s="118"/>
      <c r="Z17940" s="118"/>
      <c r="AA17940" s="118"/>
      <c r="AB17940" s="118"/>
    </row>
    <row r="17941" spans="1:28">
      <c r="A17941" s="113"/>
      <c r="B17941" s="113"/>
      <c r="C17941" s="114"/>
      <c r="D17941" s="115"/>
      <c r="E17941" s="115"/>
      <c r="F17941" s="116"/>
      <c r="G17941" s="116"/>
      <c r="H17941" s="116"/>
      <c r="I17941" s="116"/>
      <c r="J17941" s="117"/>
      <c r="K17941" s="117"/>
      <c r="L17941" s="114"/>
      <c r="M17941" s="114"/>
      <c r="N17941" s="114"/>
      <c r="O17941" s="114"/>
      <c r="P17941" s="118"/>
      <c r="Q17941" s="118"/>
      <c r="R17941" s="118"/>
      <c r="S17941" s="118"/>
      <c r="T17941" s="118"/>
      <c r="U17941" s="118"/>
      <c r="V17941" s="118"/>
      <c r="W17941" s="118"/>
      <c r="X17941" s="118"/>
      <c r="Y17941" s="118"/>
      <c r="Z17941" s="118"/>
      <c r="AA17941" s="118"/>
      <c r="AB17941" s="118"/>
    </row>
    <row r="17942" spans="1:28">
      <c r="A17942" s="113"/>
      <c r="B17942" s="113"/>
      <c r="C17942" s="114"/>
      <c r="D17942" s="115"/>
      <c r="E17942" s="115"/>
      <c r="F17942" s="116"/>
      <c r="G17942" s="116"/>
      <c r="H17942" s="116"/>
      <c r="I17942" s="116"/>
      <c r="J17942" s="117"/>
      <c r="K17942" s="117"/>
      <c r="L17942" s="114"/>
      <c r="M17942" s="114"/>
      <c r="N17942" s="114"/>
      <c r="O17942" s="114"/>
      <c r="P17942" s="118"/>
      <c r="Q17942" s="118"/>
      <c r="R17942" s="118"/>
      <c r="S17942" s="118"/>
      <c r="T17942" s="118"/>
      <c r="U17942" s="118"/>
      <c r="V17942" s="118"/>
      <c r="W17942" s="118"/>
      <c r="X17942" s="118"/>
      <c r="Y17942" s="118"/>
      <c r="Z17942" s="118"/>
      <c r="AA17942" s="118"/>
      <c r="AB17942" s="118"/>
    </row>
    <row r="17943" spans="1:28">
      <c r="A17943" s="113"/>
      <c r="B17943" s="113"/>
      <c r="C17943" s="114"/>
      <c r="D17943" s="115"/>
      <c r="E17943" s="115"/>
      <c r="F17943" s="116"/>
      <c r="G17943" s="116"/>
      <c r="H17943" s="116"/>
      <c r="I17943" s="116"/>
      <c r="J17943" s="117"/>
      <c r="K17943" s="117"/>
      <c r="L17943" s="114"/>
      <c r="M17943" s="114"/>
      <c r="N17943" s="114"/>
      <c r="O17943" s="114"/>
      <c r="P17943" s="118"/>
      <c r="Q17943" s="118"/>
      <c r="R17943" s="118"/>
      <c r="S17943" s="118"/>
      <c r="T17943" s="118"/>
      <c r="U17943" s="118"/>
      <c r="V17943" s="118"/>
      <c r="W17943" s="118"/>
      <c r="X17943" s="118"/>
      <c r="Y17943" s="118"/>
      <c r="Z17943" s="118"/>
      <c r="AA17943" s="118"/>
      <c r="AB17943" s="118"/>
    </row>
    <row r="17944" spans="1:28">
      <c r="A17944" s="113"/>
      <c r="B17944" s="113"/>
      <c r="C17944" s="114"/>
      <c r="D17944" s="115"/>
      <c r="E17944" s="115"/>
      <c r="F17944" s="116"/>
      <c r="G17944" s="116"/>
      <c r="H17944" s="116"/>
      <c r="I17944" s="116"/>
      <c r="J17944" s="117"/>
      <c r="K17944" s="117"/>
      <c r="L17944" s="114"/>
      <c r="M17944" s="114"/>
      <c r="N17944" s="114"/>
      <c r="O17944" s="114"/>
      <c r="P17944" s="118"/>
      <c r="Q17944" s="118"/>
      <c r="R17944" s="118"/>
      <c r="S17944" s="118"/>
      <c r="T17944" s="118"/>
      <c r="U17944" s="118"/>
      <c r="V17944" s="118"/>
      <c r="W17944" s="118"/>
      <c r="X17944" s="118"/>
      <c r="Y17944" s="118"/>
      <c r="Z17944" s="118"/>
      <c r="AA17944" s="118"/>
      <c r="AB17944" s="118"/>
    </row>
    <row r="17945" spans="1:28">
      <c r="A17945" s="113"/>
      <c r="B17945" s="113"/>
      <c r="C17945" s="114"/>
      <c r="D17945" s="115"/>
      <c r="E17945" s="115"/>
      <c r="F17945" s="116"/>
      <c r="G17945" s="116"/>
      <c r="H17945" s="116"/>
      <c r="I17945" s="116"/>
      <c r="J17945" s="117"/>
      <c r="K17945" s="117"/>
      <c r="L17945" s="114"/>
      <c r="M17945" s="114"/>
      <c r="N17945" s="114"/>
      <c r="O17945" s="114"/>
      <c r="P17945" s="118"/>
      <c r="Q17945" s="118"/>
      <c r="R17945" s="118"/>
      <c r="S17945" s="118"/>
      <c r="T17945" s="118"/>
      <c r="U17945" s="118"/>
      <c r="V17945" s="118"/>
      <c r="W17945" s="118"/>
      <c r="X17945" s="118"/>
      <c r="Y17945" s="118"/>
      <c r="Z17945" s="118"/>
      <c r="AA17945" s="118"/>
      <c r="AB17945" s="118"/>
    </row>
    <row r="17946" spans="1:28">
      <c r="A17946" s="113"/>
      <c r="B17946" s="113"/>
      <c r="C17946" s="114"/>
      <c r="D17946" s="115"/>
      <c r="E17946" s="115"/>
      <c r="F17946" s="116"/>
      <c r="G17946" s="116"/>
      <c r="H17946" s="116"/>
      <c r="I17946" s="116"/>
      <c r="J17946" s="117"/>
      <c r="K17946" s="117"/>
      <c r="L17946" s="114"/>
      <c r="M17946" s="114"/>
      <c r="N17946" s="114"/>
      <c r="O17946" s="114"/>
      <c r="P17946" s="118"/>
      <c r="Q17946" s="118"/>
      <c r="R17946" s="118"/>
      <c r="S17946" s="118"/>
      <c r="T17946" s="118"/>
      <c r="U17946" s="118"/>
      <c r="V17946" s="118"/>
      <c r="W17946" s="118"/>
      <c r="X17946" s="118"/>
      <c r="Y17946" s="118"/>
      <c r="Z17946" s="118"/>
      <c r="AA17946" s="118"/>
      <c r="AB17946" s="118"/>
    </row>
    <row r="17947" spans="1:28">
      <c r="A17947" s="113"/>
      <c r="B17947" s="113"/>
      <c r="C17947" s="114"/>
      <c r="D17947" s="115"/>
      <c r="E17947" s="115"/>
      <c r="F17947" s="116"/>
      <c r="G17947" s="116"/>
      <c r="H17947" s="116"/>
      <c r="I17947" s="116"/>
      <c r="J17947" s="117"/>
      <c r="K17947" s="117"/>
      <c r="L17947" s="114"/>
      <c r="M17947" s="114"/>
      <c r="N17947" s="114"/>
      <c r="O17947" s="114"/>
      <c r="P17947" s="118"/>
      <c r="Q17947" s="118"/>
      <c r="R17947" s="118"/>
      <c r="S17947" s="118"/>
      <c r="T17947" s="118"/>
      <c r="U17947" s="118"/>
      <c r="V17947" s="118"/>
      <c r="W17947" s="118"/>
      <c r="X17947" s="118"/>
      <c r="Y17947" s="118"/>
      <c r="Z17947" s="118"/>
      <c r="AA17947" s="118"/>
      <c r="AB17947" s="118"/>
    </row>
    <row r="17948" spans="1:28">
      <c r="A17948" s="113"/>
      <c r="B17948" s="113"/>
      <c r="C17948" s="114"/>
      <c r="D17948" s="115"/>
      <c r="E17948" s="115"/>
      <c r="F17948" s="116"/>
      <c r="G17948" s="116"/>
      <c r="H17948" s="116"/>
      <c r="I17948" s="116"/>
      <c r="J17948" s="117"/>
      <c r="K17948" s="117"/>
      <c r="L17948" s="114"/>
      <c r="M17948" s="114"/>
      <c r="N17948" s="114"/>
      <c r="O17948" s="114"/>
      <c r="P17948" s="118"/>
      <c r="Q17948" s="118"/>
      <c r="R17948" s="118"/>
      <c r="S17948" s="118"/>
      <c r="T17948" s="118"/>
      <c r="U17948" s="118"/>
      <c r="V17948" s="118"/>
      <c r="W17948" s="118"/>
      <c r="X17948" s="118"/>
      <c r="Y17948" s="118"/>
      <c r="Z17948" s="118"/>
      <c r="AA17948" s="118"/>
      <c r="AB17948" s="118"/>
    </row>
    <row r="17949" spans="1:28">
      <c r="A17949" s="113"/>
      <c r="B17949" s="113"/>
      <c r="C17949" s="114"/>
      <c r="D17949" s="115"/>
      <c r="E17949" s="115"/>
      <c r="F17949" s="116"/>
      <c r="G17949" s="116"/>
      <c r="H17949" s="116"/>
      <c r="I17949" s="116"/>
      <c r="J17949" s="117"/>
      <c r="K17949" s="117"/>
      <c r="L17949" s="114"/>
      <c r="M17949" s="114"/>
      <c r="N17949" s="114"/>
      <c r="O17949" s="114"/>
      <c r="P17949" s="118"/>
      <c r="Q17949" s="118"/>
      <c r="R17949" s="118"/>
      <c r="S17949" s="118"/>
      <c r="T17949" s="118"/>
      <c r="U17949" s="118"/>
      <c r="V17949" s="118"/>
      <c r="W17949" s="118"/>
      <c r="X17949" s="118"/>
      <c r="Y17949" s="118"/>
      <c r="Z17949" s="118"/>
      <c r="AA17949" s="118"/>
      <c r="AB17949" s="118"/>
    </row>
    <row r="17950" spans="1:28">
      <c r="A17950" s="113"/>
      <c r="B17950" s="113"/>
      <c r="C17950" s="114"/>
      <c r="D17950" s="115"/>
      <c r="E17950" s="115"/>
      <c r="F17950" s="116"/>
      <c r="G17950" s="116"/>
      <c r="H17950" s="116"/>
      <c r="I17950" s="116"/>
      <c r="J17950" s="117"/>
      <c r="K17950" s="117"/>
      <c r="L17950" s="114"/>
      <c r="M17950" s="114"/>
      <c r="N17950" s="114"/>
      <c r="O17950" s="114"/>
      <c r="P17950" s="118"/>
      <c r="Q17950" s="118"/>
      <c r="R17950" s="118"/>
      <c r="S17950" s="118"/>
      <c r="T17950" s="118"/>
      <c r="U17950" s="118"/>
      <c r="V17950" s="118"/>
      <c r="W17950" s="118"/>
      <c r="X17950" s="118"/>
      <c r="Y17950" s="118"/>
      <c r="Z17950" s="118"/>
      <c r="AA17950" s="118"/>
      <c r="AB17950" s="118"/>
    </row>
    <row r="17951" spans="1:28">
      <c r="A17951" s="113"/>
      <c r="B17951" s="113"/>
      <c r="C17951" s="114"/>
      <c r="D17951" s="115"/>
      <c r="E17951" s="115"/>
      <c r="F17951" s="116"/>
      <c r="G17951" s="116"/>
      <c r="H17951" s="116"/>
      <c r="I17951" s="116"/>
      <c r="J17951" s="117"/>
      <c r="K17951" s="117"/>
      <c r="L17951" s="114"/>
      <c r="M17951" s="114"/>
      <c r="N17951" s="114"/>
      <c r="O17951" s="114"/>
      <c r="P17951" s="118"/>
      <c r="Q17951" s="118"/>
      <c r="R17951" s="118"/>
      <c r="S17951" s="118"/>
      <c r="T17951" s="118"/>
      <c r="U17951" s="118"/>
      <c r="V17951" s="118"/>
      <c r="W17951" s="118"/>
      <c r="X17951" s="118"/>
      <c r="Y17951" s="118"/>
      <c r="Z17951" s="118"/>
      <c r="AA17951" s="118"/>
      <c r="AB17951" s="118"/>
    </row>
    <row r="17952" spans="1:28">
      <c r="A17952" s="113"/>
      <c r="B17952" s="113"/>
      <c r="C17952" s="114"/>
      <c r="D17952" s="115"/>
      <c r="E17952" s="115"/>
      <c r="F17952" s="116"/>
      <c r="G17952" s="116"/>
      <c r="H17952" s="116"/>
      <c r="I17952" s="116"/>
      <c r="J17952" s="117"/>
      <c r="K17952" s="117"/>
      <c r="L17952" s="114"/>
      <c r="M17952" s="114"/>
      <c r="N17952" s="114"/>
      <c r="O17952" s="114"/>
      <c r="P17952" s="118"/>
      <c r="Q17952" s="118"/>
      <c r="R17952" s="118"/>
      <c r="S17952" s="118"/>
      <c r="T17952" s="118"/>
      <c r="U17952" s="118"/>
      <c r="V17952" s="118"/>
      <c r="W17952" s="118"/>
      <c r="X17952" s="118"/>
      <c r="Y17952" s="118"/>
      <c r="Z17952" s="118"/>
      <c r="AA17952" s="118"/>
      <c r="AB17952" s="118"/>
    </row>
    <row r="17953" spans="1:28">
      <c r="A17953" s="113"/>
      <c r="B17953" s="113"/>
      <c r="C17953" s="114"/>
      <c r="D17953" s="115"/>
      <c r="E17953" s="115"/>
      <c r="F17953" s="116"/>
      <c r="G17953" s="116"/>
      <c r="H17953" s="116"/>
      <c r="I17953" s="116"/>
      <c r="J17953" s="117"/>
      <c r="K17953" s="117"/>
      <c r="L17953" s="114"/>
      <c r="M17953" s="114"/>
      <c r="N17953" s="114"/>
      <c r="O17953" s="114"/>
      <c r="P17953" s="118"/>
      <c r="Q17953" s="118"/>
      <c r="R17953" s="118"/>
      <c r="S17953" s="118"/>
      <c r="T17953" s="118"/>
      <c r="U17953" s="118"/>
      <c r="V17953" s="118"/>
      <c r="W17953" s="118"/>
      <c r="X17953" s="118"/>
      <c r="Y17953" s="118"/>
      <c r="Z17953" s="118"/>
      <c r="AA17953" s="118"/>
      <c r="AB17953" s="118"/>
    </row>
    <row r="17954" spans="1:28">
      <c r="A17954" s="113"/>
      <c r="B17954" s="113"/>
      <c r="C17954" s="114"/>
      <c r="D17954" s="115"/>
      <c r="E17954" s="115"/>
      <c r="F17954" s="116"/>
      <c r="G17954" s="116"/>
      <c r="H17954" s="116"/>
      <c r="I17954" s="116"/>
      <c r="J17954" s="117"/>
      <c r="K17954" s="117"/>
      <c r="L17954" s="114"/>
      <c r="M17954" s="114"/>
      <c r="N17954" s="114"/>
      <c r="O17954" s="114"/>
      <c r="P17954" s="118"/>
      <c r="Q17954" s="118"/>
      <c r="R17954" s="118"/>
      <c r="S17954" s="118"/>
      <c r="T17954" s="118"/>
      <c r="U17954" s="118"/>
      <c r="V17954" s="118"/>
      <c r="W17954" s="118"/>
      <c r="X17954" s="118"/>
      <c r="Y17954" s="118"/>
      <c r="Z17954" s="118"/>
      <c r="AA17954" s="118"/>
      <c r="AB17954" s="118"/>
    </row>
    <row r="17955" spans="1:28">
      <c r="A17955" s="113"/>
      <c r="B17955" s="113"/>
      <c r="C17955" s="114"/>
      <c r="D17955" s="115"/>
      <c r="E17955" s="115"/>
      <c r="F17955" s="116"/>
      <c r="G17955" s="116"/>
      <c r="H17955" s="116"/>
      <c r="I17955" s="116"/>
      <c r="J17955" s="117"/>
      <c r="K17955" s="117"/>
      <c r="L17955" s="114"/>
      <c r="M17955" s="114"/>
      <c r="N17955" s="114"/>
      <c r="O17955" s="114"/>
      <c r="P17955" s="118"/>
      <c r="Q17955" s="118"/>
      <c r="R17955" s="118"/>
      <c r="S17955" s="118"/>
      <c r="T17955" s="118"/>
      <c r="U17955" s="118"/>
      <c r="V17955" s="118"/>
      <c r="W17955" s="118"/>
      <c r="X17955" s="118"/>
      <c r="Y17955" s="118"/>
      <c r="Z17955" s="118"/>
      <c r="AA17955" s="118"/>
      <c r="AB17955" s="118"/>
    </row>
    <row r="17956" spans="1:28">
      <c r="A17956" s="113"/>
      <c r="B17956" s="113"/>
      <c r="C17956" s="114"/>
      <c r="D17956" s="115"/>
      <c r="E17956" s="115"/>
      <c r="F17956" s="116"/>
      <c r="G17956" s="116"/>
      <c r="H17956" s="116"/>
      <c r="I17956" s="116"/>
      <c r="J17956" s="117"/>
      <c r="K17956" s="117"/>
      <c r="L17956" s="114"/>
      <c r="M17956" s="114"/>
      <c r="N17956" s="114"/>
      <c r="O17956" s="114"/>
      <c r="P17956" s="118"/>
      <c r="Q17956" s="118"/>
      <c r="R17956" s="118"/>
      <c r="S17956" s="118"/>
      <c r="T17956" s="118"/>
      <c r="U17956" s="118"/>
      <c r="V17956" s="118"/>
      <c r="W17956" s="118"/>
      <c r="X17956" s="118"/>
      <c r="Y17956" s="118"/>
      <c r="Z17956" s="118"/>
      <c r="AA17956" s="118"/>
      <c r="AB17956" s="118"/>
    </row>
    <row r="17957" spans="1:28">
      <c r="A17957" s="113"/>
      <c r="B17957" s="113"/>
      <c r="C17957" s="114"/>
      <c r="D17957" s="115"/>
      <c r="E17957" s="115"/>
      <c r="F17957" s="116"/>
      <c r="G17957" s="116"/>
      <c r="H17957" s="116"/>
      <c r="I17957" s="116"/>
      <c r="J17957" s="117"/>
      <c r="K17957" s="117"/>
      <c r="L17957" s="114"/>
      <c r="M17957" s="114"/>
      <c r="N17957" s="114"/>
      <c r="O17957" s="114"/>
      <c r="P17957" s="118"/>
      <c r="Q17957" s="118"/>
      <c r="R17957" s="118"/>
      <c r="S17957" s="118"/>
      <c r="T17957" s="118"/>
      <c r="U17957" s="118"/>
      <c r="V17957" s="118"/>
      <c r="W17957" s="118"/>
      <c r="X17957" s="118"/>
      <c r="Y17957" s="118"/>
      <c r="Z17957" s="118"/>
      <c r="AA17957" s="118"/>
      <c r="AB17957" s="118"/>
    </row>
    <row r="17958" spans="1:28">
      <c r="A17958" s="113"/>
      <c r="B17958" s="113"/>
      <c r="C17958" s="114"/>
      <c r="D17958" s="115"/>
      <c r="E17958" s="115"/>
      <c r="F17958" s="116"/>
      <c r="G17958" s="116"/>
      <c r="H17958" s="116"/>
      <c r="I17958" s="116"/>
      <c r="J17958" s="117"/>
      <c r="K17958" s="117"/>
      <c r="L17958" s="114"/>
      <c r="M17958" s="114"/>
      <c r="N17958" s="114"/>
      <c r="O17958" s="114"/>
      <c r="P17958" s="118"/>
      <c r="Q17958" s="118"/>
      <c r="R17958" s="118"/>
      <c r="S17958" s="118"/>
      <c r="T17958" s="118"/>
      <c r="U17958" s="118"/>
      <c r="V17958" s="118"/>
      <c r="W17958" s="118"/>
      <c r="X17958" s="118"/>
      <c r="Y17958" s="118"/>
      <c r="Z17958" s="118"/>
      <c r="AA17958" s="118"/>
      <c r="AB17958" s="118"/>
    </row>
    <row r="17959" spans="1:28">
      <c r="A17959" s="113"/>
      <c r="B17959" s="113"/>
      <c r="C17959" s="114"/>
      <c r="D17959" s="115"/>
      <c r="E17959" s="115"/>
      <c r="F17959" s="116"/>
      <c r="G17959" s="116"/>
      <c r="H17959" s="116"/>
      <c r="I17959" s="116"/>
      <c r="J17959" s="117"/>
      <c r="K17959" s="117"/>
      <c r="L17959" s="114"/>
      <c r="M17959" s="114"/>
      <c r="N17959" s="114"/>
      <c r="O17959" s="114"/>
      <c r="P17959" s="118"/>
      <c r="Q17959" s="118"/>
      <c r="R17959" s="118"/>
      <c r="S17959" s="118"/>
      <c r="T17959" s="118"/>
      <c r="U17959" s="118"/>
      <c r="V17959" s="118"/>
      <c r="W17959" s="118"/>
      <c r="X17959" s="118"/>
      <c r="Y17959" s="118"/>
      <c r="Z17959" s="118"/>
      <c r="AA17959" s="118"/>
      <c r="AB17959" s="118"/>
    </row>
    <row r="17960" spans="1:28">
      <c r="A17960" s="113"/>
      <c r="B17960" s="113"/>
      <c r="C17960" s="114"/>
      <c r="D17960" s="115"/>
      <c r="E17960" s="115"/>
      <c r="F17960" s="116"/>
      <c r="G17960" s="116"/>
      <c r="H17960" s="116"/>
      <c r="I17960" s="116"/>
      <c r="J17960" s="117"/>
      <c r="K17960" s="117"/>
      <c r="L17960" s="114"/>
      <c r="M17960" s="114"/>
      <c r="N17960" s="114"/>
      <c r="O17960" s="114"/>
      <c r="P17960" s="118"/>
      <c r="Q17960" s="118"/>
      <c r="R17960" s="118"/>
      <c r="S17960" s="118"/>
      <c r="T17960" s="118"/>
      <c r="U17960" s="118"/>
      <c r="V17960" s="118"/>
      <c r="W17960" s="118"/>
      <c r="X17960" s="118"/>
      <c r="Y17960" s="118"/>
      <c r="Z17960" s="118"/>
      <c r="AA17960" s="118"/>
      <c r="AB17960" s="118"/>
    </row>
    <row r="17961" spans="1:28">
      <c r="A17961" s="113"/>
      <c r="B17961" s="113"/>
      <c r="C17961" s="114"/>
      <c r="D17961" s="115"/>
      <c r="E17961" s="115"/>
      <c r="F17961" s="116"/>
      <c r="G17961" s="116"/>
      <c r="H17961" s="116"/>
      <c r="I17961" s="116"/>
      <c r="J17961" s="117"/>
      <c r="K17961" s="117"/>
      <c r="L17961" s="114"/>
      <c r="M17961" s="114"/>
      <c r="N17961" s="114"/>
      <c r="O17961" s="114"/>
      <c r="P17961" s="118"/>
      <c r="Q17961" s="118"/>
      <c r="R17961" s="118"/>
      <c r="S17961" s="118"/>
      <c r="T17961" s="118"/>
      <c r="U17961" s="118"/>
      <c r="V17961" s="118"/>
      <c r="W17961" s="118"/>
      <c r="X17961" s="118"/>
      <c r="Y17961" s="118"/>
      <c r="Z17961" s="118"/>
      <c r="AA17961" s="118"/>
      <c r="AB17961" s="118"/>
    </row>
    <row r="17962" spans="1:28">
      <c r="A17962" s="113"/>
      <c r="B17962" s="113"/>
      <c r="C17962" s="114"/>
      <c r="D17962" s="115"/>
      <c r="E17962" s="115"/>
      <c r="F17962" s="116"/>
      <c r="G17962" s="116"/>
      <c r="H17962" s="116"/>
      <c r="I17962" s="116"/>
      <c r="J17962" s="117"/>
      <c r="K17962" s="117"/>
      <c r="L17962" s="114"/>
      <c r="M17962" s="114"/>
      <c r="N17962" s="114"/>
      <c r="O17962" s="114"/>
      <c r="P17962" s="118"/>
      <c r="Q17962" s="118"/>
      <c r="R17962" s="118"/>
      <c r="S17962" s="118"/>
      <c r="T17962" s="118"/>
      <c r="U17962" s="118"/>
      <c r="V17962" s="118"/>
      <c r="W17962" s="118"/>
      <c r="X17962" s="118"/>
      <c r="Y17962" s="118"/>
      <c r="Z17962" s="118"/>
      <c r="AA17962" s="118"/>
      <c r="AB17962" s="118"/>
    </row>
    <row r="17963" spans="1:28">
      <c r="A17963" s="113"/>
      <c r="B17963" s="113"/>
      <c r="C17963" s="114"/>
      <c r="D17963" s="115"/>
      <c r="E17963" s="115"/>
      <c r="F17963" s="116"/>
      <c r="G17963" s="116"/>
      <c r="H17963" s="116"/>
      <c r="I17963" s="116"/>
      <c r="J17963" s="117"/>
      <c r="K17963" s="117"/>
      <c r="L17963" s="114"/>
      <c r="M17963" s="114"/>
      <c r="N17963" s="114"/>
      <c r="O17963" s="114"/>
      <c r="P17963" s="118"/>
      <c r="Q17963" s="118"/>
      <c r="R17963" s="118"/>
      <c r="S17963" s="118"/>
      <c r="T17963" s="118"/>
      <c r="U17963" s="118"/>
      <c r="V17963" s="118"/>
      <c r="W17963" s="118"/>
      <c r="X17963" s="118"/>
      <c r="Y17963" s="118"/>
      <c r="Z17963" s="118"/>
      <c r="AA17963" s="118"/>
      <c r="AB17963" s="118"/>
    </row>
    <row r="17964" spans="1:28">
      <c r="A17964" s="113"/>
      <c r="B17964" s="113"/>
      <c r="C17964" s="114"/>
      <c r="D17964" s="115"/>
      <c r="E17964" s="115"/>
      <c r="F17964" s="116"/>
      <c r="G17964" s="116"/>
      <c r="H17964" s="116"/>
      <c r="I17964" s="116"/>
      <c r="J17964" s="117"/>
      <c r="K17964" s="117"/>
      <c r="L17964" s="114"/>
      <c r="M17964" s="114"/>
      <c r="N17964" s="114"/>
      <c r="O17964" s="114"/>
      <c r="P17964" s="118"/>
      <c r="Q17964" s="118"/>
      <c r="R17964" s="118"/>
      <c r="S17964" s="118"/>
      <c r="T17964" s="118"/>
      <c r="U17964" s="118"/>
      <c r="V17964" s="118"/>
      <c r="W17964" s="118"/>
      <c r="X17964" s="118"/>
      <c r="Y17964" s="118"/>
      <c r="Z17964" s="118"/>
      <c r="AA17964" s="118"/>
      <c r="AB17964" s="118"/>
    </row>
    <row r="17965" spans="1:28">
      <c r="A17965" s="113"/>
      <c r="B17965" s="113"/>
      <c r="C17965" s="114"/>
      <c r="D17965" s="115"/>
      <c r="E17965" s="115"/>
      <c r="F17965" s="116"/>
      <c r="G17965" s="116"/>
      <c r="H17965" s="116"/>
      <c r="I17965" s="116"/>
      <c r="J17965" s="117"/>
      <c r="K17965" s="117"/>
      <c r="L17965" s="114"/>
      <c r="M17965" s="114"/>
      <c r="N17965" s="114"/>
      <c r="O17965" s="114"/>
      <c r="P17965" s="118"/>
      <c r="Q17965" s="118"/>
      <c r="R17965" s="118"/>
      <c r="S17965" s="118"/>
      <c r="T17965" s="118"/>
      <c r="U17965" s="118"/>
      <c r="V17965" s="118"/>
      <c r="W17965" s="118"/>
      <c r="X17965" s="118"/>
      <c r="Y17965" s="118"/>
      <c r="Z17965" s="118"/>
      <c r="AA17965" s="118"/>
      <c r="AB17965" s="118"/>
    </row>
    <row r="17966" spans="1:28">
      <c r="A17966" s="113"/>
      <c r="B17966" s="113"/>
      <c r="C17966" s="114"/>
      <c r="D17966" s="115"/>
      <c r="E17966" s="115"/>
      <c r="F17966" s="116"/>
      <c r="G17966" s="116"/>
      <c r="H17966" s="116"/>
      <c r="I17966" s="116"/>
      <c r="J17966" s="117"/>
      <c r="K17966" s="117"/>
      <c r="L17966" s="114"/>
      <c r="M17966" s="114"/>
      <c r="N17966" s="114"/>
      <c r="O17966" s="114"/>
      <c r="P17966" s="118"/>
      <c r="Q17966" s="118"/>
      <c r="R17966" s="118"/>
      <c r="S17966" s="118"/>
      <c r="T17966" s="118"/>
      <c r="U17966" s="118"/>
      <c r="V17966" s="118"/>
      <c r="W17966" s="118"/>
      <c r="X17966" s="118"/>
      <c r="Y17966" s="118"/>
      <c r="Z17966" s="118"/>
      <c r="AA17966" s="118"/>
      <c r="AB17966" s="118"/>
    </row>
    <row r="17967" spans="1:28">
      <c r="A17967" s="113"/>
      <c r="B17967" s="113"/>
      <c r="C17967" s="114"/>
      <c r="D17967" s="115"/>
      <c r="E17967" s="115"/>
      <c r="F17967" s="116"/>
      <c r="G17967" s="116"/>
      <c r="H17967" s="116"/>
      <c r="I17967" s="116"/>
      <c r="J17967" s="117"/>
      <c r="K17967" s="117"/>
      <c r="L17967" s="114"/>
      <c r="M17967" s="114"/>
      <c r="N17967" s="114"/>
      <c r="O17967" s="114"/>
      <c r="P17967" s="118"/>
      <c r="Q17967" s="118"/>
      <c r="R17967" s="118"/>
      <c r="S17967" s="118"/>
      <c r="T17967" s="118"/>
      <c r="U17967" s="118"/>
      <c r="V17967" s="118"/>
      <c r="W17967" s="118"/>
      <c r="X17967" s="118"/>
      <c r="Y17967" s="118"/>
      <c r="Z17967" s="118"/>
      <c r="AA17967" s="118"/>
      <c r="AB17967" s="118"/>
    </row>
    <row r="17968" spans="1:28">
      <c r="A17968" s="113"/>
      <c r="B17968" s="113"/>
      <c r="C17968" s="114"/>
      <c r="D17968" s="115"/>
      <c r="E17968" s="115"/>
      <c r="F17968" s="116"/>
      <c r="G17968" s="116"/>
      <c r="H17968" s="116"/>
      <c r="I17968" s="116"/>
      <c r="J17968" s="117"/>
      <c r="K17968" s="117"/>
      <c r="L17968" s="114"/>
      <c r="M17968" s="114"/>
      <c r="N17968" s="114"/>
      <c r="O17968" s="114"/>
      <c r="P17968" s="118"/>
      <c r="Q17968" s="118"/>
      <c r="R17968" s="118"/>
      <c r="S17968" s="118"/>
      <c r="T17968" s="118"/>
      <c r="U17968" s="118"/>
      <c r="V17968" s="118"/>
      <c r="W17968" s="118"/>
      <c r="X17968" s="118"/>
      <c r="Y17968" s="118"/>
      <c r="Z17968" s="118"/>
      <c r="AA17968" s="118"/>
      <c r="AB17968" s="118"/>
    </row>
    <row r="17969" spans="1:28">
      <c r="A17969" s="113"/>
      <c r="B17969" s="113"/>
      <c r="C17969" s="114"/>
      <c r="D17969" s="115"/>
      <c r="E17969" s="115"/>
      <c r="F17969" s="116"/>
      <c r="G17969" s="116"/>
      <c r="H17969" s="116"/>
      <c r="I17969" s="116"/>
      <c r="J17969" s="117"/>
      <c r="K17969" s="117"/>
      <c r="L17969" s="114"/>
      <c r="M17969" s="114"/>
      <c r="N17969" s="114"/>
      <c r="O17969" s="114"/>
      <c r="P17969" s="118"/>
      <c r="Q17969" s="118"/>
      <c r="R17969" s="118"/>
      <c r="S17969" s="118"/>
      <c r="T17969" s="118"/>
      <c r="U17969" s="118"/>
      <c r="V17969" s="118"/>
      <c r="W17969" s="118"/>
      <c r="X17969" s="118"/>
      <c r="Y17969" s="118"/>
      <c r="Z17969" s="118"/>
      <c r="AA17969" s="118"/>
      <c r="AB17969" s="118"/>
    </row>
    <row r="17970" spans="1:28">
      <c r="A17970" s="113"/>
      <c r="B17970" s="113"/>
      <c r="C17970" s="114"/>
      <c r="D17970" s="115"/>
      <c r="E17970" s="115"/>
      <c r="F17970" s="116"/>
      <c r="G17970" s="116"/>
      <c r="H17970" s="116"/>
      <c r="I17970" s="116"/>
      <c r="J17970" s="117"/>
      <c r="K17970" s="117"/>
      <c r="L17970" s="114"/>
      <c r="M17970" s="114"/>
      <c r="N17970" s="114"/>
      <c r="O17970" s="114"/>
      <c r="P17970" s="118"/>
      <c r="Q17970" s="118"/>
      <c r="R17970" s="118"/>
      <c r="S17970" s="118"/>
      <c r="T17970" s="118"/>
      <c r="U17970" s="118"/>
      <c r="V17970" s="118"/>
      <c r="W17970" s="118"/>
      <c r="X17970" s="118"/>
      <c r="Y17970" s="118"/>
      <c r="Z17970" s="118"/>
      <c r="AA17970" s="118"/>
      <c r="AB17970" s="118"/>
    </row>
    <row r="17971" spans="1:28">
      <c r="A17971" s="113"/>
      <c r="B17971" s="113"/>
      <c r="C17971" s="114"/>
      <c r="D17971" s="115"/>
      <c r="E17971" s="115"/>
      <c r="F17971" s="116"/>
      <c r="G17971" s="116"/>
      <c r="H17971" s="116"/>
      <c r="I17971" s="116"/>
      <c r="J17971" s="117"/>
      <c r="K17971" s="117"/>
      <c r="L17971" s="114"/>
      <c r="M17971" s="114"/>
      <c r="N17971" s="114"/>
      <c r="O17971" s="114"/>
      <c r="P17971" s="118"/>
      <c r="Q17971" s="118"/>
      <c r="R17971" s="118"/>
      <c r="S17971" s="118"/>
      <c r="T17971" s="118"/>
      <c r="U17971" s="118"/>
      <c r="V17971" s="118"/>
      <c r="W17971" s="118"/>
      <c r="X17971" s="118"/>
      <c r="Y17971" s="118"/>
      <c r="Z17971" s="118"/>
      <c r="AA17971" s="118"/>
      <c r="AB17971" s="118"/>
    </row>
    <row r="17972" spans="1:28">
      <c r="A17972" s="113"/>
      <c r="B17972" s="113"/>
      <c r="C17972" s="114"/>
      <c r="D17972" s="115"/>
      <c r="E17972" s="115"/>
      <c r="F17972" s="116"/>
      <c r="G17972" s="116"/>
      <c r="H17972" s="116"/>
      <c r="I17972" s="116"/>
      <c r="J17972" s="117"/>
      <c r="K17972" s="117"/>
      <c r="L17972" s="114"/>
      <c r="M17972" s="114"/>
      <c r="N17972" s="114"/>
      <c r="O17972" s="114"/>
      <c r="P17972" s="118"/>
      <c r="Q17972" s="118"/>
      <c r="R17972" s="118"/>
      <c r="S17972" s="118"/>
      <c r="T17972" s="118"/>
      <c r="U17972" s="118"/>
      <c r="V17972" s="118"/>
      <c r="W17972" s="118"/>
      <c r="X17972" s="118"/>
      <c r="Y17972" s="118"/>
      <c r="Z17972" s="118"/>
      <c r="AA17972" s="118"/>
      <c r="AB17972" s="118"/>
    </row>
    <row r="17973" spans="1:28">
      <c r="A17973" s="113"/>
      <c r="B17973" s="113"/>
      <c r="C17973" s="114"/>
      <c r="D17973" s="115"/>
      <c r="E17973" s="115"/>
      <c r="F17973" s="116"/>
      <c r="G17973" s="116"/>
      <c r="H17973" s="116"/>
      <c r="I17973" s="116"/>
      <c r="J17973" s="117"/>
      <c r="K17973" s="117"/>
      <c r="L17973" s="114"/>
      <c r="M17973" s="114"/>
      <c r="N17973" s="114"/>
      <c r="O17973" s="114"/>
      <c r="P17973" s="118"/>
      <c r="Q17973" s="118"/>
      <c r="R17973" s="118"/>
      <c r="S17973" s="118"/>
      <c r="T17973" s="118"/>
      <c r="U17973" s="118"/>
      <c r="V17973" s="118"/>
      <c r="W17973" s="118"/>
      <c r="X17973" s="118"/>
      <c r="Y17973" s="118"/>
      <c r="Z17973" s="118"/>
      <c r="AA17973" s="118"/>
      <c r="AB17973" s="118"/>
    </row>
    <row r="17974" spans="1:28">
      <c r="A17974" s="113"/>
      <c r="B17974" s="113"/>
      <c r="C17974" s="114"/>
      <c r="D17974" s="115"/>
      <c r="E17974" s="115"/>
      <c r="F17974" s="116"/>
      <c r="G17974" s="116"/>
      <c r="H17974" s="116"/>
      <c r="I17974" s="116"/>
      <c r="J17974" s="117"/>
      <c r="K17974" s="117"/>
      <c r="L17974" s="114"/>
      <c r="M17974" s="114"/>
      <c r="N17974" s="114"/>
      <c r="O17974" s="114"/>
      <c r="P17974" s="118"/>
      <c r="Q17974" s="118"/>
      <c r="R17974" s="118"/>
      <c r="S17974" s="118"/>
      <c r="T17974" s="118"/>
      <c r="U17974" s="118"/>
      <c r="V17974" s="118"/>
      <c r="W17974" s="118"/>
      <c r="X17974" s="118"/>
      <c r="Y17974" s="118"/>
      <c r="Z17974" s="118"/>
      <c r="AA17974" s="118"/>
      <c r="AB17974" s="118"/>
    </row>
    <row r="17975" spans="1:28">
      <c r="A17975" s="113"/>
      <c r="B17975" s="113"/>
      <c r="C17975" s="114"/>
      <c r="D17975" s="115"/>
      <c r="E17975" s="115"/>
      <c r="F17975" s="116"/>
      <c r="G17975" s="116"/>
      <c r="H17975" s="116"/>
      <c r="I17975" s="116"/>
      <c r="J17975" s="117"/>
      <c r="K17975" s="117"/>
      <c r="L17975" s="114"/>
      <c r="M17975" s="114"/>
      <c r="N17975" s="114"/>
      <c r="O17975" s="114"/>
      <c r="P17975" s="118"/>
      <c r="Q17975" s="118"/>
      <c r="R17975" s="118"/>
      <c r="S17975" s="118"/>
      <c r="T17975" s="118"/>
      <c r="U17975" s="118"/>
      <c r="V17975" s="118"/>
      <c r="W17975" s="118"/>
      <c r="X17975" s="118"/>
      <c r="Y17975" s="118"/>
      <c r="Z17975" s="118"/>
      <c r="AA17975" s="118"/>
      <c r="AB17975" s="118"/>
    </row>
    <row r="17976" spans="1:28">
      <c r="A17976" s="113"/>
      <c r="B17976" s="113"/>
      <c r="C17976" s="114"/>
      <c r="D17976" s="115"/>
      <c r="E17976" s="115"/>
      <c r="F17976" s="116"/>
      <c r="G17976" s="116"/>
      <c r="H17976" s="116"/>
      <c r="I17976" s="116"/>
      <c r="J17976" s="117"/>
      <c r="K17976" s="117"/>
      <c r="L17976" s="114"/>
      <c r="M17976" s="114"/>
      <c r="N17976" s="114"/>
      <c r="O17976" s="114"/>
      <c r="P17976" s="118"/>
      <c r="Q17976" s="118"/>
      <c r="R17976" s="118"/>
      <c r="S17976" s="118"/>
      <c r="T17976" s="118"/>
      <c r="U17976" s="118"/>
      <c r="V17976" s="118"/>
      <c r="W17976" s="118"/>
      <c r="X17976" s="118"/>
      <c r="Y17976" s="118"/>
      <c r="Z17976" s="118"/>
      <c r="AA17976" s="118"/>
      <c r="AB17976" s="118"/>
    </row>
    <row r="17977" spans="1:28">
      <c r="A17977" s="113"/>
      <c r="B17977" s="113"/>
      <c r="C17977" s="114"/>
      <c r="D17977" s="115"/>
      <c r="E17977" s="115"/>
      <c r="F17977" s="116"/>
      <c r="G17977" s="116"/>
      <c r="H17977" s="116"/>
      <c r="I17977" s="116"/>
      <c r="J17977" s="117"/>
      <c r="K17977" s="117"/>
      <c r="L17977" s="114"/>
      <c r="M17977" s="114"/>
      <c r="N17977" s="114"/>
      <c r="O17977" s="114"/>
      <c r="P17977" s="118"/>
      <c r="Q17977" s="118"/>
      <c r="R17977" s="118"/>
      <c r="S17977" s="118"/>
      <c r="T17977" s="118"/>
      <c r="U17977" s="118"/>
      <c r="V17977" s="118"/>
      <c r="W17977" s="118"/>
      <c r="X17977" s="118"/>
      <c r="Y17977" s="118"/>
      <c r="Z17977" s="118"/>
      <c r="AA17977" s="118"/>
      <c r="AB17977" s="118"/>
    </row>
    <row r="17978" spans="1:28">
      <c r="A17978" s="113"/>
      <c r="B17978" s="113"/>
      <c r="C17978" s="114"/>
      <c r="D17978" s="115"/>
      <c r="E17978" s="115"/>
      <c r="F17978" s="116"/>
      <c r="G17978" s="116"/>
      <c r="H17978" s="116"/>
      <c r="I17978" s="116"/>
      <c r="J17978" s="117"/>
      <c r="K17978" s="117"/>
      <c r="L17978" s="114"/>
      <c r="M17978" s="114"/>
      <c r="N17978" s="114"/>
      <c r="O17978" s="114"/>
      <c r="P17978" s="118"/>
      <c r="Q17978" s="118"/>
      <c r="R17978" s="118"/>
      <c r="S17978" s="118"/>
      <c r="T17978" s="118"/>
      <c r="U17978" s="118"/>
      <c r="V17978" s="118"/>
      <c r="W17978" s="118"/>
      <c r="X17978" s="118"/>
      <c r="Y17978" s="118"/>
      <c r="Z17978" s="118"/>
      <c r="AA17978" s="118"/>
      <c r="AB17978" s="118"/>
    </row>
    <row r="17979" spans="1:28">
      <c r="A17979" s="113"/>
      <c r="B17979" s="113"/>
      <c r="C17979" s="114"/>
      <c r="D17979" s="115"/>
      <c r="E17979" s="115"/>
      <c r="F17979" s="116"/>
      <c r="G17979" s="116"/>
      <c r="H17979" s="116"/>
      <c r="I17979" s="116"/>
      <c r="J17979" s="117"/>
      <c r="K17979" s="117"/>
      <c r="L17979" s="114"/>
      <c r="M17979" s="114"/>
      <c r="N17979" s="114"/>
      <c r="O17979" s="114"/>
      <c r="P17979" s="118"/>
      <c r="Q17979" s="118"/>
      <c r="R17979" s="118"/>
      <c r="S17979" s="118"/>
      <c r="T17979" s="118"/>
      <c r="U17979" s="118"/>
      <c r="V17979" s="118"/>
      <c r="W17979" s="118"/>
      <c r="X17979" s="118"/>
      <c r="Y17979" s="118"/>
      <c r="Z17979" s="118"/>
      <c r="AA17979" s="118"/>
      <c r="AB17979" s="118"/>
    </row>
    <row r="17980" spans="1:28">
      <c r="A17980" s="113"/>
      <c r="B17980" s="113"/>
      <c r="C17980" s="114"/>
      <c r="D17980" s="115"/>
      <c r="E17980" s="115"/>
      <c r="F17980" s="116"/>
      <c r="G17980" s="116"/>
      <c r="H17980" s="116"/>
      <c r="I17980" s="116"/>
      <c r="J17980" s="117"/>
      <c r="K17980" s="117"/>
      <c r="L17980" s="114"/>
      <c r="M17980" s="114"/>
      <c r="N17980" s="114"/>
      <c r="O17980" s="114"/>
      <c r="P17980" s="118"/>
      <c r="Q17980" s="118"/>
      <c r="R17980" s="118"/>
      <c r="S17980" s="118"/>
      <c r="T17980" s="118"/>
      <c r="U17980" s="118"/>
      <c r="V17980" s="118"/>
      <c r="W17980" s="118"/>
      <c r="X17980" s="118"/>
      <c r="Y17980" s="118"/>
      <c r="Z17980" s="118"/>
      <c r="AA17980" s="118"/>
      <c r="AB17980" s="118"/>
    </row>
    <row r="17981" spans="1:28">
      <c r="A17981" s="113"/>
      <c r="B17981" s="113"/>
      <c r="C17981" s="114"/>
      <c r="D17981" s="115"/>
      <c r="E17981" s="115"/>
      <c r="F17981" s="116"/>
      <c r="G17981" s="116"/>
      <c r="H17981" s="116"/>
      <c r="I17981" s="116"/>
      <c r="J17981" s="117"/>
      <c r="K17981" s="117"/>
      <c r="L17981" s="114"/>
      <c r="M17981" s="114"/>
      <c r="N17981" s="114"/>
      <c r="O17981" s="114"/>
      <c r="P17981" s="118"/>
      <c r="Q17981" s="118"/>
      <c r="R17981" s="118"/>
      <c r="S17981" s="118"/>
      <c r="T17981" s="118"/>
      <c r="U17981" s="118"/>
      <c r="V17981" s="118"/>
      <c r="W17981" s="118"/>
      <c r="X17981" s="118"/>
      <c r="Y17981" s="118"/>
      <c r="Z17981" s="118"/>
      <c r="AA17981" s="118"/>
      <c r="AB17981" s="118"/>
    </row>
    <row r="17982" spans="1:28">
      <c r="A17982" s="113"/>
      <c r="B17982" s="113"/>
      <c r="C17982" s="114"/>
      <c r="D17982" s="115"/>
      <c r="E17982" s="115"/>
      <c r="F17982" s="116"/>
      <c r="G17982" s="116"/>
      <c r="H17982" s="116"/>
      <c r="I17982" s="116"/>
      <c r="J17982" s="117"/>
      <c r="K17982" s="117"/>
      <c r="L17982" s="114"/>
      <c r="M17982" s="114"/>
      <c r="N17982" s="114"/>
      <c r="O17982" s="114"/>
      <c r="P17982" s="118"/>
      <c r="Q17982" s="118"/>
      <c r="R17982" s="118"/>
      <c r="S17982" s="118"/>
      <c r="T17982" s="118"/>
      <c r="U17982" s="118"/>
      <c r="V17982" s="118"/>
      <c r="W17982" s="118"/>
      <c r="X17982" s="118"/>
      <c r="Y17982" s="118"/>
      <c r="Z17982" s="118"/>
      <c r="AA17982" s="118"/>
      <c r="AB17982" s="118"/>
    </row>
    <row r="17983" spans="1:28">
      <c r="A17983" s="113"/>
      <c r="B17983" s="113"/>
      <c r="C17983" s="114"/>
      <c r="D17983" s="115"/>
      <c r="E17983" s="115"/>
      <c r="F17983" s="116"/>
      <c r="G17983" s="116"/>
      <c r="H17983" s="116"/>
      <c r="I17983" s="116"/>
      <c r="J17983" s="117"/>
      <c r="K17983" s="117"/>
      <c r="L17983" s="114"/>
      <c r="M17983" s="114"/>
      <c r="N17983" s="114"/>
      <c r="O17983" s="114"/>
      <c r="P17983" s="118"/>
      <c r="Q17983" s="118"/>
      <c r="R17983" s="118"/>
      <c r="S17983" s="118"/>
      <c r="T17983" s="118"/>
      <c r="U17983" s="118"/>
      <c r="V17983" s="118"/>
      <c r="W17983" s="118"/>
      <c r="X17983" s="118"/>
      <c r="Y17983" s="118"/>
      <c r="Z17983" s="118"/>
      <c r="AA17983" s="118"/>
      <c r="AB17983" s="118"/>
    </row>
    <row r="17984" spans="1:28">
      <c r="A17984" s="113"/>
      <c r="B17984" s="113"/>
      <c r="C17984" s="114"/>
      <c r="D17984" s="115"/>
      <c r="E17984" s="115"/>
      <c r="F17984" s="116"/>
      <c r="G17984" s="116"/>
      <c r="H17984" s="116"/>
      <c r="I17984" s="116"/>
      <c r="J17984" s="117"/>
      <c r="K17984" s="117"/>
      <c r="L17984" s="114"/>
      <c r="M17984" s="114"/>
      <c r="N17984" s="114"/>
      <c r="O17984" s="114"/>
      <c r="P17984" s="118"/>
      <c r="Q17984" s="118"/>
      <c r="R17984" s="118"/>
      <c r="S17984" s="118"/>
      <c r="T17984" s="118"/>
      <c r="U17984" s="118"/>
      <c r="V17984" s="118"/>
      <c r="W17984" s="118"/>
      <c r="X17984" s="118"/>
      <c r="Y17984" s="118"/>
      <c r="Z17984" s="118"/>
      <c r="AA17984" s="118"/>
      <c r="AB17984" s="118"/>
    </row>
    <row r="17985" spans="1:28">
      <c r="A17985" s="113"/>
      <c r="B17985" s="113"/>
      <c r="C17985" s="114"/>
      <c r="D17985" s="115"/>
      <c r="E17985" s="115"/>
      <c r="F17985" s="116"/>
      <c r="G17985" s="116"/>
      <c r="H17985" s="116"/>
      <c r="I17985" s="116"/>
      <c r="J17985" s="117"/>
      <c r="K17985" s="117"/>
      <c r="L17985" s="114"/>
      <c r="M17985" s="114"/>
      <c r="N17985" s="114"/>
      <c r="O17985" s="114"/>
      <c r="P17985" s="118"/>
      <c r="Q17985" s="118"/>
      <c r="R17985" s="118"/>
      <c r="S17985" s="118"/>
      <c r="T17985" s="118"/>
      <c r="U17985" s="118"/>
      <c r="V17985" s="118"/>
      <c r="W17985" s="118"/>
      <c r="X17985" s="118"/>
      <c r="Y17985" s="118"/>
      <c r="Z17985" s="118"/>
      <c r="AA17985" s="118"/>
      <c r="AB17985" s="118"/>
    </row>
    <row r="17986" spans="1:28">
      <c r="A17986" s="113"/>
      <c r="B17986" s="113"/>
      <c r="C17986" s="114"/>
      <c r="D17986" s="115"/>
      <c r="E17986" s="115"/>
      <c r="F17986" s="116"/>
      <c r="G17986" s="116"/>
      <c r="H17986" s="116"/>
      <c r="I17986" s="116"/>
      <c r="J17986" s="117"/>
      <c r="K17986" s="117"/>
      <c r="L17986" s="114"/>
      <c r="M17986" s="114"/>
      <c r="N17986" s="114"/>
      <c r="O17986" s="114"/>
      <c r="P17986" s="118"/>
      <c r="Q17986" s="118"/>
      <c r="R17986" s="118"/>
      <c r="S17986" s="118"/>
      <c r="T17986" s="118"/>
      <c r="U17986" s="118"/>
      <c r="V17986" s="118"/>
      <c r="W17986" s="118"/>
      <c r="X17986" s="118"/>
      <c r="Y17986" s="118"/>
      <c r="Z17986" s="118"/>
      <c r="AA17986" s="118"/>
      <c r="AB17986" s="118"/>
    </row>
    <row r="17987" spans="1:28">
      <c r="A17987" s="113"/>
      <c r="B17987" s="113"/>
      <c r="C17987" s="114"/>
      <c r="D17987" s="115"/>
      <c r="E17987" s="115"/>
      <c r="F17987" s="116"/>
      <c r="G17987" s="116"/>
      <c r="H17987" s="116"/>
      <c r="I17987" s="116"/>
      <c r="J17987" s="117"/>
      <c r="K17987" s="117"/>
      <c r="L17987" s="114"/>
      <c r="M17987" s="114"/>
      <c r="N17987" s="114"/>
      <c r="O17987" s="114"/>
      <c r="P17987" s="118"/>
      <c r="Q17987" s="118"/>
      <c r="R17987" s="118"/>
      <c r="S17987" s="118"/>
      <c r="T17987" s="118"/>
      <c r="U17987" s="118"/>
      <c r="V17987" s="118"/>
      <c r="W17987" s="118"/>
      <c r="X17987" s="118"/>
      <c r="Y17987" s="118"/>
      <c r="Z17987" s="118"/>
      <c r="AA17987" s="118"/>
      <c r="AB17987" s="118"/>
    </row>
    <row r="17988" spans="1:28">
      <c r="A17988" s="113"/>
      <c r="B17988" s="113"/>
      <c r="C17988" s="114"/>
      <c r="D17988" s="115"/>
      <c r="E17988" s="115"/>
      <c r="F17988" s="116"/>
      <c r="G17988" s="116"/>
      <c r="H17988" s="116"/>
      <c r="I17988" s="116"/>
      <c r="J17988" s="117"/>
      <c r="K17988" s="117"/>
      <c r="L17988" s="114"/>
      <c r="M17988" s="114"/>
      <c r="N17988" s="114"/>
      <c r="O17988" s="114"/>
      <c r="P17988" s="118"/>
      <c r="Q17988" s="118"/>
      <c r="R17988" s="118"/>
      <c r="S17988" s="118"/>
      <c r="T17988" s="118"/>
      <c r="U17988" s="118"/>
      <c r="V17988" s="118"/>
      <c r="W17988" s="118"/>
      <c r="X17988" s="118"/>
      <c r="Y17988" s="118"/>
      <c r="Z17988" s="118"/>
      <c r="AA17988" s="118"/>
      <c r="AB17988" s="118"/>
    </row>
    <row r="17989" spans="1:28">
      <c r="A17989" s="113"/>
      <c r="B17989" s="113"/>
      <c r="C17989" s="114"/>
      <c r="D17989" s="115"/>
      <c r="E17989" s="115"/>
      <c r="F17989" s="116"/>
      <c r="G17989" s="116"/>
      <c r="H17989" s="116"/>
      <c r="I17989" s="116"/>
      <c r="J17989" s="117"/>
      <c r="K17989" s="117"/>
      <c r="L17989" s="114"/>
      <c r="M17989" s="114"/>
      <c r="N17989" s="114"/>
      <c r="O17989" s="114"/>
      <c r="P17989" s="118"/>
      <c r="Q17989" s="118"/>
      <c r="R17989" s="118"/>
      <c r="S17989" s="118"/>
      <c r="T17989" s="118"/>
      <c r="U17989" s="118"/>
      <c r="V17989" s="118"/>
      <c r="W17989" s="118"/>
      <c r="X17989" s="118"/>
      <c r="Y17989" s="118"/>
      <c r="Z17989" s="118"/>
      <c r="AA17989" s="118"/>
      <c r="AB17989" s="118"/>
    </row>
    <row r="17990" spans="1:28">
      <c r="A17990" s="113"/>
      <c r="B17990" s="113"/>
      <c r="C17990" s="114"/>
      <c r="D17990" s="115"/>
      <c r="E17990" s="115"/>
      <c r="F17990" s="116"/>
      <c r="G17990" s="116"/>
      <c r="H17990" s="116"/>
      <c r="I17990" s="116"/>
      <c r="J17990" s="117"/>
      <c r="K17990" s="117"/>
      <c r="L17990" s="114"/>
      <c r="M17990" s="114"/>
      <c r="N17990" s="114"/>
      <c r="O17990" s="114"/>
      <c r="P17990" s="118"/>
      <c r="Q17990" s="118"/>
      <c r="R17990" s="118"/>
      <c r="S17990" s="118"/>
      <c r="T17990" s="118"/>
      <c r="U17990" s="118"/>
      <c r="V17990" s="118"/>
      <c r="W17990" s="118"/>
      <c r="X17990" s="118"/>
      <c r="Y17990" s="118"/>
      <c r="Z17990" s="118"/>
      <c r="AA17990" s="118"/>
      <c r="AB17990" s="118"/>
    </row>
    <row r="17991" spans="1:28">
      <c r="A17991" s="113"/>
      <c r="B17991" s="113"/>
      <c r="C17991" s="114"/>
      <c r="D17991" s="115"/>
      <c r="E17991" s="115"/>
      <c r="F17991" s="116"/>
      <c r="G17991" s="116"/>
      <c r="H17991" s="116"/>
      <c r="I17991" s="116"/>
      <c r="J17991" s="117"/>
      <c r="K17991" s="117"/>
      <c r="L17991" s="114"/>
      <c r="M17991" s="114"/>
      <c r="N17991" s="114"/>
      <c r="O17991" s="114"/>
      <c r="P17991" s="118"/>
      <c r="Q17991" s="118"/>
      <c r="R17991" s="118"/>
      <c r="S17991" s="118"/>
      <c r="T17991" s="118"/>
      <c r="U17991" s="118"/>
      <c r="V17991" s="118"/>
      <c r="W17991" s="118"/>
      <c r="X17991" s="118"/>
      <c r="Y17991" s="118"/>
      <c r="Z17991" s="118"/>
      <c r="AA17991" s="118"/>
      <c r="AB17991" s="118"/>
    </row>
    <row r="17992" spans="1:28">
      <c r="A17992" s="113"/>
      <c r="B17992" s="113"/>
      <c r="C17992" s="114"/>
      <c r="D17992" s="115"/>
      <c r="E17992" s="115"/>
      <c r="F17992" s="116"/>
      <c r="G17992" s="116"/>
      <c r="H17992" s="116"/>
      <c r="I17992" s="116"/>
      <c r="J17992" s="117"/>
      <c r="K17992" s="117"/>
      <c r="L17992" s="114"/>
      <c r="M17992" s="114"/>
      <c r="N17992" s="114"/>
      <c r="O17992" s="114"/>
      <c r="P17992" s="118"/>
      <c r="Q17992" s="118"/>
      <c r="R17992" s="118"/>
      <c r="S17992" s="118"/>
      <c r="T17992" s="118"/>
      <c r="U17992" s="118"/>
      <c r="V17992" s="118"/>
      <c r="W17992" s="118"/>
      <c r="X17992" s="118"/>
      <c r="Y17992" s="118"/>
      <c r="Z17992" s="118"/>
      <c r="AA17992" s="118"/>
      <c r="AB17992" s="118"/>
    </row>
    <row r="17993" spans="1:28">
      <c r="A17993" s="113"/>
      <c r="B17993" s="113"/>
      <c r="C17993" s="114"/>
      <c r="D17993" s="115"/>
      <c r="E17993" s="115"/>
      <c r="F17993" s="116"/>
      <c r="G17993" s="116"/>
      <c r="H17993" s="116"/>
      <c r="I17993" s="116"/>
      <c r="J17993" s="117"/>
      <c r="K17993" s="117"/>
      <c r="L17993" s="114"/>
      <c r="M17993" s="114"/>
      <c r="N17993" s="114"/>
      <c r="O17993" s="114"/>
      <c r="P17993" s="118"/>
      <c r="Q17993" s="118"/>
      <c r="R17993" s="118"/>
      <c r="S17993" s="118"/>
      <c r="T17993" s="118"/>
      <c r="U17993" s="118"/>
      <c r="V17993" s="118"/>
      <c r="W17993" s="118"/>
      <c r="X17993" s="118"/>
      <c r="Y17993" s="118"/>
      <c r="Z17993" s="118"/>
      <c r="AA17993" s="118"/>
      <c r="AB17993" s="118"/>
    </row>
    <row r="17994" spans="1:28">
      <c r="A17994" s="113"/>
      <c r="B17994" s="113"/>
      <c r="C17994" s="114"/>
      <c r="D17994" s="115"/>
      <c r="E17994" s="115"/>
      <c r="F17994" s="116"/>
      <c r="G17994" s="116"/>
      <c r="H17994" s="116"/>
      <c r="I17994" s="116"/>
      <c r="J17994" s="117"/>
      <c r="K17994" s="117"/>
      <c r="L17994" s="114"/>
      <c r="M17994" s="114"/>
      <c r="N17994" s="114"/>
      <c r="O17994" s="114"/>
      <c r="P17994" s="118"/>
      <c r="Q17994" s="118"/>
      <c r="R17994" s="118"/>
      <c r="S17994" s="118"/>
      <c r="T17994" s="118"/>
      <c r="U17994" s="118"/>
      <c r="V17994" s="118"/>
      <c r="W17994" s="118"/>
      <c r="X17994" s="118"/>
      <c r="Y17994" s="118"/>
      <c r="Z17994" s="118"/>
      <c r="AA17994" s="118"/>
      <c r="AB17994" s="118"/>
    </row>
    <row r="17995" spans="1:28">
      <c r="A17995" s="113"/>
      <c r="B17995" s="113"/>
      <c r="C17995" s="114"/>
      <c r="D17995" s="115"/>
      <c r="E17995" s="115"/>
      <c r="F17995" s="116"/>
      <c r="G17995" s="116"/>
      <c r="H17995" s="116"/>
      <c r="I17995" s="116"/>
      <c r="J17995" s="117"/>
      <c r="K17995" s="117"/>
      <c r="L17995" s="114"/>
      <c r="M17995" s="114"/>
      <c r="N17995" s="114"/>
      <c r="O17995" s="114"/>
      <c r="P17995" s="118"/>
      <c r="Q17995" s="118"/>
      <c r="R17995" s="118"/>
      <c r="S17995" s="118"/>
      <c r="T17995" s="118"/>
      <c r="U17995" s="118"/>
      <c r="V17995" s="118"/>
      <c r="W17995" s="118"/>
      <c r="X17995" s="118"/>
      <c r="Y17995" s="118"/>
      <c r="Z17995" s="118"/>
      <c r="AA17995" s="118"/>
      <c r="AB17995" s="118"/>
    </row>
    <row r="17996" spans="1:28">
      <c r="A17996" s="113"/>
      <c r="B17996" s="113"/>
      <c r="C17996" s="114"/>
      <c r="D17996" s="115"/>
      <c r="E17996" s="115"/>
      <c r="F17996" s="116"/>
      <c r="G17996" s="116"/>
      <c r="H17996" s="116"/>
      <c r="I17996" s="116"/>
      <c r="J17996" s="117"/>
      <c r="K17996" s="117"/>
      <c r="L17996" s="114"/>
      <c r="M17996" s="114"/>
      <c r="N17996" s="114"/>
      <c r="O17996" s="114"/>
      <c r="P17996" s="118"/>
      <c r="Q17996" s="118"/>
      <c r="R17996" s="118"/>
      <c r="S17996" s="118"/>
      <c r="T17996" s="118"/>
      <c r="U17996" s="118"/>
      <c r="V17996" s="118"/>
      <c r="W17996" s="118"/>
      <c r="X17996" s="118"/>
      <c r="Y17996" s="118"/>
      <c r="Z17996" s="118"/>
      <c r="AA17996" s="118"/>
      <c r="AB17996" s="118"/>
    </row>
    <row r="17997" spans="1:28">
      <c r="A17997" s="113"/>
      <c r="B17997" s="113"/>
      <c r="C17997" s="114"/>
      <c r="D17997" s="115"/>
      <c r="E17997" s="115"/>
      <c r="F17997" s="116"/>
      <c r="G17997" s="116"/>
      <c r="H17997" s="116"/>
      <c r="I17997" s="116"/>
      <c r="J17997" s="117"/>
      <c r="K17997" s="117"/>
      <c r="L17997" s="114"/>
      <c r="M17997" s="114"/>
      <c r="N17997" s="114"/>
      <c r="O17997" s="114"/>
      <c r="P17997" s="118"/>
      <c r="Q17997" s="118"/>
      <c r="R17997" s="118"/>
      <c r="S17997" s="118"/>
      <c r="T17997" s="118"/>
      <c r="U17997" s="118"/>
      <c r="V17997" s="118"/>
      <c r="W17997" s="118"/>
      <c r="X17997" s="118"/>
      <c r="Y17997" s="118"/>
      <c r="Z17997" s="118"/>
      <c r="AA17997" s="118"/>
      <c r="AB17997" s="118"/>
    </row>
    <row r="17998" spans="1:28">
      <c r="A17998" s="113"/>
      <c r="B17998" s="113"/>
      <c r="C17998" s="114"/>
      <c r="D17998" s="115"/>
      <c r="E17998" s="115"/>
      <c r="F17998" s="116"/>
      <c r="G17998" s="116"/>
      <c r="H17998" s="116"/>
      <c r="I17998" s="116"/>
      <c r="J17998" s="117"/>
      <c r="K17998" s="117"/>
      <c r="L17998" s="114"/>
      <c r="M17998" s="114"/>
      <c r="N17998" s="114"/>
      <c r="O17998" s="114"/>
      <c r="P17998" s="118"/>
      <c r="Q17998" s="118"/>
      <c r="R17998" s="118"/>
      <c r="S17998" s="118"/>
      <c r="T17998" s="118"/>
      <c r="U17998" s="118"/>
      <c r="V17998" s="118"/>
      <c r="W17998" s="118"/>
      <c r="X17998" s="118"/>
      <c r="Y17998" s="118"/>
      <c r="Z17998" s="118"/>
      <c r="AA17998" s="118"/>
      <c r="AB17998" s="118"/>
    </row>
    <row r="17999" spans="1:28">
      <c r="A17999" s="113"/>
      <c r="B17999" s="113"/>
      <c r="C17999" s="114"/>
      <c r="D17999" s="115"/>
      <c r="E17999" s="115"/>
      <c r="F17999" s="116"/>
      <c r="G17999" s="116"/>
      <c r="H17999" s="116"/>
      <c r="I17999" s="116"/>
      <c r="J17999" s="117"/>
      <c r="K17999" s="117"/>
      <c r="L17999" s="114"/>
      <c r="M17999" s="114"/>
      <c r="N17999" s="114"/>
      <c r="O17999" s="114"/>
      <c r="P17999" s="118"/>
      <c r="Q17999" s="118"/>
      <c r="R17999" s="118"/>
      <c r="S17999" s="118"/>
      <c r="T17999" s="118"/>
      <c r="U17999" s="118"/>
      <c r="V17999" s="118"/>
      <c r="W17999" s="118"/>
      <c r="X17999" s="118"/>
      <c r="Y17999" s="118"/>
      <c r="Z17999" s="118"/>
      <c r="AA17999" s="118"/>
      <c r="AB17999" s="118"/>
    </row>
    <row r="18000" spans="1:28">
      <c r="A18000" s="113"/>
      <c r="B18000" s="113"/>
      <c r="C18000" s="114"/>
      <c r="D18000" s="115"/>
      <c r="E18000" s="115"/>
      <c r="F18000" s="116"/>
      <c r="G18000" s="116"/>
      <c r="H18000" s="116"/>
      <c r="I18000" s="116"/>
      <c r="J18000" s="117"/>
      <c r="K18000" s="117"/>
      <c r="L18000" s="114"/>
      <c r="M18000" s="114"/>
      <c r="N18000" s="114"/>
      <c r="O18000" s="114"/>
      <c r="P18000" s="118"/>
      <c r="Q18000" s="118"/>
      <c r="R18000" s="118"/>
      <c r="S18000" s="118"/>
      <c r="T18000" s="118"/>
      <c r="U18000" s="118"/>
      <c r="V18000" s="118"/>
      <c r="W18000" s="118"/>
      <c r="X18000" s="118"/>
      <c r="Y18000" s="118"/>
      <c r="Z18000" s="118"/>
      <c r="AA18000" s="118"/>
      <c r="AB18000" s="118"/>
    </row>
    <row r="18001" spans="1:28">
      <c r="A18001" s="113"/>
      <c r="B18001" s="113"/>
      <c r="C18001" s="114"/>
      <c r="D18001" s="115"/>
      <c r="E18001" s="115"/>
      <c r="F18001" s="116"/>
      <c r="G18001" s="116"/>
      <c r="H18001" s="116"/>
      <c r="I18001" s="116"/>
      <c r="J18001" s="117"/>
      <c r="K18001" s="117"/>
      <c r="L18001" s="114"/>
      <c r="M18001" s="114"/>
      <c r="N18001" s="114"/>
      <c r="O18001" s="114"/>
      <c r="P18001" s="118"/>
      <c r="Q18001" s="118"/>
      <c r="R18001" s="118"/>
      <c r="S18001" s="118"/>
      <c r="T18001" s="118"/>
      <c r="U18001" s="118"/>
      <c r="V18001" s="118"/>
      <c r="W18001" s="118"/>
      <c r="X18001" s="118"/>
      <c r="Y18001" s="118"/>
      <c r="Z18001" s="118"/>
      <c r="AA18001" s="118"/>
      <c r="AB18001" s="118"/>
    </row>
    <row r="18002" spans="1:28">
      <c r="A18002" s="113"/>
      <c r="B18002" s="113"/>
      <c r="C18002" s="114"/>
      <c r="D18002" s="115"/>
      <c r="E18002" s="115"/>
      <c r="F18002" s="116"/>
      <c r="G18002" s="116"/>
      <c r="H18002" s="116"/>
      <c r="I18002" s="116"/>
      <c r="J18002" s="117"/>
      <c r="K18002" s="117"/>
      <c r="L18002" s="114"/>
      <c r="M18002" s="114"/>
      <c r="N18002" s="114"/>
      <c r="O18002" s="114"/>
      <c r="P18002" s="118"/>
      <c r="Q18002" s="118"/>
      <c r="R18002" s="118"/>
      <c r="S18002" s="118"/>
      <c r="T18002" s="118"/>
      <c r="U18002" s="118"/>
      <c r="V18002" s="118"/>
      <c r="W18002" s="118"/>
      <c r="X18002" s="118"/>
      <c r="Y18002" s="118"/>
      <c r="Z18002" s="118"/>
      <c r="AA18002" s="118"/>
      <c r="AB18002" s="118"/>
    </row>
    <row r="18003" spans="1:28">
      <c r="A18003" s="113"/>
      <c r="B18003" s="113"/>
      <c r="C18003" s="114"/>
      <c r="D18003" s="115"/>
      <c r="E18003" s="115"/>
      <c r="F18003" s="116"/>
      <c r="G18003" s="116"/>
      <c r="H18003" s="116"/>
      <c r="I18003" s="116"/>
      <c r="J18003" s="117"/>
      <c r="K18003" s="117"/>
      <c r="L18003" s="114"/>
      <c r="M18003" s="114"/>
      <c r="N18003" s="114"/>
      <c r="O18003" s="114"/>
      <c r="P18003" s="118"/>
      <c r="Q18003" s="118"/>
      <c r="R18003" s="118"/>
      <c r="S18003" s="118"/>
      <c r="T18003" s="118"/>
      <c r="U18003" s="118"/>
      <c r="V18003" s="118"/>
      <c r="W18003" s="118"/>
      <c r="X18003" s="118"/>
      <c r="Y18003" s="118"/>
      <c r="Z18003" s="118"/>
      <c r="AA18003" s="118"/>
      <c r="AB18003" s="118"/>
    </row>
    <row r="18004" spans="1:28">
      <c r="A18004" s="113"/>
      <c r="B18004" s="113"/>
      <c r="C18004" s="114"/>
      <c r="D18004" s="115"/>
      <c r="E18004" s="115"/>
      <c r="F18004" s="116"/>
      <c r="G18004" s="116"/>
      <c r="H18004" s="116"/>
      <c r="I18004" s="116"/>
      <c r="J18004" s="117"/>
      <c r="K18004" s="117"/>
      <c r="L18004" s="114"/>
      <c r="M18004" s="114"/>
      <c r="N18004" s="114"/>
      <c r="O18004" s="114"/>
      <c r="P18004" s="118"/>
      <c r="Q18004" s="118"/>
      <c r="R18004" s="118"/>
      <c r="S18004" s="118"/>
      <c r="T18004" s="118"/>
      <c r="U18004" s="118"/>
      <c r="V18004" s="118"/>
      <c r="W18004" s="118"/>
      <c r="X18004" s="118"/>
      <c r="Y18004" s="118"/>
      <c r="Z18004" s="118"/>
      <c r="AA18004" s="118"/>
      <c r="AB18004" s="118"/>
    </row>
    <row r="18005" spans="1:28">
      <c r="A18005" s="113"/>
      <c r="B18005" s="113"/>
      <c r="C18005" s="114"/>
      <c r="D18005" s="115"/>
      <c r="E18005" s="115"/>
      <c r="F18005" s="116"/>
      <c r="G18005" s="116"/>
      <c r="H18005" s="116"/>
      <c r="I18005" s="116"/>
      <c r="J18005" s="117"/>
      <c r="K18005" s="117"/>
      <c r="L18005" s="114"/>
      <c r="M18005" s="114"/>
      <c r="N18005" s="114"/>
      <c r="O18005" s="114"/>
      <c r="P18005" s="118"/>
      <c r="Q18005" s="118"/>
      <c r="R18005" s="118"/>
      <c r="S18005" s="118"/>
      <c r="T18005" s="118"/>
      <c r="U18005" s="118"/>
      <c r="V18005" s="118"/>
      <c r="W18005" s="118"/>
      <c r="X18005" s="118"/>
      <c r="Y18005" s="118"/>
      <c r="Z18005" s="118"/>
      <c r="AA18005" s="118"/>
      <c r="AB18005" s="118"/>
    </row>
    <row r="18006" spans="1:28">
      <c r="A18006" s="113"/>
      <c r="B18006" s="113"/>
      <c r="C18006" s="114"/>
      <c r="D18006" s="115"/>
      <c r="E18006" s="115"/>
      <c r="F18006" s="116"/>
      <c r="G18006" s="116"/>
      <c r="H18006" s="116"/>
      <c r="I18006" s="116"/>
      <c r="J18006" s="117"/>
      <c r="K18006" s="117"/>
      <c r="L18006" s="114"/>
      <c r="M18006" s="114"/>
      <c r="N18006" s="114"/>
      <c r="O18006" s="114"/>
      <c r="P18006" s="118"/>
      <c r="Q18006" s="118"/>
      <c r="R18006" s="118"/>
      <c r="S18006" s="118"/>
      <c r="T18006" s="118"/>
      <c r="U18006" s="118"/>
      <c r="V18006" s="118"/>
      <c r="W18006" s="118"/>
      <c r="X18006" s="118"/>
      <c r="Y18006" s="118"/>
      <c r="Z18006" s="118"/>
      <c r="AA18006" s="118"/>
      <c r="AB18006" s="118"/>
    </row>
    <row r="18007" spans="1:28">
      <c r="A18007" s="113"/>
      <c r="B18007" s="113"/>
      <c r="C18007" s="114"/>
      <c r="D18007" s="115"/>
      <c r="E18007" s="115"/>
      <c r="F18007" s="116"/>
      <c r="G18007" s="116"/>
      <c r="H18007" s="116"/>
      <c r="I18007" s="116"/>
      <c r="J18007" s="117"/>
      <c r="K18007" s="117"/>
      <c r="L18007" s="114"/>
      <c r="M18007" s="114"/>
      <c r="N18007" s="114"/>
      <c r="O18007" s="114"/>
      <c r="P18007" s="118"/>
      <c r="Q18007" s="118"/>
      <c r="R18007" s="118"/>
      <c r="S18007" s="118"/>
      <c r="T18007" s="118"/>
      <c r="U18007" s="118"/>
      <c r="V18007" s="118"/>
      <c r="W18007" s="118"/>
      <c r="X18007" s="118"/>
      <c r="Y18007" s="118"/>
      <c r="Z18007" s="118"/>
      <c r="AA18007" s="118"/>
      <c r="AB18007" s="118"/>
    </row>
    <row r="18008" spans="1:28">
      <c r="A18008" s="113"/>
      <c r="B18008" s="113"/>
      <c r="C18008" s="114"/>
      <c r="D18008" s="115"/>
      <c r="E18008" s="115"/>
      <c r="F18008" s="116"/>
      <c r="G18008" s="116"/>
      <c r="H18008" s="116"/>
      <c r="I18008" s="116"/>
      <c r="J18008" s="117"/>
      <c r="K18008" s="117"/>
      <c r="L18008" s="114"/>
      <c r="M18008" s="114"/>
      <c r="N18008" s="114"/>
      <c r="O18008" s="114"/>
      <c r="P18008" s="118"/>
      <c r="Q18008" s="118"/>
      <c r="R18008" s="118"/>
      <c r="S18008" s="118"/>
      <c r="T18008" s="118"/>
      <c r="U18008" s="118"/>
      <c r="V18008" s="118"/>
      <c r="W18008" s="118"/>
      <c r="X18008" s="118"/>
      <c r="Y18008" s="118"/>
      <c r="Z18008" s="118"/>
      <c r="AA18008" s="118"/>
      <c r="AB18008" s="118"/>
    </row>
    <row r="18009" spans="1:28">
      <c r="A18009" s="113"/>
      <c r="B18009" s="113"/>
      <c r="C18009" s="114"/>
      <c r="D18009" s="115"/>
      <c r="E18009" s="115"/>
      <c r="F18009" s="116"/>
      <c r="G18009" s="116"/>
      <c r="H18009" s="116"/>
      <c r="I18009" s="116"/>
      <c r="J18009" s="117"/>
      <c r="K18009" s="117"/>
      <c r="L18009" s="114"/>
      <c r="M18009" s="114"/>
      <c r="N18009" s="114"/>
      <c r="O18009" s="114"/>
      <c r="P18009" s="118"/>
      <c r="Q18009" s="118"/>
      <c r="R18009" s="118"/>
      <c r="S18009" s="118"/>
      <c r="T18009" s="118"/>
      <c r="U18009" s="118"/>
      <c r="V18009" s="118"/>
      <c r="W18009" s="118"/>
      <c r="X18009" s="118"/>
      <c r="Y18009" s="118"/>
      <c r="Z18009" s="118"/>
      <c r="AA18009" s="118"/>
      <c r="AB18009" s="118"/>
    </row>
    <row r="18010" spans="1:28">
      <c r="A18010" s="113"/>
      <c r="B18010" s="113"/>
      <c r="C18010" s="114"/>
      <c r="D18010" s="115"/>
      <c r="E18010" s="115"/>
      <c r="F18010" s="116"/>
      <c r="G18010" s="116"/>
      <c r="H18010" s="116"/>
      <c r="I18010" s="116"/>
      <c r="J18010" s="117"/>
      <c r="K18010" s="117"/>
      <c r="L18010" s="114"/>
      <c r="M18010" s="114"/>
      <c r="N18010" s="114"/>
      <c r="O18010" s="114"/>
      <c r="P18010" s="118"/>
      <c r="Q18010" s="118"/>
      <c r="R18010" s="118"/>
      <c r="S18010" s="118"/>
      <c r="T18010" s="118"/>
      <c r="U18010" s="118"/>
      <c r="V18010" s="118"/>
      <c r="W18010" s="118"/>
      <c r="X18010" s="118"/>
      <c r="Y18010" s="118"/>
      <c r="Z18010" s="118"/>
      <c r="AA18010" s="118"/>
      <c r="AB18010" s="118"/>
    </row>
    <row r="18011" spans="1:28">
      <c r="A18011" s="113"/>
      <c r="B18011" s="113"/>
      <c r="C18011" s="114"/>
      <c r="D18011" s="115"/>
      <c r="E18011" s="115"/>
      <c r="F18011" s="116"/>
      <c r="G18011" s="116"/>
      <c r="H18011" s="116"/>
      <c r="I18011" s="116"/>
      <c r="J18011" s="117"/>
      <c r="K18011" s="117"/>
      <c r="L18011" s="114"/>
      <c r="M18011" s="114"/>
      <c r="N18011" s="114"/>
      <c r="O18011" s="114"/>
      <c r="P18011" s="118"/>
      <c r="Q18011" s="118"/>
      <c r="R18011" s="118"/>
      <c r="S18011" s="118"/>
      <c r="T18011" s="118"/>
      <c r="U18011" s="118"/>
      <c r="V18011" s="118"/>
      <c r="W18011" s="118"/>
      <c r="X18011" s="118"/>
      <c r="Y18011" s="118"/>
      <c r="Z18011" s="118"/>
      <c r="AA18011" s="118"/>
      <c r="AB18011" s="118"/>
    </row>
    <row r="18012" spans="1:28">
      <c r="A18012" s="113"/>
      <c r="B18012" s="113"/>
      <c r="C18012" s="114"/>
      <c r="D18012" s="115"/>
      <c r="E18012" s="115"/>
      <c r="F18012" s="116"/>
      <c r="G18012" s="116"/>
      <c r="H18012" s="116"/>
      <c r="I18012" s="116"/>
      <c r="J18012" s="117"/>
      <c r="K18012" s="117"/>
      <c r="L18012" s="114"/>
      <c r="M18012" s="114"/>
      <c r="N18012" s="114"/>
      <c r="O18012" s="114"/>
      <c r="P18012" s="118"/>
      <c r="Q18012" s="118"/>
      <c r="R18012" s="118"/>
      <c r="S18012" s="118"/>
      <c r="T18012" s="118"/>
      <c r="U18012" s="118"/>
      <c r="V18012" s="118"/>
      <c r="W18012" s="118"/>
      <c r="X18012" s="118"/>
      <c r="Y18012" s="118"/>
      <c r="Z18012" s="118"/>
      <c r="AA18012" s="118"/>
      <c r="AB18012" s="118"/>
    </row>
    <row r="18013" spans="1:28">
      <c r="A18013" s="113"/>
      <c r="B18013" s="113"/>
      <c r="C18013" s="114"/>
      <c r="D18013" s="115"/>
      <c r="E18013" s="115"/>
      <c r="F18013" s="116"/>
      <c r="G18013" s="116"/>
      <c r="H18013" s="116"/>
      <c r="I18013" s="116"/>
      <c r="J18013" s="117"/>
      <c r="K18013" s="117"/>
      <c r="L18013" s="114"/>
      <c r="M18013" s="114"/>
      <c r="N18013" s="114"/>
      <c r="O18013" s="114"/>
      <c r="P18013" s="118"/>
      <c r="Q18013" s="118"/>
      <c r="R18013" s="118"/>
      <c r="S18013" s="118"/>
      <c r="T18013" s="118"/>
      <c r="U18013" s="118"/>
      <c r="V18013" s="118"/>
      <c r="W18013" s="118"/>
      <c r="X18013" s="118"/>
      <c r="Y18013" s="118"/>
      <c r="Z18013" s="118"/>
      <c r="AA18013" s="118"/>
      <c r="AB18013" s="118"/>
    </row>
    <row r="18014" spans="1:28">
      <c r="A18014" s="113"/>
      <c r="B18014" s="113"/>
      <c r="C18014" s="114"/>
      <c r="D18014" s="115"/>
      <c r="E18014" s="115"/>
      <c r="F18014" s="116"/>
      <c r="G18014" s="116"/>
      <c r="H18014" s="116"/>
      <c r="I18014" s="116"/>
      <c r="J18014" s="117"/>
      <c r="K18014" s="117"/>
      <c r="L18014" s="114"/>
      <c r="M18014" s="114"/>
      <c r="N18014" s="114"/>
      <c r="O18014" s="114"/>
      <c r="P18014" s="118"/>
      <c r="Q18014" s="118"/>
      <c r="R18014" s="118"/>
      <c r="S18014" s="118"/>
      <c r="T18014" s="118"/>
      <c r="U18014" s="118"/>
      <c r="V18014" s="118"/>
      <c r="W18014" s="118"/>
      <c r="X18014" s="118"/>
      <c r="Y18014" s="118"/>
      <c r="Z18014" s="118"/>
      <c r="AA18014" s="118"/>
      <c r="AB18014" s="118"/>
    </row>
    <row r="18015" spans="1:28">
      <c r="A18015" s="113"/>
      <c r="B18015" s="113"/>
      <c r="C18015" s="114"/>
      <c r="D18015" s="115"/>
      <c r="E18015" s="115"/>
      <c r="F18015" s="116"/>
      <c r="G18015" s="116"/>
      <c r="H18015" s="116"/>
      <c r="I18015" s="116"/>
      <c r="J18015" s="117"/>
      <c r="K18015" s="117"/>
      <c r="L18015" s="114"/>
      <c r="M18015" s="114"/>
      <c r="N18015" s="114"/>
      <c r="O18015" s="114"/>
      <c r="P18015" s="118"/>
      <c r="Q18015" s="118"/>
      <c r="R18015" s="118"/>
      <c r="S18015" s="118"/>
      <c r="T18015" s="118"/>
      <c r="U18015" s="118"/>
      <c r="V18015" s="118"/>
      <c r="W18015" s="118"/>
      <c r="X18015" s="118"/>
      <c r="Y18015" s="118"/>
      <c r="Z18015" s="118"/>
      <c r="AA18015" s="118"/>
      <c r="AB18015" s="118"/>
    </row>
    <row r="18016" spans="1:28">
      <c r="A18016" s="113"/>
      <c r="B18016" s="113"/>
      <c r="C18016" s="114"/>
      <c r="D18016" s="115"/>
      <c r="E18016" s="115"/>
      <c r="F18016" s="116"/>
      <c r="G18016" s="116"/>
      <c r="H18016" s="116"/>
      <c r="I18016" s="116"/>
      <c r="J18016" s="117"/>
      <c r="K18016" s="117"/>
      <c r="L18016" s="114"/>
      <c r="M18016" s="114"/>
      <c r="N18016" s="114"/>
      <c r="O18016" s="114"/>
      <c r="P18016" s="118"/>
      <c r="Q18016" s="118"/>
      <c r="R18016" s="118"/>
      <c r="S18016" s="118"/>
      <c r="T18016" s="118"/>
      <c r="U18016" s="118"/>
      <c r="V18016" s="118"/>
      <c r="W18016" s="118"/>
      <c r="X18016" s="118"/>
      <c r="Y18016" s="118"/>
      <c r="Z18016" s="118"/>
      <c r="AA18016" s="118"/>
      <c r="AB18016" s="118"/>
    </row>
    <row r="18017" spans="1:28">
      <c r="A18017" s="113"/>
      <c r="B18017" s="113"/>
      <c r="C18017" s="114"/>
      <c r="D18017" s="115"/>
      <c r="E18017" s="115"/>
      <c r="F18017" s="116"/>
      <c r="G18017" s="116"/>
      <c r="H18017" s="116"/>
      <c r="I18017" s="116"/>
      <c r="J18017" s="117"/>
      <c r="K18017" s="117"/>
      <c r="L18017" s="114"/>
      <c r="M18017" s="114"/>
      <c r="N18017" s="114"/>
      <c r="O18017" s="114"/>
      <c r="P18017" s="118"/>
      <c r="Q18017" s="118"/>
      <c r="R18017" s="118"/>
      <c r="S18017" s="118"/>
      <c r="T18017" s="118"/>
      <c r="U18017" s="118"/>
      <c r="V18017" s="118"/>
      <c r="W18017" s="118"/>
      <c r="X18017" s="118"/>
      <c r="Y18017" s="118"/>
      <c r="Z18017" s="118"/>
      <c r="AA18017" s="118"/>
      <c r="AB18017" s="118"/>
    </row>
    <row r="18018" spans="1:28">
      <c r="A18018" s="113"/>
      <c r="B18018" s="113"/>
      <c r="C18018" s="114"/>
      <c r="D18018" s="115"/>
      <c r="E18018" s="115"/>
      <c r="F18018" s="116"/>
      <c r="G18018" s="116"/>
      <c r="H18018" s="116"/>
      <c r="I18018" s="116"/>
      <c r="J18018" s="117"/>
      <c r="K18018" s="117"/>
      <c r="L18018" s="114"/>
      <c r="M18018" s="114"/>
      <c r="N18018" s="114"/>
      <c r="O18018" s="114"/>
      <c r="P18018" s="118"/>
      <c r="Q18018" s="118"/>
      <c r="R18018" s="118"/>
      <c r="S18018" s="118"/>
      <c r="T18018" s="118"/>
      <c r="U18018" s="118"/>
      <c r="V18018" s="118"/>
      <c r="W18018" s="118"/>
      <c r="X18018" s="118"/>
      <c r="Y18018" s="118"/>
      <c r="Z18018" s="118"/>
      <c r="AA18018" s="118"/>
      <c r="AB18018" s="118"/>
    </row>
    <row r="18019" spans="1:28">
      <c r="A18019" s="113"/>
      <c r="B18019" s="113"/>
      <c r="C18019" s="114"/>
      <c r="D18019" s="115"/>
      <c r="E18019" s="115"/>
      <c r="F18019" s="116"/>
      <c r="G18019" s="116"/>
      <c r="H18019" s="116"/>
      <c r="I18019" s="116"/>
      <c r="J18019" s="117"/>
      <c r="K18019" s="117"/>
      <c r="L18019" s="114"/>
      <c r="M18019" s="114"/>
      <c r="N18019" s="114"/>
      <c r="O18019" s="114"/>
      <c r="P18019" s="118"/>
      <c r="Q18019" s="118"/>
      <c r="R18019" s="118"/>
      <c r="S18019" s="118"/>
      <c r="T18019" s="118"/>
      <c r="U18019" s="118"/>
      <c r="V18019" s="118"/>
      <c r="W18019" s="118"/>
      <c r="X18019" s="118"/>
      <c r="Y18019" s="118"/>
      <c r="Z18019" s="118"/>
      <c r="AA18019" s="118"/>
      <c r="AB18019" s="118"/>
    </row>
    <row r="18020" spans="1:28">
      <c r="A18020" s="113"/>
      <c r="B18020" s="113"/>
      <c r="C18020" s="114"/>
      <c r="D18020" s="115"/>
      <c r="E18020" s="115"/>
      <c r="F18020" s="116"/>
      <c r="G18020" s="116"/>
      <c r="H18020" s="116"/>
      <c r="I18020" s="116"/>
      <c r="J18020" s="117"/>
      <c r="K18020" s="117"/>
      <c r="L18020" s="114"/>
      <c r="M18020" s="114"/>
      <c r="N18020" s="114"/>
      <c r="O18020" s="114"/>
      <c r="P18020" s="118"/>
      <c r="Q18020" s="118"/>
      <c r="R18020" s="118"/>
      <c r="S18020" s="118"/>
      <c r="T18020" s="118"/>
      <c r="U18020" s="118"/>
      <c r="V18020" s="118"/>
      <c r="W18020" s="118"/>
      <c r="X18020" s="118"/>
      <c r="Y18020" s="118"/>
      <c r="Z18020" s="118"/>
      <c r="AA18020" s="118"/>
      <c r="AB18020" s="118"/>
    </row>
    <row r="18021" spans="1:28">
      <c r="A18021" s="113"/>
      <c r="B18021" s="113"/>
      <c r="C18021" s="114"/>
      <c r="D18021" s="115"/>
      <c r="E18021" s="115"/>
      <c r="F18021" s="116"/>
      <c r="G18021" s="116"/>
      <c r="H18021" s="116"/>
      <c r="I18021" s="116"/>
      <c r="J18021" s="117"/>
      <c r="K18021" s="117"/>
      <c r="L18021" s="114"/>
      <c r="M18021" s="114"/>
      <c r="N18021" s="114"/>
      <c r="O18021" s="114"/>
      <c r="P18021" s="118"/>
      <c r="Q18021" s="118"/>
      <c r="R18021" s="118"/>
      <c r="S18021" s="118"/>
      <c r="T18021" s="118"/>
      <c r="U18021" s="118"/>
      <c r="V18021" s="118"/>
      <c r="W18021" s="118"/>
      <c r="X18021" s="118"/>
      <c r="Y18021" s="118"/>
      <c r="Z18021" s="118"/>
      <c r="AA18021" s="118"/>
      <c r="AB18021" s="118"/>
    </row>
    <row r="18022" spans="1:28">
      <c r="A18022" s="113"/>
      <c r="B18022" s="113"/>
      <c r="C18022" s="114"/>
      <c r="D18022" s="115"/>
      <c r="E18022" s="115"/>
      <c r="F18022" s="116"/>
      <c r="G18022" s="116"/>
      <c r="H18022" s="116"/>
      <c r="I18022" s="116"/>
      <c r="J18022" s="117"/>
      <c r="K18022" s="117"/>
      <c r="L18022" s="114"/>
      <c r="M18022" s="114"/>
      <c r="N18022" s="114"/>
      <c r="O18022" s="114"/>
      <c r="P18022" s="118"/>
      <c r="Q18022" s="118"/>
      <c r="R18022" s="118"/>
      <c r="S18022" s="118"/>
      <c r="T18022" s="118"/>
      <c r="U18022" s="118"/>
      <c r="V18022" s="118"/>
      <c r="W18022" s="118"/>
      <c r="X18022" s="118"/>
      <c r="Y18022" s="118"/>
      <c r="Z18022" s="118"/>
      <c r="AA18022" s="118"/>
      <c r="AB18022" s="118"/>
    </row>
    <row r="18023" spans="1:28">
      <c r="A18023" s="113"/>
      <c r="B18023" s="113"/>
      <c r="C18023" s="114"/>
      <c r="D18023" s="115"/>
      <c r="E18023" s="115"/>
      <c r="F18023" s="116"/>
      <c r="G18023" s="116"/>
      <c r="H18023" s="116"/>
      <c r="I18023" s="116"/>
      <c r="J18023" s="117"/>
      <c r="K18023" s="117"/>
      <c r="L18023" s="114"/>
      <c r="M18023" s="114"/>
      <c r="N18023" s="114"/>
      <c r="O18023" s="114"/>
      <c r="P18023" s="118"/>
      <c r="Q18023" s="118"/>
      <c r="R18023" s="118"/>
      <c r="S18023" s="118"/>
      <c r="T18023" s="118"/>
      <c r="U18023" s="118"/>
      <c r="V18023" s="118"/>
      <c r="W18023" s="118"/>
      <c r="X18023" s="118"/>
      <c r="Y18023" s="118"/>
      <c r="Z18023" s="118"/>
      <c r="AA18023" s="118"/>
      <c r="AB18023" s="118"/>
    </row>
    <row r="18024" spans="1:28">
      <c r="A18024" s="113"/>
      <c r="B18024" s="113"/>
      <c r="C18024" s="114"/>
      <c r="D18024" s="115"/>
      <c r="E18024" s="115"/>
      <c r="F18024" s="116"/>
      <c r="G18024" s="116"/>
      <c r="H18024" s="116"/>
      <c r="I18024" s="116"/>
      <c r="J18024" s="117"/>
      <c r="K18024" s="117"/>
      <c r="L18024" s="114"/>
      <c r="M18024" s="114"/>
      <c r="N18024" s="114"/>
      <c r="O18024" s="114"/>
      <c r="P18024" s="118"/>
      <c r="Q18024" s="118"/>
      <c r="R18024" s="118"/>
      <c r="S18024" s="118"/>
      <c r="T18024" s="118"/>
      <c r="U18024" s="118"/>
      <c r="V18024" s="118"/>
      <c r="W18024" s="118"/>
      <c r="X18024" s="118"/>
      <c r="Y18024" s="118"/>
      <c r="Z18024" s="118"/>
      <c r="AA18024" s="118"/>
      <c r="AB18024" s="118"/>
    </row>
    <row r="18025" spans="1:28">
      <c r="A18025" s="113"/>
      <c r="B18025" s="113"/>
      <c r="C18025" s="114"/>
      <c r="D18025" s="115"/>
      <c r="E18025" s="115"/>
      <c r="F18025" s="116"/>
      <c r="G18025" s="116"/>
      <c r="H18025" s="116"/>
      <c r="I18025" s="116"/>
      <c r="J18025" s="117"/>
      <c r="K18025" s="117"/>
      <c r="L18025" s="114"/>
      <c r="M18025" s="114"/>
      <c r="N18025" s="114"/>
      <c r="O18025" s="114"/>
      <c r="P18025" s="118"/>
      <c r="Q18025" s="118"/>
      <c r="R18025" s="118"/>
      <c r="S18025" s="118"/>
      <c r="T18025" s="118"/>
      <c r="U18025" s="118"/>
      <c r="V18025" s="118"/>
      <c r="W18025" s="118"/>
      <c r="X18025" s="118"/>
      <c r="Y18025" s="118"/>
      <c r="Z18025" s="118"/>
      <c r="AA18025" s="118"/>
      <c r="AB18025" s="118"/>
    </row>
    <row r="18026" spans="1:28">
      <c r="A18026" s="113"/>
      <c r="B18026" s="113"/>
      <c r="C18026" s="114"/>
      <c r="D18026" s="115"/>
      <c r="E18026" s="115"/>
      <c r="F18026" s="116"/>
      <c r="G18026" s="116"/>
      <c r="H18026" s="116"/>
      <c r="I18026" s="116"/>
      <c r="J18026" s="117"/>
      <c r="K18026" s="117"/>
      <c r="L18026" s="114"/>
      <c r="M18026" s="114"/>
      <c r="N18026" s="114"/>
      <c r="O18026" s="114"/>
      <c r="P18026" s="118"/>
      <c r="Q18026" s="118"/>
      <c r="R18026" s="118"/>
      <c r="S18026" s="118"/>
      <c r="T18026" s="118"/>
      <c r="U18026" s="118"/>
      <c r="V18026" s="118"/>
      <c r="W18026" s="118"/>
      <c r="X18026" s="118"/>
      <c r="Y18026" s="118"/>
      <c r="Z18026" s="118"/>
      <c r="AA18026" s="118"/>
      <c r="AB18026" s="118"/>
    </row>
    <row r="18027" spans="1:28">
      <c r="A18027" s="113"/>
      <c r="B18027" s="113"/>
      <c r="C18027" s="114"/>
      <c r="D18027" s="115"/>
      <c r="E18027" s="115"/>
      <c r="F18027" s="116"/>
      <c r="G18027" s="116"/>
      <c r="H18027" s="116"/>
      <c r="I18027" s="116"/>
      <c r="J18027" s="117"/>
      <c r="K18027" s="117"/>
      <c r="L18027" s="114"/>
      <c r="M18027" s="114"/>
      <c r="N18027" s="114"/>
      <c r="O18027" s="114"/>
      <c r="P18027" s="118"/>
      <c r="Q18027" s="118"/>
      <c r="R18027" s="118"/>
      <c r="S18027" s="118"/>
      <c r="T18027" s="118"/>
      <c r="U18027" s="118"/>
      <c r="V18027" s="118"/>
      <c r="W18027" s="118"/>
      <c r="X18027" s="118"/>
      <c r="Y18027" s="118"/>
      <c r="Z18027" s="118"/>
      <c r="AA18027" s="118"/>
      <c r="AB18027" s="118"/>
    </row>
    <row r="18028" spans="1:28">
      <c r="A18028" s="113"/>
      <c r="B18028" s="113"/>
      <c r="C18028" s="114"/>
      <c r="D18028" s="115"/>
      <c r="E18028" s="115"/>
      <c r="F18028" s="116"/>
      <c r="G18028" s="116"/>
      <c r="H18028" s="116"/>
      <c r="I18028" s="116"/>
      <c r="J18028" s="117"/>
      <c r="K18028" s="117"/>
      <c r="L18028" s="114"/>
      <c r="M18028" s="114"/>
      <c r="N18028" s="114"/>
      <c r="O18028" s="114"/>
      <c r="P18028" s="118"/>
      <c r="Q18028" s="118"/>
      <c r="R18028" s="118"/>
      <c r="S18028" s="118"/>
      <c r="T18028" s="118"/>
      <c r="U18028" s="118"/>
      <c r="V18028" s="118"/>
      <c r="W18028" s="118"/>
      <c r="X18028" s="118"/>
      <c r="Y18028" s="118"/>
      <c r="Z18028" s="118"/>
      <c r="AA18028" s="118"/>
      <c r="AB18028" s="118"/>
    </row>
    <row r="18029" spans="1:28">
      <c r="A18029" s="113"/>
      <c r="B18029" s="113"/>
      <c r="C18029" s="114"/>
      <c r="D18029" s="115"/>
      <c r="E18029" s="115"/>
      <c r="F18029" s="116"/>
      <c r="G18029" s="116"/>
      <c r="H18029" s="116"/>
      <c r="I18029" s="116"/>
      <c r="J18029" s="117"/>
      <c r="K18029" s="117"/>
      <c r="L18029" s="114"/>
      <c r="M18029" s="114"/>
      <c r="N18029" s="114"/>
      <c r="O18029" s="114"/>
      <c r="P18029" s="118"/>
      <c r="Q18029" s="118"/>
      <c r="R18029" s="118"/>
      <c r="S18029" s="118"/>
      <c r="T18029" s="118"/>
      <c r="U18029" s="118"/>
      <c r="V18029" s="118"/>
      <c r="W18029" s="118"/>
      <c r="X18029" s="118"/>
      <c r="Y18029" s="118"/>
      <c r="Z18029" s="118"/>
      <c r="AA18029" s="118"/>
      <c r="AB18029" s="118"/>
    </row>
    <row r="18030" spans="1:28">
      <c r="A18030" s="113"/>
      <c r="B18030" s="113"/>
      <c r="C18030" s="114"/>
      <c r="D18030" s="115"/>
      <c r="E18030" s="115"/>
      <c r="F18030" s="116"/>
      <c r="G18030" s="116"/>
      <c r="H18030" s="116"/>
      <c r="I18030" s="116"/>
      <c r="J18030" s="117"/>
      <c r="K18030" s="117"/>
      <c r="L18030" s="114"/>
      <c r="M18030" s="114"/>
      <c r="N18030" s="114"/>
      <c r="O18030" s="114"/>
      <c r="P18030" s="118"/>
      <c r="Q18030" s="118"/>
      <c r="R18030" s="118"/>
      <c r="S18030" s="118"/>
      <c r="T18030" s="118"/>
      <c r="U18030" s="118"/>
      <c r="V18030" s="118"/>
      <c r="W18030" s="118"/>
      <c r="X18030" s="118"/>
      <c r="Y18030" s="118"/>
      <c r="Z18030" s="118"/>
      <c r="AA18030" s="118"/>
      <c r="AB18030" s="118"/>
    </row>
    <row r="18031" spans="1:28">
      <c r="A18031" s="113"/>
      <c r="B18031" s="113"/>
      <c r="C18031" s="114"/>
      <c r="D18031" s="115"/>
      <c r="E18031" s="115"/>
      <c r="F18031" s="116"/>
      <c r="G18031" s="116"/>
      <c r="H18031" s="116"/>
      <c r="I18031" s="116"/>
      <c r="J18031" s="117"/>
      <c r="K18031" s="117"/>
      <c r="L18031" s="114"/>
      <c r="M18031" s="114"/>
      <c r="N18031" s="114"/>
      <c r="O18031" s="114"/>
      <c r="P18031" s="118"/>
      <c r="Q18031" s="118"/>
      <c r="R18031" s="118"/>
      <c r="S18031" s="118"/>
      <c r="T18031" s="118"/>
      <c r="U18031" s="118"/>
      <c r="V18031" s="118"/>
      <c r="W18031" s="118"/>
      <c r="X18031" s="118"/>
      <c r="Y18031" s="118"/>
      <c r="Z18031" s="118"/>
      <c r="AA18031" s="118"/>
      <c r="AB18031" s="118"/>
    </row>
    <row r="18032" spans="1:28">
      <c r="A18032" s="113"/>
      <c r="B18032" s="113"/>
      <c r="C18032" s="114"/>
      <c r="D18032" s="115"/>
      <c r="E18032" s="115"/>
      <c r="F18032" s="116"/>
      <c r="G18032" s="116"/>
      <c r="H18032" s="116"/>
      <c r="I18032" s="116"/>
      <c r="J18032" s="117"/>
      <c r="K18032" s="117"/>
      <c r="L18032" s="114"/>
      <c r="M18032" s="114"/>
      <c r="N18032" s="114"/>
      <c r="O18032" s="114"/>
      <c r="P18032" s="118"/>
      <c r="Q18032" s="118"/>
      <c r="R18032" s="118"/>
      <c r="S18032" s="118"/>
      <c r="T18032" s="118"/>
      <c r="U18032" s="118"/>
      <c r="V18032" s="118"/>
      <c r="W18032" s="118"/>
      <c r="X18032" s="118"/>
      <c r="Y18032" s="118"/>
      <c r="Z18032" s="118"/>
      <c r="AA18032" s="118"/>
      <c r="AB18032" s="118"/>
    </row>
    <row r="18033" spans="1:28">
      <c r="A18033" s="113"/>
      <c r="B18033" s="113"/>
      <c r="C18033" s="114"/>
      <c r="D18033" s="115"/>
      <c r="E18033" s="115"/>
      <c r="F18033" s="116"/>
      <c r="G18033" s="116"/>
      <c r="H18033" s="116"/>
      <c r="I18033" s="116"/>
      <c r="J18033" s="117"/>
      <c r="K18033" s="117"/>
      <c r="L18033" s="114"/>
      <c r="M18033" s="114"/>
      <c r="N18033" s="114"/>
      <c r="O18033" s="114"/>
      <c r="P18033" s="118"/>
      <c r="Q18033" s="118"/>
      <c r="R18033" s="118"/>
      <c r="S18033" s="118"/>
      <c r="T18033" s="118"/>
      <c r="U18033" s="118"/>
      <c r="V18033" s="118"/>
      <c r="W18033" s="118"/>
      <c r="X18033" s="118"/>
      <c r="Y18033" s="118"/>
      <c r="Z18033" s="118"/>
      <c r="AA18033" s="118"/>
      <c r="AB18033" s="118"/>
    </row>
    <row r="18034" spans="1:28">
      <c r="A18034" s="113"/>
      <c r="B18034" s="113"/>
      <c r="C18034" s="114"/>
      <c r="D18034" s="115"/>
      <c r="E18034" s="115"/>
      <c r="F18034" s="116"/>
      <c r="G18034" s="116"/>
      <c r="H18034" s="116"/>
      <c r="I18034" s="116"/>
      <c r="J18034" s="117"/>
      <c r="K18034" s="117"/>
      <c r="L18034" s="114"/>
      <c r="M18034" s="114"/>
      <c r="N18034" s="114"/>
      <c r="O18034" s="114"/>
      <c r="P18034" s="118"/>
      <c r="Q18034" s="118"/>
      <c r="R18034" s="118"/>
      <c r="S18034" s="118"/>
      <c r="T18034" s="118"/>
      <c r="U18034" s="118"/>
      <c r="V18034" s="118"/>
      <c r="W18034" s="118"/>
      <c r="X18034" s="118"/>
      <c r="Y18034" s="118"/>
      <c r="Z18034" s="118"/>
      <c r="AA18034" s="118"/>
      <c r="AB18034" s="118"/>
    </row>
    <row r="18035" spans="1:28">
      <c r="A18035" s="113"/>
      <c r="B18035" s="113"/>
      <c r="C18035" s="114"/>
      <c r="D18035" s="115"/>
      <c r="E18035" s="115"/>
      <c r="F18035" s="116"/>
      <c r="G18035" s="116"/>
      <c r="H18035" s="116"/>
      <c r="I18035" s="116"/>
      <c r="J18035" s="117"/>
      <c r="K18035" s="117"/>
      <c r="L18035" s="114"/>
      <c r="M18035" s="114"/>
      <c r="N18035" s="114"/>
      <c r="O18035" s="114"/>
      <c r="P18035" s="118"/>
      <c r="Q18035" s="118"/>
      <c r="R18035" s="118"/>
      <c r="S18035" s="118"/>
      <c r="T18035" s="118"/>
      <c r="U18035" s="118"/>
      <c r="V18035" s="118"/>
      <c r="W18035" s="118"/>
      <c r="X18035" s="118"/>
      <c r="Y18035" s="118"/>
      <c r="Z18035" s="118"/>
      <c r="AA18035" s="118"/>
      <c r="AB18035" s="118"/>
    </row>
    <row r="18036" spans="1:28">
      <c r="A18036" s="113"/>
      <c r="B18036" s="113"/>
      <c r="C18036" s="114"/>
      <c r="D18036" s="115"/>
      <c r="E18036" s="115"/>
      <c r="F18036" s="116"/>
      <c r="G18036" s="116"/>
      <c r="H18036" s="116"/>
      <c r="I18036" s="116"/>
      <c r="J18036" s="117"/>
      <c r="K18036" s="117"/>
      <c r="L18036" s="114"/>
      <c r="M18036" s="114"/>
      <c r="N18036" s="114"/>
      <c r="O18036" s="114"/>
      <c r="P18036" s="118"/>
      <c r="Q18036" s="118"/>
      <c r="R18036" s="118"/>
      <c r="S18036" s="118"/>
      <c r="T18036" s="118"/>
      <c r="U18036" s="118"/>
      <c r="V18036" s="118"/>
      <c r="W18036" s="118"/>
      <c r="X18036" s="118"/>
      <c r="Y18036" s="118"/>
      <c r="Z18036" s="118"/>
      <c r="AA18036" s="118"/>
      <c r="AB18036" s="118"/>
    </row>
    <row r="18037" spans="1:28">
      <c r="A18037" s="113"/>
      <c r="B18037" s="113"/>
      <c r="C18037" s="114"/>
      <c r="D18037" s="115"/>
      <c r="E18037" s="115"/>
      <c r="F18037" s="116"/>
      <c r="G18037" s="116"/>
      <c r="H18037" s="116"/>
      <c r="I18037" s="116"/>
      <c r="J18037" s="117"/>
      <c r="K18037" s="117"/>
      <c r="L18037" s="114"/>
      <c r="M18037" s="114"/>
      <c r="N18037" s="114"/>
      <c r="O18037" s="114"/>
      <c r="P18037" s="118"/>
      <c r="Q18037" s="118"/>
      <c r="R18037" s="118"/>
      <c r="S18037" s="118"/>
      <c r="T18037" s="118"/>
      <c r="U18037" s="118"/>
      <c r="V18037" s="118"/>
      <c r="W18037" s="118"/>
      <c r="X18037" s="118"/>
      <c r="Y18037" s="118"/>
      <c r="Z18037" s="118"/>
      <c r="AA18037" s="118"/>
      <c r="AB18037" s="118"/>
    </row>
    <row r="18038" spans="1:28">
      <c r="A18038" s="113"/>
      <c r="B18038" s="113"/>
      <c r="C18038" s="114"/>
      <c r="D18038" s="115"/>
      <c r="E18038" s="115"/>
      <c r="F18038" s="116"/>
      <c r="G18038" s="116"/>
      <c r="H18038" s="116"/>
      <c r="I18038" s="116"/>
      <c r="J18038" s="117"/>
      <c r="K18038" s="117"/>
      <c r="L18038" s="114"/>
      <c r="M18038" s="114"/>
      <c r="N18038" s="114"/>
      <c r="O18038" s="114"/>
      <c r="P18038" s="118"/>
      <c r="Q18038" s="118"/>
      <c r="R18038" s="118"/>
      <c r="S18038" s="118"/>
      <c r="T18038" s="118"/>
      <c r="U18038" s="118"/>
      <c r="V18038" s="118"/>
      <c r="W18038" s="118"/>
      <c r="X18038" s="118"/>
      <c r="Y18038" s="118"/>
      <c r="Z18038" s="118"/>
      <c r="AA18038" s="118"/>
      <c r="AB18038" s="118"/>
    </row>
    <row r="18039" spans="1:28">
      <c r="A18039" s="113"/>
      <c r="B18039" s="113"/>
      <c r="C18039" s="114"/>
      <c r="D18039" s="115"/>
      <c r="E18039" s="115"/>
      <c r="F18039" s="116"/>
      <c r="G18039" s="116"/>
      <c r="H18039" s="116"/>
      <c r="I18039" s="116"/>
      <c r="J18039" s="117"/>
      <c r="K18039" s="117"/>
      <c r="L18039" s="114"/>
      <c r="M18039" s="114"/>
      <c r="N18039" s="114"/>
      <c r="O18039" s="114"/>
      <c r="P18039" s="118"/>
      <c r="Q18039" s="118"/>
      <c r="R18039" s="118"/>
      <c r="S18039" s="118"/>
      <c r="T18039" s="118"/>
      <c r="U18039" s="118"/>
      <c r="V18039" s="118"/>
      <c r="W18039" s="118"/>
      <c r="X18039" s="118"/>
      <c r="Y18039" s="118"/>
      <c r="Z18039" s="118"/>
      <c r="AA18039" s="118"/>
      <c r="AB18039" s="118"/>
    </row>
    <row r="18040" spans="1:28">
      <c r="A18040" s="113"/>
      <c r="B18040" s="113"/>
      <c r="C18040" s="114"/>
      <c r="D18040" s="115"/>
      <c r="E18040" s="115"/>
      <c r="F18040" s="116"/>
      <c r="G18040" s="116"/>
      <c r="H18040" s="116"/>
      <c r="I18040" s="116"/>
      <c r="J18040" s="117"/>
      <c r="K18040" s="117"/>
      <c r="L18040" s="114"/>
      <c r="M18040" s="114"/>
      <c r="N18040" s="114"/>
      <c r="O18040" s="114"/>
      <c r="P18040" s="118"/>
      <c r="Q18040" s="118"/>
      <c r="R18040" s="118"/>
      <c r="S18040" s="118"/>
      <c r="T18040" s="118"/>
      <c r="U18040" s="118"/>
      <c r="V18040" s="118"/>
      <c r="W18040" s="118"/>
      <c r="X18040" s="118"/>
      <c r="Y18040" s="118"/>
      <c r="Z18040" s="118"/>
      <c r="AA18040" s="118"/>
      <c r="AB18040" s="118"/>
    </row>
    <row r="18041" spans="1:28">
      <c r="A18041" s="113"/>
      <c r="B18041" s="113"/>
      <c r="C18041" s="114"/>
      <c r="D18041" s="115"/>
      <c r="E18041" s="115"/>
      <c r="F18041" s="116"/>
      <c r="G18041" s="116"/>
      <c r="H18041" s="116"/>
      <c r="I18041" s="116"/>
      <c r="J18041" s="117"/>
      <c r="K18041" s="117"/>
      <c r="L18041" s="114"/>
      <c r="M18041" s="114"/>
      <c r="N18041" s="114"/>
      <c r="O18041" s="114"/>
      <c r="P18041" s="118"/>
      <c r="Q18041" s="118"/>
      <c r="R18041" s="118"/>
      <c r="S18041" s="118"/>
      <c r="T18041" s="118"/>
      <c r="U18041" s="118"/>
      <c r="V18041" s="118"/>
      <c r="W18041" s="118"/>
      <c r="X18041" s="118"/>
      <c r="Y18041" s="118"/>
      <c r="Z18041" s="118"/>
      <c r="AA18041" s="118"/>
      <c r="AB18041" s="118"/>
    </row>
    <row r="18042" spans="1:28">
      <c r="A18042" s="113"/>
      <c r="B18042" s="113"/>
      <c r="C18042" s="114"/>
      <c r="D18042" s="115"/>
      <c r="E18042" s="115"/>
      <c r="F18042" s="116"/>
      <c r="G18042" s="116"/>
      <c r="H18042" s="116"/>
      <c r="I18042" s="116"/>
      <c r="J18042" s="117"/>
      <c r="K18042" s="117"/>
      <c r="L18042" s="114"/>
      <c r="M18042" s="114"/>
      <c r="N18042" s="114"/>
      <c r="O18042" s="114"/>
      <c r="P18042" s="118"/>
      <c r="Q18042" s="118"/>
      <c r="R18042" s="118"/>
      <c r="S18042" s="118"/>
      <c r="T18042" s="118"/>
      <c r="U18042" s="118"/>
      <c r="V18042" s="118"/>
      <c r="W18042" s="118"/>
      <c r="X18042" s="118"/>
      <c r="Y18042" s="118"/>
      <c r="Z18042" s="118"/>
      <c r="AA18042" s="118"/>
      <c r="AB18042" s="118"/>
    </row>
    <row r="18043" spans="1:28">
      <c r="A18043" s="113"/>
      <c r="B18043" s="113"/>
      <c r="C18043" s="114"/>
      <c r="D18043" s="115"/>
      <c r="E18043" s="115"/>
      <c r="F18043" s="116"/>
      <c r="G18043" s="116"/>
      <c r="H18043" s="116"/>
      <c r="I18043" s="116"/>
      <c r="J18043" s="117"/>
      <c r="K18043" s="117"/>
      <c r="L18043" s="114"/>
      <c r="M18043" s="114"/>
      <c r="N18043" s="114"/>
      <c r="O18043" s="114"/>
      <c r="P18043" s="118"/>
      <c r="Q18043" s="118"/>
      <c r="R18043" s="118"/>
      <c r="S18043" s="118"/>
      <c r="T18043" s="118"/>
      <c r="U18043" s="118"/>
      <c r="V18043" s="118"/>
      <c r="W18043" s="118"/>
      <c r="X18043" s="118"/>
      <c r="Y18043" s="118"/>
      <c r="Z18043" s="118"/>
      <c r="AA18043" s="118"/>
      <c r="AB18043" s="118"/>
    </row>
    <row r="18044" spans="1:28">
      <c r="A18044" s="113"/>
      <c r="B18044" s="113"/>
      <c r="C18044" s="114"/>
      <c r="D18044" s="115"/>
      <c r="E18044" s="115"/>
      <c r="F18044" s="116"/>
      <c r="G18044" s="116"/>
      <c r="H18044" s="116"/>
      <c r="I18044" s="116"/>
      <c r="J18044" s="117"/>
      <c r="K18044" s="117"/>
      <c r="L18044" s="114"/>
      <c r="M18044" s="114"/>
      <c r="N18044" s="114"/>
      <c r="O18044" s="114"/>
      <c r="P18044" s="118"/>
      <c r="Q18044" s="118"/>
      <c r="R18044" s="118"/>
      <c r="S18044" s="118"/>
      <c r="T18044" s="118"/>
      <c r="U18044" s="118"/>
      <c r="V18044" s="118"/>
      <c r="W18044" s="118"/>
      <c r="X18044" s="118"/>
      <c r="Y18044" s="118"/>
      <c r="Z18044" s="118"/>
      <c r="AA18044" s="118"/>
      <c r="AB18044" s="118"/>
    </row>
    <row r="18045" spans="1:28">
      <c r="A18045" s="113"/>
      <c r="B18045" s="113"/>
      <c r="C18045" s="114"/>
      <c r="D18045" s="115"/>
      <c r="E18045" s="115"/>
      <c r="F18045" s="116"/>
      <c r="G18045" s="116"/>
      <c r="H18045" s="116"/>
      <c r="I18045" s="116"/>
      <c r="J18045" s="117"/>
      <c r="K18045" s="117"/>
      <c r="L18045" s="114"/>
      <c r="M18045" s="114"/>
      <c r="N18045" s="114"/>
      <c r="O18045" s="114"/>
      <c r="P18045" s="118"/>
      <c r="Q18045" s="118"/>
      <c r="R18045" s="118"/>
      <c r="S18045" s="118"/>
      <c r="T18045" s="118"/>
      <c r="U18045" s="118"/>
      <c r="V18045" s="118"/>
      <c r="W18045" s="118"/>
      <c r="X18045" s="118"/>
      <c r="Y18045" s="118"/>
      <c r="Z18045" s="118"/>
      <c r="AA18045" s="118"/>
      <c r="AB18045" s="118"/>
    </row>
    <row r="18046" spans="1:28">
      <c r="A18046" s="113"/>
      <c r="B18046" s="113"/>
      <c r="C18046" s="114"/>
      <c r="D18046" s="115"/>
      <c r="E18046" s="115"/>
      <c r="F18046" s="116"/>
      <c r="G18046" s="116"/>
      <c r="H18046" s="116"/>
      <c r="I18046" s="116"/>
      <c r="J18046" s="117"/>
      <c r="K18046" s="117"/>
      <c r="L18046" s="114"/>
      <c r="M18046" s="114"/>
      <c r="N18046" s="114"/>
      <c r="O18046" s="114"/>
      <c r="P18046" s="118"/>
      <c r="Q18046" s="118"/>
      <c r="R18046" s="118"/>
      <c r="S18046" s="118"/>
      <c r="T18046" s="118"/>
      <c r="U18046" s="118"/>
      <c r="V18046" s="118"/>
      <c r="W18046" s="118"/>
      <c r="X18046" s="118"/>
      <c r="Y18046" s="118"/>
      <c r="Z18046" s="118"/>
      <c r="AA18046" s="118"/>
      <c r="AB18046" s="118"/>
    </row>
    <row r="18047" spans="1:28">
      <c r="A18047" s="113"/>
      <c r="B18047" s="113"/>
      <c r="C18047" s="114"/>
      <c r="D18047" s="115"/>
      <c r="E18047" s="115"/>
      <c r="F18047" s="116"/>
      <c r="G18047" s="116"/>
      <c r="H18047" s="116"/>
      <c r="I18047" s="116"/>
      <c r="J18047" s="117"/>
      <c r="K18047" s="117"/>
      <c r="L18047" s="114"/>
      <c r="M18047" s="114"/>
      <c r="N18047" s="114"/>
      <c r="O18047" s="114"/>
      <c r="P18047" s="118"/>
      <c r="Q18047" s="118"/>
      <c r="R18047" s="118"/>
      <c r="S18047" s="118"/>
      <c r="T18047" s="118"/>
      <c r="U18047" s="118"/>
      <c r="V18047" s="118"/>
      <c r="W18047" s="118"/>
      <c r="X18047" s="118"/>
      <c r="Y18047" s="118"/>
      <c r="Z18047" s="118"/>
      <c r="AA18047" s="118"/>
      <c r="AB18047" s="118"/>
    </row>
    <row r="18048" spans="1:28">
      <c r="A18048" s="113"/>
      <c r="B18048" s="113"/>
      <c r="C18048" s="114"/>
      <c r="D18048" s="115"/>
      <c r="E18048" s="115"/>
      <c r="F18048" s="116"/>
      <c r="G18048" s="116"/>
      <c r="H18048" s="116"/>
      <c r="I18048" s="116"/>
      <c r="J18048" s="117"/>
      <c r="K18048" s="117"/>
      <c r="L18048" s="114"/>
      <c r="M18048" s="114"/>
      <c r="N18048" s="114"/>
      <c r="O18048" s="114"/>
      <c r="P18048" s="118"/>
      <c r="Q18048" s="118"/>
      <c r="R18048" s="118"/>
      <c r="S18048" s="118"/>
      <c r="T18048" s="118"/>
      <c r="U18048" s="118"/>
      <c r="V18048" s="118"/>
      <c r="W18048" s="118"/>
      <c r="X18048" s="118"/>
      <c r="Y18048" s="118"/>
      <c r="Z18048" s="118"/>
      <c r="AA18048" s="118"/>
      <c r="AB18048" s="118"/>
    </row>
    <row r="18049" spans="1:28">
      <c r="A18049" s="113"/>
      <c r="B18049" s="113"/>
      <c r="C18049" s="114"/>
      <c r="D18049" s="115"/>
      <c r="E18049" s="115"/>
      <c r="F18049" s="116"/>
      <c r="G18049" s="116"/>
      <c r="H18049" s="116"/>
      <c r="I18049" s="116"/>
      <c r="J18049" s="117"/>
      <c r="K18049" s="117"/>
      <c r="L18049" s="114"/>
      <c r="M18049" s="114"/>
      <c r="N18049" s="114"/>
      <c r="O18049" s="114"/>
      <c r="P18049" s="118"/>
      <c r="Q18049" s="118"/>
      <c r="R18049" s="118"/>
      <c r="S18049" s="118"/>
      <c r="T18049" s="118"/>
      <c r="U18049" s="118"/>
      <c r="V18049" s="118"/>
      <c r="W18049" s="118"/>
      <c r="X18049" s="118"/>
      <c r="Y18049" s="118"/>
      <c r="Z18049" s="118"/>
      <c r="AA18049" s="118"/>
      <c r="AB18049" s="118"/>
    </row>
    <row r="18050" spans="1:28">
      <c r="A18050" s="113"/>
      <c r="B18050" s="113"/>
      <c r="C18050" s="114"/>
      <c r="D18050" s="115"/>
      <c r="E18050" s="115"/>
      <c r="F18050" s="116"/>
      <c r="G18050" s="116"/>
      <c r="H18050" s="116"/>
      <c r="I18050" s="116"/>
      <c r="J18050" s="117"/>
      <c r="K18050" s="117"/>
      <c r="L18050" s="114"/>
      <c r="M18050" s="114"/>
      <c r="N18050" s="114"/>
      <c r="O18050" s="114"/>
      <c r="P18050" s="118"/>
      <c r="Q18050" s="118"/>
      <c r="R18050" s="118"/>
      <c r="S18050" s="118"/>
      <c r="T18050" s="118"/>
      <c r="U18050" s="118"/>
      <c r="V18050" s="118"/>
      <c r="W18050" s="118"/>
      <c r="X18050" s="118"/>
      <c r="Y18050" s="118"/>
      <c r="Z18050" s="118"/>
      <c r="AA18050" s="118"/>
      <c r="AB18050" s="118"/>
    </row>
    <row r="18051" spans="1:28">
      <c r="A18051" s="113"/>
      <c r="B18051" s="113"/>
      <c r="C18051" s="114"/>
      <c r="D18051" s="115"/>
      <c r="E18051" s="115"/>
      <c r="F18051" s="116"/>
      <c r="G18051" s="116"/>
      <c r="H18051" s="116"/>
      <c r="I18051" s="116"/>
      <c r="J18051" s="117"/>
      <c r="K18051" s="117"/>
      <c r="L18051" s="114"/>
      <c r="M18051" s="114"/>
      <c r="N18051" s="114"/>
      <c r="O18051" s="114"/>
      <c r="P18051" s="118"/>
      <c r="Q18051" s="118"/>
      <c r="R18051" s="118"/>
      <c r="S18051" s="118"/>
      <c r="T18051" s="118"/>
      <c r="U18051" s="118"/>
      <c r="V18051" s="118"/>
      <c r="W18051" s="118"/>
      <c r="X18051" s="118"/>
      <c r="Y18051" s="118"/>
      <c r="Z18051" s="118"/>
      <c r="AA18051" s="118"/>
      <c r="AB18051" s="118"/>
    </row>
    <row r="18052" spans="1:28">
      <c r="A18052" s="113"/>
      <c r="B18052" s="113"/>
      <c r="C18052" s="114"/>
      <c r="D18052" s="115"/>
      <c r="E18052" s="115"/>
      <c r="F18052" s="116"/>
      <c r="G18052" s="116"/>
      <c r="H18052" s="116"/>
      <c r="I18052" s="116"/>
      <c r="J18052" s="117"/>
      <c r="K18052" s="117"/>
      <c r="L18052" s="114"/>
      <c r="M18052" s="114"/>
      <c r="N18052" s="114"/>
      <c r="O18052" s="114"/>
      <c r="P18052" s="118"/>
      <c r="Q18052" s="118"/>
      <c r="R18052" s="118"/>
      <c r="S18052" s="118"/>
      <c r="T18052" s="118"/>
      <c r="U18052" s="118"/>
      <c r="V18052" s="118"/>
      <c r="W18052" s="118"/>
      <c r="X18052" s="118"/>
      <c r="Y18052" s="118"/>
      <c r="Z18052" s="118"/>
      <c r="AA18052" s="118"/>
      <c r="AB18052" s="118"/>
    </row>
    <row r="18053" spans="1:28">
      <c r="A18053" s="113"/>
      <c r="B18053" s="113"/>
      <c r="C18053" s="114"/>
      <c r="D18053" s="115"/>
      <c r="E18053" s="115"/>
      <c r="F18053" s="116"/>
      <c r="G18053" s="116"/>
      <c r="H18053" s="116"/>
      <c r="I18053" s="116"/>
      <c r="J18053" s="117"/>
      <c r="K18053" s="117"/>
      <c r="L18053" s="114"/>
      <c r="M18053" s="114"/>
      <c r="N18053" s="114"/>
      <c r="O18053" s="114"/>
      <c r="P18053" s="118"/>
      <c r="Q18053" s="118"/>
      <c r="R18053" s="118"/>
      <c r="S18053" s="118"/>
      <c r="T18053" s="118"/>
      <c r="U18053" s="118"/>
      <c r="V18053" s="118"/>
      <c r="W18053" s="118"/>
      <c r="X18053" s="118"/>
      <c r="Y18053" s="118"/>
      <c r="Z18053" s="118"/>
      <c r="AA18053" s="118"/>
      <c r="AB18053" s="118"/>
    </row>
    <row r="18054" spans="1:28">
      <c r="A18054" s="113"/>
      <c r="B18054" s="113"/>
      <c r="C18054" s="114"/>
      <c r="D18054" s="115"/>
      <c r="E18054" s="115"/>
      <c r="F18054" s="116"/>
      <c r="G18054" s="116"/>
      <c r="H18054" s="116"/>
      <c r="I18054" s="116"/>
      <c r="J18054" s="117"/>
      <c r="K18054" s="117"/>
      <c r="L18054" s="114"/>
      <c r="M18054" s="114"/>
      <c r="N18054" s="114"/>
      <c r="O18054" s="114"/>
      <c r="P18054" s="118"/>
      <c r="Q18054" s="118"/>
      <c r="R18054" s="118"/>
      <c r="S18054" s="118"/>
      <c r="T18054" s="118"/>
      <c r="U18054" s="118"/>
      <c r="V18054" s="118"/>
      <c r="W18054" s="118"/>
      <c r="X18054" s="118"/>
      <c r="Y18054" s="118"/>
      <c r="Z18054" s="118"/>
      <c r="AA18054" s="118"/>
      <c r="AB18054" s="118"/>
    </row>
    <row r="18055" spans="1:28">
      <c r="A18055" s="113"/>
      <c r="B18055" s="113"/>
      <c r="C18055" s="114"/>
      <c r="D18055" s="115"/>
      <c r="E18055" s="115"/>
      <c r="F18055" s="116"/>
      <c r="G18055" s="116"/>
      <c r="H18055" s="116"/>
      <c r="I18055" s="116"/>
      <c r="J18055" s="117"/>
      <c r="K18055" s="117"/>
      <c r="L18055" s="114"/>
      <c r="M18055" s="114"/>
      <c r="N18055" s="114"/>
      <c r="O18055" s="114"/>
      <c r="P18055" s="118"/>
      <c r="Q18055" s="118"/>
      <c r="R18055" s="118"/>
      <c r="S18055" s="118"/>
      <c r="T18055" s="118"/>
      <c r="U18055" s="118"/>
      <c r="V18055" s="118"/>
      <c r="W18055" s="118"/>
      <c r="X18055" s="118"/>
      <c r="Y18055" s="118"/>
      <c r="Z18055" s="118"/>
      <c r="AA18055" s="118"/>
      <c r="AB18055" s="118"/>
    </row>
    <row r="18056" spans="1:28">
      <c r="A18056" s="113"/>
      <c r="B18056" s="113"/>
      <c r="C18056" s="114"/>
      <c r="D18056" s="115"/>
      <c r="E18056" s="115"/>
      <c r="F18056" s="116"/>
      <c r="G18056" s="116"/>
      <c r="H18056" s="116"/>
      <c r="I18056" s="116"/>
      <c r="J18056" s="117"/>
      <c r="K18056" s="117"/>
      <c r="L18056" s="114"/>
      <c r="M18056" s="114"/>
      <c r="N18056" s="114"/>
      <c r="O18056" s="114"/>
      <c r="P18056" s="118"/>
      <c r="Q18056" s="118"/>
      <c r="R18056" s="118"/>
      <c r="S18056" s="118"/>
      <c r="T18056" s="118"/>
      <c r="U18056" s="118"/>
      <c r="V18056" s="118"/>
      <c r="W18056" s="118"/>
      <c r="X18056" s="118"/>
      <c r="Y18056" s="118"/>
      <c r="Z18056" s="118"/>
      <c r="AA18056" s="118"/>
      <c r="AB18056" s="118"/>
    </row>
    <row r="18057" spans="1:28">
      <c r="A18057" s="113"/>
      <c r="B18057" s="113"/>
      <c r="C18057" s="114"/>
      <c r="D18057" s="115"/>
      <c r="E18057" s="115"/>
      <c r="F18057" s="116"/>
      <c r="G18057" s="116"/>
      <c r="H18057" s="116"/>
      <c r="I18057" s="116"/>
      <c r="J18057" s="117"/>
      <c r="K18057" s="117"/>
      <c r="L18057" s="114"/>
      <c r="M18057" s="114"/>
      <c r="N18057" s="114"/>
      <c r="O18057" s="114"/>
      <c r="P18057" s="118"/>
      <c r="Q18057" s="118"/>
      <c r="R18057" s="118"/>
      <c r="S18057" s="118"/>
      <c r="T18057" s="118"/>
      <c r="U18057" s="118"/>
      <c r="V18057" s="118"/>
      <c r="W18057" s="118"/>
      <c r="X18057" s="118"/>
      <c r="Y18057" s="118"/>
      <c r="Z18057" s="118"/>
      <c r="AA18057" s="118"/>
      <c r="AB18057" s="118"/>
    </row>
    <row r="18058" spans="1:28">
      <c r="A18058" s="113"/>
      <c r="B18058" s="113"/>
      <c r="C18058" s="114"/>
      <c r="D18058" s="115"/>
      <c r="E18058" s="115"/>
      <c r="F18058" s="116"/>
      <c r="G18058" s="116"/>
      <c r="H18058" s="116"/>
      <c r="I18058" s="116"/>
      <c r="J18058" s="117"/>
      <c r="K18058" s="117"/>
      <c r="L18058" s="114"/>
      <c r="M18058" s="114"/>
      <c r="N18058" s="114"/>
      <c r="O18058" s="114"/>
      <c r="P18058" s="118"/>
      <c r="Q18058" s="118"/>
      <c r="R18058" s="118"/>
      <c r="S18058" s="118"/>
      <c r="T18058" s="118"/>
      <c r="U18058" s="118"/>
      <c r="V18058" s="118"/>
      <c r="W18058" s="118"/>
      <c r="X18058" s="118"/>
      <c r="Y18058" s="118"/>
      <c r="Z18058" s="118"/>
      <c r="AA18058" s="118"/>
      <c r="AB18058" s="118"/>
    </row>
    <row r="18059" spans="1:28">
      <c r="A18059" s="113"/>
      <c r="B18059" s="113"/>
      <c r="C18059" s="114"/>
      <c r="D18059" s="115"/>
      <c r="E18059" s="115"/>
      <c r="F18059" s="116"/>
      <c r="G18059" s="116"/>
      <c r="H18059" s="116"/>
      <c r="I18059" s="116"/>
      <c r="J18059" s="117"/>
      <c r="K18059" s="117"/>
      <c r="L18059" s="114"/>
      <c r="M18059" s="114"/>
      <c r="N18059" s="114"/>
      <c r="O18059" s="114"/>
      <c r="P18059" s="118"/>
      <c r="Q18059" s="118"/>
      <c r="R18059" s="118"/>
      <c r="S18059" s="118"/>
      <c r="T18059" s="118"/>
      <c r="U18059" s="118"/>
      <c r="V18059" s="118"/>
      <c r="W18059" s="118"/>
      <c r="X18059" s="118"/>
      <c r="Y18059" s="118"/>
      <c r="Z18059" s="118"/>
      <c r="AA18059" s="118"/>
      <c r="AB18059" s="118"/>
    </row>
    <row r="18060" spans="1:28">
      <c r="A18060" s="113"/>
      <c r="B18060" s="113"/>
      <c r="C18060" s="114"/>
      <c r="D18060" s="115"/>
      <c r="E18060" s="115"/>
      <c r="F18060" s="116"/>
      <c r="G18060" s="116"/>
      <c r="H18060" s="116"/>
      <c r="I18060" s="116"/>
      <c r="J18060" s="117"/>
      <c r="K18060" s="117"/>
      <c r="L18060" s="114"/>
      <c r="M18060" s="114"/>
      <c r="N18060" s="114"/>
      <c r="O18060" s="114"/>
      <c r="P18060" s="118"/>
      <c r="Q18060" s="118"/>
      <c r="R18060" s="118"/>
      <c r="S18060" s="118"/>
      <c r="T18060" s="118"/>
      <c r="U18060" s="118"/>
      <c r="V18060" s="118"/>
      <c r="W18060" s="118"/>
      <c r="X18060" s="118"/>
      <c r="Y18060" s="118"/>
      <c r="Z18060" s="118"/>
      <c r="AA18060" s="118"/>
      <c r="AB18060" s="118"/>
    </row>
    <row r="18061" spans="1:28">
      <c r="A18061" s="113"/>
      <c r="B18061" s="113"/>
      <c r="C18061" s="114"/>
      <c r="D18061" s="115"/>
      <c r="E18061" s="115"/>
      <c r="F18061" s="116"/>
      <c r="G18061" s="116"/>
      <c r="H18061" s="116"/>
      <c r="I18061" s="116"/>
      <c r="J18061" s="117"/>
      <c r="K18061" s="117"/>
      <c r="L18061" s="114"/>
      <c r="M18061" s="114"/>
      <c r="N18061" s="114"/>
      <c r="O18061" s="114"/>
      <c r="P18061" s="118"/>
      <c r="Q18061" s="118"/>
      <c r="R18061" s="118"/>
      <c r="S18061" s="118"/>
      <c r="T18061" s="118"/>
      <c r="U18061" s="118"/>
      <c r="V18061" s="118"/>
      <c r="W18061" s="118"/>
      <c r="X18061" s="118"/>
      <c r="Y18061" s="118"/>
      <c r="Z18061" s="118"/>
      <c r="AA18061" s="118"/>
      <c r="AB18061" s="118"/>
    </row>
    <row r="18062" spans="1:28">
      <c r="A18062" s="113"/>
      <c r="B18062" s="113"/>
      <c r="C18062" s="114"/>
      <c r="D18062" s="115"/>
      <c r="E18062" s="115"/>
      <c r="F18062" s="116"/>
      <c r="G18062" s="116"/>
      <c r="H18062" s="116"/>
      <c r="I18062" s="116"/>
      <c r="J18062" s="117"/>
      <c r="K18062" s="117"/>
      <c r="L18062" s="114"/>
      <c r="M18062" s="114"/>
      <c r="N18062" s="114"/>
      <c r="O18062" s="114"/>
      <c r="P18062" s="118"/>
      <c r="Q18062" s="118"/>
      <c r="R18062" s="118"/>
      <c r="S18062" s="118"/>
      <c r="T18062" s="118"/>
      <c r="U18062" s="118"/>
      <c r="V18062" s="118"/>
      <c r="W18062" s="118"/>
      <c r="X18062" s="118"/>
      <c r="Y18062" s="118"/>
      <c r="Z18062" s="118"/>
      <c r="AA18062" s="118"/>
      <c r="AB18062" s="118"/>
    </row>
    <row r="18063" spans="1:28">
      <c r="A18063" s="113"/>
      <c r="B18063" s="113"/>
      <c r="C18063" s="114"/>
      <c r="D18063" s="115"/>
      <c r="E18063" s="115"/>
      <c r="F18063" s="116"/>
      <c r="G18063" s="116"/>
      <c r="H18063" s="116"/>
      <c r="I18063" s="116"/>
      <c r="J18063" s="117"/>
      <c r="K18063" s="117"/>
      <c r="L18063" s="114"/>
      <c r="M18063" s="114"/>
      <c r="N18063" s="114"/>
      <c r="O18063" s="114"/>
      <c r="P18063" s="118"/>
      <c r="Q18063" s="118"/>
      <c r="R18063" s="118"/>
      <c r="S18063" s="118"/>
      <c r="T18063" s="118"/>
      <c r="U18063" s="118"/>
      <c r="V18063" s="118"/>
      <c r="W18063" s="118"/>
      <c r="X18063" s="118"/>
      <c r="Y18063" s="118"/>
      <c r="Z18063" s="118"/>
      <c r="AA18063" s="118"/>
      <c r="AB18063" s="118"/>
    </row>
    <row r="18064" spans="1:28">
      <c r="A18064" s="113"/>
      <c r="B18064" s="113"/>
      <c r="C18064" s="114"/>
      <c r="D18064" s="115"/>
      <c r="E18064" s="115"/>
      <c r="F18064" s="116"/>
      <c r="G18064" s="116"/>
      <c r="H18064" s="116"/>
      <c r="I18064" s="116"/>
      <c r="J18064" s="117"/>
      <c r="K18064" s="117"/>
      <c r="L18064" s="114"/>
      <c r="M18064" s="114"/>
      <c r="N18064" s="114"/>
      <c r="O18064" s="114"/>
      <c r="P18064" s="118"/>
      <c r="Q18064" s="118"/>
      <c r="R18064" s="118"/>
      <c r="S18064" s="118"/>
      <c r="T18064" s="118"/>
      <c r="U18064" s="118"/>
      <c r="V18064" s="118"/>
      <c r="W18064" s="118"/>
      <c r="X18064" s="118"/>
      <c r="Y18064" s="118"/>
      <c r="Z18064" s="118"/>
      <c r="AA18064" s="118"/>
      <c r="AB18064" s="118"/>
    </row>
    <row r="18065" spans="1:28">
      <c r="A18065" s="113"/>
      <c r="B18065" s="113"/>
      <c r="C18065" s="114"/>
      <c r="D18065" s="115"/>
      <c r="E18065" s="115"/>
      <c r="F18065" s="116"/>
      <c r="G18065" s="116"/>
      <c r="H18065" s="116"/>
      <c r="I18065" s="116"/>
      <c r="J18065" s="117"/>
      <c r="K18065" s="117"/>
      <c r="L18065" s="114"/>
      <c r="M18065" s="114"/>
      <c r="N18065" s="114"/>
      <c r="O18065" s="114"/>
      <c r="P18065" s="118"/>
      <c r="Q18065" s="118"/>
      <c r="R18065" s="118"/>
      <c r="S18065" s="118"/>
      <c r="T18065" s="118"/>
      <c r="U18065" s="118"/>
      <c r="V18065" s="118"/>
      <c r="W18065" s="118"/>
      <c r="X18065" s="118"/>
      <c r="Y18065" s="118"/>
      <c r="Z18065" s="118"/>
      <c r="AA18065" s="118"/>
      <c r="AB18065" s="118"/>
    </row>
    <row r="18066" spans="1:28">
      <c r="A18066" s="113"/>
      <c r="B18066" s="113"/>
      <c r="C18066" s="114"/>
      <c r="D18066" s="115"/>
      <c r="E18066" s="115"/>
      <c r="F18066" s="116"/>
      <c r="G18066" s="116"/>
      <c r="H18066" s="116"/>
      <c r="I18066" s="116"/>
      <c r="J18066" s="117"/>
      <c r="K18066" s="117"/>
      <c r="L18066" s="114"/>
      <c r="M18066" s="114"/>
      <c r="N18066" s="114"/>
      <c r="O18066" s="114"/>
      <c r="P18066" s="118"/>
      <c r="Q18066" s="118"/>
      <c r="R18066" s="118"/>
      <c r="S18066" s="118"/>
      <c r="T18066" s="118"/>
      <c r="U18066" s="118"/>
      <c r="V18066" s="118"/>
      <c r="W18066" s="118"/>
      <c r="X18066" s="118"/>
      <c r="Y18066" s="118"/>
      <c r="Z18066" s="118"/>
      <c r="AA18066" s="118"/>
      <c r="AB18066" s="118"/>
    </row>
    <row r="18067" spans="1:28">
      <c r="A18067" s="113"/>
      <c r="B18067" s="113"/>
      <c r="C18067" s="114"/>
      <c r="D18067" s="115"/>
      <c r="E18067" s="115"/>
      <c r="F18067" s="116"/>
      <c r="G18067" s="116"/>
      <c r="H18067" s="116"/>
      <c r="I18067" s="116"/>
      <c r="J18067" s="117"/>
      <c r="K18067" s="117"/>
      <c r="L18067" s="114"/>
      <c r="M18067" s="114"/>
      <c r="N18067" s="114"/>
      <c r="O18067" s="114"/>
      <c r="P18067" s="118"/>
      <c r="Q18067" s="118"/>
      <c r="R18067" s="118"/>
      <c r="S18067" s="118"/>
      <c r="T18067" s="118"/>
      <c r="U18067" s="118"/>
      <c r="V18067" s="118"/>
      <c r="W18067" s="118"/>
      <c r="X18067" s="118"/>
      <c r="Y18067" s="118"/>
      <c r="Z18067" s="118"/>
      <c r="AA18067" s="118"/>
      <c r="AB18067" s="118"/>
    </row>
    <row r="18068" spans="1:28">
      <c r="A18068" s="113"/>
      <c r="B18068" s="113"/>
      <c r="C18068" s="114"/>
      <c r="D18068" s="115"/>
      <c r="E18068" s="115"/>
      <c r="F18068" s="116"/>
      <c r="G18068" s="116"/>
      <c r="H18068" s="116"/>
      <c r="I18068" s="116"/>
      <c r="J18068" s="117"/>
      <c r="K18068" s="117"/>
      <c r="L18068" s="114"/>
      <c r="M18068" s="114"/>
      <c r="N18068" s="114"/>
      <c r="O18068" s="114"/>
      <c r="P18068" s="118"/>
      <c r="Q18068" s="118"/>
      <c r="R18068" s="118"/>
      <c r="S18068" s="118"/>
      <c r="T18068" s="118"/>
      <c r="U18068" s="118"/>
      <c r="V18068" s="118"/>
      <c r="W18068" s="118"/>
      <c r="X18068" s="118"/>
      <c r="Y18068" s="118"/>
      <c r="Z18068" s="118"/>
      <c r="AA18068" s="118"/>
      <c r="AB18068" s="118"/>
    </row>
    <row r="18069" spans="1:28">
      <c r="A18069" s="113"/>
      <c r="B18069" s="113"/>
      <c r="C18069" s="114"/>
      <c r="D18069" s="115"/>
      <c r="E18069" s="115"/>
      <c r="F18069" s="116"/>
      <c r="G18069" s="116"/>
      <c r="H18069" s="116"/>
      <c r="I18069" s="116"/>
      <c r="J18069" s="117"/>
      <c r="K18069" s="117"/>
      <c r="L18069" s="114"/>
      <c r="M18069" s="114"/>
      <c r="N18069" s="114"/>
      <c r="O18069" s="114"/>
      <c r="P18069" s="118"/>
      <c r="Q18069" s="118"/>
      <c r="R18069" s="118"/>
      <c r="S18069" s="118"/>
      <c r="T18069" s="118"/>
      <c r="U18069" s="118"/>
      <c r="V18069" s="118"/>
      <c r="W18069" s="118"/>
      <c r="X18069" s="118"/>
      <c r="Y18069" s="118"/>
      <c r="Z18069" s="118"/>
      <c r="AA18069" s="118"/>
      <c r="AB18069" s="118"/>
    </row>
    <row r="18070" spans="1:28">
      <c r="A18070" s="113"/>
      <c r="B18070" s="113"/>
      <c r="C18070" s="114"/>
      <c r="D18070" s="115"/>
      <c r="E18070" s="115"/>
      <c r="F18070" s="116"/>
      <c r="G18070" s="116"/>
      <c r="H18070" s="116"/>
      <c r="I18070" s="116"/>
      <c r="J18070" s="117"/>
      <c r="K18070" s="117"/>
      <c r="L18070" s="114"/>
      <c r="M18070" s="114"/>
      <c r="N18070" s="114"/>
      <c r="O18070" s="114"/>
      <c r="P18070" s="118"/>
      <c r="Q18070" s="118"/>
      <c r="R18070" s="118"/>
      <c r="S18070" s="118"/>
      <c r="T18070" s="118"/>
      <c r="U18070" s="118"/>
      <c r="V18070" s="118"/>
      <c r="W18070" s="118"/>
      <c r="X18070" s="118"/>
      <c r="Y18070" s="118"/>
      <c r="Z18070" s="118"/>
      <c r="AA18070" s="118"/>
      <c r="AB18070" s="118"/>
    </row>
    <row r="18071" spans="1:28">
      <c r="A18071" s="113"/>
      <c r="B18071" s="113"/>
      <c r="C18071" s="114"/>
      <c r="D18071" s="115"/>
      <c r="E18071" s="115"/>
      <c r="F18071" s="116"/>
      <c r="G18071" s="116"/>
      <c r="H18071" s="116"/>
      <c r="I18071" s="116"/>
      <c r="J18071" s="117"/>
      <c r="K18071" s="117"/>
      <c r="L18071" s="114"/>
      <c r="M18071" s="114"/>
      <c r="N18071" s="114"/>
      <c r="O18071" s="114"/>
      <c r="P18071" s="118"/>
      <c r="Q18071" s="118"/>
      <c r="R18071" s="118"/>
      <c r="S18071" s="118"/>
      <c r="T18071" s="118"/>
      <c r="U18071" s="118"/>
      <c r="V18071" s="118"/>
      <c r="W18071" s="118"/>
      <c r="X18071" s="118"/>
      <c r="Y18071" s="118"/>
      <c r="Z18071" s="118"/>
      <c r="AA18071" s="118"/>
      <c r="AB18071" s="118"/>
    </row>
    <row r="18072" spans="1:28">
      <c r="A18072" s="113"/>
      <c r="B18072" s="113"/>
      <c r="C18072" s="114"/>
      <c r="D18072" s="115"/>
      <c r="E18072" s="115"/>
      <c r="F18072" s="116"/>
      <c r="G18072" s="116"/>
      <c r="H18072" s="116"/>
      <c r="I18072" s="116"/>
      <c r="J18072" s="117"/>
      <c r="K18072" s="117"/>
      <c r="L18072" s="114"/>
      <c r="M18072" s="114"/>
      <c r="N18072" s="114"/>
      <c r="O18072" s="114"/>
      <c r="P18072" s="118"/>
      <c r="Q18072" s="118"/>
      <c r="R18072" s="118"/>
      <c r="S18072" s="118"/>
      <c r="T18072" s="118"/>
      <c r="U18072" s="118"/>
      <c r="V18072" s="118"/>
      <c r="W18072" s="118"/>
      <c r="X18072" s="118"/>
      <c r="Y18072" s="118"/>
      <c r="Z18072" s="118"/>
      <c r="AA18072" s="118"/>
      <c r="AB18072" s="118"/>
    </row>
    <row r="18073" spans="1:28">
      <c r="A18073" s="113"/>
      <c r="B18073" s="113"/>
      <c r="C18073" s="114"/>
      <c r="D18073" s="115"/>
      <c r="E18073" s="115"/>
      <c r="F18073" s="116"/>
      <c r="G18073" s="116"/>
      <c r="H18073" s="116"/>
      <c r="I18073" s="116"/>
      <c r="J18073" s="117"/>
      <c r="K18073" s="117"/>
      <c r="L18073" s="114"/>
      <c r="M18073" s="114"/>
      <c r="N18073" s="114"/>
      <c r="O18073" s="114"/>
      <c r="P18073" s="118"/>
      <c r="Q18073" s="118"/>
      <c r="R18073" s="118"/>
      <c r="S18073" s="118"/>
      <c r="T18073" s="118"/>
      <c r="U18073" s="118"/>
      <c r="V18073" s="118"/>
      <c r="W18073" s="118"/>
      <c r="X18073" s="118"/>
      <c r="Y18073" s="118"/>
      <c r="Z18073" s="118"/>
      <c r="AA18073" s="118"/>
      <c r="AB18073" s="118"/>
    </row>
    <row r="18074" spans="1:28">
      <c r="A18074" s="113"/>
      <c r="B18074" s="113"/>
      <c r="C18074" s="114"/>
      <c r="D18074" s="115"/>
      <c r="E18074" s="115"/>
      <c r="F18074" s="116"/>
      <c r="G18074" s="116"/>
      <c r="H18074" s="116"/>
      <c r="I18074" s="116"/>
      <c r="J18074" s="117"/>
      <c r="K18074" s="117"/>
      <c r="L18074" s="114"/>
      <c r="M18074" s="114"/>
      <c r="N18074" s="114"/>
      <c r="O18074" s="114"/>
      <c r="P18074" s="118"/>
      <c r="Q18074" s="118"/>
      <c r="R18074" s="118"/>
      <c r="S18074" s="118"/>
      <c r="T18074" s="118"/>
      <c r="U18074" s="118"/>
      <c r="V18074" s="118"/>
      <c r="W18074" s="118"/>
      <c r="X18074" s="118"/>
      <c r="Y18074" s="118"/>
      <c r="Z18074" s="118"/>
      <c r="AA18074" s="118"/>
      <c r="AB18074" s="118"/>
    </row>
    <row r="18075" spans="1:28">
      <c r="A18075" s="113"/>
      <c r="B18075" s="113"/>
      <c r="C18075" s="114"/>
      <c r="D18075" s="115"/>
      <c r="E18075" s="115"/>
      <c r="F18075" s="116"/>
      <c r="G18075" s="116"/>
      <c r="H18075" s="116"/>
      <c r="I18075" s="116"/>
      <c r="J18075" s="117"/>
      <c r="K18075" s="117"/>
      <c r="L18075" s="114"/>
      <c r="M18075" s="114"/>
      <c r="N18075" s="114"/>
      <c r="O18075" s="114"/>
      <c r="P18075" s="118"/>
      <c r="Q18075" s="118"/>
      <c r="R18075" s="118"/>
      <c r="S18075" s="118"/>
      <c r="T18075" s="118"/>
      <c r="U18075" s="118"/>
      <c r="V18075" s="118"/>
      <c r="W18075" s="118"/>
      <c r="X18075" s="118"/>
      <c r="Y18075" s="118"/>
      <c r="Z18075" s="118"/>
      <c r="AA18075" s="118"/>
      <c r="AB18075" s="118"/>
    </row>
    <row r="18076" spans="1:28">
      <c r="A18076" s="113"/>
      <c r="B18076" s="113"/>
      <c r="C18076" s="114"/>
      <c r="D18076" s="115"/>
      <c r="E18076" s="115"/>
      <c r="F18076" s="116"/>
      <c r="G18076" s="116"/>
      <c r="H18076" s="116"/>
      <c r="I18076" s="116"/>
      <c r="J18076" s="117"/>
      <c r="K18076" s="117"/>
      <c r="L18076" s="114"/>
      <c r="M18076" s="114"/>
      <c r="N18076" s="114"/>
      <c r="O18076" s="114"/>
      <c r="P18076" s="118"/>
      <c r="Q18076" s="118"/>
      <c r="R18076" s="118"/>
      <c r="S18076" s="118"/>
      <c r="T18076" s="118"/>
      <c r="U18076" s="118"/>
      <c r="V18076" s="118"/>
      <c r="W18076" s="118"/>
      <c r="X18076" s="118"/>
      <c r="Y18076" s="118"/>
      <c r="Z18076" s="118"/>
      <c r="AA18076" s="118"/>
      <c r="AB18076" s="118"/>
    </row>
    <row r="18077" spans="1:28">
      <c r="A18077" s="113"/>
      <c r="B18077" s="113"/>
      <c r="C18077" s="114"/>
      <c r="D18077" s="115"/>
      <c r="E18077" s="115"/>
      <c r="F18077" s="116"/>
      <c r="G18077" s="116"/>
      <c r="H18077" s="116"/>
      <c r="I18077" s="116"/>
      <c r="J18077" s="117"/>
      <c r="K18077" s="117"/>
      <c r="L18077" s="114"/>
      <c r="M18077" s="114"/>
      <c r="N18077" s="114"/>
      <c r="O18077" s="114"/>
      <c r="P18077" s="118"/>
      <c r="Q18077" s="118"/>
      <c r="R18077" s="118"/>
      <c r="S18077" s="118"/>
      <c r="T18077" s="118"/>
      <c r="U18077" s="118"/>
      <c r="V18077" s="118"/>
      <c r="W18077" s="118"/>
      <c r="X18077" s="118"/>
      <c r="Y18077" s="118"/>
      <c r="Z18077" s="118"/>
      <c r="AA18077" s="118"/>
      <c r="AB18077" s="118"/>
    </row>
    <row r="18078" spans="1:28">
      <c r="A18078" s="113"/>
      <c r="B18078" s="113"/>
      <c r="C18078" s="114"/>
      <c r="D18078" s="115"/>
      <c r="E18078" s="115"/>
      <c r="F18078" s="116"/>
      <c r="G18078" s="116"/>
      <c r="H18078" s="116"/>
      <c r="I18078" s="116"/>
      <c r="J18078" s="117"/>
      <c r="K18078" s="117"/>
      <c r="L18078" s="114"/>
      <c r="M18078" s="114"/>
      <c r="N18078" s="114"/>
      <c r="O18078" s="114"/>
      <c r="P18078" s="118"/>
      <c r="Q18078" s="118"/>
      <c r="R18078" s="118"/>
      <c r="S18078" s="118"/>
      <c r="T18078" s="118"/>
      <c r="U18078" s="118"/>
      <c r="V18078" s="118"/>
      <c r="W18078" s="118"/>
      <c r="X18078" s="118"/>
      <c r="Y18078" s="118"/>
      <c r="Z18078" s="118"/>
      <c r="AA18078" s="118"/>
      <c r="AB18078" s="118"/>
    </row>
    <row r="18079" spans="1:28">
      <c r="A18079" s="113"/>
      <c r="B18079" s="113"/>
      <c r="C18079" s="114"/>
      <c r="D18079" s="115"/>
      <c r="E18079" s="115"/>
      <c r="F18079" s="116"/>
      <c r="G18079" s="116"/>
      <c r="H18079" s="116"/>
      <c r="I18079" s="116"/>
      <c r="J18079" s="117"/>
      <c r="K18079" s="117"/>
      <c r="L18079" s="114"/>
      <c r="M18079" s="114"/>
      <c r="N18079" s="114"/>
      <c r="O18079" s="114"/>
      <c r="P18079" s="118"/>
      <c r="Q18079" s="118"/>
      <c r="R18079" s="118"/>
      <c r="S18079" s="118"/>
      <c r="T18079" s="118"/>
      <c r="U18079" s="118"/>
      <c r="V18079" s="118"/>
      <c r="W18079" s="118"/>
      <c r="X18079" s="118"/>
      <c r="Y18079" s="118"/>
      <c r="Z18079" s="118"/>
      <c r="AA18079" s="118"/>
      <c r="AB18079" s="118"/>
    </row>
    <row r="18080" spans="1:28">
      <c r="A18080" s="113"/>
      <c r="B18080" s="113"/>
      <c r="C18080" s="114"/>
      <c r="D18080" s="115"/>
      <c r="E18080" s="115"/>
      <c r="F18080" s="116"/>
      <c r="G18080" s="116"/>
      <c r="H18080" s="116"/>
      <c r="I18080" s="116"/>
      <c r="J18080" s="117"/>
      <c r="K18080" s="117"/>
      <c r="L18080" s="114"/>
      <c r="M18080" s="114"/>
      <c r="N18080" s="114"/>
      <c r="O18080" s="114"/>
      <c r="P18080" s="118"/>
      <c r="Q18080" s="118"/>
      <c r="R18080" s="118"/>
      <c r="S18080" s="118"/>
      <c r="T18080" s="118"/>
      <c r="U18080" s="118"/>
      <c r="V18080" s="118"/>
      <c r="W18080" s="118"/>
      <c r="X18080" s="118"/>
      <c r="Y18080" s="118"/>
      <c r="Z18080" s="118"/>
      <c r="AA18080" s="118"/>
      <c r="AB18080" s="118"/>
    </row>
    <row r="18081" spans="1:28">
      <c r="A18081" s="113"/>
      <c r="B18081" s="113"/>
      <c r="C18081" s="114"/>
      <c r="D18081" s="115"/>
      <c r="E18081" s="115"/>
      <c r="F18081" s="116"/>
      <c r="G18081" s="116"/>
      <c r="H18081" s="116"/>
      <c r="I18081" s="116"/>
      <c r="J18081" s="117"/>
      <c r="K18081" s="117"/>
      <c r="L18081" s="114"/>
      <c r="M18081" s="114"/>
      <c r="N18081" s="114"/>
      <c r="O18081" s="114"/>
      <c r="P18081" s="118"/>
      <c r="Q18081" s="118"/>
      <c r="R18081" s="118"/>
      <c r="S18081" s="118"/>
      <c r="T18081" s="118"/>
      <c r="U18081" s="118"/>
      <c r="V18081" s="118"/>
      <c r="W18081" s="118"/>
      <c r="X18081" s="118"/>
      <c r="Y18081" s="118"/>
      <c r="Z18081" s="118"/>
      <c r="AA18081" s="118"/>
      <c r="AB18081" s="118"/>
    </row>
    <row r="18082" spans="1:28">
      <c r="A18082" s="113"/>
      <c r="B18082" s="113"/>
      <c r="C18082" s="114"/>
      <c r="D18082" s="115"/>
      <c r="E18082" s="115"/>
      <c r="F18082" s="116"/>
      <c r="G18082" s="116"/>
      <c r="H18082" s="116"/>
      <c r="I18082" s="116"/>
      <c r="J18082" s="117"/>
      <c r="K18082" s="117"/>
      <c r="L18082" s="114"/>
      <c r="M18082" s="114"/>
      <c r="N18082" s="114"/>
      <c r="O18082" s="114"/>
      <c r="P18082" s="118"/>
      <c r="Q18082" s="118"/>
      <c r="R18082" s="118"/>
      <c r="S18082" s="118"/>
      <c r="T18082" s="118"/>
      <c r="U18082" s="118"/>
      <c r="V18082" s="118"/>
      <c r="W18082" s="118"/>
      <c r="X18082" s="118"/>
      <c r="Y18082" s="118"/>
      <c r="Z18082" s="118"/>
      <c r="AA18082" s="118"/>
      <c r="AB18082" s="118"/>
    </row>
    <row r="18083" spans="1:28">
      <c r="A18083" s="113"/>
      <c r="B18083" s="113"/>
      <c r="C18083" s="114"/>
      <c r="D18083" s="115"/>
      <c r="E18083" s="115"/>
      <c r="F18083" s="116"/>
      <c r="G18083" s="116"/>
      <c r="H18083" s="116"/>
      <c r="I18083" s="116"/>
      <c r="J18083" s="117"/>
      <c r="K18083" s="117"/>
      <c r="L18083" s="114"/>
      <c r="M18083" s="114"/>
      <c r="N18083" s="114"/>
      <c r="O18083" s="114"/>
      <c r="P18083" s="118"/>
      <c r="Q18083" s="118"/>
      <c r="R18083" s="118"/>
      <c r="S18083" s="118"/>
      <c r="T18083" s="118"/>
      <c r="U18083" s="118"/>
      <c r="V18083" s="118"/>
      <c r="W18083" s="118"/>
      <c r="X18083" s="118"/>
      <c r="Y18083" s="118"/>
      <c r="Z18083" s="118"/>
      <c r="AA18083" s="118"/>
      <c r="AB18083" s="118"/>
    </row>
    <row r="18084" spans="1:28">
      <c r="A18084" s="113"/>
      <c r="B18084" s="113"/>
      <c r="C18084" s="114"/>
      <c r="D18084" s="115"/>
      <c r="E18084" s="115"/>
      <c r="F18084" s="116"/>
      <c r="G18084" s="116"/>
      <c r="H18084" s="116"/>
      <c r="I18084" s="116"/>
      <c r="J18084" s="117"/>
      <c r="K18084" s="117"/>
      <c r="L18084" s="114"/>
      <c r="M18084" s="114"/>
      <c r="N18084" s="114"/>
      <c r="O18084" s="114"/>
      <c r="P18084" s="118"/>
      <c r="Q18084" s="118"/>
      <c r="R18084" s="118"/>
      <c r="S18084" s="118"/>
      <c r="T18084" s="118"/>
      <c r="U18084" s="118"/>
      <c r="V18084" s="118"/>
      <c r="W18084" s="118"/>
      <c r="X18084" s="118"/>
      <c r="Y18084" s="118"/>
      <c r="Z18084" s="118"/>
      <c r="AA18084" s="118"/>
      <c r="AB18084" s="118"/>
    </row>
    <row r="18085" spans="1:28">
      <c r="A18085" s="113"/>
      <c r="B18085" s="113"/>
      <c r="C18085" s="114"/>
      <c r="D18085" s="115"/>
      <c r="E18085" s="115"/>
      <c r="F18085" s="116"/>
      <c r="G18085" s="116"/>
      <c r="H18085" s="116"/>
      <c r="I18085" s="116"/>
      <c r="J18085" s="117"/>
      <c r="K18085" s="117"/>
      <c r="L18085" s="114"/>
      <c r="M18085" s="114"/>
      <c r="N18085" s="114"/>
      <c r="O18085" s="114"/>
      <c r="P18085" s="118"/>
      <c r="Q18085" s="118"/>
      <c r="R18085" s="118"/>
      <c r="S18085" s="118"/>
      <c r="T18085" s="118"/>
      <c r="U18085" s="118"/>
      <c r="V18085" s="118"/>
      <c r="W18085" s="118"/>
      <c r="X18085" s="118"/>
      <c r="Y18085" s="118"/>
      <c r="Z18085" s="118"/>
      <c r="AA18085" s="118"/>
      <c r="AB18085" s="118"/>
    </row>
    <row r="18086" spans="1:28">
      <c r="A18086" s="113"/>
      <c r="B18086" s="113"/>
      <c r="C18086" s="114"/>
      <c r="D18086" s="115"/>
      <c r="E18086" s="115"/>
      <c r="F18086" s="116"/>
      <c r="G18086" s="116"/>
      <c r="H18086" s="116"/>
      <c r="I18086" s="116"/>
      <c r="J18086" s="117"/>
      <c r="K18086" s="117"/>
      <c r="L18086" s="114"/>
      <c r="M18086" s="114"/>
      <c r="N18086" s="114"/>
      <c r="O18086" s="114"/>
      <c r="P18086" s="118"/>
      <c r="Q18086" s="118"/>
      <c r="R18086" s="118"/>
      <c r="S18086" s="118"/>
      <c r="T18086" s="118"/>
      <c r="U18086" s="118"/>
      <c r="V18086" s="118"/>
      <c r="W18086" s="118"/>
      <c r="X18086" s="118"/>
      <c r="Y18086" s="118"/>
      <c r="Z18086" s="118"/>
      <c r="AA18086" s="118"/>
      <c r="AB18086" s="118"/>
    </row>
    <row r="18087" spans="1:28">
      <c r="A18087" s="113"/>
      <c r="B18087" s="113"/>
      <c r="C18087" s="114"/>
      <c r="D18087" s="115"/>
      <c r="E18087" s="115"/>
      <c r="F18087" s="116"/>
      <c r="G18087" s="116"/>
      <c r="H18087" s="116"/>
      <c r="I18087" s="116"/>
      <c r="J18087" s="117"/>
      <c r="K18087" s="117"/>
      <c r="L18087" s="114"/>
      <c r="M18087" s="114"/>
      <c r="N18087" s="114"/>
      <c r="O18087" s="114"/>
      <c r="P18087" s="118"/>
      <c r="Q18087" s="118"/>
      <c r="R18087" s="118"/>
      <c r="S18087" s="118"/>
      <c r="T18087" s="118"/>
      <c r="U18087" s="118"/>
      <c r="V18087" s="118"/>
      <c r="W18087" s="118"/>
      <c r="X18087" s="118"/>
      <c r="Y18087" s="118"/>
      <c r="Z18087" s="118"/>
      <c r="AA18087" s="118"/>
      <c r="AB18087" s="118"/>
    </row>
    <row r="18088" spans="1:28">
      <c r="A18088" s="113"/>
      <c r="B18088" s="113"/>
      <c r="C18088" s="114"/>
      <c r="D18088" s="115"/>
      <c r="E18088" s="115"/>
      <c r="F18088" s="116"/>
      <c r="G18088" s="116"/>
      <c r="H18088" s="116"/>
      <c r="I18088" s="116"/>
      <c r="J18088" s="117"/>
      <c r="K18088" s="117"/>
      <c r="L18088" s="114"/>
      <c r="M18088" s="114"/>
      <c r="N18088" s="114"/>
      <c r="O18088" s="114"/>
      <c r="P18088" s="118"/>
      <c r="Q18088" s="118"/>
      <c r="R18088" s="118"/>
      <c r="S18088" s="118"/>
      <c r="T18088" s="118"/>
      <c r="U18088" s="118"/>
      <c r="V18088" s="118"/>
      <c r="W18088" s="118"/>
      <c r="X18088" s="118"/>
      <c r="Y18088" s="118"/>
      <c r="Z18088" s="118"/>
      <c r="AA18088" s="118"/>
      <c r="AB18088" s="118"/>
    </row>
    <row r="18089" spans="1:28">
      <c r="A18089" s="113"/>
      <c r="B18089" s="113"/>
      <c r="C18089" s="114"/>
      <c r="D18089" s="115"/>
      <c r="E18089" s="115"/>
      <c r="F18089" s="116"/>
      <c r="G18089" s="116"/>
      <c r="H18089" s="116"/>
      <c r="I18089" s="116"/>
      <c r="J18089" s="117"/>
      <c r="K18089" s="117"/>
      <c r="L18089" s="114"/>
      <c r="M18089" s="114"/>
      <c r="N18089" s="114"/>
      <c r="O18089" s="114"/>
      <c r="P18089" s="118"/>
      <c r="Q18089" s="118"/>
      <c r="R18089" s="118"/>
      <c r="S18089" s="118"/>
      <c r="T18089" s="118"/>
      <c r="U18089" s="118"/>
      <c r="V18089" s="118"/>
      <c r="W18089" s="118"/>
      <c r="X18089" s="118"/>
      <c r="Y18089" s="118"/>
      <c r="Z18089" s="118"/>
      <c r="AA18089" s="118"/>
      <c r="AB18089" s="118"/>
    </row>
    <row r="18090" spans="1:28">
      <c r="A18090" s="113"/>
      <c r="B18090" s="113"/>
      <c r="C18090" s="114"/>
      <c r="D18090" s="115"/>
      <c r="E18090" s="115"/>
      <c r="F18090" s="116"/>
      <c r="G18090" s="116"/>
      <c r="H18090" s="116"/>
      <c r="I18090" s="116"/>
      <c r="J18090" s="117"/>
      <c r="K18090" s="117"/>
      <c r="L18090" s="114"/>
      <c r="M18090" s="114"/>
      <c r="N18090" s="114"/>
      <c r="O18090" s="114"/>
      <c r="P18090" s="118"/>
      <c r="Q18090" s="118"/>
      <c r="R18090" s="118"/>
      <c r="S18090" s="118"/>
      <c r="T18090" s="118"/>
      <c r="U18090" s="118"/>
      <c r="V18090" s="118"/>
      <c r="W18090" s="118"/>
      <c r="X18090" s="118"/>
      <c r="Y18090" s="118"/>
      <c r="Z18090" s="118"/>
      <c r="AA18090" s="118"/>
      <c r="AB18090" s="118"/>
    </row>
    <row r="18091" spans="1:28">
      <c r="A18091" s="113"/>
      <c r="B18091" s="113"/>
      <c r="C18091" s="114"/>
      <c r="D18091" s="115"/>
      <c r="E18091" s="115"/>
      <c r="F18091" s="116"/>
      <c r="G18091" s="116"/>
      <c r="H18091" s="116"/>
      <c r="I18091" s="116"/>
      <c r="J18091" s="117"/>
      <c r="K18091" s="117"/>
      <c r="L18091" s="114"/>
      <c r="M18091" s="114"/>
      <c r="N18091" s="114"/>
      <c r="O18091" s="114"/>
      <c r="P18091" s="118"/>
      <c r="Q18091" s="118"/>
      <c r="R18091" s="118"/>
      <c r="S18091" s="118"/>
      <c r="T18091" s="118"/>
      <c r="U18091" s="118"/>
      <c r="V18091" s="118"/>
      <c r="W18091" s="118"/>
      <c r="X18091" s="118"/>
      <c r="Y18091" s="118"/>
      <c r="Z18091" s="118"/>
      <c r="AA18091" s="118"/>
      <c r="AB18091" s="118"/>
    </row>
    <row r="18092" spans="1:28">
      <c r="A18092" s="113"/>
      <c r="B18092" s="113"/>
      <c r="C18092" s="114"/>
      <c r="D18092" s="115"/>
      <c r="E18092" s="115"/>
      <c r="F18092" s="116"/>
      <c r="G18092" s="116"/>
      <c r="H18092" s="116"/>
      <c r="I18092" s="116"/>
      <c r="J18092" s="117"/>
      <c r="K18092" s="117"/>
      <c r="L18092" s="114"/>
      <c r="M18092" s="114"/>
      <c r="N18092" s="114"/>
      <c r="O18092" s="114"/>
      <c r="P18092" s="118"/>
      <c r="Q18092" s="118"/>
      <c r="R18092" s="118"/>
      <c r="S18092" s="118"/>
      <c r="T18092" s="118"/>
      <c r="U18092" s="118"/>
      <c r="V18092" s="118"/>
      <c r="W18092" s="118"/>
      <c r="X18092" s="118"/>
      <c r="Y18092" s="118"/>
      <c r="Z18092" s="118"/>
      <c r="AA18092" s="118"/>
      <c r="AB18092" s="118"/>
    </row>
    <row r="18093" spans="1:28">
      <c r="A18093" s="113"/>
      <c r="B18093" s="113"/>
      <c r="C18093" s="114"/>
      <c r="D18093" s="115"/>
      <c r="E18093" s="115"/>
      <c r="F18093" s="116"/>
      <c r="G18093" s="116"/>
      <c r="H18093" s="116"/>
      <c r="I18093" s="116"/>
      <c r="J18093" s="117"/>
      <c r="K18093" s="117"/>
      <c r="L18093" s="114"/>
      <c r="M18093" s="114"/>
      <c r="N18093" s="114"/>
      <c r="O18093" s="114"/>
      <c r="P18093" s="118"/>
      <c r="Q18093" s="118"/>
      <c r="R18093" s="118"/>
      <c r="S18093" s="118"/>
      <c r="T18093" s="118"/>
      <c r="U18093" s="118"/>
      <c r="V18093" s="118"/>
      <c r="W18093" s="118"/>
      <c r="X18093" s="118"/>
      <c r="Y18093" s="118"/>
      <c r="Z18093" s="118"/>
      <c r="AA18093" s="118"/>
      <c r="AB18093" s="118"/>
    </row>
    <row r="18094" spans="1:28">
      <c r="A18094" s="113"/>
      <c r="B18094" s="113"/>
      <c r="C18094" s="114"/>
      <c r="D18094" s="115"/>
      <c r="E18094" s="115"/>
      <c r="F18094" s="116"/>
      <c r="G18094" s="116"/>
      <c r="H18094" s="116"/>
      <c r="I18094" s="116"/>
      <c r="J18094" s="117"/>
      <c r="K18094" s="117"/>
      <c r="L18094" s="114"/>
      <c r="M18094" s="114"/>
      <c r="N18094" s="114"/>
      <c r="O18094" s="114"/>
      <c r="P18094" s="118"/>
      <c r="Q18094" s="118"/>
      <c r="R18094" s="118"/>
      <c r="S18094" s="118"/>
      <c r="T18094" s="118"/>
      <c r="U18094" s="118"/>
      <c r="V18094" s="118"/>
      <c r="W18094" s="118"/>
      <c r="X18094" s="118"/>
      <c r="Y18094" s="118"/>
      <c r="Z18094" s="118"/>
      <c r="AA18094" s="118"/>
      <c r="AB18094" s="118"/>
    </row>
    <row r="18095" spans="1:28">
      <c r="A18095" s="113"/>
      <c r="B18095" s="113"/>
      <c r="C18095" s="114"/>
      <c r="D18095" s="115"/>
      <c r="E18095" s="115"/>
      <c r="F18095" s="116"/>
      <c r="G18095" s="116"/>
      <c r="H18095" s="116"/>
      <c r="I18095" s="116"/>
      <c r="J18095" s="117"/>
      <c r="K18095" s="117"/>
      <c r="L18095" s="114"/>
      <c r="M18095" s="114"/>
      <c r="N18095" s="114"/>
      <c r="O18095" s="114"/>
      <c r="P18095" s="118"/>
      <c r="Q18095" s="118"/>
      <c r="R18095" s="118"/>
      <c r="S18095" s="118"/>
      <c r="T18095" s="118"/>
      <c r="U18095" s="118"/>
      <c r="V18095" s="118"/>
      <c r="W18095" s="118"/>
      <c r="X18095" s="118"/>
      <c r="Y18095" s="118"/>
      <c r="Z18095" s="118"/>
      <c r="AA18095" s="118"/>
      <c r="AB18095" s="118"/>
    </row>
    <row r="18096" spans="1:28">
      <c r="A18096" s="113"/>
      <c r="B18096" s="113"/>
      <c r="C18096" s="114"/>
      <c r="D18096" s="115"/>
      <c r="E18096" s="115"/>
      <c r="F18096" s="116"/>
      <c r="G18096" s="116"/>
      <c r="H18096" s="116"/>
      <c r="I18096" s="116"/>
      <c r="J18096" s="117"/>
      <c r="K18096" s="117"/>
      <c r="L18096" s="114"/>
      <c r="M18096" s="114"/>
      <c r="N18096" s="114"/>
      <c r="O18096" s="114"/>
      <c r="P18096" s="118"/>
      <c r="Q18096" s="118"/>
      <c r="R18096" s="118"/>
      <c r="S18096" s="118"/>
      <c r="T18096" s="118"/>
      <c r="U18096" s="118"/>
      <c r="V18096" s="118"/>
      <c r="W18096" s="118"/>
      <c r="X18096" s="118"/>
      <c r="Y18096" s="118"/>
      <c r="Z18096" s="118"/>
      <c r="AA18096" s="118"/>
      <c r="AB18096" s="118"/>
    </row>
    <row r="18097" spans="1:28">
      <c r="A18097" s="113"/>
      <c r="B18097" s="113"/>
      <c r="C18097" s="114"/>
      <c r="D18097" s="115"/>
      <c r="E18097" s="115"/>
      <c r="F18097" s="116"/>
      <c r="G18097" s="116"/>
      <c r="H18097" s="116"/>
      <c r="I18097" s="116"/>
      <c r="J18097" s="117"/>
      <c r="K18097" s="117"/>
      <c r="L18097" s="114"/>
      <c r="M18097" s="114"/>
      <c r="N18097" s="114"/>
      <c r="O18097" s="114"/>
      <c r="P18097" s="118"/>
      <c r="Q18097" s="118"/>
      <c r="R18097" s="118"/>
      <c r="S18097" s="118"/>
      <c r="T18097" s="118"/>
      <c r="U18097" s="118"/>
      <c r="V18097" s="118"/>
      <c r="W18097" s="118"/>
      <c r="X18097" s="118"/>
      <c r="Y18097" s="118"/>
      <c r="Z18097" s="118"/>
      <c r="AA18097" s="118"/>
      <c r="AB18097" s="118"/>
    </row>
    <row r="18098" spans="1:28">
      <c r="A18098" s="113"/>
      <c r="B18098" s="113"/>
      <c r="C18098" s="114"/>
      <c r="D18098" s="115"/>
      <c r="E18098" s="115"/>
      <c r="F18098" s="116"/>
      <c r="G18098" s="116"/>
      <c r="H18098" s="116"/>
      <c r="I18098" s="116"/>
      <c r="J18098" s="117"/>
      <c r="K18098" s="117"/>
      <c r="L18098" s="114"/>
      <c r="M18098" s="114"/>
      <c r="N18098" s="114"/>
      <c r="O18098" s="114"/>
      <c r="P18098" s="118"/>
      <c r="Q18098" s="118"/>
      <c r="R18098" s="118"/>
      <c r="S18098" s="118"/>
      <c r="T18098" s="118"/>
      <c r="U18098" s="118"/>
      <c r="V18098" s="118"/>
      <c r="W18098" s="118"/>
      <c r="X18098" s="118"/>
      <c r="Y18098" s="118"/>
      <c r="Z18098" s="118"/>
      <c r="AA18098" s="118"/>
      <c r="AB18098" s="118"/>
    </row>
    <row r="18099" spans="1:28">
      <c r="A18099" s="113"/>
      <c r="B18099" s="113"/>
      <c r="C18099" s="114"/>
      <c r="D18099" s="115"/>
      <c r="E18099" s="115"/>
      <c r="F18099" s="116"/>
      <c r="G18099" s="116"/>
      <c r="H18099" s="116"/>
      <c r="I18099" s="116"/>
      <c r="J18099" s="117"/>
      <c r="K18099" s="117"/>
      <c r="L18099" s="114"/>
      <c r="M18099" s="114"/>
      <c r="N18099" s="114"/>
      <c r="O18099" s="114"/>
      <c r="P18099" s="118"/>
      <c r="Q18099" s="118"/>
      <c r="R18099" s="118"/>
      <c r="S18099" s="118"/>
      <c r="T18099" s="118"/>
      <c r="U18099" s="118"/>
      <c r="V18099" s="118"/>
      <c r="W18099" s="118"/>
      <c r="X18099" s="118"/>
      <c r="Y18099" s="118"/>
      <c r="Z18099" s="118"/>
      <c r="AA18099" s="118"/>
      <c r="AB18099" s="118"/>
    </row>
    <row r="18100" spans="1:28">
      <c r="A18100" s="113"/>
      <c r="B18100" s="113"/>
      <c r="C18100" s="114"/>
      <c r="D18100" s="115"/>
      <c r="E18100" s="115"/>
      <c r="F18100" s="116"/>
      <c r="G18100" s="116"/>
      <c r="H18100" s="116"/>
      <c r="I18100" s="116"/>
      <c r="J18100" s="117"/>
      <c r="K18100" s="117"/>
      <c r="L18100" s="114"/>
      <c r="M18100" s="114"/>
      <c r="N18100" s="114"/>
      <c r="O18100" s="114"/>
      <c r="P18100" s="118"/>
      <c r="Q18100" s="118"/>
      <c r="R18100" s="118"/>
      <c r="S18100" s="118"/>
      <c r="T18100" s="118"/>
      <c r="U18100" s="118"/>
      <c r="V18100" s="118"/>
      <c r="W18100" s="118"/>
      <c r="X18100" s="118"/>
      <c r="Y18100" s="118"/>
      <c r="Z18100" s="118"/>
      <c r="AA18100" s="118"/>
      <c r="AB18100" s="118"/>
    </row>
    <row r="18101" spans="1:28">
      <c r="A18101" s="113"/>
      <c r="B18101" s="113"/>
      <c r="C18101" s="114"/>
      <c r="D18101" s="115"/>
      <c r="E18101" s="115"/>
      <c r="F18101" s="116"/>
      <c r="G18101" s="116"/>
      <c r="H18101" s="116"/>
      <c r="I18101" s="116"/>
      <c r="J18101" s="117"/>
      <c r="K18101" s="117"/>
      <c r="L18101" s="114"/>
      <c r="M18101" s="114"/>
      <c r="N18101" s="114"/>
      <c r="O18101" s="114"/>
      <c r="P18101" s="118"/>
      <c r="Q18101" s="118"/>
      <c r="R18101" s="118"/>
      <c r="S18101" s="118"/>
      <c r="T18101" s="118"/>
      <c r="U18101" s="118"/>
      <c r="V18101" s="118"/>
      <c r="W18101" s="118"/>
      <c r="X18101" s="118"/>
      <c r="Y18101" s="118"/>
      <c r="Z18101" s="118"/>
      <c r="AA18101" s="118"/>
      <c r="AB18101" s="118"/>
    </row>
    <row r="18102" spans="1:28">
      <c r="A18102" s="113"/>
      <c r="B18102" s="113"/>
      <c r="C18102" s="114"/>
      <c r="D18102" s="115"/>
      <c r="E18102" s="115"/>
      <c r="F18102" s="116"/>
      <c r="G18102" s="116"/>
      <c r="H18102" s="116"/>
      <c r="I18102" s="116"/>
      <c r="J18102" s="117"/>
      <c r="K18102" s="117"/>
      <c r="L18102" s="114"/>
      <c r="M18102" s="114"/>
      <c r="N18102" s="114"/>
      <c r="O18102" s="114"/>
      <c r="P18102" s="118"/>
      <c r="Q18102" s="118"/>
      <c r="R18102" s="118"/>
      <c r="S18102" s="118"/>
      <c r="T18102" s="118"/>
      <c r="U18102" s="118"/>
      <c r="V18102" s="118"/>
      <c r="W18102" s="118"/>
      <c r="X18102" s="118"/>
      <c r="Y18102" s="118"/>
      <c r="Z18102" s="118"/>
      <c r="AA18102" s="118"/>
      <c r="AB18102" s="118"/>
    </row>
    <row r="18103" spans="1:28">
      <c r="A18103" s="113"/>
      <c r="B18103" s="113"/>
      <c r="C18103" s="114"/>
      <c r="D18103" s="115"/>
      <c r="E18103" s="115"/>
      <c r="F18103" s="116"/>
      <c r="G18103" s="116"/>
      <c r="H18103" s="116"/>
      <c r="I18103" s="116"/>
      <c r="J18103" s="117"/>
      <c r="K18103" s="117"/>
      <c r="L18103" s="114"/>
      <c r="M18103" s="114"/>
      <c r="N18103" s="114"/>
      <c r="O18103" s="114"/>
      <c r="P18103" s="118"/>
      <c r="Q18103" s="118"/>
      <c r="R18103" s="118"/>
      <c r="S18103" s="118"/>
      <c r="T18103" s="118"/>
      <c r="U18103" s="118"/>
      <c r="V18103" s="118"/>
      <c r="W18103" s="118"/>
      <c r="X18103" s="118"/>
      <c r="Y18103" s="118"/>
      <c r="Z18103" s="118"/>
      <c r="AA18103" s="118"/>
      <c r="AB18103" s="118"/>
    </row>
    <row r="18104" spans="1:28">
      <c r="A18104" s="113"/>
      <c r="B18104" s="113"/>
      <c r="C18104" s="114"/>
      <c r="D18104" s="115"/>
      <c r="E18104" s="115"/>
      <c r="F18104" s="116"/>
      <c r="G18104" s="116"/>
      <c r="H18104" s="116"/>
      <c r="I18104" s="116"/>
      <c r="J18104" s="117"/>
      <c r="K18104" s="117"/>
      <c r="L18104" s="114"/>
      <c r="M18104" s="114"/>
      <c r="N18104" s="114"/>
      <c r="O18104" s="114"/>
      <c r="P18104" s="118"/>
      <c r="Q18104" s="118"/>
      <c r="R18104" s="118"/>
      <c r="S18104" s="118"/>
      <c r="T18104" s="118"/>
      <c r="U18104" s="118"/>
      <c r="V18104" s="118"/>
      <c r="W18104" s="118"/>
      <c r="X18104" s="118"/>
      <c r="Y18104" s="118"/>
      <c r="Z18104" s="118"/>
      <c r="AA18104" s="118"/>
      <c r="AB18104" s="118"/>
    </row>
    <row r="18105" spans="1:28">
      <c r="A18105" s="113"/>
      <c r="B18105" s="113"/>
      <c r="C18105" s="114"/>
      <c r="D18105" s="115"/>
      <c r="E18105" s="115"/>
      <c r="F18105" s="116"/>
      <c r="G18105" s="116"/>
      <c r="H18105" s="116"/>
      <c r="I18105" s="116"/>
      <c r="J18105" s="117"/>
      <c r="K18105" s="117"/>
      <c r="L18105" s="114"/>
      <c r="M18105" s="114"/>
      <c r="N18105" s="114"/>
      <c r="O18105" s="114"/>
      <c r="P18105" s="118"/>
      <c r="Q18105" s="118"/>
      <c r="R18105" s="118"/>
      <c r="S18105" s="118"/>
      <c r="T18105" s="118"/>
      <c r="U18105" s="118"/>
      <c r="V18105" s="118"/>
      <c r="W18105" s="118"/>
      <c r="X18105" s="118"/>
      <c r="Y18105" s="118"/>
      <c r="Z18105" s="118"/>
      <c r="AA18105" s="118"/>
      <c r="AB18105" s="118"/>
    </row>
    <row r="18106" spans="1:28">
      <c r="A18106" s="113"/>
      <c r="B18106" s="113"/>
      <c r="C18106" s="114"/>
      <c r="D18106" s="115"/>
      <c r="E18106" s="115"/>
      <c r="F18106" s="116"/>
      <c r="G18106" s="116"/>
      <c r="H18106" s="116"/>
      <c r="I18106" s="116"/>
      <c r="J18106" s="117"/>
      <c r="K18106" s="117"/>
      <c r="L18106" s="114"/>
      <c r="M18106" s="114"/>
      <c r="N18106" s="114"/>
      <c r="O18106" s="114"/>
      <c r="P18106" s="118"/>
      <c r="Q18106" s="118"/>
      <c r="R18106" s="118"/>
      <c r="S18106" s="118"/>
      <c r="T18106" s="118"/>
      <c r="U18106" s="118"/>
      <c r="V18106" s="118"/>
      <c r="W18106" s="118"/>
      <c r="X18106" s="118"/>
      <c r="Y18106" s="118"/>
      <c r="Z18106" s="118"/>
      <c r="AA18106" s="118"/>
      <c r="AB18106" s="118"/>
    </row>
    <row r="18107" spans="1:28">
      <c r="A18107" s="113"/>
      <c r="B18107" s="113"/>
      <c r="C18107" s="114"/>
      <c r="D18107" s="115"/>
      <c r="E18107" s="115"/>
      <c r="F18107" s="116"/>
      <c r="G18107" s="116"/>
      <c r="H18107" s="116"/>
      <c r="I18107" s="116"/>
      <c r="J18107" s="117"/>
      <c r="K18107" s="117"/>
      <c r="L18107" s="114"/>
      <c r="M18107" s="114"/>
      <c r="N18107" s="114"/>
      <c r="O18107" s="114"/>
      <c r="P18107" s="118"/>
      <c r="Q18107" s="118"/>
      <c r="R18107" s="118"/>
      <c r="S18107" s="118"/>
      <c r="T18107" s="118"/>
      <c r="U18107" s="118"/>
      <c r="V18107" s="118"/>
      <c r="W18107" s="118"/>
      <c r="X18107" s="118"/>
      <c r="Y18107" s="118"/>
      <c r="Z18107" s="118"/>
      <c r="AA18107" s="118"/>
      <c r="AB18107" s="118"/>
    </row>
    <row r="18108" spans="1:28">
      <c r="A18108" s="113"/>
      <c r="B18108" s="113"/>
      <c r="C18108" s="114"/>
      <c r="D18108" s="115"/>
      <c r="E18108" s="115"/>
      <c r="F18108" s="116"/>
      <c r="G18108" s="116"/>
      <c r="H18108" s="116"/>
      <c r="I18108" s="116"/>
      <c r="J18108" s="117"/>
      <c r="K18108" s="117"/>
      <c r="L18108" s="114"/>
      <c r="M18108" s="114"/>
      <c r="N18108" s="114"/>
      <c r="O18108" s="114"/>
      <c r="P18108" s="118"/>
      <c r="Q18108" s="118"/>
      <c r="R18108" s="118"/>
      <c r="S18108" s="118"/>
      <c r="T18108" s="118"/>
      <c r="U18108" s="118"/>
      <c r="V18108" s="118"/>
      <c r="W18108" s="118"/>
      <c r="X18108" s="118"/>
      <c r="Y18108" s="118"/>
      <c r="Z18108" s="118"/>
      <c r="AA18108" s="118"/>
      <c r="AB18108" s="118"/>
    </row>
    <row r="18109" spans="1:28">
      <c r="A18109" s="113"/>
      <c r="B18109" s="113"/>
      <c r="C18109" s="114"/>
      <c r="D18109" s="115"/>
      <c r="E18109" s="115"/>
      <c r="F18109" s="116"/>
      <c r="G18109" s="116"/>
      <c r="H18109" s="116"/>
      <c r="I18109" s="116"/>
      <c r="J18109" s="117"/>
      <c r="K18109" s="117"/>
      <c r="L18109" s="114"/>
      <c r="M18109" s="114"/>
      <c r="N18109" s="114"/>
      <c r="O18109" s="114"/>
      <c r="P18109" s="118"/>
      <c r="Q18109" s="118"/>
      <c r="R18109" s="118"/>
      <c r="S18109" s="118"/>
      <c r="T18109" s="118"/>
      <c r="U18109" s="118"/>
      <c r="V18109" s="118"/>
      <c r="W18109" s="118"/>
      <c r="X18109" s="118"/>
      <c r="Y18109" s="118"/>
      <c r="Z18109" s="118"/>
      <c r="AA18109" s="118"/>
      <c r="AB18109" s="118"/>
    </row>
    <row r="18110" spans="1:28">
      <c r="A18110" s="113"/>
      <c r="B18110" s="113"/>
      <c r="C18110" s="114"/>
      <c r="D18110" s="115"/>
      <c r="E18110" s="115"/>
      <c r="F18110" s="116"/>
      <c r="G18110" s="116"/>
      <c r="H18110" s="116"/>
      <c r="I18110" s="116"/>
      <c r="J18110" s="117"/>
      <c r="K18110" s="117"/>
      <c r="L18110" s="114"/>
      <c r="M18110" s="114"/>
      <c r="N18110" s="114"/>
      <c r="O18110" s="114"/>
      <c r="P18110" s="118"/>
      <c r="Q18110" s="118"/>
      <c r="R18110" s="118"/>
      <c r="S18110" s="118"/>
      <c r="T18110" s="118"/>
      <c r="U18110" s="118"/>
      <c r="V18110" s="118"/>
      <c r="W18110" s="118"/>
      <c r="X18110" s="118"/>
      <c r="Y18110" s="118"/>
      <c r="Z18110" s="118"/>
      <c r="AA18110" s="118"/>
      <c r="AB18110" s="118"/>
    </row>
    <row r="18111" spans="1:28">
      <c r="A18111" s="113"/>
      <c r="B18111" s="113"/>
      <c r="C18111" s="114"/>
      <c r="D18111" s="115"/>
      <c r="E18111" s="115"/>
      <c r="F18111" s="116"/>
      <c r="G18111" s="116"/>
      <c r="H18111" s="116"/>
      <c r="I18111" s="116"/>
      <c r="J18111" s="117"/>
      <c r="K18111" s="117"/>
      <c r="L18111" s="114"/>
      <c r="M18111" s="114"/>
      <c r="N18111" s="114"/>
      <c r="O18111" s="114"/>
      <c r="P18111" s="118"/>
      <c r="Q18111" s="118"/>
      <c r="R18111" s="118"/>
      <c r="S18111" s="118"/>
      <c r="T18111" s="118"/>
      <c r="U18111" s="118"/>
      <c r="V18111" s="118"/>
      <c r="W18111" s="118"/>
      <c r="X18111" s="118"/>
      <c r="Y18111" s="118"/>
      <c r="Z18111" s="118"/>
      <c r="AA18111" s="118"/>
      <c r="AB18111" s="118"/>
    </row>
    <row r="18112" spans="1:28">
      <c r="A18112" s="113"/>
      <c r="B18112" s="113"/>
      <c r="C18112" s="114"/>
      <c r="D18112" s="115"/>
      <c r="E18112" s="115"/>
      <c r="F18112" s="116"/>
      <c r="G18112" s="116"/>
      <c r="H18112" s="116"/>
      <c r="I18112" s="116"/>
      <c r="J18112" s="117"/>
      <c r="K18112" s="117"/>
      <c r="L18112" s="114"/>
      <c r="M18112" s="114"/>
      <c r="N18112" s="114"/>
      <c r="O18112" s="114"/>
      <c r="P18112" s="118"/>
      <c r="Q18112" s="118"/>
      <c r="R18112" s="118"/>
      <c r="S18112" s="118"/>
      <c r="T18112" s="118"/>
      <c r="U18112" s="118"/>
      <c r="V18112" s="118"/>
      <c r="W18112" s="118"/>
      <c r="X18112" s="118"/>
      <c r="Y18112" s="118"/>
      <c r="Z18112" s="118"/>
      <c r="AA18112" s="118"/>
      <c r="AB18112" s="118"/>
    </row>
    <row r="18113" spans="1:28">
      <c r="A18113" s="113"/>
      <c r="B18113" s="113"/>
      <c r="C18113" s="114"/>
      <c r="D18113" s="115"/>
      <c r="E18113" s="115"/>
      <c r="F18113" s="116"/>
      <c r="G18113" s="116"/>
      <c r="H18113" s="116"/>
      <c r="I18113" s="116"/>
      <c r="J18113" s="117"/>
      <c r="K18113" s="117"/>
      <c r="L18113" s="114"/>
      <c r="M18113" s="114"/>
      <c r="N18113" s="114"/>
      <c r="O18113" s="114"/>
      <c r="P18113" s="118"/>
      <c r="Q18113" s="118"/>
      <c r="R18113" s="118"/>
      <c r="S18113" s="118"/>
      <c r="T18113" s="118"/>
      <c r="U18113" s="118"/>
      <c r="V18113" s="118"/>
      <c r="W18113" s="118"/>
      <c r="X18113" s="118"/>
      <c r="Y18113" s="118"/>
      <c r="Z18113" s="118"/>
      <c r="AA18113" s="118"/>
      <c r="AB18113" s="118"/>
    </row>
    <row r="18114" spans="1:28">
      <c r="A18114" s="113"/>
      <c r="B18114" s="113"/>
      <c r="C18114" s="114"/>
      <c r="D18114" s="115"/>
      <c r="E18114" s="115"/>
      <c r="F18114" s="116"/>
      <c r="G18114" s="116"/>
      <c r="H18114" s="116"/>
      <c r="I18114" s="116"/>
      <c r="J18114" s="117"/>
      <c r="K18114" s="117"/>
      <c r="L18114" s="114"/>
      <c r="M18114" s="114"/>
      <c r="N18114" s="114"/>
      <c r="O18114" s="114"/>
      <c r="P18114" s="118"/>
      <c r="Q18114" s="118"/>
      <c r="R18114" s="118"/>
      <c r="S18114" s="118"/>
      <c r="T18114" s="118"/>
      <c r="U18114" s="118"/>
      <c r="V18114" s="118"/>
      <c r="W18114" s="118"/>
      <c r="X18114" s="118"/>
      <c r="Y18114" s="118"/>
      <c r="Z18114" s="118"/>
      <c r="AA18114" s="118"/>
      <c r="AB18114" s="118"/>
    </row>
    <row r="18115" spans="1:28">
      <c r="A18115" s="113"/>
      <c r="B18115" s="113"/>
      <c r="C18115" s="114"/>
      <c r="D18115" s="115"/>
      <c r="E18115" s="115"/>
      <c r="F18115" s="116"/>
      <c r="G18115" s="116"/>
      <c r="H18115" s="116"/>
      <c r="I18115" s="116"/>
      <c r="J18115" s="117"/>
      <c r="K18115" s="117"/>
      <c r="L18115" s="114"/>
      <c r="M18115" s="114"/>
      <c r="N18115" s="114"/>
      <c r="O18115" s="114"/>
      <c r="P18115" s="118"/>
      <c r="Q18115" s="118"/>
      <c r="R18115" s="118"/>
      <c r="S18115" s="118"/>
      <c r="T18115" s="118"/>
      <c r="U18115" s="118"/>
      <c r="V18115" s="118"/>
      <c r="W18115" s="118"/>
      <c r="X18115" s="118"/>
      <c r="Y18115" s="118"/>
      <c r="Z18115" s="118"/>
      <c r="AA18115" s="118"/>
      <c r="AB18115" s="118"/>
    </row>
    <row r="18116" spans="1:28">
      <c r="A18116" s="113"/>
      <c r="B18116" s="113"/>
      <c r="C18116" s="114"/>
      <c r="D18116" s="115"/>
      <c r="E18116" s="115"/>
      <c r="F18116" s="116"/>
      <c r="G18116" s="116"/>
      <c r="H18116" s="116"/>
      <c r="I18116" s="116"/>
      <c r="J18116" s="117"/>
      <c r="K18116" s="117"/>
      <c r="L18116" s="114"/>
      <c r="M18116" s="114"/>
      <c r="N18116" s="114"/>
      <c r="O18116" s="114"/>
      <c r="P18116" s="118"/>
      <c r="Q18116" s="118"/>
      <c r="R18116" s="118"/>
      <c r="S18116" s="118"/>
      <c r="T18116" s="118"/>
      <c r="U18116" s="118"/>
      <c r="V18116" s="118"/>
      <c r="W18116" s="118"/>
      <c r="X18116" s="118"/>
      <c r="Y18116" s="118"/>
      <c r="Z18116" s="118"/>
      <c r="AA18116" s="118"/>
      <c r="AB18116" s="118"/>
    </row>
    <row r="18117" spans="1:28">
      <c r="A18117" s="113"/>
      <c r="B18117" s="113"/>
      <c r="C18117" s="114"/>
      <c r="D18117" s="115"/>
      <c r="E18117" s="115"/>
      <c r="F18117" s="116"/>
      <c r="G18117" s="116"/>
      <c r="H18117" s="116"/>
      <c r="I18117" s="116"/>
      <c r="J18117" s="117"/>
      <c r="K18117" s="117"/>
      <c r="L18117" s="114"/>
      <c r="M18117" s="114"/>
      <c r="N18117" s="114"/>
      <c r="O18117" s="114"/>
      <c r="P18117" s="118"/>
      <c r="Q18117" s="118"/>
      <c r="R18117" s="118"/>
      <c r="S18117" s="118"/>
      <c r="T18117" s="118"/>
      <c r="U18117" s="118"/>
      <c r="V18117" s="118"/>
      <c r="W18117" s="118"/>
      <c r="X18117" s="118"/>
      <c r="Y18117" s="118"/>
      <c r="Z18117" s="118"/>
      <c r="AA18117" s="118"/>
      <c r="AB18117" s="118"/>
    </row>
    <row r="18118" spans="1:28">
      <c r="A18118" s="113"/>
      <c r="B18118" s="113"/>
      <c r="C18118" s="114"/>
      <c r="D18118" s="115"/>
      <c r="E18118" s="115"/>
      <c r="F18118" s="116"/>
      <c r="G18118" s="116"/>
      <c r="H18118" s="116"/>
      <c r="I18118" s="116"/>
      <c r="J18118" s="117"/>
      <c r="K18118" s="117"/>
      <c r="L18118" s="114"/>
      <c r="M18118" s="114"/>
      <c r="N18118" s="114"/>
      <c r="O18118" s="114"/>
      <c r="P18118" s="118"/>
      <c r="Q18118" s="118"/>
      <c r="R18118" s="118"/>
      <c r="S18118" s="118"/>
      <c r="T18118" s="118"/>
      <c r="U18118" s="118"/>
      <c r="V18118" s="118"/>
      <c r="W18118" s="118"/>
      <c r="X18118" s="118"/>
      <c r="Y18118" s="118"/>
      <c r="Z18118" s="118"/>
      <c r="AA18118" s="118"/>
      <c r="AB18118" s="118"/>
    </row>
    <row r="18119" spans="1:28">
      <c r="A18119" s="113"/>
      <c r="B18119" s="113"/>
      <c r="C18119" s="114"/>
      <c r="D18119" s="115"/>
      <c r="E18119" s="115"/>
      <c r="F18119" s="116"/>
      <c r="G18119" s="116"/>
      <c r="H18119" s="116"/>
      <c r="I18119" s="116"/>
      <c r="J18119" s="117"/>
      <c r="K18119" s="117"/>
      <c r="L18119" s="114"/>
      <c r="M18119" s="114"/>
      <c r="N18119" s="114"/>
      <c r="O18119" s="114"/>
      <c r="P18119" s="118"/>
      <c r="Q18119" s="118"/>
      <c r="R18119" s="118"/>
      <c r="S18119" s="118"/>
      <c r="T18119" s="118"/>
      <c r="U18119" s="118"/>
      <c r="V18119" s="118"/>
      <c r="W18119" s="118"/>
      <c r="X18119" s="118"/>
      <c r="Y18119" s="118"/>
      <c r="Z18119" s="118"/>
      <c r="AA18119" s="118"/>
      <c r="AB18119" s="118"/>
    </row>
    <row r="18120" spans="1:28">
      <c r="A18120" s="113"/>
      <c r="B18120" s="113"/>
      <c r="C18120" s="114"/>
      <c r="D18120" s="115"/>
      <c r="E18120" s="115"/>
      <c r="F18120" s="116"/>
      <c r="G18120" s="116"/>
      <c r="H18120" s="116"/>
      <c r="I18120" s="116"/>
      <c r="J18120" s="117"/>
      <c r="K18120" s="117"/>
      <c r="L18120" s="114"/>
      <c r="M18120" s="114"/>
      <c r="N18120" s="114"/>
      <c r="O18120" s="114"/>
      <c r="P18120" s="118"/>
      <c r="Q18120" s="118"/>
      <c r="R18120" s="118"/>
      <c r="S18120" s="118"/>
      <c r="T18120" s="118"/>
      <c r="U18120" s="118"/>
      <c r="V18120" s="118"/>
      <c r="W18120" s="118"/>
      <c r="X18120" s="118"/>
      <c r="Y18120" s="118"/>
      <c r="Z18120" s="118"/>
      <c r="AA18120" s="118"/>
      <c r="AB18120" s="118"/>
    </row>
    <row r="18121" spans="1:28">
      <c r="A18121" s="113"/>
      <c r="B18121" s="113"/>
      <c r="C18121" s="114"/>
      <c r="D18121" s="115"/>
      <c r="E18121" s="115"/>
      <c r="F18121" s="116"/>
      <c r="G18121" s="116"/>
      <c r="H18121" s="116"/>
      <c r="I18121" s="116"/>
      <c r="J18121" s="117"/>
      <c r="K18121" s="117"/>
      <c r="L18121" s="114"/>
      <c r="M18121" s="114"/>
      <c r="N18121" s="114"/>
      <c r="O18121" s="114"/>
      <c r="P18121" s="118"/>
      <c r="Q18121" s="118"/>
      <c r="R18121" s="118"/>
      <c r="S18121" s="118"/>
      <c r="T18121" s="118"/>
      <c r="U18121" s="118"/>
      <c r="V18121" s="118"/>
      <c r="W18121" s="118"/>
      <c r="X18121" s="118"/>
      <c r="Y18121" s="118"/>
      <c r="Z18121" s="118"/>
      <c r="AA18121" s="118"/>
      <c r="AB18121" s="118"/>
    </row>
    <row r="18122" spans="1:28">
      <c r="A18122" s="113"/>
      <c r="B18122" s="113"/>
      <c r="C18122" s="114"/>
      <c r="D18122" s="115"/>
      <c r="E18122" s="115"/>
      <c r="F18122" s="116"/>
      <c r="G18122" s="116"/>
      <c r="H18122" s="116"/>
      <c r="I18122" s="116"/>
      <c r="J18122" s="117"/>
      <c r="K18122" s="117"/>
      <c r="L18122" s="114"/>
      <c r="M18122" s="114"/>
      <c r="N18122" s="114"/>
      <c r="O18122" s="114"/>
      <c r="P18122" s="118"/>
      <c r="Q18122" s="118"/>
      <c r="R18122" s="118"/>
      <c r="S18122" s="118"/>
      <c r="T18122" s="118"/>
      <c r="U18122" s="118"/>
      <c r="V18122" s="118"/>
      <c r="W18122" s="118"/>
      <c r="X18122" s="118"/>
      <c r="Y18122" s="118"/>
      <c r="Z18122" s="118"/>
      <c r="AA18122" s="118"/>
      <c r="AB18122" s="118"/>
    </row>
    <row r="18123" spans="1:28">
      <c r="A18123" s="113"/>
      <c r="B18123" s="113"/>
      <c r="C18123" s="114"/>
      <c r="D18123" s="115"/>
      <c r="E18123" s="115"/>
      <c r="F18123" s="116"/>
      <c r="G18123" s="116"/>
      <c r="H18123" s="116"/>
      <c r="I18123" s="116"/>
      <c r="J18123" s="117"/>
      <c r="K18123" s="117"/>
      <c r="L18123" s="114"/>
      <c r="M18123" s="114"/>
      <c r="N18123" s="114"/>
      <c r="O18123" s="114"/>
      <c r="P18123" s="118"/>
      <c r="Q18123" s="118"/>
      <c r="R18123" s="118"/>
      <c r="S18123" s="118"/>
      <c r="T18123" s="118"/>
      <c r="U18123" s="118"/>
      <c r="V18123" s="118"/>
      <c r="W18123" s="118"/>
      <c r="X18123" s="118"/>
      <c r="Y18123" s="118"/>
      <c r="Z18123" s="118"/>
      <c r="AA18123" s="118"/>
      <c r="AB18123" s="118"/>
    </row>
    <row r="18124" spans="1:28">
      <c r="A18124" s="113"/>
      <c r="B18124" s="113"/>
      <c r="C18124" s="114"/>
      <c r="D18124" s="115"/>
      <c r="E18124" s="115"/>
      <c r="F18124" s="116"/>
      <c r="G18124" s="116"/>
      <c r="H18124" s="116"/>
      <c r="I18124" s="116"/>
      <c r="J18124" s="117"/>
      <c r="K18124" s="117"/>
      <c r="L18124" s="114"/>
      <c r="M18124" s="114"/>
      <c r="N18124" s="114"/>
      <c r="O18124" s="114"/>
      <c r="P18124" s="118"/>
      <c r="Q18124" s="118"/>
      <c r="R18124" s="118"/>
      <c r="S18124" s="118"/>
      <c r="T18124" s="118"/>
      <c r="U18124" s="118"/>
      <c r="V18124" s="118"/>
      <c r="W18124" s="118"/>
      <c r="X18124" s="118"/>
      <c r="Y18124" s="118"/>
      <c r="Z18124" s="118"/>
      <c r="AA18124" s="118"/>
      <c r="AB18124" s="118"/>
    </row>
    <row r="18125" spans="1:28">
      <c r="A18125" s="113"/>
      <c r="B18125" s="113"/>
      <c r="C18125" s="114"/>
      <c r="D18125" s="115"/>
      <c r="E18125" s="115"/>
      <c r="F18125" s="116"/>
      <c r="G18125" s="116"/>
      <c r="H18125" s="116"/>
      <c r="I18125" s="116"/>
      <c r="J18125" s="117"/>
      <c r="K18125" s="117"/>
      <c r="L18125" s="114"/>
      <c r="M18125" s="114"/>
      <c r="N18125" s="114"/>
      <c r="O18125" s="114"/>
      <c r="P18125" s="118"/>
      <c r="Q18125" s="118"/>
      <c r="R18125" s="118"/>
      <c r="S18125" s="118"/>
      <c r="T18125" s="118"/>
      <c r="U18125" s="118"/>
      <c r="V18125" s="118"/>
      <c r="W18125" s="118"/>
      <c r="X18125" s="118"/>
      <c r="Y18125" s="118"/>
      <c r="Z18125" s="118"/>
      <c r="AA18125" s="118"/>
      <c r="AB18125" s="118"/>
    </row>
    <row r="18126" spans="1:28">
      <c r="A18126" s="113"/>
      <c r="B18126" s="113"/>
      <c r="C18126" s="114"/>
      <c r="D18126" s="115"/>
      <c r="E18126" s="115"/>
      <c r="F18126" s="116"/>
      <c r="G18126" s="116"/>
      <c r="H18126" s="116"/>
      <c r="I18126" s="116"/>
      <c r="J18126" s="117"/>
      <c r="K18126" s="117"/>
      <c r="L18126" s="114"/>
      <c r="M18126" s="114"/>
      <c r="N18126" s="114"/>
      <c r="O18126" s="114"/>
      <c r="P18126" s="118"/>
      <c r="Q18126" s="118"/>
      <c r="R18126" s="118"/>
      <c r="S18126" s="118"/>
      <c r="T18126" s="118"/>
      <c r="U18126" s="118"/>
      <c r="V18126" s="118"/>
      <c r="W18126" s="118"/>
      <c r="X18126" s="118"/>
      <c r="Y18126" s="118"/>
      <c r="Z18126" s="118"/>
      <c r="AA18126" s="118"/>
      <c r="AB18126" s="118"/>
    </row>
    <row r="18127" spans="1:28">
      <c r="A18127" s="113"/>
      <c r="B18127" s="113"/>
      <c r="C18127" s="114"/>
      <c r="D18127" s="115"/>
      <c r="E18127" s="115"/>
      <c r="F18127" s="116"/>
      <c r="G18127" s="116"/>
      <c r="H18127" s="116"/>
      <c r="I18127" s="116"/>
      <c r="J18127" s="117"/>
      <c r="K18127" s="117"/>
      <c r="L18127" s="114"/>
      <c r="M18127" s="114"/>
      <c r="N18127" s="114"/>
      <c r="O18127" s="114"/>
      <c r="P18127" s="118"/>
      <c r="Q18127" s="118"/>
      <c r="R18127" s="118"/>
      <c r="S18127" s="118"/>
      <c r="T18127" s="118"/>
      <c r="U18127" s="118"/>
      <c r="V18127" s="118"/>
      <c r="W18127" s="118"/>
      <c r="X18127" s="118"/>
      <c r="Y18127" s="118"/>
      <c r="Z18127" s="118"/>
      <c r="AA18127" s="118"/>
      <c r="AB18127" s="118"/>
    </row>
    <row r="18128" spans="1:28">
      <c r="A18128" s="113"/>
      <c r="B18128" s="113"/>
      <c r="C18128" s="114"/>
      <c r="D18128" s="115"/>
      <c r="E18128" s="115"/>
      <c r="F18128" s="116"/>
      <c r="G18128" s="116"/>
      <c r="H18128" s="116"/>
      <c r="I18128" s="116"/>
      <c r="J18128" s="117"/>
      <c r="K18128" s="117"/>
      <c r="L18128" s="114"/>
      <c r="M18128" s="114"/>
      <c r="N18128" s="114"/>
      <c r="O18128" s="114"/>
      <c r="P18128" s="118"/>
      <c r="Q18128" s="118"/>
      <c r="R18128" s="118"/>
      <c r="S18128" s="118"/>
      <c r="T18128" s="118"/>
      <c r="U18128" s="118"/>
      <c r="V18128" s="118"/>
      <c r="W18128" s="118"/>
      <c r="X18128" s="118"/>
      <c r="Y18128" s="118"/>
      <c r="Z18128" s="118"/>
      <c r="AA18128" s="118"/>
      <c r="AB18128" s="118"/>
    </row>
    <row r="18129" spans="1:28">
      <c r="A18129" s="113"/>
      <c r="B18129" s="113"/>
      <c r="C18129" s="114"/>
      <c r="D18129" s="115"/>
      <c r="E18129" s="115"/>
      <c r="F18129" s="116"/>
      <c r="G18129" s="116"/>
      <c r="H18129" s="116"/>
      <c r="I18129" s="116"/>
      <c r="J18129" s="117"/>
      <c r="K18129" s="117"/>
      <c r="L18129" s="114"/>
      <c r="M18129" s="114"/>
      <c r="N18129" s="114"/>
      <c r="O18129" s="114"/>
      <c r="P18129" s="118"/>
      <c r="Q18129" s="118"/>
      <c r="R18129" s="118"/>
      <c r="S18129" s="118"/>
      <c r="T18129" s="118"/>
      <c r="U18129" s="118"/>
      <c r="V18129" s="118"/>
      <c r="W18129" s="118"/>
      <c r="X18129" s="118"/>
      <c r="Y18129" s="118"/>
      <c r="Z18129" s="118"/>
      <c r="AA18129" s="118"/>
      <c r="AB18129" s="118"/>
    </row>
    <row r="18130" spans="1:28">
      <c r="A18130" s="113"/>
      <c r="B18130" s="113"/>
      <c r="C18130" s="114"/>
      <c r="D18130" s="115"/>
      <c r="E18130" s="115"/>
      <c r="F18130" s="116"/>
      <c r="G18130" s="116"/>
      <c r="H18130" s="116"/>
      <c r="I18130" s="116"/>
      <c r="J18130" s="117"/>
      <c r="K18130" s="117"/>
      <c r="L18130" s="114"/>
      <c r="M18130" s="114"/>
      <c r="N18130" s="114"/>
      <c r="O18130" s="114"/>
      <c r="P18130" s="118"/>
      <c r="Q18130" s="118"/>
      <c r="R18130" s="118"/>
      <c r="S18130" s="118"/>
      <c r="T18130" s="118"/>
      <c r="U18130" s="118"/>
      <c r="V18130" s="118"/>
      <c r="W18130" s="118"/>
      <c r="X18130" s="118"/>
      <c r="Y18130" s="118"/>
      <c r="Z18130" s="118"/>
      <c r="AA18130" s="118"/>
      <c r="AB18130" s="118"/>
    </row>
    <row r="18131" spans="1:28">
      <c r="A18131" s="113"/>
      <c r="B18131" s="113"/>
      <c r="C18131" s="114"/>
      <c r="D18131" s="115"/>
      <c r="E18131" s="115"/>
      <c r="F18131" s="116"/>
      <c r="G18131" s="116"/>
      <c r="H18131" s="116"/>
      <c r="I18131" s="116"/>
      <c r="J18131" s="117"/>
      <c r="K18131" s="117"/>
      <c r="L18131" s="114"/>
      <c r="M18131" s="114"/>
      <c r="N18131" s="114"/>
      <c r="O18131" s="114"/>
      <c r="P18131" s="118"/>
      <c r="Q18131" s="118"/>
      <c r="R18131" s="118"/>
      <c r="S18131" s="118"/>
      <c r="T18131" s="118"/>
      <c r="U18131" s="118"/>
      <c r="V18131" s="118"/>
      <c r="W18131" s="118"/>
      <c r="X18131" s="118"/>
      <c r="Y18131" s="118"/>
      <c r="Z18131" s="118"/>
      <c r="AA18131" s="118"/>
      <c r="AB18131" s="118"/>
    </row>
    <row r="18132" spans="1:28">
      <c r="A18132" s="113"/>
      <c r="B18132" s="113"/>
      <c r="C18132" s="114"/>
      <c r="D18132" s="115"/>
      <c r="E18132" s="115"/>
      <c r="F18132" s="116"/>
      <c r="G18132" s="116"/>
      <c r="H18132" s="116"/>
      <c r="I18132" s="116"/>
      <c r="J18132" s="117"/>
      <c r="K18132" s="117"/>
      <c r="L18132" s="114"/>
      <c r="M18132" s="114"/>
      <c r="N18132" s="114"/>
      <c r="O18132" s="114"/>
      <c r="P18132" s="118"/>
      <c r="Q18132" s="118"/>
      <c r="R18132" s="118"/>
      <c r="S18132" s="118"/>
      <c r="T18132" s="118"/>
      <c r="U18132" s="118"/>
      <c r="V18132" s="118"/>
      <c r="W18132" s="118"/>
      <c r="X18132" s="118"/>
      <c r="Y18132" s="118"/>
      <c r="Z18132" s="118"/>
      <c r="AA18132" s="118"/>
      <c r="AB18132" s="118"/>
    </row>
    <row r="18133" spans="1:28">
      <c r="A18133" s="113"/>
      <c r="B18133" s="113"/>
      <c r="C18133" s="114"/>
      <c r="D18133" s="115"/>
      <c r="E18133" s="115"/>
      <c r="F18133" s="116"/>
      <c r="G18133" s="116"/>
      <c r="H18133" s="116"/>
      <c r="I18133" s="116"/>
      <c r="J18133" s="117"/>
      <c r="K18133" s="117"/>
      <c r="L18133" s="114"/>
      <c r="M18133" s="114"/>
      <c r="N18133" s="114"/>
      <c r="O18133" s="114"/>
      <c r="P18133" s="118"/>
      <c r="Q18133" s="118"/>
      <c r="R18133" s="118"/>
      <c r="S18133" s="118"/>
      <c r="T18133" s="118"/>
      <c r="U18133" s="118"/>
      <c r="V18133" s="118"/>
      <c r="W18133" s="118"/>
      <c r="X18133" s="118"/>
      <c r="Y18133" s="118"/>
      <c r="Z18133" s="118"/>
      <c r="AA18133" s="118"/>
      <c r="AB18133" s="118"/>
    </row>
    <row r="18134" spans="1:28">
      <c r="A18134" s="113"/>
      <c r="B18134" s="113"/>
      <c r="C18134" s="114"/>
      <c r="D18134" s="115"/>
      <c r="E18134" s="115"/>
      <c r="F18134" s="116"/>
      <c r="G18134" s="116"/>
      <c r="H18134" s="116"/>
      <c r="I18134" s="116"/>
      <c r="J18134" s="117"/>
      <c r="K18134" s="117"/>
      <c r="L18134" s="114"/>
      <c r="M18134" s="114"/>
      <c r="N18134" s="114"/>
      <c r="O18134" s="114"/>
      <c r="P18134" s="118"/>
      <c r="Q18134" s="118"/>
      <c r="R18134" s="118"/>
      <c r="S18134" s="118"/>
      <c r="T18134" s="118"/>
      <c r="U18134" s="118"/>
      <c r="V18134" s="118"/>
      <c r="W18134" s="118"/>
      <c r="X18134" s="118"/>
      <c r="Y18134" s="118"/>
      <c r="Z18134" s="118"/>
      <c r="AA18134" s="118"/>
      <c r="AB18134" s="118"/>
    </row>
    <row r="18135" spans="1:28">
      <c r="A18135" s="113"/>
      <c r="B18135" s="113"/>
      <c r="C18135" s="114"/>
      <c r="D18135" s="115"/>
      <c r="E18135" s="115"/>
      <c r="F18135" s="116"/>
      <c r="G18135" s="116"/>
      <c r="H18135" s="116"/>
      <c r="I18135" s="116"/>
      <c r="J18135" s="117"/>
      <c r="K18135" s="117"/>
      <c r="L18135" s="114"/>
      <c r="M18135" s="114"/>
      <c r="N18135" s="114"/>
      <c r="O18135" s="114"/>
      <c r="P18135" s="118"/>
      <c r="Q18135" s="118"/>
      <c r="R18135" s="118"/>
      <c r="S18135" s="118"/>
      <c r="T18135" s="118"/>
      <c r="U18135" s="118"/>
      <c r="V18135" s="118"/>
      <c r="W18135" s="118"/>
      <c r="X18135" s="118"/>
      <c r="Y18135" s="118"/>
      <c r="Z18135" s="118"/>
      <c r="AA18135" s="118"/>
      <c r="AB18135" s="118"/>
    </row>
    <row r="18136" spans="1:28">
      <c r="A18136" s="113"/>
      <c r="B18136" s="113"/>
      <c r="C18136" s="114"/>
      <c r="D18136" s="115"/>
      <c r="E18136" s="115"/>
      <c r="F18136" s="116"/>
      <c r="G18136" s="116"/>
      <c r="H18136" s="116"/>
      <c r="I18136" s="116"/>
      <c r="J18136" s="117"/>
      <c r="K18136" s="117"/>
      <c r="L18136" s="114"/>
      <c r="M18136" s="114"/>
      <c r="N18136" s="114"/>
      <c r="O18136" s="114"/>
      <c r="P18136" s="118"/>
      <c r="Q18136" s="118"/>
      <c r="R18136" s="118"/>
      <c r="S18136" s="118"/>
      <c r="T18136" s="118"/>
      <c r="U18136" s="118"/>
      <c r="V18136" s="118"/>
      <c r="W18136" s="118"/>
      <c r="X18136" s="118"/>
      <c r="Y18136" s="118"/>
      <c r="Z18136" s="118"/>
      <c r="AA18136" s="118"/>
      <c r="AB18136" s="118"/>
    </row>
    <row r="18137" spans="1:28">
      <c r="A18137" s="113"/>
      <c r="B18137" s="113"/>
      <c r="C18137" s="114"/>
      <c r="D18137" s="115"/>
      <c r="E18137" s="115"/>
      <c r="F18137" s="116"/>
      <c r="G18137" s="116"/>
      <c r="H18137" s="116"/>
      <c r="I18137" s="116"/>
      <c r="J18137" s="117"/>
      <c r="K18137" s="117"/>
      <c r="L18137" s="114"/>
      <c r="M18137" s="114"/>
      <c r="N18137" s="114"/>
      <c r="O18137" s="114"/>
      <c r="P18137" s="118"/>
      <c r="Q18137" s="118"/>
      <c r="R18137" s="118"/>
      <c r="S18137" s="118"/>
      <c r="T18137" s="118"/>
      <c r="U18137" s="118"/>
      <c r="V18137" s="118"/>
      <c r="W18137" s="118"/>
      <c r="X18137" s="118"/>
      <c r="Y18137" s="118"/>
      <c r="Z18137" s="118"/>
      <c r="AA18137" s="118"/>
      <c r="AB18137" s="118"/>
    </row>
    <row r="18138" spans="1:28">
      <c r="A18138" s="113"/>
      <c r="B18138" s="113"/>
      <c r="C18138" s="114"/>
      <c r="D18138" s="115"/>
      <c r="E18138" s="115"/>
      <c r="F18138" s="116"/>
      <c r="G18138" s="116"/>
      <c r="H18138" s="116"/>
      <c r="I18138" s="116"/>
      <c r="J18138" s="117"/>
      <c r="K18138" s="117"/>
      <c r="L18138" s="114"/>
      <c r="M18138" s="114"/>
      <c r="N18138" s="114"/>
      <c r="O18138" s="114"/>
      <c r="P18138" s="118"/>
      <c r="Q18138" s="118"/>
      <c r="R18138" s="118"/>
      <c r="S18138" s="118"/>
      <c r="T18138" s="118"/>
      <c r="U18138" s="118"/>
      <c r="V18138" s="118"/>
      <c r="W18138" s="118"/>
      <c r="X18138" s="118"/>
      <c r="Y18138" s="118"/>
      <c r="Z18138" s="118"/>
      <c r="AA18138" s="118"/>
      <c r="AB18138" s="118"/>
    </row>
    <row r="18139" spans="1:28">
      <c r="A18139" s="113"/>
      <c r="B18139" s="113"/>
      <c r="C18139" s="114"/>
      <c r="D18139" s="115"/>
      <c r="E18139" s="115"/>
      <c r="F18139" s="116"/>
      <c r="G18139" s="116"/>
      <c r="H18139" s="116"/>
      <c r="I18139" s="116"/>
      <c r="J18139" s="117"/>
      <c r="K18139" s="117"/>
      <c r="L18139" s="114"/>
      <c r="M18139" s="114"/>
      <c r="N18139" s="114"/>
      <c r="O18139" s="114"/>
      <c r="P18139" s="118"/>
      <c r="Q18139" s="118"/>
      <c r="R18139" s="118"/>
      <c r="S18139" s="118"/>
      <c r="T18139" s="118"/>
      <c r="U18139" s="118"/>
      <c r="V18139" s="118"/>
      <c r="W18139" s="118"/>
      <c r="X18139" s="118"/>
      <c r="Y18139" s="118"/>
      <c r="Z18139" s="118"/>
      <c r="AA18139" s="118"/>
      <c r="AB18139" s="118"/>
    </row>
    <row r="18140" spans="1:28">
      <c r="A18140" s="113"/>
      <c r="B18140" s="113"/>
      <c r="C18140" s="114"/>
      <c r="D18140" s="115"/>
      <c r="E18140" s="115"/>
      <c r="F18140" s="116"/>
      <c r="G18140" s="116"/>
      <c r="H18140" s="116"/>
      <c r="I18140" s="116"/>
      <c r="J18140" s="117"/>
      <c r="K18140" s="117"/>
      <c r="L18140" s="114"/>
      <c r="M18140" s="114"/>
      <c r="N18140" s="114"/>
      <c r="O18140" s="114"/>
      <c r="P18140" s="118"/>
      <c r="Q18140" s="118"/>
      <c r="R18140" s="118"/>
      <c r="S18140" s="118"/>
      <c r="T18140" s="118"/>
      <c r="U18140" s="118"/>
      <c r="V18140" s="118"/>
      <c r="W18140" s="118"/>
      <c r="X18140" s="118"/>
      <c r="Y18140" s="118"/>
      <c r="Z18140" s="118"/>
      <c r="AA18140" s="118"/>
      <c r="AB18140" s="118"/>
    </row>
    <row r="18141" spans="1:28">
      <c r="A18141" s="113"/>
      <c r="B18141" s="113"/>
      <c r="C18141" s="114"/>
      <c r="D18141" s="115"/>
      <c r="E18141" s="115"/>
      <c r="F18141" s="116"/>
      <c r="G18141" s="116"/>
      <c r="H18141" s="116"/>
      <c r="I18141" s="116"/>
      <c r="J18141" s="117"/>
      <c r="K18141" s="117"/>
      <c r="L18141" s="114"/>
      <c r="M18141" s="114"/>
      <c r="N18141" s="114"/>
      <c r="O18141" s="114"/>
      <c r="P18141" s="118"/>
      <c r="Q18141" s="118"/>
      <c r="R18141" s="118"/>
      <c r="S18141" s="118"/>
      <c r="T18141" s="118"/>
      <c r="U18141" s="118"/>
      <c r="V18141" s="118"/>
      <c r="W18141" s="118"/>
      <c r="X18141" s="118"/>
      <c r="Y18141" s="118"/>
      <c r="Z18141" s="118"/>
      <c r="AA18141" s="118"/>
      <c r="AB18141" s="118"/>
    </row>
    <row r="18142" spans="1:28">
      <c r="A18142" s="113"/>
      <c r="B18142" s="113"/>
      <c r="C18142" s="114"/>
      <c r="D18142" s="115"/>
      <c r="E18142" s="115"/>
      <c r="F18142" s="116"/>
      <c r="G18142" s="116"/>
      <c r="H18142" s="116"/>
      <c r="I18142" s="116"/>
      <c r="J18142" s="117"/>
      <c r="K18142" s="117"/>
      <c r="L18142" s="114"/>
      <c r="M18142" s="114"/>
      <c r="N18142" s="114"/>
      <c r="O18142" s="114"/>
      <c r="P18142" s="118"/>
      <c r="Q18142" s="118"/>
      <c r="R18142" s="118"/>
      <c r="S18142" s="118"/>
      <c r="T18142" s="118"/>
      <c r="U18142" s="118"/>
      <c r="V18142" s="118"/>
      <c r="W18142" s="118"/>
      <c r="X18142" s="118"/>
      <c r="Y18142" s="118"/>
      <c r="Z18142" s="118"/>
      <c r="AA18142" s="118"/>
      <c r="AB18142" s="118"/>
    </row>
    <row r="18143" spans="1:28">
      <c r="A18143" s="113"/>
      <c r="B18143" s="113"/>
      <c r="C18143" s="114"/>
      <c r="D18143" s="115"/>
      <c r="E18143" s="115"/>
      <c r="F18143" s="116"/>
      <c r="G18143" s="116"/>
      <c r="H18143" s="116"/>
      <c r="I18143" s="116"/>
      <c r="J18143" s="117"/>
      <c r="K18143" s="117"/>
      <c r="L18143" s="114"/>
      <c r="M18143" s="114"/>
      <c r="N18143" s="114"/>
      <c r="O18143" s="114"/>
      <c r="P18143" s="118"/>
      <c r="Q18143" s="118"/>
      <c r="R18143" s="118"/>
      <c r="S18143" s="118"/>
      <c r="T18143" s="118"/>
      <c r="U18143" s="118"/>
      <c r="V18143" s="118"/>
      <c r="W18143" s="118"/>
      <c r="X18143" s="118"/>
      <c r="Y18143" s="118"/>
      <c r="Z18143" s="118"/>
      <c r="AA18143" s="118"/>
      <c r="AB18143" s="118"/>
    </row>
    <row r="18144" spans="1:28">
      <c r="A18144" s="113"/>
      <c r="B18144" s="113"/>
      <c r="C18144" s="114"/>
      <c r="D18144" s="115"/>
      <c r="E18144" s="115"/>
      <c r="F18144" s="116"/>
      <c r="G18144" s="116"/>
      <c r="H18144" s="116"/>
      <c r="I18144" s="116"/>
      <c r="J18144" s="117"/>
      <c r="K18144" s="117"/>
      <c r="L18144" s="114"/>
      <c r="M18144" s="114"/>
      <c r="N18144" s="114"/>
      <c r="O18144" s="114"/>
      <c r="P18144" s="118"/>
      <c r="Q18144" s="118"/>
      <c r="R18144" s="118"/>
      <c r="S18144" s="118"/>
      <c r="T18144" s="118"/>
      <c r="U18144" s="118"/>
      <c r="V18144" s="118"/>
      <c r="W18144" s="118"/>
      <c r="X18144" s="118"/>
      <c r="Y18144" s="118"/>
      <c r="Z18144" s="118"/>
      <c r="AA18144" s="118"/>
      <c r="AB18144" s="118"/>
    </row>
    <row r="18145" spans="1:28">
      <c r="A18145" s="113"/>
      <c r="B18145" s="113"/>
      <c r="C18145" s="114"/>
      <c r="D18145" s="115"/>
      <c r="E18145" s="115"/>
      <c r="F18145" s="116"/>
      <c r="G18145" s="116"/>
      <c r="H18145" s="116"/>
      <c r="I18145" s="116"/>
      <c r="J18145" s="117"/>
      <c r="K18145" s="117"/>
      <c r="L18145" s="114"/>
      <c r="M18145" s="114"/>
      <c r="N18145" s="114"/>
      <c r="O18145" s="114"/>
      <c r="P18145" s="118"/>
      <c r="Q18145" s="118"/>
      <c r="R18145" s="118"/>
      <c r="S18145" s="118"/>
      <c r="T18145" s="118"/>
      <c r="U18145" s="118"/>
      <c r="V18145" s="118"/>
      <c r="W18145" s="118"/>
      <c r="X18145" s="118"/>
      <c r="Y18145" s="118"/>
      <c r="Z18145" s="118"/>
      <c r="AA18145" s="118"/>
      <c r="AB18145" s="118"/>
    </row>
    <row r="18146" spans="1:28">
      <c r="A18146" s="113"/>
      <c r="B18146" s="113"/>
      <c r="C18146" s="114"/>
      <c r="D18146" s="115"/>
      <c r="E18146" s="115"/>
      <c r="F18146" s="116"/>
      <c r="G18146" s="116"/>
      <c r="H18146" s="116"/>
      <c r="I18146" s="116"/>
      <c r="J18146" s="117"/>
      <c r="K18146" s="117"/>
      <c r="L18146" s="114"/>
      <c r="M18146" s="114"/>
      <c r="N18146" s="114"/>
      <c r="O18146" s="114"/>
      <c r="P18146" s="118"/>
      <c r="Q18146" s="118"/>
      <c r="R18146" s="118"/>
      <c r="S18146" s="118"/>
      <c r="T18146" s="118"/>
      <c r="U18146" s="118"/>
      <c r="V18146" s="118"/>
      <c r="W18146" s="118"/>
      <c r="X18146" s="118"/>
      <c r="Y18146" s="118"/>
      <c r="Z18146" s="118"/>
      <c r="AA18146" s="118"/>
      <c r="AB18146" s="118"/>
    </row>
    <row r="18147" spans="1:28">
      <c r="A18147" s="113"/>
      <c r="B18147" s="113"/>
      <c r="C18147" s="114"/>
      <c r="D18147" s="115"/>
      <c r="E18147" s="115"/>
      <c r="F18147" s="116"/>
      <c r="G18147" s="116"/>
      <c r="H18147" s="116"/>
      <c r="I18147" s="116"/>
      <c r="J18147" s="117"/>
      <c r="K18147" s="117"/>
      <c r="L18147" s="114"/>
      <c r="M18147" s="114"/>
      <c r="N18147" s="114"/>
      <c r="O18147" s="114"/>
      <c r="P18147" s="118"/>
      <c r="Q18147" s="118"/>
      <c r="R18147" s="118"/>
      <c r="S18147" s="118"/>
      <c r="T18147" s="118"/>
      <c r="U18147" s="118"/>
      <c r="V18147" s="118"/>
      <c r="W18147" s="118"/>
      <c r="X18147" s="118"/>
      <c r="Y18147" s="118"/>
      <c r="Z18147" s="118"/>
      <c r="AA18147" s="118"/>
      <c r="AB18147" s="118"/>
    </row>
    <row r="18148" spans="1:28">
      <c r="A18148" s="113"/>
      <c r="B18148" s="113"/>
      <c r="C18148" s="114"/>
      <c r="D18148" s="115"/>
      <c r="E18148" s="115"/>
      <c r="F18148" s="116"/>
      <c r="G18148" s="116"/>
      <c r="H18148" s="116"/>
      <c r="I18148" s="116"/>
      <c r="J18148" s="117"/>
      <c r="K18148" s="117"/>
      <c r="L18148" s="114"/>
      <c r="M18148" s="114"/>
      <c r="N18148" s="114"/>
      <c r="O18148" s="114"/>
      <c r="P18148" s="118"/>
      <c r="Q18148" s="118"/>
      <c r="R18148" s="118"/>
      <c r="S18148" s="118"/>
      <c r="T18148" s="118"/>
      <c r="U18148" s="118"/>
      <c r="V18148" s="118"/>
      <c r="W18148" s="118"/>
      <c r="X18148" s="118"/>
      <c r="Y18148" s="118"/>
      <c r="Z18148" s="118"/>
      <c r="AA18148" s="118"/>
      <c r="AB18148" s="118"/>
    </row>
    <row r="18149" spans="1:28">
      <c r="A18149" s="113"/>
      <c r="B18149" s="113"/>
      <c r="C18149" s="114"/>
      <c r="D18149" s="115"/>
      <c r="E18149" s="115"/>
      <c r="F18149" s="116"/>
      <c r="G18149" s="116"/>
      <c r="H18149" s="116"/>
      <c r="I18149" s="116"/>
      <c r="J18149" s="117"/>
      <c r="K18149" s="117"/>
      <c r="L18149" s="114"/>
      <c r="M18149" s="114"/>
      <c r="N18149" s="114"/>
      <c r="O18149" s="114"/>
      <c r="P18149" s="118"/>
      <c r="Q18149" s="118"/>
      <c r="R18149" s="118"/>
      <c r="S18149" s="118"/>
      <c r="T18149" s="118"/>
      <c r="U18149" s="118"/>
      <c r="V18149" s="118"/>
      <c r="W18149" s="118"/>
      <c r="X18149" s="118"/>
      <c r="Y18149" s="118"/>
      <c r="Z18149" s="118"/>
      <c r="AA18149" s="118"/>
      <c r="AB18149" s="118"/>
    </row>
    <row r="18150" spans="1:28">
      <c r="A18150" s="113"/>
      <c r="B18150" s="113"/>
      <c r="C18150" s="114"/>
      <c r="D18150" s="115"/>
      <c r="E18150" s="115"/>
      <c r="F18150" s="116"/>
      <c r="G18150" s="116"/>
      <c r="H18150" s="116"/>
      <c r="I18150" s="116"/>
      <c r="J18150" s="117"/>
      <c r="K18150" s="117"/>
      <c r="L18150" s="114"/>
      <c r="M18150" s="114"/>
      <c r="N18150" s="114"/>
      <c r="O18150" s="114"/>
      <c r="P18150" s="118"/>
      <c r="Q18150" s="118"/>
      <c r="R18150" s="118"/>
      <c r="S18150" s="118"/>
      <c r="T18150" s="118"/>
      <c r="U18150" s="118"/>
      <c r="V18150" s="118"/>
      <c r="W18150" s="118"/>
      <c r="X18150" s="118"/>
      <c r="Y18150" s="118"/>
      <c r="Z18150" s="118"/>
      <c r="AA18150" s="118"/>
      <c r="AB18150" s="118"/>
    </row>
    <row r="18151" spans="1:28">
      <c r="A18151" s="113"/>
      <c r="B18151" s="113"/>
      <c r="C18151" s="114"/>
      <c r="D18151" s="115"/>
      <c r="E18151" s="115"/>
      <c r="F18151" s="116"/>
      <c r="G18151" s="116"/>
      <c r="H18151" s="116"/>
      <c r="I18151" s="116"/>
      <c r="J18151" s="117"/>
      <c r="K18151" s="117"/>
      <c r="L18151" s="114"/>
      <c r="M18151" s="114"/>
      <c r="N18151" s="114"/>
      <c r="O18151" s="114"/>
      <c r="P18151" s="118"/>
      <c r="Q18151" s="118"/>
      <c r="R18151" s="118"/>
      <c r="S18151" s="118"/>
      <c r="T18151" s="118"/>
      <c r="U18151" s="118"/>
      <c r="V18151" s="118"/>
      <c r="W18151" s="118"/>
      <c r="X18151" s="118"/>
      <c r="Y18151" s="118"/>
      <c r="Z18151" s="118"/>
      <c r="AA18151" s="118"/>
      <c r="AB18151" s="118"/>
    </row>
    <row r="18152" spans="1:28">
      <c r="A18152" s="113"/>
      <c r="B18152" s="113"/>
      <c r="C18152" s="114"/>
      <c r="D18152" s="115"/>
      <c r="E18152" s="115"/>
      <c r="F18152" s="116"/>
      <c r="G18152" s="116"/>
      <c r="H18152" s="116"/>
      <c r="I18152" s="116"/>
      <c r="J18152" s="117"/>
      <c r="K18152" s="117"/>
      <c r="L18152" s="114"/>
      <c r="M18152" s="114"/>
      <c r="N18152" s="114"/>
      <c r="O18152" s="114"/>
      <c r="P18152" s="118"/>
      <c r="Q18152" s="118"/>
      <c r="R18152" s="118"/>
      <c r="S18152" s="118"/>
      <c r="T18152" s="118"/>
      <c r="U18152" s="118"/>
      <c r="V18152" s="118"/>
      <c r="W18152" s="118"/>
      <c r="X18152" s="118"/>
      <c r="Y18152" s="118"/>
      <c r="Z18152" s="118"/>
      <c r="AA18152" s="118"/>
      <c r="AB18152" s="118"/>
    </row>
    <row r="18153" spans="1:28">
      <c r="A18153" s="113"/>
      <c r="B18153" s="113"/>
      <c r="C18153" s="114"/>
      <c r="D18153" s="115"/>
      <c r="E18153" s="115"/>
      <c r="F18153" s="116"/>
      <c r="G18153" s="116"/>
      <c r="H18153" s="116"/>
      <c r="I18153" s="116"/>
      <c r="J18153" s="117"/>
      <c r="K18153" s="117"/>
      <c r="L18153" s="114"/>
      <c r="M18153" s="114"/>
      <c r="N18153" s="114"/>
      <c r="O18153" s="114"/>
      <c r="P18153" s="118"/>
      <c r="Q18153" s="118"/>
      <c r="R18153" s="118"/>
      <c r="S18153" s="118"/>
      <c r="T18153" s="118"/>
      <c r="U18153" s="118"/>
      <c r="V18153" s="118"/>
      <c r="W18153" s="118"/>
      <c r="X18153" s="118"/>
      <c r="Y18153" s="118"/>
      <c r="Z18153" s="118"/>
      <c r="AA18153" s="118"/>
      <c r="AB18153" s="118"/>
    </row>
    <row r="18154" spans="1:28">
      <c r="A18154" s="113"/>
      <c r="B18154" s="113"/>
      <c r="C18154" s="114"/>
      <c r="D18154" s="115"/>
      <c r="E18154" s="115"/>
      <c r="F18154" s="116"/>
      <c r="G18154" s="116"/>
      <c r="H18154" s="116"/>
      <c r="I18154" s="116"/>
      <c r="J18154" s="117"/>
      <c r="K18154" s="117"/>
      <c r="L18154" s="114"/>
      <c r="M18154" s="114"/>
      <c r="N18154" s="114"/>
      <c r="O18154" s="114"/>
      <c r="P18154" s="118"/>
      <c r="Q18154" s="118"/>
      <c r="R18154" s="118"/>
      <c r="S18154" s="118"/>
      <c r="T18154" s="118"/>
      <c r="U18154" s="118"/>
      <c r="V18154" s="118"/>
      <c r="W18154" s="118"/>
      <c r="X18154" s="118"/>
      <c r="Y18154" s="118"/>
      <c r="Z18154" s="118"/>
      <c r="AA18154" s="118"/>
      <c r="AB18154" s="118"/>
    </row>
    <row r="18155" spans="1:28">
      <c r="A18155" s="113"/>
      <c r="B18155" s="113"/>
      <c r="C18155" s="114"/>
      <c r="D18155" s="115"/>
      <c r="E18155" s="115"/>
      <c r="F18155" s="116"/>
      <c r="G18155" s="116"/>
      <c r="H18155" s="116"/>
      <c r="I18155" s="116"/>
      <c r="J18155" s="117"/>
      <c r="K18155" s="117"/>
      <c r="L18155" s="114"/>
      <c r="M18155" s="114"/>
      <c r="N18155" s="114"/>
      <c r="O18155" s="114"/>
      <c r="P18155" s="118"/>
      <c r="Q18155" s="118"/>
      <c r="R18155" s="118"/>
      <c r="S18155" s="118"/>
      <c r="T18155" s="118"/>
      <c r="U18155" s="118"/>
      <c r="V18155" s="118"/>
      <c r="W18155" s="118"/>
      <c r="X18155" s="118"/>
      <c r="Y18155" s="118"/>
      <c r="Z18155" s="118"/>
      <c r="AA18155" s="118"/>
      <c r="AB18155" s="118"/>
    </row>
    <row r="18156" spans="1:28">
      <c r="A18156" s="113"/>
      <c r="B18156" s="113"/>
      <c r="C18156" s="114"/>
      <c r="D18156" s="115"/>
      <c r="E18156" s="115"/>
      <c r="F18156" s="116"/>
      <c r="G18156" s="116"/>
      <c r="H18156" s="116"/>
      <c r="I18156" s="116"/>
      <c r="J18156" s="117"/>
      <c r="K18156" s="117"/>
      <c r="L18156" s="114"/>
      <c r="M18156" s="114"/>
      <c r="N18156" s="114"/>
      <c r="O18156" s="114"/>
      <c r="P18156" s="118"/>
      <c r="Q18156" s="118"/>
      <c r="R18156" s="118"/>
      <c r="S18156" s="118"/>
      <c r="T18156" s="118"/>
      <c r="U18156" s="118"/>
      <c r="V18156" s="118"/>
      <c r="W18156" s="118"/>
      <c r="X18156" s="118"/>
      <c r="Y18156" s="118"/>
      <c r="Z18156" s="118"/>
      <c r="AA18156" s="118"/>
      <c r="AB18156" s="118"/>
    </row>
    <row r="18157" spans="1:28">
      <c r="A18157" s="113"/>
      <c r="B18157" s="113"/>
      <c r="C18157" s="114"/>
      <c r="D18157" s="115"/>
      <c r="E18157" s="115"/>
      <c r="F18157" s="116"/>
      <c r="G18157" s="116"/>
      <c r="H18157" s="116"/>
      <c r="I18157" s="116"/>
      <c r="J18157" s="117"/>
      <c r="K18157" s="117"/>
      <c r="L18157" s="114"/>
      <c r="M18157" s="114"/>
      <c r="N18157" s="114"/>
      <c r="O18157" s="114"/>
      <c r="P18157" s="118"/>
      <c r="Q18157" s="118"/>
      <c r="R18157" s="118"/>
      <c r="S18157" s="118"/>
      <c r="T18157" s="118"/>
      <c r="U18157" s="118"/>
      <c r="V18157" s="118"/>
      <c r="W18157" s="118"/>
      <c r="X18157" s="118"/>
      <c r="Y18157" s="118"/>
      <c r="Z18157" s="118"/>
      <c r="AA18157" s="118"/>
      <c r="AB18157" s="118"/>
    </row>
    <row r="18158" spans="1:28">
      <c r="A18158" s="113"/>
      <c r="B18158" s="113"/>
      <c r="C18158" s="114"/>
      <c r="D18158" s="115"/>
      <c r="E18158" s="115"/>
      <c r="F18158" s="116"/>
      <c r="G18158" s="116"/>
      <c r="H18158" s="116"/>
      <c r="I18158" s="116"/>
      <c r="J18158" s="117"/>
      <c r="K18158" s="117"/>
      <c r="L18158" s="114"/>
      <c r="M18158" s="114"/>
      <c r="N18158" s="114"/>
      <c r="O18158" s="114"/>
      <c r="P18158" s="118"/>
      <c r="Q18158" s="118"/>
      <c r="R18158" s="118"/>
      <c r="S18158" s="118"/>
      <c r="T18158" s="118"/>
      <c r="U18158" s="118"/>
      <c r="V18158" s="118"/>
      <c r="W18158" s="118"/>
      <c r="X18158" s="118"/>
      <c r="Y18158" s="118"/>
      <c r="Z18158" s="118"/>
      <c r="AA18158" s="118"/>
      <c r="AB18158" s="118"/>
    </row>
    <row r="18159" spans="1:28">
      <c r="A18159" s="113"/>
      <c r="B18159" s="113"/>
      <c r="C18159" s="114"/>
      <c r="D18159" s="115"/>
      <c r="E18159" s="115"/>
      <c r="F18159" s="116"/>
      <c r="G18159" s="116"/>
      <c r="H18159" s="116"/>
      <c r="I18159" s="116"/>
      <c r="J18159" s="117"/>
      <c r="K18159" s="117"/>
      <c r="L18159" s="114"/>
      <c r="M18159" s="114"/>
      <c r="N18159" s="114"/>
      <c r="O18159" s="114"/>
      <c r="P18159" s="118"/>
      <c r="Q18159" s="118"/>
      <c r="R18159" s="118"/>
      <c r="S18159" s="118"/>
      <c r="T18159" s="118"/>
      <c r="U18159" s="118"/>
      <c r="V18159" s="118"/>
      <c r="W18159" s="118"/>
      <c r="X18159" s="118"/>
      <c r="Y18159" s="118"/>
      <c r="Z18159" s="118"/>
      <c r="AA18159" s="118"/>
      <c r="AB18159" s="118"/>
    </row>
    <row r="18160" spans="1:28">
      <c r="A18160" s="113"/>
      <c r="B18160" s="113"/>
      <c r="C18160" s="114"/>
      <c r="D18160" s="115"/>
      <c r="E18160" s="115"/>
      <c r="F18160" s="116"/>
      <c r="G18160" s="116"/>
      <c r="H18160" s="116"/>
      <c r="I18160" s="116"/>
      <c r="J18160" s="117"/>
      <c r="K18160" s="117"/>
      <c r="L18160" s="114"/>
      <c r="M18160" s="114"/>
      <c r="N18160" s="114"/>
      <c r="O18160" s="114"/>
      <c r="P18160" s="118"/>
      <c r="Q18160" s="118"/>
      <c r="R18160" s="118"/>
      <c r="S18160" s="118"/>
      <c r="T18160" s="118"/>
      <c r="U18160" s="118"/>
      <c r="V18160" s="118"/>
      <c r="W18160" s="118"/>
      <c r="X18160" s="118"/>
      <c r="Y18160" s="118"/>
      <c r="Z18160" s="118"/>
      <c r="AA18160" s="118"/>
      <c r="AB18160" s="118"/>
    </row>
    <row r="18161" spans="1:28">
      <c r="A18161" s="113"/>
      <c r="B18161" s="113"/>
      <c r="C18161" s="114"/>
      <c r="D18161" s="115"/>
      <c r="E18161" s="115"/>
      <c r="F18161" s="116"/>
      <c r="G18161" s="116"/>
      <c r="H18161" s="116"/>
      <c r="I18161" s="116"/>
      <c r="J18161" s="117"/>
      <c r="K18161" s="117"/>
      <c r="L18161" s="114"/>
      <c r="M18161" s="114"/>
      <c r="N18161" s="114"/>
      <c r="O18161" s="114"/>
      <c r="P18161" s="118"/>
      <c r="Q18161" s="118"/>
      <c r="R18161" s="118"/>
      <c r="S18161" s="118"/>
      <c r="T18161" s="118"/>
      <c r="U18161" s="118"/>
      <c r="V18161" s="118"/>
      <c r="W18161" s="118"/>
      <c r="X18161" s="118"/>
      <c r="Y18161" s="118"/>
      <c r="Z18161" s="118"/>
      <c r="AA18161" s="118"/>
      <c r="AB18161" s="118"/>
    </row>
    <row r="18162" spans="1:28">
      <c r="A18162" s="113"/>
      <c r="B18162" s="113"/>
      <c r="C18162" s="114"/>
      <c r="D18162" s="115"/>
      <c r="E18162" s="115"/>
      <c r="F18162" s="116"/>
      <c r="G18162" s="116"/>
      <c r="H18162" s="116"/>
      <c r="I18162" s="116"/>
      <c r="J18162" s="117"/>
      <c r="K18162" s="117"/>
      <c r="L18162" s="114"/>
      <c r="M18162" s="114"/>
      <c r="N18162" s="114"/>
      <c r="O18162" s="114"/>
      <c r="P18162" s="118"/>
      <c r="Q18162" s="118"/>
      <c r="R18162" s="118"/>
      <c r="S18162" s="118"/>
      <c r="T18162" s="118"/>
      <c r="U18162" s="118"/>
      <c r="V18162" s="118"/>
      <c r="W18162" s="118"/>
      <c r="X18162" s="118"/>
      <c r="Y18162" s="118"/>
      <c r="Z18162" s="118"/>
      <c r="AA18162" s="118"/>
      <c r="AB18162" s="118"/>
    </row>
    <row r="18163" spans="1:28">
      <c r="A18163" s="113"/>
      <c r="B18163" s="113"/>
      <c r="C18163" s="114"/>
      <c r="D18163" s="115"/>
      <c r="E18163" s="115"/>
      <c r="F18163" s="116"/>
      <c r="G18163" s="116"/>
      <c r="H18163" s="116"/>
      <c r="I18163" s="116"/>
      <c r="J18163" s="117"/>
      <c r="K18163" s="117"/>
      <c r="L18163" s="114"/>
      <c r="M18163" s="114"/>
      <c r="N18163" s="114"/>
      <c r="O18163" s="114"/>
      <c r="P18163" s="118"/>
      <c r="Q18163" s="118"/>
      <c r="R18163" s="118"/>
      <c r="S18163" s="118"/>
      <c r="T18163" s="118"/>
      <c r="U18163" s="118"/>
      <c r="V18163" s="118"/>
      <c r="W18163" s="118"/>
      <c r="X18163" s="118"/>
      <c r="Y18163" s="118"/>
      <c r="Z18163" s="118"/>
      <c r="AA18163" s="118"/>
      <c r="AB18163" s="118"/>
    </row>
    <row r="18164" spans="1:28">
      <c r="A18164" s="113"/>
      <c r="B18164" s="113"/>
      <c r="C18164" s="114"/>
      <c r="D18164" s="115"/>
      <c r="E18164" s="115"/>
      <c r="F18164" s="116"/>
      <c r="G18164" s="116"/>
      <c r="H18164" s="116"/>
      <c r="I18164" s="116"/>
      <c r="J18164" s="117"/>
      <c r="K18164" s="117"/>
      <c r="L18164" s="114"/>
      <c r="M18164" s="114"/>
      <c r="N18164" s="114"/>
      <c r="O18164" s="114"/>
      <c r="P18164" s="118"/>
      <c r="Q18164" s="118"/>
      <c r="R18164" s="118"/>
      <c r="S18164" s="118"/>
      <c r="T18164" s="118"/>
      <c r="U18164" s="118"/>
      <c r="V18164" s="118"/>
      <c r="W18164" s="118"/>
      <c r="X18164" s="118"/>
      <c r="Y18164" s="118"/>
      <c r="Z18164" s="118"/>
      <c r="AA18164" s="118"/>
      <c r="AB18164" s="118"/>
    </row>
    <row r="18165" spans="1:28">
      <c r="A18165" s="113"/>
      <c r="B18165" s="113"/>
      <c r="C18165" s="114"/>
      <c r="D18165" s="115"/>
      <c r="E18165" s="115"/>
      <c r="F18165" s="116"/>
      <c r="G18165" s="116"/>
      <c r="H18165" s="116"/>
      <c r="I18165" s="116"/>
      <c r="J18165" s="117"/>
      <c r="K18165" s="117"/>
      <c r="L18165" s="114"/>
      <c r="M18165" s="114"/>
      <c r="N18165" s="114"/>
      <c r="O18165" s="114"/>
      <c r="P18165" s="118"/>
      <c r="Q18165" s="118"/>
      <c r="R18165" s="118"/>
      <c r="S18165" s="118"/>
      <c r="T18165" s="118"/>
      <c r="U18165" s="118"/>
      <c r="V18165" s="118"/>
      <c r="W18165" s="118"/>
      <c r="X18165" s="118"/>
      <c r="Y18165" s="118"/>
      <c r="Z18165" s="118"/>
      <c r="AA18165" s="118"/>
      <c r="AB18165" s="118"/>
    </row>
    <row r="18166" spans="1:28">
      <c r="A18166" s="113"/>
      <c r="B18166" s="113"/>
      <c r="C18166" s="114"/>
      <c r="D18166" s="115"/>
      <c r="E18166" s="115"/>
      <c r="F18166" s="116"/>
      <c r="G18166" s="116"/>
      <c r="H18166" s="116"/>
      <c r="I18166" s="116"/>
      <c r="J18166" s="117"/>
      <c r="K18166" s="117"/>
      <c r="L18166" s="114"/>
      <c r="M18166" s="114"/>
      <c r="N18166" s="114"/>
      <c r="O18166" s="114"/>
      <c r="P18166" s="118"/>
      <c r="Q18166" s="118"/>
      <c r="R18166" s="118"/>
      <c r="S18166" s="118"/>
      <c r="T18166" s="118"/>
      <c r="U18166" s="118"/>
      <c r="V18166" s="118"/>
      <c r="W18166" s="118"/>
      <c r="X18166" s="118"/>
      <c r="Y18166" s="118"/>
      <c r="Z18166" s="118"/>
      <c r="AA18166" s="118"/>
      <c r="AB18166" s="118"/>
    </row>
    <row r="18167" spans="1:28">
      <c r="A18167" s="113"/>
      <c r="B18167" s="113"/>
      <c r="C18167" s="114"/>
      <c r="D18167" s="115"/>
      <c r="E18167" s="115"/>
      <c r="F18167" s="116"/>
      <c r="G18167" s="116"/>
      <c r="H18167" s="116"/>
      <c r="I18167" s="116"/>
      <c r="J18167" s="117"/>
      <c r="K18167" s="117"/>
      <c r="L18167" s="114"/>
      <c r="M18167" s="114"/>
      <c r="N18167" s="114"/>
      <c r="O18167" s="114"/>
      <c r="P18167" s="118"/>
      <c r="Q18167" s="118"/>
      <c r="R18167" s="118"/>
      <c r="S18167" s="118"/>
      <c r="T18167" s="118"/>
      <c r="U18167" s="118"/>
      <c r="V18167" s="118"/>
      <c r="W18167" s="118"/>
      <c r="X18167" s="118"/>
      <c r="Y18167" s="118"/>
      <c r="Z18167" s="118"/>
      <c r="AA18167" s="118"/>
      <c r="AB18167" s="118"/>
    </row>
    <row r="18168" spans="1:28">
      <c r="A18168" s="113"/>
      <c r="B18168" s="113"/>
      <c r="C18168" s="114"/>
      <c r="D18168" s="115"/>
      <c r="E18168" s="115"/>
      <c r="F18168" s="116"/>
      <c r="G18168" s="116"/>
      <c r="H18168" s="116"/>
      <c r="I18168" s="116"/>
      <c r="J18168" s="117"/>
      <c r="K18168" s="117"/>
      <c r="L18168" s="114"/>
      <c r="M18168" s="114"/>
      <c r="N18168" s="114"/>
      <c r="O18168" s="114"/>
      <c r="P18168" s="118"/>
      <c r="Q18168" s="118"/>
      <c r="R18168" s="118"/>
      <c r="S18168" s="118"/>
      <c r="T18168" s="118"/>
      <c r="U18168" s="118"/>
      <c r="V18168" s="118"/>
      <c r="W18168" s="118"/>
      <c r="X18168" s="118"/>
      <c r="Y18168" s="118"/>
      <c r="Z18168" s="118"/>
      <c r="AA18168" s="118"/>
      <c r="AB18168" s="118"/>
    </row>
    <row r="18169" spans="1:28">
      <c r="A18169" s="113"/>
      <c r="B18169" s="113"/>
      <c r="C18169" s="114"/>
      <c r="D18169" s="115"/>
      <c r="E18169" s="115"/>
      <c r="F18169" s="116"/>
      <c r="G18169" s="116"/>
      <c r="H18169" s="116"/>
      <c r="I18169" s="116"/>
      <c r="J18169" s="117"/>
      <c r="K18169" s="117"/>
      <c r="L18169" s="114"/>
      <c r="M18169" s="114"/>
      <c r="N18169" s="114"/>
      <c r="O18169" s="114"/>
      <c r="P18169" s="118"/>
      <c r="Q18169" s="118"/>
      <c r="R18169" s="118"/>
      <c r="S18169" s="118"/>
      <c r="T18169" s="118"/>
      <c r="U18169" s="118"/>
      <c r="V18169" s="118"/>
      <c r="W18169" s="118"/>
      <c r="X18169" s="118"/>
      <c r="Y18169" s="118"/>
      <c r="Z18169" s="118"/>
      <c r="AA18169" s="118"/>
      <c r="AB18169" s="118"/>
    </row>
    <row r="18170" spans="1:28">
      <c r="A18170" s="113"/>
      <c r="B18170" s="113"/>
      <c r="C18170" s="114"/>
      <c r="D18170" s="115"/>
      <c r="E18170" s="115"/>
      <c r="F18170" s="116"/>
      <c r="G18170" s="116"/>
      <c r="H18170" s="116"/>
      <c r="I18170" s="116"/>
      <c r="J18170" s="117"/>
      <c r="K18170" s="117"/>
      <c r="L18170" s="114"/>
      <c r="M18170" s="114"/>
      <c r="N18170" s="114"/>
      <c r="O18170" s="114"/>
      <c r="P18170" s="118"/>
      <c r="Q18170" s="118"/>
      <c r="R18170" s="118"/>
      <c r="S18170" s="118"/>
      <c r="T18170" s="118"/>
      <c r="U18170" s="118"/>
      <c r="V18170" s="118"/>
      <c r="W18170" s="118"/>
      <c r="X18170" s="118"/>
      <c r="Y18170" s="118"/>
      <c r="Z18170" s="118"/>
      <c r="AA18170" s="118"/>
      <c r="AB18170" s="118"/>
    </row>
    <row r="18171" spans="1:28">
      <c r="A18171" s="113"/>
      <c r="B18171" s="113"/>
      <c r="C18171" s="114"/>
      <c r="D18171" s="115"/>
      <c r="E18171" s="115"/>
      <c r="F18171" s="116"/>
      <c r="G18171" s="116"/>
      <c r="H18171" s="116"/>
      <c r="I18171" s="116"/>
      <c r="J18171" s="117"/>
      <c r="K18171" s="117"/>
      <c r="L18171" s="114"/>
      <c r="M18171" s="114"/>
      <c r="N18171" s="114"/>
      <c r="O18171" s="114"/>
      <c r="P18171" s="118"/>
      <c r="Q18171" s="118"/>
      <c r="R18171" s="118"/>
      <c r="S18171" s="118"/>
      <c r="T18171" s="118"/>
      <c r="U18171" s="118"/>
      <c r="V18171" s="118"/>
      <c r="W18171" s="118"/>
      <c r="X18171" s="118"/>
      <c r="Y18171" s="118"/>
      <c r="Z18171" s="118"/>
      <c r="AA18171" s="118"/>
      <c r="AB18171" s="118"/>
    </row>
    <row r="18172" spans="1:28">
      <c r="A18172" s="113"/>
      <c r="B18172" s="113"/>
      <c r="C18172" s="114"/>
      <c r="D18172" s="115"/>
      <c r="E18172" s="115"/>
      <c r="F18172" s="116"/>
      <c r="G18172" s="116"/>
      <c r="H18172" s="116"/>
      <c r="I18172" s="116"/>
      <c r="J18172" s="117"/>
      <c r="K18172" s="117"/>
      <c r="L18172" s="114"/>
      <c r="M18172" s="114"/>
      <c r="N18172" s="114"/>
      <c r="O18172" s="114"/>
      <c r="P18172" s="118"/>
      <c r="Q18172" s="118"/>
      <c r="R18172" s="118"/>
      <c r="S18172" s="118"/>
      <c r="T18172" s="118"/>
      <c r="U18172" s="118"/>
      <c r="V18172" s="118"/>
      <c r="W18172" s="118"/>
      <c r="X18172" s="118"/>
      <c r="Y18172" s="118"/>
      <c r="Z18172" s="118"/>
      <c r="AA18172" s="118"/>
      <c r="AB18172" s="118"/>
    </row>
    <row r="18173" spans="1:28">
      <c r="A18173" s="113"/>
      <c r="B18173" s="113"/>
      <c r="C18173" s="114"/>
      <c r="D18173" s="115"/>
      <c r="E18173" s="115"/>
      <c r="F18173" s="116"/>
      <c r="G18173" s="116"/>
      <c r="H18173" s="116"/>
      <c r="I18173" s="116"/>
      <c r="J18173" s="117"/>
      <c r="K18173" s="117"/>
      <c r="L18173" s="114"/>
      <c r="M18173" s="114"/>
      <c r="N18173" s="114"/>
      <c r="O18173" s="114"/>
      <c r="P18173" s="118"/>
      <c r="Q18173" s="118"/>
      <c r="R18173" s="118"/>
      <c r="S18173" s="118"/>
      <c r="T18173" s="118"/>
      <c r="U18173" s="118"/>
      <c r="V18173" s="118"/>
      <c r="W18173" s="118"/>
      <c r="X18173" s="118"/>
      <c r="Y18173" s="118"/>
      <c r="Z18173" s="118"/>
      <c r="AA18173" s="118"/>
      <c r="AB18173" s="118"/>
    </row>
    <row r="18174" spans="1:28">
      <c r="A18174" s="113"/>
      <c r="B18174" s="113"/>
      <c r="C18174" s="114"/>
      <c r="D18174" s="115"/>
      <c r="E18174" s="115"/>
      <c r="F18174" s="116"/>
      <c r="G18174" s="116"/>
      <c r="H18174" s="116"/>
      <c r="I18174" s="116"/>
      <c r="J18174" s="117"/>
      <c r="K18174" s="117"/>
      <c r="L18174" s="114"/>
      <c r="M18174" s="114"/>
      <c r="N18174" s="114"/>
      <c r="O18174" s="114"/>
      <c r="P18174" s="118"/>
      <c r="Q18174" s="118"/>
      <c r="R18174" s="118"/>
      <c r="S18174" s="118"/>
      <c r="T18174" s="118"/>
      <c r="U18174" s="118"/>
      <c r="V18174" s="118"/>
      <c r="W18174" s="118"/>
      <c r="X18174" s="118"/>
      <c r="Y18174" s="118"/>
      <c r="Z18174" s="118"/>
      <c r="AA18174" s="118"/>
      <c r="AB18174" s="118"/>
    </row>
    <row r="18175" spans="1:28">
      <c r="A18175" s="113"/>
      <c r="B18175" s="113"/>
      <c r="C18175" s="114"/>
      <c r="D18175" s="115"/>
      <c r="E18175" s="115"/>
      <c r="F18175" s="116"/>
      <c r="G18175" s="116"/>
      <c r="H18175" s="116"/>
      <c r="I18175" s="116"/>
      <c r="J18175" s="117"/>
      <c r="K18175" s="117"/>
      <c r="L18175" s="114"/>
      <c r="M18175" s="114"/>
      <c r="N18175" s="114"/>
      <c r="O18175" s="114"/>
      <c r="P18175" s="118"/>
      <c r="Q18175" s="118"/>
      <c r="R18175" s="118"/>
      <c r="S18175" s="118"/>
      <c r="T18175" s="118"/>
      <c r="U18175" s="118"/>
      <c r="V18175" s="118"/>
      <c r="W18175" s="118"/>
      <c r="X18175" s="118"/>
      <c r="Y18175" s="118"/>
      <c r="Z18175" s="118"/>
      <c r="AA18175" s="118"/>
      <c r="AB18175" s="118"/>
    </row>
    <row r="18176" spans="1:28">
      <c r="A18176" s="113"/>
      <c r="B18176" s="113"/>
      <c r="C18176" s="114"/>
      <c r="D18176" s="115"/>
      <c r="E18176" s="115"/>
      <c r="F18176" s="116"/>
      <c r="G18176" s="116"/>
      <c r="H18176" s="116"/>
      <c r="I18176" s="116"/>
      <c r="J18176" s="117"/>
      <c r="K18176" s="117"/>
      <c r="L18176" s="114"/>
      <c r="M18176" s="114"/>
      <c r="N18176" s="114"/>
      <c r="O18176" s="114"/>
      <c r="P18176" s="118"/>
      <c r="Q18176" s="118"/>
      <c r="R18176" s="118"/>
      <c r="S18176" s="118"/>
      <c r="T18176" s="118"/>
      <c r="U18176" s="118"/>
      <c r="V18176" s="118"/>
      <c r="W18176" s="118"/>
      <c r="X18176" s="118"/>
      <c r="Y18176" s="118"/>
      <c r="Z18176" s="118"/>
      <c r="AA18176" s="118"/>
      <c r="AB18176" s="118"/>
    </row>
    <row r="18177" spans="1:28">
      <c r="A18177" s="113"/>
      <c r="B18177" s="113"/>
      <c r="C18177" s="114"/>
      <c r="D18177" s="115"/>
      <c r="E18177" s="115"/>
      <c r="F18177" s="116"/>
      <c r="G18177" s="116"/>
      <c r="H18177" s="116"/>
      <c r="I18177" s="116"/>
      <c r="J18177" s="117"/>
      <c r="K18177" s="117"/>
      <c r="L18177" s="114"/>
      <c r="M18177" s="114"/>
      <c r="N18177" s="114"/>
      <c r="O18177" s="114"/>
      <c r="P18177" s="118"/>
      <c r="Q18177" s="118"/>
      <c r="R18177" s="118"/>
      <c r="S18177" s="118"/>
      <c r="T18177" s="118"/>
      <c r="U18177" s="118"/>
      <c r="V18177" s="118"/>
      <c r="W18177" s="118"/>
      <c r="X18177" s="118"/>
      <c r="Y18177" s="118"/>
      <c r="Z18177" s="118"/>
      <c r="AA18177" s="118"/>
      <c r="AB18177" s="118"/>
    </row>
    <row r="18178" spans="1:28">
      <c r="A18178" s="113"/>
      <c r="B18178" s="113"/>
      <c r="C18178" s="114"/>
      <c r="D18178" s="115"/>
      <c r="E18178" s="115"/>
      <c r="F18178" s="116"/>
      <c r="G18178" s="116"/>
      <c r="H18178" s="116"/>
      <c r="I18178" s="116"/>
      <c r="J18178" s="117"/>
      <c r="K18178" s="117"/>
      <c r="L18178" s="114"/>
      <c r="M18178" s="114"/>
      <c r="N18178" s="114"/>
      <c r="O18178" s="114"/>
      <c r="P18178" s="118"/>
      <c r="Q18178" s="118"/>
      <c r="R18178" s="118"/>
      <c r="S18178" s="118"/>
      <c r="T18178" s="118"/>
      <c r="U18178" s="118"/>
      <c r="V18178" s="118"/>
      <c r="W18178" s="118"/>
      <c r="X18178" s="118"/>
      <c r="Y18178" s="118"/>
      <c r="Z18178" s="118"/>
      <c r="AA18178" s="118"/>
      <c r="AB18178" s="118"/>
    </row>
    <row r="18179" spans="1:28">
      <c r="A18179" s="113"/>
      <c r="B18179" s="113"/>
      <c r="C18179" s="114"/>
      <c r="D18179" s="115"/>
      <c r="E18179" s="115"/>
      <c r="F18179" s="116"/>
      <c r="G18179" s="116"/>
      <c r="H18179" s="116"/>
      <c r="I18179" s="116"/>
      <c r="J18179" s="117"/>
      <c r="K18179" s="117"/>
      <c r="L18179" s="114"/>
      <c r="M18179" s="114"/>
      <c r="N18179" s="114"/>
      <c r="O18179" s="114"/>
      <c r="P18179" s="118"/>
      <c r="Q18179" s="118"/>
      <c r="R18179" s="118"/>
      <c r="S18179" s="118"/>
      <c r="T18179" s="118"/>
      <c r="U18179" s="118"/>
      <c r="V18179" s="118"/>
      <c r="W18179" s="118"/>
      <c r="X18179" s="118"/>
      <c r="Y18179" s="118"/>
      <c r="Z18179" s="118"/>
      <c r="AA18179" s="118"/>
      <c r="AB18179" s="118"/>
    </row>
    <row r="18180" spans="1:28">
      <c r="A18180" s="113"/>
      <c r="B18180" s="113"/>
      <c r="C18180" s="114"/>
      <c r="D18180" s="115"/>
      <c r="E18180" s="115"/>
      <c r="F18180" s="116"/>
      <c r="G18180" s="116"/>
      <c r="H18180" s="116"/>
      <c r="I18180" s="116"/>
      <c r="J18180" s="117"/>
      <c r="K18180" s="117"/>
      <c r="L18180" s="114"/>
      <c r="M18180" s="114"/>
      <c r="N18180" s="114"/>
      <c r="O18180" s="114"/>
      <c r="P18180" s="118"/>
      <c r="Q18180" s="118"/>
      <c r="R18180" s="118"/>
      <c r="S18180" s="118"/>
      <c r="T18180" s="118"/>
      <c r="U18180" s="118"/>
      <c r="V18180" s="118"/>
      <c r="W18180" s="118"/>
      <c r="X18180" s="118"/>
      <c r="Y18180" s="118"/>
      <c r="Z18180" s="118"/>
      <c r="AA18180" s="118"/>
      <c r="AB18180" s="118"/>
    </row>
    <row r="18181" spans="1:28">
      <c r="A18181" s="113"/>
      <c r="B18181" s="113"/>
      <c r="C18181" s="114"/>
      <c r="D18181" s="115"/>
      <c r="E18181" s="115"/>
      <c r="F18181" s="116"/>
      <c r="G18181" s="116"/>
      <c r="H18181" s="116"/>
      <c r="I18181" s="116"/>
      <c r="J18181" s="117"/>
      <c r="K18181" s="117"/>
      <c r="L18181" s="114"/>
      <c r="M18181" s="114"/>
      <c r="N18181" s="114"/>
      <c r="O18181" s="114"/>
      <c r="P18181" s="118"/>
      <c r="Q18181" s="118"/>
      <c r="R18181" s="118"/>
      <c r="S18181" s="118"/>
      <c r="T18181" s="118"/>
      <c r="U18181" s="118"/>
      <c r="V18181" s="118"/>
      <c r="W18181" s="118"/>
      <c r="X18181" s="118"/>
      <c r="Y18181" s="118"/>
      <c r="Z18181" s="118"/>
      <c r="AA18181" s="118"/>
      <c r="AB18181" s="118"/>
    </row>
    <row r="18182" spans="1:28">
      <c r="A18182" s="113"/>
      <c r="B18182" s="113"/>
      <c r="C18182" s="114"/>
      <c r="D18182" s="115"/>
      <c r="E18182" s="115"/>
      <c r="F18182" s="116"/>
      <c r="G18182" s="116"/>
      <c r="H18182" s="116"/>
      <c r="I18182" s="116"/>
      <c r="J18182" s="117"/>
      <c r="K18182" s="117"/>
      <c r="L18182" s="114"/>
      <c r="M18182" s="114"/>
      <c r="N18182" s="114"/>
      <c r="O18182" s="114"/>
      <c r="P18182" s="118"/>
      <c r="Q18182" s="118"/>
      <c r="R18182" s="118"/>
      <c r="S18182" s="118"/>
      <c r="T18182" s="118"/>
      <c r="U18182" s="118"/>
      <c r="V18182" s="118"/>
      <c r="W18182" s="118"/>
      <c r="X18182" s="118"/>
      <c r="Y18182" s="118"/>
      <c r="Z18182" s="118"/>
      <c r="AA18182" s="118"/>
      <c r="AB18182" s="118"/>
    </row>
    <row r="18183" spans="1:28">
      <c r="A18183" s="113"/>
      <c r="B18183" s="113"/>
      <c r="C18183" s="114"/>
      <c r="D18183" s="115"/>
      <c r="E18183" s="115"/>
      <c r="F18183" s="116"/>
      <c r="G18183" s="116"/>
      <c r="H18183" s="116"/>
      <c r="I18183" s="116"/>
      <c r="J18183" s="117"/>
      <c r="K18183" s="117"/>
      <c r="L18183" s="114"/>
      <c r="M18183" s="114"/>
      <c r="N18183" s="114"/>
      <c r="O18183" s="114"/>
      <c r="P18183" s="118"/>
      <c r="Q18183" s="118"/>
      <c r="R18183" s="118"/>
      <c r="S18183" s="118"/>
      <c r="T18183" s="118"/>
      <c r="U18183" s="118"/>
      <c r="V18183" s="118"/>
      <c r="W18183" s="118"/>
      <c r="X18183" s="118"/>
      <c r="Y18183" s="118"/>
      <c r="Z18183" s="118"/>
      <c r="AA18183" s="118"/>
      <c r="AB18183" s="118"/>
    </row>
    <row r="18184" spans="1:28">
      <c r="A18184" s="113"/>
      <c r="B18184" s="113"/>
      <c r="C18184" s="114"/>
      <c r="D18184" s="115"/>
      <c r="E18184" s="115"/>
      <c r="F18184" s="116"/>
      <c r="G18184" s="116"/>
      <c r="H18184" s="116"/>
      <c r="I18184" s="116"/>
      <c r="J18184" s="117"/>
      <c r="K18184" s="117"/>
      <c r="L18184" s="114"/>
      <c r="M18184" s="114"/>
      <c r="N18184" s="114"/>
      <c r="O18184" s="114"/>
      <c r="P18184" s="118"/>
      <c r="Q18184" s="118"/>
      <c r="R18184" s="118"/>
      <c r="S18184" s="118"/>
      <c r="T18184" s="118"/>
      <c r="U18184" s="118"/>
      <c r="V18184" s="118"/>
      <c r="W18184" s="118"/>
      <c r="X18184" s="118"/>
      <c r="Y18184" s="118"/>
      <c r="Z18184" s="118"/>
      <c r="AA18184" s="118"/>
      <c r="AB18184" s="118"/>
    </row>
    <row r="18185" spans="1:28">
      <c r="A18185" s="113"/>
      <c r="B18185" s="113"/>
      <c r="C18185" s="114"/>
      <c r="D18185" s="115"/>
      <c r="E18185" s="115"/>
      <c r="F18185" s="116"/>
      <c r="G18185" s="116"/>
      <c r="H18185" s="116"/>
      <c r="I18185" s="116"/>
      <c r="J18185" s="117"/>
      <c r="K18185" s="117"/>
      <c r="L18185" s="114"/>
      <c r="M18185" s="114"/>
      <c r="N18185" s="114"/>
      <c r="O18185" s="114"/>
      <c r="P18185" s="118"/>
      <c r="Q18185" s="118"/>
      <c r="R18185" s="118"/>
      <c r="S18185" s="118"/>
      <c r="T18185" s="118"/>
      <c r="U18185" s="118"/>
      <c r="V18185" s="118"/>
      <c r="W18185" s="118"/>
      <c r="X18185" s="118"/>
      <c r="Y18185" s="118"/>
      <c r="Z18185" s="118"/>
      <c r="AA18185" s="118"/>
      <c r="AB18185" s="118"/>
    </row>
    <row r="18186" spans="1:28">
      <c r="A18186" s="113"/>
      <c r="B18186" s="113"/>
      <c r="C18186" s="114"/>
      <c r="D18186" s="115"/>
      <c r="E18186" s="115"/>
      <c r="F18186" s="116"/>
      <c r="G18186" s="116"/>
      <c r="H18186" s="116"/>
      <c r="I18186" s="116"/>
      <c r="J18186" s="117"/>
      <c r="K18186" s="117"/>
      <c r="L18186" s="114"/>
      <c r="M18186" s="114"/>
      <c r="N18186" s="114"/>
      <c r="O18186" s="114"/>
      <c r="P18186" s="118"/>
      <c r="Q18186" s="118"/>
      <c r="R18186" s="118"/>
      <c r="S18186" s="118"/>
      <c r="T18186" s="118"/>
      <c r="U18186" s="118"/>
      <c r="V18186" s="118"/>
      <c r="W18186" s="118"/>
      <c r="X18186" s="118"/>
      <c r="Y18186" s="118"/>
      <c r="Z18186" s="118"/>
      <c r="AA18186" s="118"/>
      <c r="AB18186" s="118"/>
    </row>
    <row r="18187" spans="1:28">
      <c r="A18187" s="113"/>
      <c r="B18187" s="113"/>
      <c r="C18187" s="114"/>
      <c r="D18187" s="115"/>
      <c r="E18187" s="115"/>
      <c r="F18187" s="116"/>
      <c r="G18187" s="116"/>
      <c r="H18187" s="116"/>
      <c r="I18187" s="116"/>
      <c r="J18187" s="117"/>
      <c r="K18187" s="117"/>
      <c r="L18187" s="114"/>
      <c r="M18187" s="114"/>
      <c r="N18187" s="114"/>
      <c r="O18187" s="114"/>
      <c r="P18187" s="118"/>
      <c r="Q18187" s="118"/>
      <c r="R18187" s="118"/>
      <c r="S18187" s="118"/>
      <c r="T18187" s="118"/>
      <c r="U18187" s="118"/>
      <c r="V18187" s="118"/>
      <c r="W18187" s="118"/>
      <c r="X18187" s="118"/>
      <c r="Y18187" s="118"/>
      <c r="Z18187" s="118"/>
      <c r="AA18187" s="118"/>
      <c r="AB18187" s="118"/>
    </row>
    <row r="18188" spans="1:28">
      <c r="A18188" s="113"/>
      <c r="B18188" s="113"/>
      <c r="C18188" s="114"/>
      <c r="D18188" s="115"/>
      <c r="E18188" s="115"/>
      <c r="F18188" s="116"/>
      <c r="G18188" s="116"/>
      <c r="H18188" s="116"/>
      <c r="I18188" s="116"/>
      <c r="J18188" s="117"/>
      <c r="K18188" s="117"/>
      <c r="L18188" s="114"/>
      <c r="M18188" s="114"/>
      <c r="N18188" s="114"/>
      <c r="O18188" s="114"/>
      <c r="P18188" s="118"/>
      <c r="Q18188" s="118"/>
      <c r="R18188" s="118"/>
      <c r="S18188" s="118"/>
      <c r="T18188" s="118"/>
      <c r="U18188" s="118"/>
      <c r="V18188" s="118"/>
      <c r="W18188" s="118"/>
      <c r="X18188" s="118"/>
      <c r="Y18188" s="118"/>
      <c r="Z18188" s="118"/>
      <c r="AA18188" s="118"/>
      <c r="AB18188" s="118"/>
    </row>
    <row r="18189" spans="1:28">
      <c r="A18189" s="113"/>
      <c r="B18189" s="113"/>
      <c r="C18189" s="114"/>
      <c r="D18189" s="115"/>
      <c r="E18189" s="115"/>
      <c r="F18189" s="116"/>
      <c r="G18189" s="116"/>
      <c r="H18189" s="116"/>
      <c r="I18189" s="116"/>
      <c r="J18189" s="117"/>
      <c r="K18189" s="117"/>
      <c r="L18189" s="114"/>
      <c r="M18189" s="114"/>
      <c r="N18189" s="114"/>
      <c r="O18189" s="114"/>
      <c r="P18189" s="118"/>
      <c r="Q18189" s="118"/>
      <c r="R18189" s="118"/>
      <c r="S18189" s="118"/>
      <c r="T18189" s="118"/>
      <c r="U18189" s="118"/>
      <c r="V18189" s="118"/>
      <c r="W18189" s="118"/>
      <c r="X18189" s="118"/>
      <c r="Y18189" s="118"/>
      <c r="Z18189" s="118"/>
      <c r="AA18189" s="118"/>
      <c r="AB18189" s="118"/>
    </row>
    <row r="18190" spans="1:28">
      <c r="A18190" s="113"/>
      <c r="B18190" s="113"/>
      <c r="C18190" s="114"/>
      <c r="D18190" s="115"/>
      <c r="E18190" s="115"/>
      <c r="F18190" s="116"/>
      <c r="G18190" s="116"/>
      <c r="H18190" s="116"/>
      <c r="I18190" s="116"/>
      <c r="J18190" s="117"/>
      <c r="K18190" s="117"/>
      <c r="L18190" s="114"/>
      <c r="M18190" s="114"/>
      <c r="N18190" s="114"/>
      <c r="O18190" s="114"/>
      <c r="P18190" s="118"/>
      <c r="Q18190" s="118"/>
      <c r="R18190" s="118"/>
      <c r="S18190" s="118"/>
      <c r="T18190" s="118"/>
      <c r="U18190" s="118"/>
      <c r="V18190" s="118"/>
      <c r="W18190" s="118"/>
      <c r="X18190" s="118"/>
      <c r="Y18190" s="118"/>
      <c r="Z18190" s="118"/>
      <c r="AA18190" s="118"/>
      <c r="AB18190" s="118"/>
    </row>
    <row r="18191" spans="1:28">
      <c r="A18191" s="113"/>
      <c r="B18191" s="113"/>
      <c r="C18191" s="114"/>
      <c r="D18191" s="115"/>
      <c r="E18191" s="115"/>
      <c r="F18191" s="116"/>
      <c r="G18191" s="116"/>
      <c r="H18191" s="116"/>
      <c r="I18191" s="116"/>
      <c r="J18191" s="117"/>
      <c r="K18191" s="117"/>
      <c r="L18191" s="114"/>
      <c r="M18191" s="114"/>
      <c r="N18191" s="114"/>
      <c r="O18191" s="114"/>
      <c r="P18191" s="118"/>
      <c r="Q18191" s="118"/>
      <c r="R18191" s="118"/>
      <c r="S18191" s="118"/>
      <c r="T18191" s="118"/>
      <c r="U18191" s="118"/>
      <c r="V18191" s="118"/>
      <c r="W18191" s="118"/>
      <c r="X18191" s="118"/>
      <c r="Y18191" s="118"/>
      <c r="Z18191" s="118"/>
      <c r="AA18191" s="118"/>
      <c r="AB18191" s="118"/>
    </row>
    <row r="18192" spans="1:28">
      <c r="A18192" s="113"/>
      <c r="B18192" s="113"/>
      <c r="C18192" s="114"/>
      <c r="D18192" s="115"/>
      <c r="E18192" s="115"/>
      <c r="F18192" s="116"/>
      <c r="G18192" s="116"/>
      <c r="H18192" s="116"/>
      <c r="I18192" s="116"/>
      <c r="J18192" s="117"/>
      <c r="K18192" s="117"/>
      <c r="L18192" s="114"/>
      <c r="M18192" s="114"/>
      <c r="N18192" s="114"/>
      <c r="O18192" s="114"/>
      <c r="P18192" s="118"/>
      <c r="Q18192" s="118"/>
      <c r="R18192" s="118"/>
      <c r="S18192" s="118"/>
      <c r="T18192" s="118"/>
      <c r="U18192" s="118"/>
      <c r="V18192" s="118"/>
      <c r="W18192" s="118"/>
      <c r="X18192" s="118"/>
      <c r="Y18192" s="118"/>
      <c r="Z18192" s="118"/>
      <c r="AA18192" s="118"/>
      <c r="AB18192" s="118"/>
    </row>
    <row r="18193" spans="1:28">
      <c r="A18193" s="113"/>
      <c r="B18193" s="113"/>
      <c r="C18193" s="114"/>
      <c r="D18193" s="115"/>
      <c r="E18193" s="115"/>
      <c r="F18193" s="116"/>
      <c r="G18193" s="116"/>
      <c r="H18193" s="116"/>
      <c r="I18193" s="116"/>
      <c r="J18193" s="117"/>
      <c r="K18193" s="117"/>
      <c r="L18193" s="114"/>
      <c r="M18193" s="114"/>
      <c r="N18193" s="114"/>
      <c r="O18193" s="114"/>
      <c r="P18193" s="118"/>
      <c r="Q18193" s="118"/>
      <c r="R18193" s="118"/>
      <c r="S18193" s="118"/>
      <c r="T18193" s="118"/>
      <c r="U18193" s="118"/>
      <c r="V18193" s="118"/>
      <c r="W18193" s="118"/>
      <c r="X18193" s="118"/>
      <c r="Y18193" s="118"/>
      <c r="Z18193" s="118"/>
      <c r="AA18193" s="118"/>
      <c r="AB18193" s="118"/>
    </row>
    <row r="18194" spans="1:28">
      <c r="A18194" s="113"/>
      <c r="B18194" s="113"/>
      <c r="C18194" s="114"/>
      <c r="D18194" s="115"/>
      <c r="E18194" s="115"/>
      <c r="F18194" s="116"/>
      <c r="G18194" s="116"/>
      <c r="H18194" s="116"/>
      <c r="I18194" s="116"/>
      <c r="J18194" s="117"/>
      <c r="K18194" s="117"/>
      <c r="L18194" s="114"/>
      <c r="M18194" s="114"/>
      <c r="N18194" s="114"/>
      <c r="O18194" s="114"/>
      <c r="P18194" s="118"/>
      <c r="Q18194" s="118"/>
      <c r="R18194" s="118"/>
      <c r="S18194" s="118"/>
      <c r="T18194" s="118"/>
      <c r="U18194" s="118"/>
      <c r="V18194" s="118"/>
      <c r="W18194" s="118"/>
      <c r="X18194" s="118"/>
      <c r="Y18194" s="118"/>
      <c r="Z18194" s="118"/>
      <c r="AA18194" s="118"/>
      <c r="AB18194" s="118"/>
    </row>
    <row r="18195" spans="1:28">
      <c r="A18195" s="113"/>
      <c r="B18195" s="113"/>
      <c r="C18195" s="114"/>
      <c r="D18195" s="115"/>
      <c r="E18195" s="115"/>
      <c r="F18195" s="116"/>
      <c r="G18195" s="116"/>
      <c r="H18195" s="116"/>
      <c r="I18195" s="116"/>
      <c r="J18195" s="117"/>
      <c r="K18195" s="117"/>
      <c r="L18195" s="114"/>
      <c r="M18195" s="114"/>
      <c r="N18195" s="114"/>
      <c r="O18195" s="114"/>
      <c r="P18195" s="118"/>
      <c r="Q18195" s="118"/>
      <c r="R18195" s="118"/>
      <c r="S18195" s="118"/>
      <c r="T18195" s="118"/>
      <c r="U18195" s="118"/>
      <c r="V18195" s="118"/>
      <c r="W18195" s="118"/>
      <c r="X18195" s="118"/>
      <c r="Y18195" s="118"/>
      <c r="Z18195" s="118"/>
      <c r="AA18195" s="118"/>
      <c r="AB18195" s="118"/>
    </row>
    <row r="18196" spans="1:28">
      <c r="A18196" s="113"/>
      <c r="B18196" s="113"/>
      <c r="C18196" s="114"/>
      <c r="D18196" s="115"/>
      <c r="E18196" s="115"/>
      <c r="F18196" s="116"/>
      <c r="G18196" s="116"/>
      <c r="H18196" s="116"/>
      <c r="I18196" s="116"/>
      <c r="J18196" s="117"/>
      <c r="K18196" s="117"/>
      <c r="L18196" s="114"/>
      <c r="M18196" s="114"/>
      <c r="N18196" s="114"/>
      <c r="O18196" s="114"/>
      <c r="P18196" s="118"/>
      <c r="Q18196" s="118"/>
      <c r="R18196" s="118"/>
      <c r="S18196" s="118"/>
      <c r="T18196" s="118"/>
      <c r="U18196" s="118"/>
      <c r="V18196" s="118"/>
      <c r="W18196" s="118"/>
      <c r="X18196" s="118"/>
      <c r="Y18196" s="118"/>
      <c r="Z18196" s="118"/>
      <c r="AA18196" s="118"/>
      <c r="AB18196" s="118"/>
    </row>
    <row r="18197" spans="1:28">
      <c r="A18197" s="113"/>
      <c r="B18197" s="113"/>
      <c r="C18197" s="114"/>
      <c r="D18197" s="115"/>
      <c r="E18197" s="115"/>
      <c r="F18197" s="116"/>
      <c r="G18197" s="116"/>
      <c r="H18197" s="116"/>
      <c r="I18197" s="116"/>
      <c r="J18197" s="117"/>
      <c r="K18197" s="117"/>
      <c r="L18197" s="114"/>
      <c r="M18197" s="114"/>
      <c r="N18197" s="114"/>
      <c r="O18197" s="114"/>
      <c r="P18197" s="118"/>
      <c r="Q18197" s="118"/>
      <c r="R18197" s="118"/>
      <c r="S18197" s="118"/>
      <c r="T18197" s="118"/>
      <c r="U18197" s="118"/>
      <c r="V18197" s="118"/>
      <c r="W18197" s="118"/>
      <c r="X18197" s="118"/>
      <c r="Y18197" s="118"/>
      <c r="Z18197" s="118"/>
      <c r="AA18197" s="118"/>
      <c r="AB18197" s="118"/>
    </row>
    <row r="18198" spans="1:28">
      <c r="A18198" s="113"/>
      <c r="B18198" s="113"/>
      <c r="C18198" s="114"/>
      <c r="D18198" s="115"/>
      <c r="E18198" s="115"/>
      <c r="F18198" s="116"/>
      <c r="G18198" s="116"/>
      <c r="H18198" s="116"/>
      <c r="I18198" s="116"/>
      <c r="J18198" s="117"/>
      <c r="K18198" s="117"/>
      <c r="L18198" s="114"/>
      <c r="M18198" s="114"/>
      <c r="N18198" s="114"/>
      <c r="O18198" s="114"/>
      <c r="P18198" s="118"/>
      <c r="Q18198" s="118"/>
      <c r="R18198" s="118"/>
      <c r="S18198" s="118"/>
      <c r="T18198" s="118"/>
      <c r="U18198" s="118"/>
      <c r="V18198" s="118"/>
      <c r="W18198" s="118"/>
      <c r="X18198" s="118"/>
      <c r="Y18198" s="118"/>
      <c r="Z18198" s="118"/>
      <c r="AA18198" s="118"/>
      <c r="AB18198" s="118"/>
    </row>
    <row r="18199" spans="1:28">
      <c r="A18199" s="113"/>
      <c r="B18199" s="113"/>
      <c r="C18199" s="114"/>
      <c r="D18199" s="115"/>
      <c r="E18199" s="115"/>
      <c r="F18199" s="116"/>
      <c r="G18199" s="116"/>
      <c r="H18199" s="116"/>
      <c r="I18199" s="116"/>
      <c r="J18199" s="117"/>
      <c r="K18199" s="117"/>
      <c r="L18199" s="114"/>
      <c r="M18199" s="114"/>
      <c r="N18199" s="114"/>
      <c r="O18199" s="114"/>
      <c r="P18199" s="118"/>
      <c r="Q18199" s="118"/>
      <c r="R18199" s="118"/>
      <c r="S18199" s="118"/>
      <c r="T18199" s="118"/>
      <c r="U18199" s="118"/>
      <c r="V18199" s="118"/>
      <c r="W18199" s="118"/>
      <c r="X18199" s="118"/>
      <c r="Y18199" s="118"/>
      <c r="Z18199" s="118"/>
      <c r="AA18199" s="118"/>
      <c r="AB18199" s="118"/>
    </row>
    <row r="18200" spans="1:28">
      <c r="A18200" s="113"/>
      <c r="B18200" s="113"/>
      <c r="C18200" s="114"/>
      <c r="D18200" s="115"/>
      <c r="E18200" s="115"/>
      <c r="F18200" s="116"/>
      <c r="G18200" s="116"/>
      <c r="H18200" s="116"/>
      <c r="I18200" s="116"/>
      <c r="J18200" s="117"/>
      <c r="K18200" s="117"/>
      <c r="L18200" s="114"/>
      <c r="M18200" s="114"/>
      <c r="N18200" s="114"/>
      <c r="O18200" s="114"/>
      <c r="P18200" s="118"/>
      <c r="Q18200" s="118"/>
      <c r="R18200" s="118"/>
      <c r="S18200" s="118"/>
      <c r="T18200" s="118"/>
      <c r="U18200" s="118"/>
      <c r="V18200" s="118"/>
      <c r="W18200" s="118"/>
      <c r="X18200" s="118"/>
      <c r="Y18200" s="118"/>
      <c r="Z18200" s="118"/>
      <c r="AA18200" s="118"/>
      <c r="AB18200" s="118"/>
    </row>
    <row r="18201" spans="1:28">
      <c r="A18201" s="113"/>
      <c r="B18201" s="113"/>
      <c r="C18201" s="114"/>
      <c r="D18201" s="115"/>
      <c r="E18201" s="115"/>
      <c r="F18201" s="116"/>
      <c r="G18201" s="116"/>
      <c r="H18201" s="116"/>
      <c r="I18201" s="116"/>
      <c r="J18201" s="117"/>
      <c r="K18201" s="117"/>
      <c r="L18201" s="114"/>
      <c r="M18201" s="114"/>
      <c r="N18201" s="114"/>
      <c r="O18201" s="114"/>
      <c r="P18201" s="118"/>
      <c r="Q18201" s="118"/>
      <c r="R18201" s="118"/>
      <c r="S18201" s="118"/>
      <c r="T18201" s="118"/>
      <c r="U18201" s="118"/>
      <c r="V18201" s="118"/>
      <c r="W18201" s="118"/>
      <c r="X18201" s="118"/>
      <c r="Y18201" s="118"/>
      <c r="Z18201" s="118"/>
      <c r="AA18201" s="118"/>
      <c r="AB18201" s="118"/>
    </row>
    <row r="18202" spans="1:28">
      <c r="A18202" s="113"/>
      <c r="B18202" s="113"/>
      <c r="C18202" s="114"/>
      <c r="D18202" s="115"/>
      <c r="E18202" s="115"/>
      <c r="F18202" s="116"/>
      <c r="G18202" s="116"/>
      <c r="H18202" s="116"/>
      <c r="I18202" s="116"/>
      <c r="J18202" s="117"/>
      <c r="K18202" s="117"/>
      <c r="L18202" s="114"/>
      <c r="M18202" s="114"/>
      <c r="N18202" s="114"/>
      <c r="O18202" s="114"/>
      <c r="P18202" s="118"/>
      <c r="Q18202" s="118"/>
      <c r="R18202" s="118"/>
      <c r="S18202" s="118"/>
      <c r="T18202" s="118"/>
      <c r="U18202" s="118"/>
      <c r="V18202" s="118"/>
      <c r="W18202" s="118"/>
      <c r="X18202" s="118"/>
      <c r="Y18202" s="118"/>
      <c r="Z18202" s="118"/>
      <c r="AA18202" s="118"/>
      <c r="AB18202" s="118"/>
    </row>
    <row r="18203" spans="1:28">
      <c r="A18203" s="113"/>
      <c r="B18203" s="113"/>
      <c r="C18203" s="114"/>
      <c r="D18203" s="115"/>
      <c r="E18203" s="115"/>
      <c r="F18203" s="116"/>
      <c r="G18203" s="116"/>
      <c r="H18203" s="116"/>
      <c r="I18203" s="116"/>
      <c r="J18203" s="117"/>
      <c r="K18203" s="117"/>
      <c r="L18203" s="114"/>
      <c r="M18203" s="114"/>
      <c r="N18203" s="114"/>
      <c r="O18203" s="114"/>
      <c r="P18203" s="118"/>
      <c r="Q18203" s="118"/>
      <c r="R18203" s="118"/>
      <c r="S18203" s="118"/>
      <c r="T18203" s="118"/>
      <c r="U18203" s="118"/>
      <c r="V18203" s="118"/>
      <c r="W18203" s="118"/>
      <c r="X18203" s="118"/>
      <c r="Y18203" s="118"/>
      <c r="Z18203" s="118"/>
      <c r="AA18203" s="118"/>
      <c r="AB18203" s="118"/>
    </row>
    <row r="18204" spans="1:28">
      <c r="A18204" s="113"/>
      <c r="B18204" s="113"/>
      <c r="C18204" s="114"/>
      <c r="D18204" s="115"/>
      <c r="E18204" s="115"/>
      <c r="F18204" s="116"/>
      <c r="G18204" s="116"/>
      <c r="H18204" s="116"/>
      <c r="I18204" s="116"/>
      <c r="J18204" s="117"/>
      <c r="K18204" s="117"/>
      <c r="L18204" s="114"/>
      <c r="M18204" s="114"/>
      <c r="N18204" s="114"/>
      <c r="O18204" s="114"/>
      <c r="P18204" s="118"/>
      <c r="Q18204" s="118"/>
      <c r="R18204" s="118"/>
      <c r="S18204" s="118"/>
      <c r="T18204" s="118"/>
      <c r="U18204" s="118"/>
      <c r="V18204" s="118"/>
      <c r="W18204" s="118"/>
      <c r="X18204" s="118"/>
      <c r="Y18204" s="118"/>
      <c r="Z18204" s="118"/>
      <c r="AA18204" s="118"/>
      <c r="AB18204" s="118"/>
    </row>
    <row r="18205" spans="1:28">
      <c r="A18205" s="113"/>
      <c r="B18205" s="113"/>
      <c r="C18205" s="114"/>
      <c r="D18205" s="115"/>
      <c r="E18205" s="115"/>
      <c r="F18205" s="116"/>
      <c r="G18205" s="116"/>
      <c r="H18205" s="116"/>
      <c r="I18205" s="116"/>
      <c r="J18205" s="117"/>
      <c r="K18205" s="117"/>
      <c r="L18205" s="114"/>
      <c r="M18205" s="114"/>
      <c r="N18205" s="114"/>
      <c r="O18205" s="114"/>
      <c r="P18205" s="118"/>
      <c r="Q18205" s="118"/>
      <c r="R18205" s="118"/>
      <c r="S18205" s="118"/>
      <c r="T18205" s="118"/>
      <c r="U18205" s="118"/>
      <c r="V18205" s="118"/>
      <c r="W18205" s="118"/>
      <c r="X18205" s="118"/>
      <c r="Y18205" s="118"/>
      <c r="Z18205" s="118"/>
      <c r="AA18205" s="118"/>
      <c r="AB18205" s="118"/>
    </row>
    <row r="18206" spans="1:28">
      <c r="A18206" s="113"/>
      <c r="B18206" s="113"/>
      <c r="C18206" s="114"/>
      <c r="D18206" s="115"/>
      <c r="E18206" s="115"/>
      <c r="F18206" s="116"/>
      <c r="G18206" s="116"/>
      <c r="H18206" s="116"/>
      <c r="I18206" s="116"/>
      <c r="J18206" s="117"/>
      <c r="K18206" s="117"/>
      <c r="L18206" s="114"/>
      <c r="M18206" s="114"/>
      <c r="N18206" s="114"/>
      <c r="O18206" s="114"/>
      <c r="P18206" s="118"/>
      <c r="Q18206" s="118"/>
      <c r="R18206" s="118"/>
      <c r="S18206" s="118"/>
      <c r="T18206" s="118"/>
      <c r="U18206" s="118"/>
      <c r="V18206" s="118"/>
      <c r="W18206" s="118"/>
      <c r="X18206" s="118"/>
      <c r="Y18206" s="118"/>
      <c r="Z18206" s="118"/>
      <c r="AA18206" s="118"/>
      <c r="AB18206" s="118"/>
    </row>
    <row r="18207" spans="1:28">
      <c r="A18207" s="113"/>
      <c r="B18207" s="113"/>
      <c r="C18207" s="114"/>
      <c r="D18207" s="115"/>
      <c r="E18207" s="115"/>
      <c r="F18207" s="116"/>
      <c r="G18207" s="116"/>
      <c r="H18207" s="116"/>
      <c r="I18207" s="116"/>
      <c r="J18207" s="117"/>
      <c r="K18207" s="117"/>
      <c r="L18207" s="114"/>
      <c r="M18207" s="114"/>
      <c r="N18207" s="114"/>
      <c r="O18207" s="114"/>
      <c r="P18207" s="118"/>
      <c r="Q18207" s="118"/>
      <c r="R18207" s="118"/>
      <c r="S18207" s="118"/>
      <c r="T18207" s="118"/>
      <c r="U18207" s="118"/>
      <c r="V18207" s="118"/>
      <c r="W18207" s="118"/>
      <c r="X18207" s="118"/>
      <c r="Y18207" s="118"/>
      <c r="Z18207" s="118"/>
      <c r="AA18207" s="118"/>
      <c r="AB18207" s="118"/>
    </row>
    <row r="18208" spans="1:28">
      <c r="A18208" s="113"/>
      <c r="B18208" s="113"/>
      <c r="C18208" s="114"/>
      <c r="D18208" s="115"/>
      <c r="E18208" s="115"/>
      <c r="F18208" s="116"/>
      <c r="G18208" s="116"/>
      <c r="H18208" s="116"/>
      <c r="I18208" s="116"/>
      <c r="J18208" s="117"/>
      <c r="K18208" s="117"/>
      <c r="L18208" s="114"/>
      <c r="M18208" s="114"/>
      <c r="N18208" s="114"/>
      <c r="O18208" s="114"/>
      <c r="P18208" s="118"/>
      <c r="Q18208" s="118"/>
      <c r="R18208" s="118"/>
      <c r="S18208" s="118"/>
      <c r="T18208" s="118"/>
      <c r="U18208" s="118"/>
      <c r="V18208" s="118"/>
      <c r="W18208" s="118"/>
      <c r="X18208" s="118"/>
      <c r="Y18208" s="118"/>
      <c r="Z18208" s="118"/>
      <c r="AA18208" s="118"/>
      <c r="AB18208" s="118"/>
    </row>
    <row r="18209" spans="1:28">
      <c r="A18209" s="113"/>
      <c r="B18209" s="113"/>
      <c r="C18209" s="114"/>
      <c r="D18209" s="115"/>
      <c r="E18209" s="115"/>
      <c r="F18209" s="116"/>
      <c r="G18209" s="116"/>
      <c r="H18209" s="116"/>
      <c r="I18209" s="116"/>
      <c r="J18209" s="117"/>
      <c r="K18209" s="117"/>
      <c r="L18209" s="114"/>
      <c r="M18209" s="114"/>
      <c r="N18209" s="114"/>
      <c r="O18209" s="114"/>
      <c r="P18209" s="118"/>
      <c r="Q18209" s="118"/>
      <c r="R18209" s="118"/>
      <c r="S18209" s="118"/>
      <c r="T18209" s="118"/>
      <c r="U18209" s="118"/>
      <c r="V18209" s="118"/>
      <c r="W18209" s="118"/>
      <c r="X18209" s="118"/>
      <c r="Y18209" s="118"/>
      <c r="Z18209" s="118"/>
      <c r="AA18209" s="118"/>
      <c r="AB18209" s="118"/>
    </row>
    <row r="18210" spans="1:28">
      <c r="A18210" s="113"/>
      <c r="B18210" s="113"/>
      <c r="C18210" s="114"/>
      <c r="D18210" s="115"/>
      <c r="E18210" s="115"/>
      <c r="F18210" s="116"/>
      <c r="G18210" s="116"/>
      <c r="H18210" s="116"/>
      <c r="I18210" s="116"/>
      <c r="J18210" s="117"/>
      <c r="K18210" s="117"/>
      <c r="L18210" s="114"/>
      <c r="M18210" s="114"/>
      <c r="N18210" s="114"/>
      <c r="O18210" s="114"/>
      <c r="P18210" s="118"/>
      <c r="Q18210" s="118"/>
      <c r="R18210" s="118"/>
      <c r="S18210" s="118"/>
      <c r="T18210" s="118"/>
      <c r="U18210" s="118"/>
      <c r="V18210" s="118"/>
      <c r="W18210" s="118"/>
      <c r="X18210" s="118"/>
      <c r="Y18210" s="118"/>
      <c r="Z18210" s="118"/>
      <c r="AA18210" s="118"/>
      <c r="AB18210" s="118"/>
    </row>
    <row r="18211" spans="1:28">
      <c r="A18211" s="113"/>
      <c r="B18211" s="113"/>
      <c r="C18211" s="114"/>
      <c r="D18211" s="115"/>
      <c r="E18211" s="115"/>
      <c r="F18211" s="116"/>
      <c r="G18211" s="116"/>
      <c r="H18211" s="116"/>
      <c r="I18211" s="116"/>
      <c r="J18211" s="117"/>
      <c r="K18211" s="117"/>
      <c r="L18211" s="114"/>
      <c r="M18211" s="114"/>
      <c r="N18211" s="114"/>
      <c r="O18211" s="114"/>
      <c r="P18211" s="118"/>
      <c r="Q18211" s="118"/>
      <c r="R18211" s="118"/>
      <c r="S18211" s="118"/>
      <c r="T18211" s="118"/>
      <c r="U18211" s="118"/>
      <c r="V18211" s="118"/>
      <c r="W18211" s="118"/>
      <c r="X18211" s="118"/>
      <c r="Y18211" s="118"/>
      <c r="Z18211" s="118"/>
      <c r="AA18211" s="118"/>
      <c r="AB18211" s="118"/>
    </row>
    <row r="18212" spans="1:28">
      <c r="A18212" s="113"/>
      <c r="B18212" s="113"/>
      <c r="C18212" s="114"/>
      <c r="D18212" s="115"/>
      <c r="E18212" s="115"/>
      <c r="F18212" s="116"/>
      <c r="G18212" s="116"/>
      <c r="H18212" s="116"/>
      <c r="I18212" s="116"/>
      <c r="J18212" s="117"/>
      <c r="K18212" s="117"/>
      <c r="L18212" s="114"/>
      <c r="M18212" s="114"/>
      <c r="N18212" s="114"/>
      <c r="O18212" s="114"/>
      <c r="P18212" s="118"/>
      <c r="Q18212" s="118"/>
      <c r="R18212" s="118"/>
      <c r="S18212" s="118"/>
      <c r="T18212" s="118"/>
      <c r="U18212" s="118"/>
      <c r="V18212" s="118"/>
      <c r="W18212" s="118"/>
      <c r="X18212" s="118"/>
      <c r="Y18212" s="118"/>
      <c r="Z18212" s="118"/>
      <c r="AA18212" s="118"/>
      <c r="AB18212" s="118"/>
    </row>
    <row r="18213" spans="1:28">
      <c r="A18213" s="113"/>
      <c r="B18213" s="113"/>
      <c r="C18213" s="114"/>
      <c r="D18213" s="115"/>
      <c r="E18213" s="115"/>
      <c r="F18213" s="116"/>
      <c r="G18213" s="116"/>
      <c r="H18213" s="116"/>
      <c r="I18213" s="116"/>
      <c r="J18213" s="117"/>
      <c r="K18213" s="117"/>
      <c r="L18213" s="114"/>
      <c r="M18213" s="114"/>
      <c r="N18213" s="114"/>
      <c r="O18213" s="114"/>
      <c r="P18213" s="118"/>
      <c r="Q18213" s="118"/>
      <c r="R18213" s="118"/>
      <c r="S18213" s="118"/>
      <c r="T18213" s="118"/>
      <c r="U18213" s="118"/>
      <c r="V18213" s="118"/>
      <c r="W18213" s="118"/>
      <c r="X18213" s="118"/>
      <c r="Y18213" s="118"/>
      <c r="Z18213" s="118"/>
      <c r="AA18213" s="118"/>
      <c r="AB18213" s="118"/>
    </row>
    <row r="18214" spans="1:28">
      <c r="A18214" s="113"/>
      <c r="B18214" s="113"/>
      <c r="C18214" s="114"/>
      <c r="D18214" s="115"/>
      <c r="E18214" s="115"/>
      <c r="F18214" s="116"/>
      <c r="G18214" s="116"/>
      <c r="H18214" s="116"/>
      <c r="I18214" s="116"/>
      <c r="J18214" s="117"/>
      <c r="K18214" s="117"/>
      <c r="L18214" s="114"/>
      <c r="M18214" s="114"/>
      <c r="N18214" s="114"/>
      <c r="O18214" s="114"/>
      <c r="P18214" s="118"/>
      <c r="Q18214" s="118"/>
      <c r="R18214" s="118"/>
      <c r="S18214" s="118"/>
      <c r="T18214" s="118"/>
      <c r="U18214" s="118"/>
      <c r="V18214" s="118"/>
      <c r="W18214" s="118"/>
      <c r="X18214" s="118"/>
      <c r="Y18214" s="118"/>
      <c r="Z18214" s="118"/>
      <c r="AA18214" s="118"/>
      <c r="AB18214" s="118"/>
    </row>
    <row r="18215" spans="1:28">
      <c r="A18215" s="113"/>
      <c r="B18215" s="113"/>
      <c r="C18215" s="114"/>
      <c r="D18215" s="115"/>
      <c r="E18215" s="115"/>
      <c r="F18215" s="116"/>
      <c r="G18215" s="116"/>
      <c r="H18215" s="116"/>
      <c r="I18215" s="116"/>
      <c r="J18215" s="117"/>
      <c r="K18215" s="117"/>
      <c r="L18215" s="114"/>
      <c r="M18215" s="114"/>
      <c r="N18215" s="114"/>
      <c r="O18215" s="114"/>
      <c r="P18215" s="118"/>
      <c r="Q18215" s="118"/>
      <c r="R18215" s="118"/>
      <c r="S18215" s="118"/>
      <c r="T18215" s="118"/>
      <c r="U18215" s="118"/>
      <c r="V18215" s="118"/>
      <c r="W18215" s="118"/>
      <c r="X18215" s="118"/>
      <c r="Y18215" s="118"/>
      <c r="Z18215" s="118"/>
      <c r="AA18215" s="118"/>
      <c r="AB18215" s="118"/>
    </row>
    <row r="18216" spans="1:28">
      <c r="A18216" s="113"/>
      <c r="B18216" s="113"/>
      <c r="C18216" s="114"/>
      <c r="D18216" s="115"/>
      <c r="E18216" s="115"/>
      <c r="F18216" s="116"/>
      <c r="G18216" s="116"/>
      <c r="H18216" s="116"/>
      <c r="I18216" s="116"/>
      <c r="J18216" s="117"/>
      <c r="K18216" s="117"/>
      <c r="L18216" s="114"/>
      <c r="M18216" s="114"/>
      <c r="N18216" s="114"/>
      <c r="O18216" s="114"/>
      <c r="P18216" s="118"/>
      <c r="Q18216" s="118"/>
      <c r="R18216" s="118"/>
      <c r="S18216" s="118"/>
      <c r="T18216" s="118"/>
      <c r="U18216" s="118"/>
      <c r="V18216" s="118"/>
      <c r="W18216" s="118"/>
      <c r="X18216" s="118"/>
      <c r="Y18216" s="118"/>
      <c r="Z18216" s="118"/>
      <c r="AA18216" s="118"/>
      <c r="AB18216" s="118"/>
    </row>
    <row r="18217" spans="1:28">
      <c r="A18217" s="113"/>
      <c r="B18217" s="113"/>
      <c r="C18217" s="114"/>
      <c r="D18217" s="115"/>
      <c r="E18217" s="115"/>
      <c r="F18217" s="116"/>
      <c r="G18217" s="116"/>
      <c r="H18217" s="116"/>
      <c r="I18217" s="116"/>
      <c r="J18217" s="117"/>
      <c r="K18217" s="117"/>
      <c r="L18217" s="114"/>
      <c r="M18217" s="114"/>
      <c r="N18217" s="114"/>
      <c r="O18217" s="114"/>
      <c r="P18217" s="118"/>
      <c r="Q18217" s="118"/>
      <c r="R18217" s="118"/>
      <c r="S18217" s="118"/>
      <c r="T18217" s="118"/>
      <c r="U18217" s="118"/>
      <c r="V18217" s="118"/>
      <c r="W18217" s="118"/>
      <c r="X18217" s="118"/>
      <c r="Y18217" s="118"/>
      <c r="Z18217" s="118"/>
      <c r="AA18217" s="118"/>
      <c r="AB18217" s="118"/>
    </row>
    <row r="18218" spans="1:28">
      <c r="A18218" s="113"/>
      <c r="B18218" s="113"/>
      <c r="C18218" s="114"/>
      <c r="D18218" s="115"/>
      <c r="E18218" s="115"/>
      <c r="F18218" s="116"/>
      <c r="G18218" s="116"/>
      <c r="H18218" s="116"/>
      <c r="I18218" s="116"/>
      <c r="J18218" s="117"/>
      <c r="K18218" s="117"/>
      <c r="L18218" s="114"/>
      <c r="M18218" s="114"/>
      <c r="N18218" s="114"/>
      <c r="O18218" s="114"/>
      <c r="P18218" s="118"/>
      <c r="Q18218" s="118"/>
      <c r="R18218" s="118"/>
      <c r="S18218" s="118"/>
      <c r="T18218" s="118"/>
      <c r="U18218" s="118"/>
      <c r="V18218" s="118"/>
      <c r="W18218" s="118"/>
      <c r="X18218" s="118"/>
      <c r="Y18218" s="118"/>
      <c r="Z18218" s="118"/>
      <c r="AA18218" s="118"/>
      <c r="AB18218" s="118"/>
    </row>
    <row r="18219" spans="1:28">
      <c r="A18219" s="113"/>
      <c r="B18219" s="113"/>
      <c r="C18219" s="114"/>
      <c r="D18219" s="115"/>
      <c r="E18219" s="115"/>
      <c r="F18219" s="116"/>
      <c r="G18219" s="116"/>
      <c r="H18219" s="116"/>
      <c r="I18219" s="116"/>
      <c r="J18219" s="117"/>
      <c r="K18219" s="117"/>
      <c r="L18219" s="114"/>
      <c r="M18219" s="114"/>
      <c r="N18219" s="114"/>
      <c r="O18219" s="114"/>
      <c r="P18219" s="118"/>
      <c r="Q18219" s="118"/>
      <c r="R18219" s="118"/>
      <c r="S18219" s="118"/>
      <c r="T18219" s="118"/>
      <c r="U18219" s="118"/>
      <c r="V18219" s="118"/>
      <c r="W18219" s="118"/>
      <c r="X18219" s="118"/>
      <c r="Y18219" s="118"/>
      <c r="Z18219" s="118"/>
      <c r="AA18219" s="118"/>
      <c r="AB18219" s="118"/>
    </row>
    <row r="18220" spans="1:28">
      <c r="A18220" s="113"/>
      <c r="B18220" s="113"/>
      <c r="C18220" s="114"/>
      <c r="D18220" s="115"/>
      <c r="E18220" s="115"/>
      <c r="F18220" s="116"/>
      <c r="G18220" s="116"/>
      <c r="H18220" s="116"/>
      <c r="I18220" s="116"/>
      <c r="J18220" s="117"/>
      <c r="K18220" s="117"/>
      <c r="L18220" s="114"/>
      <c r="M18220" s="114"/>
      <c r="N18220" s="114"/>
      <c r="O18220" s="114"/>
      <c r="P18220" s="118"/>
      <c r="Q18220" s="118"/>
      <c r="R18220" s="118"/>
      <c r="S18220" s="118"/>
      <c r="T18220" s="118"/>
      <c r="U18220" s="118"/>
      <c r="V18220" s="118"/>
      <c r="W18220" s="118"/>
      <c r="X18220" s="118"/>
      <c r="Y18220" s="118"/>
      <c r="Z18220" s="118"/>
      <c r="AA18220" s="118"/>
      <c r="AB18220" s="118"/>
    </row>
    <row r="18221" spans="1:28">
      <c r="A18221" s="113"/>
      <c r="B18221" s="113"/>
      <c r="C18221" s="114"/>
      <c r="D18221" s="115"/>
      <c r="E18221" s="115"/>
      <c r="F18221" s="116"/>
      <c r="G18221" s="116"/>
      <c r="H18221" s="116"/>
      <c r="I18221" s="116"/>
      <c r="J18221" s="117"/>
      <c r="K18221" s="117"/>
      <c r="L18221" s="114"/>
      <c r="M18221" s="114"/>
      <c r="N18221" s="114"/>
      <c r="O18221" s="114"/>
      <c r="P18221" s="118"/>
      <c r="Q18221" s="118"/>
      <c r="R18221" s="118"/>
      <c r="S18221" s="118"/>
      <c r="T18221" s="118"/>
      <c r="U18221" s="118"/>
      <c r="V18221" s="118"/>
      <c r="W18221" s="118"/>
      <c r="X18221" s="118"/>
      <c r="Y18221" s="118"/>
      <c r="Z18221" s="118"/>
      <c r="AA18221" s="118"/>
      <c r="AB18221" s="118"/>
    </row>
    <row r="18222" spans="1:28">
      <c r="A18222" s="113"/>
      <c r="B18222" s="113"/>
      <c r="C18222" s="114"/>
      <c r="D18222" s="115"/>
      <c r="E18222" s="115"/>
      <c r="F18222" s="116"/>
      <c r="G18222" s="116"/>
      <c r="H18222" s="116"/>
      <c r="I18222" s="116"/>
      <c r="J18222" s="117"/>
      <c r="K18222" s="117"/>
      <c r="L18222" s="114"/>
      <c r="M18222" s="114"/>
      <c r="N18222" s="114"/>
      <c r="O18222" s="114"/>
      <c r="P18222" s="118"/>
      <c r="Q18222" s="118"/>
      <c r="R18222" s="118"/>
      <c r="S18222" s="118"/>
      <c r="T18222" s="118"/>
      <c r="U18222" s="118"/>
      <c r="V18222" s="118"/>
      <c r="W18222" s="118"/>
      <c r="X18222" s="118"/>
      <c r="Y18222" s="118"/>
      <c r="Z18222" s="118"/>
      <c r="AA18222" s="118"/>
      <c r="AB18222" s="118"/>
    </row>
    <row r="18223" spans="1:28">
      <c r="A18223" s="113"/>
      <c r="B18223" s="113"/>
      <c r="C18223" s="114"/>
      <c r="D18223" s="115"/>
      <c r="E18223" s="115"/>
      <c r="F18223" s="116"/>
      <c r="G18223" s="116"/>
      <c r="H18223" s="116"/>
      <c r="I18223" s="116"/>
      <c r="J18223" s="117"/>
      <c r="K18223" s="117"/>
      <c r="L18223" s="114"/>
      <c r="M18223" s="114"/>
      <c r="N18223" s="114"/>
      <c r="O18223" s="114"/>
      <c r="P18223" s="118"/>
      <c r="Q18223" s="118"/>
      <c r="R18223" s="118"/>
      <c r="S18223" s="118"/>
      <c r="T18223" s="118"/>
      <c r="U18223" s="118"/>
      <c r="V18223" s="118"/>
      <c r="W18223" s="118"/>
      <c r="X18223" s="118"/>
      <c r="Y18223" s="118"/>
      <c r="Z18223" s="118"/>
      <c r="AA18223" s="118"/>
      <c r="AB18223" s="118"/>
    </row>
    <row r="18224" spans="1:28">
      <c r="A18224" s="113"/>
      <c r="B18224" s="113"/>
      <c r="C18224" s="114"/>
      <c r="D18224" s="115"/>
      <c r="E18224" s="115"/>
      <c r="F18224" s="116"/>
      <c r="G18224" s="116"/>
      <c r="H18224" s="116"/>
      <c r="I18224" s="116"/>
      <c r="J18224" s="117"/>
      <c r="K18224" s="117"/>
      <c r="L18224" s="114"/>
      <c r="M18224" s="114"/>
      <c r="N18224" s="114"/>
      <c r="O18224" s="114"/>
      <c r="P18224" s="118"/>
      <c r="Q18224" s="118"/>
      <c r="R18224" s="118"/>
      <c r="S18224" s="118"/>
      <c r="T18224" s="118"/>
      <c r="U18224" s="118"/>
      <c r="V18224" s="118"/>
      <c r="W18224" s="118"/>
      <c r="X18224" s="118"/>
      <c r="Y18224" s="118"/>
      <c r="Z18224" s="118"/>
      <c r="AA18224" s="118"/>
      <c r="AB18224" s="118"/>
    </row>
    <row r="18225" spans="1:28">
      <c r="A18225" s="113"/>
      <c r="B18225" s="113"/>
      <c r="C18225" s="114"/>
      <c r="D18225" s="115"/>
      <c r="E18225" s="115"/>
      <c r="F18225" s="116"/>
      <c r="G18225" s="116"/>
      <c r="H18225" s="116"/>
      <c r="I18225" s="116"/>
      <c r="J18225" s="117"/>
      <c r="K18225" s="117"/>
      <c r="L18225" s="114"/>
      <c r="M18225" s="114"/>
      <c r="N18225" s="114"/>
      <c r="O18225" s="114"/>
      <c r="P18225" s="118"/>
      <c r="Q18225" s="118"/>
      <c r="R18225" s="118"/>
      <c r="S18225" s="118"/>
      <c r="T18225" s="118"/>
      <c r="U18225" s="118"/>
      <c r="V18225" s="118"/>
      <c r="W18225" s="118"/>
      <c r="X18225" s="118"/>
      <c r="Y18225" s="118"/>
      <c r="Z18225" s="118"/>
      <c r="AA18225" s="118"/>
      <c r="AB18225" s="118"/>
    </row>
    <row r="18226" spans="1:28">
      <c r="A18226" s="113"/>
      <c r="B18226" s="113"/>
      <c r="C18226" s="114"/>
      <c r="D18226" s="115"/>
      <c r="E18226" s="115"/>
      <c r="F18226" s="116"/>
      <c r="G18226" s="116"/>
      <c r="H18226" s="116"/>
      <c r="I18226" s="116"/>
      <c r="J18226" s="117"/>
      <c r="K18226" s="117"/>
      <c r="L18226" s="114"/>
      <c r="M18226" s="114"/>
      <c r="N18226" s="114"/>
      <c r="O18226" s="114"/>
      <c r="P18226" s="118"/>
      <c r="Q18226" s="118"/>
      <c r="R18226" s="118"/>
      <c r="S18226" s="118"/>
      <c r="T18226" s="118"/>
      <c r="U18226" s="118"/>
      <c r="V18226" s="118"/>
      <c r="W18226" s="118"/>
      <c r="X18226" s="118"/>
      <c r="Y18226" s="118"/>
      <c r="Z18226" s="118"/>
      <c r="AA18226" s="118"/>
      <c r="AB18226" s="118"/>
    </row>
    <row r="18227" spans="1:28">
      <c r="A18227" s="113"/>
      <c r="B18227" s="113"/>
      <c r="C18227" s="114"/>
      <c r="D18227" s="115"/>
      <c r="E18227" s="115"/>
      <c r="F18227" s="116"/>
      <c r="G18227" s="116"/>
      <c r="H18227" s="116"/>
      <c r="I18227" s="116"/>
      <c r="J18227" s="117"/>
      <c r="K18227" s="117"/>
      <c r="L18227" s="114"/>
      <c r="M18227" s="114"/>
      <c r="N18227" s="114"/>
      <c r="O18227" s="114"/>
      <c r="P18227" s="118"/>
      <c r="Q18227" s="118"/>
      <c r="R18227" s="118"/>
      <c r="S18227" s="118"/>
      <c r="T18227" s="118"/>
      <c r="U18227" s="118"/>
      <c r="V18227" s="118"/>
      <c r="W18227" s="118"/>
      <c r="X18227" s="118"/>
      <c r="Y18227" s="118"/>
      <c r="Z18227" s="118"/>
      <c r="AA18227" s="118"/>
      <c r="AB18227" s="118"/>
    </row>
    <row r="18228" spans="1:28">
      <c r="A18228" s="113"/>
      <c r="B18228" s="113"/>
      <c r="C18228" s="114"/>
      <c r="D18228" s="115"/>
      <c r="E18228" s="115"/>
      <c r="F18228" s="116"/>
      <c r="G18228" s="116"/>
      <c r="H18228" s="116"/>
      <c r="I18228" s="116"/>
      <c r="J18228" s="117"/>
      <c r="K18228" s="117"/>
      <c r="L18228" s="114"/>
      <c r="M18228" s="114"/>
      <c r="N18228" s="114"/>
      <c r="O18228" s="114"/>
      <c r="P18228" s="118"/>
      <c r="Q18228" s="118"/>
      <c r="R18228" s="118"/>
      <c r="S18228" s="118"/>
      <c r="T18228" s="118"/>
      <c r="U18228" s="118"/>
      <c r="V18228" s="118"/>
      <c r="W18228" s="118"/>
      <c r="X18228" s="118"/>
      <c r="Y18228" s="118"/>
      <c r="Z18228" s="118"/>
      <c r="AA18228" s="118"/>
      <c r="AB18228" s="118"/>
    </row>
    <row r="18229" spans="1:28">
      <c r="A18229" s="113"/>
      <c r="B18229" s="113"/>
      <c r="C18229" s="114"/>
      <c r="D18229" s="115"/>
      <c r="E18229" s="115"/>
      <c r="F18229" s="116"/>
      <c r="G18229" s="116"/>
      <c r="H18229" s="116"/>
      <c r="I18229" s="116"/>
      <c r="J18229" s="117"/>
      <c r="K18229" s="117"/>
      <c r="L18229" s="114"/>
      <c r="M18229" s="114"/>
      <c r="N18229" s="114"/>
      <c r="O18229" s="114"/>
      <c r="P18229" s="118"/>
      <c r="Q18229" s="118"/>
      <c r="R18229" s="118"/>
      <c r="S18229" s="118"/>
      <c r="T18229" s="118"/>
      <c r="U18229" s="118"/>
      <c r="V18229" s="118"/>
      <c r="W18229" s="118"/>
      <c r="X18229" s="118"/>
      <c r="Y18229" s="118"/>
      <c r="Z18229" s="118"/>
      <c r="AA18229" s="118"/>
      <c r="AB18229" s="118"/>
    </row>
    <row r="18230" spans="1:28">
      <c r="A18230" s="113"/>
      <c r="B18230" s="113"/>
      <c r="C18230" s="114"/>
      <c r="D18230" s="115"/>
      <c r="E18230" s="115"/>
      <c r="F18230" s="116"/>
      <c r="G18230" s="116"/>
      <c r="H18230" s="116"/>
      <c r="I18230" s="116"/>
      <c r="J18230" s="117"/>
      <c r="K18230" s="117"/>
      <c r="L18230" s="114"/>
      <c r="M18230" s="114"/>
      <c r="N18230" s="114"/>
      <c r="O18230" s="114"/>
      <c r="P18230" s="118"/>
      <c r="Q18230" s="118"/>
      <c r="R18230" s="118"/>
      <c r="S18230" s="118"/>
      <c r="T18230" s="118"/>
      <c r="U18230" s="118"/>
      <c r="V18230" s="118"/>
      <c r="W18230" s="118"/>
      <c r="X18230" s="118"/>
      <c r="Y18230" s="118"/>
      <c r="Z18230" s="118"/>
      <c r="AA18230" s="118"/>
      <c r="AB18230" s="118"/>
    </row>
    <row r="18231" spans="1:28">
      <c r="A18231" s="113"/>
      <c r="B18231" s="113"/>
      <c r="C18231" s="114"/>
      <c r="D18231" s="115"/>
      <c r="E18231" s="115"/>
      <c r="F18231" s="116"/>
      <c r="G18231" s="116"/>
      <c r="H18231" s="116"/>
      <c r="I18231" s="116"/>
      <c r="J18231" s="117"/>
      <c r="K18231" s="117"/>
      <c r="L18231" s="114"/>
      <c r="M18231" s="114"/>
      <c r="N18231" s="114"/>
      <c r="O18231" s="114"/>
      <c r="P18231" s="118"/>
      <c r="Q18231" s="118"/>
      <c r="R18231" s="118"/>
      <c r="S18231" s="118"/>
      <c r="T18231" s="118"/>
      <c r="U18231" s="118"/>
      <c r="V18231" s="118"/>
      <c r="W18231" s="118"/>
      <c r="X18231" s="118"/>
      <c r="Y18231" s="118"/>
      <c r="Z18231" s="118"/>
      <c r="AA18231" s="118"/>
      <c r="AB18231" s="118"/>
    </row>
    <row r="18232" spans="1:28">
      <c r="A18232" s="113"/>
      <c r="B18232" s="113"/>
      <c r="C18232" s="114"/>
      <c r="D18232" s="115"/>
      <c r="E18232" s="115"/>
      <c r="F18232" s="116"/>
      <c r="G18232" s="116"/>
      <c r="H18232" s="116"/>
      <c r="I18232" s="116"/>
      <c r="J18232" s="117"/>
      <c r="K18232" s="117"/>
      <c r="L18232" s="114"/>
      <c r="M18232" s="114"/>
      <c r="N18232" s="114"/>
      <c r="O18232" s="114"/>
      <c r="P18232" s="118"/>
      <c r="Q18232" s="118"/>
      <c r="R18232" s="118"/>
      <c r="S18232" s="118"/>
      <c r="T18232" s="118"/>
      <c r="U18232" s="118"/>
      <c r="V18232" s="118"/>
      <c r="W18232" s="118"/>
      <c r="X18232" s="118"/>
      <c r="Y18232" s="118"/>
      <c r="Z18232" s="118"/>
      <c r="AA18232" s="118"/>
      <c r="AB18232" s="118"/>
    </row>
    <row r="18233" spans="1:28">
      <c r="A18233" s="113"/>
      <c r="B18233" s="113"/>
      <c r="C18233" s="114"/>
      <c r="D18233" s="115"/>
      <c r="E18233" s="115"/>
      <c r="F18233" s="116"/>
      <c r="G18233" s="116"/>
      <c r="H18233" s="116"/>
      <c r="I18233" s="116"/>
      <c r="J18233" s="117"/>
      <c r="K18233" s="117"/>
      <c r="L18233" s="114"/>
      <c r="M18233" s="114"/>
      <c r="N18233" s="114"/>
      <c r="O18233" s="114"/>
      <c r="P18233" s="118"/>
      <c r="Q18233" s="118"/>
      <c r="R18233" s="118"/>
      <c r="S18233" s="118"/>
      <c r="T18233" s="118"/>
      <c r="U18233" s="118"/>
      <c r="V18233" s="118"/>
      <c r="W18233" s="118"/>
      <c r="X18233" s="118"/>
      <c r="Y18233" s="118"/>
      <c r="Z18233" s="118"/>
      <c r="AA18233" s="118"/>
      <c r="AB18233" s="118"/>
    </row>
    <row r="18234" spans="1:28">
      <c r="A18234" s="113"/>
      <c r="B18234" s="113"/>
      <c r="C18234" s="114"/>
      <c r="D18234" s="115"/>
      <c r="E18234" s="115"/>
      <c r="F18234" s="116"/>
      <c r="G18234" s="116"/>
      <c r="H18234" s="116"/>
      <c r="I18234" s="116"/>
      <c r="J18234" s="117"/>
      <c r="K18234" s="117"/>
      <c r="L18234" s="114"/>
      <c r="M18234" s="114"/>
      <c r="N18234" s="114"/>
      <c r="O18234" s="114"/>
      <c r="P18234" s="118"/>
      <c r="Q18234" s="118"/>
      <c r="R18234" s="118"/>
      <c r="S18234" s="118"/>
      <c r="T18234" s="118"/>
      <c r="U18234" s="118"/>
      <c r="V18234" s="118"/>
      <c r="W18234" s="118"/>
      <c r="X18234" s="118"/>
      <c r="Y18234" s="118"/>
      <c r="Z18234" s="118"/>
      <c r="AA18234" s="118"/>
      <c r="AB18234" s="118"/>
    </row>
    <row r="18235" spans="1:28">
      <c r="A18235" s="113"/>
      <c r="B18235" s="113"/>
      <c r="C18235" s="114"/>
      <c r="D18235" s="115"/>
      <c r="E18235" s="115"/>
      <c r="F18235" s="116"/>
      <c r="G18235" s="116"/>
      <c r="H18235" s="116"/>
      <c r="I18235" s="116"/>
      <c r="J18235" s="117"/>
      <c r="K18235" s="117"/>
      <c r="L18235" s="114"/>
      <c r="M18235" s="114"/>
      <c r="N18235" s="114"/>
      <c r="O18235" s="114"/>
      <c r="P18235" s="118"/>
      <c r="Q18235" s="118"/>
      <c r="R18235" s="118"/>
      <c r="S18235" s="118"/>
      <c r="T18235" s="118"/>
      <c r="U18235" s="118"/>
      <c r="V18235" s="118"/>
      <c r="W18235" s="118"/>
      <c r="X18235" s="118"/>
      <c r="Y18235" s="118"/>
      <c r="Z18235" s="118"/>
      <c r="AA18235" s="118"/>
      <c r="AB18235" s="118"/>
    </row>
    <row r="18236" spans="1:28">
      <c r="A18236" s="113"/>
      <c r="B18236" s="113"/>
      <c r="C18236" s="114"/>
      <c r="D18236" s="115"/>
      <c r="E18236" s="115"/>
      <c r="F18236" s="116"/>
      <c r="G18236" s="116"/>
      <c r="H18236" s="116"/>
      <c r="I18236" s="116"/>
      <c r="J18236" s="117"/>
      <c r="K18236" s="117"/>
      <c r="L18236" s="114"/>
      <c r="M18236" s="114"/>
      <c r="N18236" s="114"/>
      <c r="O18236" s="114"/>
      <c r="P18236" s="118"/>
      <c r="Q18236" s="118"/>
      <c r="R18236" s="118"/>
      <c r="S18236" s="118"/>
      <c r="T18236" s="118"/>
      <c r="U18236" s="118"/>
      <c r="V18236" s="118"/>
      <c r="W18236" s="118"/>
      <c r="X18236" s="118"/>
      <c r="Y18236" s="118"/>
      <c r="Z18236" s="118"/>
      <c r="AA18236" s="118"/>
      <c r="AB18236" s="118"/>
    </row>
    <row r="18237" spans="1:28">
      <c r="A18237" s="113"/>
      <c r="B18237" s="113"/>
      <c r="C18237" s="114"/>
      <c r="D18237" s="115"/>
      <c r="E18237" s="115"/>
      <c r="F18237" s="116"/>
      <c r="G18237" s="116"/>
      <c r="H18237" s="116"/>
      <c r="I18237" s="116"/>
      <c r="J18237" s="117"/>
      <c r="K18237" s="117"/>
      <c r="L18237" s="114"/>
      <c r="M18237" s="114"/>
      <c r="N18237" s="114"/>
      <c r="O18237" s="114"/>
      <c r="P18237" s="118"/>
      <c r="Q18237" s="118"/>
      <c r="R18237" s="118"/>
      <c r="S18237" s="118"/>
      <c r="T18237" s="118"/>
      <c r="U18237" s="118"/>
      <c r="V18237" s="118"/>
      <c r="W18237" s="118"/>
      <c r="X18237" s="118"/>
      <c r="Y18237" s="118"/>
      <c r="Z18237" s="118"/>
      <c r="AA18237" s="118"/>
      <c r="AB18237" s="118"/>
    </row>
    <row r="18238" spans="1:28">
      <c r="A18238" s="113"/>
      <c r="B18238" s="113"/>
      <c r="C18238" s="114"/>
      <c r="D18238" s="115"/>
      <c r="E18238" s="115"/>
      <c r="F18238" s="116"/>
      <c r="G18238" s="116"/>
      <c r="H18238" s="116"/>
      <c r="I18238" s="116"/>
      <c r="J18238" s="117"/>
      <c r="K18238" s="117"/>
      <c r="L18238" s="114"/>
      <c r="M18238" s="114"/>
      <c r="N18238" s="114"/>
      <c r="O18238" s="114"/>
      <c r="P18238" s="118"/>
      <c r="Q18238" s="118"/>
      <c r="R18238" s="118"/>
      <c r="S18238" s="118"/>
      <c r="T18238" s="118"/>
      <c r="U18238" s="118"/>
      <c r="V18238" s="118"/>
      <c r="W18238" s="118"/>
      <c r="X18238" s="118"/>
      <c r="Y18238" s="118"/>
      <c r="Z18238" s="118"/>
      <c r="AA18238" s="118"/>
      <c r="AB18238" s="118"/>
    </row>
    <row r="18239" spans="1:28">
      <c r="A18239" s="113"/>
      <c r="B18239" s="113"/>
      <c r="C18239" s="114"/>
      <c r="D18239" s="115"/>
      <c r="E18239" s="115"/>
      <c r="F18239" s="116"/>
      <c r="G18239" s="116"/>
      <c r="H18239" s="116"/>
      <c r="I18239" s="116"/>
      <c r="J18239" s="117"/>
      <c r="K18239" s="117"/>
      <c r="L18239" s="114"/>
      <c r="M18239" s="114"/>
      <c r="N18239" s="114"/>
      <c r="O18239" s="114"/>
      <c r="P18239" s="118"/>
      <c r="Q18239" s="118"/>
      <c r="R18239" s="118"/>
      <c r="S18239" s="118"/>
      <c r="T18239" s="118"/>
      <c r="U18239" s="118"/>
      <c r="V18239" s="118"/>
      <c r="W18239" s="118"/>
      <c r="X18239" s="118"/>
      <c r="Y18239" s="118"/>
      <c r="Z18239" s="118"/>
      <c r="AA18239" s="118"/>
      <c r="AB18239" s="118"/>
    </row>
    <row r="18240" spans="1:28">
      <c r="A18240" s="113"/>
      <c r="B18240" s="113"/>
      <c r="C18240" s="114"/>
      <c r="D18240" s="115"/>
      <c r="E18240" s="115"/>
      <c r="F18240" s="116"/>
      <c r="G18240" s="116"/>
      <c r="H18240" s="116"/>
      <c r="I18240" s="116"/>
      <c r="J18240" s="117"/>
      <c r="K18240" s="117"/>
      <c r="L18240" s="114"/>
      <c r="M18240" s="114"/>
      <c r="N18240" s="114"/>
      <c r="O18240" s="114"/>
      <c r="P18240" s="118"/>
      <c r="Q18240" s="118"/>
      <c r="R18240" s="118"/>
      <c r="S18240" s="118"/>
      <c r="T18240" s="118"/>
      <c r="U18240" s="118"/>
      <c r="V18240" s="118"/>
      <c r="W18240" s="118"/>
      <c r="X18240" s="118"/>
      <c r="Y18240" s="118"/>
      <c r="Z18240" s="118"/>
      <c r="AA18240" s="118"/>
      <c r="AB18240" s="118"/>
    </row>
    <row r="18241" spans="1:28">
      <c r="A18241" s="113"/>
      <c r="B18241" s="113"/>
      <c r="C18241" s="114"/>
      <c r="D18241" s="115"/>
      <c r="E18241" s="115"/>
      <c r="F18241" s="116"/>
      <c r="G18241" s="116"/>
      <c r="H18241" s="116"/>
      <c r="I18241" s="116"/>
      <c r="J18241" s="117"/>
      <c r="K18241" s="117"/>
      <c r="L18241" s="114"/>
      <c r="M18241" s="114"/>
      <c r="N18241" s="114"/>
      <c r="O18241" s="114"/>
      <c r="P18241" s="118"/>
      <c r="Q18241" s="118"/>
      <c r="R18241" s="118"/>
      <c r="S18241" s="118"/>
      <c r="T18241" s="118"/>
      <c r="U18241" s="118"/>
      <c r="V18241" s="118"/>
      <c r="W18241" s="118"/>
      <c r="X18241" s="118"/>
      <c r="Y18241" s="118"/>
      <c r="Z18241" s="118"/>
      <c r="AA18241" s="118"/>
      <c r="AB18241" s="118"/>
    </row>
    <row r="18242" spans="1:28">
      <c r="A18242" s="113"/>
      <c r="B18242" s="113"/>
      <c r="C18242" s="114"/>
      <c r="D18242" s="115"/>
      <c r="E18242" s="115"/>
      <c r="F18242" s="116"/>
      <c r="G18242" s="116"/>
      <c r="H18242" s="116"/>
      <c r="I18242" s="116"/>
      <c r="J18242" s="117"/>
      <c r="K18242" s="117"/>
      <c r="L18242" s="114"/>
      <c r="M18242" s="114"/>
      <c r="N18242" s="114"/>
      <c r="O18242" s="114"/>
      <c r="P18242" s="118"/>
      <c r="Q18242" s="118"/>
      <c r="R18242" s="118"/>
      <c r="S18242" s="118"/>
      <c r="T18242" s="118"/>
      <c r="U18242" s="118"/>
      <c r="V18242" s="118"/>
      <c r="W18242" s="118"/>
      <c r="X18242" s="118"/>
      <c r="Y18242" s="118"/>
      <c r="Z18242" s="118"/>
      <c r="AA18242" s="118"/>
      <c r="AB18242" s="118"/>
    </row>
    <row r="18243" spans="1:28">
      <c r="A18243" s="113"/>
      <c r="B18243" s="113"/>
      <c r="C18243" s="114"/>
      <c r="D18243" s="115"/>
      <c r="E18243" s="115"/>
      <c r="F18243" s="116"/>
      <c r="G18243" s="116"/>
      <c r="H18243" s="116"/>
      <c r="I18243" s="116"/>
      <c r="J18243" s="117"/>
      <c r="K18243" s="117"/>
      <c r="L18243" s="114"/>
      <c r="M18243" s="114"/>
      <c r="N18243" s="114"/>
      <c r="O18243" s="114"/>
      <c r="P18243" s="118"/>
      <c r="Q18243" s="118"/>
      <c r="R18243" s="118"/>
      <c r="S18243" s="118"/>
      <c r="T18243" s="118"/>
      <c r="U18243" s="118"/>
      <c r="V18243" s="118"/>
      <c r="W18243" s="118"/>
      <c r="X18243" s="118"/>
      <c r="Y18243" s="118"/>
      <c r="Z18243" s="118"/>
      <c r="AA18243" s="118"/>
      <c r="AB18243" s="118"/>
    </row>
    <row r="18244" spans="1:28">
      <c r="A18244" s="113"/>
      <c r="B18244" s="113"/>
      <c r="C18244" s="114"/>
      <c r="D18244" s="115"/>
      <c r="E18244" s="115"/>
      <c r="F18244" s="116"/>
      <c r="G18244" s="116"/>
      <c r="H18244" s="116"/>
      <c r="I18244" s="116"/>
      <c r="J18244" s="117"/>
      <c r="K18244" s="117"/>
      <c r="L18244" s="114"/>
      <c r="M18244" s="114"/>
      <c r="N18244" s="114"/>
      <c r="O18244" s="114"/>
      <c r="P18244" s="118"/>
      <c r="Q18244" s="118"/>
      <c r="R18244" s="118"/>
      <c r="S18244" s="118"/>
      <c r="T18244" s="118"/>
      <c r="U18244" s="118"/>
      <c r="V18244" s="118"/>
      <c r="W18244" s="118"/>
      <c r="X18244" s="118"/>
      <c r="Y18244" s="118"/>
      <c r="Z18244" s="118"/>
      <c r="AA18244" s="118"/>
      <c r="AB18244" s="118"/>
    </row>
    <row r="18245" spans="1:28">
      <c r="A18245" s="113"/>
      <c r="B18245" s="113"/>
      <c r="C18245" s="114"/>
      <c r="D18245" s="115"/>
      <c r="E18245" s="115"/>
      <c r="F18245" s="116"/>
      <c r="G18245" s="116"/>
      <c r="H18245" s="116"/>
      <c r="I18245" s="116"/>
      <c r="J18245" s="117"/>
      <c r="K18245" s="117"/>
      <c r="L18245" s="114"/>
      <c r="M18245" s="114"/>
      <c r="N18245" s="114"/>
      <c r="O18245" s="114"/>
      <c r="P18245" s="118"/>
      <c r="Q18245" s="118"/>
      <c r="R18245" s="118"/>
      <c r="S18245" s="118"/>
      <c r="T18245" s="118"/>
      <c r="U18245" s="118"/>
      <c r="V18245" s="118"/>
      <c r="W18245" s="118"/>
      <c r="X18245" s="118"/>
      <c r="Y18245" s="118"/>
      <c r="Z18245" s="118"/>
      <c r="AA18245" s="118"/>
      <c r="AB18245" s="118"/>
    </row>
    <row r="18246" spans="1:28">
      <c r="A18246" s="113"/>
      <c r="B18246" s="113"/>
      <c r="C18246" s="114"/>
      <c r="D18246" s="115"/>
      <c r="E18246" s="115"/>
      <c r="F18246" s="116"/>
      <c r="G18246" s="116"/>
      <c r="H18246" s="116"/>
      <c r="I18246" s="116"/>
      <c r="J18246" s="117"/>
      <c r="K18246" s="117"/>
      <c r="L18246" s="114"/>
      <c r="M18246" s="114"/>
      <c r="N18246" s="114"/>
      <c r="O18246" s="114"/>
      <c r="P18246" s="118"/>
      <c r="Q18246" s="118"/>
      <c r="R18246" s="118"/>
      <c r="S18246" s="118"/>
      <c r="T18246" s="118"/>
      <c r="U18246" s="118"/>
      <c r="V18246" s="118"/>
      <c r="W18246" s="118"/>
      <c r="X18246" s="118"/>
      <c r="Y18246" s="118"/>
      <c r="Z18246" s="118"/>
      <c r="AA18246" s="118"/>
      <c r="AB18246" s="118"/>
    </row>
    <row r="18247" spans="1:28">
      <c r="A18247" s="113"/>
      <c r="B18247" s="113"/>
      <c r="C18247" s="114"/>
      <c r="D18247" s="115"/>
      <c r="E18247" s="115"/>
      <c r="F18247" s="116"/>
      <c r="G18247" s="116"/>
      <c r="H18247" s="116"/>
      <c r="I18247" s="116"/>
      <c r="J18247" s="117"/>
      <c r="K18247" s="117"/>
      <c r="L18247" s="114"/>
      <c r="M18247" s="114"/>
      <c r="N18247" s="114"/>
      <c r="O18247" s="114"/>
      <c r="P18247" s="118"/>
      <c r="Q18247" s="118"/>
      <c r="R18247" s="118"/>
      <c r="S18247" s="118"/>
      <c r="T18247" s="118"/>
      <c r="U18247" s="118"/>
      <c r="V18247" s="118"/>
      <c r="W18247" s="118"/>
      <c r="X18247" s="118"/>
      <c r="Y18247" s="118"/>
      <c r="Z18247" s="118"/>
      <c r="AA18247" s="118"/>
      <c r="AB18247" s="118"/>
    </row>
    <row r="18248" spans="1:28">
      <c r="A18248" s="113"/>
      <c r="B18248" s="113"/>
      <c r="C18248" s="114"/>
      <c r="D18248" s="115"/>
      <c r="E18248" s="115"/>
      <c r="F18248" s="116"/>
      <c r="G18248" s="116"/>
      <c r="H18248" s="116"/>
      <c r="I18248" s="116"/>
      <c r="J18248" s="117"/>
      <c r="K18248" s="117"/>
      <c r="L18248" s="114"/>
      <c r="M18248" s="114"/>
      <c r="N18248" s="114"/>
      <c r="O18248" s="114"/>
      <c r="P18248" s="118"/>
      <c r="Q18248" s="118"/>
      <c r="R18248" s="118"/>
      <c r="S18248" s="118"/>
      <c r="T18248" s="118"/>
      <c r="U18248" s="118"/>
      <c r="V18248" s="118"/>
      <c r="W18248" s="118"/>
      <c r="X18248" s="118"/>
      <c r="Y18248" s="118"/>
      <c r="Z18248" s="118"/>
      <c r="AA18248" s="118"/>
      <c r="AB18248" s="118"/>
    </row>
    <row r="18249" spans="1:28">
      <c r="A18249" s="113"/>
      <c r="B18249" s="113"/>
      <c r="C18249" s="114"/>
      <c r="D18249" s="115"/>
      <c r="E18249" s="115"/>
      <c r="F18249" s="116"/>
      <c r="G18249" s="116"/>
      <c r="H18249" s="116"/>
      <c r="I18249" s="116"/>
      <c r="J18249" s="117"/>
      <c r="K18249" s="117"/>
      <c r="L18249" s="114"/>
      <c r="M18249" s="114"/>
      <c r="N18249" s="114"/>
      <c r="O18249" s="114"/>
      <c r="P18249" s="118"/>
      <c r="Q18249" s="118"/>
      <c r="R18249" s="118"/>
      <c r="S18249" s="118"/>
      <c r="T18249" s="118"/>
      <c r="U18249" s="118"/>
      <c r="V18249" s="118"/>
      <c r="W18249" s="118"/>
      <c r="X18249" s="118"/>
      <c r="Y18249" s="118"/>
      <c r="Z18249" s="118"/>
      <c r="AA18249" s="118"/>
      <c r="AB18249" s="118"/>
    </row>
    <row r="18250" spans="1:28">
      <c r="A18250" s="113"/>
      <c r="B18250" s="113"/>
      <c r="C18250" s="114"/>
      <c r="D18250" s="115"/>
      <c r="E18250" s="115"/>
      <c r="F18250" s="116"/>
      <c r="G18250" s="116"/>
      <c r="H18250" s="116"/>
      <c r="I18250" s="116"/>
      <c r="J18250" s="117"/>
      <c r="K18250" s="117"/>
      <c r="L18250" s="114"/>
      <c r="M18250" s="114"/>
      <c r="N18250" s="114"/>
      <c r="O18250" s="114"/>
      <c r="P18250" s="118"/>
      <c r="Q18250" s="118"/>
      <c r="R18250" s="118"/>
      <c r="S18250" s="118"/>
      <c r="T18250" s="118"/>
      <c r="U18250" s="118"/>
      <c r="V18250" s="118"/>
      <c r="W18250" s="118"/>
      <c r="X18250" s="118"/>
      <c r="Y18250" s="118"/>
      <c r="Z18250" s="118"/>
      <c r="AA18250" s="118"/>
      <c r="AB18250" s="118"/>
    </row>
    <row r="18251" spans="1:28">
      <c r="A18251" s="113"/>
      <c r="B18251" s="113"/>
      <c r="C18251" s="114"/>
      <c r="D18251" s="115"/>
      <c r="E18251" s="115"/>
      <c r="F18251" s="116"/>
      <c r="G18251" s="116"/>
      <c r="H18251" s="116"/>
      <c r="I18251" s="116"/>
      <c r="J18251" s="117"/>
      <c r="K18251" s="117"/>
      <c r="L18251" s="114"/>
      <c r="M18251" s="114"/>
      <c r="N18251" s="114"/>
      <c r="O18251" s="114"/>
      <c r="P18251" s="118"/>
      <c r="Q18251" s="118"/>
      <c r="R18251" s="118"/>
      <c r="S18251" s="118"/>
      <c r="T18251" s="118"/>
      <c r="U18251" s="118"/>
      <c r="V18251" s="118"/>
      <c r="W18251" s="118"/>
      <c r="X18251" s="118"/>
      <c r="Y18251" s="118"/>
      <c r="Z18251" s="118"/>
      <c r="AA18251" s="118"/>
      <c r="AB18251" s="118"/>
    </row>
    <row r="18252" spans="1:28">
      <c r="A18252" s="113"/>
      <c r="B18252" s="113"/>
      <c r="C18252" s="114"/>
      <c r="D18252" s="115"/>
      <c r="E18252" s="115"/>
      <c r="F18252" s="116"/>
      <c r="G18252" s="116"/>
      <c r="H18252" s="116"/>
      <c r="I18252" s="116"/>
      <c r="J18252" s="117"/>
      <c r="K18252" s="117"/>
      <c r="L18252" s="114"/>
      <c r="M18252" s="114"/>
      <c r="N18252" s="114"/>
      <c r="O18252" s="114"/>
      <c r="P18252" s="118"/>
      <c r="Q18252" s="118"/>
      <c r="R18252" s="118"/>
      <c r="S18252" s="118"/>
      <c r="T18252" s="118"/>
      <c r="U18252" s="118"/>
      <c r="V18252" s="118"/>
      <c r="W18252" s="118"/>
      <c r="X18252" s="118"/>
      <c r="Y18252" s="118"/>
      <c r="Z18252" s="118"/>
      <c r="AA18252" s="118"/>
      <c r="AB18252" s="118"/>
    </row>
    <row r="18253" spans="1:28">
      <c r="A18253" s="113"/>
      <c r="B18253" s="113"/>
      <c r="C18253" s="114"/>
      <c r="D18253" s="115"/>
      <c r="E18253" s="115"/>
      <c r="F18253" s="116"/>
      <c r="G18253" s="116"/>
      <c r="H18253" s="116"/>
      <c r="I18253" s="116"/>
      <c r="J18253" s="117"/>
      <c r="K18253" s="117"/>
      <c r="L18253" s="114"/>
      <c r="M18253" s="114"/>
      <c r="N18253" s="114"/>
      <c r="O18253" s="114"/>
      <c r="P18253" s="118"/>
      <c r="Q18253" s="118"/>
      <c r="R18253" s="118"/>
      <c r="S18253" s="118"/>
      <c r="T18253" s="118"/>
      <c r="U18253" s="118"/>
      <c r="V18253" s="118"/>
      <c r="W18253" s="118"/>
      <c r="X18253" s="118"/>
      <c r="Y18253" s="118"/>
      <c r="Z18253" s="118"/>
      <c r="AA18253" s="118"/>
      <c r="AB18253" s="118"/>
    </row>
    <row r="18254" spans="1:28">
      <c r="A18254" s="113"/>
      <c r="B18254" s="113"/>
      <c r="C18254" s="114"/>
      <c r="D18254" s="115"/>
      <c r="E18254" s="115"/>
      <c r="F18254" s="116"/>
      <c r="G18254" s="116"/>
      <c r="H18254" s="116"/>
      <c r="I18254" s="116"/>
      <c r="J18254" s="117"/>
      <c r="K18254" s="117"/>
      <c r="L18254" s="114"/>
      <c r="M18254" s="114"/>
      <c r="N18254" s="114"/>
      <c r="O18254" s="114"/>
      <c r="P18254" s="118"/>
      <c r="Q18254" s="118"/>
      <c r="R18254" s="118"/>
      <c r="S18254" s="118"/>
      <c r="T18254" s="118"/>
      <c r="U18254" s="118"/>
      <c r="V18254" s="118"/>
      <c r="W18254" s="118"/>
      <c r="X18254" s="118"/>
      <c r="Y18254" s="118"/>
      <c r="Z18254" s="118"/>
      <c r="AA18254" s="118"/>
      <c r="AB18254" s="118"/>
    </row>
    <row r="18255" spans="1:28">
      <c r="A18255" s="113"/>
      <c r="B18255" s="113"/>
      <c r="C18255" s="114"/>
      <c r="D18255" s="115"/>
      <c r="E18255" s="115"/>
      <c r="F18255" s="116"/>
      <c r="G18255" s="116"/>
      <c r="H18255" s="116"/>
      <c r="I18255" s="116"/>
      <c r="J18255" s="117"/>
      <c r="K18255" s="117"/>
      <c r="L18255" s="114"/>
      <c r="M18255" s="114"/>
      <c r="N18255" s="114"/>
      <c r="O18255" s="114"/>
      <c r="P18255" s="118"/>
      <c r="Q18255" s="118"/>
      <c r="R18255" s="118"/>
      <c r="S18255" s="118"/>
      <c r="T18255" s="118"/>
      <c r="U18255" s="118"/>
      <c r="V18255" s="118"/>
      <c r="W18255" s="118"/>
      <c r="X18255" s="118"/>
      <c r="Y18255" s="118"/>
      <c r="Z18255" s="118"/>
      <c r="AA18255" s="118"/>
      <c r="AB18255" s="118"/>
    </row>
    <row r="18256" spans="1:28">
      <c r="A18256" s="113"/>
      <c r="B18256" s="113"/>
      <c r="C18256" s="114"/>
      <c r="D18256" s="115"/>
      <c r="E18256" s="115"/>
      <c r="F18256" s="116"/>
      <c r="G18256" s="116"/>
      <c r="H18256" s="116"/>
      <c r="I18256" s="116"/>
      <c r="J18256" s="117"/>
      <c r="K18256" s="117"/>
      <c r="L18256" s="114"/>
      <c r="M18256" s="114"/>
      <c r="N18256" s="114"/>
      <c r="O18256" s="114"/>
      <c r="P18256" s="118"/>
      <c r="Q18256" s="118"/>
      <c r="R18256" s="118"/>
      <c r="S18256" s="118"/>
      <c r="T18256" s="118"/>
      <c r="U18256" s="118"/>
      <c r="V18256" s="118"/>
      <c r="W18256" s="118"/>
      <c r="X18256" s="118"/>
      <c r="Y18256" s="118"/>
      <c r="Z18256" s="118"/>
      <c r="AA18256" s="118"/>
      <c r="AB18256" s="118"/>
    </row>
    <row r="18257" spans="1:28">
      <c r="A18257" s="113"/>
      <c r="B18257" s="113"/>
      <c r="C18257" s="114"/>
      <c r="D18257" s="115"/>
      <c r="E18257" s="115"/>
      <c r="F18257" s="116"/>
      <c r="G18257" s="116"/>
      <c r="H18257" s="116"/>
      <c r="I18257" s="116"/>
      <c r="J18257" s="117"/>
      <c r="K18257" s="117"/>
      <c r="L18257" s="114"/>
      <c r="M18257" s="114"/>
      <c r="N18257" s="114"/>
      <c r="O18257" s="114"/>
      <c r="P18257" s="118"/>
      <c r="Q18257" s="118"/>
      <c r="R18257" s="118"/>
      <c r="S18257" s="118"/>
      <c r="T18257" s="118"/>
      <c r="U18257" s="118"/>
      <c r="V18257" s="118"/>
      <c r="W18257" s="118"/>
      <c r="X18257" s="118"/>
      <c r="Y18257" s="118"/>
      <c r="Z18257" s="118"/>
      <c r="AA18257" s="118"/>
      <c r="AB18257" s="118"/>
    </row>
    <row r="18258" spans="1:28">
      <c r="A18258" s="113"/>
      <c r="B18258" s="113"/>
      <c r="C18258" s="114"/>
      <c r="D18258" s="115"/>
      <c r="E18258" s="115"/>
      <c r="F18258" s="116"/>
      <c r="G18258" s="116"/>
      <c r="H18258" s="116"/>
      <c r="I18258" s="116"/>
      <c r="J18258" s="117"/>
      <c r="K18258" s="117"/>
      <c r="L18258" s="114"/>
      <c r="M18258" s="114"/>
      <c r="N18258" s="114"/>
      <c r="O18258" s="114"/>
      <c r="P18258" s="118"/>
      <c r="Q18258" s="118"/>
      <c r="R18258" s="118"/>
      <c r="S18258" s="118"/>
      <c r="T18258" s="118"/>
      <c r="U18258" s="118"/>
      <c r="V18258" s="118"/>
      <c r="W18258" s="118"/>
      <c r="X18258" s="118"/>
      <c r="Y18258" s="118"/>
      <c r="Z18258" s="118"/>
      <c r="AA18258" s="118"/>
      <c r="AB18258" s="118"/>
    </row>
    <row r="18259" spans="1:28">
      <c r="A18259" s="113"/>
      <c r="B18259" s="113"/>
      <c r="C18259" s="114"/>
      <c r="D18259" s="115"/>
      <c r="E18259" s="115"/>
      <c r="F18259" s="116"/>
      <c r="G18259" s="116"/>
      <c r="H18259" s="116"/>
      <c r="I18259" s="116"/>
      <c r="J18259" s="117"/>
      <c r="K18259" s="117"/>
      <c r="L18259" s="114"/>
      <c r="M18259" s="114"/>
      <c r="N18259" s="114"/>
      <c r="O18259" s="114"/>
      <c r="P18259" s="118"/>
      <c r="Q18259" s="118"/>
      <c r="R18259" s="118"/>
      <c r="S18259" s="118"/>
      <c r="T18259" s="118"/>
      <c r="U18259" s="118"/>
      <c r="V18259" s="118"/>
      <c r="W18259" s="118"/>
      <c r="X18259" s="118"/>
      <c r="Y18259" s="118"/>
      <c r="Z18259" s="118"/>
      <c r="AA18259" s="118"/>
      <c r="AB18259" s="118"/>
    </row>
    <row r="18260" spans="1:28">
      <c r="A18260" s="113"/>
      <c r="B18260" s="113"/>
      <c r="C18260" s="114"/>
      <c r="D18260" s="115"/>
      <c r="E18260" s="115"/>
      <c r="F18260" s="116"/>
      <c r="G18260" s="116"/>
      <c r="H18260" s="116"/>
      <c r="I18260" s="116"/>
      <c r="J18260" s="117"/>
      <c r="K18260" s="117"/>
      <c r="L18260" s="114"/>
      <c r="M18260" s="114"/>
      <c r="N18260" s="114"/>
      <c r="O18260" s="114"/>
      <c r="P18260" s="118"/>
      <c r="Q18260" s="118"/>
      <c r="R18260" s="118"/>
      <c r="S18260" s="118"/>
      <c r="T18260" s="118"/>
      <c r="U18260" s="118"/>
      <c r="V18260" s="118"/>
      <c r="W18260" s="118"/>
      <c r="X18260" s="118"/>
      <c r="Y18260" s="118"/>
      <c r="Z18260" s="118"/>
      <c r="AA18260" s="118"/>
      <c r="AB18260" s="118"/>
    </row>
    <row r="18261" spans="1:28">
      <c r="A18261" s="113"/>
      <c r="B18261" s="113"/>
      <c r="C18261" s="114"/>
      <c r="D18261" s="115"/>
      <c r="E18261" s="115"/>
      <c r="F18261" s="116"/>
      <c r="G18261" s="116"/>
      <c r="H18261" s="116"/>
      <c r="I18261" s="116"/>
      <c r="J18261" s="117"/>
      <c r="K18261" s="117"/>
      <c r="L18261" s="114"/>
      <c r="M18261" s="114"/>
      <c r="N18261" s="114"/>
      <c r="O18261" s="114"/>
      <c r="P18261" s="118"/>
      <c r="Q18261" s="118"/>
      <c r="R18261" s="118"/>
      <c r="S18261" s="118"/>
      <c r="T18261" s="118"/>
      <c r="U18261" s="118"/>
      <c r="V18261" s="118"/>
      <c r="W18261" s="118"/>
      <c r="X18261" s="118"/>
      <c r="Y18261" s="118"/>
      <c r="Z18261" s="118"/>
      <c r="AA18261" s="118"/>
      <c r="AB18261" s="118"/>
    </row>
    <row r="18262" spans="1:28">
      <c r="A18262" s="113"/>
      <c r="B18262" s="113"/>
      <c r="C18262" s="114"/>
      <c r="D18262" s="115"/>
      <c r="E18262" s="115"/>
      <c r="F18262" s="116"/>
      <c r="G18262" s="116"/>
      <c r="H18262" s="116"/>
      <c r="I18262" s="116"/>
      <c r="J18262" s="117"/>
      <c r="K18262" s="117"/>
      <c r="L18262" s="114"/>
      <c r="M18262" s="114"/>
      <c r="N18262" s="114"/>
      <c r="O18262" s="114"/>
      <c r="P18262" s="118"/>
      <c r="Q18262" s="118"/>
      <c r="R18262" s="118"/>
      <c r="S18262" s="118"/>
      <c r="T18262" s="118"/>
      <c r="U18262" s="118"/>
      <c r="V18262" s="118"/>
      <c r="W18262" s="118"/>
      <c r="X18262" s="118"/>
      <c r="Y18262" s="118"/>
      <c r="Z18262" s="118"/>
      <c r="AA18262" s="118"/>
      <c r="AB18262" s="118"/>
    </row>
    <row r="18263" spans="1:28">
      <c r="A18263" s="113"/>
      <c r="B18263" s="113"/>
      <c r="C18263" s="114"/>
      <c r="D18263" s="115"/>
      <c r="E18263" s="115"/>
      <c r="F18263" s="116"/>
      <c r="G18263" s="116"/>
      <c r="H18263" s="116"/>
      <c r="I18263" s="116"/>
      <c r="J18263" s="117"/>
      <c r="K18263" s="117"/>
      <c r="L18263" s="114"/>
      <c r="M18263" s="114"/>
      <c r="N18263" s="114"/>
      <c r="O18263" s="114"/>
      <c r="P18263" s="118"/>
      <c r="Q18263" s="118"/>
      <c r="R18263" s="118"/>
      <c r="S18263" s="118"/>
      <c r="T18263" s="118"/>
      <c r="U18263" s="118"/>
      <c r="V18263" s="118"/>
      <c r="W18263" s="118"/>
      <c r="X18263" s="118"/>
      <c r="Y18263" s="118"/>
      <c r="Z18263" s="118"/>
      <c r="AA18263" s="118"/>
      <c r="AB18263" s="118"/>
    </row>
    <row r="18264" spans="1:28">
      <c r="A18264" s="113"/>
      <c r="B18264" s="113"/>
      <c r="C18264" s="114"/>
      <c r="D18264" s="115"/>
      <c r="E18264" s="115"/>
      <c r="F18264" s="116"/>
      <c r="G18264" s="116"/>
      <c r="H18264" s="116"/>
      <c r="I18264" s="116"/>
      <c r="J18264" s="117"/>
      <c r="K18264" s="117"/>
      <c r="L18264" s="114"/>
      <c r="M18264" s="114"/>
      <c r="N18264" s="114"/>
      <c r="O18264" s="114"/>
      <c r="P18264" s="118"/>
      <c r="Q18264" s="118"/>
      <c r="R18264" s="118"/>
      <c r="S18264" s="118"/>
      <c r="T18264" s="118"/>
      <c r="U18264" s="118"/>
      <c r="V18264" s="118"/>
      <c r="W18264" s="118"/>
      <c r="X18264" s="118"/>
      <c r="Y18264" s="118"/>
      <c r="Z18264" s="118"/>
      <c r="AA18264" s="118"/>
      <c r="AB18264" s="118"/>
    </row>
    <row r="18265" spans="1:28">
      <c r="A18265" s="113"/>
      <c r="B18265" s="113"/>
      <c r="C18265" s="114"/>
      <c r="D18265" s="115"/>
      <c r="E18265" s="115"/>
      <c r="F18265" s="116"/>
      <c r="G18265" s="116"/>
      <c r="H18265" s="116"/>
      <c r="I18265" s="116"/>
      <c r="J18265" s="117"/>
      <c r="K18265" s="117"/>
      <c r="L18265" s="114"/>
      <c r="M18265" s="114"/>
      <c r="N18265" s="114"/>
      <c r="O18265" s="114"/>
      <c r="P18265" s="118"/>
      <c r="Q18265" s="118"/>
      <c r="R18265" s="118"/>
      <c r="S18265" s="118"/>
      <c r="T18265" s="118"/>
      <c r="U18265" s="118"/>
      <c r="V18265" s="118"/>
      <c r="W18265" s="118"/>
      <c r="X18265" s="118"/>
      <c r="Y18265" s="118"/>
      <c r="Z18265" s="118"/>
      <c r="AA18265" s="118"/>
      <c r="AB18265" s="118"/>
    </row>
    <row r="18266" spans="1:28">
      <c r="A18266" s="113"/>
      <c r="B18266" s="113"/>
      <c r="C18266" s="114"/>
      <c r="D18266" s="115"/>
      <c r="E18266" s="115"/>
      <c r="F18266" s="116"/>
      <c r="G18266" s="116"/>
      <c r="H18266" s="116"/>
      <c r="I18266" s="116"/>
      <c r="J18266" s="117"/>
      <c r="K18266" s="117"/>
      <c r="L18266" s="114"/>
      <c r="M18266" s="114"/>
      <c r="N18266" s="114"/>
      <c r="O18266" s="114"/>
      <c r="P18266" s="118"/>
      <c r="Q18266" s="118"/>
      <c r="R18266" s="118"/>
      <c r="S18266" s="118"/>
      <c r="T18266" s="118"/>
      <c r="U18266" s="118"/>
      <c r="V18266" s="118"/>
      <c r="W18266" s="118"/>
      <c r="X18266" s="118"/>
      <c r="Y18266" s="118"/>
      <c r="Z18266" s="118"/>
      <c r="AA18266" s="118"/>
      <c r="AB18266" s="118"/>
    </row>
    <row r="18267" spans="1:28">
      <c r="A18267" s="113"/>
      <c r="B18267" s="113"/>
      <c r="C18267" s="114"/>
      <c r="D18267" s="115"/>
      <c r="E18267" s="115"/>
      <c r="F18267" s="116"/>
      <c r="G18267" s="116"/>
      <c r="H18267" s="116"/>
      <c r="I18267" s="116"/>
      <c r="J18267" s="117"/>
      <c r="K18267" s="117"/>
      <c r="L18267" s="114"/>
      <c r="M18267" s="114"/>
      <c r="N18267" s="114"/>
      <c r="O18267" s="114"/>
      <c r="P18267" s="118"/>
      <c r="Q18267" s="118"/>
      <c r="R18267" s="118"/>
      <c r="S18267" s="118"/>
      <c r="T18267" s="118"/>
      <c r="U18267" s="118"/>
      <c r="V18267" s="118"/>
      <c r="W18267" s="118"/>
      <c r="X18267" s="118"/>
      <c r="Y18267" s="118"/>
      <c r="Z18267" s="118"/>
      <c r="AA18267" s="118"/>
      <c r="AB18267" s="118"/>
    </row>
    <row r="18268" spans="1:28">
      <c r="A18268" s="113"/>
      <c r="B18268" s="113"/>
      <c r="C18268" s="114"/>
      <c r="D18268" s="115"/>
      <c r="E18268" s="115"/>
      <c r="F18268" s="116"/>
      <c r="G18268" s="116"/>
      <c r="H18268" s="116"/>
      <c r="I18268" s="116"/>
      <c r="J18268" s="117"/>
      <c r="K18268" s="117"/>
      <c r="L18268" s="114"/>
      <c r="M18268" s="114"/>
      <c r="N18268" s="114"/>
      <c r="O18268" s="114"/>
      <c r="P18268" s="118"/>
      <c r="Q18268" s="118"/>
      <c r="R18268" s="118"/>
      <c r="S18268" s="118"/>
      <c r="T18268" s="118"/>
      <c r="U18268" s="118"/>
      <c r="V18268" s="118"/>
      <c r="W18268" s="118"/>
      <c r="X18268" s="118"/>
      <c r="Y18268" s="118"/>
      <c r="Z18268" s="118"/>
      <c r="AA18268" s="118"/>
      <c r="AB18268" s="118"/>
    </row>
    <row r="18269" spans="1:28">
      <c r="A18269" s="113"/>
      <c r="B18269" s="113"/>
      <c r="C18269" s="114"/>
      <c r="D18269" s="115"/>
      <c r="E18269" s="115"/>
      <c r="F18269" s="116"/>
      <c r="G18269" s="116"/>
      <c r="H18269" s="116"/>
      <c r="I18269" s="116"/>
      <c r="J18269" s="117"/>
      <c r="K18269" s="117"/>
      <c r="L18269" s="114"/>
      <c r="M18269" s="114"/>
      <c r="N18269" s="114"/>
      <c r="O18269" s="114"/>
      <c r="P18269" s="118"/>
      <c r="Q18269" s="118"/>
      <c r="R18269" s="118"/>
      <c r="S18269" s="118"/>
      <c r="T18269" s="118"/>
      <c r="U18269" s="118"/>
      <c r="V18269" s="118"/>
      <c r="W18269" s="118"/>
      <c r="X18269" s="118"/>
      <c r="Y18269" s="118"/>
      <c r="Z18269" s="118"/>
      <c r="AA18269" s="118"/>
      <c r="AB18269" s="118"/>
    </row>
    <row r="18270" spans="1:28">
      <c r="A18270" s="113"/>
      <c r="B18270" s="113"/>
      <c r="C18270" s="114"/>
      <c r="D18270" s="115"/>
      <c r="E18270" s="115"/>
      <c r="F18270" s="116"/>
      <c r="G18270" s="116"/>
      <c r="H18270" s="116"/>
      <c r="I18270" s="116"/>
      <c r="J18270" s="117"/>
      <c r="K18270" s="117"/>
      <c r="L18270" s="114"/>
      <c r="M18270" s="114"/>
      <c r="N18270" s="114"/>
      <c r="O18270" s="114"/>
      <c r="P18270" s="118"/>
      <c r="Q18270" s="118"/>
      <c r="R18270" s="118"/>
      <c r="S18270" s="118"/>
      <c r="T18270" s="118"/>
      <c r="U18270" s="118"/>
      <c r="V18270" s="118"/>
      <c r="W18270" s="118"/>
      <c r="X18270" s="118"/>
      <c r="Y18270" s="118"/>
      <c r="Z18270" s="118"/>
      <c r="AA18270" s="118"/>
      <c r="AB18270" s="118"/>
    </row>
    <row r="18271" spans="1:28">
      <c r="A18271" s="113"/>
      <c r="B18271" s="113"/>
      <c r="C18271" s="114"/>
      <c r="D18271" s="115"/>
      <c r="E18271" s="115"/>
      <c r="F18271" s="116"/>
      <c r="G18271" s="116"/>
      <c r="H18271" s="116"/>
      <c r="I18271" s="116"/>
      <c r="J18271" s="117"/>
      <c r="K18271" s="117"/>
      <c r="L18271" s="114"/>
      <c r="M18271" s="114"/>
      <c r="N18271" s="114"/>
      <c r="O18271" s="114"/>
      <c r="P18271" s="118"/>
      <c r="Q18271" s="118"/>
      <c r="R18271" s="118"/>
      <c r="S18271" s="118"/>
      <c r="T18271" s="118"/>
      <c r="U18271" s="118"/>
      <c r="V18271" s="118"/>
      <c r="W18271" s="118"/>
      <c r="X18271" s="118"/>
      <c r="Y18271" s="118"/>
      <c r="Z18271" s="118"/>
      <c r="AA18271" s="118"/>
      <c r="AB18271" s="118"/>
    </row>
    <row r="18272" spans="1:28">
      <c r="A18272" s="113"/>
      <c r="B18272" s="113"/>
      <c r="C18272" s="114"/>
      <c r="D18272" s="115"/>
      <c r="E18272" s="115"/>
      <c r="F18272" s="116"/>
      <c r="G18272" s="116"/>
      <c r="H18272" s="116"/>
      <c r="I18272" s="116"/>
      <c r="J18272" s="117"/>
      <c r="K18272" s="117"/>
      <c r="L18272" s="114"/>
      <c r="M18272" s="114"/>
      <c r="N18272" s="114"/>
      <c r="O18272" s="114"/>
      <c r="P18272" s="118"/>
      <c r="Q18272" s="118"/>
      <c r="R18272" s="118"/>
      <c r="S18272" s="118"/>
      <c r="T18272" s="118"/>
      <c r="U18272" s="118"/>
      <c r="V18272" s="118"/>
      <c r="W18272" s="118"/>
      <c r="X18272" s="118"/>
      <c r="Y18272" s="118"/>
      <c r="Z18272" s="118"/>
      <c r="AA18272" s="118"/>
      <c r="AB18272" s="118"/>
    </row>
    <row r="18273" spans="1:28">
      <c r="A18273" s="113"/>
      <c r="B18273" s="113"/>
      <c r="C18273" s="114"/>
      <c r="D18273" s="115"/>
      <c r="E18273" s="115"/>
      <c r="F18273" s="116"/>
      <c r="G18273" s="116"/>
      <c r="H18273" s="116"/>
      <c r="I18273" s="116"/>
      <c r="J18273" s="117"/>
      <c r="K18273" s="117"/>
      <c r="L18273" s="114"/>
      <c r="M18273" s="114"/>
      <c r="N18273" s="114"/>
      <c r="O18273" s="114"/>
      <c r="P18273" s="118"/>
      <c r="Q18273" s="118"/>
      <c r="R18273" s="118"/>
      <c r="S18273" s="118"/>
      <c r="T18273" s="118"/>
      <c r="U18273" s="118"/>
      <c r="V18273" s="118"/>
      <c r="W18273" s="118"/>
      <c r="X18273" s="118"/>
      <c r="Y18273" s="118"/>
      <c r="Z18273" s="118"/>
      <c r="AA18273" s="118"/>
      <c r="AB18273" s="118"/>
    </row>
    <row r="18274" spans="1:28">
      <c r="A18274" s="113"/>
      <c r="B18274" s="113"/>
      <c r="C18274" s="114"/>
      <c r="D18274" s="115"/>
      <c r="E18274" s="115"/>
      <c r="F18274" s="116"/>
      <c r="G18274" s="116"/>
      <c r="H18274" s="116"/>
      <c r="I18274" s="116"/>
      <c r="J18274" s="117"/>
      <c r="K18274" s="117"/>
      <c r="L18274" s="114"/>
      <c r="M18274" s="114"/>
      <c r="N18274" s="114"/>
      <c r="O18274" s="114"/>
      <c r="P18274" s="118"/>
      <c r="Q18274" s="118"/>
      <c r="R18274" s="118"/>
      <c r="S18274" s="118"/>
      <c r="T18274" s="118"/>
      <c r="U18274" s="118"/>
      <c r="V18274" s="118"/>
      <c r="W18274" s="118"/>
      <c r="X18274" s="118"/>
      <c r="Y18274" s="118"/>
      <c r="Z18274" s="118"/>
      <c r="AA18274" s="118"/>
      <c r="AB18274" s="118"/>
    </row>
    <row r="18275" spans="1:28">
      <c r="A18275" s="113"/>
      <c r="B18275" s="113"/>
      <c r="C18275" s="114"/>
      <c r="D18275" s="115"/>
      <c r="E18275" s="115"/>
      <c r="F18275" s="116"/>
      <c r="G18275" s="116"/>
      <c r="H18275" s="116"/>
      <c r="I18275" s="116"/>
      <c r="J18275" s="117"/>
      <c r="K18275" s="117"/>
      <c r="L18275" s="114"/>
      <c r="M18275" s="114"/>
      <c r="N18275" s="114"/>
      <c r="O18275" s="114"/>
      <c r="P18275" s="118"/>
      <c r="Q18275" s="118"/>
      <c r="R18275" s="118"/>
      <c r="S18275" s="118"/>
      <c r="T18275" s="118"/>
      <c r="U18275" s="118"/>
      <c r="V18275" s="118"/>
      <c r="W18275" s="118"/>
      <c r="X18275" s="118"/>
      <c r="Y18275" s="118"/>
      <c r="Z18275" s="118"/>
      <c r="AA18275" s="118"/>
      <c r="AB18275" s="118"/>
    </row>
    <row r="18276" spans="1:28">
      <c r="A18276" s="113"/>
      <c r="B18276" s="113"/>
      <c r="C18276" s="114"/>
      <c r="D18276" s="115"/>
      <c r="E18276" s="115"/>
      <c r="F18276" s="116"/>
      <c r="G18276" s="116"/>
      <c r="H18276" s="116"/>
      <c r="I18276" s="116"/>
      <c r="J18276" s="117"/>
      <c r="K18276" s="117"/>
      <c r="L18276" s="114"/>
      <c r="M18276" s="114"/>
      <c r="N18276" s="114"/>
      <c r="O18276" s="114"/>
      <c r="P18276" s="118"/>
      <c r="Q18276" s="118"/>
      <c r="R18276" s="118"/>
      <c r="S18276" s="118"/>
      <c r="T18276" s="118"/>
      <c r="U18276" s="118"/>
      <c r="V18276" s="118"/>
      <c r="W18276" s="118"/>
      <c r="X18276" s="118"/>
      <c r="Y18276" s="118"/>
      <c r="Z18276" s="118"/>
      <c r="AA18276" s="118"/>
      <c r="AB18276" s="118"/>
    </row>
    <row r="18277" spans="1:28">
      <c r="A18277" s="113"/>
      <c r="B18277" s="113"/>
      <c r="C18277" s="114"/>
      <c r="D18277" s="115"/>
      <c r="E18277" s="115"/>
      <c r="F18277" s="116"/>
      <c r="G18277" s="116"/>
      <c r="H18277" s="116"/>
      <c r="I18277" s="116"/>
      <c r="J18277" s="117"/>
      <c r="K18277" s="117"/>
      <c r="L18277" s="114"/>
      <c r="M18277" s="114"/>
      <c r="N18277" s="114"/>
      <c r="O18277" s="114"/>
      <c r="P18277" s="118"/>
      <c r="Q18277" s="118"/>
      <c r="R18277" s="118"/>
      <c r="S18277" s="118"/>
      <c r="T18277" s="118"/>
      <c r="U18277" s="118"/>
      <c r="V18277" s="118"/>
      <c r="W18277" s="118"/>
      <c r="X18277" s="118"/>
      <c r="Y18277" s="118"/>
      <c r="Z18277" s="118"/>
      <c r="AA18277" s="118"/>
      <c r="AB18277" s="118"/>
    </row>
    <row r="18278" spans="1:28">
      <c r="A18278" s="113"/>
      <c r="B18278" s="113"/>
      <c r="C18278" s="114"/>
      <c r="D18278" s="115"/>
      <c r="E18278" s="115"/>
      <c r="F18278" s="116"/>
      <c r="G18278" s="116"/>
      <c r="H18278" s="116"/>
      <c r="I18278" s="116"/>
      <c r="J18278" s="117"/>
      <c r="K18278" s="117"/>
      <c r="L18278" s="114"/>
      <c r="M18278" s="114"/>
      <c r="N18278" s="114"/>
      <c r="O18278" s="114"/>
      <c r="P18278" s="118"/>
      <c r="Q18278" s="118"/>
      <c r="R18278" s="118"/>
      <c r="S18278" s="118"/>
      <c r="T18278" s="118"/>
      <c r="U18278" s="118"/>
      <c r="V18278" s="118"/>
      <c r="W18278" s="118"/>
      <c r="X18278" s="118"/>
      <c r="Y18278" s="118"/>
      <c r="Z18278" s="118"/>
      <c r="AA18278" s="118"/>
      <c r="AB18278" s="118"/>
    </row>
    <row r="18279" spans="1:28">
      <c r="A18279" s="113"/>
      <c r="B18279" s="113"/>
      <c r="C18279" s="114"/>
      <c r="D18279" s="115"/>
      <c r="E18279" s="115"/>
      <c r="F18279" s="116"/>
      <c r="G18279" s="116"/>
      <c r="H18279" s="116"/>
      <c r="I18279" s="116"/>
      <c r="J18279" s="117"/>
      <c r="K18279" s="117"/>
      <c r="L18279" s="114"/>
      <c r="M18279" s="114"/>
      <c r="N18279" s="114"/>
      <c r="O18279" s="114"/>
      <c r="P18279" s="118"/>
      <c r="Q18279" s="118"/>
      <c r="R18279" s="118"/>
      <c r="S18279" s="118"/>
      <c r="T18279" s="118"/>
      <c r="U18279" s="118"/>
      <c r="V18279" s="118"/>
      <c r="W18279" s="118"/>
      <c r="X18279" s="118"/>
      <c r="Y18279" s="118"/>
      <c r="Z18279" s="118"/>
      <c r="AA18279" s="118"/>
      <c r="AB18279" s="118"/>
    </row>
    <row r="18280" spans="1:28">
      <c r="A18280" s="113"/>
      <c r="B18280" s="113"/>
      <c r="C18280" s="114"/>
      <c r="D18280" s="115"/>
      <c r="E18280" s="115"/>
      <c r="F18280" s="116"/>
      <c r="G18280" s="116"/>
      <c r="H18280" s="116"/>
      <c r="I18280" s="116"/>
      <c r="J18280" s="117"/>
      <c r="K18280" s="117"/>
      <c r="L18280" s="114"/>
      <c r="M18280" s="114"/>
      <c r="N18280" s="114"/>
      <c r="O18280" s="114"/>
      <c r="P18280" s="118"/>
      <c r="Q18280" s="118"/>
      <c r="R18280" s="118"/>
      <c r="S18280" s="118"/>
      <c r="T18280" s="118"/>
      <c r="U18280" s="118"/>
      <c r="V18280" s="118"/>
      <c r="W18280" s="118"/>
      <c r="X18280" s="118"/>
      <c r="Y18280" s="118"/>
      <c r="Z18280" s="118"/>
      <c r="AA18280" s="118"/>
      <c r="AB18280" s="118"/>
    </row>
    <row r="18281" spans="1:28">
      <c r="A18281" s="113"/>
      <c r="B18281" s="113"/>
      <c r="C18281" s="114"/>
      <c r="D18281" s="115"/>
      <c r="E18281" s="115"/>
      <c r="F18281" s="116"/>
      <c r="G18281" s="116"/>
      <c r="H18281" s="116"/>
      <c r="I18281" s="116"/>
      <c r="J18281" s="117"/>
      <c r="K18281" s="117"/>
      <c r="L18281" s="114"/>
      <c r="M18281" s="114"/>
      <c r="N18281" s="114"/>
      <c r="O18281" s="114"/>
      <c r="P18281" s="118"/>
      <c r="Q18281" s="118"/>
      <c r="R18281" s="118"/>
      <c r="S18281" s="118"/>
      <c r="T18281" s="118"/>
      <c r="U18281" s="118"/>
      <c r="V18281" s="118"/>
      <c r="W18281" s="118"/>
      <c r="X18281" s="118"/>
      <c r="Y18281" s="118"/>
      <c r="Z18281" s="118"/>
      <c r="AA18281" s="118"/>
      <c r="AB18281" s="118"/>
    </row>
    <row r="18282" spans="1:28">
      <c r="A18282" s="113"/>
      <c r="B18282" s="113"/>
      <c r="C18282" s="114"/>
      <c r="D18282" s="115"/>
      <c r="E18282" s="115"/>
      <c r="F18282" s="116"/>
      <c r="G18282" s="116"/>
      <c r="H18282" s="116"/>
      <c r="I18282" s="116"/>
      <c r="J18282" s="117"/>
      <c r="K18282" s="117"/>
      <c r="L18282" s="114"/>
      <c r="M18282" s="114"/>
      <c r="N18282" s="114"/>
      <c r="O18282" s="114"/>
      <c r="P18282" s="118"/>
      <c r="Q18282" s="118"/>
      <c r="R18282" s="118"/>
      <c r="S18282" s="118"/>
      <c r="T18282" s="118"/>
      <c r="U18282" s="118"/>
      <c r="V18282" s="118"/>
      <c r="W18282" s="118"/>
      <c r="X18282" s="118"/>
      <c r="Y18282" s="118"/>
      <c r="Z18282" s="118"/>
      <c r="AA18282" s="118"/>
      <c r="AB18282" s="118"/>
    </row>
    <row r="18283" spans="1:28">
      <c r="A18283" s="113"/>
      <c r="B18283" s="113"/>
      <c r="C18283" s="114"/>
      <c r="D18283" s="115"/>
      <c r="E18283" s="115"/>
      <c r="F18283" s="116"/>
      <c r="G18283" s="116"/>
      <c r="H18283" s="116"/>
      <c r="I18283" s="116"/>
      <c r="J18283" s="117"/>
      <c r="K18283" s="117"/>
      <c r="L18283" s="114"/>
      <c r="M18283" s="114"/>
      <c r="N18283" s="114"/>
      <c r="O18283" s="114"/>
      <c r="P18283" s="118"/>
      <c r="Q18283" s="118"/>
      <c r="R18283" s="118"/>
      <c r="S18283" s="118"/>
      <c r="T18283" s="118"/>
      <c r="U18283" s="118"/>
      <c r="V18283" s="118"/>
      <c r="W18283" s="118"/>
      <c r="X18283" s="118"/>
      <c r="Y18283" s="118"/>
      <c r="Z18283" s="118"/>
      <c r="AA18283" s="118"/>
      <c r="AB18283" s="118"/>
    </row>
    <row r="18284" spans="1:28">
      <c r="A18284" s="113"/>
      <c r="B18284" s="113"/>
      <c r="C18284" s="114"/>
      <c r="D18284" s="115"/>
      <c r="E18284" s="115"/>
      <c r="F18284" s="116"/>
      <c r="G18284" s="116"/>
      <c r="H18284" s="116"/>
      <c r="I18284" s="116"/>
      <c r="J18284" s="117"/>
      <c r="K18284" s="117"/>
      <c r="L18284" s="114"/>
      <c r="M18284" s="114"/>
      <c r="N18284" s="114"/>
      <c r="O18284" s="114"/>
      <c r="P18284" s="118"/>
      <c r="Q18284" s="118"/>
      <c r="R18284" s="118"/>
      <c r="S18284" s="118"/>
      <c r="T18284" s="118"/>
      <c r="U18284" s="118"/>
      <c r="V18284" s="118"/>
      <c r="W18284" s="118"/>
      <c r="X18284" s="118"/>
      <c r="Y18284" s="118"/>
      <c r="Z18284" s="118"/>
      <c r="AA18284" s="118"/>
      <c r="AB18284" s="118"/>
    </row>
    <row r="18285" spans="1:28">
      <c r="A18285" s="113"/>
      <c r="B18285" s="113"/>
      <c r="C18285" s="114"/>
      <c r="D18285" s="115"/>
      <c r="E18285" s="115"/>
      <c r="F18285" s="116"/>
      <c r="G18285" s="116"/>
      <c r="H18285" s="116"/>
      <c r="I18285" s="116"/>
      <c r="J18285" s="117"/>
      <c r="K18285" s="117"/>
      <c r="L18285" s="114"/>
      <c r="M18285" s="114"/>
      <c r="N18285" s="114"/>
      <c r="O18285" s="114"/>
      <c r="P18285" s="118"/>
      <c r="Q18285" s="118"/>
      <c r="R18285" s="118"/>
      <c r="S18285" s="118"/>
      <c r="T18285" s="118"/>
      <c r="U18285" s="118"/>
      <c r="V18285" s="118"/>
      <c r="W18285" s="118"/>
      <c r="X18285" s="118"/>
      <c r="Y18285" s="118"/>
      <c r="Z18285" s="118"/>
      <c r="AA18285" s="118"/>
      <c r="AB18285" s="118"/>
    </row>
    <row r="18286" spans="1:28">
      <c r="A18286" s="113"/>
      <c r="B18286" s="113"/>
      <c r="C18286" s="114"/>
      <c r="D18286" s="115"/>
      <c r="E18286" s="115"/>
      <c r="F18286" s="116"/>
      <c r="G18286" s="116"/>
      <c r="H18286" s="116"/>
      <c r="I18286" s="116"/>
      <c r="J18286" s="117"/>
      <c r="K18286" s="117"/>
      <c r="L18286" s="114"/>
      <c r="M18286" s="114"/>
      <c r="N18286" s="114"/>
      <c r="O18286" s="114"/>
      <c r="P18286" s="118"/>
      <c r="Q18286" s="118"/>
      <c r="R18286" s="118"/>
      <c r="S18286" s="118"/>
      <c r="T18286" s="118"/>
      <c r="U18286" s="118"/>
      <c r="V18286" s="118"/>
      <c r="W18286" s="118"/>
      <c r="X18286" s="118"/>
      <c r="Y18286" s="118"/>
      <c r="Z18286" s="118"/>
      <c r="AA18286" s="118"/>
      <c r="AB18286" s="118"/>
    </row>
    <row r="18287" spans="1:28">
      <c r="A18287" s="113"/>
      <c r="B18287" s="113"/>
      <c r="C18287" s="114"/>
      <c r="D18287" s="115"/>
      <c r="E18287" s="115"/>
      <c r="F18287" s="116"/>
      <c r="G18287" s="116"/>
      <c r="H18287" s="116"/>
      <c r="I18287" s="116"/>
      <c r="J18287" s="117"/>
      <c r="K18287" s="117"/>
      <c r="L18287" s="114"/>
      <c r="M18287" s="114"/>
      <c r="N18287" s="114"/>
      <c r="O18287" s="114"/>
      <c r="P18287" s="118"/>
      <c r="Q18287" s="118"/>
      <c r="R18287" s="118"/>
      <c r="S18287" s="118"/>
      <c r="T18287" s="118"/>
      <c r="U18287" s="118"/>
      <c r="V18287" s="118"/>
      <c r="W18287" s="118"/>
      <c r="X18287" s="118"/>
      <c r="Y18287" s="118"/>
      <c r="Z18287" s="118"/>
      <c r="AA18287" s="118"/>
      <c r="AB18287" s="118"/>
    </row>
    <row r="18288" spans="1:28">
      <c r="A18288" s="113"/>
      <c r="B18288" s="113"/>
      <c r="C18288" s="114"/>
      <c r="D18288" s="115"/>
      <c r="E18288" s="115"/>
      <c r="F18288" s="116"/>
      <c r="G18288" s="116"/>
      <c r="H18288" s="116"/>
      <c r="I18288" s="116"/>
      <c r="J18288" s="117"/>
      <c r="K18288" s="117"/>
      <c r="L18288" s="114"/>
      <c r="M18288" s="114"/>
      <c r="N18288" s="114"/>
      <c r="O18288" s="114"/>
      <c r="P18288" s="118"/>
      <c r="Q18288" s="118"/>
      <c r="R18288" s="118"/>
      <c r="S18288" s="118"/>
      <c r="T18288" s="118"/>
      <c r="U18288" s="118"/>
      <c r="V18288" s="118"/>
      <c r="W18288" s="118"/>
      <c r="X18288" s="118"/>
      <c r="Y18288" s="118"/>
      <c r="Z18288" s="118"/>
      <c r="AA18288" s="118"/>
      <c r="AB18288" s="118"/>
    </row>
    <row r="18289" spans="1:28">
      <c r="A18289" s="113"/>
      <c r="B18289" s="113"/>
      <c r="C18289" s="114"/>
      <c r="D18289" s="115"/>
      <c r="E18289" s="115"/>
      <c r="F18289" s="116"/>
      <c r="G18289" s="116"/>
      <c r="H18289" s="116"/>
      <c r="I18289" s="116"/>
      <c r="J18289" s="117"/>
      <c r="K18289" s="117"/>
      <c r="L18289" s="114"/>
      <c r="M18289" s="114"/>
      <c r="N18289" s="114"/>
      <c r="O18289" s="114"/>
      <c r="P18289" s="118"/>
      <c r="Q18289" s="118"/>
      <c r="R18289" s="118"/>
      <c r="S18289" s="118"/>
      <c r="T18289" s="118"/>
      <c r="U18289" s="118"/>
      <c r="V18289" s="118"/>
      <c r="W18289" s="118"/>
      <c r="X18289" s="118"/>
      <c r="Y18289" s="118"/>
      <c r="Z18289" s="118"/>
      <c r="AA18289" s="118"/>
      <c r="AB18289" s="118"/>
    </row>
    <row r="18290" spans="1:28">
      <c r="A18290" s="113"/>
      <c r="B18290" s="113"/>
      <c r="C18290" s="114"/>
      <c r="D18290" s="115"/>
      <c r="E18290" s="115"/>
      <c r="F18290" s="116"/>
      <c r="G18290" s="116"/>
      <c r="H18290" s="116"/>
      <c r="I18290" s="116"/>
      <c r="J18290" s="117"/>
      <c r="K18290" s="117"/>
      <c r="L18290" s="114"/>
      <c r="M18290" s="114"/>
      <c r="N18290" s="114"/>
      <c r="O18290" s="114"/>
      <c r="P18290" s="118"/>
      <c r="Q18290" s="118"/>
      <c r="R18290" s="118"/>
      <c r="S18290" s="118"/>
      <c r="T18290" s="118"/>
      <c r="U18290" s="118"/>
      <c r="V18290" s="118"/>
      <c r="W18290" s="118"/>
      <c r="X18290" s="118"/>
      <c r="Y18290" s="118"/>
      <c r="Z18290" s="118"/>
      <c r="AA18290" s="118"/>
      <c r="AB18290" s="118"/>
    </row>
    <row r="18291" spans="1:28">
      <c r="A18291" s="113"/>
      <c r="B18291" s="113"/>
      <c r="C18291" s="114"/>
      <c r="D18291" s="115"/>
      <c r="E18291" s="115"/>
      <c r="F18291" s="116"/>
      <c r="G18291" s="116"/>
      <c r="H18291" s="116"/>
      <c r="I18291" s="116"/>
      <c r="J18291" s="117"/>
      <c r="K18291" s="117"/>
      <c r="L18291" s="114"/>
      <c r="M18291" s="114"/>
      <c r="N18291" s="114"/>
      <c r="O18291" s="114"/>
      <c r="P18291" s="118"/>
      <c r="Q18291" s="118"/>
      <c r="R18291" s="118"/>
      <c r="S18291" s="118"/>
      <c r="T18291" s="118"/>
      <c r="U18291" s="118"/>
      <c r="V18291" s="118"/>
      <c r="W18291" s="118"/>
      <c r="X18291" s="118"/>
      <c r="Y18291" s="118"/>
      <c r="Z18291" s="118"/>
      <c r="AA18291" s="118"/>
      <c r="AB18291" s="118"/>
    </row>
    <row r="18292" spans="1:28">
      <c r="A18292" s="113"/>
      <c r="B18292" s="113"/>
      <c r="C18292" s="114"/>
      <c r="D18292" s="115"/>
      <c r="E18292" s="115"/>
      <c r="F18292" s="116"/>
      <c r="G18292" s="116"/>
      <c r="H18292" s="116"/>
      <c r="I18292" s="116"/>
      <c r="J18292" s="117"/>
      <c r="K18292" s="117"/>
      <c r="L18292" s="114"/>
      <c r="M18292" s="114"/>
      <c r="N18292" s="114"/>
      <c r="O18292" s="114"/>
      <c r="P18292" s="118"/>
      <c r="Q18292" s="118"/>
      <c r="R18292" s="118"/>
      <c r="S18292" s="118"/>
      <c r="T18292" s="118"/>
      <c r="U18292" s="118"/>
      <c r="V18292" s="118"/>
      <c r="W18292" s="118"/>
      <c r="X18292" s="118"/>
      <c r="Y18292" s="118"/>
      <c r="Z18292" s="118"/>
      <c r="AA18292" s="118"/>
      <c r="AB18292" s="118"/>
    </row>
    <row r="18293" spans="1:28">
      <c r="A18293" s="113"/>
      <c r="B18293" s="113"/>
      <c r="C18293" s="114"/>
      <c r="D18293" s="115"/>
      <c r="E18293" s="115"/>
      <c r="F18293" s="116"/>
      <c r="G18293" s="116"/>
      <c r="H18293" s="116"/>
      <c r="I18293" s="116"/>
      <c r="J18293" s="117"/>
      <c r="K18293" s="117"/>
      <c r="L18293" s="114"/>
      <c r="M18293" s="114"/>
      <c r="N18293" s="114"/>
      <c r="O18293" s="114"/>
      <c r="P18293" s="118"/>
      <c r="Q18293" s="118"/>
      <c r="R18293" s="118"/>
      <c r="S18293" s="118"/>
      <c r="T18293" s="118"/>
      <c r="U18293" s="118"/>
      <c r="V18293" s="118"/>
      <c r="W18293" s="118"/>
      <c r="X18293" s="118"/>
      <c r="Y18293" s="118"/>
      <c r="Z18293" s="118"/>
      <c r="AA18293" s="118"/>
      <c r="AB18293" s="118"/>
    </row>
    <row r="18294" spans="1:28">
      <c r="A18294" s="113"/>
      <c r="B18294" s="113"/>
      <c r="C18294" s="114"/>
      <c r="D18294" s="115"/>
      <c r="E18294" s="115"/>
      <c r="F18294" s="116"/>
      <c r="G18294" s="116"/>
      <c r="H18294" s="116"/>
      <c r="I18294" s="116"/>
      <c r="J18294" s="117"/>
      <c r="K18294" s="117"/>
      <c r="L18294" s="114"/>
      <c r="M18294" s="114"/>
      <c r="N18294" s="114"/>
      <c r="O18294" s="114"/>
      <c r="P18294" s="118"/>
      <c r="Q18294" s="118"/>
      <c r="R18294" s="118"/>
      <c r="S18294" s="118"/>
      <c r="T18294" s="118"/>
      <c r="U18294" s="118"/>
      <c r="V18294" s="118"/>
      <c r="W18294" s="118"/>
      <c r="X18294" s="118"/>
      <c r="Y18294" s="118"/>
      <c r="Z18294" s="118"/>
      <c r="AA18294" s="118"/>
      <c r="AB18294" s="118"/>
    </row>
    <row r="18295" spans="1:28">
      <c r="A18295" s="113"/>
      <c r="B18295" s="113"/>
      <c r="C18295" s="114"/>
      <c r="D18295" s="115"/>
      <c r="E18295" s="115"/>
      <c r="F18295" s="116"/>
      <c r="G18295" s="116"/>
      <c r="H18295" s="116"/>
      <c r="I18295" s="116"/>
      <c r="J18295" s="117"/>
      <c r="K18295" s="117"/>
      <c r="L18295" s="114"/>
      <c r="M18295" s="114"/>
      <c r="N18295" s="114"/>
      <c r="O18295" s="114"/>
      <c r="P18295" s="118"/>
      <c r="Q18295" s="118"/>
      <c r="R18295" s="118"/>
      <c r="S18295" s="118"/>
      <c r="T18295" s="118"/>
      <c r="U18295" s="118"/>
      <c r="V18295" s="118"/>
      <c r="W18295" s="118"/>
      <c r="X18295" s="118"/>
      <c r="Y18295" s="118"/>
      <c r="Z18295" s="118"/>
      <c r="AA18295" s="118"/>
      <c r="AB18295" s="118"/>
    </row>
    <row r="18296" spans="1:28">
      <c r="A18296" s="113"/>
      <c r="B18296" s="113"/>
      <c r="C18296" s="114"/>
      <c r="D18296" s="115"/>
      <c r="E18296" s="115"/>
      <c r="F18296" s="116"/>
      <c r="G18296" s="116"/>
      <c r="H18296" s="116"/>
      <c r="I18296" s="116"/>
      <c r="J18296" s="117"/>
      <c r="K18296" s="117"/>
      <c r="L18296" s="114"/>
      <c r="M18296" s="114"/>
      <c r="N18296" s="114"/>
      <c r="O18296" s="114"/>
      <c r="P18296" s="118"/>
      <c r="Q18296" s="118"/>
      <c r="R18296" s="118"/>
      <c r="S18296" s="118"/>
      <c r="T18296" s="118"/>
      <c r="U18296" s="118"/>
      <c r="V18296" s="118"/>
      <c r="W18296" s="118"/>
      <c r="X18296" s="118"/>
      <c r="Y18296" s="118"/>
      <c r="Z18296" s="118"/>
      <c r="AA18296" s="118"/>
      <c r="AB18296" s="118"/>
    </row>
    <row r="18297" spans="1:28">
      <c r="A18297" s="113"/>
      <c r="B18297" s="113"/>
      <c r="C18297" s="114"/>
      <c r="D18297" s="115"/>
      <c r="E18297" s="115"/>
      <c r="F18297" s="116"/>
      <c r="G18297" s="116"/>
      <c r="H18297" s="116"/>
      <c r="I18297" s="116"/>
      <c r="J18297" s="117"/>
      <c r="K18297" s="117"/>
      <c r="L18297" s="114"/>
      <c r="M18297" s="114"/>
      <c r="N18297" s="114"/>
      <c r="O18297" s="114"/>
      <c r="P18297" s="118"/>
      <c r="Q18297" s="118"/>
      <c r="R18297" s="118"/>
      <c r="S18297" s="118"/>
      <c r="T18297" s="118"/>
      <c r="U18297" s="118"/>
      <c r="V18297" s="118"/>
      <c r="W18297" s="118"/>
      <c r="X18297" s="118"/>
      <c r="Y18297" s="118"/>
      <c r="Z18297" s="118"/>
      <c r="AA18297" s="118"/>
      <c r="AB18297" s="118"/>
    </row>
    <row r="18298" spans="1:28">
      <c r="A18298" s="113"/>
      <c r="B18298" s="113"/>
      <c r="C18298" s="114"/>
      <c r="D18298" s="115"/>
      <c r="E18298" s="115"/>
      <c r="F18298" s="116"/>
      <c r="G18298" s="116"/>
      <c r="H18298" s="116"/>
      <c r="I18298" s="116"/>
      <c r="J18298" s="117"/>
      <c r="K18298" s="117"/>
      <c r="L18298" s="114"/>
      <c r="M18298" s="114"/>
      <c r="N18298" s="114"/>
      <c r="O18298" s="114"/>
      <c r="P18298" s="118"/>
      <c r="Q18298" s="118"/>
      <c r="R18298" s="118"/>
      <c r="S18298" s="118"/>
      <c r="T18298" s="118"/>
      <c r="U18298" s="118"/>
      <c r="V18298" s="118"/>
      <c r="W18298" s="118"/>
      <c r="X18298" s="118"/>
      <c r="Y18298" s="118"/>
      <c r="Z18298" s="118"/>
      <c r="AA18298" s="118"/>
      <c r="AB18298" s="118"/>
    </row>
    <row r="18299" spans="1:28">
      <c r="A18299" s="113"/>
      <c r="B18299" s="113"/>
      <c r="C18299" s="114"/>
      <c r="D18299" s="115"/>
      <c r="E18299" s="115"/>
      <c r="F18299" s="116"/>
      <c r="G18299" s="116"/>
      <c r="H18299" s="116"/>
      <c r="I18299" s="116"/>
      <c r="J18299" s="117"/>
      <c r="K18299" s="117"/>
      <c r="L18299" s="114"/>
      <c r="M18299" s="114"/>
      <c r="N18299" s="114"/>
      <c r="O18299" s="114"/>
      <c r="P18299" s="118"/>
      <c r="Q18299" s="118"/>
      <c r="R18299" s="118"/>
      <c r="S18299" s="118"/>
      <c r="T18299" s="118"/>
      <c r="U18299" s="118"/>
      <c r="V18299" s="118"/>
      <c r="W18299" s="118"/>
      <c r="X18299" s="118"/>
      <c r="Y18299" s="118"/>
      <c r="Z18299" s="118"/>
      <c r="AA18299" s="118"/>
      <c r="AB18299" s="118"/>
    </row>
    <row r="18300" spans="1:28">
      <c r="A18300" s="113"/>
      <c r="B18300" s="113"/>
      <c r="C18300" s="114"/>
      <c r="D18300" s="115"/>
      <c r="E18300" s="115"/>
      <c r="F18300" s="116"/>
      <c r="G18300" s="116"/>
      <c r="H18300" s="116"/>
      <c r="I18300" s="116"/>
      <c r="J18300" s="117"/>
      <c r="K18300" s="117"/>
      <c r="L18300" s="114"/>
      <c r="M18300" s="114"/>
      <c r="N18300" s="114"/>
      <c r="O18300" s="114"/>
      <c r="P18300" s="118"/>
      <c r="Q18300" s="118"/>
      <c r="R18300" s="118"/>
      <c r="S18300" s="118"/>
      <c r="T18300" s="118"/>
      <c r="U18300" s="118"/>
      <c r="V18300" s="118"/>
      <c r="W18300" s="118"/>
      <c r="X18300" s="118"/>
      <c r="Y18300" s="118"/>
      <c r="Z18300" s="118"/>
      <c r="AA18300" s="118"/>
      <c r="AB18300" s="118"/>
    </row>
    <row r="18301" spans="1:28">
      <c r="A18301" s="113"/>
      <c r="B18301" s="113"/>
      <c r="C18301" s="114"/>
      <c r="D18301" s="115"/>
      <c r="E18301" s="115"/>
      <c r="F18301" s="116"/>
      <c r="G18301" s="116"/>
      <c r="H18301" s="116"/>
      <c r="I18301" s="116"/>
      <c r="J18301" s="117"/>
      <c r="K18301" s="117"/>
      <c r="L18301" s="114"/>
      <c r="M18301" s="114"/>
      <c r="N18301" s="114"/>
      <c r="O18301" s="114"/>
      <c r="P18301" s="118"/>
      <c r="Q18301" s="118"/>
      <c r="R18301" s="118"/>
      <c r="S18301" s="118"/>
      <c r="T18301" s="118"/>
      <c r="U18301" s="118"/>
      <c r="V18301" s="118"/>
      <c r="W18301" s="118"/>
      <c r="X18301" s="118"/>
      <c r="Y18301" s="118"/>
      <c r="Z18301" s="118"/>
      <c r="AA18301" s="118"/>
      <c r="AB18301" s="118"/>
    </row>
    <row r="18302" spans="1:28">
      <c r="A18302" s="113"/>
      <c r="B18302" s="113"/>
      <c r="C18302" s="114"/>
      <c r="D18302" s="115"/>
      <c r="E18302" s="115"/>
      <c r="F18302" s="116"/>
      <c r="G18302" s="116"/>
      <c r="H18302" s="116"/>
      <c r="I18302" s="116"/>
      <c r="J18302" s="117"/>
      <c r="K18302" s="117"/>
      <c r="L18302" s="114"/>
      <c r="M18302" s="114"/>
      <c r="N18302" s="114"/>
      <c r="O18302" s="114"/>
      <c r="P18302" s="118"/>
      <c r="Q18302" s="118"/>
      <c r="R18302" s="118"/>
      <c r="S18302" s="118"/>
      <c r="T18302" s="118"/>
      <c r="U18302" s="118"/>
      <c r="V18302" s="118"/>
      <c r="W18302" s="118"/>
      <c r="X18302" s="118"/>
      <c r="Y18302" s="118"/>
      <c r="Z18302" s="118"/>
      <c r="AA18302" s="118"/>
      <c r="AB18302" s="118"/>
    </row>
    <row r="18303" spans="1:28">
      <c r="A18303" s="113"/>
      <c r="B18303" s="113"/>
      <c r="C18303" s="114"/>
      <c r="D18303" s="115"/>
      <c r="E18303" s="115"/>
      <c r="F18303" s="116"/>
      <c r="G18303" s="116"/>
      <c r="H18303" s="116"/>
      <c r="I18303" s="116"/>
      <c r="J18303" s="117"/>
      <c r="K18303" s="117"/>
      <c r="L18303" s="114"/>
      <c r="M18303" s="114"/>
      <c r="N18303" s="114"/>
      <c r="O18303" s="114"/>
      <c r="P18303" s="118"/>
      <c r="Q18303" s="118"/>
      <c r="R18303" s="118"/>
      <c r="S18303" s="118"/>
      <c r="T18303" s="118"/>
      <c r="U18303" s="118"/>
      <c r="V18303" s="118"/>
      <c r="W18303" s="118"/>
      <c r="X18303" s="118"/>
      <c r="Y18303" s="118"/>
      <c r="Z18303" s="118"/>
      <c r="AA18303" s="118"/>
      <c r="AB18303" s="118"/>
    </row>
    <row r="18304" spans="1:28">
      <c r="A18304" s="113"/>
      <c r="B18304" s="113"/>
      <c r="C18304" s="114"/>
      <c r="D18304" s="115"/>
      <c r="E18304" s="115"/>
      <c r="F18304" s="116"/>
      <c r="G18304" s="116"/>
      <c r="H18304" s="116"/>
      <c r="I18304" s="116"/>
      <c r="J18304" s="117"/>
      <c r="K18304" s="117"/>
      <c r="L18304" s="114"/>
      <c r="M18304" s="114"/>
      <c r="N18304" s="114"/>
      <c r="O18304" s="114"/>
      <c r="P18304" s="118"/>
      <c r="Q18304" s="118"/>
      <c r="R18304" s="118"/>
      <c r="S18304" s="118"/>
      <c r="T18304" s="118"/>
      <c r="U18304" s="118"/>
      <c r="V18304" s="118"/>
      <c r="W18304" s="118"/>
      <c r="X18304" s="118"/>
      <c r="Y18304" s="118"/>
      <c r="Z18304" s="118"/>
      <c r="AA18304" s="118"/>
      <c r="AB18304" s="118"/>
    </row>
    <row r="18305" spans="1:28">
      <c r="A18305" s="113"/>
      <c r="B18305" s="113"/>
      <c r="C18305" s="114"/>
      <c r="D18305" s="115"/>
      <c r="E18305" s="115"/>
      <c r="F18305" s="116"/>
      <c r="G18305" s="116"/>
      <c r="H18305" s="116"/>
      <c r="I18305" s="116"/>
      <c r="J18305" s="117"/>
      <c r="K18305" s="117"/>
      <c r="L18305" s="114"/>
      <c r="M18305" s="114"/>
      <c r="N18305" s="114"/>
      <c r="O18305" s="114"/>
      <c r="P18305" s="118"/>
      <c r="Q18305" s="118"/>
      <c r="R18305" s="118"/>
      <c r="S18305" s="118"/>
      <c r="T18305" s="118"/>
      <c r="U18305" s="118"/>
      <c r="V18305" s="118"/>
      <c r="W18305" s="118"/>
      <c r="X18305" s="118"/>
      <c r="Y18305" s="118"/>
      <c r="Z18305" s="118"/>
      <c r="AA18305" s="118"/>
      <c r="AB18305" s="118"/>
    </row>
    <row r="18306" spans="1:28">
      <c r="A18306" s="113"/>
      <c r="B18306" s="113"/>
      <c r="C18306" s="114"/>
      <c r="D18306" s="115"/>
      <c r="E18306" s="115"/>
      <c r="F18306" s="116"/>
      <c r="G18306" s="116"/>
      <c r="H18306" s="116"/>
      <c r="I18306" s="116"/>
      <c r="J18306" s="117"/>
      <c r="K18306" s="117"/>
      <c r="L18306" s="114"/>
      <c r="M18306" s="114"/>
      <c r="N18306" s="114"/>
      <c r="O18306" s="114"/>
      <c r="P18306" s="118"/>
      <c r="Q18306" s="118"/>
      <c r="R18306" s="118"/>
      <c r="S18306" s="118"/>
      <c r="T18306" s="118"/>
      <c r="U18306" s="118"/>
      <c r="V18306" s="118"/>
      <c r="W18306" s="118"/>
      <c r="X18306" s="118"/>
      <c r="Y18306" s="118"/>
      <c r="Z18306" s="118"/>
      <c r="AA18306" s="118"/>
      <c r="AB18306" s="118"/>
    </row>
    <row r="18307" spans="1:28">
      <c r="A18307" s="113"/>
      <c r="B18307" s="113"/>
      <c r="C18307" s="114"/>
      <c r="D18307" s="115"/>
      <c r="E18307" s="115"/>
      <c r="F18307" s="116"/>
      <c r="G18307" s="116"/>
      <c r="H18307" s="116"/>
      <c r="I18307" s="116"/>
      <c r="J18307" s="117"/>
      <c r="K18307" s="117"/>
      <c r="L18307" s="114"/>
      <c r="M18307" s="114"/>
      <c r="N18307" s="114"/>
      <c r="O18307" s="114"/>
      <c r="P18307" s="118"/>
      <c r="Q18307" s="118"/>
      <c r="R18307" s="118"/>
      <c r="S18307" s="118"/>
      <c r="T18307" s="118"/>
      <c r="U18307" s="118"/>
      <c r="V18307" s="118"/>
      <c r="W18307" s="118"/>
      <c r="X18307" s="118"/>
      <c r="Y18307" s="118"/>
      <c r="Z18307" s="118"/>
      <c r="AA18307" s="118"/>
      <c r="AB18307" s="118"/>
    </row>
    <row r="18308" spans="1:28">
      <c r="A18308" s="113"/>
      <c r="B18308" s="113"/>
      <c r="C18308" s="114"/>
      <c r="D18308" s="115"/>
      <c r="E18308" s="115"/>
      <c r="F18308" s="116"/>
      <c r="G18308" s="116"/>
      <c r="H18308" s="116"/>
      <c r="I18308" s="116"/>
      <c r="J18308" s="117"/>
      <c r="K18308" s="117"/>
      <c r="L18308" s="114"/>
      <c r="M18308" s="114"/>
      <c r="N18308" s="114"/>
      <c r="O18308" s="114"/>
      <c r="P18308" s="118"/>
      <c r="Q18308" s="118"/>
      <c r="R18308" s="118"/>
      <c r="S18308" s="118"/>
      <c r="T18308" s="118"/>
      <c r="U18308" s="118"/>
      <c r="V18308" s="118"/>
      <c r="W18308" s="118"/>
      <c r="X18308" s="118"/>
      <c r="Y18308" s="118"/>
      <c r="Z18308" s="118"/>
      <c r="AA18308" s="118"/>
      <c r="AB18308" s="118"/>
    </row>
    <row r="18309" spans="1:28">
      <c r="A18309" s="113"/>
      <c r="B18309" s="113"/>
      <c r="C18309" s="114"/>
      <c r="D18309" s="115"/>
      <c r="E18309" s="115"/>
      <c r="F18309" s="116"/>
      <c r="G18309" s="116"/>
      <c r="H18309" s="116"/>
      <c r="I18309" s="116"/>
      <c r="J18309" s="117"/>
      <c r="K18309" s="117"/>
      <c r="L18309" s="114"/>
      <c r="M18309" s="114"/>
      <c r="N18309" s="114"/>
      <c r="O18309" s="114"/>
      <c r="P18309" s="118"/>
      <c r="Q18309" s="118"/>
      <c r="R18309" s="118"/>
      <c r="S18309" s="118"/>
      <c r="T18309" s="118"/>
      <c r="U18309" s="118"/>
      <c r="V18309" s="118"/>
      <c r="W18309" s="118"/>
      <c r="X18309" s="118"/>
      <c r="Y18309" s="118"/>
      <c r="Z18309" s="118"/>
      <c r="AA18309" s="118"/>
      <c r="AB18309" s="118"/>
    </row>
    <row r="18310" spans="1:28">
      <c r="A18310" s="113"/>
      <c r="B18310" s="113"/>
      <c r="C18310" s="114"/>
      <c r="D18310" s="115"/>
      <c r="E18310" s="115"/>
      <c r="F18310" s="116"/>
      <c r="G18310" s="116"/>
      <c r="H18310" s="116"/>
      <c r="I18310" s="116"/>
      <c r="J18310" s="117"/>
      <c r="K18310" s="117"/>
      <c r="L18310" s="114"/>
      <c r="M18310" s="114"/>
      <c r="N18310" s="114"/>
      <c r="O18310" s="114"/>
      <c r="P18310" s="118"/>
      <c r="Q18310" s="118"/>
      <c r="R18310" s="118"/>
      <c r="S18310" s="118"/>
      <c r="T18310" s="118"/>
      <c r="U18310" s="118"/>
      <c r="V18310" s="118"/>
      <c r="W18310" s="118"/>
      <c r="X18310" s="118"/>
      <c r="Y18310" s="118"/>
      <c r="Z18310" s="118"/>
      <c r="AA18310" s="118"/>
      <c r="AB18310" s="118"/>
    </row>
    <row r="18311" spans="1:28">
      <c r="A18311" s="113"/>
      <c r="B18311" s="113"/>
      <c r="C18311" s="114"/>
      <c r="D18311" s="115"/>
      <c r="E18311" s="115"/>
      <c r="F18311" s="116"/>
      <c r="G18311" s="116"/>
      <c r="H18311" s="116"/>
      <c r="I18311" s="116"/>
      <c r="J18311" s="117"/>
      <c r="K18311" s="117"/>
      <c r="L18311" s="114"/>
      <c r="M18311" s="114"/>
      <c r="N18311" s="114"/>
      <c r="O18311" s="114"/>
      <c r="P18311" s="118"/>
      <c r="Q18311" s="118"/>
      <c r="R18311" s="118"/>
      <c r="S18311" s="118"/>
      <c r="T18311" s="118"/>
      <c r="U18311" s="118"/>
      <c r="V18311" s="118"/>
      <c r="W18311" s="118"/>
      <c r="X18311" s="118"/>
      <c r="Y18311" s="118"/>
      <c r="Z18311" s="118"/>
      <c r="AA18311" s="118"/>
      <c r="AB18311" s="118"/>
    </row>
    <row r="18312" spans="1:28">
      <c r="A18312" s="113"/>
      <c r="B18312" s="113"/>
      <c r="C18312" s="114"/>
      <c r="D18312" s="115"/>
      <c r="E18312" s="115"/>
      <c r="F18312" s="116"/>
      <c r="G18312" s="116"/>
      <c r="H18312" s="116"/>
      <c r="I18312" s="116"/>
      <c r="J18312" s="117"/>
      <c r="K18312" s="117"/>
      <c r="L18312" s="114"/>
      <c r="M18312" s="114"/>
      <c r="N18312" s="114"/>
      <c r="O18312" s="114"/>
      <c r="P18312" s="118"/>
      <c r="Q18312" s="118"/>
      <c r="R18312" s="118"/>
      <c r="S18312" s="118"/>
      <c r="T18312" s="118"/>
      <c r="U18312" s="118"/>
      <c r="V18312" s="118"/>
      <c r="W18312" s="118"/>
      <c r="X18312" s="118"/>
      <c r="Y18312" s="118"/>
      <c r="Z18312" s="118"/>
      <c r="AA18312" s="118"/>
      <c r="AB18312" s="118"/>
    </row>
    <row r="18313" spans="1:28">
      <c r="A18313" s="113"/>
      <c r="B18313" s="113"/>
      <c r="C18313" s="114"/>
      <c r="D18313" s="115"/>
      <c r="E18313" s="115"/>
      <c r="F18313" s="116"/>
      <c r="G18313" s="116"/>
      <c r="H18313" s="116"/>
      <c r="I18313" s="116"/>
      <c r="J18313" s="117"/>
      <c r="K18313" s="117"/>
      <c r="L18313" s="114"/>
      <c r="M18313" s="114"/>
      <c r="N18313" s="114"/>
      <c r="O18313" s="114"/>
      <c r="P18313" s="118"/>
      <c r="Q18313" s="118"/>
      <c r="R18313" s="118"/>
      <c r="S18313" s="118"/>
      <c r="T18313" s="118"/>
      <c r="U18313" s="118"/>
      <c r="V18313" s="118"/>
      <c r="W18313" s="118"/>
      <c r="X18313" s="118"/>
      <c r="Y18313" s="118"/>
      <c r="Z18313" s="118"/>
      <c r="AA18313" s="118"/>
      <c r="AB18313" s="118"/>
    </row>
    <row r="18314" spans="1:28">
      <c r="A18314" s="113"/>
      <c r="B18314" s="113"/>
      <c r="C18314" s="114"/>
      <c r="D18314" s="115"/>
      <c r="E18314" s="115"/>
      <c r="F18314" s="116"/>
      <c r="G18314" s="116"/>
      <c r="H18314" s="116"/>
      <c r="I18314" s="116"/>
      <c r="J18314" s="117"/>
      <c r="K18314" s="117"/>
      <c r="L18314" s="114"/>
      <c r="M18314" s="114"/>
      <c r="N18314" s="114"/>
      <c r="O18314" s="114"/>
      <c r="P18314" s="118"/>
      <c r="Q18314" s="118"/>
      <c r="R18314" s="118"/>
      <c r="S18314" s="118"/>
      <c r="T18314" s="118"/>
      <c r="U18314" s="118"/>
      <c r="V18314" s="118"/>
      <c r="W18314" s="118"/>
      <c r="X18314" s="118"/>
      <c r="Y18314" s="118"/>
      <c r="Z18314" s="118"/>
      <c r="AA18314" s="118"/>
      <c r="AB18314" s="118"/>
    </row>
    <row r="18315" spans="1:28">
      <c r="A18315" s="113"/>
      <c r="B18315" s="113"/>
      <c r="C18315" s="114"/>
      <c r="D18315" s="115"/>
      <c r="E18315" s="115"/>
      <c r="F18315" s="116"/>
      <c r="G18315" s="116"/>
      <c r="H18315" s="116"/>
      <c r="I18315" s="116"/>
      <c r="J18315" s="117"/>
      <c r="K18315" s="117"/>
      <c r="L18315" s="114"/>
      <c r="M18315" s="114"/>
      <c r="N18315" s="114"/>
      <c r="O18315" s="114"/>
      <c r="P18315" s="118"/>
      <c r="Q18315" s="118"/>
      <c r="R18315" s="118"/>
      <c r="S18315" s="118"/>
      <c r="T18315" s="118"/>
      <c r="U18315" s="118"/>
      <c r="V18315" s="118"/>
      <c r="W18315" s="118"/>
      <c r="X18315" s="118"/>
      <c r="Y18315" s="118"/>
      <c r="Z18315" s="118"/>
      <c r="AA18315" s="118"/>
      <c r="AB18315" s="118"/>
    </row>
    <row r="18316" spans="1:28">
      <c r="A18316" s="113"/>
      <c r="B18316" s="113"/>
      <c r="C18316" s="114"/>
      <c r="D18316" s="115"/>
      <c r="E18316" s="115"/>
      <c r="F18316" s="116"/>
      <c r="G18316" s="116"/>
      <c r="H18316" s="116"/>
      <c r="I18316" s="116"/>
      <c r="J18316" s="117"/>
      <c r="K18316" s="117"/>
      <c r="L18316" s="114"/>
      <c r="M18316" s="114"/>
      <c r="N18316" s="114"/>
      <c r="O18316" s="114"/>
      <c r="P18316" s="118"/>
      <c r="Q18316" s="118"/>
      <c r="R18316" s="118"/>
      <c r="S18316" s="118"/>
      <c r="T18316" s="118"/>
      <c r="U18316" s="118"/>
      <c r="V18316" s="118"/>
      <c r="W18316" s="118"/>
      <c r="X18316" s="118"/>
      <c r="Y18316" s="118"/>
      <c r="Z18316" s="118"/>
      <c r="AA18316" s="118"/>
      <c r="AB18316" s="118"/>
    </row>
    <row r="18317" spans="1:28">
      <c r="A18317" s="113"/>
      <c r="B18317" s="113"/>
      <c r="C18317" s="114"/>
      <c r="D18317" s="115"/>
      <c r="E18317" s="115"/>
      <c r="F18317" s="116"/>
      <c r="G18317" s="116"/>
      <c r="H18317" s="116"/>
      <c r="I18317" s="116"/>
      <c r="J18317" s="117"/>
      <c r="K18317" s="117"/>
      <c r="L18317" s="114"/>
      <c r="M18317" s="114"/>
      <c r="N18317" s="114"/>
      <c r="O18317" s="114"/>
      <c r="P18317" s="118"/>
      <c r="Q18317" s="118"/>
      <c r="R18317" s="118"/>
      <c r="S18317" s="118"/>
      <c r="T18317" s="118"/>
      <c r="U18317" s="118"/>
      <c r="V18317" s="118"/>
      <c r="W18317" s="118"/>
      <c r="X18317" s="118"/>
      <c r="Y18317" s="118"/>
      <c r="Z18317" s="118"/>
      <c r="AA18317" s="118"/>
      <c r="AB18317" s="118"/>
    </row>
    <row r="18318" spans="1:28">
      <c r="A18318" s="113"/>
      <c r="B18318" s="113"/>
      <c r="C18318" s="114"/>
      <c r="D18318" s="115"/>
      <c r="E18318" s="115"/>
      <c r="F18318" s="116"/>
      <c r="G18318" s="116"/>
      <c r="H18318" s="116"/>
      <c r="I18318" s="116"/>
      <c r="J18318" s="117"/>
      <c r="K18318" s="117"/>
      <c r="L18318" s="114"/>
      <c r="M18318" s="114"/>
      <c r="N18318" s="114"/>
      <c r="O18318" s="114"/>
      <c r="P18318" s="118"/>
      <c r="Q18318" s="118"/>
      <c r="R18318" s="118"/>
      <c r="S18318" s="118"/>
      <c r="T18318" s="118"/>
      <c r="U18318" s="118"/>
      <c r="V18318" s="118"/>
      <c r="W18318" s="118"/>
      <c r="X18318" s="118"/>
      <c r="Y18318" s="118"/>
      <c r="Z18318" s="118"/>
      <c r="AA18318" s="118"/>
      <c r="AB18318" s="118"/>
    </row>
    <row r="18319" spans="1:28">
      <c r="A18319" s="113"/>
      <c r="B18319" s="113"/>
      <c r="C18319" s="114"/>
      <c r="D18319" s="115"/>
      <c r="E18319" s="115"/>
      <c r="F18319" s="116"/>
      <c r="G18319" s="116"/>
      <c r="H18319" s="116"/>
      <c r="I18319" s="116"/>
      <c r="J18319" s="117"/>
      <c r="K18319" s="117"/>
      <c r="L18319" s="114"/>
      <c r="M18319" s="114"/>
      <c r="N18319" s="114"/>
      <c r="O18319" s="114"/>
      <c r="P18319" s="118"/>
      <c r="Q18319" s="118"/>
      <c r="R18319" s="118"/>
      <c r="S18319" s="118"/>
      <c r="T18319" s="118"/>
      <c r="U18319" s="118"/>
      <c r="V18319" s="118"/>
      <c r="W18319" s="118"/>
      <c r="X18319" s="118"/>
      <c r="Y18319" s="118"/>
      <c r="Z18319" s="118"/>
      <c r="AA18319" s="118"/>
      <c r="AB18319" s="118"/>
    </row>
    <row r="18320" spans="1:28">
      <c r="A18320" s="113"/>
      <c r="B18320" s="113"/>
      <c r="C18320" s="114"/>
      <c r="D18320" s="115"/>
      <c r="E18320" s="115"/>
      <c r="F18320" s="116"/>
      <c r="G18320" s="116"/>
      <c r="H18320" s="116"/>
      <c r="I18320" s="116"/>
      <c r="J18320" s="117"/>
      <c r="K18320" s="117"/>
      <c r="L18320" s="114"/>
      <c r="M18320" s="114"/>
      <c r="N18320" s="114"/>
      <c r="O18320" s="114"/>
      <c r="P18320" s="118"/>
      <c r="Q18320" s="118"/>
      <c r="R18320" s="118"/>
      <c r="S18320" s="118"/>
      <c r="T18320" s="118"/>
      <c r="U18320" s="118"/>
      <c r="V18320" s="118"/>
      <c r="W18320" s="118"/>
      <c r="X18320" s="118"/>
      <c r="Y18320" s="118"/>
      <c r="Z18320" s="118"/>
      <c r="AA18320" s="118"/>
      <c r="AB18320" s="118"/>
    </row>
    <row r="18321" spans="1:28">
      <c r="A18321" s="113"/>
      <c r="B18321" s="113"/>
      <c r="C18321" s="114"/>
      <c r="D18321" s="115"/>
      <c r="E18321" s="115"/>
      <c r="F18321" s="116"/>
      <c r="G18321" s="116"/>
      <c r="H18321" s="116"/>
      <c r="I18321" s="116"/>
      <c r="J18321" s="117"/>
      <c r="K18321" s="117"/>
      <c r="L18321" s="114"/>
      <c r="M18321" s="114"/>
      <c r="N18321" s="114"/>
      <c r="O18321" s="114"/>
      <c r="P18321" s="118"/>
      <c r="Q18321" s="118"/>
      <c r="R18321" s="118"/>
      <c r="S18321" s="118"/>
      <c r="T18321" s="118"/>
      <c r="U18321" s="118"/>
      <c r="V18321" s="118"/>
      <c r="W18321" s="118"/>
      <c r="X18321" s="118"/>
      <c r="Y18321" s="118"/>
      <c r="Z18321" s="118"/>
      <c r="AA18321" s="118"/>
      <c r="AB18321" s="118"/>
    </row>
    <row r="18322" spans="1:28">
      <c r="A18322" s="113"/>
      <c r="B18322" s="113"/>
      <c r="C18322" s="114"/>
      <c r="D18322" s="115"/>
      <c r="E18322" s="115"/>
      <c r="F18322" s="116"/>
      <c r="G18322" s="116"/>
      <c r="H18322" s="116"/>
      <c r="I18322" s="116"/>
      <c r="J18322" s="117"/>
      <c r="K18322" s="117"/>
      <c r="L18322" s="114"/>
      <c r="M18322" s="114"/>
      <c r="N18322" s="114"/>
      <c r="O18322" s="114"/>
      <c r="P18322" s="118"/>
      <c r="Q18322" s="118"/>
      <c r="R18322" s="118"/>
      <c r="S18322" s="118"/>
      <c r="T18322" s="118"/>
      <c r="U18322" s="118"/>
      <c r="V18322" s="118"/>
      <c r="W18322" s="118"/>
      <c r="X18322" s="118"/>
      <c r="Y18322" s="118"/>
      <c r="Z18322" s="118"/>
      <c r="AA18322" s="118"/>
      <c r="AB18322" s="118"/>
    </row>
    <row r="18323" spans="1:28">
      <c r="A18323" s="113"/>
      <c r="B18323" s="113"/>
      <c r="C18323" s="114"/>
      <c r="D18323" s="115"/>
      <c r="E18323" s="115"/>
      <c r="F18323" s="116"/>
      <c r="G18323" s="116"/>
      <c r="H18323" s="116"/>
      <c r="I18323" s="116"/>
      <c r="J18323" s="117"/>
      <c r="K18323" s="117"/>
      <c r="L18323" s="114"/>
      <c r="M18323" s="114"/>
      <c r="N18323" s="114"/>
      <c r="O18323" s="114"/>
      <c r="P18323" s="118"/>
      <c r="Q18323" s="118"/>
      <c r="R18323" s="118"/>
      <c r="S18323" s="118"/>
      <c r="T18323" s="118"/>
      <c r="U18323" s="118"/>
      <c r="V18323" s="118"/>
      <c r="W18323" s="118"/>
      <c r="X18323" s="118"/>
      <c r="Y18323" s="118"/>
      <c r="Z18323" s="118"/>
      <c r="AA18323" s="118"/>
      <c r="AB18323" s="118"/>
    </row>
    <row r="18324" spans="1:28">
      <c r="A18324" s="113"/>
      <c r="B18324" s="113"/>
      <c r="C18324" s="114"/>
      <c r="D18324" s="115"/>
      <c r="E18324" s="115"/>
      <c r="F18324" s="116"/>
      <c r="G18324" s="116"/>
      <c r="H18324" s="116"/>
      <c r="I18324" s="116"/>
      <c r="J18324" s="117"/>
      <c r="K18324" s="117"/>
      <c r="L18324" s="114"/>
      <c r="M18324" s="114"/>
      <c r="N18324" s="114"/>
      <c r="O18324" s="114"/>
      <c r="P18324" s="118"/>
      <c r="Q18324" s="118"/>
      <c r="R18324" s="118"/>
      <c r="S18324" s="118"/>
      <c r="T18324" s="118"/>
      <c r="U18324" s="118"/>
      <c r="V18324" s="118"/>
      <c r="W18324" s="118"/>
      <c r="X18324" s="118"/>
      <c r="Y18324" s="118"/>
      <c r="Z18324" s="118"/>
      <c r="AA18324" s="118"/>
      <c r="AB18324" s="118"/>
    </row>
    <row r="18325" spans="1:28">
      <c r="A18325" s="113"/>
      <c r="B18325" s="113"/>
      <c r="C18325" s="114"/>
      <c r="D18325" s="115"/>
      <c r="E18325" s="115"/>
      <c r="F18325" s="116"/>
      <c r="G18325" s="116"/>
      <c r="H18325" s="116"/>
      <c r="I18325" s="116"/>
      <c r="J18325" s="117"/>
      <c r="K18325" s="117"/>
      <c r="L18325" s="114"/>
      <c r="M18325" s="114"/>
      <c r="N18325" s="114"/>
      <c r="O18325" s="114"/>
      <c r="P18325" s="118"/>
      <c r="Q18325" s="118"/>
      <c r="R18325" s="118"/>
      <c r="S18325" s="118"/>
      <c r="T18325" s="118"/>
      <c r="U18325" s="118"/>
      <c r="V18325" s="118"/>
      <c r="W18325" s="118"/>
      <c r="X18325" s="118"/>
      <c r="Y18325" s="118"/>
      <c r="Z18325" s="118"/>
      <c r="AA18325" s="118"/>
      <c r="AB18325" s="118"/>
    </row>
    <row r="18326" spans="1:28">
      <c r="A18326" s="113"/>
      <c r="B18326" s="113"/>
      <c r="C18326" s="114"/>
      <c r="D18326" s="115"/>
      <c r="E18326" s="115"/>
      <c r="F18326" s="116"/>
      <c r="G18326" s="116"/>
      <c r="H18326" s="116"/>
      <c r="I18326" s="116"/>
      <c r="J18326" s="117"/>
      <c r="K18326" s="117"/>
      <c r="L18326" s="114"/>
      <c r="M18326" s="114"/>
      <c r="N18326" s="114"/>
      <c r="O18326" s="114"/>
      <c r="P18326" s="118"/>
      <c r="Q18326" s="118"/>
      <c r="R18326" s="118"/>
      <c r="S18326" s="118"/>
      <c r="T18326" s="118"/>
      <c r="U18326" s="118"/>
      <c r="V18326" s="118"/>
      <c r="W18326" s="118"/>
      <c r="X18326" s="118"/>
      <c r="Y18326" s="118"/>
      <c r="Z18326" s="118"/>
      <c r="AA18326" s="118"/>
      <c r="AB18326" s="118"/>
    </row>
    <row r="18327" spans="1:28">
      <c r="A18327" s="113"/>
      <c r="B18327" s="113"/>
      <c r="C18327" s="114"/>
      <c r="D18327" s="115"/>
      <c r="E18327" s="115"/>
      <c r="F18327" s="116"/>
      <c r="G18327" s="116"/>
      <c r="H18327" s="116"/>
      <c r="I18327" s="116"/>
      <c r="J18327" s="117"/>
      <c r="K18327" s="117"/>
      <c r="L18327" s="114"/>
      <c r="M18327" s="114"/>
      <c r="N18327" s="114"/>
      <c r="O18327" s="114"/>
      <c r="P18327" s="118"/>
      <c r="Q18327" s="118"/>
      <c r="R18327" s="118"/>
      <c r="S18327" s="118"/>
      <c r="T18327" s="118"/>
      <c r="U18327" s="118"/>
      <c r="V18327" s="118"/>
      <c r="W18327" s="118"/>
      <c r="X18327" s="118"/>
      <c r="Y18327" s="118"/>
      <c r="Z18327" s="118"/>
      <c r="AA18327" s="118"/>
      <c r="AB18327" s="118"/>
    </row>
    <row r="18328" spans="1:28">
      <c r="A18328" s="113"/>
      <c r="B18328" s="113"/>
      <c r="C18328" s="114"/>
      <c r="D18328" s="115"/>
      <c r="E18328" s="115"/>
      <c r="F18328" s="116"/>
      <c r="G18328" s="116"/>
      <c r="H18328" s="116"/>
      <c r="I18328" s="116"/>
      <c r="J18328" s="117"/>
      <c r="K18328" s="117"/>
      <c r="L18328" s="114"/>
      <c r="M18328" s="114"/>
      <c r="N18328" s="114"/>
      <c r="O18328" s="114"/>
      <c r="P18328" s="118"/>
      <c r="Q18328" s="118"/>
      <c r="R18328" s="118"/>
      <c r="S18328" s="118"/>
      <c r="T18328" s="118"/>
      <c r="U18328" s="118"/>
      <c r="V18328" s="118"/>
      <c r="W18328" s="118"/>
      <c r="X18328" s="118"/>
      <c r="Y18328" s="118"/>
      <c r="Z18328" s="118"/>
      <c r="AA18328" s="118"/>
      <c r="AB18328" s="118"/>
    </row>
    <row r="18329" spans="1:28">
      <c r="A18329" s="113"/>
      <c r="B18329" s="113"/>
      <c r="C18329" s="114"/>
      <c r="D18329" s="115"/>
      <c r="E18329" s="115"/>
      <c r="F18329" s="116"/>
      <c r="G18329" s="116"/>
      <c r="H18329" s="116"/>
      <c r="I18329" s="116"/>
      <c r="J18329" s="117"/>
      <c r="K18329" s="117"/>
      <c r="L18329" s="114"/>
      <c r="M18329" s="114"/>
      <c r="N18329" s="114"/>
      <c r="O18329" s="114"/>
      <c r="P18329" s="118"/>
      <c r="Q18329" s="118"/>
      <c r="R18329" s="118"/>
      <c r="S18329" s="118"/>
      <c r="T18329" s="118"/>
      <c r="U18329" s="118"/>
      <c r="V18329" s="118"/>
      <c r="W18329" s="118"/>
      <c r="X18329" s="118"/>
      <c r="Y18329" s="118"/>
      <c r="Z18329" s="118"/>
      <c r="AA18329" s="118"/>
      <c r="AB18329" s="118"/>
    </row>
    <row r="18330" spans="1:28">
      <c r="A18330" s="113"/>
      <c r="B18330" s="113"/>
      <c r="C18330" s="114"/>
      <c r="D18330" s="115"/>
      <c r="E18330" s="115"/>
      <c r="F18330" s="116"/>
      <c r="G18330" s="116"/>
      <c r="H18330" s="116"/>
      <c r="I18330" s="116"/>
      <c r="J18330" s="117"/>
      <c r="K18330" s="117"/>
      <c r="L18330" s="114"/>
      <c r="M18330" s="114"/>
      <c r="N18330" s="114"/>
      <c r="O18330" s="114"/>
      <c r="P18330" s="118"/>
      <c r="Q18330" s="118"/>
      <c r="R18330" s="118"/>
      <c r="S18330" s="118"/>
      <c r="T18330" s="118"/>
      <c r="U18330" s="118"/>
      <c r="V18330" s="118"/>
      <c r="W18330" s="118"/>
      <c r="X18330" s="118"/>
      <c r="Y18330" s="118"/>
      <c r="Z18330" s="118"/>
      <c r="AA18330" s="118"/>
      <c r="AB18330" s="118"/>
    </row>
    <row r="18331" spans="1:28">
      <c r="A18331" s="113"/>
      <c r="B18331" s="113"/>
      <c r="C18331" s="114"/>
      <c r="D18331" s="115"/>
      <c r="E18331" s="115"/>
      <c r="F18331" s="116"/>
      <c r="G18331" s="116"/>
      <c r="H18331" s="116"/>
      <c r="I18331" s="116"/>
      <c r="J18331" s="117"/>
      <c r="K18331" s="117"/>
      <c r="L18331" s="114"/>
      <c r="M18331" s="114"/>
      <c r="N18331" s="114"/>
      <c r="O18331" s="114"/>
      <c r="P18331" s="118"/>
      <c r="Q18331" s="118"/>
      <c r="R18331" s="118"/>
      <c r="S18331" s="118"/>
      <c r="T18331" s="118"/>
      <c r="U18331" s="118"/>
      <c r="V18331" s="118"/>
      <c r="W18331" s="118"/>
      <c r="X18331" s="118"/>
      <c r="Y18331" s="118"/>
      <c r="Z18331" s="118"/>
      <c r="AA18331" s="118"/>
      <c r="AB18331" s="118"/>
    </row>
    <row r="18332" spans="1:28">
      <c r="A18332" s="113"/>
      <c r="B18332" s="113"/>
      <c r="C18332" s="114"/>
      <c r="D18332" s="115"/>
      <c r="E18332" s="115"/>
      <c r="F18332" s="116"/>
      <c r="G18332" s="116"/>
      <c r="H18332" s="116"/>
      <c r="I18332" s="116"/>
      <c r="J18332" s="117"/>
      <c r="K18332" s="117"/>
      <c r="L18332" s="114"/>
      <c r="M18332" s="114"/>
      <c r="N18332" s="114"/>
      <c r="O18332" s="114"/>
      <c r="P18332" s="118"/>
      <c r="Q18332" s="118"/>
      <c r="R18332" s="118"/>
      <c r="S18332" s="118"/>
      <c r="T18332" s="118"/>
      <c r="U18332" s="118"/>
      <c r="V18332" s="118"/>
      <c r="W18332" s="118"/>
      <c r="X18332" s="118"/>
      <c r="Y18332" s="118"/>
      <c r="Z18332" s="118"/>
      <c r="AA18332" s="118"/>
      <c r="AB18332" s="118"/>
    </row>
    <row r="18333" spans="1:28">
      <c r="A18333" s="113"/>
      <c r="B18333" s="113"/>
      <c r="C18333" s="114"/>
      <c r="D18333" s="115"/>
      <c r="E18333" s="115"/>
      <c r="F18333" s="116"/>
      <c r="G18333" s="116"/>
      <c r="H18333" s="116"/>
      <c r="I18333" s="116"/>
      <c r="J18333" s="117"/>
      <c r="K18333" s="117"/>
      <c r="L18333" s="114"/>
      <c r="M18333" s="114"/>
      <c r="N18333" s="114"/>
      <c r="O18333" s="114"/>
      <c r="P18333" s="118"/>
      <c r="Q18333" s="118"/>
      <c r="R18333" s="118"/>
      <c r="S18333" s="118"/>
      <c r="T18333" s="118"/>
      <c r="U18333" s="118"/>
      <c r="V18333" s="118"/>
      <c r="W18333" s="118"/>
      <c r="X18333" s="118"/>
      <c r="Y18333" s="118"/>
      <c r="Z18333" s="118"/>
      <c r="AA18333" s="118"/>
      <c r="AB18333" s="118"/>
    </row>
    <row r="18334" spans="1:28">
      <c r="A18334" s="113"/>
      <c r="B18334" s="113"/>
      <c r="C18334" s="114"/>
      <c r="D18334" s="115"/>
      <c r="E18334" s="115"/>
      <c r="F18334" s="116"/>
      <c r="G18334" s="116"/>
      <c r="H18334" s="116"/>
      <c r="I18334" s="116"/>
      <c r="J18334" s="117"/>
      <c r="K18334" s="117"/>
      <c r="L18334" s="114"/>
      <c r="M18334" s="114"/>
      <c r="N18334" s="114"/>
      <c r="O18334" s="114"/>
      <c r="P18334" s="118"/>
      <c r="Q18334" s="118"/>
      <c r="R18334" s="118"/>
      <c r="S18334" s="118"/>
      <c r="T18334" s="118"/>
      <c r="U18334" s="118"/>
      <c r="V18334" s="118"/>
      <c r="W18334" s="118"/>
      <c r="X18334" s="118"/>
      <c r="Y18334" s="118"/>
      <c r="Z18334" s="118"/>
      <c r="AA18334" s="118"/>
      <c r="AB18334" s="118"/>
    </row>
    <row r="18335" spans="1:28">
      <c r="A18335" s="113"/>
      <c r="B18335" s="113"/>
      <c r="C18335" s="114"/>
      <c r="D18335" s="115"/>
      <c r="E18335" s="115"/>
      <c r="F18335" s="116"/>
      <c r="G18335" s="116"/>
      <c r="H18335" s="116"/>
      <c r="I18335" s="116"/>
      <c r="J18335" s="117"/>
      <c r="K18335" s="117"/>
      <c r="L18335" s="114"/>
      <c r="M18335" s="114"/>
      <c r="N18335" s="114"/>
      <c r="O18335" s="114"/>
      <c r="P18335" s="118"/>
      <c r="Q18335" s="118"/>
      <c r="R18335" s="118"/>
      <c r="S18335" s="118"/>
      <c r="T18335" s="118"/>
      <c r="U18335" s="118"/>
      <c r="V18335" s="118"/>
      <c r="W18335" s="118"/>
      <c r="X18335" s="118"/>
      <c r="Y18335" s="118"/>
      <c r="Z18335" s="118"/>
      <c r="AA18335" s="118"/>
      <c r="AB18335" s="118"/>
    </row>
    <row r="18336" spans="1:28">
      <c r="A18336" s="113"/>
      <c r="B18336" s="113"/>
      <c r="C18336" s="114"/>
      <c r="D18336" s="115"/>
      <c r="E18336" s="115"/>
      <c r="F18336" s="116"/>
      <c r="G18336" s="116"/>
      <c r="H18336" s="116"/>
      <c r="I18336" s="116"/>
      <c r="J18336" s="117"/>
      <c r="K18336" s="117"/>
      <c r="L18336" s="114"/>
      <c r="M18336" s="114"/>
      <c r="N18336" s="114"/>
      <c r="O18336" s="114"/>
      <c r="P18336" s="118"/>
      <c r="Q18336" s="118"/>
      <c r="R18336" s="118"/>
      <c r="S18336" s="118"/>
      <c r="T18336" s="118"/>
      <c r="U18336" s="118"/>
      <c r="V18336" s="118"/>
      <c r="W18336" s="118"/>
      <c r="X18336" s="118"/>
      <c r="Y18336" s="118"/>
      <c r="Z18336" s="118"/>
      <c r="AA18336" s="118"/>
      <c r="AB18336" s="118"/>
    </row>
    <row r="18337" spans="1:28">
      <c r="A18337" s="113"/>
      <c r="B18337" s="113"/>
      <c r="C18337" s="114"/>
      <c r="D18337" s="115"/>
      <c r="E18337" s="115"/>
      <c r="F18337" s="116"/>
      <c r="G18337" s="116"/>
      <c r="H18337" s="116"/>
      <c r="I18337" s="116"/>
      <c r="J18337" s="117"/>
      <c r="K18337" s="117"/>
      <c r="L18337" s="114"/>
      <c r="M18337" s="114"/>
      <c r="N18337" s="114"/>
      <c r="O18337" s="114"/>
      <c r="P18337" s="118"/>
      <c r="Q18337" s="118"/>
      <c r="R18337" s="118"/>
      <c r="S18337" s="118"/>
      <c r="T18337" s="118"/>
      <c r="U18337" s="118"/>
      <c r="V18337" s="118"/>
      <c r="W18337" s="118"/>
      <c r="X18337" s="118"/>
      <c r="Y18337" s="118"/>
      <c r="Z18337" s="118"/>
      <c r="AA18337" s="118"/>
      <c r="AB18337" s="118"/>
    </row>
    <row r="18338" spans="1:28">
      <c r="A18338" s="113"/>
      <c r="B18338" s="113"/>
      <c r="C18338" s="114"/>
      <c r="D18338" s="115"/>
      <c r="E18338" s="115"/>
      <c r="F18338" s="116"/>
      <c r="G18338" s="116"/>
      <c r="H18338" s="116"/>
      <c r="I18338" s="116"/>
      <c r="J18338" s="117"/>
      <c r="K18338" s="117"/>
      <c r="L18338" s="114"/>
      <c r="M18338" s="114"/>
      <c r="N18338" s="114"/>
      <c r="O18338" s="114"/>
      <c r="P18338" s="118"/>
      <c r="Q18338" s="118"/>
      <c r="R18338" s="118"/>
      <c r="S18338" s="118"/>
      <c r="T18338" s="118"/>
      <c r="U18338" s="118"/>
      <c r="V18338" s="118"/>
      <c r="W18338" s="118"/>
      <c r="X18338" s="118"/>
      <c r="Y18338" s="118"/>
      <c r="Z18338" s="118"/>
      <c r="AA18338" s="118"/>
      <c r="AB18338" s="118"/>
    </row>
    <row r="18339" spans="1:28">
      <c r="A18339" s="113"/>
      <c r="B18339" s="113"/>
      <c r="C18339" s="114"/>
      <c r="D18339" s="115"/>
      <c r="E18339" s="115"/>
      <c r="F18339" s="116"/>
      <c r="G18339" s="116"/>
      <c r="H18339" s="116"/>
      <c r="I18339" s="116"/>
      <c r="J18339" s="117"/>
      <c r="K18339" s="117"/>
      <c r="L18339" s="114"/>
      <c r="M18339" s="114"/>
      <c r="N18339" s="114"/>
      <c r="O18339" s="114"/>
      <c r="P18339" s="118"/>
      <c r="Q18339" s="118"/>
      <c r="R18339" s="118"/>
      <c r="S18339" s="118"/>
      <c r="T18339" s="118"/>
      <c r="U18339" s="118"/>
      <c r="V18339" s="118"/>
      <c r="W18339" s="118"/>
      <c r="X18339" s="118"/>
      <c r="Y18339" s="118"/>
      <c r="Z18339" s="118"/>
      <c r="AA18339" s="118"/>
      <c r="AB18339" s="118"/>
    </row>
    <row r="18340" spans="1:28">
      <c r="A18340" s="113"/>
      <c r="B18340" s="113"/>
      <c r="C18340" s="114"/>
      <c r="D18340" s="115"/>
      <c r="E18340" s="115"/>
      <c r="F18340" s="116"/>
      <c r="G18340" s="116"/>
      <c r="H18340" s="116"/>
      <c r="I18340" s="116"/>
      <c r="J18340" s="117"/>
      <c r="K18340" s="117"/>
      <c r="L18340" s="114"/>
      <c r="M18340" s="114"/>
      <c r="N18340" s="114"/>
      <c r="O18340" s="114"/>
      <c r="P18340" s="118"/>
      <c r="Q18340" s="118"/>
      <c r="R18340" s="118"/>
      <c r="S18340" s="118"/>
      <c r="T18340" s="118"/>
      <c r="U18340" s="118"/>
      <c r="V18340" s="118"/>
      <c r="W18340" s="118"/>
      <c r="X18340" s="118"/>
      <c r="Y18340" s="118"/>
      <c r="Z18340" s="118"/>
      <c r="AA18340" s="118"/>
      <c r="AB18340" s="118"/>
    </row>
    <row r="18341" spans="1:28">
      <c r="A18341" s="113"/>
      <c r="B18341" s="113"/>
      <c r="C18341" s="114"/>
      <c r="D18341" s="115"/>
      <c r="E18341" s="115"/>
      <c r="F18341" s="116"/>
      <c r="G18341" s="116"/>
      <c r="H18341" s="116"/>
      <c r="I18341" s="116"/>
      <c r="J18341" s="117"/>
      <c r="K18341" s="117"/>
      <c r="L18341" s="114"/>
      <c r="M18341" s="114"/>
      <c r="N18341" s="114"/>
      <c r="O18341" s="114"/>
      <c r="P18341" s="118"/>
      <c r="Q18341" s="118"/>
      <c r="R18341" s="118"/>
      <c r="S18341" s="118"/>
      <c r="T18341" s="118"/>
      <c r="U18341" s="118"/>
      <c r="V18341" s="118"/>
      <c r="W18341" s="118"/>
      <c r="X18341" s="118"/>
      <c r="Y18341" s="118"/>
      <c r="Z18341" s="118"/>
      <c r="AA18341" s="118"/>
      <c r="AB18341" s="118"/>
    </row>
    <row r="18342" spans="1:28">
      <c r="A18342" s="113"/>
      <c r="B18342" s="113"/>
      <c r="C18342" s="114"/>
      <c r="D18342" s="115"/>
      <c r="E18342" s="115"/>
      <c r="F18342" s="116"/>
      <c r="G18342" s="116"/>
      <c r="H18342" s="116"/>
      <c r="I18342" s="116"/>
      <c r="J18342" s="117"/>
      <c r="K18342" s="117"/>
      <c r="L18342" s="114"/>
      <c r="M18342" s="114"/>
      <c r="N18342" s="114"/>
      <c r="O18342" s="114"/>
      <c r="P18342" s="118"/>
      <c r="Q18342" s="118"/>
      <c r="R18342" s="118"/>
      <c r="S18342" s="118"/>
      <c r="T18342" s="118"/>
      <c r="U18342" s="118"/>
      <c r="V18342" s="118"/>
      <c r="W18342" s="118"/>
      <c r="X18342" s="118"/>
      <c r="Y18342" s="118"/>
      <c r="Z18342" s="118"/>
      <c r="AA18342" s="118"/>
      <c r="AB18342" s="118"/>
    </row>
    <row r="18343" spans="1:28">
      <c r="A18343" s="113"/>
      <c r="B18343" s="113"/>
      <c r="C18343" s="114"/>
      <c r="D18343" s="115"/>
      <c r="E18343" s="115"/>
      <c r="F18343" s="116"/>
      <c r="G18343" s="116"/>
      <c r="H18343" s="116"/>
      <c r="I18343" s="116"/>
      <c r="J18343" s="117"/>
      <c r="K18343" s="117"/>
      <c r="L18343" s="114"/>
      <c r="M18343" s="114"/>
      <c r="N18343" s="114"/>
      <c r="O18343" s="114"/>
      <c r="P18343" s="118"/>
      <c r="Q18343" s="118"/>
      <c r="R18343" s="118"/>
      <c r="S18343" s="118"/>
      <c r="T18343" s="118"/>
      <c r="U18343" s="118"/>
      <c r="V18343" s="118"/>
      <c r="W18343" s="118"/>
      <c r="X18343" s="118"/>
      <c r="Y18343" s="118"/>
      <c r="Z18343" s="118"/>
      <c r="AA18343" s="118"/>
      <c r="AB18343" s="118"/>
    </row>
    <row r="18344" spans="1:28">
      <c r="A18344" s="113"/>
      <c r="B18344" s="113"/>
      <c r="C18344" s="114"/>
      <c r="D18344" s="115"/>
      <c r="E18344" s="115"/>
      <c r="F18344" s="116"/>
      <c r="G18344" s="116"/>
      <c r="H18344" s="116"/>
      <c r="I18344" s="116"/>
      <c r="J18344" s="117"/>
      <c r="K18344" s="117"/>
      <c r="L18344" s="114"/>
      <c r="M18344" s="114"/>
      <c r="N18344" s="114"/>
      <c r="O18344" s="114"/>
      <c r="P18344" s="118"/>
      <c r="Q18344" s="118"/>
      <c r="R18344" s="118"/>
      <c r="S18344" s="118"/>
      <c r="T18344" s="118"/>
      <c r="U18344" s="118"/>
      <c r="V18344" s="118"/>
      <c r="W18344" s="118"/>
      <c r="X18344" s="118"/>
      <c r="Y18344" s="118"/>
      <c r="Z18344" s="118"/>
      <c r="AA18344" s="118"/>
      <c r="AB18344" s="118"/>
    </row>
    <row r="18345" spans="1:28">
      <c r="A18345" s="113"/>
      <c r="B18345" s="113"/>
      <c r="C18345" s="114"/>
      <c r="D18345" s="115"/>
      <c r="E18345" s="115"/>
      <c r="F18345" s="116"/>
      <c r="G18345" s="116"/>
      <c r="H18345" s="116"/>
      <c r="I18345" s="116"/>
      <c r="J18345" s="117"/>
      <c r="K18345" s="117"/>
      <c r="L18345" s="114"/>
      <c r="M18345" s="114"/>
      <c r="N18345" s="114"/>
      <c r="O18345" s="114"/>
      <c r="P18345" s="118"/>
      <c r="Q18345" s="118"/>
      <c r="R18345" s="118"/>
      <c r="S18345" s="118"/>
      <c r="T18345" s="118"/>
      <c r="U18345" s="118"/>
      <c r="V18345" s="118"/>
      <c r="W18345" s="118"/>
      <c r="X18345" s="118"/>
      <c r="Y18345" s="118"/>
      <c r="Z18345" s="118"/>
      <c r="AA18345" s="118"/>
      <c r="AB18345" s="118"/>
    </row>
    <row r="18346" spans="1:28">
      <c r="A18346" s="113"/>
      <c r="B18346" s="113"/>
      <c r="C18346" s="114"/>
      <c r="D18346" s="115"/>
      <c r="E18346" s="115"/>
      <c r="F18346" s="116"/>
      <c r="G18346" s="116"/>
      <c r="H18346" s="116"/>
      <c r="I18346" s="116"/>
      <c r="J18346" s="117"/>
      <c r="K18346" s="117"/>
      <c r="L18346" s="114"/>
      <c r="M18346" s="114"/>
      <c r="N18346" s="114"/>
      <c r="O18346" s="114"/>
      <c r="P18346" s="118"/>
      <c r="Q18346" s="118"/>
      <c r="R18346" s="118"/>
      <c r="S18346" s="118"/>
      <c r="T18346" s="118"/>
      <c r="U18346" s="118"/>
      <c r="V18346" s="118"/>
      <c r="W18346" s="118"/>
      <c r="X18346" s="118"/>
      <c r="Y18346" s="118"/>
      <c r="Z18346" s="118"/>
      <c r="AA18346" s="118"/>
      <c r="AB18346" s="118"/>
    </row>
    <row r="18347" spans="1:28">
      <c r="A18347" s="113"/>
      <c r="B18347" s="113"/>
      <c r="C18347" s="114"/>
      <c r="D18347" s="115"/>
      <c r="E18347" s="115"/>
      <c r="F18347" s="116"/>
      <c r="G18347" s="116"/>
      <c r="H18347" s="116"/>
      <c r="I18347" s="116"/>
      <c r="J18347" s="117"/>
      <c r="K18347" s="117"/>
      <c r="L18347" s="114"/>
      <c r="M18347" s="114"/>
      <c r="N18347" s="114"/>
      <c r="O18347" s="114"/>
      <c r="P18347" s="118"/>
      <c r="Q18347" s="118"/>
      <c r="R18347" s="118"/>
      <c r="S18347" s="118"/>
      <c r="T18347" s="118"/>
      <c r="U18347" s="118"/>
      <c r="V18347" s="118"/>
      <c r="W18347" s="118"/>
      <c r="X18347" s="118"/>
      <c r="Y18347" s="118"/>
      <c r="Z18347" s="118"/>
      <c r="AA18347" s="118"/>
      <c r="AB18347" s="118"/>
    </row>
    <row r="18348" spans="1:28">
      <c r="A18348" s="113"/>
      <c r="B18348" s="113"/>
      <c r="C18348" s="114"/>
      <c r="D18348" s="115"/>
      <c r="E18348" s="115"/>
      <c r="F18348" s="116"/>
      <c r="G18348" s="116"/>
      <c r="H18348" s="116"/>
      <c r="I18348" s="116"/>
      <c r="J18348" s="117"/>
      <c r="K18348" s="117"/>
      <c r="L18348" s="114"/>
      <c r="M18348" s="114"/>
      <c r="N18348" s="114"/>
      <c r="O18348" s="114"/>
      <c r="P18348" s="118"/>
      <c r="Q18348" s="118"/>
      <c r="R18348" s="118"/>
      <c r="S18348" s="118"/>
      <c r="T18348" s="118"/>
      <c r="U18348" s="118"/>
      <c r="V18348" s="118"/>
      <c r="W18348" s="118"/>
      <c r="X18348" s="118"/>
      <c r="Y18348" s="118"/>
      <c r="Z18348" s="118"/>
      <c r="AA18348" s="118"/>
      <c r="AB18348" s="118"/>
    </row>
    <row r="18349" spans="1:28">
      <c r="A18349" s="113"/>
      <c r="B18349" s="113"/>
      <c r="C18349" s="114"/>
      <c r="D18349" s="115"/>
      <c r="E18349" s="115"/>
      <c r="F18349" s="116"/>
      <c r="G18349" s="116"/>
      <c r="H18349" s="116"/>
      <c r="I18349" s="116"/>
      <c r="J18349" s="117"/>
      <c r="K18349" s="117"/>
      <c r="L18349" s="114"/>
      <c r="M18349" s="114"/>
      <c r="N18349" s="114"/>
      <c r="O18349" s="114"/>
      <c r="P18349" s="118"/>
      <c r="Q18349" s="118"/>
      <c r="R18349" s="118"/>
      <c r="S18349" s="118"/>
      <c r="T18349" s="118"/>
      <c r="U18349" s="118"/>
      <c r="V18349" s="118"/>
      <c r="W18349" s="118"/>
      <c r="X18349" s="118"/>
      <c r="Y18349" s="118"/>
      <c r="Z18349" s="118"/>
      <c r="AA18349" s="118"/>
      <c r="AB18349" s="118"/>
    </row>
    <row r="18350" spans="1:28">
      <c r="A18350" s="113"/>
      <c r="B18350" s="113"/>
      <c r="C18350" s="114"/>
      <c r="D18350" s="115"/>
      <c r="E18350" s="115"/>
      <c r="F18350" s="116"/>
      <c r="G18350" s="116"/>
      <c r="H18350" s="116"/>
      <c r="I18350" s="116"/>
      <c r="J18350" s="117"/>
      <c r="K18350" s="117"/>
      <c r="L18350" s="114"/>
      <c r="M18350" s="114"/>
      <c r="N18350" s="114"/>
      <c r="O18350" s="114"/>
      <c r="P18350" s="118"/>
      <c r="Q18350" s="118"/>
      <c r="R18350" s="118"/>
      <c r="S18350" s="118"/>
      <c r="T18350" s="118"/>
      <c r="U18350" s="118"/>
      <c r="V18350" s="118"/>
      <c r="W18350" s="118"/>
      <c r="X18350" s="118"/>
      <c r="Y18350" s="118"/>
      <c r="Z18350" s="118"/>
      <c r="AA18350" s="118"/>
      <c r="AB18350" s="118"/>
    </row>
    <row r="18351" spans="1:28">
      <c r="A18351" s="113"/>
      <c r="B18351" s="113"/>
      <c r="C18351" s="114"/>
      <c r="D18351" s="115"/>
      <c r="E18351" s="115"/>
      <c r="F18351" s="116"/>
      <c r="G18351" s="116"/>
      <c r="H18351" s="116"/>
      <c r="I18351" s="116"/>
      <c r="J18351" s="117"/>
      <c r="K18351" s="117"/>
      <c r="L18351" s="114"/>
      <c r="M18351" s="114"/>
      <c r="N18351" s="114"/>
      <c r="O18351" s="114"/>
      <c r="P18351" s="118"/>
      <c r="Q18351" s="118"/>
      <c r="R18351" s="118"/>
      <c r="S18351" s="118"/>
      <c r="T18351" s="118"/>
      <c r="U18351" s="118"/>
      <c r="V18351" s="118"/>
      <c r="W18351" s="118"/>
      <c r="X18351" s="118"/>
      <c r="Y18351" s="118"/>
      <c r="Z18351" s="118"/>
      <c r="AA18351" s="118"/>
      <c r="AB18351" s="118"/>
    </row>
    <row r="18352" spans="1:28">
      <c r="A18352" s="113"/>
      <c r="B18352" s="113"/>
      <c r="C18352" s="114"/>
      <c r="D18352" s="115"/>
      <c r="E18352" s="115"/>
      <c r="F18352" s="116"/>
      <c r="G18352" s="116"/>
      <c r="H18352" s="116"/>
      <c r="I18352" s="116"/>
      <c r="J18352" s="117"/>
      <c r="K18352" s="117"/>
      <c r="L18352" s="114"/>
      <c r="M18352" s="114"/>
      <c r="N18352" s="114"/>
      <c r="O18352" s="114"/>
      <c r="P18352" s="118"/>
      <c r="Q18352" s="118"/>
      <c r="R18352" s="118"/>
      <c r="S18352" s="118"/>
      <c r="T18352" s="118"/>
      <c r="U18352" s="118"/>
      <c r="V18352" s="118"/>
      <c r="W18352" s="118"/>
      <c r="X18352" s="118"/>
      <c r="Y18352" s="118"/>
      <c r="Z18352" s="118"/>
      <c r="AA18352" s="118"/>
      <c r="AB18352" s="118"/>
    </row>
    <row r="18353" spans="1:28">
      <c r="A18353" s="113"/>
      <c r="B18353" s="113"/>
      <c r="C18353" s="114"/>
      <c r="D18353" s="115"/>
      <c r="E18353" s="115"/>
      <c r="F18353" s="116"/>
      <c r="G18353" s="116"/>
      <c r="H18353" s="116"/>
      <c r="I18353" s="116"/>
      <c r="J18353" s="117"/>
      <c r="K18353" s="117"/>
      <c r="L18353" s="114"/>
      <c r="M18353" s="114"/>
      <c r="N18353" s="114"/>
      <c r="O18353" s="114"/>
      <c r="P18353" s="118"/>
      <c r="Q18353" s="118"/>
      <c r="R18353" s="118"/>
      <c r="S18353" s="118"/>
      <c r="T18353" s="118"/>
      <c r="U18353" s="118"/>
      <c r="V18353" s="118"/>
      <c r="W18353" s="118"/>
      <c r="X18353" s="118"/>
      <c r="Y18353" s="118"/>
      <c r="Z18353" s="118"/>
      <c r="AA18353" s="118"/>
      <c r="AB18353" s="118"/>
    </row>
    <row r="18354" spans="1:28">
      <c r="A18354" s="113"/>
      <c r="B18354" s="113"/>
      <c r="C18354" s="114"/>
      <c r="D18354" s="115"/>
      <c r="E18354" s="115"/>
      <c r="F18354" s="116"/>
      <c r="G18354" s="116"/>
      <c r="H18354" s="116"/>
      <c r="I18354" s="116"/>
      <c r="J18354" s="117"/>
      <c r="K18354" s="117"/>
      <c r="L18354" s="114"/>
      <c r="M18354" s="114"/>
      <c r="N18354" s="114"/>
      <c r="O18354" s="114"/>
      <c r="P18354" s="118"/>
      <c r="Q18354" s="118"/>
      <c r="R18354" s="118"/>
      <c r="S18354" s="118"/>
      <c r="T18354" s="118"/>
      <c r="U18354" s="118"/>
      <c r="V18354" s="118"/>
      <c r="W18354" s="118"/>
      <c r="X18354" s="118"/>
      <c r="Y18354" s="118"/>
      <c r="Z18354" s="118"/>
      <c r="AA18354" s="118"/>
      <c r="AB18354" s="118"/>
    </row>
    <row r="18355" spans="1:28">
      <c r="A18355" s="113"/>
      <c r="B18355" s="113"/>
      <c r="C18355" s="114"/>
      <c r="D18355" s="115"/>
      <c r="E18355" s="115"/>
      <c r="F18355" s="116"/>
      <c r="G18355" s="116"/>
      <c r="H18355" s="116"/>
      <c r="I18355" s="116"/>
      <c r="J18355" s="117"/>
      <c r="K18355" s="117"/>
      <c r="L18355" s="114"/>
      <c r="M18355" s="114"/>
      <c r="N18355" s="114"/>
      <c r="O18355" s="114"/>
      <c r="P18355" s="118"/>
      <c r="Q18355" s="118"/>
      <c r="R18355" s="118"/>
      <c r="S18355" s="118"/>
      <c r="T18355" s="118"/>
      <c r="U18355" s="118"/>
      <c r="V18355" s="118"/>
      <c r="W18355" s="118"/>
      <c r="X18355" s="118"/>
      <c r="Y18355" s="118"/>
      <c r="Z18355" s="118"/>
      <c r="AA18355" s="118"/>
      <c r="AB18355" s="118"/>
    </row>
    <row r="18356" spans="1:28">
      <c r="A18356" s="113"/>
      <c r="B18356" s="113"/>
      <c r="C18356" s="114"/>
      <c r="D18356" s="115"/>
      <c r="E18356" s="115"/>
      <c r="F18356" s="116"/>
      <c r="G18356" s="116"/>
      <c r="H18356" s="116"/>
      <c r="I18356" s="116"/>
      <c r="J18356" s="117"/>
      <c r="K18356" s="117"/>
      <c r="L18356" s="114"/>
      <c r="M18356" s="114"/>
      <c r="N18356" s="114"/>
      <c r="O18356" s="114"/>
      <c r="P18356" s="118"/>
      <c r="Q18356" s="118"/>
      <c r="R18356" s="118"/>
      <c r="S18356" s="118"/>
      <c r="T18356" s="118"/>
      <c r="U18356" s="118"/>
      <c r="V18356" s="118"/>
      <c r="W18356" s="118"/>
      <c r="X18356" s="118"/>
      <c r="Y18356" s="118"/>
      <c r="Z18356" s="118"/>
      <c r="AA18356" s="118"/>
      <c r="AB18356" s="118"/>
    </row>
    <row r="18357" spans="1:28">
      <c r="A18357" s="113"/>
      <c r="B18357" s="113"/>
      <c r="C18357" s="114"/>
      <c r="D18357" s="115"/>
      <c r="E18357" s="115"/>
      <c r="F18357" s="116"/>
      <c r="G18357" s="116"/>
      <c r="H18357" s="116"/>
      <c r="I18357" s="116"/>
      <c r="J18357" s="117"/>
      <c r="K18357" s="117"/>
      <c r="L18357" s="114"/>
      <c r="M18357" s="114"/>
      <c r="N18357" s="114"/>
      <c r="O18357" s="114"/>
      <c r="P18357" s="118"/>
      <c r="Q18357" s="118"/>
      <c r="R18357" s="118"/>
      <c r="S18357" s="118"/>
      <c r="T18357" s="118"/>
      <c r="U18357" s="118"/>
      <c r="V18357" s="118"/>
      <c r="W18357" s="118"/>
      <c r="X18357" s="118"/>
      <c r="Y18357" s="118"/>
      <c r="Z18357" s="118"/>
      <c r="AA18357" s="118"/>
      <c r="AB18357" s="118"/>
    </row>
    <row r="18358" spans="1:28">
      <c r="A18358" s="113"/>
      <c r="B18358" s="113"/>
      <c r="C18358" s="114"/>
      <c r="D18358" s="115"/>
      <c r="E18358" s="115"/>
      <c r="F18358" s="116"/>
      <c r="G18358" s="116"/>
      <c r="H18358" s="116"/>
      <c r="I18358" s="116"/>
      <c r="J18358" s="117"/>
      <c r="K18358" s="117"/>
      <c r="L18358" s="114"/>
      <c r="M18358" s="114"/>
      <c r="N18358" s="114"/>
      <c r="O18358" s="114"/>
      <c r="P18358" s="118"/>
      <c r="Q18358" s="118"/>
      <c r="R18358" s="118"/>
      <c r="S18358" s="118"/>
      <c r="T18358" s="118"/>
      <c r="U18358" s="118"/>
      <c r="V18358" s="118"/>
      <c r="W18358" s="118"/>
      <c r="X18358" s="118"/>
      <c r="Y18358" s="118"/>
      <c r="Z18358" s="118"/>
      <c r="AA18358" s="118"/>
      <c r="AB18358" s="118"/>
    </row>
    <row r="18359" spans="1:28">
      <c r="A18359" s="113"/>
      <c r="B18359" s="113"/>
      <c r="C18359" s="114"/>
      <c r="D18359" s="115"/>
      <c r="E18359" s="115"/>
      <c r="F18359" s="116"/>
      <c r="G18359" s="116"/>
      <c r="H18359" s="116"/>
      <c r="I18359" s="116"/>
      <c r="J18359" s="117"/>
      <c r="K18359" s="117"/>
      <c r="L18359" s="114"/>
      <c r="M18359" s="114"/>
      <c r="N18359" s="114"/>
      <c r="O18359" s="114"/>
      <c r="P18359" s="118"/>
      <c r="Q18359" s="118"/>
      <c r="R18359" s="118"/>
      <c r="S18359" s="118"/>
      <c r="T18359" s="118"/>
      <c r="U18359" s="118"/>
      <c r="V18359" s="118"/>
      <c r="W18359" s="118"/>
      <c r="X18359" s="118"/>
      <c r="Y18359" s="118"/>
      <c r="Z18359" s="118"/>
      <c r="AA18359" s="118"/>
      <c r="AB18359" s="118"/>
    </row>
    <row r="18360" spans="1:28">
      <c r="A18360" s="113"/>
      <c r="B18360" s="113"/>
      <c r="C18360" s="114"/>
      <c r="D18360" s="115"/>
      <c r="E18360" s="115"/>
      <c r="F18360" s="116"/>
      <c r="G18360" s="116"/>
      <c r="H18360" s="116"/>
      <c r="I18360" s="116"/>
      <c r="J18360" s="117"/>
      <c r="K18360" s="117"/>
      <c r="L18360" s="114"/>
      <c r="M18360" s="114"/>
      <c r="N18360" s="114"/>
      <c r="O18360" s="114"/>
      <c r="P18360" s="118"/>
      <c r="Q18360" s="118"/>
      <c r="R18360" s="118"/>
      <c r="S18360" s="118"/>
      <c r="T18360" s="118"/>
      <c r="U18360" s="118"/>
      <c r="V18360" s="118"/>
      <c r="W18360" s="118"/>
      <c r="X18360" s="118"/>
      <c r="Y18360" s="118"/>
      <c r="Z18360" s="118"/>
      <c r="AA18360" s="118"/>
      <c r="AB18360" s="118"/>
    </row>
    <row r="18361" spans="1:28">
      <c r="A18361" s="113"/>
      <c r="B18361" s="113"/>
      <c r="C18361" s="114"/>
      <c r="D18361" s="115"/>
      <c r="E18361" s="115"/>
      <c r="F18361" s="116"/>
      <c r="G18361" s="116"/>
      <c r="H18361" s="116"/>
      <c r="I18361" s="116"/>
      <c r="J18361" s="117"/>
      <c r="K18361" s="117"/>
      <c r="L18361" s="114"/>
      <c r="M18361" s="114"/>
      <c r="N18361" s="114"/>
      <c r="O18361" s="114"/>
      <c r="P18361" s="118"/>
      <c r="Q18361" s="118"/>
      <c r="R18361" s="118"/>
      <c r="S18361" s="118"/>
      <c r="T18361" s="118"/>
      <c r="U18361" s="118"/>
      <c r="V18361" s="118"/>
      <c r="W18361" s="118"/>
      <c r="X18361" s="118"/>
      <c r="Y18361" s="118"/>
      <c r="Z18361" s="118"/>
      <c r="AA18361" s="118"/>
      <c r="AB18361" s="118"/>
    </row>
    <row r="18362" spans="1:28">
      <c r="A18362" s="113"/>
      <c r="B18362" s="113"/>
      <c r="C18362" s="114"/>
      <c r="D18362" s="115"/>
      <c r="E18362" s="115"/>
      <c r="F18362" s="116"/>
      <c r="G18362" s="116"/>
      <c r="H18362" s="116"/>
      <c r="I18362" s="116"/>
      <c r="J18362" s="117"/>
      <c r="K18362" s="117"/>
      <c r="L18362" s="114"/>
      <c r="M18362" s="114"/>
      <c r="N18362" s="114"/>
      <c r="O18362" s="114"/>
      <c r="P18362" s="118"/>
      <c r="Q18362" s="118"/>
      <c r="R18362" s="118"/>
      <c r="S18362" s="118"/>
      <c r="T18362" s="118"/>
      <c r="U18362" s="118"/>
      <c r="V18362" s="118"/>
      <c r="W18362" s="118"/>
      <c r="X18362" s="118"/>
      <c r="Y18362" s="118"/>
      <c r="Z18362" s="118"/>
      <c r="AA18362" s="118"/>
      <c r="AB18362" s="118"/>
    </row>
    <row r="18363" spans="1:28">
      <c r="A18363" s="113"/>
      <c r="B18363" s="113"/>
      <c r="C18363" s="114"/>
      <c r="D18363" s="115"/>
      <c r="E18363" s="115"/>
      <c r="F18363" s="116"/>
      <c r="G18363" s="116"/>
      <c r="H18363" s="116"/>
      <c r="I18363" s="116"/>
      <c r="J18363" s="117"/>
      <c r="K18363" s="117"/>
      <c r="L18363" s="114"/>
      <c r="M18363" s="114"/>
      <c r="N18363" s="114"/>
      <c r="O18363" s="114"/>
      <c r="P18363" s="118"/>
      <c r="Q18363" s="118"/>
      <c r="R18363" s="118"/>
      <c r="S18363" s="118"/>
      <c r="T18363" s="118"/>
      <c r="U18363" s="118"/>
      <c r="V18363" s="118"/>
      <c r="W18363" s="118"/>
      <c r="X18363" s="118"/>
      <c r="Y18363" s="118"/>
      <c r="Z18363" s="118"/>
      <c r="AA18363" s="118"/>
      <c r="AB18363" s="118"/>
    </row>
    <row r="18364" spans="1:28">
      <c r="A18364" s="113"/>
      <c r="B18364" s="113"/>
      <c r="C18364" s="114"/>
      <c r="D18364" s="115"/>
      <c r="E18364" s="115"/>
      <c r="F18364" s="116"/>
      <c r="G18364" s="116"/>
      <c r="H18364" s="116"/>
      <c r="I18364" s="116"/>
      <c r="J18364" s="117"/>
      <c r="K18364" s="117"/>
      <c r="L18364" s="114"/>
      <c r="M18364" s="114"/>
      <c r="N18364" s="114"/>
      <c r="O18364" s="114"/>
      <c r="P18364" s="118"/>
      <c r="Q18364" s="118"/>
      <c r="R18364" s="118"/>
      <c r="S18364" s="118"/>
      <c r="T18364" s="118"/>
      <c r="U18364" s="118"/>
      <c r="V18364" s="118"/>
      <c r="W18364" s="118"/>
      <c r="X18364" s="118"/>
      <c r="Y18364" s="118"/>
      <c r="Z18364" s="118"/>
      <c r="AA18364" s="118"/>
      <c r="AB18364" s="118"/>
    </row>
    <row r="18365" spans="1:28">
      <c r="A18365" s="113"/>
      <c r="B18365" s="113"/>
      <c r="C18365" s="114"/>
      <c r="D18365" s="115"/>
      <c r="E18365" s="115"/>
      <c r="F18365" s="116"/>
      <c r="G18365" s="116"/>
      <c r="H18365" s="116"/>
      <c r="I18365" s="116"/>
      <c r="J18365" s="117"/>
      <c r="K18365" s="117"/>
      <c r="L18365" s="114"/>
      <c r="M18365" s="114"/>
      <c r="N18365" s="114"/>
      <c r="O18365" s="114"/>
      <c r="P18365" s="118"/>
      <c r="Q18365" s="118"/>
      <c r="R18365" s="118"/>
      <c r="S18365" s="118"/>
      <c r="T18365" s="118"/>
      <c r="U18365" s="118"/>
      <c r="V18365" s="118"/>
      <c r="W18365" s="118"/>
      <c r="X18365" s="118"/>
      <c r="Y18365" s="118"/>
      <c r="Z18365" s="118"/>
      <c r="AA18365" s="118"/>
      <c r="AB18365" s="118"/>
    </row>
    <row r="18366" spans="1:28">
      <c r="A18366" s="113"/>
      <c r="B18366" s="113"/>
      <c r="C18366" s="114"/>
      <c r="D18366" s="115"/>
      <c r="E18366" s="115"/>
      <c r="F18366" s="116"/>
      <c r="G18366" s="116"/>
      <c r="H18366" s="116"/>
      <c r="I18366" s="116"/>
      <c r="J18366" s="117"/>
      <c r="K18366" s="117"/>
      <c r="L18366" s="114"/>
      <c r="M18366" s="114"/>
      <c r="N18366" s="114"/>
      <c r="O18366" s="114"/>
      <c r="P18366" s="118"/>
      <c r="Q18366" s="118"/>
      <c r="R18366" s="118"/>
      <c r="S18366" s="118"/>
      <c r="T18366" s="118"/>
      <c r="U18366" s="118"/>
      <c r="V18366" s="118"/>
      <c r="W18366" s="118"/>
      <c r="X18366" s="118"/>
      <c r="Y18366" s="118"/>
      <c r="Z18366" s="118"/>
      <c r="AA18366" s="118"/>
      <c r="AB18366" s="118"/>
    </row>
    <row r="18367" spans="1:28">
      <c r="A18367" s="113"/>
      <c r="B18367" s="113"/>
      <c r="C18367" s="114"/>
      <c r="D18367" s="115"/>
      <c r="E18367" s="115"/>
      <c r="F18367" s="116"/>
      <c r="G18367" s="116"/>
      <c r="H18367" s="116"/>
      <c r="I18367" s="116"/>
      <c r="J18367" s="117"/>
      <c r="K18367" s="117"/>
      <c r="L18367" s="114"/>
      <c r="M18367" s="114"/>
      <c r="N18367" s="114"/>
      <c r="O18367" s="114"/>
      <c r="P18367" s="118"/>
      <c r="Q18367" s="118"/>
      <c r="R18367" s="118"/>
      <c r="S18367" s="118"/>
      <c r="T18367" s="118"/>
      <c r="U18367" s="118"/>
      <c r="V18367" s="118"/>
      <c r="W18367" s="118"/>
      <c r="X18367" s="118"/>
      <c r="Y18367" s="118"/>
      <c r="Z18367" s="118"/>
      <c r="AA18367" s="118"/>
      <c r="AB18367" s="118"/>
    </row>
    <row r="18368" spans="1:28">
      <c r="A18368" s="113"/>
      <c r="B18368" s="113"/>
      <c r="C18368" s="114"/>
      <c r="D18368" s="115"/>
      <c r="E18368" s="115"/>
      <c r="F18368" s="116"/>
      <c r="G18368" s="116"/>
      <c r="H18368" s="116"/>
      <c r="I18368" s="116"/>
      <c r="J18368" s="117"/>
      <c r="K18368" s="117"/>
      <c r="L18368" s="114"/>
      <c r="M18368" s="114"/>
      <c r="N18368" s="114"/>
      <c r="O18368" s="114"/>
      <c r="P18368" s="118"/>
      <c r="Q18368" s="118"/>
      <c r="R18368" s="118"/>
      <c r="S18368" s="118"/>
      <c r="T18368" s="118"/>
      <c r="U18368" s="118"/>
      <c r="V18368" s="118"/>
      <c r="W18368" s="118"/>
      <c r="X18368" s="118"/>
      <c r="Y18368" s="118"/>
      <c r="Z18368" s="118"/>
      <c r="AA18368" s="118"/>
      <c r="AB18368" s="118"/>
    </row>
    <row r="18369" spans="1:28">
      <c r="A18369" s="113"/>
      <c r="B18369" s="113"/>
      <c r="C18369" s="114"/>
      <c r="D18369" s="115"/>
      <c r="E18369" s="115"/>
      <c r="F18369" s="116"/>
      <c r="G18369" s="116"/>
      <c r="H18369" s="116"/>
      <c r="I18369" s="116"/>
      <c r="J18369" s="117"/>
      <c r="K18369" s="117"/>
      <c r="L18369" s="114"/>
      <c r="M18369" s="114"/>
      <c r="N18369" s="114"/>
      <c r="O18369" s="114"/>
      <c r="P18369" s="118"/>
      <c r="Q18369" s="118"/>
      <c r="R18369" s="118"/>
      <c r="S18369" s="118"/>
      <c r="T18369" s="118"/>
      <c r="U18369" s="118"/>
      <c r="V18369" s="118"/>
      <c r="W18369" s="118"/>
      <c r="X18369" s="118"/>
      <c r="Y18369" s="118"/>
      <c r="Z18369" s="118"/>
      <c r="AA18369" s="118"/>
      <c r="AB18369" s="118"/>
    </row>
    <row r="18370" spans="1:28">
      <c r="A18370" s="113"/>
      <c r="B18370" s="113"/>
      <c r="C18370" s="114"/>
      <c r="D18370" s="115"/>
      <c r="E18370" s="115"/>
      <c r="F18370" s="116"/>
      <c r="G18370" s="116"/>
      <c r="H18370" s="116"/>
      <c r="I18370" s="116"/>
      <c r="J18370" s="117"/>
      <c r="K18370" s="117"/>
      <c r="L18370" s="114"/>
      <c r="M18370" s="114"/>
      <c r="N18370" s="114"/>
      <c r="O18370" s="114"/>
      <c r="P18370" s="118"/>
      <c r="Q18370" s="118"/>
      <c r="R18370" s="118"/>
      <c r="S18370" s="118"/>
      <c r="T18370" s="118"/>
      <c r="U18370" s="118"/>
      <c r="V18370" s="118"/>
      <c r="W18370" s="118"/>
      <c r="X18370" s="118"/>
      <c r="Y18370" s="118"/>
      <c r="Z18370" s="118"/>
      <c r="AA18370" s="118"/>
      <c r="AB18370" s="118"/>
    </row>
    <row r="18371" spans="1:28">
      <c r="A18371" s="113"/>
      <c r="B18371" s="113"/>
      <c r="C18371" s="114"/>
      <c r="D18371" s="115"/>
      <c r="E18371" s="115"/>
      <c r="F18371" s="116"/>
      <c r="G18371" s="116"/>
      <c r="H18371" s="116"/>
      <c r="I18371" s="116"/>
      <c r="J18371" s="117"/>
      <c r="K18371" s="117"/>
      <c r="L18371" s="114"/>
      <c r="M18371" s="114"/>
      <c r="N18371" s="114"/>
      <c r="O18371" s="114"/>
      <c r="P18371" s="118"/>
      <c r="Q18371" s="118"/>
      <c r="R18371" s="118"/>
      <c r="S18371" s="118"/>
      <c r="T18371" s="118"/>
      <c r="U18371" s="118"/>
      <c r="V18371" s="118"/>
      <c r="W18371" s="118"/>
      <c r="X18371" s="118"/>
      <c r="Y18371" s="118"/>
      <c r="Z18371" s="118"/>
      <c r="AA18371" s="118"/>
      <c r="AB18371" s="118"/>
    </row>
    <row r="18372" spans="1:28">
      <c r="A18372" s="113"/>
      <c r="B18372" s="113"/>
      <c r="C18372" s="114"/>
      <c r="D18372" s="115"/>
      <c r="E18372" s="115"/>
      <c r="F18372" s="116"/>
      <c r="G18372" s="116"/>
      <c r="H18372" s="116"/>
      <c r="I18372" s="116"/>
      <c r="J18372" s="117"/>
      <c r="K18372" s="117"/>
      <c r="L18372" s="114"/>
      <c r="M18372" s="114"/>
      <c r="N18372" s="114"/>
      <c r="O18372" s="114"/>
      <c r="P18372" s="118"/>
      <c r="Q18372" s="118"/>
      <c r="R18372" s="118"/>
      <c r="S18372" s="118"/>
      <c r="T18372" s="118"/>
      <c r="U18372" s="118"/>
      <c r="V18372" s="118"/>
      <c r="W18372" s="118"/>
      <c r="X18372" s="118"/>
      <c r="Y18372" s="118"/>
      <c r="Z18372" s="118"/>
      <c r="AA18372" s="118"/>
      <c r="AB18372" s="118"/>
    </row>
    <row r="18373" spans="1:28">
      <c r="A18373" s="113"/>
      <c r="B18373" s="113"/>
      <c r="C18373" s="114"/>
      <c r="D18373" s="115"/>
      <c r="E18373" s="115"/>
      <c r="F18373" s="116"/>
      <c r="G18373" s="116"/>
      <c r="H18373" s="116"/>
      <c r="I18373" s="116"/>
      <c r="J18373" s="117"/>
      <c r="K18373" s="117"/>
      <c r="L18373" s="114"/>
      <c r="M18373" s="114"/>
      <c r="N18373" s="114"/>
      <c r="O18373" s="114"/>
      <c r="P18373" s="118"/>
      <c r="Q18373" s="118"/>
      <c r="R18373" s="118"/>
      <c r="S18373" s="118"/>
      <c r="T18373" s="118"/>
      <c r="U18373" s="118"/>
      <c r="V18373" s="118"/>
      <c r="W18373" s="118"/>
      <c r="X18373" s="118"/>
      <c r="Y18373" s="118"/>
      <c r="Z18373" s="118"/>
      <c r="AA18373" s="118"/>
      <c r="AB18373" s="118"/>
    </row>
    <row r="18374" spans="1:28">
      <c r="A18374" s="113"/>
      <c r="B18374" s="113"/>
      <c r="C18374" s="114"/>
      <c r="D18374" s="115"/>
      <c r="E18374" s="115"/>
      <c r="F18374" s="116"/>
      <c r="G18374" s="116"/>
      <c r="H18374" s="116"/>
      <c r="I18374" s="116"/>
      <c r="J18374" s="117"/>
      <c r="K18374" s="117"/>
      <c r="L18374" s="114"/>
      <c r="M18374" s="114"/>
      <c r="N18374" s="114"/>
      <c r="O18374" s="114"/>
      <c r="P18374" s="118"/>
      <c r="Q18374" s="118"/>
      <c r="R18374" s="118"/>
      <c r="S18374" s="118"/>
      <c r="T18374" s="118"/>
      <c r="U18374" s="118"/>
      <c r="V18374" s="118"/>
      <c r="W18374" s="118"/>
      <c r="X18374" s="118"/>
      <c r="Y18374" s="118"/>
      <c r="Z18374" s="118"/>
      <c r="AA18374" s="118"/>
      <c r="AB18374" s="118"/>
    </row>
    <row r="18375" spans="1:28">
      <c r="A18375" s="113"/>
      <c r="B18375" s="113"/>
      <c r="C18375" s="114"/>
      <c r="D18375" s="115"/>
      <c r="E18375" s="115"/>
      <c r="F18375" s="116"/>
      <c r="G18375" s="116"/>
      <c r="H18375" s="116"/>
      <c r="I18375" s="116"/>
      <c r="J18375" s="117"/>
      <c r="K18375" s="117"/>
      <c r="L18375" s="114"/>
      <c r="M18375" s="114"/>
      <c r="N18375" s="114"/>
      <c r="O18375" s="114"/>
      <c r="P18375" s="118"/>
      <c r="Q18375" s="118"/>
      <c r="R18375" s="118"/>
      <c r="S18375" s="118"/>
      <c r="T18375" s="118"/>
      <c r="U18375" s="118"/>
      <c r="V18375" s="118"/>
      <c r="W18375" s="118"/>
      <c r="X18375" s="118"/>
      <c r="Y18375" s="118"/>
      <c r="Z18375" s="118"/>
      <c r="AA18375" s="118"/>
      <c r="AB18375" s="118"/>
    </row>
    <row r="18376" spans="1:28">
      <c r="A18376" s="113"/>
      <c r="B18376" s="113"/>
      <c r="C18376" s="114"/>
      <c r="D18376" s="115"/>
      <c r="E18376" s="115"/>
      <c r="F18376" s="116"/>
      <c r="G18376" s="116"/>
      <c r="H18376" s="116"/>
      <c r="I18376" s="116"/>
      <c r="J18376" s="117"/>
      <c r="K18376" s="117"/>
      <c r="L18376" s="114"/>
      <c r="M18376" s="114"/>
      <c r="N18376" s="114"/>
      <c r="O18376" s="114"/>
      <c r="P18376" s="118"/>
      <c r="Q18376" s="118"/>
      <c r="R18376" s="118"/>
      <c r="S18376" s="118"/>
      <c r="T18376" s="118"/>
      <c r="U18376" s="118"/>
      <c r="V18376" s="118"/>
      <c r="W18376" s="118"/>
      <c r="X18376" s="118"/>
      <c r="Y18376" s="118"/>
      <c r="Z18376" s="118"/>
      <c r="AA18376" s="118"/>
      <c r="AB18376" s="118"/>
    </row>
    <row r="18377" spans="1:28">
      <c r="A18377" s="113"/>
      <c r="B18377" s="113"/>
      <c r="C18377" s="114"/>
      <c r="D18377" s="115"/>
      <c r="E18377" s="115"/>
      <c r="F18377" s="116"/>
      <c r="G18377" s="116"/>
      <c r="H18377" s="116"/>
      <c r="I18377" s="116"/>
      <c r="J18377" s="117"/>
      <c r="K18377" s="117"/>
      <c r="L18377" s="114"/>
      <c r="M18377" s="114"/>
      <c r="N18377" s="114"/>
      <c r="O18377" s="114"/>
      <c r="P18377" s="118"/>
      <c r="Q18377" s="118"/>
      <c r="R18377" s="118"/>
      <c r="S18377" s="118"/>
      <c r="T18377" s="118"/>
      <c r="U18377" s="118"/>
      <c r="V18377" s="118"/>
      <c r="W18377" s="118"/>
      <c r="X18377" s="118"/>
      <c r="Y18377" s="118"/>
      <c r="Z18377" s="118"/>
      <c r="AA18377" s="118"/>
      <c r="AB18377" s="118"/>
    </row>
    <row r="18378" spans="1:28">
      <c r="A18378" s="113"/>
      <c r="B18378" s="113"/>
      <c r="C18378" s="114"/>
      <c r="D18378" s="115"/>
      <c r="E18378" s="115"/>
      <c r="F18378" s="116"/>
      <c r="G18378" s="116"/>
      <c r="H18378" s="116"/>
      <c r="I18378" s="116"/>
      <c r="J18378" s="117"/>
      <c r="K18378" s="117"/>
      <c r="L18378" s="114"/>
      <c r="M18378" s="114"/>
      <c r="N18378" s="114"/>
      <c r="O18378" s="114"/>
      <c r="P18378" s="118"/>
      <c r="Q18378" s="118"/>
      <c r="R18378" s="118"/>
      <c r="S18378" s="118"/>
      <c r="T18378" s="118"/>
      <c r="U18378" s="118"/>
      <c r="V18378" s="118"/>
      <c r="W18378" s="118"/>
      <c r="X18378" s="118"/>
      <c r="Y18378" s="118"/>
      <c r="Z18378" s="118"/>
      <c r="AA18378" s="118"/>
      <c r="AB18378" s="118"/>
    </row>
    <row r="18379" spans="1:28">
      <c r="A18379" s="113"/>
      <c r="B18379" s="113"/>
      <c r="C18379" s="114"/>
      <c r="D18379" s="115"/>
      <c r="E18379" s="115"/>
      <c r="F18379" s="116"/>
      <c r="G18379" s="116"/>
      <c r="H18379" s="116"/>
      <c r="I18379" s="116"/>
      <c r="J18379" s="117"/>
      <c r="K18379" s="117"/>
      <c r="L18379" s="114"/>
      <c r="M18379" s="114"/>
      <c r="N18379" s="114"/>
      <c r="O18379" s="114"/>
      <c r="P18379" s="118"/>
      <c r="Q18379" s="118"/>
      <c r="R18379" s="118"/>
      <c r="S18379" s="118"/>
      <c r="T18379" s="118"/>
      <c r="U18379" s="118"/>
      <c r="V18379" s="118"/>
      <c r="W18379" s="118"/>
      <c r="X18379" s="118"/>
      <c r="Y18379" s="118"/>
      <c r="Z18379" s="118"/>
      <c r="AA18379" s="118"/>
      <c r="AB18379" s="118"/>
    </row>
    <row r="18380" spans="1:28">
      <c r="A18380" s="113"/>
      <c r="B18380" s="113"/>
      <c r="C18380" s="114"/>
      <c r="D18380" s="115"/>
      <c r="E18380" s="115"/>
      <c r="F18380" s="116"/>
      <c r="G18380" s="116"/>
      <c r="H18380" s="116"/>
      <c r="I18380" s="116"/>
      <c r="J18380" s="117"/>
      <c r="K18380" s="117"/>
      <c r="L18380" s="114"/>
      <c r="M18380" s="114"/>
      <c r="N18380" s="114"/>
      <c r="O18380" s="114"/>
      <c r="P18380" s="118"/>
      <c r="Q18380" s="118"/>
      <c r="R18380" s="118"/>
      <c r="S18380" s="118"/>
      <c r="T18380" s="118"/>
      <c r="U18380" s="118"/>
      <c r="V18380" s="118"/>
      <c r="W18380" s="118"/>
      <c r="X18380" s="118"/>
      <c r="Y18380" s="118"/>
      <c r="Z18380" s="118"/>
      <c r="AA18380" s="118"/>
      <c r="AB18380" s="118"/>
    </row>
    <row r="18381" spans="1:28">
      <c r="A18381" s="113"/>
      <c r="B18381" s="113"/>
      <c r="C18381" s="114"/>
      <c r="D18381" s="115"/>
      <c r="E18381" s="115"/>
      <c r="F18381" s="116"/>
      <c r="G18381" s="116"/>
      <c r="H18381" s="116"/>
      <c r="I18381" s="116"/>
      <c r="J18381" s="117"/>
      <c r="K18381" s="117"/>
      <c r="L18381" s="114"/>
      <c r="M18381" s="114"/>
      <c r="N18381" s="114"/>
      <c r="O18381" s="114"/>
      <c r="P18381" s="118"/>
      <c r="Q18381" s="118"/>
      <c r="R18381" s="118"/>
      <c r="S18381" s="118"/>
      <c r="T18381" s="118"/>
      <c r="U18381" s="118"/>
      <c r="V18381" s="118"/>
      <c r="W18381" s="118"/>
      <c r="X18381" s="118"/>
      <c r="Y18381" s="118"/>
      <c r="Z18381" s="118"/>
      <c r="AA18381" s="118"/>
      <c r="AB18381" s="118"/>
    </row>
    <row r="18382" spans="1:28">
      <c r="A18382" s="113"/>
      <c r="B18382" s="113"/>
      <c r="C18382" s="114"/>
      <c r="D18382" s="115"/>
      <c r="E18382" s="115"/>
      <c r="F18382" s="116"/>
      <c r="G18382" s="116"/>
      <c r="H18382" s="116"/>
      <c r="I18382" s="116"/>
      <c r="J18382" s="117"/>
      <c r="K18382" s="117"/>
      <c r="L18382" s="114"/>
      <c r="M18382" s="114"/>
      <c r="N18382" s="114"/>
      <c r="O18382" s="114"/>
      <c r="P18382" s="118"/>
      <c r="Q18382" s="118"/>
      <c r="R18382" s="118"/>
      <c r="S18382" s="118"/>
      <c r="T18382" s="118"/>
      <c r="U18382" s="118"/>
      <c r="V18382" s="118"/>
      <c r="W18382" s="118"/>
      <c r="X18382" s="118"/>
      <c r="Y18382" s="118"/>
      <c r="Z18382" s="118"/>
      <c r="AA18382" s="118"/>
      <c r="AB18382" s="118"/>
    </row>
    <row r="18383" spans="1:28">
      <c r="A18383" s="113"/>
      <c r="B18383" s="113"/>
      <c r="C18383" s="114"/>
      <c r="D18383" s="115"/>
      <c r="E18383" s="115"/>
      <c r="F18383" s="116"/>
      <c r="G18383" s="116"/>
      <c r="H18383" s="116"/>
      <c r="I18383" s="116"/>
      <c r="J18383" s="117"/>
      <c r="K18383" s="117"/>
      <c r="L18383" s="114"/>
      <c r="M18383" s="114"/>
      <c r="N18383" s="114"/>
      <c r="O18383" s="114"/>
      <c r="P18383" s="118"/>
      <c r="Q18383" s="118"/>
      <c r="R18383" s="118"/>
      <c r="S18383" s="118"/>
      <c r="T18383" s="118"/>
      <c r="U18383" s="118"/>
      <c r="V18383" s="118"/>
      <c r="W18383" s="118"/>
      <c r="X18383" s="118"/>
      <c r="Y18383" s="118"/>
      <c r="Z18383" s="118"/>
      <c r="AA18383" s="118"/>
      <c r="AB18383" s="118"/>
    </row>
    <row r="18384" spans="1:28">
      <c r="A18384" s="113"/>
      <c r="B18384" s="113"/>
      <c r="C18384" s="114"/>
      <c r="D18384" s="115"/>
      <c r="E18384" s="115"/>
      <c r="F18384" s="116"/>
      <c r="G18384" s="116"/>
      <c r="H18384" s="116"/>
      <c r="I18384" s="116"/>
      <c r="J18384" s="117"/>
      <c r="K18384" s="117"/>
      <c r="L18384" s="114"/>
      <c r="M18384" s="114"/>
      <c r="N18384" s="114"/>
      <c r="O18384" s="114"/>
      <c r="P18384" s="118"/>
      <c r="Q18384" s="118"/>
      <c r="R18384" s="118"/>
      <c r="S18384" s="118"/>
      <c r="T18384" s="118"/>
      <c r="U18384" s="118"/>
      <c r="V18384" s="118"/>
      <c r="W18384" s="118"/>
      <c r="X18384" s="118"/>
      <c r="Y18384" s="118"/>
      <c r="Z18384" s="118"/>
      <c r="AA18384" s="118"/>
      <c r="AB18384" s="118"/>
    </row>
    <row r="18385" spans="1:28">
      <c r="A18385" s="113"/>
      <c r="B18385" s="113"/>
      <c r="C18385" s="114"/>
      <c r="D18385" s="115"/>
      <c r="E18385" s="115"/>
      <c r="F18385" s="116"/>
      <c r="G18385" s="116"/>
      <c r="H18385" s="116"/>
      <c r="I18385" s="116"/>
      <c r="J18385" s="117"/>
      <c r="K18385" s="117"/>
      <c r="L18385" s="114"/>
      <c r="M18385" s="114"/>
      <c r="N18385" s="114"/>
      <c r="O18385" s="114"/>
      <c r="P18385" s="118"/>
      <c r="Q18385" s="118"/>
      <c r="R18385" s="118"/>
      <c r="S18385" s="118"/>
      <c r="T18385" s="118"/>
      <c r="U18385" s="118"/>
      <c r="V18385" s="118"/>
      <c r="W18385" s="118"/>
      <c r="X18385" s="118"/>
      <c r="Y18385" s="118"/>
      <c r="Z18385" s="118"/>
      <c r="AA18385" s="118"/>
      <c r="AB18385" s="118"/>
    </row>
    <row r="18386" spans="1:28">
      <c r="A18386" s="113"/>
      <c r="B18386" s="113"/>
      <c r="C18386" s="114"/>
      <c r="D18386" s="115"/>
      <c r="E18386" s="115"/>
      <c r="F18386" s="116"/>
      <c r="G18386" s="116"/>
      <c r="H18386" s="116"/>
      <c r="I18386" s="116"/>
      <c r="J18386" s="117"/>
      <c r="K18386" s="117"/>
      <c r="L18386" s="114"/>
      <c r="M18386" s="114"/>
      <c r="N18386" s="114"/>
      <c r="O18386" s="114"/>
      <c r="P18386" s="118"/>
      <c r="Q18386" s="118"/>
      <c r="R18386" s="118"/>
      <c r="S18386" s="118"/>
      <c r="T18386" s="118"/>
      <c r="U18386" s="118"/>
      <c r="V18386" s="118"/>
      <c r="W18386" s="118"/>
      <c r="X18386" s="118"/>
      <c r="Y18386" s="118"/>
      <c r="Z18386" s="118"/>
      <c r="AA18386" s="118"/>
      <c r="AB18386" s="118"/>
    </row>
    <row r="18387" spans="1:28">
      <c r="A18387" s="113"/>
      <c r="B18387" s="113"/>
      <c r="C18387" s="114"/>
      <c r="D18387" s="115"/>
      <c r="E18387" s="115"/>
      <c r="F18387" s="116"/>
      <c r="G18387" s="116"/>
      <c r="H18387" s="116"/>
      <c r="I18387" s="116"/>
      <c r="J18387" s="117"/>
      <c r="K18387" s="117"/>
      <c r="L18387" s="114"/>
      <c r="M18387" s="114"/>
      <c r="N18387" s="114"/>
      <c r="O18387" s="114"/>
      <c r="P18387" s="118"/>
      <c r="Q18387" s="118"/>
      <c r="R18387" s="118"/>
      <c r="S18387" s="118"/>
      <c r="T18387" s="118"/>
      <c r="U18387" s="118"/>
      <c r="V18387" s="118"/>
      <c r="W18387" s="118"/>
      <c r="X18387" s="118"/>
      <c r="Y18387" s="118"/>
      <c r="Z18387" s="118"/>
      <c r="AA18387" s="118"/>
      <c r="AB18387" s="118"/>
    </row>
    <row r="18388" spans="1:28">
      <c r="A18388" s="113"/>
      <c r="B18388" s="113"/>
      <c r="C18388" s="114"/>
      <c r="D18388" s="115"/>
      <c r="E18388" s="115"/>
      <c r="F18388" s="116"/>
      <c r="G18388" s="116"/>
      <c r="H18388" s="116"/>
      <c r="I18388" s="116"/>
      <c r="J18388" s="117"/>
      <c r="K18388" s="117"/>
      <c r="L18388" s="114"/>
      <c r="M18388" s="114"/>
      <c r="N18388" s="114"/>
      <c r="O18388" s="114"/>
      <c r="P18388" s="118"/>
      <c r="Q18388" s="118"/>
      <c r="R18388" s="118"/>
      <c r="S18388" s="118"/>
      <c r="T18388" s="118"/>
      <c r="U18388" s="118"/>
      <c r="V18388" s="118"/>
      <c r="W18388" s="118"/>
      <c r="X18388" s="118"/>
      <c r="Y18388" s="118"/>
      <c r="Z18388" s="118"/>
      <c r="AA18388" s="118"/>
      <c r="AB18388" s="118"/>
    </row>
    <row r="18389" spans="1:28">
      <c r="A18389" s="113"/>
      <c r="B18389" s="113"/>
      <c r="C18389" s="114"/>
      <c r="D18389" s="115"/>
      <c r="E18389" s="115"/>
      <c r="F18389" s="116"/>
      <c r="G18389" s="116"/>
      <c r="H18389" s="116"/>
      <c r="I18389" s="116"/>
      <c r="J18389" s="117"/>
      <c r="K18389" s="117"/>
      <c r="L18389" s="114"/>
      <c r="M18389" s="114"/>
      <c r="N18389" s="114"/>
      <c r="O18389" s="114"/>
      <c r="P18389" s="118"/>
      <c r="Q18389" s="118"/>
      <c r="R18389" s="118"/>
      <c r="S18389" s="118"/>
      <c r="T18389" s="118"/>
      <c r="U18389" s="118"/>
      <c r="V18389" s="118"/>
      <c r="W18389" s="118"/>
      <c r="X18389" s="118"/>
      <c r="Y18389" s="118"/>
      <c r="Z18389" s="118"/>
      <c r="AA18389" s="118"/>
      <c r="AB18389" s="118"/>
    </row>
    <row r="18390" spans="1:28">
      <c r="A18390" s="113"/>
      <c r="B18390" s="113"/>
      <c r="C18390" s="114"/>
      <c r="D18390" s="115"/>
      <c r="E18390" s="115"/>
      <c r="F18390" s="116"/>
      <c r="G18390" s="116"/>
      <c r="H18390" s="116"/>
      <c r="I18390" s="116"/>
      <c r="J18390" s="117"/>
      <c r="K18390" s="117"/>
      <c r="L18390" s="114"/>
      <c r="M18390" s="114"/>
      <c r="N18390" s="114"/>
      <c r="O18390" s="114"/>
      <c r="P18390" s="118"/>
      <c r="Q18390" s="118"/>
      <c r="R18390" s="118"/>
      <c r="S18390" s="118"/>
      <c r="T18390" s="118"/>
      <c r="U18390" s="118"/>
      <c r="V18390" s="118"/>
      <c r="W18390" s="118"/>
      <c r="X18390" s="118"/>
      <c r="Y18390" s="118"/>
      <c r="Z18390" s="118"/>
      <c r="AA18390" s="118"/>
      <c r="AB18390" s="118"/>
    </row>
    <row r="18391" spans="1:28">
      <c r="A18391" s="113"/>
      <c r="B18391" s="113"/>
      <c r="C18391" s="114"/>
      <c r="D18391" s="115"/>
      <c r="E18391" s="115"/>
      <c r="F18391" s="116"/>
      <c r="G18391" s="116"/>
      <c r="H18391" s="116"/>
      <c r="I18391" s="116"/>
      <c r="J18391" s="117"/>
      <c r="K18391" s="117"/>
      <c r="L18391" s="114"/>
      <c r="M18391" s="114"/>
      <c r="N18391" s="114"/>
      <c r="O18391" s="114"/>
      <c r="P18391" s="118"/>
      <c r="Q18391" s="118"/>
      <c r="R18391" s="118"/>
      <c r="S18391" s="118"/>
      <c r="T18391" s="118"/>
      <c r="U18391" s="118"/>
      <c r="V18391" s="118"/>
      <c r="W18391" s="118"/>
      <c r="X18391" s="118"/>
      <c r="Y18391" s="118"/>
      <c r="Z18391" s="118"/>
      <c r="AA18391" s="118"/>
      <c r="AB18391" s="118"/>
    </row>
    <row r="18392" spans="1:28">
      <c r="A18392" s="113"/>
      <c r="B18392" s="113"/>
      <c r="C18392" s="114"/>
      <c r="D18392" s="115"/>
      <c r="E18392" s="115"/>
      <c r="F18392" s="116"/>
      <c r="G18392" s="116"/>
      <c r="H18392" s="116"/>
      <c r="I18392" s="116"/>
      <c r="J18392" s="117"/>
      <c r="K18392" s="117"/>
      <c r="L18392" s="114"/>
      <c r="M18392" s="114"/>
      <c r="N18392" s="114"/>
      <c r="O18392" s="114"/>
      <c r="P18392" s="118"/>
      <c r="Q18392" s="118"/>
      <c r="R18392" s="118"/>
      <c r="S18392" s="118"/>
      <c r="T18392" s="118"/>
      <c r="U18392" s="118"/>
      <c r="V18392" s="118"/>
      <c r="W18392" s="118"/>
      <c r="X18392" s="118"/>
      <c r="Y18392" s="118"/>
      <c r="Z18392" s="118"/>
      <c r="AA18392" s="118"/>
      <c r="AB18392" s="118"/>
    </row>
    <row r="18393" spans="1:28">
      <c r="A18393" s="113"/>
      <c r="B18393" s="113"/>
      <c r="C18393" s="114"/>
      <c r="D18393" s="115"/>
      <c r="E18393" s="115"/>
      <c r="F18393" s="116"/>
      <c r="G18393" s="116"/>
      <c r="H18393" s="116"/>
      <c r="I18393" s="116"/>
      <c r="J18393" s="117"/>
      <c r="K18393" s="117"/>
      <c r="L18393" s="114"/>
      <c r="M18393" s="114"/>
      <c r="N18393" s="114"/>
      <c r="O18393" s="114"/>
      <c r="P18393" s="118"/>
      <c r="Q18393" s="118"/>
      <c r="R18393" s="118"/>
      <c r="S18393" s="118"/>
      <c r="T18393" s="118"/>
      <c r="U18393" s="118"/>
      <c r="V18393" s="118"/>
      <c r="W18393" s="118"/>
      <c r="X18393" s="118"/>
      <c r="Y18393" s="118"/>
      <c r="Z18393" s="118"/>
      <c r="AA18393" s="118"/>
      <c r="AB18393" s="118"/>
    </row>
    <row r="18394" spans="1:28">
      <c r="A18394" s="113"/>
      <c r="B18394" s="113"/>
      <c r="C18394" s="114"/>
      <c r="D18394" s="115"/>
      <c r="E18394" s="115"/>
      <c r="F18394" s="116"/>
      <c r="G18394" s="116"/>
      <c r="H18394" s="116"/>
      <c r="I18394" s="116"/>
      <c r="J18394" s="117"/>
      <c r="K18394" s="117"/>
      <c r="L18394" s="114"/>
      <c r="M18394" s="114"/>
      <c r="N18394" s="114"/>
      <c r="O18394" s="114"/>
      <c r="P18394" s="118"/>
      <c r="Q18394" s="118"/>
      <c r="R18394" s="118"/>
      <c r="S18394" s="118"/>
      <c r="T18394" s="118"/>
      <c r="U18394" s="118"/>
      <c r="V18394" s="118"/>
      <c r="W18394" s="118"/>
      <c r="X18394" s="118"/>
      <c r="Y18394" s="118"/>
      <c r="Z18394" s="118"/>
      <c r="AA18394" s="118"/>
      <c r="AB18394" s="118"/>
    </row>
    <row r="18395" spans="1:28">
      <c r="A18395" s="113"/>
      <c r="B18395" s="113"/>
      <c r="C18395" s="114"/>
      <c r="D18395" s="115"/>
      <c r="E18395" s="115"/>
      <c r="F18395" s="116"/>
      <c r="G18395" s="116"/>
      <c r="H18395" s="116"/>
      <c r="I18395" s="116"/>
      <c r="J18395" s="117"/>
      <c r="K18395" s="117"/>
      <c r="L18395" s="114"/>
      <c r="M18395" s="114"/>
      <c r="N18395" s="114"/>
      <c r="O18395" s="114"/>
      <c r="P18395" s="118"/>
      <c r="Q18395" s="118"/>
      <c r="R18395" s="118"/>
      <c r="S18395" s="118"/>
      <c r="T18395" s="118"/>
      <c r="U18395" s="118"/>
      <c r="V18395" s="118"/>
      <c r="W18395" s="118"/>
      <c r="X18395" s="118"/>
      <c r="Y18395" s="118"/>
      <c r="Z18395" s="118"/>
      <c r="AA18395" s="118"/>
      <c r="AB18395" s="118"/>
    </row>
    <row r="18396" spans="1:28">
      <c r="A18396" s="113"/>
      <c r="B18396" s="113"/>
      <c r="C18396" s="114"/>
      <c r="D18396" s="115"/>
      <c r="E18396" s="115"/>
      <c r="F18396" s="116"/>
      <c r="G18396" s="116"/>
      <c r="H18396" s="116"/>
      <c r="I18396" s="116"/>
      <c r="J18396" s="117"/>
      <c r="K18396" s="117"/>
      <c r="L18396" s="114"/>
      <c r="M18396" s="114"/>
      <c r="N18396" s="114"/>
      <c r="O18396" s="114"/>
      <c r="P18396" s="118"/>
      <c r="Q18396" s="118"/>
      <c r="R18396" s="118"/>
      <c r="S18396" s="118"/>
      <c r="T18396" s="118"/>
      <c r="U18396" s="118"/>
      <c r="V18396" s="118"/>
      <c r="W18396" s="118"/>
      <c r="X18396" s="118"/>
      <c r="Y18396" s="118"/>
      <c r="Z18396" s="118"/>
      <c r="AA18396" s="118"/>
      <c r="AB18396" s="118"/>
    </row>
    <row r="18397" spans="1:28">
      <c r="A18397" s="113"/>
      <c r="B18397" s="113"/>
      <c r="C18397" s="114"/>
      <c r="D18397" s="115"/>
      <c r="E18397" s="115"/>
      <c r="F18397" s="116"/>
      <c r="G18397" s="116"/>
      <c r="H18397" s="116"/>
      <c r="I18397" s="116"/>
      <c r="J18397" s="117"/>
      <c r="K18397" s="117"/>
      <c r="L18397" s="114"/>
      <c r="M18397" s="114"/>
      <c r="N18397" s="114"/>
      <c r="O18397" s="114"/>
      <c r="P18397" s="118"/>
      <c r="Q18397" s="118"/>
      <c r="R18397" s="118"/>
      <c r="S18397" s="118"/>
      <c r="T18397" s="118"/>
      <c r="U18397" s="118"/>
      <c r="V18397" s="118"/>
      <c r="W18397" s="118"/>
      <c r="X18397" s="118"/>
      <c r="Y18397" s="118"/>
      <c r="Z18397" s="118"/>
      <c r="AA18397" s="118"/>
      <c r="AB18397" s="118"/>
    </row>
    <row r="18398" spans="1:28">
      <c r="A18398" s="113"/>
      <c r="B18398" s="113"/>
      <c r="C18398" s="114"/>
      <c r="D18398" s="115"/>
      <c r="E18398" s="115"/>
      <c r="F18398" s="116"/>
      <c r="G18398" s="116"/>
      <c r="H18398" s="116"/>
      <c r="I18398" s="116"/>
      <c r="J18398" s="117"/>
      <c r="K18398" s="117"/>
      <c r="L18398" s="114"/>
      <c r="M18398" s="114"/>
      <c r="N18398" s="114"/>
      <c r="O18398" s="114"/>
      <c r="P18398" s="118"/>
      <c r="Q18398" s="118"/>
      <c r="R18398" s="118"/>
      <c r="S18398" s="118"/>
      <c r="T18398" s="118"/>
      <c r="U18398" s="118"/>
      <c r="V18398" s="118"/>
      <c r="W18398" s="118"/>
      <c r="X18398" s="118"/>
      <c r="Y18398" s="118"/>
      <c r="Z18398" s="118"/>
      <c r="AA18398" s="118"/>
      <c r="AB18398" s="118"/>
    </row>
    <row r="18399" spans="1:28">
      <c r="A18399" s="113"/>
      <c r="B18399" s="113"/>
      <c r="C18399" s="114"/>
      <c r="D18399" s="115"/>
      <c r="E18399" s="115"/>
      <c r="F18399" s="116"/>
      <c r="G18399" s="116"/>
      <c r="H18399" s="116"/>
      <c r="I18399" s="116"/>
      <c r="J18399" s="117"/>
      <c r="K18399" s="117"/>
      <c r="L18399" s="114"/>
      <c r="M18399" s="114"/>
      <c r="N18399" s="114"/>
      <c r="O18399" s="114"/>
      <c r="P18399" s="118"/>
      <c r="Q18399" s="118"/>
      <c r="R18399" s="118"/>
      <c r="S18399" s="118"/>
      <c r="T18399" s="118"/>
      <c r="U18399" s="118"/>
      <c r="V18399" s="118"/>
      <c r="W18399" s="118"/>
      <c r="X18399" s="118"/>
      <c r="Y18399" s="118"/>
      <c r="Z18399" s="118"/>
      <c r="AA18399" s="118"/>
      <c r="AB18399" s="118"/>
    </row>
    <row r="18400" spans="1:28">
      <c r="A18400" s="113"/>
      <c r="B18400" s="113"/>
      <c r="C18400" s="114"/>
      <c r="D18400" s="115"/>
      <c r="E18400" s="115"/>
      <c r="F18400" s="116"/>
      <c r="G18400" s="116"/>
      <c r="H18400" s="116"/>
      <c r="I18400" s="116"/>
      <c r="J18400" s="117"/>
      <c r="K18400" s="117"/>
      <c r="L18400" s="114"/>
      <c r="M18400" s="114"/>
      <c r="N18400" s="114"/>
      <c r="O18400" s="114"/>
      <c r="P18400" s="118"/>
      <c r="Q18400" s="118"/>
      <c r="R18400" s="118"/>
      <c r="S18400" s="118"/>
      <c r="T18400" s="118"/>
      <c r="U18400" s="118"/>
      <c r="V18400" s="118"/>
      <c r="W18400" s="118"/>
      <c r="X18400" s="118"/>
      <c r="Y18400" s="118"/>
      <c r="Z18400" s="118"/>
      <c r="AA18400" s="118"/>
      <c r="AB18400" s="118"/>
    </row>
    <row r="18401" spans="1:28">
      <c r="A18401" s="113"/>
      <c r="B18401" s="113"/>
      <c r="C18401" s="114"/>
      <c r="D18401" s="115"/>
      <c r="E18401" s="115"/>
      <c r="F18401" s="116"/>
      <c r="G18401" s="116"/>
      <c r="H18401" s="116"/>
      <c r="I18401" s="116"/>
      <c r="J18401" s="117"/>
      <c r="K18401" s="117"/>
      <c r="L18401" s="114"/>
      <c r="M18401" s="114"/>
      <c r="N18401" s="114"/>
      <c r="O18401" s="114"/>
      <c r="P18401" s="118"/>
      <c r="Q18401" s="118"/>
      <c r="R18401" s="118"/>
      <c r="S18401" s="118"/>
      <c r="T18401" s="118"/>
      <c r="U18401" s="118"/>
      <c r="V18401" s="118"/>
      <c r="W18401" s="118"/>
      <c r="X18401" s="118"/>
      <c r="Y18401" s="118"/>
      <c r="Z18401" s="118"/>
      <c r="AA18401" s="118"/>
      <c r="AB18401" s="118"/>
    </row>
    <row r="18402" spans="1:28">
      <c r="A18402" s="113"/>
      <c r="B18402" s="113"/>
      <c r="C18402" s="114"/>
      <c r="D18402" s="115"/>
      <c r="E18402" s="115"/>
      <c r="F18402" s="116"/>
      <c r="G18402" s="116"/>
      <c r="H18402" s="116"/>
      <c r="I18402" s="116"/>
      <c r="J18402" s="117"/>
      <c r="K18402" s="117"/>
      <c r="L18402" s="114"/>
      <c r="M18402" s="114"/>
      <c r="N18402" s="114"/>
      <c r="O18402" s="114"/>
      <c r="P18402" s="118"/>
      <c r="Q18402" s="118"/>
      <c r="R18402" s="118"/>
      <c r="S18402" s="118"/>
      <c r="T18402" s="118"/>
      <c r="U18402" s="118"/>
      <c r="V18402" s="118"/>
      <c r="W18402" s="118"/>
      <c r="X18402" s="118"/>
      <c r="Y18402" s="118"/>
      <c r="Z18402" s="118"/>
      <c r="AA18402" s="118"/>
      <c r="AB18402" s="118"/>
    </row>
    <row r="18403" spans="1:28">
      <c r="A18403" s="113"/>
      <c r="B18403" s="113"/>
      <c r="C18403" s="114"/>
      <c r="D18403" s="115"/>
      <c r="E18403" s="115"/>
      <c r="F18403" s="116"/>
      <c r="G18403" s="116"/>
      <c r="H18403" s="116"/>
      <c r="I18403" s="116"/>
      <c r="J18403" s="117"/>
      <c r="K18403" s="117"/>
      <c r="L18403" s="114"/>
      <c r="M18403" s="114"/>
      <c r="N18403" s="114"/>
      <c r="O18403" s="114"/>
      <c r="P18403" s="118"/>
      <c r="Q18403" s="118"/>
      <c r="R18403" s="118"/>
      <c r="S18403" s="118"/>
      <c r="T18403" s="118"/>
      <c r="U18403" s="118"/>
      <c r="V18403" s="118"/>
      <c r="W18403" s="118"/>
      <c r="X18403" s="118"/>
      <c r="Y18403" s="118"/>
      <c r="Z18403" s="118"/>
      <c r="AA18403" s="118"/>
      <c r="AB18403" s="118"/>
    </row>
    <row r="18404" spans="1:28">
      <c r="A18404" s="113"/>
      <c r="B18404" s="113"/>
      <c r="C18404" s="114"/>
      <c r="D18404" s="115"/>
      <c r="E18404" s="115"/>
      <c r="F18404" s="116"/>
      <c r="G18404" s="116"/>
      <c r="H18404" s="116"/>
      <c r="I18404" s="116"/>
      <c r="J18404" s="117"/>
      <c r="K18404" s="117"/>
      <c r="L18404" s="114"/>
      <c r="M18404" s="114"/>
      <c r="N18404" s="114"/>
      <c r="O18404" s="114"/>
      <c r="P18404" s="118"/>
      <c r="Q18404" s="118"/>
      <c r="R18404" s="118"/>
      <c r="S18404" s="118"/>
      <c r="T18404" s="118"/>
      <c r="U18404" s="118"/>
      <c r="V18404" s="118"/>
      <c r="W18404" s="118"/>
      <c r="X18404" s="118"/>
      <c r="Y18404" s="118"/>
      <c r="Z18404" s="118"/>
      <c r="AA18404" s="118"/>
      <c r="AB18404" s="118"/>
    </row>
    <row r="18405" spans="1:28">
      <c r="A18405" s="113"/>
      <c r="B18405" s="113"/>
      <c r="C18405" s="114"/>
      <c r="D18405" s="115"/>
      <c r="E18405" s="115"/>
      <c r="F18405" s="116"/>
      <c r="G18405" s="116"/>
      <c r="H18405" s="116"/>
      <c r="I18405" s="116"/>
      <c r="J18405" s="117"/>
      <c r="K18405" s="117"/>
      <c r="L18405" s="114"/>
      <c r="M18405" s="114"/>
      <c r="N18405" s="114"/>
      <c r="O18405" s="114"/>
      <c r="P18405" s="118"/>
      <c r="Q18405" s="118"/>
      <c r="R18405" s="118"/>
      <c r="S18405" s="118"/>
      <c r="T18405" s="118"/>
      <c r="U18405" s="118"/>
      <c r="V18405" s="118"/>
      <c r="W18405" s="118"/>
      <c r="X18405" s="118"/>
      <c r="Y18405" s="118"/>
      <c r="Z18405" s="118"/>
      <c r="AA18405" s="118"/>
      <c r="AB18405" s="118"/>
    </row>
    <row r="18406" spans="1:28">
      <c r="A18406" s="113"/>
      <c r="B18406" s="113"/>
      <c r="C18406" s="114"/>
      <c r="D18406" s="115"/>
      <c r="E18406" s="115"/>
      <c r="F18406" s="116"/>
      <c r="G18406" s="116"/>
      <c r="H18406" s="116"/>
      <c r="I18406" s="116"/>
      <c r="J18406" s="117"/>
      <c r="K18406" s="117"/>
      <c r="L18406" s="114"/>
      <c r="M18406" s="114"/>
      <c r="N18406" s="114"/>
      <c r="O18406" s="114"/>
      <c r="P18406" s="118"/>
      <c r="Q18406" s="118"/>
      <c r="R18406" s="118"/>
      <c r="S18406" s="118"/>
      <c r="T18406" s="118"/>
      <c r="U18406" s="118"/>
      <c r="V18406" s="118"/>
      <c r="W18406" s="118"/>
      <c r="X18406" s="118"/>
      <c r="Y18406" s="118"/>
      <c r="Z18406" s="118"/>
      <c r="AA18406" s="118"/>
      <c r="AB18406" s="118"/>
    </row>
    <row r="18407" spans="1:28">
      <c r="A18407" s="113"/>
      <c r="B18407" s="113"/>
      <c r="C18407" s="114"/>
      <c r="D18407" s="115"/>
      <c r="E18407" s="115"/>
      <c r="F18407" s="116"/>
      <c r="G18407" s="116"/>
      <c r="H18407" s="116"/>
      <c r="I18407" s="116"/>
      <c r="J18407" s="117"/>
      <c r="K18407" s="117"/>
      <c r="L18407" s="114"/>
      <c r="M18407" s="114"/>
      <c r="N18407" s="114"/>
      <c r="O18407" s="114"/>
      <c r="P18407" s="118"/>
      <c r="Q18407" s="118"/>
      <c r="R18407" s="118"/>
      <c r="S18407" s="118"/>
      <c r="T18407" s="118"/>
      <c r="U18407" s="118"/>
      <c r="V18407" s="118"/>
      <c r="W18407" s="118"/>
      <c r="X18407" s="118"/>
      <c r="Y18407" s="118"/>
      <c r="Z18407" s="118"/>
      <c r="AA18407" s="118"/>
      <c r="AB18407" s="118"/>
    </row>
    <row r="18408" spans="1:28">
      <c r="A18408" s="113"/>
      <c r="B18408" s="113"/>
      <c r="C18408" s="114"/>
      <c r="D18408" s="115"/>
      <c r="E18408" s="115"/>
      <c r="F18408" s="116"/>
      <c r="G18408" s="116"/>
      <c r="H18408" s="116"/>
      <c r="I18408" s="116"/>
      <c r="J18408" s="117"/>
      <c r="K18408" s="117"/>
      <c r="L18408" s="114"/>
      <c r="M18408" s="114"/>
      <c r="N18408" s="114"/>
      <c r="O18408" s="114"/>
      <c r="P18408" s="118"/>
      <c r="Q18408" s="118"/>
      <c r="R18408" s="118"/>
      <c r="S18408" s="118"/>
      <c r="T18408" s="118"/>
      <c r="U18408" s="118"/>
      <c r="V18408" s="118"/>
      <c r="W18408" s="118"/>
      <c r="X18408" s="118"/>
      <c r="Y18408" s="118"/>
      <c r="Z18408" s="118"/>
      <c r="AA18408" s="118"/>
      <c r="AB18408" s="118"/>
    </row>
    <row r="18409" spans="1:28">
      <c r="A18409" s="113"/>
      <c r="B18409" s="113"/>
      <c r="C18409" s="114"/>
      <c r="D18409" s="115"/>
      <c r="E18409" s="115"/>
      <c r="F18409" s="116"/>
      <c r="G18409" s="116"/>
      <c r="H18409" s="116"/>
      <c r="I18409" s="116"/>
      <c r="J18409" s="117"/>
      <c r="K18409" s="117"/>
      <c r="L18409" s="114"/>
      <c r="M18409" s="114"/>
      <c r="N18409" s="114"/>
      <c r="O18409" s="114"/>
      <c r="P18409" s="118"/>
      <c r="Q18409" s="118"/>
      <c r="R18409" s="118"/>
      <c r="S18409" s="118"/>
      <c r="T18409" s="118"/>
      <c r="U18409" s="118"/>
      <c r="V18409" s="118"/>
      <c r="W18409" s="118"/>
      <c r="X18409" s="118"/>
      <c r="Y18409" s="118"/>
      <c r="Z18409" s="118"/>
      <c r="AA18409" s="118"/>
      <c r="AB18409" s="118"/>
    </row>
    <row r="18410" spans="1:28">
      <c r="A18410" s="113"/>
      <c r="B18410" s="113"/>
      <c r="C18410" s="114"/>
      <c r="D18410" s="115"/>
      <c r="E18410" s="115"/>
      <c r="F18410" s="116"/>
      <c r="G18410" s="116"/>
      <c r="H18410" s="116"/>
      <c r="I18410" s="116"/>
      <c r="J18410" s="117"/>
      <c r="K18410" s="117"/>
      <c r="L18410" s="114"/>
      <c r="M18410" s="114"/>
      <c r="N18410" s="114"/>
      <c r="O18410" s="114"/>
      <c r="P18410" s="118"/>
      <c r="Q18410" s="118"/>
      <c r="R18410" s="118"/>
      <c r="S18410" s="118"/>
      <c r="T18410" s="118"/>
      <c r="U18410" s="118"/>
      <c r="V18410" s="118"/>
      <c r="W18410" s="118"/>
      <c r="X18410" s="118"/>
      <c r="Y18410" s="118"/>
      <c r="Z18410" s="118"/>
      <c r="AA18410" s="118"/>
      <c r="AB18410" s="118"/>
    </row>
    <row r="18411" spans="1:28">
      <c r="A18411" s="113"/>
      <c r="B18411" s="113"/>
      <c r="C18411" s="114"/>
      <c r="D18411" s="115"/>
      <c r="E18411" s="115"/>
      <c r="F18411" s="116"/>
      <c r="G18411" s="116"/>
      <c r="H18411" s="116"/>
      <c r="I18411" s="116"/>
      <c r="J18411" s="117"/>
      <c r="K18411" s="117"/>
      <c r="L18411" s="114"/>
      <c r="M18411" s="114"/>
      <c r="N18411" s="114"/>
      <c r="O18411" s="114"/>
      <c r="P18411" s="118"/>
      <c r="Q18411" s="118"/>
      <c r="R18411" s="118"/>
      <c r="S18411" s="118"/>
      <c r="T18411" s="118"/>
      <c r="U18411" s="118"/>
      <c r="V18411" s="118"/>
      <c r="W18411" s="118"/>
      <c r="X18411" s="118"/>
      <c r="Y18411" s="118"/>
      <c r="Z18411" s="118"/>
      <c r="AA18411" s="118"/>
      <c r="AB18411" s="118"/>
    </row>
    <row r="18412" spans="1:28">
      <c r="A18412" s="113"/>
      <c r="B18412" s="113"/>
      <c r="C18412" s="114"/>
      <c r="D18412" s="115"/>
      <c r="E18412" s="115"/>
      <c r="F18412" s="116"/>
      <c r="G18412" s="116"/>
      <c r="H18412" s="116"/>
      <c r="I18412" s="116"/>
      <c r="J18412" s="117"/>
      <c r="K18412" s="117"/>
      <c r="L18412" s="114"/>
      <c r="M18412" s="114"/>
      <c r="N18412" s="114"/>
      <c r="O18412" s="114"/>
      <c r="P18412" s="118"/>
      <c r="Q18412" s="118"/>
      <c r="R18412" s="118"/>
      <c r="S18412" s="118"/>
      <c r="T18412" s="118"/>
      <c r="U18412" s="118"/>
      <c r="V18412" s="118"/>
      <c r="W18412" s="118"/>
      <c r="X18412" s="118"/>
      <c r="Y18412" s="118"/>
      <c r="Z18412" s="118"/>
      <c r="AA18412" s="118"/>
      <c r="AB18412" s="118"/>
    </row>
    <row r="18413" spans="1:28">
      <c r="A18413" s="113"/>
      <c r="B18413" s="113"/>
      <c r="C18413" s="114"/>
      <c r="D18413" s="115"/>
      <c r="E18413" s="115"/>
      <c r="F18413" s="116"/>
      <c r="G18413" s="116"/>
      <c r="H18413" s="116"/>
      <c r="I18413" s="116"/>
      <c r="J18413" s="117"/>
      <c r="K18413" s="117"/>
      <c r="L18413" s="114"/>
      <c r="M18413" s="114"/>
      <c r="N18413" s="114"/>
      <c r="O18413" s="114"/>
      <c r="P18413" s="118"/>
      <c r="Q18413" s="118"/>
      <c r="R18413" s="118"/>
      <c r="S18413" s="118"/>
      <c r="T18413" s="118"/>
      <c r="U18413" s="118"/>
      <c r="V18413" s="118"/>
      <c r="W18413" s="118"/>
      <c r="X18413" s="118"/>
      <c r="Y18413" s="118"/>
      <c r="Z18413" s="118"/>
      <c r="AA18413" s="118"/>
      <c r="AB18413" s="118"/>
    </row>
    <row r="18414" spans="1:28">
      <c r="A18414" s="113"/>
      <c r="B18414" s="113"/>
      <c r="C18414" s="114"/>
      <c r="D18414" s="115"/>
      <c r="E18414" s="115"/>
      <c r="F18414" s="116"/>
      <c r="G18414" s="116"/>
      <c r="H18414" s="116"/>
      <c r="I18414" s="116"/>
      <c r="J18414" s="117"/>
      <c r="K18414" s="117"/>
      <c r="L18414" s="114"/>
      <c r="M18414" s="114"/>
      <c r="N18414" s="114"/>
      <c r="O18414" s="114"/>
      <c r="P18414" s="118"/>
      <c r="Q18414" s="118"/>
      <c r="R18414" s="118"/>
      <c r="S18414" s="118"/>
      <c r="T18414" s="118"/>
      <c r="U18414" s="118"/>
      <c r="V18414" s="118"/>
      <c r="W18414" s="118"/>
      <c r="X18414" s="118"/>
      <c r="Y18414" s="118"/>
      <c r="Z18414" s="118"/>
      <c r="AA18414" s="118"/>
      <c r="AB18414" s="118"/>
    </row>
    <row r="18415" spans="1:28">
      <c r="A18415" s="113"/>
      <c r="B18415" s="113"/>
      <c r="C18415" s="114"/>
      <c r="D18415" s="115"/>
      <c r="E18415" s="115"/>
      <c r="F18415" s="116"/>
      <c r="G18415" s="116"/>
      <c r="H18415" s="116"/>
      <c r="I18415" s="116"/>
      <c r="J18415" s="117"/>
      <c r="K18415" s="117"/>
      <c r="L18415" s="114"/>
      <c r="M18415" s="114"/>
      <c r="N18415" s="114"/>
      <c r="O18415" s="114"/>
      <c r="P18415" s="118"/>
      <c r="Q18415" s="118"/>
      <c r="R18415" s="118"/>
      <c r="S18415" s="118"/>
      <c r="T18415" s="118"/>
      <c r="U18415" s="118"/>
      <c r="V18415" s="118"/>
      <c r="W18415" s="118"/>
      <c r="X18415" s="118"/>
      <c r="Y18415" s="118"/>
      <c r="Z18415" s="118"/>
      <c r="AA18415" s="118"/>
      <c r="AB18415" s="118"/>
    </row>
    <row r="18416" spans="1:28">
      <c r="A18416" s="113"/>
      <c r="B18416" s="113"/>
      <c r="C18416" s="114"/>
      <c r="D18416" s="115"/>
      <c r="E18416" s="115"/>
      <c r="F18416" s="116"/>
      <c r="G18416" s="116"/>
      <c r="H18416" s="116"/>
      <c r="I18416" s="116"/>
      <c r="J18416" s="117"/>
      <c r="K18416" s="117"/>
      <c r="L18416" s="114"/>
      <c r="M18416" s="114"/>
      <c r="N18416" s="114"/>
      <c r="O18416" s="114"/>
      <c r="P18416" s="118"/>
      <c r="Q18416" s="118"/>
      <c r="R18416" s="118"/>
      <c r="S18416" s="118"/>
      <c r="T18416" s="118"/>
      <c r="U18416" s="118"/>
      <c r="V18416" s="118"/>
      <c r="W18416" s="118"/>
      <c r="X18416" s="118"/>
      <c r="Y18416" s="118"/>
      <c r="Z18416" s="118"/>
      <c r="AA18416" s="118"/>
      <c r="AB18416" s="118"/>
    </row>
    <row r="18417" spans="1:28">
      <c r="A18417" s="113"/>
      <c r="B18417" s="113"/>
      <c r="C18417" s="114"/>
      <c r="D18417" s="115"/>
      <c r="E18417" s="115"/>
      <c r="F18417" s="116"/>
      <c r="G18417" s="116"/>
      <c r="H18417" s="116"/>
      <c r="I18417" s="116"/>
      <c r="J18417" s="117"/>
      <c r="K18417" s="117"/>
      <c r="L18417" s="114"/>
      <c r="M18417" s="114"/>
      <c r="N18417" s="114"/>
      <c r="O18417" s="114"/>
      <c r="P18417" s="118"/>
      <c r="Q18417" s="118"/>
      <c r="R18417" s="118"/>
      <c r="S18417" s="118"/>
      <c r="T18417" s="118"/>
      <c r="U18417" s="118"/>
      <c r="V18417" s="118"/>
      <c r="W18417" s="118"/>
      <c r="X18417" s="118"/>
      <c r="Y18417" s="118"/>
      <c r="Z18417" s="118"/>
      <c r="AA18417" s="118"/>
      <c r="AB18417" s="118"/>
    </row>
    <row r="18418" spans="1:28">
      <c r="A18418" s="113"/>
      <c r="B18418" s="113"/>
      <c r="C18418" s="114"/>
      <c r="D18418" s="115"/>
      <c r="E18418" s="115"/>
      <c r="F18418" s="116"/>
      <c r="G18418" s="116"/>
      <c r="H18418" s="116"/>
      <c r="I18418" s="116"/>
      <c r="J18418" s="117"/>
      <c r="K18418" s="117"/>
      <c r="L18418" s="114"/>
      <c r="M18418" s="114"/>
      <c r="N18418" s="114"/>
      <c r="O18418" s="114"/>
      <c r="P18418" s="118"/>
      <c r="Q18418" s="118"/>
      <c r="R18418" s="118"/>
      <c r="S18418" s="118"/>
      <c r="T18418" s="118"/>
      <c r="U18418" s="118"/>
      <c r="V18418" s="118"/>
      <c r="W18418" s="118"/>
      <c r="X18418" s="118"/>
      <c r="Y18418" s="118"/>
      <c r="Z18418" s="118"/>
      <c r="AA18418" s="118"/>
      <c r="AB18418" s="118"/>
    </row>
    <row r="18419" spans="1:28">
      <c r="A18419" s="113"/>
      <c r="B18419" s="113"/>
      <c r="C18419" s="114"/>
      <c r="D18419" s="115"/>
      <c r="E18419" s="115"/>
      <c r="F18419" s="116"/>
      <c r="G18419" s="116"/>
      <c r="H18419" s="116"/>
      <c r="I18419" s="116"/>
      <c r="J18419" s="117"/>
      <c r="K18419" s="117"/>
      <c r="L18419" s="114"/>
      <c r="M18419" s="114"/>
      <c r="N18419" s="114"/>
      <c r="O18419" s="114"/>
      <c r="P18419" s="118"/>
      <c r="Q18419" s="118"/>
      <c r="R18419" s="118"/>
      <c r="S18419" s="118"/>
      <c r="T18419" s="118"/>
      <c r="U18419" s="118"/>
      <c r="V18419" s="118"/>
      <c r="W18419" s="118"/>
      <c r="X18419" s="118"/>
      <c r="Y18419" s="118"/>
      <c r="Z18419" s="118"/>
      <c r="AA18419" s="118"/>
      <c r="AB18419" s="118"/>
    </row>
    <row r="18420" spans="1:28">
      <c r="A18420" s="113"/>
      <c r="B18420" s="113"/>
      <c r="C18420" s="114"/>
      <c r="D18420" s="115"/>
      <c r="E18420" s="115"/>
      <c r="F18420" s="116"/>
      <c r="G18420" s="116"/>
      <c r="H18420" s="116"/>
      <c r="I18420" s="116"/>
      <c r="J18420" s="117"/>
      <c r="K18420" s="117"/>
      <c r="L18420" s="114"/>
      <c r="M18420" s="114"/>
      <c r="N18420" s="114"/>
      <c r="O18420" s="114"/>
      <c r="P18420" s="118"/>
      <c r="Q18420" s="118"/>
      <c r="R18420" s="118"/>
      <c r="S18420" s="118"/>
      <c r="T18420" s="118"/>
      <c r="U18420" s="118"/>
      <c r="V18420" s="118"/>
      <c r="W18420" s="118"/>
      <c r="X18420" s="118"/>
      <c r="Y18420" s="118"/>
      <c r="Z18420" s="118"/>
      <c r="AA18420" s="118"/>
      <c r="AB18420" s="118"/>
    </row>
    <row r="18421" spans="1:28">
      <c r="A18421" s="113"/>
      <c r="B18421" s="113"/>
      <c r="C18421" s="114"/>
      <c r="D18421" s="115"/>
      <c r="E18421" s="115"/>
      <c r="F18421" s="116"/>
      <c r="G18421" s="116"/>
      <c r="H18421" s="116"/>
      <c r="I18421" s="116"/>
      <c r="J18421" s="117"/>
      <c r="K18421" s="117"/>
      <c r="L18421" s="114"/>
      <c r="M18421" s="114"/>
      <c r="N18421" s="114"/>
      <c r="O18421" s="114"/>
      <c r="P18421" s="118"/>
      <c r="Q18421" s="118"/>
      <c r="R18421" s="118"/>
      <c r="S18421" s="118"/>
      <c r="T18421" s="118"/>
      <c r="U18421" s="118"/>
      <c r="V18421" s="118"/>
      <c r="W18421" s="118"/>
      <c r="X18421" s="118"/>
      <c r="Y18421" s="118"/>
      <c r="Z18421" s="118"/>
      <c r="AA18421" s="118"/>
      <c r="AB18421" s="118"/>
    </row>
    <row r="18422" spans="1:28">
      <c r="A18422" s="113"/>
      <c r="B18422" s="113"/>
      <c r="C18422" s="114"/>
      <c r="D18422" s="115"/>
      <c r="E18422" s="115"/>
      <c r="F18422" s="116"/>
      <c r="G18422" s="116"/>
      <c r="H18422" s="116"/>
      <c r="I18422" s="116"/>
      <c r="J18422" s="117"/>
      <c r="K18422" s="117"/>
      <c r="L18422" s="114"/>
      <c r="M18422" s="114"/>
      <c r="N18422" s="114"/>
      <c r="O18422" s="114"/>
      <c r="P18422" s="118"/>
      <c r="Q18422" s="118"/>
      <c r="R18422" s="118"/>
      <c r="S18422" s="118"/>
      <c r="T18422" s="118"/>
      <c r="U18422" s="118"/>
      <c r="V18422" s="118"/>
      <c r="W18422" s="118"/>
      <c r="X18422" s="118"/>
      <c r="Y18422" s="118"/>
      <c r="Z18422" s="118"/>
      <c r="AA18422" s="118"/>
      <c r="AB18422" s="118"/>
    </row>
    <row r="18423" spans="1:28">
      <c r="A18423" s="113"/>
      <c r="B18423" s="113"/>
      <c r="C18423" s="114"/>
      <c r="D18423" s="115"/>
      <c r="E18423" s="115"/>
      <c r="F18423" s="116"/>
      <c r="G18423" s="116"/>
      <c r="H18423" s="116"/>
      <c r="I18423" s="116"/>
      <c r="J18423" s="117"/>
      <c r="K18423" s="117"/>
      <c r="L18423" s="114"/>
      <c r="M18423" s="114"/>
      <c r="N18423" s="114"/>
      <c r="O18423" s="114"/>
      <c r="P18423" s="118"/>
      <c r="Q18423" s="118"/>
      <c r="R18423" s="118"/>
      <c r="S18423" s="118"/>
      <c r="T18423" s="118"/>
      <c r="U18423" s="118"/>
      <c r="V18423" s="118"/>
      <c r="W18423" s="118"/>
      <c r="X18423" s="118"/>
      <c r="Y18423" s="118"/>
      <c r="Z18423" s="118"/>
      <c r="AA18423" s="118"/>
      <c r="AB18423" s="118"/>
    </row>
    <row r="18424" spans="1:28">
      <c r="A18424" s="113"/>
      <c r="B18424" s="113"/>
      <c r="C18424" s="114"/>
      <c r="D18424" s="115"/>
      <c r="E18424" s="115"/>
      <c r="F18424" s="116"/>
      <c r="G18424" s="116"/>
      <c r="H18424" s="116"/>
      <c r="I18424" s="116"/>
      <c r="J18424" s="117"/>
      <c r="K18424" s="117"/>
      <c r="L18424" s="114"/>
      <c r="M18424" s="114"/>
      <c r="N18424" s="114"/>
      <c r="O18424" s="114"/>
      <c r="P18424" s="118"/>
      <c r="Q18424" s="118"/>
      <c r="R18424" s="118"/>
      <c r="S18424" s="118"/>
      <c r="T18424" s="118"/>
      <c r="U18424" s="118"/>
      <c r="V18424" s="118"/>
      <c r="W18424" s="118"/>
      <c r="X18424" s="118"/>
      <c r="Y18424" s="118"/>
      <c r="Z18424" s="118"/>
      <c r="AA18424" s="118"/>
      <c r="AB18424" s="118"/>
    </row>
    <row r="18425" spans="1:28">
      <c r="A18425" s="113"/>
      <c r="B18425" s="113"/>
      <c r="C18425" s="114"/>
      <c r="D18425" s="115"/>
      <c r="E18425" s="115"/>
      <c r="F18425" s="116"/>
      <c r="G18425" s="116"/>
      <c r="H18425" s="116"/>
      <c r="I18425" s="116"/>
      <c r="J18425" s="117"/>
      <c r="K18425" s="117"/>
      <c r="L18425" s="114"/>
      <c r="M18425" s="114"/>
      <c r="N18425" s="114"/>
      <c r="O18425" s="114"/>
      <c r="P18425" s="118"/>
      <c r="Q18425" s="118"/>
      <c r="R18425" s="118"/>
      <c r="S18425" s="118"/>
      <c r="T18425" s="118"/>
      <c r="U18425" s="118"/>
      <c r="V18425" s="118"/>
      <c r="W18425" s="118"/>
      <c r="X18425" s="118"/>
      <c r="Y18425" s="118"/>
      <c r="Z18425" s="118"/>
      <c r="AA18425" s="118"/>
      <c r="AB18425" s="118"/>
    </row>
    <row r="18426" spans="1:28">
      <c r="A18426" s="113"/>
      <c r="B18426" s="113"/>
      <c r="C18426" s="114"/>
      <c r="D18426" s="115"/>
      <c r="E18426" s="115"/>
      <c r="F18426" s="116"/>
      <c r="G18426" s="116"/>
      <c r="H18426" s="116"/>
      <c r="I18426" s="116"/>
      <c r="J18426" s="117"/>
      <c r="K18426" s="117"/>
      <c r="L18426" s="114"/>
      <c r="M18426" s="114"/>
      <c r="N18426" s="114"/>
      <c r="O18426" s="114"/>
      <c r="P18426" s="118"/>
      <c r="Q18426" s="118"/>
      <c r="R18426" s="118"/>
      <c r="S18426" s="118"/>
      <c r="T18426" s="118"/>
      <c r="U18426" s="118"/>
      <c r="V18426" s="118"/>
      <c r="W18426" s="118"/>
      <c r="X18426" s="118"/>
      <c r="Y18426" s="118"/>
      <c r="Z18426" s="118"/>
      <c r="AA18426" s="118"/>
      <c r="AB18426" s="118"/>
    </row>
    <row r="18427" spans="1:28">
      <c r="A18427" s="113"/>
      <c r="B18427" s="113"/>
      <c r="C18427" s="114"/>
      <c r="D18427" s="115"/>
      <c r="E18427" s="115"/>
      <c r="F18427" s="116"/>
      <c r="G18427" s="116"/>
      <c r="H18427" s="116"/>
      <c r="I18427" s="116"/>
      <c r="J18427" s="117"/>
      <c r="K18427" s="117"/>
      <c r="L18427" s="114"/>
      <c r="M18427" s="114"/>
      <c r="N18427" s="114"/>
      <c r="O18427" s="114"/>
      <c r="P18427" s="118"/>
      <c r="Q18427" s="118"/>
      <c r="R18427" s="118"/>
      <c r="S18427" s="118"/>
      <c r="T18427" s="118"/>
      <c r="U18427" s="118"/>
      <c r="V18427" s="118"/>
      <c r="W18427" s="118"/>
      <c r="X18427" s="118"/>
      <c r="Y18427" s="118"/>
      <c r="Z18427" s="118"/>
      <c r="AA18427" s="118"/>
      <c r="AB18427" s="118"/>
    </row>
    <row r="18428" spans="1:28">
      <c r="A18428" s="113"/>
      <c r="B18428" s="113"/>
      <c r="C18428" s="114"/>
      <c r="D18428" s="115"/>
      <c r="E18428" s="115"/>
      <c r="F18428" s="116"/>
      <c r="G18428" s="116"/>
      <c r="H18428" s="116"/>
      <c r="I18428" s="116"/>
      <c r="J18428" s="117"/>
      <c r="K18428" s="117"/>
      <c r="L18428" s="114"/>
      <c r="M18428" s="114"/>
      <c r="N18428" s="114"/>
      <c r="O18428" s="114"/>
      <c r="P18428" s="118"/>
      <c r="Q18428" s="118"/>
      <c r="R18428" s="118"/>
      <c r="S18428" s="118"/>
      <c r="T18428" s="118"/>
      <c r="U18428" s="118"/>
      <c r="V18428" s="118"/>
      <c r="W18428" s="118"/>
      <c r="X18428" s="118"/>
      <c r="Y18428" s="118"/>
      <c r="Z18428" s="118"/>
      <c r="AA18428" s="118"/>
      <c r="AB18428" s="118"/>
    </row>
    <row r="18429" spans="1:28">
      <c r="A18429" s="113"/>
      <c r="B18429" s="113"/>
      <c r="C18429" s="114"/>
      <c r="D18429" s="115"/>
      <c r="E18429" s="115"/>
      <c r="F18429" s="116"/>
      <c r="G18429" s="116"/>
      <c r="H18429" s="116"/>
      <c r="I18429" s="116"/>
      <c r="J18429" s="117"/>
      <c r="K18429" s="117"/>
      <c r="L18429" s="114"/>
      <c r="M18429" s="114"/>
      <c r="N18429" s="114"/>
      <c r="O18429" s="114"/>
      <c r="P18429" s="118"/>
      <c r="Q18429" s="118"/>
      <c r="R18429" s="118"/>
      <c r="S18429" s="118"/>
      <c r="T18429" s="118"/>
      <c r="U18429" s="118"/>
      <c r="V18429" s="118"/>
      <c r="W18429" s="118"/>
      <c r="X18429" s="118"/>
      <c r="Y18429" s="118"/>
      <c r="Z18429" s="118"/>
      <c r="AA18429" s="118"/>
      <c r="AB18429" s="118"/>
    </row>
    <row r="18430" spans="1:28">
      <c r="A18430" s="113"/>
      <c r="B18430" s="113"/>
      <c r="C18430" s="114"/>
      <c r="D18430" s="115"/>
      <c r="E18430" s="115"/>
      <c r="F18430" s="116"/>
      <c r="G18430" s="116"/>
      <c r="H18430" s="116"/>
      <c r="I18430" s="116"/>
      <c r="J18430" s="117"/>
      <c r="K18430" s="117"/>
      <c r="L18430" s="114"/>
      <c r="M18430" s="114"/>
      <c r="N18430" s="114"/>
      <c r="O18430" s="114"/>
      <c r="P18430" s="118"/>
      <c r="Q18430" s="118"/>
      <c r="R18430" s="118"/>
      <c r="S18430" s="118"/>
      <c r="T18430" s="118"/>
      <c r="U18430" s="118"/>
      <c r="V18430" s="118"/>
      <c r="W18430" s="118"/>
      <c r="X18430" s="118"/>
      <c r="Y18430" s="118"/>
      <c r="Z18430" s="118"/>
      <c r="AA18430" s="118"/>
      <c r="AB18430" s="118"/>
    </row>
    <row r="18431" spans="1:28">
      <c r="A18431" s="113"/>
      <c r="B18431" s="113"/>
      <c r="C18431" s="114"/>
      <c r="D18431" s="115"/>
      <c r="E18431" s="115"/>
      <c r="F18431" s="116"/>
      <c r="G18431" s="116"/>
      <c r="H18431" s="116"/>
      <c r="I18431" s="116"/>
      <c r="J18431" s="117"/>
      <c r="K18431" s="117"/>
      <c r="L18431" s="114"/>
      <c r="M18431" s="114"/>
      <c r="N18431" s="114"/>
      <c r="O18431" s="114"/>
      <c r="P18431" s="118"/>
      <c r="Q18431" s="118"/>
      <c r="R18431" s="118"/>
      <c r="S18431" s="118"/>
      <c r="T18431" s="118"/>
      <c r="U18431" s="118"/>
      <c r="V18431" s="118"/>
      <c r="W18431" s="118"/>
      <c r="X18431" s="118"/>
      <c r="Y18431" s="118"/>
      <c r="Z18431" s="118"/>
      <c r="AA18431" s="118"/>
      <c r="AB18431" s="118"/>
    </row>
    <row r="18432" spans="1:28">
      <c r="A18432" s="113"/>
      <c r="B18432" s="113"/>
      <c r="C18432" s="114"/>
      <c r="D18432" s="115"/>
      <c r="E18432" s="115"/>
      <c r="F18432" s="116"/>
      <c r="G18432" s="116"/>
      <c r="H18432" s="116"/>
      <c r="I18432" s="116"/>
      <c r="J18432" s="117"/>
      <c r="K18432" s="117"/>
      <c r="L18432" s="114"/>
      <c r="M18432" s="114"/>
      <c r="N18432" s="114"/>
      <c r="O18432" s="114"/>
      <c r="P18432" s="118"/>
      <c r="Q18432" s="118"/>
      <c r="R18432" s="118"/>
      <c r="S18432" s="118"/>
      <c r="T18432" s="118"/>
      <c r="U18432" s="118"/>
      <c r="V18432" s="118"/>
      <c r="W18432" s="118"/>
      <c r="X18432" s="118"/>
      <c r="Y18432" s="118"/>
      <c r="Z18432" s="118"/>
      <c r="AA18432" s="118"/>
      <c r="AB18432" s="118"/>
    </row>
    <row r="18433" spans="1:28">
      <c r="A18433" s="113"/>
      <c r="B18433" s="113"/>
      <c r="C18433" s="114"/>
      <c r="D18433" s="115"/>
      <c r="E18433" s="115"/>
      <c r="F18433" s="116"/>
      <c r="G18433" s="116"/>
      <c r="H18433" s="116"/>
      <c r="I18433" s="116"/>
      <c r="J18433" s="117"/>
      <c r="K18433" s="117"/>
      <c r="L18433" s="114"/>
      <c r="M18433" s="114"/>
      <c r="N18433" s="114"/>
      <c r="O18433" s="114"/>
      <c r="P18433" s="118"/>
      <c r="Q18433" s="118"/>
      <c r="R18433" s="118"/>
      <c r="S18433" s="118"/>
      <c r="T18433" s="118"/>
      <c r="U18433" s="118"/>
      <c r="V18433" s="118"/>
      <c r="W18433" s="118"/>
      <c r="X18433" s="118"/>
      <c r="Y18433" s="118"/>
      <c r="Z18433" s="118"/>
      <c r="AA18433" s="118"/>
      <c r="AB18433" s="118"/>
    </row>
    <row r="18434" spans="1:28">
      <c r="A18434" s="113"/>
      <c r="B18434" s="113"/>
      <c r="C18434" s="114"/>
      <c r="D18434" s="115"/>
      <c r="E18434" s="115"/>
      <c r="F18434" s="116"/>
      <c r="G18434" s="116"/>
      <c r="H18434" s="116"/>
      <c r="I18434" s="116"/>
      <c r="J18434" s="117"/>
      <c r="K18434" s="117"/>
      <c r="L18434" s="114"/>
      <c r="M18434" s="114"/>
      <c r="N18434" s="114"/>
      <c r="O18434" s="114"/>
      <c r="P18434" s="118"/>
      <c r="Q18434" s="118"/>
      <c r="R18434" s="118"/>
      <c r="S18434" s="118"/>
      <c r="T18434" s="118"/>
      <c r="U18434" s="118"/>
      <c r="V18434" s="118"/>
      <c r="W18434" s="118"/>
      <c r="X18434" s="118"/>
      <c r="Y18434" s="118"/>
      <c r="Z18434" s="118"/>
      <c r="AA18434" s="118"/>
      <c r="AB18434" s="118"/>
    </row>
    <row r="18435" spans="1:28">
      <c r="A18435" s="113"/>
      <c r="B18435" s="113"/>
      <c r="C18435" s="114"/>
      <c r="D18435" s="115"/>
      <c r="E18435" s="115"/>
      <c r="F18435" s="116"/>
      <c r="G18435" s="116"/>
      <c r="H18435" s="116"/>
      <c r="I18435" s="116"/>
      <c r="J18435" s="117"/>
      <c r="K18435" s="117"/>
      <c r="L18435" s="114"/>
      <c r="M18435" s="114"/>
      <c r="N18435" s="114"/>
      <c r="O18435" s="114"/>
      <c r="P18435" s="118"/>
      <c r="Q18435" s="118"/>
      <c r="R18435" s="118"/>
      <c r="S18435" s="118"/>
      <c r="T18435" s="118"/>
      <c r="U18435" s="118"/>
      <c r="V18435" s="118"/>
      <c r="W18435" s="118"/>
      <c r="X18435" s="118"/>
      <c r="Y18435" s="118"/>
      <c r="Z18435" s="118"/>
      <c r="AA18435" s="118"/>
      <c r="AB18435" s="118"/>
    </row>
    <row r="18436" spans="1:28">
      <c r="A18436" s="113"/>
      <c r="B18436" s="113"/>
      <c r="C18436" s="114"/>
      <c r="D18436" s="115"/>
      <c r="E18436" s="115"/>
      <c r="F18436" s="116"/>
      <c r="G18436" s="116"/>
      <c r="H18436" s="116"/>
      <c r="I18436" s="116"/>
      <c r="J18436" s="117"/>
      <c r="K18436" s="117"/>
      <c r="L18436" s="114"/>
      <c r="M18436" s="114"/>
      <c r="N18436" s="114"/>
      <c r="O18436" s="114"/>
      <c r="P18436" s="118"/>
      <c r="Q18436" s="118"/>
      <c r="R18436" s="118"/>
      <c r="S18436" s="118"/>
      <c r="T18436" s="118"/>
      <c r="U18436" s="118"/>
      <c r="V18436" s="118"/>
      <c r="W18436" s="118"/>
      <c r="X18436" s="118"/>
      <c r="Y18436" s="118"/>
      <c r="Z18436" s="118"/>
      <c r="AA18436" s="118"/>
      <c r="AB18436" s="118"/>
    </row>
    <row r="18437" spans="1:28">
      <c r="A18437" s="113"/>
      <c r="B18437" s="113"/>
      <c r="C18437" s="114"/>
      <c r="D18437" s="115"/>
      <c r="E18437" s="115"/>
      <c r="F18437" s="116"/>
      <c r="G18437" s="116"/>
      <c r="H18437" s="116"/>
      <c r="I18437" s="116"/>
      <c r="J18437" s="117"/>
      <c r="K18437" s="117"/>
      <c r="L18437" s="114"/>
      <c r="M18437" s="114"/>
      <c r="N18437" s="114"/>
      <c r="O18437" s="114"/>
      <c r="P18437" s="118"/>
      <c r="Q18437" s="118"/>
      <c r="R18437" s="118"/>
      <c r="S18437" s="118"/>
      <c r="T18437" s="118"/>
      <c r="U18437" s="118"/>
      <c r="V18437" s="118"/>
      <c r="W18437" s="118"/>
      <c r="X18437" s="118"/>
      <c r="Y18437" s="118"/>
      <c r="Z18437" s="118"/>
      <c r="AA18437" s="118"/>
      <c r="AB18437" s="118"/>
    </row>
    <row r="18438" spans="1:28">
      <c r="A18438" s="113"/>
      <c r="B18438" s="113"/>
      <c r="C18438" s="114"/>
      <c r="D18438" s="115"/>
      <c r="E18438" s="115"/>
      <c r="F18438" s="116"/>
      <c r="G18438" s="116"/>
      <c r="H18438" s="116"/>
      <c r="I18438" s="116"/>
      <c r="J18438" s="117"/>
      <c r="K18438" s="117"/>
      <c r="L18438" s="114"/>
      <c r="M18438" s="114"/>
      <c r="N18438" s="114"/>
      <c r="O18438" s="114"/>
      <c r="P18438" s="118"/>
      <c r="Q18438" s="118"/>
      <c r="R18438" s="118"/>
      <c r="S18438" s="118"/>
      <c r="T18438" s="118"/>
      <c r="U18438" s="118"/>
      <c r="V18438" s="118"/>
      <c r="W18438" s="118"/>
      <c r="X18438" s="118"/>
      <c r="Y18438" s="118"/>
      <c r="Z18438" s="118"/>
      <c r="AA18438" s="118"/>
      <c r="AB18438" s="118"/>
    </row>
    <row r="18439" spans="1:28">
      <c r="A18439" s="113"/>
      <c r="B18439" s="113"/>
      <c r="C18439" s="114"/>
      <c r="D18439" s="115"/>
      <c r="E18439" s="115"/>
      <c r="F18439" s="116"/>
      <c r="G18439" s="116"/>
      <c r="H18439" s="116"/>
      <c r="I18439" s="116"/>
      <c r="J18439" s="117"/>
      <c r="K18439" s="117"/>
      <c r="L18439" s="114"/>
      <c r="M18439" s="114"/>
      <c r="N18439" s="114"/>
      <c r="O18439" s="114"/>
      <c r="P18439" s="118"/>
      <c r="Q18439" s="118"/>
      <c r="R18439" s="118"/>
      <c r="S18439" s="118"/>
      <c r="T18439" s="118"/>
      <c r="U18439" s="118"/>
      <c r="V18439" s="118"/>
      <c r="W18439" s="118"/>
      <c r="X18439" s="118"/>
      <c r="Y18439" s="118"/>
      <c r="Z18439" s="118"/>
      <c r="AA18439" s="118"/>
      <c r="AB18439" s="118"/>
    </row>
    <row r="18440" spans="1:28">
      <c r="A18440" s="113"/>
      <c r="B18440" s="113"/>
      <c r="C18440" s="114"/>
      <c r="D18440" s="115"/>
      <c r="E18440" s="115"/>
      <c r="F18440" s="116"/>
      <c r="G18440" s="116"/>
      <c r="H18440" s="116"/>
      <c r="I18440" s="116"/>
      <c r="J18440" s="117"/>
      <c r="K18440" s="117"/>
      <c r="L18440" s="114"/>
      <c r="M18440" s="114"/>
      <c r="N18440" s="114"/>
      <c r="O18440" s="114"/>
      <c r="P18440" s="118"/>
      <c r="Q18440" s="118"/>
      <c r="R18440" s="118"/>
      <c r="S18440" s="118"/>
      <c r="T18440" s="118"/>
      <c r="U18440" s="118"/>
      <c r="V18440" s="118"/>
      <c r="W18440" s="118"/>
      <c r="X18440" s="118"/>
      <c r="Y18440" s="118"/>
      <c r="Z18440" s="118"/>
      <c r="AA18440" s="118"/>
      <c r="AB18440" s="118"/>
    </row>
    <row r="18441" spans="1:28">
      <c r="A18441" s="113"/>
      <c r="B18441" s="113"/>
      <c r="C18441" s="114"/>
      <c r="D18441" s="115"/>
      <c r="E18441" s="115"/>
      <c r="F18441" s="116"/>
      <c r="G18441" s="116"/>
      <c r="H18441" s="116"/>
      <c r="I18441" s="116"/>
      <c r="J18441" s="117"/>
      <c r="K18441" s="117"/>
      <c r="L18441" s="114"/>
      <c r="M18441" s="114"/>
      <c r="N18441" s="114"/>
      <c r="O18441" s="114"/>
      <c r="P18441" s="118"/>
      <c r="Q18441" s="118"/>
      <c r="R18441" s="118"/>
      <c r="S18441" s="118"/>
      <c r="T18441" s="118"/>
      <c r="U18441" s="118"/>
      <c r="V18441" s="118"/>
      <c r="W18441" s="118"/>
      <c r="X18441" s="118"/>
      <c r="Y18441" s="118"/>
      <c r="Z18441" s="118"/>
      <c r="AA18441" s="118"/>
      <c r="AB18441" s="118"/>
    </row>
    <row r="18442" spans="1:28">
      <c r="A18442" s="113"/>
      <c r="B18442" s="113"/>
      <c r="C18442" s="114"/>
      <c r="D18442" s="115"/>
      <c r="E18442" s="115"/>
      <c r="F18442" s="116"/>
      <c r="G18442" s="116"/>
      <c r="H18442" s="116"/>
      <c r="I18442" s="116"/>
      <c r="J18442" s="117"/>
      <c r="K18442" s="117"/>
      <c r="L18442" s="114"/>
      <c r="M18442" s="114"/>
      <c r="N18442" s="114"/>
      <c r="O18442" s="114"/>
      <c r="P18442" s="118"/>
      <c r="Q18442" s="118"/>
      <c r="R18442" s="118"/>
      <c r="S18442" s="118"/>
      <c r="T18442" s="118"/>
      <c r="U18442" s="118"/>
      <c r="V18442" s="118"/>
      <c r="W18442" s="118"/>
      <c r="X18442" s="118"/>
      <c r="Y18442" s="118"/>
      <c r="Z18442" s="118"/>
      <c r="AA18442" s="118"/>
      <c r="AB18442" s="118"/>
    </row>
    <row r="18443" spans="1:28">
      <c r="A18443" s="113"/>
      <c r="B18443" s="113"/>
      <c r="C18443" s="114"/>
      <c r="D18443" s="115"/>
      <c r="E18443" s="115"/>
      <c r="F18443" s="116"/>
      <c r="G18443" s="116"/>
      <c r="H18443" s="116"/>
      <c r="I18443" s="116"/>
      <c r="J18443" s="117"/>
      <c r="K18443" s="117"/>
      <c r="L18443" s="114"/>
      <c r="M18443" s="114"/>
      <c r="N18443" s="114"/>
      <c r="O18443" s="114"/>
      <c r="P18443" s="118"/>
      <c r="Q18443" s="118"/>
      <c r="R18443" s="118"/>
      <c r="S18443" s="118"/>
      <c r="T18443" s="118"/>
      <c r="U18443" s="118"/>
      <c r="V18443" s="118"/>
      <c r="W18443" s="118"/>
      <c r="X18443" s="118"/>
      <c r="Y18443" s="118"/>
      <c r="Z18443" s="118"/>
      <c r="AA18443" s="118"/>
      <c r="AB18443" s="118"/>
    </row>
    <row r="18444" spans="1:28">
      <c r="A18444" s="113"/>
      <c r="B18444" s="113"/>
      <c r="C18444" s="114"/>
      <c r="D18444" s="115"/>
      <c r="E18444" s="115"/>
      <c r="F18444" s="116"/>
      <c r="G18444" s="116"/>
      <c r="H18444" s="116"/>
      <c r="I18444" s="116"/>
      <c r="J18444" s="117"/>
      <c r="K18444" s="117"/>
      <c r="L18444" s="114"/>
      <c r="M18444" s="114"/>
      <c r="N18444" s="114"/>
      <c r="O18444" s="114"/>
      <c r="P18444" s="118"/>
      <c r="Q18444" s="118"/>
      <c r="R18444" s="118"/>
      <c r="S18444" s="118"/>
      <c r="T18444" s="118"/>
      <c r="U18444" s="118"/>
      <c r="V18444" s="118"/>
      <c r="W18444" s="118"/>
      <c r="X18444" s="118"/>
      <c r="Y18444" s="118"/>
      <c r="Z18444" s="118"/>
      <c r="AA18444" s="118"/>
      <c r="AB18444" s="118"/>
    </row>
    <row r="18445" spans="1:28">
      <c r="A18445" s="113"/>
      <c r="B18445" s="113"/>
      <c r="C18445" s="114"/>
      <c r="D18445" s="115"/>
      <c r="E18445" s="115"/>
      <c r="F18445" s="116"/>
      <c r="G18445" s="116"/>
      <c r="H18445" s="116"/>
      <c r="I18445" s="116"/>
      <c r="J18445" s="117"/>
      <c r="K18445" s="117"/>
      <c r="L18445" s="114"/>
      <c r="M18445" s="114"/>
      <c r="N18445" s="114"/>
      <c r="O18445" s="114"/>
      <c r="P18445" s="118"/>
      <c r="Q18445" s="118"/>
      <c r="R18445" s="118"/>
      <c r="S18445" s="118"/>
      <c r="T18445" s="118"/>
      <c r="U18445" s="118"/>
      <c r="V18445" s="118"/>
      <c r="W18445" s="118"/>
      <c r="X18445" s="118"/>
      <c r="Y18445" s="118"/>
      <c r="Z18445" s="118"/>
      <c r="AA18445" s="118"/>
      <c r="AB18445" s="118"/>
    </row>
    <row r="18446" spans="1:28">
      <c r="A18446" s="113"/>
      <c r="B18446" s="113"/>
      <c r="C18446" s="114"/>
      <c r="D18446" s="115"/>
      <c r="E18446" s="115"/>
      <c r="F18446" s="116"/>
      <c r="G18446" s="116"/>
      <c r="H18446" s="116"/>
      <c r="I18446" s="116"/>
      <c r="J18446" s="117"/>
      <c r="K18446" s="117"/>
      <c r="L18446" s="114"/>
      <c r="M18446" s="114"/>
      <c r="N18446" s="114"/>
      <c r="O18446" s="114"/>
      <c r="P18446" s="118"/>
      <c r="Q18446" s="118"/>
      <c r="R18446" s="118"/>
      <c r="S18446" s="118"/>
      <c r="T18446" s="118"/>
      <c r="U18446" s="118"/>
      <c r="V18446" s="118"/>
      <c r="W18446" s="118"/>
      <c r="X18446" s="118"/>
      <c r="Y18446" s="118"/>
      <c r="Z18446" s="118"/>
      <c r="AA18446" s="118"/>
      <c r="AB18446" s="118"/>
    </row>
    <row r="18447" spans="1:28">
      <c r="A18447" s="113"/>
      <c r="B18447" s="113"/>
      <c r="C18447" s="114"/>
      <c r="D18447" s="115"/>
      <c r="E18447" s="115"/>
      <c r="F18447" s="116"/>
      <c r="G18447" s="116"/>
      <c r="H18447" s="116"/>
      <c r="I18447" s="116"/>
      <c r="J18447" s="117"/>
      <c r="K18447" s="117"/>
      <c r="L18447" s="114"/>
      <c r="M18447" s="114"/>
      <c r="N18447" s="114"/>
      <c r="O18447" s="114"/>
      <c r="P18447" s="118"/>
      <c r="Q18447" s="118"/>
      <c r="R18447" s="118"/>
      <c r="S18447" s="118"/>
      <c r="T18447" s="118"/>
      <c r="U18447" s="118"/>
      <c r="V18447" s="118"/>
      <c r="W18447" s="118"/>
      <c r="X18447" s="118"/>
      <c r="Y18447" s="118"/>
      <c r="Z18447" s="118"/>
      <c r="AA18447" s="118"/>
      <c r="AB18447" s="118"/>
    </row>
    <row r="18448" spans="1:28">
      <c r="A18448" s="113"/>
      <c r="B18448" s="113"/>
      <c r="C18448" s="114"/>
      <c r="D18448" s="115"/>
      <c r="E18448" s="115"/>
      <c r="F18448" s="116"/>
      <c r="G18448" s="116"/>
      <c r="H18448" s="116"/>
      <c r="I18448" s="116"/>
      <c r="J18448" s="117"/>
      <c r="K18448" s="117"/>
      <c r="L18448" s="114"/>
      <c r="M18448" s="114"/>
      <c r="N18448" s="114"/>
      <c r="O18448" s="114"/>
      <c r="P18448" s="118"/>
      <c r="Q18448" s="118"/>
      <c r="R18448" s="118"/>
      <c r="S18448" s="118"/>
      <c r="T18448" s="118"/>
      <c r="U18448" s="118"/>
      <c r="V18448" s="118"/>
      <c r="W18448" s="118"/>
      <c r="X18448" s="118"/>
      <c r="Y18448" s="118"/>
      <c r="Z18448" s="118"/>
      <c r="AA18448" s="118"/>
      <c r="AB18448" s="118"/>
    </row>
    <row r="18449" spans="1:28">
      <c r="A18449" s="113"/>
      <c r="B18449" s="113"/>
      <c r="C18449" s="114"/>
      <c r="D18449" s="115"/>
      <c r="E18449" s="115"/>
      <c r="F18449" s="116"/>
      <c r="G18449" s="116"/>
      <c r="H18449" s="116"/>
      <c r="I18449" s="116"/>
      <c r="J18449" s="117"/>
      <c r="K18449" s="117"/>
      <c r="L18449" s="114"/>
      <c r="M18449" s="114"/>
      <c r="N18449" s="114"/>
      <c r="O18449" s="114"/>
      <c r="P18449" s="118"/>
      <c r="Q18449" s="118"/>
      <c r="R18449" s="118"/>
      <c r="S18449" s="118"/>
      <c r="T18449" s="118"/>
      <c r="U18449" s="118"/>
      <c r="V18449" s="118"/>
      <c r="W18449" s="118"/>
      <c r="X18449" s="118"/>
      <c r="Y18449" s="118"/>
      <c r="Z18449" s="118"/>
      <c r="AA18449" s="118"/>
      <c r="AB18449" s="118"/>
    </row>
    <row r="18450" spans="1:28">
      <c r="A18450" s="113"/>
      <c r="B18450" s="113"/>
      <c r="C18450" s="114"/>
      <c r="D18450" s="115"/>
      <c r="E18450" s="115"/>
      <c r="F18450" s="116"/>
      <c r="G18450" s="116"/>
      <c r="H18450" s="116"/>
      <c r="I18450" s="116"/>
      <c r="J18450" s="117"/>
      <c r="K18450" s="117"/>
      <c r="L18450" s="114"/>
      <c r="M18450" s="114"/>
      <c r="N18450" s="114"/>
      <c r="O18450" s="114"/>
      <c r="P18450" s="118"/>
      <c r="Q18450" s="118"/>
      <c r="R18450" s="118"/>
      <c r="S18450" s="118"/>
      <c r="T18450" s="118"/>
      <c r="U18450" s="118"/>
      <c r="V18450" s="118"/>
      <c r="W18450" s="118"/>
      <c r="X18450" s="118"/>
      <c r="Y18450" s="118"/>
      <c r="Z18450" s="118"/>
      <c r="AA18450" s="118"/>
      <c r="AB18450" s="118"/>
    </row>
    <row r="18451" spans="1:28">
      <c r="A18451" s="113"/>
      <c r="B18451" s="113"/>
      <c r="C18451" s="114"/>
      <c r="D18451" s="115"/>
      <c r="E18451" s="115"/>
      <c r="F18451" s="116"/>
      <c r="G18451" s="116"/>
      <c r="H18451" s="116"/>
      <c r="I18451" s="116"/>
      <c r="J18451" s="117"/>
      <c r="K18451" s="117"/>
      <c r="L18451" s="114"/>
      <c r="M18451" s="114"/>
      <c r="N18451" s="114"/>
      <c r="O18451" s="114"/>
      <c r="P18451" s="118"/>
      <c r="Q18451" s="118"/>
      <c r="R18451" s="118"/>
      <c r="S18451" s="118"/>
      <c r="T18451" s="118"/>
      <c r="U18451" s="118"/>
      <c r="V18451" s="118"/>
      <c r="W18451" s="118"/>
      <c r="X18451" s="118"/>
      <c r="Y18451" s="118"/>
      <c r="Z18451" s="118"/>
      <c r="AA18451" s="118"/>
      <c r="AB18451" s="118"/>
    </row>
    <row r="18452" spans="1:28">
      <c r="A18452" s="113"/>
      <c r="B18452" s="113"/>
      <c r="C18452" s="114"/>
      <c r="D18452" s="115"/>
      <c r="E18452" s="115"/>
      <c r="F18452" s="116"/>
      <c r="G18452" s="116"/>
      <c r="H18452" s="116"/>
      <c r="I18452" s="116"/>
      <c r="J18452" s="117"/>
      <c r="K18452" s="117"/>
      <c r="L18452" s="114"/>
      <c r="M18452" s="114"/>
      <c r="N18452" s="114"/>
      <c r="O18452" s="114"/>
      <c r="P18452" s="118"/>
      <c r="Q18452" s="118"/>
      <c r="R18452" s="118"/>
      <c r="S18452" s="118"/>
      <c r="T18452" s="118"/>
      <c r="U18452" s="118"/>
      <c r="V18452" s="118"/>
      <c r="W18452" s="118"/>
      <c r="X18452" s="118"/>
      <c r="Y18452" s="118"/>
      <c r="Z18452" s="118"/>
      <c r="AA18452" s="118"/>
      <c r="AB18452" s="118"/>
    </row>
    <row r="18453" spans="1:28">
      <c r="A18453" s="113"/>
      <c r="B18453" s="113"/>
      <c r="C18453" s="114"/>
      <c r="D18453" s="115"/>
      <c r="E18453" s="115"/>
      <c r="F18453" s="116"/>
      <c r="G18453" s="116"/>
      <c r="H18453" s="116"/>
      <c r="I18453" s="116"/>
      <c r="J18453" s="117"/>
      <c r="K18453" s="117"/>
      <c r="L18453" s="114"/>
      <c r="M18453" s="114"/>
      <c r="N18453" s="114"/>
      <c r="O18453" s="114"/>
      <c r="P18453" s="118"/>
      <c r="Q18453" s="118"/>
      <c r="R18453" s="118"/>
      <c r="S18453" s="118"/>
      <c r="T18453" s="118"/>
      <c r="U18453" s="118"/>
      <c r="V18453" s="118"/>
      <c r="W18453" s="118"/>
      <c r="X18453" s="118"/>
      <c r="Y18453" s="118"/>
      <c r="Z18453" s="118"/>
      <c r="AA18453" s="118"/>
      <c r="AB18453" s="118"/>
    </row>
    <row r="18454" spans="1:28">
      <c r="A18454" s="113"/>
      <c r="B18454" s="113"/>
      <c r="C18454" s="114"/>
      <c r="D18454" s="115"/>
      <c r="E18454" s="115"/>
      <c r="F18454" s="116"/>
      <c r="G18454" s="116"/>
      <c r="H18454" s="116"/>
      <c r="I18454" s="116"/>
      <c r="J18454" s="117"/>
      <c r="K18454" s="117"/>
      <c r="L18454" s="114"/>
      <c r="M18454" s="114"/>
      <c r="N18454" s="114"/>
      <c r="O18454" s="114"/>
      <c r="P18454" s="118"/>
      <c r="Q18454" s="118"/>
      <c r="R18454" s="118"/>
      <c r="S18454" s="118"/>
      <c r="T18454" s="118"/>
      <c r="U18454" s="118"/>
      <c r="V18454" s="118"/>
      <c r="W18454" s="118"/>
      <c r="X18454" s="118"/>
      <c r="Y18454" s="118"/>
      <c r="Z18454" s="118"/>
      <c r="AA18454" s="118"/>
      <c r="AB18454" s="118"/>
    </row>
    <row r="18455" spans="1:28">
      <c r="A18455" s="113"/>
      <c r="B18455" s="113"/>
      <c r="C18455" s="114"/>
      <c r="D18455" s="115"/>
      <c r="E18455" s="115"/>
      <c r="F18455" s="116"/>
      <c r="G18455" s="116"/>
      <c r="H18455" s="116"/>
      <c r="I18455" s="116"/>
      <c r="J18455" s="117"/>
      <c r="K18455" s="117"/>
      <c r="L18455" s="114"/>
      <c r="M18455" s="114"/>
      <c r="N18455" s="114"/>
      <c r="O18455" s="114"/>
      <c r="P18455" s="118"/>
      <c r="Q18455" s="118"/>
      <c r="R18455" s="118"/>
      <c r="S18455" s="118"/>
      <c r="T18455" s="118"/>
      <c r="U18455" s="118"/>
      <c r="V18455" s="118"/>
      <c r="W18455" s="118"/>
      <c r="X18455" s="118"/>
      <c r="Y18455" s="118"/>
      <c r="Z18455" s="118"/>
      <c r="AA18455" s="118"/>
      <c r="AB18455" s="118"/>
    </row>
    <row r="18456" spans="1:28">
      <c r="A18456" s="113"/>
      <c r="B18456" s="113"/>
      <c r="C18456" s="114"/>
      <c r="D18456" s="115"/>
      <c r="E18456" s="115"/>
      <c r="F18456" s="116"/>
      <c r="G18456" s="116"/>
      <c r="H18456" s="116"/>
      <c r="I18456" s="116"/>
      <c r="J18456" s="117"/>
      <c r="K18456" s="117"/>
      <c r="L18456" s="114"/>
      <c r="M18456" s="114"/>
      <c r="N18456" s="114"/>
      <c r="O18456" s="114"/>
      <c r="P18456" s="118"/>
      <c r="Q18456" s="118"/>
      <c r="R18456" s="118"/>
      <c r="S18456" s="118"/>
      <c r="T18456" s="118"/>
      <c r="U18456" s="118"/>
      <c r="V18456" s="118"/>
      <c r="W18456" s="118"/>
      <c r="X18456" s="118"/>
      <c r="Y18456" s="118"/>
      <c r="Z18456" s="118"/>
      <c r="AA18456" s="118"/>
      <c r="AB18456" s="118"/>
    </row>
    <row r="18457" spans="1:28">
      <c r="A18457" s="113"/>
      <c r="B18457" s="113"/>
      <c r="C18457" s="114"/>
      <c r="D18457" s="115"/>
      <c r="E18457" s="115"/>
      <c r="F18457" s="116"/>
      <c r="G18457" s="116"/>
      <c r="H18457" s="116"/>
      <c r="I18457" s="116"/>
      <c r="J18457" s="117"/>
      <c r="K18457" s="117"/>
      <c r="L18457" s="114"/>
      <c r="M18457" s="114"/>
      <c r="N18457" s="114"/>
      <c r="O18457" s="114"/>
      <c r="P18457" s="118"/>
      <c r="Q18457" s="118"/>
      <c r="R18457" s="118"/>
      <c r="S18457" s="118"/>
      <c r="T18457" s="118"/>
      <c r="U18457" s="118"/>
      <c r="V18457" s="118"/>
      <c r="W18457" s="118"/>
      <c r="X18457" s="118"/>
      <c r="Y18457" s="118"/>
      <c r="Z18457" s="118"/>
      <c r="AA18457" s="118"/>
      <c r="AB18457" s="118"/>
    </row>
    <row r="18458" spans="1:28">
      <c r="A18458" s="113"/>
      <c r="B18458" s="113"/>
      <c r="C18458" s="114"/>
      <c r="D18458" s="115"/>
      <c r="E18458" s="115"/>
      <c r="F18458" s="116"/>
      <c r="G18458" s="116"/>
      <c r="H18458" s="116"/>
      <c r="I18458" s="116"/>
      <c r="J18458" s="117"/>
      <c r="K18458" s="117"/>
      <c r="L18458" s="114"/>
      <c r="M18458" s="114"/>
      <c r="N18458" s="114"/>
      <c r="O18458" s="114"/>
      <c r="P18458" s="118"/>
      <c r="Q18458" s="118"/>
      <c r="R18458" s="118"/>
      <c r="S18458" s="118"/>
      <c r="T18458" s="118"/>
      <c r="U18458" s="118"/>
      <c r="V18458" s="118"/>
      <c r="W18458" s="118"/>
      <c r="X18458" s="118"/>
      <c r="Y18458" s="118"/>
      <c r="Z18458" s="118"/>
      <c r="AA18458" s="118"/>
      <c r="AB18458" s="118"/>
    </row>
    <row r="18459" spans="1:28">
      <c r="A18459" s="113"/>
      <c r="B18459" s="113"/>
      <c r="C18459" s="114"/>
      <c r="D18459" s="115"/>
      <c r="E18459" s="115"/>
      <c r="F18459" s="116"/>
      <c r="G18459" s="116"/>
      <c r="H18459" s="116"/>
      <c r="I18459" s="116"/>
      <c r="J18459" s="117"/>
      <c r="K18459" s="117"/>
      <c r="L18459" s="114"/>
      <c r="M18459" s="114"/>
      <c r="N18459" s="114"/>
      <c r="O18459" s="114"/>
      <c r="P18459" s="118"/>
      <c r="Q18459" s="118"/>
      <c r="R18459" s="118"/>
      <c r="S18459" s="118"/>
      <c r="T18459" s="118"/>
      <c r="U18459" s="118"/>
      <c r="V18459" s="118"/>
      <c r="W18459" s="118"/>
      <c r="X18459" s="118"/>
      <c r="Y18459" s="118"/>
      <c r="Z18459" s="118"/>
      <c r="AA18459" s="118"/>
      <c r="AB18459" s="118"/>
    </row>
    <row r="18460" spans="1:28">
      <c r="A18460" s="113"/>
      <c r="B18460" s="113"/>
      <c r="C18460" s="114"/>
      <c r="D18460" s="115"/>
      <c r="E18460" s="115"/>
      <c r="F18460" s="116"/>
      <c r="G18460" s="116"/>
      <c r="H18460" s="116"/>
      <c r="I18460" s="116"/>
      <c r="J18460" s="117"/>
      <c r="K18460" s="117"/>
      <c r="L18460" s="114"/>
      <c r="M18460" s="114"/>
      <c r="N18460" s="114"/>
      <c r="O18460" s="114"/>
      <c r="P18460" s="118"/>
      <c r="Q18460" s="118"/>
      <c r="R18460" s="118"/>
      <c r="S18460" s="118"/>
      <c r="T18460" s="118"/>
      <c r="U18460" s="118"/>
      <c r="V18460" s="118"/>
      <c r="W18460" s="118"/>
      <c r="X18460" s="118"/>
      <c r="Y18460" s="118"/>
      <c r="Z18460" s="118"/>
      <c r="AA18460" s="118"/>
      <c r="AB18460" s="118"/>
    </row>
    <row r="18461" spans="1:28">
      <c r="A18461" s="113"/>
      <c r="B18461" s="113"/>
      <c r="C18461" s="114"/>
      <c r="D18461" s="115"/>
      <c r="E18461" s="115"/>
      <c r="F18461" s="116"/>
      <c r="G18461" s="116"/>
      <c r="H18461" s="116"/>
      <c r="I18461" s="116"/>
      <c r="J18461" s="117"/>
      <c r="K18461" s="117"/>
      <c r="L18461" s="114"/>
      <c r="M18461" s="114"/>
      <c r="N18461" s="114"/>
      <c r="O18461" s="114"/>
      <c r="P18461" s="118"/>
      <c r="Q18461" s="118"/>
      <c r="R18461" s="118"/>
      <c r="S18461" s="118"/>
      <c r="T18461" s="118"/>
      <c r="U18461" s="118"/>
      <c r="V18461" s="118"/>
      <c r="W18461" s="118"/>
      <c r="X18461" s="118"/>
      <c r="Y18461" s="118"/>
      <c r="Z18461" s="118"/>
      <c r="AA18461" s="118"/>
      <c r="AB18461" s="118"/>
    </row>
    <row r="18462" spans="1:28">
      <c r="A18462" s="113"/>
      <c r="B18462" s="113"/>
      <c r="C18462" s="114"/>
      <c r="D18462" s="115"/>
      <c r="E18462" s="115"/>
      <c r="F18462" s="116"/>
      <c r="G18462" s="116"/>
      <c r="H18462" s="116"/>
      <c r="I18462" s="116"/>
      <c r="J18462" s="117"/>
      <c r="K18462" s="117"/>
      <c r="L18462" s="114"/>
      <c r="M18462" s="114"/>
      <c r="N18462" s="114"/>
      <c r="O18462" s="114"/>
      <c r="P18462" s="118"/>
      <c r="Q18462" s="118"/>
      <c r="R18462" s="118"/>
      <c r="S18462" s="118"/>
      <c r="T18462" s="118"/>
      <c r="U18462" s="118"/>
      <c r="V18462" s="118"/>
      <c r="W18462" s="118"/>
      <c r="X18462" s="118"/>
      <c r="Y18462" s="118"/>
      <c r="Z18462" s="118"/>
      <c r="AA18462" s="118"/>
      <c r="AB18462" s="118"/>
    </row>
    <row r="18463" spans="1:28">
      <c r="A18463" s="113"/>
      <c r="B18463" s="113"/>
      <c r="C18463" s="114"/>
      <c r="D18463" s="115"/>
      <c r="E18463" s="115"/>
      <c r="F18463" s="116"/>
      <c r="G18463" s="116"/>
      <c r="H18463" s="116"/>
      <c r="I18463" s="116"/>
      <c r="J18463" s="117"/>
      <c r="K18463" s="117"/>
      <c r="L18463" s="114"/>
      <c r="M18463" s="114"/>
      <c r="N18463" s="114"/>
      <c r="O18463" s="114"/>
      <c r="P18463" s="118"/>
      <c r="Q18463" s="118"/>
      <c r="R18463" s="118"/>
      <c r="S18463" s="118"/>
      <c r="T18463" s="118"/>
      <c r="U18463" s="118"/>
      <c r="V18463" s="118"/>
      <c r="W18463" s="118"/>
      <c r="X18463" s="118"/>
      <c r="Y18463" s="118"/>
      <c r="Z18463" s="118"/>
      <c r="AA18463" s="118"/>
      <c r="AB18463" s="118"/>
    </row>
    <row r="18464" spans="1:28">
      <c r="A18464" s="113"/>
      <c r="B18464" s="113"/>
      <c r="C18464" s="114"/>
      <c r="D18464" s="115"/>
      <c r="E18464" s="115"/>
      <c r="F18464" s="116"/>
      <c r="G18464" s="116"/>
      <c r="H18464" s="116"/>
      <c r="I18464" s="116"/>
      <c r="J18464" s="117"/>
      <c r="K18464" s="117"/>
      <c r="L18464" s="114"/>
      <c r="M18464" s="114"/>
      <c r="N18464" s="114"/>
      <c r="O18464" s="114"/>
      <c r="P18464" s="118"/>
      <c r="Q18464" s="118"/>
      <c r="R18464" s="118"/>
      <c r="S18464" s="118"/>
      <c r="T18464" s="118"/>
      <c r="U18464" s="118"/>
      <c r="V18464" s="118"/>
      <c r="W18464" s="118"/>
      <c r="X18464" s="118"/>
      <c r="Y18464" s="118"/>
      <c r="Z18464" s="118"/>
      <c r="AA18464" s="118"/>
      <c r="AB18464" s="118"/>
    </row>
    <row r="18465" spans="1:28">
      <c r="A18465" s="113"/>
      <c r="B18465" s="113"/>
      <c r="C18465" s="114"/>
      <c r="D18465" s="115"/>
      <c r="E18465" s="115"/>
      <c r="F18465" s="116"/>
      <c r="G18465" s="116"/>
      <c r="H18465" s="116"/>
      <c r="I18465" s="116"/>
      <c r="J18465" s="117"/>
      <c r="K18465" s="117"/>
      <c r="L18465" s="114"/>
      <c r="M18465" s="114"/>
      <c r="N18465" s="114"/>
      <c r="O18465" s="114"/>
      <c r="P18465" s="118"/>
      <c r="Q18465" s="118"/>
      <c r="R18465" s="118"/>
      <c r="S18465" s="118"/>
      <c r="T18465" s="118"/>
      <c r="U18465" s="118"/>
      <c r="V18465" s="118"/>
      <c r="W18465" s="118"/>
      <c r="X18465" s="118"/>
      <c r="Y18465" s="118"/>
      <c r="Z18465" s="118"/>
      <c r="AA18465" s="118"/>
      <c r="AB18465" s="118"/>
    </row>
    <row r="18466" spans="1:28">
      <c r="A18466" s="113"/>
      <c r="B18466" s="113"/>
      <c r="C18466" s="114"/>
      <c r="D18466" s="115"/>
      <c r="E18466" s="115"/>
      <c r="F18466" s="116"/>
      <c r="G18466" s="116"/>
      <c r="H18466" s="116"/>
      <c r="I18466" s="116"/>
      <c r="J18466" s="117"/>
      <c r="K18466" s="117"/>
      <c r="L18466" s="114"/>
      <c r="M18466" s="114"/>
      <c r="N18466" s="114"/>
      <c r="O18466" s="114"/>
      <c r="P18466" s="118"/>
      <c r="Q18466" s="118"/>
      <c r="R18466" s="118"/>
      <c r="S18466" s="118"/>
      <c r="T18466" s="118"/>
      <c r="U18466" s="118"/>
      <c r="V18466" s="118"/>
      <c r="W18466" s="118"/>
      <c r="X18466" s="118"/>
      <c r="Y18466" s="118"/>
      <c r="Z18466" s="118"/>
      <c r="AA18466" s="118"/>
      <c r="AB18466" s="118"/>
    </row>
    <row r="18467" spans="1:28">
      <c r="A18467" s="113"/>
      <c r="B18467" s="113"/>
      <c r="C18467" s="114"/>
      <c r="D18467" s="115"/>
      <c r="E18467" s="115"/>
      <c r="F18467" s="116"/>
      <c r="G18467" s="116"/>
      <c r="H18467" s="116"/>
      <c r="I18467" s="116"/>
      <c r="J18467" s="117"/>
      <c r="K18467" s="117"/>
      <c r="L18467" s="114"/>
      <c r="M18467" s="114"/>
      <c r="N18467" s="114"/>
      <c r="O18467" s="114"/>
      <c r="P18467" s="118"/>
      <c r="Q18467" s="118"/>
      <c r="R18467" s="118"/>
      <c r="S18467" s="118"/>
      <c r="T18467" s="118"/>
      <c r="U18467" s="118"/>
      <c r="V18467" s="118"/>
      <c r="W18467" s="118"/>
      <c r="X18467" s="118"/>
      <c r="Y18467" s="118"/>
      <c r="Z18467" s="118"/>
      <c r="AA18467" s="118"/>
      <c r="AB18467" s="118"/>
    </row>
    <row r="18468" spans="1:28">
      <c r="A18468" s="113"/>
      <c r="B18468" s="113"/>
      <c r="C18468" s="114"/>
      <c r="D18468" s="115"/>
      <c r="E18468" s="115"/>
      <c r="F18468" s="116"/>
      <c r="G18468" s="116"/>
      <c r="H18468" s="116"/>
      <c r="I18468" s="116"/>
      <c r="J18468" s="117"/>
      <c r="K18468" s="117"/>
      <c r="L18468" s="114"/>
      <c r="M18468" s="114"/>
      <c r="N18468" s="114"/>
      <c r="O18468" s="114"/>
      <c r="P18468" s="118"/>
      <c r="Q18468" s="118"/>
      <c r="R18468" s="118"/>
      <c r="S18468" s="118"/>
      <c r="T18468" s="118"/>
      <c r="U18468" s="118"/>
      <c r="V18468" s="118"/>
      <c r="W18468" s="118"/>
      <c r="X18468" s="118"/>
      <c r="Y18468" s="118"/>
      <c r="Z18468" s="118"/>
      <c r="AA18468" s="118"/>
      <c r="AB18468" s="118"/>
    </row>
    <row r="18469" spans="1:28">
      <c r="A18469" s="113"/>
      <c r="B18469" s="113"/>
      <c r="C18469" s="114"/>
      <c r="D18469" s="115"/>
      <c r="E18469" s="115"/>
      <c r="F18469" s="116"/>
      <c r="G18469" s="116"/>
      <c r="H18469" s="116"/>
      <c r="I18469" s="116"/>
      <c r="J18469" s="117"/>
      <c r="K18469" s="117"/>
      <c r="L18469" s="114"/>
      <c r="M18469" s="114"/>
      <c r="N18469" s="114"/>
      <c r="O18469" s="114"/>
      <c r="P18469" s="118"/>
      <c r="Q18469" s="118"/>
      <c r="R18469" s="118"/>
      <c r="S18469" s="118"/>
      <c r="T18469" s="118"/>
      <c r="U18469" s="118"/>
      <c r="V18469" s="118"/>
      <c r="W18469" s="118"/>
      <c r="X18469" s="118"/>
      <c r="Y18469" s="118"/>
      <c r="Z18469" s="118"/>
      <c r="AA18469" s="118"/>
      <c r="AB18469" s="118"/>
    </row>
    <row r="18470" spans="1:28">
      <c r="A18470" s="113"/>
      <c r="B18470" s="113"/>
      <c r="C18470" s="114"/>
      <c r="D18470" s="115"/>
      <c r="E18470" s="115"/>
      <c r="F18470" s="116"/>
      <c r="G18470" s="116"/>
      <c r="H18470" s="116"/>
      <c r="I18470" s="116"/>
      <c r="J18470" s="117"/>
      <c r="K18470" s="117"/>
      <c r="L18470" s="114"/>
      <c r="M18470" s="114"/>
      <c r="N18470" s="114"/>
      <c r="O18470" s="114"/>
      <c r="P18470" s="118"/>
      <c r="Q18470" s="118"/>
      <c r="R18470" s="118"/>
      <c r="S18470" s="118"/>
      <c r="T18470" s="118"/>
      <c r="U18470" s="118"/>
      <c r="V18470" s="118"/>
      <c r="W18470" s="118"/>
      <c r="X18470" s="118"/>
      <c r="Y18470" s="118"/>
      <c r="Z18470" s="118"/>
      <c r="AA18470" s="118"/>
      <c r="AB18470" s="118"/>
    </row>
    <row r="18471" spans="1:28">
      <c r="A18471" s="113"/>
      <c r="B18471" s="113"/>
      <c r="C18471" s="114"/>
      <c r="D18471" s="115"/>
      <c r="E18471" s="115"/>
      <c r="F18471" s="116"/>
      <c r="G18471" s="116"/>
      <c r="H18471" s="116"/>
      <c r="I18471" s="116"/>
      <c r="J18471" s="117"/>
      <c r="K18471" s="117"/>
      <c r="L18471" s="114"/>
      <c r="M18471" s="114"/>
      <c r="N18471" s="114"/>
      <c r="O18471" s="114"/>
      <c r="P18471" s="118"/>
      <c r="Q18471" s="118"/>
      <c r="R18471" s="118"/>
      <c r="S18471" s="118"/>
      <c r="T18471" s="118"/>
      <c r="U18471" s="118"/>
      <c r="V18471" s="118"/>
      <c r="W18471" s="118"/>
      <c r="X18471" s="118"/>
      <c r="Y18471" s="118"/>
      <c r="Z18471" s="118"/>
      <c r="AA18471" s="118"/>
      <c r="AB18471" s="118"/>
    </row>
    <row r="18472" spans="1:28">
      <c r="A18472" s="113"/>
      <c r="B18472" s="113"/>
      <c r="C18472" s="114"/>
      <c r="D18472" s="115"/>
      <c r="E18472" s="115"/>
      <c r="F18472" s="116"/>
      <c r="G18472" s="116"/>
      <c r="H18472" s="116"/>
      <c r="I18472" s="116"/>
      <c r="J18472" s="117"/>
      <c r="K18472" s="117"/>
      <c r="L18472" s="114"/>
      <c r="M18472" s="114"/>
      <c r="N18472" s="114"/>
      <c r="O18472" s="114"/>
      <c r="P18472" s="118"/>
      <c r="Q18472" s="118"/>
      <c r="R18472" s="118"/>
      <c r="S18472" s="118"/>
      <c r="T18472" s="118"/>
      <c r="U18472" s="118"/>
      <c r="V18472" s="118"/>
      <c r="W18472" s="118"/>
      <c r="X18472" s="118"/>
      <c r="Y18472" s="118"/>
      <c r="Z18472" s="118"/>
      <c r="AA18472" s="118"/>
      <c r="AB18472" s="118"/>
    </row>
    <row r="18473" spans="1:28">
      <c r="A18473" s="113"/>
      <c r="B18473" s="113"/>
      <c r="C18473" s="114"/>
      <c r="D18473" s="115"/>
      <c r="E18473" s="115"/>
      <c r="F18473" s="116"/>
      <c r="G18473" s="116"/>
      <c r="H18473" s="116"/>
      <c r="I18473" s="116"/>
      <c r="J18473" s="117"/>
      <c r="K18473" s="117"/>
      <c r="L18473" s="114"/>
      <c r="M18473" s="114"/>
      <c r="N18473" s="114"/>
      <c r="O18473" s="114"/>
      <c r="P18473" s="118"/>
      <c r="Q18473" s="118"/>
      <c r="R18473" s="118"/>
      <c r="S18473" s="118"/>
      <c r="T18473" s="118"/>
      <c r="U18473" s="118"/>
      <c r="V18473" s="118"/>
      <c r="W18473" s="118"/>
      <c r="X18473" s="118"/>
      <c r="Y18473" s="118"/>
      <c r="Z18473" s="118"/>
      <c r="AA18473" s="118"/>
      <c r="AB18473" s="118"/>
    </row>
    <row r="18474" spans="1:28">
      <c r="A18474" s="113"/>
      <c r="B18474" s="113"/>
      <c r="C18474" s="114"/>
      <c r="D18474" s="115"/>
      <c r="E18474" s="115"/>
      <c r="F18474" s="116"/>
      <c r="G18474" s="116"/>
      <c r="H18474" s="116"/>
      <c r="I18474" s="116"/>
      <c r="J18474" s="117"/>
      <c r="K18474" s="117"/>
      <c r="L18474" s="114"/>
      <c r="M18474" s="114"/>
      <c r="N18474" s="114"/>
      <c r="O18474" s="114"/>
      <c r="P18474" s="118"/>
      <c r="Q18474" s="118"/>
      <c r="R18474" s="118"/>
      <c r="S18474" s="118"/>
      <c r="T18474" s="118"/>
      <c r="U18474" s="118"/>
      <c r="V18474" s="118"/>
      <c r="W18474" s="118"/>
      <c r="X18474" s="118"/>
      <c r="Y18474" s="118"/>
      <c r="Z18474" s="118"/>
      <c r="AA18474" s="118"/>
      <c r="AB18474" s="118"/>
    </row>
    <row r="18475" spans="1:28">
      <c r="A18475" s="113"/>
      <c r="B18475" s="113"/>
      <c r="C18475" s="114"/>
      <c r="D18475" s="115"/>
      <c r="E18475" s="115"/>
      <c r="F18475" s="116"/>
      <c r="G18475" s="116"/>
      <c r="H18475" s="116"/>
      <c r="I18475" s="116"/>
      <c r="J18475" s="117"/>
      <c r="K18475" s="117"/>
      <c r="L18475" s="114"/>
      <c r="M18475" s="114"/>
      <c r="N18475" s="114"/>
      <c r="O18475" s="114"/>
      <c r="P18475" s="118"/>
      <c r="Q18475" s="118"/>
      <c r="R18475" s="118"/>
      <c r="S18475" s="118"/>
      <c r="T18475" s="118"/>
      <c r="U18475" s="118"/>
      <c r="V18475" s="118"/>
      <c r="W18475" s="118"/>
      <c r="X18475" s="118"/>
      <c r="Y18475" s="118"/>
      <c r="Z18475" s="118"/>
      <c r="AA18475" s="118"/>
      <c r="AB18475" s="118"/>
    </row>
    <row r="18476" spans="1:28">
      <c r="A18476" s="113"/>
      <c r="B18476" s="113"/>
      <c r="C18476" s="114"/>
      <c r="D18476" s="115"/>
      <c r="E18476" s="115"/>
      <c r="F18476" s="116"/>
      <c r="G18476" s="116"/>
      <c r="H18476" s="116"/>
      <c r="I18476" s="116"/>
      <c r="J18476" s="117"/>
      <c r="K18476" s="117"/>
      <c r="L18476" s="114"/>
      <c r="M18476" s="114"/>
      <c r="N18476" s="114"/>
      <c r="O18476" s="114"/>
      <c r="P18476" s="118"/>
      <c r="Q18476" s="118"/>
      <c r="R18476" s="118"/>
      <c r="S18476" s="118"/>
      <c r="T18476" s="118"/>
      <c r="U18476" s="118"/>
      <c r="V18476" s="118"/>
      <c r="W18476" s="118"/>
      <c r="X18476" s="118"/>
      <c r="Y18476" s="118"/>
      <c r="Z18476" s="118"/>
      <c r="AA18476" s="118"/>
      <c r="AB18476" s="118"/>
    </row>
    <row r="18477" spans="1:28">
      <c r="A18477" s="113"/>
      <c r="B18477" s="113"/>
      <c r="C18477" s="114"/>
      <c r="D18477" s="115"/>
      <c r="E18477" s="115"/>
      <c r="F18477" s="116"/>
      <c r="G18477" s="116"/>
      <c r="H18477" s="116"/>
      <c r="I18477" s="116"/>
      <c r="J18477" s="117"/>
      <c r="K18477" s="117"/>
      <c r="L18477" s="114"/>
      <c r="M18477" s="114"/>
      <c r="N18477" s="114"/>
      <c r="O18477" s="114"/>
      <c r="P18477" s="118"/>
      <c r="Q18477" s="118"/>
      <c r="R18477" s="118"/>
      <c r="S18477" s="118"/>
      <c r="T18477" s="118"/>
      <c r="U18477" s="118"/>
      <c r="V18477" s="118"/>
      <c r="W18477" s="118"/>
      <c r="X18477" s="118"/>
      <c r="Y18477" s="118"/>
      <c r="Z18477" s="118"/>
      <c r="AA18477" s="118"/>
      <c r="AB18477" s="118"/>
    </row>
    <row r="18478" spans="1:28">
      <c r="A18478" s="113"/>
      <c r="B18478" s="113"/>
      <c r="C18478" s="114"/>
      <c r="D18478" s="115"/>
      <c r="E18478" s="115"/>
      <c r="F18478" s="116"/>
      <c r="G18478" s="116"/>
      <c r="H18478" s="116"/>
      <c r="I18478" s="116"/>
      <c r="J18478" s="117"/>
      <c r="K18478" s="117"/>
      <c r="L18478" s="114"/>
      <c r="M18478" s="114"/>
      <c r="N18478" s="114"/>
      <c r="O18478" s="114"/>
      <c r="P18478" s="118"/>
      <c r="Q18478" s="118"/>
      <c r="R18478" s="118"/>
      <c r="S18478" s="118"/>
      <c r="T18478" s="118"/>
      <c r="U18478" s="118"/>
      <c r="V18478" s="118"/>
      <c r="W18478" s="118"/>
      <c r="X18478" s="118"/>
      <c r="Y18478" s="118"/>
      <c r="Z18478" s="118"/>
      <c r="AA18478" s="118"/>
      <c r="AB18478" s="118"/>
    </row>
    <row r="18479" spans="1:28">
      <c r="A18479" s="113"/>
      <c r="B18479" s="113"/>
      <c r="C18479" s="114"/>
      <c r="D18479" s="115"/>
      <c r="E18479" s="115"/>
      <c r="F18479" s="116"/>
      <c r="G18479" s="116"/>
      <c r="H18479" s="116"/>
      <c r="I18479" s="116"/>
      <c r="J18479" s="117"/>
      <c r="K18479" s="117"/>
      <c r="L18479" s="114"/>
      <c r="M18479" s="114"/>
      <c r="N18479" s="114"/>
      <c r="O18479" s="114"/>
      <c r="P18479" s="118"/>
      <c r="Q18479" s="118"/>
      <c r="R18479" s="118"/>
      <c r="S18479" s="118"/>
      <c r="T18479" s="118"/>
      <c r="U18479" s="118"/>
      <c r="V18479" s="118"/>
      <c r="W18479" s="118"/>
      <c r="X18479" s="118"/>
      <c r="Y18479" s="118"/>
      <c r="Z18479" s="118"/>
      <c r="AA18479" s="118"/>
      <c r="AB18479" s="118"/>
    </row>
    <row r="18480" spans="1:28">
      <c r="A18480" s="113"/>
      <c r="B18480" s="113"/>
      <c r="C18480" s="114"/>
      <c r="D18480" s="115"/>
      <c r="E18480" s="115"/>
      <c r="F18480" s="116"/>
      <c r="G18480" s="116"/>
      <c r="H18480" s="116"/>
      <c r="I18480" s="116"/>
      <c r="J18480" s="117"/>
      <c r="K18480" s="117"/>
      <c r="L18480" s="114"/>
      <c r="M18480" s="114"/>
      <c r="N18480" s="114"/>
      <c r="O18480" s="114"/>
      <c r="P18480" s="118"/>
      <c r="Q18480" s="118"/>
      <c r="R18480" s="118"/>
      <c r="S18480" s="118"/>
      <c r="T18480" s="118"/>
      <c r="U18480" s="118"/>
      <c r="V18480" s="118"/>
      <c r="W18480" s="118"/>
      <c r="X18480" s="118"/>
      <c r="Y18480" s="118"/>
      <c r="Z18480" s="118"/>
      <c r="AA18480" s="118"/>
      <c r="AB18480" s="118"/>
    </row>
    <row r="18481" spans="1:28">
      <c r="A18481" s="113"/>
      <c r="B18481" s="113"/>
      <c r="C18481" s="114"/>
      <c r="D18481" s="115"/>
      <c r="E18481" s="115"/>
      <c r="F18481" s="116"/>
      <c r="G18481" s="116"/>
      <c r="H18481" s="116"/>
      <c r="I18481" s="116"/>
      <c r="J18481" s="117"/>
      <c r="K18481" s="117"/>
      <c r="L18481" s="114"/>
      <c r="M18481" s="114"/>
      <c r="N18481" s="114"/>
      <c r="O18481" s="114"/>
      <c r="P18481" s="118"/>
      <c r="Q18481" s="118"/>
      <c r="R18481" s="118"/>
      <c r="S18481" s="118"/>
      <c r="T18481" s="118"/>
      <c r="U18481" s="118"/>
      <c r="V18481" s="118"/>
      <c r="W18481" s="118"/>
      <c r="X18481" s="118"/>
      <c r="Y18481" s="118"/>
      <c r="Z18481" s="118"/>
      <c r="AA18481" s="118"/>
      <c r="AB18481" s="118"/>
    </row>
    <row r="18482" spans="1:28">
      <c r="A18482" s="113"/>
      <c r="B18482" s="113"/>
      <c r="C18482" s="114"/>
      <c r="D18482" s="115"/>
      <c r="E18482" s="115"/>
      <c r="F18482" s="116"/>
      <c r="G18482" s="116"/>
      <c r="H18482" s="116"/>
      <c r="I18482" s="116"/>
      <c r="J18482" s="117"/>
      <c r="K18482" s="117"/>
      <c r="L18482" s="114"/>
      <c r="M18482" s="114"/>
      <c r="N18482" s="114"/>
      <c r="O18482" s="114"/>
      <c r="P18482" s="118"/>
      <c r="Q18482" s="118"/>
      <c r="R18482" s="118"/>
      <c r="S18482" s="118"/>
      <c r="T18482" s="118"/>
      <c r="U18482" s="118"/>
      <c r="V18482" s="118"/>
      <c r="W18482" s="118"/>
      <c r="X18482" s="118"/>
      <c r="Y18482" s="118"/>
      <c r="Z18482" s="118"/>
      <c r="AA18482" s="118"/>
      <c r="AB18482" s="118"/>
    </row>
    <row r="18483" spans="1:28">
      <c r="A18483" s="113"/>
      <c r="B18483" s="113"/>
      <c r="C18483" s="114"/>
      <c r="D18483" s="115"/>
      <c r="E18483" s="115"/>
      <c r="F18483" s="116"/>
      <c r="G18483" s="116"/>
      <c r="H18483" s="116"/>
      <c r="I18483" s="116"/>
      <c r="J18483" s="117"/>
      <c r="K18483" s="117"/>
      <c r="L18483" s="114"/>
      <c r="M18483" s="114"/>
      <c r="N18483" s="114"/>
      <c r="O18483" s="114"/>
      <c r="P18483" s="118"/>
      <c r="Q18483" s="118"/>
      <c r="R18483" s="118"/>
      <c r="S18483" s="118"/>
      <c r="T18483" s="118"/>
      <c r="U18483" s="118"/>
      <c r="V18483" s="118"/>
      <c r="W18483" s="118"/>
      <c r="X18483" s="118"/>
      <c r="Y18483" s="118"/>
      <c r="Z18483" s="118"/>
      <c r="AA18483" s="118"/>
      <c r="AB18483" s="118"/>
    </row>
    <row r="18484" spans="1:28">
      <c r="A18484" s="113"/>
      <c r="B18484" s="113"/>
      <c r="C18484" s="114"/>
      <c r="D18484" s="115"/>
      <c r="E18484" s="115"/>
      <c r="F18484" s="116"/>
      <c r="G18484" s="116"/>
      <c r="H18484" s="116"/>
      <c r="I18484" s="116"/>
      <c r="J18484" s="117"/>
      <c r="K18484" s="117"/>
      <c r="L18484" s="114"/>
      <c r="M18484" s="114"/>
      <c r="N18484" s="114"/>
      <c r="O18484" s="114"/>
      <c r="P18484" s="118"/>
      <c r="Q18484" s="118"/>
      <c r="R18484" s="118"/>
      <c r="S18484" s="118"/>
      <c r="T18484" s="118"/>
      <c r="U18484" s="118"/>
      <c r="V18484" s="118"/>
      <c r="W18484" s="118"/>
      <c r="X18484" s="118"/>
      <c r="Y18484" s="118"/>
      <c r="Z18484" s="118"/>
      <c r="AA18484" s="118"/>
      <c r="AB18484" s="118"/>
    </row>
    <row r="18485" spans="1:28">
      <c r="A18485" s="113"/>
      <c r="B18485" s="113"/>
      <c r="C18485" s="114"/>
      <c r="D18485" s="115"/>
      <c r="E18485" s="115"/>
      <c r="F18485" s="116"/>
      <c r="G18485" s="116"/>
      <c r="H18485" s="116"/>
      <c r="I18485" s="116"/>
      <c r="J18485" s="117"/>
      <c r="K18485" s="117"/>
      <c r="L18485" s="114"/>
      <c r="M18485" s="114"/>
      <c r="N18485" s="114"/>
      <c r="O18485" s="114"/>
      <c r="P18485" s="118"/>
      <c r="Q18485" s="118"/>
      <c r="R18485" s="118"/>
      <c r="S18485" s="118"/>
      <c r="T18485" s="118"/>
      <c r="U18485" s="118"/>
      <c r="V18485" s="118"/>
      <c r="W18485" s="118"/>
      <c r="X18485" s="118"/>
      <c r="Y18485" s="118"/>
      <c r="Z18485" s="118"/>
      <c r="AA18485" s="118"/>
      <c r="AB18485" s="118"/>
    </row>
    <row r="18486" spans="1:28">
      <c r="A18486" s="113"/>
      <c r="B18486" s="113"/>
      <c r="C18486" s="114"/>
      <c r="D18486" s="115"/>
      <c r="E18486" s="115"/>
      <c r="F18486" s="116"/>
      <c r="G18486" s="116"/>
      <c r="H18486" s="116"/>
      <c r="I18486" s="116"/>
      <c r="J18486" s="117"/>
      <c r="K18486" s="117"/>
      <c r="L18486" s="114"/>
      <c r="M18486" s="114"/>
      <c r="N18486" s="114"/>
      <c r="O18486" s="114"/>
      <c r="P18486" s="118"/>
      <c r="Q18486" s="118"/>
      <c r="R18486" s="118"/>
      <c r="S18486" s="118"/>
      <c r="T18486" s="118"/>
      <c r="U18486" s="118"/>
      <c r="V18486" s="118"/>
      <c r="W18486" s="118"/>
      <c r="X18486" s="118"/>
      <c r="Y18486" s="118"/>
      <c r="Z18486" s="118"/>
      <c r="AA18486" s="118"/>
      <c r="AB18486" s="118"/>
    </row>
    <row r="18487" spans="1:28">
      <c r="A18487" s="113"/>
      <c r="B18487" s="113"/>
      <c r="C18487" s="114"/>
      <c r="D18487" s="115"/>
      <c r="E18487" s="115"/>
      <c r="F18487" s="116"/>
      <c r="G18487" s="116"/>
      <c r="H18487" s="116"/>
      <c r="I18487" s="116"/>
      <c r="J18487" s="117"/>
      <c r="K18487" s="117"/>
      <c r="L18487" s="114"/>
      <c r="M18487" s="114"/>
      <c r="N18487" s="114"/>
      <c r="O18487" s="114"/>
      <c r="P18487" s="118"/>
      <c r="Q18487" s="118"/>
      <c r="R18487" s="118"/>
      <c r="S18487" s="118"/>
      <c r="T18487" s="118"/>
      <c r="U18487" s="118"/>
      <c r="V18487" s="118"/>
      <c r="W18487" s="118"/>
      <c r="X18487" s="118"/>
      <c r="Y18487" s="118"/>
      <c r="Z18487" s="118"/>
      <c r="AA18487" s="118"/>
      <c r="AB18487" s="118"/>
    </row>
    <row r="18488" spans="1:28">
      <c r="A18488" s="113"/>
      <c r="B18488" s="113"/>
      <c r="C18488" s="114"/>
      <c r="D18488" s="115"/>
      <c r="E18488" s="115"/>
      <c r="F18488" s="116"/>
      <c r="G18488" s="116"/>
      <c r="H18488" s="116"/>
      <c r="I18488" s="116"/>
      <c r="J18488" s="117"/>
      <c r="K18488" s="117"/>
      <c r="L18488" s="114"/>
      <c r="M18488" s="114"/>
      <c r="N18488" s="114"/>
      <c r="O18488" s="114"/>
      <c r="P18488" s="118"/>
      <c r="Q18488" s="118"/>
      <c r="R18488" s="118"/>
      <c r="S18488" s="118"/>
      <c r="T18488" s="118"/>
      <c r="U18488" s="118"/>
      <c r="V18488" s="118"/>
      <c r="W18488" s="118"/>
      <c r="X18488" s="118"/>
      <c r="Y18488" s="118"/>
      <c r="Z18488" s="118"/>
      <c r="AA18488" s="118"/>
      <c r="AB18488" s="118"/>
    </row>
    <row r="18489" spans="1:28">
      <c r="A18489" s="113"/>
      <c r="B18489" s="113"/>
      <c r="C18489" s="114"/>
      <c r="D18489" s="115"/>
      <c r="E18489" s="115"/>
      <c r="F18489" s="116"/>
      <c r="G18489" s="116"/>
      <c r="H18489" s="116"/>
      <c r="I18489" s="116"/>
      <c r="J18489" s="117"/>
      <c r="K18489" s="117"/>
      <c r="L18489" s="114"/>
      <c r="M18489" s="114"/>
      <c r="N18489" s="114"/>
      <c r="O18489" s="114"/>
      <c r="P18489" s="118"/>
      <c r="Q18489" s="118"/>
      <c r="R18489" s="118"/>
      <c r="S18489" s="118"/>
      <c r="T18489" s="118"/>
      <c r="U18489" s="118"/>
      <c r="V18489" s="118"/>
      <c r="W18489" s="118"/>
      <c r="X18489" s="118"/>
      <c r="Y18489" s="118"/>
      <c r="Z18489" s="118"/>
      <c r="AA18489" s="118"/>
      <c r="AB18489" s="118"/>
    </row>
    <row r="18490" spans="1:28">
      <c r="A18490" s="113"/>
      <c r="B18490" s="113"/>
      <c r="C18490" s="114"/>
      <c r="D18490" s="115"/>
      <c r="E18490" s="115"/>
      <c r="F18490" s="116"/>
      <c r="G18490" s="116"/>
      <c r="H18490" s="116"/>
      <c r="I18490" s="116"/>
      <c r="J18490" s="117"/>
      <c r="K18490" s="117"/>
      <c r="L18490" s="114"/>
      <c r="M18490" s="114"/>
      <c r="N18490" s="114"/>
      <c r="O18490" s="114"/>
      <c r="P18490" s="118"/>
      <c r="Q18490" s="118"/>
      <c r="R18490" s="118"/>
      <c r="S18490" s="118"/>
      <c r="T18490" s="118"/>
      <c r="U18490" s="118"/>
      <c r="V18490" s="118"/>
      <c r="W18490" s="118"/>
      <c r="X18490" s="118"/>
      <c r="Y18490" s="118"/>
      <c r="Z18490" s="118"/>
      <c r="AA18490" s="118"/>
      <c r="AB18490" s="118"/>
    </row>
    <row r="18491" spans="1:28">
      <c r="A18491" s="113"/>
      <c r="B18491" s="113"/>
      <c r="C18491" s="114"/>
      <c r="D18491" s="115"/>
      <c r="E18491" s="115"/>
      <c r="F18491" s="116"/>
      <c r="G18491" s="116"/>
      <c r="H18491" s="116"/>
      <c r="I18491" s="116"/>
      <c r="J18491" s="117"/>
      <c r="K18491" s="117"/>
      <c r="L18491" s="114"/>
      <c r="M18491" s="114"/>
      <c r="N18491" s="114"/>
      <c r="O18491" s="114"/>
      <c r="P18491" s="118"/>
      <c r="Q18491" s="118"/>
      <c r="R18491" s="118"/>
      <c r="S18491" s="118"/>
      <c r="T18491" s="118"/>
      <c r="U18491" s="118"/>
      <c r="V18491" s="118"/>
      <c r="W18491" s="118"/>
      <c r="X18491" s="118"/>
      <c r="Y18491" s="118"/>
      <c r="Z18491" s="118"/>
      <c r="AA18491" s="118"/>
      <c r="AB18491" s="118"/>
    </row>
    <row r="18492" spans="1:28">
      <c r="A18492" s="113"/>
      <c r="B18492" s="113"/>
      <c r="C18492" s="114"/>
      <c r="D18492" s="115"/>
      <c r="E18492" s="115"/>
      <c r="F18492" s="116"/>
      <c r="G18492" s="116"/>
      <c r="H18492" s="116"/>
      <c r="I18492" s="116"/>
      <c r="J18492" s="117"/>
      <c r="K18492" s="117"/>
      <c r="L18492" s="114"/>
      <c r="M18492" s="114"/>
      <c r="N18492" s="114"/>
      <c r="O18492" s="114"/>
      <c r="P18492" s="118"/>
      <c r="Q18492" s="118"/>
      <c r="R18492" s="118"/>
      <c r="S18492" s="118"/>
      <c r="T18492" s="118"/>
      <c r="U18492" s="118"/>
      <c r="V18492" s="118"/>
      <c r="W18492" s="118"/>
      <c r="X18492" s="118"/>
      <c r="Y18492" s="118"/>
      <c r="Z18492" s="118"/>
      <c r="AA18492" s="118"/>
      <c r="AB18492" s="118"/>
    </row>
    <row r="18493" spans="1:28">
      <c r="A18493" s="113"/>
      <c r="B18493" s="113"/>
      <c r="C18493" s="114"/>
      <c r="D18493" s="115"/>
      <c r="E18493" s="115"/>
      <c r="F18493" s="116"/>
      <c r="G18493" s="116"/>
      <c r="H18493" s="116"/>
      <c r="I18493" s="116"/>
      <c r="J18493" s="117"/>
      <c r="K18493" s="117"/>
      <c r="L18493" s="114"/>
      <c r="M18493" s="114"/>
      <c r="N18493" s="114"/>
      <c r="O18493" s="114"/>
      <c r="P18493" s="118"/>
      <c r="Q18493" s="118"/>
      <c r="R18493" s="118"/>
      <c r="S18493" s="118"/>
      <c r="T18493" s="118"/>
      <c r="U18493" s="118"/>
      <c r="V18493" s="118"/>
      <c r="W18493" s="118"/>
      <c r="X18493" s="118"/>
      <c r="Y18493" s="118"/>
      <c r="Z18493" s="118"/>
      <c r="AA18493" s="118"/>
      <c r="AB18493" s="118"/>
    </row>
    <row r="18494" spans="1:28">
      <c r="A18494" s="113"/>
      <c r="B18494" s="113"/>
      <c r="C18494" s="114"/>
      <c r="D18494" s="115"/>
      <c r="E18494" s="115"/>
      <c r="F18494" s="116"/>
      <c r="G18494" s="116"/>
      <c r="H18494" s="116"/>
      <c r="I18494" s="116"/>
      <c r="J18494" s="117"/>
      <c r="K18494" s="117"/>
      <c r="L18494" s="114"/>
      <c r="M18494" s="114"/>
      <c r="N18494" s="114"/>
      <c r="O18494" s="114"/>
      <c r="P18494" s="118"/>
      <c r="Q18494" s="118"/>
      <c r="R18494" s="118"/>
      <c r="S18494" s="118"/>
      <c r="T18494" s="118"/>
      <c r="U18494" s="118"/>
      <c r="V18494" s="118"/>
      <c r="W18494" s="118"/>
      <c r="X18494" s="118"/>
      <c r="Y18494" s="118"/>
      <c r="Z18494" s="118"/>
      <c r="AA18494" s="118"/>
      <c r="AB18494" s="118"/>
    </row>
    <row r="18495" spans="1:28">
      <c r="A18495" s="113"/>
      <c r="B18495" s="113"/>
      <c r="C18495" s="114"/>
      <c r="D18495" s="115"/>
      <c r="E18495" s="115"/>
      <c r="F18495" s="116"/>
      <c r="G18495" s="116"/>
      <c r="H18495" s="116"/>
      <c r="I18495" s="116"/>
      <c r="J18495" s="117"/>
      <c r="K18495" s="117"/>
      <c r="L18495" s="114"/>
      <c r="M18495" s="114"/>
      <c r="N18495" s="114"/>
      <c r="O18495" s="114"/>
      <c r="P18495" s="118"/>
      <c r="Q18495" s="118"/>
      <c r="R18495" s="118"/>
      <c r="S18495" s="118"/>
      <c r="T18495" s="118"/>
      <c r="U18495" s="118"/>
      <c r="V18495" s="118"/>
      <c r="W18495" s="118"/>
      <c r="X18495" s="118"/>
      <c r="Y18495" s="118"/>
      <c r="Z18495" s="118"/>
      <c r="AA18495" s="118"/>
      <c r="AB18495" s="118"/>
    </row>
    <row r="18496" spans="1:28">
      <c r="A18496" s="113"/>
      <c r="B18496" s="113"/>
      <c r="C18496" s="114"/>
      <c r="D18496" s="115"/>
      <c r="E18496" s="115"/>
      <c r="F18496" s="116"/>
      <c r="G18496" s="116"/>
      <c r="H18496" s="116"/>
      <c r="I18496" s="116"/>
      <c r="J18496" s="117"/>
      <c r="K18496" s="117"/>
      <c r="L18496" s="114"/>
      <c r="M18496" s="114"/>
      <c r="N18496" s="114"/>
      <c r="O18496" s="114"/>
      <c r="P18496" s="118"/>
      <c r="Q18496" s="118"/>
      <c r="R18496" s="118"/>
      <c r="S18496" s="118"/>
      <c r="T18496" s="118"/>
      <c r="U18496" s="118"/>
      <c r="V18496" s="118"/>
      <c r="W18496" s="118"/>
      <c r="X18496" s="118"/>
      <c r="Y18496" s="118"/>
      <c r="Z18496" s="118"/>
      <c r="AA18496" s="118"/>
      <c r="AB18496" s="118"/>
    </row>
    <row r="18497" spans="1:28">
      <c r="A18497" s="113"/>
      <c r="B18497" s="113"/>
      <c r="C18497" s="114"/>
      <c r="D18497" s="115"/>
      <c r="E18497" s="115"/>
      <c r="F18497" s="116"/>
      <c r="G18497" s="116"/>
      <c r="H18497" s="116"/>
      <c r="I18497" s="116"/>
      <c r="J18497" s="117"/>
      <c r="K18497" s="117"/>
      <c r="L18497" s="114"/>
      <c r="M18497" s="114"/>
      <c r="N18497" s="114"/>
      <c r="O18497" s="114"/>
      <c r="P18497" s="118"/>
      <c r="Q18497" s="118"/>
      <c r="R18497" s="118"/>
      <c r="S18497" s="118"/>
      <c r="T18497" s="118"/>
      <c r="U18497" s="118"/>
      <c r="V18497" s="118"/>
      <c r="W18497" s="118"/>
      <c r="X18497" s="118"/>
      <c r="Y18497" s="118"/>
      <c r="Z18497" s="118"/>
      <c r="AA18497" s="118"/>
      <c r="AB18497" s="118"/>
    </row>
    <row r="18498" spans="1:28">
      <c r="A18498" s="113"/>
      <c r="B18498" s="113"/>
      <c r="C18498" s="114"/>
      <c r="D18498" s="115"/>
      <c r="E18498" s="115"/>
      <c r="F18498" s="116"/>
      <c r="G18498" s="116"/>
      <c r="H18498" s="116"/>
      <c r="I18498" s="116"/>
      <c r="J18498" s="117"/>
      <c r="K18498" s="117"/>
      <c r="L18498" s="114"/>
      <c r="M18498" s="114"/>
      <c r="N18498" s="114"/>
      <c r="O18498" s="114"/>
      <c r="P18498" s="118"/>
      <c r="Q18498" s="118"/>
      <c r="R18498" s="118"/>
      <c r="S18498" s="118"/>
      <c r="T18498" s="118"/>
      <c r="U18498" s="118"/>
      <c r="V18498" s="118"/>
      <c r="W18498" s="118"/>
      <c r="X18498" s="118"/>
      <c r="Y18498" s="118"/>
      <c r="Z18498" s="118"/>
      <c r="AA18498" s="118"/>
      <c r="AB18498" s="118"/>
    </row>
    <row r="18499" spans="1:28">
      <c r="A18499" s="113"/>
      <c r="B18499" s="113"/>
      <c r="C18499" s="114"/>
      <c r="D18499" s="115"/>
      <c r="E18499" s="115"/>
      <c r="F18499" s="116"/>
      <c r="G18499" s="116"/>
      <c r="H18499" s="116"/>
      <c r="I18499" s="116"/>
      <c r="J18499" s="117"/>
      <c r="K18499" s="117"/>
      <c r="L18499" s="114"/>
      <c r="M18499" s="114"/>
      <c r="N18499" s="114"/>
      <c r="O18499" s="114"/>
      <c r="P18499" s="118"/>
      <c r="Q18499" s="118"/>
      <c r="R18499" s="118"/>
      <c r="S18499" s="118"/>
      <c r="T18499" s="118"/>
      <c r="U18499" s="118"/>
      <c r="V18499" s="118"/>
      <c r="W18499" s="118"/>
      <c r="X18499" s="118"/>
      <c r="Y18499" s="118"/>
      <c r="Z18499" s="118"/>
      <c r="AA18499" s="118"/>
      <c r="AB18499" s="118"/>
    </row>
    <row r="18500" spans="1:28">
      <c r="A18500" s="113"/>
      <c r="B18500" s="113"/>
      <c r="C18500" s="114"/>
      <c r="D18500" s="115"/>
      <c r="E18500" s="115"/>
      <c r="F18500" s="116"/>
      <c r="G18500" s="116"/>
      <c r="H18500" s="116"/>
      <c r="I18500" s="116"/>
      <c r="J18500" s="117"/>
      <c r="K18500" s="117"/>
      <c r="L18500" s="114"/>
      <c r="M18500" s="114"/>
      <c r="N18500" s="114"/>
      <c r="O18500" s="114"/>
      <c r="P18500" s="118"/>
      <c r="Q18500" s="118"/>
      <c r="R18500" s="118"/>
      <c r="S18500" s="118"/>
      <c r="T18500" s="118"/>
      <c r="U18500" s="118"/>
      <c r="V18500" s="118"/>
      <c r="W18500" s="118"/>
      <c r="X18500" s="118"/>
      <c r="Y18500" s="118"/>
      <c r="Z18500" s="118"/>
      <c r="AA18500" s="118"/>
      <c r="AB18500" s="118"/>
    </row>
    <row r="18501" spans="1:28">
      <c r="A18501" s="113"/>
      <c r="B18501" s="113"/>
      <c r="C18501" s="114"/>
      <c r="D18501" s="115"/>
      <c r="E18501" s="115"/>
      <c r="F18501" s="116"/>
      <c r="G18501" s="116"/>
      <c r="H18501" s="116"/>
      <c r="I18501" s="116"/>
      <c r="J18501" s="117"/>
      <c r="K18501" s="117"/>
      <c r="L18501" s="114"/>
      <c r="M18501" s="114"/>
      <c r="N18501" s="114"/>
      <c r="O18501" s="114"/>
      <c r="P18501" s="118"/>
      <c r="Q18501" s="118"/>
      <c r="R18501" s="118"/>
      <c r="S18501" s="118"/>
      <c r="T18501" s="118"/>
      <c r="U18501" s="118"/>
      <c r="V18501" s="118"/>
      <c r="W18501" s="118"/>
      <c r="X18501" s="118"/>
      <c r="Y18501" s="118"/>
      <c r="Z18501" s="118"/>
      <c r="AA18501" s="118"/>
      <c r="AB18501" s="118"/>
    </row>
    <row r="18502" spans="1:28">
      <c r="A18502" s="113"/>
      <c r="B18502" s="113"/>
      <c r="C18502" s="114"/>
      <c r="D18502" s="115"/>
      <c r="E18502" s="115"/>
      <c r="F18502" s="116"/>
      <c r="G18502" s="116"/>
      <c r="H18502" s="116"/>
      <c r="I18502" s="116"/>
      <c r="J18502" s="117"/>
      <c r="K18502" s="117"/>
      <c r="L18502" s="114"/>
      <c r="M18502" s="114"/>
      <c r="N18502" s="114"/>
      <c r="O18502" s="114"/>
      <c r="P18502" s="118"/>
      <c r="Q18502" s="118"/>
      <c r="R18502" s="118"/>
      <c r="S18502" s="118"/>
      <c r="T18502" s="118"/>
      <c r="U18502" s="118"/>
      <c r="V18502" s="118"/>
      <c r="W18502" s="118"/>
      <c r="X18502" s="118"/>
      <c r="Y18502" s="118"/>
      <c r="Z18502" s="118"/>
      <c r="AA18502" s="118"/>
      <c r="AB18502" s="118"/>
    </row>
    <row r="18503" spans="1:28">
      <c r="A18503" s="113"/>
      <c r="B18503" s="113"/>
      <c r="C18503" s="114"/>
      <c r="D18503" s="115"/>
      <c r="E18503" s="115"/>
      <c r="F18503" s="116"/>
      <c r="G18503" s="116"/>
      <c r="H18503" s="116"/>
      <c r="I18503" s="116"/>
      <c r="J18503" s="117"/>
      <c r="K18503" s="117"/>
      <c r="L18503" s="114"/>
      <c r="M18503" s="114"/>
      <c r="N18503" s="114"/>
      <c r="O18503" s="114"/>
      <c r="P18503" s="118"/>
      <c r="Q18503" s="118"/>
      <c r="R18503" s="118"/>
      <c r="S18503" s="118"/>
      <c r="T18503" s="118"/>
      <c r="U18503" s="118"/>
      <c r="V18503" s="118"/>
      <c r="W18503" s="118"/>
      <c r="X18503" s="118"/>
      <c r="Y18503" s="118"/>
      <c r="Z18503" s="118"/>
      <c r="AA18503" s="118"/>
      <c r="AB18503" s="118"/>
    </row>
    <row r="18504" spans="1:28">
      <c r="A18504" s="113"/>
      <c r="B18504" s="113"/>
      <c r="C18504" s="114"/>
      <c r="D18504" s="115"/>
      <c r="E18504" s="115"/>
      <c r="F18504" s="116"/>
      <c r="G18504" s="116"/>
      <c r="H18504" s="116"/>
      <c r="I18504" s="116"/>
      <c r="J18504" s="117"/>
      <c r="K18504" s="117"/>
      <c r="L18504" s="114"/>
      <c r="M18504" s="114"/>
      <c r="N18504" s="114"/>
      <c r="O18504" s="114"/>
      <c r="P18504" s="118"/>
      <c r="Q18504" s="118"/>
      <c r="R18504" s="118"/>
      <c r="S18504" s="118"/>
      <c r="T18504" s="118"/>
      <c r="U18504" s="118"/>
      <c r="V18504" s="118"/>
      <c r="W18504" s="118"/>
      <c r="X18504" s="118"/>
      <c r="Y18504" s="118"/>
      <c r="Z18504" s="118"/>
      <c r="AA18504" s="118"/>
      <c r="AB18504" s="118"/>
    </row>
    <row r="18505" spans="1:28">
      <c r="A18505" s="113"/>
      <c r="B18505" s="113"/>
      <c r="C18505" s="114"/>
      <c r="D18505" s="115"/>
      <c r="E18505" s="115"/>
      <c r="F18505" s="116"/>
      <c r="G18505" s="116"/>
      <c r="H18505" s="116"/>
      <c r="I18505" s="116"/>
      <c r="J18505" s="117"/>
      <c r="K18505" s="117"/>
      <c r="L18505" s="114"/>
      <c r="M18505" s="114"/>
      <c r="N18505" s="114"/>
      <c r="O18505" s="114"/>
      <c r="P18505" s="118"/>
      <c r="Q18505" s="118"/>
      <c r="R18505" s="118"/>
      <c r="S18505" s="118"/>
      <c r="T18505" s="118"/>
      <c r="U18505" s="118"/>
      <c r="V18505" s="118"/>
      <c r="W18505" s="118"/>
      <c r="X18505" s="118"/>
      <c r="Y18505" s="118"/>
      <c r="Z18505" s="118"/>
      <c r="AA18505" s="118"/>
      <c r="AB18505" s="118"/>
    </row>
    <row r="18506" spans="1:28">
      <c r="A18506" s="113"/>
      <c r="B18506" s="113"/>
      <c r="C18506" s="114"/>
      <c r="D18506" s="115"/>
      <c r="E18506" s="115"/>
      <c r="F18506" s="116"/>
      <c r="G18506" s="116"/>
      <c r="H18506" s="116"/>
      <c r="I18506" s="116"/>
      <c r="J18506" s="117"/>
      <c r="K18506" s="117"/>
      <c r="L18506" s="114"/>
      <c r="M18506" s="114"/>
      <c r="N18506" s="114"/>
      <c r="O18506" s="114"/>
      <c r="P18506" s="118"/>
      <c r="Q18506" s="118"/>
      <c r="R18506" s="118"/>
      <c r="S18506" s="118"/>
      <c r="T18506" s="118"/>
      <c r="U18506" s="118"/>
      <c r="V18506" s="118"/>
      <c r="W18506" s="118"/>
      <c r="X18506" s="118"/>
      <c r="Y18506" s="118"/>
      <c r="Z18506" s="118"/>
      <c r="AA18506" s="118"/>
      <c r="AB18506" s="118"/>
    </row>
    <row r="18507" spans="1:28">
      <c r="A18507" s="113"/>
      <c r="B18507" s="113"/>
      <c r="C18507" s="114"/>
      <c r="D18507" s="115"/>
      <c r="E18507" s="115"/>
      <c r="F18507" s="116"/>
      <c r="G18507" s="116"/>
      <c r="H18507" s="116"/>
      <c r="I18507" s="116"/>
      <c r="J18507" s="117"/>
      <c r="K18507" s="117"/>
      <c r="L18507" s="114"/>
      <c r="M18507" s="114"/>
      <c r="N18507" s="114"/>
      <c r="O18507" s="114"/>
      <c r="P18507" s="118"/>
      <c r="Q18507" s="118"/>
      <c r="R18507" s="118"/>
      <c r="S18507" s="118"/>
      <c r="T18507" s="118"/>
      <c r="U18507" s="118"/>
      <c r="V18507" s="118"/>
      <c r="W18507" s="118"/>
      <c r="X18507" s="118"/>
      <c r="Y18507" s="118"/>
      <c r="Z18507" s="118"/>
      <c r="AA18507" s="118"/>
      <c r="AB18507" s="118"/>
    </row>
    <row r="18508" spans="1:28">
      <c r="A18508" s="113"/>
      <c r="B18508" s="113"/>
      <c r="C18508" s="114"/>
      <c r="D18508" s="115"/>
      <c r="E18508" s="115"/>
      <c r="F18508" s="116"/>
      <c r="G18508" s="116"/>
      <c r="H18508" s="116"/>
      <c r="I18508" s="116"/>
      <c r="J18508" s="117"/>
      <c r="K18508" s="117"/>
      <c r="L18508" s="114"/>
      <c r="M18508" s="114"/>
      <c r="N18508" s="114"/>
      <c r="O18508" s="114"/>
      <c r="P18508" s="118"/>
      <c r="Q18508" s="118"/>
      <c r="R18508" s="118"/>
      <c r="S18508" s="118"/>
      <c r="T18508" s="118"/>
      <c r="U18508" s="118"/>
      <c r="V18508" s="118"/>
      <c r="W18508" s="118"/>
      <c r="X18508" s="118"/>
      <c r="Y18508" s="118"/>
      <c r="Z18508" s="118"/>
      <c r="AA18508" s="118"/>
      <c r="AB18508" s="118"/>
    </row>
    <row r="18509" spans="1:28">
      <c r="A18509" s="113"/>
      <c r="B18509" s="113"/>
      <c r="C18509" s="114"/>
      <c r="D18509" s="115"/>
      <c r="E18509" s="115"/>
      <c r="F18509" s="116"/>
      <c r="G18509" s="116"/>
      <c r="H18509" s="116"/>
      <c r="I18509" s="116"/>
      <c r="J18509" s="117"/>
      <c r="K18509" s="117"/>
      <c r="L18509" s="114"/>
      <c r="M18509" s="114"/>
      <c r="N18509" s="114"/>
      <c r="O18509" s="114"/>
      <c r="P18509" s="118"/>
      <c r="Q18509" s="118"/>
      <c r="R18509" s="118"/>
      <c r="S18509" s="118"/>
      <c r="T18509" s="118"/>
      <c r="U18509" s="118"/>
      <c r="V18509" s="118"/>
      <c r="W18509" s="118"/>
      <c r="X18509" s="118"/>
      <c r="Y18509" s="118"/>
      <c r="Z18509" s="118"/>
      <c r="AA18509" s="118"/>
      <c r="AB18509" s="118"/>
    </row>
    <row r="18510" spans="1:28">
      <c r="A18510" s="113"/>
      <c r="B18510" s="113"/>
      <c r="C18510" s="114"/>
      <c r="D18510" s="115"/>
      <c r="E18510" s="115"/>
      <c r="F18510" s="116"/>
      <c r="G18510" s="116"/>
      <c r="H18510" s="116"/>
      <c r="I18510" s="116"/>
      <c r="J18510" s="117"/>
      <c r="K18510" s="117"/>
      <c r="L18510" s="114"/>
      <c r="M18510" s="114"/>
      <c r="N18510" s="114"/>
      <c r="O18510" s="114"/>
      <c r="P18510" s="118"/>
      <c r="Q18510" s="118"/>
      <c r="R18510" s="118"/>
      <c r="S18510" s="118"/>
      <c r="T18510" s="118"/>
      <c r="U18510" s="118"/>
      <c r="V18510" s="118"/>
      <c r="W18510" s="118"/>
      <c r="X18510" s="118"/>
      <c r="Y18510" s="118"/>
      <c r="Z18510" s="118"/>
      <c r="AA18510" s="118"/>
      <c r="AB18510" s="118"/>
    </row>
    <row r="18511" spans="1:28">
      <c r="A18511" s="113"/>
      <c r="B18511" s="113"/>
      <c r="C18511" s="114"/>
      <c r="D18511" s="115"/>
      <c r="E18511" s="115"/>
      <c r="F18511" s="116"/>
      <c r="G18511" s="116"/>
      <c r="H18511" s="116"/>
      <c r="I18511" s="116"/>
      <c r="J18511" s="117"/>
      <c r="K18511" s="117"/>
      <c r="L18511" s="114"/>
      <c r="M18511" s="114"/>
      <c r="N18511" s="114"/>
      <c r="O18511" s="114"/>
      <c r="P18511" s="118"/>
      <c r="Q18511" s="118"/>
      <c r="R18511" s="118"/>
      <c r="S18511" s="118"/>
      <c r="T18511" s="118"/>
      <c r="U18511" s="118"/>
      <c r="V18511" s="118"/>
      <c r="W18511" s="118"/>
      <c r="X18511" s="118"/>
      <c r="Y18511" s="118"/>
      <c r="Z18511" s="118"/>
      <c r="AA18511" s="118"/>
      <c r="AB18511" s="118"/>
    </row>
    <row r="18512" spans="1:28">
      <c r="A18512" s="113"/>
      <c r="B18512" s="113"/>
      <c r="C18512" s="114"/>
      <c r="D18512" s="115"/>
      <c r="E18512" s="115"/>
      <c r="F18512" s="116"/>
      <c r="G18512" s="116"/>
      <c r="H18512" s="116"/>
      <c r="I18512" s="116"/>
      <c r="J18512" s="117"/>
      <c r="K18512" s="117"/>
      <c r="L18512" s="114"/>
      <c r="M18512" s="114"/>
      <c r="N18512" s="114"/>
      <c r="O18512" s="114"/>
      <c r="P18512" s="118"/>
      <c r="Q18512" s="118"/>
      <c r="R18512" s="118"/>
      <c r="S18512" s="118"/>
      <c r="T18512" s="118"/>
      <c r="U18512" s="118"/>
      <c r="V18512" s="118"/>
      <c r="W18512" s="118"/>
      <c r="X18512" s="118"/>
      <c r="Y18512" s="118"/>
      <c r="Z18512" s="118"/>
      <c r="AA18512" s="118"/>
      <c r="AB18512" s="118"/>
    </row>
    <row r="18513" spans="1:28">
      <c r="A18513" s="113"/>
      <c r="B18513" s="113"/>
      <c r="C18513" s="114"/>
      <c r="D18513" s="115"/>
      <c r="E18513" s="115"/>
      <c r="F18513" s="116"/>
      <c r="G18513" s="116"/>
      <c r="H18513" s="116"/>
      <c r="I18513" s="116"/>
      <c r="J18513" s="117"/>
      <c r="K18513" s="117"/>
      <c r="L18513" s="114"/>
      <c r="M18513" s="114"/>
      <c r="N18513" s="114"/>
      <c r="O18513" s="114"/>
      <c r="P18513" s="118"/>
      <c r="Q18513" s="118"/>
      <c r="R18513" s="118"/>
      <c r="S18513" s="118"/>
      <c r="T18513" s="118"/>
      <c r="U18513" s="118"/>
      <c r="V18513" s="118"/>
      <c r="W18513" s="118"/>
      <c r="X18513" s="118"/>
      <c r="Y18513" s="118"/>
      <c r="Z18513" s="118"/>
      <c r="AA18513" s="118"/>
      <c r="AB18513" s="118"/>
    </row>
    <row r="18514" spans="1:28">
      <c r="A18514" s="113"/>
      <c r="B18514" s="113"/>
      <c r="C18514" s="114"/>
      <c r="D18514" s="115"/>
      <c r="E18514" s="115"/>
      <c r="F18514" s="116"/>
      <c r="G18514" s="116"/>
      <c r="H18514" s="116"/>
      <c r="I18514" s="116"/>
      <c r="J18514" s="117"/>
      <c r="K18514" s="117"/>
      <c r="L18514" s="114"/>
      <c r="M18514" s="114"/>
      <c r="N18514" s="114"/>
      <c r="O18514" s="114"/>
      <c r="P18514" s="118"/>
      <c r="Q18514" s="118"/>
      <c r="R18514" s="118"/>
      <c r="S18514" s="118"/>
      <c r="T18514" s="118"/>
      <c r="U18514" s="118"/>
      <c r="V18514" s="118"/>
      <c r="W18514" s="118"/>
      <c r="X18514" s="118"/>
      <c r="Y18514" s="118"/>
      <c r="Z18514" s="118"/>
      <c r="AA18514" s="118"/>
      <c r="AB18514" s="118"/>
    </row>
    <row r="18515" spans="1:28">
      <c r="A18515" s="113"/>
      <c r="B18515" s="113"/>
      <c r="C18515" s="114"/>
      <c r="D18515" s="115"/>
      <c r="E18515" s="115"/>
      <c r="F18515" s="116"/>
      <c r="G18515" s="116"/>
      <c r="H18515" s="116"/>
      <c r="I18515" s="116"/>
      <c r="J18515" s="117"/>
      <c r="K18515" s="117"/>
      <c r="L18515" s="114"/>
      <c r="M18515" s="114"/>
      <c r="N18515" s="114"/>
      <c r="O18515" s="114"/>
      <c r="P18515" s="118"/>
      <c r="Q18515" s="118"/>
      <c r="R18515" s="118"/>
      <c r="S18515" s="118"/>
      <c r="T18515" s="118"/>
      <c r="U18515" s="118"/>
      <c r="V18515" s="118"/>
      <c r="W18515" s="118"/>
      <c r="X18515" s="118"/>
      <c r="Y18515" s="118"/>
      <c r="Z18515" s="118"/>
      <c r="AA18515" s="118"/>
      <c r="AB18515" s="118"/>
    </row>
    <row r="18516" spans="1:28">
      <c r="A18516" s="113"/>
      <c r="B18516" s="113"/>
      <c r="C18516" s="114"/>
      <c r="D18516" s="115"/>
      <c r="E18516" s="115"/>
      <c r="F18516" s="116"/>
      <c r="G18516" s="116"/>
      <c r="H18516" s="116"/>
      <c r="I18516" s="116"/>
      <c r="J18516" s="117"/>
      <c r="K18516" s="117"/>
      <c r="L18516" s="114"/>
      <c r="M18516" s="114"/>
      <c r="N18516" s="114"/>
      <c r="O18516" s="114"/>
      <c r="P18516" s="118"/>
      <c r="Q18516" s="118"/>
      <c r="R18516" s="118"/>
      <c r="S18516" s="118"/>
      <c r="T18516" s="118"/>
      <c r="U18516" s="118"/>
      <c r="V18516" s="118"/>
      <c r="W18516" s="118"/>
      <c r="X18516" s="118"/>
      <c r="Y18516" s="118"/>
      <c r="Z18516" s="118"/>
      <c r="AA18516" s="118"/>
      <c r="AB18516" s="118"/>
    </row>
    <row r="18517" spans="1:28">
      <c r="A18517" s="113"/>
      <c r="B18517" s="113"/>
      <c r="C18517" s="114"/>
      <c r="D18517" s="115"/>
      <c r="E18517" s="115"/>
      <c r="F18517" s="116"/>
      <c r="G18517" s="116"/>
      <c r="H18517" s="116"/>
      <c r="I18517" s="116"/>
      <c r="J18517" s="117"/>
      <c r="K18517" s="117"/>
      <c r="L18517" s="114"/>
      <c r="M18517" s="114"/>
      <c r="N18517" s="114"/>
      <c r="O18517" s="114"/>
      <c r="P18517" s="118"/>
      <c r="Q18517" s="118"/>
      <c r="R18517" s="118"/>
      <c r="S18517" s="118"/>
      <c r="T18517" s="118"/>
      <c r="U18517" s="118"/>
      <c r="V18517" s="118"/>
      <c r="W18517" s="118"/>
      <c r="X18517" s="118"/>
      <c r="Y18517" s="118"/>
      <c r="Z18517" s="118"/>
      <c r="AA18517" s="118"/>
      <c r="AB18517" s="118"/>
    </row>
    <row r="18518" spans="1:28">
      <c r="A18518" s="113"/>
      <c r="B18518" s="113"/>
      <c r="C18518" s="114"/>
      <c r="D18518" s="115"/>
      <c r="E18518" s="115"/>
      <c r="F18518" s="116"/>
      <c r="G18518" s="116"/>
      <c r="H18518" s="116"/>
      <c r="I18518" s="116"/>
      <c r="J18518" s="117"/>
      <c r="K18518" s="117"/>
      <c r="L18518" s="114"/>
      <c r="M18518" s="114"/>
      <c r="N18518" s="114"/>
      <c r="O18518" s="114"/>
      <c r="P18518" s="118"/>
      <c r="Q18518" s="118"/>
      <c r="R18518" s="118"/>
      <c r="S18518" s="118"/>
      <c r="T18518" s="118"/>
      <c r="U18518" s="118"/>
      <c r="V18518" s="118"/>
      <c r="W18518" s="118"/>
      <c r="X18518" s="118"/>
      <c r="Y18518" s="118"/>
      <c r="Z18518" s="118"/>
      <c r="AA18518" s="118"/>
      <c r="AB18518" s="118"/>
    </row>
    <row r="18519" spans="1:28">
      <c r="A18519" s="113"/>
      <c r="B18519" s="113"/>
      <c r="C18519" s="114"/>
      <c r="D18519" s="115"/>
      <c r="E18519" s="115"/>
      <c r="F18519" s="116"/>
      <c r="G18519" s="116"/>
      <c r="H18519" s="116"/>
      <c r="I18519" s="116"/>
      <c r="J18519" s="117"/>
      <c r="K18519" s="117"/>
      <c r="L18519" s="114"/>
      <c r="M18519" s="114"/>
      <c r="N18519" s="114"/>
      <c r="O18519" s="114"/>
      <c r="P18519" s="118"/>
      <c r="Q18519" s="118"/>
      <c r="R18519" s="118"/>
      <c r="S18519" s="118"/>
      <c r="T18519" s="118"/>
      <c r="U18519" s="118"/>
      <c r="V18519" s="118"/>
      <c r="W18519" s="118"/>
      <c r="X18519" s="118"/>
      <c r="Y18519" s="118"/>
      <c r="Z18519" s="118"/>
      <c r="AA18519" s="118"/>
      <c r="AB18519" s="118"/>
    </row>
    <row r="18520" spans="1:28">
      <c r="A18520" s="113"/>
      <c r="B18520" s="113"/>
      <c r="C18520" s="114"/>
      <c r="D18520" s="115"/>
      <c r="E18520" s="115"/>
      <c r="F18520" s="116"/>
      <c r="G18520" s="116"/>
      <c r="H18520" s="116"/>
      <c r="I18520" s="116"/>
      <c r="J18520" s="117"/>
      <c r="K18520" s="117"/>
      <c r="L18520" s="114"/>
      <c r="M18520" s="114"/>
      <c r="N18520" s="114"/>
      <c r="O18520" s="114"/>
      <c r="P18520" s="118"/>
      <c r="Q18520" s="118"/>
      <c r="R18520" s="118"/>
      <c r="S18520" s="118"/>
      <c r="T18520" s="118"/>
      <c r="U18520" s="118"/>
      <c r="V18520" s="118"/>
      <c r="W18520" s="118"/>
      <c r="X18520" s="118"/>
      <c r="Y18520" s="118"/>
      <c r="Z18520" s="118"/>
      <c r="AA18520" s="118"/>
      <c r="AB18520" s="118"/>
    </row>
    <row r="18521" spans="1:28">
      <c r="A18521" s="113"/>
      <c r="B18521" s="113"/>
      <c r="C18521" s="114"/>
      <c r="D18521" s="115"/>
      <c r="E18521" s="115"/>
      <c r="F18521" s="116"/>
      <c r="G18521" s="116"/>
      <c r="H18521" s="116"/>
      <c r="I18521" s="116"/>
      <c r="J18521" s="117"/>
      <c r="K18521" s="117"/>
      <c r="L18521" s="114"/>
      <c r="M18521" s="114"/>
      <c r="N18521" s="114"/>
      <c r="O18521" s="114"/>
      <c r="P18521" s="118"/>
      <c r="Q18521" s="118"/>
      <c r="R18521" s="118"/>
      <c r="S18521" s="118"/>
      <c r="T18521" s="118"/>
      <c r="U18521" s="118"/>
      <c r="V18521" s="118"/>
      <c r="W18521" s="118"/>
      <c r="X18521" s="118"/>
      <c r="Y18521" s="118"/>
      <c r="Z18521" s="118"/>
      <c r="AA18521" s="118"/>
      <c r="AB18521" s="118"/>
    </row>
    <row r="18522" spans="1:28">
      <c r="A18522" s="113"/>
      <c r="B18522" s="113"/>
      <c r="C18522" s="114"/>
      <c r="D18522" s="115"/>
      <c r="E18522" s="115"/>
      <c r="F18522" s="116"/>
      <c r="G18522" s="116"/>
      <c r="H18522" s="116"/>
      <c r="I18522" s="116"/>
      <c r="J18522" s="117"/>
      <c r="K18522" s="117"/>
      <c r="L18522" s="114"/>
      <c r="M18522" s="114"/>
      <c r="N18522" s="114"/>
      <c r="O18522" s="114"/>
      <c r="P18522" s="118"/>
      <c r="Q18522" s="118"/>
      <c r="R18522" s="118"/>
      <c r="S18522" s="118"/>
      <c r="T18522" s="118"/>
      <c r="U18522" s="118"/>
      <c r="V18522" s="118"/>
      <c r="W18522" s="118"/>
      <c r="X18522" s="118"/>
      <c r="Y18522" s="118"/>
      <c r="Z18522" s="118"/>
      <c r="AA18522" s="118"/>
      <c r="AB18522" s="118"/>
    </row>
    <row r="18523" spans="1:28">
      <c r="A18523" s="113"/>
      <c r="B18523" s="113"/>
      <c r="C18523" s="114"/>
      <c r="D18523" s="115"/>
      <c r="E18523" s="115"/>
      <c r="F18523" s="116"/>
      <c r="G18523" s="116"/>
      <c r="H18523" s="116"/>
      <c r="I18523" s="116"/>
      <c r="J18523" s="117"/>
      <c r="K18523" s="117"/>
      <c r="L18523" s="114"/>
      <c r="M18523" s="114"/>
      <c r="N18523" s="114"/>
      <c r="O18523" s="114"/>
      <c r="P18523" s="118"/>
      <c r="Q18523" s="118"/>
      <c r="R18523" s="118"/>
      <c r="S18523" s="118"/>
      <c r="T18523" s="118"/>
      <c r="U18523" s="118"/>
      <c r="V18523" s="118"/>
      <c r="W18523" s="118"/>
      <c r="X18523" s="118"/>
      <c r="Y18523" s="118"/>
      <c r="Z18523" s="118"/>
      <c r="AA18523" s="118"/>
      <c r="AB18523" s="118"/>
    </row>
    <row r="18524" spans="1:28">
      <c r="A18524" s="113"/>
      <c r="B18524" s="113"/>
      <c r="C18524" s="114"/>
      <c r="D18524" s="115"/>
      <c r="E18524" s="115"/>
      <c r="F18524" s="116"/>
      <c r="G18524" s="116"/>
      <c r="H18524" s="116"/>
      <c r="I18524" s="116"/>
      <c r="J18524" s="117"/>
      <c r="K18524" s="117"/>
      <c r="L18524" s="114"/>
      <c r="M18524" s="114"/>
      <c r="N18524" s="114"/>
      <c r="O18524" s="114"/>
      <c r="P18524" s="118"/>
      <c r="Q18524" s="118"/>
      <c r="R18524" s="118"/>
      <c r="S18524" s="118"/>
      <c r="T18524" s="118"/>
      <c r="U18524" s="118"/>
      <c r="V18524" s="118"/>
      <c r="W18524" s="118"/>
      <c r="X18524" s="118"/>
      <c r="Y18524" s="118"/>
      <c r="Z18524" s="118"/>
      <c r="AA18524" s="118"/>
      <c r="AB18524" s="118"/>
    </row>
    <row r="18525" spans="1:28">
      <c r="A18525" s="113"/>
      <c r="B18525" s="113"/>
      <c r="C18525" s="114"/>
      <c r="D18525" s="115"/>
      <c r="E18525" s="115"/>
      <c r="F18525" s="116"/>
      <c r="G18525" s="116"/>
      <c r="H18525" s="116"/>
      <c r="I18525" s="116"/>
      <c r="J18525" s="117"/>
      <c r="K18525" s="117"/>
      <c r="L18525" s="114"/>
      <c r="M18525" s="114"/>
      <c r="N18525" s="114"/>
      <c r="O18525" s="114"/>
      <c r="P18525" s="118"/>
      <c r="Q18525" s="118"/>
      <c r="R18525" s="118"/>
      <c r="S18525" s="118"/>
      <c r="T18525" s="118"/>
      <c r="U18525" s="118"/>
      <c r="V18525" s="118"/>
      <c r="W18525" s="118"/>
      <c r="X18525" s="118"/>
      <c r="Y18525" s="118"/>
      <c r="Z18525" s="118"/>
      <c r="AA18525" s="118"/>
      <c r="AB18525" s="118"/>
    </row>
    <row r="18526" spans="1:28">
      <c r="A18526" s="113"/>
      <c r="B18526" s="113"/>
      <c r="C18526" s="114"/>
      <c r="D18526" s="115"/>
      <c r="E18526" s="115"/>
      <c r="F18526" s="116"/>
      <c r="G18526" s="116"/>
      <c r="H18526" s="116"/>
      <c r="I18526" s="116"/>
      <c r="J18526" s="117"/>
      <c r="K18526" s="117"/>
      <c r="L18526" s="114"/>
      <c r="M18526" s="114"/>
      <c r="N18526" s="114"/>
      <c r="O18526" s="114"/>
      <c r="P18526" s="118"/>
      <c r="Q18526" s="118"/>
      <c r="R18526" s="118"/>
      <c r="S18526" s="118"/>
      <c r="T18526" s="118"/>
      <c r="U18526" s="118"/>
      <c r="V18526" s="118"/>
      <c r="W18526" s="118"/>
      <c r="X18526" s="118"/>
      <c r="Y18526" s="118"/>
      <c r="Z18526" s="118"/>
      <c r="AA18526" s="118"/>
      <c r="AB18526" s="118"/>
    </row>
    <row r="18527" spans="1:28">
      <c r="A18527" s="113"/>
      <c r="B18527" s="113"/>
      <c r="C18527" s="114"/>
      <c r="D18527" s="115"/>
      <c r="E18527" s="115"/>
      <c r="F18527" s="116"/>
      <c r="G18527" s="116"/>
      <c r="H18527" s="116"/>
      <c r="I18527" s="116"/>
      <c r="J18527" s="117"/>
      <c r="K18527" s="117"/>
      <c r="L18527" s="114"/>
      <c r="M18527" s="114"/>
      <c r="N18527" s="114"/>
      <c r="O18527" s="114"/>
      <c r="P18527" s="118"/>
      <c r="Q18527" s="118"/>
      <c r="R18527" s="118"/>
      <c r="S18527" s="118"/>
      <c r="T18527" s="118"/>
      <c r="U18527" s="118"/>
      <c r="V18527" s="118"/>
      <c r="W18527" s="118"/>
      <c r="X18527" s="118"/>
      <c r="Y18527" s="118"/>
      <c r="Z18527" s="118"/>
      <c r="AA18527" s="118"/>
      <c r="AB18527" s="118"/>
    </row>
    <row r="18528" spans="1:28">
      <c r="A18528" s="113"/>
      <c r="B18528" s="113"/>
      <c r="C18528" s="114"/>
      <c r="D18528" s="115"/>
      <c r="E18528" s="115"/>
      <c r="F18528" s="116"/>
      <c r="G18528" s="116"/>
      <c r="H18528" s="116"/>
      <c r="I18528" s="116"/>
      <c r="J18528" s="117"/>
      <c r="K18528" s="117"/>
      <c r="L18528" s="114"/>
      <c r="M18528" s="114"/>
      <c r="N18528" s="114"/>
      <c r="O18528" s="114"/>
      <c r="P18528" s="118"/>
      <c r="Q18528" s="118"/>
      <c r="R18528" s="118"/>
      <c r="S18528" s="118"/>
      <c r="T18528" s="118"/>
      <c r="U18528" s="118"/>
      <c r="V18528" s="118"/>
      <c r="W18528" s="118"/>
      <c r="X18528" s="118"/>
      <c r="Y18528" s="118"/>
      <c r="Z18528" s="118"/>
      <c r="AA18528" s="118"/>
      <c r="AB18528" s="118"/>
    </row>
    <row r="18529" spans="1:28">
      <c r="A18529" s="113"/>
      <c r="B18529" s="113"/>
      <c r="C18529" s="114"/>
      <c r="D18529" s="115"/>
      <c r="E18529" s="115"/>
      <c r="F18529" s="116"/>
      <c r="G18529" s="116"/>
      <c r="H18529" s="116"/>
      <c r="I18529" s="116"/>
      <c r="J18529" s="117"/>
      <c r="K18529" s="117"/>
      <c r="L18529" s="114"/>
      <c r="M18529" s="114"/>
      <c r="N18529" s="114"/>
      <c r="O18529" s="114"/>
      <c r="P18529" s="118"/>
      <c r="Q18529" s="118"/>
      <c r="R18529" s="118"/>
      <c r="S18529" s="118"/>
      <c r="T18529" s="118"/>
      <c r="U18529" s="118"/>
      <c r="V18529" s="118"/>
      <c r="W18529" s="118"/>
      <c r="X18529" s="118"/>
      <c r="Y18529" s="118"/>
      <c r="Z18529" s="118"/>
      <c r="AA18529" s="118"/>
      <c r="AB18529" s="118"/>
    </row>
    <row r="18530" spans="1:28">
      <c r="A18530" s="113"/>
      <c r="B18530" s="113"/>
      <c r="C18530" s="114"/>
      <c r="D18530" s="115"/>
      <c r="E18530" s="115"/>
      <c r="F18530" s="116"/>
      <c r="G18530" s="116"/>
      <c r="H18530" s="116"/>
      <c r="I18530" s="116"/>
      <c r="J18530" s="117"/>
      <c r="K18530" s="117"/>
      <c r="L18530" s="114"/>
      <c r="M18530" s="114"/>
      <c r="N18530" s="114"/>
      <c r="O18530" s="114"/>
      <c r="P18530" s="118"/>
      <c r="Q18530" s="118"/>
      <c r="R18530" s="118"/>
      <c r="S18530" s="118"/>
      <c r="T18530" s="118"/>
      <c r="U18530" s="118"/>
      <c r="V18530" s="118"/>
      <c r="W18530" s="118"/>
      <c r="X18530" s="118"/>
      <c r="Y18530" s="118"/>
      <c r="Z18530" s="118"/>
      <c r="AA18530" s="118"/>
      <c r="AB18530" s="118"/>
    </row>
    <row r="18531" spans="1:28">
      <c r="A18531" s="113"/>
      <c r="B18531" s="113"/>
      <c r="C18531" s="114"/>
      <c r="D18531" s="115"/>
      <c r="E18531" s="115"/>
      <c r="F18531" s="116"/>
      <c r="G18531" s="116"/>
      <c r="H18531" s="116"/>
      <c r="I18531" s="116"/>
      <c r="J18531" s="117"/>
      <c r="K18531" s="117"/>
      <c r="L18531" s="114"/>
      <c r="M18531" s="114"/>
      <c r="N18531" s="114"/>
      <c r="O18531" s="114"/>
      <c r="P18531" s="118"/>
      <c r="Q18531" s="118"/>
      <c r="R18531" s="118"/>
      <c r="S18531" s="118"/>
      <c r="T18531" s="118"/>
      <c r="U18531" s="118"/>
      <c r="V18531" s="118"/>
      <c r="W18531" s="118"/>
      <c r="X18531" s="118"/>
      <c r="Y18531" s="118"/>
      <c r="Z18531" s="118"/>
      <c r="AA18531" s="118"/>
      <c r="AB18531" s="118"/>
    </row>
    <row r="18532" spans="1:28">
      <c r="A18532" s="113"/>
      <c r="B18532" s="113"/>
      <c r="C18532" s="114"/>
      <c r="D18532" s="115"/>
      <c r="E18532" s="115"/>
      <c r="F18532" s="116"/>
      <c r="G18532" s="116"/>
      <c r="H18532" s="116"/>
      <c r="I18532" s="116"/>
      <c r="J18532" s="117"/>
      <c r="K18532" s="117"/>
      <c r="L18532" s="114"/>
      <c r="M18532" s="114"/>
      <c r="N18532" s="114"/>
      <c r="O18532" s="114"/>
      <c r="P18532" s="118"/>
      <c r="Q18532" s="118"/>
      <c r="R18532" s="118"/>
      <c r="S18532" s="118"/>
      <c r="T18532" s="118"/>
      <c r="U18532" s="118"/>
      <c r="V18532" s="118"/>
      <c r="W18532" s="118"/>
      <c r="X18532" s="118"/>
      <c r="Y18532" s="118"/>
      <c r="Z18532" s="118"/>
      <c r="AA18532" s="118"/>
      <c r="AB18532" s="118"/>
    </row>
    <row r="18533" spans="1:28">
      <c r="A18533" s="113"/>
      <c r="B18533" s="113"/>
      <c r="C18533" s="114"/>
      <c r="D18533" s="115"/>
      <c r="E18533" s="115"/>
      <c r="F18533" s="116"/>
      <c r="G18533" s="116"/>
      <c r="H18533" s="116"/>
      <c r="I18533" s="116"/>
      <c r="J18533" s="117"/>
      <c r="K18533" s="117"/>
      <c r="L18533" s="114"/>
      <c r="M18533" s="114"/>
      <c r="N18533" s="114"/>
      <c r="O18533" s="114"/>
      <c r="P18533" s="118"/>
      <c r="Q18533" s="118"/>
      <c r="R18533" s="118"/>
      <c r="S18533" s="118"/>
      <c r="T18533" s="118"/>
      <c r="U18533" s="118"/>
      <c r="V18533" s="118"/>
      <c r="W18533" s="118"/>
      <c r="X18533" s="118"/>
      <c r="Y18533" s="118"/>
      <c r="Z18533" s="118"/>
      <c r="AA18533" s="118"/>
      <c r="AB18533" s="118"/>
    </row>
    <row r="18534" spans="1:28">
      <c r="A18534" s="113"/>
      <c r="B18534" s="113"/>
      <c r="C18534" s="114"/>
      <c r="D18534" s="115"/>
      <c r="E18534" s="115"/>
      <c r="F18534" s="116"/>
      <c r="G18534" s="116"/>
      <c r="H18534" s="116"/>
      <c r="I18534" s="116"/>
      <c r="J18534" s="117"/>
      <c r="K18534" s="117"/>
      <c r="L18534" s="114"/>
      <c r="M18534" s="114"/>
      <c r="N18534" s="114"/>
      <c r="O18534" s="114"/>
      <c r="P18534" s="118"/>
      <c r="Q18534" s="118"/>
      <c r="R18534" s="118"/>
      <c r="S18534" s="118"/>
      <c r="T18534" s="118"/>
      <c r="U18534" s="118"/>
      <c r="V18534" s="118"/>
      <c r="W18534" s="118"/>
      <c r="X18534" s="118"/>
      <c r="Y18534" s="118"/>
      <c r="Z18534" s="118"/>
      <c r="AA18534" s="118"/>
      <c r="AB18534" s="118"/>
    </row>
    <row r="18535" spans="1:28">
      <c r="A18535" s="113"/>
      <c r="B18535" s="113"/>
      <c r="C18535" s="114"/>
      <c r="D18535" s="115"/>
      <c r="E18535" s="115"/>
      <c r="F18535" s="116"/>
      <c r="G18535" s="116"/>
      <c r="H18535" s="116"/>
      <c r="I18535" s="116"/>
      <c r="J18535" s="117"/>
      <c r="K18535" s="117"/>
      <c r="L18535" s="114"/>
      <c r="M18535" s="114"/>
      <c r="N18535" s="114"/>
      <c r="O18535" s="114"/>
      <c r="P18535" s="118"/>
      <c r="Q18535" s="118"/>
      <c r="R18535" s="118"/>
      <c r="S18535" s="118"/>
      <c r="T18535" s="118"/>
      <c r="U18535" s="118"/>
      <c r="V18535" s="118"/>
      <c r="W18535" s="118"/>
      <c r="X18535" s="118"/>
      <c r="Y18535" s="118"/>
      <c r="Z18535" s="118"/>
      <c r="AA18535" s="118"/>
      <c r="AB18535" s="118"/>
    </row>
    <row r="18536" spans="1:28">
      <c r="A18536" s="113"/>
      <c r="B18536" s="113"/>
      <c r="C18536" s="114"/>
      <c r="D18536" s="115"/>
      <c r="E18536" s="115"/>
      <c r="F18536" s="116"/>
      <c r="G18536" s="116"/>
      <c r="H18536" s="116"/>
      <c r="I18536" s="116"/>
      <c r="J18536" s="117"/>
      <c r="K18536" s="117"/>
      <c r="L18536" s="114"/>
      <c r="M18536" s="114"/>
      <c r="N18536" s="114"/>
      <c r="O18536" s="114"/>
      <c r="P18536" s="118"/>
      <c r="Q18536" s="118"/>
      <c r="R18536" s="118"/>
      <c r="S18536" s="118"/>
      <c r="T18536" s="118"/>
      <c r="U18536" s="118"/>
      <c r="V18536" s="118"/>
      <c r="W18536" s="118"/>
      <c r="X18536" s="118"/>
      <c r="Y18536" s="118"/>
      <c r="Z18536" s="118"/>
      <c r="AA18536" s="118"/>
      <c r="AB18536" s="118"/>
    </row>
    <row r="18537" spans="1:28">
      <c r="A18537" s="113"/>
      <c r="B18537" s="113"/>
      <c r="C18537" s="114"/>
      <c r="D18537" s="115"/>
      <c r="E18537" s="115"/>
      <c r="F18537" s="116"/>
      <c r="G18537" s="116"/>
      <c r="H18537" s="116"/>
      <c r="I18537" s="116"/>
      <c r="J18537" s="117"/>
      <c r="K18537" s="117"/>
      <c r="L18537" s="114"/>
      <c r="M18537" s="114"/>
      <c r="N18537" s="114"/>
      <c r="O18537" s="114"/>
      <c r="P18537" s="118"/>
      <c r="Q18537" s="118"/>
      <c r="R18537" s="118"/>
      <c r="S18537" s="118"/>
      <c r="T18537" s="118"/>
      <c r="U18537" s="118"/>
      <c r="V18537" s="118"/>
      <c r="W18537" s="118"/>
      <c r="X18537" s="118"/>
      <c r="Y18537" s="118"/>
      <c r="Z18537" s="118"/>
      <c r="AA18537" s="118"/>
      <c r="AB18537" s="118"/>
    </row>
    <row r="18538" spans="1:28">
      <c r="A18538" s="113"/>
      <c r="B18538" s="113"/>
      <c r="C18538" s="114"/>
      <c r="D18538" s="115"/>
      <c r="E18538" s="115"/>
      <c r="F18538" s="116"/>
      <c r="G18538" s="116"/>
      <c r="H18538" s="116"/>
      <c r="I18538" s="116"/>
      <c r="J18538" s="117"/>
      <c r="K18538" s="117"/>
      <c r="L18538" s="114"/>
      <c r="M18538" s="114"/>
      <c r="N18538" s="114"/>
      <c r="O18538" s="114"/>
      <c r="P18538" s="118"/>
      <c r="Q18538" s="118"/>
      <c r="R18538" s="118"/>
      <c r="S18538" s="118"/>
      <c r="T18538" s="118"/>
      <c r="U18538" s="118"/>
      <c r="V18538" s="118"/>
      <c r="W18538" s="118"/>
      <c r="X18538" s="118"/>
      <c r="Y18538" s="118"/>
      <c r="Z18538" s="118"/>
      <c r="AA18538" s="118"/>
      <c r="AB18538" s="118"/>
    </row>
    <row r="18539" spans="1:28">
      <c r="A18539" s="113"/>
      <c r="B18539" s="113"/>
      <c r="C18539" s="114"/>
      <c r="D18539" s="115"/>
      <c r="E18539" s="115"/>
      <c r="F18539" s="116"/>
      <c r="G18539" s="116"/>
      <c r="H18539" s="116"/>
      <c r="I18539" s="116"/>
      <c r="J18539" s="117"/>
      <c r="K18539" s="117"/>
      <c r="L18539" s="114"/>
      <c r="M18539" s="114"/>
      <c r="N18539" s="114"/>
      <c r="O18539" s="114"/>
      <c r="P18539" s="118"/>
      <c r="Q18539" s="118"/>
      <c r="R18539" s="118"/>
      <c r="S18539" s="118"/>
      <c r="T18539" s="118"/>
      <c r="U18539" s="118"/>
      <c r="V18539" s="118"/>
      <c r="W18539" s="118"/>
      <c r="X18539" s="118"/>
      <c r="Y18539" s="118"/>
      <c r="Z18539" s="118"/>
      <c r="AA18539" s="118"/>
      <c r="AB18539" s="118"/>
    </row>
    <row r="18540" spans="1:28">
      <c r="A18540" s="113"/>
      <c r="B18540" s="113"/>
      <c r="C18540" s="114"/>
      <c r="D18540" s="115"/>
      <c r="E18540" s="115"/>
      <c r="F18540" s="116"/>
      <c r="G18540" s="116"/>
      <c r="H18540" s="116"/>
      <c r="I18540" s="116"/>
      <c r="J18540" s="117"/>
      <c r="K18540" s="117"/>
      <c r="L18540" s="114"/>
      <c r="M18540" s="114"/>
      <c r="N18540" s="114"/>
      <c r="O18540" s="114"/>
      <c r="P18540" s="118"/>
      <c r="Q18540" s="118"/>
      <c r="R18540" s="118"/>
      <c r="S18540" s="118"/>
      <c r="T18540" s="118"/>
      <c r="U18540" s="118"/>
      <c r="V18540" s="118"/>
      <c r="W18540" s="118"/>
      <c r="X18540" s="118"/>
      <c r="Y18540" s="118"/>
      <c r="Z18540" s="118"/>
      <c r="AA18540" s="118"/>
      <c r="AB18540" s="118"/>
    </row>
    <row r="18541" spans="1:28">
      <c r="A18541" s="113"/>
      <c r="B18541" s="113"/>
      <c r="C18541" s="114"/>
      <c r="D18541" s="115"/>
      <c r="E18541" s="115"/>
      <c r="F18541" s="116"/>
      <c r="G18541" s="116"/>
      <c r="H18541" s="116"/>
      <c r="I18541" s="116"/>
      <c r="J18541" s="117"/>
      <c r="K18541" s="117"/>
      <c r="L18541" s="114"/>
      <c r="M18541" s="114"/>
      <c r="N18541" s="114"/>
      <c r="O18541" s="114"/>
      <c r="P18541" s="118"/>
      <c r="Q18541" s="118"/>
      <c r="R18541" s="118"/>
      <c r="S18541" s="118"/>
      <c r="T18541" s="118"/>
      <c r="U18541" s="118"/>
      <c r="V18541" s="118"/>
      <c r="W18541" s="118"/>
      <c r="X18541" s="118"/>
      <c r="Y18541" s="118"/>
      <c r="Z18541" s="118"/>
      <c r="AA18541" s="118"/>
      <c r="AB18541" s="118"/>
    </row>
    <row r="18542" spans="1:28">
      <c r="A18542" s="113"/>
      <c r="B18542" s="113"/>
      <c r="C18542" s="114"/>
      <c r="D18542" s="115"/>
      <c r="E18542" s="115"/>
      <c r="F18542" s="116"/>
      <c r="G18542" s="116"/>
      <c r="H18542" s="116"/>
      <c r="I18542" s="116"/>
      <c r="J18542" s="117"/>
      <c r="K18542" s="117"/>
      <c r="L18542" s="114"/>
      <c r="M18542" s="114"/>
      <c r="N18542" s="114"/>
      <c r="O18542" s="114"/>
      <c r="P18542" s="118"/>
      <c r="Q18542" s="118"/>
      <c r="R18542" s="118"/>
      <c r="S18542" s="118"/>
      <c r="T18542" s="118"/>
      <c r="U18542" s="118"/>
      <c r="V18542" s="118"/>
      <c r="W18542" s="118"/>
      <c r="X18542" s="118"/>
      <c r="Y18542" s="118"/>
      <c r="Z18542" s="118"/>
      <c r="AA18542" s="118"/>
      <c r="AB18542" s="118"/>
    </row>
    <row r="18543" spans="1:28">
      <c r="A18543" s="113"/>
      <c r="B18543" s="113"/>
      <c r="C18543" s="114"/>
      <c r="D18543" s="115"/>
      <c r="E18543" s="115"/>
      <c r="F18543" s="116"/>
      <c r="G18543" s="116"/>
      <c r="H18543" s="116"/>
      <c r="I18543" s="116"/>
      <c r="J18543" s="117"/>
      <c r="K18543" s="117"/>
      <c r="L18543" s="114"/>
      <c r="M18543" s="114"/>
      <c r="N18543" s="114"/>
      <c r="O18543" s="114"/>
      <c r="P18543" s="118"/>
      <c r="Q18543" s="118"/>
      <c r="R18543" s="118"/>
      <c r="S18543" s="118"/>
      <c r="T18543" s="118"/>
      <c r="U18543" s="118"/>
      <c r="V18543" s="118"/>
      <c r="W18543" s="118"/>
      <c r="X18543" s="118"/>
      <c r="Y18543" s="118"/>
      <c r="Z18543" s="118"/>
      <c r="AA18543" s="118"/>
      <c r="AB18543" s="118"/>
    </row>
    <row r="18544" spans="1:28">
      <c r="A18544" s="113"/>
      <c r="B18544" s="113"/>
      <c r="C18544" s="114"/>
      <c r="D18544" s="115"/>
      <c r="E18544" s="115"/>
      <c r="F18544" s="116"/>
      <c r="G18544" s="116"/>
      <c r="H18544" s="116"/>
      <c r="I18544" s="116"/>
      <c r="J18544" s="117"/>
      <c r="K18544" s="117"/>
      <c r="L18544" s="114"/>
      <c r="M18544" s="114"/>
      <c r="N18544" s="114"/>
      <c r="O18544" s="114"/>
      <c r="P18544" s="118"/>
      <c r="Q18544" s="118"/>
      <c r="R18544" s="118"/>
      <c r="S18544" s="118"/>
      <c r="T18544" s="118"/>
      <c r="U18544" s="118"/>
      <c r="V18544" s="118"/>
      <c r="W18544" s="118"/>
      <c r="X18544" s="118"/>
      <c r="Y18544" s="118"/>
      <c r="Z18544" s="118"/>
      <c r="AA18544" s="118"/>
      <c r="AB18544" s="118"/>
    </row>
    <row r="18545" spans="1:28">
      <c r="A18545" s="113"/>
      <c r="B18545" s="113"/>
      <c r="C18545" s="114"/>
      <c r="D18545" s="115"/>
      <c r="E18545" s="115"/>
      <c r="F18545" s="116"/>
      <c r="G18545" s="116"/>
      <c r="H18545" s="116"/>
      <c r="I18545" s="116"/>
      <c r="J18545" s="117"/>
      <c r="K18545" s="117"/>
      <c r="L18545" s="114"/>
      <c r="M18545" s="114"/>
      <c r="N18545" s="114"/>
      <c r="O18545" s="114"/>
      <c r="P18545" s="118"/>
      <c r="Q18545" s="118"/>
      <c r="R18545" s="118"/>
      <c r="S18545" s="118"/>
      <c r="T18545" s="118"/>
      <c r="U18545" s="118"/>
      <c r="V18545" s="118"/>
      <c r="W18545" s="118"/>
      <c r="X18545" s="118"/>
      <c r="Y18545" s="118"/>
      <c r="Z18545" s="118"/>
      <c r="AA18545" s="118"/>
      <c r="AB18545" s="118"/>
    </row>
    <row r="18546" spans="1:28">
      <c r="A18546" s="113"/>
      <c r="B18546" s="113"/>
      <c r="C18546" s="114"/>
      <c r="D18546" s="115"/>
      <c r="E18546" s="115"/>
      <c r="F18546" s="116"/>
      <c r="G18546" s="116"/>
      <c r="H18546" s="116"/>
      <c r="I18546" s="116"/>
      <c r="J18546" s="117"/>
      <c r="K18546" s="117"/>
      <c r="L18546" s="114"/>
      <c r="M18546" s="114"/>
      <c r="N18546" s="114"/>
      <c r="O18546" s="114"/>
      <c r="P18546" s="118"/>
      <c r="Q18546" s="118"/>
      <c r="R18546" s="118"/>
      <c r="S18546" s="118"/>
      <c r="T18546" s="118"/>
      <c r="U18546" s="118"/>
      <c r="V18546" s="118"/>
      <c r="W18546" s="118"/>
      <c r="X18546" s="118"/>
      <c r="Y18546" s="118"/>
      <c r="Z18546" s="118"/>
      <c r="AA18546" s="118"/>
      <c r="AB18546" s="118"/>
    </row>
    <row r="18547" spans="1:28">
      <c r="A18547" s="113"/>
      <c r="B18547" s="113"/>
      <c r="C18547" s="114"/>
      <c r="D18547" s="115"/>
      <c r="E18547" s="115"/>
      <c r="F18547" s="116"/>
      <c r="G18547" s="116"/>
      <c r="H18547" s="116"/>
      <c r="I18547" s="116"/>
      <c r="J18547" s="117"/>
      <c r="K18547" s="117"/>
      <c r="L18547" s="114"/>
      <c r="M18547" s="114"/>
      <c r="N18547" s="114"/>
      <c r="O18547" s="114"/>
      <c r="P18547" s="118"/>
      <c r="Q18547" s="118"/>
      <c r="R18547" s="118"/>
      <c r="S18547" s="118"/>
      <c r="T18547" s="118"/>
      <c r="U18547" s="118"/>
      <c r="V18547" s="118"/>
      <c r="W18547" s="118"/>
      <c r="X18547" s="118"/>
      <c r="Y18547" s="118"/>
      <c r="Z18547" s="118"/>
      <c r="AA18547" s="118"/>
      <c r="AB18547" s="118"/>
    </row>
    <row r="18548" spans="1:28">
      <c r="A18548" s="113"/>
      <c r="B18548" s="113"/>
      <c r="C18548" s="114"/>
      <c r="D18548" s="115"/>
      <c r="E18548" s="115"/>
      <c r="F18548" s="116"/>
      <c r="G18548" s="116"/>
      <c r="H18548" s="116"/>
      <c r="I18548" s="116"/>
      <c r="J18548" s="117"/>
      <c r="K18548" s="117"/>
      <c r="L18548" s="114"/>
      <c r="M18548" s="114"/>
      <c r="N18548" s="114"/>
      <c r="O18548" s="114"/>
      <c r="P18548" s="118"/>
      <c r="Q18548" s="118"/>
      <c r="R18548" s="118"/>
      <c r="S18548" s="118"/>
      <c r="T18548" s="118"/>
      <c r="U18548" s="118"/>
      <c r="V18548" s="118"/>
      <c r="W18548" s="118"/>
      <c r="X18548" s="118"/>
      <c r="Y18548" s="118"/>
      <c r="Z18548" s="118"/>
      <c r="AA18548" s="118"/>
      <c r="AB18548" s="118"/>
    </row>
    <row r="18549" spans="1:28">
      <c r="A18549" s="113"/>
      <c r="B18549" s="113"/>
      <c r="C18549" s="114"/>
      <c r="D18549" s="115"/>
      <c r="E18549" s="115"/>
      <c r="F18549" s="116"/>
      <c r="G18549" s="116"/>
      <c r="H18549" s="116"/>
      <c r="I18549" s="116"/>
      <c r="J18549" s="117"/>
      <c r="K18549" s="117"/>
      <c r="L18549" s="114"/>
      <c r="M18549" s="114"/>
      <c r="N18549" s="114"/>
      <c r="O18549" s="114"/>
      <c r="P18549" s="118"/>
      <c r="Q18549" s="118"/>
      <c r="R18549" s="118"/>
      <c r="S18549" s="118"/>
      <c r="T18549" s="118"/>
      <c r="U18549" s="118"/>
      <c r="V18549" s="118"/>
      <c r="W18549" s="118"/>
      <c r="X18549" s="118"/>
      <c r="Y18549" s="118"/>
      <c r="Z18549" s="118"/>
      <c r="AA18549" s="118"/>
      <c r="AB18549" s="118"/>
    </row>
    <row r="18550" spans="1:28">
      <c r="A18550" s="113"/>
      <c r="B18550" s="113"/>
      <c r="C18550" s="114"/>
      <c r="D18550" s="115"/>
      <c r="E18550" s="115"/>
      <c r="F18550" s="116"/>
      <c r="G18550" s="116"/>
      <c r="H18550" s="116"/>
      <c r="I18550" s="116"/>
      <c r="J18550" s="117"/>
      <c r="K18550" s="117"/>
      <c r="L18550" s="114"/>
      <c r="M18550" s="114"/>
      <c r="N18550" s="114"/>
      <c r="O18550" s="114"/>
      <c r="P18550" s="118"/>
      <c r="Q18550" s="118"/>
      <c r="R18550" s="118"/>
      <c r="S18550" s="118"/>
      <c r="T18550" s="118"/>
      <c r="U18550" s="118"/>
      <c r="V18550" s="118"/>
      <c r="W18550" s="118"/>
      <c r="X18550" s="118"/>
      <c r="Y18550" s="118"/>
      <c r="Z18550" s="118"/>
      <c r="AA18550" s="118"/>
      <c r="AB18550" s="118"/>
    </row>
    <row r="18551" spans="1:28">
      <c r="A18551" s="113"/>
      <c r="B18551" s="113"/>
      <c r="C18551" s="114"/>
      <c r="D18551" s="115"/>
      <c r="E18551" s="115"/>
      <c r="F18551" s="116"/>
      <c r="G18551" s="116"/>
      <c r="H18551" s="116"/>
      <c r="I18551" s="116"/>
      <c r="J18551" s="117"/>
      <c r="K18551" s="117"/>
      <c r="L18551" s="114"/>
      <c r="M18551" s="114"/>
      <c r="N18551" s="114"/>
      <c r="O18551" s="114"/>
      <c r="P18551" s="118"/>
      <c r="Q18551" s="118"/>
      <c r="R18551" s="118"/>
      <c r="S18551" s="118"/>
      <c r="T18551" s="118"/>
      <c r="U18551" s="118"/>
      <c r="V18551" s="118"/>
      <c r="W18551" s="118"/>
      <c r="X18551" s="118"/>
      <c r="Y18551" s="118"/>
      <c r="Z18551" s="118"/>
      <c r="AA18551" s="118"/>
      <c r="AB18551" s="118"/>
    </row>
    <row r="18552" spans="1:28">
      <c r="A18552" s="113"/>
      <c r="B18552" s="113"/>
      <c r="C18552" s="114"/>
      <c r="D18552" s="115"/>
      <c r="E18552" s="115"/>
      <c r="F18552" s="116"/>
      <c r="G18552" s="116"/>
      <c r="H18552" s="116"/>
      <c r="I18552" s="116"/>
      <c r="J18552" s="117"/>
      <c r="K18552" s="117"/>
      <c r="L18552" s="114"/>
      <c r="M18552" s="114"/>
      <c r="N18552" s="114"/>
      <c r="O18552" s="114"/>
      <c r="P18552" s="118"/>
      <c r="Q18552" s="118"/>
      <c r="R18552" s="118"/>
      <c r="S18552" s="118"/>
      <c r="T18552" s="118"/>
      <c r="U18552" s="118"/>
      <c r="V18552" s="118"/>
      <c r="W18552" s="118"/>
      <c r="X18552" s="118"/>
      <c r="Y18552" s="118"/>
      <c r="Z18552" s="118"/>
      <c r="AA18552" s="118"/>
      <c r="AB18552" s="118"/>
    </row>
    <row r="18553" spans="1:28">
      <c r="A18553" s="113"/>
      <c r="B18553" s="113"/>
      <c r="C18553" s="114"/>
      <c r="D18553" s="115"/>
      <c r="E18553" s="115"/>
      <c r="F18553" s="116"/>
      <c r="G18553" s="116"/>
      <c r="H18553" s="116"/>
      <c r="I18553" s="116"/>
      <c r="J18553" s="117"/>
      <c r="K18553" s="117"/>
      <c r="L18553" s="114"/>
      <c r="M18553" s="114"/>
      <c r="N18553" s="114"/>
      <c r="O18553" s="114"/>
      <c r="P18553" s="118"/>
      <c r="Q18553" s="118"/>
      <c r="R18553" s="118"/>
      <c r="S18553" s="118"/>
      <c r="T18553" s="118"/>
      <c r="U18553" s="118"/>
      <c r="V18553" s="118"/>
      <c r="W18553" s="118"/>
      <c r="X18553" s="118"/>
      <c r="Y18553" s="118"/>
      <c r="Z18553" s="118"/>
      <c r="AA18553" s="118"/>
      <c r="AB18553" s="118"/>
    </row>
    <row r="18554" spans="1:28">
      <c r="A18554" s="113"/>
      <c r="B18554" s="113"/>
      <c r="C18554" s="114"/>
      <c r="D18554" s="115"/>
      <c r="E18554" s="115"/>
      <c r="F18554" s="116"/>
      <c r="G18554" s="116"/>
      <c r="H18554" s="116"/>
      <c r="I18554" s="116"/>
      <c r="J18554" s="117"/>
      <c r="K18554" s="117"/>
      <c r="L18554" s="114"/>
      <c r="M18554" s="114"/>
      <c r="N18554" s="114"/>
      <c r="O18554" s="114"/>
      <c r="P18554" s="118"/>
      <c r="Q18554" s="118"/>
      <c r="R18554" s="118"/>
      <c r="S18554" s="118"/>
      <c r="T18554" s="118"/>
      <c r="U18554" s="118"/>
      <c r="V18554" s="118"/>
      <c r="W18554" s="118"/>
      <c r="X18554" s="118"/>
      <c r="Y18554" s="118"/>
      <c r="Z18554" s="118"/>
      <c r="AA18554" s="118"/>
      <c r="AB18554" s="118"/>
    </row>
    <row r="18555" spans="1:28">
      <c r="A18555" s="113"/>
      <c r="B18555" s="113"/>
      <c r="C18555" s="114"/>
      <c r="D18555" s="115"/>
      <c r="E18555" s="115"/>
      <c r="F18555" s="116"/>
      <c r="G18555" s="116"/>
      <c r="H18555" s="116"/>
      <c r="I18555" s="116"/>
      <c r="J18555" s="117"/>
      <c r="K18555" s="117"/>
      <c r="L18555" s="114"/>
      <c r="M18555" s="114"/>
      <c r="N18555" s="114"/>
      <c r="O18555" s="114"/>
      <c r="P18555" s="118"/>
      <c r="Q18555" s="118"/>
      <c r="R18555" s="118"/>
      <c r="S18555" s="118"/>
      <c r="T18555" s="118"/>
      <c r="U18555" s="118"/>
      <c r="V18555" s="118"/>
      <c r="W18555" s="118"/>
      <c r="X18555" s="118"/>
      <c r="Y18555" s="118"/>
      <c r="Z18555" s="118"/>
      <c r="AA18555" s="118"/>
      <c r="AB18555" s="118"/>
    </row>
    <row r="18556" spans="1:28">
      <c r="A18556" s="113"/>
      <c r="B18556" s="113"/>
      <c r="C18556" s="114"/>
      <c r="D18556" s="115"/>
      <c r="E18556" s="115"/>
      <c r="F18556" s="116"/>
      <c r="G18556" s="116"/>
      <c r="H18556" s="116"/>
      <c r="I18556" s="116"/>
      <c r="J18556" s="117"/>
      <c r="K18556" s="117"/>
      <c r="L18556" s="114"/>
      <c r="M18556" s="114"/>
      <c r="N18556" s="114"/>
      <c r="O18556" s="114"/>
      <c r="P18556" s="118"/>
      <c r="Q18556" s="118"/>
      <c r="R18556" s="118"/>
      <c r="S18556" s="118"/>
      <c r="T18556" s="118"/>
      <c r="U18556" s="118"/>
      <c r="V18556" s="118"/>
      <c r="W18556" s="118"/>
      <c r="X18556" s="118"/>
      <c r="Y18556" s="118"/>
      <c r="Z18556" s="118"/>
      <c r="AA18556" s="118"/>
      <c r="AB18556" s="118"/>
    </row>
    <row r="18557" spans="1:28">
      <c r="A18557" s="113"/>
      <c r="B18557" s="113"/>
      <c r="C18557" s="114"/>
      <c r="D18557" s="115"/>
      <c r="E18557" s="115"/>
      <c r="F18557" s="116"/>
      <c r="G18557" s="116"/>
      <c r="H18557" s="116"/>
      <c r="I18557" s="116"/>
      <c r="J18557" s="117"/>
      <c r="K18557" s="117"/>
      <c r="L18557" s="114"/>
      <c r="M18557" s="114"/>
      <c r="N18557" s="114"/>
      <c r="O18557" s="114"/>
      <c r="P18557" s="118"/>
      <c r="Q18557" s="118"/>
      <c r="R18557" s="118"/>
      <c r="S18557" s="118"/>
      <c r="T18557" s="118"/>
      <c r="U18557" s="118"/>
      <c r="V18557" s="118"/>
      <c r="W18557" s="118"/>
      <c r="X18557" s="118"/>
      <c r="Y18557" s="118"/>
      <c r="Z18557" s="118"/>
      <c r="AA18557" s="118"/>
      <c r="AB18557" s="118"/>
    </row>
    <row r="18558" spans="1:28">
      <c r="A18558" s="113"/>
      <c r="B18558" s="113"/>
      <c r="C18558" s="114"/>
      <c r="D18558" s="115"/>
      <c r="E18558" s="115"/>
      <c r="F18558" s="116"/>
      <c r="G18558" s="116"/>
      <c r="H18558" s="116"/>
      <c r="I18558" s="116"/>
      <c r="J18558" s="117"/>
      <c r="K18558" s="117"/>
      <c r="L18558" s="114"/>
      <c r="M18558" s="114"/>
      <c r="N18558" s="114"/>
      <c r="O18558" s="114"/>
      <c r="P18558" s="118"/>
      <c r="Q18558" s="118"/>
      <c r="R18558" s="118"/>
      <c r="S18558" s="118"/>
      <c r="T18558" s="118"/>
      <c r="U18558" s="118"/>
      <c r="V18558" s="118"/>
      <c r="W18558" s="118"/>
      <c r="X18558" s="118"/>
      <c r="Y18558" s="118"/>
      <c r="Z18558" s="118"/>
      <c r="AA18558" s="118"/>
      <c r="AB18558" s="118"/>
    </row>
    <row r="18559" spans="1:28">
      <c r="A18559" s="113"/>
      <c r="B18559" s="113"/>
      <c r="C18559" s="114"/>
      <c r="D18559" s="115"/>
      <c r="E18559" s="115"/>
      <c r="F18559" s="116"/>
      <c r="G18559" s="116"/>
      <c r="H18559" s="116"/>
      <c r="I18559" s="116"/>
      <c r="J18559" s="117"/>
      <c r="K18559" s="117"/>
      <c r="L18559" s="114"/>
      <c r="M18559" s="114"/>
      <c r="N18559" s="114"/>
      <c r="O18559" s="114"/>
      <c r="P18559" s="118"/>
      <c r="Q18559" s="118"/>
      <c r="R18559" s="118"/>
      <c r="S18559" s="118"/>
      <c r="T18559" s="118"/>
      <c r="U18559" s="118"/>
      <c r="V18559" s="118"/>
      <c r="W18559" s="118"/>
      <c r="X18559" s="118"/>
      <c r="Y18559" s="118"/>
      <c r="Z18559" s="118"/>
      <c r="AA18559" s="118"/>
      <c r="AB18559" s="118"/>
    </row>
    <row r="18560" spans="1:28">
      <c r="A18560" s="113"/>
      <c r="B18560" s="113"/>
      <c r="C18560" s="114"/>
      <c r="D18560" s="115"/>
      <c r="E18560" s="115"/>
      <c r="F18560" s="116"/>
      <c r="G18560" s="116"/>
      <c r="H18560" s="116"/>
      <c r="I18560" s="116"/>
      <c r="J18560" s="117"/>
      <c r="K18560" s="117"/>
      <c r="L18560" s="114"/>
      <c r="M18560" s="114"/>
      <c r="N18560" s="114"/>
      <c r="O18560" s="114"/>
      <c r="P18560" s="118"/>
      <c r="Q18560" s="118"/>
      <c r="R18560" s="118"/>
      <c r="S18560" s="118"/>
      <c r="T18560" s="118"/>
      <c r="U18560" s="118"/>
      <c r="V18560" s="118"/>
      <c r="W18560" s="118"/>
      <c r="X18560" s="118"/>
      <c r="Y18560" s="118"/>
      <c r="Z18560" s="118"/>
      <c r="AA18560" s="118"/>
      <c r="AB18560" s="118"/>
    </row>
    <row r="18561" spans="1:28">
      <c r="A18561" s="113"/>
      <c r="B18561" s="113"/>
      <c r="C18561" s="114"/>
      <c r="D18561" s="115"/>
      <c r="E18561" s="115"/>
      <c r="F18561" s="116"/>
      <c r="G18561" s="116"/>
      <c r="H18561" s="116"/>
      <c r="I18561" s="116"/>
      <c r="J18561" s="117"/>
      <c r="K18561" s="117"/>
      <c r="L18561" s="114"/>
      <c r="M18561" s="114"/>
      <c r="N18561" s="114"/>
      <c r="O18561" s="114"/>
      <c r="P18561" s="118"/>
      <c r="Q18561" s="118"/>
      <c r="R18561" s="118"/>
      <c r="S18561" s="118"/>
      <c r="T18561" s="118"/>
      <c r="U18561" s="118"/>
      <c r="V18561" s="118"/>
      <c r="W18561" s="118"/>
      <c r="X18561" s="118"/>
      <c r="Y18561" s="118"/>
      <c r="Z18561" s="118"/>
      <c r="AA18561" s="118"/>
      <c r="AB18561" s="118"/>
    </row>
    <row r="18562" spans="1:28">
      <c r="A18562" s="113"/>
      <c r="B18562" s="113"/>
      <c r="C18562" s="114"/>
      <c r="D18562" s="115"/>
      <c r="E18562" s="115"/>
      <c r="F18562" s="116"/>
      <c r="G18562" s="116"/>
      <c r="H18562" s="116"/>
      <c r="I18562" s="116"/>
      <c r="J18562" s="117"/>
      <c r="K18562" s="117"/>
      <c r="L18562" s="114"/>
      <c r="M18562" s="114"/>
      <c r="N18562" s="114"/>
      <c r="O18562" s="114"/>
      <c r="P18562" s="118"/>
      <c r="Q18562" s="118"/>
      <c r="R18562" s="118"/>
      <c r="S18562" s="118"/>
      <c r="T18562" s="118"/>
      <c r="U18562" s="118"/>
      <c r="V18562" s="118"/>
      <c r="W18562" s="118"/>
      <c r="X18562" s="118"/>
      <c r="Y18562" s="118"/>
      <c r="Z18562" s="118"/>
      <c r="AA18562" s="118"/>
      <c r="AB18562" s="118"/>
    </row>
    <row r="18563" spans="1:28">
      <c r="A18563" s="113"/>
      <c r="B18563" s="113"/>
      <c r="C18563" s="114"/>
      <c r="D18563" s="115"/>
      <c r="E18563" s="115"/>
      <c r="F18563" s="116"/>
      <c r="G18563" s="116"/>
      <c r="H18563" s="116"/>
      <c r="I18563" s="116"/>
      <c r="J18563" s="117"/>
      <c r="K18563" s="117"/>
      <c r="L18563" s="114"/>
      <c r="M18563" s="114"/>
      <c r="N18563" s="114"/>
      <c r="O18563" s="114"/>
      <c r="P18563" s="118"/>
      <c r="Q18563" s="118"/>
      <c r="R18563" s="118"/>
      <c r="S18563" s="118"/>
      <c r="T18563" s="118"/>
      <c r="U18563" s="118"/>
      <c r="V18563" s="118"/>
      <c r="W18563" s="118"/>
      <c r="X18563" s="118"/>
      <c r="Y18563" s="118"/>
      <c r="Z18563" s="118"/>
      <c r="AA18563" s="118"/>
      <c r="AB18563" s="118"/>
    </row>
    <row r="18564" spans="1:28">
      <c r="A18564" s="113"/>
      <c r="B18564" s="113"/>
      <c r="C18564" s="114"/>
      <c r="D18564" s="115"/>
      <c r="E18564" s="115"/>
      <c r="F18564" s="116"/>
      <c r="G18564" s="116"/>
      <c r="H18564" s="116"/>
      <c r="I18564" s="116"/>
      <c r="J18564" s="117"/>
      <c r="K18564" s="117"/>
      <c r="L18564" s="114"/>
      <c r="M18564" s="114"/>
      <c r="N18564" s="114"/>
      <c r="O18564" s="114"/>
      <c r="P18564" s="118"/>
      <c r="Q18564" s="118"/>
      <c r="R18564" s="118"/>
      <c r="S18564" s="118"/>
      <c r="T18564" s="118"/>
      <c r="U18564" s="118"/>
      <c r="V18564" s="118"/>
      <c r="W18564" s="118"/>
      <c r="X18564" s="118"/>
      <c r="Y18564" s="118"/>
      <c r="Z18564" s="118"/>
      <c r="AA18564" s="118"/>
      <c r="AB18564" s="118"/>
    </row>
    <row r="18565" spans="1:28">
      <c r="A18565" s="113"/>
      <c r="B18565" s="113"/>
      <c r="C18565" s="114"/>
      <c r="D18565" s="115"/>
      <c r="E18565" s="115"/>
      <c r="F18565" s="116"/>
      <c r="G18565" s="116"/>
      <c r="H18565" s="116"/>
      <c r="I18565" s="116"/>
      <c r="J18565" s="117"/>
      <c r="K18565" s="117"/>
      <c r="L18565" s="114"/>
      <c r="M18565" s="114"/>
      <c r="N18565" s="114"/>
      <c r="O18565" s="114"/>
      <c r="P18565" s="118"/>
      <c r="Q18565" s="118"/>
      <c r="R18565" s="118"/>
      <c r="S18565" s="118"/>
      <c r="T18565" s="118"/>
      <c r="U18565" s="118"/>
      <c r="V18565" s="118"/>
      <c r="W18565" s="118"/>
      <c r="X18565" s="118"/>
      <c r="Y18565" s="118"/>
      <c r="Z18565" s="118"/>
      <c r="AA18565" s="118"/>
      <c r="AB18565" s="118"/>
    </row>
    <row r="18566" spans="1:28">
      <c r="A18566" s="113"/>
      <c r="B18566" s="113"/>
      <c r="C18566" s="114"/>
      <c r="D18566" s="115"/>
      <c r="E18566" s="115"/>
      <c r="F18566" s="116"/>
      <c r="G18566" s="116"/>
      <c r="H18566" s="116"/>
      <c r="I18566" s="116"/>
      <c r="J18566" s="117"/>
      <c r="K18566" s="117"/>
      <c r="L18566" s="114"/>
      <c r="M18566" s="114"/>
      <c r="N18566" s="114"/>
      <c r="O18566" s="114"/>
      <c r="P18566" s="118"/>
      <c r="Q18566" s="118"/>
      <c r="R18566" s="118"/>
      <c r="S18566" s="118"/>
      <c r="T18566" s="118"/>
      <c r="U18566" s="118"/>
      <c r="V18566" s="118"/>
      <c r="W18566" s="118"/>
      <c r="X18566" s="118"/>
      <c r="Y18566" s="118"/>
      <c r="Z18566" s="118"/>
      <c r="AA18566" s="118"/>
      <c r="AB18566" s="118"/>
    </row>
    <row r="18567" spans="1:28">
      <c r="A18567" s="113"/>
      <c r="B18567" s="113"/>
      <c r="C18567" s="114"/>
      <c r="D18567" s="115"/>
      <c r="E18567" s="115"/>
      <c r="F18567" s="116"/>
      <c r="G18567" s="116"/>
      <c r="H18567" s="116"/>
      <c r="I18567" s="116"/>
      <c r="J18567" s="117"/>
      <c r="K18567" s="117"/>
      <c r="L18567" s="114"/>
      <c r="M18567" s="114"/>
      <c r="N18567" s="114"/>
      <c r="O18567" s="114"/>
      <c r="P18567" s="118"/>
      <c r="Q18567" s="118"/>
      <c r="R18567" s="118"/>
      <c r="S18567" s="118"/>
      <c r="T18567" s="118"/>
      <c r="U18567" s="118"/>
      <c r="V18567" s="118"/>
      <c r="W18567" s="118"/>
      <c r="X18567" s="118"/>
      <c r="Y18567" s="118"/>
      <c r="Z18567" s="118"/>
      <c r="AA18567" s="118"/>
      <c r="AB18567" s="118"/>
    </row>
    <row r="18568" spans="1:28">
      <c r="A18568" s="113"/>
      <c r="B18568" s="113"/>
      <c r="C18568" s="114"/>
      <c r="D18568" s="115"/>
      <c r="E18568" s="115"/>
      <c r="F18568" s="116"/>
      <c r="G18568" s="116"/>
      <c r="H18568" s="116"/>
      <c r="I18568" s="116"/>
      <c r="J18568" s="117"/>
      <c r="K18568" s="117"/>
      <c r="L18568" s="114"/>
      <c r="M18568" s="114"/>
      <c r="N18568" s="114"/>
      <c r="O18568" s="114"/>
      <c r="P18568" s="118"/>
      <c r="Q18568" s="118"/>
      <c r="R18568" s="118"/>
      <c r="S18568" s="118"/>
      <c r="T18568" s="118"/>
      <c r="U18568" s="118"/>
      <c r="V18568" s="118"/>
      <c r="W18568" s="118"/>
      <c r="X18568" s="118"/>
      <c r="Y18568" s="118"/>
      <c r="Z18568" s="118"/>
      <c r="AA18568" s="118"/>
      <c r="AB18568" s="118"/>
    </row>
    <row r="18569" spans="1:28">
      <c r="A18569" s="113"/>
      <c r="B18569" s="113"/>
      <c r="C18569" s="114"/>
      <c r="D18569" s="115"/>
      <c r="E18569" s="115"/>
      <c r="F18569" s="116"/>
      <c r="G18569" s="116"/>
      <c r="H18569" s="116"/>
      <c r="I18569" s="116"/>
      <c r="J18569" s="117"/>
      <c r="K18569" s="117"/>
      <c r="L18569" s="114"/>
      <c r="M18569" s="114"/>
      <c r="N18569" s="114"/>
      <c r="O18569" s="114"/>
      <c r="P18569" s="118"/>
      <c r="Q18569" s="118"/>
      <c r="R18569" s="118"/>
      <c r="S18569" s="118"/>
      <c r="T18569" s="118"/>
      <c r="U18569" s="118"/>
      <c r="V18569" s="118"/>
      <c r="W18569" s="118"/>
      <c r="X18569" s="118"/>
      <c r="Y18569" s="118"/>
      <c r="Z18569" s="118"/>
      <c r="AA18569" s="118"/>
      <c r="AB18569" s="118"/>
    </row>
    <row r="18570" spans="1:28">
      <c r="A18570" s="113"/>
      <c r="B18570" s="113"/>
      <c r="C18570" s="114"/>
      <c r="D18570" s="115"/>
      <c r="E18570" s="115"/>
      <c r="F18570" s="116"/>
      <c r="G18570" s="116"/>
      <c r="H18570" s="116"/>
      <c r="I18570" s="116"/>
      <c r="J18570" s="117"/>
      <c r="K18570" s="117"/>
      <c r="L18570" s="114"/>
      <c r="M18570" s="114"/>
      <c r="N18570" s="114"/>
      <c r="O18570" s="114"/>
      <c r="P18570" s="118"/>
      <c r="Q18570" s="118"/>
      <c r="R18570" s="118"/>
      <c r="S18570" s="118"/>
      <c r="T18570" s="118"/>
      <c r="U18570" s="118"/>
      <c r="V18570" s="118"/>
      <c r="W18570" s="118"/>
      <c r="X18570" s="118"/>
      <c r="Y18570" s="118"/>
      <c r="Z18570" s="118"/>
      <c r="AA18570" s="118"/>
      <c r="AB18570" s="118"/>
    </row>
    <row r="18571" spans="1:28">
      <c r="A18571" s="113"/>
      <c r="B18571" s="113"/>
      <c r="C18571" s="114"/>
      <c r="D18571" s="115"/>
      <c r="E18571" s="115"/>
      <c r="F18571" s="116"/>
      <c r="G18571" s="116"/>
      <c r="H18571" s="116"/>
      <c r="I18571" s="116"/>
      <c r="J18571" s="117"/>
      <c r="K18571" s="117"/>
      <c r="L18571" s="114"/>
      <c r="M18571" s="114"/>
      <c r="N18571" s="114"/>
      <c r="O18571" s="114"/>
      <c r="P18571" s="118"/>
      <c r="Q18571" s="118"/>
      <c r="R18571" s="118"/>
      <c r="S18571" s="118"/>
      <c r="T18571" s="118"/>
      <c r="U18571" s="118"/>
      <c r="V18571" s="118"/>
      <c r="W18571" s="118"/>
      <c r="X18571" s="118"/>
      <c r="Y18571" s="118"/>
      <c r="Z18571" s="118"/>
      <c r="AA18571" s="118"/>
      <c r="AB18571" s="118"/>
    </row>
    <row r="18572" spans="1:28">
      <c r="A18572" s="113"/>
      <c r="B18572" s="113"/>
      <c r="C18572" s="114"/>
      <c r="D18572" s="115"/>
      <c r="E18572" s="115"/>
      <c r="F18572" s="116"/>
      <c r="G18572" s="116"/>
      <c r="H18572" s="116"/>
      <c r="I18572" s="116"/>
      <c r="J18572" s="117"/>
      <c r="K18572" s="117"/>
      <c r="L18572" s="114"/>
      <c r="M18572" s="114"/>
      <c r="N18572" s="114"/>
      <c r="O18572" s="114"/>
      <c r="P18572" s="118"/>
      <c r="Q18572" s="118"/>
      <c r="R18572" s="118"/>
      <c r="S18572" s="118"/>
      <c r="T18572" s="118"/>
      <c r="U18572" s="118"/>
      <c r="V18572" s="118"/>
      <c r="W18572" s="118"/>
      <c r="X18572" s="118"/>
      <c r="Y18572" s="118"/>
      <c r="Z18572" s="118"/>
      <c r="AA18572" s="118"/>
      <c r="AB18572" s="118"/>
    </row>
    <row r="18573" spans="1:28">
      <c r="A18573" s="113"/>
      <c r="B18573" s="113"/>
      <c r="C18573" s="114"/>
      <c r="D18573" s="115"/>
      <c r="E18573" s="115"/>
      <c r="F18573" s="116"/>
      <c r="G18573" s="116"/>
      <c r="H18573" s="116"/>
      <c r="I18573" s="116"/>
      <c r="J18573" s="117"/>
      <c r="K18573" s="117"/>
      <c r="L18573" s="114"/>
      <c r="M18573" s="114"/>
      <c r="N18573" s="114"/>
      <c r="O18573" s="114"/>
      <c r="P18573" s="118"/>
      <c r="Q18573" s="118"/>
      <c r="R18573" s="118"/>
      <c r="S18573" s="118"/>
      <c r="T18573" s="118"/>
      <c r="U18573" s="118"/>
      <c r="V18573" s="118"/>
      <c r="W18573" s="118"/>
      <c r="X18573" s="118"/>
      <c r="Y18573" s="118"/>
      <c r="Z18573" s="118"/>
      <c r="AA18573" s="118"/>
      <c r="AB18573" s="118"/>
    </row>
    <row r="18574" spans="1:28">
      <c r="A18574" s="113"/>
      <c r="B18574" s="113"/>
      <c r="C18574" s="114"/>
      <c r="D18574" s="115"/>
      <c r="E18574" s="115"/>
      <c r="F18574" s="116"/>
      <c r="G18574" s="116"/>
      <c r="H18574" s="116"/>
      <c r="I18574" s="116"/>
      <c r="J18574" s="117"/>
      <c r="K18574" s="117"/>
      <c r="L18574" s="114"/>
      <c r="M18574" s="114"/>
      <c r="N18574" s="114"/>
      <c r="O18574" s="114"/>
      <c r="P18574" s="118"/>
      <c r="Q18574" s="118"/>
      <c r="R18574" s="118"/>
      <c r="S18574" s="118"/>
      <c r="T18574" s="118"/>
      <c r="U18574" s="118"/>
      <c r="V18574" s="118"/>
      <c r="W18574" s="118"/>
      <c r="X18574" s="118"/>
      <c r="Y18574" s="118"/>
      <c r="Z18574" s="118"/>
      <c r="AA18574" s="118"/>
      <c r="AB18574" s="118"/>
    </row>
    <row r="18575" spans="1:28">
      <c r="A18575" s="113"/>
      <c r="B18575" s="113"/>
      <c r="C18575" s="114"/>
      <c r="D18575" s="115"/>
      <c r="E18575" s="115"/>
      <c r="F18575" s="116"/>
      <c r="G18575" s="116"/>
      <c r="H18575" s="116"/>
      <c r="I18575" s="116"/>
      <c r="J18575" s="117"/>
      <c r="K18575" s="117"/>
      <c r="L18575" s="114"/>
      <c r="M18575" s="114"/>
      <c r="N18575" s="114"/>
      <c r="O18575" s="114"/>
      <c r="P18575" s="118"/>
      <c r="Q18575" s="118"/>
      <c r="R18575" s="118"/>
      <c r="S18575" s="118"/>
      <c r="T18575" s="118"/>
      <c r="U18575" s="118"/>
      <c r="V18575" s="118"/>
      <c r="W18575" s="118"/>
      <c r="X18575" s="118"/>
      <c r="Y18575" s="118"/>
      <c r="Z18575" s="118"/>
      <c r="AA18575" s="118"/>
      <c r="AB18575" s="118"/>
    </row>
    <row r="18576" spans="1:28">
      <c r="A18576" s="113"/>
      <c r="B18576" s="113"/>
      <c r="C18576" s="114"/>
      <c r="D18576" s="115"/>
      <c r="E18576" s="115"/>
      <c r="F18576" s="116"/>
      <c r="G18576" s="116"/>
      <c r="H18576" s="116"/>
      <c r="I18576" s="116"/>
      <c r="J18576" s="117"/>
      <c r="K18576" s="117"/>
      <c r="L18576" s="114"/>
      <c r="M18576" s="114"/>
      <c r="N18576" s="114"/>
      <c r="O18576" s="114"/>
      <c r="P18576" s="118"/>
      <c r="Q18576" s="118"/>
      <c r="R18576" s="118"/>
      <c r="S18576" s="118"/>
      <c r="T18576" s="118"/>
      <c r="U18576" s="118"/>
      <c r="V18576" s="118"/>
      <c r="W18576" s="118"/>
      <c r="X18576" s="118"/>
      <c r="Y18576" s="118"/>
      <c r="Z18576" s="118"/>
      <c r="AA18576" s="118"/>
      <c r="AB18576" s="118"/>
    </row>
    <row r="18577" spans="1:28">
      <c r="A18577" s="113"/>
      <c r="B18577" s="113"/>
      <c r="C18577" s="114"/>
      <c r="D18577" s="115"/>
      <c r="E18577" s="115"/>
      <c r="F18577" s="116"/>
      <c r="G18577" s="116"/>
      <c r="H18577" s="116"/>
      <c r="I18577" s="116"/>
      <c r="J18577" s="117"/>
      <c r="K18577" s="117"/>
      <c r="L18577" s="114"/>
      <c r="M18577" s="114"/>
      <c r="N18577" s="114"/>
      <c r="O18577" s="114"/>
      <c r="P18577" s="118"/>
      <c r="Q18577" s="118"/>
      <c r="R18577" s="118"/>
      <c r="S18577" s="118"/>
      <c r="T18577" s="118"/>
      <c r="U18577" s="118"/>
      <c r="V18577" s="118"/>
      <c r="W18577" s="118"/>
      <c r="X18577" s="118"/>
      <c r="Y18577" s="118"/>
      <c r="Z18577" s="118"/>
      <c r="AA18577" s="118"/>
      <c r="AB18577" s="118"/>
    </row>
    <row r="18578" spans="1:28">
      <c r="A18578" s="113"/>
      <c r="B18578" s="113"/>
      <c r="C18578" s="114"/>
      <c r="D18578" s="115"/>
      <c r="E18578" s="115"/>
      <c r="F18578" s="116"/>
      <c r="G18578" s="116"/>
      <c r="H18578" s="116"/>
      <c r="I18578" s="116"/>
      <c r="J18578" s="117"/>
      <c r="K18578" s="117"/>
      <c r="L18578" s="114"/>
      <c r="M18578" s="114"/>
      <c r="N18578" s="114"/>
      <c r="O18578" s="114"/>
      <c r="P18578" s="118"/>
      <c r="Q18578" s="118"/>
      <c r="R18578" s="118"/>
      <c r="S18578" s="118"/>
      <c r="T18578" s="118"/>
      <c r="U18578" s="118"/>
      <c r="V18578" s="118"/>
      <c r="W18578" s="118"/>
      <c r="X18578" s="118"/>
      <c r="Y18578" s="118"/>
      <c r="Z18578" s="118"/>
      <c r="AA18578" s="118"/>
      <c r="AB18578" s="118"/>
    </row>
    <row r="18579" spans="1:28">
      <c r="A18579" s="113"/>
      <c r="B18579" s="113"/>
      <c r="C18579" s="114"/>
      <c r="D18579" s="115"/>
      <c r="E18579" s="115"/>
      <c r="F18579" s="116"/>
      <c r="G18579" s="116"/>
      <c r="H18579" s="116"/>
      <c r="I18579" s="116"/>
      <c r="J18579" s="117"/>
      <c r="K18579" s="117"/>
      <c r="L18579" s="114"/>
      <c r="M18579" s="114"/>
      <c r="N18579" s="114"/>
      <c r="O18579" s="114"/>
      <c r="P18579" s="118"/>
      <c r="Q18579" s="118"/>
      <c r="R18579" s="118"/>
      <c r="S18579" s="118"/>
      <c r="T18579" s="118"/>
      <c r="U18579" s="118"/>
      <c r="V18579" s="118"/>
      <c r="W18579" s="118"/>
      <c r="X18579" s="118"/>
      <c r="Y18579" s="118"/>
      <c r="Z18579" s="118"/>
      <c r="AA18579" s="118"/>
      <c r="AB18579" s="118"/>
    </row>
    <row r="18580" spans="1:28">
      <c r="A18580" s="113"/>
      <c r="B18580" s="113"/>
      <c r="C18580" s="114"/>
      <c r="D18580" s="115"/>
      <c r="E18580" s="115"/>
      <c r="F18580" s="116"/>
      <c r="G18580" s="116"/>
      <c r="H18580" s="116"/>
      <c r="I18580" s="116"/>
      <c r="J18580" s="117"/>
      <c r="K18580" s="117"/>
      <c r="L18580" s="114"/>
      <c r="M18580" s="114"/>
      <c r="N18580" s="114"/>
      <c r="O18580" s="114"/>
      <c r="P18580" s="118"/>
      <c r="Q18580" s="118"/>
      <c r="R18580" s="118"/>
      <c r="S18580" s="118"/>
      <c r="T18580" s="118"/>
      <c r="U18580" s="118"/>
      <c r="V18580" s="118"/>
      <c r="W18580" s="118"/>
      <c r="X18580" s="118"/>
      <c r="Y18580" s="118"/>
      <c r="Z18580" s="118"/>
      <c r="AA18580" s="118"/>
      <c r="AB18580" s="118"/>
    </row>
    <row r="18581" spans="1:28">
      <c r="A18581" s="113"/>
      <c r="B18581" s="113"/>
      <c r="C18581" s="114"/>
      <c r="D18581" s="115"/>
      <c r="E18581" s="115"/>
      <c r="F18581" s="116"/>
      <c r="G18581" s="116"/>
      <c r="H18581" s="116"/>
      <c r="I18581" s="116"/>
      <c r="J18581" s="117"/>
      <c r="K18581" s="117"/>
      <c r="L18581" s="114"/>
      <c r="M18581" s="114"/>
      <c r="N18581" s="114"/>
      <c r="O18581" s="114"/>
      <c r="P18581" s="118"/>
      <c r="Q18581" s="118"/>
      <c r="R18581" s="118"/>
      <c r="S18581" s="118"/>
      <c r="T18581" s="118"/>
      <c r="U18581" s="118"/>
      <c r="V18581" s="118"/>
      <c r="W18581" s="118"/>
      <c r="X18581" s="118"/>
      <c r="Y18581" s="118"/>
      <c r="Z18581" s="118"/>
      <c r="AA18581" s="118"/>
      <c r="AB18581" s="118"/>
    </row>
    <row r="18582" spans="1:28">
      <c r="A18582" s="113"/>
      <c r="B18582" s="113"/>
      <c r="C18582" s="114"/>
      <c r="D18582" s="115"/>
      <c r="E18582" s="115"/>
      <c r="F18582" s="116"/>
      <c r="G18582" s="116"/>
      <c r="H18582" s="116"/>
      <c r="I18582" s="116"/>
      <c r="J18582" s="117"/>
      <c r="K18582" s="117"/>
      <c r="L18582" s="114"/>
      <c r="M18582" s="114"/>
      <c r="N18582" s="114"/>
      <c r="O18582" s="114"/>
      <c r="P18582" s="118"/>
      <c r="Q18582" s="118"/>
      <c r="R18582" s="118"/>
      <c r="S18582" s="118"/>
      <c r="T18582" s="118"/>
      <c r="U18582" s="118"/>
      <c r="V18582" s="118"/>
      <c r="W18582" s="118"/>
      <c r="X18582" s="118"/>
      <c r="Y18582" s="118"/>
      <c r="Z18582" s="118"/>
      <c r="AA18582" s="118"/>
      <c r="AB18582" s="118"/>
    </row>
    <row r="18583" spans="1:28">
      <c r="A18583" s="113"/>
      <c r="B18583" s="113"/>
      <c r="C18583" s="114"/>
      <c r="D18583" s="115"/>
      <c r="E18583" s="115"/>
      <c r="F18583" s="116"/>
      <c r="G18583" s="116"/>
      <c r="H18583" s="116"/>
      <c r="I18583" s="116"/>
      <c r="J18583" s="117"/>
      <c r="K18583" s="117"/>
      <c r="L18583" s="114"/>
      <c r="M18583" s="114"/>
      <c r="N18583" s="114"/>
      <c r="O18583" s="114"/>
      <c r="P18583" s="118"/>
      <c r="Q18583" s="118"/>
      <c r="R18583" s="118"/>
      <c r="S18583" s="118"/>
      <c r="T18583" s="118"/>
      <c r="U18583" s="118"/>
      <c r="V18583" s="118"/>
      <c r="W18583" s="118"/>
      <c r="X18583" s="118"/>
      <c r="Y18583" s="118"/>
      <c r="Z18583" s="118"/>
      <c r="AA18583" s="118"/>
      <c r="AB18583" s="118"/>
    </row>
    <row r="18584" spans="1:28">
      <c r="A18584" s="113"/>
      <c r="B18584" s="113"/>
      <c r="C18584" s="114"/>
      <c r="D18584" s="115"/>
      <c r="E18584" s="115"/>
      <c r="F18584" s="116"/>
      <c r="G18584" s="116"/>
      <c r="H18584" s="116"/>
      <c r="I18584" s="116"/>
      <c r="J18584" s="117"/>
      <c r="K18584" s="117"/>
      <c r="L18584" s="114"/>
      <c r="M18584" s="114"/>
      <c r="N18584" s="114"/>
      <c r="O18584" s="114"/>
      <c r="P18584" s="118"/>
      <c r="Q18584" s="118"/>
      <c r="R18584" s="118"/>
      <c r="S18584" s="118"/>
      <c r="T18584" s="118"/>
      <c r="U18584" s="118"/>
      <c r="V18584" s="118"/>
      <c r="W18584" s="118"/>
      <c r="X18584" s="118"/>
      <c r="Y18584" s="118"/>
      <c r="Z18584" s="118"/>
      <c r="AA18584" s="118"/>
      <c r="AB18584" s="118"/>
    </row>
    <row r="18585" spans="1:28">
      <c r="A18585" s="113"/>
      <c r="B18585" s="113"/>
      <c r="C18585" s="114"/>
      <c r="D18585" s="115"/>
      <c r="E18585" s="115"/>
      <c r="F18585" s="116"/>
      <c r="G18585" s="116"/>
      <c r="H18585" s="116"/>
      <c r="I18585" s="116"/>
      <c r="J18585" s="117"/>
      <c r="K18585" s="117"/>
      <c r="L18585" s="114"/>
      <c r="M18585" s="114"/>
      <c r="N18585" s="114"/>
      <c r="O18585" s="114"/>
      <c r="P18585" s="118"/>
      <c r="Q18585" s="118"/>
      <c r="R18585" s="118"/>
      <c r="S18585" s="118"/>
      <c r="T18585" s="118"/>
      <c r="U18585" s="118"/>
      <c r="V18585" s="118"/>
      <c r="W18585" s="118"/>
      <c r="X18585" s="118"/>
      <c r="Y18585" s="118"/>
      <c r="Z18585" s="118"/>
      <c r="AA18585" s="118"/>
      <c r="AB18585" s="118"/>
    </row>
    <row r="18586" spans="1:28">
      <c r="A18586" s="113"/>
      <c r="B18586" s="113"/>
      <c r="C18586" s="114"/>
      <c r="D18586" s="115"/>
      <c r="E18586" s="115"/>
      <c r="F18586" s="116"/>
      <c r="G18586" s="116"/>
      <c r="H18586" s="116"/>
      <c r="I18586" s="116"/>
      <c r="J18586" s="117"/>
      <c r="K18586" s="117"/>
      <c r="L18586" s="114"/>
      <c r="M18586" s="114"/>
      <c r="N18586" s="114"/>
      <c r="O18586" s="114"/>
      <c r="P18586" s="118"/>
      <c r="Q18586" s="118"/>
      <c r="R18586" s="118"/>
      <c r="S18586" s="118"/>
      <c r="T18586" s="118"/>
      <c r="U18586" s="118"/>
      <c r="V18586" s="118"/>
      <c r="W18586" s="118"/>
      <c r="X18586" s="118"/>
      <c r="Y18586" s="118"/>
      <c r="Z18586" s="118"/>
      <c r="AA18586" s="118"/>
      <c r="AB18586" s="118"/>
    </row>
    <row r="18587" spans="1:28">
      <c r="A18587" s="113"/>
      <c r="B18587" s="113"/>
      <c r="C18587" s="114"/>
      <c r="D18587" s="115"/>
      <c r="E18587" s="115"/>
      <c r="F18587" s="116"/>
      <c r="G18587" s="116"/>
      <c r="H18587" s="116"/>
      <c r="I18587" s="116"/>
      <c r="J18587" s="117"/>
      <c r="K18587" s="117"/>
      <c r="L18587" s="114"/>
      <c r="M18587" s="114"/>
      <c r="N18587" s="114"/>
      <c r="O18587" s="114"/>
      <c r="P18587" s="118"/>
      <c r="Q18587" s="118"/>
      <c r="R18587" s="118"/>
      <c r="S18587" s="118"/>
      <c r="T18587" s="118"/>
      <c r="U18587" s="118"/>
      <c r="V18587" s="118"/>
      <c r="W18587" s="118"/>
      <c r="X18587" s="118"/>
      <c r="Y18587" s="118"/>
      <c r="Z18587" s="118"/>
      <c r="AA18587" s="118"/>
      <c r="AB18587" s="118"/>
    </row>
    <row r="18588" spans="1:28">
      <c r="A18588" s="113"/>
      <c r="B18588" s="113"/>
      <c r="C18588" s="114"/>
      <c r="D18588" s="115"/>
      <c r="E18588" s="115"/>
      <c r="F18588" s="116"/>
      <c r="G18588" s="116"/>
      <c r="H18588" s="116"/>
      <c r="I18588" s="116"/>
      <c r="J18588" s="117"/>
      <c r="K18588" s="117"/>
      <c r="L18588" s="114"/>
      <c r="M18588" s="114"/>
      <c r="N18588" s="114"/>
      <c r="O18588" s="114"/>
      <c r="P18588" s="118"/>
      <c r="Q18588" s="118"/>
      <c r="R18588" s="118"/>
      <c r="S18588" s="118"/>
      <c r="T18588" s="118"/>
      <c r="U18588" s="118"/>
      <c r="V18588" s="118"/>
      <c r="W18588" s="118"/>
      <c r="X18588" s="118"/>
      <c r="Y18588" s="118"/>
      <c r="Z18588" s="118"/>
      <c r="AA18588" s="118"/>
      <c r="AB18588" s="118"/>
    </row>
    <row r="18589" spans="1:28">
      <c r="A18589" s="113"/>
      <c r="B18589" s="113"/>
      <c r="C18589" s="114"/>
      <c r="D18589" s="115"/>
      <c r="E18589" s="115"/>
      <c r="F18589" s="116"/>
      <c r="G18589" s="116"/>
      <c r="H18589" s="116"/>
      <c r="I18589" s="116"/>
      <c r="J18589" s="117"/>
      <c r="K18589" s="117"/>
      <c r="L18589" s="114"/>
      <c r="M18589" s="114"/>
      <c r="N18589" s="114"/>
      <c r="O18589" s="114"/>
      <c r="P18589" s="118"/>
      <c r="Q18589" s="118"/>
      <c r="R18589" s="118"/>
      <c r="S18589" s="118"/>
      <c r="T18589" s="118"/>
      <c r="U18589" s="118"/>
      <c r="V18589" s="118"/>
      <c r="W18589" s="118"/>
      <c r="X18589" s="118"/>
      <c r="Y18589" s="118"/>
      <c r="Z18589" s="118"/>
      <c r="AA18589" s="118"/>
      <c r="AB18589" s="118"/>
    </row>
    <row r="18590" spans="1:28">
      <c r="A18590" s="113"/>
      <c r="B18590" s="113"/>
      <c r="C18590" s="114"/>
      <c r="D18590" s="115"/>
      <c r="E18590" s="115"/>
      <c r="F18590" s="116"/>
      <c r="G18590" s="116"/>
      <c r="H18590" s="116"/>
      <c r="I18590" s="116"/>
      <c r="J18590" s="117"/>
      <c r="K18590" s="117"/>
      <c r="L18590" s="114"/>
      <c r="M18590" s="114"/>
      <c r="N18590" s="114"/>
      <c r="O18590" s="114"/>
      <c r="P18590" s="118"/>
      <c r="Q18590" s="118"/>
      <c r="R18590" s="118"/>
      <c r="S18590" s="118"/>
      <c r="T18590" s="118"/>
      <c r="U18590" s="118"/>
      <c r="V18590" s="118"/>
      <c r="W18590" s="118"/>
      <c r="X18590" s="118"/>
      <c r="Y18590" s="118"/>
      <c r="Z18590" s="118"/>
      <c r="AA18590" s="118"/>
      <c r="AB18590" s="118"/>
    </row>
    <row r="18591" spans="1:28">
      <c r="A18591" s="113"/>
      <c r="B18591" s="113"/>
      <c r="C18591" s="114"/>
      <c r="D18591" s="115"/>
      <c r="E18591" s="115"/>
      <c r="F18591" s="116"/>
      <c r="G18591" s="116"/>
      <c r="H18591" s="116"/>
      <c r="I18591" s="116"/>
      <c r="J18591" s="117"/>
      <c r="K18591" s="117"/>
      <c r="L18591" s="114"/>
      <c r="M18591" s="114"/>
      <c r="N18591" s="114"/>
      <c r="O18591" s="114"/>
      <c r="P18591" s="118"/>
      <c r="Q18591" s="118"/>
      <c r="R18591" s="118"/>
      <c r="S18591" s="118"/>
      <c r="T18591" s="118"/>
      <c r="U18591" s="118"/>
      <c r="V18591" s="118"/>
      <c r="W18591" s="118"/>
      <c r="X18591" s="118"/>
      <c r="Y18591" s="118"/>
      <c r="Z18591" s="118"/>
      <c r="AA18591" s="118"/>
      <c r="AB18591" s="118"/>
    </row>
    <row r="18592" spans="1:28">
      <c r="A18592" s="113"/>
      <c r="B18592" s="113"/>
      <c r="C18592" s="114"/>
      <c r="D18592" s="115"/>
      <c r="E18592" s="115"/>
      <c r="F18592" s="116"/>
      <c r="G18592" s="116"/>
      <c r="H18592" s="116"/>
      <c r="I18592" s="116"/>
      <c r="J18592" s="117"/>
      <c r="K18592" s="117"/>
      <c r="L18592" s="114"/>
      <c r="M18592" s="114"/>
      <c r="N18592" s="114"/>
      <c r="O18592" s="114"/>
      <c r="P18592" s="118"/>
      <c r="Q18592" s="118"/>
      <c r="R18592" s="118"/>
      <c r="S18592" s="118"/>
      <c r="T18592" s="118"/>
      <c r="U18592" s="118"/>
      <c r="V18592" s="118"/>
      <c r="W18592" s="118"/>
      <c r="X18592" s="118"/>
      <c r="Y18592" s="118"/>
      <c r="Z18592" s="118"/>
      <c r="AA18592" s="118"/>
      <c r="AB18592" s="118"/>
    </row>
    <row r="18593" spans="1:28">
      <c r="A18593" s="113"/>
      <c r="B18593" s="113"/>
      <c r="C18593" s="114"/>
      <c r="D18593" s="115"/>
      <c r="E18593" s="115"/>
      <c r="F18593" s="116"/>
      <c r="G18593" s="116"/>
      <c r="H18593" s="116"/>
      <c r="I18593" s="116"/>
      <c r="J18593" s="117"/>
      <c r="K18593" s="117"/>
      <c r="L18593" s="114"/>
      <c r="M18593" s="114"/>
      <c r="N18593" s="114"/>
      <c r="O18593" s="114"/>
      <c r="P18593" s="118"/>
      <c r="Q18593" s="118"/>
      <c r="R18593" s="118"/>
      <c r="S18593" s="118"/>
      <c r="T18593" s="118"/>
      <c r="U18593" s="118"/>
      <c r="V18593" s="118"/>
      <c r="W18593" s="118"/>
      <c r="X18593" s="118"/>
      <c r="Y18593" s="118"/>
      <c r="Z18593" s="118"/>
      <c r="AA18593" s="118"/>
      <c r="AB18593" s="118"/>
    </row>
    <row r="18594" spans="1:28">
      <c r="A18594" s="113"/>
      <c r="B18594" s="113"/>
      <c r="C18594" s="114"/>
      <c r="D18594" s="115"/>
      <c r="E18594" s="115"/>
      <c r="F18594" s="116"/>
      <c r="G18594" s="116"/>
      <c r="H18594" s="116"/>
      <c r="I18594" s="116"/>
      <c r="J18594" s="117"/>
      <c r="K18594" s="117"/>
      <c r="L18594" s="114"/>
      <c r="M18594" s="114"/>
      <c r="N18594" s="114"/>
      <c r="O18594" s="114"/>
      <c r="P18594" s="118"/>
      <c r="Q18594" s="118"/>
      <c r="R18594" s="118"/>
      <c r="S18594" s="118"/>
      <c r="T18594" s="118"/>
      <c r="U18594" s="118"/>
      <c r="V18594" s="118"/>
      <c r="W18594" s="118"/>
      <c r="X18594" s="118"/>
      <c r="Y18594" s="118"/>
      <c r="Z18594" s="118"/>
      <c r="AA18594" s="118"/>
      <c r="AB18594" s="118"/>
    </row>
    <row r="18595" spans="1:28">
      <c r="A18595" s="113"/>
      <c r="B18595" s="113"/>
      <c r="C18595" s="114"/>
      <c r="D18595" s="115"/>
      <c r="E18595" s="115"/>
      <c r="F18595" s="116"/>
      <c r="G18595" s="116"/>
      <c r="H18595" s="116"/>
      <c r="I18595" s="116"/>
      <c r="J18595" s="117"/>
      <c r="K18595" s="117"/>
      <c r="L18595" s="114"/>
      <c r="M18595" s="114"/>
      <c r="N18595" s="114"/>
      <c r="O18595" s="114"/>
      <c r="P18595" s="118"/>
      <c r="Q18595" s="118"/>
      <c r="R18595" s="118"/>
      <c r="S18595" s="118"/>
      <c r="T18595" s="118"/>
      <c r="U18595" s="118"/>
      <c r="V18595" s="118"/>
      <c r="W18595" s="118"/>
      <c r="X18595" s="118"/>
      <c r="Y18595" s="118"/>
      <c r="Z18595" s="118"/>
      <c r="AA18595" s="118"/>
      <c r="AB18595" s="118"/>
    </row>
    <row r="18596" spans="1:28">
      <c r="A18596" s="113"/>
      <c r="B18596" s="113"/>
      <c r="C18596" s="114"/>
      <c r="D18596" s="115"/>
      <c r="E18596" s="115"/>
      <c r="F18596" s="116"/>
      <c r="G18596" s="116"/>
      <c r="H18596" s="116"/>
      <c r="I18596" s="116"/>
      <c r="J18596" s="117"/>
      <c r="K18596" s="117"/>
      <c r="L18596" s="114"/>
      <c r="M18596" s="114"/>
      <c r="N18596" s="114"/>
      <c r="O18596" s="114"/>
      <c r="P18596" s="118"/>
      <c r="Q18596" s="118"/>
      <c r="R18596" s="118"/>
      <c r="S18596" s="118"/>
      <c r="T18596" s="118"/>
      <c r="U18596" s="118"/>
      <c r="V18596" s="118"/>
      <c r="W18596" s="118"/>
      <c r="X18596" s="118"/>
      <c r="Y18596" s="118"/>
      <c r="Z18596" s="118"/>
      <c r="AA18596" s="118"/>
      <c r="AB18596" s="118"/>
    </row>
    <row r="18597" spans="1:28">
      <c r="A18597" s="113"/>
      <c r="B18597" s="113"/>
      <c r="C18597" s="114"/>
      <c r="D18597" s="115"/>
      <c r="E18597" s="115"/>
      <c r="F18597" s="116"/>
      <c r="G18597" s="116"/>
      <c r="H18597" s="116"/>
      <c r="I18597" s="116"/>
      <c r="J18597" s="117"/>
      <c r="K18597" s="117"/>
      <c r="L18597" s="114"/>
      <c r="M18597" s="114"/>
      <c r="N18597" s="114"/>
      <c r="O18597" s="114"/>
      <c r="P18597" s="118"/>
      <c r="Q18597" s="118"/>
      <c r="R18597" s="118"/>
      <c r="S18597" s="118"/>
      <c r="T18597" s="118"/>
      <c r="U18597" s="118"/>
      <c r="V18597" s="118"/>
      <c r="W18597" s="118"/>
      <c r="X18597" s="118"/>
      <c r="Y18597" s="118"/>
      <c r="Z18597" s="118"/>
      <c r="AA18597" s="118"/>
      <c r="AB18597" s="118"/>
    </row>
    <row r="18598" spans="1:28">
      <c r="A18598" s="113"/>
      <c r="B18598" s="113"/>
      <c r="C18598" s="114"/>
      <c r="D18598" s="115"/>
      <c r="E18598" s="115"/>
      <c r="F18598" s="116"/>
      <c r="G18598" s="116"/>
      <c r="H18598" s="116"/>
      <c r="I18598" s="116"/>
      <c r="J18598" s="117"/>
      <c r="K18598" s="117"/>
      <c r="L18598" s="114"/>
      <c r="M18598" s="114"/>
      <c r="N18598" s="114"/>
      <c r="O18598" s="114"/>
      <c r="P18598" s="118"/>
      <c r="Q18598" s="118"/>
      <c r="R18598" s="118"/>
      <c r="S18598" s="118"/>
      <c r="T18598" s="118"/>
      <c r="U18598" s="118"/>
      <c r="V18598" s="118"/>
      <c r="W18598" s="118"/>
      <c r="X18598" s="118"/>
      <c r="Y18598" s="118"/>
      <c r="Z18598" s="118"/>
      <c r="AA18598" s="118"/>
      <c r="AB18598" s="118"/>
    </row>
    <row r="18599" spans="1:28">
      <c r="A18599" s="113"/>
      <c r="B18599" s="113"/>
      <c r="C18599" s="114"/>
      <c r="D18599" s="115"/>
      <c r="E18599" s="115"/>
      <c r="F18599" s="116"/>
      <c r="G18599" s="116"/>
      <c r="H18599" s="116"/>
      <c r="I18599" s="116"/>
      <c r="J18599" s="117"/>
      <c r="K18599" s="117"/>
      <c r="L18599" s="114"/>
      <c r="M18599" s="114"/>
      <c r="N18599" s="114"/>
      <c r="O18599" s="114"/>
      <c r="P18599" s="118"/>
      <c r="Q18599" s="118"/>
      <c r="R18599" s="118"/>
      <c r="S18599" s="118"/>
      <c r="T18599" s="118"/>
      <c r="U18599" s="118"/>
      <c r="V18599" s="118"/>
      <c r="W18599" s="118"/>
      <c r="X18599" s="118"/>
      <c r="Y18599" s="118"/>
      <c r="Z18599" s="118"/>
      <c r="AA18599" s="118"/>
      <c r="AB18599" s="118"/>
    </row>
    <row r="18600" spans="1:28">
      <c r="A18600" s="113"/>
      <c r="B18600" s="113"/>
      <c r="C18600" s="114"/>
      <c r="D18600" s="115"/>
      <c r="E18600" s="115"/>
      <c r="F18600" s="116"/>
      <c r="G18600" s="116"/>
      <c r="H18600" s="116"/>
      <c r="I18600" s="116"/>
      <c r="J18600" s="117"/>
      <c r="K18600" s="117"/>
      <c r="L18600" s="114"/>
      <c r="M18600" s="114"/>
      <c r="N18600" s="114"/>
      <c r="O18600" s="114"/>
      <c r="P18600" s="118"/>
      <c r="Q18600" s="118"/>
      <c r="R18600" s="118"/>
      <c r="S18600" s="118"/>
      <c r="T18600" s="118"/>
      <c r="U18600" s="118"/>
      <c r="V18600" s="118"/>
      <c r="W18600" s="118"/>
      <c r="X18600" s="118"/>
      <c r="Y18600" s="118"/>
      <c r="Z18600" s="118"/>
      <c r="AA18600" s="118"/>
      <c r="AB18600" s="118"/>
    </row>
    <row r="18601" spans="1:28">
      <c r="A18601" s="113"/>
      <c r="B18601" s="113"/>
      <c r="C18601" s="114"/>
      <c r="D18601" s="115"/>
      <c r="E18601" s="115"/>
      <c r="F18601" s="116"/>
      <c r="G18601" s="116"/>
      <c r="H18601" s="116"/>
      <c r="I18601" s="116"/>
      <c r="J18601" s="117"/>
      <c r="K18601" s="117"/>
      <c r="L18601" s="114"/>
      <c r="M18601" s="114"/>
      <c r="N18601" s="114"/>
      <c r="O18601" s="114"/>
      <c r="P18601" s="118"/>
      <c r="Q18601" s="118"/>
      <c r="R18601" s="118"/>
      <c r="S18601" s="118"/>
      <c r="T18601" s="118"/>
      <c r="U18601" s="118"/>
      <c r="V18601" s="118"/>
      <c r="W18601" s="118"/>
      <c r="X18601" s="118"/>
      <c r="Y18601" s="118"/>
      <c r="Z18601" s="118"/>
      <c r="AA18601" s="118"/>
      <c r="AB18601" s="118"/>
    </row>
    <row r="18602" spans="1:28">
      <c r="A18602" s="113"/>
      <c r="B18602" s="113"/>
      <c r="C18602" s="114"/>
      <c r="D18602" s="115"/>
      <c r="E18602" s="115"/>
      <c r="F18602" s="116"/>
      <c r="G18602" s="116"/>
      <c r="H18602" s="116"/>
      <c r="I18602" s="116"/>
      <c r="J18602" s="117"/>
      <c r="K18602" s="117"/>
      <c r="L18602" s="114"/>
      <c r="M18602" s="114"/>
      <c r="N18602" s="114"/>
      <c r="O18602" s="114"/>
      <c r="P18602" s="118"/>
      <c r="Q18602" s="118"/>
      <c r="R18602" s="118"/>
      <c r="S18602" s="118"/>
      <c r="T18602" s="118"/>
      <c r="U18602" s="118"/>
      <c r="V18602" s="118"/>
      <c r="W18602" s="118"/>
      <c r="X18602" s="118"/>
      <c r="Y18602" s="118"/>
      <c r="Z18602" s="118"/>
      <c r="AA18602" s="118"/>
      <c r="AB18602" s="118"/>
    </row>
    <row r="18603" spans="1:28">
      <c r="A18603" s="113"/>
      <c r="B18603" s="113"/>
      <c r="C18603" s="114"/>
      <c r="D18603" s="115"/>
      <c r="E18603" s="115"/>
      <c r="F18603" s="116"/>
      <c r="G18603" s="116"/>
      <c r="H18603" s="116"/>
      <c r="I18603" s="116"/>
      <c r="J18603" s="117"/>
      <c r="K18603" s="117"/>
      <c r="L18603" s="114"/>
      <c r="M18603" s="114"/>
      <c r="N18603" s="114"/>
      <c r="O18603" s="114"/>
      <c r="P18603" s="118"/>
      <c r="Q18603" s="118"/>
      <c r="R18603" s="118"/>
      <c r="S18603" s="118"/>
      <c r="T18603" s="118"/>
      <c r="U18603" s="118"/>
      <c r="V18603" s="118"/>
      <c r="W18603" s="118"/>
      <c r="X18603" s="118"/>
      <c r="Y18603" s="118"/>
      <c r="Z18603" s="118"/>
      <c r="AA18603" s="118"/>
      <c r="AB18603" s="118"/>
    </row>
    <row r="18604" spans="1:28">
      <c r="A18604" s="113"/>
      <c r="B18604" s="113"/>
      <c r="C18604" s="114"/>
      <c r="D18604" s="115"/>
      <c r="E18604" s="115"/>
      <c r="F18604" s="116"/>
      <c r="G18604" s="116"/>
      <c r="H18604" s="116"/>
      <c r="I18604" s="116"/>
      <c r="J18604" s="117"/>
      <c r="K18604" s="117"/>
      <c r="L18604" s="114"/>
      <c r="M18604" s="114"/>
      <c r="N18604" s="114"/>
      <c r="O18604" s="114"/>
      <c r="P18604" s="118"/>
      <c r="Q18604" s="118"/>
      <c r="R18604" s="118"/>
      <c r="S18604" s="118"/>
      <c r="T18604" s="118"/>
      <c r="U18604" s="118"/>
      <c r="V18604" s="118"/>
      <c r="W18604" s="118"/>
      <c r="X18604" s="118"/>
      <c r="Y18604" s="118"/>
      <c r="Z18604" s="118"/>
      <c r="AA18604" s="118"/>
      <c r="AB18604" s="118"/>
    </row>
    <row r="18605" spans="1:28">
      <c r="A18605" s="113"/>
      <c r="B18605" s="113"/>
      <c r="C18605" s="114"/>
      <c r="D18605" s="115"/>
      <c r="E18605" s="115"/>
      <c r="F18605" s="116"/>
      <c r="G18605" s="116"/>
      <c r="H18605" s="116"/>
      <c r="I18605" s="116"/>
      <c r="J18605" s="117"/>
      <c r="K18605" s="117"/>
      <c r="L18605" s="114"/>
      <c r="M18605" s="114"/>
      <c r="N18605" s="114"/>
      <c r="O18605" s="114"/>
      <c r="P18605" s="118"/>
      <c r="Q18605" s="118"/>
      <c r="R18605" s="118"/>
      <c r="S18605" s="118"/>
      <c r="T18605" s="118"/>
      <c r="U18605" s="118"/>
      <c r="V18605" s="118"/>
      <c r="W18605" s="118"/>
      <c r="X18605" s="118"/>
      <c r="Y18605" s="118"/>
      <c r="Z18605" s="118"/>
      <c r="AA18605" s="118"/>
      <c r="AB18605" s="118"/>
    </row>
    <row r="18606" spans="1:28">
      <c r="A18606" s="113"/>
      <c r="B18606" s="113"/>
      <c r="C18606" s="114"/>
      <c r="D18606" s="115"/>
      <c r="E18606" s="115"/>
      <c r="F18606" s="116"/>
      <c r="G18606" s="116"/>
      <c r="H18606" s="116"/>
      <c r="I18606" s="116"/>
      <c r="J18606" s="117"/>
      <c r="K18606" s="117"/>
      <c r="L18606" s="114"/>
      <c r="M18606" s="114"/>
      <c r="N18606" s="114"/>
      <c r="O18606" s="114"/>
      <c r="P18606" s="118"/>
      <c r="Q18606" s="118"/>
      <c r="R18606" s="118"/>
      <c r="S18606" s="118"/>
      <c r="T18606" s="118"/>
      <c r="U18606" s="118"/>
      <c r="V18606" s="118"/>
      <c r="W18606" s="118"/>
      <c r="X18606" s="118"/>
      <c r="Y18606" s="118"/>
      <c r="Z18606" s="118"/>
      <c r="AA18606" s="118"/>
      <c r="AB18606" s="118"/>
    </row>
    <row r="18607" spans="1:28">
      <c r="A18607" s="113"/>
      <c r="B18607" s="113"/>
      <c r="C18607" s="114"/>
      <c r="D18607" s="115"/>
      <c r="E18607" s="115"/>
      <c r="F18607" s="116"/>
      <c r="G18607" s="116"/>
      <c r="H18607" s="116"/>
      <c r="I18607" s="116"/>
      <c r="J18607" s="117"/>
      <c r="K18607" s="117"/>
      <c r="L18607" s="114"/>
      <c r="M18607" s="114"/>
      <c r="N18607" s="114"/>
      <c r="O18607" s="114"/>
      <c r="P18607" s="118"/>
      <c r="Q18607" s="118"/>
      <c r="R18607" s="118"/>
      <c r="S18607" s="118"/>
      <c r="T18607" s="118"/>
      <c r="U18607" s="118"/>
      <c r="V18607" s="118"/>
      <c r="W18607" s="118"/>
      <c r="X18607" s="118"/>
      <c r="Y18607" s="118"/>
      <c r="Z18607" s="118"/>
      <c r="AA18607" s="118"/>
      <c r="AB18607" s="118"/>
    </row>
    <row r="18608" spans="1:28">
      <c r="A18608" s="113"/>
      <c r="B18608" s="113"/>
      <c r="C18608" s="114"/>
      <c r="D18608" s="115"/>
      <c r="E18608" s="115"/>
      <c r="F18608" s="116"/>
      <c r="G18608" s="116"/>
      <c r="H18608" s="116"/>
      <c r="I18608" s="116"/>
      <c r="J18608" s="117"/>
      <c r="K18608" s="117"/>
      <c r="L18608" s="114"/>
      <c r="M18608" s="114"/>
      <c r="N18608" s="114"/>
      <c r="O18608" s="114"/>
      <c r="P18608" s="118"/>
      <c r="Q18608" s="118"/>
      <c r="R18608" s="118"/>
      <c r="S18608" s="118"/>
      <c r="T18608" s="118"/>
      <c r="U18608" s="118"/>
      <c r="V18608" s="118"/>
      <c r="W18608" s="118"/>
      <c r="X18608" s="118"/>
      <c r="Y18608" s="118"/>
      <c r="Z18608" s="118"/>
      <c r="AA18608" s="118"/>
      <c r="AB18608" s="118"/>
    </row>
    <row r="18609" spans="1:28">
      <c r="A18609" s="113"/>
      <c r="B18609" s="113"/>
      <c r="C18609" s="114"/>
      <c r="D18609" s="115"/>
      <c r="E18609" s="115"/>
      <c r="F18609" s="116"/>
      <c r="G18609" s="116"/>
      <c r="H18609" s="116"/>
      <c r="I18609" s="116"/>
      <c r="J18609" s="117"/>
      <c r="K18609" s="117"/>
      <c r="L18609" s="114"/>
      <c r="M18609" s="114"/>
      <c r="N18609" s="114"/>
      <c r="O18609" s="114"/>
      <c r="P18609" s="118"/>
      <c r="Q18609" s="118"/>
      <c r="R18609" s="118"/>
      <c r="S18609" s="118"/>
      <c r="T18609" s="118"/>
      <c r="U18609" s="118"/>
      <c r="V18609" s="118"/>
      <c r="W18609" s="118"/>
      <c r="X18609" s="118"/>
      <c r="Y18609" s="118"/>
      <c r="Z18609" s="118"/>
      <c r="AA18609" s="118"/>
      <c r="AB18609" s="118"/>
    </row>
    <row r="18610" spans="1:28">
      <c r="A18610" s="113"/>
      <c r="B18610" s="113"/>
      <c r="C18610" s="114"/>
      <c r="D18610" s="115"/>
      <c r="E18610" s="115"/>
      <c r="F18610" s="116"/>
      <c r="G18610" s="116"/>
      <c r="H18610" s="116"/>
      <c r="I18610" s="116"/>
      <c r="J18610" s="117"/>
      <c r="K18610" s="117"/>
      <c r="L18610" s="114"/>
      <c r="M18610" s="114"/>
      <c r="N18610" s="114"/>
      <c r="O18610" s="114"/>
      <c r="P18610" s="118"/>
      <c r="Q18610" s="118"/>
      <c r="R18610" s="118"/>
      <c r="S18610" s="118"/>
      <c r="T18610" s="118"/>
      <c r="U18610" s="118"/>
      <c r="V18610" s="118"/>
      <c r="W18610" s="118"/>
      <c r="X18610" s="118"/>
      <c r="Y18610" s="118"/>
      <c r="Z18610" s="118"/>
      <c r="AA18610" s="118"/>
      <c r="AB18610" s="118"/>
    </row>
    <row r="18611" spans="1:28">
      <c r="A18611" s="113"/>
      <c r="B18611" s="113"/>
      <c r="C18611" s="114"/>
      <c r="D18611" s="115"/>
      <c r="E18611" s="115"/>
      <c r="F18611" s="116"/>
      <c r="G18611" s="116"/>
      <c r="H18611" s="116"/>
      <c r="I18611" s="116"/>
      <c r="J18611" s="117"/>
      <c r="K18611" s="117"/>
      <c r="L18611" s="114"/>
      <c r="M18611" s="114"/>
      <c r="N18611" s="114"/>
      <c r="O18611" s="114"/>
      <c r="P18611" s="118"/>
      <c r="Q18611" s="118"/>
      <c r="R18611" s="118"/>
      <c r="S18611" s="118"/>
      <c r="T18611" s="118"/>
      <c r="U18611" s="118"/>
      <c r="V18611" s="118"/>
      <c r="W18611" s="118"/>
      <c r="X18611" s="118"/>
      <c r="Y18611" s="118"/>
      <c r="Z18611" s="118"/>
      <c r="AA18611" s="118"/>
      <c r="AB18611" s="118"/>
    </row>
    <row r="18612" spans="1:28">
      <c r="A18612" s="113"/>
      <c r="B18612" s="113"/>
      <c r="C18612" s="114"/>
      <c r="D18612" s="115"/>
      <c r="E18612" s="115"/>
      <c r="F18612" s="116"/>
      <c r="G18612" s="116"/>
      <c r="H18612" s="116"/>
      <c r="I18612" s="116"/>
      <c r="J18612" s="117"/>
      <c r="K18612" s="117"/>
      <c r="L18612" s="114"/>
      <c r="M18612" s="114"/>
      <c r="N18612" s="114"/>
      <c r="O18612" s="114"/>
      <c r="P18612" s="118"/>
      <c r="Q18612" s="118"/>
      <c r="R18612" s="118"/>
      <c r="S18612" s="118"/>
      <c r="T18612" s="118"/>
      <c r="U18612" s="118"/>
      <c r="V18612" s="118"/>
      <c r="W18612" s="118"/>
      <c r="X18612" s="118"/>
      <c r="Y18612" s="118"/>
      <c r="Z18612" s="118"/>
      <c r="AA18612" s="118"/>
      <c r="AB18612" s="118"/>
    </row>
    <row r="18613" spans="1:28">
      <c r="A18613" s="113"/>
      <c r="B18613" s="113"/>
      <c r="C18613" s="114"/>
      <c r="D18613" s="115"/>
      <c r="E18613" s="115"/>
      <c r="F18613" s="116"/>
      <c r="G18613" s="116"/>
      <c r="H18613" s="116"/>
      <c r="I18613" s="116"/>
      <c r="J18613" s="117"/>
      <c r="K18613" s="117"/>
      <c r="L18613" s="114"/>
      <c r="M18613" s="114"/>
      <c r="N18613" s="114"/>
      <c r="O18613" s="114"/>
      <c r="P18613" s="118"/>
      <c r="Q18613" s="118"/>
      <c r="R18613" s="118"/>
      <c r="S18613" s="118"/>
      <c r="T18613" s="118"/>
      <c r="U18613" s="118"/>
      <c r="V18613" s="118"/>
      <c r="W18613" s="118"/>
      <c r="X18613" s="118"/>
      <c r="Y18613" s="118"/>
      <c r="Z18613" s="118"/>
      <c r="AA18613" s="118"/>
      <c r="AB18613" s="118"/>
    </row>
    <row r="18614" spans="1:28">
      <c r="A18614" s="113"/>
      <c r="B18614" s="113"/>
      <c r="C18614" s="114"/>
      <c r="D18614" s="115"/>
      <c r="E18614" s="115"/>
      <c r="F18614" s="116"/>
      <c r="G18614" s="116"/>
      <c r="H18614" s="116"/>
      <c r="I18614" s="116"/>
      <c r="J18614" s="117"/>
      <c r="K18614" s="117"/>
      <c r="L18614" s="114"/>
      <c r="M18614" s="114"/>
      <c r="N18614" s="114"/>
      <c r="O18614" s="114"/>
      <c r="P18614" s="118"/>
      <c r="Q18614" s="118"/>
      <c r="R18614" s="118"/>
      <c r="S18614" s="118"/>
      <c r="T18614" s="118"/>
      <c r="U18614" s="118"/>
      <c r="V18614" s="118"/>
      <c r="W18614" s="118"/>
      <c r="X18614" s="118"/>
      <c r="Y18614" s="118"/>
      <c r="Z18614" s="118"/>
      <c r="AA18614" s="118"/>
      <c r="AB18614" s="118"/>
    </row>
    <row r="18615" spans="1:28">
      <c r="A18615" s="113"/>
      <c r="B18615" s="113"/>
      <c r="C18615" s="114"/>
      <c r="D18615" s="115"/>
      <c r="E18615" s="115"/>
      <c r="F18615" s="116"/>
      <c r="G18615" s="116"/>
      <c r="H18615" s="116"/>
      <c r="I18615" s="116"/>
      <c r="J18615" s="117"/>
      <c r="K18615" s="117"/>
      <c r="L18615" s="114"/>
      <c r="M18615" s="114"/>
      <c r="N18615" s="114"/>
      <c r="O18615" s="114"/>
      <c r="P18615" s="118"/>
      <c r="Q18615" s="118"/>
      <c r="R18615" s="118"/>
      <c r="S18615" s="118"/>
      <c r="T18615" s="118"/>
      <c r="U18615" s="118"/>
      <c r="V18615" s="118"/>
      <c r="W18615" s="118"/>
      <c r="X18615" s="118"/>
      <c r="Y18615" s="118"/>
      <c r="Z18615" s="118"/>
      <c r="AA18615" s="118"/>
      <c r="AB18615" s="118"/>
    </row>
    <row r="18616" spans="1:28">
      <c r="A18616" s="113"/>
      <c r="B18616" s="113"/>
      <c r="C18616" s="114"/>
      <c r="D18616" s="115"/>
      <c r="E18616" s="115"/>
      <c r="F18616" s="116"/>
      <c r="G18616" s="116"/>
      <c r="H18616" s="116"/>
      <c r="I18616" s="116"/>
      <c r="J18616" s="117"/>
      <c r="K18616" s="117"/>
      <c r="L18616" s="114"/>
      <c r="M18616" s="114"/>
      <c r="N18616" s="114"/>
      <c r="O18616" s="114"/>
      <c r="P18616" s="118"/>
      <c r="Q18616" s="118"/>
      <c r="R18616" s="118"/>
      <c r="S18616" s="118"/>
      <c r="T18616" s="118"/>
      <c r="U18616" s="118"/>
      <c r="V18616" s="118"/>
      <c r="W18616" s="118"/>
      <c r="X18616" s="118"/>
      <c r="Y18616" s="118"/>
      <c r="Z18616" s="118"/>
      <c r="AA18616" s="118"/>
      <c r="AB18616" s="118"/>
    </row>
    <row r="18617" spans="1:28">
      <c r="A18617" s="113"/>
      <c r="B18617" s="113"/>
      <c r="C18617" s="114"/>
      <c r="D18617" s="115"/>
      <c r="E18617" s="115"/>
      <c r="F18617" s="116"/>
      <c r="G18617" s="116"/>
      <c r="H18617" s="116"/>
      <c r="I18617" s="116"/>
      <c r="J18617" s="117"/>
      <c r="K18617" s="117"/>
      <c r="L18617" s="114"/>
      <c r="M18617" s="114"/>
      <c r="N18617" s="114"/>
      <c r="O18617" s="114"/>
      <c r="P18617" s="118"/>
      <c r="Q18617" s="118"/>
      <c r="R18617" s="118"/>
      <c r="S18617" s="118"/>
      <c r="T18617" s="118"/>
      <c r="U18617" s="118"/>
      <c r="V18617" s="118"/>
      <c r="W18617" s="118"/>
      <c r="X18617" s="118"/>
      <c r="Y18617" s="118"/>
      <c r="Z18617" s="118"/>
      <c r="AA18617" s="118"/>
      <c r="AB18617" s="118"/>
    </row>
    <row r="18618" spans="1:28">
      <c r="A18618" s="113"/>
      <c r="B18618" s="113"/>
      <c r="C18618" s="114"/>
      <c r="D18618" s="115"/>
      <c r="E18618" s="115"/>
      <c r="F18618" s="116"/>
      <c r="G18618" s="116"/>
      <c r="H18618" s="116"/>
      <c r="I18618" s="116"/>
      <c r="J18618" s="117"/>
      <c r="K18618" s="117"/>
      <c r="L18618" s="114"/>
      <c r="M18618" s="114"/>
      <c r="N18618" s="114"/>
      <c r="O18618" s="114"/>
      <c r="P18618" s="118"/>
      <c r="Q18618" s="118"/>
      <c r="R18618" s="118"/>
      <c r="S18618" s="118"/>
      <c r="T18618" s="118"/>
      <c r="U18618" s="118"/>
      <c r="V18618" s="118"/>
      <c r="W18618" s="118"/>
      <c r="X18618" s="118"/>
      <c r="Y18618" s="118"/>
      <c r="Z18618" s="118"/>
      <c r="AA18618" s="118"/>
      <c r="AB18618" s="118"/>
    </row>
    <row r="18619" spans="1:28">
      <c r="A18619" s="113"/>
      <c r="B18619" s="113"/>
      <c r="C18619" s="114"/>
      <c r="D18619" s="115"/>
      <c r="E18619" s="115"/>
      <c r="F18619" s="116"/>
      <c r="G18619" s="116"/>
      <c r="H18619" s="116"/>
      <c r="I18619" s="116"/>
      <c r="J18619" s="117"/>
      <c r="K18619" s="117"/>
      <c r="L18619" s="114"/>
      <c r="M18619" s="114"/>
      <c r="N18619" s="114"/>
      <c r="O18619" s="114"/>
      <c r="P18619" s="118"/>
      <c r="Q18619" s="118"/>
      <c r="R18619" s="118"/>
      <c r="S18619" s="118"/>
      <c r="T18619" s="118"/>
      <c r="U18619" s="118"/>
      <c r="V18619" s="118"/>
      <c r="W18619" s="118"/>
      <c r="X18619" s="118"/>
      <c r="Y18619" s="118"/>
      <c r="Z18619" s="118"/>
      <c r="AA18619" s="118"/>
      <c r="AB18619" s="118"/>
    </row>
    <row r="18620" spans="1:28">
      <c r="A18620" s="113"/>
      <c r="B18620" s="113"/>
      <c r="C18620" s="114"/>
      <c r="D18620" s="115"/>
      <c r="E18620" s="115"/>
      <c r="F18620" s="116"/>
      <c r="G18620" s="116"/>
      <c r="H18620" s="116"/>
      <c r="I18620" s="116"/>
      <c r="J18620" s="117"/>
      <c r="K18620" s="117"/>
      <c r="L18620" s="114"/>
      <c r="M18620" s="114"/>
      <c r="N18620" s="114"/>
      <c r="O18620" s="114"/>
      <c r="P18620" s="118"/>
      <c r="Q18620" s="118"/>
      <c r="R18620" s="118"/>
      <c r="S18620" s="118"/>
      <c r="T18620" s="118"/>
      <c r="U18620" s="118"/>
      <c r="V18620" s="118"/>
      <c r="W18620" s="118"/>
      <c r="X18620" s="118"/>
      <c r="Y18620" s="118"/>
      <c r="Z18620" s="118"/>
      <c r="AA18620" s="118"/>
      <c r="AB18620" s="118"/>
    </row>
    <row r="18621" spans="1:28">
      <c r="A18621" s="113"/>
      <c r="B18621" s="113"/>
      <c r="C18621" s="114"/>
      <c r="D18621" s="115"/>
      <c r="E18621" s="115"/>
      <c r="F18621" s="116"/>
      <c r="G18621" s="116"/>
      <c r="H18621" s="116"/>
      <c r="I18621" s="116"/>
      <c r="J18621" s="117"/>
      <c r="K18621" s="117"/>
      <c r="L18621" s="114"/>
      <c r="M18621" s="114"/>
      <c r="N18621" s="114"/>
      <c r="O18621" s="114"/>
      <c r="P18621" s="118"/>
      <c r="Q18621" s="118"/>
      <c r="R18621" s="118"/>
      <c r="S18621" s="118"/>
      <c r="T18621" s="118"/>
      <c r="U18621" s="118"/>
      <c r="V18621" s="118"/>
      <c r="W18621" s="118"/>
      <c r="X18621" s="118"/>
      <c r="Y18621" s="118"/>
      <c r="Z18621" s="118"/>
      <c r="AA18621" s="118"/>
      <c r="AB18621" s="118"/>
    </row>
    <row r="18622" spans="1:28">
      <c r="A18622" s="113"/>
      <c r="B18622" s="113"/>
      <c r="C18622" s="114"/>
      <c r="D18622" s="115"/>
      <c r="E18622" s="115"/>
      <c r="F18622" s="116"/>
      <c r="G18622" s="116"/>
      <c r="H18622" s="116"/>
      <c r="I18622" s="116"/>
      <c r="J18622" s="117"/>
      <c r="K18622" s="117"/>
      <c r="L18622" s="114"/>
      <c r="M18622" s="114"/>
      <c r="N18622" s="114"/>
      <c r="O18622" s="114"/>
      <c r="P18622" s="118"/>
      <c r="Q18622" s="118"/>
      <c r="R18622" s="118"/>
      <c r="S18622" s="118"/>
      <c r="T18622" s="118"/>
      <c r="U18622" s="118"/>
      <c r="V18622" s="118"/>
      <c r="W18622" s="118"/>
      <c r="X18622" s="118"/>
      <c r="Y18622" s="118"/>
      <c r="Z18622" s="118"/>
      <c r="AA18622" s="118"/>
      <c r="AB18622" s="118"/>
    </row>
    <row r="18623" spans="1:28">
      <c r="A18623" s="113"/>
      <c r="B18623" s="113"/>
      <c r="C18623" s="114"/>
      <c r="D18623" s="115"/>
      <c r="E18623" s="115"/>
      <c r="F18623" s="116"/>
      <c r="G18623" s="116"/>
      <c r="H18623" s="116"/>
      <c r="I18623" s="116"/>
      <c r="J18623" s="117"/>
      <c r="K18623" s="117"/>
      <c r="L18623" s="114"/>
      <c r="M18623" s="114"/>
      <c r="N18623" s="114"/>
      <c r="O18623" s="114"/>
      <c r="P18623" s="118"/>
      <c r="Q18623" s="118"/>
      <c r="R18623" s="118"/>
      <c r="S18623" s="118"/>
      <c r="T18623" s="118"/>
      <c r="U18623" s="118"/>
      <c r="V18623" s="118"/>
      <c r="W18623" s="118"/>
      <c r="X18623" s="118"/>
      <c r="Y18623" s="118"/>
      <c r="Z18623" s="118"/>
      <c r="AA18623" s="118"/>
      <c r="AB18623" s="118"/>
    </row>
    <row r="18624" spans="1:28">
      <c r="A18624" s="113"/>
      <c r="B18624" s="113"/>
      <c r="C18624" s="114"/>
      <c r="D18624" s="115"/>
      <c r="E18624" s="115"/>
      <c r="F18624" s="116"/>
      <c r="G18624" s="116"/>
      <c r="H18624" s="116"/>
      <c r="I18624" s="116"/>
      <c r="J18624" s="117"/>
      <c r="K18624" s="117"/>
      <c r="L18624" s="114"/>
      <c r="M18624" s="114"/>
      <c r="N18624" s="114"/>
      <c r="O18624" s="114"/>
      <c r="P18624" s="118"/>
      <c r="Q18624" s="118"/>
      <c r="R18624" s="118"/>
      <c r="S18624" s="118"/>
      <c r="T18624" s="118"/>
      <c r="U18624" s="118"/>
      <c r="V18624" s="118"/>
      <c r="W18624" s="118"/>
      <c r="X18624" s="118"/>
      <c r="Y18624" s="118"/>
      <c r="Z18624" s="118"/>
      <c r="AA18624" s="118"/>
      <c r="AB18624" s="118"/>
    </row>
    <row r="18625" spans="1:28">
      <c r="A18625" s="113"/>
      <c r="B18625" s="113"/>
      <c r="C18625" s="114"/>
      <c r="D18625" s="115"/>
      <c r="E18625" s="115"/>
      <c r="F18625" s="116"/>
      <c r="G18625" s="116"/>
      <c r="H18625" s="116"/>
      <c r="I18625" s="116"/>
      <c r="J18625" s="117"/>
      <c r="K18625" s="117"/>
      <c r="L18625" s="114"/>
      <c r="M18625" s="114"/>
      <c r="N18625" s="114"/>
      <c r="O18625" s="114"/>
      <c r="P18625" s="118"/>
      <c r="Q18625" s="118"/>
      <c r="R18625" s="118"/>
      <c r="S18625" s="118"/>
      <c r="T18625" s="118"/>
      <c r="U18625" s="118"/>
      <c r="V18625" s="118"/>
      <c r="W18625" s="118"/>
      <c r="X18625" s="118"/>
      <c r="Y18625" s="118"/>
      <c r="Z18625" s="118"/>
      <c r="AA18625" s="118"/>
      <c r="AB18625" s="118"/>
    </row>
    <row r="18626" spans="1:28">
      <c r="A18626" s="113"/>
      <c r="B18626" s="113"/>
      <c r="C18626" s="114"/>
      <c r="D18626" s="115"/>
      <c r="E18626" s="115"/>
      <c r="F18626" s="116"/>
      <c r="G18626" s="116"/>
      <c r="H18626" s="116"/>
      <c r="I18626" s="116"/>
      <c r="J18626" s="117"/>
      <c r="K18626" s="117"/>
      <c r="L18626" s="114"/>
      <c r="M18626" s="114"/>
      <c r="N18626" s="114"/>
      <c r="O18626" s="114"/>
      <c r="P18626" s="118"/>
      <c r="Q18626" s="118"/>
      <c r="R18626" s="118"/>
      <c r="S18626" s="118"/>
      <c r="T18626" s="118"/>
      <c r="U18626" s="118"/>
      <c r="V18626" s="118"/>
      <c r="W18626" s="118"/>
      <c r="X18626" s="118"/>
      <c r="Y18626" s="118"/>
      <c r="Z18626" s="118"/>
      <c r="AA18626" s="118"/>
      <c r="AB18626" s="118"/>
    </row>
    <row r="18627" spans="1:28">
      <c r="A18627" s="113"/>
      <c r="B18627" s="113"/>
      <c r="C18627" s="114"/>
      <c r="D18627" s="115"/>
      <c r="E18627" s="115"/>
      <c r="F18627" s="116"/>
      <c r="G18627" s="116"/>
      <c r="H18627" s="116"/>
      <c r="I18627" s="116"/>
      <c r="J18627" s="117"/>
      <c r="K18627" s="117"/>
      <c r="L18627" s="114"/>
      <c r="M18627" s="114"/>
      <c r="N18627" s="114"/>
      <c r="O18627" s="114"/>
      <c r="P18627" s="118"/>
      <c r="Q18627" s="118"/>
      <c r="R18627" s="118"/>
      <c r="S18627" s="118"/>
      <c r="T18627" s="118"/>
      <c r="U18627" s="118"/>
      <c r="V18627" s="118"/>
      <c r="W18627" s="118"/>
      <c r="X18627" s="118"/>
      <c r="Y18627" s="118"/>
      <c r="Z18627" s="118"/>
      <c r="AA18627" s="118"/>
      <c r="AB18627" s="118"/>
    </row>
    <row r="18628" spans="1:28">
      <c r="A18628" s="113"/>
      <c r="B18628" s="113"/>
      <c r="C18628" s="114"/>
      <c r="D18628" s="115"/>
      <c r="E18628" s="115"/>
      <c r="F18628" s="116"/>
      <c r="G18628" s="116"/>
      <c r="H18628" s="116"/>
      <c r="I18628" s="116"/>
      <c r="J18628" s="117"/>
      <c r="K18628" s="117"/>
      <c r="L18628" s="114"/>
      <c r="M18628" s="114"/>
      <c r="N18628" s="114"/>
      <c r="O18628" s="114"/>
      <c r="P18628" s="118"/>
      <c r="Q18628" s="118"/>
      <c r="R18628" s="118"/>
      <c r="S18628" s="118"/>
      <c r="T18628" s="118"/>
      <c r="U18628" s="118"/>
      <c r="V18628" s="118"/>
      <c r="W18628" s="118"/>
      <c r="X18628" s="118"/>
      <c r="Y18628" s="118"/>
      <c r="Z18628" s="118"/>
      <c r="AA18628" s="118"/>
      <c r="AB18628" s="118"/>
    </row>
    <row r="18629" spans="1:28">
      <c r="A18629" s="113"/>
      <c r="B18629" s="113"/>
      <c r="C18629" s="114"/>
      <c r="D18629" s="115"/>
      <c r="E18629" s="115"/>
      <c r="F18629" s="116"/>
      <c r="G18629" s="116"/>
      <c r="H18629" s="116"/>
      <c r="I18629" s="116"/>
      <c r="J18629" s="117"/>
      <c r="K18629" s="117"/>
      <c r="L18629" s="114"/>
      <c r="M18629" s="114"/>
      <c r="N18629" s="114"/>
      <c r="O18629" s="114"/>
      <c r="P18629" s="118"/>
      <c r="Q18629" s="118"/>
      <c r="R18629" s="118"/>
      <c r="S18629" s="118"/>
      <c r="T18629" s="118"/>
      <c r="U18629" s="118"/>
      <c r="V18629" s="118"/>
      <c r="W18629" s="118"/>
      <c r="X18629" s="118"/>
      <c r="Y18629" s="118"/>
      <c r="Z18629" s="118"/>
      <c r="AA18629" s="118"/>
      <c r="AB18629" s="118"/>
    </row>
    <row r="18630" spans="1:28">
      <c r="A18630" s="113"/>
      <c r="B18630" s="113"/>
      <c r="C18630" s="114"/>
      <c r="D18630" s="115"/>
      <c r="E18630" s="115"/>
      <c r="F18630" s="116"/>
      <c r="G18630" s="116"/>
      <c r="H18630" s="116"/>
      <c r="I18630" s="116"/>
      <c r="J18630" s="117"/>
      <c r="K18630" s="117"/>
      <c r="L18630" s="114"/>
      <c r="M18630" s="114"/>
      <c r="N18630" s="114"/>
      <c r="O18630" s="114"/>
      <c r="P18630" s="118"/>
      <c r="Q18630" s="118"/>
      <c r="R18630" s="118"/>
      <c r="S18630" s="118"/>
      <c r="T18630" s="118"/>
      <c r="U18630" s="118"/>
      <c r="V18630" s="118"/>
      <c r="W18630" s="118"/>
      <c r="X18630" s="118"/>
      <c r="Y18630" s="118"/>
      <c r="Z18630" s="118"/>
      <c r="AA18630" s="118"/>
      <c r="AB18630" s="118"/>
    </row>
    <row r="18631" spans="1:28">
      <c r="A18631" s="113"/>
      <c r="B18631" s="113"/>
      <c r="C18631" s="114"/>
      <c r="D18631" s="115"/>
      <c r="E18631" s="115"/>
      <c r="F18631" s="116"/>
      <c r="G18631" s="116"/>
      <c r="H18631" s="116"/>
      <c r="I18631" s="116"/>
      <c r="J18631" s="117"/>
      <c r="K18631" s="117"/>
      <c r="L18631" s="114"/>
      <c r="M18631" s="114"/>
      <c r="N18631" s="114"/>
      <c r="O18631" s="114"/>
      <c r="P18631" s="118"/>
      <c r="Q18631" s="118"/>
      <c r="R18631" s="118"/>
      <c r="S18631" s="118"/>
      <c r="T18631" s="118"/>
      <c r="U18631" s="118"/>
      <c r="V18631" s="118"/>
      <c r="W18631" s="118"/>
      <c r="X18631" s="118"/>
      <c r="Y18631" s="118"/>
      <c r="Z18631" s="118"/>
      <c r="AA18631" s="118"/>
      <c r="AB18631" s="118"/>
    </row>
    <row r="18632" spans="1:28">
      <c r="A18632" s="113"/>
      <c r="B18632" s="113"/>
      <c r="C18632" s="114"/>
      <c r="D18632" s="115"/>
      <c r="E18632" s="115"/>
      <c r="F18632" s="116"/>
      <c r="G18632" s="116"/>
      <c r="H18632" s="116"/>
      <c r="I18632" s="116"/>
      <c r="J18632" s="117"/>
      <c r="K18632" s="117"/>
      <c r="L18632" s="114"/>
      <c r="M18632" s="114"/>
      <c r="N18632" s="114"/>
      <c r="O18632" s="114"/>
      <c r="P18632" s="118"/>
      <c r="Q18632" s="118"/>
      <c r="R18632" s="118"/>
      <c r="S18632" s="118"/>
      <c r="T18632" s="118"/>
      <c r="U18632" s="118"/>
      <c r="V18632" s="118"/>
      <c r="W18632" s="118"/>
      <c r="X18632" s="118"/>
      <c r="Y18632" s="118"/>
      <c r="Z18632" s="118"/>
      <c r="AA18632" s="118"/>
      <c r="AB18632" s="118"/>
    </row>
    <row r="18633" spans="1:28">
      <c r="A18633" s="113"/>
      <c r="B18633" s="113"/>
      <c r="C18633" s="114"/>
      <c r="D18633" s="115"/>
      <c r="E18633" s="115"/>
      <c r="F18633" s="116"/>
      <c r="G18633" s="116"/>
      <c r="H18633" s="116"/>
      <c r="I18633" s="116"/>
      <c r="J18633" s="117"/>
      <c r="K18633" s="117"/>
      <c r="L18633" s="114"/>
      <c r="M18633" s="114"/>
      <c r="N18633" s="114"/>
      <c r="O18633" s="114"/>
      <c r="P18633" s="118"/>
      <c r="Q18633" s="118"/>
      <c r="R18633" s="118"/>
      <c r="S18633" s="118"/>
      <c r="T18633" s="118"/>
      <c r="U18633" s="118"/>
      <c r="V18633" s="118"/>
      <c r="W18633" s="118"/>
      <c r="X18633" s="118"/>
      <c r="Y18633" s="118"/>
      <c r="Z18633" s="118"/>
      <c r="AA18633" s="118"/>
      <c r="AB18633" s="118"/>
    </row>
    <row r="18634" spans="1:28">
      <c r="A18634" s="113"/>
      <c r="B18634" s="113"/>
      <c r="C18634" s="114"/>
      <c r="D18634" s="115"/>
      <c r="E18634" s="115"/>
      <c r="F18634" s="116"/>
      <c r="G18634" s="116"/>
      <c r="H18634" s="116"/>
      <c r="I18634" s="116"/>
      <c r="J18634" s="117"/>
      <c r="K18634" s="117"/>
      <c r="L18634" s="114"/>
      <c r="M18634" s="114"/>
      <c r="N18634" s="114"/>
      <c r="O18634" s="114"/>
      <c r="P18634" s="118"/>
      <c r="Q18634" s="118"/>
      <c r="R18634" s="118"/>
      <c r="S18634" s="118"/>
      <c r="T18634" s="118"/>
      <c r="U18634" s="118"/>
      <c r="V18634" s="118"/>
      <c r="W18634" s="118"/>
      <c r="X18634" s="118"/>
      <c r="Y18634" s="118"/>
      <c r="Z18634" s="118"/>
      <c r="AA18634" s="118"/>
      <c r="AB18634" s="118"/>
    </row>
    <row r="18635" spans="1:28">
      <c r="A18635" s="113"/>
      <c r="B18635" s="113"/>
      <c r="C18635" s="114"/>
      <c r="D18635" s="115"/>
      <c r="E18635" s="115"/>
      <c r="F18635" s="116"/>
      <c r="G18635" s="116"/>
      <c r="H18635" s="116"/>
      <c r="I18635" s="116"/>
      <c r="J18635" s="117"/>
      <c r="K18635" s="117"/>
      <c r="L18635" s="114"/>
      <c r="M18635" s="114"/>
      <c r="N18635" s="114"/>
      <c r="O18635" s="114"/>
      <c r="P18635" s="118"/>
      <c r="Q18635" s="118"/>
      <c r="R18635" s="118"/>
      <c r="S18635" s="118"/>
      <c r="T18635" s="118"/>
      <c r="U18635" s="118"/>
      <c r="V18635" s="118"/>
      <c r="W18635" s="118"/>
      <c r="X18635" s="118"/>
      <c r="Y18635" s="118"/>
      <c r="Z18635" s="118"/>
      <c r="AA18635" s="118"/>
      <c r="AB18635" s="118"/>
    </row>
    <row r="18636" spans="1:28">
      <c r="A18636" s="113"/>
      <c r="B18636" s="113"/>
      <c r="C18636" s="114"/>
      <c r="D18636" s="115"/>
      <c r="E18636" s="115"/>
      <c r="F18636" s="116"/>
      <c r="G18636" s="116"/>
      <c r="H18636" s="116"/>
      <c r="I18636" s="116"/>
      <c r="J18636" s="117"/>
      <c r="K18636" s="117"/>
      <c r="L18636" s="114"/>
      <c r="M18636" s="114"/>
      <c r="N18636" s="114"/>
      <c r="O18636" s="114"/>
      <c r="P18636" s="118"/>
      <c r="Q18636" s="118"/>
      <c r="R18636" s="118"/>
      <c r="S18636" s="118"/>
      <c r="T18636" s="118"/>
      <c r="U18636" s="118"/>
      <c r="V18636" s="118"/>
      <c r="W18636" s="118"/>
      <c r="X18636" s="118"/>
      <c r="Y18636" s="118"/>
      <c r="Z18636" s="118"/>
      <c r="AA18636" s="118"/>
      <c r="AB18636" s="118"/>
    </row>
    <row r="18637" spans="1:28">
      <c r="A18637" s="113"/>
      <c r="B18637" s="113"/>
      <c r="C18637" s="114"/>
      <c r="D18637" s="115"/>
      <c r="E18637" s="115"/>
      <c r="F18637" s="116"/>
      <c r="G18637" s="116"/>
      <c r="H18637" s="116"/>
      <c r="I18637" s="116"/>
      <c r="J18637" s="117"/>
      <c r="K18637" s="117"/>
      <c r="L18637" s="114"/>
      <c r="M18637" s="114"/>
      <c r="N18637" s="114"/>
      <c r="O18637" s="114"/>
      <c r="P18637" s="118"/>
      <c r="Q18637" s="118"/>
      <c r="R18637" s="118"/>
      <c r="S18637" s="118"/>
      <c r="T18637" s="118"/>
      <c r="U18637" s="118"/>
      <c r="V18637" s="118"/>
      <c r="W18637" s="118"/>
      <c r="X18637" s="118"/>
      <c r="Y18637" s="118"/>
      <c r="Z18637" s="118"/>
      <c r="AA18637" s="118"/>
      <c r="AB18637" s="118"/>
    </row>
    <row r="18638" spans="1:28">
      <c r="A18638" s="113"/>
      <c r="B18638" s="113"/>
      <c r="C18638" s="114"/>
      <c r="D18638" s="115"/>
      <c r="E18638" s="115"/>
      <c r="F18638" s="116"/>
      <c r="G18638" s="116"/>
      <c r="H18638" s="116"/>
      <c r="I18638" s="116"/>
      <c r="J18638" s="117"/>
      <c r="K18638" s="117"/>
      <c r="L18638" s="114"/>
      <c r="M18638" s="114"/>
      <c r="N18638" s="114"/>
      <c r="O18638" s="114"/>
      <c r="P18638" s="118"/>
      <c r="Q18638" s="118"/>
      <c r="R18638" s="118"/>
      <c r="S18638" s="118"/>
      <c r="T18638" s="118"/>
      <c r="U18638" s="118"/>
      <c r="V18638" s="118"/>
      <c r="W18638" s="118"/>
      <c r="X18638" s="118"/>
      <c r="Y18638" s="118"/>
      <c r="Z18638" s="118"/>
      <c r="AA18638" s="118"/>
      <c r="AB18638" s="118"/>
    </row>
    <row r="18639" spans="1:28">
      <c r="A18639" s="113"/>
      <c r="B18639" s="113"/>
      <c r="C18639" s="114"/>
      <c r="D18639" s="115"/>
      <c r="E18639" s="115"/>
      <c r="F18639" s="116"/>
      <c r="G18639" s="116"/>
      <c r="H18639" s="116"/>
      <c r="I18639" s="116"/>
      <c r="J18639" s="117"/>
      <c r="K18639" s="117"/>
      <c r="L18639" s="114"/>
      <c r="M18639" s="114"/>
      <c r="N18639" s="114"/>
      <c r="O18639" s="114"/>
      <c r="P18639" s="118"/>
      <c r="Q18639" s="118"/>
      <c r="R18639" s="118"/>
      <c r="S18639" s="118"/>
      <c r="T18639" s="118"/>
      <c r="U18639" s="118"/>
      <c r="V18639" s="118"/>
      <c r="W18639" s="118"/>
      <c r="X18639" s="118"/>
      <c r="Y18639" s="118"/>
      <c r="Z18639" s="118"/>
      <c r="AA18639" s="118"/>
      <c r="AB18639" s="118"/>
    </row>
    <row r="18640" spans="1:28">
      <c r="A18640" s="113"/>
      <c r="B18640" s="113"/>
      <c r="C18640" s="114"/>
      <c r="D18640" s="115"/>
      <c r="E18640" s="115"/>
      <c r="F18640" s="116"/>
      <c r="G18640" s="116"/>
      <c r="H18640" s="116"/>
      <c r="I18640" s="116"/>
      <c r="J18640" s="117"/>
      <c r="K18640" s="117"/>
      <c r="L18640" s="114"/>
      <c r="M18640" s="114"/>
      <c r="N18640" s="114"/>
      <c r="O18640" s="114"/>
      <c r="P18640" s="118"/>
      <c r="Q18640" s="118"/>
      <c r="R18640" s="118"/>
      <c r="S18640" s="118"/>
      <c r="T18640" s="118"/>
      <c r="U18640" s="118"/>
      <c r="V18640" s="118"/>
      <c r="W18640" s="118"/>
      <c r="X18640" s="118"/>
      <c r="Y18640" s="118"/>
      <c r="Z18640" s="118"/>
      <c r="AA18640" s="118"/>
      <c r="AB18640" s="118"/>
    </row>
    <row r="18641" spans="1:28">
      <c r="A18641" s="113"/>
      <c r="B18641" s="113"/>
      <c r="C18641" s="114"/>
      <c r="D18641" s="115"/>
      <c r="E18641" s="115"/>
      <c r="F18641" s="116"/>
      <c r="G18641" s="116"/>
      <c r="H18641" s="116"/>
      <c r="I18641" s="116"/>
      <c r="J18641" s="117"/>
      <c r="K18641" s="117"/>
      <c r="L18641" s="114"/>
      <c r="M18641" s="114"/>
      <c r="N18641" s="114"/>
      <c r="O18641" s="114"/>
      <c r="P18641" s="118"/>
      <c r="Q18641" s="118"/>
      <c r="R18641" s="118"/>
      <c r="S18641" s="118"/>
      <c r="T18641" s="118"/>
      <c r="U18641" s="118"/>
      <c r="V18641" s="118"/>
      <c r="W18641" s="118"/>
      <c r="X18641" s="118"/>
      <c r="Y18641" s="118"/>
      <c r="Z18641" s="118"/>
      <c r="AA18641" s="118"/>
      <c r="AB18641" s="118"/>
    </row>
    <row r="18642" spans="1:28">
      <c r="A18642" s="113"/>
      <c r="B18642" s="113"/>
      <c r="C18642" s="114"/>
      <c r="D18642" s="115"/>
      <c r="E18642" s="115"/>
      <c r="F18642" s="116"/>
      <c r="G18642" s="116"/>
      <c r="H18642" s="116"/>
      <c r="I18642" s="116"/>
      <c r="J18642" s="117"/>
      <c r="K18642" s="117"/>
      <c r="L18642" s="114"/>
      <c r="M18642" s="114"/>
      <c r="N18642" s="114"/>
      <c r="O18642" s="114"/>
      <c r="P18642" s="118"/>
      <c r="Q18642" s="118"/>
      <c r="R18642" s="118"/>
      <c r="S18642" s="118"/>
      <c r="T18642" s="118"/>
      <c r="U18642" s="118"/>
      <c r="V18642" s="118"/>
      <c r="W18642" s="118"/>
      <c r="X18642" s="118"/>
      <c r="Y18642" s="118"/>
      <c r="Z18642" s="118"/>
      <c r="AA18642" s="118"/>
      <c r="AB18642" s="118"/>
    </row>
    <row r="18643" spans="1:28">
      <c r="A18643" s="113"/>
      <c r="B18643" s="113"/>
      <c r="C18643" s="114"/>
      <c r="D18643" s="115"/>
      <c r="E18643" s="115"/>
      <c r="F18643" s="116"/>
      <c r="G18643" s="116"/>
      <c r="H18643" s="116"/>
      <c r="I18643" s="116"/>
      <c r="J18643" s="117"/>
      <c r="K18643" s="117"/>
      <c r="L18643" s="114"/>
      <c r="M18643" s="114"/>
      <c r="N18643" s="114"/>
      <c r="O18643" s="114"/>
      <c r="P18643" s="118"/>
      <c r="Q18643" s="118"/>
      <c r="R18643" s="118"/>
      <c r="S18643" s="118"/>
      <c r="T18643" s="118"/>
      <c r="U18643" s="118"/>
      <c r="V18643" s="118"/>
      <c r="W18643" s="118"/>
      <c r="X18643" s="118"/>
      <c r="Y18643" s="118"/>
      <c r="Z18643" s="118"/>
      <c r="AA18643" s="118"/>
      <c r="AB18643" s="118"/>
    </row>
    <row r="18644" spans="1:28">
      <c r="A18644" s="113"/>
      <c r="B18644" s="113"/>
      <c r="C18644" s="114"/>
      <c r="D18644" s="115"/>
      <c r="E18644" s="115"/>
      <c r="F18644" s="116"/>
      <c r="G18644" s="116"/>
      <c r="H18644" s="116"/>
      <c r="I18644" s="116"/>
      <c r="J18644" s="117"/>
      <c r="K18644" s="117"/>
      <c r="L18644" s="114"/>
      <c r="M18644" s="114"/>
      <c r="N18644" s="114"/>
      <c r="O18644" s="114"/>
      <c r="P18644" s="118"/>
      <c r="Q18644" s="118"/>
      <c r="R18644" s="118"/>
      <c r="S18644" s="118"/>
      <c r="T18644" s="118"/>
      <c r="U18644" s="118"/>
      <c r="V18644" s="118"/>
      <c r="W18644" s="118"/>
      <c r="X18644" s="118"/>
      <c r="Y18644" s="118"/>
      <c r="Z18644" s="118"/>
      <c r="AA18644" s="118"/>
      <c r="AB18644" s="118"/>
    </row>
    <row r="18645" spans="1:28">
      <c r="A18645" s="113"/>
      <c r="B18645" s="113"/>
      <c r="C18645" s="114"/>
      <c r="D18645" s="115"/>
      <c r="E18645" s="115"/>
      <c r="F18645" s="116"/>
      <c r="G18645" s="116"/>
      <c r="H18645" s="116"/>
      <c r="I18645" s="116"/>
      <c r="J18645" s="117"/>
      <c r="K18645" s="117"/>
      <c r="L18645" s="114"/>
      <c r="M18645" s="114"/>
      <c r="N18645" s="114"/>
      <c r="O18645" s="114"/>
      <c r="P18645" s="118"/>
      <c r="Q18645" s="118"/>
      <c r="R18645" s="118"/>
      <c r="S18645" s="118"/>
      <c r="T18645" s="118"/>
      <c r="U18645" s="118"/>
      <c r="V18645" s="118"/>
      <c r="W18645" s="118"/>
      <c r="X18645" s="118"/>
      <c r="Y18645" s="118"/>
      <c r="Z18645" s="118"/>
      <c r="AA18645" s="118"/>
      <c r="AB18645" s="118"/>
    </row>
    <row r="18646" spans="1:28">
      <c r="A18646" s="113"/>
      <c r="B18646" s="113"/>
      <c r="C18646" s="114"/>
      <c r="D18646" s="115"/>
      <c r="E18646" s="115"/>
      <c r="F18646" s="116"/>
      <c r="G18646" s="116"/>
      <c r="H18646" s="116"/>
      <c r="I18646" s="116"/>
      <c r="J18646" s="117"/>
      <c r="K18646" s="117"/>
      <c r="L18646" s="114"/>
      <c r="M18646" s="114"/>
      <c r="N18646" s="114"/>
      <c r="O18646" s="114"/>
      <c r="P18646" s="118"/>
      <c r="Q18646" s="118"/>
      <c r="R18646" s="118"/>
      <c r="S18646" s="118"/>
      <c r="T18646" s="118"/>
      <c r="U18646" s="118"/>
      <c r="V18646" s="118"/>
      <c r="W18646" s="118"/>
      <c r="X18646" s="118"/>
      <c r="Y18646" s="118"/>
      <c r="Z18646" s="118"/>
      <c r="AA18646" s="118"/>
      <c r="AB18646" s="118"/>
    </row>
    <row r="18647" spans="1:28">
      <c r="A18647" s="113"/>
      <c r="B18647" s="113"/>
      <c r="C18647" s="114"/>
      <c r="D18647" s="115"/>
      <c r="E18647" s="115"/>
      <c r="F18647" s="116"/>
      <c r="G18647" s="116"/>
      <c r="H18647" s="116"/>
      <c r="I18647" s="116"/>
      <c r="J18647" s="117"/>
      <c r="K18647" s="117"/>
      <c r="L18647" s="114"/>
      <c r="M18647" s="114"/>
      <c r="N18647" s="114"/>
      <c r="O18647" s="114"/>
      <c r="P18647" s="118"/>
      <c r="Q18647" s="118"/>
      <c r="R18647" s="118"/>
      <c r="S18647" s="118"/>
      <c r="T18647" s="118"/>
      <c r="U18647" s="118"/>
      <c r="V18647" s="118"/>
      <c r="W18647" s="118"/>
      <c r="X18647" s="118"/>
      <c r="Y18647" s="118"/>
      <c r="Z18647" s="118"/>
      <c r="AA18647" s="118"/>
      <c r="AB18647" s="118"/>
    </row>
    <row r="18648" spans="1:28">
      <c r="A18648" s="113"/>
      <c r="B18648" s="113"/>
      <c r="C18648" s="114"/>
      <c r="D18648" s="115"/>
      <c r="E18648" s="115"/>
      <c r="F18648" s="116"/>
      <c r="G18648" s="116"/>
      <c r="H18648" s="116"/>
      <c r="I18648" s="116"/>
      <c r="J18648" s="117"/>
      <c r="K18648" s="117"/>
      <c r="L18648" s="114"/>
      <c r="M18648" s="114"/>
      <c r="N18648" s="114"/>
      <c r="O18648" s="114"/>
      <c r="P18648" s="118"/>
      <c r="Q18648" s="118"/>
      <c r="R18648" s="118"/>
      <c r="S18648" s="118"/>
      <c r="T18648" s="118"/>
      <c r="U18648" s="118"/>
      <c r="V18648" s="118"/>
      <c r="W18648" s="118"/>
      <c r="X18648" s="118"/>
      <c r="Y18648" s="118"/>
      <c r="Z18648" s="118"/>
      <c r="AA18648" s="118"/>
      <c r="AB18648" s="118"/>
    </row>
    <row r="18649" spans="1:28">
      <c r="A18649" s="113"/>
      <c r="B18649" s="113"/>
      <c r="C18649" s="114"/>
      <c r="D18649" s="115"/>
      <c r="E18649" s="115"/>
      <c r="F18649" s="116"/>
      <c r="G18649" s="116"/>
      <c r="H18649" s="116"/>
      <c r="I18649" s="116"/>
      <c r="J18649" s="117"/>
      <c r="K18649" s="117"/>
      <c r="L18649" s="114"/>
      <c r="M18649" s="114"/>
      <c r="N18649" s="114"/>
      <c r="O18649" s="114"/>
      <c r="P18649" s="118"/>
      <c r="Q18649" s="118"/>
      <c r="R18649" s="118"/>
      <c r="S18649" s="118"/>
      <c r="T18649" s="118"/>
      <c r="U18649" s="118"/>
      <c r="V18649" s="118"/>
      <c r="W18649" s="118"/>
      <c r="X18649" s="118"/>
      <c r="Y18649" s="118"/>
      <c r="Z18649" s="118"/>
      <c r="AA18649" s="118"/>
      <c r="AB18649" s="118"/>
    </row>
    <row r="18650" spans="1:28">
      <c r="A18650" s="113"/>
      <c r="B18650" s="113"/>
      <c r="C18650" s="114"/>
      <c r="D18650" s="115"/>
      <c r="E18650" s="115"/>
      <c r="F18650" s="116"/>
      <c r="G18650" s="116"/>
      <c r="H18650" s="116"/>
      <c r="I18650" s="116"/>
      <c r="J18650" s="117"/>
      <c r="K18650" s="117"/>
      <c r="L18650" s="114"/>
      <c r="M18650" s="114"/>
      <c r="N18650" s="114"/>
      <c r="O18650" s="114"/>
      <c r="P18650" s="118"/>
      <c r="Q18650" s="118"/>
      <c r="R18650" s="118"/>
      <c r="S18650" s="118"/>
      <c r="T18650" s="118"/>
      <c r="U18650" s="118"/>
      <c r="V18650" s="118"/>
      <c r="W18650" s="118"/>
      <c r="X18650" s="118"/>
      <c r="Y18650" s="118"/>
      <c r="Z18650" s="118"/>
      <c r="AA18650" s="118"/>
      <c r="AB18650" s="118"/>
    </row>
    <row r="18651" spans="1:28">
      <c r="A18651" s="113"/>
      <c r="B18651" s="113"/>
      <c r="C18651" s="114"/>
      <c r="D18651" s="115"/>
      <c r="E18651" s="115"/>
      <c r="F18651" s="116"/>
      <c r="G18651" s="116"/>
      <c r="H18651" s="116"/>
      <c r="I18651" s="116"/>
      <c r="J18651" s="117"/>
      <c r="K18651" s="117"/>
      <c r="L18651" s="114"/>
      <c r="M18651" s="114"/>
      <c r="N18651" s="114"/>
      <c r="O18651" s="114"/>
      <c r="P18651" s="118"/>
      <c r="Q18651" s="118"/>
      <c r="R18651" s="118"/>
      <c r="S18651" s="118"/>
      <c r="T18651" s="118"/>
      <c r="U18651" s="118"/>
      <c r="V18651" s="118"/>
      <c r="W18651" s="118"/>
      <c r="X18651" s="118"/>
      <c r="Y18651" s="118"/>
      <c r="Z18651" s="118"/>
      <c r="AA18651" s="118"/>
      <c r="AB18651" s="118"/>
    </row>
    <row r="18652" spans="1:28">
      <c r="A18652" s="113"/>
      <c r="B18652" s="113"/>
      <c r="C18652" s="114"/>
      <c r="D18652" s="115"/>
      <c r="E18652" s="115"/>
      <c r="F18652" s="116"/>
      <c r="G18652" s="116"/>
      <c r="H18652" s="116"/>
      <c r="I18652" s="116"/>
      <c r="J18652" s="117"/>
      <c r="K18652" s="117"/>
      <c r="L18652" s="114"/>
      <c r="M18652" s="114"/>
      <c r="N18652" s="114"/>
      <c r="O18652" s="114"/>
      <c r="P18652" s="118"/>
      <c r="Q18652" s="118"/>
      <c r="R18652" s="118"/>
      <c r="S18652" s="118"/>
      <c r="T18652" s="118"/>
      <c r="U18652" s="118"/>
      <c r="V18652" s="118"/>
      <c r="W18652" s="118"/>
      <c r="X18652" s="118"/>
      <c r="Y18652" s="118"/>
      <c r="Z18652" s="118"/>
      <c r="AA18652" s="118"/>
      <c r="AB18652" s="118"/>
    </row>
    <row r="18653" spans="1:28">
      <c r="A18653" s="113"/>
      <c r="B18653" s="113"/>
      <c r="C18653" s="114"/>
      <c r="D18653" s="115"/>
      <c r="E18653" s="115"/>
      <c r="F18653" s="116"/>
      <c r="G18653" s="116"/>
      <c r="H18653" s="116"/>
      <c r="I18653" s="116"/>
      <c r="J18653" s="117"/>
      <c r="K18653" s="117"/>
      <c r="L18653" s="114"/>
      <c r="M18653" s="114"/>
      <c r="N18653" s="114"/>
      <c r="O18653" s="114"/>
      <c r="P18653" s="118"/>
      <c r="Q18653" s="118"/>
      <c r="R18653" s="118"/>
      <c r="S18653" s="118"/>
      <c r="T18653" s="118"/>
      <c r="U18653" s="118"/>
      <c r="V18653" s="118"/>
      <c r="W18653" s="118"/>
      <c r="X18653" s="118"/>
      <c r="Y18653" s="118"/>
      <c r="Z18653" s="118"/>
      <c r="AA18653" s="118"/>
      <c r="AB18653" s="118"/>
    </row>
    <row r="18654" spans="1:28">
      <c r="A18654" s="113"/>
      <c r="B18654" s="113"/>
      <c r="C18654" s="114"/>
      <c r="D18654" s="115"/>
      <c r="E18654" s="115"/>
      <c r="F18654" s="116"/>
      <c r="G18654" s="116"/>
      <c r="H18654" s="116"/>
      <c r="I18654" s="116"/>
      <c r="J18654" s="117"/>
      <c r="K18654" s="117"/>
      <c r="L18654" s="114"/>
      <c r="M18654" s="114"/>
      <c r="N18654" s="114"/>
      <c r="O18654" s="114"/>
      <c r="P18654" s="118"/>
      <c r="Q18654" s="118"/>
      <c r="R18654" s="118"/>
      <c r="S18654" s="118"/>
      <c r="T18654" s="118"/>
      <c r="U18654" s="118"/>
      <c r="V18654" s="118"/>
      <c r="W18654" s="118"/>
      <c r="X18654" s="118"/>
      <c r="Y18654" s="118"/>
      <c r="Z18654" s="118"/>
      <c r="AA18654" s="118"/>
      <c r="AB18654" s="118"/>
    </row>
    <row r="18655" spans="1:28">
      <c r="A18655" s="113"/>
      <c r="B18655" s="113"/>
      <c r="C18655" s="114"/>
      <c r="D18655" s="115"/>
      <c r="E18655" s="115"/>
      <c r="F18655" s="116"/>
      <c r="G18655" s="116"/>
      <c r="H18655" s="116"/>
      <c r="I18655" s="116"/>
      <c r="J18655" s="117"/>
      <c r="K18655" s="117"/>
      <c r="L18655" s="114"/>
      <c r="M18655" s="114"/>
      <c r="N18655" s="114"/>
      <c r="O18655" s="114"/>
      <c r="P18655" s="118"/>
      <c r="Q18655" s="118"/>
      <c r="R18655" s="118"/>
      <c r="S18655" s="118"/>
      <c r="T18655" s="118"/>
      <c r="U18655" s="118"/>
      <c r="V18655" s="118"/>
      <c r="W18655" s="118"/>
      <c r="X18655" s="118"/>
      <c r="Y18655" s="118"/>
      <c r="Z18655" s="118"/>
      <c r="AA18655" s="118"/>
      <c r="AB18655" s="118"/>
    </row>
    <row r="18656" spans="1:28">
      <c r="A18656" s="113"/>
      <c r="B18656" s="113"/>
      <c r="C18656" s="114"/>
      <c r="D18656" s="115"/>
      <c r="E18656" s="115"/>
      <c r="F18656" s="116"/>
      <c r="G18656" s="116"/>
      <c r="H18656" s="116"/>
      <c r="I18656" s="116"/>
      <c r="J18656" s="117"/>
      <c r="K18656" s="117"/>
      <c r="L18656" s="114"/>
      <c r="M18656" s="114"/>
      <c r="N18656" s="114"/>
      <c r="O18656" s="114"/>
      <c r="P18656" s="118"/>
      <c r="Q18656" s="118"/>
      <c r="R18656" s="118"/>
      <c r="S18656" s="118"/>
      <c r="T18656" s="118"/>
      <c r="U18656" s="118"/>
      <c r="V18656" s="118"/>
      <c r="W18656" s="118"/>
      <c r="X18656" s="118"/>
      <c r="Y18656" s="118"/>
      <c r="Z18656" s="118"/>
      <c r="AA18656" s="118"/>
      <c r="AB18656" s="118"/>
    </row>
    <row r="18657" spans="1:28">
      <c r="A18657" s="113"/>
      <c r="B18657" s="113"/>
      <c r="C18657" s="114"/>
      <c r="D18657" s="115"/>
      <c r="E18657" s="115"/>
      <c r="F18657" s="116"/>
      <c r="G18657" s="116"/>
      <c r="H18657" s="116"/>
      <c r="I18657" s="116"/>
      <c r="J18657" s="117"/>
      <c r="K18657" s="117"/>
      <c r="L18657" s="114"/>
      <c r="M18657" s="114"/>
      <c r="N18657" s="114"/>
      <c r="O18657" s="114"/>
      <c r="P18657" s="118"/>
      <c r="Q18657" s="118"/>
      <c r="R18657" s="118"/>
      <c r="S18657" s="118"/>
      <c r="T18657" s="118"/>
      <c r="U18657" s="118"/>
      <c r="V18657" s="118"/>
      <c r="W18657" s="118"/>
      <c r="X18657" s="118"/>
      <c r="Y18657" s="118"/>
      <c r="Z18657" s="118"/>
      <c r="AA18657" s="118"/>
      <c r="AB18657" s="118"/>
    </row>
    <row r="18658" spans="1:28">
      <c r="A18658" s="113"/>
      <c r="B18658" s="113"/>
      <c r="C18658" s="114"/>
      <c r="D18658" s="115"/>
      <c r="E18658" s="115"/>
      <c r="F18658" s="116"/>
      <c r="G18658" s="116"/>
      <c r="H18658" s="116"/>
      <c r="I18658" s="116"/>
      <c r="J18658" s="117"/>
      <c r="K18658" s="117"/>
      <c r="L18658" s="114"/>
      <c r="M18658" s="114"/>
      <c r="N18658" s="114"/>
      <c r="O18658" s="114"/>
      <c r="P18658" s="118"/>
      <c r="Q18658" s="118"/>
      <c r="R18658" s="118"/>
      <c r="S18658" s="118"/>
      <c r="T18658" s="118"/>
      <c r="U18658" s="118"/>
      <c r="V18658" s="118"/>
      <c r="W18658" s="118"/>
      <c r="X18658" s="118"/>
      <c r="Y18658" s="118"/>
      <c r="Z18658" s="118"/>
      <c r="AA18658" s="118"/>
      <c r="AB18658" s="118"/>
    </row>
    <row r="18659" spans="1:28">
      <c r="A18659" s="113"/>
      <c r="B18659" s="113"/>
      <c r="C18659" s="114"/>
      <c r="D18659" s="115"/>
      <c r="E18659" s="115"/>
      <c r="F18659" s="116"/>
      <c r="G18659" s="116"/>
      <c r="H18659" s="116"/>
      <c r="I18659" s="116"/>
      <c r="J18659" s="117"/>
      <c r="K18659" s="117"/>
      <c r="L18659" s="114"/>
      <c r="M18659" s="114"/>
      <c r="N18659" s="114"/>
      <c r="O18659" s="114"/>
      <c r="P18659" s="118"/>
      <c r="Q18659" s="118"/>
      <c r="R18659" s="118"/>
      <c r="S18659" s="118"/>
      <c r="T18659" s="118"/>
      <c r="U18659" s="118"/>
      <c r="V18659" s="118"/>
      <c r="W18659" s="118"/>
      <c r="X18659" s="118"/>
      <c r="Y18659" s="118"/>
      <c r="Z18659" s="118"/>
      <c r="AA18659" s="118"/>
      <c r="AB18659" s="118"/>
    </row>
    <row r="18660" spans="1:28">
      <c r="A18660" s="113"/>
      <c r="B18660" s="113"/>
      <c r="C18660" s="114"/>
      <c r="D18660" s="115"/>
      <c r="E18660" s="115"/>
      <c r="F18660" s="116"/>
      <c r="G18660" s="116"/>
      <c r="H18660" s="116"/>
      <c r="I18660" s="116"/>
      <c r="J18660" s="117"/>
      <c r="K18660" s="117"/>
      <c r="L18660" s="114"/>
      <c r="M18660" s="114"/>
      <c r="N18660" s="114"/>
      <c r="O18660" s="114"/>
      <c r="P18660" s="118"/>
      <c r="Q18660" s="118"/>
      <c r="R18660" s="118"/>
      <c r="S18660" s="118"/>
      <c r="T18660" s="118"/>
      <c r="U18660" s="118"/>
      <c r="V18660" s="118"/>
      <c r="W18660" s="118"/>
      <c r="X18660" s="118"/>
      <c r="Y18660" s="118"/>
      <c r="Z18660" s="118"/>
      <c r="AA18660" s="118"/>
      <c r="AB18660" s="118"/>
    </row>
    <row r="18661" spans="1:28">
      <c r="A18661" s="113"/>
      <c r="B18661" s="113"/>
      <c r="C18661" s="114"/>
      <c r="D18661" s="115"/>
      <c r="E18661" s="115"/>
      <c r="F18661" s="116"/>
      <c r="G18661" s="116"/>
      <c r="H18661" s="116"/>
      <c r="I18661" s="116"/>
      <c r="J18661" s="117"/>
      <c r="K18661" s="117"/>
      <c r="L18661" s="114"/>
      <c r="M18661" s="114"/>
      <c r="N18661" s="114"/>
      <c r="O18661" s="114"/>
      <c r="P18661" s="118"/>
      <c r="Q18661" s="118"/>
      <c r="R18661" s="118"/>
      <c r="S18661" s="118"/>
      <c r="T18661" s="118"/>
      <c r="U18661" s="118"/>
      <c r="V18661" s="118"/>
      <c r="W18661" s="118"/>
      <c r="X18661" s="118"/>
      <c r="Y18661" s="118"/>
      <c r="Z18661" s="118"/>
      <c r="AA18661" s="118"/>
      <c r="AB18661" s="118"/>
    </row>
    <row r="18662" spans="1:28">
      <c r="A18662" s="113"/>
      <c r="B18662" s="113"/>
      <c r="C18662" s="114"/>
      <c r="D18662" s="115"/>
      <c r="E18662" s="115"/>
      <c r="F18662" s="116"/>
      <c r="G18662" s="116"/>
      <c r="H18662" s="116"/>
      <c r="I18662" s="116"/>
      <c r="J18662" s="117"/>
      <c r="K18662" s="117"/>
      <c r="L18662" s="114"/>
      <c r="M18662" s="114"/>
      <c r="N18662" s="114"/>
      <c r="O18662" s="114"/>
      <c r="P18662" s="118"/>
      <c r="Q18662" s="118"/>
      <c r="R18662" s="118"/>
      <c r="S18662" s="118"/>
      <c r="T18662" s="118"/>
      <c r="U18662" s="118"/>
      <c r="V18662" s="118"/>
      <c r="W18662" s="118"/>
      <c r="X18662" s="118"/>
      <c r="Y18662" s="118"/>
      <c r="Z18662" s="118"/>
      <c r="AA18662" s="118"/>
      <c r="AB18662" s="118"/>
    </row>
    <row r="18663" spans="1:28">
      <c r="A18663" s="113"/>
      <c r="B18663" s="113"/>
      <c r="C18663" s="114"/>
      <c r="D18663" s="115"/>
      <c r="E18663" s="115"/>
      <c r="F18663" s="116"/>
      <c r="G18663" s="116"/>
      <c r="H18663" s="116"/>
      <c r="I18663" s="116"/>
      <c r="J18663" s="117"/>
      <c r="K18663" s="117"/>
      <c r="L18663" s="114"/>
      <c r="M18663" s="114"/>
      <c r="N18663" s="114"/>
      <c r="O18663" s="114"/>
      <c r="P18663" s="118"/>
      <c r="Q18663" s="118"/>
      <c r="R18663" s="118"/>
      <c r="S18663" s="118"/>
      <c r="T18663" s="118"/>
      <c r="U18663" s="118"/>
      <c r="V18663" s="118"/>
      <c r="W18663" s="118"/>
      <c r="X18663" s="118"/>
      <c r="Y18663" s="118"/>
      <c r="Z18663" s="118"/>
      <c r="AA18663" s="118"/>
      <c r="AB18663" s="118"/>
    </row>
    <row r="18664" spans="1:28">
      <c r="A18664" s="113"/>
      <c r="B18664" s="113"/>
      <c r="C18664" s="114"/>
      <c r="D18664" s="115"/>
      <c r="E18664" s="115"/>
      <c r="F18664" s="116"/>
      <c r="G18664" s="116"/>
      <c r="H18664" s="116"/>
      <c r="I18664" s="116"/>
      <c r="J18664" s="117"/>
      <c r="K18664" s="117"/>
      <c r="L18664" s="114"/>
      <c r="M18664" s="114"/>
      <c r="N18664" s="114"/>
      <c r="O18664" s="114"/>
      <c r="P18664" s="118"/>
      <c r="Q18664" s="118"/>
      <c r="R18664" s="118"/>
      <c r="S18664" s="118"/>
      <c r="T18664" s="118"/>
      <c r="U18664" s="118"/>
      <c r="V18664" s="118"/>
      <c r="W18664" s="118"/>
      <c r="X18664" s="118"/>
      <c r="Y18664" s="118"/>
      <c r="Z18664" s="118"/>
      <c r="AA18664" s="118"/>
      <c r="AB18664" s="118"/>
    </row>
    <row r="18665" spans="1:28">
      <c r="A18665" s="113"/>
      <c r="B18665" s="113"/>
      <c r="C18665" s="114"/>
      <c r="D18665" s="115"/>
      <c r="E18665" s="115"/>
      <c r="F18665" s="116"/>
      <c r="G18665" s="116"/>
      <c r="H18665" s="116"/>
      <c r="I18665" s="116"/>
      <c r="J18665" s="117"/>
      <c r="K18665" s="117"/>
      <c r="L18665" s="114"/>
      <c r="M18665" s="114"/>
      <c r="N18665" s="114"/>
      <c r="O18665" s="114"/>
      <c r="P18665" s="118"/>
      <c r="Q18665" s="118"/>
      <c r="R18665" s="118"/>
      <c r="S18665" s="118"/>
      <c r="T18665" s="118"/>
      <c r="U18665" s="118"/>
      <c r="V18665" s="118"/>
      <c r="W18665" s="118"/>
      <c r="X18665" s="118"/>
      <c r="Y18665" s="118"/>
      <c r="Z18665" s="118"/>
      <c r="AA18665" s="118"/>
      <c r="AB18665" s="118"/>
    </row>
    <row r="18666" spans="1:28">
      <c r="A18666" s="113"/>
      <c r="B18666" s="113"/>
      <c r="C18666" s="114"/>
      <c r="D18666" s="115"/>
      <c r="E18666" s="115"/>
      <c r="F18666" s="116"/>
      <c r="G18666" s="116"/>
      <c r="H18666" s="116"/>
      <c r="I18666" s="116"/>
      <c r="J18666" s="117"/>
      <c r="K18666" s="117"/>
      <c r="L18666" s="114"/>
      <c r="M18666" s="114"/>
      <c r="N18666" s="114"/>
      <c r="O18666" s="114"/>
      <c r="P18666" s="118"/>
      <c r="Q18666" s="118"/>
      <c r="R18666" s="118"/>
      <c r="S18666" s="118"/>
      <c r="T18666" s="118"/>
      <c r="U18666" s="118"/>
      <c r="V18666" s="118"/>
      <c r="W18666" s="118"/>
      <c r="X18666" s="118"/>
      <c r="Y18666" s="118"/>
      <c r="Z18666" s="118"/>
      <c r="AA18666" s="118"/>
      <c r="AB18666" s="118"/>
    </row>
    <row r="18667" spans="1:28">
      <c r="A18667" s="113"/>
      <c r="B18667" s="113"/>
      <c r="C18667" s="114"/>
      <c r="D18667" s="115"/>
      <c r="E18667" s="115"/>
      <c r="F18667" s="116"/>
      <c r="G18667" s="116"/>
      <c r="H18667" s="116"/>
      <c r="I18667" s="116"/>
      <c r="J18667" s="117"/>
      <c r="K18667" s="117"/>
      <c r="L18667" s="114"/>
      <c r="M18667" s="114"/>
      <c r="N18667" s="114"/>
      <c r="O18667" s="114"/>
      <c r="P18667" s="118"/>
      <c r="Q18667" s="118"/>
      <c r="R18667" s="118"/>
      <c r="S18667" s="118"/>
      <c r="T18667" s="118"/>
      <c r="U18667" s="118"/>
      <c r="V18667" s="118"/>
      <c r="W18667" s="118"/>
      <c r="X18667" s="118"/>
      <c r="Y18667" s="118"/>
      <c r="Z18667" s="118"/>
      <c r="AA18667" s="118"/>
      <c r="AB18667" s="118"/>
    </row>
    <row r="18668" spans="1:28">
      <c r="A18668" s="113"/>
      <c r="B18668" s="113"/>
      <c r="C18668" s="114"/>
      <c r="D18668" s="115"/>
      <c r="E18668" s="115"/>
      <c r="F18668" s="116"/>
      <c r="G18668" s="116"/>
      <c r="H18668" s="116"/>
      <c r="I18668" s="116"/>
      <c r="J18668" s="117"/>
      <c r="K18668" s="117"/>
      <c r="L18668" s="114"/>
      <c r="M18668" s="114"/>
      <c r="N18668" s="114"/>
      <c r="O18668" s="114"/>
      <c r="P18668" s="118"/>
      <c r="Q18668" s="118"/>
      <c r="R18668" s="118"/>
      <c r="S18668" s="118"/>
      <c r="T18668" s="118"/>
      <c r="U18668" s="118"/>
      <c r="V18668" s="118"/>
      <c r="W18668" s="118"/>
      <c r="X18668" s="118"/>
      <c r="Y18668" s="118"/>
      <c r="Z18668" s="118"/>
      <c r="AA18668" s="118"/>
      <c r="AB18668" s="118"/>
    </row>
    <row r="18669" spans="1:28">
      <c r="A18669" s="113"/>
      <c r="B18669" s="113"/>
      <c r="C18669" s="114"/>
      <c r="D18669" s="115"/>
      <c r="E18669" s="115"/>
      <c r="F18669" s="116"/>
      <c r="G18669" s="116"/>
      <c r="H18669" s="116"/>
      <c r="I18669" s="116"/>
      <c r="J18669" s="117"/>
      <c r="K18669" s="117"/>
      <c r="L18669" s="114"/>
      <c r="M18669" s="114"/>
      <c r="N18669" s="114"/>
      <c r="O18669" s="114"/>
      <c r="P18669" s="118"/>
      <c r="Q18669" s="118"/>
      <c r="R18669" s="118"/>
      <c r="S18669" s="118"/>
      <c r="T18669" s="118"/>
      <c r="U18669" s="118"/>
      <c r="V18669" s="118"/>
      <c r="W18669" s="118"/>
      <c r="X18669" s="118"/>
      <c r="Y18669" s="118"/>
      <c r="Z18669" s="118"/>
      <c r="AA18669" s="118"/>
      <c r="AB18669" s="118"/>
    </row>
    <row r="18670" spans="1:28">
      <c r="A18670" s="113"/>
      <c r="B18670" s="113"/>
      <c r="C18670" s="114"/>
      <c r="D18670" s="115"/>
      <c r="E18670" s="115"/>
      <c r="F18670" s="116"/>
      <c r="G18670" s="116"/>
      <c r="H18670" s="116"/>
      <c r="I18670" s="116"/>
      <c r="J18670" s="117"/>
      <c r="K18670" s="117"/>
      <c r="L18670" s="114"/>
      <c r="M18670" s="114"/>
      <c r="N18670" s="114"/>
      <c r="O18670" s="114"/>
      <c r="P18670" s="118"/>
      <c r="Q18670" s="118"/>
      <c r="R18670" s="118"/>
      <c r="S18670" s="118"/>
      <c r="T18670" s="118"/>
      <c r="U18670" s="118"/>
      <c r="V18670" s="118"/>
      <c r="W18670" s="118"/>
      <c r="X18670" s="118"/>
      <c r="Y18670" s="118"/>
      <c r="Z18670" s="118"/>
      <c r="AA18670" s="118"/>
      <c r="AB18670" s="118"/>
    </row>
    <row r="18671" spans="1:28">
      <c r="A18671" s="113"/>
      <c r="B18671" s="113"/>
      <c r="C18671" s="114"/>
      <c r="D18671" s="115"/>
      <c r="E18671" s="115"/>
      <c r="F18671" s="116"/>
      <c r="G18671" s="116"/>
      <c r="H18671" s="116"/>
      <c r="I18671" s="116"/>
      <c r="J18671" s="117"/>
      <c r="K18671" s="117"/>
      <c r="L18671" s="114"/>
      <c r="M18671" s="114"/>
      <c r="N18671" s="114"/>
      <c r="O18671" s="114"/>
      <c r="P18671" s="118"/>
      <c r="Q18671" s="118"/>
      <c r="R18671" s="118"/>
      <c r="S18671" s="118"/>
      <c r="T18671" s="118"/>
      <c r="U18671" s="118"/>
      <c r="V18671" s="118"/>
      <c r="W18671" s="118"/>
      <c r="X18671" s="118"/>
      <c r="Y18671" s="118"/>
      <c r="Z18671" s="118"/>
      <c r="AA18671" s="118"/>
      <c r="AB18671" s="118"/>
    </row>
    <row r="18672" spans="1:28">
      <c r="A18672" s="113"/>
      <c r="B18672" s="113"/>
      <c r="C18672" s="114"/>
      <c r="D18672" s="115"/>
      <c r="E18672" s="115"/>
      <c r="F18672" s="116"/>
      <c r="G18672" s="116"/>
      <c r="H18672" s="116"/>
      <c r="I18672" s="116"/>
      <c r="J18672" s="117"/>
      <c r="K18672" s="117"/>
      <c r="L18672" s="114"/>
      <c r="M18672" s="114"/>
      <c r="N18672" s="114"/>
      <c r="O18672" s="114"/>
      <c r="P18672" s="118"/>
      <c r="Q18672" s="118"/>
      <c r="R18672" s="118"/>
      <c r="S18672" s="118"/>
      <c r="T18672" s="118"/>
      <c r="U18672" s="118"/>
      <c r="V18672" s="118"/>
      <c r="W18672" s="118"/>
      <c r="X18672" s="118"/>
      <c r="Y18672" s="118"/>
      <c r="Z18672" s="118"/>
      <c r="AA18672" s="118"/>
      <c r="AB18672" s="118"/>
    </row>
    <row r="18673" spans="1:28">
      <c r="A18673" s="113"/>
      <c r="B18673" s="113"/>
      <c r="C18673" s="114"/>
      <c r="D18673" s="115"/>
      <c r="E18673" s="115"/>
      <c r="F18673" s="116"/>
      <c r="G18673" s="116"/>
      <c r="H18673" s="116"/>
      <c r="I18673" s="116"/>
      <c r="J18673" s="117"/>
      <c r="K18673" s="117"/>
      <c r="L18673" s="114"/>
      <c r="M18673" s="114"/>
      <c r="N18673" s="114"/>
      <c r="O18673" s="114"/>
      <c r="P18673" s="118"/>
      <c r="Q18673" s="118"/>
      <c r="R18673" s="118"/>
      <c r="S18673" s="118"/>
      <c r="T18673" s="118"/>
      <c r="U18673" s="118"/>
      <c r="V18673" s="118"/>
      <c r="W18673" s="118"/>
      <c r="X18673" s="118"/>
      <c r="Y18673" s="118"/>
      <c r="Z18673" s="118"/>
      <c r="AA18673" s="118"/>
      <c r="AB18673" s="118"/>
    </row>
    <row r="18674" spans="1:28">
      <c r="A18674" s="113"/>
      <c r="B18674" s="113"/>
      <c r="C18674" s="114"/>
      <c r="D18674" s="115"/>
      <c r="E18674" s="115"/>
      <c r="F18674" s="116"/>
      <c r="G18674" s="116"/>
      <c r="H18674" s="116"/>
      <c r="I18674" s="116"/>
      <c r="J18674" s="117"/>
      <c r="K18674" s="117"/>
      <c r="L18674" s="114"/>
      <c r="M18674" s="114"/>
      <c r="N18674" s="114"/>
      <c r="O18674" s="114"/>
      <c r="P18674" s="118"/>
      <c r="Q18674" s="118"/>
      <c r="R18674" s="118"/>
      <c r="S18674" s="118"/>
      <c r="T18674" s="118"/>
      <c r="U18674" s="118"/>
      <c r="V18674" s="118"/>
      <c r="W18674" s="118"/>
      <c r="X18674" s="118"/>
      <c r="Y18674" s="118"/>
      <c r="Z18674" s="118"/>
      <c r="AA18674" s="118"/>
      <c r="AB18674" s="118"/>
    </row>
    <row r="18675" spans="1:28">
      <c r="A18675" s="113"/>
      <c r="B18675" s="113"/>
      <c r="C18675" s="114"/>
      <c r="D18675" s="115"/>
      <c r="E18675" s="115"/>
      <c r="F18675" s="116"/>
      <c r="G18675" s="116"/>
      <c r="H18675" s="116"/>
      <c r="I18675" s="116"/>
      <c r="J18675" s="117"/>
      <c r="K18675" s="117"/>
      <c r="L18675" s="114"/>
      <c r="M18675" s="114"/>
      <c r="N18675" s="114"/>
      <c r="O18675" s="114"/>
      <c r="P18675" s="118"/>
      <c r="Q18675" s="118"/>
      <c r="R18675" s="118"/>
      <c r="S18675" s="118"/>
      <c r="T18675" s="118"/>
      <c r="U18675" s="118"/>
      <c r="V18675" s="118"/>
      <c r="W18675" s="118"/>
      <c r="X18675" s="118"/>
      <c r="Y18675" s="118"/>
      <c r="Z18675" s="118"/>
      <c r="AA18675" s="118"/>
      <c r="AB18675" s="118"/>
    </row>
    <row r="18676" spans="1:28">
      <c r="A18676" s="113"/>
      <c r="B18676" s="113"/>
      <c r="C18676" s="114"/>
      <c r="D18676" s="115"/>
      <c r="E18676" s="115"/>
      <c r="F18676" s="116"/>
      <c r="G18676" s="116"/>
      <c r="H18676" s="116"/>
      <c r="I18676" s="116"/>
      <c r="J18676" s="117"/>
      <c r="K18676" s="117"/>
      <c r="L18676" s="114"/>
      <c r="M18676" s="114"/>
      <c r="N18676" s="114"/>
      <c r="O18676" s="114"/>
      <c r="P18676" s="118"/>
      <c r="Q18676" s="118"/>
      <c r="R18676" s="118"/>
      <c r="S18676" s="118"/>
      <c r="T18676" s="118"/>
      <c r="U18676" s="118"/>
      <c r="V18676" s="118"/>
      <c r="W18676" s="118"/>
      <c r="X18676" s="118"/>
      <c r="Y18676" s="118"/>
      <c r="Z18676" s="118"/>
      <c r="AA18676" s="118"/>
      <c r="AB18676" s="118"/>
    </row>
    <row r="18677" spans="1:28">
      <c r="A18677" s="113"/>
      <c r="B18677" s="113"/>
      <c r="C18677" s="114"/>
      <c r="D18677" s="115"/>
      <c r="E18677" s="115"/>
      <c r="F18677" s="116"/>
      <c r="G18677" s="116"/>
      <c r="H18677" s="116"/>
      <c r="I18677" s="116"/>
      <c r="J18677" s="117"/>
      <c r="K18677" s="117"/>
      <c r="L18677" s="114"/>
      <c r="M18677" s="114"/>
      <c r="N18677" s="114"/>
      <c r="O18677" s="114"/>
      <c r="P18677" s="118"/>
      <c r="Q18677" s="118"/>
      <c r="R18677" s="118"/>
      <c r="S18677" s="118"/>
      <c r="T18677" s="118"/>
      <c r="U18677" s="118"/>
      <c r="V18677" s="118"/>
      <c r="W18677" s="118"/>
      <c r="X18677" s="118"/>
      <c r="Y18677" s="118"/>
      <c r="Z18677" s="118"/>
      <c r="AA18677" s="118"/>
      <c r="AB18677" s="118"/>
    </row>
    <row r="18678" spans="1:28">
      <c r="A18678" s="113"/>
      <c r="B18678" s="113"/>
      <c r="C18678" s="114"/>
      <c r="D18678" s="115"/>
      <c r="E18678" s="115"/>
      <c r="F18678" s="116"/>
      <c r="G18678" s="116"/>
      <c r="H18678" s="116"/>
      <c r="I18678" s="116"/>
      <c r="J18678" s="117"/>
      <c r="K18678" s="117"/>
      <c r="L18678" s="114"/>
      <c r="M18678" s="114"/>
      <c r="N18678" s="114"/>
      <c r="O18678" s="114"/>
      <c r="P18678" s="118"/>
      <c r="Q18678" s="118"/>
      <c r="R18678" s="118"/>
      <c r="S18678" s="118"/>
      <c r="T18678" s="118"/>
      <c r="U18678" s="118"/>
      <c r="V18678" s="118"/>
      <c r="W18678" s="118"/>
      <c r="X18678" s="118"/>
      <c r="Y18678" s="118"/>
      <c r="Z18678" s="118"/>
      <c r="AA18678" s="118"/>
      <c r="AB18678" s="118"/>
    </row>
    <row r="18679" spans="1:28">
      <c r="A18679" s="113"/>
      <c r="B18679" s="113"/>
      <c r="C18679" s="114"/>
      <c r="D18679" s="115"/>
      <c r="E18679" s="115"/>
      <c r="F18679" s="116"/>
      <c r="G18679" s="116"/>
      <c r="H18679" s="116"/>
      <c r="I18679" s="116"/>
      <c r="J18679" s="117"/>
      <c r="K18679" s="117"/>
      <c r="L18679" s="114"/>
      <c r="M18679" s="114"/>
      <c r="N18679" s="114"/>
      <c r="O18679" s="114"/>
      <c r="P18679" s="118"/>
      <c r="Q18679" s="118"/>
      <c r="R18679" s="118"/>
      <c r="S18679" s="118"/>
      <c r="T18679" s="118"/>
      <c r="U18679" s="118"/>
      <c r="V18679" s="118"/>
      <c r="W18679" s="118"/>
      <c r="X18679" s="118"/>
      <c r="Y18679" s="118"/>
      <c r="Z18679" s="118"/>
      <c r="AA18679" s="118"/>
      <c r="AB18679" s="118"/>
    </row>
    <row r="18680" spans="1:28">
      <c r="A18680" s="113"/>
      <c r="B18680" s="113"/>
      <c r="C18680" s="114"/>
      <c r="D18680" s="115"/>
      <c r="E18680" s="115"/>
      <c r="F18680" s="116"/>
      <c r="G18680" s="116"/>
      <c r="H18680" s="116"/>
      <c r="I18680" s="116"/>
      <c r="J18680" s="117"/>
      <c r="K18680" s="117"/>
      <c r="L18680" s="114"/>
      <c r="M18680" s="114"/>
      <c r="N18680" s="114"/>
      <c r="O18680" s="114"/>
      <c r="P18680" s="118"/>
      <c r="Q18680" s="118"/>
      <c r="R18680" s="118"/>
      <c r="S18680" s="118"/>
      <c r="T18680" s="118"/>
      <c r="U18680" s="118"/>
      <c r="V18680" s="118"/>
      <c r="W18680" s="118"/>
      <c r="X18680" s="118"/>
      <c r="Y18680" s="118"/>
      <c r="Z18680" s="118"/>
      <c r="AA18680" s="118"/>
      <c r="AB18680" s="118"/>
    </row>
    <row r="18681" spans="1:28">
      <c r="A18681" s="113"/>
      <c r="B18681" s="113"/>
      <c r="C18681" s="114"/>
      <c r="D18681" s="115"/>
      <c r="E18681" s="115"/>
      <c r="F18681" s="116"/>
      <c r="G18681" s="116"/>
      <c r="H18681" s="116"/>
      <c r="I18681" s="116"/>
      <c r="J18681" s="117"/>
      <c r="K18681" s="117"/>
      <c r="L18681" s="114"/>
      <c r="M18681" s="114"/>
      <c r="N18681" s="114"/>
      <c r="O18681" s="114"/>
      <c r="P18681" s="118"/>
      <c r="Q18681" s="118"/>
      <c r="R18681" s="118"/>
      <c r="S18681" s="118"/>
      <c r="T18681" s="118"/>
      <c r="U18681" s="118"/>
      <c r="V18681" s="118"/>
      <c r="W18681" s="118"/>
      <c r="X18681" s="118"/>
      <c r="Y18681" s="118"/>
      <c r="Z18681" s="118"/>
      <c r="AA18681" s="118"/>
      <c r="AB18681" s="118"/>
    </row>
    <row r="18682" spans="1:28">
      <c r="A18682" s="113"/>
      <c r="B18682" s="113"/>
      <c r="C18682" s="114"/>
      <c r="D18682" s="115"/>
      <c r="E18682" s="115"/>
      <c r="F18682" s="116"/>
      <c r="G18682" s="116"/>
      <c r="H18682" s="116"/>
      <c r="I18682" s="116"/>
      <c r="J18682" s="117"/>
      <c r="K18682" s="117"/>
      <c r="L18682" s="114"/>
      <c r="M18682" s="114"/>
      <c r="N18682" s="114"/>
      <c r="O18682" s="114"/>
      <c r="P18682" s="118"/>
      <c r="Q18682" s="118"/>
      <c r="R18682" s="118"/>
      <c r="S18682" s="118"/>
      <c r="T18682" s="118"/>
      <c r="U18682" s="118"/>
      <c r="V18682" s="118"/>
      <c r="W18682" s="118"/>
      <c r="X18682" s="118"/>
      <c r="Y18682" s="118"/>
      <c r="Z18682" s="118"/>
      <c r="AA18682" s="118"/>
      <c r="AB18682" s="118"/>
    </row>
    <row r="18683" spans="1:28">
      <c r="A18683" s="113"/>
      <c r="B18683" s="113"/>
      <c r="C18683" s="114"/>
      <c r="D18683" s="115"/>
      <c r="E18683" s="115"/>
      <c r="F18683" s="116"/>
      <c r="G18683" s="116"/>
      <c r="H18683" s="116"/>
      <c r="I18683" s="116"/>
      <c r="J18683" s="117"/>
      <c r="K18683" s="117"/>
      <c r="L18683" s="114"/>
      <c r="M18683" s="114"/>
      <c r="N18683" s="114"/>
      <c r="O18683" s="114"/>
      <c r="P18683" s="118"/>
      <c r="Q18683" s="118"/>
      <c r="R18683" s="118"/>
      <c r="S18683" s="118"/>
      <c r="T18683" s="118"/>
      <c r="U18683" s="118"/>
      <c r="V18683" s="118"/>
      <c r="W18683" s="118"/>
      <c r="X18683" s="118"/>
      <c r="Y18683" s="118"/>
      <c r="Z18683" s="118"/>
      <c r="AA18683" s="118"/>
      <c r="AB18683" s="118"/>
    </row>
    <row r="18684" spans="1:28">
      <c r="A18684" s="113"/>
      <c r="B18684" s="113"/>
      <c r="C18684" s="114"/>
      <c r="D18684" s="115"/>
      <c r="E18684" s="115"/>
      <c r="F18684" s="116"/>
      <c r="G18684" s="116"/>
      <c r="H18684" s="116"/>
      <c r="I18684" s="116"/>
      <c r="J18684" s="117"/>
      <c r="K18684" s="117"/>
      <c r="L18684" s="114"/>
      <c r="M18684" s="114"/>
      <c r="N18684" s="114"/>
      <c r="O18684" s="114"/>
      <c r="P18684" s="118"/>
      <c r="Q18684" s="118"/>
      <c r="R18684" s="118"/>
      <c r="S18684" s="118"/>
      <c r="T18684" s="118"/>
      <c r="U18684" s="118"/>
      <c r="V18684" s="118"/>
      <c r="W18684" s="118"/>
      <c r="X18684" s="118"/>
      <c r="Y18684" s="118"/>
      <c r="Z18684" s="118"/>
      <c r="AA18684" s="118"/>
      <c r="AB18684" s="118"/>
    </row>
    <row r="18685" spans="1:28">
      <c r="A18685" s="113"/>
      <c r="B18685" s="113"/>
      <c r="C18685" s="114"/>
      <c r="D18685" s="115"/>
      <c r="E18685" s="115"/>
      <c r="F18685" s="116"/>
      <c r="G18685" s="116"/>
      <c r="H18685" s="116"/>
      <c r="I18685" s="116"/>
      <c r="J18685" s="117"/>
      <c r="K18685" s="117"/>
      <c r="L18685" s="114"/>
      <c r="M18685" s="114"/>
      <c r="N18685" s="114"/>
      <c r="O18685" s="114"/>
      <c r="P18685" s="118"/>
      <c r="Q18685" s="118"/>
      <c r="R18685" s="118"/>
      <c r="S18685" s="118"/>
      <c r="T18685" s="118"/>
      <c r="U18685" s="118"/>
      <c r="V18685" s="118"/>
      <c r="W18685" s="118"/>
      <c r="X18685" s="118"/>
      <c r="Y18685" s="118"/>
      <c r="Z18685" s="118"/>
      <c r="AA18685" s="118"/>
      <c r="AB18685" s="118"/>
    </row>
    <row r="18686" spans="1:28">
      <c r="A18686" s="113"/>
      <c r="B18686" s="113"/>
      <c r="C18686" s="114"/>
      <c r="D18686" s="115"/>
      <c r="E18686" s="115"/>
      <c r="F18686" s="116"/>
      <c r="G18686" s="116"/>
      <c r="H18686" s="116"/>
      <c r="I18686" s="116"/>
      <c r="J18686" s="117"/>
      <c r="K18686" s="117"/>
      <c r="L18686" s="114"/>
      <c r="M18686" s="114"/>
      <c r="N18686" s="114"/>
      <c r="O18686" s="114"/>
      <c r="P18686" s="118"/>
      <c r="Q18686" s="118"/>
      <c r="R18686" s="118"/>
      <c r="S18686" s="118"/>
      <c r="T18686" s="118"/>
      <c r="U18686" s="118"/>
      <c r="V18686" s="118"/>
      <c r="W18686" s="118"/>
      <c r="X18686" s="118"/>
      <c r="Y18686" s="118"/>
      <c r="Z18686" s="118"/>
      <c r="AA18686" s="118"/>
      <c r="AB18686" s="118"/>
    </row>
    <row r="18687" spans="1:28">
      <c r="A18687" s="113"/>
      <c r="B18687" s="113"/>
      <c r="C18687" s="114"/>
      <c r="D18687" s="115"/>
      <c r="E18687" s="115"/>
      <c r="F18687" s="116"/>
      <c r="G18687" s="116"/>
      <c r="H18687" s="116"/>
      <c r="I18687" s="116"/>
      <c r="J18687" s="117"/>
      <c r="K18687" s="117"/>
      <c r="L18687" s="114"/>
      <c r="M18687" s="114"/>
      <c r="N18687" s="114"/>
      <c r="O18687" s="114"/>
      <c r="P18687" s="118"/>
      <c r="Q18687" s="118"/>
      <c r="R18687" s="118"/>
      <c r="S18687" s="118"/>
      <c r="T18687" s="118"/>
      <c r="U18687" s="118"/>
      <c r="V18687" s="118"/>
      <c r="W18687" s="118"/>
      <c r="X18687" s="118"/>
      <c r="Y18687" s="118"/>
      <c r="Z18687" s="118"/>
      <c r="AA18687" s="118"/>
      <c r="AB18687" s="118"/>
    </row>
    <row r="18688" spans="1:28">
      <c r="A18688" s="113"/>
      <c r="B18688" s="113"/>
      <c r="C18688" s="114"/>
      <c r="D18688" s="115"/>
      <c r="E18688" s="115"/>
      <c r="F18688" s="116"/>
      <c r="G18688" s="116"/>
      <c r="H18688" s="116"/>
      <c r="I18688" s="116"/>
      <c r="J18688" s="117"/>
      <c r="K18688" s="117"/>
      <c r="L18688" s="114"/>
      <c r="M18688" s="114"/>
      <c r="N18688" s="114"/>
      <c r="O18688" s="114"/>
      <c r="P18688" s="118"/>
      <c r="Q18688" s="118"/>
      <c r="R18688" s="118"/>
      <c r="S18688" s="118"/>
      <c r="T18688" s="118"/>
      <c r="U18688" s="118"/>
      <c r="V18688" s="118"/>
      <c r="W18688" s="118"/>
      <c r="X18688" s="118"/>
      <c r="Y18688" s="118"/>
      <c r="Z18688" s="118"/>
      <c r="AA18688" s="118"/>
      <c r="AB18688" s="118"/>
    </row>
    <row r="18689" spans="1:28">
      <c r="A18689" s="113"/>
      <c r="B18689" s="113"/>
      <c r="C18689" s="114"/>
      <c r="D18689" s="115"/>
      <c r="E18689" s="115"/>
      <c r="F18689" s="116"/>
      <c r="G18689" s="116"/>
      <c r="H18689" s="116"/>
      <c r="I18689" s="116"/>
      <c r="J18689" s="117"/>
      <c r="K18689" s="117"/>
      <c r="L18689" s="114"/>
      <c r="M18689" s="114"/>
      <c r="N18689" s="114"/>
      <c r="O18689" s="114"/>
      <c r="P18689" s="118"/>
      <c r="Q18689" s="118"/>
      <c r="R18689" s="118"/>
      <c r="S18689" s="118"/>
      <c r="T18689" s="118"/>
      <c r="U18689" s="118"/>
      <c r="V18689" s="118"/>
      <c r="W18689" s="118"/>
      <c r="X18689" s="118"/>
      <c r="Y18689" s="118"/>
      <c r="Z18689" s="118"/>
      <c r="AA18689" s="118"/>
      <c r="AB18689" s="118"/>
    </row>
    <row r="18690" spans="1:28">
      <c r="A18690" s="113"/>
      <c r="B18690" s="113"/>
      <c r="C18690" s="114"/>
      <c r="D18690" s="115"/>
      <c r="E18690" s="115"/>
      <c r="F18690" s="116"/>
      <c r="G18690" s="116"/>
      <c r="H18690" s="116"/>
      <c r="I18690" s="116"/>
      <c r="J18690" s="117"/>
      <c r="K18690" s="117"/>
      <c r="L18690" s="114"/>
      <c r="M18690" s="114"/>
      <c r="N18690" s="114"/>
      <c r="O18690" s="114"/>
      <c r="P18690" s="118"/>
      <c r="Q18690" s="118"/>
      <c r="R18690" s="118"/>
      <c r="S18690" s="118"/>
      <c r="T18690" s="118"/>
      <c r="U18690" s="118"/>
      <c r="V18690" s="118"/>
      <c r="W18690" s="118"/>
      <c r="X18690" s="118"/>
      <c r="Y18690" s="118"/>
      <c r="Z18690" s="118"/>
      <c r="AA18690" s="118"/>
      <c r="AB18690" s="118"/>
    </row>
    <row r="18691" spans="1:28">
      <c r="A18691" s="113"/>
      <c r="B18691" s="113"/>
      <c r="C18691" s="114"/>
      <c r="D18691" s="115"/>
      <c r="E18691" s="115"/>
      <c r="F18691" s="116"/>
      <c r="G18691" s="116"/>
      <c r="H18691" s="116"/>
      <c r="I18691" s="116"/>
      <c r="J18691" s="117"/>
      <c r="K18691" s="117"/>
      <c r="L18691" s="114"/>
      <c r="M18691" s="114"/>
      <c r="N18691" s="114"/>
      <c r="O18691" s="114"/>
      <c r="P18691" s="118"/>
      <c r="Q18691" s="118"/>
      <c r="R18691" s="118"/>
      <c r="S18691" s="118"/>
      <c r="T18691" s="118"/>
      <c r="U18691" s="118"/>
      <c r="V18691" s="118"/>
      <c r="W18691" s="118"/>
      <c r="X18691" s="118"/>
      <c r="Y18691" s="118"/>
      <c r="Z18691" s="118"/>
      <c r="AA18691" s="118"/>
      <c r="AB18691" s="118"/>
    </row>
    <row r="18692" spans="1:28">
      <c r="A18692" s="113"/>
      <c r="B18692" s="113"/>
      <c r="C18692" s="114"/>
      <c r="D18692" s="115"/>
      <c r="E18692" s="115"/>
      <c r="F18692" s="116"/>
      <c r="G18692" s="116"/>
      <c r="H18692" s="116"/>
      <c r="I18692" s="116"/>
      <c r="J18692" s="117"/>
      <c r="K18692" s="117"/>
      <c r="L18692" s="114"/>
      <c r="M18692" s="114"/>
      <c r="N18692" s="114"/>
      <c r="O18692" s="114"/>
      <c r="P18692" s="118"/>
      <c r="Q18692" s="118"/>
      <c r="R18692" s="118"/>
      <c r="S18692" s="118"/>
      <c r="T18692" s="118"/>
      <c r="U18692" s="118"/>
      <c r="V18692" s="118"/>
      <c r="W18692" s="118"/>
      <c r="X18692" s="118"/>
      <c r="Y18692" s="118"/>
      <c r="Z18692" s="118"/>
      <c r="AA18692" s="118"/>
      <c r="AB18692" s="118"/>
    </row>
    <row r="18693" spans="1:28">
      <c r="A18693" s="113"/>
      <c r="B18693" s="113"/>
      <c r="C18693" s="114"/>
      <c r="D18693" s="115"/>
      <c r="E18693" s="115"/>
      <c r="F18693" s="116"/>
      <c r="G18693" s="116"/>
      <c r="H18693" s="116"/>
      <c r="I18693" s="116"/>
      <c r="J18693" s="117"/>
      <c r="K18693" s="117"/>
      <c r="L18693" s="114"/>
      <c r="M18693" s="114"/>
      <c r="N18693" s="114"/>
      <c r="O18693" s="114"/>
      <c r="P18693" s="118"/>
      <c r="Q18693" s="118"/>
      <c r="R18693" s="118"/>
      <c r="S18693" s="118"/>
      <c r="T18693" s="118"/>
      <c r="U18693" s="118"/>
      <c r="V18693" s="118"/>
      <c r="W18693" s="118"/>
      <c r="X18693" s="118"/>
      <c r="Y18693" s="118"/>
      <c r="Z18693" s="118"/>
      <c r="AA18693" s="118"/>
      <c r="AB18693" s="118"/>
    </row>
    <row r="18694" spans="1:28">
      <c r="A18694" s="113"/>
      <c r="B18694" s="113"/>
      <c r="C18694" s="114"/>
      <c r="D18694" s="115"/>
      <c r="E18694" s="115"/>
      <c r="F18694" s="116"/>
      <c r="G18694" s="116"/>
      <c r="H18694" s="116"/>
      <c r="I18694" s="116"/>
      <c r="J18694" s="117"/>
      <c r="K18694" s="117"/>
      <c r="L18694" s="114"/>
      <c r="M18694" s="114"/>
      <c r="N18694" s="114"/>
      <c r="O18694" s="114"/>
      <c r="P18694" s="118"/>
      <c r="Q18694" s="118"/>
      <c r="R18694" s="118"/>
      <c r="S18694" s="118"/>
      <c r="T18694" s="118"/>
      <c r="U18694" s="118"/>
      <c r="V18694" s="118"/>
      <c r="W18694" s="118"/>
      <c r="X18694" s="118"/>
      <c r="Y18694" s="118"/>
      <c r="Z18694" s="118"/>
      <c r="AA18694" s="118"/>
      <c r="AB18694" s="118"/>
    </row>
    <row r="18695" spans="1:28">
      <c r="A18695" s="113"/>
      <c r="B18695" s="113"/>
      <c r="C18695" s="114"/>
      <c r="D18695" s="115"/>
      <c r="E18695" s="115"/>
      <c r="F18695" s="116"/>
      <c r="G18695" s="116"/>
      <c r="H18695" s="116"/>
      <c r="I18695" s="116"/>
      <c r="J18695" s="117"/>
      <c r="K18695" s="117"/>
      <c r="L18695" s="114"/>
      <c r="M18695" s="114"/>
      <c r="N18695" s="114"/>
      <c r="O18695" s="114"/>
      <c r="P18695" s="118"/>
      <c r="Q18695" s="118"/>
      <c r="R18695" s="118"/>
      <c r="S18695" s="118"/>
      <c r="T18695" s="118"/>
      <c r="U18695" s="118"/>
      <c r="V18695" s="118"/>
      <c r="W18695" s="118"/>
      <c r="X18695" s="118"/>
      <c r="Y18695" s="118"/>
      <c r="Z18695" s="118"/>
      <c r="AA18695" s="118"/>
      <c r="AB18695" s="118"/>
    </row>
    <row r="18696" spans="1:28">
      <c r="A18696" s="113"/>
      <c r="B18696" s="113"/>
      <c r="C18696" s="114"/>
      <c r="D18696" s="115"/>
      <c r="E18696" s="115"/>
      <c r="F18696" s="116"/>
      <c r="G18696" s="116"/>
      <c r="H18696" s="116"/>
      <c r="I18696" s="116"/>
      <c r="J18696" s="117"/>
      <c r="K18696" s="117"/>
      <c r="L18696" s="114"/>
      <c r="M18696" s="114"/>
      <c r="N18696" s="114"/>
      <c r="O18696" s="114"/>
      <c r="P18696" s="118"/>
      <c r="Q18696" s="118"/>
      <c r="R18696" s="118"/>
      <c r="S18696" s="118"/>
      <c r="T18696" s="118"/>
      <c r="U18696" s="118"/>
      <c r="V18696" s="118"/>
      <c r="W18696" s="118"/>
      <c r="X18696" s="118"/>
      <c r="Y18696" s="118"/>
      <c r="Z18696" s="118"/>
      <c r="AA18696" s="118"/>
      <c r="AB18696" s="118"/>
    </row>
    <row r="18697" spans="1:28">
      <c r="A18697" s="113"/>
      <c r="B18697" s="113"/>
      <c r="C18697" s="114"/>
      <c r="D18697" s="115"/>
      <c r="E18697" s="115"/>
      <c r="F18697" s="116"/>
      <c r="G18697" s="116"/>
      <c r="H18697" s="116"/>
      <c r="I18697" s="116"/>
      <c r="J18697" s="117"/>
      <c r="K18697" s="117"/>
      <c r="L18697" s="114"/>
      <c r="M18697" s="114"/>
      <c r="N18697" s="114"/>
      <c r="O18697" s="114"/>
      <c r="P18697" s="118"/>
      <c r="Q18697" s="118"/>
      <c r="R18697" s="118"/>
      <c r="S18697" s="118"/>
      <c r="T18697" s="118"/>
      <c r="U18697" s="118"/>
      <c r="V18697" s="118"/>
      <c r="W18697" s="118"/>
      <c r="X18697" s="118"/>
      <c r="Y18697" s="118"/>
      <c r="Z18697" s="118"/>
      <c r="AA18697" s="118"/>
      <c r="AB18697" s="118"/>
    </row>
    <row r="18698" spans="1:28">
      <c r="A18698" s="113"/>
      <c r="B18698" s="113"/>
      <c r="C18698" s="114"/>
      <c r="D18698" s="115"/>
      <c r="E18698" s="115"/>
      <c r="F18698" s="116"/>
      <c r="G18698" s="116"/>
      <c r="H18698" s="116"/>
      <c r="I18698" s="116"/>
      <c r="J18698" s="117"/>
      <c r="K18698" s="117"/>
      <c r="L18698" s="114"/>
      <c r="M18698" s="114"/>
      <c r="N18698" s="114"/>
      <c r="O18698" s="114"/>
      <c r="P18698" s="118"/>
      <c r="Q18698" s="118"/>
      <c r="R18698" s="118"/>
      <c r="S18698" s="118"/>
      <c r="T18698" s="118"/>
      <c r="U18698" s="118"/>
      <c r="V18698" s="118"/>
      <c r="W18698" s="118"/>
      <c r="X18698" s="118"/>
      <c r="Y18698" s="118"/>
      <c r="Z18698" s="118"/>
      <c r="AA18698" s="118"/>
      <c r="AB18698" s="118"/>
    </row>
    <row r="18699" spans="1:28">
      <c r="A18699" s="113"/>
      <c r="B18699" s="113"/>
      <c r="C18699" s="114"/>
      <c r="D18699" s="115"/>
      <c r="E18699" s="115"/>
      <c r="F18699" s="116"/>
      <c r="G18699" s="116"/>
      <c r="H18699" s="116"/>
      <c r="I18699" s="116"/>
      <c r="J18699" s="117"/>
      <c r="K18699" s="117"/>
      <c r="L18699" s="114"/>
      <c r="M18699" s="114"/>
      <c r="N18699" s="114"/>
      <c r="O18699" s="114"/>
      <c r="P18699" s="118"/>
      <c r="Q18699" s="118"/>
      <c r="R18699" s="118"/>
      <c r="S18699" s="118"/>
      <c r="T18699" s="118"/>
      <c r="U18699" s="118"/>
      <c r="V18699" s="118"/>
      <c r="W18699" s="118"/>
      <c r="X18699" s="118"/>
      <c r="Y18699" s="118"/>
      <c r="Z18699" s="118"/>
      <c r="AA18699" s="118"/>
      <c r="AB18699" s="118"/>
    </row>
    <row r="18700" spans="1:28">
      <c r="A18700" s="113"/>
      <c r="B18700" s="113"/>
      <c r="C18700" s="114"/>
      <c r="D18700" s="115"/>
      <c r="E18700" s="115"/>
      <c r="F18700" s="116"/>
      <c r="G18700" s="116"/>
      <c r="H18700" s="116"/>
      <c r="I18700" s="116"/>
      <c r="J18700" s="117"/>
      <c r="K18700" s="117"/>
      <c r="L18700" s="114"/>
      <c r="M18700" s="114"/>
      <c r="N18700" s="114"/>
      <c r="O18700" s="114"/>
      <c r="P18700" s="118"/>
      <c r="Q18700" s="118"/>
      <c r="R18700" s="118"/>
      <c r="S18700" s="118"/>
      <c r="T18700" s="118"/>
      <c r="U18700" s="118"/>
      <c r="V18700" s="118"/>
      <c r="W18700" s="118"/>
      <c r="X18700" s="118"/>
      <c r="Y18700" s="118"/>
      <c r="Z18700" s="118"/>
      <c r="AA18700" s="118"/>
      <c r="AB18700" s="118"/>
    </row>
    <row r="18701" spans="1:28">
      <c r="A18701" s="113"/>
      <c r="B18701" s="113"/>
      <c r="C18701" s="114"/>
      <c r="D18701" s="115"/>
      <c r="E18701" s="115"/>
      <c r="F18701" s="116"/>
      <c r="G18701" s="116"/>
      <c r="H18701" s="116"/>
      <c r="I18701" s="116"/>
      <c r="J18701" s="117"/>
      <c r="K18701" s="117"/>
      <c r="L18701" s="114"/>
      <c r="M18701" s="114"/>
      <c r="N18701" s="114"/>
      <c r="O18701" s="114"/>
      <c r="P18701" s="118"/>
      <c r="Q18701" s="118"/>
      <c r="R18701" s="118"/>
      <c r="S18701" s="118"/>
      <c r="T18701" s="118"/>
      <c r="U18701" s="118"/>
      <c r="V18701" s="118"/>
      <c r="W18701" s="118"/>
      <c r="X18701" s="118"/>
      <c r="Y18701" s="118"/>
      <c r="Z18701" s="118"/>
      <c r="AA18701" s="118"/>
      <c r="AB18701" s="118"/>
    </row>
    <row r="18702" spans="1:28">
      <c r="A18702" s="113"/>
      <c r="B18702" s="113"/>
      <c r="C18702" s="114"/>
      <c r="D18702" s="115"/>
      <c r="E18702" s="115"/>
      <c r="F18702" s="116"/>
      <c r="G18702" s="116"/>
      <c r="H18702" s="116"/>
      <c r="I18702" s="116"/>
      <c r="J18702" s="117"/>
      <c r="K18702" s="117"/>
      <c r="L18702" s="114"/>
      <c r="M18702" s="114"/>
      <c r="N18702" s="114"/>
      <c r="O18702" s="114"/>
      <c r="P18702" s="118"/>
      <c r="Q18702" s="118"/>
      <c r="R18702" s="118"/>
      <c r="S18702" s="118"/>
      <c r="T18702" s="118"/>
      <c r="U18702" s="118"/>
      <c r="V18702" s="118"/>
      <c r="W18702" s="118"/>
      <c r="X18702" s="118"/>
      <c r="Y18702" s="118"/>
      <c r="Z18702" s="118"/>
      <c r="AA18702" s="118"/>
      <c r="AB18702" s="118"/>
    </row>
    <row r="18703" spans="1:28">
      <c r="A18703" s="113"/>
      <c r="B18703" s="113"/>
      <c r="C18703" s="114"/>
      <c r="D18703" s="115"/>
      <c r="E18703" s="115"/>
      <c r="F18703" s="116"/>
      <c r="G18703" s="116"/>
      <c r="H18703" s="116"/>
      <c r="I18703" s="116"/>
      <c r="J18703" s="117"/>
      <c r="K18703" s="117"/>
      <c r="L18703" s="114"/>
      <c r="M18703" s="114"/>
      <c r="N18703" s="114"/>
      <c r="O18703" s="114"/>
      <c r="P18703" s="118"/>
      <c r="Q18703" s="118"/>
      <c r="R18703" s="118"/>
      <c r="S18703" s="118"/>
      <c r="T18703" s="118"/>
      <c r="U18703" s="118"/>
      <c r="V18703" s="118"/>
      <c r="W18703" s="118"/>
      <c r="X18703" s="118"/>
      <c r="Y18703" s="118"/>
      <c r="Z18703" s="118"/>
      <c r="AA18703" s="118"/>
      <c r="AB18703" s="118"/>
    </row>
    <row r="18704" spans="1:28">
      <c r="A18704" s="113"/>
      <c r="B18704" s="113"/>
      <c r="C18704" s="114"/>
      <c r="D18704" s="115"/>
      <c r="E18704" s="115"/>
      <c r="F18704" s="116"/>
      <c r="G18704" s="116"/>
      <c r="H18704" s="116"/>
      <c r="I18704" s="116"/>
      <c r="J18704" s="117"/>
      <c r="K18704" s="117"/>
      <c r="L18704" s="114"/>
      <c r="M18704" s="114"/>
      <c r="N18704" s="114"/>
      <c r="O18704" s="114"/>
      <c r="P18704" s="118"/>
      <c r="Q18704" s="118"/>
      <c r="R18704" s="118"/>
      <c r="S18704" s="118"/>
      <c r="T18704" s="118"/>
      <c r="U18704" s="118"/>
      <c r="V18704" s="118"/>
      <c r="W18704" s="118"/>
      <c r="X18704" s="118"/>
      <c r="Y18704" s="118"/>
      <c r="Z18704" s="118"/>
      <c r="AA18704" s="118"/>
      <c r="AB18704" s="118"/>
    </row>
    <row r="18705" spans="1:28">
      <c r="A18705" s="113"/>
      <c r="B18705" s="113"/>
      <c r="C18705" s="114"/>
      <c r="D18705" s="115"/>
      <c r="E18705" s="115"/>
      <c r="F18705" s="116"/>
      <c r="G18705" s="116"/>
      <c r="H18705" s="116"/>
      <c r="I18705" s="116"/>
      <c r="J18705" s="117"/>
      <c r="K18705" s="117"/>
      <c r="L18705" s="114"/>
      <c r="M18705" s="114"/>
      <c r="N18705" s="114"/>
      <c r="O18705" s="114"/>
      <c r="P18705" s="118"/>
      <c r="Q18705" s="118"/>
      <c r="R18705" s="118"/>
      <c r="S18705" s="118"/>
      <c r="T18705" s="118"/>
      <c r="U18705" s="118"/>
      <c r="V18705" s="118"/>
      <c r="W18705" s="118"/>
      <c r="X18705" s="118"/>
      <c r="Y18705" s="118"/>
      <c r="Z18705" s="118"/>
      <c r="AA18705" s="118"/>
      <c r="AB18705" s="118"/>
    </row>
    <row r="18706" spans="1:28">
      <c r="A18706" s="113"/>
      <c r="B18706" s="113"/>
      <c r="C18706" s="114"/>
      <c r="D18706" s="115"/>
      <c r="E18706" s="115"/>
      <c r="F18706" s="116"/>
      <c r="G18706" s="116"/>
      <c r="H18706" s="116"/>
      <c r="I18706" s="116"/>
      <c r="J18706" s="117"/>
      <c r="K18706" s="117"/>
      <c r="L18706" s="114"/>
      <c r="M18706" s="114"/>
      <c r="N18706" s="114"/>
      <c r="O18706" s="114"/>
      <c r="P18706" s="118"/>
      <c r="Q18706" s="118"/>
      <c r="R18706" s="118"/>
      <c r="S18706" s="118"/>
      <c r="T18706" s="118"/>
      <c r="U18706" s="118"/>
      <c r="V18706" s="118"/>
      <c r="W18706" s="118"/>
      <c r="X18706" s="118"/>
      <c r="Y18706" s="118"/>
      <c r="Z18706" s="118"/>
      <c r="AA18706" s="118"/>
      <c r="AB18706" s="118"/>
    </row>
    <row r="18707" spans="1:28">
      <c r="A18707" s="113"/>
      <c r="B18707" s="113"/>
      <c r="C18707" s="114"/>
      <c r="D18707" s="115"/>
      <c r="E18707" s="115"/>
      <c r="F18707" s="116"/>
      <c r="G18707" s="116"/>
      <c r="H18707" s="116"/>
      <c r="I18707" s="116"/>
      <c r="J18707" s="117"/>
      <c r="K18707" s="117"/>
      <c r="L18707" s="114"/>
      <c r="M18707" s="114"/>
      <c r="N18707" s="114"/>
      <c r="O18707" s="114"/>
      <c r="P18707" s="118"/>
      <c r="Q18707" s="118"/>
      <c r="R18707" s="118"/>
      <c r="S18707" s="118"/>
      <c r="T18707" s="118"/>
      <c r="U18707" s="118"/>
      <c r="V18707" s="118"/>
      <c r="W18707" s="118"/>
      <c r="X18707" s="118"/>
      <c r="Y18707" s="118"/>
      <c r="Z18707" s="118"/>
      <c r="AA18707" s="118"/>
      <c r="AB18707" s="118"/>
    </row>
    <row r="18708" spans="1:28">
      <c r="A18708" s="113"/>
      <c r="B18708" s="113"/>
      <c r="C18708" s="114"/>
      <c r="D18708" s="115"/>
      <c r="E18708" s="115"/>
      <c r="F18708" s="116"/>
      <c r="G18708" s="116"/>
      <c r="H18708" s="116"/>
      <c r="I18708" s="116"/>
      <c r="J18708" s="117"/>
      <c r="K18708" s="117"/>
      <c r="L18708" s="114"/>
      <c r="M18708" s="114"/>
      <c r="N18708" s="114"/>
      <c r="O18708" s="114"/>
      <c r="P18708" s="118"/>
      <c r="Q18708" s="118"/>
      <c r="R18708" s="118"/>
      <c r="S18708" s="118"/>
      <c r="T18708" s="118"/>
      <c r="U18708" s="118"/>
      <c r="V18708" s="118"/>
      <c r="W18708" s="118"/>
      <c r="X18708" s="118"/>
      <c r="Y18708" s="118"/>
      <c r="Z18708" s="118"/>
      <c r="AA18708" s="118"/>
      <c r="AB18708" s="118"/>
    </row>
    <row r="18709" spans="1:28">
      <c r="A18709" s="113"/>
      <c r="B18709" s="113"/>
      <c r="C18709" s="114"/>
      <c r="D18709" s="115"/>
      <c r="E18709" s="115"/>
      <c r="F18709" s="116"/>
      <c r="G18709" s="116"/>
      <c r="H18709" s="116"/>
      <c r="I18709" s="116"/>
      <c r="J18709" s="117"/>
      <c r="K18709" s="117"/>
      <c r="L18709" s="114"/>
      <c r="M18709" s="114"/>
      <c r="N18709" s="114"/>
      <c r="O18709" s="114"/>
      <c r="P18709" s="118"/>
      <c r="Q18709" s="118"/>
      <c r="R18709" s="118"/>
      <c r="S18709" s="118"/>
      <c r="T18709" s="118"/>
      <c r="U18709" s="118"/>
      <c r="V18709" s="118"/>
      <c r="W18709" s="118"/>
      <c r="X18709" s="118"/>
      <c r="Y18709" s="118"/>
      <c r="Z18709" s="118"/>
      <c r="AA18709" s="118"/>
      <c r="AB18709" s="118"/>
    </row>
    <row r="18710" spans="1:28">
      <c r="A18710" s="113"/>
      <c r="B18710" s="113"/>
      <c r="C18710" s="114"/>
      <c r="D18710" s="115"/>
      <c r="E18710" s="115"/>
      <c r="F18710" s="116"/>
      <c r="G18710" s="116"/>
      <c r="H18710" s="116"/>
      <c r="I18710" s="116"/>
      <c r="J18710" s="117"/>
      <c r="K18710" s="117"/>
      <c r="L18710" s="114"/>
      <c r="M18710" s="114"/>
      <c r="N18710" s="114"/>
      <c r="O18710" s="114"/>
      <c r="P18710" s="118"/>
      <c r="Q18710" s="118"/>
      <c r="R18710" s="118"/>
      <c r="S18710" s="118"/>
      <c r="T18710" s="118"/>
      <c r="U18710" s="118"/>
      <c r="V18710" s="118"/>
      <c r="W18710" s="118"/>
      <c r="X18710" s="118"/>
      <c r="Y18710" s="118"/>
      <c r="Z18710" s="118"/>
      <c r="AA18710" s="118"/>
      <c r="AB18710" s="118"/>
    </row>
    <row r="18711" spans="1:28">
      <c r="A18711" s="113"/>
      <c r="B18711" s="113"/>
      <c r="C18711" s="114"/>
      <c r="D18711" s="115"/>
      <c r="E18711" s="115"/>
      <c r="F18711" s="116"/>
      <c r="G18711" s="116"/>
      <c r="H18711" s="116"/>
      <c r="I18711" s="116"/>
      <c r="J18711" s="117"/>
      <c r="K18711" s="117"/>
      <c r="L18711" s="114"/>
      <c r="M18711" s="114"/>
      <c r="N18711" s="114"/>
      <c r="O18711" s="114"/>
      <c r="P18711" s="118"/>
      <c r="Q18711" s="118"/>
      <c r="R18711" s="118"/>
      <c r="S18711" s="118"/>
      <c r="T18711" s="118"/>
      <c r="U18711" s="118"/>
      <c r="V18711" s="118"/>
      <c r="W18711" s="118"/>
      <c r="X18711" s="118"/>
      <c r="Y18711" s="118"/>
      <c r="Z18711" s="118"/>
      <c r="AA18711" s="118"/>
      <c r="AB18711" s="118"/>
    </row>
    <row r="18712" spans="1:28">
      <c r="A18712" s="113"/>
      <c r="B18712" s="113"/>
      <c r="C18712" s="114"/>
      <c r="D18712" s="115"/>
      <c r="E18712" s="115"/>
      <c r="F18712" s="116"/>
      <c r="G18712" s="116"/>
      <c r="H18712" s="116"/>
      <c r="I18712" s="116"/>
      <c r="J18712" s="117"/>
      <c r="K18712" s="117"/>
      <c r="L18712" s="114"/>
      <c r="M18712" s="114"/>
      <c r="N18712" s="114"/>
      <c r="O18712" s="114"/>
      <c r="P18712" s="118"/>
      <c r="Q18712" s="118"/>
      <c r="R18712" s="118"/>
      <c r="S18712" s="118"/>
      <c r="T18712" s="118"/>
      <c r="U18712" s="118"/>
      <c r="V18712" s="118"/>
      <c r="W18712" s="118"/>
      <c r="X18712" s="118"/>
      <c r="Y18712" s="118"/>
      <c r="Z18712" s="118"/>
      <c r="AA18712" s="118"/>
      <c r="AB18712" s="118"/>
    </row>
    <row r="18713" spans="1:28">
      <c r="A18713" s="113"/>
      <c r="B18713" s="113"/>
      <c r="C18713" s="114"/>
      <c r="D18713" s="115"/>
      <c r="E18713" s="115"/>
      <c r="F18713" s="116"/>
      <c r="G18713" s="116"/>
      <c r="H18713" s="116"/>
      <c r="I18713" s="116"/>
      <c r="J18713" s="117"/>
      <c r="K18713" s="117"/>
      <c r="L18713" s="114"/>
      <c r="M18713" s="114"/>
      <c r="N18713" s="114"/>
      <c r="O18713" s="114"/>
      <c r="P18713" s="118"/>
      <c r="Q18713" s="118"/>
      <c r="R18713" s="118"/>
      <c r="S18713" s="118"/>
      <c r="T18713" s="118"/>
      <c r="U18713" s="118"/>
      <c r="V18713" s="118"/>
      <c r="W18713" s="118"/>
      <c r="X18713" s="118"/>
      <c r="Y18713" s="118"/>
      <c r="Z18713" s="118"/>
      <c r="AA18713" s="118"/>
      <c r="AB18713" s="118"/>
    </row>
    <row r="18714" spans="1:28">
      <c r="A18714" s="113"/>
      <c r="B18714" s="113"/>
      <c r="C18714" s="114"/>
      <c r="D18714" s="115"/>
      <c r="E18714" s="115"/>
      <c r="F18714" s="116"/>
      <c r="G18714" s="116"/>
      <c r="H18714" s="116"/>
      <c r="I18714" s="116"/>
      <c r="J18714" s="117"/>
      <c r="K18714" s="117"/>
      <c r="L18714" s="114"/>
      <c r="M18714" s="114"/>
      <c r="N18714" s="114"/>
      <c r="O18714" s="114"/>
      <c r="P18714" s="118"/>
      <c r="Q18714" s="118"/>
      <c r="R18714" s="118"/>
      <c r="S18714" s="118"/>
      <c r="T18714" s="118"/>
      <c r="U18714" s="118"/>
      <c r="V18714" s="118"/>
      <c r="W18714" s="118"/>
      <c r="X18714" s="118"/>
      <c r="Y18714" s="118"/>
      <c r="Z18714" s="118"/>
      <c r="AA18714" s="118"/>
      <c r="AB18714" s="118"/>
    </row>
    <row r="18715" spans="1:28">
      <c r="A18715" s="113"/>
      <c r="B18715" s="113"/>
      <c r="C18715" s="114"/>
      <c r="D18715" s="115"/>
      <c r="E18715" s="115"/>
      <c r="F18715" s="116"/>
      <c r="G18715" s="116"/>
      <c r="H18715" s="116"/>
      <c r="I18715" s="116"/>
      <c r="J18715" s="117"/>
      <c r="K18715" s="117"/>
      <c r="L18715" s="114"/>
      <c r="M18715" s="114"/>
      <c r="N18715" s="114"/>
      <c r="O18715" s="114"/>
      <c r="P18715" s="118"/>
      <c r="Q18715" s="118"/>
      <c r="R18715" s="118"/>
      <c r="S18715" s="118"/>
      <c r="T18715" s="118"/>
      <c r="U18715" s="118"/>
      <c r="V18715" s="118"/>
      <c r="W18715" s="118"/>
      <c r="X18715" s="118"/>
      <c r="Y18715" s="118"/>
      <c r="Z18715" s="118"/>
      <c r="AA18715" s="118"/>
      <c r="AB18715" s="118"/>
    </row>
    <row r="18716" spans="1:28">
      <c r="A18716" s="113"/>
      <c r="B18716" s="113"/>
      <c r="C18716" s="114"/>
      <c r="D18716" s="115"/>
      <c r="E18716" s="115"/>
      <c r="F18716" s="116"/>
      <c r="G18716" s="116"/>
      <c r="H18716" s="116"/>
      <c r="I18716" s="116"/>
      <c r="J18716" s="117"/>
      <c r="K18716" s="117"/>
      <c r="L18716" s="114"/>
      <c r="M18716" s="114"/>
      <c r="N18716" s="114"/>
      <c r="O18716" s="114"/>
      <c r="P18716" s="118"/>
      <c r="Q18716" s="118"/>
      <c r="R18716" s="118"/>
      <c r="S18716" s="118"/>
      <c r="T18716" s="118"/>
      <c r="U18716" s="118"/>
      <c r="V18716" s="118"/>
      <c r="W18716" s="118"/>
      <c r="X18716" s="118"/>
      <c r="Y18716" s="118"/>
      <c r="Z18716" s="118"/>
      <c r="AA18716" s="118"/>
      <c r="AB18716" s="118"/>
    </row>
    <row r="18717" spans="1:28">
      <c r="A18717" s="113"/>
      <c r="B18717" s="113"/>
      <c r="C18717" s="114"/>
      <c r="D18717" s="115"/>
      <c r="E18717" s="115"/>
      <c r="F18717" s="116"/>
      <c r="G18717" s="116"/>
      <c r="H18717" s="116"/>
      <c r="I18717" s="116"/>
      <c r="J18717" s="117"/>
      <c r="K18717" s="117"/>
      <c r="L18717" s="114"/>
      <c r="M18717" s="114"/>
      <c r="N18717" s="114"/>
      <c r="O18717" s="114"/>
      <c r="P18717" s="118"/>
      <c r="Q18717" s="118"/>
      <c r="R18717" s="118"/>
      <c r="S18717" s="118"/>
      <c r="T18717" s="118"/>
      <c r="U18717" s="118"/>
      <c r="V18717" s="118"/>
      <c r="W18717" s="118"/>
      <c r="X18717" s="118"/>
      <c r="Y18717" s="118"/>
      <c r="Z18717" s="118"/>
      <c r="AA18717" s="118"/>
      <c r="AB18717" s="118"/>
    </row>
    <row r="18718" spans="1:28">
      <c r="A18718" s="113"/>
      <c r="B18718" s="113"/>
      <c r="C18718" s="114"/>
      <c r="D18718" s="115"/>
      <c r="E18718" s="115"/>
      <c r="F18718" s="116"/>
      <c r="G18718" s="116"/>
      <c r="H18718" s="116"/>
      <c r="I18718" s="116"/>
      <c r="J18718" s="117"/>
      <c r="K18718" s="117"/>
      <c r="L18718" s="114"/>
      <c r="M18718" s="114"/>
      <c r="N18718" s="114"/>
      <c r="O18718" s="114"/>
      <c r="P18718" s="118"/>
      <c r="Q18718" s="118"/>
      <c r="R18718" s="118"/>
      <c r="S18718" s="118"/>
      <c r="T18718" s="118"/>
      <c r="U18718" s="118"/>
      <c r="V18718" s="118"/>
      <c r="W18718" s="118"/>
      <c r="X18718" s="118"/>
      <c r="Y18718" s="118"/>
      <c r="Z18718" s="118"/>
      <c r="AA18718" s="118"/>
      <c r="AB18718" s="118"/>
    </row>
    <row r="18719" spans="1:28">
      <c r="A18719" s="113"/>
      <c r="B18719" s="113"/>
      <c r="C18719" s="114"/>
      <c r="D18719" s="115"/>
      <c r="E18719" s="115"/>
      <c r="F18719" s="116"/>
      <c r="G18719" s="116"/>
      <c r="H18719" s="116"/>
      <c r="I18719" s="116"/>
      <c r="J18719" s="117"/>
      <c r="K18719" s="117"/>
      <c r="L18719" s="114"/>
      <c r="M18719" s="114"/>
      <c r="N18719" s="114"/>
      <c r="O18719" s="114"/>
      <c r="P18719" s="118"/>
      <c r="Q18719" s="118"/>
      <c r="R18719" s="118"/>
      <c r="S18719" s="118"/>
      <c r="T18719" s="118"/>
      <c r="U18719" s="118"/>
      <c r="V18719" s="118"/>
      <c r="W18719" s="118"/>
      <c r="X18719" s="118"/>
      <c r="Y18719" s="118"/>
      <c r="Z18719" s="118"/>
      <c r="AA18719" s="118"/>
      <c r="AB18719" s="118"/>
    </row>
    <row r="18720" spans="1:28">
      <c r="A18720" s="113"/>
      <c r="B18720" s="113"/>
      <c r="C18720" s="114"/>
      <c r="D18720" s="115"/>
      <c r="E18720" s="115"/>
      <c r="F18720" s="116"/>
      <c r="G18720" s="116"/>
      <c r="H18720" s="116"/>
      <c r="I18720" s="116"/>
      <c r="J18720" s="117"/>
      <c r="K18720" s="117"/>
      <c r="L18720" s="114"/>
      <c r="M18720" s="114"/>
      <c r="N18720" s="114"/>
      <c r="O18720" s="114"/>
      <c r="P18720" s="118"/>
      <c r="Q18720" s="118"/>
      <c r="R18720" s="118"/>
      <c r="S18720" s="118"/>
      <c r="T18720" s="118"/>
      <c r="U18720" s="118"/>
      <c r="V18720" s="118"/>
      <c r="W18720" s="118"/>
      <c r="X18720" s="118"/>
      <c r="Y18720" s="118"/>
      <c r="Z18720" s="118"/>
      <c r="AA18720" s="118"/>
      <c r="AB18720" s="118"/>
    </row>
    <row r="18721" spans="1:28">
      <c r="A18721" s="113"/>
      <c r="B18721" s="113"/>
      <c r="C18721" s="114"/>
      <c r="D18721" s="115"/>
      <c r="E18721" s="115"/>
      <c r="F18721" s="116"/>
      <c r="G18721" s="116"/>
      <c r="H18721" s="116"/>
      <c r="I18721" s="116"/>
      <c r="J18721" s="117"/>
      <c r="K18721" s="117"/>
      <c r="L18721" s="114"/>
      <c r="M18721" s="114"/>
      <c r="N18721" s="114"/>
      <c r="O18721" s="114"/>
      <c r="P18721" s="118"/>
      <c r="Q18721" s="118"/>
      <c r="R18721" s="118"/>
      <c r="S18721" s="118"/>
      <c r="T18721" s="118"/>
      <c r="U18721" s="118"/>
      <c r="V18721" s="118"/>
      <c r="W18721" s="118"/>
      <c r="X18721" s="118"/>
      <c r="Y18721" s="118"/>
      <c r="Z18721" s="118"/>
      <c r="AA18721" s="118"/>
      <c r="AB18721" s="118"/>
    </row>
    <row r="18722" spans="1:28">
      <c r="A18722" s="113"/>
      <c r="B18722" s="113"/>
      <c r="C18722" s="114"/>
      <c r="D18722" s="115"/>
      <c r="E18722" s="115"/>
      <c r="F18722" s="116"/>
      <c r="G18722" s="116"/>
      <c r="H18722" s="116"/>
      <c r="I18722" s="116"/>
      <c r="J18722" s="117"/>
      <c r="K18722" s="117"/>
      <c r="L18722" s="114"/>
      <c r="M18722" s="114"/>
      <c r="N18722" s="114"/>
      <c r="O18722" s="114"/>
      <c r="P18722" s="118"/>
      <c r="Q18722" s="118"/>
      <c r="R18722" s="118"/>
      <c r="S18722" s="118"/>
      <c r="T18722" s="118"/>
      <c r="U18722" s="118"/>
      <c r="V18722" s="118"/>
      <c r="W18722" s="118"/>
      <c r="X18722" s="118"/>
      <c r="Y18722" s="118"/>
      <c r="Z18722" s="118"/>
      <c r="AA18722" s="118"/>
      <c r="AB18722" s="118"/>
    </row>
    <row r="18723" spans="1:28">
      <c r="A18723" s="113"/>
      <c r="B18723" s="113"/>
      <c r="C18723" s="114"/>
      <c r="D18723" s="115"/>
      <c r="E18723" s="115"/>
      <c r="F18723" s="116"/>
      <c r="G18723" s="116"/>
      <c r="H18723" s="116"/>
      <c r="I18723" s="116"/>
      <c r="J18723" s="117"/>
      <c r="K18723" s="117"/>
      <c r="L18723" s="114"/>
      <c r="M18723" s="114"/>
      <c r="N18723" s="114"/>
      <c r="O18723" s="114"/>
      <c r="P18723" s="118"/>
      <c r="Q18723" s="118"/>
      <c r="R18723" s="118"/>
      <c r="S18723" s="118"/>
      <c r="T18723" s="118"/>
      <c r="U18723" s="118"/>
      <c r="V18723" s="118"/>
      <c r="W18723" s="118"/>
      <c r="X18723" s="118"/>
      <c r="Y18723" s="118"/>
      <c r="Z18723" s="118"/>
      <c r="AA18723" s="118"/>
      <c r="AB18723" s="118"/>
    </row>
    <row r="18724" spans="1:28">
      <c r="A18724" s="113"/>
      <c r="B18724" s="113"/>
      <c r="C18724" s="114"/>
      <c r="D18724" s="115"/>
      <c r="E18724" s="115"/>
      <c r="F18724" s="116"/>
      <c r="G18724" s="116"/>
      <c r="H18724" s="116"/>
      <c r="I18724" s="116"/>
      <c r="J18724" s="117"/>
      <c r="K18724" s="117"/>
      <c r="L18724" s="114"/>
      <c r="M18724" s="114"/>
      <c r="N18724" s="114"/>
      <c r="O18724" s="114"/>
      <c r="P18724" s="118"/>
      <c r="Q18724" s="118"/>
      <c r="R18724" s="118"/>
      <c r="S18724" s="118"/>
      <c r="T18724" s="118"/>
      <c r="U18724" s="118"/>
      <c r="V18724" s="118"/>
      <c r="W18724" s="118"/>
      <c r="X18724" s="118"/>
      <c r="Y18724" s="118"/>
      <c r="Z18724" s="118"/>
      <c r="AA18724" s="118"/>
      <c r="AB18724" s="118"/>
    </row>
    <row r="18725" spans="1:28">
      <c r="A18725" s="113"/>
      <c r="B18725" s="113"/>
      <c r="C18725" s="114"/>
      <c r="D18725" s="115"/>
      <c r="E18725" s="115"/>
      <c r="F18725" s="116"/>
      <c r="G18725" s="116"/>
      <c r="H18725" s="116"/>
      <c r="I18725" s="116"/>
      <c r="J18725" s="117"/>
      <c r="K18725" s="117"/>
      <c r="L18725" s="114"/>
      <c r="M18725" s="114"/>
      <c r="N18725" s="114"/>
      <c r="O18725" s="114"/>
      <c r="P18725" s="118"/>
      <c r="Q18725" s="118"/>
      <c r="R18725" s="118"/>
      <c r="S18725" s="118"/>
      <c r="T18725" s="118"/>
      <c r="U18725" s="118"/>
      <c r="V18725" s="118"/>
      <c r="W18725" s="118"/>
      <c r="X18725" s="118"/>
      <c r="Y18725" s="118"/>
      <c r="Z18725" s="118"/>
      <c r="AA18725" s="118"/>
      <c r="AB18725" s="118"/>
    </row>
    <row r="18726" spans="1:28">
      <c r="A18726" s="113"/>
      <c r="B18726" s="113"/>
      <c r="C18726" s="114"/>
      <c r="D18726" s="115"/>
      <c r="E18726" s="115"/>
      <c r="F18726" s="116"/>
      <c r="G18726" s="116"/>
      <c r="H18726" s="116"/>
      <c r="I18726" s="116"/>
      <c r="J18726" s="117"/>
      <c r="K18726" s="117"/>
      <c r="L18726" s="114"/>
      <c r="M18726" s="114"/>
      <c r="N18726" s="114"/>
      <c r="O18726" s="114"/>
      <c r="P18726" s="118"/>
      <c r="Q18726" s="118"/>
      <c r="R18726" s="118"/>
      <c r="S18726" s="118"/>
      <c r="T18726" s="118"/>
      <c r="U18726" s="118"/>
      <c r="V18726" s="118"/>
      <c r="W18726" s="118"/>
      <c r="X18726" s="118"/>
      <c r="Y18726" s="118"/>
      <c r="Z18726" s="118"/>
      <c r="AA18726" s="118"/>
      <c r="AB18726" s="118"/>
    </row>
    <row r="18727" spans="1:28">
      <c r="A18727" s="113"/>
      <c r="B18727" s="113"/>
      <c r="C18727" s="114"/>
      <c r="D18727" s="115"/>
      <c r="E18727" s="115"/>
      <c r="F18727" s="116"/>
      <c r="G18727" s="116"/>
      <c r="H18727" s="116"/>
      <c r="I18727" s="116"/>
      <c r="J18727" s="117"/>
      <c r="K18727" s="117"/>
      <c r="L18727" s="114"/>
      <c r="M18727" s="114"/>
      <c r="N18727" s="114"/>
      <c r="O18727" s="114"/>
      <c r="P18727" s="118"/>
      <c r="Q18727" s="118"/>
      <c r="R18727" s="118"/>
      <c r="S18727" s="118"/>
      <c r="T18727" s="118"/>
      <c r="U18727" s="118"/>
      <c r="V18727" s="118"/>
      <c r="W18727" s="118"/>
      <c r="X18727" s="118"/>
      <c r="Y18727" s="118"/>
      <c r="Z18727" s="118"/>
      <c r="AA18727" s="118"/>
      <c r="AB18727" s="118"/>
    </row>
    <row r="18728" spans="1:28">
      <c r="A18728" s="113"/>
      <c r="B18728" s="113"/>
      <c r="C18728" s="114"/>
      <c r="D18728" s="115"/>
      <c r="E18728" s="115"/>
      <c r="F18728" s="116"/>
      <c r="G18728" s="116"/>
      <c r="H18728" s="116"/>
      <c r="I18728" s="116"/>
      <c r="J18728" s="117"/>
      <c r="K18728" s="117"/>
      <c r="L18728" s="114"/>
      <c r="M18728" s="114"/>
      <c r="N18728" s="114"/>
      <c r="O18728" s="114"/>
      <c r="P18728" s="118"/>
      <c r="Q18728" s="118"/>
      <c r="R18728" s="118"/>
      <c r="S18728" s="118"/>
      <c r="T18728" s="118"/>
      <c r="U18728" s="118"/>
      <c r="V18728" s="118"/>
      <c r="W18728" s="118"/>
      <c r="X18728" s="118"/>
      <c r="Y18728" s="118"/>
      <c r="Z18728" s="118"/>
      <c r="AA18728" s="118"/>
      <c r="AB18728" s="118"/>
    </row>
    <row r="18729" spans="1:28">
      <c r="A18729" s="113"/>
      <c r="B18729" s="113"/>
      <c r="C18729" s="114"/>
      <c r="D18729" s="115"/>
      <c r="E18729" s="115"/>
      <c r="F18729" s="116"/>
      <c r="G18729" s="116"/>
      <c r="H18729" s="116"/>
      <c r="I18729" s="116"/>
      <c r="J18729" s="117"/>
      <c r="K18729" s="117"/>
      <c r="L18729" s="114"/>
      <c r="M18729" s="114"/>
      <c r="N18729" s="114"/>
      <c r="O18729" s="114"/>
      <c r="P18729" s="118"/>
      <c r="Q18729" s="118"/>
      <c r="R18729" s="118"/>
      <c r="S18729" s="118"/>
      <c r="T18729" s="118"/>
      <c r="U18729" s="118"/>
      <c r="V18729" s="118"/>
      <c r="W18729" s="118"/>
      <c r="X18729" s="118"/>
      <c r="Y18729" s="118"/>
      <c r="Z18729" s="118"/>
      <c r="AA18729" s="118"/>
      <c r="AB18729" s="118"/>
    </row>
    <row r="18730" spans="1:28">
      <c r="A18730" s="113"/>
      <c r="B18730" s="113"/>
      <c r="C18730" s="114"/>
      <c r="D18730" s="115"/>
      <c r="E18730" s="115"/>
      <c r="F18730" s="116"/>
      <c r="G18730" s="116"/>
      <c r="H18730" s="116"/>
      <c r="I18730" s="116"/>
      <c r="J18730" s="117"/>
      <c r="K18730" s="117"/>
      <c r="L18730" s="114"/>
      <c r="M18730" s="114"/>
      <c r="N18730" s="114"/>
      <c r="O18730" s="114"/>
      <c r="P18730" s="118"/>
      <c r="Q18730" s="118"/>
      <c r="R18730" s="118"/>
      <c r="S18730" s="118"/>
      <c r="T18730" s="118"/>
      <c r="U18730" s="118"/>
      <c r="V18730" s="118"/>
      <c r="W18730" s="118"/>
      <c r="X18730" s="118"/>
      <c r="Y18730" s="118"/>
      <c r="Z18730" s="118"/>
      <c r="AA18730" s="118"/>
      <c r="AB18730" s="118"/>
    </row>
    <row r="18731" spans="1:28">
      <c r="A18731" s="113"/>
      <c r="B18731" s="113"/>
      <c r="C18731" s="114"/>
      <c r="D18731" s="115"/>
      <c r="E18731" s="115"/>
      <c r="F18731" s="116"/>
      <c r="G18731" s="116"/>
      <c r="H18731" s="116"/>
      <c r="I18731" s="116"/>
      <c r="J18731" s="117"/>
      <c r="K18731" s="117"/>
      <c r="L18731" s="114"/>
      <c r="M18731" s="114"/>
      <c r="N18731" s="114"/>
      <c r="O18731" s="114"/>
      <c r="P18731" s="118"/>
      <c r="Q18731" s="118"/>
      <c r="R18731" s="118"/>
      <c r="S18731" s="118"/>
      <c r="T18731" s="118"/>
      <c r="U18731" s="118"/>
      <c r="V18731" s="118"/>
      <c r="W18731" s="118"/>
      <c r="X18731" s="118"/>
      <c r="Y18731" s="118"/>
      <c r="Z18731" s="118"/>
      <c r="AA18731" s="118"/>
      <c r="AB18731" s="118"/>
    </row>
    <row r="18732" spans="1:28">
      <c r="A18732" s="113"/>
      <c r="B18732" s="113"/>
      <c r="C18732" s="114"/>
      <c r="D18732" s="115"/>
      <c r="E18732" s="115"/>
      <c r="F18732" s="116"/>
      <c r="G18732" s="116"/>
      <c r="H18732" s="116"/>
      <c r="I18732" s="116"/>
      <c r="J18732" s="117"/>
      <c r="K18732" s="117"/>
      <c r="L18732" s="114"/>
      <c r="M18732" s="114"/>
      <c r="N18732" s="114"/>
      <c r="O18732" s="114"/>
      <c r="P18732" s="118"/>
      <c r="Q18732" s="118"/>
      <c r="R18732" s="118"/>
      <c r="S18732" s="118"/>
      <c r="T18732" s="118"/>
      <c r="U18732" s="118"/>
      <c r="V18732" s="118"/>
      <c r="W18732" s="118"/>
      <c r="X18732" s="118"/>
      <c r="Y18732" s="118"/>
      <c r="Z18732" s="118"/>
      <c r="AA18732" s="118"/>
      <c r="AB18732" s="118"/>
    </row>
    <row r="18733" spans="1:28">
      <c r="A18733" s="113"/>
      <c r="B18733" s="113"/>
      <c r="C18733" s="114"/>
      <c r="D18733" s="115"/>
      <c r="E18733" s="115"/>
      <c r="F18733" s="116"/>
      <c r="G18733" s="116"/>
      <c r="H18733" s="116"/>
      <c r="I18733" s="116"/>
      <c r="J18733" s="117"/>
      <c r="K18733" s="117"/>
      <c r="L18733" s="114"/>
      <c r="M18733" s="114"/>
      <c r="N18733" s="114"/>
      <c r="O18733" s="114"/>
      <c r="P18733" s="118"/>
      <c r="Q18733" s="118"/>
      <c r="R18733" s="118"/>
      <c r="S18733" s="118"/>
      <c r="T18733" s="118"/>
      <c r="U18733" s="118"/>
      <c r="V18733" s="118"/>
      <c r="W18733" s="118"/>
      <c r="X18733" s="118"/>
      <c r="Y18733" s="118"/>
      <c r="Z18733" s="118"/>
      <c r="AA18733" s="118"/>
      <c r="AB18733" s="118"/>
    </row>
    <row r="18734" spans="1:28">
      <c r="A18734" s="113"/>
      <c r="B18734" s="113"/>
      <c r="C18734" s="114"/>
      <c r="D18734" s="115"/>
      <c r="E18734" s="115"/>
      <c r="F18734" s="116"/>
      <c r="G18734" s="116"/>
      <c r="H18734" s="116"/>
      <c r="I18734" s="116"/>
      <c r="J18734" s="117"/>
      <c r="K18734" s="117"/>
      <c r="L18734" s="114"/>
      <c r="M18734" s="114"/>
      <c r="N18734" s="114"/>
      <c r="O18734" s="114"/>
      <c r="P18734" s="118"/>
      <c r="Q18734" s="118"/>
      <c r="R18734" s="118"/>
      <c r="S18734" s="118"/>
      <c r="T18734" s="118"/>
      <c r="U18734" s="118"/>
      <c r="V18734" s="118"/>
      <c r="W18734" s="118"/>
      <c r="X18734" s="118"/>
      <c r="Y18734" s="118"/>
      <c r="Z18734" s="118"/>
      <c r="AA18734" s="118"/>
      <c r="AB18734" s="118"/>
    </row>
    <row r="18735" spans="1:28">
      <c r="A18735" s="113"/>
      <c r="B18735" s="113"/>
      <c r="C18735" s="114"/>
      <c r="D18735" s="115"/>
      <c r="E18735" s="115"/>
      <c r="F18735" s="116"/>
      <c r="G18735" s="116"/>
      <c r="H18735" s="116"/>
      <c r="I18735" s="116"/>
      <c r="J18735" s="117"/>
      <c r="K18735" s="117"/>
      <c r="L18735" s="114"/>
      <c r="M18735" s="114"/>
      <c r="N18735" s="114"/>
      <c r="O18735" s="114"/>
      <c r="P18735" s="118"/>
      <c r="Q18735" s="118"/>
      <c r="R18735" s="118"/>
      <c r="S18735" s="118"/>
      <c r="T18735" s="118"/>
      <c r="U18735" s="118"/>
      <c r="V18735" s="118"/>
      <c r="W18735" s="118"/>
      <c r="X18735" s="118"/>
      <c r="Y18735" s="118"/>
      <c r="Z18735" s="118"/>
      <c r="AA18735" s="118"/>
      <c r="AB18735" s="118"/>
    </row>
    <row r="18736" spans="1:28">
      <c r="A18736" s="113"/>
      <c r="B18736" s="113"/>
      <c r="C18736" s="114"/>
      <c r="D18736" s="115"/>
      <c r="E18736" s="115"/>
      <c r="F18736" s="116"/>
      <c r="G18736" s="116"/>
      <c r="H18736" s="116"/>
      <c r="I18736" s="116"/>
      <c r="J18736" s="117"/>
      <c r="K18736" s="117"/>
      <c r="L18736" s="114"/>
      <c r="M18736" s="114"/>
      <c r="N18736" s="114"/>
      <c r="O18736" s="114"/>
      <c r="P18736" s="118"/>
      <c r="Q18736" s="118"/>
      <c r="R18736" s="118"/>
      <c r="S18736" s="118"/>
      <c r="T18736" s="118"/>
      <c r="U18736" s="118"/>
      <c r="V18736" s="118"/>
      <c r="W18736" s="118"/>
      <c r="X18736" s="118"/>
      <c r="Y18736" s="118"/>
      <c r="Z18736" s="118"/>
      <c r="AA18736" s="118"/>
      <c r="AB18736" s="118"/>
    </row>
    <row r="18737" spans="1:28">
      <c r="A18737" s="113"/>
      <c r="B18737" s="113"/>
      <c r="C18737" s="114"/>
      <c r="D18737" s="115"/>
      <c r="E18737" s="115"/>
      <c r="F18737" s="116"/>
      <c r="G18737" s="116"/>
      <c r="H18737" s="116"/>
      <c r="I18737" s="116"/>
      <c r="J18737" s="117"/>
      <c r="K18737" s="117"/>
      <c r="L18737" s="114"/>
      <c r="M18737" s="114"/>
      <c r="N18737" s="114"/>
      <c r="O18737" s="114"/>
      <c r="P18737" s="118"/>
      <c r="Q18737" s="118"/>
      <c r="R18737" s="118"/>
      <c r="S18737" s="118"/>
      <c r="T18737" s="118"/>
      <c r="U18737" s="118"/>
      <c r="V18737" s="118"/>
      <c r="W18737" s="118"/>
      <c r="X18737" s="118"/>
      <c r="Y18737" s="118"/>
      <c r="Z18737" s="118"/>
      <c r="AA18737" s="118"/>
      <c r="AB18737" s="118"/>
    </row>
    <row r="18738" spans="1:28">
      <c r="A18738" s="113"/>
      <c r="B18738" s="113"/>
      <c r="C18738" s="114"/>
      <c r="D18738" s="115"/>
      <c r="E18738" s="115"/>
      <c r="F18738" s="116"/>
      <c r="G18738" s="116"/>
      <c r="H18738" s="116"/>
      <c r="I18738" s="116"/>
      <c r="J18738" s="117"/>
      <c r="K18738" s="117"/>
      <c r="L18738" s="114"/>
      <c r="M18738" s="114"/>
      <c r="N18738" s="114"/>
      <c r="O18738" s="114"/>
      <c r="P18738" s="118"/>
      <c r="Q18738" s="118"/>
      <c r="R18738" s="118"/>
      <c r="S18738" s="118"/>
      <c r="T18738" s="118"/>
      <c r="U18738" s="118"/>
      <c r="V18738" s="118"/>
      <c r="W18738" s="118"/>
      <c r="X18738" s="118"/>
      <c r="Y18738" s="118"/>
      <c r="Z18738" s="118"/>
      <c r="AA18738" s="118"/>
      <c r="AB18738" s="118"/>
    </row>
    <row r="18739" spans="1:28">
      <c r="A18739" s="113"/>
      <c r="B18739" s="113"/>
      <c r="C18739" s="114"/>
      <c r="D18739" s="115"/>
      <c r="E18739" s="115"/>
      <c r="F18739" s="116"/>
      <c r="G18739" s="116"/>
      <c r="H18739" s="116"/>
      <c r="I18739" s="116"/>
      <c r="J18739" s="117"/>
      <c r="K18739" s="117"/>
      <c r="L18739" s="114"/>
      <c r="M18739" s="114"/>
      <c r="N18739" s="114"/>
      <c r="O18739" s="114"/>
      <c r="P18739" s="118"/>
      <c r="Q18739" s="118"/>
      <c r="R18739" s="118"/>
      <c r="S18739" s="118"/>
      <c r="T18739" s="118"/>
      <c r="U18739" s="118"/>
      <c r="V18739" s="118"/>
      <c r="W18739" s="118"/>
      <c r="X18739" s="118"/>
      <c r="Y18739" s="118"/>
      <c r="Z18739" s="118"/>
      <c r="AA18739" s="118"/>
      <c r="AB18739" s="118"/>
    </row>
    <row r="18740" spans="1:28">
      <c r="A18740" s="113"/>
      <c r="B18740" s="113"/>
      <c r="C18740" s="114"/>
      <c r="D18740" s="115"/>
      <c r="E18740" s="115"/>
      <c r="F18740" s="116"/>
      <c r="G18740" s="116"/>
      <c r="H18740" s="116"/>
      <c r="I18740" s="116"/>
      <c r="J18740" s="117"/>
      <c r="K18740" s="117"/>
      <c r="L18740" s="114"/>
      <c r="M18740" s="114"/>
      <c r="N18740" s="114"/>
      <c r="O18740" s="114"/>
      <c r="P18740" s="118"/>
      <c r="Q18740" s="118"/>
      <c r="R18740" s="118"/>
      <c r="S18740" s="118"/>
      <c r="T18740" s="118"/>
      <c r="U18740" s="118"/>
      <c r="V18740" s="118"/>
      <c r="W18740" s="118"/>
      <c r="X18740" s="118"/>
      <c r="Y18740" s="118"/>
      <c r="Z18740" s="118"/>
      <c r="AA18740" s="118"/>
      <c r="AB18740" s="118"/>
    </row>
    <row r="18741" spans="1:28">
      <c r="A18741" s="113"/>
      <c r="B18741" s="113"/>
      <c r="C18741" s="114"/>
      <c r="D18741" s="115"/>
      <c r="E18741" s="115"/>
      <c r="F18741" s="116"/>
      <c r="G18741" s="116"/>
      <c r="H18741" s="116"/>
      <c r="I18741" s="116"/>
      <c r="J18741" s="117"/>
      <c r="K18741" s="117"/>
      <c r="L18741" s="114"/>
      <c r="M18741" s="114"/>
      <c r="N18741" s="114"/>
      <c r="O18741" s="114"/>
      <c r="P18741" s="118"/>
      <c r="Q18741" s="118"/>
      <c r="R18741" s="118"/>
      <c r="S18741" s="118"/>
      <c r="T18741" s="118"/>
      <c r="U18741" s="118"/>
      <c r="V18741" s="118"/>
      <c r="W18741" s="118"/>
      <c r="X18741" s="118"/>
      <c r="Y18741" s="118"/>
      <c r="Z18741" s="118"/>
      <c r="AA18741" s="118"/>
      <c r="AB18741" s="118"/>
    </row>
    <row r="18742" spans="1:28">
      <c r="A18742" s="113"/>
      <c r="B18742" s="113"/>
      <c r="C18742" s="114"/>
      <c r="D18742" s="115"/>
      <c r="E18742" s="115"/>
      <c r="F18742" s="116"/>
      <c r="G18742" s="116"/>
      <c r="H18742" s="116"/>
      <c r="I18742" s="116"/>
      <c r="J18742" s="117"/>
      <c r="K18742" s="117"/>
      <c r="L18742" s="114"/>
      <c r="M18742" s="114"/>
      <c r="N18742" s="114"/>
      <c r="O18742" s="114"/>
      <c r="P18742" s="118"/>
      <c r="Q18742" s="118"/>
      <c r="R18742" s="118"/>
      <c r="S18742" s="118"/>
      <c r="T18742" s="118"/>
      <c r="U18742" s="118"/>
      <c r="V18742" s="118"/>
      <c r="W18742" s="118"/>
      <c r="X18742" s="118"/>
      <c r="Y18742" s="118"/>
      <c r="Z18742" s="118"/>
      <c r="AA18742" s="118"/>
      <c r="AB18742" s="118"/>
    </row>
    <row r="18743" spans="1:28">
      <c r="A18743" s="113"/>
      <c r="B18743" s="113"/>
      <c r="C18743" s="114"/>
      <c r="D18743" s="115"/>
      <c r="E18743" s="115"/>
      <c r="F18743" s="116"/>
      <c r="G18743" s="116"/>
      <c r="H18743" s="116"/>
      <c r="I18743" s="116"/>
      <c r="J18743" s="117"/>
      <c r="K18743" s="117"/>
      <c r="L18743" s="114"/>
      <c r="M18743" s="114"/>
      <c r="N18743" s="114"/>
      <c r="O18743" s="114"/>
      <c r="P18743" s="118"/>
      <c r="Q18743" s="118"/>
      <c r="R18743" s="118"/>
      <c r="S18743" s="118"/>
      <c r="T18743" s="118"/>
      <c r="U18743" s="118"/>
      <c r="V18743" s="118"/>
      <c r="W18743" s="118"/>
      <c r="X18743" s="118"/>
      <c r="Y18743" s="118"/>
      <c r="Z18743" s="118"/>
      <c r="AA18743" s="118"/>
      <c r="AB18743" s="118"/>
    </row>
    <row r="18744" spans="1:28">
      <c r="A18744" s="113"/>
      <c r="B18744" s="113"/>
      <c r="C18744" s="114"/>
      <c r="D18744" s="115"/>
      <c r="E18744" s="115"/>
      <c r="F18744" s="116"/>
      <c r="G18744" s="116"/>
      <c r="H18744" s="116"/>
      <c r="I18744" s="116"/>
      <c r="J18744" s="117"/>
      <c r="K18744" s="117"/>
      <c r="L18744" s="114"/>
      <c r="M18744" s="114"/>
      <c r="N18744" s="114"/>
      <c r="O18744" s="114"/>
      <c r="P18744" s="118"/>
      <c r="Q18744" s="118"/>
      <c r="R18744" s="118"/>
      <c r="S18744" s="118"/>
      <c r="T18744" s="118"/>
      <c r="U18744" s="118"/>
      <c r="V18744" s="118"/>
      <c r="W18744" s="118"/>
      <c r="X18744" s="118"/>
      <c r="Y18744" s="118"/>
      <c r="Z18744" s="118"/>
      <c r="AA18744" s="118"/>
      <c r="AB18744" s="118"/>
    </row>
    <row r="18745" spans="1:28">
      <c r="A18745" s="113"/>
      <c r="B18745" s="113"/>
      <c r="C18745" s="114"/>
      <c r="D18745" s="115"/>
      <c r="E18745" s="115"/>
      <c r="F18745" s="116"/>
      <c r="G18745" s="116"/>
      <c r="H18745" s="116"/>
      <c r="I18745" s="116"/>
      <c r="J18745" s="117"/>
      <c r="K18745" s="117"/>
      <c r="L18745" s="114"/>
      <c r="M18745" s="114"/>
      <c r="N18745" s="114"/>
      <c r="O18745" s="114"/>
      <c r="P18745" s="118"/>
      <c r="Q18745" s="118"/>
      <c r="R18745" s="118"/>
      <c r="S18745" s="118"/>
      <c r="T18745" s="118"/>
      <c r="U18745" s="118"/>
      <c r="V18745" s="118"/>
      <c r="W18745" s="118"/>
      <c r="X18745" s="118"/>
      <c r="Y18745" s="118"/>
      <c r="Z18745" s="118"/>
      <c r="AA18745" s="118"/>
      <c r="AB18745" s="118"/>
    </row>
    <row r="18746" spans="1:28">
      <c r="A18746" s="113"/>
      <c r="B18746" s="113"/>
      <c r="C18746" s="114"/>
      <c r="D18746" s="115"/>
      <c r="E18746" s="115"/>
      <c r="F18746" s="116"/>
      <c r="G18746" s="116"/>
      <c r="H18746" s="116"/>
      <c r="I18746" s="116"/>
      <c r="J18746" s="117"/>
      <c r="K18746" s="117"/>
      <c r="L18746" s="114"/>
      <c r="M18746" s="114"/>
      <c r="N18746" s="114"/>
      <c r="O18746" s="114"/>
      <c r="P18746" s="118"/>
      <c r="Q18746" s="118"/>
      <c r="R18746" s="118"/>
      <c r="S18746" s="118"/>
      <c r="T18746" s="118"/>
      <c r="U18746" s="118"/>
      <c r="V18746" s="118"/>
      <c r="W18746" s="118"/>
      <c r="X18746" s="118"/>
      <c r="Y18746" s="118"/>
      <c r="Z18746" s="118"/>
      <c r="AA18746" s="118"/>
      <c r="AB18746" s="118"/>
    </row>
    <row r="18747" spans="1:28">
      <c r="A18747" s="113"/>
      <c r="B18747" s="113"/>
      <c r="C18747" s="114"/>
      <c r="D18747" s="115"/>
      <c r="E18747" s="115"/>
      <c r="F18747" s="116"/>
      <c r="G18747" s="116"/>
      <c r="H18747" s="116"/>
      <c r="I18747" s="116"/>
      <c r="J18747" s="117"/>
      <c r="K18747" s="117"/>
      <c r="L18747" s="114"/>
      <c r="M18747" s="114"/>
      <c r="N18747" s="114"/>
      <c r="O18747" s="114"/>
      <c r="P18747" s="118"/>
      <c r="Q18747" s="118"/>
      <c r="R18747" s="118"/>
      <c r="S18747" s="118"/>
      <c r="T18747" s="118"/>
      <c r="U18747" s="118"/>
      <c r="V18747" s="118"/>
      <c r="W18747" s="118"/>
      <c r="X18747" s="118"/>
      <c r="Y18747" s="118"/>
      <c r="Z18747" s="118"/>
      <c r="AA18747" s="118"/>
      <c r="AB18747" s="118"/>
    </row>
    <row r="18748" spans="1:28">
      <c r="A18748" s="113"/>
      <c r="B18748" s="113"/>
      <c r="C18748" s="114"/>
      <c r="D18748" s="115"/>
      <c r="E18748" s="115"/>
      <c r="F18748" s="116"/>
      <c r="G18748" s="116"/>
      <c r="H18748" s="116"/>
      <c r="I18748" s="116"/>
      <c r="J18748" s="117"/>
      <c r="K18748" s="117"/>
      <c r="L18748" s="114"/>
      <c r="M18748" s="114"/>
      <c r="N18748" s="114"/>
      <c r="O18748" s="114"/>
      <c r="P18748" s="118"/>
      <c r="Q18748" s="118"/>
      <c r="R18748" s="118"/>
      <c r="S18748" s="118"/>
      <c r="T18748" s="118"/>
      <c r="U18748" s="118"/>
      <c r="V18748" s="118"/>
      <c r="W18748" s="118"/>
      <c r="X18748" s="118"/>
      <c r="Y18748" s="118"/>
      <c r="Z18748" s="118"/>
      <c r="AA18748" s="118"/>
      <c r="AB18748" s="118"/>
    </row>
    <row r="18749" spans="1:28">
      <c r="A18749" s="113"/>
      <c r="B18749" s="113"/>
      <c r="C18749" s="114"/>
      <c r="D18749" s="115"/>
      <c r="E18749" s="115"/>
      <c r="F18749" s="116"/>
      <c r="G18749" s="116"/>
      <c r="H18749" s="116"/>
      <c r="I18749" s="116"/>
      <c r="J18749" s="117"/>
      <c r="K18749" s="117"/>
      <c r="L18749" s="114"/>
      <c r="M18749" s="114"/>
      <c r="N18749" s="114"/>
      <c r="O18749" s="114"/>
      <c r="P18749" s="118"/>
      <c r="Q18749" s="118"/>
      <c r="R18749" s="118"/>
      <c r="S18749" s="118"/>
      <c r="T18749" s="118"/>
      <c r="U18749" s="118"/>
      <c r="V18749" s="118"/>
      <c r="W18749" s="118"/>
      <c r="X18749" s="118"/>
      <c r="Y18749" s="118"/>
      <c r="Z18749" s="118"/>
      <c r="AA18749" s="118"/>
      <c r="AB18749" s="118"/>
    </row>
    <row r="18750" spans="1:28">
      <c r="A18750" s="113"/>
      <c r="B18750" s="113"/>
      <c r="C18750" s="114"/>
      <c r="D18750" s="115"/>
      <c r="E18750" s="115"/>
      <c r="F18750" s="116"/>
      <c r="G18750" s="116"/>
      <c r="H18750" s="116"/>
      <c r="I18750" s="116"/>
      <c r="J18750" s="117"/>
      <c r="K18750" s="117"/>
      <c r="L18750" s="114"/>
      <c r="M18750" s="114"/>
      <c r="N18750" s="114"/>
      <c r="O18750" s="114"/>
      <c r="P18750" s="118"/>
      <c r="Q18750" s="118"/>
      <c r="R18750" s="118"/>
      <c r="S18750" s="118"/>
      <c r="T18750" s="118"/>
      <c r="U18750" s="118"/>
      <c r="V18750" s="118"/>
      <c r="W18750" s="118"/>
      <c r="X18750" s="118"/>
      <c r="Y18750" s="118"/>
      <c r="Z18750" s="118"/>
      <c r="AA18750" s="118"/>
      <c r="AB18750" s="118"/>
    </row>
    <row r="18751" spans="1:28">
      <c r="A18751" s="113"/>
      <c r="B18751" s="113"/>
      <c r="C18751" s="114"/>
      <c r="D18751" s="115"/>
      <c r="E18751" s="115"/>
      <c r="F18751" s="116"/>
      <c r="G18751" s="116"/>
      <c r="H18751" s="116"/>
      <c r="I18751" s="116"/>
      <c r="J18751" s="117"/>
      <c r="K18751" s="117"/>
      <c r="L18751" s="114"/>
      <c r="M18751" s="114"/>
      <c r="N18751" s="114"/>
      <c r="O18751" s="114"/>
      <c r="P18751" s="118"/>
      <c r="Q18751" s="118"/>
      <c r="R18751" s="118"/>
      <c r="S18751" s="118"/>
      <c r="T18751" s="118"/>
      <c r="U18751" s="118"/>
      <c r="V18751" s="118"/>
      <c r="W18751" s="118"/>
      <c r="X18751" s="118"/>
      <c r="Y18751" s="118"/>
      <c r="Z18751" s="118"/>
      <c r="AA18751" s="118"/>
      <c r="AB18751" s="118"/>
    </row>
    <row r="18752" spans="1:28">
      <c r="A18752" s="113"/>
      <c r="B18752" s="113"/>
      <c r="C18752" s="114"/>
      <c r="D18752" s="115"/>
      <c r="E18752" s="115"/>
      <c r="F18752" s="116"/>
      <c r="G18752" s="116"/>
      <c r="H18752" s="116"/>
      <c r="I18752" s="116"/>
      <c r="J18752" s="117"/>
      <c r="K18752" s="117"/>
      <c r="L18752" s="114"/>
      <c r="M18752" s="114"/>
      <c r="N18752" s="114"/>
      <c r="O18752" s="114"/>
      <c r="P18752" s="118"/>
      <c r="Q18752" s="118"/>
      <c r="R18752" s="118"/>
      <c r="S18752" s="118"/>
      <c r="T18752" s="118"/>
      <c r="U18752" s="118"/>
      <c r="V18752" s="118"/>
      <c r="W18752" s="118"/>
      <c r="X18752" s="118"/>
      <c r="Y18752" s="118"/>
      <c r="Z18752" s="118"/>
      <c r="AA18752" s="118"/>
      <c r="AB18752" s="118"/>
    </row>
    <row r="18753" spans="1:28">
      <c r="A18753" s="113"/>
      <c r="B18753" s="113"/>
      <c r="C18753" s="114"/>
      <c r="D18753" s="115"/>
      <c r="E18753" s="115"/>
      <c r="F18753" s="116"/>
      <c r="G18753" s="116"/>
      <c r="H18753" s="116"/>
      <c r="I18753" s="116"/>
      <c r="J18753" s="117"/>
      <c r="K18753" s="117"/>
      <c r="L18753" s="114"/>
      <c r="M18753" s="114"/>
      <c r="N18753" s="114"/>
      <c r="O18753" s="114"/>
      <c r="P18753" s="118"/>
      <c r="Q18753" s="118"/>
      <c r="R18753" s="118"/>
      <c r="S18753" s="118"/>
      <c r="T18753" s="118"/>
      <c r="U18753" s="118"/>
      <c r="V18753" s="118"/>
      <c r="W18753" s="118"/>
      <c r="X18753" s="118"/>
      <c r="Y18753" s="118"/>
      <c r="Z18753" s="118"/>
      <c r="AA18753" s="118"/>
      <c r="AB18753" s="118"/>
    </row>
    <row r="18754" spans="1:28">
      <c r="A18754" s="113"/>
      <c r="B18754" s="113"/>
      <c r="C18754" s="114"/>
      <c r="D18754" s="115"/>
      <c r="E18754" s="115"/>
      <c r="F18754" s="116"/>
      <c r="G18754" s="116"/>
      <c r="H18754" s="116"/>
      <c r="I18754" s="116"/>
      <c r="J18754" s="117"/>
      <c r="K18754" s="117"/>
      <c r="L18754" s="114"/>
      <c r="M18754" s="114"/>
      <c r="N18754" s="114"/>
      <c r="O18754" s="114"/>
      <c r="P18754" s="118"/>
      <c r="Q18754" s="118"/>
      <c r="R18754" s="118"/>
      <c r="S18754" s="118"/>
      <c r="T18754" s="118"/>
      <c r="U18754" s="118"/>
      <c r="V18754" s="118"/>
      <c r="W18754" s="118"/>
      <c r="X18754" s="118"/>
      <c r="Y18754" s="118"/>
      <c r="Z18754" s="118"/>
      <c r="AA18754" s="118"/>
      <c r="AB18754" s="118"/>
    </row>
    <row r="18755" spans="1:28">
      <c r="A18755" s="113"/>
      <c r="B18755" s="113"/>
      <c r="C18755" s="114"/>
      <c r="D18755" s="115"/>
      <c r="E18755" s="115"/>
      <c r="F18755" s="116"/>
      <c r="G18755" s="116"/>
      <c r="H18755" s="116"/>
      <c r="I18755" s="116"/>
      <c r="J18755" s="117"/>
      <c r="K18755" s="117"/>
      <c r="L18755" s="114"/>
      <c r="M18755" s="114"/>
      <c r="N18755" s="114"/>
      <c r="O18755" s="114"/>
      <c r="P18755" s="118"/>
      <c r="Q18755" s="118"/>
      <c r="R18755" s="118"/>
      <c r="S18755" s="118"/>
      <c r="T18755" s="118"/>
      <c r="U18755" s="118"/>
      <c r="V18755" s="118"/>
      <c r="W18755" s="118"/>
      <c r="X18755" s="118"/>
      <c r="Y18755" s="118"/>
      <c r="Z18755" s="118"/>
      <c r="AA18755" s="118"/>
      <c r="AB18755" s="118"/>
    </row>
    <row r="18756" spans="1:28">
      <c r="A18756" s="113"/>
      <c r="B18756" s="113"/>
      <c r="C18756" s="114"/>
      <c r="D18756" s="115"/>
      <c r="E18756" s="115"/>
      <c r="F18756" s="116"/>
      <c r="G18756" s="116"/>
      <c r="H18756" s="116"/>
      <c r="I18756" s="116"/>
      <c r="J18756" s="117"/>
      <c r="K18756" s="117"/>
      <c r="L18756" s="114"/>
      <c r="M18756" s="114"/>
      <c r="N18756" s="114"/>
      <c r="O18756" s="114"/>
      <c r="P18756" s="118"/>
      <c r="Q18756" s="118"/>
      <c r="R18756" s="118"/>
      <c r="S18756" s="118"/>
      <c r="T18756" s="118"/>
      <c r="U18756" s="118"/>
      <c r="V18756" s="118"/>
      <c r="W18756" s="118"/>
      <c r="X18756" s="118"/>
      <c r="Y18756" s="118"/>
      <c r="Z18756" s="118"/>
      <c r="AA18756" s="118"/>
      <c r="AB18756" s="118"/>
    </row>
    <row r="18757" spans="1:28">
      <c r="A18757" s="113"/>
      <c r="B18757" s="113"/>
      <c r="C18757" s="114"/>
      <c r="D18757" s="115"/>
      <c r="E18757" s="115"/>
      <c r="F18757" s="116"/>
      <c r="G18757" s="116"/>
      <c r="H18757" s="116"/>
      <c r="I18757" s="116"/>
      <c r="J18757" s="117"/>
      <c r="K18757" s="117"/>
      <c r="L18757" s="114"/>
      <c r="M18757" s="114"/>
      <c r="N18757" s="114"/>
      <c r="O18757" s="114"/>
      <c r="P18757" s="118"/>
      <c r="Q18757" s="118"/>
      <c r="R18757" s="118"/>
      <c r="S18757" s="118"/>
      <c r="T18757" s="118"/>
      <c r="U18757" s="118"/>
      <c r="V18757" s="118"/>
      <c r="W18757" s="118"/>
      <c r="X18757" s="118"/>
      <c r="Y18757" s="118"/>
      <c r="Z18757" s="118"/>
      <c r="AA18757" s="118"/>
      <c r="AB18757" s="118"/>
    </row>
    <row r="18758" spans="1:28">
      <c r="A18758" s="113"/>
      <c r="B18758" s="113"/>
      <c r="C18758" s="114"/>
      <c r="D18758" s="115"/>
      <c r="E18758" s="115"/>
      <c r="F18758" s="116"/>
      <c r="G18758" s="116"/>
      <c r="H18758" s="116"/>
      <c r="I18758" s="116"/>
      <c r="J18758" s="117"/>
      <c r="K18758" s="117"/>
      <c r="L18758" s="114"/>
      <c r="M18758" s="114"/>
      <c r="N18758" s="114"/>
      <c r="O18758" s="114"/>
      <c r="P18758" s="118"/>
      <c r="Q18758" s="118"/>
      <c r="R18758" s="118"/>
      <c r="S18758" s="118"/>
      <c r="T18758" s="118"/>
      <c r="U18758" s="118"/>
      <c r="V18758" s="118"/>
      <c r="W18758" s="118"/>
      <c r="X18758" s="118"/>
      <c r="Y18758" s="118"/>
      <c r="Z18758" s="118"/>
      <c r="AA18758" s="118"/>
      <c r="AB18758" s="118"/>
    </row>
    <row r="18759" spans="1:28">
      <c r="A18759" s="113"/>
      <c r="B18759" s="113"/>
      <c r="C18759" s="114"/>
      <c r="D18759" s="115"/>
      <c r="E18759" s="115"/>
      <c r="F18759" s="116"/>
      <c r="G18759" s="116"/>
      <c r="H18759" s="116"/>
      <c r="I18759" s="116"/>
      <c r="J18759" s="117"/>
      <c r="K18759" s="117"/>
      <c r="L18759" s="114"/>
      <c r="M18759" s="114"/>
      <c r="N18759" s="114"/>
      <c r="O18759" s="114"/>
      <c r="P18759" s="118"/>
      <c r="Q18759" s="118"/>
      <c r="R18759" s="118"/>
      <c r="S18759" s="118"/>
      <c r="T18759" s="118"/>
      <c r="U18759" s="118"/>
      <c r="V18759" s="118"/>
      <c r="W18759" s="118"/>
      <c r="X18759" s="118"/>
      <c r="Y18759" s="118"/>
      <c r="Z18759" s="118"/>
      <c r="AA18759" s="118"/>
      <c r="AB18759" s="118"/>
    </row>
    <row r="18760" spans="1:28">
      <c r="A18760" s="113"/>
      <c r="B18760" s="113"/>
      <c r="C18760" s="114"/>
      <c r="D18760" s="115"/>
      <c r="E18760" s="115"/>
      <c r="F18760" s="116"/>
      <c r="G18760" s="116"/>
      <c r="H18760" s="116"/>
      <c r="I18760" s="116"/>
      <c r="J18760" s="117"/>
      <c r="K18760" s="117"/>
      <c r="L18760" s="114"/>
      <c r="M18760" s="114"/>
      <c r="N18760" s="114"/>
      <c r="O18760" s="114"/>
      <c r="P18760" s="118"/>
      <c r="Q18760" s="118"/>
      <c r="R18760" s="118"/>
      <c r="S18760" s="118"/>
      <c r="T18760" s="118"/>
      <c r="U18760" s="118"/>
      <c r="V18760" s="118"/>
      <c r="W18760" s="118"/>
      <c r="X18760" s="118"/>
      <c r="Y18760" s="118"/>
      <c r="Z18760" s="118"/>
      <c r="AA18760" s="118"/>
      <c r="AB18760" s="118"/>
    </row>
    <row r="18761" spans="1:28">
      <c r="A18761" s="113"/>
      <c r="B18761" s="113"/>
      <c r="C18761" s="114"/>
      <c r="D18761" s="115"/>
      <c r="E18761" s="115"/>
      <c r="F18761" s="116"/>
      <c r="G18761" s="116"/>
      <c r="H18761" s="116"/>
      <c r="I18761" s="116"/>
      <c r="J18761" s="117"/>
      <c r="K18761" s="117"/>
      <c r="L18761" s="114"/>
      <c r="M18761" s="114"/>
      <c r="N18761" s="114"/>
      <c r="O18761" s="114"/>
      <c r="P18761" s="118"/>
      <c r="Q18761" s="118"/>
      <c r="R18761" s="118"/>
      <c r="S18761" s="118"/>
      <c r="T18761" s="118"/>
      <c r="U18761" s="118"/>
      <c r="V18761" s="118"/>
      <c r="W18761" s="118"/>
      <c r="X18761" s="118"/>
      <c r="Y18761" s="118"/>
      <c r="Z18761" s="118"/>
      <c r="AA18761" s="118"/>
      <c r="AB18761" s="118"/>
    </row>
    <row r="18762" spans="1:28">
      <c r="A18762" s="113"/>
      <c r="B18762" s="113"/>
      <c r="C18762" s="114"/>
      <c r="D18762" s="115"/>
      <c r="E18762" s="115"/>
      <c r="F18762" s="116"/>
      <c r="G18762" s="116"/>
      <c r="H18762" s="116"/>
      <c r="I18762" s="116"/>
      <c r="J18762" s="117"/>
      <c r="K18762" s="117"/>
      <c r="L18762" s="114"/>
      <c r="M18762" s="114"/>
      <c r="N18762" s="114"/>
      <c r="O18762" s="114"/>
      <c r="P18762" s="118"/>
      <c r="Q18762" s="118"/>
      <c r="R18762" s="118"/>
      <c r="S18762" s="118"/>
      <c r="T18762" s="118"/>
      <c r="U18762" s="118"/>
      <c r="V18762" s="118"/>
      <c r="W18762" s="118"/>
      <c r="X18762" s="118"/>
      <c r="Y18762" s="118"/>
      <c r="Z18762" s="118"/>
      <c r="AA18762" s="118"/>
      <c r="AB18762" s="118"/>
    </row>
    <row r="18763" spans="1:28">
      <c r="A18763" s="113"/>
      <c r="B18763" s="113"/>
      <c r="C18763" s="114"/>
      <c r="D18763" s="115"/>
      <c r="E18763" s="115"/>
      <c r="F18763" s="116"/>
      <c r="G18763" s="116"/>
      <c r="H18763" s="116"/>
      <c r="I18763" s="116"/>
      <c r="J18763" s="117"/>
      <c r="K18763" s="117"/>
      <c r="L18763" s="114"/>
      <c r="M18763" s="114"/>
      <c r="N18763" s="114"/>
      <c r="O18763" s="114"/>
      <c r="P18763" s="118"/>
      <c r="Q18763" s="118"/>
      <c r="R18763" s="118"/>
      <c r="S18763" s="118"/>
      <c r="T18763" s="118"/>
      <c r="U18763" s="118"/>
      <c r="V18763" s="118"/>
      <c r="W18763" s="118"/>
      <c r="X18763" s="118"/>
      <c r="Y18763" s="118"/>
      <c r="Z18763" s="118"/>
      <c r="AA18763" s="118"/>
      <c r="AB18763" s="118"/>
    </row>
    <row r="18764" spans="1:28">
      <c r="A18764" s="113"/>
      <c r="B18764" s="113"/>
      <c r="C18764" s="114"/>
      <c r="D18764" s="115"/>
      <c r="E18764" s="115"/>
      <c r="F18764" s="116"/>
      <c r="G18764" s="116"/>
      <c r="H18764" s="116"/>
      <c r="I18764" s="116"/>
      <c r="J18764" s="117"/>
      <c r="K18764" s="117"/>
      <c r="L18764" s="114"/>
      <c r="M18764" s="114"/>
      <c r="N18764" s="114"/>
      <c r="O18764" s="114"/>
      <c r="P18764" s="118"/>
      <c r="Q18764" s="118"/>
      <c r="R18764" s="118"/>
      <c r="S18764" s="118"/>
      <c r="T18764" s="118"/>
      <c r="U18764" s="118"/>
      <c r="V18764" s="118"/>
      <c r="W18764" s="118"/>
      <c r="X18764" s="118"/>
      <c r="Y18764" s="118"/>
      <c r="Z18764" s="118"/>
      <c r="AA18764" s="118"/>
      <c r="AB18764" s="118"/>
    </row>
    <row r="18765" spans="1:28">
      <c r="A18765" s="113"/>
      <c r="B18765" s="113"/>
      <c r="C18765" s="114"/>
      <c r="D18765" s="115"/>
      <c r="E18765" s="115"/>
      <c r="F18765" s="116"/>
      <c r="G18765" s="116"/>
      <c r="H18765" s="116"/>
      <c r="I18765" s="116"/>
      <c r="J18765" s="117"/>
      <c r="K18765" s="117"/>
      <c r="L18765" s="114"/>
      <c r="M18765" s="114"/>
      <c r="N18765" s="114"/>
      <c r="O18765" s="114"/>
      <c r="P18765" s="118"/>
      <c r="Q18765" s="118"/>
      <c r="R18765" s="118"/>
      <c r="S18765" s="118"/>
      <c r="T18765" s="118"/>
      <c r="U18765" s="118"/>
      <c r="V18765" s="118"/>
      <c r="W18765" s="118"/>
      <c r="X18765" s="118"/>
      <c r="Y18765" s="118"/>
      <c r="Z18765" s="118"/>
      <c r="AA18765" s="118"/>
      <c r="AB18765" s="118"/>
    </row>
    <row r="18766" spans="1:28">
      <c r="A18766" s="113"/>
      <c r="B18766" s="113"/>
      <c r="C18766" s="114"/>
      <c r="D18766" s="115"/>
      <c r="E18766" s="115"/>
      <c r="F18766" s="116"/>
      <c r="G18766" s="116"/>
      <c r="H18766" s="116"/>
      <c r="I18766" s="116"/>
      <c r="J18766" s="117"/>
      <c r="K18766" s="117"/>
      <c r="L18766" s="114"/>
      <c r="M18766" s="114"/>
      <c r="N18766" s="114"/>
      <c r="O18766" s="114"/>
      <c r="P18766" s="118"/>
      <c r="Q18766" s="118"/>
      <c r="R18766" s="118"/>
      <c r="S18766" s="118"/>
      <c r="T18766" s="118"/>
      <c r="U18766" s="118"/>
      <c r="V18766" s="118"/>
      <c r="W18766" s="118"/>
      <c r="X18766" s="118"/>
      <c r="Y18766" s="118"/>
      <c r="Z18766" s="118"/>
      <c r="AA18766" s="118"/>
      <c r="AB18766" s="118"/>
    </row>
    <row r="18767" spans="1:28">
      <c r="A18767" s="113"/>
      <c r="B18767" s="113"/>
      <c r="C18767" s="114"/>
      <c r="D18767" s="115"/>
      <c r="E18767" s="115"/>
      <c r="F18767" s="116"/>
      <c r="G18767" s="116"/>
      <c r="H18767" s="116"/>
      <c r="I18767" s="116"/>
      <c r="J18767" s="117"/>
      <c r="K18767" s="117"/>
      <c r="L18767" s="114"/>
      <c r="M18767" s="114"/>
      <c r="N18767" s="114"/>
      <c r="O18767" s="114"/>
      <c r="P18767" s="118"/>
      <c r="Q18767" s="118"/>
      <c r="R18767" s="118"/>
      <c r="S18767" s="118"/>
      <c r="T18767" s="118"/>
      <c r="U18767" s="118"/>
      <c r="V18767" s="118"/>
      <c r="W18767" s="118"/>
      <c r="X18767" s="118"/>
      <c r="Y18767" s="118"/>
      <c r="Z18767" s="118"/>
      <c r="AA18767" s="118"/>
      <c r="AB18767" s="118"/>
    </row>
    <row r="18768" spans="1:28">
      <c r="A18768" s="113"/>
      <c r="B18768" s="113"/>
      <c r="C18768" s="114"/>
      <c r="D18768" s="115"/>
      <c r="E18768" s="115"/>
      <c r="F18768" s="116"/>
      <c r="G18768" s="116"/>
      <c r="H18768" s="116"/>
      <c r="I18768" s="116"/>
      <c r="J18768" s="117"/>
      <c r="K18768" s="117"/>
      <c r="L18768" s="114"/>
      <c r="M18768" s="114"/>
      <c r="N18768" s="114"/>
      <c r="O18768" s="114"/>
      <c r="P18768" s="118"/>
      <c r="Q18768" s="118"/>
      <c r="R18768" s="118"/>
      <c r="S18768" s="118"/>
      <c r="T18768" s="118"/>
      <c r="U18768" s="118"/>
      <c r="V18768" s="118"/>
      <c r="W18768" s="118"/>
      <c r="X18768" s="118"/>
      <c r="Y18768" s="118"/>
      <c r="Z18768" s="118"/>
      <c r="AA18768" s="118"/>
      <c r="AB18768" s="118"/>
    </row>
    <row r="18769" spans="1:28">
      <c r="A18769" s="113"/>
      <c r="B18769" s="113"/>
      <c r="C18769" s="114"/>
      <c r="D18769" s="115"/>
      <c r="E18769" s="115"/>
      <c r="F18769" s="116"/>
      <c r="G18769" s="116"/>
      <c r="H18769" s="116"/>
      <c r="I18769" s="116"/>
      <c r="J18769" s="117"/>
      <c r="K18769" s="117"/>
      <c r="L18769" s="114"/>
      <c r="M18769" s="114"/>
      <c r="N18769" s="114"/>
      <c r="O18769" s="114"/>
      <c r="P18769" s="118"/>
      <c r="Q18769" s="118"/>
      <c r="R18769" s="118"/>
      <c r="S18769" s="118"/>
      <c r="T18769" s="118"/>
      <c r="U18769" s="118"/>
      <c r="V18769" s="118"/>
      <c r="W18769" s="118"/>
      <c r="X18769" s="118"/>
      <c r="Y18769" s="118"/>
      <c r="Z18769" s="118"/>
      <c r="AA18769" s="118"/>
      <c r="AB18769" s="118"/>
    </row>
    <row r="18770" spans="1:28">
      <c r="A18770" s="113"/>
      <c r="B18770" s="113"/>
      <c r="C18770" s="114"/>
      <c r="D18770" s="115"/>
      <c r="E18770" s="115"/>
      <c r="F18770" s="116"/>
      <c r="G18770" s="116"/>
      <c r="H18770" s="116"/>
      <c r="I18770" s="116"/>
      <c r="J18770" s="117"/>
      <c r="K18770" s="117"/>
      <c r="L18770" s="114"/>
      <c r="M18770" s="114"/>
      <c r="N18770" s="114"/>
      <c r="O18770" s="114"/>
      <c r="P18770" s="118"/>
      <c r="Q18770" s="118"/>
      <c r="R18770" s="118"/>
      <c r="S18770" s="118"/>
      <c r="T18770" s="118"/>
      <c r="U18770" s="118"/>
      <c r="V18770" s="118"/>
      <c r="W18770" s="118"/>
      <c r="X18770" s="118"/>
      <c r="Y18770" s="118"/>
      <c r="Z18770" s="118"/>
      <c r="AA18770" s="118"/>
      <c r="AB18770" s="118"/>
    </row>
    <row r="18771" spans="1:28">
      <c r="A18771" s="113"/>
      <c r="B18771" s="113"/>
      <c r="C18771" s="114"/>
      <c r="D18771" s="115"/>
      <c r="E18771" s="115"/>
      <c r="F18771" s="116"/>
      <c r="G18771" s="116"/>
      <c r="H18771" s="116"/>
      <c r="I18771" s="116"/>
      <c r="J18771" s="117"/>
      <c r="K18771" s="117"/>
      <c r="L18771" s="114"/>
      <c r="M18771" s="114"/>
      <c r="N18771" s="114"/>
      <c r="O18771" s="114"/>
      <c r="P18771" s="118"/>
      <c r="Q18771" s="118"/>
      <c r="R18771" s="118"/>
      <c r="S18771" s="118"/>
      <c r="T18771" s="118"/>
      <c r="U18771" s="118"/>
      <c r="V18771" s="118"/>
      <c r="W18771" s="118"/>
      <c r="X18771" s="118"/>
      <c r="Y18771" s="118"/>
      <c r="Z18771" s="118"/>
      <c r="AA18771" s="118"/>
      <c r="AB18771" s="118"/>
    </row>
    <row r="18772" spans="1:28">
      <c r="A18772" s="113"/>
      <c r="B18772" s="113"/>
      <c r="C18772" s="114"/>
      <c r="D18772" s="115"/>
      <c r="E18772" s="115"/>
      <c r="F18772" s="116"/>
      <c r="G18772" s="116"/>
      <c r="H18772" s="116"/>
      <c r="I18772" s="116"/>
      <c r="J18772" s="117"/>
      <c r="K18772" s="117"/>
      <c r="L18772" s="114"/>
      <c r="M18772" s="114"/>
      <c r="N18772" s="114"/>
      <c r="O18772" s="114"/>
      <c r="P18772" s="118"/>
      <c r="Q18772" s="118"/>
      <c r="R18772" s="118"/>
      <c r="S18772" s="118"/>
      <c r="T18772" s="118"/>
      <c r="U18772" s="118"/>
      <c r="V18772" s="118"/>
      <c r="W18772" s="118"/>
      <c r="X18772" s="118"/>
      <c r="Y18772" s="118"/>
      <c r="Z18772" s="118"/>
      <c r="AA18772" s="118"/>
      <c r="AB18772" s="118"/>
    </row>
    <row r="18773" spans="1:28">
      <c r="A18773" s="113"/>
      <c r="B18773" s="113"/>
      <c r="C18773" s="114"/>
      <c r="D18773" s="115"/>
      <c r="E18773" s="115"/>
      <c r="F18773" s="116"/>
      <c r="G18773" s="116"/>
      <c r="H18773" s="116"/>
      <c r="I18773" s="116"/>
      <c r="J18773" s="117"/>
      <c r="K18773" s="117"/>
      <c r="L18773" s="114"/>
      <c r="M18773" s="114"/>
      <c r="N18773" s="114"/>
      <c r="O18773" s="114"/>
      <c r="P18773" s="118"/>
      <c r="Q18773" s="118"/>
      <c r="R18773" s="118"/>
      <c r="S18773" s="118"/>
      <c r="T18773" s="118"/>
      <c r="U18773" s="118"/>
      <c r="V18773" s="118"/>
      <c r="W18773" s="118"/>
      <c r="X18773" s="118"/>
      <c r="Y18773" s="118"/>
      <c r="Z18773" s="118"/>
      <c r="AA18773" s="118"/>
      <c r="AB18773" s="118"/>
    </row>
    <row r="18774" spans="1:28">
      <c r="A18774" s="113"/>
      <c r="B18774" s="113"/>
      <c r="C18774" s="114"/>
      <c r="D18774" s="115"/>
      <c r="E18774" s="115"/>
      <c r="F18774" s="116"/>
      <c r="G18774" s="116"/>
      <c r="H18774" s="116"/>
      <c r="I18774" s="116"/>
      <c r="J18774" s="117"/>
      <c r="K18774" s="117"/>
      <c r="L18774" s="114"/>
      <c r="M18774" s="114"/>
      <c r="N18774" s="114"/>
      <c r="O18774" s="114"/>
      <c r="P18774" s="118"/>
      <c r="Q18774" s="118"/>
      <c r="R18774" s="118"/>
      <c r="S18774" s="118"/>
      <c r="T18774" s="118"/>
      <c r="U18774" s="118"/>
      <c r="V18774" s="118"/>
      <c r="W18774" s="118"/>
      <c r="X18774" s="118"/>
      <c r="Y18774" s="118"/>
      <c r="Z18774" s="118"/>
      <c r="AA18774" s="118"/>
      <c r="AB18774" s="118"/>
    </row>
    <row r="18775" spans="1:28">
      <c r="A18775" s="113"/>
      <c r="B18775" s="113"/>
      <c r="C18775" s="114"/>
      <c r="D18775" s="115"/>
      <c r="E18775" s="115"/>
      <c r="F18775" s="116"/>
      <c r="G18775" s="116"/>
      <c r="H18775" s="116"/>
      <c r="I18775" s="116"/>
      <c r="J18775" s="117"/>
      <c r="K18775" s="117"/>
      <c r="L18775" s="114"/>
      <c r="M18775" s="114"/>
      <c r="N18775" s="114"/>
      <c r="O18775" s="114"/>
      <c r="P18775" s="118"/>
      <c r="Q18775" s="118"/>
      <c r="R18775" s="118"/>
      <c r="S18775" s="118"/>
      <c r="T18775" s="118"/>
      <c r="U18775" s="118"/>
      <c r="V18775" s="118"/>
      <c r="W18775" s="118"/>
      <c r="X18775" s="118"/>
      <c r="Y18775" s="118"/>
      <c r="Z18775" s="118"/>
      <c r="AA18775" s="118"/>
      <c r="AB18775" s="118"/>
    </row>
    <row r="18776" spans="1:28">
      <c r="A18776" s="113"/>
      <c r="B18776" s="113"/>
      <c r="C18776" s="114"/>
      <c r="D18776" s="115"/>
      <c r="E18776" s="115"/>
      <c r="F18776" s="116"/>
      <c r="G18776" s="116"/>
      <c r="H18776" s="116"/>
      <c r="I18776" s="116"/>
      <c r="J18776" s="117"/>
      <c r="K18776" s="117"/>
      <c r="L18776" s="114"/>
      <c r="M18776" s="114"/>
      <c r="N18776" s="114"/>
      <c r="O18776" s="114"/>
      <c r="P18776" s="118"/>
      <c r="Q18776" s="118"/>
      <c r="R18776" s="118"/>
      <c r="S18776" s="118"/>
      <c r="T18776" s="118"/>
      <c r="U18776" s="118"/>
      <c r="V18776" s="118"/>
      <c r="W18776" s="118"/>
      <c r="X18776" s="118"/>
      <c r="Y18776" s="118"/>
      <c r="Z18776" s="118"/>
      <c r="AA18776" s="118"/>
      <c r="AB18776" s="118"/>
    </row>
    <row r="18777" spans="1:28">
      <c r="A18777" s="113"/>
      <c r="B18777" s="113"/>
      <c r="C18777" s="114"/>
      <c r="D18777" s="115"/>
      <c r="E18777" s="115"/>
      <c r="F18777" s="116"/>
      <c r="G18777" s="116"/>
      <c r="H18777" s="116"/>
      <c r="I18777" s="116"/>
      <c r="J18777" s="117"/>
      <c r="K18777" s="117"/>
      <c r="L18777" s="114"/>
      <c r="M18777" s="114"/>
      <c r="N18777" s="114"/>
      <c r="O18777" s="114"/>
      <c r="P18777" s="118"/>
      <c r="Q18777" s="118"/>
      <c r="R18777" s="118"/>
      <c r="S18777" s="118"/>
      <c r="T18777" s="118"/>
      <c r="U18777" s="118"/>
      <c r="V18777" s="118"/>
      <c r="W18777" s="118"/>
      <c r="X18777" s="118"/>
      <c r="Y18777" s="118"/>
      <c r="Z18777" s="118"/>
      <c r="AA18777" s="118"/>
      <c r="AB18777" s="118"/>
    </row>
    <row r="18778" spans="1:28">
      <c r="A18778" s="113"/>
      <c r="B18778" s="113"/>
      <c r="C18778" s="114"/>
      <c r="D18778" s="115"/>
      <c r="E18778" s="115"/>
      <c r="F18778" s="116"/>
      <c r="G18778" s="116"/>
      <c r="H18778" s="116"/>
      <c r="I18778" s="116"/>
      <c r="J18778" s="117"/>
      <c r="K18778" s="117"/>
      <c r="L18778" s="114"/>
      <c r="M18778" s="114"/>
      <c r="N18778" s="114"/>
      <c r="O18778" s="114"/>
      <c r="P18778" s="118"/>
      <c r="Q18778" s="118"/>
      <c r="R18778" s="118"/>
      <c r="S18778" s="118"/>
      <c r="T18778" s="118"/>
      <c r="U18778" s="118"/>
      <c r="V18778" s="118"/>
      <c r="W18778" s="118"/>
      <c r="X18778" s="118"/>
      <c r="Y18778" s="118"/>
      <c r="Z18778" s="118"/>
      <c r="AA18778" s="118"/>
      <c r="AB18778" s="118"/>
    </row>
    <row r="18779" spans="1:28">
      <c r="A18779" s="113"/>
      <c r="B18779" s="113"/>
      <c r="C18779" s="114"/>
      <c r="D18779" s="115"/>
      <c r="E18779" s="115"/>
      <c r="F18779" s="116"/>
      <c r="G18779" s="116"/>
      <c r="H18779" s="116"/>
      <c r="I18779" s="116"/>
      <c r="J18779" s="117"/>
      <c r="K18779" s="117"/>
      <c r="L18779" s="114"/>
      <c r="M18779" s="114"/>
      <c r="N18779" s="114"/>
      <c r="O18779" s="114"/>
      <c r="P18779" s="118"/>
      <c r="Q18779" s="118"/>
      <c r="R18779" s="118"/>
      <c r="S18779" s="118"/>
      <c r="T18779" s="118"/>
      <c r="U18779" s="118"/>
      <c r="V18779" s="118"/>
      <c r="W18779" s="118"/>
      <c r="X18779" s="118"/>
      <c r="Y18779" s="118"/>
      <c r="Z18779" s="118"/>
      <c r="AA18779" s="118"/>
      <c r="AB18779" s="118"/>
    </row>
    <row r="18780" spans="1:28">
      <c r="A18780" s="113"/>
      <c r="B18780" s="113"/>
      <c r="C18780" s="114"/>
      <c r="D18780" s="115"/>
      <c r="E18780" s="115"/>
      <c r="F18780" s="116"/>
      <c r="G18780" s="116"/>
      <c r="H18780" s="116"/>
      <c r="I18780" s="116"/>
      <c r="J18780" s="117"/>
      <c r="K18780" s="117"/>
      <c r="L18780" s="114"/>
      <c r="M18780" s="114"/>
      <c r="N18780" s="114"/>
      <c r="O18780" s="114"/>
      <c r="P18780" s="118"/>
      <c r="Q18780" s="118"/>
      <c r="R18780" s="118"/>
      <c r="S18780" s="118"/>
      <c r="T18780" s="118"/>
      <c r="U18780" s="118"/>
      <c r="V18780" s="118"/>
      <c r="W18780" s="118"/>
      <c r="X18780" s="118"/>
      <c r="Y18780" s="118"/>
      <c r="Z18780" s="118"/>
      <c r="AA18780" s="118"/>
      <c r="AB18780" s="118"/>
    </row>
    <row r="18781" spans="1:28">
      <c r="A18781" s="113"/>
      <c r="B18781" s="113"/>
      <c r="C18781" s="114"/>
      <c r="D18781" s="115"/>
      <c r="E18781" s="115"/>
      <c r="F18781" s="116"/>
      <c r="G18781" s="116"/>
      <c r="H18781" s="116"/>
      <c r="I18781" s="116"/>
      <c r="J18781" s="117"/>
      <c r="K18781" s="117"/>
      <c r="L18781" s="114"/>
      <c r="M18781" s="114"/>
      <c r="N18781" s="114"/>
      <c r="O18781" s="114"/>
      <c r="P18781" s="118"/>
      <c r="Q18781" s="118"/>
      <c r="R18781" s="118"/>
      <c r="S18781" s="118"/>
      <c r="T18781" s="118"/>
      <c r="U18781" s="118"/>
      <c r="V18781" s="118"/>
      <c r="W18781" s="118"/>
      <c r="X18781" s="118"/>
      <c r="Y18781" s="118"/>
      <c r="Z18781" s="118"/>
      <c r="AA18781" s="118"/>
      <c r="AB18781" s="118"/>
    </row>
    <row r="18782" spans="1:28">
      <c r="A18782" s="113"/>
      <c r="B18782" s="113"/>
      <c r="C18782" s="114"/>
      <c r="D18782" s="115"/>
      <c r="E18782" s="115"/>
      <c r="F18782" s="116"/>
      <c r="G18782" s="116"/>
      <c r="H18782" s="116"/>
      <c r="I18782" s="116"/>
      <c r="J18782" s="117"/>
      <c r="K18782" s="117"/>
      <c r="L18782" s="114"/>
      <c r="M18782" s="114"/>
      <c r="N18782" s="114"/>
      <c r="O18782" s="114"/>
      <c r="P18782" s="118"/>
      <c r="Q18782" s="118"/>
      <c r="R18782" s="118"/>
      <c r="S18782" s="118"/>
      <c r="T18782" s="118"/>
      <c r="U18782" s="118"/>
      <c r="V18782" s="118"/>
      <c r="W18782" s="118"/>
      <c r="X18782" s="118"/>
      <c r="Y18782" s="118"/>
      <c r="Z18782" s="118"/>
      <c r="AA18782" s="118"/>
      <c r="AB18782" s="118"/>
    </row>
    <row r="18783" spans="1:28">
      <c r="A18783" s="113"/>
      <c r="B18783" s="113"/>
      <c r="C18783" s="114"/>
      <c r="D18783" s="115"/>
      <c r="E18783" s="115"/>
      <c r="F18783" s="116"/>
      <c r="G18783" s="116"/>
      <c r="H18783" s="116"/>
      <c r="I18783" s="116"/>
      <c r="J18783" s="117"/>
      <c r="K18783" s="117"/>
      <c r="L18783" s="114"/>
      <c r="M18783" s="114"/>
      <c r="N18783" s="114"/>
      <c r="O18783" s="114"/>
      <c r="P18783" s="118"/>
      <c r="Q18783" s="118"/>
      <c r="R18783" s="118"/>
      <c r="S18783" s="118"/>
      <c r="T18783" s="118"/>
      <c r="U18783" s="118"/>
      <c r="V18783" s="118"/>
      <c r="W18783" s="118"/>
      <c r="X18783" s="118"/>
      <c r="Y18783" s="118"/>
      <c r="Z18783" s="118"/>
      <c r="AA18783" s="118"/>
      <c r="AB18783" s="118"/>
    </row>
    <row r="18784" spans="1:28">
      <c r="A18784" s="113"/>
      <c r="B18784" s="113"/>
      <c r="C18784" s="114"/>
      <c r="D18784" s="115"/>
      <c r="E18784" s="115"/>
      <c r="F18784" s="116"/>
      <c r="G18784" s="116"/>
      <c r="H18784" s="116"/>
      <c r="I18784" s="116"/>
      <c r="J18784" s="117"/>
      <c r="K18784" s="117"/>
      <c r="L18784" s="114"/>
      <c r="M18784" s="114"/>
      <c r="N18784" s="114"/>
      <c r="O18784" s="114"/>
      <c r="P18784" s="118"/>
      <c r="Q18784" s="118"/>
      <c r="R18784" s="118"/>
      <c r="S18784" s="118"/>
      <c r="T18784" s="118"/>
      <c r="U18784" s="118"/>
      <c r="V18784" s="118"/>
      <c r="W18784" s="118"/>
      <c r="X18784" s="118"/>
      <c r="Y18784" s="118"/>
      <c r="Z18784" s="118"/>
      <c r="AA18784" s="118"/>
      <c r="AB18784" s="118"/>
    </row>
    <row r="18785" spans="1:28">
      <c r="A18785" s="113"/>
      <c r="B18785" s="113"/>
      <c r="C18785" s="114"/>
      <c r="D18785" s="115"/>
      <c r="E18785" s="115"/>
      <c r="F18785" s="116"/>
      <c r="G18785" s="116"/>
      <c r="H18785" s="116"/>
      <c r="I18785" s="116"/>
      <c r="J18785" s="117"/>
      <c r="K18785" s="117"/>
      <c r="L18785" s="114"/>
      <c r="M18785" s="114"/>
      <c r="N18785" s="114"/>
      <c r="O18785" s="114"/>
      <c r="P18785" s="118"/>
      <c r="Q18785" s="118"/>
      <c r="R18785" s="118"/>
      <c r="S18785" s="118"/>
      <c r="T18785" s="118"/>
      <c r="U18785" s="118"/>
      <c r="V18785" s="118"/>
      <c r="W18785" s="118"/>
      <c r="X18785" s="118"/>
      <c r="Y18785" s="118"/>
      <c r="Z18785" s="118"/>
      <c r="AA18785" s="118"/>
      <c r="AB18785" s="118"/>
    </row>
    <row r="18786" spans="1:28">
      <c r="A18786" s="113"/>
      <c r="B18786" s="113"/>
      <c r="C18786" s="114"/>
      <c r="D18786" s="115"/>
      <c r="E18786" s="115"/>
      <c r="F18786" s="116"/>
      <c r="G18786" s="116"/>
      <c r="H18786" s="116"/>
      <c r="I18786" s="116"/>
      <c r="J18786" s="117"/>
      <c r="K18786" s="117"/>
      <c r="L18786" s="114"/>
      <c r="M18786" s="114"/>
      <c r="N18786" s="114"/>
      <c r="O18786" s="114"/>
      <c r="P18786" s="118"/>
      <c r="Q18786" s="118"/>
      <c r="R18786" s="118"/>
      <c r="S18786" s="118"/>
      <c r="T18786" s="118"/>
      <c r="U18786" s="118"/>
      <c r="V18786" s="118"/>
      <c r="W18786" s="118"/>
      <c r="X18786" s="118"/>
      <c r="Y18786" s="118"/>
      <c r="Z18786" s="118"/>
      <c r="AA18786" s="118"/>
      <c r="AB18786" s="118"/>
    </row>
    <row r="18787" spans="1:28">
      <c r="A18787" s="113"/>
      <c r="B18787" s="113"/>
      <c r="C18787" s="114"/>
      <c r="D18787" s="115"/>
      <c r="E18787" s="115"/>
      <c r="F18787" s="116"/>
      <c r="G18787" s="116"/>
      <c r="H18787" s="116"/>
      <c r="I18787" s="116"/>
      <c r="J18787" s="117"/>
      <c r="K18787" s="117"/>
      <c r="L18787" s="114"/>
      <c r="M18787" s="114"/>
      <c r="N18787" s="114"/>
      <c r="O18787" s="114"/>
      <c r="P18787" s="118"/>
      <c r="Q18787" s="118"/>
      <c r="R18787" s="118"/>
      <c r="S18787" s="118"/>
      <c r="T18787" s="118"/>
      <c r="U18787" s="118"/>
      <c r="V18787" s="118"/>
      <c r="W18787" s="118"/>
      <c r="X18787" s="118"/>
      <c r="Y18787" s="118"/>
      <c r="Z18787" s="118"/>
      <c r="AA18787" s="118"/>
      <c r="AB18787" s="118"/>
    </row>
    <row r="18788" spans="1:28">
      <c r="A18788" s="113"/>
      <c r="B18788" s="113"/>
      <c r="C18788" s="114"/>
      <c r="D18788" s="115"/>
      <c r="E18788" s="115"/>
      <c r="F18788" s="116"/>
      <c r="G18788" s="116"/>
      <c r="H18788" s="116"/>
      <c r="I18788" s="116"/>
      <c r="J18788" s="117"/>
      <c r="K18788" s="117"/>
      <c r="L18788" s="114"/>
      <c r="M18788" s="114"/>
      <c r="N18788" s="114"/>
      <c r="O18788" s="114"/>
      <c r="P18788" s="118"/>
      <c r="Q18788" s="118"/>
      <c r="R18788" s="118"/>
      <c r="S18788" s="118"/>
      <c r="T18788" s="118"/>
      <c r="U18788" s="118"/>
      <c r="V18788" s="118"/>
      <c r="W18788" s="118"/>
      <c r="X18788" s="118"/>
      <c r="Y18788" s="118"/>
      <c r="Z18788" s="118"/>
      <c r="AA18788" s="118"/>
      <c r="AB18788" s="118"/>
    </row>
    <row r="18789" spans="1:28">
      <c r="A18789" s="113"/>
      <c r="B18789" s="113"/>
      <c r="C18789" s="114"/>
      <c r="D18789" s="115"/>
      <c r="E18789" s="115"/>
      <c r="F18789" s="116"/>
      <c r="G18789" s="116"/>
      <c r="H18789" s="116"/>
      <c r="I18789" s="116"/>
      <c r="J18789" s="117"/>
      <c r="K18789" s="117"/>
      <c r="L18789" s="114"/>
      <c r="M18789" s="114"/>
      <c r="N18789" s="114"/>
      <c r="O18789" s="114"/>
      <c r="P18789" s="118"/>
      <c r="Q18789" s="118"/>
      <c r="R18789" s="118"/>
      <c r="S18789" s="118"/>
      <c r="T18789" s="118"/>
      <c r="U18789" s="118"/>
      <c r="V18789" s="118"/>
      <c r="W18789" s="118"/>
      <c r="X18789" s="118"/>
      <c r="Y18789" s="118"/>
      <c r="Z18789" s="118"/>
      <c r="AA18789" s="118"/>
      <c r="AB18789" s="118"/>
    </row>
    <row r="18790" spans="1:28">
      <c r="A18790" s="113"/>
      <c r="B18790" s="113"/>
      <c r="C18790" s="114"/>
      <c r="D18790" s="115"/>
      <c r="E18790" s="115"/>
      <c r="F18790" s="116"/>
      <c r="G18790" s="116"/>
      <c r="H18790" s="116"/>
      <c r="I18790" s="116"/>
      <c r="J18790" s="117"/>
      <c r="K18790" s="117"/>
      <c r="L18790" s="114"/>
      <c r="M18790" s="114"/>
      <c r="N18790" s="114"/>
      <c r="O18790" s="114"/>
      <c r="P18790" s="118"/>
      <c r="Q18790" s="118"/>
      <c r="R18790" s="118"/>
      <c r="S18790" s="118"/>
      <c r="T18790" s="118"/>
      <c r="U18790" s="118"/>
      <c r="V18790" s="118"/>
      <c r="W18790" s="118"/>
      <c r="X18790" s="118"/>
      <c r="Y18790" s="118"/>
      <c r="Z18790" s="118"/>
      <c r="AA18790" s="118"/>
      <c r="AB18790" s="118"/>
    </row>
    <row r="18791" spans="1:28">
      <c r="A18791" s="113"/>
      <c r="B18791" s="113"/>
      <c r="C18791" s="114"/>
      <c r="D18791" s="115"/>
      <c r="E18791" s="115"/>
      <c r="F18791" s="116"/>
      <c r="G18791" s="116"/>
      <c r="H18791" s="116"/>
      <c r="I18791" s="116"/>
      <c r="J18791" s="117"/>
      <c r="K18791" s="117"/>
      <c r="L18791" s="114"/>
      <c r="M18791" s="114"/>
      <c r="N18791" s="114"/>
      <c r="O18791" s="114"/>
      <c r="P18791" s="118"/>
      <c r="Q18791" s="118"/>
      <c r="R18791" s="118"/>
      <c r="S18791" s="118"/>
      <c r="T18791" s="118"/>
      <c r="U18791" s="118"/>
      <c r="V18791" s="118"/>
      <c r="W18791" s="118"/>
      <c r="X18791" s="118"/>
      <c r="Y18791" s="118"/>
      <c r="Z18791" s="118"/>
      <c r="AA18791" s="118"/>
      <c r="AB18791" s="118"/>
    </row>
    <row r="18792" spans="1:28">
      <c r="A18792" s="113"/>
      <c r="B18792" s="113"/>
      <c r="C18792" s="114"/>
      <c r="D18792" s="115"/>
      <c r="E18792" s="115"/>
      <c r="F18792" s="116"/>
      <c r="G18792" s="116"/>
      <c r="H18792" s="116"/>
      <c r="I18792" s="116"/>
      <c r="J18792" s="117"/>
      <c r="K18792" s="117"/>
      <c r="L18792" s="114"/>
      <c r="M18792" s="114"/>
      <c r="N18792" s="114"/>
      <c r="O18792" s="114"/>
      <c r="P18792" s="118"/>
      <c r="Q18792" s="118"/>
      <c r="R18792" s="118"/>
      <c r="S18792" s="118"/>
      <c r="T18792" s="118"/>
      <c r="U18792" s="118"/>
      <c r="V18792" s="118"/>
      <c r="W18792" s="118"/>
      <c r="X18792" s="118"/>
      <c r="Y18792" s="118"/>
      <c r="Z18792" s="118"/>
      <c r="AA18792" s="118"/>
      <c r="AB18792" s="118"/>
    </row>
    <row r="18793" spans="1:28">
      <c r="A18793" s="113"/>
      <c r="B18793" s="113"/>
      <c r="C18793" s="114"/>
      <c r="D18793" s="115"/>
      <c r="E18793" s="115"/>
      <c r="F18793" s="116"/>
      <c r="G18793" s="116"/>
      <c r="H18793" s="116"/>
      <c r="I18793" s="116"/>
      <c r="J18793" s="117"/>
      <c r="K18793" s="117"/>
      <c r="L18793" s="114"/>
      <c r="M18793" s="114"/>
      <c r="N18793" s="114"/>
      <c r="O18793" s="114"/>
      <c r="P18793" s="118"/>
      <c r="Q18793" s="118"/>
      <c r="R18793" s="118"/>
      <c r="S18793" s="118"/>
      <c r="T18793" s="118"/>
      <c r="U18793" s="118"/>
      <c r="V18793" s="118"/>
      <c r="W18793" s="118"/>
      <c r="X18793" s="118"/>
      <c r="Y18793" s="118"/>
      <c r="Z18793" s="118"/>
      <c r="AA18793" s="118"/>
      <c r="AB18793" s="118"/>
    </row>
    <row r="18794" spans="1:28">
      <c r="A18794" s="113"/>
      <c r="B18794" s="113"/>
      <c r="C18794" s="114"/>
      <c r="D18794" s="115"/>
      <c r="E18794" s="115"/>
      <c r="F18794" s="116"/>
      <c r="G18794" s="116"/>
      <c r="H18794" s="116"/>
      <c r="I18794" s="116"/>
      <c r="J18794" s="117"/>
      <c r="K18794" s="117"/>
      <c r="L18794" s="114"/>
      <c r="M18794" s="114"/>
      <c r="N18794" s="114"/>
      <c r="O18794" s="114"/>
      <c r="P18794" s="118"/>
      <c r="Q18794" s="118"/>
      <c r="R18794" s="118"/>
      <c r="S18794" s="118"/>
      <c r="T18794" s="118"/>
      <c r="U18794" s="118"/>
      <c r="V18794" s="118"/>
      <c r="W18794" s="118"/>
      <c r="X18794" s="118"/>
      <c r="Y18794" s="118"/>
      <c r="Z18794" s="118"/>
      <c r="AA18794" s="118"/>
      <c r="AB18794" s="118"/>
    </row>
    <row r="18795" spans="1:28">
      <c r="A18795" s="113"/>
      <c r="B18795" s="113"/>
      <c r="C18795" s="114"/>
      <c r="D18795" s="115"/>
      <c r="E18795" s="115"/>
      <c r="F18795" s="116"/>
      <c r="G18795" s="116"/>
      <c r="H18795" s="116"/>
      <c r="I18795" s="116"/>
      <c r="J18795" s="117"/>
      <c r="K18795" s="117"/>
      <c r="L18795" s="114"/>
      <c r="M18795" s="114"/>
      <c r="N18795" s="114"/>
      <c r="O18795" s="114"/>
      <c r="P18795" s="118"/>
      <c r="Q18795" s="118"/>
      <c r="R18795" s="118"/>
      <c r="S18795" s="118"/>
      <c r="T18795" s="118"/>
      <c r="U18795" s="118"/>
      <c r="V18795" s="118"/>
      <c r="W18795" s="118"/>
      <c r="X18795" s="118"/>
      <c r="Y18795" s="118"/>
      <c r="Z18795" s="118"/>
      <c r="AA18795" s="118"/>
      <c r="AB18795" s="118"/>
    </row>
    <row r="18796" spans="1:28">
      <c r="A18796" s="113"/>
      <c r="B18796" s="113"/>
      <c r="C18796" s="114"/>
      <c r="D18796" s="115"/>
      <c r="E18796" s="115"/>
      <c r="F18796" s="116"/>
      <c r="G18796" s="116"/>
      <c r="H18796" s="116"/>
      <c r="I18796" s="116"/>
      <c r="J18796" s="117"/>
      <c r="K18796" s="117"/>
      <c r="L18796" s="114"/>
      <c r="M18796" s="114"/>
      <c r="N18796" s="114"/>
      <c r="O18796" s="114"/>
      <c r="P18796" s="118"/>
      <c r="Q18796" s="118"/>
      <c r="R18796" s="118"/>
      <c r="S18796" s="118"/>
      <c r="T18796" s="118"/>
      <c r="U18796" s="118"/>
      <c r="V18796" s="118"/>
      <c r="W18796" s="118"/>
      <c r="X18796" s="118"/>
      <c r="Y18796" s="118"/>
      <c r="Z18796" s="118"/>
      <c r="AA18796" s="118"/>
      <c r="AB18796" s="118"/>
    </row>
    <row r="18797" spans="1:28">
      <c r="A18797" s="113"/>
      <c r="B18797" s="113"/>
      <c r="C18797" s="114"/>
      <c r="D18797" s="115"/>
      <c r="E18797" s="115"/>
      <c r="F18797" s="116"/>
      <c r="G18797" s="116"/>
      <c r="H18797" s="116"/>
      <c r="I18797" s="116"/>
      <c r="J18797" s="117"/>
      <c r="K18797" s="117"/>
      <c r="L18797" s="114"/>
      <c r="M18797" s="114"/>
      <c r="N18797" s="114"/>
      <c r="O18797" s="114"/>
      <c r="P18797" s="118"/>
      <c r="Q18797" s="118"/>
      <c r="R18797" s="118"/>
      <c r="S18797" s="118"/>
      <c r="T18797" s="118"/>
      <c r="U18797" s="118"/>
      <c r="V18797" s="118"/>
      <c r="W18797" s="118"/>
      <c r="X18797" s="118"/>
      <c r="Y18797" s="118"/>
      <c r="Z18797" s="118"/>
      <c r="AA18797" s="118"/>
      <c r="AB18797" s="118"/>
    </row>
    <row r="18798" spans="1:28">
      <c r="A18798" s="113"/>
      <c r="B18798" s="113"/>
      <c r="C18798" s="114"/>
      <c r="D18798" s="115"/>
      <c r="E18798" s="115"/>
      <c r="F18798" s="116"/>
      <c r="G18798" s="116"/>
      <c r="H18798" s="116"/>
      <c r="I18798" s="116"/>
      <c r="J18798" s="117"/>
      <c r="K18798" s="117"/>
      <c r="L18798" s="114"/>
      <c r="M18798" s="114"/>
      <c r="N18798" s="114"/>
      <c r="O18798" s="114"/>
      <c r="P18798" s="118"/>
      <c r="Q18798" s="118"/>
      <c r="R18798" s="118"/>
      <c r="S18798" s="118"/>
      <c r="T18798" s="118"/>
      <c r="U18798" s="118"/>
      <c r="V18798" s="118"/>
      <c r="W18798" s="118"/>
      <c r="X18798" s="118"/>
      <c r="Y18798" s="118"/>
      <c r="Z18798" s="118"/>
      <c r="AA18798" s="118"/>
      <c r="AB18798" s="118"/>
    </row>
    <row r="18799" spans="1:28">
      <c r="A18799" s="113"/>
      <c r="B18799" s="113"/>
      <c r="C18799" s="114"/>
      <c r="D18799" s="115"/>
      <c r="E18799" s="115"/>
      <c r="F18799" s="116"/>
      <c r="G18799" s="116"/>
      <c r="H18799" s="116"/>
      <c r="I18799" s="116"/>
      <c r="J18799" s="117"/>
      <c r="K18799" s="117"/>
      <c r="L18799" s="114"/>
      <c r="M18799" s="114"/>
      <c r="N18799" s="114"/>
      <c r="O18799" s="114"/>
      <c r="P18799" s="118"/>
      <c r="Q18799" s="118"/>
      <c r="R18799" s="118"/>
      <c r="S18799" s="118"/>
      <c r="T18799" s="118"/>
      <c r="U18799" s="118"/>
      <c r="V18799" s="118"/>
      <c r="W18799" s="118"/>
      <c r="X18799" s="118"/>
      <c r="Y18799" s="118"/>
      <c r="Z18799" s="118"/>
      <c r="AA18799" s="118"/>
      <c r="AB18799" s="118"/>
    </row>
    <row r="18800" spans="1:28">
      <c r="A18800" s="113"/>
      <c r="B18800" s="113"/>
      <c r="C18800" s="114"/>
      <c r="D18800" s="115"/>
      <c r="E18800" s="115"/>
      <c r="F18800" s="116"/>
      <c r="G18800" s="116"/>
      <c r="H18800" s="116"/>
      <c r="I18800" s="116"/>
      <c r="J18800" s="117"/>
      <c r="K18800" s="117"/>
      <c r="L18800" s="114"/>
      <c r="M18800" s="114"/>
      <c r="N18800" s="114"/>
      <c r="O18800" s="114"/>
      <c r="P18800" s="118"/>
      <c r="Q18800" s="118"/>
      <c r="R18800" s="118"/>
      <c r="S18800" s="118"/>
      <c r="T18800" s="118"/>
      <c r="U18800" s="118"/>
      <c r="V18800" s="118"/>
      <c r="W18800" s="118"/>
      <c r="X18800" s="118"/>
      <c r="Y18800" s="118"/>
      <c r="Z18800" s="118"/>
      <c r="AA18800" s="118"/>
      <c r="AB18800" s="118"/>
    </row>
    <row r="18801" spans="1:28">
      <c r="A18801" s="113"/>
      <c r="B18801" s="113"/>
      <c r="C18801" s="114"/>
      <c r="D18801" s="115"/>
      <c r="E18801" s="115"/>
      <c r="F18801" s="116"/>
      <c r="G18801" s="116"/>
      <c r="H18801" s="116"/>
      <c r="I18801" s="116"/>
      <c r="J18801" s="117"/>
      <c r="K18801" s="117"/>
      <c r="L18801" s="114"/>
      <c r="M18801" s="114"/>
      <c r="N18801" s="114"/>
      <c r="O18801" s="114"/>
      <c r="P18801" s="118"/>
      <c r="Q18801" s="118"/>
      <c r="R18801" s="118"/>
      <c r="S18801" s="118"/>
      <c r="T18801" s="118"/>
      <c r="U18801" s="118"/>
      <c r="V18801" s="118"/>
      <c r="W18801" s="118"/>
      <c r="X18801" s="118"/>
      <c r="Y18801" s="118"/>
      <c r="Z18801" s="118"/>
      <c r="AA18801" s="118"/>
      <c r="AB18801" s="118"/>
    </row>
    <row r="18802" spans="1:28">
      <c r="A18802" s="113"/>
      <c r="B18802" s="113"/>
      <c r="C18802" s="114"/>
      <c r="D18802" s="115"/>
      <c r="E18802" s="115"/>
      <c r="F18802" s="116"/>
      <c r="G18802" s="116"/>
      <c r="H18802" s="116"/>
      <c r="I18802" s="116"/>
      <c r="J18802" s="117"/>
      <c r="K18802" s="117"/>
      <c r="L18802" s="114"/>
      <c r="M18802" s="114"/>
      <c r="N18802" s="114"/>
      <c r="O18802" s="114"/>
      <c r="P18802" s="118"/>
      <c r="Q18802" s="118"/>
      <c r="R18802" s="118"/>
      <c r="S18802" s="118"/>
      <c r="T18802" s="118"/>
      <c r="U18802" s="118"/>
      <c r="V18802" s="118"/>
      <c r="W18802" s="118"/>
      <c r="X18802" s="118"/>
      <c r="Y18802" s="118"/>
      <c r="Z18802" s="118"/>
      <c r="AA18802" s="118"/>
      <c r="AB18802" s="118"/>
    </row>
    <row r="18803" spans="1:28">
      <c r="A18803" s="113"/>
      <c r="B18803" s="113"/>
      <c r="C18803" s="114"/>
      <c r="D18803" s="115"/>
      <c r="E18803" s="115"/>
      <c r="F18803" s="116"/>
      <c r="G18803" s="116"/>
      <c r="H18803" s="116"/>
      <c r="I18803" s="116"/>
      <c r="J18803" s="117"/>
      <c r="K18803" s="117"/>
      <c r="L18803" s="114"/>
      <c r="M18803" s="114"/>
      <c r="N18803" s="114"/>
      <c r="O18803" s="114"/>
      <c r="P18803" s="118"/>
      <c r="Q18803" s="118"/>
      <c r="R18803" s="118"/>
      <c r="S18803" s="118"/>
      <c r="T18803" s="118"/>
      <c r="U18803" s="118"/>
      <c r="V18803" s="118"/>
      <c r="W18803" s="118"/>
      <c r="X18803" s="118"/>
      <c r="Y18803" s="118"/>
      <c r="Z18803" s="118"/>
      <c r="AA18803" s="118"/>
      <c r="AB18803" s="118"/>
    </row>
    <row r="18804" spans="1:28">
      <c r="A18804" s="113"/>
      <c r="B18804" s="113"/>
      <c r="C18804" s="114"/>
      <c r="D18804" s="115"/>
      <c r="E18804" s="115"/>
      <c r="F18804" s="116"/>
      <c r="G18804" s="116"/>
      <c r="H18804" s="116"/>
      <c r="I18804" s="116"/>
      <c r="J18804" s="117"/>
      <c r="K18804" s="117"/>
      <c r="L18804" s="114"/>
      <c r="M18804" s="114"/>
      <c r="N18804" s="114"/>
      <c r="O18804" s="114"/>
      <c r="P18804" s="118"/>
      <c r="Q18804" s="118"/>
      <c r="R18804" s="118"/>
      <c r="S18804" s="118"/>
      <c r="T18804" s="118"/>
      <c r="U18804" s="118"/>
      <c r="V18804" s="118"/>
      <c r="W18804" s="118"/>
      <c r="X18804" s="118"/>
      <c r="Y18804" s="118"/>
      <c r="Z18804" s="118"/>
      <c r="AA18804" s="118"/>
      <c r="AB18804" s="118"/>
    </row>
    <row r="18805" spans="1:28">
      <c r="A18805" s="113"/>
      <c r="B18805" s="113"/>
      <c r="C18805" s="114"/>
      <c r="D18805" s="115"/>
      <c r="E18805" s="115"/>
      <c r="F18805" s="116"/>
      <c r="G18805" s="116"/>
      <c r="H18805" s="116"/>
      <c r="I18805" s="116"/>
      <c r="J18805" s="117"/>
      <c r="K18805" s="117"/>
      <c r="L18805" s="114"/>
      <c r="M18805" s="114"/>
      <c r="N18805" s="114"/>
      <c r="O18805" s="114"/>
      <c r="P18805" s="118"/>
      <c r="Q18805" s="118"/>
      <c r="R18805" s="118"/>
      <c r="S18805" s="118"/>
      <c r="T18805" s="118"/>
      <c r="U18805" s="118"/>
      <c r="V18805" s="118"/>
      <c r="W18805" s="118"/>
      <c r="X18805" s="118"/>
      <c r="Y18805" s="118"/>
      <c r="Z18805" s="118"/>
      <c r="AA18805" s="118"/>
      <c r="AB18805" s="118"/>
    </row>
    <row r="18806" spans="1:28">
      <c r="A18806" s="113"/>
      <c r="B18806" s="113"/>
      <c r="C18806" s="114"/>
      <c r="D18806" s="115"/>
      <c r="E18806" s="115"/>
      <c r="F18806" s="116"/>
      <c r="G18806" s="116"/>
      <c r="H18806" s="116"/>
      <c r="I18806" s="116"/>
      <c r="J18806" s="117"/>
      <c r="K18806" s="117"/>
      <c r="L18806" s="114"/>
      <c r="M18806" s="114"/>
      <c r="N18806" s="114"/>
      <c r="O18806" s="114"/>
      <c r="P18806" s="118"/>
      <c r="Q18806" s="118"/>
      <c r="R18806" s="118"/>
      <c r="S18806" s="118"/>
      <c r="T18806" s="118"/>
      <c r="U18806" s="118"/>
      <c r="V18806" s="118"/>
      <c r="W18806" s="118"/>
      <c r="X18806" s="118"/>
      <c r="Y18806" s="118"/>
      <c r="Z18806" s="118"/>
      <c r="AA18806" s="118"/>
      <c r="AB18806" s="118"/>
    </row>
    <row r="18807" spans="1:28">
      <c r="A18807" s="113"/>
      <c r="B18807" s="113"/>
      <c r="C18807" s="114"/>
      <c r="D18807" s="115"/>
      <c r="E18807" s="115"/>
      <c r="F18807" s="116"/>
      <c r="G18807" s="116"/>
      <c r="H18807" s="116"/>
      <c r="I18807" s="116"/>
      <c r="J18807" s="117"/>
      <c r="K18807" s="117"/>
      <c r="L18807" s="114"/>
      <c r="M18807" s="114"/>
      <c r="N18807" s="114"/>
      <c r="O18807" s="114"/>
      <c r="P18807" s="118"/>
      <c r="Q18807" s="118"/>
      <c r="R18807" s="118"/>
      <c r="S18807" s="118"/>
      <c r="T18807" s="118"/>
      <c r="U18807" s="118"/>
      <c r="V18807" s="118"/>
      <c r="W18807" s="118"/>
      <c r="X18807" s="118"/>
      <c r="Y18807" s="118"/>
      <c r="Z18807" s="118"/>
      <c r="AA18807" s="118"/>
      <c r="AB18807" s="118"/>
    </row>
    <row r="18808" spans="1:28">
      <c r="A18808" s="113"/>
      <c r="B18808" s="113"/>
      <c r="C18808" s="114"/>
      <c r="D18808" s="115"/>
      <c r="E18808" s="115"/>
      <c r="F18808" s="116"/>
      <c r="G18808" s="116"/>
      <c r="H18808" s="116"/>
      <c r="I18808" s="116"/>
      <c r="J18808" s="117"/>
      <c r="K18808" s="117"/>
      <c r="L18808" s="114"/>
      <c r="M18808" s="114"/>
      <c r="N18808" s="114"/>
      <c r="O18808" s="114"/>
      <c r="P18808" s="118"/>
      <c r="Q18808" s="118"/>
      <c r="R18808" s="118"/>
      <c r="S18808" s="118"/>
      <c r="T18808" s="118"/>
      <c r="U18808" s="118"/>
      <c r="V18808" s="118"/>
      <c r="W18808" s="118"/>
      <c r="X18808" s="118"/>
      <c r="Y18808" s="118"/>
      <c r="Z18808" s="118"/>
      <c r="AA18808" s="118"/>
      <c r="AB18808" s="118"/>
    </row>
    <row r="18809" spans="1:28">
      <c r="A18809" s="113"/>
      <c r="B18809" s="113"/>
      <c r="C18809" s="114"/>
      <c r="D18809" s="115"/>
      <c r="E18809" s="115"/>
      <c r="F18809" s="116"/>
      <c r="G18809" s="116"/>
      <c r="H18809" s="116"/>
      <c r="I18809" s="116"/>
      <c r="J18809" s="117"/>
      <c r="K18809" s="117"/>
      <c r="L18809" s="114"/>
      <c r="M18809" s="114"/>
      <c r="N18809" s="114"/>
      <c r="O18809" s="114"/>
      <c r="P18809" s="118"/>
      <c r="Q18809" s="118"/>
      <c r="R18809" s="118"/>
      <c r="S18809" s="118"/>
      <c r="T18809" s="118"/>
      <c r="U18809" s="118"/>
      <c r="V18809" s="118"/>
      <c r="W18809" s="118"/>
      <c r="X18809" s="118"/>
      <c r="Y18809" s="118"/>
      <c r="Z18809" s="118"/>
      <c r="AA18809" s="118"/>
      <c r="AB18809" s="118"/>
    </row>
    <row r="18810" spans="1:28">
      <c r="A18810" s="113"/>
      <c r="B18810" s="113"/>
      <c r="C18810" s="114"/>
      <c r="D18810" s="115"/>
      <c r="E18810" s="115"/>
      <c r="F18810" s="116"/>
      <c r="G18810" s="116"/>
      <c r="H18810" s="116"/>
      <c r="I18810" s="116"/>
      <c r="J18810" s="117"/>
      <c r="K18810" s="117"/>
      <c r="L18810" s="114"/>
      <c r="M18810" s="114"/>
      <c r="N18810" s="114"/>
      <c r="O18810" s="114"/>
      <c r="P18810" s="118"/>
      <c r="Q18810" s="118"/>
      <c r="R18810" s="118"/>
      <c r="S18810" s="118"/>
      <c r="T18810" s="118"/>
      <c r="U18810" s="118"/>
      <c r="V18810" s="118"/>
      <c r="W18810" s="118"/>
      <c r="X18810" s="118"/>
      <c r="Y18810" s="118"/>
      <c r="Z18810" s="118"/>
      <c r="AA18810" s="118"/>
      <c r="AB18810" s="118"/>
    </row>
    <row r="18811" spans="1:28">
      <c r="A18811" s="113"/>
      <c r="B18811" s="113"/>
      <c r="C18811" s="114"/>
      <c r="D18811" s="115"/>
      <c r="E18811" s="115"/>
      <c r="F18811" s="116"/>
      <c r="G18811" s="116"/>
      <c r="H18811" s="116"/>
      <c r="I18811" s="116"/>
      <c r="J18811" s="117"/>
      <c r="K18811" s="117"/>
      <c r="L18811" s="114"/>
      <c r="M18811" s="114"/>
      <c r="N18811" s="114"/>
      <c r="O18811" s="114"/>
      <c r="P18811" s="118"/>
      <c r="Q18811" s="118"/>
      <c r="R18811" s="118"/>
      <c r="S18811" s="118"/>
      <c r="T18811" s="118"/>
      <c r="U18811" s="118"/>
      <c r="V18811" s="118"/>
      <c r="W18811" s="118"/>
      <c r="X18811" s="118"/>
      <c r="Y18811" s="118"/>
      <c r="Z18811" s="118"/>
      <c r="AA18811" s="118"/>
      <c r="AB18811" s="118"/>
    </row>
    <row r="18812" spans="1:28">
      <c r="A18812" s="113"/>
      <c r="B18812" s="113"/>
      <c r="C18812" s="114"/>
      <c r="D18812" s="115"/>
      <c r="E18812" s="115"/>
      <c r="F18812" s="116"/>
      <c r="G18812" s="116"/>
      <c r="H18812" s="116"/>
      <c r="I18812" s="116"/>
      <c r="J18812" s="117"/>
      <c r="K18812" s="117"/>
      <c r="L18812" s="114"/>
      <c r="M18812" s="114"/>
      <c r="N18812" s="114"/>
      <c r="O18812" s="114"/>
      <c r="P18812" s="118"/>
      <c r="Q18812" s="118"/>
      <c r="R18812" s="118"/>
      <c r="S18812" s="118"/>
      <c r="T18812" s="118"/>
      <c r="U18812" s="118"/>
      <c r="V18812" s="118"/>
      <c r="W18812" s="118"/>
      <c r="X18812" s="118"/>
      <c r="Y18812" s="118"/>
      <c r="Z18812" s="118"/>
      <c r="AA18812" s="118"/>
      <c r="AB18812" s="118"/>
    </row>
    <row r="18813" spans="1:28">
      <c r="A18813" s="113"/>
      <c r="B18813" s="113"/>
      <c r="C18813" s="114"/>
      <c r="D18813" s="115"/>
      <c r="E18813" s="115"/>
      <c r="F18813" s="116"/>
      <c r="G18813" s="116"/>
      <c r="H18813" s="116"/>
      <c r="I18813" s="116"/>
      <c r="J18813" s="117"/>
      <c r="K18813" s="117"/>
      <c r="L18813" s="114"/>
      <c r="M18813" s="114"/>
      <c r="N18813" s="114"/>
      <c r="O18813" s="114"/>
      <c r="P18813" s="118"/>
      <c r="Q18813" s="118"/>
      <c r="R18813" s="118"/>
      <c r="S18813" s="118"/>
      <c r="T18813" s="118"/>
      <c r="U18813" s="118"/>
      <c r="V18813" s="118"/>
      <c r="W18813" s="118"/>
      <c r="X18813" s="118"/>
      <c r="Y18813" s="118"/>
      <c r="Z18813" s="118"/>
      <c r="AA18813" s="118"/>
      <c r="AB18813" s="118"/>
    </row>
    <row r="18814" spans="1:28">
      <c r="A18814" s="113"/>
      <c r="B18814" s="113"/>
      <c r="C18814" s="114"/>
      <c r="D18814" s="115"/>
      <c r="E18814" s="115"/>
      <c r="F18814" s="116"/>
      <c r="G18814" s="116"/>
      <c r="H18814" s="116"/>
      <c r="I18814" s="116"/>
      <c r="J18814" s="117"/>
      <c r="K18814" s="117"/>
      <c r="L18814" s="114"/>
      <c r="M18814" s="114"/>
      <c r="N18814" s="114"/>
      <c r="O18814" s="114"/>
      <c r="P18814" s="118"/>
      <c r="Q18814" s="118"/>
      <c r="R18814" s="118"/>
      <c r="S18814" s="118"/>
      <c r="T18814" s="118"/>
      <c r="U18814" s="118"/>
      <c r="V18814" s="118"/>
      <c r="W18814" s="118"/>
      <c r="X18814" s="118"/>
      <c r="Y18814" s="118"/>
      <c r="Z18814" s="118"/>
      <c r="AA18814" s="118"/>
      <c r="AB18814" s="118"/>
    </row>
    <row r="18815" spans="1:28">
      <c r="A18815" s="113"/>
      <c r="B18815" s="113"/>
      <c r="C18815" s="114"/>
      <c r="D18815" s="115"/>
      <c r="E18815" s="115"/>
      <c r="F18815" s="116"/>
      <c r="G18815" s="116"/>
      <c r="H18815" s="116"/>
      <c r="I18815" s="116"/>
      <c r="J18815" s="117"/>
      <c r="K18815" s="117"/>
      <c r="L18815" s="114"/>
      <c r="M18815" s="114"/>
      <c r="N18815" s="114"/>
      <c r="O18815" s="114"/>
      <c r="P18815" s="118"/>
      <c r="Q18815" s="118"/>
      <c r="R18815" s="118"/>
      <c r="S18815" s="118"/>
      <c r="T18815" s="118"/>
      <c r="U18815" s="118"/>
      <c r="V18815" s="118"/>
      <c r="W18815" s="118"/>
      <c r="X18815" s="118"/>
      <c r="Y18815" s="118"/>
      <c r="Z18815" s="118"/>
      <c r="AA18815" s="118"/>
      <c r="AB18815" s="118"/>
    </row>
    <row r="18816" spans="1:28">
      <c r="A18816" s="113"/>
      <c r="B18816" s="113"/>
      <c r="C18816" s="114"/>
      <c r="D18816" s="115"/>
      <c r="E18816" s="115"/>
      <c r="F18816" s="116"/>
      <c r="G18816" s="116"/>
      <c r="H18816" s="116"/>
      <c r="I18816" s="116"/>
      <c r="J18816" s="117"/>
      <c r="K18816" s="117"/>
      <c r="L18816" s="114"/>
      <c r="M18816" s="114"/>
      <c r="N18816" s="114"/>
      <c r="O18816" s="114"/>
      <c r="P18816" s="118"/>
      <c r="Q18816" s="118"/>
      <c r="R18816" s="118"/>
      <c r="S18816" s="118"/>
      <c r="T18816" s="118"/>
      <c r="U18816" s="118"/>
      <c r="V18816" s="118"/>
      <c r="W18816" s="118"/>
      <c r="X18816" s="118"/>
      <c r="Y18816" s="118"/>
      <c r="Z18816" s="118"/>
      <c r="AA18816" s="118"/>
      <c r="AB18816" s="118"/>
    </row>
    <row r="18817" spans="1:28">
      <c r="A18817" s="113"/>
      <c r="B18817" s="113"/>
      <c r="C18817" s="114"/>
      <c r="D18817" s="115"/>
      <c r="E18817" s="115"/>
      <c r="F18817" s="116"/>
      <c r="G18817" s="116"/>
      <c r="H18817" s="116"/>
      <c r="I18817" s="116"/>
      <c r="J18817" s="117"/>
      <c r="K18817" s="117"/>
      <c r="L18817" s="114"/>
      <c r="M18817" s="114"/>
      <c r="N18817" s="114"/>
      <c r="O18817" s="114"/>
      <c r="P18817" s="118"/>
      <c r="Q18817" s="118"/>
      <c r="R18817" s="118"/>
      <c r="S18817" s="118"/>
      <c r="T18817" s="118"/>
      <c r="U18817" s="118"/>
      <c r="V18817" s="118"/>
      <c r="W18817" s="118"/>
      <c r="X18817" s="118"/>
      <c r="Y18817" s="118"/>
      <c r="Z18817" s="118"/>
      <c r="AA18817" s="118"/>
      <c r="AB18817" s="118"/>
    </row>
    <row r="18818" spans="1:28">
      <c r="A18818" s="113"/>
      <c r="B18818" s="113"/>
      <c r="C18818" s="114"/>
      <c r="D18818" s="115"/>
      <c r="E18818" s="115"/>
      <c r="F18818" s="116"/>
      <c r="G18818" s="116"/>
      <c r="H18818" s="116"/>
      <c r="I18818" s="116"/>
      <c r="J18818" s="117"/>
      <c r="K18818" s="117"/>
      <c r="L18818" s="114"/>
      <c r="M18818" s="114"/>
      <c r="N18818" s="114"/>
      <c r="O18818" s="114"/>
      <c r="P18818" s="118"/>
      <c r="Q18818" s="118"/>
      <c r="R18818" s="118"/>
      <c r="S18818" s="118"/>
      <c r="T18818" s="118"/>
      <c r="U18818" s="118"/>
      <c r="V18818" s="118"/>
      <c r="W18818" s="118"/>
      <c r="X18818" s="118"/>
      <c r="Y18818" s="118"/>
      <c r="Z18818" s="118"/>
      <c r="AA18818" s="118"/>
      <c r="AB18818" s="118"/>
    </row>
    <row r="18819" spans="1:28">
      <c r="A18819" s="113"/>
      <c r="B18819" s="113"/>
      <c r="C18819" s="114"/>
      <c r="D18819" s="115"/>
      <c r="E18819" s="115"/>
      <c r="F18819" s="116"/>
      <c r="G18819" s="116"/>
      <c r="H18819" s="116"/>
      <c r="I18819" s="116"/>
      <c r="J18819" s="117"/>
      <c r="K18819" s="117"/>
      <c r="L18819" s="114"/>
      <c r="M18819" s="114"/>
      <c r="N18819" s="114"/>
      <c r="O18819" s="114"/>
      <c r="P18819" s="118"/>
      <c r="Q18819" s="118"/>
      <c r="R18819" s="118"/>
      <c r="S18819" s="118"/>
      <c r="T18819" s="118"/>
      <c r="U18819" s="118"/>
      <c r="V18819" s="118"/>
      <c r="W18819" s="118"/>
      <c r="X18819" s="118"/>
      <c r="Y18819" s="118"/>
      <c r="Z18819" s="118"/>
      <c r="AA18819" s="118"/>
      <c r="AB18819" s="118"/>
    </row>
    <row r="18820" spans="1:28">
      <c r="A18820" s="113"/>
      <c r="B18820" s="113"/>
      <c r="C18820" s="114"/>
      <c r="D18820" s="115"/>
      <c r="E18820" s="115"/>
      <c r="F18820" s="116"/>
      <c r="G18820" s="116"/>
      <c r="H18820" s="116"/>
      <c r="I18820" s="116"/>
      <c r="J18820" s="117"/>
      <c r="K18820" s="117"/>
      <c r="L18820" s="114"/>
      <c r="M18820" s="114"/>
      <c r="N18820" s="114"/>
      <c r="O18820" s="114"/>
      <c r="P18820" s="118"/>
      <c r="Q18820" s="118"/>
      <c r="R18820" s="118"/>
      <c r="S18820" s="118"/>
      <c r="T18820" s="118"/>
      <c r="U18820" s="118"/>
      <c r="V18820" s="118"/>
      <c r="W18820" s="118"/>
      <c r="X18820" s="118"/>
      <c r="Y18820" s="118"/>
      <c r="Z18820" s="118"/>
      <c r="AA18820" s="118"/>
      <c r="AB18820" s="118"/>
    </row>
    <row r="18821" spans="1:28">
      <c r="A18821" s="113"/>
      <c r="B18821" s="113"/>
      <c r="C18821" s="114"/>
      <c r="D18821" s="115"/>
      <c r="E18821" s="115"/>
      <c r="F18821" s="116"/>
      <c r="G18821" s="116"/>
      <c r="H18821" s="116"/>
      <c r="I18821" s="116"/>
      <c r="J18821" s="117"/>
      <c r="K18821" s="117"/>
      <c r="L18821" s="114"/>
      <c r="M18821" s="114"/>
      <c r="N18821" s="114"/>
      <c r="O18821" s="114"/>
      <c r="P18821" s="118"/>
      <c r="Q18821" s="118"/>
      <c r="R18821" s="118"/>
      <c r="S18821" s="118"/>
      <c r="T18821" s="118"/>
      <c r="U18821" s="118"/>
      <c r="V18821" s="118"/>
      <c r="W18821" s="118"/>
      <c r="X18821" s="118"/>
      <c r="Y18821" s="118"/>
      <c r="Z18821" s="118"/>
      <c r="AA18821" s="118"/>
      <c r="AB18821" s="118"/>
    </row>
    <row r="18822" spans="1:28">
      <c r="A18822" s="113"/>
      <c r="B18822" s="113"/>
      <c r="C18822" s="114"/>
      <c r="D18822" s="115"/>
      <c r="E18822" s="115"/>
      <c r="F18822" s="116"/>
      <c r="G18822" s="116"/>
      <c r="H18822" s="116"/>
      <c r="I18822" s="116"/>
      <c r="J18822" s="117"/>
      <c r="K18822" s="117"/>
      <c r="L18822" s="114"/>
      <c r="M18822" s="114"/>
      <c r="N18822" s="114"/>
      <c r="O18822" s="114"/>
      <c r="P18822" s="118"/>
      <c r="Q18822" s="118"/>
      <c r="R18822" s="118"/>
      <c r="S18822" s="118"/>
      <c r="T18822" s="118"/>
      <c r="U18822" s="118"/>
      <c r="V18822" s="118"/>
      <c r="W18822" s="118"/>
      <c r="X18822" s="118"/>
      <c r="Y18822" s="118"/>
      <c r="Z18822" s="118"/>
      <c r="AA18822" s="118"/>
      <c r="AB18822" s="118"/>
    </row>
    <row r="18823" spans="1:28">
      <c r="A18823" s="113"/>
      <c r="B18823" s="113"/>
      <c r="C18823" s="114"/>
      <c r="D18823" s="115"/>
      <c r="E18823" s="115"/>
      <c r="F18823" s="116"/>
      <c r="G18823" s="116"/>
      <c r="H18823" s="116"/>
      <c r="I18823" s="116"/>
      <c r="J18823" s="117"/>
      <c r="K18823" s="117"/>
      <c r="L18823" s="114"/>
      <c r="M18823" s="114"/>
      <c r="N18823" s="114"/>
      <c r="O18823" s="114"/>
      <c r="P18823" s="118"/>
      <c r="Q18823" s="118"/>
      <c r="R18823" s="118"/>
      <c r="S18823" s="118"/>
      <c r="T18823" s="118"/>
      <c r="U18823" s="118"/>
      <c r="V18823" s="118"/>
      <c r="W18823" s="118"/>
      <c r="X18823" s="118"/>
      <c r="Y18823" s="118"/>
      <c r="Z18823" s="118"/>
      <c r="AA18823" s="118"/>
      <c r="AB18823" s="118"/>
    </row>
    <row r="18824" spans="1:28">
      <c r="A18824" s="113"/>
      <c r="B18824" s="113"/>
      <c r="C18824" s="114"/>
      <c r="D18824" s="115"/>
      <c r="E18824" s="115"/>
      <c r="F18824" s="116"/>
      <c r="G18824" s="116"/>
      <c r="H18824" s="116"/>
      <c r="I18824" s="116"/>
      <c r="J18824" s="117"/>
      <c r="K18824" s="117"/>
      <c r="L18824" s="114"/>
      <c r="M18824" s="114"/>
      <c r="N18824" s="114"/>
      <c r="O18824" s="114"/>
      <c r="P18824" s="118"/>
      <c r="Q18824" s="118"/>
      <c r="R18824" s="118"/>
      <c r="S18824" s="118"/>
      <c r="T18824" s="118"/>
      <c r="U18824" s="118"/>
      <c r="V18824" s="118"/>
      <c r="W18824" s="118"/>
      <c r="X18824" s="118"/>
      <c r="Y18824" s="118"/>
      <c r="Z18824" s="118"/>
      <c r="AA18824" s="118"/>
      <c r="AB18824" s="118"/>
    </row>
    <row r="18825" spans="1:28">
      <c r="A18825" s="113"/>
      <c r="B18825" s="113"/>
      <c r="C18825" s="114"/>
      <c r="D18825" s="115"/>
      <c r="E18825" s="115"/>
      <c r="F18825" s="116"/>
      <c r="G18825" s="116"/>
      <c r="H18825" s="116"/>
      <c r="I18825" s="116"/>
      <c r="J18825" s="117"/>
      <c r="K18825" s="117"/>
      <c r="L18825" s="114"/>
      <c r="M18825" s="114"/>
      <c r="N18825" s="114"/>
      <c r="O18825" s="114"/>
      <c r="P18825" s="118"/>
      <c r="Q18825" s="118"/>
      <c r="R18825" s="118"/>
      <c r="S18825" s="118"/>
      <c r="T18825" s="118"/>
      <c r="U18825" s="118"/>
      <c r="V18825" s="118"/>
      <c r="W18825" s="118"/>
      <c r="X18825" s="118"/>
      <c r="Y18825" s="118"/>
      <c r="Z18825" s="118"/>
      <c r="AA18825" s="118"/>
      <c r="AB18825" s="118"/>
    </row>
    <row r="18826" spans="1:28">
      <c r="A18826" s="113"/>
      <c r="B18826" s="113"/>
      <c r="C18826" s="114"/>
      <c r="D18826" s="115"/>
      <c r="E18826" s="115"/>
      <c r="F18826" s="116"/>
      <c r="G18826" s="116"/>
      <c r="H18826" s="116"/>
      <c r="I18826" s="116"/>
      <c r="J18826" s="117"/>
      <c r="K18826" s="117"/>
      <c r="L18826" s="114"/>
      <c r="M18826" s="114"/>
      <c r="N18826" s="114"/>
      <c r="O18826" s="114"/>
      <c r="P18826" s="118"/>
      <c r="Q18826" s="118"/>
      <c r="R18826" s="118"/>
      <c r="S18826" s="118"/>
      <c r="T18826" s="118"/>
      <c r="U18826" s="118"/>
      <c r="V18826" s="118"/>
      <c r="W18826" s="118"/>
      <c r="X18826" s="118"/>
      <c r="Y18826" s="118"/>
      <c r="Z18826" s="118"/>
      <c r="AA18826" s="118"/>
      <c r="AB18826" s="118"/>
    </row>
    <row r="18827" spans="1:28">
      <c r="A18827" s="113"/>
      <c r="B18827" s="113"/>
      <c r="C18827" s="114"/>
      <c r="D18827" s="115"/>
      <c r="E18827" s="115"/>
      <c r="F18827" s="116"/>
      <c r="G18827" s="116"/>
      <c r="H18827" s="116"/>
      <c r="I18827" s="116"/>
      <c r="J18827" s="117"/>
      <c r="K18827" s="117"/>
      <c r="L18827" s="114"/>
      <c r="M18827" s="114"/>
      <c r="N18827" s="114"/>
      <c r="O18827" s="114"/>
      <c r="P18827" s="118"/>
      <c r="Q18827" s="118"/>
      <c r="R18827" s="118"/>
      <c r="S18827" s="118"/>
      <c r="T18827" s="118"/>
      <c r="U18827" s="118"/>
      <c r="V18827" s="118"/>
      <c r="W18827" s="118"/>
      <c r="X18827" s="118"/>
      <c r="Y18827" s="118"/>
      <c r="Z18827" s="118"/>
      <c r="AA18827" s="118"/>
      <c r="AB18827" s="118"/>
    </row>
    <row r="18828" spans="1:28">
      <c r="A18828" s="113"/>
      <c r="B18828" s="113"/>
      <c r="C18828" s="114"/>
      <c r="D18828" s="115"/>
      <c r="E18828" s="115"/>
      <c r="F18828" s="116"/>
      <c r="G18828" s="116"/>
      <c r="H18828" s="116"/>
      <c r="I18828" s="116"/>
      <c r="J18828" s="117"/>
      <c r="K18828" s="117"/>
      <c r="L18828" s="114"/>
      <c r="M18828" s="114"/>
      <c r="N18828" s="114"/>
      <c r="O18828" s="114"/>
      <c r="P18828" s="118"/>
      <c r="Q18828" s="118"/>
      <c r="R18828" s="118"/>
      <c r="S18828" s="118"/>
      <c r="T18828" s="118"/>
      <c r="U18828" s="118"/>
      <c r="V18828" s="118"/>
      <c r="W18828" s="118"/>
      <c r="X18828" s="118"/>
      <c r="Y18828" s="118"/>
      <c r="Z18828" s="118"/>
      <c r="AA18828" s="118"/>
      <c r="AB18828" s="118"/>
    </row>
    <row r="18829" spans="1:28">
      <c r="A18829" s="113"/>
      <c r="B18829" s="113"/>
      <c r="C18829" s="114"/>
      <c r="D18829" s="115"/>
      <c r="E18829" s="115"/>
      <c r="F18829" s="116"/>
      <c r="G18829" s="116"/>
      <c r="H18829" s="116"/>
      <c r="I18829" s="116"/>
      <c r="J18829" s="117"/>
      <c r="K18829" s="117"/>
      <c r="L18829" s="114"/>
      <c r="M18829" s="114"/>
      <c r="N18829" s="114"/>
      <c r="O18829" s="114"/>
      <c r="P18829" s="118"/>
      <c r="Q18829" s="118"/>
      <c r="R18829" s="118"/>
      <c r="S18829" s="118"/>
      <c r="T18829" s="118"/>
      <c r="U18829" s="118"/>
      <c r="V18829" s="118"/>
      <c r="W18829" s="118"/>
      <c r="X18829" s="118"/>
      <c r="Y18829" s="118"/>
      <c r="Z18829" s="118"/>
      <c r="AA18829" s="118"/>
      <c r="AB18829" s="118"/>
    </row>
    <row r="18830" spans="1:28">
      <c r="A18830" s="113"/>
      <c r="B18830" s="113"/>
      <c r="C18830" s="114"/>
      <c r="D18830" s="115"/>
      <c r="E18830" s="115"/>
      <c r="F18830" s="116"/>
      <c r="G18830" s="116"/>
      <c r="H18830" s="116"/>
      <c r="I18830" s="116"/>
      <c r="J18830" s="117"/>
      <c r="K18830" s="117"/>
      <c r="L18830" s="114"/>
      <c r="M18830" s="114"/>
      <c r="N18830" s="114"/>
      <c r="O18830" s="114"/>
      <c r="P18830" s="118"/>
      <c r="Q18830" s="118"/>
      <c r="R18830" s="118"/>
      <c r="S18830" s="118"/>
      <c r="T18830" s="118"/>
      <c r="U18830" s="118"/>
      <c r="V18830" s="118"/>
      <c r="W18830" s="118"/>
      <c r="X18830" s="118"/>
      <c r="Y18830" s="118"/>
      <c r="Z18830" s="118"/>
      <c r="AA18830" s="118"/>
      <c r="AB18830" s="118"/>
    </row>
    <row r="18831" spans="1:28">
      <c r="A18831" s="113"/>
      <c r="B18831" s="113"/>
      <c r="C18831" s="114"/>
      <c r="D18831" s="115"/>
      <c r="E18831" s="115"/>
      <c r="F18831" s="116"/>
      <c r="G18831" s="116"/>
      <c r="H18831" s="116"/>
      <c r="I18831" s="116"/>
      <c r="J18831" s="117"/>
      <c r="K18831" s="117"/>
      <c r="L18831" s="114"/>
      <c r="M18831" s="114"/>
      <c r="N18831" s="114"/>
      <c r="O18831" s="114"/>
      <c r="P18831" s="118"/>
      <c r="Q18831" s="118"/>
      <c r="R18831" s="118"/>
      <c r="S18831" s="118"/>
      <c r="T18831" s="118"/>
      <c r="U18831" s="118"/>
      <c r="V18831" s="118"/>
      <c r="W18831" s="118"/>
      <c r="X18831" s="118"/>
      <c r="Y18831" s="118"/>
      <c r="Z18831" s="118"/>
      <c r="AA18831" s="118"/>
      <c r="AB18831" s="118"/>
    </row>
    <row r="18832" spans="1:28">
      <c r="A18832" s="113"/>
      <c r="B18832" s="113"/>
      <c r="C18832" s="114"/>
      <c r="D18832" s="115"/>
      <c r="E18832" s="115"/>
      <c r="F18832" s="116"/>
      <c r="G18832" s="116"/>
      <c r="H18832" s="116"/>
      <c r="I18832" s="116"/>
      <c r="J18832" s="117"/>
      <c r="K18832" s="117"/>
      <c r="L18832" s="114"/>
      <c r="M18832" s="114"/>
      <c r="N18832" s="114"/>
      <c r="O18832" s="114"/>
      <c r="P18832" s="118"/>
      <c r="Q18832" s="118"/>
      <c r="R18832" s="118"/>
      <c r="S18832" s="118"/>
      <c r="T18832" s="118"/>
      <c r="U18832" s="118"/>
      <c r="V18832" s="118"/>
      <c r="W18832" s="118"/>
      <c r="X18832" s="118"/>
      <c r="Y18832" s="118"/>
      <c r="Z18832" s="118"/>
      <c r="AA18832" s="118"/>
      <c r="AB18832" s="118"/>
    </row>
    <row r="18833" spans="1:28">
      <c r="A18833" s="113"/>
      <c r="B18833" s="113"/>
      <c r="C18833" s="114"/>
      <c r="D18833" s="115"/>
      <c r="E18833" s="115"/>
      <c r="F18833" s="116"/>
      <c r="G18833" s="116"/>
      <c r="H18833" s="116"/>
      <c r="I18833" s="116"/>
      <c r="J18833" s="117"/>
      <c r="K18833" s="117"/>
      <c r="L18833" s="114"/>
      <c r="M18833" s="114"/>
      <c r="N18833" s="114"/>
      <c r="O18833" s="114"/>
      <c r="P18833" s="118"/>
      <c r="Q18833" s="118"/>
      <c r="R18833" s="118"/>
      <c r="S18833" s="118"/>
      <c r="T18833" s="118"/>
      <c r="U18833" s="118"/>
      <c r="V18833" s="118"/>
      <c r="W18833" s="118"/>
      <c r="X18833" s="118"/>
      <c r="Y18833" s="118"/>
      <c r="Z18833" s="118"/>
      <c r="AA18833" s="118"/>
      <c r="AB18833" s="118"/>
    </row>
    <row r="18834" spans="1:28">
      <c r="A18834" s="113"/>
      <c r="B18834" s="113"/>
      <c r="C18834" s="114"/>
      <c r="D18834" s="115"/>
      <c r="E18834" s="115"/>
      <c r="F18834" s="116"/>
      <c r="G18834" s="116"/>
      <c r="H18834" s="116"/>
      <c r="I18834" s="116"/>
      <c r="J18834" s="117"/>
      <c r="K18834" s="117"/>
      <c r="L18834" s="114"/>
      <c r="M18834" s="114"/>
      <c r="N18834" s="114"/>
      <c r="O18834" s="114"/>
      <c r="P18834" s="118"/>
      <c r="Q18834" s="118"/>
      <c r="R18834" s="118"/>
      <c r="S18834" s="118"/>
      <c r="T18834" s="118"/>
      <c r="U18834" s="118"/>
      <c r="V18834" s="118"/>
      <c r="W18834" s="118"/>
      <c r="X18834" s="118"/>
      <c r="Y18834" s="118"/>
      <c r="Z18834" s="118"/>
      <c r="AA18834" s="118"/>
      <c r="AB18834" s="118"/>
    </row>
    <row r="18835" spans="1:28">
      <c r="A18835" s="113"/>
      <c r="B18835" s="113"/>
      <c r="C18835" s="114"/>
      <c r="D18835" s="115"/>
      <c r="E18835" s="115"/>
      <c r="F18835" s="116"/>
      <c r="G18835" s="116"/>
      <c r="H18835" s="116"/>
      <c r="I18835" s="116"/>
      <c r="J18835" s="117"/>
      <c r="K18835" s="117"/>
      <c r="L18835" s="114"/>
      <c r="M18835" s="114"/>
      <c r="N18835" s="114"/>
      <c r="O18835" s="114"/>
      <c r="P18835" s="118"/>
      <c r="Q18835" s="118"/>
      <c r="R18835" s="118"/>
      <c r="S18835" s="118"/>
      <c r="T18835" s="118"/>
      <c r="U18835" s="118"/>
      <c r="V18835" s="118"/>
      <c r="W18835" s="118"/>
      <c r="X18835" s="118"/>
      <c r="Y18835" s="118"/>
      <c r="Z18835" s="118"/>
      <c r="AA18835" s="118"/>
      <c r="AB18835" s="118"/>
    </row>
    <row r="18836" spans="1:28">
      <c r="A18836" s="113"/>
      <c r="B18836" s="113"/>
      <c r="C18836" s="114"/>
      <c r="D18836" s="115"/>
      <c r="E18836" s="115"/>
      <c r="F18836" s="116"/>
      <c r="G18836" s="116"/>
      <c r="H18836" s="116"/>
      <c r="I18836" s="116"/>
      <c r="J18836" s="117"/>
      <c r="K18836" s="117"/>
      <c r="L18836" s="114"/>
      <c r="M18836" s="114"/>
      <c r="N18836" s="114"/>
      <c r="O18836" s="114"/>
      <c r="P18836" s="118"/>
      <c r="Q18836" s="118"/>
      <c r="R18836" s="118"/>
      <c r="S18836" s="118"/>
      <c r="T18836" s="118"/>
      <c r="U18836" s="118"/>
      <c r="V18836" s="118"/>
      <c r="W18836" s="118"/>
      <c r="X18836" s="118"/>
      <c r="Y18836" s="118"/>
      <c r="Z18836" s="118"/>
      <c r="AA18836" s="118"/>
      <c r="AB18836" s="118"/>
    </row>
    <row r="18837" spans="1:28">
      <c r="A18837" s="113"/>
      <c r="B18837" s="113"/>
      <c r="C18837" s="114"/>
      <c r="D18837" s="115"/>
      <c r="E18837" s="115"/>
      <c r="F18837" s="116"/>
      <c r="G18837" s="116"/>
      <c r="H18837" s="116"/>
      <c r="I18837" s="116"/>
      <c r="J18837" s="117"/>
      <c r="K18837" s="117"/>
      <c r="L18837" s="114"/>
      <c r="M18837" s="114"/>
      <c r="N18837" s="114"/>
      <c r="O18837" s="114"/>
      <c r="P18837" s="118"/>
      <c r="Q18837" s="118"/>
      <c r="R18837" s="118"/>
      <c r="S18837" s="118"/>
      <c r="T18837" s="118"/>
      <c r="U18837" s="118"/>
      <c r="V18837" s="118"/>
      <c r="W18837" s="118"/>
      <c r="X18837" s="118"/>
      <c r="Y18837" s="118"/>
      <c r="Z18837" s="118"/>
      <c r="AA18837" s="118"/>
      <c r="AB18837" s="118"/>
    </row>
    <row r="18838" spans="1:28">
      <c r="A18838" s="113"/>
      <c r="B18838" s="113"/>
      <c r="C18838" s="114"/>
      <c r="D18838" s="115"/>
      <c r="E18838" s="115"/>
      <c r="F18838" s="116"/>
      <c r="G18838" s="116"/>
      <c r="H18838" s="116"/>
      <c r="I18838" s="116"/>
      <c r="J18838" s="117"/>
      <c r="K18838" s="117"/>
      <c r="L18838" s="114"/>
      <c r="M18838" s="114"/>
      <c r="N18838" s="114"/>
      <c r="O18838" s="114"/>
      <c r="P18838" s="118"/>
      <c r="Q18838" s="118"/>
      <c r="R18838" s="118"/>
      <c r="S18838" s="118"/>
      <c r="T18838" s="118"/>
      <c r="U18838" s="118"/>
      <c r="V18838" s="118"/>
      <c r="W18838" s="118"/>
      <c r="X18838" s="118"/>
      <c r="Y18838" s="118"/>
      <c r="Z18838" s="118"/>
      <c r="AA18838" s="118"/>
      <c r="AB18838" s="118"/>
    </row>
    <row r="18839" spans="1:28">
      <c r="A18839" s="113"/>
      <c r="B18839" s="113"/>
      <c r="C18839" s="114"/>
      <c r="D18839" s="115"/>
      <c r="E18839" s="115"/>
      <c r="F18839" s="116"/>
      <c r="G18839" s="116"/>
      <c r="H18839" s="116"/>
      <c r="I18839" s="116"/>
      <c r="J18839" s="117"/>
      <c r="K18839" s="117"/>
      <c r="L18839" s="114"/>
      <c r="M18839" s="114"/>
      <c r="N18839" s="114"/>
      <c r="O18839" s="114"/>
      <c r="P18839" s="118"/>
      <c r="Q18839" s="118"/>
      <c r="R18839" s="118"/>
      <c r="S18839" s="118"/>
      <c r="T18839" s="118"/>
      <c r="U18839" s="118"/>
      <c r="V18839" s="118"/>
      <c r="W18839" s="118"/>
      <c r="X18839" s="118"/>
      <c r="Y18839" s="118"/>
      <c r="Z18839" s="118"/>
      <c r="AA18839" s="118"/>
      <c r="AB18839" s="118"/>
    </row>
    <row r="18840" spans="1:28">
      <c r="A18840" s="113"/>
      <c r="B18840" s="113"/>
      <c r="C18840" s="114"/>
      <c r="D18840" s="115"/>
      <c r="E18840" s="115"/>
      <c r="F18840" s="116"/>
      <c r="G18840" s="116"/>
      <c r="H18840" s="116"/>
      <c r="I18840" s="116"/>
      <c r="J18840" s="117"/>
      <c r="K18840" s="117"/>
      <c r="L18840" s="114"/>
      <c r="M18840" s="114"/>
      <c r="N18840" s="114"/>
      <c r="O18840" s="114"/>
      <c r="P18840" s="118"/>
      <c r="Q18840" s="118"/>
      <c r="R18840" s="118"/>
      <c r="S18840" s="118"/>
      <c r="T18840" s="118"/>
      <c r="U18840" s="118"/>
      <c r="V18840" s="118"/>
      <c r="W18840" s="118"/>
      <c r="X18840" s="118"/>
      <c r="Y18840" s="118"/>
      <c r="Z18840" s="118"/>
      <c r="AA18840" s="118"/>
      <c r="AB18840" s="118"/>
    </row>
    <row r="18841" spans="1:28">
      <c r="A18841" s="113"/>
      <c r="B18841" s="113"/>
      <c r="C18841" s="114"/>
      <c r="D18841" s="115"/>
      <c r="E18841" s="115"/>
      <c r="F18841" s="116"/>
      <c r="G18841" s="116"/>
      <c r="H18841" s="116"/>
      <c r="I18841" s="116"/>
      <c r="J18841" s="117"/>
      <c r="K18841" s="117"/>
      <c r="L18841" s="114"/>
      <c r="M18841" s="114"/>
      <c r="N18841" s="114"/>
      <c r="O18841" s="114"/>
      <c r="P18841" s="118"/>
      <c r="Q18841" s="118"/>
      <c r="R18841" s="118"/>
      <c r="S18841" s="118"/>
      <c r="T18841" s="118"/>
      <c r="U18841" s="118"/>
      <c r="V18841" s="118"/>
      <c r="W18841" s="118"/>
      <c r="X18841" s="118"/>
      <c r="Y18841" s="118"/>
      <c r="Z18841" s="118"/>
      <c r="AA18841" s="118"/>
      <c r="AB18841" s="118"/>
    </row>
    <row r="18842" spans="1:28">
      <c r="A18842" s="113"/>
      <c r="B18842" s="113"/>
      <c r="C18842" s="114"/>
      <c r="D18842" s="115"/>
      <c r="E18842" s="115"/>
      <c r="F18842" s="116"/>
      <c r="G18842" s="116"/>
      <c r="H18842" s="116"/>
      <c r="I18842" s="116"/>
      <c r="J18842" s="117"/>
      <c r="K18842" s="117"/>
      <c r="L18842" s="114"/>
      <c r="M18842" s="114"/>
      <c r="N18842" s="114"/>
      <c r="O18842" s="114"/>
      <c r="P18842" s="118"/>
      <c r="Q18842" s="118"/>
      <c r="R18842" s="118"/>
      <c r="S18842" s="118"/>
      <c r="T18842" s="118"/>
      <c r="U18842" s="118"/>
      <c r="V18842" s="118"/>
      <c r="W18842" s="118"/>
      <c r="X18842" s="118"/>
      <c r="Y18842" s="118"/>
      <c r="Z18842" s="118"/>
      <c r="AA18842" s="118"/>
      <c r="AB18842" s="118"/>
    </row>
    <row r="18843" spans="1:28">
      <c r="A18843" s="113"/>
      <c r="B18843" s="113"/>
      <c r="C18843" s="114"/>
      <c r="D18843" s="115"/>
      <c r="E18843" s="115"/>
      <c r="F18843" s="116"/>
      <c r="G18843" s="116"/>
      <c r="H18843" s="116"/>
      <c r="I18843" s="116"/>
      <c r="J18843" s="117"/>
      <c r="K18843" s="117"/>
      <c r="L18843" s="114"/>
      <c r="M18843" s="114"/>
      <c r="N18843" s="114"/>
      <c r="O18843" s="114"/>
      <c r="P18843" s="118"/>
      <c r="Q18843" s="118"/>
      <c r="R18843" s="118"/>
      <c r="S18843" s="118"/>
      <c r="T18843" s="118"/>
      <c r="U18843" s="118"/>
      <c r="V18843" s="118"/>
      <c r="W18843" s="118"/>
      <c r="X18843" s="118"/>
      <c r="Y18843" s="118"/>
      <c r="Z18843" s="118"/>
      <c r="AA18843" s="118"/>
      <c r="AB18843" s="118"/>
    </row>
    <row r="18844" spans="1:28">
      <c r="A18844" s="113"/>
      <c r="B18844" s="113"/>
      <c r="C18844" s="114"/>
      <c r="D18844" s="115"/>
      <c r="E18844" s="115"/>
      <c r="F18844" s="116"/>
      <c r="G18844" s="116"/>
      <c r="H18844" s="116"/>
      <c r="I18844" s="116"/>
      <c r="J18844" s="117"/>
      <c r="K18844" s="117"/>
      <c r="L18844" s="114"/>
      <c r="M18844" s="114"/>
      <c r="N18844" s="114"/>
      <c r="O18844" s="114"/>
      <c r="P18844" s="118"/>
      <c r="Q18844" s="118"/>
      <c r="R18844" s="118"/>
      <c r="S18844" s="118"/>
      <c r="T18844" s="118"/>
      <c r="U18844" s="118"/>
      <c r="V18844" s="118"/>
      <c r="W18844" s="118"/>
      <c r="X18844" s="118"/>
      <c r="Y18844" s="118"/>
      <c r="Z18844" s="118"/>
      <c r="AA18844" s="118"/>
      <c r="AB18844" s="118"/>
    </row>
    <row r="18845" spans="1:28">
      <c r="A18845" s="113"/>
      <c r="B18845" s="113"/>
      <c r="C18845" s="114"/>
      <c r="D18845" s="115"/>
      <c r="E18845" s="115"/>
      <c r="F18845" s="116"/>
      <c r="G18845" s="116"/>
      <c r="H18845" s="116"/>
      <c r="I18845" s="116"/>
      <c r="J18845" s="117"/>
      <c r="K18845" s="117"/>
      <c r="L18845" s="114"/>
      <c r="M18845" s="114"/>
      <c r="N18845" s="114"/>
      <c r="O18845" s="114"/>
      <c r="P18845" s="118"/>
      <c r="Q18845" s="118"/>
      <c r="R18845" s="118"/>
      <c r="S18845" s="118"/>
      <c r="T18845" s="118"/>
      <c r="U18845" s="118"/>
      <c r="V18845" s="118"/>
      <c r="W18845" s="118"/>
      <c r="X18845" s="118"/>
      <c r="Y18845" s="118"/>
      <c r="Z18845" s="118"/>
      <c r="AA18845" s="118"/>
      <c r="AB18845" s="118"/>
    </row>
    <row r="18846" spans="1:28">
      <c r="A18846" s="113"/>
      <c r="B18846" s="113"/>
      <c r="C18846" s="114"/>
      <c r="D18846" s="115"/>
      <c r="E18846" s="115"/>
      <c r="F18846" s="116"/>
      <c r="G18846" s="116"/>
      <c r="H18846" s="116"/>
      <c r="I18846" s="116"/>
      <c r="J18846" s="117"/>
      <c r="K18846" s="117"/>
      <c r="L18846" s="114"/>
      <c r="M18846" s="114"/>
      <c r="N18846" s="114"/>
      <c r="O18846" s="114"/>
      <c r="P18846" s="118"/>
      <c r="Q18846" s="118"/>
      <c r="R18846" s="118"/>
      <c r="S18846" s="118"/>
      <c r="T18846" s="118"/>
      <c r="U18846" s="118"/>
      <c r="V18846" s="118"/>
      <c r="W18846" s="118"/>
      <c r="X18846" s="118"/>
      <c r="Y18846" s="118"/>
      <c r="Z18846" s="118"/>
      <c r="AA18846" s="118"/>
      <c r="AB18846" s="118"/>
    </row>
    <row r="18847" spans="1:28">
      <c r="A18847" s="113"/>
      <c r="B18847" s="113"/>
      <c r="C18847" s="114"/>
      <c r="D18847" s="115"/>
      <c r="E18847" s="115"/>
      <c r="F18847" s="116"/>
      <c r="G18847" s="116"/>
      <c r="H18847" s="116"/>
      <c r="I18847" s="116"/>
      <c r="J18847" s="117"/>
      <c r="K18847" s="117"/>
      <c r="L18847" s="114"/>
      <c r="M18847" s="114"/>
      <c r="N18847" s="114"/>
      <c r="O18847" s="114"/>
      <c r="P18847" s="118"/>
      <c r="Q18847" s="118"/>
      <c r="R18847" s="118"/>
      <c r="S18847" s="118"/>
      <c r="T18847" s="118"/>
      <c r="U18847" s="118"/>
      <c r="V18847" s="118"/>
      <c r="W18847" s="118"/>
      <c r="X18847" s="118"/>
      <c r="Y18847" s="118"/>
      <c r="Z18847" s="118"/>
      <c r="AA18847" s="118"/>
      <c r="AB18847" s="118"/>
    </row>
    <row r="18848" spans="1:28">
      <c r="A18848" s="113"/>
      <c r="B18848" s="113"/>
      <c r="C18848" s="114"/>
      <c r="D18848" s="115"/>
      <c r="E18848" s="115"/>
      <c r="F18848" s="116"/>
      <c r="G18848" s="116"/>
      <c r="H18848" s="116"/>
      <c r="I18848" s="116"/>
      <c r="J18848" s="117"/>
      <c r="K18848" s="117"/>
      <c r="L18848" s="114"/>
      <c r="M18848" s="114"/>
      <c r="N18848" s="114"/>
      <c r="O18848" s="114"/>
      <c r="P18848" s="118"/>
      <c r="Q18848" s="118"/>
      <c r="R18848" s="118"/>
      <c r="S18848" s="118"/>
      <c r="T18848" s="118"/>
      <c r="U18848" s="118"/>
      <c r="V18848" s="118"/>
      <c r="W18848" s="118"/>
      <c r="X18848" s="118"/>
      <c r="Y18848" s="118"/>
      <c r="Z18848" s="118"/>
      <c r="AA18848" s="118"/>
      <c r="AB18848" s="118"/>
    </row>
    <row r="18849" spans="1:28">
      <c r="A18849" s="113"/>
      <c r="B18849" s="113"/>
      <c r="C18849" s="114"/>
      <c r="D18849" s="115"/>
      <c r="E18849" s="115"/>
      <c r="F18849" s="116"/>
      <c r="G18849" s="116"/>
      <c r="H18849" s="116"/>
      <c r="I18849" s="116"/>
      <c r="J18849" s="117"/>
      <c r="K18849" s="117"/>
      <c r="L18849" s="114"/>
      <c r="M18849" s="114"/>
      <c r="N18849" s="114"/>
      <c r="O18849" s="114"/>
      <c r="P18849" s="118"/>
      <c r="Q18849" s="118"/>
      <c r="R18849" s="118"/>
      <c r="S18849" s="118"/>
      <c r="T18849" s="118"/>
      <c r="U18849" s="118"/>
      <c r="V18849" s="118"/>
      <c r="W18849" s="118"/>
      <c r="X18849" s="118"/>
      <c r="Y18849" s="118"/>
      <c r="Z18849" s="118"/>
      <c r="AA18849" s="118"/>
      <c r="AB18849" s="118"/>
    </row>
    <row r="18850" spans="1:28">
      <c r="A18850" s="113"/>
      <c r="B18850" s="113"/>
      <c r="C18850" s="114"/>
      <c r="D18850" s="115"/>
      <c r="E18850" s="115"/>
      <c r="F18850" s="116"/>
      <c r="G18850" s="116"/>
      <c r="H18850" s="116"/>
      <c r="I18850" s="116"/>
      <c r="J18850" s="117"/>
      <c r="K18850" s="117"/>
      <c r="L18850" s="114"/>
      <c r="M18850" s="114"/>
      <c r="N18850" s="114"/>
      <c r="O18850" s="114"/>
      <c r="P18850" s="118"/>
      <c r="Q18850" s="118"/>
      <c r="R18850" s="118"/>
      <c r="S18850" s="118"/>
      <c r="T18850" s="118"/>
      <c r="U18850" s="118"/>
      <c r="V18850" s="118"/>
      <c r="W18850" s="118"/>
      <c r="X18850" s="118"/>
      <c r="Y18850" s="118"/>
      <c r="Z18850" s="118"/>
      <c r="AA18850" s="118"/>
      <c r="AB18850" s="118"/>
    </row>
    <row r="18851" spans="1:28">
      <c r="A18851" s="113"/>
      <c r="B18851" s="113"/>
      <c r="C18851" s="114"/>
      <c r="D18851" s="115"/>
      <c r="E18851" s="115"/>
      <c r="F18851" s="116"/>
      <c r="G18851" s="116"/>
      <c r="H18851" s="116"/>
      <c r="I18851" s="116"/>
      <c r="J18851" s="117"/>
      <c r="K18851" s="117"/>
      <c r="L18851" s="114"/>
      <c r="M18851" s="114"/>
      <c r="N18851" s="114"/>
      <c r="O18851" s="114"/>
      <c r="P18851" s="118"/>
      <c r="Q18851" s="118"/>
      <c r="R18851" s="118"/>
      <c r="S18851" s="118"/>
      <c r="T18851" s="118"/>
      <c r="U18851" s="118"/>
      <c r="V18851" s="118"/>
      <c r="W18851" s="118"/>
      <c r="X18851" s="118"/>
      <c r="Y18851" s="118"/>
      <c r="Z18851" s="118"/>
      <c r="AA18851" s="118"/>
      <c r="AB18851" s="118"/>
    </row>
    <row r="18852" spans="1:28">
      <c r="A18852" s="113"/>
      <c r="B18852" s="113"/>
      <c r="C18852" s="114"/>
      <c r="D18852" s="115"/>
      <c r="E18852" s="115"/>
      <c r="F18852" s="116"/>
      <c r="G18852" s="116"/>
      <c r="H18852" s="116"/>
      <c r="I18852" s="116"/>
      <c r="J18852" s="117"/>
      <c r="K18852" s="117"/>
      <c r="L18852" s="114"/>
      <c r="M18852" s="114"/>
      <c r="N18852" s="114"/>
      <c r="O18852" s="114"/>
      <c r="P18852" s="118"/>
      <c r="Q18852" s="118"/>
      <c r="R18852" s="118"/>
      <c r="S18852" s="118"/>
      <c r="T18852" s="118"/>
      <c r="U18852" s="118"/>
      <c r="V18852" s="118"/>
      <c r="W18852" s="118"/>
      <c r="X18852" s="118"/>
      <c r="Y18852" s="118"/>
      <c r="Z18852" s="118"/>
      <c r="AA18852" s="118"/>
      <c r="AB18852" s="118"/>
    </row>
    <row r="18853" spans="1:28">
      <c r="A18853" s="113"/>
      <c r="B18853" s="113"/>
      <c r="C18853" s="114"/>
      <c r="D18853" s="115"/>
      <c r="E18853" s="115"/>
      <c r="F18853" s="116"/>
      <c r="G18853" s="116"/>
      <c r="H18853" s="116"/>
      <c r="I18853" s="116"/>
      <c r="J18853" s="117"/>
      <c r="K18853" s="117"/>
      <c r="L18853" s="114"/>
      <c r="M18853" s="114"/>
      <c r="N18853" s="114"/>
      <c r="O18853" s="114"/>
      <c r="P18853" s="118"/>
      <c r="Q18853" s="118"/>
      <c r="R18853" s="118"/>
      <c r="S18853" s="118"/>
      <c r="T18853" s="118"/>
      <c r="U18853" s="118"/>
      <c r="V18853" s="118"/>
      <c r="W18853" s="118"/>
      <c r="X18853" s="118"/>
      <c r="Y18853" s="118"/>
      <c r="Z18853" s="118"/>
      <c r="AA18853" s="118"/>
      <c r="AB18853" s="118"/>
    </row>
    <row r="18854" spans="1:28">
      <c r="A18854" s="113"/>
      <c r="B18854" s="113"/>
      <c r="C18854" s="114"/>
      <c r="D18854" s="115"/>
      <c r="E18854" s="115"/>
      <c r="F18854" s="116"/>
      <c r="G18854" s="116"/>
      <c r="H18854" s="116"/>
      <c r="I18854" s="116"/>
      <c r="J18854" s="117"/>
      <c r="K18854" s="117"/>
      <c r="L18854" s="114"/>
      <c r="M18854" s="114"/>
      <c r="N18854" s="114"/>
      <c r="O18854" s="114"/>
      <c r="P18854" s="118"/>
      <c r="Q18854" s="118"/>
      <c r="R18854" s="118"/>
      <c r="S18854" s="118"/>
      <c r="T18854" s="118"/>
      <c r="U18854" s="118"/>
      <c r="V18854" s="118"/>
      <c r="W18854" s="118"/>
      <c r="X18854" s="118"/>
      <c r="Y18854" s="118"/>
      <c r="Z18854" s="118"/>
      <c r="AA18854" s="118"/>
      <c r="AB18854" s="118"/>
    </row>
    <row r="18855" spans="1:28">
      <c r="A18855" s="113"/>
      <c r="B18855" s="113"/>
      <c r="C18855" s="114"/>
      <c r="D18855" s="115"/>
      <c r="E18855" s="115"/>
      <c r="F18855" s="116"/>
      <c r="G18855" s="116"/>
      <c r="H18855" s="116"/>
      <c r="I18855" s="116"/>
      <c r="J18855" s="117"/>
      <c r="K18855" s="117"/>
      <c r="L18855" s="114"/>
      <c r="M18855" s="114"/>
      <c r="N18855" s="114"/>
      <c r="O18855" s="114"/>
      <c r="P18855" s="118"/>
      <c r="Q18855" s="118"/>
      <c r="R18855" s="118"/>
      <c r="S18855" s="118"/>
      <c r="T18855" s="118"/>
      <c r="U18855" s="118"/>
      <c r="V18855" s="118"/>
      <c r="W18855" s="118"/>
      <c r="X18855" s="118"/>
      <c r="Y18855" s="118"/>
      <c r="Z18855" s="118"/>
      <c r="AA18855" s="118"/>
      <c r="AB18855" s="118"/>
    </row>
    <row r="18856" spans="1:28">
      <c r="A18856" s="113"/>
      <c r="B18856" s="113"/>
      <c r="C18856" s="114"/>
      <c r="D18856" s="115"/>
      <c r="E18856" s="115"/>
      <c r="F18856" s="116"/>
      <c r="G18856" s="116"/>
      <c r="H18856" s="116"/>
      <c r="I18856" s="116"/>
      <c r="J18856" s="117"/>
      <c r="K18856" s="117"/>
      <c r="L18856" s="114"/>
      <c r="M18856" s="114"/>
      <c r="N18856" s="114"/>
      <c r="O18856" s="114"/>
      <c r="P18856" s="118"/>
      <c r="Q18856" s="118"/>
      <c r="R18856" s="118"/>
      <c r="S18856" s="118"/>
      <c r="T18856" s="118"/>
      <c r="U18856" s="118"/>
      <c r="V18856" s="118"/>
      <c r="W18856" s="118"/>
      <c r="X18856" s="118"/>
      <c r="Y18856" s="118"/>
      <c r="Z18856" s="118"/>
      <c r="AA18856" s="118"/>
      <c r="AB18856" s="118"/>
    </row>
    <row r="18857" spans="1:28">
      <c r="A18857" s="113"/>
      <c r="B18857" s="113"/>
      <c r="C18857" s="114"/>
      <c r="D18857" s="115"/>
      <c r="E18857" s="115"/>
      <c r="F18857" s="116"/>
      <c r="G18857" s="116"/>
      <c r="H18857" s="116"/>
      <c r="I18857" s="116"/>
      <c r="J18857" s="117"/>
      <c r="K18857" s="117"/>
      <c r="L18857" s="114"/>
      <c r="M18857" s="114"/>
      <c r="N18857" s="114"/>
      <c r="O18857" s="114"/>
      <c r="P18857" s="118"/>
      <c r="Q18857" s="118"/>
      <c r="R18857" s="118"/>
      <c r="S18857" s="118"/>
      <c r="T18857" s="118"/>
      <c r="U18857" s="118"/>
      <c r="V18857" s="118"/>
      <c r="W18857" s="118"/>
      <c r="X18857" s="118"/>
      <c r="Y18857" s="118"/>
      <c r="Z18857" s="118"/>
      <c r="AA18857" s="118"/>
      <c r="AB18857" s="118"/>
    </row>
    <row r="18858" spans="1:28">
      <c r="A18858" s="113"/>
      <c r="B18858" s="113"/>
      <c r="C18858" s="114"/>
      <c r="D18858" s="115"/>
      <c r="E18858" s="115"/>
      <c r="F18858" s="116"/>
      <c r="G18858" s="116"/>
      <c r="H18858" s="116"/>
      <c r="I18858" s="116"/>
      <c r="J18858" s="117"/>
      <c r="K18858" s="117"/>
      <c r="L18858" s="114"/>
      <c r="M18858" s="114"/>
      <c r="N18858" s="114"/>
      <c r="O18858" s="114"/>
      <c r="P18858" s="118"/>
      <c r="Q18858" s="118"/>
      <c r="R18858" s="118"/>
      <c r="S18858" s="118"/>
      <c r="T18858" s="118"/>
      <c r="U18858" s="118"/>
      <c r="V18858" s="118"/>
      <c r="W18858" s="118"/>
      <c r="X18858" s="118"/>
      <c r="Y18858" s="118"/>
      <c r="Z18858" s="118"/>
      <c r="AA18858" s="118"/>
      <c r="AB18858" s="118"/>
    </row>
    <row r="18859" spans="1:28">
      <c r="A18859" s="113"/>
      <c r="B18859" s="113"/>
      <c r="C18859" s="114"/>
      <c r="D18859" s="115"/>
      <c r="E18859" s="115"/>
      <c r="F18859" s="116"/>
      <c r="G18859" s="116"/>
      <c r="H18859" s="116"/>
      <c r="I18859" s="116"/>
      <c r="J18859" s="117"/>
      <c r="K18859" s="117"/>
      <c r="L18859" s="114"/>
      <c r="M18859" s="114"/>
      <c r="N18859" s="114"/>
      <c r="O18859" s="114"/>
      <c r="P18859" s="118"/>
      <c r="Q18859" s="118"/>
      <c r="R18859" s="118"/>
      <c r="S18859" s="118"/>
      <c r="T18859" s="118"/>
      <c r="U18859" s="118"/>
      <c r="V18859" s="118"/>
      <c r="W18859" s="118"/>
      <c r="X18859" s="118"/>
      <c r="Y18859" s="118"/>
      <c r="Z18859" s="118"/>
      <c r="AA18859" s="118"/>
      <c r="AB18859" s="118"/>
    </row>
    <row r="18860" spans="1:28">
      <c r="A18860" s="113"/>
      <c r="B18860" s="113"/>
      <c r="C18860" s="114"/>
      <c r="D18860" s="115"/>
      <c r="E18860" s="115"/>
      <c r="F18860" s="116"/>
      <c r="G18860" s="116"/>
      <c r="H18860" s="116"/>
      <c r="I18860" s="116"/>
      <c r="J18860" s="117"/>
      <c r="K18860" s="117"/>
      <c r="L18860" s="114"/>
      <c r="M18860" s="114"/>
      <c r="N18860" s="114"/>
      <c r="O18860" s="114"/>
      <c r="P18860" s="118"/>
      <c r="Q18860" s="118"/>
      <c r="R18860" s="118"/>
      <c r="S18860" s="118"/>
      <c r="T18860" s="118"/>
      <c r="U18860" s="118"/>
      <c r="V18860" s="118"/>
      <c r="W18860" s="118"/>
      <c r="X18860" s="118"/>
      <c r="Y18860" s="118"/>
      <c r="Z18860" s="118"/>
      <c r="AA18860" s="118"/>
      <c r="AB18860" s="118"/>
    </row>
    <row r="18861" spans="1:28">
      <c r="A18861" s="113"/>
      <c r="B18861" s="113"/>
      <c r="C18861" s="114"/>
      <c r="D18861" s="115"/>
      <c r="E18861" s="115"/>
      <c r="F18861" s="116"/>
      <c r="G18861" s="116"/>
      <c r="H18861" s="116"/>
      <c r="I18861" s="116"/>
      <c r="J18861" s="117"/>
      <c r="K18861" s="117"/>
      <c r="L18861" s="114"/>
      <c r="M18861" s="114"/>
      <c r="N18861" s="114"/>
      <c r="O18861" s="114"/>
      <c r="P18861" s="118"/>
      <c r="Q18861" s="118"/>
      <c r="R18861" s="118"/>
      <c r="S18861" s="118"/>
      <c r="T18861" s="118"/>
      <c r="U18861" s="118"/>
      <c r="V18861" s="118"/>
      <c r="W18861" s="118"/>
      <c r="X18861" s="118"/>
      <c r="Y18861" s="118"/>
      <c r="Z18861" s="118"/>
      <c r="AA18861" s="118"/>
      <c r="AB18861" s="118"/>
    </row>
    <row r="18862" spans="1:28">
      <c r="A18862" s="113"/>
      <c r="B18862" s="113"/>
      <c r="C18862" s="114"/>
      <c r="D18862" s="115"/>
      <c r="E18862" s="115"/>
      <c r="F18862" s="116"/>
      <c r="G18862" s="116"/>
      <c r="H18862" s="116"/>
      <c r="I18862" s="116"/>
      <c r="J18862" s="117"/>
      <c r="K18862" s="117"/>
      <c r="L18862" s="114"/>
      <c r="M18862" s="114"/>
      <c r="N18862" s="114"/>
      <c r="O18862" s="114"/>
      <c r="P18862" s="118"/>
      <c r="Q18862" s="118"/>
      <c r="R18862" s="118"/>
      <c r="S18862" s="118"/>
      <c r="T18862" s="118"/>
      <c r="U18862" s="118"/>
      <c r="V18862" s="118"/>
      <c r="W18862" s="118"/>
      <c r="X18862" s="118"/>
      <c r="Y18862" s="118"/>
      <c r="Z18862" s="118"/>
      <c r="AA18862" s="118"/>
      <c r="AB18862" s="118"/>
    </row>
    <row r="18863" spans="1:28">
      <c r="A18863" s="113"/>
      <c r="B18863" s="113"/>
      <c r="C18863" s="114"/>
      <c r="D18863" s="115"/>
      <c r="E18863" s="115"/>
      <c r="F18863" s="116"/>
      <c r="G18863" s="116"/>
      <c r="H18863" s="116"/>
      <c r="I18863" s="116"/>
      <c r="J18863" s="117"/>
      <c r="K18863" s="117"/>
      <c r="L18863" s="114"/>
      <c r="M18863" s="114"/>
      <c r="N18863" s="114"/>
      <c r="O18863" s="114"/>
      <c r="P18863" s="118"/>
      <c r="Q18863" s="118"/>
      <c r="R18863" s="118"/>
      <c r="S18863" s="118"/>
      <c r="T18863" s="118"/>
      <c r="U18863" s="118"/>
      <c r="V18863" s="118"/>
      <c r="W18863" s="118"/>
      <c r="X18863" s="118"/>
      <c r="Y18863" s="118"/>
      <c r="Z18863" s="118"/>
      <c r="AA18863" s="118"/>
      <c r="AB18863" s="118"/>
    </row>
    <row r="18864" spans="1:28">
      <c r="A18864" s="113"/>
      <c r="B18864" s="113"/>
      <c r="C18864" s="114"/>
      <c r="D18864" s="115"/>
      <c r="E18864" s="115"/>
      <c r="F18864" s="116"/>
      <c r="G18864" s="116"/>
      <c r="H18864" s="116"/>
      <c r="I18864" s="116"/>
      <c r="J18864" s="117"/>
      <c r="K18864" s="117"/>
      <c r="L18864" s="114"/>
      <c r="M18864" s="114"/>
      <c r="N18864" s="114"/>
      <c r="O18864" s="114"/>
      <c r="P18864" s="118"/>
      <c r="Q18864" s="118"/>
      <c r="R18864" s="118"/>
      <c r="S18864" s="118"/>
      <c r="T18864" s="118"/>
      <c r="U18864" s="118"/>
      <c r="V18864" s="118"/>
      <c r="W18864" s="118"/>
      <c r="X18864" s="118"/>
      <c r="Y18864" s="118"/>
      <c r="Z18864" s="118"/>
      <c r="AA18864" s="118"/>
      <c r="AB18864" s="118"/>
    </row>
    <row r="18865" spans="1:28">
      <c r="A18865" s="113"/>
      <c r="B18865" s="113"/>
      <c r="C18865" s="114"/>
      <c r="D18865" s="115"/>
      <c r="E18865" s="115"/>
      <c r="F18865" s="116"/>
      <c r="G18865" s="116"/>
      <c r="H18865" s="116"/>
      <c r="I18865" s="116"/>
      <c r="J18865" s="117"/>
      <c r="K18865" s="117"/>
      <c r="L18865" s="114"/>
      <c r="M18865" s="114"/>
      <c r="N18865" s="114"/>
      <c r="O18865" s="114"/>
      <c r="P18865" s="118"/>
      <c r="Q18865" s="118"/>
      <c r="R18865" s="118"/>
      <c r="S18865" s="118"/>
      <c r="T18865" s="118"/>
      <c r="U18865" s="118"/>
      <c r="V18865" s="118"/>
      <c r="W18865" s="118"/>
      <c r="X18865" s="118"/>
      <c r="Y18865" s="118"/>
      <c r="Z18865" s="118"/>
      <c r="AA18865" s="118"/>
      <c r="AB18865" s="118"/>
    </row>
    <row r="18866" spans="1:28">
      <c r="A18866" s="113"/>
      <c r="B18866" s="113"/>
      <c r="C18866" s="114"/>
      <c r="D18866" s="115"/>
      <c r="E18866" s="115"/>
      <c r="F18866" s="116"/>
      <c r="G18866" s="116"/>
      <c r="H18866" s="116"/>
      <c r="I18866" s="116"/>
      <c r="J18866" s="117"/>
      <c r="K18866" s="117"/>
      <c r="L18866" s="114"/>
      <c r="M18866" s="114"/>
      <c r="N18866" s="114"/>
      <c r="O18866" s="114"/>
      <c r="P18866" s="118"/>
      <c r="Q18866" s="118"/>
      <c r="R18866" s="118"/>
      <c r="S18866" s="118"/>
      <c r="T18866" s="118"/>
      <c r="U18866" s="118"/>
      <c r="V18866" s="118"/>
      <c r="W18866" s="118"/>
      <c r="X18866" s="118"/>
      <c r="Y18866" s="118"/>
      <c r="Z18866" s="118"/>
      <c r="AA18866" s="118"/>
      <c r="AB18866" s="118"/>
    </row>
    <row r="18867" spans="1:28">
      <c r="A18867" s="113"/>
      <c r="B18867" s="113"/>
      <c r="C18867" s="114"/>
      <c r="D18867" s="115"/>
      <c r="E18867" s="115"/>
      <c r="F18867" s="116"/>
      <c r="G18867" s="116"/>
      <c r="H18867" s="116"/>
      <c r="I18867" s="116"/>
      <c r="J18867" s="117"/>
      <c r="K18867" s="117"/>
      <c r="L18867" s="114"/>
      <c r="M18867" s="114"/>
      <c r="N18867" s="114"/>
      <c r="O18867" s="114"/>
      <c r="P18867" s="118"/>
      <c r="Q18867" s="118"/>
      <c r="R18867" s="118"/>
      <c r="S18867" s="118"/>
      <c r="T18867" s="118"/>
      <c r="U18867" s="118"/>
      <c r="V18867" s="118"/>
      <c r="W18867" s="118"/>
      <c r="X18867" s="118"/>
      <c r="Y18867" s="118"/>
      <c r="Z18867" s="118"/>
      <c r="AA18867" s="118"/>
      <c r="AB18867" s="118"/>
    </row>
    <row r="18868" spans="1:28">
      <c r="A18868" s="113"/>
      <c r="B18868" s="113"/>
      <c r="C18868" s="114"/>
      <c r="D18868" s="115"/>
      <c r="E18868" s="115"/>
      <c r="F18868" s="116"/>
      <c r="G18868" s="116"/>
      <c r="H18868" s="116"/>
      <c r="I18868" s="116"/>
      <c r="J18868" s="117"/>
      <c r="K18868" s="117"/>
      <c r="L18868" s="114"/>
      <c r="M18868" s="114"/>
      <c r="N18868" s="114"/>
      <c r="O18868" s="114"/>
      <c r="P18868" s="118"/>
      <c r="Q18868" s="118"/>
      <c r="R18868" s="118"/>
      <c r="S18868" s="118"/>
      <c r="T18868" s="118"/>
      <c r="U18868" s="118"/>
      <c r="V18868" s="118"/>
      <c r="W18868" s="118"/>
      <c r="X18868" s="118"/>
      <c r="Y18868" s="118"/>
      <c r="Z18868" s="118"/>
      <c r="AA18868" s="118"/>
      <c r="AB18868" s="118"/>
    </row>
    <row r="18869" spans="1:28">
      <c r="A18869" s="113"/>
      <c r="B18869" s="113"/>
      <c r="C18869" s="114"/>
      <c r="D18869" s="115"/>
      <c r="E18869" s="115"/>
      <c r="F18869" s="116"/>
      <c r="G18869" s="116"/>
      <c r="H18869" s="116"/>
      <c r="I18869" s="116"/>
      <c r="J18869" s="117"/>
      <c r="K18869" s="117"/>
      <c r="L18869" s="114"/>
      <c r="M18869" s="114"/>
      <c r="N18869" s="114"/>
      <c r="O18869" s="114"/>
      <c r="P18869" s="118"/>
      <c r="Q18869" s="118"/>
      <c r="R18869" s="118"/>
      <c r="S18869" s="118"/>
      <c r="T18869" s="118"/>
      <c r="U18869" s="118"/>
      <c r="V18869" s="118"/>
      <c r="W18869" s="118"/>
      <c r="X18869" s="118"/>
      <c r="Y18869" s="118"/>
      <c r="Z18869" s="118"/>
      <c r="AA18869" s="118"/>
      <c r="AB18869" s="118"/>
    </row>
    <row r="18870" spans="1:28">
      <c r="A18870" s="113"/>
      <c r="B18870" s="113"/>
      <c r="C18870" s="114"/>
      <c r="D18870" s="115"/>
      <c r="E18870" s="115"/>
      <c r="F18870" s="116"/>
      <c r="G18870" s="116"/>
      <c r="H18870" s="116"/>
      <c r="I18870" s="116"/>
      <c r="J18870" s="117"/>
      <c r="K18870" s="117"/>
      <c r="L18870" s="114"/>
      <c r="M18870" s="114"/>
      <c r="N18870" s="114"/>
      <c r="O18870" s="114"/>
      <c r="P18870" s="118"/>
      <c r="Q18870" s="118"/>
      <c r="R18870" s="118"/>
      <c r="S18870" s="118"/>
      <c r="T18870" s="118"/>
      <c r="U18870" s="118"/>
      <c r="V18870" s="118"/>
      <c r="W18870" s="118"/>
      <c r="X18870" s="118"/>
      <c r="Y18870" s="118"/>
      <c r="Z18870" s="118"/>
      <c r="AA18870" s="118"/>
      <c r="AB18870" s="118"/>
    </row>
    <row r="18871" spans="1:28">
      <c r="A18871" s="113"/>
      <c r="B18871" s="113"/>
      <c r="C18871" s="114"/>
      <c r="D18871" s="115"/>
      <c r="E18871" s="115"/>
      <c r="F18871" s="116"/>
      <c r="G18871" s="116"/>
      <c r="H18871" s="116"/>
      <c r="I18871" s="116"/>
      <c r="J18871" s="117"/>
      <c r="K18871" s="117"/>
      <c r="L18871" s="114"/>
      <c r="M18871" s="114"/>
      <c r="N18871" s="114"/>
      <c r="O18871" s="114"/>
      <c r="P18871" s="118"/>
      <c r="Q18871" s="118"/>
      <c r="R18871" s="118"/>
      <c r="S18871" s="118"/>
      <c r="T18871" s="118"/>
      <c r="U18871" s="118"/>
      <c r="V18871" s="118"/>
      <c r="W18871" s="118"/>
      <c r="X18871" s="118"/>
      <c r="Y18871" s="118"/>
      <c r="Z18871" s="118"/>
      <c r="AA18871" s="118"/>
      <c r="AB18871" s="118"/>
    </row>
    <row r="18872" spans="1:28">
      <c r="A18872" s="113"/>
      <c r="B18872" s="113"/>
      <c r="C18872" s="114"/>
      <c r="D18872" s="115"/>
      <c r="E18872" s="115"/>
      <c r="F18872" s="116"/>
      <c r="G18872" s="116"/>
      <c r="H18872" s="116"/>
      <c r="I18872" s="116"/>
      <c r="J18872" s="117"/>
      <c r="K18872" s="117"/>
      <c r="L18872" s="114"/>
      <c r="M18872" s="114"/>
      <c r="N18872" s="114"/>
      <c r="O18872" s="114"/>
      <c r="P18872" s="118"/>
      <c r="Q18872" s="118"/>
      <c r="R18872" s="118"/>
      <c r="S18872" s="118"/>
      <c r="T18872" s="118"/>
      <c r="U18872" s="118"/>
      <c r="V18872" s="118"/>
      <c r="W18872" s="118"/>
      <c r="X18872" s="118"/>
      <c r="Y18872" s="118"/>
      <c r="Z18872" s="118"/>
      <c r="AA18872" s="118"/>
      <c r="AB18872" s="118"/>
    </row>
    <row r="18873" spans="1:28">
      <c r="A18873" s="113"/>
      <c r="B18873" s="113"/>
      <c r="C18873" s="114"/>
      <c r="D18873" s="115"/>
      <c r="E18873" s="115"/>
      <c r="F18873" s="116"/>
      <c r="G18873" s="116"/>
      <c r="H18873" s="116"/>
      <c r="I18873" s="116"/>
      <c r="J18873" s="117"/>
      <c r="K18873" s="117"/>
      <c r="L18873" s="114"/>
      <c r="M18873" s="114"/>
      <c r="N18873" s="114"/>
      <c r="O18873" s="114"/>
      <c r="P18873" s="118"/>
      <c r="Q18873" s="118"/>
      <c r="R18873" s="118"/>
      <c r="S18873" s="118"/>
      <c r="T18873" s="118"/>
      <c r="U18873" s="118"/>
      <c r="V18873" s="118"/>
      <c r="W18873" s="118"/>
      <c r="X18873" s="118"/>
      <c r="Y18873" s="118"/>
      <c r="Z18873" s="118"/>
      <c r="AA18873" s="118"/>
      <c r="AB18873" s="118"/>
    </row>
    <row r="18874" spans="1:28">
      <c r="A18874" s="113"/>
      <c r="B18874" s="113"/>
      <c r="C18874" s="114"/>
      <c r="D18874" s="115"/>
      <c r="E18874" s="115"/>
      <c r="F18874" s="116"/>
      <c r="G18874" s="116"/>
      <c r="H18874" s="116"/>
      <c r="I18874" s="116"/>
      <c r="J18874" s="117"/>
      <c r="K18874" s="117"/>
      <c r="L18874" s="114"/>
      <c r="M18874" s="114"/>
      <c r="N18874" s="114"/>
      <c r="O18874" s="114"/>
      <c r="P18874" s="118"/>
      <c r="Q18874" s="118"/>
      <c r="R18874" s="118"/>
      <c r="S18874" s="118"/>
      <c r="T18874" s="118"/>
      <c r="U18874" s="118"/>
      <c r="V18874" s="118"/>
      <c r="W18874" s="118"/>
      <c r="X18874" s="118"/>
      <c r="Y18874" s="118"/>
      <c r="Z18874" s="118"/>
      <c r="AA18874" s="118"/>
      <c r="AB18874" s="118"/>
    </row>
    <row r="18875" spans="1:28">
      <c r="A18875" s="113"/>
      <c r="B18875" s="113"/>
      <c r="C18875" s="114"/>
      <c r="D18875" s="115"/>
      <c r="E18875" s="115"/>
      <c r="F18875" s="116"/>
      <c r="G18875" s="116"/>
      <c r="H18875" s="116"/>
      <c r="I18875" s="116"/>
      <c r="J18875" s="117"/>
      <c r="K18875" s="117"/>
      <c r="L18875" s="114"/>
      <c r="M18875" s="114"/>
      <c r="N18875" s="114"/>
      <c r="O18875" s="114"/>
      <c r="P18875" s="118"/>
      <c r="Q18875" s="118"/>
      <c r="R18875" s="118"/>
      <c r="S18875" s="118"/>
      <c r="T18875" s="118"/>
      <c r="U18875" s="118"/>
      <c r="V18875" s="118"/>
      <c r="W18875" s="118"/>
      <c r="X18875" s="118"/>
      <c r="Y18875" s="118"/>
      <c r="Z18875" s="118"/>
      <c r="AA18875" s="118"/>
      <c r="AB18875" s="118"/>
    </row>
    <row r="18876" spans="1:28">
      <c r="A18876" s="113"/>
      <c r="B18876" s="113"/>
      <c r="C18876" s="114"/>
      <c r="D18876" s="115"/>
      <c r="E18876" s="115"/>
      <c r="F18876" s="116"/>
      <c r="G18876" s="116"/>
      <c r="H18876" s="116"/>
      <c r="I18876" s="116"/>
      <c r="J18876" s="117"/>
      <c r="K18876" s="117"/>
      <c r="L18876" s="114"/>
      <c r="M18876" s="114"/>
      <c r="N18876" s="114"/>
      <c r="O18876" s="114"/>
      <c r="P18876" s="118"/>
      <c r="Q18876" s="118"/>
      <c r="R18876" s="118"/>
      <c r="S18876" s="118"/>
      <c r="T18876" s="118"/>
      <c r="U18876" s="118"/>
      <c r="V18876" s="118"/>
      <c r="W18876" s="118"/>
      <c r="X18876" s="118"/>
      <c r="Y18876" s="118"/>
      <c r="Z18876" s="118"/>
      <c r="AA18876" s="118"/>
      <c r="AB18876" s="118"/>
    </row>
    <row r="18877" spans="1:28">
      <c r="A18877" s="113"/>
      <c r="B18877" s="113"/>
      <c r="C18877" s="114"/>
      <c r="D18877" s="115"/>
      <c r="E18877" s="115"/>
      <c r="F18877" s="116"/>
      <c r="G18877" s="116"/>
      <c r="H18877" s="116"/>
      <c r="I18877" s="116"/>
      <c r="J18877" s="117"/>
      <c r="K18877" s="117"/>
      <c r="L18877" s="114"/>
      <c r="M18877" s="114"/>
      <c r="N18877" s="114"/>
      <c r="O18877" s="114"/>
      <c r="P18877" s="118"/>
      <c r="Q18877" s="118"/>
      <c r="R18877" s="118"/>
      <c r="S18877" s="118"/>
      <c r="T18877" s="118"/>
      <c r="U18877" s="118"/>
      <c r="V18877" s="118"/>
      <c r="W18877" s="118"/>
      <c r="X18877" s="118"/>
      <c r="Y18877" s="118"/>
      <c r="Z18877" s="118"/>
      <c r="AA18877" s="118"/>
      <c r="AB18877" s="118"/>
    </row>
    <row r="18878" spans="1:28">
      <c r="A18878" s="113"/>
      <c r="B18878" s="113"/>
      <c r="C18878" s="114"/>
      <c r="D18878" s="115"/>
      <c r="E18878" s="115"/>
      <c r="F18878" s="116"/>
      <c r="G18878" s="116"/>
      <c r="H18878" s="116"/>
      <c r="I18878" s="116"/>
      <c r="J18878" s="117"/>
      <c r="K18878" s="117"/>
      <c r="L18878" s="114"/>
      <c r="M18878" s="114"/>
      <c r="N18878" s="114"/>
      <c r="O18878" s="114"/>
      <c r="P18878" s="118"/>
      <c r="Q18878" s="118"/>
      <c r="R18878" s="118"/>
      <c r="S18878" s="118"/>
      <c r="T18878" s="118"/>
      <c r="U18878" s="118"/>
      <c r="V18878" s="118"/>
      <c r="W18878" s="118"/>
      <c r="X18878" s="118"/>
      <c r="Y18878" s="118"/>
      <c r="Z18878" s="118"/>
      <c r="AA18878" s="118"/>
      <c r="AB18878" s="118"/>
    </row>
    <row r="18879" spans="1:28">
      <c r="A18879" s="113"/>
      <c r="B18879" s="113"/>
      <c r="C18879" s="114"/>
      <c r="D18879" s="115"/>
      <c r="E18879" s="115"/>
      <c r="F18879" s="116"/>
      <c r="G18879" s="116"/>
      <c r="H18879" s="116"/>
      <c r="I18879" s="116"/>
      <c r="J18879" s="117"/>
      <c r="K18879" s="117"/>
      <c r="L18879" s="114"/>
      <c r="M18879" s="114"/>
      <c r="N18879" s="114"/>
      <c r="O18879" s="114"/>
      <c r="P18879" s="118"/>
      <c r="Q18879" s="118"/>
      <c r="R18879" s="118"/>
      <c r="S18879" s="118"/>
      <c r="T18879" s="118"/>
      <c r="U18879" s="118"/>
      <c r="V18879" s="118"/>
      <c r="W18879" s="118"/>
      <c r="X18879" s="118"/>
      <c r="Y18879" s="118"/>
      <c r="Z18879" s="118"/>
      <c r="AA18879" s="118"/>
      <c r="AB18879" s="118"/>
    </row>
    <row r="18880" spans="1:28">
      <c r="A18880" s="113"/>
      <c r="B18880" s="113"/>
      <c r="C18880" s="114"/>
      <c r="D18880" s="115"/>
      <c r="E18880" s="115"/>
      <c r="F18880" s="116"/>
      <c r="G18880" s="116"/>
      <c r="H18880" s="116"/>
      <c r="I18880" s="116"/>
      <c r="J18880" s="117"/>
      <c r="K18880" s="117"/>
      <c r="L18880" s="114"/>
      <c r="M18880" s="114"/>
      <c r="N18880" s="114"/>
      <c r="O18880" s="114"/>
      <c r="P18880" s="118"/>
      <c r="Q18880" s="118"/>
      <c r="R18880" s="118"/>
      <c r="S18880" s="118"/>
      <c r="T18880" s="118"/>
      <c r="U18880" s="118"/>
      <c r="V18880" s="118"/>
      <c r="W18880" s="118"/>
      <c r="X18880" s="118"/>
      <c r="Y18880" s="118"/>
      <c r="Z18880" s="118"/>
      <c r="AA18880" s="118"/>
      <c r="AB18880" s="118"/>
    </row>
    <row r="18881" spans="1:28">
      <c r="A18881" s="113"/>
      <c r="B18881" s="113"/>
      <c r="C18881" s="114"/>
      <c r="D18881" s="115"/>
      <c r="E18881" s="115"/>
      <c r="F18881" s="116"/>
      <c r="G18881" s="116"/>
      <c r="H18881" s="116"/>
      <c r="I18881" s="116"/>
      <c r="J18881" s="117"/>
      <c r="K18881" s="117"/>
      <c r="L18881" s="114"/>
      <c r="M18881" s="114"/>
      <c r="N18881" s="114"/>
      <c r="O18881" s="114"/>
      <c r="P18881" s="118"/>
      <c r="Q18881" s="118"/>
      <c r="R18881" s="118"/>
      <c r="S18881" s="118"/>
      <c r="T18881" s="118"/>
      <c r="U18881" s="118"/>
      <c r="V18881" s="118"/>
      <c r="W18881" s="118"/>
      <c r="X18881" s="118"/>
      <c r="Y18881" s="118"/>
      <c r="Z18881" s="118"/>
      <c r="AA18881" s="118"/>
      <c r="AB18881" s="118"/>
    </row>
    <row r="18882" spans="1:28">
      <c r="A18882" s="113"/>
      <c r="B18882" s="113"/>
      <c r="C18882" s="114"/>
      <c r="D18882" s="115"/>
      <c r="E18882" s="115"/>
      <c r="F18882" s="116"/>
      <c r="G18882" s="116"/>
      <c r="H18882" s="116"/>
      <c r="I18882" s="116"/>
      <c r="J18882" s="117"/>
      <c r="K18882" s="117"/>
      <c r="L18882" s="114"/>
      <c r="M18882" s="114"/>
      <c r="N18882" s="114"/>
      <c r="O18882" s="114"/>
      <c r="P18882" s="118"/>
      <c r="Q18882" s="118"/>
      <c r="R18882" s="118"/>
      <c r="S18882" s="118"/>
      <c r="T18882" s="118"/>
      <c r="U18882" s="118"/>
      <c r="V18882" s="118"/>
      <c r="W18882" s="118"/>
      <c r="X18882" s="118"/>
      <c r="Y18882" s="118"/>
      <c r="Z18882" s="118"/>
      <c r="AA18882" s="118"/>
      <c r="AB18882" s="118"/>
    </row>
    <row r="18883" spans="1:28">
      <c r="A18883" s="113"/>
      <c r="B18883" s="113"/>
      <c r="C18883" s="114"/>
      <c r="D18883" s="115"/>
      <c r="E18883" s="115"/>
      <c r="F18883" s="116"/>
      <c r="G18883" s="116"/>
      <c r="H18883" s="116"/>
      <c r="I18883" s="116"/>
      <c r="J18883" s="117"/>
      <c r="K18883" s="117"/>
      <c r="L18883" s="114"/>
      <c r="M18883" s="114"/>
      <c r="N18883" s="114"/>
      <c r="O18883" s="114"/>
      <c r="P18883" s="118"/>
      <c r="Q18883" s="118"/>
      <c r="R18883" s="118"/>
      <c r="S18883" s="118"/>
      <c r="T18883" s="118"/>
      <c r="U18883" s="118"/>
      <c r="V18883" s="118"/>
      <c r="W18883" s="118"/>
      <c r="X18883" s="118"/>
      <c r="Y18883" s="118"/>
      <c r="Z18883" s="118"/>
      <c r="AA18883" s="118"/>
      <c r="AB18883" s="118"/>
    </row>
    <row r="18884" spans="1:28">
      <c r="A18884" s="113"/>
      <c r="B18884" s="113"/>
      <c r="C18884" s="114"/>
      <c r="D18884" s="115"/>
      <c r="E18884" s="115"/>
      <c r="F18884" s="116"/>
      <c r="G18884" s="116"/>
      <c r="H18884" s="116"/>
      <c r="I18884" s="116"/>
      <c r="J18884" s="117"/>
      <c r="K18884" s="117"/>
      <c r="L18884" s="114"/>
      <c r="M18884" s="114"/>
      <c r="N18884" s="114"/>
      <c r="O18884" s="114"/>
      <c r="P18884" s="118"/>
      <c r="Q18884" s="118"/>
      <c r="R18884" s="118"/>
      <c r="S18884" s="118"/>
      <c r="T18884" s="118"/>
      <c r="U18884" s="118"/>
      <c r="V18884" s="118"/>
      <c r="W18884" s="118"/>
      <c r="X18884" s="118"/>
      <c r="Y18884" s="118"/>
      <c r="Z18884" s="118"/>
      <c r="AA18884" s="118"/>
      <c r="AB18884" s="118"/>
    </row>
    <row r="18885" spans="1:28">
      <c r="A18885" s="113"/>
      <c r="B18885" s="113"/>
      <c r="C18885" s="114"/>
      <c r="D18885" s="115"/>
      <c r="E18885" s="115"/>
      <c r="F18885" s="116"/>
      <c r="G18885" s="116"/>
      <c r="H18885" s="116"/>
      <c r="I18885" s="116"/>
      <c r="J18885" s="117"/>
      <c r="K18885" s="117"/>
      <c r="L18885" s="114"/>
      <c r="M18885" s="114"/>
      <c r="N18885" s="114"/>
      <c r="O18885" s="114"/>
      <c r="P18885" s="118"/>
      <c r="Q18885" s="118"/>
      <c r="R18885" s="118"/>
      <c r="S18885" s="118"/>
      <c r="T18885" s="118"/>
      <c r="U18885" s="118"/>
      <c r="V18885" s="118"/>
      <c r="W18885" s="118"/>
      <c r="X18885" s="118"/>
      <c r="Y18885" s="118"/>
      <c r="Z18885" s="118"/>
      <c r="AA18885" s="118"/>
      <c r="AB18885" s="118"/>
    </row>
    <row r="18886" spans="1:28">
      <c r="A18886" s="113"/>
      <c r="B18886" s="113"/>
      <c r="C18886" s="114"/>
      <c r="D18886" s="115"/>
      <c r="E18886" s="115"/>
      <c r="F18886" s="116"/>
      <c r="G18886" s="116"/>
      <c r="H18886" s="116"/>
      <c r="I18886" s="116"/>
      <c r="J18886" s="117"/>
      <c r="K18886" s="117"/>
      <c r="L18886" s="114"/>
      <c r="M18886" s="114"/>
      <c r="N18886" s="114"/>
      <c r="O18886" s="114"/>
      <c r="P18886" s="118"/>
      <c r="Q18886" s="118"/>
      <c r="R18886" s="118"/>
      <c r="S18886" s="118"/>
      <c r="T18886" s="118"/>
      <c r="U18886" s="118"/>
      <c r="V18886" s="118"/>
      <c r="W18886" s="118"/>
      <c r="X18886" s="118"/>
      <c r="Y18886" s="118"/>
      <c r="Z18886" s="118"/>
      <c r="AA18886" s="118"/>
      <c r="AB18886" s="118"/>
    </row>
    <row r="18887" spans="1:28">
      <c r="A18887" s="113"/>
      <c r="B18887" s="113"/>
      <c r="C18887" s="114"/>
      <c r="D18887" s="115"/>
      <c r="E18887" s="115"/>
      <c r="F18887" s="116"/>
      <c r="G18887" s="116"/>
      <c r="H18887" s="116"/>
      <c r="I18887" s="116"/>
      <c r="J18887" s="117"/>
      <c r="K18887" s="117"/>
      <c r="L18887" s="114"/>
      <c r="M18887" s="114"/>
      <c r="N18887" s="114"/>
      <c r="O18887" s="114"/>
      <c r="P18887" s="118"/>
      <c r="Q18887" s="118"/>
      <c r="R18887" s="118"/>
      <c r="S18887" s="118"/>
      <c r="T18887" s="118"/>
      <c r="U18887" s="118"/>
      <c r="V18887" s="118"/>
      <c r="W18887" s="118"/>
      <c r="X18887" s="118"/>
      <c r="Y18887" s="118"/>
      <c r="Z18887" s="118"/>
      <c r="AA18887" s="118"/>
      <c r="AB18887" s="118"/>
    </row>
    <row r="18888" spans="1:28">
      <c r="A18888" s="113"/>
      <c r="B18888" s="113"/>
      <c r="C18888" s="114"/>
      <c r="D18888" s="115"/>
      <c r="E18888" s="115"/>
      <c r="F18888" s="116"/>
      <c r="G18888" s="116"/>
      <c r="H18888" s="116"/>
      <c r="I18888" s="116"/>
      <c r="J18888" s="117"/>
      <c r="K18888" s="117"/>
      <c r="L18888" s="114"/>
      <c r="M18888" s="114"/>
      <c r="N18888" s="114"/>
      <c r="O18888" s="114"/>
      <c r="P18888" s="118"/>
      <c r="Q18888" s="118"/>
      <c r="R18888" s="118"/>
      <c r="S18888" s="118"/>
      <c r="T18888" s="118"/>
      <c r="U18888" s="118"/>
      <c r="V18888" s="118"/>
      <c r="W18888" s="118"/>
      <c r="X18888" s="118"/>
      <c r="Y18888" s="118"/>
      <c r="Z18888" s="118"/>
      <c r="AA18888" s="118"/>
      <c r="AB18888" s="118"/>
    </row>
    <row r="18889" spans="1:28">
      <c r="A18889" s="113"/>
      <c r="B18889" s="113"/>
      <c r="C18889" s="114"/>
      <c r="D18889" s="115"/>
      <c r="E18889" s="115"/>
      <c r="F18889" s="116"/>
      <c r="G18889" s="116"/>
      <c r="H18889" s="116"/>
      <c r="I18889" s="116"/>
      <c r="J18889" s="117"/>
      <c r="K18889" s="117"/>
      <c r="L18889" s="114"/>
      <c r="M18889" s="114"/>
      <c r="N18889" s="114"/>
      <c r="O18889" s="114"/>
      <c r="P18889" s="118"/>
      <c r="Q18889" s="118"/>
      <c r="R18889" s="118"/>
      <c r="S18889" s="118"/>
      <c r="T18889" s="118"/>
      <c r="U18889" s="118"/>
      <c r="V18889" s="118"/>
      <c r="W18889" s="118"/>
      <c r="X18889" s="118"/>
      <c r="Y18889" s="118"/>
      <c r="Z18889" s="118"/>
      <c r="AA18889" s="118"/>
      <c r="AB18889" s="118"/>
    </row>
    <row r="18890" spans="1:28">
      <c r="A18890" s="113"/>
      <c r="B18890" s="113"/>
      <c r="C18890" s="114"/>
      <c r="D18890" s="115"/>
      <c r="E18890" s="115"/>
      <c r="F18890" s="116"/>
      <c r="G18890" s="116"/>
      <c r="H18890" s="116"/>
      <c r="I18890" s="116"/>
      <c r="J18890" s="117"/>
      <c r="K18890" s="117"/>
      <c r="L18890" s="114"/>
      <c r="M18890" s="114"/>
      <c r="N18890" s="114"/>
      <c r="O18890" s="114"/>
      <c r="P18890" s="118"/>
      <c r="Q18890" s="118"/>
      <c r="R18890" s="118"/>
      <c r="S18890" s="118"/>
      <c r="T18890" s="118"/>
      <c r="U18890" s="118"/>
      <c r="V18890" s="118"/>
      <c r="W18890" s="118"/>
      <c r="X18890" s="118"/>
      <c r="Y18890" s="118"/>
      <c r="Z18890" s="118"/>
      <c r="AA18890" s="118"/>
      <c r="AB18890" s="118"/>
    </row>
    <row r="18891" spans="1:28">
      <c r="A18891" s="113"/>
      <c r="B18891" s="113"/>
      <c r="C18891" s="114"/>
      <c r="D18891" s="115"/>
      <c r="E18891" s="115"/>
      <c r="F18891" s="116"/>
      <c r="G18891" s="116"/>
      <c r="H18891" s="116"/>
      <c r="I18891" s="116"/>
      <c r="J18891" s="117"/>
      <c r="K18891" s="117"/>
      <c r="L18891" s="114"/>
      <c r="M18891" s="114"/>
      <c r="N18891" s="114"/>
      <c r="O18891" s="114"/>
      <c r="P18891" s="118"/>
      <c r="Q18891" s="118"/>
      <c r="R18891" s="118"/>
      <c r="S18891" s="118"/>
      <c r="T18891" s="118"/>
      <c r="U18891" s="118"/>
      <c r="V18891" s="118"/>
      <c r="W18891" s="118"/>
      <c r="X18891" s="118"/>
      <c r="Y18891" s="118"/>
      <c r="Z18891" s="118"/>
      <c r="AA18891" s="118"/>
      <c r="AB18891" s="118"/>
    </row>
    <row r="18892" spans="1:28">
      <c r="A18892" s="113"/>
      <c r="B18892" s="113"/>
      <c r="C18892" s="114"/>
      <c r="D18892" s="115"/>
      <c r="E18892" s="115"/>
      <c r="F18892" s="116"/>
      <c r="G18892" s="116"/>
      <c r="H18892" s="116"/>
      <c r="I18892" s="116"/>
      <c r="J18892" s="117"/>
      <c r="K18892" s="117"/>
      <c r="L18892" s="114"/>
      <c r="M18892" s="114"/>
      <c r="N18892" s="114"/>
      <c r="O18892" s="114"/>
      <c r="P18892" s="118"/>
      <c r="Q18892" s="118"/>
      <c r="R18892" s="118"/>
      <c r="S18892" s="118"/>
      <c r="T18892" s="118"/>
      <c r="U18892" s="118"/>
      <c r="V18892" s="118"/>
      <c r="W18892" s="118"/>
      <c r="X18892" s="118"/>
      <c r="Y18892" s="118"/>
      <c r="Z18892" s="118"/>
      <c r="AA18892" s="118"/>
      <c r="AB18892" s="118"/>
    </row>
    <row r="18893" spans="1:28">
      <c r="A18893" s="113"/>
      <c r="B18893" s="113"/>
      <c r="C18893" s="114"/>
      <c r="D18893" s="115"/>
      <c r="E18893" s="115"/>
      <c r="F18893" s="116"/>
      <c r="G18893" s="116"/>
      <c r="H18893" s="116"/>
      <c r="I18893" s="116"/>
      <c r="J18893" s="117"/>
      <c r="K18893" s="117"/>
      <c r="L18893" s="114"/>
      <c r="M18893" s="114"/>
      <c r="N18893" s="114"/>
      <c r="O18893" s="114"/>
      <c r="P18893" s="118"/>
      <c r="Q18893" s="118"/>
      <c r="R18893" s="118"/>
      <c r="S18893" s="118"/>
      <c r="T18893" s="118"/>
      <c r="U18893" s="118"/>
      <c r="V18893" s="118"/>
      <c r="W18893" s="118"/>
      <c r="X18893" s="118"/>
      <c r="Y18893" s="118"/>
      <c r="Z18893" s="118"/>
      <c r="AA18893" s="118"/>
      <c r="AB18893" s="118"/>
    </row>
    <row r="18894" spans="1:28">
      <c r="A18894" s="113"/>
      <c r="B18894" s="113"/>
      <c r="C18894" s="114"/>
      <c r="D18894" s="115"/>
      <c r="E18894" s="115"/>
      <c r="F18894" s="116"/>
      <c r="G18894" s="116"/>
      <c r="H18894" s="116"/>
      <c r="I18894" s="116"/>
      <c r="J18894" s="117"/>
      <c r="K18894" s="117"/>
      <c r="L18894" s="114"/>
      <c r="M18894" s="114"/>
      <c r="N18894" s="114"/>
      <c r="O18894" s="114"/>
      <c r="P18894" s="118"/>
      <c r="Q18894" s="118"/>
      <c r="R18894" s="118"/>
      <c r="S18894" s="118"/>
      <c r="T18894" s="118"/>
      <c r="U18894" s="118"/>
      <c r="V18894" s="118"/>
      <c r="W18894" s="118"/>
      <c r="X18894" s="118"/>
      <c r="Y18894" s="118"/>
      <c r="Z18894" s="118"/>
      <c r="AA18894" s="118"/>
      <c r="AB18894" s="118"/>
    </row>
    <row r="18895" spans="1:28">
      <c r="A18895" s="113"/>
      <c r="B18895" s="113"/>
      <c r="C18895" s="114"/>
      <c r="D18895" s="115"/>
      <c r="E18895" s="115"/>
      <c r="F18895" s="116"/>
      <c r="G18895" s="116"/>
      <c r="H18895" s="116"/>
      <c r="I18895" s="116"/>
      <c r="J18895" s="117"/>
      <c r="K18895" s="117"/>
      <c r="L18895" s="114"/>
      <c r="M18895" s="114"/>
      <c r="N18895" s="114"/>
      <c r="O18895" s="114"/>
      <c r="P18895" s="118"/>
      <c r="Q18895" s="118"/>
      <c r="R18895" s="118"/>
      <c r="S18895" s="118"/>
      <c r="T18895" s="118"/>
      <c r="U18895" s="118"/>
      <c r="V18895" s="118"/>
      <c r="W18895" s="118"/>
      <c r="X18895" s="118"/>
      <c r="Y18895" s="118"/>
      <c r="Z18895" s="118"/>
      <c r="AA18895" s="118"/>
      <c r="AB18895" s="118"/>
    </row>
    <row r="18896" spans="1:28">
      <c r="A18896" s="113"/>
      <c r="B18896" s="113"/>
      <c r="C18896" s="114"/>
      <c r="D18896" s="115"/>
      <c r="E18896" s="115"/>
      <c r="F18896" s="116"/>
      <c r="G18896" s="116"/>
      <c r="H18896" s="116"/>
      <c r="I18896" s="116"/>
      <c r="J18896" s="117"/>
      <c r="K18896" s="117"/>
      <c r="L18896" s="114"/>
      <c r="M18896" s="114"/>
      <c r="N18896" s="114"/>
      <c r="O18896" s="114"/>
      <c r="P18896" s="118"/>
      <c r="Q18896" s="118"/>
      <c r="R18896" s="118"/>
      <c r="S18896" s="118"/>
      <c r="T18896" s="118"/>
      <c r="U18896" s="118"/>
      <c r="V18896" s="118"/>
      <c r="W18896" s="118"/>
      <c r="X18896" s="118"/>
      <c r="Y18896" s="118"/>
      <c r="Z18896" s="118"/>
      <c r="AA18896" s="118"/>
      <c r="AB18896" s="118"/>
    </row>
    <row r="18897" spans="1:28">
      <c r="A18897" s="113"/>
      <c r="B18897" s="113"/>
      <c r="C18897" s="114"/>
      <c r="D18897" s="115"/>
      <c r="E18897" s="115"/>
      <c r="F18897" s="116"/>
      <c r="G18897" s="116"/>
      <c r="H18897" s="116"/>
      <c r="I18897" s="116"/>
      <c r="J18897" s="117"/>
      <c r="K18897" s="117"/>
      <c r="L18897" s="114"/>
      <c r="M18897" s="114"/>
      <c r="N18897" s="114"/>
      <c r="O18897" s="114"/>
      <c r="P18897" s="118"/>
      <c r="Q18897" s="118"/>
      <c r="R18897" s="118"/>
      <c r="S18897" s="118"/>
      <c r="T18897" s="118"/>
      <c r="U18897" s="118"/>
      <c r="V18897" s="118"/>
      <c r="W18897" s="118"/>
      <c r="X18897" s="118"/>
      <c r="Y18897" s="118"/>
      <c r="Z18897" s="118"/>
      <c r="AA18897" s="118"/>
      <c r="AB18897" s="118"/>
    </row>
    <row r="18898" spans="1:28">
      <c r="A18898" s="113"/>
      <c r="B18898" s="113"/>
      <c r="C18898" s="114"/>
      <c r="D18898" s="115"/>
      <c r="E18898" s="115"/>
      <c r="F18898" s="116"/>
      <c r="G18898" s="116"/>
      <c r="H18898" s="116"/>
      <c r="I18898" s="116"/>
      <c r="J18898" s="117"/>
      <c r="K18898" s="117"/>
      <c r="L18898" s="114"/>
      <c r="M18898" s="114"/>
      <c r="N18898" s="114"/>
      <c r="O18898" s="114"/>
      <c r="P18898" s="118"/>
      <c r="Q18898" s="118"/>
      <c r="R18898" s="118"/>
      <c r="S18898" s="118"/>
      <c r="T18898" s="118"/>
      <c r="U18898" s="118"/>
      <c r="V18898" s="118"/>
      <c r="W18898" s="118"/>
      <c r="X18898" s="118"/>
      <c r="Y18898" s="118"/>
      <c r="Z18898" s="118"/>
      <c r="AA18898" s="118"/>
      <c r="AB18898" s="118"/>
    </row>
    <row r="18899" spans="1:28">
      <c r="A18899" s="113"/>
      <c r="B18899" s="113"/>
      <c r="C18899" s="114"/>
      <c r="D18899" s="115"/>
      <c r="E18899" s="115"/>
      <c r="F18899" s="116"/>
      <c r="G18899" s="116"/>
      <c r="H18899" s="116"/>
      <c r="I18899" s="116"/>
      <c r="J18899" s="117"/>
      <c r="K18899" s="117"/>
      <c r="L18899" s="114"/>
      <c r="M18899" s="114"/>
      <c r="N18899" s="114"/>
      <c r="O18899" s="114"/>
      <c r="P18899" s="118"/>
      <c r="Q18899" s="118"/>
      <c r="R18899" s="118"/>
      <c r="S18899" s="118"/>
      <c r="T18899" s="118"/>
      <c r="U18899" s="118"/>
      <c r="V18899" s="118"/>
      <c r="W18899" s="118"/>
      <c r="X18899" s="118"/>
      <c r="Y18899" s="118"/>
      <c r="Z18899" s="118"/>
      <c r="AA18899" s="118"/>
      <c r="AB18899" s="118"/>
    </row>
    <row r="18900" spans="1:28">
      <c r="A18900" s="113"/>
      <c r="B18900" s="113"/>
      <c r="C18900" s="114"/>
      <c r="D18900" s="115"/>
      <c r="E18900" s="115"/>
      <c r="F18900" s="116"/>
      <c r="G18900" s="116"/>
      <c r="H18900" s="116"/>
      <c r="I18900" s="116"/>
      <c r="J18900" s="117"/>
      <c r="K18900" s="117"/>
      <c r="L18900" s="114"/>
      <c r="M18900" s="114"/>
      <c r="N18900" s="114"/>
      <c r="O18900" s="114"/>
      <c r="P18900" s="118"/>
      <c r="Q18900" s="118"/>
      <c r="R18900" s="118"/>
      <c r="S18900" s="118"/>
      <c r="T18900" s="118"/>
      <c r="U18900" s="118"/>
      <c r="V18900" s="118"/>
      <c r="W18900" s="118"/>
      <c r="X18900" s="118"/>
      <c r="Y18900" s="118"/>
      <c r="Z18900" s="118"/>
      <c r="AA18900" s="118"/>
      <c r="AB18900" s="118"/>
    </row>
    <row r="18901" spans="1:28">
      <c r="A18901" s="113"/>
      <c r="B18901" s="113"/>
      <c r="C18901" s="114"/>
      <c r="D18901" s="115"/>
      <c r="E18901" s="115"/>
      <c r="F18901" s="116"/>
      <c r="G18901" s="116"/>
      <c r="H18901" s="116"/>
      <c r="I18901" s="116"/>
      <c r="J18901" s="117"/>
      <c r="K18901" s="117"/>
      <c r="L18901" s="114"/>
      <c r="M18901" s="114"/>
      <c r="N18901" s="114"/>
      <c r="O18901" s="114"/>
      <c r="P18901" s="118"/>
      <c r="Q18901" s="118"/>
      <c r="R18901" s="118"/>
      <c r="S18901" s="118"/>
      <c r="T18901" s="118"/>
      <c r="U18901" s="118"/>
      <c r="V18901" s="118"/>
      <c r="W18901" s="118"/>
      <c r="X18901" s="118"/>
      <c r="Y18901" s="118"/>
      <c r="Z18901" s="118"/>
      <c r="AA18901" s="118"/>
      <c r="AB18901" s="118"/>
    </row>
    <row r="18902" spans="1:28">
      <c r="A18902" s="113"/>
      <c r="B18902" s="113"/>
      <c r="C18902" s="114"/>
      <c r="D18902" s="115"/>
      <c r="E18902" s="115"/>
      <c r="F18902" s="116"/>
      <c r="G18902" s="116"/>
      <c r="H18902" s="116"/>
      <c r="I18902" s="116"/>
      <c r="J18902" s="117"/>
      <c r="K18902" s="117"/>
      <c r="L18902" s="114"/>
      <c r="M18902" s="114"/>
      <c r="N18902" s="114"/>
      <c r="O18902" s="114"/>
      <c r="P18902" s="118"/>
      <c r="Q18902" s="118"/>
      <c r="R18902" s="118"/>
      <c r="S18902" s="118"/>
      <c r="T18902" s="118"/>
      <c r="U18902" s="118"/>
      <c r="V18902" s="118"/>
      <c r="W18902" s="118"/>
      <c r="X18902" s="118"/>
      <c r="Y18902" s="118"/>
      <c r="Z18902" s="118"/>
      <c r="AA18902" s="118"/>
      <c r="AB18902" s="118"/>
    </row>
    <row r="18903" spans="1:28">
      <c r="A18903" s="113"/>
      <c r="B18903" s="113"/>
      <c r="C18903" s="114"/>
      <c r="D18903" s="115"/>
      <c r="E18903" s="115"/>
      <c r="F18903" s="116"/>
      <c r="G18903" s="116"/>
      <c r="H18903" s="116"/>
      <c r="I18903" s="116"/>
      <c r="J18903" s="117"/>
      <c r="K18903" s="117"/>
      <c r="L18903" s="114"/>
      <c r="M18903" s="114"/>
      <c r="N18903" s="114"/>
      <c r="O18903" s="114"/>
      <c r="P18903" s="118"/>
      <c r="Q18903" s="118"/>
      <c r="R18903" s="118"/>
      <c r="S18903" s="118"/>
      <c r="T18903" s="118"/>
      <c r="U18903" s="118"/>
      <c r="V18903" s="118"/>
      <c r="W18903" s="118"/>
      <c r="X18903" s="118"/>
      <c r="Y18903" s="118"/>
      <c r="Z18903" s="118"/>
      <c r="AA18903" s="118"/>
      <c r="AB18903" s="118"/>
    </row>
    <row r="18904" spans="1:28">
      <c r="A18904" s="113"/>
      <c r="B18904" s="113"/>
      <c r="C18904" s="114"/>
      <c r="D18904" s="115"/>
      <c r="E18904" s="115"/>
      <c r="F18904" s="116"/>
      <c r="G18904" s="116"/>
      <c r="H18904" s="116"/>
      <c r="I18904" s="116"/>
      <c r="J18904" s="117"/>
      <c r="K18904" s="117"/>
      <c r="L18904" s="114"/>
      <c r="M18904" s="114"/>
      <c r="N18904" s="114"/>
      <c r="O18904" s="114"/>
      <c r="P18904" s="118"/>
      <c r="Q18904" s="118"/>
      <c r="R18904" s="118"/>
      <c r="S18904" s="118"/>
      <c r="T18904" s="118"/>
      <c r="U18904" s="118"/>
      <c r="V18904" s="118"/>
      <c r="W18904" s="118"/>
      <c r="X18904" s="118"/>
      <c r="Y18904" s="118"/>
      <c r="Z18904" s="118"/>
      <c r="AA18904" s="118"/>
      <c r="AB18904" s="118"/>
    </row>
    <row r="18905" spans="1:28">
      <c r="A18905" s="113"/>
      <c r="B18905" s="113"/>
      <c r="C18905" s="114"/>
      <c r="D18905" s="115"/>
      <c r="E18905" s="115"/>
      <c r="F18905" s="116"/>
      <c r="G18905" s="116"/>
      <c r="H18905" s="116"/>
      <c r="I18905" s="116"/>
      <c r="J18905" s="117"/>
      <c r="K18905" s="117"/>
      <c r="L18905" s="114"/>
      <c r="M18905" s="114"/>
      <c r="N18905" s="114"/>
      <c r="O18905" s="114"/>
      <c r="P18905" s="118"/>
      <c r="Q18905" s="118"/>
      <c r="R18905" s="118"/>
      <c r="S18905" s="118"/>
      <c r="T18905" s="118"/>
      <c r="U18905" s="118"/>
      <c r="V18905" s="118"/>
      <c r="W18905" s="118"/>
      <c r="X18905" s="118"/>
      <c r="Y18905" s="118"/>
      <c r="Z18905" s="118"/>
      <c r="AA18905" s="118"/>
      <c r="AB18905" s="118"/>
    </row>
    <row r="18906" spans="1:28">
      <c r="A18906" s="113"/>
      <c r="B18906" s="113"/>
      <c r="C18906" s="114"/>
      <c r="D18906" s="115"/>
      <c r="E18906" s="115"/>
      <c r="F18906" s="116"/>
      <c r="G18906" s="116"/>
      <c r="H18906" s="116"/>
      <c r="I18906" s="116"/>
      <c r="J18906" s="117"/>
      <c r="K18906" s="117"/>
      <c r="L18906" s="114"/>
      <c r="M18906" s="114"/>
      <c r="N18906" s="114"/>
      <c r="O18906" s="114"/>
      <c r="P18906" s="118"/>
      <c r="Q18906" s="118"/>
      <c r="R18906" s="118"/>
      <c r="S18906" s="118"/>
      <c r="T18906" s="118"/>
      <c r="U18906" s="118"/>
      <c r="V18906" s="118"/>
      <c r="W18906" s="118"/>
      <c r="X18906" s="118"/>
      <c r="Y18906" s="118"/>
      <c r="Z18906" s="118"/>
      <c r="AA18906" s="118"/>
      <c r="AB18906" s="118"/>
    </row>
    <row r="18907" spans="1:28">
      <c r="A18907" s="113"/>
      <c r="B18907" s="113"/>
      <c r="C18907" s="114"/>
      <c r="D18907" s="115"/>
      <c r="E18907" s="115"/>
      <c r="F18907" s="116"/>
      <c r="G18907" s="116"/>
      <c r="H18907" s="116"/>
      <c r="I18907" s="116"/>
      <c r="J18907" s="117"/>
      <c r="K18907" s="117"/>
      <c r="L18907" s="114"/>
      <c r="M18907" s="114"/>
      <c r="N18907" s="114"/>
      <c r="O18907" s="114"/>
      <c r="P18907" s="118"/>
      <c r="Q18907" s="118"/>
      <c r="R18907" s="118"/>
      <c r="S18907" s="118"/>
      <c r="T18907" s="118"/>
      <c r="U18907" s="118"/>
      <c r="V18907" s="118"/>
      <c r="W18907" s="118"/>
      <c r="X18907" s="118"/>
      <c r="Y18907" s="118"/>
      <c r="Z18907" s="118"/>
      <c r="AA18907" s="118"/>
      <c r="AB18907" s="118"/>
    </row>
    <row r="18908" spans="1:28">
      <c r="A18908" s="113"/>
      <c r="B18908" s="113"/>
      <c r="C18908" s="114"/>
      <c r="D18908" s="115"/>
      <c r="E18908" s="115"/>
      <c r="F18908" s="116"/>
      <c r="G18908" s="116"/>
      <c r="H18908" s="116"/>
      <c r="I18908" s="116"/>
      <c r="J18908" s="117"/>
      <c r="K18908" s="117"/>
      <c r="L18908" s="114"/>
      <c r="M18908" s="114"/>
      <c r="N18908" s="114"/>
      <c r="O18908" s="114"/>
      <c r="P18908" s="118"/>
      <c r="Q18908" s="118"/>
      <c r="R18908" s="118"/>
      <c r="S18908" s="118"/>
      <c r="T18908" s="118"/>
      <c r="U18908" s="118"/>
      <c r="V18908" s="118"/>
      <c r="W18908" s="118"/>
      <c r="X18908" s="118"/>
      <c r="Y18908" s="118"/>
      <c r="Z18908" s="118"/>
      <c r="AA18908" s="118"/>
      <c r="AB18908" s="118"/>
    </row>
    <row r="18909" spans="1:28">
      <c r="A18909" s="113"/>
      <c r="B18909" s="113"/>
      <c r="C18909" s="114"/>
      <c r="D18909" s="115"/>
      <c r="E18909" s="115"/>
      <c r="F18909" s="116"/>
      <c r="G18909" s="116"/>
      <c r="H18909" s="116"/>
      <c r="I18909" s="116"/>
      <c r="J18909" s="117"/>
      <c r="K18909" s="117"/>
      <c r="L18909" s="114"/>
      <c r="M18909" s="114"/>
      <c r="N18909" s="114"/>
      <c r="O18909" s="114"/>
      <c r="P18909" s="118"/>
      <c r="Q18909" s="118"/>
      <c r="R18909" s="118"/>
      <c r="S18909" s="118"/>
      <c r="T18909" s="118"/>
      <c r="U18909" s="118"/>
      <c r="V18909" s="118"/>
      <c r="W18909" s="118"/>
      <c r="X18909" s="118"/>
      <c r="Y18909" s="118"/>
      <c r="Z18909" s="118"/>
      <c r="AA18909" s="118"/>
      <c r="AB18909" s="118"/>
    </row>
    <row r="18910" spans="1:28">
      <c r="A18910" s="113"/>
      <c r="B18910" s="113"/>
      <c r="C18910" s="114"/>
      <c r="D18910" s="115"/>
      <c r="E18910" s="115"/>
      <c r="F18910" s="116"/>
      <c r="G18910" s="116"/>
      <c r="H18910" s="116"/>
      <c r="I18910" s="116"/>
      <c r="J18910" s="117"/>
      <c r="K18910" s="117"/>
      <c r="L18910" s="114"/>
      <c r="M18910" s="114"/>
      <c r="N18910" s="114"/>
      <c r="O18910" s="114"/>
      <c r="P18910" s="118"/>
      <c r="Q18910" s="118"/>
      <c r="R18910" s="118"/>
      <c r="S18910" s="118"/>
      <c r="T18910" s="118"/>
      <c r="U18910" s="118"/>
      <c r="V18910" s="118"/>
      <c r="W18910" s="118"/>
      <c r="X18910" s="118"/>
      <c r="Y18910" s="118"/>
      <c r="Z18910" s="118"/>
      <c r="AA18910" s="118"/>
      <c r="AB18910" s="118"/>
    </row>
    <row r="18911" spans="1:28">
      <c r="A18911" s="113"/>
      <c r="B18911" s="113"/>
      <c r="C18911" s="114"/>
      <c r="D18911" s="115"/>
      <c r="E18911" s="115"/>
      <c r="F18911" s="116"/>
      <c r="G18911" s="116"/>
      <c r="H18911" s="116"/>
      <c r="I18911" s="116"/>
      <c r="J18911" s="117"/>
      <c r="K18911" s="117"/>
      <c r="L18911" s="114"/>
      <c r="M18911" s="114"/>
      <c r="N18911" s="114"/>
      <c r="O18911" s="114"/>
      <c r="P18911" s="118"/>
      <c r="Q18911" s="118"/>
      <c r="R18911" s="118"/>
      <c r="S18911" s="118"/>
      <c r="T18911" s="118"/>
      <c r="U18911" s="118"/>
      <c r="V18911" s="118"/>
      <c r="W18911" s="118"/>
      <c r="X18911" s="118"/>
      <c r="Y18911" s="118"/>
      <c r="Z18911" s="118"/>
      <c r="AA18911" s="118"/>
      <c r="AB18911" s="118"/>
    </row>
    <row r="18912" spans="1:28">
      <c r="A18912" s="113"/>
      <c r="B18912" s="113"/>
      <c r="C18912" s="114"/>
      <c r="D18912" s="115"/>
      <c r="E18912" s="115"/>
      <c r="F18912" s="116"/>
      <c r="G18912" s="116"/>
      <c r="H18912" s="116"/>
      <c r="I18912" s="116"/>
      <c r="J18912" s="117"/>
      <c r="K18912" s="117"/>
      <c r="L18912" s="114"/>
      <c r="M18912" s="114"/>
      <c r="N18912" s="114"/>
      <c r="O18912" s="114"/>
      <c r="P18912" s="118"/>
      <c r="Q18912" s="118"/>
      <c r="R18912" s="118"/>
      <c r="S18912" s="118"/>
      <c r="T18912" s="118"/>
      <c r="U18912" s="118"/>
      <c r="V18912" s="118"/>
      <c r="W18912" s="118"/>
      <c r="X18912" s="118"/>
      <c r="Y18912" s="118"/>
      <c r="Z18912" s="118"/>
      <c r="AA18912" s="118"/>
      <c r="AB18912" s="118"/>
    </row>
    <row r="18913" spans="1:28">
      <c r="A18913" s="113"/>
      <c r="B18913" s="113"/>
      <c r="C18913" s="114"/>
      <c r="D18913" s="115"/>
      <c r="E18913" s="115"/>
      <c r="F18913" s="116"/>
      <c r="G18913" s="116"/>
      <c r="H18913" s="116"/>
      <c r="I18913" s="116"/>
      <c r="J18913" s="117"/>
      <c r="K18913" s="117"/>
      <c r="L18913" s="114"/>
      <c r="M18913" s="114"/>
      <c r="N18913" s="114"/>
      <c r="O18913" s="114"/>
      <c r="P18913" s="118"/>
      <c r="Q18913" s="118"/>
      <c r="R18913" s="118"/>
      <c r="S18913" s="118"/>
      <c r="T18913" s="118"/>
      <c r="U18913" s="118"/>
      <c r="V18913" s="118"/>
      <c r="W18913" s="118"/>
      <c r="X18913" s="118"/>
      <c r="Y18913" s="118"/>
      <c r="Z18913" s="118"/>
      <c r="AA18913" s="118"/>
      <c r="AB18913" s="118"/>
    </row>
    <row r="18914" spans="1:28">
      <c r="A18914" s="113"/>
      <c r="B18914" s="113"/>
      <c r="C18914" s="114"/>
      <c r="D18914" s="115"/>
      <c r="E18914" s="115"/>
      <c r="F18914" s="116"/>
      <c r="G18914" s="116"/>
      <c r="H18914" s="116"/>
      <c r="I18914" s="116"/>
      <c r="J18914" s="117"/>
      <c r="K18914" s="117"/>
      <c r="L18914" s="114"/>
      <c r="M18914" s="114"/>
      <c r="N18914" s="114"/>
      <c r="O18914" s="114"/>
      <c r="P18914" s="118"/>
      <c r="Q18914" s="118"/>
      <c r="R18914" s="118"/>
      <c r="S18914" s="118"/>
      <c r="T18914" s="118"/>
      <c r="U18914" s="118"/>
      <c r="V18914" s="118"/>
      <c r="W18914" s="118"/>
      <c r="X18914" s="118"/>
      <c r="Y18914" s="118"/>
      <c r="Z18914" s="118"/>
      <c r="AA18914" s="118"/>
      <c r="AB18914" s="118"/>
    </row>
    <row r="18915" spans="1:28">
      <c r="A18915" s="113"/>
      <c r="B18915" s="113"/>
      <c r="C18915" s="114"/>
      <c r="D18915" s="115"/>
      <c r="E18915" s="115"/>
      <c r="F18915" s="116"/>
      <c r="G18915" s="116"/>
      <c r="H18915" s="116"/>
      <c r="I18915" s="116"/>
      <c r="J18915" s="117"/>
      <c r="K18915" s="117"/>
      <c r="L18915" s="114"/>
      <c r="M18915" s="114"/>
      <c r="N18915" s="114"/>
      <c r="O18915" s="114"/>
      <c r="P18915" s="118"/>
      <c r="Q18915" s="118"/>
      <c r="R18915" s="118"/>
      <c r="S18915" s="118"/>
      <c r="T18915" s="118"/>
      <c r="U18915" s="118"/>
      <c r="V18915" s="118"/>
      <c r="W18915" s="118"/>
      <c r="X18915" s="118"/>
      <c r="Y18915" s="118"/>
      <c r="Z18915" s="118"/>
      <c r="AA18915" s="118"/>
      <c r="AB18915" s="118"/>
    </row>
    <row r="18916" spans="1:28">
      <c r="A18916" s="113"/>
      <c r="B18916" s="113"/>
      <c r="C18916" s="114"/>
      <c r="D18916" s="115"/>
      <c r="E18916" s="115"/>
      <c r="F18916" s="116"/>
      <c r="G18916" s="116"/>
      <c r="H18916" s="116"/>
      <c r="I18916" s="116"/>
      <c r="J18916" s="117"/>
      <c r="K18916" s="117"/>
      <c r="L18916" s="114"/>
      <c r="M18916" s="114"/>
      <c r="N18916" s="114"/>
      <c r="O18916" s="114"/>
      <c r="P18916" s="118"/>
      <c r="Q18916" s="118"/>
      <c r="R18916" s="118"/>
      <c r="S18916" s="118"/>
      <c r="T18916" s="118"/>
      <c r="U18916" s="118"/>
      <c r="V18916" s="118"/>
      <c r="W18916" s="118"/>
      <c r="X18916" s="118"/>
      <c r="Y18916" s="118"/>
      <c r="Z18916" s="118"/>
      <c r="AA18916" s="118"/>
      <c r="AB18916" s="118"/>
    </row>
    <row r="18917" spans="1:28">
      <c r="A18917" s="113"/>
      <c r="B18917" s="113"/>
      <c r="C18917" s="114"/>
      <c r="D18917" s="115"/>
      <c r="E18917" s="115"/>
      <c r="F18917" s="116"/>
      <c r="G18917" s="116"/>
      <c r="H18917" s="116"/>
      <c r="I18917" s="116"/>
      <c r="J18917" s="117"/>
      <c r="K18917" s="117"/>
      <c r="L18917" s="114"/>
      <c r="M18917" s="114"/>
      <c r="N18917" s="114"/>
      <c r="O18917" s="114"/>
      <c r="P18917" s="118"/>
      <c r="Q18917" s="118"/>
      <c r="R18917" s="118"/>
      <c r="S18917" s="118"/>
      <c r="T18917" s="118"/>
      <c r="U18917" s="118"/>
      <c r="V18917" s="118"/>
      <c r="W18917" s="118"/>
      <c r="X18917" s="118"/>
      <c r="Y18917" s="118"/>
      <c r="Z18917" s="118"/>
      <c r="AA18917" s="118"/>
      <c r="AB18917" s="118"/>
    </row>
    <row r="18918" spans="1:28">
      <c r="A18918" s="113"/>
      <c r="B18918" s="113"/>
      <c r="C18918" s="114"/>
      <c r="D18918" s="115"/>
      <c r="E18918" s="115"/>
      <c r="F18918" s="116"/>
      <c r="G18918" s="116"/>
      <c r="H18918" s="116"/>
      <c r="I18918" s="116"/>
      <c r="J18918" s="117"/>
      <c r="K18918" s="117"/>
      <c r="L18918" s="114"/>
      <c r="M18918" s="114"/>
      <c r="N18918" s="114"/>
      <c r="O18918" s="114"/>
      <c r="P18918" s="118"/>
      <c r="Q18918" s="118"/>
      <c r="R18918" s="118"/>
      <c r="S18918" s="118"/>
      <c r="T18918" s="118"/>
      <c r="U18918" s="118"/>
      <c r="V18918" s="118"/>
      <c r="W18918" s="118"/>
      <c r="X18918" s="118"/>
      <c r="Y18918" s="118"/>
      <c r="Z18918" s="118"/>
      <c r="AA18918" s="118"/>
      <c r="AB18918" s="118"/>
    </row>
    <row r="18919" spans="1:28">
      <c r="A18919" s="113"/>
      <c r="B18919" s="113"/>
      <c r="C18919" s="114"/>
      <c r="D18919" s="115"/>
      <c r="E18919" s="115"/>
      <c r="F18919" s="116"/>
      <c r="G18919" s="116"/>
      <c r="H18919" s="116"/>
      <c r="I18919" s="116"/>
      <c r="J18919" s="117"/>
      <c r="K18919" s="117"/>
      <c r="L18919" s="114"/>
      <c r="M18919" s="114"/>
      <c r="N18919" s="114"/>
      <c r="O18919" s="114"/>
      <c r="P18919" s="118"/>
      <c r="Q18919" s="118"/>
      <c r="R18919" s="118"/>
      <c r="S18919" s="118"/>
      <c r="T18919" s="118"/>
      <c r="U18919" s="118"/>
      <c r="V18919" s="118"/>
      <c r="W18919" s="118"/>
      <c r="X18919" s="118"/>
      <c r="Y18919" s="118"/>
      <c r="Z18919" s="118"/>
      <c r="AA18919" s="118"/>
      <c r="AB18919" s="118"/>
    </row>
    <row r="18920" spans="1:28">
      <c r="A18920" s="113"/>
      <c r="B18920" s="113"/>
      <c r="C18920" s="114"/>
      <c r="D18920" s="115"/>
      <c r="E18920" s="115"/>
      <c r="F18920" s="116"/>
      <c r="G18920" s="116"/>
      <c r="H18920" s="116"/>
      <c r="I18920" s="116"/>
      <c r="J18920" s="117"/>
      <c r="K18920" s="117"/>
      <c r="L18920" s="114"/>
      <c r="M18920" s="114"/>
      <c r="N18920" s="114"/>
      <c r="O18920" s="114"/>
      <c r="P18920" s="118"/>
      <c r="Q18920" s="118"/>
      <c r="R18920" s="118"/>
      <c r="S18920" s="118"/>
      <c r="T18920" s="118"/>
      <c r="U18920" s="118"/>
      <c r="V18920" s="118"/>
      <c r="W18920" s="118"/>
      <c r="X18920" s="118"/>
      <c r="Y18920" s="118"/>
      <c r="Z18920" s="118"/>
      <c r="AA18920" s="118"/>
      <c r="AB18920" s="118"/>
    </row>
    <row r="18921" spans="1:28">
      <c r="A18921" s="113"/>
      <c r="B18921" s="113"/>
      <c r="C18921" s="114"/>
      <c r="D18921" s="115"/>
      <c r="E18921" s="115"/>
      <c r="F18921" s="116"/>
      <c r="G18921" s="116"/>
      <c r="H18921" s="116"/>
      <c r="I18921" s="116"/>
      <c r="J18921" s="117"/>
      <c r="K18921" s="117"/>
      <c r="L18921" s="114"/>
      <c r="M18921" s="114"/>
      <c r="N18921" s="114"/>
      <c r="O18921" s="114"/>
      <c r="P18921" s="118"/>
      <c r="Q18921" s="118"/>
      <c r="R18921" s="118"/>
      <c r="S18921" s="118"/>
      <c r="T18921" s="118"/>
      <c r="U18921" s="118"/>
      <c r="V18921" s="118"/>
      <c r="W18921" s="118"/>
      <c r="X18921" s="118"/>
      <c r="Y18921" s="118"/>
      <c r="Z18921" s="118"/>
      <c r="AA18921" s="118"/>
      <c r="AB18921" s="118"/>
    </row>
    <row r="18922" spans="1:28">
      <c r="A18922" s="113"/>
      <c r="B18922" s="113"/>
      <c r="C18922" s="114"/>
      <c r="D18922" s="115"/>
      <c r="E18922" s="115"/>
      <c r="F18922" s="116"/>
      <c r="G18922" s="116"/>
      <c r="H18922" s="116"/>
      <c r="I18922" s="116"/>
      <c r="J18922" s="117"/>
      <c r="K18922" s="117"/>
      <c r="L18922" s="114"/>
      <c r="M18922" s="114"/>
      <c r="N18922" s="114"/>
      <c r="O18922" s="114"/>
      <c r="P18922" s="118"/>
      <c r="Q18922" s="118"/>
      <c r="R18922" s="118"/>
      <c r="S18922" s="118"/>
      <c r="T18922" s="118"/>
      <c r="U18922" s="118"/>
      <c r="V18922" s="118"/>
      <c r="W18922" s="118"/>
      <c r="X18922" s="118"/>
      <c r="Y18922" s="118"/>
      <c r="Z18922" s="118"/>
      <c r="AA18922" s="118"/>
      <c r="AB18922" s="118"/>
    </row>
    <row r="18923" spans="1:28">
      <c r="A18923" s="113"/>
      <c r="B18923" s="113"/>
      <c r="C18923" s="114"/>
      <c r="D18923" s="115"/>
      <c r="E18923" s="115"/>
      <c r="F18923" s="116"/>
      <c r="G18923" s="116"/>
      <c r="H18923" s="116"/>
      <c r="I18923" s="116"/>
      <c r="J18923" s="117"/>
      <c r="K18923" s="117"/>
      <c r="L18923" s="114"/>
      <c r="M18923" s="114"/>
      <c r="N18923" s="114"/>
      <c r="O18923" s="114"/>
      <c r="P18923" s="118"/>
      <c r="Q18923" s="118"/>
      <c r="R18923" s="118"/>
      <c r="S18923" s="118"/>
      <c r="T18923" s="118"/>
      <c r="U18923" s="118"/>
      <c r="V18923" s="118"/>
      <c r="W18923" s="118"/>
      <c r="X18923" s="118"/>
      <c r="Y18923" s="118"/>
      <c r="Z18923" s="118"/>
      <c r="AA18923" s="118"/>
      <c r="AB18923" s="118"/>
    </row>
    <row r="18924" spans="1:28">
      <c r="A18924" s="113"/>
      <c r="B18924" s="113"/>
      <c r="C18924" s="114"/>
      <c r="D18924" s="115"/>
      <c r="E18924" s="115"/>
      <c r="F18924" s="116"/>
      <c r="G18924" s="116"/>
      <c r="H18924" s="116"/>
      <c r="I18924" s="116"/>
      <c r="J18924" s="117"/>
      <c r="K18924" s="117"/>
      <c r="L18924" s="114"/>
      <c r="M18924" s="114"/>
      <c r="N18924" s="114"/>
      <c r="O18924" s="114"/>
      <c r="P18924" s="118"/>
      <c r="Q18924" s="118"/>
      <c r="R18924" s="118"/>
      <c r="S18924" s="118"/>
      <c r="T18924" s="118"/>
      <c r="U18924" s="118"/>
      <c r="V18924" s="118"/>
      <c r="W18924" s="118"/>
      <c r="X18924" s="118"/>
      <c r="Y18924" s="118"/>
      <c r="Z18924" s="118"/>
      <c r="AA18924" s="118"/>
      <c r="AB18924" s="118"/>
    </row>
    <row r="18925" spans="1:28">
      <c r="A18925" s="113"/>
      <c r="B18925" s="113"/>
      <c r="C18925" s="114"/>
      <c r="D18925" s="115"/>
      <c r="E18925" s="115"/>
      <c r="F18925" s="116"/>
      <c r="G18925" s="116"/>
      <c r="H18925" s="116"/>
      <c r="I18925" s="116"/>
      <c r="J18925" s="117"/>
      <c r="K18925" s="117"/>
      <c r="L18925" s="114"/>
      <c r="M18925" s="114"/>
      <c r="N18925" s="114"/>
      <c r="O18925" s="114"/>
      <c r="P18925" s="118"/>
      <c r="Q18925" s="118"/>
      <c r="R18925" s="118"/>
      <c r="S18925" s="118"/>
      <c r="T18925" s="118"/>
      <c r="U18925" s="118"/>
      <c r="V18925" s="118"/>
      <c r="W18925" s="118"/>
      <c r="X18925" s="118"/>
      <c r="Y18925" s="118"/>
      <c r="Z18925" s="118"/>
      <c r="AA18925" s="118"/>
      <c r="AB18925" s="118"/>
    </row>
    <row r="18926" spans="1:28">
      <c r="A18926" s="113"/>
      <c r="B18926" s="113"/>
      <c r="C18926" s="114"/>
      <c r="D18926" s="115"/>
      <c r="E18926" s="115"/>
      <c r="F18926" s="116"/>
      <c r="G18926" s="116"/>
      <c r="H18926" s="116"/>
      <c r="I18926" s="116"/>
      <c r="J18926" s="117"/>
      <c r="K18926" s="117"/>
      <c r="L18926" s="114"/>
      <c r="M18926" s="114"/>
      <c r="N18926" s="114"/>
      <c r="O18926" s="114"/>
      <c r="P18926" s="118"/>
      <c r="Q18926" s="118"/>
      <c r="R18926" s="118"/>
      <c r="S18926" s="118"/>
      <c r="T18926" s="118"/>
      <c r="U18926" s="118"/>
      <c r="V18926" s="118"/>
      <c r="W18926" s="118"/>
      <c r="X18926" s="118"/>
      <c r="Y18926" s="118"/>
      <c r="Z18926" s="118"/>
      <c r="AA18926" s="118"/>
      <c r="AB18926" s="118"/>
    </row>
    <row r="18927" spans="1:28">
      <c r="A18927" s="113"/>
      <c r="B18927" s="113"/>
      <c r="C18927" s="114"/>
      <c r="D18927" s="115"/>
      <c r="E18927" s="115"/>
      <c r="F18927" s="116"/>
      <c r="G18927" s="116"/>
      <c r="H18927" s="116"/>
      <c r="I18927" s="116"/>
      <c r="J18927" s="117"/>
      <c r="K18927" s="117"/>
      <c r="L18927" s="114"/>
      <c r="M18927" s="114"/>
      <c r="N18927" s="114"/>
      <c r="O18927" s="114"/>
      <c r="P18927" s="118"/>
      <c r="Q18927" s="118"/>
      <c r="R18927" s="118"/>
      <c r="S18927" s="118"/>
      <c r="T18927" s="118"/>
      <c r="U18927" s="118"/>
      <c r="V18927" s="118"/>
      <c r="W18927" s="118"/>
      <c r="X18927" s="118"/>
      <c r="Y18927" s="118"/>
      <c r="Z18927" s="118"/>
      <c r="AA18927" s="118"/>
      <c r="AB18927" s="118"/>
    </row>
    <row r="18928" spans="1:28">
      <c r="A18928" s="113"/>
      <c r="B18928" s="113"/>
      <c r="C18928" s="114"/>
      <c r="D18928" s="115"/>
      <c r="E18928" s="115"/>
      <c r="F18928" s="116"/>
      <c r="G18928" s="116"/>
      <c r="H18928" s="116"/>
      <c r="I18928" s="116"/>
      <c r="J18928" s="117"/>
      <c r="K18928" s="117"/>
      <c r="L18928" s="114"/>
      <c r="M18928" s="114"/>
      <c r="N18928" s="114"/>
      <c r="O18928" s="114"/>
      <c r="P18928" s="118"/>
      <c r="Q18928" s="118"/>
      <c r="R18928" s="118"/>
      <c r="S18928" s="118"/>
      <c r="T18928" s="118"/>
      <c r="U18928" s="118"/>
      <c r="V18928" s="118"/>
      <c r="W18928" s="118"/>
      <c r="X18928" s="118"/>
      <c r="Y18928" s="118"/>
      <c r="Z18928" s="118"/>
      <c r="AA18928" s="118"/>
      <c r="AB18928" s="118"/>
    </row>
    <row r="18929" spans="1:28">
      <c r="A18929" s="113"/>
      <c r="B18929" s="113"/>
      <c r="C18929" s="114"/>
      <c r="D18929" s="115"/>
      <c r="E18929" s="115"/>
      <c r="F18929" s="116"/>
      <c r="G18929" s="116"/>
      <c r="H18929" s="116"/>
      <c r="I18929" s="116"/>
      <c r="J18929" s="117"/>
      <c r="K18929" s="117"/>
      <c r="L18929" s="114"/>
      <c r="M18929" s="114"/>
      <c r="N18929" s="114"/>
      <c r="O18929" s="114"/>
      <c r="P18929" s="118"/>
      <c r="Q18929" s="118"/>
      <c r="R18929" s="118"/>
      <c r="S18929" s="118"/>
      <c r="T18929" s="118"/>
      <c r="U18929" s="118"/>
      <c r="V18929" s="118"/>
      <c r="W18929" s="118"/>
      <c r="X18929" s="118"/>
      <c r="Y18929" s="118"/>
      <c r="Z18929" s="118"/>
      <c r="AA18929" s="118"/>
      <c r="AB18929" s="118"/>
    </row>
    <row r="18930" spans="1:28">
      <c r="A18930" s="113"/>
      <c r="B18930" s="113"/>
      <c r="C18930" s="114"/>
      <c r="D18930" s="115"/>
      <c r="E18930" s="115"/>
      <c r="F18930" s="116"/>
      <c r="G18930" s="116"/>
      <c r="H18930" s="116"/>
      <c r="I18930" s="116"/>
      <c r="J18930" s="117"/>
      <c r="K18930" s="117"/>
      <c r="L18930" s="114"/>
      <c r="M18930" s="114"/>
      <c r="N18930" s="114"/>
      <c r="O18930" s="114"/>
      <c r="P18930" s="118"/>
      <c r="Q18930" s="118"/>
      <c r="R18930" s="118"/>
      <c r="S18930" s="118"/>
      <c r="T18930" s="118"/>
      <c r="U18930" s="118"/>
      <c r="V18930" s="118"/>
      <c r="W18930" s="118"/>
      <c r="X18930" s="118"/>
      <c r="Y18930" s="118"/>
      <c r="Z18930" s="118"/>
      <c r="AA18930" s="118"/>
      <c r="AB18930" s="118"/>
    </row>
    <row r="18931" spans="1:28">
      <c r="A18931" s="113"/>
      <c r="B18931" s="113"/>
      <c r="C18931" s="114"/>
      <c r="D18931" s="115"/>
      <c r="E18931" s="115"/>
      <c r="F18931" s="116"/>
      <c r="G18931" s="116"/>
      <c r="H18931" s="116"/>
      <c r="I18931" s="116"/>
      <c r="J18931" s="117"/>
      <c r="K18931" s="117"/>
      <c r="L18931" s="114"/>
      <c r="M18931" s="114"/>
      <c r="N18931" s="114"/>
      <c r="O18931" s="114"/>
      <c r="P18931" s="118"/>
      <c r="Q18931" s="118"/>
      <c r="R18931" s="118"/>
      <c r="S18931" s="118"/>
      <c r="T18931" s="118"/>
      <c r="U18931" s="118"/>
      <c r="V18931" s="118"/>
      <c r="W18931" s="118"/>
      <c r="X18931" s="118"/>
      <c r="Y18931" s="118"/>
      <c r="Z18931" s="118"/>
      <c r="AA18931" s="118"/>
      <c r="AB18931" s="118"/>
    </row>
    <row r="18932" spans="1:28">
      <c r="A18932" s="113"/>
      <c r="B18932" s="113"/>
      <c r="C18932" s="114"/>
      <c r="D18932" s="115"/>
      <c r="E18932" s="115"/>
      <c r="F18932" s="116"/>
      <c r="G18932" s="116"/>
      <c r="H18932" s="116"/>
      <c r="I18932" s="116"/>
      <c r="J18932" s="117"/>
      <c r="K18932" s="117"/>
      <c r="L18932" s="114"/>
      <c r="M18932" s="114"/>
      <c r="N18932" s="114"/>
      <c r="O18932" s="114"/>
      <c r="P18932" s="118"/>
      <c r="Q18932" s="118"/>
      <c r="R18932" s="118"/>
      <c r="S18932" s="118"/>
      <c r="T18932" s="118"/>
      <c r="U18932" s="118"/>
      <c r="V18932" s="118"/>
      <c r="W18932" s="118"/>
      <c r="X18932" s="118"/>
      <c r="Y18932" s="118"/>
      <c r="Z18932" s="118"/>
      <c r="AA18932" s="118"/>
      <c r="AB18932" s="118"/>
    </row>
    <row r="18933" spans="1:28">
      <c r="A18933" s="113"/>
      <c r="B18933" s="113"/>
      <c r="C18933" s="114"/>
      <c r="D18933" s="115"/>
      <c r="E18933" s="115"/>
      <c r="F18933" s="116"/>
      <c r="G18933" s="116"/>
      <c r="H18933" s="116"/>
      <c r="I18933" s="116"/>
      <c r="J18933" s="117"/>
      <c r="K18933" s="117"/>
      <c r="L18933" s="114"/>
      <c r="M18933" s="114"/>
      <c r="N18933" s="114"/>
      <c r="O18933" s="114"/>
      <c r="P18933" s="118"/>
      <c r="Q18933" s="118"/>
      <c r="R18933" s="118"/>
      <c r="S18933" s="118"/>
      <c r="T18933" s="118"/>
      <c r="U18933" s="118"/>
      <c r="V18933" s="118"/>
      <c r="W18933" s="118"/>
      <c r="X18933" s="118"/>
      <c r="Y18933" s="118"/>
      <c r="Z18933" s="118"/>
      <c r="AA18933" s="118"/>
      <c r="AB18933" s="118"/>
    </row>
    <row r="18934" spans="1:28">
      <c r="A18934" s="113"/>
      <c r="B18934" s="113"/>
      <c r="C18934" s="114"/>
      <c r="D18934" s="115"/>
      <c r="E18934" s="115"/>
      <c r="F18934" s="116"/>
      <c r="G18934" s="116"/>
      <c r="H18934" s="116"/>
      <c r="I18934" s="116"/>
      <c r="J18934" s="117"/>
      <c r="K18934" s="117"/>
      <c r="L18934" s="114"/>
      <c r="M18934" s="114"/>
      <c r="N18934" s="114"/>
      <c r="O18934" s="114"/>
      <c r="P18934" s="118"/>
      <c r="Q18934" s="118"/>
      <c r="R18934" s="118"/>
      <c r="S18934" s="118"/>
      <c r="T18934" s="118"/>
      <c r="U18934" s="118"/>
      <c r="V18934" s="118"/>
      <c r="W18934" s="118"/>
      <c r="X18934" s="118"/>
      <c r="Y18934" s="118"/>
      <c r="Z18934" s="118"/>
      <c r="AA18934" s="118"/>
      <c r="AB18934" s="118"/>
    </row>
    <row r="18935" spans="1:28">
      <c r="A18935" s="113"/>
      <c r="B18935" s="113"/>
      <c r="C18935" s="114"/>
      <c r="D18935" s="115"/>
      <c r="E18935" s="115"/>
      <c r="F18935" s="116"/>
      <c r="G18935" s="116"/>
      <c r="H18935" s="116"/>
      <c r="I18935" s="116"/>
      <c r="J18935" s="117"/>
      <c r="K18935" s="117"/>
      <c r="L18935" s="114"/>
      <c r="M18935" s="114"/>
      <c r="N18935" s="114"/>
      <c r="O18935" s="114"/>
      <c r="P18935" s="118"/>
      <c r="Q18935" s="118"/>
      <c r="R18935" s="118"/>
      <c r="S18935" s="118"/>
      <c r="T18935" s="118"/>
      <c r="U18935" s="118"/>
      <c r="V18935" s="118"/>
      <c r="W18935" s="118"/>
      <c r="X18935" s="118"/>
      <c r="Y18935" s="118"/>
      <c r="Z18935" s="118"/>
      <c r="AA18935" s="118"/>
      <c r="AB18935" s="118"/>
    </row>
    <row r="18936" spans="1:28">
      <c r="A18936" s="113"/>
      <c r="B18936" s="113"/>
      <c r="C18936" s="114"/>
      <c r="D18936" s="115"/>
      <c r="E18936" s="115"/>
      <c r="F18936" s="116"/>
      <c r="G18936" s="116"/>
      <c r="H18936" s="116"/>
      <c r="I18936" s="116"/>
      <c r="J18936" s="117"/>
      <c r="K18936" s="117"/>
      <c r="L18936" s="114"/>
      <c r="M18936" s="114"/>
      <c r="N18936" s="114"/>
      <c r="O18936" s="114"/>
      <c r="P18936" s="118"/>
      <c r="Q18936" s="118"/>
      <c r="R18936" s="118"/>
      <c r="S18936" s="118"/>
      <c r="T18936" s="118"/>
      <c r="U18936" s="118"/>
      <c r="V18936" s="118"/>
      <c r="W18936" s="118"/>
      <c r="X18936" s="118"/>
      <c r="Y18936" s="118"/>
      <c r="Z18936" s="118"/>
      <c r="AA18936" s="118"/>
      <c r="AB18936" s="118"/>
    </row>
    <row r="18937" spans="1:28">
      <c r="A18937" s="113"/>
      <c r="B18937" s="113"/>
      <c r="C18937" s="114"/>
      <c r="D18937" s="115"/>
      <c r="E18937" s="115"/>
      <c r="F18937" s="116"/>
      <c r="G18937" s="116"/>
      <c r="H18937" s="116"/>
      <c r="I18937" s="116"/>
      <c r="J18937" s="117"/>
      <c r="K18937" s="117"/>
      <c r="L18937" s="114"/>
      <c r="M18937" s="114"/>
      <c r="N18937" s="114"/>
      <c r="O18937" s="114"/>
      <c r="P18937" s="118"/>
      <c r="Q18937" s="118"/>
      <c r="R18937" s="118"/>
      <c r="S18937" s="118"/>
      <c r="T18937" s="118"/>
      <c r="U18937" s="118"/>
      <c r="V18937" s="118"/>
      <c r="W18937" s="118"/>
      <c r="X18937" s="118"/>
      <c r="Y18937" s="118"/>
      <c r="Z18937" s="118"/>
      <c r="AA18937" s="118"/>
      <c r="AB18937" s="118"/>
    </row>
    <row r="18938" spans="1:28">
      <c r="A18938" s="113"/>
      <c r="B18938" s="113"/>
      <c r="C18938" s="114"/>
      <c r="D18938" s="115"/>
      <c r="E18938" s="115"/>
      <c r="F18938" s="116"/>
      <c r="G18938" s="116"/>
      <c r="H18938" s="116"/>
      <c r="I18938" s="116"/>
      <c r="J18938" s="117"/>
      <c r="K18938" s="117"/>
      <c r="L18938" s="114"/>
      <c r="M18938" s="114"/>
      <c r="N18938" s="114"/>
      <c r="O18938" s="114"/>
      <c r="P18938" s="118"/>
      <c r="Q18938" s="118"/>
      <c r="R18938" s="118"/>
      <c r="S18938" s="118"/>
      <c r="T18938" s="118"/>
      <c r="U18938" s="118"/>
      <c r="V18938" s="118"/>
      <c r="W18938" s="118"/>
      <c r="X18938" s="118"/>
      <c r="Y18938" s="118"/>
      <c r="Z18938" s="118"/>
      <c r="AA18938" s="118"/>
      <c r="AB18938" s="118"/>
    </row>
    <row r="18939" spans="1:28">
      <c r="A18939" s="113"/>
      <c r="B18939" s="113"/>
      <c r="C18939" s="114"/>
      <c r="D18939" s="115"/>
      <c r="E18939" s="115"/>
      <c r="F18939" s="116"/>
      <c r="G18939" s="116"/>
      <c r="H18939" s="116"/>
      <c r="I18939" s="116"/>
      <c r="J18939" s="117"/>
      <c r="K18939" s="117"/>
      <c r="L18939" s="114"/>
      <c r="M18939" s="114"/>
      <c r="N18939" s="114"/>
      <c r="O18939" s="114"/>
      <c r="P18939" s="118"/>
      <c r="Q18939" s="118"/>
      <c r="R18939" s="118"/>
      <c r="S18939" s="118"/>
      <c r="T18939" s="118"/>
      <c r="U18939" s="118"/>
      <c r="V18939" s="118"/>
      <c r="W18939" s="118"/>
      <c r="X18939" s="118"/>
      <c r="Y18939" s="118"/>
      <c r="Z18939" s="118"/>
      <c r="AA18939" s="118"/>
      <c r="AB18939" s="118"/>
    </row>
    <row r="18940" spans="1:28">
      <c r="A18940" s="113"/>
      <c r="B18940" s="113"/>
      <c r="C18940" s="114"/>
      <c r="D18940" s="115"/>
      <c r="E18940" s="115"/>
      <c r="F18940" s="116"/>
      <c r="G18940" s="116"/>
      <c r="H18940" s="116"/>
      <c r="I18940" s="116"/>
      <c r="J18940" s="117"/>
      <c r="K18940" s="117"/>
      <c r="L18940" s="114"/>
      <c r="M18940" s="114"/>
      <c r="N18940" s="114"/>
      <c r="O18940" s="114"/>
      <c r="P18940" s="118"/>
      <c r="Q18940" s="118"/>
      <c r="R18940" s="118"/>
      <c r="S18940" s="118"/>
      <c r="T18940" s="118"/>
      <c r="U18940" s="118"/>
      <c r="V18940" s="118"/>
      <c r="W18940" s="118"/>
      <c r="X18940" s="118"/>
      <c r="Y18940" s="118"/>
      <c r="Z18940" s="118"/>
      <c r="AA18940" s="118"/>
      <c r="AB18940" s="118"/>
    </row>
    <row r="18941" spans="1:28">
      <c r="A18941" s="113"/>
      <c r="B18941" s="113"/>
      <c r="C18941" s="114"/>
      <c r="D18941" s="115"/>
      <c r="E18941" s="115"/>
      <c r="F18941" s="116"/>
      <c r="G18941" s="116"/>
      <c r="H18941" s="116"/>
      <c r="I18941" s="116"/>
      <c r="J18941" s="117"/>
      <c r="K18941" s="117"/>
      <c r="L18941" s="114"/>
      <c r="M18941" s="114"/>
      <c r="N18941" s="114"/>
      <c r="O18941" s="114"/>
      <c r="P18941" s="118"/>
      <c r="Q18941" s="118"/>
      <c r="R18941" s="118"/>
      <c r="S18941" s="118"/>
      <c r="T18941" s="118"/>
      <c r="U18941" s="118"/>
      <c r="V18941" s="118"/>
      <c r="W18941" s="118"/>
      <c r="X18941" s="118"/>
      <c r="Y18941" s="118"/>
      <c r="Z18941" s="118"/>
      <c r="AA18941" s="118"/>
      <c r="AB18941" s="118"/>
    </row>
    <row r="18942" spans="1:28">
      <c r="A18942" s="113"/>
      <c r="B18942" s="113"/>
      <c r="C18942" s="114"/>
      <c r="D18942" s="115"/>
      <c r="E18942" s="115"/>
      <c r="F18942" s="116"/>
      <c r="G18942" s="116"/>
      <c r="H18942" s="116"/>
      <c r="I18942" s="116"/>
      <c r="J18942" s="117"/>
      <c r="K18942" s="117"/>
      <c r="L18942" s="114"/>
      <c r="M18942" s="114"/>
      <c r="N18942" s="114"/>
      <c r="O18942" s="114"/>
      <c r="P18942" s="118"/>
      <c r="Q18942" s="118"/>
      <c r="R18942" s="118"/>
      <c r="S18942" s="118"/>
      <c r="T18942" s="118"/>
      <c r="U18942" s="118"/>
      <c r="V18942" s="118"/>
      <c r="W18942" s="118"/>
      <c r="X18942" s="118"/>
      <c r="Y18942" s="118"/>
      <c r="Z18942" s="118"/>
      <c r="AA18942" s="118"/>
      <c r="AB18942" s="118"/>
    </row>
    <row r="18943" spans="1:28">
      <c r="A18943" s="113"/>
      <c r="B18943" s="113"/>
      <c r="C18943" s="114"/>
      <c r="D18943" s="115"/>
      <c r="E18943" s="115"/>
      <c r="F18943" s="116"/>
      <c r="G18943" s="116"/>
      <c r="H18943" s="116"/>
      <c r="I18943" s="116"/>
      <c r="J18943" s="117"/>
      <c r="K18943" s="117"/>
      <c r="L18943" s="114"/>
      <c r="M18943" s="114"/>
      <c r="N18943" s="114"/>
      <c r="O18943" s="114"/>
      <c r="P18943" s="118"/>
      <c r="Q18943" s="118"/>
      <c r="R18943" s="118"/>
      <c r="S18943" s="118"/>
      <c r="T18943" s="118"/>
      <c r="U18943" s="118"/>
      <c r="V18943" s="118"/>
      <c r="W18943" s="118"/>
      <c r="X18943" s="118"/>
      <c r="Y18943" s="118"/>
      <c r="Z18943" s="118"/>
      <c r="AA18943" s="118"/>
      <c r="AB18943" s="118"/>
    </row>
    <row r="18944" spans="1:28">
      <c r="A18944" s="113"/>
      <c r="B18944" s="113"/>
      <c r="C18944" s="114"/>
      <c r="D18944" s="115"/>
      <c r="E18944" s="115"/>
      <c r="F18944" s="116"/>
      <c r="G18944" s="116"/>
      <c r="H18944" s="116"/>
      <c r="I18944" s="116"/>
      <c r="J18944" s="117"/>
      <c r="K18944" s="117"/>
      <c r="L18944" s="114"/>
      <c r="M18944" s="114"/>
      <c r="N18944" s="114"/>
      <c r="O18944" s="114"/>
      <c r="P18944" s="118"/>
      <c r="Q18944" s="118"/>
      <c r="R18944" s="118"/>
      <c r="S18944" s="118"/>
      <c r="T18944" s="118"/>
      <c r="U18944" s="118"/>
      <c r="V18944" s="118"/>
      <c r="W18944" s="118"/>
      <c r="X18944" s="118"/>
      <c r="Y18944" s="118"/>
      <c r="Z18944" s="118"/>
      <c r="AA18944" s="118"/>
      <c r="AB18944" s="118"/>
    </row>
    <row r="18945" spans="1:28">
      <c r="A18945" s="113"/>
      <c r="B18945" s="113"/>
      <c r="C18945" s="114"/>
      <c r="D18945" s="115"/>
      <c r="E18945" s="115"/>
      <c r="F18945" s="116"/>
      <c r="G18945" s="116"/>
      <c r="H18945" s="116"/>
      <c r="I18945" s="116"/>
      <c r="J18945" s="117"/>
      <c r="K18945" s="117"/>
      <c r="L18945" s="114"/>
      <c r="M18945" s="114"/>
      <c r="N18945" s="114"/>
      <c r="O18945" s="114"/>
      <c r="P18945" s="118"/>
      <c r="Q18945" s="118"/>
      <c r="R18945" s="118"/>
      <c r="S18945" s="118"/>
      <c r="T18945" s="118"/>
      <c r="U18945" s="118"/>
      <c r="V18945" s="118"/>
      <c r="W18945" s="118"/>
      <c r="X18945" s="118"/>
      <c r="Y18945" s="118"/>
      <c r="Z18945" s="118"/>
      <c r="AA18945" s="118"/>
      <c r="AB18945" s="118"/>
    </row>
    <row r="18946" spans="1:28">
      <c r="A18946" s="113"/>
      <c r="B18946" s="113"/>
      <c r="C18946" s="114"/>
      <c r="D18946" s="115"/>
      <c r="E18946" s="115"/>
      <c r="F18946" s="116"/>
      <c r="G18946" s="116"/>
      <c r="H18946" s="116"/>
      <c r="I18946" s="116"/>
      <c r="J18946" s="117"/>
      <c r="K18946" s="117"/>
      <c r="L18946" s="114"/>
      <c r="M18946" s="114"/>
      <c r="N18946" s="114"/>
      <c r="O18946" s="114"/>
      <c r="P18946" s="118"/>
      <c r="Q18946" s="118"/>
      <c r="R18946" s="118"/>
      <c r="S18946" s="118"/>
      <c r="T18946" s="118"/>
      <c r="U18946" s="118"/>
      <c r="V18946" s="118"/>
      <c r="W18946" s="118"/>
      <c r="X18946" s="118"/>
      <c r="Y18946" s="118"/>
      <c r="Z18946" s="118"/>
      <c r="AA18946" s="118"/>
      <c r="AB18946" s="118"/>
    </row>
    <row r="18947" spans="1:28">
      <c r="A18947" s="113"/>
      <c r="B18947" s="113"/>
      <c r="C18947" s="114"/>
      <c r="D18947" s="115"/>
      <c r="E18947" s="115"/>
      <c r="F18947" s="116"/>
      <c r="G18947" s="116"/>
      <c r="H18947" s="116"/>
      <c r="I18947" s="116"/>
      <c r="J18947" s="117"/>
      <c r="K18947" s="117"/>
      <c r="L18947" s="114"/>
      <c r="M18947" s="114"/>
      <c r="N18947" s="114"/>
      <c r="O18947" s="114"/>
      <c r="P18947" s="118"/>
      <c r="Q18947" s="118"/>
      <c r="R18947" s="118"/>
      <c r="S18947" s="118"/>
      <c r="T18947" s="118"/>
      <c r="U18947" s="118"/>
      <c r="V18947" s="118"/>
      <c r="W18947" s="118"/>
      <c r="X18947" s="118"/>
      <c r="Y18947" s="118"/>
      <c r="Z18947" s="118"/>
      <c r="AA18947" s="118"/>
      <c r="AB18947" s="118"/>
    </row>
    <row r="18948" spans="1:28">
      <c r="A18948" s="113"/>
      <c r="B18948" s="113"/>
      <c r="C18948" s="114"/>
      <c r="D18948" s="115"/>
      <c r="E18948" s="115"/>
      <c r="F18948" s="116"/>
      <c r="G18948" s="116"/>
      <c r="H18948" s="116"/>
      <c r="I18948" s="116"/>
      <c r="J18948" s="117"/>
      <c r="K18948" s="117"/>
      <c r="L18948" s="114"/>
      <c r="M18948" s="114"/>
      <c r="N18948" s="114"/>
      <c r="O18948" s="114"/>
      <c r="P18948" s="118"/>
      <c r="Q18948" s="118"/>
      <c r="R18948" s="118"/>
      <c r="S18948" s="118"/>
      <c r="T18948" s="118"/>
      <c r="U18948" s="118"/>
      <c r="V18948" s="118"/>
      <c r="W18948" s="118"/>
      <c r="X18948" s="118"/>
      <c r="Y18948" s="118"/>
      <c r="Z18948" s="118"/>
      <c r="AA18948" s="118"/>
      <c r="AB18948" s="118"/>
    </row>
    <row r="18949" spans="1:28">
      <c r="A18949" s="113"/>
      <c r="B18949" s="113"/>
      <c r="C18949" s="114"/>
      <c r="D18949" s="115"/>
      <c r="E18949" s="115"/>
      <c r="F18949" s="116"/>
      <c r="G18949" s="116"/>
      <c r="H18949" s="116"/>
      <c r="I18949" s="116"/>
      <c r="J18949" s="117"/>
      <c r="K18949" s="117"/>
      <c r="L18949" s="114"/>
      <c r="M18949" s="114"/>
      <c r="N18949" s="114"/>
      <c r="O18949" s="114"/>
      <c r="P18949" s="118"/>
      <c r="Q18949" s="118"/>
      <c r="R18949" s="118"/>
      <c r="S18949" s="118"/>
      <c r="T18949" s="118"/>
      <c r="U18949" s="118"/>
      <c r="V18949" s="118"/>
      <c r="W18949" s="118"/>
      <c r="X18949" s="118"/>
      <c r="Y18949" s="118"/>
      <c r="Z18949" s="118"/>
      <c r="AA18949" s="118"/>
      <c r="AB18949" s="118"/>
    </row>
    <row r="18950" spans="1:28">
      <c r="A18950" s="113"/>
      <c r="B18950" s="113"/>
      <c r="C18950" s="114"/>
      <c r="D18950" s="115"/>
      <c r="E18950" s="115"/>
      <c r="F18950" s="116"/>
      <c r="G18950" s="116"/>
      <c r="H18950" s="116"/>
      <c r="I18950" s="116"/>
      <c r="J18950" s="117"/>
      <c r="K18950" s="117"/>
      <c r="L18950" s="114"/>
      <c r="M18950" s="114"/>
      <c r="N18950" s="114"/>
      <c r="O18950" s="114"/>
      <c r="P18950" s="118"/>
      <c r="Q18950" s="118"/>
      <c r="R18950" s="118"/>
      <c r="S18950" s="118"/>
      <c r="T18950" s="118"/>
      <c r="U18950" s="118"/>
      <c r="V18950" s="118"/>
      <c r="W18950" s="118"/>
      <c r="X18950" s="118"/>
      <c r="Y18950" s="118"/>
      <c r="Z18950" s="118"/>
      <c r="AA18950" s="118"/>
      <c r="AB18950" s="118"/>
    </row>
    <row r="18951" spans="1:28">
      <c r="A18951" s="113"/>
      <c r="B18951" s="113"/>
      <c r="C18951" s="114"/>
      <c r="D18951" s="115"/>
      <c r="E18951" s="115"/>
      <c r="F18951" s="116"/>
      <c r="G18951" s="116"/>
      <c r="H18951" s="116"/>
      <c r="I18951" s="116"/>
      <c r="J18951" s="117"/>
      <c r="K18951" s="117"/>
      <c r="L18951" s="114"/>
      <c r="M18951" s="114"/>
      <c r="N18951" s="114"/>
      <c r="O18951" s="114"/>
      <c r="P18951" s="118"/>
      <c r="Q18951" s="118"/>
      <c r="R18951" s="118"/>
      <c r="S18951" s="118"/>
      <c r="T18951" s="118"/>
      <c r="U18951" s="118"/>
      <c r="V18951" s="118"/>
      <c r="W18951" s="118"/>
      <c r="X18951" s="118"/>
      <c r="Y18951" s="118"/>
      <c r="Z18951" s="118"/>
      <c r="AA18951" s="118"/>
      <c r="AB18951" s="118"/>
    </row>
    <row r="18952" spans="1:28">
      <c r="A18952" s="113"/>
      <c r="B18952" s="113"/>
      <c r="C18952" s="114"/>
      <c r="D18952" s="115"/>
      <c r="E18952" s="115"/>
      <c r="F18952" s="116"/>
      <c r="G18952" s="116"/>
      <c r="H18952" s="116"/>
      <c r="I18952" s="116"/>
      <c r="J18952" s="117"/>
      <c r="K18952" s="117"/>
      <c r="L18952" s="114"/>
      <c r="M18952" s="114"/>
      <c r="N18952" s="114"/>
      <c r="O18952" s="114"/>
      <c r="P18952" s="118"/>
      <c r="Q18952" s="118"/>
      <c r="R18952" s="118"/>
      <c r="S18952" s="118"/>
      <c r="T18952" s="118"/>
      <c r="U18952" s="118"/>
      <c r="V18952" s="118"/>
      <c r="W18952" s="118"/>
      <c r="X18952" s="118"/>
      <c r="Y18952" s="118"/>
      <c r="Z18952" s="118"/>
      <c r="AA18952" s="118"/>
      <c r="AB18952" s="118"/>
    </row>
    <row r="18953" spans="1:28">
      <c r="A18953" s="113"/>
      <c r="B18953" s="113"/>
      <c r="C18953" s="114"/>
      <c r="D18953" s="115"/>
      <c r="E18953" s="115"/>
      <c r="F18953" s="116"/>
      <c r="G18953" s="116"/>
      <c r="H18953" s="116"/>
      <c r="I18953" s="116"/>
      <c r="J18953" s="117"/>
      <c r="K18953" s="117"/>
      <c r="L18953" s="114"/>
      <c r="M18953" s="114"/>
      <c r="N18953" s="114"/>
      <c r="O18953" s="114"/>
      <c r="P18953" s="118"/>
      <c r="Q18953" s="118"/>
      <c r="R18953" s="118"/>
      <c r="S18953" s="118"/>
      <c r="T18953" s="118"/>
      <c r="U18953" s="118"/>
      <c r="V18953" s="118"/>
      <c r="W18953" s="118"/>
      <c r="X18953" s="118"/>
      <c r="Y18953" s="118"/>
      <c r="Z18953" s="118"/>
      <c r="AA18953" s="118"/>
      <c r="AB18953" s="118"/>
    </row>
    <row r="18954" spans="1:28">
      <c r="A18954" s="113"/>
      <c r="B18954" s="113"/>
      <c r="C18954" s="114"/>
      <c r="D18954" s="115"/>
      <c r="E18954" s="115"/>
      <c r="F18954" s="116"/>
      <c r="G18954" s="116"/>
      <c r="H18954" s="116"/>
      <c r="I18954" s="116"/>
      <c r="J18954" s="117"/>
      <c r="K18954" s="117"/>
      <c r="L18954" s="114"/>
      <c r="M18954" s="114"/>
      <c r="N18954" s="114"/>
      <c r="O18954" s="114"/>
      <c r="P18954" s="118"/>
      <c r="Q18954" s="118"/>
      <c r="R18954" s="118"/>
      <c r="S18954" s="118"/>
      <c r="T18954" s="118"/>
      <c r="U18954" s="118"/>
      <c r="V18954" s="118"/>
      <c r="W18954" s="118"/>
      <c r="X18954" s="118"/>
      <c r="Y18954" s="118"/>
      <c r="Z18954" s="118"/>
      <c r="AA18954" s="118"/>
      <c r="AB18954" s="118"/>
    </row>
    <row r="18955" spans="1:28">
      <c r="A18955" s="113"/>
      <c r="B18955" s="113"/>
      <c r="C18955" s="114"/>
      <c r="D18955" s="115"/>
      <c r="E18955" s="115"/>
      <c r="F18955" s="116"/>
      <c r="G18955" s="116"/>
      <c r="H18955" s="116"/>
      <c r="I18955" s="116"/>
      <c r="J18955" s="117"/>
      <c r="K18955" s="117"/>
      <c r="L18955" s="114"/>
      <c r="M18955" s="114"/>
      <c r="N18955" s="114"/>
      <c r="O18955" s="114"/>
      <c r="P18955" s="118"/>
      <c r="Q18955" s="118"/>
      <c r="R18955" s="118"/>
      <c r="S18955" s="118"/>
      <c r="T18955" s="118"/>
      <c r="U18955" s="118"/>
      <c r="V18955" s="118"/>
      <c r="W18955" s="118"/>
      <c r="X18955" s="118"/>
      <c r="Y18955" s="118"/>
      <c r="Z18955" s="118"/>
      <c r="AA18955" s="118"/>
      <c r="AB18955" s="118"/>
    </row>
    <row r="18956" spans="1:28">
      <c r="A18956" s="113"/>
      <c r="B18956" s="113"/>
      <c r="C18956" s="114"/>
      <c r="D18956" s="115"/>
      <c r="E18956" s="115"/>
      <c r="F18956" s="116"/>
      <c r="G18956" s="116"/>
      <c r="H18956" s="116"/>
      <c r="I18956" s="116"/>
      <c r="J18956" s="117"/>
      <c r="K18956" s="117"/>
      <c r="L18956" s="114"/>
      <c r="M18956" s="114"/>
      <c r="N18956" s="114"/>
      <c r="O18956" s="114"/>
      <c r="P18956" s="118"/>
      <c r="Q18956" s="118"/>
      <c r="R18956" s="118"/>
      <c r="S18956" s="118"/>
      <c r="T18956" s="118"/>
      <c r="U18956" s="118"/>
      <c r="V18956" s="118"/>
      <c r="W18956" s="118"/>
      <c r="X18956" s="118"/>
      <c r="Y18956" s="118"/>
      <c r="Z18956" s="118"/>
      <c r="AA18956" s="118"/>
      <c r="AB18956" s="118"/>
    </row>
    <row r="18957" spans="1:28">
      <c r="A18957" s="113"/>
      <c r="B18957" s="113"/>
      <c r="C18957" s="114"/>
      <c r="D18957" s="115"/>
      <c r="E18957" s="115"/>
      <c r="F18957" s="116"/>
      <c r="G18957" s="116"/>
      <c r="H18957" s="116"/>
      <c r="I18957" s="116"/>
      <c r="J18957" s="117"/>
      <c r="K18957" s="117"/>
      <c r="L18957" s="114"/>
      <c r="M18957" s="114"/>
      <c r="N18957" s="114"/>
      <c r="O18957" s="114"/>
      <c r="P18957" s="118"/>
      <c r="Q18957" s="118"/>
      <c r="R18957" s="118"/>
      <c r="S18957" s="118"/>
      <c r="T18957" s="118"/>
      <c r="U18957" s="118"/>
      <c r="V18957" s="118"/>
      <c r="W18957" s="118"/>
      <c r="X18957" s="118"/>
      <c r="Y18957" s="118"/>
      <c r="Z18957" s="118"/>
      <c r="AA18957" s="118"/>
      <c r="AB18957" s="118"/>
    </row>
    <row r="18958" spans="1:28">
      <c r="A18958" s="113"/>
      <c r="B18958" s="113"/>
      <c r="C18958" s="114"/>
      <c r="D18958" s="115"/>
      <c r="E18958" s="115"/>
      <c r="F18958" s="116"/>
      <c r="G18958" s="116"/>
      <c r="H18958" s="116"/>
      <c r="I18958" s="116"/>
      <c r="J18958" s="117"/>
      <c r="K18958" s="117"/>
      <c r="L18958" s="114"/>
      <c r="M18958" s="114"/>
      <c r="N18958" s="114"/>
      <c r="O18958" s="114"/>
      <c r="P18958" s="118"/>
      <c r="Q18958" s="118"/>
      <c r="R18958" s="118"/>
      <c r="S18958" s="118"/>
      <c r="T18958" s="118"/>
      <c r="U18958" s="118"/>
      <c r="V18958" s="118"/>
      <c r="W18958" s="118"/>
      <c r="X18958" s="118"/>
      <c r="Y18958" s="118"/>
      <c r="Z18958" s="118"/>
      <c r="AA18958" s="118"/>
      <c r="AB18958" s="118"/>
    </row>
    <row r="18959" spans="1:28">
      <c r="A18959" s="113"/>
      <c r="B18959" s="113"/>
      <c r="C18959" s="114"/>
      <c r="D18959" s="115"/>
      <c r="E18959" s="115"/>
      <c r="F18959" s="116"/>
      <c r="G18959" s="116"/>
      <c r="H18959" s="116"/>
      <c r="I18959" s="116"/>
      <c r="J18959" s="117"/>
      <c r="K18959" s="117"/>
      <c r="L18959" s="114"/>
      <c r="M18959" s="114"/>
      <c r="N18959" s="114"/>
      <c r="O18959" s="114"/>
      <c r="P18959" s="118"/>
      <c r="Q18959" s="118"/>
      <c r="R18959" s="118"/>
      <c r="S18959" s="118"/>
      <c r="T18959" s="118"/>
      <c r="U18959" s="118"/>
      <c r="V18959" s="118"/>
      <c r="W18959" s="118"/>
      <c r="X18959" s="118"/>
      <c r="Y18959" s="118"/>
      <c r="Z18959" s="118"/>
      <c r="AA18959" s="118"/>
      <c r="AB18959" s="118"/>
    </row>
    <row r="18960" spans="1:28">
      <c r="A18960" s="113"/>
      <c r="B18960" s="113"/>
      <c r="C18960" s="114"/>
      <c r="D18960" s="115"/>
      <c r="E18960" s="115"/>
      <c r="F18960" s="116"/>
      <c r="G18960" s="116"/>
      <c r="H18960" s="116"/>
      <c r="I18960" s="116"/>
      <c r="J18960" s="117"/>
      <c r="K18960" s="117"/>
      <c r="L18960" s="114"/>
      <c r="M18960" s="114"/>
      <c r="N18960" s="114"/>
      <c r="O18960" s="114"/>
      <c r="P18960" s="118"/>
      <c r="Q18960" s="118"/>
      <c r="R18960" s="118"/>
      <c r="S18960" s="118"/>
      <c r="T18960" s="118"/>
      <c r="U18960" s="118"/>
      <c r="V18960" s="118"/>
      <c r="W18960" s="118"/>
      <c r="X18960" s="118"/>
      <c r="Y18960" s="118"/>
      <c r="Z18960" s="118"/>
      <c r="AA18960" s="118"/>
      <c r="AB18960" s="118"/>
    </row>
    <row r="18961" spans="1:28">
      <c r="A18961" s="113"/>
      <c r="B18961" s="113"/>
      <c r="C18961" s="114"/>
      <c r="D18961" s="115"/>
      <c r="E18961" s="115"/>
      <c r="F18961" s="116"/>
      <c r="G18961" s="116"/>
      <c r="H18961" s="116"/>
      <c r="I18961" s="116"/>
      <c r="J18961" s="117"/>
      <c r="K18961" s="117"/>
      <c r="L18961" s="114"/>
      <c r="M18961" s="114"/>
      <c r="N18961" s="114"/>
      <c r="O18961" s="114"/>
      <c r="P18961" s="118"/>
      <c r="Q18961" s="118"/>
      <c r="R18961" s="118"/>
      <c r="S18961" s="118"/>
      <c r="T18961" s="118"/>
      <c r="U18961" s="118"/>
      <c r="V18961" s="118"/>
      <c r="W18961" s="118"/>
      <c r="X18961" s="118"/>
      <c r="Y18961" s="118"/>
      <c r="Z18961" s="118"/>
      <c r="AA18961" s="118"/>
      <c r="AB18961" s="118"/>
    </row>
    <row r="18962" spans="1:28">
      <c r="A18962" s="113"/>
      <c r="B18962" s="113"/>
      <c r="C18962" s="114"/>
      <c r="D18962" s="115"/>
      <c r="E18962" s="115"/>
      <c r="F18962" s="116"/>
      <c r="G18962" s="116"/>
      <c r="H18962" s="116"/>
      <c r="I18962" s="116"/>
      <c r="J18962" s="117"/>
      <c r="K18962" s="117"/>
      <c r="L18962" s="114"/>
      <c r="M18962" s="114"/>
      <c r="N18962" s="114"/>
      <c r="O18962" s="114"/>
      <c r="P18962" s="118"/>
      <c r="Q18962" s="118"/>
      <c r="R18962" s="118"/>
      <c r="S18962" s="118"/>
      <c r="T18962" s="118"/>
      <c r="U18962" s="118"/>
      <c r="V18962" s="118"/>
      <c r="W18962" s="118"/>
      <c r="X18962" s="118"/>
      <c r="Y18962" s="118"/>
      <c r="Z18962" s="118"/>
      <c r="AA18962" s="118"/>
      <c r="AB18962" s="118"/>
    </row>
    <row r="18963" spans="1:28">
      <c r="A18963" s="113"/>
      <c r="B18963" s="113"/>
      <c r="C18963" s="114"/>
      <c r="D18963" s="115"/>
      <c r="E18963" s="115"/>
      <c r="F18963" s="116"/>
      <c r="G18963" s="116"/>
      <c r="H18963" s="116"/>
      <c r="I18963" s="116"/>
      <c r="J18963" s="117"/>
      <c r="K18963" s="117"/>
      <c r="L18963" s="114"/>
      <c r="M18963" s="114"/>
      <c r="N18963" s="114"/>
      <c r="O18963" s="114"/>
      <c r="P18963" s="118"/>
      <c r="Q18963" s="118"/>
      <c r="R18963" s="118"/>
      <c r="S18963" s="118"/>
      <c r="T18963" s="118"/>
      <c r="U18963" s="118"/>
      <c r="V18963" s="118"/>
      <c r="W18963" s="118"/>
      <c r="X18963" s="118"/>
      <c r="Y18963" s="118"/>
      <c r="Z18963" s="118"/>
      <c r="AA18963" s="118"/>
      <c r="AB18963" s="118"/>
    </row>
    <row r="18964" spans="1:28">
      <c r="A18964" s="113"/>
      <c r="B18964" s="113"/>
      <c r="C18964" s="114"/>
      <c r="D18964" s="115"/>
      <c r="E18964" s="115"/>
      <c r="F18964" s="116"/>
      <c r="G18964" s="116"/>
      <c r="H18964" s="116"/>
      <c r="I18964" s="116"/>
      <c r="J18964" s="117"/>
      <c r="K18964" s="117"/>
      <c r="L18964" s="114"/>
      <c r="M18964" s="114"/>
      <c r="N18964" s="114"/>
      <c r="O18964" s="114"/>
      <c r="P18964" s="118"/>
      <c r="Q18964" s="118"/>
      <c r="R18964" s="118"/>
      <c r="S18964" s="118"/>
      <c r="T18964" s="118"/>
      <c r="U18964" s="118"/>
      <c r="V18964" s="118"/>
      <c r="W18964" s="118"/>
      <c r="X18964" s="118"/>
      <c r="Y18964" s="118"/>
      <c r="Z18964" s="118"/>
      <c r="AA18964" s="118"/>
      <c r="AB18964" s="118"/>
    </row>
    <row r="18965" spans="1:28">
      <c r="A18965" s="113"/>
      <c r="B18965" s="113"/>
      <c r="C18965" s="114"/>
      <c r="D18965" s="115"/>
      <c r="E18965" s="115"/>
      <c r="F18965" s="116"/>
      <c r="G18965" s="116"/>
      <c r="H18965" s="116"/>
      <c r="I18965" s="116"/>
      <c r="J18965" s="117"/>
      <c r="K18965" s="117"/>
      <c r="L18965" s="114"/>
      <c r="M18965" s="114"/>
      <c r="N18965" s="114"/>
      <c r="O18965" s="114"/>
      <c r="P18965" s="118"/>
      <c r="Q18965" s="118"/>
      <c r="R18965" s="118"/>
      <c r="S18965" s="118"/>
      <c r="T18965" s="118"/>
      <c r="U18965" s="118"/>
      <c r="V18965" s="118"/>
      <c r="W18965" s="118"/>
      <c r="X18965" s="118"/>
      <c r="Y18965" s="118"/>
      <c r="Z18965" s="118"/>
      <c r="AA18965" s="118"/>
      <c r="AB18965" s="118"/>
    </row>
    <row r="18966" spans="1:28">
      <c r="A18966" s="113"/>
      <c r="B18966" s="113"/>
      <c r="C18966" s="114"/>
      <c r="D18966" s="115"/>
      <c r="E18966" s="115"/>
      <c r="F18966" s="116"/>
      <c r="G18966" s="116"/>
      <c r="H18966" s="116"/>
      <c r="I18966" s="116"/>
      <c r="J18966" s="117"/>
      <c r="K18966" s="117"/>
      <c r="L18966" s="114"/>
      <c r="M18966" s="114"/>
      <c r="N18966" s="114"/>
      <c r="O18966" s="114"/>
      <c r="P18966" s="118"/>
      <c r="Q18966" s="118"/>
      <c r="R18966" s="118"/>
      <c r="S18966" s="118"/>
      <c r="T18966" s="118"/>
      <c r="U18966" s="118"/>
      <c r="V18966" s="118"/>
      <c r="W18966" s="118"/>
      <c r="X18966" s="118"/>
      <c r="Y18966" s="118"/>
      <c r="Z18966" s="118"/>
      <c r="AA18966" s="118"/>
      <c r="AB18966" s="118"/>
    </row>
    <row r="18967" spans="1:28">
      <c r="A18967" s="113"/>
      <c r="B18967" s="113"/>
      <c r="C18967" s="114"/>
      <c r="D18967" s="115"/>
      <c r="E18967" s="115"/>
      <c r="F18967" s="116"/>
      <c r="G18967" s="116"/>
      <c r="H18967" s="116"/>
      <c r="I18967" s="116"/>
      <c r="J18967" s="117"/>
      <c r="K18967" s="117"/>
      <c r="L18967" s="114"/>
      <c r="M18967" s="114"/>
      <c r="N18967" s="114"/>
      <c r="O18967" s="114"/>
      <c r="P18967" s="118"/>
      <c r="Q18967" s="118"/>
      <c r="R18967" s="118"/>
      <c r="S18967" s="118"/>
      <c r="T18967" s="118"/>
      <c r="U18967" s="118"/>
      <c r="V18967" s="118"/>
      <c r="W18967" s="118"/>
      <c r="X18967" s="118"/>
      <c r="Y18967" s="118"/>
      <c r="Z18967" s="118"/>
      <c r="AA18967" s="118"/>
      <c r="AB18967" s="118"/>
    </row>
    <row r="18968" spans="1:28">
      <c r="A18968" s="113"/>
      <c r="B18968" s="113"/>
      <c r="C18968" s="114"/>
      <c r="D18968" s="115"/>
      <c r="E18968" s="115"/>
      <c r="F18968" s="116"/>
      <c r="G18968" s="116"/>
      <c r="H18968" s="116"/>
      <c r="I18968" s="116"/>
      <c r="J18968" s="117"/>
      <c r="K18968" s="117"/>
      <c r="L18968" s="114"/>
      <c r="M18968" s="114"/>
      <c r="N18968" s="114"/>
      <c r="O18968" s="114"/>
      <c r="P18968" s="118"/>
      <c r="Q18968" s="118"/>
      <c r="R18968" s="118"/>
      <c r="S18968" s="118"/>
      <c r="T18968" s="118"/>
      <c r="U18968" s="118"/>
      <c r="V18968" s="118"/>
      <c r="W18968" s="118"/>
      <c r="X18968" s="118"/>
      <c r="Y18968" s="118"/>
      <c r="Z18968" s="118"/>
      <c r="AA18968" s="118"/>
      <c r="AB18968" s="118"/>
    </row>
    <row r="18969" spans="1:28">
      <c r="A18969" s="113"/>
      <c r="B18969" s="113"/>
      <c r="C18969" s="114"/>
      <c r="D18969" s="115"/>
      <c r="E18969" s="115"/>
      <c r="F18969" s="116"/>
      <c r="G18969" s="116"/>
      <c r="H18969" s="116"/>
      <c r="I18969" s="116"/>
      <c r="J18969" s="117"/>
      <c r="K18969" s="117"/>
      <c r="L18969" s="114"/>
      <c r="M18969" s="114"/>
      <c r="N18969" s="114"/>
      <c r="O18969" s="114"/>
      <c r="P18969" s="118"/>
      <c r="Q18969" s="118"/>
      <c r="R18969" s="118"/>
      <c r="S18969" s="118"/>
      <c r="T18969" s="118"/>
      <c r="U18969" s="118"/>
      <c r="V18969" s="118"/>
      <c r="W18969" s="118"/>
      <c r="X18969" s="118"/>
      <c r="Y18969" s="118"/>
      <c r="Z18969" s="118"/>
      <c r="AA18969" s="118"/>
      <c r="AB18969" s="118"/>
    </row>
    <row r="18970" spans="1:28">
      <c r="A18970" s="113"/>
      <c r="B18970" s="113"/>
      <c r="C18970" s="114"/>
      <c r="D18970" s="115"/>
      <c r="E18970" s="115"/>
      <c r="F18970" s="116"/>
      <c r="G18970" s="116"/>
      <c r="H18970" s="116"/>
      <c r="I18970" s="116"/>
      <c r="J18970" s="117"/>
      <c r="K18970" s="117"/>
      <c r="L18970" s="114"/>
      <c r="M18970" s="114"/>
      <c r="N18970" s="114"/>
      <c r="O18970" s="114"/>
      <c r="P18970" s="118"/>
      <c r="Q18970" s="118"/>
      <c r="R18970" s="118"/>
      <c r="S18970" s="118"/>
      <c r="T18970" s="118"/>
      <c r="U18970" s="118"/>
      <c r="V18970" s="118"/>
      <c r="W18970" s="118"/>
      <c r="X18970" s="118"/>
      <c r="Y18970" s="118"/>
      <c r="Z18970" s="118"/>
      <c r="AA18970" s="118"/>
      <c r="AB18970" s="118"/>
    </row>
    <row r="18971" spans="1:28">
      <c r="A18971" s="113"/>
      <c r="B18971" s="113"/>
      <c r="C18971" s="114"/>
      <c r="D18971" s="115"/>
      <c r="E18971" s="115"/>
      <c r="F18971" s="116"/>
      <c r="G18971" s="116"/>
      <c r="H18971" s="116"/>
      <c r="I18971" s="116"/>
      <c r="J18971" s="117"/>
      <c r="K18971" s="117"/>
      <c r="L18971" s="114"/>
      <c r="M18971" s="114"/>
      <c r="N18971" s="114"/>
      <c r="O18971" s="114"/>
      <c r="P18971" s="118"/>
      <c r="Q18971" s="118"/>
      <c r="R18971" s="118"/>
      <c r="S18971" s="118"/>
      <c r="T18971" s="118"/>
      <c r="U18971" s="118"/>
      <c r="V18971" s="118"/>
      <c r="W18971" s="118"/>
      <c r="X18971" s="118"/>
      <c r="Y18971" s="118"/>
      <c r="Z18971" s="118"/>
      <c r="AA18971" s="118"/>
      <c r="AB18971" s="118"/>
    </row>
    <row r="18972" spans="1:28">
      <c r="A18972" s="113"/>
      <c r="B18972" s="113"/>
      <c r="C18972" s="114"/>
      <c r="D18972" s="115"/>
      <c r="E18972" s="115"/>
      <c r="F18972" s="116"/>
      <c r="G18972" s="116"/>
      <c r="H18972" s="116"/>
      <c r="I18972" s="116"/>
      <c r="J18972" s="117"/>
      <c r="K18972" s="117"/>
      <c r="L18972" s="114"/>
      <c r="M18972" s="114"/>
      <c r="N18972" s="114"/>
      <c r="O18972" s="114"/>
      <c r="P18972" s="118"/>
      <c r="Q18972" s="118"/>
      <c r="R18972" s="118"/>
      <c r="S18972" s="118"/>
      <c r="T18972" s="118"/>
      <c r="U18972" s="118"/>
      <c r="V18972" s="118"/>
      <c r="W18972" s="118"/>
      <c r="X18972" s="118"/>
      <c r="Y18972" s="118"/>
      <c r="Z18972" s="118"/>
      <c r="AA18972" s="118"/>
      <c r="AB18972" s="118"/>
    </row>
    <row r="18973" spans="1:28">
      <c r="A18973" s="113"/>
      <c r="B18973" s="113"/>
      <c r="C18973" s="114"/>
      <c r="D18973" s="115"/>
      <c r="E18973" s="115"/>
      <c r="F18973" s="116"/>
      <c r="G18973" s="116"/>
      <c r="H18973" s="116"/>
      <c r="I18973" s="116"/>
      <c r="J18973" s="117"/>
      <c r="K18973" s="117"/>
      <c r="L18973" s="114"/>
      <c r="M18973" s="114"/>
      <c r="N18973" s="114"/>
      <c r="O18973" s="114"/>
      <c r="P18973" s="118"/>
      <c r="Q18973" s="118"/>
      <c r="R18973" s="118"/>
      <c r="S18973" s="118"/>
      <c r="T18973" s="118"/>
      <c r="U18973" s="118"/>
      <c r="V18973" s="118"/>
      <c r="W18973" s="118"/>
      <c r="X18973" s="118"/>
      <c r="Y18973" s="118"/>
      <c r="Z18973" s="118"/>
      <c r="AA18973" s="118"/>
      <c r="AB18973" s="118"/>
    </row>
    <row r="18974" spans="1:28">
      <c r="A18974" s="113"/>
      <c r="B18974" s="113"/>
      <c r="C18974" s="114"/>
      <c r="D18974" s="115"/>
      <c r="E18974" s="115"/>
      <c r="F18974" s="116"/>
      <c r="G18974" s="116"/>
      <c r="H18974" s="116"/>
      <c r="I18974" s="116"/>
      <c r="J18974" s="117"/>
      <c r="K18974" s="117"/>
      <c r="L18974" s="114"/>
      <c r="M18974" s="114"/>
      <c r="N18974" s="114"/>
      <c r="O18974" s="114"/>
      <c r="P18974" s="118"/>
      <c r="Q18974" s="118"/>
      <c r="R18974" s="118"/>
      <c r="S18974" s="118"/>
      <c r="T18974" s="118"/>
      <c r="U18974" s="118"/>
      <c r="V18974" s="118"/>
      <c r="W18974" s="118"/>
      <c r="X18974" s="118"/>
      <c r="Y18974" s="118"/>
      <c r="Z18974" s="118"/>
      <c r="AA18974" s="118"/>
      <c r="AB18974" s="118"/>
    </row>
    <row r="18975" spans="1:28">
      <c r="A18975" s="113"/>
      <c r="B18975" s="113"/>
      <c r="C18975" s="114"/>
      <c r="D18975" s="115"/>
      <c r="E18975" s="115"/>
      <c r="F18975" s="116"/>
      <c r="G18975" s="116"/>
      <c r="H18975" s="116"/>
      <c r="I18975" s="116"/>
      <c r="J18975" s="117"/>
      <c r="K18975" s="117"/>
      <c r="L18975" s="114"/>
      <c r="M18975" s="114"/>
      <c r="N18975" s="114"/>
      <c r="O18975" s="114"/>
      <c r="P18975" s="118"/>
      <c r="Q18975" s="118"/>
      <c r="R18975" s="118"/>
      <c r="S18975" s="118"/>
      <c r="T18975" s="118"/>
      <c r="U18975" s="118"/>
      <c r="V18975" s="118"/>
      <c r="W18975" s="118"/>
      <c r="X18975" s="118"/>
      <c r="Y18975" s="118"/>
      <c r="Z18975" s="118"/>
      <c r="AA18975" s="118"/>
      <c r="AB18975" s="118"/>
    </row>
    <row r="18976" spans="1:28">
      <c r="A18976" s="113"/>
      <c r="B18976" s="113"/>
      <c r="C18976" s="114"/>
      <c r="D18976" s="115"/>
      <c r="E18976" s="115"/>
      <c r="F18976" s="116"/>
      <c r="G18976" s="116"/>
      <c r="H18976" s="116"/>
      <c r="I18976" s="116"/>
      <c r="J18976" s="117"/>
      <c r="K18976" s="117"/>
      <c r="L18976" s="114"/>
      <c r="M18976" s="114"/>
      <c r="N18976" s="114"/>
      <c r="O18976" s="114"/>
      <c r="P18976" s="118"/>
      <c r="Q18976" s="118"/>
      <c r="R18976" s="118"/>
      <c r="S18976" s="118"/>
      <c r="T18976" s="118"/>
      <c r="U18976" s="118"/>
      <c r="V18976" s="118"/>
      <c r="W18976" s="118"/>
      <c r="X18976" s="118"/>
      <c r="Y18976" s="118"/>
      <c r="Z18976" s="118"/>
      <c r="AA18976" s="118"/>
      <c r="AB18976" s="118"/>
    </row>
    <row r="18977" spans="1:28">
      <c r="A18977" s="113"/>
      <c r="B18977" s="113"/>
      <c r="C18977" s="114"/>
      <c r="D18977" s="115"/>
      <c r="E18977" s="115"/>
      <c r="F18977" s="116"/>
      <c r="G18977" s="116"/>
      <c r="H18977" s="116"/>
      <c r="I18977" s="116"/>
      <c r="J18977" s="117"/>
      <c r="K18977" s="117"/>
      <c r="L18977" s="114"/>
      <c r="M18977" s="114"/>
      <c r="N18977" s="114"/>
      <c r="O18977" s="114"/>
      <c r="P18977" s="118"/>
      <c r="Q18977" s="118"/>
      <c r="R18977" s="118"/>
      <c r="S18977" s="118"/>
      <c r="T18977" s="118"/>
      <c r="U18977" s="118"/>
      <c r="V18977" s="118"/>
      <c r="W18977" s="118"/>
      <c r="X18977" s="118"/>
      <c r="Y18977" s="118"/>
      <c r="Z18977" s="118"/>
      <c r="AA18977" s="118"/>
      <c r="AB18977" s="118"/>
    </row>
    <row r="18978" spans="1:28">
      <c r="A18978" s="113"/>
      <c r="B18978" s="113"/>
      <c r="C18978" s="114"/>
      <c r="D18978" s="115"/>
      <c r="E18978" s="115"/>
      <c r="F18978" s="116"/>
      <c r="G18978" s="116"/>
      <c r="H18978" s="116"/>
      <c r="I18978" s="116"/>
      <c r="J18978" s="117"/>
      <c r="K18978" s="117"/>
      <c r="L18978" s="114"/>
      <c r="M18978" s="114"/>
      <c r="N18978" s="114"/>
      <c r="O18978" s="114"/>
      <c r="P18978" s="118"/>
      <c r="Q18978" s="118"/>
      <c r="R18978" s="118"/>
      <c r="S18978" s="118"/>
      <c r="T18978" s="118"/>
      <c r="U18978" s="118"/>
      <c r="V18978" s="118"/>
      <c r="W18978" s="118"/>
      <c r="X18978" s="118"/>
      <c r="Y18978" s="118"/>
      <c r="Z18978" s="118"/>
      <c r="AA18978" s="118"/>
      <c r="AB18978" s="118"/>
    </row>
    <row r="18979" spans="1:28">
      <c r="A18979" s="113"/>
      <c r="B18979" s="113"/>
      <c r="C18979" s="114"/>
      <c r="D18979" s="115"/>
      <c r="E18979" s="115"/>
      <c r="F18979" s="116"/>
      <c r="G18979" s="116"/>
      <c r="H18979" s="116"/>
      <c r="I18979" s="116"/>
      <c r="J18979" s="117"/>
      <c r="K18979" s="117"/>
      <c r="L18979" s="114"/>
      <c r="M18979" s="114"/>
      <c r="N18979" s="114"/>
      <c r="O18979" s="114"/>
      <c r="P18979" s="118"/>
      <c r="Q18979" s="118"/>
      <c r="R18979" s="118"/>
      <c r="S18979" s="118"/>
      <c r="T18979" s="118"/>
      <c r="U18979" s="118"/>
      <c r="V18979" s="118"/>
      <c r="W18979" s="118"/>
      <c r="X18979" s="118"/>
      <c r="Y18979" s="118"/>
      <c r="Z18979" s="118"/>
      <c r="AA18979" s="118"/>
      <c r="AB18979" s="118"/>
    </row>
    <row r="18980" spans="1:28">
      <c r="A18980" s="113"/>
      <c r="B18980" s="113"/>
      <c r="C18980" s="114"/>
      <c r="D18980" s="115"/>
      <c r="E18980" s="115"/>
      <c r="F18980" s="116"/>
      <c r="G18980" s="116"/>
      <c r="H18980" s="116"/>
      <c r="I18980" s="116"/>
      <c r="J18980" s="117"/>
      <c r="K18980" s="117"/>
      <c r="L18980" s="114"/>
      <c r="M18980" s="114"/>
      <c r="N18980" s="114"/>
      <c r="O18980" s="114"/>
      <c r="P18980" s="118"/>
      <c r="Q18980" s="118"/>
      <c r="R18980" s="118"/>
      <c r="S18980" s="118"/>
      <c r="T18980" s="118"/>
      <c r="U18980" s="118"/>
      <c r="V18980" s="118"/>
      <c r="W18980" s="118"/>
      <c r="X18980" s="118"/>
      <c r="Y18980" s="118"/>
      <c r="Z18980" s="118"/>
      <c r="AA18980" s="118"/>
      <c r="AB18980" s="118"/>
    </row>
    <row r="18981" spans="1:28">
      <c r="A18981" s="113"/>
      <c r="B18981" s="113"/>
      <c r="C18981" s="114"/>
      <c r="D18981" s="115"/>
      <c r="E18981" s="115"/>
      <c r="F18981" s="116"/>
      <c r="G18981" s="116"/>
      <c r="H18981" s="116"/>
      <c r="I18981" s="116"/>
      <c r="J18981" s="117"/>
      <c r="K18981" s="117"/>
      <c r="L18981" s="114"/>
      <c r="M18981" s="114"/>
      <c r="N18981" s="114"/>
      <c r="O18981" s="114"/>
      <c r="P18981" s="118"/>
      <c r="Q18981" s="118"/>
      <c r="R18981" s="118"/>
      <c r="S18981" s="118"/>
      <c r="T18981" s="118"/>
      <c r="U18981" s="118"/>
      <c r="V18981" s="118"/>
      <c r="W18981" s="118"/>
      <c r="X18981" s="118"/>
      <c r="Y18981" s="118"/>
      <c r="Z18981" s="118"/>
      <c r="AA18981" s="118"/>
      <c r="AB18981" s="118"/>
    </row>
    <row r="18982" spans="1:28">
      <c r="A18982" s="113"/>
      <c r="B18982" s="113"/>
      <c r="C18982" s="114"/>
      <c r="D18982" s="115"/>
      <c r="E18982" s="115"/>
      <c r="F18982" s="116"/>
      <c r="G18982" s="116"/>
      <c r="H18982" s="116"/>
      <c r="I18982" s="116"/>
      <c r="J18982" s="117"/>
      <c r="K18982" s="117"/>
      <c r="L18982" s="114"/>
      <c r="M18982" s="114"/>
      <c r="N18982" s="114"/>
      <c r="O18982" s="114"/>
      <c r="P18982" s="118"/>
      <c r="Q18982" s="118"/>
      <c r="R18982" s="118"/>
      <c r="S18982" s="118"/>
      <c r="T18982" s="118"/>
      <c r="U18982" s="118"/>
      <c r="V18982" s="118"/>
      <c r="W18982" s="118"/>
      <c r="X18982" s="118"/>
      <c r="Y18982" s="118"/>
      <c r="Z18982" s="118"/>
      <c r="AA18982" s="118"/>
      <c r="AB18982" s="118"/>
    </row>
    <row r="18983" spans="1:28">
      <c r="A18983" s="113"/>
      <c r="B18983" s="113"/>
      <c r="C18983" s="114"/>
      <c r="D18983" s="115"/>
      <c r="E18983" s="115"/>
      <c r="F18983" s="116"/>
      <c r="G18983" s="116"/>
      <c r="H18983" s="116"/>
      <c r="I18983" s="116"/>
      <c r="J18983" s="117"/>
      <c r="K18983" s="117"/>
      <c r="L18983" s="114"/>
      <c r="M18983" s="114"/>
      <c r="N18983" s="114"/>
      <c r="O18983" s="114"/>
      <c r="P18983" s="118"/>
      <c r="Q18983" s="118"/>
      <c r="R18983" s="118"/>
      <c r="S18983" s="118"/>
      <c r="T18983" s="118"/>
      <c r="U18983" s="118"/>
      <c r="V18983" s="118"/>
      <c r="W18983" s="118"/>
      <c r="X18983" s="118"/>
      <c r="Y18983" s="118"/>
      <c r="Z18983" s="118"/>
      <c r="AA18983" s="118"/>
      <c r="AB18983" s="118"/>
    </row>
    <row r="18984" spans="1:28">
      <c r="A18984" s="113"/>
      <c r="B18984" s="113"/>
      <c r="C18984" s="114"/>
      <c r="D18984" s="115"/>
      <c r="E18984" s="115"/>
      <c r="F18984" s="116"/>
      <c r="G18984" s="116"/>
      <c r="H18984" s="116"/>
      <c r="I18984" s="116"/>
      <c r="J18984" s="117"/>
      <c r="K18984" s="117"/>
      <c r="L18984" s="114"/>
      <c r="M18984" s="114"/>
      <c r="N18984" s="114"/>
      <c r="O18984" s="114"/>
      <c r="P18984" s="118"/>
      <c r="Q18984" s="118"/>
      <c r="R18984" s="118"/>
      <c r="S18984" s="118"/>
      <c r="T18984" s="118"/>
      <c r="U18984" s="118"/>
      <c r="V18984" s="118"/>
      <c r="W18984" s="118"/>
      <c r="X18984" s="118"/>
      <c r="Y18984" s="118"/>
      <c r="Z18984" s="118"/>
      <c r="AA18984" s="118"/>
      <c r="AB18984" s="118"/>
    </row>
    <row r="18985" spans="1:28">
      <c r="A18985" s="113"/>
      <c r="B18985" s="113"/>
      <c r="C18985" s="114"/>
      <c r="D18985" s="115"/>
      <c r="E18985" s="115"/>
      <c r="F18985" s="116"/>
      <c r="G18985" s="116"/>
      <c r="H18985" s="116"/>
      <c r="I18985" s="116"/>
      <c r="J18985" s="117"/>
      <c r="K18985" s="117"/>
      <c r="L18985" s="114"/>
      <c r="M18985" s="114"/>
      <c r="N18985" s="114"/>
      <c r="O18985" s="114"/>
      <c r="P18985" s="118"/>
      <c r="Q18985" s="118"/>
      <c r="R18985" s="118"/>
      <c r="S18985" s="118"/>
      <c r="T18985" s="118"/>
      <c r="U18985" s="118"/>
      <c r="V18985" s="118"/>
      <c r="W18985" s="118"/>
      <c r="X18985" s="118"/>
      <c r="Y18985" s="118"/>
      <c r="Z18985" s="118"/>
      <c r="AA18985" s="118"/>
      <c r="AB18985" s="118"/>
    </row>
    <row r="18986" spans="1:28">
      <c r="A18986" s="113"/>
      <c r="B18986" s="113"/>
      <c r="C18986" s="114"/>
      <c r="D18986" s="115"/>
      <c r="E18986" s="115"/>
      <c r="F18986" s="116"/>
      <c r="G18986" s="116"/>
      <c r="H18986" s="116"/>
      <c r="I18986" s="116"/>
      <c r="J18986" s="117"/>
      <c r="K18986" s="117"/>
      <c r="L18986" s="114"/>
      <c r="M18986" s="114"/>
      <c r="N18986" s="114"/>
      <c r="O18986" s="114"/>
      <c r="P18986" s="118"/>
      <c r="Q18986" s="118"/>
      <c r="R18986" s="118"/>
      <c r="S18986" s="118"/>
      <c r="T18986" s="118"/>
      <c r="U18986" s="118"/>
      <c r="V18986" s="118"/>
      <c r="W18986" s="118"/>
      <c r="X18986" s="118"/>
      <c r="Y18986" s="118"/>
      <c r="Z18986" s="118"/>
      <c r="AA18986" s="118"/>
      <c r="AB18986" s="118"/>
    </row>
    <row r="18987" spans="1:28">
      <c r="A18987" s="113"/>
      <c r="B18987" s="113"/>
      <c r="C18987" s="114"/>
      <c r="D18987" s="115"/>
      <c r="E18987" s="115"/>
      <c r="F18987" s="116"/>
      <c r="G18987" s="116"/>
      <c r="H18987" s="116"/>
      <c r="I18987" s="116"/>
      <c r="J18987" s="117"/>
      <c r="K18987" s="117"/>
      <c r="L18987" s="114"/>
      <c r="M18987" s="114"/>
      <c r="N18987" s="114"/>
      <c r="O18987" s="114"/>
      <c r="P18987" s="118"/>
      <c r="Q18987" s="118"/>
      <c r="R18987" s="118"/>
      <c r="S18987" s="118"/>
      <c r="T18987" s="118"/>
      <c r="U18987" s="118"/>
      <c r="V18987" s="118"/>
      <c r="W18987" s="118"/>
      <c r="X18987" s="118"/>
      <c r="Y18987" s="118"/>
      <c r="Z18987" s="118"/>
      <c r="AA18987" s="118"/>
      <c r="AB18987" s="118"/>
    </row>
    <row r="18988" spans="1:28">
      <c r="A18988" s="113"/>
      <c r="B18988" s="113"/>
      <c r="C18988" s="114"/>
      <c r="D18988" s="115"/>
      <c r="E18988" s="115"/>
      <c r="F18988" s="116"/>
      <c r="G18988" s="116"/>
      <c r="H18988" s="116"/>
      <c r="I18988" s="116"/>
      <c r="J18988" s="117"/>
      <c r="K18988" s="117"/>
      <c r="L18988" s="114"/>
      <c r="M18988" s="114"/>
      <c r="N18988" s="114"/>
      <c r="O18988" s="114"/>
      <c r="P18988" s="118"/>
      <c r="Q18988" s="118"/>
      <c r="R18988" s="118"/>
      <c r="S18988" s="118"/>
      <c r="T18988" s="118"/>
      <c r="U18988" s="118"/>
      <c r="V18988" s="118"/>
      <c r="W18988" s="118"/>
      <c r="X18988" s="118"/>
      <c r="Y18988" s="118"/>
      <c r="Z18988" s="118"/>
      <c r="AA18988" s="118"/>
      <c r="AB18988" s="118"/>
    </row>
    <row r="18989" spans="1:28">
      <c r="A18989" s="113"/>
      <c r="B18989" s="113"/>
      <c r="C18989" s="114"/>
      <c r="D18989" s="115"/>
      <c r="E18989" s="115"/>
      <c r="F18989" s="116"/>
      <c r="G18989" s="116"/>
      <c r="H18989" s="116"/>
      <c r="I18989" s="116"/>
      <c r="J18989" s="117"/>
      <c r="K18989" s="117"/>
      <c r="L18989" s="114"/>
      <c r="M18989" s="114"/>
      <c r="N18989" s="114"/>
      <c r="O18989" s="114"/>
      <c r="P18989" s="118"/>
      <c r="Q18989" s="118"/>
      <c r="R18989" s="118"/>
      <c r="S18989" s="118"/>
      <c r="T18989" s="118"/>
      <c r="U18989" s="118"/>
      <c r="V18989" s="118"/>
      <c r="W18989" s="118"/>
      <c r="X18989" s="118"/>
      <c r="Y18989" s="118"/>
      <c r="Z18989" s="118"/>
      <c r="AA18989" s="118"/>
      <c r="AB18989" s="118"/>
    </row>
    <row r="18990" spans="1:28">
      <c r="A18990" s="113"/>
      <c r="B18990" s="113"/>
      <c r="C18990" s="114"/>
      <c r="D18990" s="115"/>
      <c r="E18990" s="115"/>
      <c r="F18990" s="116"/>
      <c r="G18990" s="116"/>
      <c r="H18990" s="116"/>
      <c r="I18990" s="116"/>
      <c r="J18990" s="117"/>
      <c r="K18990" s="117"/>
      <c r="L18990" s="114"/>
      <c r="M18990" s="114"/>
      <c r="N18990" s="114"/>
      <c r="O18990" s="114"/>
      <c r="P18990" s="118"/>
      <c r="Q18990" s="118"/>
      <c r="R18990" s="118"/>
      <c r="S18990" s="118"/>
      <c r="T18990" s="118"/>
      <c r="U18990" s="118"/>
      <c r="V18990" s="118"/>
      <c r="W18990" s="118"/>
      <c r="X18990" s="118"/>
      <c r="Y18990" s="118"/>
      <c r="Z18990" s="118"/>
      <c r="AA18990" s="118"/>
      <c r="AB18990" s="118"/>
    </row>
    <row r="18991" spans="1:28">
      <c r="A18991" s="113"/>
      <c r="B18991" s="113"/>
      <c r="C18991" s="114"/>
      <c r="D18991" s="115"/>
      <c r="E18991" s="115"/>
      <c r="F18991" s="116"/>
      <c r="G18991" s="116"/>
      <c r="H18991" s="116"/>
      <c r="I18991" s="116"/>
      <c r="J18991" s="117"/>
      <c r="K18991" s="117"/>
      <c r="L18991" s="114"/>
      <c r="M18991" s="114"/>
      <c r="N18991" s="114"/>
      <c r="O18991" s="114"/>
      <c r="P18991" s="118"/>
      <c r="Q18991" s="118"/>
      <c r="R18991" s="118"/>
      <c r="S18991" s="118"/>
      <c r="T18991" s="118"/>
      <c r="U18991" s="118"/>
      <c r="V18991" s="118"/>
      <c r="W18991" s="118"/>
      <c r="X18991" s="118"/>
      <c r="Y18991" s="118"/>
      <c r="Z18991" s="118"/>
      <c r="AA18991" s="118"/>
      <c r="AB18991" s="118"/>
    </row>
    <row r="18992" spans="1:28">
      <c r="A18992" s="113"/>
      <c r="B18992" s="113"/>
      <c r="C18992" s="114"/>
      <c r="D18992" s="115"/>
      <c r="E18992" s="115"/>
      <c r="F18992" s="116"/>
      <c r="G18992" s="116"/>
      <c r="H18992" s="116"/>
      <c r="I18992" s="116"/>
      <c r="J18992" s="117"/>
      <c r="K18992" s="117"/>
      <c r="L18992" s="114"/>
      <c r="M18992" s="114"/>
      <c r="N18992" s="114"/>
      <c r="O18992" s="114"/>
      <c r="P18992" s="118"/>
      <c r="Q18992" s="118"/>
      <c r="R18992" s="118"/>
      <c r="S18992" s="118"/>
      <c r="T18992" s="118"/>
      <c r="U18992" s="118"/>
      <c r="V18992" s="118"/>
      <c r="W18992" s="118"/>
      <c r="X18992" s="118"/>
      <c r="Y18992" s="118"/>
      <c r="Z18992" s="118"/>
      <c r="AA18992" s="118"/>
      <c r="AB18992" s="118"/>
    </row>
    <row r="18993" spans="1:28">
      <c r="A18993" s="113"/>
      <c r="B18993" s="113"/>
      <c r="C18993" s="114"/>
      <c r="D18993" s="115"/>
      <c r="E18993" s="115"/>
      <c r="F18993" s="116"/>
      <c r="G18993" s="116"/>
      <c r="H18993" s="116"/>
      <c r="I18993" s="116"/>
      <c r="J18993" s="117"/>
      <c r="K18993" s="117"/>
      <c r="L18993" s="114"/>
      <c r="M18993" s="114"/>
      <c r="N18993" s="114"/>
      <c r="O18993" s="114"/>
      <c r="P18993" s="118"/>
      <c r="Q18993" s="118"/>
      <c r="R18993" s="118"/>
      <c r="S18993" s="118"/>
      <c r="T18993" s="118"/>
      <c r="U18993" s="118"/>
      <c r="V18993" s="118"/>
      <c r="W18993" s="118"/>
      <c r="X18993" s="118"/>
      <c r="Y18993" s="118"/>
      <c r="Z18993" s="118"/>
      <c r="AA18993" s="118"/>
      <c r="AB18993" s="118"/>
    </row>
    <row r="18994" spans="1:28">
      <c r="A18994" s="113"/>
      <c r="B18994" s="113"/>
      <c r="C18994" s="114"/>
      <c r="D18994" s="115"/>
      <c r="E18994" s="115"/>
      <c r="F18994" s="116"/>
      <c r="G18994" s="116"/>
      <c r="H18994" s="116"/>
      <c r="I18994" s="116"/>
      <c r="J18994" s="117"/>
      <c r="K18994" s="117"/>
      <c r="L18994" s="114"/>
      <c r="M18994" s="114"/>
      <c r="N18994" s="114"/>
      <c r="O18994" s="114"/>
      <c r="P18994" s="118"/>
      <c r="Q18994" s="118"/>
      <c r="R18994" s="118"/>
      <c r="S18994" s="118"/>
      <c r="T18994" s="118"/>
      <c r="U18994" s="118"/>
      <c r="V18994" s="118"/>
      <c r="W18994" s="118"/>
      <c r="X18994" s="118"/>
      <c r="Y18994" s="118"/>
      <c r="Z18994" s="118"/>
      <c r="AA18994" s="118"/>
      <c r="AB18994" s="118"/>
    </row>
    <row r="18995" spans="1:28">
      <c r="A18995" s="113"/>
      <c r="B18995" s="113"/>
      <c r="C18995" s="114"/>
      <c r="D18995" s="115"/>
      <c r="E18995" s="115"/>
      <c r="F18995" s="116"/>
      <c r="G18995" s="116"/>
      <c r="H18995" s="116"/>
      <c r="I18995" s="116"/>
      <c r="J18995" s="117"/>
      <c r="K18995" s="117"/>
      <c r="L18995" s="114"/>
      <c r="M18995" s="114"/>
      <c r="N18995" s="114"/>
      <c r="O18995" s="114"/>
      <c r="P18995" s="118"/>
      <c r="Q18995" s="118"/>
      <c r="R18995" s="118"/>
      <c r="S18995" s="118"/>
      <c r="T18995" s="118"/>
      <c r="U18995" s="118"/>
      <c r="V18995" s="118"/>
      <c r="W18995" s="118"/>
      <c r="X18995" s="118"/>
      <c r="Y18995" s="118"/>
      <c r="Z18995" s="118"/>
      <c r="AA18995" s="118"/>
      <c r="AB18995" s="118"/>
    </row>
    <row r="18996" spans="1:28">
      <c r="A18996" s="113"/>
      <c r="B18996" s="113"/>
      <c r="C18996" s="114"/>
      <c r="D18996" s="115"/>
      <c r="E18996" s="115"/>
      <c r="F18996" s="116"/>
      <c r="G18996" s="116"/>
      <c r="H18996" s="116"/>
      <c r="I18996" s="116"/>
      <c r="J18996" s="117"/>
      <c r="K18996" s="117"/>
      <c r="L18996" s="114"/>
      <c r="M18996" s="114"/>
      <c r="N18996" s="114"/>
      <c r="O18996" s="114"/>
      <c r="P18996" s="118"/>
      <c r="Q18996" s="118"/>
      <c r="R18996" s="118"/>
      <c r="S18996" s="118"/>
      <c r="T18996" s="118"/>
      <c r="U18996" s="118"/>
      <c r="V18996" s="118"/>
      <c r="W18996" s="118"/>
      <c r="X18996" s="118"/>
      <c r="Y18996" s="118"/>
      <c r="Z18996" s="118"/>
      <c r="AA18996" s="118"/>
      <c r="AB18996" s="118"/>
    </row>
    <row r="18997" spans="1:28">
      <c r="A18997" s="113"/>
      <c r="B18997" s="113"/>
      <c r="C18997" s="114"/>
      <c r="D18997" s="115"/>
      <c r="E18997" s="115"/>
      <c r="F18997" s="116"/>
      <c r="G18997" s="116"/>
      <c r="H18997" s="116"/>
      <c r="I18997" s="116"/>
      <c r="J18997" s="117"/>
      <c r="K18997" s="117"/>
      <c r="L18997" s="114"/>
      <c r="M18997" s="114"/>
      <c r="N18997" s="114"/>
      <c r="O18997" s="114"/>
      <c r="P18997" s="118"/>
      <c r="Q18997" s="118"/>
      <c r="R18997" s="118"/>
      <c r="S18997" s="118"/>
      <c r="T18997" s="118"/>
      <c r="U18997" s="118"/>
      <c r="V18997" s="118"/>
      <c r="W18997" s="118"/>
      <c r="X18997" s="118"/>
      <c r="Y18997" s="118"/>
      <c r="Z18997" s="118"/>
      <c r="AA18997" s="118"/>
      <c r="AB18997" s="118"/>
    </row>
    <row r="18998" spans="1:28">
      <c r="A18998" s="113"/>
      <c r="B18998" s="113"/>
      <c r="C18998" s="114"/>
      <c r="D18998" s="115"/>
      <c r="E18998" s="115"/>
      <c r="F18998" s="116"/>
      <c r="G18998" s="116"/>
      <c r="H18998" s="116"/>
      <c r="I18998" s="116"/>
      <c r="J18998" s="117"/>
      <c r="K18998" s="117"/>
      <c r="L18998" s="114"/>
      <c r="M18998" s="114"/>
      <c r="N18998" s="114"/>
      <c r="O18998" s="114"/>
      <c r="P18998" s="118"/>
      <c r="Q18998" s="118"/>
      <c r="R18998" s="118"/>
      <c r="S18998" s="118"/>
      <c r="T18998" s="118"/>
      <c r="U18998" s="118"/>
      <c r="V18998" s="118"/>
      <c r="W18998" s="118"/>
      <c r="X18998" s="118"/>
      <c r="Y18998" s="118"/>
      <c r="Z18998" s="118"/>
      <c r="AA18998" s="118"/>
      <c r="AB18998" s="118"/>
    </row>
    <row r="18999" spans="1:28">
      <c r="A18999" s="113"/>
      <c r="B18999" s="113"/>
      <c r="C18999" s="114"/>
      <c r="D18999" s="115"/>
      <c r="E18999" s="115"/>
      <c r="F18999" s="116"/>
      <c r="G18999" s="116"/>
      <c r="H18999" s="116"/>
      <c r="I18999" s="116"/>
      <c r="J18999" s="117"/>
      <c r="K18999" s="117"/>
      <c r="L18999" s="114"/>
      <c r="M18999" s="114"/>
      <c r="N18999" s="114"/>
      <c r="O18999" s="114"/>
      <c r="P18999" s="118"/>
      <c r="Q18999" s="118"/>
      <c r="R18999" s="118"/>
      <c r="S18999" s="118"/>
      <c r="T18999" s="118"/>
      <c r="U18999" s="118"/>
      <c r="V18999" s="118"/>
      <c r="W18999" s="118"/>
      <c r="X18999" s="118"/>
      <c r="Y18999" s="118"/>
      <c r="Z18999" s="118"/>
      <c r="AA18999" s="118"/>
      <c r="AB18999" s="118"/>
    </row>
    <row r="19000" spans="1:28">
      <c r="A19000" s="113"/>
      <c r="B19000" s="113"/>
      <c r="C19000" s="114"/>
      <c r="D19000" s="115"/>
      <c r="E19000" s="115"/>
      <c r="F19000" s="116"/>
      <c r="G19000" s="116"/>
      <c r="H19000" s="116"/>
      <c r="I19000" s="116"/>
      <c r="J19000" s="117"/>
      <c r="K19000" s="117"/>
      <c r="L19000" s="114"/>
      <c r="M19000" s="114"/>
      <c r="N19000" s="114"/>
      <c r="O19000" s="114"/>
      <c r="P19000" s="118"/>
      <c r="Q19000" s="118"/>
      <c r="R19000" s="118"/>
      <c r="S19000" s="118"/>
      <c r="T19000" s="118"/>
      <c r="U19000" s="118"/>
      <c r="V19000" s="118"/>
      <c r="W19000" s="118"/>
      <c r="X19000" s="118"/>
      <c r="Y19000" s="118"/>
      <c r="Z19000" s="118"/>
      <c r="AA19000" s="118"/>
      <c r="AB19000" s="118"/>
    </row>
    <row r="19001" spans="1:28">
      <c r="A19001" s="113"/>
      <c r="B19001" s="113"/>
      <c r="C19001" s="114"/>
      <c r="D19001" s="115"/>
      <c r="E19001" s="115"/>
      <c r="F19001" s="116"/>
      <c r="G19001" s="116"/>
      <c r="H19001" s="116"/>
      <c r="I19001" s="116"/>
      <c r="J19001" s="117"/>
      <c r="K19001" s="117"/>
      <c r="L19001" s="114"/>
      <c r="M19001" s="114"/>
      <c r="N19001" s="114"/>
      <c r="O19001" s="114"/>
      <c r="P19001" s="118"/>
      <c r="Q19001" s="118"/>
      <c r="R19001" s="118"/>
      <c r="S19001" s="118"/>
      <c r="T19001" s="118"/>
      <c r="U19001" s="118"/>
      <c r="V19001" s="118"/>
      <c r="W19001" s="118"/>
      <c r="X19001" s="118"/>
      <c r="Y19001" s="118"/>
      <c r="Z19001" s="118"/>
      <c r="AA19001" s="118"/>
      <c r="AB19001" s="118"/>
    </row>
    <row r="19002" spans="1:28">
      <c r="A19002" s="113"/>
      <c r="B19002" s="113"/>
      <c r="C19002" s="114"/>
      <c r="D19002" s="115"/>
      <c r="E19002" s="115"/>
      <c r="F19002" s="116"/>
      <c r="G19002" s="116"/>
      <c r="H19002" s="116"/>
      <c r="I19002" s="116"/>
      <c r="J19002" s="117"/>
      <c r="K19002" s="117"/>
      <c r="L19002" s="114"/>
      <c r="M19002" s="114"/>
      <c r="N19002" s="114"/>
      <c r="O19002" s="114"/>
      <c r="P19002" s="118"/>
      <c r="Q19002" s="118"/>
      <c r="R19002" s="118"/>
      <c r="S19002" s="118"/>
      <c r="T19002" s="118"/>
      <c r="U19002" s="118"/>
      <c r="V19002" s="118"/>
      <c r="W19002" s="118"/>
      <c r="X19002" s="118"/>
      <c r="Y19002" s="118"/>
      <c r="Z19002" s="118"/>
      <c r="AA19002" s="118"/>
      <c r="AB19002" s="118"/>
    </row>
    <row r="19003" spans="1:28">
      <c r="A19003" s="113"/>
      <c r="B19003" s="113"/>
      <c r="C19003" s="114"/>
      <c r="D19003" s="115"/>
      <c r="E19003" s="115"/>
      <c r="F19003" s="116"/>
      <c r="G19003" s="116"/>
      <c r="H19003" s="116"/>
      <c r="I19003" s="116"/>
      <c r="J19003" s="117"/>
      <c r="K19003" s="117"/>
      <c r="L19003" s="114"/>
      <c r="M19003" s="114"/>
      <c r="N19003" s="114"/>
      <c r="O19003" s="114"/>
      <c r="P19003" s="118"/>
      <c r="Q19003" s="118"/>
      <c r="R19003" s="118"/>
      <c r="S19003" s="118"/>
      <c r="T19003" s="118"/>
      <c r="U19003" s="118"/>
      <c r="V19003" s="118"/>
      <c r="W19003" s="118"/>
      <c r="X19003" s="118"/>
      <c r="Y19003" s="118"/>
      <c r="Z19003" s="118"/>
      <c r="AA19003" s="118"/>
      <c r="AB19003" s="118"/>
    </row>
    <row r="19004" spans="1:28">
      <c r="A19004" s="113"/>
      <c r="B19004" s="113"/>
      <c r="C19004" s="114"/>
      <c r="D19004" s="115"/>
      <c r="E19004" s="115"/>
      <c r="F19004" s="116"/>
      <c r="G19004" s="116"/>
      <c r="H19004" s="116"/>
      <c r="I19004" s="116"/>
      <c r="J19004" s="117"/>
      <c r="K19004" s="117"/>
      <c r="L19004" s="114"/>
      <c r="M19004" s="114"/>
      <c r="N19004" s="114"/>
      <c r="O19004" s="114"/>
      <c r="P19004" s="118"/>
      <c r="Q19004" s="118"/>
      <c r="R19004" s="118"/>
      <c r="S19004" s="118"/>
      <c r="T19004" s="118"/>
      <c r="U19004" s="118"/>
      <c r="V19004" s="118"/>
      <c r="W19004" s="118"/>
      <c r="X19004" s="118"/>
      <c r="Y19004" s="118"/>
      <c r="Z19004" s="118"/>
      <c r="AA19004" s="118"/>
      <c r="AB19004" s="118"/>
    </row>
    <row r="19005" spans="1:28">
      <c r="A19005" s="113"/>
      <c r="B19005" s="113"/>
      <c r="C19005" s="114"/>
      <c r="D19005" s="115"/>
      <c r="E19005" s="115"/>
      <c r="F19005" s="116"/>
      <c r="G19005" s="116"/>
      <c r="H19005" s="116"/>
      <c r="I19005" s="116"/>
      <c r="J19005" s="117"/>
      <c r="K19005" s="117"/>
      <c r="L19005" s="114"/>
      <c r="M19005" s="114"/>
      <c r="N19005" s="114"/>
      <c r="O19005" s="114"/>
      <c r="P19005" s="118"/>
      <c r="Q19005" s="118"/>
      <c r="R19005" s="118"/>
      <c r="S19005" s="118"/>
      <c r="T19005" s="118"/>
      <c r="U19005" s="118"/>
      <c r="V19005" s="118"/>
      <c r="W19005" s="118"/>
      <c r="X19005" s="118"/>
      <c r="Y19005" s="118"/>
      <c r="Z19005" s="118"/>
      <c r="AA19005" s="118"/>
      <c r="AB19005" s="118"/>
    </row>
    <row r="19006" spans="1:28">
      <c r="A19006" s="113"/>
      <c r="B19006" s="113"/>
      <c r="C19006" s="114"/>
      <c r="D19006" s="115"/>
      <c r="E19006" s="115"/>
      <c r="F19006" s="116"/>
      <c r="G19006" s="116"/>
      <c r="H19006" s="116"/>
      <c r="I19006" s="116"/>
      <c r="J19006" s="117"/>
      <c r="K19006" s="117"/>
      <c r="L19006" s="114"/>
      <c r="M19006" s="114"/>
      <c r="N19006" s="114"/>
      <c r="O19006" s="114"/>
      <c r="P19006" s="118"/>
      <c r="Q19006" s="118"/>
      <c r="R19006" s="118"/>
      <c r="S19006" s="118"/>
      <c r="T19006" s="118"/>
      <c r="U19006" s="118"/>
      <c r="V19006" s="118"/>
      <c r="W19006" s="118"/>
      <c r="X19006" s="118"/>
      <c r="Y19006" s="118"/>
      <c r="Z19006" s="118"/>
      <c r="AA19006" s="118"/>
      <c r="AB19006" s="118"/>
    </row>
    <row r="19007" spans="1:28">
      <c r="A19007" s="113"/>
      <c r="B19007" s="113"/>
      <c r="C19007" s="114"/>
      <c r="D19007" s="115"/>
      <c r="E19007" s="115"/>
      <c r="F19007" s="116"/>
      <c r="G19007" s="116"/>
      <c r="H19007" s="116"/>
      <c r="I19007" s="116"/>
      <c r="J19007" s="117"/>
      <c r="K19007" s="117"/>
      <c r="L19007" s="114"/>
      <c r="M19007" s="114"/>
      <c r="N19007" s="114"/>
      <c r="O19007" s="114"/>
      <c r="P19007" s="118"/>
      <c r="Q19007" s="118"/>
      <c r="R19007" s="118"/>
      <c r="S19007" s="118"/>
      <c r="T19007" s="118"/>
      <c r="U19007" s="118"/>
      <c r="V19007" s="118"/>
      <c r="W19007" s="118"/>
      <c r="X19007" s="118"/>
      <c r="Y19007" s="118"/>
      <c r="Z19007" s="118"/>
      <c r="AA19007" s="118"/>
      <c r="AB19007" s="118"/>
    </row>
    <row r="19008" spans="1:28">
      <c r="A19008" s="113"/>
      <c r="B19008" s="113"/>
      <c r="C19008" s="114"/>
      <c r="D19008" s="115"/>
      <c r="E19008" s="115"/>
      <c r="F19008" s="116"/>
      <c r="G19008" s="116"/>
      <c r="H19008" s="116"/>
      <c r="I19008" s="116"/>
      <c r="J19008" s="117"/>
      <c r="K19008" s="117"/>
      <c r="L19008" s="114"/>
      <c r="M19008" s="114"/>
      <c r="N19008" s="114"/>
      <c r="O19008" s="114"/>
      <c r="P19008" s="118"/>
      <c r="Q19008" s="118"/>
      <c r="R19008" s="118"/>
      <c r="S19008" s="118"/>
      <c r="T19008" s="118"/>
      <c r="U19008" s="118"/>
      <c r="V19008" s="118"/>
      <c r="W19008" s="118"/>
      <c r="X19008" s="118"/>
      <c r="Y19008" s="118"/>
      <c r="Z19008" s="118"/>
      <c r="AA19008" s="118"/>
      <c r="AB19008" s="118"/>
    </row>
    <row r="19009" spans="1:28">
      <c r="A19009" s="113"/>
      <c r="B19009" s="113"/>
      <c r="C19009" s="114"/>
      <c r="D19009" s="115"/>
      <c r="E19009" s="115"/>
      <c r="F19009" s="116"/>
      <c r="G19009" s="116"/>
      <c r="H19009" s="116"/>
      <c r="I19009" s="116"/>
      <c r="J19009" s="117"/>
      <c r="K19009" s="117"/>
      <c r="L19009" s="114"/>
      <c r="M19009" s="114"/>
      <c r="N19009" s="114"/>
      <c r="O19009" s="114"/>
      <c r="P19009" s="118"/>
      <c r="Q19009" s="118"/>
      <c r="R19009" s="118"/>
      <c r="S19009" s="118"/>
      <c r="T19009" s="118"/>
      <c r="U19009" s="118"/>
      <c r="V19009" s="118"/>
      <c r="W19009" s="118"/>
      <c r="X19009" s="118"/>
      <c r="Y19009" s="118"/>
      <c r="Z19009" s="118"/>
      <c r="AA19009" s="118"/>
      <c r="AB19009" s="118"/>
    </row>
    <row r="19010" spans="1:28">
      <c r="A19010" s="113"/>
      <c r="B19010" s="113"/>
      <c r="C19010" s="114"/>
      <c r="D19010" s="115"/>
      <c r="E19010" s="115"/>
      <c r="F19010" s="116"/>
      <c r="G19010" s="116"/>
      <c r="H19010" s="116"/>
      <c r="I19010" s="116"/>
      <c r="J19010" s="117"/>
      <c r="K19010" s="117"/>
      <c r="L19010" s="114"/>
      <c r="M19010" s="114"/>
      <c r="N19010" s="114"/>
      <c r="O19010" s="114"/>
      <c r="P19010" s="118"/>
      <c r="Q19010" s="118"/>
      <c r="R19010" s="118"/>
      <c r="S19010" s="118"/>
      <c r="T19010" s="118"/>
      <c r="U19010" s="118"/>
      <c r="V19010" s="118"/>
      <c r="W19010" s="118"/>
      <c r="X19010" s="118"/>
      <c r="Y19010" s="118"/>
      <c r="Z19010" s="118"/>
      <c r="AA19010" s="118"/>
      <c r="AB19010" s="118"/>
    </row>
    <row r="19011" spans="1:28">
      <c r="A19011" s="113"/>
      <c r="B19011" s="113"/>
      <c r="C19011" s="114"/>
      <c r="D19011" s="115"/>
      <c r="E19011" s="115"/>
      <c r="F19011" s="116"/>
      <c r="G19011" s="116"/>
      <c r="H19011" s="116"/>
      <c r="I19011" s="116"/>
      <c r="J19011" s="117"/>
      <c r="K19011" s="117"/>
      <c r="L19011" s="114"/>
      <c r="M19011" s="114"/>
      <c r="N19011" s="114"/>
      <c r="O19011" s="114"/>
      <c r="P19011" s="118"/>
      <c r="Q19011" s="118"/>
      <c r="R19011" s="118"/>
      <c r="S19011" s="118"/>
      <c r="T19011" s="118"/>
      <c r="U19011" s="118"/>
      <c r="V19011" s="118"/>
      <c r="W19011" s="118"/>
      <c r="X19011" s="118"/>
      <c r="Y19011" s="118"/>
      <c r="Z19011" s="118"/>
      <c r="AA19011" s="118"/>
      <c r="AB19011" s="118"/>
    </row>
    <row r="19012" spans="1:28">
      <c r="A19012" s="113"/>
      <c r="B19012" s="113"/>
      <c r="C19012" s="114"/>
      <c r="D19012" s="115"/>
      <c r="E19012" s="115"/>
      <c r="F19012" s="116"/>
      <c r="G19012" s="116"/>
      <c r="H19012" s="116"/>
      <c r="I19012" s="116"/>
      <c r="J19012" s="117"/>
      <c r="K19012" s="117"/>
      <c r="L19012" s="114"/>
      <c r="M19012" s="114"/>
      <c r="N19012" s="114"/>
      <c r="O19012" s="114"/>
      <c r="P19012" s="118"/>
      <c r="Q19012" s="118"/>
      <c r="R19012" s="118"/>
      <c r="S19012" s="118"/>
      <c r="T19012" s="118"/>
      <c r="U19012" s="118"/>
      <c r="V19012" s="118"/>
      <c r="W19012" s="118"/>
      <c r="X19012" s="118"/>
      <c r="Y19012" s="118"/>
      <c r="Z19012" s="118"/>
      <c r="AA19012" s="118"/>
      <c r="AB19012" s="118"/>
    </row>
    <row r="19013" spans="1:28">
      <c r="A19013" s="113"/>
      <c r="B19013" s="113"/>
      <c r="C19013" s="114"/>
      <c r="D19013" s="115"/>
      <c r="E19013" s="115"/>
      <c r="F19013" s="116"/>
      <c r="G19013" s="116"/>
      <c r="H19013" s="116"/>
      <c r="I19013" s="116"/>
      <c r="J19013" s="117"/>
      <c r="K19013" s="117"/>
      <c r="L19013" s="114"/>
      <c r="M19013" s="114"/>
      <c r="N19013" s="114"/>
      <c r="O19013" s="114"/>
      <c r="P19013" s="118"/>
      <c r="Q19013" s="118"/>
      <c r="R19013" s="118"/>
      <c r="S19013" s="118"/>
      <c r="T19013" s="118"/>
      <c r="U19013" s="118"/>
      <c r="V19013" s="118"/>
      <c r="W19013" s="118"/>
      <c r="X19013" s="118"/>
      <c r="Y19013" s="118"/>
      <c r="Z19013" s="118"/>
      <c r="AA19013" s="118"/>
      <c r="AB19013" s="118"/>
    </row>
    <row r="19014" spans="1:28">
      <c r="A19014" s="113"/>
      <c r="B19014" s="113"/>
      <c r="C19014" s="114"/>
      <c r="D19014" s="115"/>
      <c r="E19014" s="115"/>
      <c r="F19014" s="116"/>
      <c r="G19014" s="116"/>
      <c r="H19014" s="116"/>
      <c r="I19014" s="116"/>
      <c r="J19014" s="117"/>
      <c r="K19014" s="117"/>
      <c r="L19014" s="114"/>
      <c r="M19014" s="114"/>
      <c r="N19014" s="114"/>
      <c r="O19014" s="114"/>
      <c r="P19014" s="118"/>
      <c r="Q19014" s="118"/>
      <c r="R19014" s="118"/>
      <c r="S19014" s="118"/>
      <c r="T19014" s="118"/>
      <c r="U19014" s="118"/>
      <c r="V19014" s="118"/>
      <c r="W19014" s="118"/>
      <c r="X19014" s="118"/>
      <c r="Y19014" s="118"/>
      <c r="Z19014" s="118"/>
      <c r="AA19014" s="118"/>
      <c r="AB19014" s="118"/>
    </row>
    <row r="19015" spans="1:28">
      <c r="A19015" s="113"/>
      <c r="B19015" s="113"/>
      <c r="C19015" s="114"/>
      <c r="D19015" s="115"/>
      <c r="E19015" s="115"/>
      <c r="F19015" s="116"/>
      <c r="G19015" s="116"/>
      <c r="H19015" s="116"/>
      <c r="I19015" s="116"/>
      <c r="J19015" s="117"/>
      <c r="K19015" s="117"/>
      <c r="L19015" s="114"/>
      <c r="M19015" s="114"/>
      <c r="N19015" s="114"/>
      <c r="O19015" s="114"/>
      <c r="P19015" s="118"/>
      <c r="Q19015" s="118"/>
      <c r="R19015" s="118"/>
      <c r="S19015" s="118"/>
      <c r="T19015" s="118"/>
      <c r="U19015" s="118"/>
      <c r="V19015" s="118"/>
      <c r="W19015" s="118"/>
      <c r="X19015" s="118"/>
      <c r="Y19015" s="118"/>
      <c r="Z19015" s="118"/>
      <c r="AA19015" s="118"/>
      <c r="AB19015" s="118"/>
    </row>
    <row r="19016" spans="1:28">
      <c r="A19016" s="113"/>
      <c r="B19016" s="113"/>
      <c r="C19016" s="114"/>
      <c r="D19016" s="115"/>
      <c r="E19016" s="115"/>
      <c r="F19016" s="116"/>
      <c r="G19016" s="116"/>
      <c r="H19016" s="116"/>
      <c r="I19016" s="116"/>
      <c r="J19016" s="117"/>
      <c r="K19016" s="117"/>
      <c r="L19016" s="114"/>
      <c r="M19016" s="114"/>
      <c r="N19016" s="114"/>
      <c r="O19016" s="114"/>
      <c r="P19016" s="118"/>
      <c r="Q19016" s="118"/>
      <c r="R19016" s="118"/>
      <c r="S19016" s="118"/>
      <c r="T19016" s="118"/>
      <c r="U19016" s="118"/>
      <c r="V19016" s="118"/>
      <c r="W19016" s="118"/>
      <c r="X19016" s="118"/>
      <c r="Y19016" s="118"/>
      <c r="Z19016" s="118"/>
      <c r="AA19016" s="118"/>
      <c r="AB19016" s="118"/>
    </row>
    <row r="19017" spans="1:28">
      <c r="A19017" s="113"/>
      <c r="B19017" s="113"/>
      <c r="C19017" s="114"/>
      <c r="D19017" s="115"/>
      <c r="E19017" s="115"/>
      <c r="F19017" s="116"/>
      <c r="G19017" s="116"/>
      <c r="H19017" s="116"/>
      <c r="I19017" s="116"/>
      <c r="J19017" s="117"/>
      <c r="K19017" s="117"/>
      <c r="L19017" s="114"/>
      <c r="M19017" s="114"/>
      <c r="N19017" s="114"/>
      <c r="O19017" s="114"/>
      <c r="P19017" s="118"/>
      <c r="Q19017" s="118"/>
      <c r="R19017" s="118"/>
      <c r="S19017" s="118"/>
      <c r="T19017" s="118"/>
      <c r="U19017" s="118"/>
      <c r="V19017" s="118"/>
      <c r="W19017" s="118"/>
      <c r="X19017" s="118"/>
      <c r="Y19017" s="118"/>
      <c r="Z19017" s="118"/>
      <c r="AA19017" s="118"/>
      <c r="AB19017" s="118"/>
    </row>
    <row r="19018" spans="1:28">
      <c r="A19018" s="113"/>
      <c r="B19018" s="113"/>
      <c r="C19018" s="114"/>
      <c r="D19018" s="115"/>
      <c r="E19018" s="115"/>
      <c r="F19018" s="116"/>
      <c r="G19018" s="116"/>
      <c r="H19018" s="116"/>
      <c r="I19018" s="116"/>
      <c r="J19018" s="117"/>
      <c r="K19018" s="117"/>
      <c r="L19018" s="114"/>
      <c r="M19018" s="114"/>
      <c r="N19018" s="114"/>
      <c r="O19018" s="114"/>
      <c r="P19018" s="118"/>
      <c r="Q19018" s="118"/>
      <c r="R19018" s="118"/>
      <c r="S19018" s="118"/>
      <c r="T19018" s="118"/>
      <c r="U19018" s="118"/>
      <c r="V19018" s="118"/>
      <c r="W19018" s="118"/>
      <c r="X19018" s="118"/>
      <c r="Y19018" s="118"/>
      <c r="Z19018" s="118"/>
      <c r="AA19018" s="118"/>
      <c r="AB19018" s="118"/>
    </row>
    <row r="19019" spans="1:28">
      <c r="A19019" s="113"/>
      <c r="B19019" s="113"/>
      <c r="C19019" s="114"/>
      <c r="D19019" s="115"/>
      <c r="E19019" s="115"/>
      <c r="F19019" s="116"/>
      <c r="G19019" s="116"/>
      <c r="H19019" s="116"/>
      <c r="I19019" s="116"/>
      <c r="J19019" s="117"/>
      <c r="K19019" s="117"/>
      <c r="L19019" s="114"/>
      <c r="M19019" s="114"/>
      <c r="N19019" s="114"/>
      <c r="O19019" s="114"/>
      <c r="P19019" s="118"/>
      <c r="Q19019" s="118"/>
      <c r="R19019" s="118"/>
      <c r="S19019" s="118"/>
      <c r="T19019" s="118"/>
      <c r="U19019" s="118"/>
      <c r="V19019" s="118"/>
      <c r="W19019" s="118"/>
      <c r="X19019" s="118"/>
      <c r="Y19019" s="118"/>
      <c r="Z19019" s="118"/>
      <c r="AA19019" s="118"/>
      <c r="AB19019" s="118"/>
    </row>
    <row r="19020" spans="1:28">
      <c r="A19020" s="113"/>
      <c r="B19020" s="113"/>
      <c r="C19020" s="114"/>
      <c r="D19020" s="115"/>
      <c r="E19020" s="115"/>
      <c r="F19020" s="116"/>
      <c r="G19020" s="116"/>
      <c r="H19020" s="116"/>
      <c r="I19020" s="116"/>
      <c r="J19020" s="117"/>
      <c r="K19020" s="117"/>
      <c r="L19020" s="114"/>
      <c r="M19020" s="114"/>
      <c r="N19020" s="114"/>
      <c r="O19020" s="114"/>
      <c r="P19020" s="118"/>
      <c r="Q19020" s="118"/>
      <c r="R19020" s="118"/>
      <c r="S19020" s="118"/>
      <c r="T19020" s="118"/>
      <c r="U19020" s="118"/>
      <c r="V19020" s="118"/>
      <c r="W19020" s="118"/>
      <c r="X19020" s="118"/>
      <c r="Y19020" s="118"/>
      <c r="Z19020" s="118"/>
      <c r="AA19020" s="118"/>
      <c r="AB19020" s="118"/>
    </row>
    <row r="19021" spans="1:28">
      <c r="A19021" s="113"/>
      <c r="B19021" s="113"/>
      <c r="C19021" s="114"/>
      <c r="D19021" s="115"/>
      <c r="E19021" s="115"/>
      <c r="F19021" s="116"/>
      <c r="G19021" s="116"/>
      <c r="H19021" s="116"/>
      <c r="I19021" s="116"/>
      <c r="J19021" s="117"/>
      <c r="K19021" s="117"/>
      <c r="L19021" s="114"/>
      <c r="M19021" s="114"/>
      <c r="N19021" s="114"/>
      <c r="O19021" s="114"/>
      <c r="P19021" s="118"/>
      <c r="Q19021" s="118"/>
      <c r="R19021" s="118"/>
      <c r="S19021" s="118"/>
      <c r="T19021" s="118"/>
      <c r="U19021" s="118"/>
      <c r="V19021" s="118"/>
      <c r="W19021" s="118"/>
      <c r="X19021" s="118"/>
      <c r="Y19021" s="118"/>
      <c r="Z19021" s="118"/>
      <c r="AA19021" s="118"/>
      <c r="AB19021" s="118"/>
    </row>
    <row r="19022" spans="1:28">
      <c r="A19022" s="113"/>
      <c r="B19022" s="113"/>
      <c r="C19022" s="114"/>
      <c r="D19022" s="115"/>
      <c r="E19022" s="115"/>
      <c r="F19022" s="116"/>
      <c r="G19022" s="116"/>
      <c r="H19022" s="116"/>
      <c r="I19022" s="116"/>
      <c r="J19022" s="117"/>
      <c r="K19022" s="117"/>
      <c r="L19022" s="114"/>
      <c r="M19022" s="114"/>
      <c r="N19022" s="114"/>
      <c r="O19022" s="114"/>
      <c r="P19022" s="118"/>
      <c r="Q19022" s="118"/>
      <c r="R19022" s="118"/>
      <c r="S19022" s="118"/>
      <c r="T19022" s="118"/>
      <c r="U19022" s="118"/>
      <c r="V19022" s="118"/>
      <c r="W19022" s="118"/>
      <c r="X19022" s="118"/>
      <c r="Y19022" s="118"/>
      <c r="Z19022" s="118"/>
      <c r="AA19022" s="118"/>
      <c r="AB19022" s="118"/>
    </row>
    <row r="19023" spans="1:28">
      <c r="A19023" s="113"/>
      <c r="B19023" s="113"/>
      <c r="C19023" s="114"/>
      <c r="D19023" s="115"/>
      <c r="E19023" s="115"/>
      <c r="F19023" s="116"/>
      <c r="G19023" s="116"/>
      <c r="H19023" s="116"/>
      <c r="I19023" s="116"/>
      <c r="J19023" s="117"/>
      <c r="K19023" s="117"/>
      <c r="L19023" s="114"/>
      <c r="M19023" s="114"/>
      <c r="N19023" s="114"/>
      <c r="O19023" s="114"/>
      <c r="P19023" s="118"/>
      <c r="Q19023" s="118"/>
      <c r="R19023" s="118"/>
      <c r="S19023" s="118"/>
      <c r="T19023" s="118"/>
      <c r="U19023" s="118"/>
      <c r="V19023" s="118"/>
      <c r="W19023" s="118"/>
      <c r="X19023" s="118"/>
      <c r="Y19023" s="118"/>
      <c r="Z19023" s="118"/>
      <c r="AA19023" s="118"/>
      <c r="AB19023" s="118"/>
    </row>
    <row r="19024" spans="1:28">
      <c r="A19024" s="113"/>
      <c r="B19024" s="113"/>
      <c r="C19024" s="114"/>
      <c r="D19024" s="115"/>
      <c r="E19024" s="115"/>
      <c r="F19024" s="116"/>
      <c r="G19024" s="116"/>
      <c r="H19024" s="116"/>
      <c r="I19024" s="116"/>
      <c r="J19024" s="117"/>
      <c r="K19024" s="117"/>
      <c r="L19024" s="114"/>
      <c r="M19024" s="114"/>
      <c r="N19024" s="114"/>
      <c r="O19024" s="114"/>
      <c r="P19024" s="118"/>
      <c r="Q19024" s="118"/>
      <c r="R19024" s="118"/>
      <c r="S19024" s="118"/>
      <c r="T19024" s="118"/>
      <c r="U19024" s="118"/>
      <c r="V19024" s="118"/>
      <c r="W19024" s="118"/>
      <c r="X19024" s="118"/>
      <c r="Y19024" s="118"/>
      <c r="Z19024" s="118"/>
      <c r="AA19024" s="118"/>
      <c r="AB19024" s="118"/>
    </row>
    <row r="19025" spans="1:28">
      <c r="A19025" s="113"/>
      <c r="B19025" s="113"/>
      <c r="C19025" s="114"/>
      <c r="D19025" s="115"/>
      <c r="E19025" s="115"/>
      <c r="F19025" s="116"/>
      <c r="G19025" s="116"/>
      <c r="H19025" s="116"/>
      <c r="I19025" s="116"/>
      <c r="J19025" s="117"/>
      <c r="K19025" s="117"/>
      <c r="L19025" s="114"/>
      <c r="M19025" s="114"/>
      <c r="N19025" s="114"/>
      <c r="O19025" s="114"/>
      <c r="P19025" s="118"/>
      <c r="Q19025" s="118"/>
      <c r="R19025" s="118"/>
      <c r="S19025" s="118"/>
      <c r="T19025" s="118"/>
      <c r="U19025" s="118"/>
      <c r="V19025" s="118"/>
      <c r="W19025" s="118"/>
      <c r="X19025" s="118"/>
      <c r="Y19025" s="118"/>
      <c r="Z19025" s="118"/>
      <c r="AA19025" s="118"/>
      <c r="AB19025" s="118"/>
    </row>
    <row r="19026" spans="1:28">
      <c r="A19026" s="113"/>
      <c r="B19026" s="113"/>
      <c r="C19026" s="114"/>
      <c r="D19026" s="115"/>
      <c r="E19026" s="115"/>
      <c r="F19026" s="116"/>
      <c r="G19026" s="116"/>
      <c r="H19026" s="116"/>
      <c r="I19026" s="116"/>
      <c r="J19026" s="117"/>
      <c r="K19026" s="117"/>
      <c r="L19026" s="114"/>
      <c r="M19026" s="114"/>
      <c r="N19026" s="114"/>
      <c r="O19026" s="114"/>
      <c r="P19026" s="118"/>
      <c r="Q19026" s="118"/>
      <c r="R19026" s="118"/>
      <c r="S19026" s="118"/>
      <c r="T19026" s="118"/>
      <c r="U19026" s="118"/>
      <c r="V19026" s="118"/>
      <c r="W19026" s="118"/>
      <c r="X19026" s="118"/>
      <c r="Y19026" s="118"/>
      <c r="Z19026" s="118"/>
      <c r="AA19026" s="118"/>
      <c r="AB19026" s="118"/>
    </row>
    <row r="19027" spans="1:28">
      <c r="A19027" s="113"/>
      <c r="B19027" s="113"/>
      <c r="C19027" s="114"/>
      <c r="D19027" s="115"/>
      <c r="E19027" s="115"/>
      <c r="F19027" s="116"/>
      <c r="G19027" s="116"/>
      <c r="H19027" s="116"/>
      <c r="I19027" s="116"/>
      <c r="J19027" s="117"/>
      <c r="K19027" s="117"/>
      <c r="L19027" s="114"/>
      <c r="M19027" s="114"/>
      <c r="N19027" s="114"/>
      <c r="O19027" s="114"/>
      <c r="P19027" s="118"/>
      <c r="Q19027" s="118"/>
      <c r="R19027" s="118"/>
      <c r="S19027" s="118"/>
      <c r="T19027" s="118"/>
      <c r="U19027" s="118"/>
      <c r="V19027" s="118"/>
      <c r="W19027" s="118"/>
      <c r="X19027" s="118"/>
      <c r="Y19027" s="118"/>
      <c r="Z19027" s="118"/>
      <c r="AA19027" s="118"/>
      <c r="AB19027" s="118"/>
    </row>
    <row r="19028" spans="1:28">
      <c r="A19028" s="113"/>
      <c r="B19028" s="113"/>
      <c r="C19028" s="114"/>
      <c r="D19028" s="115"/>
      <c r="E19028" s="115"/>
      <c r="F19028" s="116"/>
      <c r="G19028" s="116"/>
      <c r="H19028" s="116"/>
      <c r="I19028" s="116"/>
      <c r="J19028" s="117"/>
      <c r="K19028" s="117"/>
      <c r="L19028" s="114"/>
      <c r="M19028" s="114"/>
      <c r="N19028" s="114"/>
      <c r="O19028" s="114"/>
      <c r="P19028" s="118"/>
      <c r="Q19028" s="118"/>
      <c r="R19028" s="118"/>
      <c r="S19028" s="118"/>
      <c r="T19028" s="118"/>
      <c r="U19028" s="118"/>
      <c r="V19028" s="118"/>
      <c r="W19028" s="118"/>
      <c r="X19028" s="118"/>
      <c r="Y19028" s="118"/>
      <c r="Z19028" s="118"/>
      <c r="AA19028" s="118"/>
      <c r="AB19028" s="118"/>
    </row>
    <row r="19029" spans="1:28">
      <c r="A19029" s="113"/>
      <c r="B19029" s="113"/>
      <c r="C19029" s="114"/>
      <c r="D19029" s="115"/>
      <c r="E19029" s="115"/>
      <c r="F19029" s="116"/>
      <c r="G19029" s="116"/>
      <c r="H19029" s="116"/>
      <c r="I19029" s="116"/>
      <c r="J19029" s="117"/>
      <c r="K19029" s="117"/>
      <c r="L19029" s="114"/>
      <c r="M19029" s="114"/>
      <c r="N19029" s="114"/>
      <c r="O19029" s="114"/>
      <c r="P19029" s="118"/>
      <c r="Q19029" s="118"/>
      <c r="R19029" s="118"/>
      <c r="S19029" s="118"/>
      <c r="T19029" s="118"/>
      <c r="U19029" s="118"/>
      <c r="V19029" s="118"/>
      <c r="W19029" s="118"/>
      <c r="X19029" s="118"/>
      <c r="Y19029" s="118"/>
      <c r="Z19029" s="118"/>
      <c r="AA19029" s="118"/>
      <c r="AB19029" s="118"/>
    </row>
    <row r="19030" spans="1:28">
      <c r="A19030" s="113"/>
      <c r="B19030" s="113"/>
      <c r="C19030" s="114"/>
      <c r="D19030" s="115"/>
      <c r="E19030" s="115"/>
      <c r="F19030" s="116"/>
      <c r="G19030" s="116"/>
      <c r="H19030" s="116"/>
      <c r="I19030" s="116"/>
      <c r="J19030" s="117"/>
      <c r="K19030" s="117"/>
      <c r="L19030" s="114"/>
      <c r="M19030" s="114"/>
      <c r="N19030" s="114"/>
      <c r="O19030" s="114"/>
      <c r="P19030" s="118"/>
      <c r="Q19030" s="118"/>
      <c r="R19030" s="118"/>
      <c r="S19030" s="118"/>
      <c r="T19030" s="118"/>
      <c r="U19030" s="118"/>
      <c r="V19030" s="118"/>
      <c r="W19030" s="118"/>
      <c r="X19030" s="118"/>
      <c r="Y19030" s="118"/>
      <c r="Z19030" s="118"/>
      <c r="AA19030" s="118"/>
      <c r="AB19030" s="118"/>
    </row>
    <row r="19031" spans="1:28">
      <c r="A19031" s="113"/>
      <c r="B19031" s="113"/>
      <c r="C19031" s="114"/>
      <c r="D19031" s="115"/>
      <c r="E19031" s="115"/>
      <c r="F19031" s="116"/>
      <c r="G19031" s="116"/>
      <c r="H19031" s="116"/>
      <c r="I19031" s="116"/>
      <c r="J19031" s="117"/>
      <c r="K19031" s="117"/>
      <c r="L19031" s="114"/>
      <c r="M19031" s="114"/>
      <c r="N19031" s="114"/>
      <c r="O19031" s="114"/>
      <c r="P19031" s="118"/>
      <c r="Q19031" s="118"/>
      <c r="R19031" s="118"/>
      <c r="S19031" s="118"/>
      <c r="T19031" s="118"/>
      <c r="U19031" s="118"/>
      <c r="V19031" s="118"/>
      <c r="W19031" s="118"/>
      <c r="X19031" s="118"/>
      <c r="Y19031" s="118"/>
      <c r="Z19031" s="118"/>
      <c r="AA19031" s="118"/>
      <c r="AB19031" s="118"/>
    </row>
    <row r="19032" spans="1:28">
      <c r="A19032" s="113"/>
      <c r="B19032" s="113"/>
      <c r="C19032" s="114"/>
      <c r="D19032" s="115"/>
      <c r="E19032" s="115"/>
      <c r="F19032" s="116"/>
      <c r="G19032" s="116"/>
      <c r="H19032" s="116"/>
      <c r="I19032" s="116"/>
      <c r="J19032" s="117"/>
      <c r="K19032" s="117"/>
      <c r="L19032" s="114"/>
      <c r="M19032" s="114"/>
      <c r="N19032" s="114"/>
      <c r="O19032" s="114"/>
      <c r="P19032" s="118"/>
      <c r="Q19032" s="118"/>
      <c r="R19032" s="118"/>
      <c r="S19032" s="118"/>
      <c r="T19032" s="118"/>
      <c r="U19032" s="118"/>
      <c r="V19032" s="118"/>
      <c r="W19032" s="118"/>
      <c r="X19032" s="118"/>
      <c r="Y19032" s="118"/>
      <c r="Z19032" s="118"/>
      <c r="AA19032" s="118"/>
      <c r="AB19032" s="118"/>
    </row>
    <row r="19033" spans="1:28">
      <c r="A19033" s="113"/>
      <c r="B19033" s="113"/>
      <c r="C19033" s="114"/>
      <c r="D19033" s="115"/>
      <c r="E19033" s="115"/>
      <c r="F19033" s="116"/>
      <c r="G19033" s="116"/>
      <c r="H19033" s="116"/>
      <c r="I19033" s="116"/>
      <c r="J19033" s="117"/>
      <c r="K19033" s="117"/>
      <c r="L19033" s="114"/>
      <c r="M19033" s="114"/>
      <c r="N19033" s="114"/>
      <c r="O19033" s="114"/>
      <c r="P19033" s="118"/>
      <c r="Q19033" s="118"/>
      <c r="R19033" s="118"/>
      <c r="S19033" s="118"/>
      <c r="T19033" s="118"/>
      <c r="U19033" s="118"/>
      <c r="V19033" s="118"/>
      <c r="W19033" s="118"/>
      <c r="X19033" s="118"/>
      <c r="Y19033" s="118"/>
      <c r="Z19033" s="118"/>
      <c r="AA19033" s="118"/>
      <c r="AB19033" s="118"/>
    </row>
    <row r="19034" spans="1:28">
      <c r="A19034" s="113"/>
      <c r="B19034" s="113"/>
      <c r="C19034" s="114"/>
      <c r="D19034" s="115"/>
      <c r="E19034" s="115"/>
      <c r="F19034" s="116"/>
      <c r="G19034" s="116"/>
      <c r="H19034" s="116"/>
      <c r="I19034" s="116"/>
      <c r="J19034" s="117"/>
      <c r="K19034" s="117"/>
      <c r="L19034" s="114"/>
      <c r="M19034" s="114"/>
      <c r="N19034" s="114"/>
      <c r="O19034" s="114"/>
      <c r="P19034" s="118"/>
      <c r="Q19034" s="118"/>
      <c r="R19034" s="118"/>
      <c r="S19034" s="118"/>
      <c r="T19034" s="118"/>
      <c r="U19034" s="118"/>
      <c r="V19034" s="118"/>
      <c r="W19034" s="118"/>
      <c r="X19034" s="118"/>
      <c r="Y19034" s="118"/>
      <c r="Z19034" s="118"/>
      <c r="AA19034" s="118"/>
      <c r="AB19034" s="118"/>
    </row>
    <row r="19035" spans="1:28">
      <c r="A19035" s="113"/>
      <c r="B19035" s="113"/>
      <c r="C19035" s="114"/>
      <c r="D19035" s="115"/>
      <c r="E19035" s="115"/>
      <c r="F19035" s="116"/>
      <c r="G19035" s="116"/>
      <c r="H19035" s="116"/>
      <c r="I19035" s="116"/>
      <c r="J19035" s="117"/>
      <c r="K19035" s="117"/>
      <c r="L19035" s="114"/>
      <c r="M19035" s="114"/>
      <c r="N19035" s="114"/>
      <c r="O19035" s="114"/>
      <c r="P19035" s="118"/>
      <c r="Q19035" s="118"/>
      <c r="R19035" s="118"/>
      <c r="S19035" s="118"/>
      <c r="T19035" s="118"/>
      <c r="U19035" s="118"/>
      <c r="V19035" s="118"/>
      <c r="W19035" s="118"/>
      <c r="X19035" s="118"/>
      <c r="Y19035" s="118"/>
      <c r="Z19035" s="118"/>
      <c r="AA19035" s="118"/>
      <c r="AB19035" s="118"/>
    </row>
    <row r="19036" spans="1:28">
      <c r="A19036" s="113"/>
      <c r="B19036" s="113"/>
      <c r="C19036" s="114"/>
      <c r="D19036" s="115"/>
      <c r="E19036" s="115"/>
      <c r="F19036" s="116"/>
      <c r="G19036" s="116"/>
      <c r="H19036" s="116"/>
      <c r="I19036" s="116"/>
      <c r="J19036" s="117"/>
      <c r="K19036" s="117"/>
      <c r="L19036" s="114"/>
      <c r="M19036" s="114"/>
      <c r="N19036" s="114"/>
      <c r="O19036" s="114"/>
      <c r="P19036" s="118"/>
      <c r="Q19036" s="118"/>
      <c r="R19036" s="118"/>
      <c r="S19036" s="118"/>
      <c r="T19036" s="118"/>
      <c r="U19036" s="118"/>
      <c r="V19036" s="118"/>
      <c r="W19036" s="118"/>
      <c r="X19036" s="118"/>
      <c r="Y19036" s="118"/>
      <c r="Z19036" s="118"/>
      <c r="AA19036" s="118"/>
      <c r="AB19036" s="118"/>
    </row>
    <row r="19037" spans="1:28">
      <c r="A19037" s="113"/>
      <c r="B19037" s="113"/>
      <c r="C19037" s="114"/>
      <c r="D19037" s="115"/>
      <c r="E19037" s="115"/>
      <c r="F19037" s="116"/>
      <c r="G19037" s="116"/>
      <c r="H19037" s="116"/>
      <c r="I19037" s="116"/>
      <c r="J19037" s="117"/>
      <c r="K19037" s="117"/>
      <c r="L19037" s="114"/>
      <c r="M19037" s="114"/>
      <c r="N19037" s="114"/>
      <c r="O19037" s="114"/>
      <c r="P19037" s="118"/>
      <c r="Q19037" s="118"/>
      <c r="R19037" s="118"/>
      <c r="S19037" s="118"/>
      <c r="T19037" s="118"/>
      <c r="U19037" s="118"/>
      <c r="V19037" s="118"/>
      <c r="W19037" s="118"/>
      <c r="X19037" s="118"/>
      <c r="Y19037" s="118"/>
      <c r="Z19037" s="118"/>
      <c r="AA19037" s="118"/>
      <c r="AB19037" s="118"/>
    </row>
    <row r="19038" spans="1:28">
      <c r="A19038" s="113"/>
      <c r="B19038" s="113"/>
      <c r="C19038" s="114"/>
      <c r="D19038" s="115"/>
      <c r="E19038" s="115"/>
      <c r="F19038" s="116"/>
      <c r="G19038" s="116"/>
      <c r="H19038" s="116"/>
      <c r="I19038" s="116"/>
      <c r="J19038" s="117"/>
      <c r="K19038" s="117"/>
      <c r="L19038" s="114"/>
      <c r="M19038" s="114"/>
      <c r="N19038" s="114"/>
      <c r="O19038" s="114"/>
      <c r="P19038" s="118"/>
      <c r="Q19038" s="118"/>
      <c r="R19038" s="118"/>
      <c r="S19038" s="118"/>
      <c r="T19038" s="118"/>
      <c r="U19038" s="118"/>
      <c r="V19038" s="118"/>
      <c r="W19038" s="118"/>
      <c r="X19038" s="118"/>
      <c r="Y19038" s="118"/>
      <c r="Z19038" s="118"/>
      <c r="AA19038" s="118"/>
      <c r="AB19038" s="118"/>
    </row>
    <row r="19039" spans="1:28">
      <c r="A19039" s="113"/>
      <c r="B19039" s="113"/>
      <c r="C19039" s="114"/>
      <c r="D19039" s="115"/>
      <c r="E19039" s="115"/>
      <c r="F19039" s="116"/>
      <c r="G19039" s="116"/>
      <c r="H19039" s="116"/>
      <c r="I19039" s="116"/>
      <c r="J19039" s="117"/>
      <c r="K19039" s="117"/>
      <c r="L19039" s="114"/>
      <c r="M19039" s="114"/>
      <c r="N19039" s="114"/>
      <c r="O19039" s="114"/>
      <c r="P19039" s="118"/>
      <c r="Q19039" s="118"/>
      <c r="R19039" s="118"/>
      <c r="S19039" s="118"/>
      <c r="T19039" s="118"/>
      <c r="U19039" s="118"/>
      <c r="V19039" s="118"/>
      <c r="W19039" s="118"/>
      <c r="X19039" s="118"/>
      <c r="Y19039" s="118"/>
      <c r="Z19039" s="118"/>
      <c r="AA19039" s="118"/>
      <c r="AB19039" s="118"/>
    </row>
    <row r="19040" spans="1:28">
      <c r="A19040" s="113"/>
      <c r="B19040" s="113"/>
      <c r="C19040" s="114"/>
      <c r="D19040" s="115"/>
      <c r="E19040" s="115"/>
      <c r="F19040" s="116"/>
      <c r="G19040" s="116"/>
      <c r="H19040" s="116"/>
      <c r="I19040" s="116"/>
      <c r="J19040" s="117"/>
      <c r="K19040" s="117"/>
      <c r="L19040" s="114"/>
      <c r="M19040" s="114"/>
      <c r="N19040" s="114"/>
      <c r="O19040" s="114"/>
      <c r="P19040" s="118"/>
      <c r="Q19040" s="118"/>
      <c r="R19040" s="118"/>
      <c r="S19040" s="118"/>
      <c r="T19040" s="118"/>
      <c r="U19040" s="118"/>
      <c r="V19040" s="118"/>
      <c r="W19040" s="118"/>
      <c r="X19040" s="118"/>
      <c r="Y19040" s="118"/>
      <c r="Z19040" s="118"/>
      <c r="AA19040" s="118"/>
      <c r="AB19040" s="118"/>
    </row>
    <row r="19041" spans="1:28">
      <c r="A19041" s="113"/>
      <c r="B19041" s="113"/>
      <c r="C19041" s="114"/>
      <c r="D19041" s="115"/>
      <c r="E19041" s="115"/>
      <c r="F19041" s="116"/>
      <c r="G19041" s="116"/>
      <c r="H19041" s="116"/>
      <c r="I19041" s="116"/>
      <c r="J19041" s="117"/>
      <c r="K19041" s="117"/>
      <c r="L19041" s="114"/>
      <c r="M19041" s="114"/>
      <c r="N19041" s="114"/>
      <c r="O19041" s="114"/>
      <c r="P19041" s="118"/>
      <c r="Q19041" s="118"/>
      <c r="R19041" s="118"/>
      <c r="S19041" s="118"/>
      <c r="T19041" s="118"/>
      <c r="U19041" s="118"/>
      <c r="V19041" s="118"/>
      <c r="W19041" s="118"/>
      <c r="X19041" s="118"/>
      <c r="Y19041" s="118"/>
      <c r="Z19041" s="118"/>
      <c r="AA19041" s="118"/>
      <c r="AB19041" s="118"/>
    </row>
    <row r="19042" spans="1:28">
      <c r="A19042" s="113"/>
      <c r="B19042" s="113"/>
      <c r="C19042" s="114"/>
      <c r="D19042" s="115"/>
      <c r="E19042" s="115"/>
      <c r="F19042" s="116"/>
      <c r="G19042" s="116"/>
      <c r="H19042" s="116"/>
      <c r="I19042" s="116"/>
      <c r="J19042" s="117"/>
      <c r="K19042" s="117"/>
      <c r="L19042" s="114"/>
      <c r="M19042" s="114"/>
      <c r="N19042" s="114"/>
      <c r="O19042" s="114"/>
      <c r="P19042" s="118"/>
      <c r="Q19042" s="118"/>
      <c r="R19042" s="118"/>
      <c r="S19042" s="118"/>
      <c r="T19042" s="118"/>
      <c r="U19042" s="118"/>
      <c r="V19042" s="118"/>
      <c r="W19042" s="118"/>
      <c r="X19042" s="118"/>
      <c r="Y19042" s="118"/>
      <c r="Z19042" s="118"/>
      <c r="AA19042" s="118"/>
      <c r="AB19042" s="118"/>
    </row>
    <row r="19043" spans="1:28">
      <c r="A19043" s="113"/>
      <c r="B19043" s="113"/>
      <c r="C19043" s="114"/>
      <c r="D19043" s="115"/>
      <c r="E19043" s="115"/>
      <c r="F19043" s="116"/>
      <c r="G19043" s="116"/>
      <c r="H19043" s="116"/>
      <c r="I19043" s="116"/>
      <c r="J19043" s="117"/>
      <c r="K19043" s="117"/>
      <c r="L19043" s="114"/>
      <c r="M19043" s="114"/>
      <c r="N19043" s="114"/>
      <c r="O19043" s="114"/>
      <c r="P19043" s="118"/>
      <c r="Q19043" s="118"/>
      <c r="R19043" s="118"/>
      <c r="S19043" s="118"/>
      <c r="T19043" s="118"/>
      <c r="U19043" s="118"/>
      <c r="V19043" s="118"/>
      <c r="W19043" s="118"/>
      <c r="X19043" s="118"/>
      <c r="Y19043" s="118"/>
      <c r="Z19043" s="118"/>
      <c r="AA19043" s="118"/>
      <c r="AB19043" s="118"/>
    </row>
    <row r="19044" spans="1:28">
      <c r="A19044" s="113"/>
      <c r="B19044" s="113"/>
      <c r="C19044" s="114"/>
      <c r="D19044" s="115"/>
      <c r="E19044" s="115"/>
      <c r="F19044" s="116"/>
      <c r="G19044" s="116"/>
      <c r="H19044" s="116"/>
      <c r="I19044" s="116"/>
      <c r="J19044" s="117"/>
      <c r="K19044" s="117"/>
      <c r="L19044" s="114"/>
      <c r="M19044" s="114"/>
      <c r="N19044" s="114"/>
      <c r="O19044" s="114"/>
      <c r="P19044" s="118"/>
      <c r="Q19044" s="118"/>
      <c r="R19044" s="118"/>
      <c r="S19044" s="118"/>
      <c r="T19044" s="118"/>
      <c r="U19044" s="118"/>
      <c r="V19044" s="118"/>
      <c r="W19044" s="118"/>
      <c r="X19044" s="118"/>
      <c r="Y19044" s="118"/>
      <c r="Z19044" s="118"/>
      <c r="AA19044" s="118"/>
      <c r="AB19044" s="118"/>
    </row>
    <row r="19045" spans="1:28">
      <c r="A19045" s="113"/>
      <c r="B19045" s="113"/>
      <c r="C19045" s="114"/>
      <c r="D19045" s="115"/>
      <c r="E19045" s="115"/>
      <c r="F19045" s="116"/>
      <c r="G19045" s="116"/>
      <c r="H19045" s="116"/>
      <c r="I19045" s="116"/>
      <c r="J19045" s="117"/>
      <c r="K19045" s="117"/>
      <c r="L19045" s="114"/>
      <c r="M19045" s="114"/>
      <c r="N19045" s="114"/>
      <c r="O19045" s="114"/>
      <c r="P19045" s="118"/>
      <c r="Q19045" s="118"/>
      <c r="R19045" s="118"/>
      <c r="S19045" s="118"/>
      <c r="T19045" s="118"/>
      <c r="U19045" s="118"/>
      <c r="V19045" s="118"/>
      <c r="W19045" s="118"/>
      <c r="X19045" s="118"/>
      <c r="Y19045" s="118"/>
      <c r="Z19045" s="118"/>
      <c r="AA19045" s="118"/>
      <c r="AB19045" s="118"/>
    </row>
    <row r="19046" spans="1:28">
      <c r="A19046" s="113"/>
      <c r="B19046" s="113"/>
      <c r="C19046" s="114"/>
      <c r="D19046" s="115"/>
      <c r="E19046" s="115"/>
      <c r="F19046" s="116"/>
      <c r="G19046" s="116"/>
      <c r="H19046" s="116"/>
      <c r="I19046" s="116"/>
      <c r="J19046" s="117"/>
      <c r="K19046" s="117"/>
      <c r="L19046" s="114"/>
      <c r="M19046" s="114"/>
      <c r="N19046" s="114"/>
      <c r="O19046" s="114"/>
      <c r="P19046" s="118"/>
      <c r="Q19046" s="118"/>
      <c r="R19046" s="118"/>
      <c r="S19046" s="118"/>
      <c r="T19046" s="118"/>
      <c r="U19046" s="118"/>
      <c r="V19046" s="118"/>
      <c r="W19046" s="118"/>
      <c r="X19046" s="118"/>
      <c r="Y19046" s="118"/>
      <c r="Z19046" s="118"/>
      <c r="AA19046" s="118"/>
      <c r="AB19046" s="118"/>
    </row>
    <row r="19047" spans="1:28">
      <c r="A19047" s="113"/>
      <c r="B19047" s="113"/>
      <c r="C19047" s="114"/>
      <c r="D19047" s="115"/>
      <c r="E19047" s="115"/>
      <c r="F19047" s="116"/>
      <c r="G19047" s="116"/>
      <c r="H19047" s="116"/>
      <c r="I19047" s="116"/>
      <c r="J19047" s="117"/>
      <c r="K19047" s="117"/>
      <c r="L19047" s="114"/>
      <c r="M19047" s="114"/>
      <c r="N19047" s="114"/>
      <c r="O19047" s="114"/>
      <c r="P19047" s="118"/>
      <c r="Q19047" s="118"/>
      <c r="R19047" s="118"/>
      <c r="S19047" s="118"/>
      <c r="T19047" s="118"/>
      <c r="U19047" s="118"/>
      <c r="V19047" s="118"/>
      <c r="W19047" s="118"/>
      <c r="X19047" s="118"/>
      <c r="Y19047" s="118"/>
      <c r="Z19047" s="118"/>
      <c r="AA19047" s="118"/>
      <c r="AB19047" s="118"/>
    </row>
    <row r="19048" spans="1:28">
      <c r="A19048" s="113"/>
      <c r="B19048" s="113"/>
      <c r="C19048" s="114"/>
      <c r="D19048" s="115"/>
      <c r="E19048" s="115"/>
      <c r="F19048" s="116"/>
      <c r="G19048" s="116"/>
      <c r="H19048" s="116"/>
      <c r="I19048" s="116"/>
      <c r="J19048" s="117"/>
      <c r="K19048" s="117"/>
      <c r="L19048" s="114"/>
      <c r="M19048" s="114"/>
      <c r="N19048" s="114"/>
      <c r="O19048" s="114"/>
      <c r="P19048" s="118"/>
      <c r="Q19048" s="118"/>
      <c r="R19048" s="118"/>
      <c r="S19048" s="118"/>
      <c r="T19048" s="118"/>
      <c r="U19048" s="118"/>
      <c r="V19048" s="118"/>
      <c r="W19048" s="118"/>
      <c r="X19048" s="118"/>
      <c r="Y19048" s="118"/>
      <c r="Z19048" s="118"/>
      <c r="AA19048" s="118"/>
      <c r="AB19048" s="118"/>
    </row>
    <row r="19049" spans="1:28">
      <c r="A19049" s="113"/>
      <c r="B19049" s="113"/>
      <c r="C19049" s="114"/>
      <c r="D19049" s="115"/>
      <c r="E19049" s="115"/>
      <c r="F19049" s="116"/>
      <c r="G19049" s="116"/>
      <c r="H19049" s="116"/>
      <c r="I19049" s="116"/>
      <c r="J19049" s="117"/>
      <c r="K19049" s="117"/>
      <c r="L19049" s="114"/>
      <c r="M19049" s="114"/>
      <c r="N19049" s="114"/>
      <c r="O19049" s="114"/>
      <c r="P19049" s="118"/>
      <c r="Q19049" s="118"/>
      <c r="R19049" s="118"/>
      <c r="S19049" s="118"/>
      <c r="T19049" s="118"/>
      <c r="U19049" s="118"/>
      <c r="V19049" s="118"/>
      <c r="W19049" s="118"/>
      <c r="X19049" s="118"/>
      <c r="Y19049" s="118"/>
      <c r="Z19049" s="118"/>
      <c r="AA19049" s="118"/>
      <c r="AB19049" s="118"/>
    </row>
    <row r="19050" spans="1:28">
      <c r="A19050" s="113"/>
      <c r="B19050" s="113"/>
      <c r="C19050" s="114"/>
      <c r="D19050" s="115"/>
      <c r="E19050" s="115"/>
      <c r="F19050" s="116"/>
      <c r="G19050" s="116"/>
      <c r="H19050" s="116"/>
      <c r="I19050" s="116"/>
      <c r="J19050" s="117"/>
      <c r="K19050" s="117"/>
      <c r="L19050" s="114"/>
      <c r="M19050" s="114"/>
      <c r="N19050" s="114"/>
      <c r="O19050" s="114"/>
      <c r="P19050" s="118"/>
      <c r="Q19050" s="118"/>
      <c r="R19050" s="118"/>
      <c r="S19050" s="118"/>
      <c r="T19050" s="118"/>
      <c r="U19050" s="118"/>
      <c r="V19050" s="118"/>
      <c r="W19050" s="118"/>
      <c r="X19050" s="118"/>
      <c r="Y19050" s="118"/>
      <c r="Z19050" s="118"/>
      <c r="AA19050" s="118"/>
      <c r="AB19050" s="118"/>
    </row>
    <row r="19051" spans="1:28">
      <c r="A19051" s="113"/>
      <c r="B19051" s="113"/>
      <c r="C19051" s="114"/>
      <c r="D19051" s="115"/>
      <c r="E19051" s="115"/>
      <c r="F19051" s="116"/>
      <c r="G19051" s="116"/>
      <c r="H19051" s="116"/>
      <c r="I19051" s="116"/>
      <c r="J19051" s="117"/>
      <c r="K19051" s="117"/>
      <c r="L19051" s="114"/>
      <c r="M19051" s="114"/>
      <c r="N19051" s="114"/>
      <c r="O19051" s="114"/>
      <c r="P19051" s="118"/>
      <c r="Q19051" s="118"/>
      <c r="R19051" s="118"/>
      <c r="S19051" s="118"/>
      <c r="T19051" s="118"/>
      <c r="U19051" s="118"/>
      <c r="V19051" s="118"/>
      <c r="W19051" s="118"/>
      <c r="X19051" s="118"/>
      <c r="Y19051" s="118"/>
      <c r="Z19051" s="118"/>
      <c r="AA19051" s="118"/>
      <c r="AB19051" s="118"/>
    </row>
    <row r="19052" spans="1:28">
      <c r="A19052" s="113"/>
      <c r="B19052" s="113"/>
      <c r="C19052" s="114"/>
      <c r="D19052" s="115"/>
      <c r="E19052" s="115"/>
      <c r="F19052" s="116"/>
      <c r="G19052" s="116"/>
      <c r="H19052" s="116"/>
      <c r="I19052" s="116"/>
      <c r="J19052" s="117"/>
      <c r="K19052" s="117"/>
      <c r="L19052" s="114"/>
      <c r="M19052" s="114"/>
      <c r="N19052" s="114"/>
      <c r="O19052" s="114"/>
      <c r="P19052" s="118"/>
      <c r="Q19052" s="118"/>
      <c r="R19052" s="118"/>
      <c r="S19052" s="118"/>
      <c r="T19052" s="118"/>
      <c r="U19052" s="118"/>
      <c r="V19052" s="118"/>
      <c r="W19052" s="118"/>
      <c r="X19052" s="118"/>
      <c r="Y19052" s="118"/>
      <c r="Z19052" s="118"/>
      <c r="AA19052" s="118"/>
      <c r="AB19052" s="118"/>
    </row>
    <row r="19053" spans="1:28">
      <c r="A19053" s="113"/>
      <c r="B19053" s="113"/>
      <c r="C19053" s="114"/>
      <c r="D19053" s="115"/>
      <c r="E19053" s="115"/>
      <c r="F19053" s="116"/>
      <c r="G19053" s="116"/>
      <c r="H19053" s="116"/>
      <c r="I19053" s="116"/>
      <c r="J19053" s="117"/>
      <c r="K19053" s="117"/>
      <c r="L19053" s="114"/>
      <c r="M19053" s="114"/>
      <c r="N19053" s="114"/>
      <c r="O19053" s="114"/>
      <c r="P19053" s="118"/>
      <c r="Q19053" s="118"/>
      <c r="R19053" s="118"/>
      <c r="S19053" s="118"/>
      <c r="T19053" s="118"/>
      <c r="U19053" s="118"/>
      <c r="V19053" s="118"/>
      <c r="W19053" s="118"/>
      <c r="X19053" s="118"/>
      <c r="Y19053" s="118"/>
      <c r="Z19053" s="118"/>
      <c r="AA19053" s="118"/>
      <c r="AB19053" s="118"/>
    </row>
    <row r="19054" spans="1:28">
      <c r="A19054" s="113"/>
      <c r="B19054" s="113"/>
      <c r="C19054" s="114"/>
      <c r="D19054" s="115"/>
      <c r="E19054" s="115"/>
      <c r="F19054" s="116"/>
      <c r="G19054" s="116"/>
      <c r="H19054" s="116"/>
      <c r="I19054" s="116"/>
      <c r="J19054" s="117"/>
      <c r="K19054" s="117"/>
      <c r="L19054" s="114"/>
      <c r="M19054" s="114"/>
      <c r="N19054" s="114"/>
      <c r="O19054" s="114"/>
      <c r="P19054" s="118"/>
      <c r="Q19054" s="118"/>
      <c r="R19054" s="118"/>
      <c r="S19054" s="118"/>
      <c r="T19054" s="118"/>
      <c r="U19054" s="118"/>
      <c r="V19054" s="118"/>
      <c r="W19054" s="118"/>
      <c r="X19054" s="118"/>
      <c r="Y19054" s="118"/>
      <c r="Z19054" s="118"/>
      <c r="AA19054" s="118"/>
      <c r="AB19054" s="118"/>
    </row>
    <row r="19055" spans="1:28">
      <c r="A19055" s="113"/>
      <c r="B19055" s="113"/>
      <c r="C19055" s="114"/>
      <c r="D19055" s="115"/>
      <c r="E19055" s="115"/>
      <c r="F19055" s="116"/>
      <c r="G19055" s="116"/>
      <c r="H19055" s="116"/>
      <c r="I19055" s="116"/>
      <c r="J19055" s="117"/>
      <c r="K19055" s="117"/>
      <c r="L19055" s="114"/>
      <c r="M19055" s="114"/>
      <c r="N19055" s="114"/>
      <c r="O19055" s="114"/>
      <c r="P19055" s="118"/>
      <c r="Q19055" s="118"/>
      <c r="R19055" s="118"/>
      <c r="S19055" s="118"/>
      <c r="T19055" s="118"/>
      <c r="U19055" s="118"/>
      <c r="V19055" s="118"/>
      <c r="W19055" s="118"/>
      <c r="X19055" s="118"/>
      <c r="Y19055" s="118"/>
      <c r="Z19055" s="118"/>
      <c r="AA19055" s="118"/>
      <c r="AB19055" s="118"/>
    </row>
    <row r="19056" spans="1:28">
      <c r="A19056" s="113"/>
      <c r="B19056" s="113"/>
      <c r="C19056" s="114"/>
      <c r="D19056" s="115"/>
      <c r="E19056" s="115"/>
      <c r="F19056" s="116"/>
      <c r="G19056" s="116"/>
      <c r="H19056" s="116"/>
      <c r="I19056" s="116"/>
      <c r="J19056" s="117"/>
      <c r="K19056" s="117"/>
      <c r="L19056" s="114"/>
      <c r="M19056" s="114"/>
      <c r="N19056" s="114"/>
      <c r="O19056" s="114"/>
      <c r="P19056" s="118"/>
      <c r="Q19056" s="118"/>
      <c r="R19056" s="118"/>
      <c r="S19056" s="118"/>
      <c r="T19056" s="118"/>
      <c r="U19056" s="118"/>
      <c r="V19056" s="118"/>
      <c r="W19056" s="118"/>
      <c r="X19056" s="118"/>
      <c r="Y19056" s="118"/>
      <c r="Z19056" s="118"/>
      <c r="AA19056" s="118"/>
      <c r="AB19056" s="118"/>
    </row>
    <row r="19057" spans="1:28">
      <c r="A19057" s="113"/>
      <c r="B19057" s="113"/>
      <c r="C19057" s="114"/>
      <c r="D19057" s="115"/>
      <c r="E19057" s="115"/>
      <c r="F19057" s="116"/>
      <c r="G19057" s="116"/>
      <c r="H19057" s="116"/>
      <c r="I19057" s="116"/>
      <c r="J19057" s="117"/>
      <c r="K19057" s="117"/>
      <c r="L19057" s="114"/>
      <c r="M19057" s="114"/>
      <c r="N19057" s="114"/>
      <c r="O19057" s="114"/>
      <c r="P19057" s="118"/>
      <c r="Q19057" s="118"/>
      <c r="R19057" s="118"/>
      <c r="S19057" s="118"/>
      <c r="T19057" s="118"/>
      <c r="U19057" s="118"/>
      <c r="V19057" s="118"/>
      <c r="W19057" s="118"/>
      <c r="X19057" s="118"/>
      <c r="Y19057" s="118"/>
      <c r="Z19057" s="118"/>
      <c r="AA19057" s="118"/>
      <c r="AB19057" s="118"/>
    </row>
    <row r="19058" spans="1:28">
      <c r="A19058" s="113"/>
      <c r="B19058" s="113"/>
      <c r="C19058" s="114"/>
      <c r="D19058" s="115"/>
      <c r="E19058" s="115"/>
      <c r="F19058" s="116"/>
      <c r="G19058" s="116"/>
      <c r="H19058" s="116"/>
      <c r="I19058" s="116"/>
      <c r="J19058" s="117"/>
      <c r="K19058" s="117"/>
      <c r="L19058" s="114"/>
      <c r="M19058" s="114"/>
      <c r="N19058" s="114"/>
      <c r="O19058" s="114"/>
      <c r="P19058" s="118"/>
      <c r="Q19058" s="118"/>
      <c r="R19058" s="118"/>
      <c r="S19058" s="118"/>
      <c r="T19058" s="118"/>
      <c r="U19058" s="118"/>
      <c r="V19058" s="118"/>
      <c r="W19058" s="118"/>
      <c r="X19058" s="118"/>
      <c r="Y19058" s="118"/>
      <c r="Z19058" s="118"/>
      <c r="AA19058" s="118"/>
      <c r="AB19058" s="118"/>
    </row>
    <row r="19059" spans="1:28">
      <c r="A19059" s="113"/>
      <c r="B19059" s="113"/>
      <c r="C19059" s="114"/>
      <c r="D19059" s="115"/>
      <c r="E19059" s="115"/>
      <c r="F19059" s="116"/>
      <c r="G19059" s="116"/>
      <c r="H19059" s="116"/>
      <c r="I19059" s="116"/>
      <c r="J19059" s="117"/>
      <c r="K19059" s="117"/>
      <c r="L19059" s="114"/>
      <c r="M19059" s="114"/>
      <c r="N19059" s="114"/>
      <c r="O19059" s="114"/>
      <c r="P19059" s="118"/>
      <c r="Q19059" s="118"/>
      <c r="R19059" s="118"/>
      <c r="S19059" s="118"/>
      <c r="T19059" s="118"/>
      <c r="U19059" s="118"/>
      <c r="V19059" s="118"/>
      <c r="W19059" s="118"/>
      <c r="X19059" s="118"/>
      <c r="Y19059" s="118"/>
      <c r="Z19059" s="118"/>
      <c r="AA19059" s="118"/>
      <c r="AB19059" s="118"/>
    </row>
    <row r="19060" spans="1:28">
      <c r="A19060" s="113"/>
      <c r="B19060" s="113"/>
      <c r="C19060" s="114"/>
      <c r="D19060" s="115"/>
      <c r="E19060" s="115"/>
      <c r="F19060" s="116"/>
      <c r="G19060" s="116"/>
      <c r="H19060" s="116"/>
      <c r="I19060" s="116"/>
      <c r="J19060" s="117"/>
      <c r="K19060" s="117"/>
      <c r="L19060" s="114"/>
      <c r="M19060" s="114"/>
      <c r="N19060" s="114"/>
      <c r="O19060" s="114"/>
      <c r="P19060" s="118"/>
      <c r="Q19060" s="118"/>
      <c r="R19060" s="118"/>
      <c r="S19060" s="118"/>
      <c r="T19060" s="118"/>
      <c r="U19060" s="118"/>
      <c r="V19060" s="118"/>
      <c r="W19060" s="118"/>
      <c r="X19060" s="118"/>
      <c r="Y19060" s="118"/>
      <c r="Z19060" s="118"/>
      <c r="AA19060" s="118"/>
      <c r="AB19060" s="118"/>
    </row>
    <row r="19061" spans="1:28">
      <c r="A19061" s="113"/>
      <c r="B19061" s="113"/>
      <c r="C19061" s="114"/>
      <c r="D19061" s="115"/>
      <c r="E19061" s="115"/>
      <c r="F19061" s="116"/>
      <c r="G19061" s="116"/>
      <c r="H19061" s="116"/>
      <c r="I19061" s="116"/>
      <c r="J19061" s="117"/>
      <c r="K19061" s="117"/>
      <c r="L19061" s="114"/>
      <c r="M19061" s="114"/>
      <c r="N19061" s="114"/>
      <c r="O19061" s="114"/>
      <c r="P19061" s="118"/>
      <c r="Q19061" s="118"/>
      <c r="R19061" s="118"/>
      <c r="S19061" s="118"/>
      <c r="T19061" s="118"/>
      <c r="U19061" s="118"/>
      <c r="V19061" s="118"/>
      <c r="W19061" s="118"/>
      <c r="X19061" s="118"/>
      <c r="Y19061" s="118"/>
      <c r="Z19061" s="118"/>
      <c r="AA19061" s="118"/>
      <c r="AB19061" s="118"/>
    </row>
    <row r="19062" spans="1:28">
      <c r="A19062" s="113"/>
      <c r="B19062" s="113"/>
      <c r="C19062" s="114"/>
      <c r="D19062" s="115"/>
      <c r="E19062" s="115"/>
      <c r="F19062" s="116"/>
      <c r="G19062" s="116"/>
      <c r="H19062" s="116"/>
      <c r="I19062" s="116"/>
      <c r="J19062" s="117"/>
      <c r="K19062" s="117"/>
      <c r="L19062" s="114"/>
      <c r="M19062" s="114"/>
      <c r="N19062" s="114"/>
      <c r="O19062" s="114"/>
      <c r="P19062" s="118"/>
      <c r="Q19062" s="118"/>
      <c r="R19062" s="118"/>
      <c r="S19062" s="118"/>
      <c r="T19062" s="118"/>
      <c r="U19062" s="118"/>
      <c r="V19062" s="118"/>
      <c r="W19062" s="118"/>
      <c r="X19062" s="118"/>
      <c r="Y19062" s="118"/>
      <c r="Z19062" s="118"/>
      <c r="AA19062" s="118"/>
      <c r="AB19062" s="118"/>
    </row>
    <row r="19063" spans="1:28">
      <c r="A19063" s="113"/>
      <c r="B19063" s="113"/>
      <c r="C19063" s="114"/>
      <c r="D19063" s="115"/>
      <c r="E19063" s="115"/>
      <c r="F19063" s="116"/>
      <c r="G19063" s="116"/>
      <c r="H19063" s="116"/>
      <c r="I19063" s="116"/>
      <c r="J19063" s="117"/>
      <c r="K19063" s="117"/>
      <c r="L19063" s="114"/>
      <c r="M19063" s="114"/>
      <c r="N19063" s="114"/>
      <c r="O19063" s="114"/>
      <c r="P19063" s="118"/>
      <c r="Q19063" s="118"/>
      <c r="R19063" s="118"/>
      <c r="S19063" s="118"/>
      <c r="T19063" s="118"/>
      <c r="U19063" s="118"/>
      <c r="V19063" s="118"/>
      <c r="W19063" s="118"/>
      <c r="X19063" s="118"/>
      <c r="Y19063" s="118"/>
      <c r="Z19063" s="118"/>
      <c r="AA19063" s="118"/>
      <c r="AB19063" s="118"/>
    </row>
    <row r="19064" spans="1:28">
      <c r="A19064" s="113"/>
      <c r="B19064" s="113"/>
      <c r="C19064" s="114"/>
      <c r="D19064" s="115"/>
      <c r="E19064" s="115"/>
      <c r="F19064" s="116"/>
      <c r="G19064" s="116"/>
      <c r="H19064" s="116"/>
      <c r="I19064" s="116"/>
      <c r="J19064" s="117"/>
      <c r="K19064" s="117"/>
      <c r="L19064" s="114"/>
      <c r="M19064" s="114"/>
      <c r="N19064" s="114"/>
      <c r="O19064" s="114"/>
      <c r="P19064" s="118"/>
      <c r="Q19064" s="118"/>
      <c r="R19064" s="118"/>
      <c r="S19064" s="118"/>
      <c r="T19064" s="118"/>
      <c r="U19064" s="118"/>
      <c r="V19064" s="118"/>
      <c r="W19064" s="118"/>
      <c r="X19064" s="118"/>
      <c r="Y19064" s="118"/>
      <c r="Z19064" s="118"/>
      <c r="AA19064" s="118"/>
      <c r="AB19064" s="118"/>
    </row>
    <row r="19065" spans="1:28">
      <c r="A19065" s="113"/>
      <c r="B19065" s="113"/>
      <c r="C19065" s="114"/>
      <c r="D19065" s="115"/>
      <c r="E19065" s="115"/>
      <c r="F19065" s="116"/>
      <c r="G19065" s="116"/>
      <c r="H19065" s="116"/>
      <c r="I19065" s="116"/>
      <c r="J19065" s="117"/>
      <c r="K19065" s="117"/>
      <c r="L19065" s="114"/>
      <c r="M19065" s="114"/>
      <c r="N19065" s="114"/>
      <c r="O19065" s="114"/>
      <c r="P19065" s="118"/>
      <c r="Q19065" s="118"/>
      <c r="R19065" s="118"/>
      <c r="S19065" s="118"/>
      <c r="T19065" s="118"/>
      <c r="U19065" s="118"/>
      <c r="V19065" s="118"/>
      <c r="W19065" s="118"/>
      <c r="X19065" s="118"/>
      <c r="Y19065" s="118"/>
      <c r="Z19065" s="118"/>
      <c r="AA19065" s="118"/>
      <c r="AB19065" s="118"/>
    </row>
    <row r="19066" spans="1:28">
      <c r="A19066" s="113"/>
      <c r="B19066" s="113"/>
      <c r="C19066" s="114"/>
      <c r="D19066" s="115"/>
      <c r="E19066" s="115"/>
      <c r="F19066" s="116"/>
      <c r="G19066" s="116"/>
      <c r="H19066" s="116"/>
      <c r="I19066" s="116"/>
      <c r="J19066" s="117"/>
      <c r="K19066" s="117"/>
      <c r="L19066" s="114"/>
      <c r="M19066" s="114"/>
      <c r="N19066" s="114"/>
      <c r="O19066" s="114"/>
      <c r="P19066" s="118"/>
      <c r="Q19066" s="118"/>
      <c r="R19066" s="118"/>
      <c r="S19066" s="118"/>
      <c r="T19066" s="118"/>
      <c r="U19066" s="118"/>
      <c r="V19066" s="118"/>
      <c r="W19066" s="118"/>
      <c r="X19066" s="118"/>
      <c r="Y19066" s="118"/>
      <c r="Z19066" s="118"/>
      <c r="AA19066" s="118"/>
      <c r="AB19066" s="118"/>
    </row>
    <row r="19067" spans="1:28">
      <c r="A19067" s="113"/>
      <c r="B19067" s="113"/>
      <c r="C19067" s="114"/>
      <c r="D19067" s="115"/>
      <c r="E19067" s="115"/>
      <c r="F19067" s="116"/>
      <c r="G19067" s="116"/>
      <c r="H19067" s="116"/>
      <c r="I19067" s="116"/>
      <c r="J19067" s="117"/>
      <c r="K19067" s="117"/>
      <c r="L19067" s="114"/>
      <c r="M19067" s="114"/>
      <c r="N19067" s="114"/>
      <c r="O19067" s="114"/>
      <c r="P19067" s="118"/>
      <c r="Q19067" s="118"/>
      <c r="R19067" s="118"/>
      <c r="S19067" s="118"/>
      <c r="T19067" s="118"/>
      <c r="U19067" s="118"/>
      <c r="V19067" s="118"/>
      <c r="W19067" s="118"/>
      <c r="X19067" s="118"/>
      <c r="Y19067" s="118"/>
      <c r="Z19067" s="118"/>
      <c r="AA19067" s="118"/>
      <c r="AB19067" s="118"/>
    </row>
    <row r="19068" spans="1:28">
      <c r="A19068" s="113"/>
      <c r="B19068" s="113"/>
      <c r="C19068" s="114"/>
      <c r="D19068" s="115"/>
      <c r="E19068" s="115"/>
      <c r="F19068" s="116"/>
      <c r="G19068" s="116"/>
      <c r="H19068" s="116"/>
      <c r="I19068" s="116"/>
      <c r="J19068" s="117"/>
      <c r="K19068" s="117"/>
      <c r="L19068" s="114"/>
      <c r="M19068" s="114"/>
      <c r="N19068" s="114"/>
      <c r="O19068" s="114"/>
      <c r="P19068" s="118"/>
      <c r="Q19068" s="118"/>
      <c r="R19068" s="118"/>
      <c r="S19068" s="118"/>
      <c r="T19068" s="118"/>
      <c r="U19068" s="118"/>
      <c r="V19068" s="118"/>
      <c r="W19068" s="118"/>
      <c r="X19068" s="118"/>
      <c r="Y19068" s="118"/>
      <c r="Z19068" s="118"/>
      <c r="AA19068" s="118"/>
      <c r="AB19068" s="118"/>
    </row>
    <row r="19069" spans="1:28">
      <c r="A19069" s="113"/>
      <c r="B19069" s="113"/>
      <c r="C19069" s="114"/>
      <c r="D19069" s="115"/>
      <c r="E19069" s="115"/>
      <c r="F19069" s="116"/>
      <c r="G19069" s="116"/>
      <c r="H19069" s="116"/>
      <c r="I19069" s="116"/>
      <c r="J19069" s="117"/>
      <c r="K19069" s="117"/>
      <c r="L19069" s="114"/>
      <c r="M19069" s="114"/>
      <c r="N19069" s="114"/>
      <c r="O19069" s="114"/>
      <c r="P19069" s="118"/>
      <c r="Q19069" s="118"/>
      <c r="R19069" s="118"/>
      <c r="S19069" s="118"/>
      <c r="T19069" s="118"/>
      <c r="U19069" s="118"/>
      <c r="V19069" s="118"/>
      <c r="W19069" s="118"/>
      <c r="X19069" s="118"/>
      <c r="Y19069" s="118"/>
      <c r="Z19069" s="118"/>
      <c r="AA19069" s="118"/>
      <c r="AB19069" s="118"/>
    </row>
    <row r="19070" spans="1:28">
      <c r="A19070" s="113"/>
      <c r="B19070" s="113"/>
      <c r="C19070" s="114"/>
      <c r="D19070" s="115"/>
      <c r="E19070" s="115"/>
      <c r="F19070" s="116"/>
      <c r="G19070" s="116"/>
      <c r="H19070" s="116"/>
      <c r="I19070" s="116"/>
      <c r="J19070" s="117"/>
      <c r="K19070" s="117"/>
      <c r="L19070" s="114"/>
      <c r="M19070" s="114"/>
      <c r="N19070" s="114"/>
      <c r="O19070" s="114"/>
      <c r="P19070" s="118"/>
      <c r="Q19070" s="118"/>
      <c r="R19070" s="118"/>
      <c r="S19070" s="118"/>
      <c r="T19070" s="118"/>
      <c r="U19070" s="118"/>
      <c r="V19070" s="118"/>
      <c r="W19070" s="118"/>
      <c r="X19070" s="118"/>
      <c r="Y19070" s="118"/>
      <c r="Z19070" s="118"/>
      <c r="AA19070" s="118"/>
      <c r="AB19070" s="118"/>
    </row>
    <row r="19071" spans="1:28">
      <c r="A19071" s="113"/>
      <c r="B19071" s="113"/>
      <c r="C19071" s="114"/>
      <c r="D19071" s="115"/>
      <c r="E19071" s="115"/>
      <c r="F19071" s="116"/>
      <c r="G19071" s="116"/>
      <c r="H19071" s="116"/>
      <c r="I19071" s="116"/>
      <c r="J19071" s="117"/>
      <c r="K19071" s="117"/>
      <c r="L19071" s="114"/>
      <c r="M19071" s="114"/>
      <c r="N19071" s="114"/>
      <c r="O19071" s="114"/>
      <c r="P19071" s="118"/>
      <c r="Q19071" s="118"/>
      <c r="R19071" s="118"/>
      <c r="S19071" s="118"/>
      <c r="T19071" s="118"/>
      <c r="U19071" s="118"/>
      <c r="V19071" s="118"/>
      <c r="W19071" s="118"/>
      <c r="X19071" s="118"/>
      <c r="Y19071" s="118"/>
      <c r="Z19071" s="118"/>
      <c r="AA19071" s="118"/>
      <c r="AB19071" s="118"/>
    </row>
    <row r="19072" spans="1:28">
      <c r="A19072" s="113"/>
      <c r="B19072" s="113"/>
      <c r="C19072" s="114"/>
      <c r="D19072" s="115"/>
      <c r="E19072" s="115"/>
      <c r="F19072" s="116"/>
      <c r="G19072" s="116"/>
      <c r="H19072" s="116"/>
      <c r="I19072" s="116"/>
      <c r="J19072" s="117"/>
      <c r="K19072" s="117"/>
      <c r="L19072" s="114"/>
      <c r="M19072" s="114"/>
      <c r="N19072" s="114"/>
      <c r="O19072" s="114"/>
      <c r="P19072" s="118"/>
      <c r="Q19072" s="118"/>
      <c r="R19072" s="118"/>
      <c r="S19072" s="118"/>
      <c r="T19072" s="118"/>
      <c r="U19072" s="118"/>
      <c r="V19072" s="118"/>
      <c r="W19072" s="118"/>
      <c r="X19072" s="118"/>
      <c r="Y19072" s="118"/>
      <c r="Z19072" s="118"/>
      <c r="AA19072" s="118"/>
      <c r="AB19072" s="118"/>
    </row>
    <row r="19073" spans="1:28">
      <c r="A19073" s="113"/>
      <c r="B19073" s="113"/>
      <c r="C19073" s="114"/>
      <c r="D19073" s="115"/>
      <c r="E19073" s="115"/>
      <c r="F19073" s="116"/>
      <c r="G19073" s="116"/>
      <c r="H19073" s="116"/>
      <c r="I19073" s="116"/>
      <c r="J19073" s="117"/>
      <c r="K19073" s="117"/>
      <c r="L19073" s="114"/>
      <c r="M19073" s="114"/>
      <c r="N19073" s="114"/>
      <c r="O19073" s="114"/>
      <c r="P19073" s="118"/>
      <c r="Q19073" s="118"/>
      <c r="R19073" s="118"/>
      <c r="S19073" s="118"/>
      <c r="T19073" s="118"/>
      <c r="U19073" s="118"/>
      <c r="V19073" s="118"/>
      <c r="W19073" s="118"/>
      <c r="X19073" s="118"/>
      <c r="Y19073" s="118"/>
      <c r="Z19073" s="118"/>
      <c r="AA19073" s="118"/>
      <c r="AB19073" s="118"/>
    </row>
    <row r="19074" spans="1:28">
      <c r="A19074" s="113"/>
      <c r="B19074" s="113"/>
      <c r="C19074" s="114"/>
      <c r="D19074" s="115"/>
      <c r="E19074" s="115"/>
      <c r="F19074" s="116"/>
      <c r="G19074" s="116"/>
      <c r="H19074" s="116"/>
      <c r="I19074" s="116"/>
      <c r="J19074" s="117"/>
      <c r="K19074" s="117"/>
      <c r="L19074" s="114"/>
      <c r="M19074" s="114"/>
      <c r="N19074" s="114"/>
      <c r="O19074" s="114"/>
      <c r="P19074" s="118"/>
      <c r="Q19074" s="118"/>
      <c r="R19074" s="118"/>
      <c r="S19074" s="118"/>
      <c r="T19074" s="118"/>
      <c r="U19074" s="118"/>
      <c r="V19074" s="118"/>
      <c r="W19074" s="118"/>
      <c r="X19074" s="118"/>
      <c r="Y19074" s="118"/>
      <c r="Z19074" s="118"/>
      <c r="AA19074" s="118"/>
      <c r="AB19074" s="118"/>
    </row>
    <row r="19075" spans="1:28">
      <c r="A19075" s="113"/>
      <c r="B19075" s="113"/>
      <c r="C19075" s="114"/>
      <c r="D19075" s="115"/>
      <c r="E19075" s="115"/>
      <c r="F19075" s="116"/>
      <c r="G19075" s="116"/>
      <c r="H19075" s="116"/>
      <c r="I19075" s="116"/>
      <c r="J19075" s="117"/>
      <c r="K19075" s="117"/>
      <c r="L19075" s="114"/>
      <c r="M19075" s="114"/>
      <c r="N19075" s="114"/>
      <c r="O19075" s="114"/>
      <c r="P19075" s="118"/>
      <c r="Q19075" s="118"/>
      <c r="R19075" s="118"/>
      <c r="S19075" s="118"/>
      <c r="T19075" s="118"/>
      <c r="U19075" s="118"/>
      <c r="V19075" s="118"/>
      <c r="W19075" s="118"/>
      <c r="X19075" s="118"/>
      <c r="Y19075" s="118"/>
      <c r="Z19075" s="118"/>
      <c r="AA19075" s="118"/>
      <c r="AB19075" s="118"/>
    </row>
    <row r="19076" spans="1:28">
      <c r="A19076" s="113"/>
      <c r="B19076" s="113"/>
      <c r="C19076" s="114"/>
      <c r="D19076" s="115"/>
      <c r="E19076" s="115"/>
      <c r="F19076" s="116"/>
      <c r="G19076" s="116"/>
      <c r="H19076" s="116"/>
      <c r="I19076" s="116"/>
      <c r="J19076" s="117"/>
      <c r="K19076" s="117"/>
      <c r="L19076" s="114"/>
      <c r="M19076" s="114"/>
      <c r="N19076" s="114"/>
      <c r="O19076" s="114"/>
      <c r="P19076" s="118"/>
      <c r="Q19076" s="118"/>
      <c r="R19076" s="118"/>
      <c r="S19076" s="118"/>
      <c r="T19076" s="118"/>
      <c r="U19076" s="118"/>
      <c r="V19076" s="118"/>
      <c r="W19076" s="118"/>
      <c r="X19076" s="118"/>
      <c r="Y19076" s="118"/>
      <c r="Z19076" s="118"/>
      <c r="AA19076" s="118"/>
      <c r="AB19076" s="118"/>
    </row>
    <row r="19077" spans="1:28">
      <c r="A19077" s="113"/>
      <c r="B19077" s="113"/>
      <c r="C19077" s="114"/>
      <c r="D19077" s="115"/>
      <c r="E19077" s="115"/>
      <c r="F19077" s="116"/>
      <c r="G19077" s="116"/>
      <c r="H19077" s="116"/>
      <c r="I19077" s="116"/>
      <c r="J19077" s="117"/>
      <c r="K19077" s="117"/>
      <c r="L19077" s="114"/>
      <c r="M19077" s="114"/>
      <c r="N19077" s="114"/>
      <c r="O19077" s="114"/>
      <c r="P19077" s="118"/>
      <c r="Q19077" s="118"/>
      <c r="R19077" s="118"/>
      <c r="S19077" s="118"/>
      <c r="T19077" s="118"/>
      <c r="U19077" s="118"/>
      <c r="V19077" s="118"/>
      <c r="W19077" s="118"/>
      <c r="X19077" s="118"/>
      <c r="Y19077" s="118"/>
      <c r="Z19077" s="118"/>
      <c r="AA19077" s="118"/>
      <c r="AB19077" s="118"/>
    </row>
    <row r="19078" spans="1:28">
      <c r="A19078" s="113"/>
      <c r="B19078" s="113"/>
      <c r="C19078" s="114"/>
      <c r="D19078" s="115"/>
      <c r="E19078" s="115"/>
      <c r="F19078" s="116"/>
      <c r="G19078" s="116"/>
      <c r="H19078" s="116"/>
      <c r="I19078" s="116"/>
      <c r="J19078" s="117"/>
      <c r="K19078" s="117"/>
      <c r="L19078" s="114"/>
      <c r="M19078" s="114"/>
      <c r="N19078" s="114"/>
      <c r="O19078" s="114"/>
      <c r="P19078" s="118"/>
      <c r="Q19078" s="118"/>
      <c r="R19078" s="118"/>
      <c r="S19078" s="118"/>
      <c r="T19078" s="118"/>
      <c r="U19078" s="118"/>
      <c r="V19078" s="118"/>
      <c r="W19078" s="118"/>
      <c r="X19078" s="118"/>
      <c r="Y19078" s="118"/>
      <c r="Z19078" s="118"/>
      <c r="AA19078" s="118"/>
      <c r="AB19078" s="118"/>
    </row>
    <row r="19079" spans="1:28">
      <c r="A19079" s="113"/>
      <c r="B19079" s="113"/>
      <c r="C19079" s="114"/>
      <c r="D19079" s="115"/>
      <c r="E19079" s="115"/>
      <c r="F19079" s="116"/>
      <c r="G19079" s="116"/>
      <c r="H19079" s="116"/>
      <c r="I19079" s="116"/>
      <c r="J19079" s="117"/>
      <c r="K19079" s="117"/>
      <c r="L19079" s="114"/>
      <c r="M19079" s="114"/>
      <c r="N19079" s="114"/>
      <c r="O19079" s="114"/>
      <c r="P19079" s="118"/>
      <c r="Q19079" s="118"/>
      <c r="R19079" s="118"/>
      <c r="S19079" s="118"/>
      <c r="T19079" s="118"/>
      <c r="U19079" s="118"/>
      <c r="V19079" s="118"/>
      <c r="W19079" s="118"/>
      <c r="X19079" s="118"/>
      <c r="Y19079" s="118"/>
      <c r="Z19079" s="118"/>
      <c r="AA19079" s="118"/>
      <c r="AB19079" s="118"/>
    </row>
    <row r="19080" spans="1:28">
      <c r="A19080" s="113"/>
      <c r="B19080" s="113"/>
      <c r="C19080" s="114"/>
      <c r="D19080" s="115"/>
      <c r="E19080" s="115"/>
      <c r="F19080" s="116"/>
      <c r="G19080" s="116"/>
      <c r="H19080" s="116"/>
      <c r="I19080" s="116"/>
      <c r="J19080" s="117"/>
      <c r="K19080" s="117"/>
      <c r="L19080" s="114"/>
      <c r="M19080" s="114"/>
      <c r="N19080" s="114"/>
      <c r="O19080" s="114"/>
      <c r="P19080" s="118"/>
      <c r="Q19080" s="118"/>
      <c r="R19080" s="118"/>
      <c r="S19080" s="118"/>
      <c r="T19080" s="118"/>
      <c r="U19080" s="118"/>
      <c r="V19080" s="118"/>
      <c r="W19080" s="118"/>
      <c r="X19080" s="118"/>
      <c r="Y19080" s="118"/>
      <c r="Z19080" s="118"/>
      <c r="AA19080" s="118"/>
      <c r="AB19080" s="118"/>
    </row>
    <row r="19081" spans="1:28">
      <c r="A19081" s="113"/>
      <c r="B19081" s="113"/>
      <c r="C19081" s="114"/>
      <c r="D19081" s="115"/>
      <c r="E19081" s="115"/>
      <c r="F19081" s="116"/>
      <c r="G19081" s="116"/>
      <c r="H19081" s="116"/>
      <c r="I19081" s="116"/>
      <c r="J19081" s="117"/>
      <c r="K19081" s="117"/>
      <c r="L19081" s="114"/>
      <c r="M19081" s="114"/>
      <c r="N19081" s="114"/>
      <c r="O19081" s="114"/>
      <c r="P19081" s="118"/>
      <c r="Q19081" s="118"/>
      <c r="R19081" s="118"/>
      <c r="S19081" s="118"/>
      <c r="T19081" s="118"/>
      <c r="U19081" s="118"/>
      <c r="V19081" s="118"/>
      <c r="W19081" s="118"/>
      <c r="X19081" s="118"/>
      <c r="Y19081" s="118"/>
      <c r="Z19081" s="118"/>
      <c r="AA19081" s="118"/>
      <c r="AB19081" s="118"/>
    </row>
    <row r="19082" spans="1:28">
      <c r="A19082" s="113"/>
      <c r="B19082" s="113"/>
      <c r="C19082" s="114"/>
      <c r="D19082" s="115"/>
      <c r="E19082" s="115"/>
      <c r="F19082" s="116"/>
      <c r="G19082" s="116"/>
      <c r="H19082" s="116"/>
      <c r="I19082" s="116"/>
      <c r="J19082" s="117"/>
      <c r="K19082" s="117"/>
      <c r="L19082" s="114"/>
      <c r="M19082" s="114"/>
      <c r="N19082" s="114"/>
      <c r="O19082" s="114"/>
      <c r="P19082" s="118"/>
      <c r="Q19082" s="118"/>
      <c r="R19082" s="118"/>
      <c r="S19082" s="118"/>
      <c r="T19082" s="118"/>
      <c r="U19082" s="118"/>
      <c r="V19082" s="118"/>
      <c r="W19082" s="118"/>
      <c r="X19082" s="118"/>
      <c r="Y19082" s="118"/>
      <c r="Z19082" s="118"/>
      <c r="AA19082" s="118"/>
      <c r="AB19082" s="118"/>
    </row>
    <row r="19083" spans="1:28">
      <c r="A19083" s="113"/>
      <c r="B19083" s="113"/>
      <c r="C19083" s="114"/>
      <c r="D19083" s="115"/>
      <c r="E19083" s="115"/>
      <c r="F19083" s="116"/>
      <c r="G19083" s="116"/>
      <c r="H19083" s="116"/>
      <c r="I19083" s="116"/>
      <c r="J19083" s="117"/>
      <c r="K19083" s="117"/>
      <c r="L19083" s="114"/>
      <c r="M19083" s="114"/>
      <c r="N19083" s="114"/>
      <c r="O19083" s="114"/>
      <c r="P19083" s="118"/>
      <c r="Q19083" s="118"/>
      <c r="R19083" s="118"/>
      <c r="S19083" s="118"/>
      <c r="T19083" s="118"/>
      <c r="U19083" s="118"/>
      <c r="V19083" s="118"/>
      <c r="W19083" s="118"/>
      <c r="X19083" s="118"/>
      <c r="Y19083" s="118"/>
      <c r="Z19083" s="118"/>
      <c r="AA19083" s="118"/>
      <c r="AB19083" s="118"/>
    </row>
    <row r="19084" spans="1:28">
      <c r="A19084" s="113"/>
      <c r="B19084" s="113"/>
      <c r="C19084" s="114"/>
      <c r="D19084" s="115"/>
      <c r="E19084" s="115"/>
      <c r="F19084" s="116"/>
      <c r="G19084" s="116"/>
      <c r="H19084" s="116"/>
      <c r="I19084" s="116"/>
      <c r="J19084" s="117"/>
      <c r="K19084" s="117"/>
      <c r="L19084" s="114"/>
      <c r="M19084" s="114"/>
      <c r="N19084" s="114"/>
      <c r="O19084" s="114"/>
      <c r="P19084" s="118"/>
      <c r="Q19084" s="118"/>
      <c r="R19084" s="118"/>
      <c r="S19084" s="118"/>
      <c r="T19084" s="118"/>
      <c r="U19084" s="118"/>
      <c r="V19084" s="118"/>
      <c r="W19084" s="118"/>
      <c r="X19084" s="118"/>
      <c r="Y19084" s="118"/>
      <c r="Z19084" s="118"/>
      <c r="AA19084" s="118"/>
      <c r="AB19084" s="118"/>
    </row>
    <row r="19085" spans="1:28">
      <c r="A19085" s="113"/>
      <c r="B19085" s="113"/>
      <c r="C19085" s="114"/>
      <c r="D19085" s="115"/>
      <c r="E19085" s="115"/>
      <c r="F19085" s="116"/>
      <c r="G19085" s="116"/>
      <c r="H19085" s="116"/>
      <c r="I19085" s="116"/>
      <c r="J19085" s="117"/>
      <c r="K19085" s="117"/>
      <c r="L19085" s="114"/>
      <c r="M19085" s="114"/>
      <c r="N19085" s="114"/>
      <c r="O19085" s="114"/>
      <c r="P19085" s="118"/>
      <c r="Q19085" s="118"/>
      <c r="R19085" s="118"/>
      <c r="S19085" s="118"/>
      <c r="T19085" s="118"/>
      <c r="U19085" s="118"/>
      <c r="V19085" s="118"/>
      <c r="W19085" s="118"/>
      <c r="X19085" s="118"/>
      <c r="Y19085" s="118"/>
      <c r="Z19085" s="118"/>
      <c r="AA19085" s="118"/>
      <c r="AB19085" s="118"/>
    </row>
    <row r="19086" spans="1:28">
      <c r="A19086" s="113"/>
      <c r="B19086" s="113"/>
      <c r="C19086" s="114"/>
      <c r="D19086" s="115"/>
      <c r="E19086" s="115"/>
      <c r="F19086" s="116"/>
      <c r="G19086" s="116"/>
      <c r="H19086" s="116"/>
      <c r="I19086" s="116"/>
      <c r="J19086" s="117"/>
      <c r="K19086" s="117"/>
      <c r="L19086" s="114"/>
      <c r="M19086" s="114"/>
      <c r="N19086" s="114"/>
      <c r="O19086" s="114"/>
      <c r="P19086" s="118"/>
      <c r="Q19086" s="118"/>
      <c r="R19086" s="118"/>
      <c r="S19086" s="118"/>
      <c r="T19086" s="118"/>
      <c r="U19086" s="118"/>
      <c r="V19086" s="118"/>
      <c r="W19086" s="118"/>
      <c r="X19086" s="118"/>
      <c r="Y19086" s="118"/>
      <c r="Z19086" s="118"/>
      <c r="AA19086" s="118"/>
      <c r="AB19086" s="118"/>
    </row>
    <row r="19087" spans="1:28">
      <c r="A19087" s="113"/>
      <c r="B19087" s="113"/>
      <c r="C19087" s="114"/>
      <c r="D19087" s="115"/>
      <c r="E19087" s="115"/>
      <c r="F19087" s="116"/>
      <c r="G19087" s="116"/>
      <c r="H19087" s="116"/>
      <c r="I19087" s="116"/>
      <c r="J19087" s="117"/>
      <c r="K19087" s="117"/>
      <c r="L19087" s="114"/>
      <c r="M19087" s="114"/>
      <c r="N19087" s="114"/>
      <c r="O19087" s="114"/>
      <c r="P19087" s="118"/>
      <c r="Q19087" s="118"/>
      <c r="R19087" s="118"/>
      <c r="S19087" s="118"/>
      <c r="T19087" s="118"/>
      <c r="U19087" s="118"/>
      <c r="V19087" s="118"/>
      <c r="W19087" s="118"/>
      <c r="X19087" s="118"/>
      <c r="Y19087" s="118"/>
      <c r="Z19087" s="118"/>
      <c r="AA19087" s="118"/>
      <c r="AB19087" s="118"/>
    </row>
    <row r="19088" spans="1:28">
      <c r="A19088" s="113"/>
      <c r="B19088" s="113"/>
      <c r="C19088" s="114"/>
      <c r="D19088" s="115"/>
      <c r="E19088" s="115"/>
      <c r="F19088" s="116"/>
      <c r="G19088" s="116"/>
      <c r="H19088" s="116"/>
      <c r="I19088" s="116"/>
      <c r="J19088" s="117"/>
      <c r="K19088" s="117"/>
      <c r="L19088" s="114"/>
      <c r="M19088" s="114"/>
      <c r="N19088" s="114"/>
      <c r="O19088" s="114"/>
      <c r="P19088" s="118"/>
      <c r="Q19088" s="118"/>
      <c r="R19088" s="118"/>
      <c r="S19088" s="118"/>
      <c r="T19088" s="118"/>
      <c r="U19088" s="118"/>
      <c r="V19088" s="118"/>
      <c r="W19088" s="118"/>
      <c r="X19088" s="118"/>
      <c r="Y19088" s="118"/>
      <c r="Z19088" s="118"/>
      <c r="AA19088" s="118"/>
      <c r="AB19088" s="118"/>
    </row>
    <row r="19089" spans="1:28">
      <c r="A19089" s="113"/>
      <c r="B19089" s="113"/>
      <c r="C19089" s="114"/>
      <c r="D19089" s="115"/>
      <c r="E19089" s="115"/>
      <c r="F19089" s="116"/>
      <c r="G19089" s="116"/>
      <c r="H19089" s="116"/>
      <c r="I19089" s="116"/>
      <c r="J19089" s="117"/>
      <c r="K19089" s="117"/>
      <c r="L19089" s="114"/>
      <c r="M19089" s="114"/>
      <c r="N19089" s="114"/>
      <c r="O19089" s="114"/>
      <c r="P19089" s="118"/>
      <c r="Q19089" s="118"/>
      <c r="R19089" s="118"/>
      <c r="S19089" s="118"/>
      <c r="T19089" s="118"/>
      <c r="U19089" s="118"/>
      <c r="V19089" s="118"/>
      <c r="W19089" s="118"/>
      <c r="X19089" s="118"/>
      <c r="Y19089" s="118"/>
      <c r="Z19089" s="118"/>
      <c r="AA19089" s="118"/>
      <c r="AB19089" s="118"/>
    </row>
    <row r="19090" spans="1:28">
      <c r="A19090" s="113"/>
      <c r="B19090" s="113"/>
      <c r="C19090" s="114"/>
      <c r="D19090" s="115"/>
      <c r="E19090" s="115"/>
      <c r="F19090" s="116"/>
      <c r="G19090" s="116"/>
      <c r="H19090" s="116"/>
      <c r="I19090" s="116"/>
      <c r="J19090" s="117"/>
      <c r="K19090" s="117"/>
      <c r="L19090" s="114"/>
      <c r="M19090" s="114"/>
      <c r="N19090" s="114"/>
      <c r="O19090" s="114"/>
      <c r="P19090" s="118"/>
      <c r="Q19090" s="118"/>
      <c r="R19090" s="118"/>
      <c r="S19090" s="118"/>
      <c r="T19090" s="118"/>
      <c r="U19090" s="118"/>
      <c r="V19090" s="118"/>
      <c r="W19090" s="118"/>
      <c r="X19090" s="118"/>
      <c r="Y19090" s="118"/>
      <c r="Z19090" s="118"/>
      <c r="AA19090" s="118"/>
      <c r="AB19090" s="118"/>
    </row>
    <row r="19091" spans="1:28">
      <c r="A19091" s="113"/>
      <c r="B19091" s="113"/>
      <c r="C19091" s="114"/>
      <c r="D19091" s="115"/>
      <c r="E19091" s="115"/>
      <c r="F19091" s="116"/>
      <c r="G19091" s="116"/>
      <c r="H19091" s="116"/>
      <c r="I19091" s="116"/>
      <c r="J19091" s="117"/>
      <c r="K19091" s="117"/>
      <c r="L19091" s="114"/>
      <c r="M19091" s="114"/>
      <c r="N19091" s="114"/>
      <c r="O19091" s="114"/>
      <c r="P19091" s="118"/>
      <c r="Q19091" s="118"/>
      <c r="R19091" s="118"/>
      <c r="S19091" s="118"/>
      <c r="T19091" s="118"/>
      <c r="U19091" s="118"/>
      <c r="V19091" s="118"/>
      <c r="W19091" s="118"/>
      <c r="X19091" s="118"/>
      <c r="Y19091" s="118"/>
      <c r="Z19091" s="118"/>
      <c r="AA19091" s="118"/>
      <c r="AB19091" s="118"/>
    </row>
    <row r="19092" spans="1:28">
      <c r="A19092" s="113"/>
      <c r="B19092" s="113"/>
      <c r="C19092" s="114"/>
      <c r="D19092" s="115"/>
      <c r="E19092" s="115"/>
      <c r="F19092" s="116"/>
      <c r="G19092" s="116"/>
      <c r="H19092" s="116"/>
      <c r="I19092" s="116"/>
      <c r="J19092" s="117"/>
      <c r="K19092" s="117"/>
      <c r="L19092" s="114"/>
      <c r="M19092" s="114"/>
      <c r="N19092" s="114"/>
      <c r="O19092" s="114"/>
      <c r="P19092" s="118"/>
      <c r="Q19092" s="118"/>
      <c r="R19092" s="118"/>
      <c r="S19092" s="118"/>
      <c r="T19092" s="118"/>
      <c r="U19092" s="118"/>
      <c r="V19092" s="118"/>
      <c r="W19092" s="118"/>
      <c r="X19092" s="118"/>
      <c r="Y19092" s="118"/>
      <c r="Z19092" s="118"/>
      <c r="AA19092" s="118"/>
      <c r="AB19092" s="118"/>
    </row>
    <row r="19093" spans="1:28">
      <c r="A19093" s="113"/>
      <c r="B19093" s="113"/>
      <c r="C19093" s="114"/>
      <c r="D19093" s="115"/>
      <c r="E19093" s="115"/>
      <c r="F19093" s="116"/>
      <c r="G19093" s="116"/>
      <c r="H19093" s="116"/>
      <c r="I19093" s="116"/>
      <c r="J19093" s="117"/>
      <c r="K19093" s="117"/>
      <c r="L19093" s="114"/>
      <c r="M19093" s="114"/>
      <c r="N19093" s="114"/>
      <c r="O19093" s="114"/>
      <c r="P19093" s="118"/>
      <c r="Q19093" s="118"/>
      <c r="R19093" s="118"/>
      <c r="S19093" s="118"/>
      <c r="T19093" s="118"/>
      <c r="U19093" s="118"/>
      <c r="V19093" s="118"/>
      <c r="W19093" s="118"/>
      <c r="X19093" s="118"/>
      <c r="Y19093" s="118"/>
      <c r="Z19093" s="118"/>
      <c r="AA19093" s="118"/>
      <c r="AB19093" s="118"/>
    </row>
    <row r="19094" spans="1:28">
      <c r="A19094" s="113"/>
      <c r="B19094" s="113"/>
      <c r="C19094" s="114"/>
      <c r="D19094" s="115"/>
      <c r="E19094" s="115"/>
      <c r="F19094" s="116"/>
      <c r="G19094" s="116"/>
      <c r="H19094" s="116"/>
      <c r="I19094" s="116"/>
      <c r="J19094" s="117"/>
      <c r="K19094" s="117"/>
      <c r="L19094" s="114"/>
      <c r="M19094" s="114"/>
      <c r="N19094" s="114"/>
      <c r="O19094" s="114"/>
      <c r="P19094" s="118"/>
      <c r="Q19094" s="118"/>
      <c r="R19094" s="118"/>
      <c r="S19094" s="118"/>
      <c r="T19094" s="118"/>
      <c r="U19094" s="118"/>
      <c r="V19094" s="118"/>
      <c r="W19094" s="118"/>
      <c r="X19094" s="118"/>
      <c r="Y19094" s="118"/>
      <c r="Z19094" s="118"/>
      <c r="AA19094" s="118"/>
      <c r="AB19094" s="118"/>
    </row>
    <row r="19095" spans="1:28">
      <c r="A19095" s="113"/>
      <c r="B19095" s="113"/>
      <c r="C19095" s="114"/>
      <c r="D19095" s="115"/>
      <c r="E19095" s="115"/>
      <c r="F19095" s="116"/>
      <c r="G19095" s="116"/>
      <c r="H19095" s="116"/>
      <c r="I19095" s="116"/>
      <c r="J19095" s="117"/>
      <c r="K19095" s="117"/>
      <c r="L19095" s="114"/>
      <c r="M19095" s="114"/>
      <c r="N19095" s="114"/>
      <c r="O19095" s="114"/>
      <c r="P19095" s="118"/>
      <c r="Q19095" s="118"/>
      <c r="R19095" s="118"/>
      <c r="S19095" s="118"/>
      <c r="T19095" s="118"/>
      <c r="U19095" s="118"/>
      <c r="V19095" s="118"/>
      <c r="W19095" s="118"/>
      <c r="X19095" s="118"/>
      <c r="Y19095" s="118"/>
      <c r="Z19095" s="118"/>
      <c r="AA19095" s="118"/>
      <c r="AB19095" s="118"/>
    </row>
    <row r="19096" spans="1:28">
      <c r="A19096" s="113"/>
      <c r="B19096" s="113"/>
      <c r="C19096" s="114"/>
      <c r="D19096" s="115"/>
      <c r="E19096" s="115"/>
      <c r="F19096" s="116"/>
      <c r="G19096" s="116"/>
      <c r="H19096" s="116"/>
      <c r="I19096" s="116"/>
      <c r="J19096" s="117"/>
      <c r="K19096" s="117"/>
      <c r="L19096" s="114"/>
      <c r="M19096" s="114"/>
      <c r="N19096" s="114"/>
      <c r="O19096" s="114"/>
      <c r="P19096" s="118"/>
      <c r="Q19096" s="118"/>
      <c r="R19096" s="118"/>
      <c r="S19096" s="118"/>
      <c r="T19096" s="118"/>
      <c r="U19096" s="118"/>
      <c r="V19096" s="118"/>
      <c r="W19096" s="118"/>
      <c r="X19096" s="118"/>
      <c r="Y19096" s="118"/>
      <c r="Z19096" s="118"/>
      <c r="AA19096" s="118"/>
      <c r="AB19096" s="118"/>
    </row>
    <row r="19097" spans="1:28">
      <c r="A19097" s="113"/>
      <c r="B19097" s="113"/>
      <c r="C19097" s="114"/>
      <c r="D19097" s="115"/>
      <c r="E19097" s="115"/>
      <c r="F19097" s="116"/>
      <c r="G19097" s="116"/>
      <c r="H19097" s="116"/>
      <c r="I19097" s="116"/>
      <c r="J19097" s="117"/>
      <c r="K19097" s="117"/>
      <c r="L19097" s="114"/>
      <c r="M19097" s="114"/>
      <c r="N19097" s="114"/>
      <c r="O19097" s="114"/>
      <c r="P19097" s="118"/>
      <c r="Q19097" s="118"/>
      <c r="R19097" s="118"/>
      <c r="S19097" s="118"/>
      <c r="T19097" s="118"/>
      <c r="U19097" s="118"/>
      <c r="V19097" s="118"/>
      <c r="W19097" s="118"/>
      <c r="X19097" s="118"/>
      <c r="Y19097" s="118"/>
      <c r="Z19097" s="118"/>
      <c r="AA19097" s="118"/>
      <c r="AB19097" s="118"/>
    </row>
    <row r="19098" spans="1:28">
      <c r="A19098" s="113"/>
      <c r="B19098" s="113"/>
      <c r="C19098" s="114"/>
      <c r="D19098" s="115"/>
      <c r="E19098" s="115"/>
      <c r="F19098" s="116"/>
      <c r="G19098" s="116"/>
      <c r="H19098" s="116"/>
      <c r="I19098" s="116"/>
      <c r="J19098" s="117"/>
      <c r="K19098" s="117"/>
      <c r="L19098" s="114"/>
      <c r="M19098" s="114"/>
      <c r="N19098" s="114"/>
      <c r="O19098" s="114"/>
      <c r="P19098" s="118"/>
      <c r="Q19098" s="118"/>
      <c r="R19098" s="118"/>
      <c r="S19098" s="118"/>
      <c r="T19098" s="118"/>
      <c r="U19098" s="118"/>
      <c r="V19098" s="118"/>
      <c r="W19098" s="118"/>
      <c r="X19098" s="118"/>
      <c r="Y19098" s="118"/>
      <c r="Z19098" s="118"/>
      <c r="AA19098" s="118"/>
      <c r="AB19098" s="118"/>
    </row>
    <row r="19099" spans="1:28">
      <c r="A19099" s="113"/>
      <c r="B19099" s="113"/>
      <c r="C19099" s="114"/>
      <c r="D19099" s="115"/>
      <c r="E19099" s="115"/>
      <c r="F19099" s="116"/>
      <c r="G19099" s="116"/>
      <c r="H19099" s="116"/>
      <c r="I19099" s="116"/>
      <c r="J19099" s="117"/>
      <c r="K19099" s="117"/>
      <c r="L19099" s="114"/>
      <c r="M19099" s="114"/>
      <c r="N19099" s="114"/>
      <c r="O19099" s="114"/>
      <c r="P19099" s="118"/>
      <c r="Q19099" s="118"/>
      <c r="R19099" s="118"/>
      <c r="S19099" s="118"/>
      <c r="T19099" s="118"/>
      <c r="U19099" s="118"/>
      <c r="V19099" s="118"/>
      <c r="W19099" s="118"/>
      <c r="X19099" s="118"/>
      <c r="Y19099" s="118"/>
      <c r="Z19099" s="118"/>
      <c r="AA19099" s="118"/>
      <c r="AB19099" s="118"/>
    </row>
    <row r="19100" spans="1:28">
      <c r="A19100" s="113"/>
      <c r="B19100" s="113"/>
      <c r="C19100" s="114"/>
      <c r="D19100" s="115"/>
      <c r="E19100" s="115"/>
      <c r="F19100" s="116"/>
      <c r="G19100" s="116"/>
      <c r="H19100" s="116"/>
      <c r="I19100" s="116"/>
      <c r="J19100" s="117"/>
      <c r="K19100" s="117"/>
      <c r="L19100" s="114"/>
      <c r="M19100" s="114"/>
      <c r="N19100" s="114"/>
      <c r="O19100" s="114"/>
      <c r="P19100" s="118"/>
      <c r="Q19100" s="118"/>
      <c r="R19100" s="118"/>
      <c r="S19100" s="118"/>
      <c r="T19100" s="118"/>
      <c r="U19100" s="118"/>
      <c r="V19100" s="118"/>
      <c r="W19100" s="118"/>
      <c r="X19100" s="118"/>
      <c r="Y19100" s="118"/>
      <c r="Z19100" s="118"/>
      <c r="AA19100" s="118"/>
      <c r="AB19100" s="118"/>
    </row>
    <row r="19101" spans="1:28">
      <c r="A19101" s="113"/>
      <c r="B19101" s="113"/>
      <c r="C19101" s="114"/>
      <c r="D19101" s="115"/>
      <c r="E19101" s="115"/>
      <c r="F19101" s="116"/>
      <c r="G19101" s="116"/>
      <c r="H19101" s="116"/>
      <c r="I19101" s="116"/>
      <c r="J19101" s="117"/>
      <c r="K19101" s="117"/>
      <c r="L19101" s="114"/>
      <c r="M19101" s="114"/>
      <c r="N19101" s="114"/>
      <c r="O19101" s="114"/>
      <c r="P19101" s="118"/>
      <c r="Q19101" s="118"/>
      <c r="R19101" s="118"/>
      <c r="S19101" s="118"/>
      <c r="T19101" s="118"/>
      <c r="U19101" s="118"/>
      <c r="V19101" s="118"/>
      <c r="W19101" s="118"/>
      <c r="X19101" s="118"/>
      <c r="Y19101" s="118"/>
      <c r="Z19101" s="118"/>
      <c r="AA19101" s="118"/>
      <c r="AB19101" s="118"/>
    </row>
    <row r="19102" spans="1:28">
      <c r="A19102" s="113"/>
      <c r="B19102" s="113"/>
      <c r="C19102" s="114"/>
      <c r="D19102" s="115"/>
      <c r="E19102" s="115"/>
      <c r="F19102" s="116"/>
      <c r="G19102" s="116"/>
      <c r="H19102" s="116"/>
      <c r="I19102" s="116"/>
      <c r="J19102" s="117"/>
      <c r="K19102" s="117"/>
      <c r="L19102" s="114"/>
      <c r="M19102" s="114"/>
      <c r="N19102" s="114"/>
      <c r="O19102" s="114"/>
      <c r="P19102" s="118"/>
      <c r="Q19102" s="118"/>
      <c r="R19102" s="118"/>
      <c r="S19102" s="118"/>
      <c r="T19102" s="118"/>
      <c r="U19102" s="118"/>
      <c r="V19102" s="118"/>
      <c r="W19102" s="118"/>
      <c r="X19102" s="118"/>
      <c r="Y19102" s="118"/>
      <c r="Z19102" s="118"/>
      <c r="AA19102" s="118"/>
      <c r="AB19102" s="118"/>
    </row>
    <row r="19103" spans="1:28">
      <c r="A19103" s="113"/>
      <c r="B19103" s="113"/>
      <c r="C19103" s="114"/>
      <c r="D19103" s="115"/>
      <c r="E19103" s="115"/>
      <c r="F19103" s="116"/>
      <c r="G19103" s="116"/>
      <c r="H19103" s="116"/>
      <c r="I19103" s="116"/>
      <c r="J19103" s="117"/>
      <c r="K19103" s="117"/>
      <c r="L19103" s="114"/>
      <c r="M19103" s="114"/>
      <c r="N19103" s="114"/>
      <c r="O19103" s="114"/>
      <c r="P19103" s="118"/>
      <c r="Q19103" s="118"/>
      <c r="R19103" s="118"/>
      <c r="S19103" s="118"/>
      <c r="T19103" s="118"/>
      <c r="U19103" s="118"/>
      <c r="V19103" s="118"/>
      <c r="W19103" s="118"/>
      <c r="X19103" s="118"/>
      <c r="Y19103" s="118"/>
      <c r="Z19103" s="118"/>
      <c r="AA19103" s="118"/>
      <c r="AB19103" s="118"/>
    </row>
    <row r="19104" spans="1:28">
      <c r="A19104" s="113"/>
      <c r="B19104" s="113"/>
      <c r="C19104" s="114"/>
      <c r="D19104" s="115"/>
      <c r="E19104" s="115"/>
      <c r="F19104" s="116"/>
      <c r="G19104" s="116"/>
      <c r="H19104" s="116"/>
      <c r="I19104" s="116"/>
      <c r="J19104" s="117"/>
      <c r="K19104" s="117"/>
      <c r="L19104" s="114"/>
      <c r="M19104" s="114"/>
      <c r="N19104" s="114"/>
      <c r="O19104" s="114"/>
      <c r="P19104" s="118"/>
      <c r="Q19104" s="118"/>
      <c r="R19104" s="118"/>
      <c r="S19104" s="118"/>
      <c r="T19104" s="118"/>
      <c r="U19104" s="118"/>
      <c r="V19104" s="118"/>
      <c r="W19104" s="118"/>
      <c r="X19104" s="118"/>
      <c r="Y19104" s="118"/>
      <c r="Z19104" s="118"/>
      <c r="AA19104" s="118"/>
      <c r="AB19104" s="118"/>
    </row>
    <row r="19105" spans="1:28">
      <c r="A19105" s="113"/>
      <c r="B19105" s="113"/>
      <c r="C19105" s="114"/>
      <c r="D19105" s="115"/>
      <c r="E19105" s="115"/>
      <c r="F19105" s="116"/>
      <c r="G19105" s="116"/>
      <c r="H19105" s="116"/>
      <c r="I19105" s="116"/>
      <c r="J19105" s="117"/>
      <c r="K19105" s="117"/>
      <c r="L19105" s="114"/>
      <c r="M19105" s="114"/>
      <c r="N19105" s="114"/>
      <c r="O19105" s="114"/>
      <c r="P19105" s="118"/>
      <c r="Q19105" s="118"/>
      <c r="R19105" s="118"/>
      <c r="S19105" s="118"/>
      <c r="T19105" s="118"/>
      <c r="U19105" s="118"/>
      <c r="V19105" s="118"/>
      <c r="W19105" s="118"/>
      <c r="X19105" s="118"/>
      <c r="Y19105" s="118"/>
      <c r="Z19105" s="118"/>
      <c r="AA19105" s="118"/>
      <c r="AB19105" s="118"/>
    </row>
    <row r="19106" spans="1:28">
      <c r="A19106" s="113"/>
      <c r="B19106" s="113"/>
      <c r="C19106" s="114"/>
      <c r="D19106" s="115"/>
      <c r="E19106" s="115"/>
      <c r="F19106" s="116"/>
      <c r="G19106" s="116"/>
      <c r="H19106" s="116"/>
      <c r="I19106" s="116"/>
      <c r="J19106" s="117"/>
      <c r="K19106" s="117"/>
      <c r="L19106" s="114"/>
      <c r="M19106" s="114"/>
      <c r="N19106" s="114"/>
      <c r="O19106" s="114"/>
      <c r="P19106" s="118"/>
      <c r="Q19106" s="118"/>
      <c r="R19106" s="118"/>
      <c r="S19106" s="118"/>
      <c r="T19106" s="118"/>
      <c r="U19106" s="118"/>
      <c r="V19106" s="118"/>
      <c r="W19106" s="118"/>
      <c r="X19106" s="118"/>
      <c r="Y19106" s="118"/>
      <c r="Z19106" s="118"/>
      <c r="AA19106" s="118"/>
      <c r="AB19106" s="118"/>
    </row>
    <row r="19107" spans="1:28">
      <c r="A19107" s="113"/>
      <c r="B19107" s="113"/>
      <c r="C19107" s="114"/>
      <c r="D19107" s="115"/>
      <c r="E19107" s="115"/>
      <c r="F19107" s="116"/>
      <c r="G19107" s="116"/>
      <c r="H19107" s="116"/>
      <c r="I19107" s="116"/>
      <c r="J19107" s="117"/>
      <c r="K19107" s="117"/>
      <c r="L19107" s="114"/>
      <c r="M19107" s="114"/>
      <c r="N19107" s="114"/>
      <c r="O19107" s="114"/>
      <c r="P19107" s="118"/>
      <c r="Q19107" s="118"/>
      <c r="R19107" s="118"/>
      <c r="S19107" s="118"/>
      <c r="T19107" s="118"/>
      <c r="U19107" s="118"/>
      <c r="V19107" s="118"/>
      <c r="W19107" s="118"/>
      <c r="X19107" s="118"/>
      <c r="Y19107" s="118"/>
      <c r="Z19107" s="118"/>
      <c r="AA19107" s="118"/>
      <c r="AB19107" s="118"/>
    </row>
    <row r="19108" spans="1:28">
      <c r="A19108" s="113"/>
      <c r="B19108" s="113"/>
      <c r="C19108" s="114"/>
      <c r="D19108" s="115"/>
      <c r="E19108" s="115"/>
      <c r="F19108" s="116"/>
      <c r="G19108" s="116"/>
      <c r="H19108" s="116"/>
      <c r="I19108" s="116"/>
      <c r="J19108" s="117"/>
      <c r="K19108" s="117"/>
      <c r="L19108" s="114"/>
      <c r="M19108" s="114"/>
      <c r="N19108" s="114"/>
      <c r="O19108" s="114"/>
      <c r="P19108" s="118"/>
      <c r="Q19108" s="118"/>
      <c r="R19108" s="118"/>
      <c r="S19108" s="118"/>
      <c r="T19108" s="118"/>
      <c r="U19108" s="118"/>
      <c r="V19108" s="118"/>
      <c r="W19108" s="118"/>
      <c r="X19108" s="118"/>
      <c r="Y19108" s="118"/>
      <c r="Z19108" s="118"/>
      <c r="AA19108" s="118"/>
      <c r="AB19108" s="118"/>
    </row>
    <row r="19109" spans="1:28">
      <c r="A19109" s="113"/>
      <c r="B19109" s="113"/>
      <c r="C19109" s="114"/>
      <c r="D19109" s="115"/>
      <c r="E19109" s="115"/>
      <c r="F19109" s="116"/>
      <c r="G19109" s="116"/>
      <c r="H19109" s="116"/>
      <c r="I19109" s="116"/>
      <c r="J19109" s="117"/>
      <c r="K19109" s="117"/>
      <c r="L19109" s="114"/>
      <c r="M19109" s="114"/>
      <c r="N19109" s="114"/>
      <c r="O19109" s="114"/>
      <c r="P19109" s="118"/>
      <c r="Q19109" s="118"/>
      <c r="R19109" s="118"/>
      <c r="S19109" s="118"/>
      <c r="T19109" s="118"/>
      <c r="U19109" s="118"/>
      <c r="V19109" s="118"/>
      <c r="W19109" s="118"/>
      <c r="X19109" s="118"/>
      <c r="Y19109" s="118"/>
      <c r="Z19109" s="118"/>
      <c r="AA19109" s="118"/>
      <c r="AB19109" s="118"/>
    </row>
    <row r="19110" spans="1:28">
      <c r="A19110" s="113"/>
      <c r="B19110" s="113"/>
      <c r="C19110" s="114"/>
      <c r="D19110" s="115"/>
      <c r="E19110" s="115"/>
      <c r="F19110" s="116"/>
      <c r="G19110" s="116"/>
      <c r="H19110" s="116"/>
      <c r="I19110" s="116"/>
      <c r="J19110" s="117"/>
      <c r="K19110" s="117"/>
      <c r="L19110" s="114"/>
      <c r="M19110" s="114"/>
      <c r="N19110" s="114"/>
      <c r="O19110" s="114"/>
      <c r="P19110" s="118"/>
      <c r="Q19110" s="118"/>
      <c r="R19110" s="118"/>
      <c r="S19110" s="118"/>
      <c r="T19110" s="118"/>
      <c r="U19110" s="118"/>
      <c r="V19110" s="118"/>
      <c r="W19110" s="118"/>
      <c r="X19110" s="118"/>
      <c r="Y19110" s="118"/>
      <c r="Z19110" s="118"/>
      <c r="AA19110" s="118"/>
      <c r="AB19110" s="118"/>
    </row>
    <row r="19111" spans="1:28">
      <c r="A19111" s="113"/>
      <c r="B19111" s="113"/>
      <c r="C19111" s="114"/>
      <c r="D19111" s="115"/>
      <c r="E19111" s="115"/>
      <c r="F19111" s="116"/>
      <c r="G19111" s="116"/>
      <c r="H19111" s="116"/>
      <c r="I19111" s="116"/>
      <c r="J19111" s="117"/>
      <c r="K19111" s="117"/>
      <c r="L19111" s="114"/>
      <c r="M19111" s="114"/>
      <c r="N19111" s="114"/>
      <c r="O19111" s="114"/>
      <c r="P19111" s="118"/>
      <c r="Q19111" s="118"/>
      <c r="R19111" s="118"/>
      <c r="S19111" s="118"/>
      <c r="T19111" s="118"/>
      <c r="U19111" s="118"/>
      <c r="V19111" s="118"/>
      <c r="W19111" s="118"/>
      <c r="X19111" s="118"/>
      <c r="Y19111" s="118"/>
      <c r="Z19111" s="118"/>
      <c r="AA19111" s="118"/>
      <c r="AB19111" s="118"/>
    </row>
    <row r="19112" spans="1:28">
      <c r="A19112" s="113"/>
      <c r="B19112" s="113"/>
      <c r="C19112" s="114"/>
      <c r="D19112" s="115"/>
      <c r="E19112" s="115"/>
      <c r="F19112" s="116"/>
      <c r="G19112" s="116"/>
      <c r="H19112" s="116"/>
      <c r="I19112" s="116"/>
      <c r="J19112" s="117"/>
      <c r="K19112" s="117"/>
      <c r="L19112" s="114"/>
      <c r="M19112" s="114"/>
      <c r="N19112" s="114"/>
      <c r="O19112" s="114"/>
      <c r="P19112" s="118"/>
      <c r="Q19112" s="118"/>
      <c r="R19112" s="118"/>
      <c r="S19112" s="118"/>
      <c r="T19112" s="118"/>
      <c r="U19112" s="118"/>
      <c r="V19112" s="118"/>
      <c r="W19112" s="118"/>
      <c r="X19112" s="118"/>
      <c r="Y19112" s="118"/>
      <c r="Z19112" s="118"/>
      <c r="AA19112" s="118"/>
      <c r="AB19112" s="118"/>
    </row>
    <row r="19113" spans="1:28">
      <c r="A19113" s="113"/>
      <c r="B19113" s="113"/>
      <c r="C19113" s="114"/>
      <c r="D19113" s="115"/>
      <c r="E19113" s="115"/>
      <c r="F19113" s="116"/>
      <c r="G19113" s="116"/>
      <c r="H19113" s="116"/>
      <c r="I19113" s="116"/>
      <c r="J19113" s="117"/>
      <c r="K19113" s="117"/>
      <c r="L19113" s="114"/>
      <c r="M19113" s="114"/>
      <c r="N19113" s="114"/>
      <c r="O19113" s="114"/>
      <c r="P19113" s="118"/>
      <c r="Q19113" s="118"/>
      <c r="R19113" s="118"/>
      <c r="S19113" s="118"/>
      <c r="T19113" s="118"/>
      <c r="U19113" s="118"/>
      <c r="V19113" s="118"/>
      <c r="W19113" s="118"/>
      <c r="X19113" s="118"/>
      <c r="Y19113" s="118"/>
      <c r="Z19113" s="118"/>
      <c r="AA19113" s="118"/>
      <c r="AB19113" s="118"/>
    </row>
    <row r="19114" spans="1:28">
      <c r="A19114" s="113"/>
      <c r="B19114" s="113"/>
      <c r="C19114" s="114"/>
      <c r="D19114" s="115"/>
      <c r="E19114" s="115"/>
      <c r="F19114" s="116"/>
      <c r="G19114" s="116"/>
      <c r="H19114" s="116"/>
      <c r="I19114" s="116"/>
      <c r="J19114" s="117"/>
      <c r="K19114" s="117"/>
      <c r="L19114" s="114"/>
      <c r="M19114" s="114"/>
      <c r="N19114" s="114"/>
      <c r="O19114" s="114"/>
      <c r="P19114" s="118"/>
      <c r="Q19114" s="118"/>
      <c r="R19114" s="118"/>
      <c r="S19114" s="118"/>
      <c r="T19114" s="118"/>
      <c r="U19114" s="118"/>
      <c r="V19114" s="118"/>
      <c r="W19114" s="118"/>
      <c r="X19114" s="118"/>
      <c r="Y19114" s="118"/>
      <c r="Z19114" s="118"/>
      <c r="AA19114" s="118"/>
      <c r="AB19114" s="118"/>
    </row>
    <row r="19115" spans="1:28">
      <c r="A19115" s="113"/>
      <c r="B19115" s="113"/>
      <c r="C19115" s="114"/>
      <c r="D19115" s="115"/>
      <c r="E19115" s="115"/>
      <c r="F19115" s="116"/>
      <c r="G19115" s="116"/>
      <c r="H19115" s="116"/>
      <c r="I19115" s="116"/>
      <c r="J19115" s="117"/>
      <c r="K19115" s="117"/>
      <c r="L19115" s="114"/>
      <c r="M19115" s="114"/>
      <c r="N19115" s="114"/>
      <c r="O19115" s="114"/>
      <c r="P19115" s="118"/>
      <c r="Q19115" s="118"/>
      <c r="R19115" s="118"/>
      <c r="S19115" s="118"/>
      <c r="T19115" s="118"/>
      <c r="U19115" s="118"/>
      <c r="V19115" s="118"/>
      <c r="W19115" s="118"/>
      <c r="X19115" s="118"/>
      <c r="Y19115" s="118"/>
      <c r="Z19115" s="118"/>
      <c r="AA19115" s="118"/>
      <c r="AB19115" s="118"/>
    </row>
    <row r="19116" spans="1:28">
      <c r="A19116" s="113"/>
      <c r="B19116" s="113"/>
      <c r="C19116" s="114"/>
      <c r="D19116" s="115"/>
      <c r="E19116" s="115"/>
      <c r="F19116" s="116"/>
      <c r="G19116" s="116"/>
      <c r="H19116" s="116"/>
      <c r="I19116" s="116"/>
      <c r="J19116" s="117"/>
      <c r="K19116" s="117"/>
      <c r="L19116" s="114"/>
      <c r="M19116" s="114"/>
      <c r="N19116" s="114"/>
      <c r="O19116" s="114"/>
      <c r="P19116" s="118"/>
      <c r="Q19116" s="118"/>
      <c r="R19116" s="118"/>
      <c r="S19116" s="118"/>
      <c r="T19116" s="118"/>
      <c r="U19116" s="118"/>
      <c r="V19116" s="118"/>
      <c r="W19116" s="118"/>
      <c r="X19116" s="118"/>
      <c r="Y19116" s="118"/>
      <c r="Z19116" s="118"/>
      <c r="AA19116" s="118"/>
      <c r="AB19116" s="118"/>
    </row>
    <row r="19117" spans="1:28">
      <c r="A19117" s="113"/>
      <c r="B19117" s="113"/>
      <c r="C19117" s="114"/>
      <c r="D19117" s="115"/>
      <c r="E19117" s="115"/>
      <c r="F19117" s="116"/>
      <c r="G19117" s="116"/>
      <c r="H19117" s="116"/>
      <c r="I19117" s="116"/>
      <c r="J19117" s="117"/>
      <c r="K19117" s="117"/>
      <c r="L19117" s="114"/>
      <c r="M19117" s="114"/>
      <c r="N19117" s="114"/>
      <c r="O19117" s="114"/>
      <c r="P19117" s="118"/>
      <c r="Q19117" s="118"/>
      <c r="R19117" s="118"/>
      <c r="S19117" s="118"/>
      <c r="T19117" s="118"/>
      <c r="U19117" s="118"/>
      <c r="V19117" s="118"/>
      <c r="W19117" s="118"/>
      <c r="X19117" s="118"/>
      <c r="Y19117" s="118"/>
      <c r="Z19117" s="118"/>
      <c r="AA19117" s="118"/>
      <c r="AB19117" s="118"/>
    </row>
    <row r="19118" spans="1:28">
      <c r="A19118" s="113"/>
      <c r="B19118" s="113"/>
      <c r="C19118" s="114"/>
      <c r="D19118" s="115"/>
      <c r="E19118" s="115"/>
      <c r="F19118" s="116"/>
      <c r="G19118" s="116"/>
      <c r="H19118" s="116"/>
      <c r="I19118" s="116"/>
      <c r="J19118" s="117"/>
      <c r="K19118" s="117"/>
      <c r="L19118" s="114"/>
      <c r="M19118" s="114"/>
      <c r="N19118" s="114"/>
      <c r="O19118" s="114"/>
      <c r="P19118" s="118"/>
      <c r="Q19118" s="118"/>
      <c r="R19118" s="118"/>
      <c r="S19118" s="118"/>
      <c r="T19118" s="118"/>
      <c r="U19118" s="118"/>
      <c r="V19118" s="118"/>
      <c r="W19118" s="118"/>
      <c r="X19118" s="118"/>
      <c r="Y19118" s="118"/>
      <c r="Z19118" s="118"/>
      <c r="AA19118" s="118"/>
      <c r="AB19118" s="118"/>
    </row>
    <row r="19119" spans="1:28">
      <c r="A19119" s="113"/>
      <c r="B19119" s="113"/>
      <c r="C19119" s="114"/>
      <c r="D19119" s="115"/>
      <c r="E19119" s="115"/>
      <c r="F19119" s="116"/>
      <c r="G19119" s="116"/>
      <c r="H19119" s="116"/>
      <c r="I19119" s="116"/>
      <c r="J19119" s="117"/>
      <c r="K19119" s="117"/>
      <c r="L19119" s="114"/>
      <c r="M19119" s="114"/>
      <c r="N19119" s="114"/>
      <c r="O19119" s="114"/>
      <c r="P19119" s="118"/>
      <c r="Q19119" s="118"/>
      <c r="R19119" s="118"/>
      <c r="S19119" s="118"/>
      <c r="T19119" s="118"/>
      <c r="U19119" s="118"/>
      <c r="V19119" s="118"/>
      <c r="W19119" s="118"/>
      <c r="X19119" s="118"/>
      <c r="Y19119" s="118"/>
      <c r="Z19119" s="118"/>
      <c r="AA19119" s="118"/>
      <c r="AB19119" s="118"/>
    </row>
    <row r="19120" spans="1:28">
      <c r="A19120" s="113"/>
      <c r="B19120" s="113"/>
      <c r="C19120" s="114"/>
      <c r="D19120" s="115"/>
      <c r="E19120" s="115"/>
      <c r="F19120" s="116"/>
      <c r="G19120" s="116"/>
      <c r="H19120" s="116"/>
      <c r="I19120" s="116"/>
      <c r="J19120" s="117"/>
      <c r="K19120" s="117"/>
      <c r="L19120" s="114"/>
      <c r="M19120" s="114"/>
      <c r="N19120" s="114"/>
      <c r="O19120" s="114"/>
      <c r="P19120" s="118"/>
      <c r="Q19120" s="118"/>
      <c r="R19120" s="118"/>
      <c r="S19120" s="118"/>
      <c r="T19120" s="118"/>
      <c r="U19120" s="118"/>
      <c r="V19120" s="118"/>
      <c r="W19120" s="118"/>
      <c r="X19120" s="118"/>
      <c r="Y19120" s="118"/>
      <c r="Z19120" s="118"/>
      <c r="AA19120" s="118"/>
      <c r="AB19120" s="118"/>
    </row>
    <row r="19121" spans="1:28">
      <c r="A19121" s="113"/>
      <c r="B19121" s="113"/>
      <c r="C19121" s="114"/>
      <c r="D19121" s="115"/>
      <c r="E19121" s="115"/>
      <c r="F19121" s="116"/>
      <c r="G19121" s="116"/>
      <c r="H19121" s="116"/>
      <c r="I19121" s="116"/>
      <c r="J19121" s="117"/>
      <c r="K19121" s="117"/>
      <c r="L19121" s="114"/>
      <c r="M19121" s="114"/>
      <c r="N19121" s="114"/>
      <c r="O19121" s="114"/>
      <c r="P19121" s="118"/>
      <c r="Q19121" s="118"/>
      <c r="R19121" s="118"/>
      <c r="S19121" s="118"/>
      <c r="T19121" s="118"/>
      <c r="U19121" s="118"/>
      <c r="V19121" s="118"/>
      <c r="W19121" s="118"/>
      <c r="X19121" s="118"/>
      <c r="Y19121" s="118"/>
      <c r="Z19121" s="118"/>
      <c r="AA19121" s="118"/>
      <c r="AB19121" s="118"/>
    </row>
    <row r="19122" spans="1:28">
      <c r="A19122" s="113"/>
      <c r="B19122" s="113"/>
      <c r="C19122" s="114"/>
      <c r="D19122" s="115"/>
      <c r="E19122" s="115"/>
      <c r="F19122" s="116"/>
      <c r="G19122" s="116"/>
      <c r="H19122" s="116"/>
      <c r="I19122" s="116"/>
      <c r="J19122" s="117"/>
      <c r="K19122" s="117"/>
      <c r="L19122" s="114"/>
      <c r="M19122" s="114"/>
      <c r="N19122" s="114"/>
      <c r="O19122" s="114"/>
      <c r="P19122" s="118"/>
      <c r="Q19122" s="118"/>
      <c r="R19122" s="118"/>
      <c r="S19122" s="118"/>
      <c r="T19122" s="118"/>
      <c r="U19122" s="118"/>
      <c r="V19122" s="118"/>
      <c r="W19122" s="118"/>
      <c r="X19122" s="118"/>
      <c r="Y19122" s="118"/>
      <c r="Z19122" s="118"/>
      <c r="AA19122" s="118"/>
      <c r="AB19122" s="118"/>
    </row>
    <row r="19123" spans="1:28">
      <c r="A19123" s="113"/>
      <c r="B19123" s="113"/>
      <c r="C19123" s="114"/>
      <c r="D19123" s="115"/>
      <c r="E19123" s="115"/>
      <c r="F19123" s="116"/>
      <c r="G19123" s="116"/>
      <c r="H19123" s="116"/>
      <c r="I19123" s="116"/>
      <c r="J19123" s="117"/>
      <c r="K19123" s="117"/>
      <c r="L19123" s="114"/>
      <c r="M19123" s="114"/>
      <c r="N19123" s="114"/>
      <c r="O19123" s="114"/>
      <c r="P19123" s="118"/>
      <c r="Q19123" s="118"/>
      <c r="R19123" s="118"/>
      <c r="S19123" s="118"/>
      <c r="T19123" s="118"/>
      <c r="U19123" s="118"/>
      <c r="V19123" s="118"/>
      <c r="W19123" s="118"/>
      <c r="X19123" s="118"/>
      <c r="Y19123" s="118"/>
      <c r="Z19123" s="118"/>
      <c r="AA19123" s="118"/>
      <c r="AB19123" s="118"/>
    </row>
    <row r="19124" spans="1:28">
      <c r="A19124" s="113"/>
      <c r="B19124" s="113"/>
      <c r="C19124" s="114"/>
      <c r="D19124" s="115"/>
      <c r="E19124" s="115"/>
      <c r="F19124" s="116"/>
      <c r="G19124" s="116"/>
      <c r="H19124" s="116"/>
      <c r="I19124" s="116"/>
      <c r="J19124" s="117"/>
      <c r="K19124" s="117"/>
      <c r="L19124" s="114"/>
      <c r="M19124" s="114"/>
      <c r="N19124" s="114"/>
      <c r="O19124" s="114"/>
      <c r="P19124" s="118"/>
      <c r="Q19124" s="118"/>
      <c r="R19124" s="118"/>
      <c r="S19124" s="118"/>
      <c r="T19124" s="118"/>
      <c r="U19124" s="118"/>
      <c r="V19124" s="118"/>
      <c r="W19124" s="118"/>
      <c r="X19124" s="118"/>
      <c r="Y19124" s="118"/>
      <c r="Z19124" s="118"/>
      <c r="AA19124" s="118"/>
      <c r="AB19124" s="118"/>
    </row>
    <row r="19125" spans="1:28">
      <c r="A19125" s="113"/>
      <c r="B19125" s="113"/>
      <c r="C19125" s="114"/>
      <c r="D19125" s="115"/>
      <c r="E19125" s="115"/>
      <c r="F19125" s="116"/>
      <c r="G19125" s="116"/>
      <c r="H19125" s="116"/>
      <c r="I19125" s="116"/>
      <c r="J19125" s="117"/>
      <c r="K19125" s="117"/>
      <c r="L19125" s="114"/>
      <c r="M19125" s="114"/>
      <c r="N19125" s="114"/>
      <c r="O19125" s="114"/>
      <c r="P19125" s="118"/>
      <c r="Q19125" s="118"/>
      <c r="R19125" s="118"/>
      <c r="S19125" s="118"/>
      <c r="T19125" s="118"/>
      <c r="U19125" s="118"/>
      <c r="V19125" s="118"/>
      <c r="W19125" s="118"/>
      <c r="X19125" s="118"/>
      <c r="Y19125" s="118"/>
      <c r="Z19125" s="118"/>
      <c r="AA19125" s="118"/>
      <c r="AB19125" s="118"/>
    </row>
    <row r="19126" spans="1:28">
      <c r="A19126" s="113"/>
      <c r="B19126" s="113"/>
      <c r="C19126" s="114"/>
      <c r="D19126" s="115"/>
      <c r="E19126" s="115"/>
      <c r="F19126" s="116"/>
      <c r="G19126" s="116"/>
      <c r="H19126" s="116"/>
      <c r="I19126" s="116"/>
      <c r="J19126" s="117"/>
      <c r="K19126" s="117"/>
      <c r="L19126" s="114"/>
      <c r="M19126" s="114"/>
      <c r="N19126" s="114"/>
      <c r="O19126" s="114"/>
      <c r="P19126" s="118"/>
      <c r="Q19126" s="118"/>
      <c r="R19126" s="118"/>
      <c r="S19126" s="118"/>
      <c r="T19126" s="118"/>
      <c r="U19126" s="118"/>
      <c r="V19126" s="118"/>
      <c r="W19126" s="118"/>
      <c r="X19126" s="118"/>
      <c r="Y19126" s="118"/>
      <c r="Z19126" s="118"/>
      <c r="AA19126" s="118"/>
      <c r="AB19126" s="118"/>
    </row>
    <row r="19127" spans="1:28">
      <c r="A19127" s="113"/>
      <c r="B19127" s="113"/>
      <c r="C19127" s="114"/>
      <c r="D19127" s="115"/>
      <c r="E19127" s="115"/>
      <c r="F19127" s="116"/>
      <c r="G19127" s="116"/>
      <c r="H19127" s="116"/>
      <c r="I19127" s="116"/>
      <c r="J19127" s="117"/>
      <c r="K19127" s="117"/>
      <c r="L19127" s="114"/>
      <c r="M19127" s="114"/>
      <c r="N19127" s="114"/>
      <c r="O19127" s="114"/>
      <c r="P19127" s="118"/>
      <c r="Q19127" s="118"/>
      <c r="R19127" s="118"/>
      <c r="S19127" s="118"/>
      <c r="T19127" s="118"/>
      <c r="U19127" s="118"/>
      <c r="V19127" s="118"/>
      <c r="W19127" s="118"/>
      <c r="X19127" s="118"/>
      <c r="Y19127" s="118"/>
      <c r="Z19127" s="118"/>
      <c r="AA19127" s="118"/>
      <c r="AB19127" s="118"/>
    </row>
    <row r="19128" spans="1:28">
      <c r="A19128" s="113"/>
      <c r="B19128" s="113"/>
      <c r="C19128" s="114"/>
      <c r="D19128" s="115"/>
      <c r="E19128" s="115"/>
      <c r="F19128" s="116"/>
      <c r="G19128" s="116"/>
      <c r="H19128" s="116"/>
      <c r="I19128" s="116"/>
      <c r="J19128" s="117"/>
      <c r="K19128" s="117"/>
      <c r="L19128" s="114"/>
      <c r="M19128" s="114"/>
      <c r="N19128" s="114"/>
      <c r="O19128" s="114"/>
      <c r="P19128" s="118"/>
      <c r="Q19128" s="118"/>
      <c r="R19128" s="118"/>
      <c r="S19128" s="118"/>
      <c r="T19128" s="118"/>
      <c r="U19128" s="118"/>
      <c r="V19128" s="118"/>
      <c r="W19128" s="118"/>
      <c r="X19128" s="118"/>
      <c r="Y19128" s="118"/>
      <c r="Z19128" s="118"/>
      <c r="AA19128" s="118"/>
      <c r="AB19128" s="118"/>
    </row>
    <row r="19129" spans="1:28">
      <c r="A19129" s="113"/>
      <c r="B19129" s="113"/>
      <c r="C19129" s="114"/>
      <c r="D19129" s="115"/>
      <c r="E19129" s="115"/>
      <c r="F19129" s="116"/>
      <c r="G19129" s="116"/>
      <c r="H19129" s="116"/>
      <c r="I19129" s="116"/>
      <c r="J19129" s="117"/>
      <c r="K19129" s="117"/>
      <c r="L19129" s="114"/>
      <c r="M19129" s="114"/>
      <c r="N19129" s="114"/>
      <c r="O19129" s="114"/>
      <c r="P19129" s="118"/>
      <c r="Q19129" s="118"/>
      <c r="R19129" s="118"/>
      <c r="S19129" s="118"/>
      <c r="T19129" s="118"/>
      <c r="U19129" s="118"/>
      <c r="V19129" s="118"/>
      <c r="W19129" s="118"/>
      <c r="X19129" s="118"/>
      <c r="Y19129" s="118"/>
      <c r="Z19129" s="118"/>
      <c r="AA19129" s="118"/>
      <c r="AB19129" s="118"/>
    </row>
    <row r="19130" spans="1:28">
      <c r="A19130" s="113"/>
      <c r="B19130" s="113"/>
      <c r="C19130" s="114"/>
      <c r="D19130" s="115"/>
      <c r="E19130" s="115"/>
      <c r="F19130" s="116"/>
      <c r="G19130" s="116"/>
      <c r="H19130" s="116"/>
      <c r="I19130" s="116"/>
      <c r="J19130" s="117"/>
      <c r="K19130" s="117"/>
      <c r="L19130" s="114"/>
      <c r="M19130" s="114"/>
      <c r="N19130" s="114"/>
      <c r="O19130" s="114"/>
      <c r="P19130" s="118"/>
      <c r="Q19130" s="118"/>
      <c r="R19130" s="118"/>
      <c r="S19130" s="118"/>
      <c r="T19130" s="118"/>
      <c r="U19130" s="118"/>
      <c r="V19130" s="118"/>
      <c r="W19130" s="118"/>
      <c r="X19130" s="118"/>
      <c r="Y19130" s="118"/>
      <c r="Z19130" s="118"/>
      <c r="AA19130" s="118"/>
      <c r="AB19130" s="118"/>
    </row>
    <row r="19131" spans="1:28">
      <c r="A19131" s="113"/>
      <c r="B19131" s="113"/>
      <c r="C19131" s="114"/>
      <c r="D19131" s="115"/>
      <c r="E19131" s="115"/>
      <c r="F19131" s="116"/>
      <c r="G19131" s="116"/>
      <c r="H19131" s="116"/>
      <c r="I19131" s="116"/>
      <c r="J19131" s="117"/>
      <c r="K19131" s="117"/>
      <c r="L19131" s="114"/>
      <c r="M19131" s="114"/>
      <c r="N19131" s="114"/>
      <c r="O19131" s="114"/>
      <c r="P19131" s="118"/>
      <c r="Q19131" s="118"/>
      <c r="R19131" s="118"/>
      <c r="S19131" s="118"/>
      <c r="T19131" s="118"/>
      <c r="U19131" s="118"/>
      <c r="V19131" s="118"/>
      <c r="W19131" s="118"/>
      <c r="X19131" s="118"/>
      <c r="Y19131" s="118"/>
      <c r="Z19131" s="118"/>
      <c r="AA19131" s="118"/>
      <c r="AB19131" s="118"/>
    </row>
    <row r="19132" spans="1:28">
      <c r="A19132" s="113"/>
      <c r="B19132" s="113"/>
      <c r="C19132" s="114"/>
      <c r="D19132" s="115"/>
      <c r="E19132" s="115"/>
      <c r="F19132" s="116"/>
      <c r="G19132" s="116"/>
      <c r="H19132" s="116"/>
      <c r="I19132" s="116"/>
      <c r="J19132" s="117"/>
      <c r="K19132" s="117"/>
      <c r="L19132" s="114"/>
      <c r="M19132" s="114"/>
      <c r="N19132" s="114"/>
      <c r="O19132" s="114"/>
      <c r="P19132" s="118"/>
      <c r="Q19132" s="118"/>
      <c r="R19132" s="118"/>
      <c r="S19132" s="118"/>
      <c r="T19132" s="118"/>
      <c r="U19132" s="118"/>
      <c r="V19132" s="118"/>
      <c r="W19132" s="118"/>
      <c r="X19132" s="118"/>
      <c r="Y19132" s="118"/>
      <c r="Z19132" s="118"/>
      <c r="AA19132" s="118"/>
      <c r="AB19132" s="118"/>
    </row>
    <row r="19133" spans="1:28">
      <c r="A19133" s="113"/>
      <c r="B19133" s="113"/>
      <c r="C19133" s="114"/>
      <c r="D19133" s="115"/>
      <c r="E19133" s="115"/>
      <c r="F19133" s="116"/>
      <c r="G19133" s="116"/>
      <c r="H19133" s="116"/>
      <c r="I19133" s="116"/>
      <c r="J19133" s="117"/>
      <c r="K19133" s="117"/>
      <c r="L19133" s="114"/>
      <c r="M19133" s="114"/>
      <c r="N19133" s="114"/>
      <c r="O19133" s="114"/>
      <c r="P19133" s="118"/>
      <c r="Q19133" s="118"/>
      <c r="R19133" s="118"/>
      <c r="S19133" s="118"/>
      <c r="T19133" s="118"/>
      <c r="U19133" s="118"/>
      <c r="V19133" s="118"/>
      <c r="W19133" s="118"/>
      <c r="X19133" s="118"/>
      <c r="Y19133" s="118"/>
      <c r="Z19133" s="118"/>
      <c r="AA19133" s="118"/>
      <c r="AB19133" s="118"/>
    </row>
    <row r="19134" spans="1:28">
      <c r="A19134" s="113"/>
      <c r="B19134" s="113"/>
      <c r="C19134" s="114"/>
      <c r="D19134" s="115"/>
      <c r="E19134" s="115"/>
      <c r="F19134" s="116"/>
      <c r="G19134" s="116"/>
      <c r="H19134" s="116"/>
      <c r="I19134" s="116"/>
      <c r="J19134" s="117"/>
      <c r="K19134" s="117"/>
      <c r="L19134" s="114"/>
      <c r="M19134" s="114"/>
      <c r="N19134" s="114"/>
      <c r="O19134" s="114"/>
      <c r="P19134" s="118"/>
      <c r="Q19134" s="118"/>
      <c r="R19134" s="118"/>
      <c r="S19134" s="118"/>
      <c r="T19134" s="118"/>
      <c r="U19134" s="118"/>
      <c r="V19134" s="118"/>
      <c r="W19134" s="118"/>
      <c r="X19134" s="118"/>
      <c r="Y19134" s="118"/>
      <c r="Z19134" s="118"/>
      <c r="AA19134" s="118"/>
      <c r="AB19134" s="118"/>
    </row>
    <row r="19135" spans="1:28">
      <c r="A19135" s="113"/>
      <c r="B19135" s="113"/>
      <c r="C19135" s="114"/>
      <c r="D19135" s="115"/>
      <c r="E19135" s="115"/>
      <c r="F19135" s="116"/>
      <c r="G19135" s="116"/>
      <c r="H19135" s="116"/>
      <c r="I19135" s="116"/>
      <c r="J19135" s="117"/>
      <c r="K19135" s="117"/>
      <c r="L19135" s="114"/>
      <c r="M19135" s="114"/>
      <c r="N19135" s="114"/>
      <c r="O19135" s="114"/>
      <c r="P19135" s="118"/>
      <c r="Q19135" s="118"/>
      <c r="R19135" s="118"/>
      <c r="S19135" s="118"/>
      <c r="T19135" s="118"/>
      <c r="U19135" s="118"/>
      <c r="V19135" s="118"/>
      <c r="W19135" s="118"/>
      <c r="X19135" s="118"/>
      <c r="Y19135" s="118"/>
      <c r="Z19135" s="118"/>
      <c r="AA19135" s="118"/>
      <c r="AB19135" s="118"/>
    </row>
    <row r="19136" spans="1:28">
      <c r="A19136" s="113"/>
      <c r="B19136" s="113"/>
      <c r="C19136" s="114"/>
      <c r="D19136" s="115"/>
      <c r="E19136" s="115"/>
      <c r="F19136" s="116"/>
      <c r="G19136" s="116"/>
      <c r="H19136" s="116"/>
      <c r="I19136" s="116"/>
      <c r="J19136" s="117"/>
      <c r="K19136" s="117"/>
      <c r="L19136" s="114"/>
      <c r="M19136" s="114"/>
      <c r="N19136" s="114"/>
      <c r="O19136" s="114"/>
      <c r="P19136" s="118"/>
      <c r="Q19136" s="118"/>
      <c r="R19136" s="118"/>
      <c r="S19136" s="118"/>
      <c r="T19136" s="118"/>
      <c r="U19136" s="118"/>
      <c r="V19136" s="118"/>
      <c r="W19136" s="118"/>
      <c r="X19136" s="118"/>
      <c r="Y19136" s="118"/>
      <c r="Z19136" s="118"/>
      <c r="AA19136" s="118"/>
      <c r="AB19136" s="118"/>
    </row>
    <row r="19137" spans="1:28">
      <c r="A19137" s="113"/>
      <c r="B19137" s="113"/>
      <c r="C19137" s="114"/>
      <c r="D19137" s="115"/>
      <c r="E19137" s="115"/>
      <c r="F19137" s="116"/>
      <c r="G19137" s="116"/>
      <c r="H19137" s="116"/>
      <c r="I19137" s="116"/>
      <c r="J19137" s="117"/>
      <c r="K19137" s="117"/>
      <c r="L19137" s="114"/>
      <c r="M19137" s="114"/>
      <c r="N19137" s="114"/>
      <c r="O19137" s="114"/>
      <c r="P19137" s="118"/>
      <c r="Q19137" s="118"/>
      <c r="R19137" s="118"/>
      <c r="S19137" s="118"/>
      <c r="T19137" s="118"/>
      <c r="U19137" s="118"/>
      <c r="V19137" s="118"/>
      <c r="W19137" s="118"/>
      <c r="X19137" s="118"/>
      <c r="Y19137" s="118"/>
      <c r="Z19137" s="118"/>
      <c r="AA19137" s="118"/>
      <c r="AB19137" s="118"/>
    </row>
    <row r="19138" spans="1:28">
      <c r="A19138" s="113"/>
      <c r="B19138" s="113"/>
      <c r="C19138" s="114"/>
      <c r="D19138" s="115"/>
      <c r="E19138" s="115"/>
      <c r="F19138" s="116"/>
      <c r="G19138" s="116"/>
      <c r="H19138" s="116"/>
      <c r="I19138" s="116"/>
      <c r="J19138" s="117"/>
      <c r="K19138" s="117"/>
      <c r="L19138" s="114"/>
      <c r="M19138" s="114"/>
      <c r="N19138" s="114"/>
      <c r="O19138" s="114"/>
      <c r="P19138" s="118"/>
      <c r="Q19138" s="118"/>
      <c r="R19138" s="118"/>
      <c r="S19138" s="118"/>
      <c r="T19138" s="118"/>
      <c r="U19138" s="118"/>
      <c r="V19138" s="118"/>
      <c r="W19138" s="118"/>
      <c r="X19138" s="118"/>
      <c r="Y19138" s="118"/>
      <c r="Z19138" s="118"/>
      <c r="AA19138" s="118"/>
      <c r="AB19138" s="118"/>
    </row>
    <row r="19139" spans="1:28">
      <c r="A19139" s="113"/>
      <c r="B19139" s="113"/>
      <c r="C19139" s="114"/>
      <c r="D19139" s="115"/>
      <c r="E19139" s="115"/>
      <c r="F19139" s="116"/>
      <c r="G19139" s="116"/>
      <c r="H19139" s="116"/>
      <c r="I19139" s="116"/>
      <c r="J19139" s="117"/>
      <c r="K19139" s="117"/>
      <c r="L19139" s="114"/>
      <c r="M19139" s="114"/>
      <c r="N19139" s="114"/>
      <c r="O19139" s="114"/>
      <c r="P19139" s="118"/>
      <c r="Q19139" s="118"/>
      <c r="R19139" s="118"/>
      <c r="S19139" s="118"/>
      <c r="T19139" s="118"/>
      <c r="U19139" s="118"/>
      <c r="V19139" s="118"/>
      <c r="W19139" s="118"/>
      <c r="X19139" s="118"/>
      <c r="Y19139" s="118"/>
      <c r="Z19139" s="118"/>
      <c r="AA19139" s="118"/>
      <c r="AB19139" s="118"/>
    </row>
    <row r="19140" spans="1:28">
      <c r="A19140" s="113"/>
      <c r="B19140" s="113"/>
      <c r="C19140" s="114"/>
      <c r="D19140" s="115"/>
      <c r="E19140" s="115"/>
      <c r="F19140" s="116"/>
      <c r="G19140" s="116"/>
      <c r="H19140" s="116"/>
      <c r="I19140" s="116"/>
      <c r="J19140" s="117"/>
      <c r="K19140" s="117"/>
      <c r="L19140" s="114"/>
      <c r="M19140" s="114"/>
      <c r="N19140" s="114"/>
      <c r="O19140" s="114"/>
      <c r="P19140" s="118"/>
      <c r="Q19140" s="118"/>
      <c r="R19140" s="118"/>
      <c r="S19140" s="118"/>
      <c r="T19140" s="118"/>
      <c r="U19140" s="118"/>
      <c r="V19140" s="118"/>
      <c r="W19140" s="118"/>
      <c r="X19140" s="118"/>
      <c r="Y19140" s="118"/>
      <c r="Z19140" s="118"/>
      <c r="AA19140" s="118"/>
      <c r="AB19140" s="118"/>
    </row>
    <row r="19141" spans="1:28">
      <c r="A19141" s="113"/>
      <c r="B19141" s="113"/>
      <c r="C19141" s="114"/>
      <c r="D19141" s="115"/>
      <c r="E19141" s="115"/>
      <c r="F19141" s="116"/>
      <c r="G19141" s="116"/>
      <c r="H19141" s="116"/>
      <c r="I19141" s="116"/>
      <c r="J19141" s="117"/>
      <c r="K19141" s="117"/>
      <c r="L19141" s="114"/>
      <c r="M19141" s="114"/>
      <c r="N19141" s="114"/>
      <c r="O19141" s="114"/>
      <c r="P19141" s="118"/>
      <c r="Q19141" s="118"/>
      <c r="R19141" s="118"/>
      <c r="S19141" s="118"/>
      <c r="T19141" s="118"/>
      <c r="U19141" s="118"/>
      <c r="V19141" s="118"/>
      <c r="W19141" s="118"/>
      <c r="X19141" s="118"/>
      <c r="Y19141" s="118"/>
      <c r="Z19141" s="118"/>
      <c r="AA19141" s="118"/>
      <c r="AB19141" s="118"/>
    </row>
    <row r="19142" spans="1:28">
      <c r="A19142" s="113"/>
      <c r="B19142" s="113"/>
      <c r="C19142" s="114"/>
      <c r="D19142" s="115"/>
      <c r="E19142" s="115"/>
      <c r="F19142" s="116"/>
      <c r="G19142" s="116"/>
      <c r="H19142" s="116"/>
      <c r="I19142" s="116"/>
      <c r="J19142" s="117"/>
      <c r="K19142" s="117"/>
      <c r="L19142" s="114"/>
      <c r="M19142" s="114"/>
      <c r="N19142" s="114"/>
      <c r="O19142" s="114"/>
      <c r="P19142" s="118"/>
      <c r="Q19142" s="118"/>
      <c r="R19142" s="118"/>
      <c r="S19142" s="118"/>
      <c r="T19142" s="118"/>
      <c r="U19142" s="118"/>
      <c r="V19142" s="118"/>
      <c r="W19142" s="118"/>
      <c r="X19142" s="118"/>
      <c r="Y19142" s="118"/>
      <c r="Z19142" s="118"/>
      <c r="AA19142" s="118"/>
      <c r="AB19142" s="118"/>
    </row>
    <row r="19143" spans="1:28">
      <c r="A19143" s="113"/>
      <c r="B19143" s="113"/>
      <c r="C19143" s="114"/>
      <c r="D19143" s="115"/>
      <c r="E19143" s="115"/>
      <c r="F19143" s="116"/>
      <c r="G19143" s="116"/>
      <c r="H19143" s="116"/>
      <c r="I19143" s="116"/>
      <c r="J19143" s="117"/>
      <c r="K19143" s="117"/>
      <c r="L19143" s="114"/>
      <c r="M19143" s="114"/>
      <c r="N19143" s="114"/>
      <c r="O19143" s="114"/>
      <c r="P19143" s="118"/>
      <c r="Q19143" s="118"/>
      <c r="R19143" s="118"/>
      <c r="S19143" s="118"/>
      <c r="T19143" s="118"/>
      <c r="U19143" s="118"/>
      <c r="V19143" s="118"/>
      <c r="W19143" s="118"/>
      <c r="X19143" s="118"/>
      <c r="Y19143" s="118"/>
      <c r="Z19143" s="118"/>
      <c r="AA19143" s="118"/>
      <c r="AB19143" s="118"/>
    </row>
    <row r="19144" spans="1:28">
      <c r="A19144" s="113"/>
      <c r="B19144" s="113"/>
      <c r="C19144" s="114"/>
      <c r="D19144" s="115"/>
      <c r="E19144" s="115"/>
      <c r="F19144" s="116"/>
      <c r="G19144" s="116"/>
      <c r="H19144" s="116"/>
      <c r="I19144" s="116"/>
      <c r="J19144" s="117"/>
      <c r="K19144" s="117"/>
      <c r="L19144" s="114"/>
      <c r="M19144" s="114"/>
      <c r="N19144" s="114"/>
      <c r="O19144" s="114"/>
      <c r="P19144" s="118"/>
      <c r="Q19144" s="118"/>
      <c r="R19144" s="118"/>
      <c r="S19144" s="118"/>
      <c r="T19144" s="118"/>
      <c r="U19144" s="118"/>
      <c r="V19144" s="118"/>
      <c r="W19144" s="118"/>
      <c r="X19144" s="118"/>
      <c r="Y19144" s="118"/>
      <c r="Z19144" s="118"/>
      <c r="AA19144" s="118"/>
      <c r="AB19144" s="118"/>
    </row>
    <row r="19145" spans="1:28">
      <c r="A19145" s="113"/>
      <c r="B19145" s="113"/>
      <c r="C19145" s="114"/>
      <c r="D19145" s="115"/>
      <c r="E19145" s="115"/>
      <c r="F19145" s="116"/>
      <c r="G19145" s="116"/>
      <c r="H19145" s="116"/>
      <c r="I19145" s="116"/>
      <c r="J19145" s="117"/>
      <c r="K19145" s="117"/>
      <c r="L19145" s="114"/>
      <c r="M19145" s="114"/>
      <c r="N19145" s="114"/>
      <c r="O19145" s="114"/>
      <c r="P19145" s="118"/>
      <c r="Q19145" s="118"/>
      <c r="R19145" s="118"/>
      <c r="S19145" s="118"/>
      <c r="T19145" s="118"/>
      <c r="U19145" s="118"/>
      <c r="V19145" s="118"/>
      <c r="W19145" s="118"/>
      <c r="X19145" s="118"/>
      <c r="Y19145" s="118"/>
      <c r="Z19145" s="118"/>
      <c r="AA19145" s="118"/>
      <c r="AB19145" s="118"/>
    </row>
    <row r="19146" spans="1:28">
      <c r="A19146" s="113"/>
      <c r="B19146" s="113"/>
      <c r="C19146" s="114"/>
      <c r="D19146" s="115"/>
      <c r="E19146" s="115"/>
      <c r="F19146" s="116"/>
      <c r="G19146" s="116"/>
      <c r="H19146" s="116"/>
      <c r="I19146" s="116"/>
      <c r="J19146" s="117"/>
      <c r="K19146" s="117"/>
      <c r="L19146" s="114"/>
      <c r="M19146" s="114"/>
      <c r="N19146" s="114"/>
      <c r="O19146" s="114"/>
      <c r="P19146" s="118"/>
      <c r="Q19146" s="118"/>
      <c r="R19146" s="118"/>
      <c r="S19146" s="118"/>
      <c r="T19146" s="118"/>
      <c r="U19146" s="118"/>
      <c r="V19146" s="118"/>
      <c r="W19146" s="118"/>
      <c r="X19146" s="118"/>
      <c r="Y19146" s="118"/>
      <c r="Z19146" s="118"/>
      <c r="AA19146" s="118"/>
      <c r="AB19146" s="118"/>
    </row>
    <row r="19147" spans="1:28">
      <c r="A19147" s="113"/>
      <c r="B19147" s="113"/>
      <c r="C19147" s="114"/>
      <c r="D19147" s="115"/>
      <c r="E19147" s="115"/>
      <c r="F19147" s="116"/>
      <c r="G19147" s="116"/>
      <c r="H19147" s="116"/>
      <c r="I19147" s="116"/>
      <c r="J19147" s="117"/>
      <c r="K19147" s="117"/>
      <c r="L19147" s="114"/>
      <c r="M19147" s="114"/>
      <c r="N19147" s="114"/>
      <c r="O19147" s="114"/>
      <c r="P19147" s="118"/>
      <c r="Q19147" s="118"/>
      <c r="R19147" s="118"/>
      <c r="S19147" s="118"/>
      <c r="T19147" s="118"/>
      <c r="U19147" s="118"/>
      <c r="V19147" s="118"/>
      <c r="W19147" s="118"/>
      <c r="X19147" s="118"/>
      <c r="Y19147" s="118"/>
      <c r="Z19147" s="118"/>
      <c r="AA19147" s="118"/>
      <c r="AB19147" s="118"/>
    </row>
    <row r="19148" spans="1:28">
      <c r="A19148" s="113"/>
      <c r="B19148" s="113"/>
      <c r="C19148" s="114"/>
      <c r="D19148" s="115"/>
      <c r="E19148" s="115"/>
      <c r="F19148" s="116"/>
      <c r="G19148" s="116"/>
      <c r="H19148" s="116"/>
      <c r="I19148" s="116"/>
      <c r="J19148" s="117"/>
      <c r="K19148" s="117"/>
      <c r="L19148" s="114"/>
      <c r="M19148" s="114"/>
      <c r="N19148" s="114"/>
      <c r="O19148" s="114"/>
      <c r="P19148" s="118"/>
      <c r="Q19148" s="118"/>
      <c r="R19148" s="118"/>
      <c r="S19148" s="118"/>
      <c r="T19148" s="118"/>
      <c r="U19148" s="118"/>
      <c r="V19148" s="118"/>
      <c r="W19148" s="118"/>
      <c r="X19148" s="118"/>
      <c r="Y19148" s="118"/>
      <c r="Z19148" s="118"/>
      <c r="AA19148" s="118"/>
      <c r="AB19148" s="118"/>
    </row>
    <row r="19149" spans="1:28">
      <c r="A19149" s="113"/>
      <c r="B19149" s="113"/>
      <c r="C19149" s="114"/>
      <c r="D19149" s="115"/>
      <c r="E19149" s="115"/>
      <c r="F19149" s="116"/>
      <c r="G19149" s="116"/>
      <c r="H19149" s="116"/>
      <c r="I19149" s="116"/>
      <c r="J19149" s="117"/>
      <c r="K19149" s="117"/>
      <c r="L19149" s="114"/>
      <c r="M19149" s="114"/>
      <c r="N19149" s="114"/>
      <c r="O19149" s="114"/>
      <c r="P19149" s="118"/>
      <c r="Q19149" s="118"/>
      <c r="R19149" s="118"/>
      <c r="S19149" s="118"/>
      <c r="T19149" s="118"/>
      <c r="U19149" s="118"/>
      <c r="V19149" s="118"/>
      <c r="W19149" s="118"/>
      <c r="X19149" s="118"/>
      <c r="Y19149" s="118"/>
      <c r="Z19149" s="118"/>
      <c r="AA19149" s="118"/>
      <c r="AB19149" s="118"/>
    </row>
    <row r="19150" spans="1:28">
      <c r="A19150" s="113"/>
      <c r="B19150" s="113"/>
      <c r="C19150" s="114"/>
      <c r="D19150" s="115"/>
      <c r="E19150" s="115"/>
      <c r="F19150" s="116"/>
      <c r="G19150" s="116"/>
      <c r="H19150" s="116"/>
      <c r="I19150" s="116"/>
      <c r="J19150" s="117"/>
      <c r="K19150" s="117"/>
      <c r="L19150" s="114"/>
      <c r="M19150" s="114"/>
      <c r="N19150" s="114"/>
      <c r="O19150" s="114"/>
      <c r="P19150" s="118"/>
      <c r="Q19150" s="118"/>
      <c r="R19150" s="118"/>
      <c r="S19150" s="118"/>
      <c r="T19150" s="118"/>
      <c r="U19150" s="118"/>
      <c r="V19150" s="118"/>
      <c r="W19150" s="118"/>
      <c r="X19150" s="118"/>
      <c r="Y19150" s="118"/>
      <c r="Z19150" s="118"/>
      <c r="AA19150" s="118"/>
      <c r="AB19150" s="118"/>
    </row>
    <row r="19151" spans="1:28">
      <c r="A19151" s="113"/>
      <c r="B19151" s="113"/>
      <c r="C19151" s="114"/>
      <c r="D19151" s="115"/>
      <c r="E19151" s="115"/>
      <c r="F19151" s="116"/>
      <c r="G19151" s="116"/>
      <c r="H19151" s="116"/>
      <c r="I19151" s="116"/>
      <c r="J19151" s="117"/>
      <c r="K19151" s="117"/>
      <c r="L19151" s="114"/>
      <c r="M19151" s="114"/>
      <c r="N19151" s="114"/>
      <c r="O19151" s="114"/>
      <c r="P19151" s="118"/>
      <c r="Q19151" s="118"/>
      <c r="R19151" s="118"/>
      <c r="S19151" s="118"/>
      <c r="T19151" s="118"/>
      <c r="U19151" s="118"/>
      <c r="V19151" s="118"/>
      <c r="W19151" s="118"/>
      <c r="X19151" s="118"/>
      <c r="Y19151" s="118"/>
      <c r="Z19151" s="118"/>
      <c r="AA19151" s="118"/>
      <c r="AB19151" s="118"/>
    </row>
    <row r="19152" spans="1:28">
      <c r="A19152" s="113"/>
      <c r="B19152" s="113"/>
      <c r="C19152" s="114"/>
      <c r="D19152" s="115"/>
      <c r="E19152" s="115"/>
      <c r="F19152" s="116"/>
      <c r="G19152" s="116"/>
      <c r="H19152" s="116"/>
      <c r="I19152" s="116"/>
      <c r="J19152" s="117"/>
      <c r="K19152" s="117"/>
      <c r="L19152" s="114"/>
      <c r="M19152" s="114"/>
      <c r="N19152" s="114"/>
      <c r="O19152" s="114"/>
      <c r="P19152" s="118"/>
      <c r="Q19152" s="118"/>
      <c r="R19152" s="118"/>
      <c r="S19152" s="118"/>
      <c r="T19152" s="118"/>
      <c r="U19152" s="118"/>
      <c r="V19152" s="118"/>
      <c r="W19152" s="118"/>
      <c r="X19152" s="118"/>
      <c r="Y19152" s="118"/>
      <c r="Z19152" s="118"/>
      <c r="AA19152" s="118"/>
      <c r="AB19152" s="118"/>
    </row>
    <row r="19153" spans="1:28">
      <c r="A19153" s="113"/>
      <c r="B19153" s="113"/>
      <c r="C19153" s="114"/>
      <c r="D19153" s="115"/>
      <c r="E19153" s="115"/>
      <c r="F19153" s="116"/>
      <c r="G19153" s="116"/>
      <c r="H19153" s="116"/>
      <c r="I19153" s="116"/>
      <c r="J19153" s="117"/>
      <c r="K19153" s="117"/>
      <c r="L19153" s="114"/>
      <c r="M19153" s="114"/>
      <c r="N19153" s="114"/>
      <c r="O19153" s="114"/>
      <c r="P19153" s="118"/>
      <c r="Q19153" s="118"/>
      <c r="R19153" s="118"/>
      <c r="S19153" s="118"/>
      <c r="T19153" s="118"/>
      <c r="U19153" s="118"/>
      <c r="V19153" s="118"/>
      <c r="W19153" s="118"/>
      <c r="X19153" s="118"/>
      <c r="Y19153" s="118"/>
      <c r="Z19153" s="118"/>
      <c r="AA19153" s="118"/>
      <c r="AB19153" s="118"/>
    </row>
    <row r="19154" spans="1:28">
      <c r="A19154" s="113"/>
      <c r="B19154" s="113"/>
      <c r="C19154" s="114"/>
      <c r="D19154" s="115"/>
      <c r="E19154" s="115"/>
      <c r="F19154" s="116"/>
      <c r="G19154" s="116"/>
      <c r="H19154" s="116"/>
      <c r="I19154" s="116"/>
      <c r="J19154" s="117"/>
      <c r="K19154" s="117"/>
      <c r="L19154" s="114"/>
      <c r="M19154" s="114"/>
      <c r="N19154" s="114"/>
      <c r="O19154" s="114"/>
      <c r="P19154" s="118"/>
      <c r="Q19154" s="118"/>
      <c r="R19154" s="118"/>
      <c r="S19154" s="118"/>
      <c r="T19154" s="118"/>
      <c r="U19154" s="118"/>
      <c r="V19154" s="118"/>
      <c r="W19154" s="118"/>
      <c r="X19154" s="118"/>
      <c r="Y19154" s="118"/>
      <c r="Z19154" s="118"/>
      <c r="AA19154" s="118"/>
      <c r="AB19154" s="118"/>
    </row>
    <row r="19155" spans="1:28">
      <c r="A19155" s="113"/>
      <c r="B19155" s="113"/>
      <c r="C19155" s="114"/>
      <c r="D19155" s="115"/>
      <c r="E19155" s="115"/>
      <c r="F19155" s="116"/>
      <c r="G19155" s="116"/>
      <c r="H19155" s="116"/>
      <c r="I19155" s="116"/>
      <c r="J19155" s="117"/>
      <c r="K19155" s="117"/>
      <c r="L19155" s="114"/>
      <c r="M19155" s="114"/>
      <c r="N19155" s="114"/>
      <c r="O19155" s="114"/>
      <c r="P19155" s="118"/>
      <c r="Q19155" s="118"/>
      <c r="R19155" s="118"/>
      <c r="S19155" s="118"/>
      <c r="T19155" s="118"/>
      <c r="U19155" s="118"/>
      <c r="V19155" s="118"/>
      <c r="W19155" s="118"/>
      <c r="X19155" s="118"/>
      <c r="Y19155" s="118"/>
      <c r="Z19155" s="118"/>
      <c r="AA19155" s="118"/>
      <c r="AB19155" s="118"/>
    </row>
    <row r="19156" spans="1:28">
      <c r="A19156" s="113"/>
      <c r="B19156" s="113"/>
      <c r="C19156" s="114"/>
      <c r="D19156" s="115"/>
      <c r="E19156" s="115"/>
      <c r="F19156" s="116"/>
      <c r="G19156" s="116"/>
      <c r="H19156" s="116"/>
      <c r="I19156" s="116"/>
      <c r="J19156" s="117"/>
      <c r="K19156" s="117"/>
      <c r="L19156" s="114"/>
      <c r="M19156" s="114"/>
      <c r="N19156" s="114"/>
      <c r="O19156" s="114"/>
      <c r="P19156" s="118"/>
      <c r="Q19156" s="118"/>
      <c r="R19156" s="118"/>
      <c r="S19156" s="118"/>
      <c r="T19156" s="118"/>
      <c r="U19156" s="118"/>
      <c r="V19156" s="118"/>
      <c r="W19156" s="118"/>
      <c r="X19156" s="118"/>
      <c r="Y19156" s="118"/>
      <c r="Z19156" s="118"/>
      <c r="AA19156" s="118"/>
      <c r="AB19156" s="118"/>
    </row>
    <row r="19157" spans="1:28">
      <c r="A19157" s="113"/>
      <c r="B19157" s="113"/>
      <c r="C19157" s="114"/>
      <c r="D19157" s="115"/>
      <c r="E19157" s="115"/>
      <c r="F19157" s="116"/>
      <c r="G19157" s="116"/>
      <c r="H19157" s="116"/>
      <c r="I19157" s="116"/>
      <c r="J19157" s="117"/>
      <c r="K19157" s="117"/>
      <c r="L19157" s="114"/>
      <c r="M19157" s="114"/>
      <c r="N19157" s="114"/>
      <c r="O19157" s="114"/>
      <c r="P19157" s="118"/>
      <c r="Q19157" s="118"/>
      <c r="R19157" s="118"/>
      <c r="S19157" s="118"/>
      <c r="T19157" s="118"/>
      <c r="U19157" s="118"/>
      <c r="V19157" s="118"/>
      <c r="W19157" s="118"/>
      <c r="X19157" s="118"/>
      <c r="Y19157" s="118"/>
      <c r="Z19157" s="118"/>
      <c r="AA19157" s="118"/>
      <c r="AB19157" s="118"/>
    </row>
    <row r="19158" spans="1:28">
      <c r="A19158" s="113"/>
      <c r="B19158" s="113"/>
      <c r="C19158" s="114"/>
      <c r="D19158" s="115"/>
      <c r="E19158" s="115"/>
      <c r="F19158" s="116"/>
      <c r="G19158" s="116"/>
      <c r="H19158" s="116"/>
      <c r="I19158" s="116"/>
      <c r="J19158" s="117"/>
      <c r="K19158" s="117"/>
      <c r="L19158" s="114"/>
      <c r="M19158" s="114"/>
      <c r="N19158" s="114"/>
      <c r="O19158" s="114"/>
      <c r="P19158" s="118"/>
      <c r="Q19158" s="118"/>
      <c r="R19158" s="118"/>
      <c r="S19158" s="118"/>
      <c r="T19158" s="118"/>
      <c r="U19158" s="118"/>
      <c r="V19158" s="118"/>
      <c r="W19158" s="118"/>
      <c r="X19158" s="118"/>
      <c r="Y19158" s="118"/>
      <c r="Z19158" s="118"/>
      <c r="AA19158" s="118"/>
      <c r="AB19158" s="118"/>
    </row>
    <row r="19159" spans="1:28">
      <c r="A19159" s="113"/>
      <c r="B19159" s="113"/>
      <c r="C19159" s="114"/>
      <c r="D19159" s="115"/>
      <c r="E19159" s="115"/>
      <c r="F19159" s="116"/>
      <c r="G19159" s="116"/>
      <c r="H19159" s="116"/>
      <c r="I19159" s="116"/>
      <c r="J19159" s="117"/>
      <c r="K19159" s="117"/>
      <c r="L19159" s="114"/>
      <c r="M19159" s="114"/>
      <c r="N19159" s="114"/>
      <c r="O19159" s="114"/>
      <c r="P19159" s="118"/>
      <c r="Q19159" s="118"/>
      <c r="R19159" s="118"/>
      <c r="S19159" s="118"/>
      <c r="T19159" s="118"/>
      <c r="U19159" s="118"/>
      <c r="V19159" s="118"/>
      <c r="W19159" s="118"/>
      <c r="X19159" s="118"/>
      <c r="Y19159" s="118"/>
      <c r="Z19159" s="118"/>
      <c r="AA19159" s="118"/>
      <c r="AB19159" s="118"/>
    </row>
    <row r="19160" spans="1:28">
      <c r="A19160" s="113"/>
      <c r="B19160" s="113"/>
      <c r="C19160" s="114"/>
      <c r="D19160" s="115"/>
      <c r="E19160" s="115"/>
      <c r="F19160" s="116"/>
      <c r="G19160" s="116"/>
      <c r="H19160" s="116"/>
      <c r="I19160" s="116"/>
      <c r="J19160" s="117"/>
      <c r="K19160" s="117"/>
      <c r="L19160" s="114"/>
      <c r="M19160" s="114"/>
      <c r="N19160" s="114"/>
      <c r="O19160" s="114"/>
      <c r="P19160" s="118"/>
      <c r="Q19160" s="118"/>
      <c r="R19160" s="118"/>
      <c r="S19160" s="118"/>
      <c r="T19160" s="118"/>
      <c r="U19160" s="118"/>
      <c r="V19160" s="118"/>
      <c r="W19160" s="118"/>
      <c r="X19160" s="118"/>
      <c r="Y19160" s="118"/>
      <c r="Z19160" s="118"/>
      <c r="AA19160" s="118"/>
      <c r="AB19160" s="118"/>
    </row>
    <row r="19161" spans="1:28">
      <c r="A19161" s="113"/>
      <c r="B19161" s="113"/>
      <c r="C19161" s="114"/>
      <c r="D19161" s="115"/>
      <c r="E19161" s="115"/>
      <c r="F19161" s="116"/>
      <c r="G19161" s="116"/>
      <c r="H19161" s="116"/>
      <c r="I19161" s="116"/>
      <c r="J19161" s="117"/>
      <c r="K19161" s="117"/>
      <c r="L19161" s="114"/>
      <c r="M19161" s="114"/>
      <c r="N19161" s="114"/>
      <c r="O19161" s="114"/>
      <c r="P19161" s="118"/>
      <c r="Q19161" s="118"/>
      <c r="R19161" s="118"/>
      <c r="S19161" s="118"/>
      <c r="T19161" s="118"/>
      <c r="U19161" s="118"/>
      <c r="V19161" s="118"/>
      <c r="W19161" s="118"/>
      <c r="X19161" s="118"/>
      <c r="Y19161" s="118"/>
      <c r="Z19161" s="118"/>
      <c r="AA19161" s="118"/>
      <c r="AB19161" s="118"/>
    </row>
    <row r="19162" spans="1:28">
      <c r="A19162" s="113"/>
      <c r="B19162" s="113"/>
      <c r="C19162" s="114"/>
      <c r="D19162" s="115"/>
      <c r="E19162" s="115"/>
      <c r="F19162" s="116"/>
      <c r="G19162" s="116"/>
      <c r="H19162" s="116"/>
      <c r="I19162" s="116"/>
      <c r="J19162" s="117"/>
      <c r="K19162" s="117"/>
      <c r="L19162" s="114"/>
      <c r="M19162" s="114"/>
      <c r="N19162" s="114"/>
      <c r="O19162" s="114"/>
      <c r="P19162" s="118"/>
      <c r="Q19162" s="118"/>
      <c r="R19162" s="118"/>
      <c r="S19162" s="118"/>
      <c r="T19162" s="118"/>
      <c r="U19162" s="118"/>
      <c r="V19162" s="118"/>
      <c r="W19162" s="118"/>
      <c r="X19162" s="118"/>
      <c r="Y19162" s="118"/>
      <c r="Z19162" s="118"/>
      <c r="AA19162" s="118"/>
      <c r="AB19162" s="118"/>
    </row>
    <row r="19163" spans="1:28">
      <c r="A19163" s="113"/>
      <c r="B19163" s="113"/>
      <c r="C19163" s="114"/>
      <c r="D19163" s="115"/>
      <c r="E19163" s="115"/>
      <c r="F19163" s="116"/>
      <c r="G19163" s="116"/>
      <c r="H19163" s="116"/>
      <c r="I19163" s="116"/>
      <c r="J19163" s="117"/>
      <c r="K19163" s="117"/>
      <c r="L19163" s="114"/>
      <c r="M19163" s="114"/>
      <c r="N19163" s="114"/>
      <c r="O19163" s="114"/>
      <c r="P19163" s="118"/>
      <c r="Q19163" s="118"/>
      <c r="R19163" s="118"/>
      <c r="S19163" s="118"/>
      <c r="T19163" s="118"/>
      <c r="U19163" s="118"/>
      <c r="V19163" s="118"/>
      <c r="W19163" s="118"/>
      <c r="X19163" s="118"/>
      <c r="Y19163" s="118"/>
      <c r="Z19163" s="118"/>
      <c r="AA19163" s="118"/>
      <c r="AB19163" s="118"/>
    </row>
    <row r="19164" spans="1:28">
      <c r="A19164" s="113"/>
      <c r="B19164" s="113"/>
      <c r="C19164" s="114"/>
      <c r="D19164" s="115"/>
      <c r="E19164" s="115"/>
      <c r="F19164" s="116"/>
      <c r="G19164" s="116"/>
      <c r="H19164" s="116"/>
      <c r="I19164" s="116"/>
      <c r="J19164" s="117"/>
      <c r="K19164" s="117"/>
      <c r="L19164" s="114"/>
      <c r="M19164" s="114"/>
      <c r="N19164" s="114"/>
      <c r="O19164" s="114"/>
      <c r="P19164" s="118"/>
      <c r="Q19164" s="118"/>
      <c r="R19164" s="118"/>
      <c r="S19164" s="118"/>
      <c r="T19164" s="118"/>
      <c r="U19164" s="118"/>
      <c r="V19164" s="118"/>
      <c r="W19164" s="118"/>
      <c r="X19164" s="118"/>
      <c r="Y19164" s="118"/>
      <c r="Z19164" s="118"/>
      <c r="AA19164" s="118"/>
      <c r="AB19164" s="118"/>
    </row>
    <row r="19165" spans="1:28">
      <c r="A19165" s="113"/>
      <c r="B19165" s="113"/>
      <c r="C19165" s="114"/>
      <c r="D19165" s="115"/>
      <c r="E19165" s="115"/>
      <c r="F19165" s="116"/>
      <c r="G19165" s="116"/>
      <c r="H19165" s="116"/>
      <c r="I19165" s="116"/>
      <c r="J19165" s="117"/>
      <c r="K19165" s="117"/>
      <c r="L19165" s="114"/>
      <c r="M19165" s="114"/>
      <c r="N19165" s="114"/>
      <c r="O19165" s="114"/>
      <c r="P19165" s="118"/>
      <c r="Q19165" s="118"/>
      <c r="R19165" s="118"/>
      <c r="S19165" s="118"/>
      <c r="T19165" s="118"/>
      <c r="U19165" s="118"/>
      <c r="V19165" s="118"/>
      <c r="W19165" s="118"/>
      <c r="X19165" s="118"/>
      <c r="Y19165" s="118"/>
      <c r="Z19165" s="118"/>
      <c r="AA19165" s="118"/>
      <c r="AB19165" s="118"/>
    </row>
    <row r="19166" spans="1:28">
      <c r="A19166" s="113"/>
      <c r="B19166" s="113"/>
      <c r="C19166" s="114"/>
      <c r="D19166" s="115"/>
      <c r="E19166" s="115"/>
      <c r="F19166" s="116"/>
      <c r="G19166" s="116"/>
      <c r="H19166" s="116"/>
      <c r="I19166" s="116"/>
      <c r="J19166" s="117"/>
      <c r="K19166" s="117"/>
      <c r="L19166" s="114"/>
      <c r="M19166" s="114"/>
      <c r="N19166" s="114"/>
      <c r="O19166" s="114"/>
      <c r="P19166" s="118"/>
      <c r="Q19166" s="118"/>
      <c r="R19166" s="118"/>
      <c r="S19166" s="118"/>
      <c r="T19166" s="118"/>
      <c r="U19166" s="118"/>
      <c r="V19166" s="118"/>
      <c r="W19166" s="118"/>
      <c r="X19166" s="118"/>
      <c r="Y19166" s="118"/>
      <c r="Z19166" s="118"/>
      <c r="AA19166" s="118"/>
      <c r="AB19166" s="118"/>
    </row>
    <row r="19167" spans="1:28">
      <c r="A19167" s="113"/>
      <c r="B19167" s="113"/>
      <c r="C19167" s="114"/>
      <c r="D19167" s="115"/>
      <c r="E19167" s="115"/>
      <c r="F19167" s="116"/>
      <c r="G19167" s="116"/>
      <c r="H19167" s="116"/>
      <c r="I19167" s="116"/>
      <c r="J19167" s="117"/>
      <c r="K19167" s="117"/>
      <c r="L19167" s="114"/>
      <c r="M19167" s="114"/>
      <c r="N19167" s="114"/>
      <c r="O19167" s="114"/>
      <c r="P19167" s="118"/>
      <c r="Q19167" s="118"/>
      <c r="R19167" s="118"/>
      <c r="S19167" s="118"/>
      <c r="T19167" s="118"/>
      <c r="U19167" s="118"/>
      <c r="V19167" s="118"/>
      <c r="W19167" s="118"/>
      <c r="X19167" s="118"/>
      <c r="Y19167" s="118"/>
      <c r="Z19167" s="118"/>
      <c r="AA19167" s="118"/>
      <c r="AB19167" s="118"/>
    </row>
    <row r="19168" spans="1:28">
      <c r="A19168" s="113"/>
      <c r="B19168" s="113"/>
      <c r="C19168" s="114"/>
      <c r="D19168" s="115"/>
      <c r="E19168" s="115"/>
      <c r="F19168" s="116"/>
      <c r="G19168" s="116"/>
      <c r="H19168" s="116"/>
      <c r="I19168" s="116"/>
      <c r="J19168" s="117"/>
      <c r="K19168" s="117"/>
      <c r="L19168" s="114"/>
      <c r="M19168" s="114"/>
      <c r="N19168" s="114"/>
      <c r="O19168" s="114"/>
      <c r="P19168" s="118"/>
      <c r="Q19168" s="118"/>
      <c r="R19168" s="118"/>
      <c r="S19168" s="118"/>
      <c r="T19168" s="118"/>
      <c r="U19168" s="118"/>
      <c r="V19168" s="118"/>
      <c r="W19168" s="118"/>
      <c r="X19168" s="118"/>
      <c r="Y19168" s="118"/>
      <c r="Z19168" s="118"/>
      <c r="AA19168" s="118"/>
      <c r="AB19168" s="118"/>
    </row>
    <row r="19169" spans="1:28">
      <c r="A19169" s="113"/>
      <c r="B19169" s="113"/>
      <c r="C19169" s="114"/>
      <c r="D19169" s="115"/>
      <c r="E19169" s="115"/>
      <c r="F19169" s="116"/>
      <c r="G19169" s="116"/>
      <c r="H19169" s="116"/>
      <c r="I19169" s="116"/>
      <c r="J19169" s="117"/>
      <c r="K19169" s="117"/>
      <c r="L19169" s="114"/>
      <c r="M19169" s="114"/>
      <c r="N19169" s="114"/>
      <c r="O19169" s="114"/>
      <c r="P19169" s="118"/>
      <c r="Q19169" s="118"/>
      <c r="R19169" s="118"/>
      <c r="S19169" s="118"/>
      <c r="T19169" s="118"/>
      <c r="U19169" s="118"/>
      <c r="V19169" s="118"/>
      <c r="W19169" s="118"/>
      <c r="X19169" s="118"/>
      <c r="Y19169" s="118"/>
      <c r="Z19169" s="118"/>
      <c r="AA19169" s="118"/>
      <c r="AB19169" s="118"/>
    </row>
    <row r="19170" spans="1:28">
      <c r="A19170" s="113"/>
      <c r="B19170" s="113"/>
      <c r="C19170" s="114"/>
      <c r="D19170" s="115"/>
      <c r="E19170" s="115"/>
      <c r="F19170" s="116"/>
      <c r="G19170" s="116"/>
      <c r="H19170" s="116"/>
      <c r="I19170" s="116"/>
      <c r="J19170" s="117"/>
      <c r="K19170" s="117"/>
      <c r="L19170" s="114"/>
      <c r="M19170" s="114"/>
      <c r="N19170" s="114"/>
      <c r="O19170" s="114"/>
      <c r="P19170" s="118"/>
      <c r="Q19170" s="118"/>
      <c r="R19170" s="118"/>
      <c r="S19170" s="118"/>
      <c r="T19170" s="118"/>
      <c r="U19170" s="118"/>
      <c r="V19170" s="118"/>
      <c r="W19170" s="118"/>
      <c r="X19170" s="118"/>
      <c r="Y19170" s="118"/>
      <c r="Z19170" s="118"/>
      <c r="AA19170" s="118"/>
      <c r="AB19170" s="118"/>
    </row>
    <row r="19171" spans="1:28">
      <c r="A19171" s="113"/>
      <c r="B19171" s="113"/>
      <c r="C19171" s="114"/>
      <c r="D19171" s="115"/>
      <c r="E19171" s="115"/>
      <c r="F19171" s="116"/>
      <c r="G19171" s="116"/>
      <c r="H19171" s="116"/>
      <c r="I19171" s="116"/>
      <c r="J19171" s="117"/>
      <c r="K19171" s="117"/>
      <c r="L19171" s="114"/>
      <c r="M19171" s="114"/>
      <c r="N19171" s="114"/>
      <c r="O19171" s="114"/>
      <c r="P19171" s="118"/>
      <c r="Q19171" s="118"/>
      <c r="R19171" s="118"/>
      <c r="S19171" s="118"/>
      <c r="T19171" s="118"/>
      <c r="U19171" s="118"/>
      <c r="V19171" s="118"/>
      <c r="W19171" s="118"/>
      <c r="X19171" s="118"/>
      <c r="Y19171" s="118"/>
      <c r="Z19171" s="118"/>
      <c r="AA19171" s="118"/>
      <c r="AB19171" s="118"/>
    </row>
    <row r="19172" spans="1:28">
      <c r="A19172" s="113"/>
      <c r="B19172" s="113"/>
      <c r="C19172" s="114"/>
      <c r="D19172" s="115"/>
      <c r="E19172" s="115"/>
      <c r="F19172" s="116"/>
      <c r="G19172" s="116"/>
      <c r="H19172" s="116"/>
      <c r="I19172" s="116"/>
      <c r="J19172" s="117"/>
      <c r="K19172" s="117"/>
      <c r="L19172" s="114"/>
      <c r="M19172" s="114"/>
      <c r="N19172" s="114"/>
      <c r="O19172" s="114"/>
      <c r="P19172" s="118"/>
      <c r="Q19172" s="118"/>
      <c r="R19172" s="118"/>
      <c r="S19172" s="118"/>
      <c r="T19172" s="118"/>
      <c r="U19172" s="118"/>
      <c r="V19172" s="118"/>
      <c r="W19172" s="118"/>
      <c r="X19172" s="118"/>
      <c r="Y19172" s="118"/>
      <c r="Z19172" s="118"/>
      <c r="AA19172" s="118"/>
      <c r="AB19172" s="118"/>
    </row>
    <row r="19173" spans="1:28">
      <c r="A19173" s="113"/>
      <c r="B19173" s="113"/>
      <c r="C19173" s="114"/>
      <c r="D19173" s="115"/>
      <c r="E19173" s="115"/>
      <c r="F19173" s="116"/>
      <c r="G19173" s="116"/>
      <c r="H19173" s="116"/>
      <c r="I19173" s="116"/>
      <c r="J19173" s="117"/>
      <c r="K19173" s="117"/>
      <c r="L19173" s="114"/>
      <c r="M19173" s="114"/>
      <c r="N19173" s="114"/>
      <c r="O19173" s="114"/>
      <c r="P19173" s="118"/>
      <c r="Q19173" s="118"/>
      <c r="R19173" s="118"/>
      <c r="S19173" s="118"/>
      <c r="T19173" s="118"/>
      <c r="U19173" s="118"/>
      <c r="V19173" s="118"/>
      <c r="W19173" s="118"/>
      <c r="X19173" s="118"/>
      <c r="Y19173" s="118"/>
      <c r="Z19173" s="118"/>
      <c r="AA19173" s="118"/>
      <c r="AB19173" s="118"/>
    </row>
    <row r="19174" spans="1:28">
      <c r="A19174" s="113"/>
      <c r="B19174" s="113"/>
      <c r="C19174" s="114"/>
      <c r="D19174" s="115"/>
      <c r="E19174" s="115"/>
      <c r="F19174" s="116"/>
      <c r="G19174" s="116"/>
      <c r="H19174" s="116"/>
      <c r="I19174" s="116"/>
      <c r="J19174" s="117"/>
      <c r="K19174" s="117"/>
      <c r="L19174" s="114"/>
      <c r="M19174" s="114"/>
      <c r="N19174" s="114"/>
      <c r="O19174" s="114"/>
      <c r="P19174" s="118"/>
      <c r="Q19174" s="118"/>
      <c r="R19174" s="118"/>
      <c r="S19174" s="118"/>
      <c r="T19174" s="118"/>
      <c r="U19174" s="118"/>
      <c r="V19174" s="118"/>
      <c r="W19174" s="118"/>
      <c r="X19174" s="118"/>
      <c r="Y19174" s="118"/>
      <c r="Z19174" s="118"/>
      <c r="AA19174" s="118"/>
      <c r="AB19174" s="118"/>
    </row>
    <row r="19175" spans="1:28">
      <c r="A19175" s="113"/>
      <c r="B19175" s="113"/>
      <c r="C19175" s="114"/>
      <c r="D19175" s="115"/>
      <c r="E19175" s="115"/>
      <c r="F19175" s="116"/>
      <c r="G19175" s="116"/>
      <c r="H19175" s="116"/>
      <c r="I19175" s="116"/>
      <c r="J19175" s="117"/>
      <c r="K19175" s="117"/>
      <c r="L19175" s="114"/>
      <c r="M19175" s="114"/>
      <c r="N19175" s="114"/>
      <c r="O19175" s="114"/>
      <c r="P19175" s="118"/>
      <c r="Q19175" s="118"/>
      <c r="R19175" s="118"/>
      <c r="S19175" s="118"/>
      <c r="T19175" s="118"/>
      <c r="U19175" s="118"/>
      <c r="V19175" s="118"/>
      <c r="W19175" s="118"/>
      <c r="X19175" s="118"/>
      <c r="Y19175" s="118"/>
      <c r="Z19175" s="118"/>
      <c r="AA19175" s="118"/>
      <c r="AB19175" s="118"/>
    </row>
    <row r="19176" spans="1:28">
      <c r="A19176" s="113"/>
      <c r="B19176" s="113"/>
      <c r="C19176" s="114"/>
      <c r="D19176" s="115"/>
      <c r="E19176" s="115"/>
      <c r="F19176" s="116"/>
      <c r="G19176" s="116"/>
      <c r="H19176" s="116"/>
      <c r="I19176" s="116"/>
      <c r="J19176" s="117"/>
      <c r="K19176" s="117"/>
      <c r="L19176" s="114"/>
      <c r="M19176" s="114"/>
      <c r="N19176" s="114"/>
      <c r="O19176" s="114"/>
      <c r="P19176" s="118"/>
      <c r="Q19176" s="118"/>
      <c r="R19176" s="118"/>
      <c r="S19176" s="118"/>
      <c r="T19176" s="118"/>
      <c r="U19176" s="118"/>
      <c r="V19176" s="118"/>
      <c r="W19176" s="118"/>
      <c r="X19176" s="118"/>
      <c r="Y19176" s="118"/>
      <c r="Z19176" s="118"/>
      <c r="AA19176" s="118"/>
      <c r="AB19176" s="118"/>
    </row>
    <row r="19177" spans="1:28">
      <c r="A19177" s="113"/>
      <c r="B19177" s="113"/>
      <c r="C19177" s="114"/>
      <c r="D19177" s="115"/>
      <c r="E19177" s="115"/>
      <c r="F19177" s="116"/>
      <c r="G19177" s="116"/>
      <c r="H19177" s="116"/>
      <c r="I19177" s="116"/>
      <c r="J19177" s="117"/>
      <c r="K19177" s="117"/>
      <c r="L19177" s="114"/>
      <c r="M19177" s="114"/>
      <c r="N19177" s="114"/>
      <c r="O19177" s="114"/>
      <c r="P19177" s="118"/>
      <c r="Q19177" s="118"/>
      <c r="R19177" s="118"/>
      <c r="S19177" s="118"/>
      <c r="T19177" s="118"/>
      <c r="U19177" s="118"/>
      <c r="V19177" s="118"/>
      <c r="W19177" s="118"/>
      <c r="X19177" s="118"/>
      <c r="Y19177" s="118"/>
      <c r="Z19177" s="118"/>
      <c r="AA19177" s="118"/>
      <c r="AB19177" s="118"/>
    </row>
    <row r="19178" spans="1:28">
      <c r="A19178" s="113"/>
      <c r="B19178" s="113"/>
      <c r="C19178" s="114"/>
      <c r="D19178" s="115"/>
      <c r="E19178" s="115"/>
      <c r="F19178" s="116"/>
      <c r="G19178" s="116"/>
      <c r="H19178" s="116"/>
      <c r="I19178" s="116"/>
      <c r="J19178" s="117"/>
      <c r="K19178" s="117"/>
      <c r="L19178" s="114"/>
      <c r="M19178" s="114"/>
      <c r="N19178" s="114"/>
      <c r="O19178" s="114"/>
      <c r="P19178" s="118"/>
      <c r="Q19178" s="118"/>
      <c r="R19178" s="118"/>
      <c r="S19178" s="118"/>
      <c r="T19178" s="118"/>
      <c r="U19178" s="118"/>
      <c r="V19178" s="118"/>
      <c r="W19178" s="118"/>
      <c r="X19178" s="118"/>
      <c r="Y19178" s="118"/>
      <c r="Z19178" s="118"/>
      <c r="AA19178" s="118"/>
      <c r="AB19178" s="118"/>
    </row>
    <row r="19179" spans="1:28">
      <c r="A19179" s="113"/>
      <c r="B19179" s="113"/>
      <c r="C19179" s="114"/>
      <c r="D19179" s="115"/>
      <c r="E19179" s="115"/>
      <c r="F19179" s="116"/>
      <c r="G19179" s="116"/>
      <c r="H19179" s="116"/>
      <c r="I19179" s="116"/>
      <c r="J19179" s="117"/>
      <c r="K19179" s="117"/>
      <c r="L19179" s="114"/>
      <c r="M19179" s="114"/>
      <c r="N19179" s="114"/>
      <c r="O19179" s="114"/>
      <c r="P19179" s="118"/>
      <c r="Q19179" s="118"/>
      <c r="R19179" s="118"/>
      <c r="S19179" s="118"/>
      <c r="T19179" s="118"/>
      <c r="U19179" s="118"/>
      <c r="V19179" s="118"/>
      <c r="W19179" s="118"/>
      <c r="X19179" s="118"/>
      <c r="Y19179" s="118"/>
      <c r="Z19179" s="118"/>
      <c r="AA19179" s="118"/>
      <c r="AB19179" s="118"/>
    </row>
    <row r="19180" spans="1:28">
      <c r="A19180" s="113"/>
      <c r="B19180" s="113"/>
      <c r="C19180" s="114"/>
      <c r="D19180" s="115"/>
      <c r="E19180" s="115"/>
      <c r="F19180" s="116"/>
      <c r="G19180" s="116"/>
      <c r="H19180" s="116"/>
      <c r="I19180" s="116"/>
      <c r="J19180" s="117"/>
      <c r="K19180" s="117"/>
      <c r="L19180" s="114"/>
      <c r="M19180" s="114"/>
      <c r="N19180" s="114"/>
      <c r="O19180" s="114"/>
      <c r="P19180" s="118"/>
      <c r="Q19180" s="118"/>
      <c r="R19180" s="118"/>
      <c r="S19180" s="118"/>
      <c r="T19180" s="118"/>
      <c r="U19180" s="118"/>
      <c r="V19180" s="118"/>
      <c r="W19180" s="118"/>
      <c r="X19180" s="118"/>
      <c r="Y19180" s="118"/>
      <c r="Z19180" s="118"/>
      <c r="AA19180" s="118"/>
      <c r="AB19180" s="118"/>
    </row>
    <row r="19181" spans="1:28">
      <c r="A19181" s="113"/>
      <c r="B19181" s="113"/>
      <c r="C19181" s="114"/>
      <c r="D19181" s="115"/>
      <c r="E19181" s="115"/>
      <c r="F19181" s="116"/>
      <c r="G19181" s="116"/>
      <c r="H19181" s="116"/>
      <c r="I19181" s="116"/>
      <c r="J19181" s="117"/>
      <c r="K19181" s="117"/>
      <c r="L19181" s="114"/>
      <c r="M19181" s="114"/>
      <c r="N19181" s="114"/>
      <c r="O19181" s="114"/>
      <c r="P19181" s="118"/>
      <c r="Q19181" s="118"/>
      <c r="R19181" s="118"/>
      <c r="S19181" s="118"/>
      <c r="T19181" s="118"/>
      <c r="U19181" s="118"/>
      <c r="V19181" s="118"/>
      <c r="W19181" s="118"/>
      <c r="X19181" s="118"/>
      <c r="Y19181" s="118"/>
      <c r="Z19181" s="118"/>
      <c r="AA19181" s="118"/>
      <c r="AB19181" s="118"/>
    </row>
    <row r="19182" spans="1:28">
      <c r="A19182" s="113"/>
      <c r="B19182" s="113"/>
      <c r="C19182" s="114"/>
      <c r="D19182" s="115"/>
      <c r="E19182" s="115"/>
      <c r="F19182" s="116"/>
      <c r="G19182" s="116"/>
      <c r="H19182" s="116"/>
      <c r="I19182" s="116"/>
      <c r="J19182" s="117"/>
      <c r="K19182" s="117"/>
      <c r="L19182" s="114"/>
      <c r="M19182" s="114"/>
      <c r="N19182" s="114"/>
      <c r="O19182" s="114"/>
      <c r="P19182" s="118"/>
      <c r="Q19182" s="118"/>
      <c r="R19182" s="118"/>
      <c r="S19182" s="118"/>
      <c r="T19182" s="118"/>
      <c r="U19182" s="118"/>
      <c r="V19182" s="118"/>
      <c r="W19182" s="118"/>
      <c r="X19182" s="118"/>
      <c r="Y19182" s="118"/>
      <c r="Z19182" s="118"/>
      <c r="AA19182" s="118"/>
      <c r="AB19182" s="118"/>
    </row>
    <row r="19183" spans="1:28">
      <c r="A19183" s="113"/>
      <c r="B19183" s="113"/>
      <c r="C19183" s="114"/>
      <c r="D19183" s="115"/>
      <c r="E19183" s="115"/>
      <c r="F19183" s="116"/>
      <c r="G19183" s="116"/>
      <c r="H19183" s="116"/>
      <c r="I19183" s="116"/>
      <c r="J19183" s="117"/>
      <c r="K19183" s="117"/>
      <c r="L19183" s="114"/>
      <c r="M19183" s="114"/>
      <c r="N19183" s="114"/>
      <c r="O19183" s="114"/>
      <c r="P19183" s="118"/>
      <c r="Q19183" s="118"/>
      <c r="R19183" s="118"/>
      <c r="S19183" s="118"/>
      <c r="T19183" s="118"/>
      <c r="U19183" s="118"/>
      <c r="V19183" s="118"/>
      <c r="W19183" s="118"/>
      <c r="X19183" s="118"/>
      <c r="Y19183" s="118"/>
      <c r="Z19183" s="118"/>
      <c r="AA19183" s="118"/>
      <c r="AB19183" s="118"/>
    </row>
    <row r="19184" spans="1:28">
      <c r="A19184" s="113"/>
      <c r="B19184" s="113"/>
      <c r="C19184" s="114"/>
      <c r="D19184" s="115"/>
      <c r="E19184" s="115"/>
      <c r="F19184" s="116"/>
      <c r="G19184" s="116"/>
      <c r="H19184" s="116"/>
      <c r="I19184" s="116"/>
      <c r="J19184" s="117"/>
      <c r="K19184" s="117"/>
      <c r="L19184" s="114"/>
      <c r="M19184" s="114"/>
      <c r="N19184" s="114"/>
      <c r="O19184" s="114"/>
      <c r="P19184" s="118"/>
      <c r="Q19184" s="118"/>
      <c r="R19184" s="118"/>
      <c r="S19184" s="118"/>
      <c r="T19184" s="118"/>
      <c r="U19184" s="118"/>
      <c r="V19184" s="118"/>
      <c r="W19184" s="118"/>
      <c r="X19184" s="118"/>
      <c r="Y19184" s="118"/>
      <c r="Z19184" s="118"/>
      <c r="AA19184" s="118"/>
      <c r="AB19184" s="118"/>
    </row>
    <row r="19185" spans="1:28">
      <c r="A19185" s="113"/>
      <c r="B19185" s="113"/>
      <c r="C19185" s="114"/>
      <c r="D19185" s="115"/>
      <c r="E19185" s="115"/>
      <c r="F19185" s="116"/>
      <c r="G19185" s="116"/>
      <c r="H19185" s="116"/>
      <c r="I19185" s="116"/>
      <c r="J19185" s="117"/>
      <c r="K19185" s="117"/>
      <c r="L19185" s="114"/>
      <c r="M19185" s="114"/>
      <c r="N19185" s="114"/>
      <c r="O19185" s="114"/>
      <c r="P19185" s="118"/>
      <c r="Q19185" s="118"/>
      <c r="R19185" s="118"/>
      <c r="S19185" s="118"/>
      <c r="T19185" s="118"/>
      <c r="U19185" s="118"/>
      <c r="V19185" s="118"/>
      <c r="W19185" s="118"/>
      <c r="X19185" s="118"/>
      <c r="Y19185" s="118"/>
      <c r="Z19185" s="118"/>
      <c r="AA19185" s="118"/>
      <c r="AB19185" s="118"/>
    </row>
    <row r="19186" spans="1:28">
      <c r="A19186" s="113"/>
      <c r="B19186" s="113"/>
      <c r="C19186" s="114"/>
      <c r="D19186" s="115"/>
      <c r="E19186" s="115"/>
      <c r="F19186" s="116"/>
      <c r="G19186" s="116"/>
      <c r="H19186" s="116"/>
      <c r="I19186" s="116"/>
      <c r="J19186" s="117"/>
      <c r="K19186" s="117"/>
      <c r="L19186" s="114"/>
      <c r="M19186" s="114"/>
      <c r="N19186" s="114"/>
      <c r="O19186" s="114"/>
      <c r="P19186" s="118"/>
      <c r="Q19186" s="118"/>
      <c r="R19186" s="118"/>
      <c r="S19186" s="118"/>
      <c r="T19186" s="118"/>
      <c r="U19186" s="118"/>
      <c r="V19186" s="118"/>
      <c r="W19186" s="118"/>
      <c r="X19186" s="118"/>
      <c r="Y19186" s="118"/>
      <c r="Z19186" s="118"/>
      <c r="AA19186" s="118"/>
      <c r="AB19186" s="118"/>
    </row>
    <row r="19187" spans="1:28">
      <c r="A19187" s="113"/>
      <c r="B19187" s="113"/>
      <c r="C19187" s="114"/>
      <c r="D19187" s="115"/>
      <c r="E19187" s="115"/>
      <c r="F19187" s="116"/>
      <c r="G19187" s="116"/>
      <c r="H19187" s="116"/>
      <c r="I19187" s="116"/>
      <c r="J19187" s="117"/>
      <c r="K19187" s="117"/>
      <c r="L19187" s="114"/>
      <c r="M19187" s="114"/>
      <c r="N19187" s="114"/>
      <c r="O19187" s="114"/>
      <c r="P19187" s="118"/>
      <c r="Q19187" s="118"/>
      <c r="R19187" s="118"/>
      <c r="S19187" s="118"/>
      <c r="T19187" s="118"/>
      <c r="U19187" s="118"/>
      <c r="V19187" s="118"/>
      <c r="W19187" s="118"/>
      <c r="X19187" s="118"/>
      <c r="Y19187" s="118"/>
      <c r="Z19187" s="118"/>
      <c r="AA19187" s="118"/>
      <c r="AB19187" s="118"/>
    </row>
    <row r="19188" spans="1:28">
      <c r="A19188" s="113"/>
      <c r="B19188" s="113"/>
      <c r="C19188" s="114"/>
      <c r="D19188" s="115"/>
      <c r="E19188" s="115"/>
      <c r="F19188" s="116"/>
      <c r="G19188" s="116"/>
      <c r="H19188" s="116"/>
      <c r="I19188" s="116"/>
      <c r="J19188" s="117"/>
      <c r="K19188" s="117"/>
      <c r="L19188" s="114"/>
      <c r="M19188" s="114"/>
      <c r="N19188" s="114"/>
      <c r="O19188" s="114"/>
      <c r="P19188" s="118"/>
      <c r="Q19188" s="118"/>
      <c r="R19188" s="118"/>
      <c r="S19188" s="118"/>
      <c r="T19188" s="118"/>
      <c r="U19188" s="118"/>
      <c r="V19188" s="118"/>
      <c r="W19188" s="118"/>
      <c r="X19188" s="118"/>
      <c r="Y19188" s="118"/>
      <c r="Z19188" s="118"/>
      <c r="AA19188" s="118"/>
      <c r="AB19188" s="118"/>
    </row>
    <row r="19189" spans="1:28">
      <c r="A19189" s="113"/>
      <c r="B19189" s="113"/>
      <c r="C19189" s="114"/>
      <c r="D19189" s="115"/>
      <c r="E19189" s="115"/>
      <c r="F19189" s="116"/>
      <c r="G19189" s="116"/>
      <c r="H19189" s="116"/>
      <c r="I19189" s="116"/>
      <c r="J19189" s="117"/>
      <c r="K19189" s="117"/>
      <c r="L19189" s="114"/>
      <c r="M19189" s="114"/>
      <c r="N19189" s="114"/>
      <c r="O19189" s="114"/>
      <c r="P19189" s="118"/>
      <c r="Q19189" s="118"/>
      <c r="R19189" s="118"/>
      <c r="S19189" s="118"/>
      <c r="T19189" s="118"/>
      <c r="U19189" s="118"/>
      <c r="V19189" s="118"/>
      <c r="W19189" s="118"/>
      <c r="X19189" s="118"/>
      <c r="Y19189" s="118"/>
      <c r="Z19189" s="118"/>
      <c r="AA19189" s="118"/>
      <c r="AB19189" s="118"/>
    </row>
    <row r="19190" spans="1:28">
      <c r="A19190" s="113"/>
      <c r="B19190" s="113"/>
      <c r="C19190" s="114"/>
      <c r="D19190" s="115"/>
      <c r="E19190" s="115"/>
      <c r="F19190" s="116"/>
      <c r="G19190" s="116"/>
      <c r="H19190" s="116"/>
      <c r="I19190" s="116"/>
      <c r="J19190" s="117"/>
      <c r="K19190" s="117"/>
      <c r="L19190" s="114"/>
      <c r="M19190" s="114"/>
      <c r="N19190" s="114"/>
      <c r="O19190" s="114"/>
      <c r="P19190" s="118"/>
      <c r="Q19190" s="118"/>
      <c r="R19190" s="118"/>
      <c r="S19190" s="118"/>
      <c r="T19190" s="118"/>
      <c r="U19190" s="118"/>
      <c r="V19190" s="118"/>
      <c r="W19190" s="118"/>
      <c r="X19190" s="118"/>
      <c r="Y19190" s="118"/>
      <c r="Z19190" s="118"/>
      <c r="AA19190" s="118"/>
      <c r="AB19190" s="118"/>
    </row>
    <row r="19191" spans="1:28">
      <c r="A19191" s="113"/>
      <c r="B19191" s="113"/>
      <c r="C19191" s="114"/>
      <c r="D19191" s="115"/>
      <c r="E19191" s="115"/>
      <c r="F19191" s="116"/>
      <c r="G19191" s="116"/>
      <c r="H19191" s="116"/>
      <c r="I19191" s="116"/>
      <c r="J19191" s="117"/>
      <c r="K19191" s="117"/>
      <c r="L19191" s="114"/>
      <c r="M19191" s="114"/>
      <c r="N19191" s="114"/>
      <c r="O19191" s="114"/>
      <c r="P19191" s="118"/>
      <c r="Q19191" s="118"/>
      <c r="R19191" s="118"/>
      <c r="S19191" s="118"/>
      <c r="T19191" s="118"/>
      <c r="U19191" s="118"/>
      <c r="V19191" s="118"/>
      <c r="W19191" s="118"/>
      <c r="X19191" s="118"/>
      <c r="Y19191" s="118"/>
      <c r="Z19191" s="118"/>
      <c r="AA19191" s="118"/>
      <c r="AB19191" s="118"/>
    </row>
    <row r="19192" spans="1:28">
      <c r="A19192" s="113"/>
      <c r="B19192" s="113"/>
      <c r="C19192" s="114"/>
      <c r="D19192" s="115"/>
      <c r="E19192" s="115"/>
      <c r="F19192" s="116"/>
      <c r="G19192" s="116"/>
      <c r="H19192" s="116"/>
      <c r="I19192" s="116"/>
      <c r="J19192" s="117"/>
      <c r="K19192" s="117"/>
      <c r="L19192" s="114"/>
      <c r="M19192" s="114"/>
      <c r="N19192" s="114"/>
      <c r="O19192" s="114"/>
      <c r="P19192" s="118"/>
      <c r="Q19192" s="118"/>
      <c r="R19192" s="118"/>
      <c r="S19192" s="118"/>
      <c r="T19192" s="118"/>
      <c r="U19192" s="118"/>
      <c r="V19192" s="118"/>
      <c r="W19192" s="118"/>
      <c r="X19192" s="118"/>
      <c r="Y19192" s="118"/>
      <c r="Z19192" s="118"/>
      <c r="AA19192" s="118"/>
      <c r="AB19192" s="118"/>
    </row>
    <row r="19193" spans="1:28">
      <c r="A19193" s="113"/>
      <c r="B19193" s="113"/>
      <c r="C19193" s="114"/>
      <c r="D19193" s="115"/>
      <c r="E19193" s="115"/>
      <c r="F19193" s="116"/>
      <c r="G19193" s="116"/>
      <c r="H19193" s="116"/>
      <c r="I19193" s="116"/>
      <c r="J19193" s="117"/>
      <c r="K19193" s="117"/>
      <c r="L19193" s="114"/>
      <c r="M19193" s="114"/>
      <c r="N19193" s="114"/>
      <c r="O19193" s="114"/>
      <c r="P19193" s="118"/>
      <c r="Q19193" s="118"/>
      <c r="R19193" s="118"/>
      <c r="S19193" s="118"/>
      <c r="T19193" s="118"/>
      <c r="U19193" s="118"/>
      <c r="V19193" s="118"/>
      <c r="W19193" s="118"/>
      <c r="X19193" s="118"/>
      <c r="Y19193" s="118"/>
      <c r="Z19193" s="118"/>
      <c r="AA19193" s="118"/>
      <c r="AB19193" s="118"/>
    </row>
    <row r="19194" spans="1:28">
      <c r="A19194" s="113"/>
      <c r="B19194" s="113"/>
      <c r="C19194" s="114"/>
      <c r="D19194" s="115"/>
      <c r="E19194" s="115"/>
      <c r="F19194" s="116"/>
      <c r="G19194" s="116"/>
      <c r="H19194" s="116"/>
      <c r="I19194" s="116"/>
      <c r="J19194" s="117"/>
      <c r="K19194" s="117"/>
      <c r="L19194" s="114"/>
      <c r="M19194" s="114"/>
      <c r="N19194" s="114"/>
      <c r="O19194" s="114"/>
      <c r="P19194" s="118"/>
      <c r="Q19194" s="118"/>
      <c r="R19194" s="118"/>
      <c r="S19194" s="118"/>
      <c r="T19194" s="118"/>
      <c r="U19194" s="118"/>
      <c r="V19194" s="118"/>
      <c r="W19194" s="118"/>
      <c r="X19194" s="118"/>
      <c r="Y19194" s="118"/>
      <c r="Z19194" s="118"/>
      <c r="AA19194" s="118"/>
      <c r="AB19194" s="118"/>
    </row>
    <row r="19195" spans="1:28">
      <c r="A19195" s="113"/>
      <c r="B19195" s="113"/>
      <c r="C19195" s="114"/>
      <c r="D19195" s="115"/>
      <c r="E19195" s="115"/>
      <c r="F19195" s="116"/>
      <c r="G19195" s="116"/>
      <c r="H19195" s="116"/>
      <c r="I19195" s="116"/>
      <c r="J19195" s="117"/>
      <c r="K19195" s="117"/>
      <c r="L19195" s="114"/>
      <c r="M19195" s="114"/>
      <c r="N19195" s="114"/>
      <c r="O19195" s="114"/>
      <c r="P19195" s="118"/>
      <c r="Q19195" s="118"/>
      <c r="R19195" s="118"/>
      <c r="S19195" s="118"/>
      <c r="T19195" s="118"/>
      <c r="U19195" s="118"/>
      <c r="V19195" s="118"/>
      <c r="W19195" s="118"/>
      <c r="X19195" s="118"/>
      <c r="Y19195" s="118"/>
      <c r="Z19195" s="118"/>
      <c r="AA19195" s="118"/>
      <c r="AB19195" s="118"/>
    </row>
    <row r="19196" spans="1:28">
      <c r="A19196" s="113"/>
      <c r="B19196" s="113"/>
      <c r="C19196" s="114"/>
      <c r="D19196" s="115"/>
      <c r="E19196" s="115"/>
      <c r="F19196" s="116"/>
      <c r="G19196" s="116"/>
      <c r="H19196" s="116"/>
      <c r="I19196" s="116"/>
      <c r="J19196" s="117"/>
      <c r="K19196" s="117"/>
      <c r="L19196" s="114"/>
      <c r="M19196" s="114"/>
      <c r="N19196" s="114"/>
      <c r="O19196" s="114"/>
      <c r="P19196" s="118"/>
      <c r="Q19196" s="118"/>
      <c r="R19196" s="118"/>
      <c r="S19196" s="118"/>
      <c r="T19196" s="118"/>
      <c r="U19196" s="118"/>
      <c r="V19196" s="118"/>
      <c r="W19196" s="118"/>
      <c r="X19196" s="118"/>
      <c r="Y19196" s="118"/>
      <c r="Z19196" s="118"/>
      <c r="AA19196" s="118"/>
      <c r="AB19196" s="118"/>
    </row>
    <row r="19197" spans="1:28">
      <c r="A19197" s="113"/>
      <c r="B19197" s="113"/>
      <c r="C19197" s="114"/>
      <c r="D19197" s="115"/>
      <c r="E19197" s="115"/>
      <c r="F19197" s="116"/>
      <c r="G19197" s="116"/>
      <c r="H19197" s="116"/>
      <c r="I19197" s="116"/>
      <c r="J19197" s="117"/>
      <c r="K19197" s="117"/>
      <c r="L19197" s="114"/>
      <c r="M19197" s="114"/>
      <c r="N19197" s="114"/>
      <c r="O19197" s="114"/>
      <c r="P19197" s="118"/>
      <c r="Q19197" s="118"/>
      <c r="R19197" s="118"/>
      <c r="S19197" s="118"/>
      <c r="T19197" s="118"/>
      <c r="U19197" s="118"/>
      <c r="V19197" s="118"/>
      <c r="W19197" s="118"/>
      <c r="X19197" s="118"/>
      <c r="Y19197" s="118"/>
      <c r="Z19197" s="118"/>
      <c r="AA19197" s="118"/>
      <c r="AB19197" s="118"/>
    </row>
    <row r="19198" spans="1:28">
      <c r="A19198" s="113"/>
      <c r="B19198" s="113"/>
      <c r="C19198" s="114"/>
      <c r="D19198" s="115"/>
      <c r="E19198" s="115"/>
      <c r="F19198" s="116"/>
      <c r="G19198" s="116"/>
      <c r="H19198" s="116"/>
      <c r="I19198" s="116"/>
      <c r="J19198" s="117"/>
      <c r="K19198" s="117"/>
      <c r="L19198" s="114"/>
      <c r="M19198" s="114"/>
      <c r="N19198" s="114"/>
      <c r="O19198" s="114"/>
      <c r="P19198" s="118"/>
      <c r="Q19198" s="118"/>
      <c r="R19198" s="118"/>
      <c r="S19198" s="118"/>
      <c r="T19198" s="118"/>
      <c r="U19198" s="118"/>
      <c r="V19198" s="118"/>
      <c r="W19198" s="118"/>
      <c r="X19198" s="118"/>
      <c r="Y19198" s="118"/>
      <c r="Z19198" s="118"/>
      <c r="AA19198" s="118"/>
      <c r="AB19198" s="118"/>
    </row>
    <row r="19199" spans="1:28">
      <c r="A19199" s="113"/>
      <c r="B19199" s="113"/>
      <c r="C19199" s="114"/>
      <c r="D19199" s="115"/>
      <c r="E19199" s="115"/>
      <c r="F19199" s="116"/>
      <c r="G19199" s="116"/>
      <c r="H19199" s="116"/>
      <c r="I19199" s="116"/>
      <c r="J19199" s="117"/>
      <c r="K19199" s="117"/>
      <c r="L19199" s="114"/>
      <c r="M19199" s="114"/>
      <c r="N19199" s="114"/>
      <c r="O19199" s="114"/>
      <c r="P19199" s="118"/>
      <c r="Q19199" s="118"/>
      <c r="R19199" s="118"/>
      <c r="S19199" s="118"/>
      <c r="T19199" s="118"/>
      <c r="U19199" s="118"/>
      <c r="V19199" s="118"/>
      <c r="W19199" s="118"/>
      <c r="X19199" s="118"/>
      <c r="Y19199" s="118"/>
      <c r="Z19199" s="118"/>
      <c r="AA19199" s="118"/>
      <c r="AB19199" s="118"/>
    </row>
    <row r="19200" spans="1:28">
      <c r="A19200" s="113"/>
      <c r="B19200" s="113"/>
      <c r="C19200" s="114"/>
      <c r="D19200" s="115"/>
      <c r="E19200" s="115"/>
      <c r="F19200" s="116"/>
      <c r="G19200" s="116"/>
      <c r="H19200" s="116"/>
      <c r="I19200" s="116"/>
      <c r="J19200" s="117"/>
      <c r="K19200" s="117"/>
      <c r="L19200" s="114"/>
      <c r="M19200" s="114"/>
      <c r="N19200" s="114"/>
      <c r="O19200" s="114"/>
      <c r="P19200" s="118"/>
      <c r="Q19200" s="118"/>
      <c r="R19200" s="118"/>
      <c r="S19200" s="118"/>
      <c r="T19200" s="118"/>
      <c r="U19200" s="118"/>
      <c r="V19200" s="118"/>
      <c r="W19200" s="118"/>
      <c r="X19200" s="118"/>
      <c r="Y19200" s="118"/>
      <c r="Z19200" s="118"/>
      <c r="AA19200" s="118"/>
      <c r="AB19200" s="118"/>
    </row>
    <row r="19201" spans="1:28">
      <c r="A19201" s="113"/>
      <c r="B19201" s="113"/>
      <c r="C19201" s="114"/>
      <c r="D19201" s="115"/>
      <c r="E19201" s="115"/>
      <c r="F19201" s="116"/>
      <c r="G19201" s="116"/>
      <c r="H19201" s="116"/>
      <c r="I19201" s="116"/>
      <c r="J19201" s="117"/>
      <c r="K19201" s="117"/>
      <c r="L19201" s="114"/>
      <c r="M19201" s="114"/>
      <c r="N19201" s="114"/>
      <c r="O19201" s="114"/>
      <c r="P19201" s="118"/>
      <c r="Q19201" s="118"/>
      <c r="R19201" s="118"/>
      <c r="S19201" s="118"/>
      <c r="T19201" s="118"/>
      <c r="U19201" s="118"/>
      <c r="V19201" s="118"/>
      <c r="W19201" s="118"/>
      <c r="X19201" s="118"/>
      <c r="Y19201" s="118"/>
      <c r="Z19201" s="118"/>
      <c r="AA19201" s="118"/>
      <c r="AB19201" s="118"/>
    </row>
    <row r="19202" spans="1:28">
      <c r="A19202" s="113"/>
      <c r="B19202" s="113"/>
      <c r="C19202" s="114"/>
      <c r="D19202" s="115"/>
      <c r="E19202" s="115"/>
      <c r="F19202" s="116"/>
      <c r="G19202" s="116"/>
      <c r="H19202" s="116"/>
      <c r="I19202" s="116"/>
      <c r="J19202" s="117"/>
      <c r="K19202" s="117"/>
      <c r="L19202" s="114"/>
      <c r="M19202" s="114"/>
      <c r="N19202" s="114"/>
      <c r="O19202" s="114"/>
      <c r="P19202" s="118"/>
      <c r="Q19202" s="118"/>
      <c r="R19202" s="118"/>
      <c r="S19202" s="118"/>
      <c r="T19202" s="118"/>
      <c r="U19202" s="118"/>
      <c r="V19202" s="118"/>
      <c r="W19202" s="118"/>
      <c r="X19202" s="118"/>
      <c r="Y19202" s="118"/>
      <c r="Z19202" s="118"/>
      <c r="AA19202" s="118"/>
      <c r="AB19202" s="118"/>
    </row>
    <row r="19203" spans="1:28">
      <c r="A19203" s="113"/>
      <c r="B19203" s="113"/>
      <c r="C19203" s="114"/>
      <c r="D19203" s="115"/>
      <c r="E19203" s="115"/>
      <c r="F19203" s="116"/>
      <c r="G19203" s="116"/>
      <c r="H19203" s="116"/>
      <c r="I19203" s="116"/>
      <c r="J19203" s="117"/>
      <c r="K19203" s="117"/>
      <c r="L19203" s="114"/>
      <c r="M19203" s="114"/>
      <c r="N19203" s="114"/>
      <c r="O19203" s="114"/>
      <c r="P19203" s="118"/>
      <c r="Q19203" s="118"/>
      <c r="R19203" s="118"/>
      <c r="S19203" s="118"/>
      <c r="T19203" s="118"/>
      <c r="U19203" s="118"/>
      <c r="V19203" s="118"/>
      <c r="W19203" s="118"/>
      <c r="X19203" s="118"/>
      <c r="Y19203" s="118"/>
      <c r="Z19203" s="118"/>
      <c r="AA19203" s="118"/>
      <c r="AB19203" s="118"/>
    </row>
    <row r="19204" spans="1:28">
      <c r="A19204" s="113"/>
      <c r="B19204" s="113"/>
      <c r="C19204" s="114"/>
      <c r="D19204" s="115"/>
      <c r="E19204" s="115"/>
      <c r="F19204" s="116"/>
      <c r="G19204" s="116"/>
      <c r="H19204" s="116"/>
      <c r="I19204" s="116"/>
      <c r="J19204" s="117"/>
      <c r="K19204" s="117"/>
      <c r="L19204" s="114"/>
      <c r="M19204" s="114"/>
      <c r="N19204" s="114"/>
      <c r="O19204" s="114"/>
      <c r="P19204" s="118"/>
      <c r="Q19204" s="118"/>
      <c r="R19204" s="118"/>
      <c r="S19204" s="118"/>
      <c r="T19204" s="118"/>
      <c r="U19204" s="118"/>
      <c r="V19204" s="118"/>
      <c r="W19204" s="118"/>
      <c r="X19204" s="118"/>
      <c r="Y19204" s="118"/>
      <c r="Z19204" s="118"/>
      <c r="AA19204" s="118"/>
      <c r="AB19204" s="118"/>
    </row>
    <row r="19205" spans="1:28">
      <c r="A19205" s="113"/>
      <c r="B19205" s="113"/>
      <c r="C19205" s="114"/>
      <c r="D19205" s="115"/>
      <c r="E19205" s="115"/>
      <c r="F19205" s="116"/>
      <c r="G19205" s="116"/>
      <c r="H19205" s="116"/>
      <c r="I19205" s="116"/>
      <c r="J19205" s="117"/>
      <c r="K19205" s="117"/>
      <c r="L19205" s="114"/>
      <c r="M19205" s="114"/>
      <c r="N19205" s="114"/>
      <c r="O19205" s="114"/>
      <c r="P19205" s="118"/>
      <c r="Q19205" s="118"/>
      <c r="R19205" s="118"/>
      <c r="S19205" s="118"/>
      <c r="T19205" s="118"/>
      <c r="U19205" s="118"/>
      <c r="V19205" s="118"/>
      <c r="W19205" s="118"/>
      <c r="X19205" s="118"/>
      <c r="Y19205" s="118"/>
      <c r="Z19205" s="118"/>
      <c r="AA19205" s="118"/>
      <c r="AB19205" s="118"/>
    </row>
    <row r="19206" spans="1:28">
      <c r="A19206" s="113"/>
      <c r="B19206" s="113"/>
      <c r="C19206" s="114"/>
      <c r="D19206" s="115"/>
      <c r="E19206" s="115"/>
      <c r="F19206" s="116"/>
      <c r="G19206" s="116"/>
      <c r="H19206" s="116"/>
      <c r="I19206" s="116"/>
      <c r="J19206" s="117"/>
      <c r="K19206" s="117"/>
      <c r="L19206" s="114"/>
      <c r="M19206" s="114"/>
      <c r="N19206" s="114"/>
      <c r="O19206" s="114"/>
      <c r="P19206" s="118"/>
      <c r="Q19206" s="118"/>
      <c r="R19206" s="118"/>
      <c r="S19206" s="118"/>
      <c r="T19206" s="118"/>
      <c r="U19206" s="118"/>
      <c r="V19206" s="118"/>
      <c r="W19206" s="118"/>
      <c r="X19206" s="118"/>
      <c r="Y19206" s="118"/>
      <c r="Z19206" s="118"/>
      <c r="AA19206" s="118"/>
      <c r="AB19206" s="118"/>
    </row>
    <row r="19207" spans="1:28">
      <c r="A19207" s="113"/>
      <c r="B19207" s="113"/>
      <c r="C19207" s="114"/>
      <c r="D19207" s="115"/>
      <c r="E19207" s="115"/>
      <c r="F19207" s="116"/>
      <c r="G19207" s="116"/>
      <c r="H19207" s="116"/>
      <c r="I19207" s="116"/>
      <c r="J19207" s="117"/>
      <c r="K19207" s="117"/>
      <c r="L19207" s="114"/>
      <c r="M19207" s="114"/>
      <c r="N19207" s="114"/>
      <c r="O19207" s="114"/>
      <c r="P19207" s="118"/>
      <c r="Q19207" s="118"/>
      <c r="R19207" s="118"/>
      <c r="S19207" s="118"/>
      <c r="T19207" s="118"/>
      <c r="U19207" s="118"/>
      <c r="V19207" s="118"/>
      <c r="W19207" s="118"/>
      <c r="X19207" s="118"/>
      <c r="Y19207" s="118"/>
      <c r="Z19207" s="118"/>
      <c r="AA19207" s="118"/>
      <c r="AB19207" s="118"/>
    </row>
    <row r="19208" spans="1:28">
      <c r="A19208" s="113"/>
      <c r="B19208" s="113"/>
      <c r="C19208" s="114"/>
      <c r="D19208" s="115"/>
      <c r="E19208" s="115"/>
      <c r="F19208" s="116"/>
      <c r="G19208" s="116"/>
      <c r="H19208" s="116"/>
      <c r="I19208" s="116"/>
      <c r="J19208" s="117"/>
      <c r="K19208" s="117"/>
      <c r="L19208" s="114"/>
      <c r="M19208" s="114"/>
      <c r="N19208" s="114"/>
      <c r="O19208" s="114"/>
      <c r="P19208" s="118"/>
      <c r="Q19208" s="118"/>
      <c r="R19208" s="118"/>
      <c r="S19208" s="118"/>
      <c r="T19208" s="118"/>
      <c r="U19208" s="118"/>
      <c r="V19208" s="118"/>
      <c r="W19208" s="118"/>
      <c r="X19208" s="118"/>
      <c r="Y19208" s="118"/>
      <c r="Z19208" s="118"/>
      <c r="AA19208" s="118"/>
      <c r="AB19208" s="118"/>
    </row>
    <row r="19209" spans="1:28">
      <c r="A19209" s="113"/>
      <c r="B19209" s="113"/>
      <c r="C19209" s="114"/>
      <c r="D19209" s="115"/>
      <c r="E19209" s="115"/>
      <c r="F19209" s="116"/>
      <c r="G19209" s="116"/>
      <c r="H19209" s="116"/>
      <c r="I19209" s="116"/>
      <c r="J19209" s="117"/>
      <c r="K19209" s="117"/>
      <c r="L19209" s="114"/>
      <c r="M19209" s="114"/>
      <c r="N19209" s="114"/>
      <c r="O19209" s="114"/>
      <c r="P19209" s="118"/>
      <c r="Q19209" s="118"/>
      <c r="R19209" s="118"/>
      <c r="S19209" s="118"/>
      <c r="T19209" s="118"/>
      <c r="U19209" s="118"/>
      <c r="V19209" s="118"/>
      <c r="W19209" s="118"/>
      <c r="X19209" s="118"/>
      <c r="Y19209" s="118"/>
      <c r="Z19209" s="118"/>
      <c r="AA19209" s="118"/>
      <c r="AB19209" s="118"/>
    </row>
    <row r="19210" spans="1:28">
      <c r="A19210" s="113"/>
      <c r="B19210" s="113"/>
      <c r="C19210" s="114"/>
      <c r="D19210" s="115"/>
      <c r="E19210" s="115"/>
      <c r="F19210" s="116"/>
      <c r="G19210" s="116"/>
      <c r="H19210" s="116"/>
      <c r="I19210" s="116"/>
      <c r="J19210" s="117"/>
      <c r="K19210" s="117"/>
      <c r="L19210" s="114"/>
      <c r="M19210" s="114"/>
      <c r="N19210" s="114"/>
      <c r="O19210" s="114"/>
      <c r="P19210" s="118"/>
      <c r="Q19210" s="118"/>
      <c r="R19210" s="118"/>
      <c r="S19210" s="118"/>
      <c r="T19210" s="118"/>
      <c r="U19210" s="118"/>
      <c r="V19210" s="118"/>
      <c r="W19210" s="118"/>
      <c r="X19210" s="118"/>
      <c r="Y19210" s="118"/>
      <c r="Z19210" s="118"/>
      <c r="AA19210" s="118"/>
      <c r="AB19210" s="118"/>
    </row>
    <row r="19211" spans="1:28">
      <c r="A19211" s="113"/>
      <c r="B19211" s="113"/>
      <c r="C19211" s="114"/>
      <c r="D19211" s="115"/>
      <c r="E19211" s="115"/>
      <c r="F19211" s="116"/>
      <c r="G19211" s="116"/>
      <c r="H19211" s="116"/>
      <c r="I19211" s="116"/>
      <c r="J19211" s="117"/>
      <c r="K19211" s="117"/>
      <c r="L19211" s="114"/>
      <c r="M19211" s="114"/>
      <c r="N19211" s="114"/>
      <c r="O19211" s="114"/>
      <c r="P19211" s="118"/>
      <c r="Q19211" s="118"/>
      <c r="R19211" s="118"/>
      <c r="S19211" s="118"/>
      <c r="T19211" s="118"/>
      <c r="U19211" s="118"/>
      <c r="V19211" s="118"/>
      <c r="W19211" s="118"/>
      <c r="X19211" s="118"/>
      <c r="Y19211" s="118"/>
      <c r="Z19211" s="118"/>
      <c r="AA19211" s="118"/>
      <c r="AB19211" s="118"/>
    </row>
    <row r="19212" spans="1:28">
      <c r="A19212" s="113"/>
      <c r="B19212" s="113"/>
      <c r="C19212" s="114"/>
      <c r="D19212" s="115"/>
      <c r="E19212" s="115"/>
      <c r="F19212" s="116"/>
      <c r="G19212" s="116"/>
      <c r="H19212" s="116"/>
      <c r="I19212" s="116"/>
      <c r="J19212" s="117"/>
      <c r="K19212" s="117"/>
      <c r="L19212" s="114"/>
      <c r="M19212" s="114"/>
      <c r="N19212" s="114"/>
      <c r="O19212" s="114"/>
      <c r="P19212" s="118"/>
      <c r="Q19212" s="118"/>
      <c r="R19212" s="118"/>
      <c r="S19212" s="118"/>
      <c r="T19212" s="118"/>
      <c r="U19212" s="118"/>
      <c r="V19212" s="118"/>
      <c r="W19212" s="118"/>
      <c r="X19212" s="118"/>
      <c r="Y19212" s="118"/>
      <c r="Z19212" s="118"/>
      <c r="AA19212" s="118"/>
      <c r="AB19212" s="118"/>
    </row>
    <row r="19213" spans="1:28">
      <c r="A19213" s="113"/>
      <c r="B19213" s="113"/>
      <c r="C19213" s="114"/>
      <c r="D19213" s="115"/>
      <c r="E19213" s="115"/>
      <c r="F19213" s="116"/>
      <c r="G19213" s="116"/>
      <c r="H19213" s="116"/>
      <c r="I19213" s="116"/>
      <c r="J19213" s="117"/>
      <c r="K19213" s="117"/>
      <c r="L19213" s="114"/>
      <c r="M19213" s="114"/>
      <c r="N19213" s="114"/>
      <c r="O19213" s="114"/>
      <c r="P19213" s="118"/>
      <c r="Q19213" s="118"/>
      <c r="R19213" s="118"/>
      <c r="S19213" s="118"/>
      <c r="T19213" s="118"/>
      <c r="U19213" s="118"/>
      <c r="V19213" s="118"/>
      <c r="W19213" s="118"/>
      <c r="X19213" s="118"/>
      <c r="Y19213" s="118"/>
      <c r="Z19213" s="118"/>
      <c r="AA19213" s="118"/>
      <c r="AB19213" s="118"/>
    </row>
    <row r="19214" spans="1:28">
      <c r="A19214" s="113"/>
      <c r="B19214" s="113"/>
      <c r="C19214" s="114"/>
      <c r="D19214" s="115"/>
      <c r="E19214" s="115"/>
      <c r="F19214" s="116"/>
      <c r="G19214" s="116"/>
      <c r="H19214" s="116"/>
      <c r="I19214" s="116"/>
      <c r="J19214" s="117"/>
      <c r="K19214" s="117"/>
      <c r="L19214" s="114"/>
      <c r="M19214" s="114"/>
      <c r="N19214" s="114"/>
      <c r="O19214" s="114"/>
      <c r="P19214" s="118"/>
      <c r="Q19214" s="118"/>
      <c r="R19214" s="118"/>
      <c r="S19214" s="118"/>
      <c r="T19214" s="118"/>
      <c r="U19214" s="118"/>
      <c r="V19214" s="118"/>
      <c r="W19214" s="118"/>
      <c r="X19214" s="118"/>
      <c r="Y19214" s="118"/>
      <c r="Z19214" s="118"/>
      <c r="AA19214" s="118"/>
      <c r="AB19214" s="118"/>
    </row>
    <row r="19215" spans="1:28">
      <c r="A19215" s="113"/>
      <c r="B19215" s="113"/>
      <c r="C19215" s="114"/>
      <c r="D19215" s="115"/>
      <c r="E19215" s="115"/>
      <c r="F19215" s="116"/>
      <c r="G19215" s="116"/>
      <c r="H19215" s="116"/>
      <c r="I19215" s="116"/>
      <c r="J19215" s="117"/>
      <c r="K19215" s="117"/>
      <c r="L19215" s="114"/>
      <c r="M19215" s="114"/>
      <c r="N19215" s="114"/>
      <c r="O19215" s="114"/>
      <c r="P19215" s="118"/>
      <c r="Q19215" s="118"/>
      <c r="R19215" s="118"/>
      <c r="S19215" s="118"/>
      <c r="T19215" s="118"/>
      <c r="U19215" s="118"/>
      <c r="V19215" s="118"/>
      <c r="W19215" s="118"/>
      <c r="X19215" s="118"/>
      <c r="Y19215" s="118"/>
      <c r="Z19215" s="118"/>
      <c r="AA19215" s="118"/>
      <c r="AB19215" s="118"/>
    </row>
    <row r="19216" spans="1:28">
      <c r="A19216" s="113"/>
      <c r="B19216" s="113"/>
      <c r="C19216" s="114"/>
      <c r="D19216" s="115"/>
      <c r="E19216" s="115"/>
      <c r="F19216" s="116"/>
      <c r="G19216" s="116"/>
      <c r="H19216" s="116"/>
      <c r="I19216" s="116"/>
      <c r="J19216" s="117"/>
      <c r="K19216" s="117"/>
      <c r="L19216" s="114"/>
      <c r="M19216" s="114"/>
      <c r="N19216" s="114"/>
      <c r="O19216" s="114"/>
      <c r="P19216" s="118"/>
      <c r="Q19216" s="118"/>
      <c r="R19216" s="118"/>
      <c r="S19216" s="118"/>
      <c r="T19216" s="118"/>
      <c r="U19216" s="118"/>
      <c r="V19216" s="118"/>
      <c r="W19216" s="118"/>
      <c r="X19216" s="118"/>
      <c r="Y19216" s="118"/>
      <c r="Z19216" s="118"/>
      <c r="AA19216" s="118"/>
      <c r="AB19216" s="118"/>
    </row>
    <row r="19217" spans="1:28">
      <c r="A19217" s="113"/>
      <c r="B19217" s="113"/>
      <c r="C19217" s="114"/>
      <c r="D19217" s="115"/>
      <c r="E19217" s="115"/>
      <c r="F19217" s="116"/>
      <c r="G19217" s="116"/>
      <c r="H19217" s="116"/>
      <c r="I19217" s="116"/>
      <c r="J19217" s="117"/>
      <c r="K19217" s="117"/>
      <c r="L19217" s="114"/>
      <c r="M19217" s="114"/>
      <c r="N19217" s="114"/>
      <c r="O19217" s="114"/>
      <c r="P19217" s="118"/>
      <c r="Q19217" s="118"/>
      <c r="R19217" s="118"/>
      <c r="S19217" s="118"/>
      <c r="T19217" s="118"/>
      <c r="U19217" s="118"/>
      <c r="V19217" s="118"/>
      <c r="W19217" s="118"/>
      <c r="X19217" s="118"/>
      <c r="Y19217" s="118"/>
      <c r="Z19217" s="118"/>
      <c r="AA19217" s="118"/>
      <c r="AB19217" s="118"/>
    </row>
    <row r="19218" spans="1:28">
      <c r="A19218" s="113"/>
      <c r="B19218" s="113"/>
      <c r="C19218" s="114"/>
      <c r="D19218" s="115"/>
      <c r="E19218" s="115"/>
      <c r="F19218" s="116"/>
      <c r="G19218" s="116"/>
      <c r="H19218" s="116"/>
      <c r="I19218" s="116"/>
      <c r="J19218" s="117"/>
      <c r="K19218" s="117"/>
      <c r="L19218" s="114"/>
      <c r="M19218" s="114"/>
      <c r="N19218" s="114"/>
      <c r="O19218" s="114"/>
      <c r="P19218" s="118"/>
      <c r="Q19218" s="118"/>
      <c r="R19218" s="118"/>
      <c r="S19218" s="118"/>
      <c r="T19218" s="118"/>
      <c r="U19218" s="118"/>
      <c r="V19218" s="118"/>
      <c r="W19218" s="118"/>
      <c r="X19218" s="118"/>
      <c r="Y19218" s="118"/>
      <c r="Z19218" s="118"/>
      <c r="AA19218" s="118"/>
      <c r="AB19218" s="118"/>
    </row>
    <row r="19219" spans="1:28">
      <c r="A19219" s="113"/>
      <c r="B19219" s="113"/>
      <c r="C19219" s="114"/>
      <c r="D19219" s="115"/>
      <c r="E19219" s="115"/>
      <c r="F19219" s="116"/>
      <c r="G19219" s="116"/>
      <c r="H19219" s="116"/>
      <c r="I19219" s="116"/>
      <c r="J19219" s="117"/>
      <c r="K19219" s="117"/>
      <c r="L19219" s="114"/>
      <c r="M19219" s="114"/>
      <c r="N19219" s="114"/>
      <c r="O19219" s="114"/>
      <c r="P19219" s="118"/>
      <c r="Q19219" s="118"/>
      <c r="R19219" s="118"/>
      <c r="S19219" s="118"/>
      <c r="T19219" s="118"/>
      <c r="U19219" s="118"/>
      <c r="V19219" s="118"/>
      <c r="W19219" s="118"/>
      <c r="X19219" s="118"/>
      <c r="Y19219" s="118"/>
      <c r="Z19219" s="118"/>
      <c r="AA19219" s="118"/>
      <c r="AB19219" s="118"/>
    </row>
    <row r="19220" spans="1:28">
      <c r="A19220" s="113"/>
      <c r="B19220" s="113"/>
      <c r="C19220" s="114"/>
      <c r="D19220" s="115"/>
      <c r="E19220" s="115"/>
      <c r="F19220" s="116"/>
      <c r="G19220" s="116"/>
      <c r="H19220" s="116"/>
      <c r="I19220" s="116"/>
      <c r="J19220" s="117"/>
      <c r="K19220" s="117"/>
      <c r="L19220" s="114"/>
      <c r="M19220" s="114"/>
      <c r="N19220" s="114"/>
      <c r="O19220" s="114"/>
      <c r="P19220" s="118"/>
      <c r="Q19220" s="118"/>
      <c r="R19220" s="118"/>
      <c r="S19220" s="118"/>
      <c r="T19220" s="118"/>
      <c r="U19220" s="118"/>
      <c r="V19220" s="118"/>
      <c r="W19220" s="118"/>
      <c r="X19220" s="118"/>
      <c r="Y19220" s="118"/>
      <c r="Z19220" s="118"/>
      <c r="AA19220" s="118"/>
      <c r="AB19220" s="118"/>
    </row>
    <row r="19221" spans="1:28">
      <c r="A19221" s="113"/>
      <c r="B19221" s="113"/>
      <c r="C19221" s="114"/>
      <c r="D19221" s="115"/>
      <c r="E19221" s="115"/>
      <c r="F19221" s="116"/>
      <c r="G19221" s="116"/>
      <c r="H19221" s="116"/>
      <c r="I19221" s="116"/>
      <c r="J19221" s="117"/>
      <c r="K19221" s="117"/>
      <c r="L19221" s="114"/>
      <c r="M19221" s="114"/>
      <c r="N19221" s="114"/>
      <c r="O19221" s="114"/>
      <c r="P19221" s="118"/>
      <c r="Q19221" s="118"/>
      <c r="R19221" s="118"/>
      <c r="S19221" s="118"/>
      <c r="T19221" s="118"/>
      <c r="U19221" s="118"/>
      <c r="V19221" s="118"/>
      <c r="W19221" s="118"/>
      <c r="X19221" s="118"/>
      <c r="Y19221" s="118"/>
      <c r="Z19221" s="118"/>
      <c r="AA19221" s="118"/>
      <c r="AB19221" s="118"/>
    </row>
    <row r="19222" spans="1:28">
      <c r="A19222" s="113"/>
      <c r="B19222" s="113"/>
      <c r="C19222" s="114"/>
      <c r="D19222" s="115"/>
      <c r="E19222" s="115"/>
      <c r="F19222" s="116"/>
      <c r="G19222" s="116"/>
      <c r="H19222" s="116"/>
      <c r="I19222" s="116"/>
      <c r="J19222" s="117"/>
      <c r="K19222" s="117"/>
      <c r="L19222" s="114"/>
      <c r="M19222" s="114"/>
      <c r="N19222" s="114"/>
      <c r="O19222" s="114"/>
      <c r="P19222" s="118"/>
      <c r="Q19222" s="118"/>
      <c r="R19222" s="118"/>
      <c r="S19222" s="118"/>
      <c r="T19222" s="118"/>
      <c r="U19222" s="118"/>
      <c r="V19222" s="118"/>
      <c r="W19222" s="118"/>
      <c r="X19222" s="118"/>
      <c r="Y19222" s="118"/>
      <c r="Z19222" s="118"/>
      <c r="AA19222" s="118"/>
      <c r="AB19222" s="118"/>
    </row>
    <row r="19223" spans="1:28">
      <c r="A19223" s="113"/>
      <c r="B19223" s="113"/>
      <c r="C19223" s="114"/>
      <c r="D19223" s="115"/>
      <c r="E19223" s="115"/>
      <c r="F19223" s="116"/>
      <c r="G19223" s="116"/>
      <c r="H19223" s="116"/>
      <c r="I19223" s="116"/>
      <c r="J19223" s="117"/>
      <c r="K19223" s="117"/>
      <c r="L19223" s="114"/>
      <c r="M19223" s="114"/>
      <c r="N19223" s="114"/>
      <c r="O19223" s="114"/>
      <c r="P19223" s="118"/>
      <c r="Q19223" s="118"/>
      <c r="R19223" s="118"/>
      <c r="S19223" s="118"/>
      <c r="T19223" s="118"/>
      <c r="U19223" s="118"/>
      <c r="V19223" s="118"/>
      <c r="W19223" s="118"/>
      <c r="X19223" s="118"/>
      <c r="Y19223" s="118"/>
      <c r="Z19223" s="118"/>
      <c r="AA19223" s="118"/>
      <c r="AB19223" s="118"/>
    </row>
    <row r="19224" spans="1:28">
      <c r="A19224" s="113"/>
      <c r="B19224" s="113"/>
      <c r="C19224" s="114"/>
      <c r="D19224" s="115"/>
      <c r="E19224" s="115"/>
      <c r="F19224" s="116"/>
      <c r="G19224" s="116"/>
      <c r="H19224" s="116"/>
      <c r="I19224" s="116"/>
      <c r="J19224" s="117"/>
      <c r="K19224" s="117"/>
      <c r="L19224" s="114"/>
      <c r="M19224" s="114"/>
      <c r="N19224" s="114"/>
      <c r="O19224" s="114"/>
      <c r="P19224" s="118"/>
      <c r="Q19224" s="118"/>
      <c r="R19224" s="118"/>
      <c r="S19224" s="118"/>
      <c r="T19224" s="118"/>
      <c r="U19224" s="118"/>
      <c r="V19224" s="118"/>
      <c r="W19224" s="118"/>
      <c r="X19224" s="118"/>
      <c r="Y19224" s="118"/>
      <c r="Z19224" s="118"/>
      <c r="AA19224" s="118"/>
      <c r="AB19224" s="118"/>
    </row>
    <row r="19225" spans="1:28">
      <c r="A19225" s="113"/>
      <c r="B19225" s="113"/>
      <c r="C19225" s="114"/>
      <c r="D19225" s="115"/>
      <c r="E19225" s="115"/>
      <c r="F19225" s="116"/>
      <c r="G19225" s="116"/>
      <c r="H19225" s="116"/>
      <c r="I19225" s="116"/>
      <c r="J19225" s="117"/>
      <c r="K19225" s="117"/>
      <c r="L19225" s="114"/>
      <c r="M19225" s="114"/>
      <c r="N19225" s="114"/>
      <c r="O19225" s="114"/>
      <c r="P19225" s="118"/>
      <c r="Q19225" s="118"/>
      <c r="R19225" s="118"/>
      <c r="S19225" s="118"/>
      <c r="T19225" s="118"/>
      <c r="U19225" s="118"/>
      <c r="V19225" s="118"/>
      <c r="W19225" s="118"/>
      <c r="X19225" s="118"/>
      <c r="Y19225" s="118"/>
      <c r="Z19225" s="118"/>
      <c r="AA19225" s="118"/>
      <c r="AB19225" s="118"/>
    </row>
    <row r="19226" spans="1:28">
      <c r="A19226" s="113"/>
      <c r="B19226" s="113"/>
      <c r="C19226" s="114"/>
      <c r="D19226" s="115"/>
      <c r="E19226" s="115"/>
      <c r="F19226" s="116"/>
      <c r="G19226" s="116"/>
      <c r="H19226" s="116"/>
      <c r="I19226" s="116"/>
      <c r="J19226" s="117"/>
      <c r="K19226" s="117"/>
      <c r="L19226" s="114"/>
      <c r="M19226" s="114"/>
      <c r="N19226" s="114"/>
      <c r="O19226" s="114"/>
      <c r="P19226" s="118"/>
      <c r="Q19226" s="118"/>
      <c r="R19226" s="118"/>
      <c r="S19226" s="118"/>
      <c r="T19226" s="118"/>
      <c r="U19226" s="118"/>
      <c r="V19226" s="118"/>
      <c r="W19226" s="118"/>
      <c r="X19226" s="118"/>
      <c r="Y19226" s="118"/>
      <c r="Z19226" s="118"/>
      <c r="AA19226" s="118"/>
      <c r="AB19226" s="118"/>
    </row>
    <row r="19227" spans="1:28">
      <c r="A19227" s="113"/>
      <c r="B19227" s="113"/>
      <c r="C19227" s="114"/>
      <c r="D19227" s="115"/>
      <c r="E19227" s="115"/>
      <c r="F19227" s="116"/>
      <c r="G19227" s="116"/>
      <c r="H19227" s="116"/>
      <c r="I19227" s="116"/>
      <c r="J19227" s="117"/>
      <c r="K19227" s="117"/>
      <c r="L19227" s="114"/>
      <c r="M19227" s="114"/>
      <c r="N19227" s="114"/>
      <c r="O19227" s="114"/>
      <c r="P19227" s="118"/>
      <c r="Q19227" s="118"/>
      <c r="R19227" s="118"/>
      <c r="S19227" s="118"/>
      <c r="T19227" s="118"/>
      <c r="U19227" s="118"/>
      <c r="V19227" s="118"/>
      <c r="W19227" s="118"/>
      <c r="X19227" s="118"/>
      <c r="Y19227" s="118"/>
      <c r="Z19227" s="118"/>
      <c r="AA19227" s="118"/>
      <c r="AB19227" s="118"/>
    </row>
    <row r="19228" spans="1:28">
      <c r="A19228" s="113"/>
      <c r="B19228" s="113"/>
      <c r="C19228" s="114"/>
      <c r="D19228" s="115"/>
      <c r="E19228" s="115"/>
      <c r="F19228" s="116"/>
      <c r="G19228" s="116"/>
      <c r="H19228" s="116"/>
      <c r="I19228" s="116"/>
      <c r="J19228" s="117"/>
      <c r="K19228" s="117"/>
      <c r="L19228" s="114"/>
      <c r="M19228" s="114"/>
      <c r="N19228" s="114"/>
      <c r="O19228" s="114"/>
      <c r="P19228" s="118"/>
      <c r="Q19228" s="118"/>
      <c r="R19228" s="118"/>
      <c r="S19228" s="118"/>
      <c r="T19228" s="118"/>
      <c r="U19228" s="118"/>
      <c r="V19228" s="118"/>
      <c r="W19228" s="118"/>
      <c r="X19228" s="118"/>
      <c r="Y19228" s="118"/>
      <c r="Z19228" s="118"/>
      <c r="AA19228" s="118"/>
      <c r="AB19228" s="118"/>
    </row>
    <row r="19229" spans="1:28">
      <c r="A19229" s="113"/>
      <c r="B19229" s="113"/>
      <c r="C19229" s="114"/>
      <c r="D19229" s="115"/>
      <c r="E19229" s="115"/>
      <c r="F19229" s="116"/>
      <c r="G19229" s="116"/>
      <c r="H19229" s="116"/>
      <c r="I19229" s="116"/>
      <c r="J19229" s="117"/>
      <c r="K19229" s="117"/>
      <c r="L19229" s="114"/>
      <c r="M19229" s="114"/>
      <c r="N19229" s="114"/>
      <c r="O19229" s="114"/>
      <c r="P19229" s="118"/>
      <c r="Q19229" s="118"/>
      <c r="R19229" s="118"/>
      <c r="S19229" s="118"/>
      <c r="T19229" s="118"/>
      <c r="U19229" s="118"/>
      <c r="V19229" s="118"/>
      <c r="W19229" s="118"/>
      <c r="X19229" s="118"/>
      <c r="Y19229" s="118"/>
      <c r="Z19229" s="118"/>
      <c r="AA19229" s="118"/>
      <c r="AB19229" s="118"/>
    </row>
    <row r="19230" spans="1:28">
      <c r="A19230" s="113"/>
      <c r="B19230" s="113"/>
      <c r="C19230" s="114"/>
      <c r="D19230" s="115"/>
      <c r="E19230" s="115"/>
      <c r="F19230" s="116"/>
      <c r="G19230" s="116"/>
      <c r="H19230" s="116"/>
      <c r="I19230" s="116"/>
      <c r="J19230" s="117"/>
      <c r="K19230" s="117"/>
      <c r="L19230" s="114"/>
      <c r="M19230" s="114"/>
      <c r="N19230" s="114"/>
      <c r="O19230" s="114"/>
      <c r="P19230" s="118"/>
      <c r="Q19230" s="118"/>
      <c r="R19230" s="118"/>
      <c r="S19230" s="118"/>
      <c r="T19230" s="118"/>
      <c r="U19230" s="118"/>
      <c r="V19230" s="118"/>
      <c r="W19230" s="118"/>
      <c r="X19230" s="118"/>
      <c r="Y19230" s="118"/>
      <c r="Z19230" s="118"/>
      <c r="AA19230" s="118"/>
      <c r="AB19230" s="118"/>
    </row>
    <row r="19231" spans="1:28">
      <c r="A19231" s="113"/>
      <c r="B19231" s="113"/>
      <c r="C19231" s="114"/>
      <c r="D19231" s="115"/>
      <c r="E19231" s="115"/>
      <c r="F19231" s="116"/>
      <c r="G19231" s="116"/>
      <c r="H19231" s="116"/>
      <c r="I19231" s="116"/>
      <c r="J19231" s="117"/>
      <c r="K19231" s="117"/>
      <c r="L19231" s="114"/>
      <c r="M19231" s="114"/>
      <c r="N19231" s="114"/>
      <c r="O19231" s="114"/>
      <c r="P19231" s="118"/>
      <c r="Q19231" s="118"/>
      <c r="R19231" s="118"/>
      <c r="S19231" s="118"/>
      <c r="T19231" s="118"/>
      <c r="U19231" s="118"/>
      <c r="V19231" s="118"/>
      <c r="W19231" s="118"/>
      <c r="X19231" s="118"/>
      <c r="Y19231" s="118"/>
      <c r="Z19231" s="118"/>
      <c r="AA19231" s="118"/>
      <c r="AB19231" s="118"/>
    </row>
    <row r="19232" spans="1:28">
      <c r="A19232" s="113"/>
      <c r="B19232" s="113"/>
      <c r="C19232" s="114"/>
      <c r="D19232" s="115"/>
      <c r="E19232" s="115"/>
      <c r="F19232" s="116"/>
      <c r="G19232" s="116"/>
      <c r="H19232" s="116"/>
      <c r="I19232" s="116"/>
      <c r="J19232" s="117"/>
      <c r="K19232" s="117"/>
      <c r="L19232" s="114"/>
      <c r="M19232" s="114"/>
      <c r="N19232" s="114"/>
      <c r="O19232" s="114"/>
      <c r="P19232" s="118"/>
      <c r="Q19232" s="118"/>
      <c r="R19232" s="118"/>
      <c r="S19232" s="118"/>
      <c r="T19232" s="118"/>
      <c r="U19232" s="118"/>
      <c r="V19232" s="118"/>
      <c r="W19232" s="118"/>
      <c r="X19232" s="118"/>
      <c r="Y19232" s="118"/>
      <c r="Z19232" s="118"/>
      <c r="AA19232" s="118"/>
      <c r="AB19232" s="118"/>
    </row>
    <row r="19233" spans="1:28">
      <c r="A19233" s="113"/>
      <c r="B19233" s="113"/>
      <c r="C19233" s="114"/>
      <c r="D19233" s="115"/>
      <c r="E19233" s="115"/>
      <c r="F19233" s="116"/>
      <c r="G19233" s="116"/>
      <c r="H19233" s="116"/>
      <c r="I19233" s="116"/>
      <c r="J19233" s="117"/>
      <c r="K19233" s="117"/>
      <c r="L19233" s="114"/>
      <c r="M19233" s="114"/>
      <c r="N19233" s="114"/>
      <c r="O19233" s="114"/>
      <c r="P19233" s="118"/>
      <c r="Q19233" s="118"/>
      <c r="R19233" s="118"/>
      <c r="S19233" s="118"/>
      <c r="T19233" s="118"/>
      <c r="U19233" s="118"/>
      <c r="V19233" s="118"/>
      <c r="W19233" s="118"/>
      <c r="X19233" s="118"/>
      <c r="Y19233" s="118"/>
      <c r="Z19233" s="118"/>
      <c r="AA19233" s="118"/>
      <c r="AB19233" s="118"/>
    </row>
    <row r="19234" spans="1:28">
      <c r="A19234" s="113"/>
      <c r="B19234" s="113"/>
      <c r="C19234" s="114"/>
      <c r="D19234" s="115"/>
      <c r="E19234" s="115"/>
      <c r="F19234" s="116"/>
      <c r="G19234" s="116"/>
      <c r="H19234" s="116"/>
      <c r="I19234" s="116"/>
      <c r="J19234" s="117"/>
      <c r="K19234" s="117"/>
      <c r="L19234" s="114"/>
      <c r="M19234" s="114"/>
      <c r="N19234" s="114"/>
      <c r="O19234" s="114"/>
      <c r="P19234" s="118"/>
      <c r="Q19234" s="118"/>
      <c r="R19234" s="118"/>
      <c r="S19234" s="118"/>
      <c r="T19234" s="118"/>
      <c r="U19234" s="118"/>
      <c r="V19234" s="118"/>
      <c r="W19234" s="118"/>
      <c r="X19234" s="118"/>
      <c r="Y19234" s="118"/>
      <c r="Z19234" s="118"/>
      <c r="AA19234" s="118"/>
      <c r="AB19234" s="118"/>
    </row>
    <row r="19235" spans="1:28">
      <c r="A19235" s="113"/>
      <c r="B19235" s="113"/>
      <c r="C19235" s="114"/>
      <c r="D19235" s="115"/>
      <c r="E19235" s="115"/>
      <c r="F19235" s="116"/>
      <c r="G19235" s="116"/>
      <c r="H19235" s="116"/>
      <c r="I19235" s="116"/>
      <c r="J19235" s="117"/>
      <c r="K19235" s="117"/>
      <c r="L19235" s="114"/>
      <c r="M19235" s="114"/>
      <c r="N19235" s="114"/>
      <c r="O19235" s="114"/>
      <c r="P19235" s="118"/>
      <c r="Q19235" s="118"/>
      <c r="R19235" s="118"/>
      <c r="S19235" s="118"/>
      <c r="T19235" s="118"/>
      <c r="U19235" s="118"/>
      <c r="V19235" s="118"/>
      <c r="W19235" s="118"/>
      <c r="X19235" s="118"/>
      <c r="Y19235" s="118"/>
      <c r="Z19235" s="118"/>
      <c r="AA19235" s="118"/>
      <c r="AB19235" s="118"/>
    </row>
    <row r="19236" spans="1:28">
      <c r="A19236" s="113"/>
      <c r="B19236" s="113"/>
      <c r="C19236" s="114"/>
      <c r="D19236" s="115"/>
      <c r="E19236" s="115"/>
      <c r="F19236" s="116"/>
      <c r="G19236" s="116"/>
      <c r="H19236" s="116"/>
      <c r="I19236" s="116"/>
      <c r="J19236" s="117"/>
      <c r="K19236" s="117"/>
      <c r="L19236" s="114"/>
      <c r="M19236" s="114"/>
      <c r="N19236" s="114"/>
      <c r="O19236" s="114"/>
      <c r="P19236" s="118"/>
      <c r="Q19236" s="118"/>
      <c r="R19236" s="118"/>
      <c r="S19236" s="118"/>
      <c r="T19236" s="118"/>
      <c r="U19236" s="118"/>
      <c r="V19236" s="118"/>
      <c r="W19236" s="118"/>
      <c r="X19236" s="118"/>
      <c r="Y19236" s="118"/>
      <c r="Z19236" s="118"/>
      <c r="AA19236" s="118"/>
      <c r="AB19236" s="118"/>
    </row>
    <row r="19237" spans="1:28">
      <c r="A19237" s="113"/>
      <c r="B19237" s="113"/>
      <c r="C19237" s="114"/>
      <c r="D19237" s="115"/>
      <c r="E19237" s="115"/>
      <c r="F19237" s="116"/>
      <c r="G19237" s="116"/>
      <c r="H19237" s="116"/>
      <c r="I19237" s="116"/>
      <c r="J19237" s="117"/>
      <c r="K19237" s="117"/>
      <c r="L19237" s="114"/>
      <c r="M19237" s="114"/>
      <c r="N19237" s="114"/>
      <c r="O19237" s="114"/>
      <c r="P19237" s="118"/>
      <c r="Q19237" s="118"/>
      <c r="R19237" s="118"/>
      <c r="S19237" s="118"/>
      <c r="T19237" s="118"/>
      <c r="U19237" s="118"/>
      <c r="V19237" s="118"/>
      <c r="W19237" s="118"/>
      <c r="X19237" s="118"/>
      <c r="Y19237" s="118"/>
      <c r="Z19237" s="118"/>
      <c r="AA19237" s="118"/>
      <c r="AB19237" s="118"/>
    </row>
    <row r="19238" spans="1:28">
      <c r="A19238" s="113"/>
      <c r="B19238" s="113"/>
      <c r="C19238" s="114"/>
      <c r="D19238" s="115"/>
      <c r="E19238" s="115"/>
      <c r="F19238" s="116"/>
      <c r="G19238" s="116"/>
      <c r="H19238" s="116"/>
      <c r="I19238" s="116"/>
      <c r="J19238" s="117"/>
      <c r="K19238" s="117"/>
      <c r="L19238" s="114"/>
      <c r="M19238" s="114"/>
      <c r="N19238" s="114"/>
      <c r="O19238" s="114"/>
      <c r="P19238" s="118"/>
      <c r="Q19238" s="118"/>
      <c r="R19238" s="118"/>
      <c r="S19238" s="118"/>
      <c r="T19238" s="118"/>
      <c r="U19238" s="118"/>
      <c r="V19238" s="118"/>
      <c r="W19238" s="118"/>
      <c r="X19238" s="118"/>
      <c r="Y19238" s="118"/>
      <c r="Z19238" s="118"/>
      <c r="AA19238" s="118"/>
      <c r="AB19238" s="118"/>
    </row>
    <row r="19239" spans="1:28">
      <c r="A19239" s="113"/>
      <c r="B19239" s="113"/>
      <c r="C19239" s="114"/>
      <c r="D19239" s="115"/>
      <c r="E19239" s="115"/>
      <c r="F19239" s="116"/>
      <c r="G19239" s="116"/>
      <c r="H19239" s="116"/>
      <c r="I19239" s="116"/>
      <c r="J19239" s="117"/>
      <c r="K19239" s="117"/>
      <c r="L19239" s="114"/>
      <c r="M19239" s="114"/>
      <c r="N19239" s="114"/>
      <c r="O19239" s="114"/>
      <c r="P19239" s="118"/>
      <c r="Q19239" s="118"/>
      <c r="R19239" s="118"/>
      <c r="S19239" s="118"/>
      <c r="T19239" s="118"/>
      <c r="U19239" s="118"/>
      <c r="V19239" s="118"/>
      <c r="W19239" s="118"/>
      <c r="X19239" s="118"/>
      <c r="Y19239" s="118"/>
      <c r="Z19239" s="118"/>
      <c r="AA19239" s="118"/>
      <c r="AB19239" s="118"/>
    </row>
    <row r="19240" spans="1:28">
      <c r="A19240" s="113"/>
      <c r="B19240" s="113"/>
      <c r="C19240" s="114"/>
      <c r="D19240" s="115"/>
      <c r="E19240" s="115"/>
      <c r="F19240" s="116"/>
      <c r="G19240" s="116"/>
      <c r="H19240" s="116"/>
      <c r="I19240" s="116"/>
      <c r="J19240" s="117"/>
      <c r="K19240" s="117"/>
      <c r="L19240" s="114"/>
      <c r="M19240" s="114"/>
      <c r="N19240" s="114"/>
      <c r="O19240" s="114"/>
      <c r="P19240" s="118"/>
      <c r="Q19240" s="118"/>
      <c r="R19240" s="118"/>
      <c r="S19240" s="118"/>
      <c r="T19240" s="118"/>
      <c r="U19240" s="118"/>
      <c r="V19240" s="118"/>
      <c r="W19240" s="118"/>
      <c r="X19240" s="118"/>
      <c r="Y19240" s="118"/>
      <c r="Z19240" s="118"/>
      <c r="AA19240" s="118"/>
      <c r="AB19240" s="118"/>
    </row>
    <row r="19241" spans="1:28">
      <c r="A19241" s="113"/>
      <c r="B19241" s="113"/>
      <c r="C19241" s="114"/>
      <c r="D19241" s="115"/>
      <c r="E19241" s="115"/>
      <c r="F19241" s="116"/>
      <c r="G19241" s="116"/>
      <c r="H19241" s="116"/>
      <c r="I19241" s="116"/>
      <c r="J19241" s="117"/>
      <c r="K19241" s="117"/>
      <c r="L19241" s="114"/>
      <c r="M19241" s="114"/>
      <c r="N19241" s="114"/>
      <c r="O19241" s="114"/>
      <c r="P19241" s="118"/>
      <c r="Q19241" s="118"/>
      <c r="R19241" s="118"/>
      <c r="S19241" s="118"/>
      <c r="T19241" s="118"/>
      <c r="U19241" s="118"/>
      <c r="V19241" s="118"/>
      <c r="W19241" s="118"/>
      <c r="X19241" s="118"/>
      <c r="Y19241" s="118"/>
      <c r="Z19241" s="118"/>
      <c r="AA19241" s="118"/>
      <c r="AB19241" s="118"/>
    </row>
    <row r="19242" spans="1:28">
      <c r="A19242" s="113"/>
      <c r="B19242" s="113"/>
      <c r="C19242" s="114"/>
      <c r="D19242" s="115"/>
      <c r="E19242" s="115"/>
      <c r="F19242" s="116"/>
      <c r="G19242" s="116"/>
      <c r="H19242" s="116"/>
      <c r="I19242" s="116"/>
      <c r="J19242" s="117"/>
      <c r="K19242" s="117"/>
      <c r="L19242" s="114"/>
      <c r="M19242" s="114"/>
      <c r="N19242" s="114"/>
      <c r="O19242" s="114"/>
      <c r="P19242" s="118"/>
      <c r="Q19242" s="118"/>
      <c r="R19242" s="118"/>
      <c r="S19242" s="118"/>
      <c r="T19242" s="118"/>
      <c r="U19242" s="118"/>
      <c r="V19242" s="118"/>
      <c r="W19242" s="118"/>
      <c r="X19242" s="118"/>
      <c r="Y19242" s="118"/>
      <c r="Z19242" s="118"/>
      <c r="AA19242" s="118"/>
      <c r="AB19242" s="118"/>
    </row>
    <row r="19243" spans="1:28">
      <c r="A19243" s="113"/>
      <c r="B19243" s="113"/>
      <c r="C19243" s="114"/>
      <c r="D19243" s="115"/>
      <c r="E19243" s="115"/>
      <c r="F19243" s="116"/>
      <c r="G19243" s="116"/>
      <c r="H19243" s="116"/>
      <c r="I19243" s="116"/>
      <c r="J19243" s="117"/>
      <c r="K19243" s="117"/>
      <c r="L19243" s="114"/>
      <c r="M19243" s="114"/>
      <c r="N19243" s="114"/>
      <c r="O19243" s="114"/>
      <c r="P19243" s="118"/>
      <c r="Q19243" s="118"/>
      <c r="R19243" s="118"/>
      <c r="S19243" s="118"/>
      <c r="T19243" s="118"/>
      <c r="U19243" s="118"/>
      <c r="V19243" s="118"/>
      <c r="W19243" s="118"/>
      <c r="X19243" s="118"/>
      <c r="Y19243" s="118"/>
      <c r="Z19243" s="118"/>
      <c r="AA19243" s="118"/>
      <c r="AB19243" s="118"/>
    </row>
    <row r="19244" spans="1:28">
      <c r="A19244" s="113"/>
      <c r="B19244" s="113"/>
      <c r="C19244" s="114"/>
      <c r="D19244" s="115"/>
      <c r="E19244" s="115"/>
      <c r="F19244" s="116"/>
      <c r="G19244" s="116"/>
      <c r="H19244" s="116"/>
      <c r="I19244" s="116"/>
      <c r="J19244" s="117"/>
      <c r="K19244" s="117"/>
      <c r="L19244" s="114"/>
      <c r="M19244" s="114"/>
      <c r="N19244" s="114"/>
      <c r="O19244" s="114"/>
      <c r="P19244" s="118"/>
      <c r="Q19244" s="118"/>
      <c r="R19244" s="118"/>
      <c r="S19244" s="118"/>
      <c r="T19244" s="118"/>
      <c r="U19244" s="118"/>
      <c r="V19244" s="118"/>
      <c r="W19244" s="118"/>
      <c r="X19244" s="118"/>
      <c r="Y19244" s="118"/>
      <c r="Z19244" s="118"/>
      <c r="AA19244" s="118"/>
      <c r="AB19244" s="118"/>
    </row>
    <row r="19245" spans="1:28">
      <c r="A19245" s="113"/>
      <c r="B19245" s="113"/>
      <c r="C19245" s="114"/>
      <c r="D19245" s="115"/>
      <c r="E19245" s="115"/>
      <c r="F19245" s="116"/>
      <c r="G19245" s="116"/>
      <c r="H19245" s="116"/>
      <c r="I19245" s="116"/>
      <c r="J19245" s="117"/>
      <c r="K19245" s="117"/>
      <c r="L19245" s="114"/>
      <c r="M19245" s="114"/>
      <c r="N19245" s="114"/>
      <c r="O19245" s="114"/>
      <c r="P19245" s="118"/>
      <c r="Q19245" s="118"/>
      <c r="R19245" s="118"/>
      <c r="S19245" s="118"/>
      <c r="T19245" s="118"/>
      <c r="U19245" s="118"/>
      <c r="V19245" s="118"/>
      <c r="W19245" s="118"/>
      <c r="X19245" s="118"/>
      <c r="Y19245" s="118"/>
      <c r="Z19245" s="118"/>
      <c r="AA19245" s="118"/>
      <c r="AB19245" s="118"/>
    </row>
    <row r="19246" spans="1:28">
      <c r="A19246" s="113"/>
      <c r="B19246" s="113"/>
      <c r="C19246" s="114"/>
      <c r="D19246" s="115"/>
      <c r="E19246" s="115"/>
      <c r="F19246" s="116"/>
      <c r="G19246" s="116"/>
      <c r="H19246" s="116"/>
      <c r="I19246" s="116"/>
      <c r="J19246" s="117"/>
      <c r="K19246" s="117"/>
      <c r="L19246" s="114"/>
      <c r="M19246" s="114"/>
      <c r="N19246" s="114"/>
      <c r="O19246" s="114"/>
      <c r="P19246" s="118"/>
      <c r="Q19246" s="118"/>
      <c r="R19246" s="118"/>
      <c r="S19246" s="118"/>
      <c r="T19246" s="118"/>
      <c r="U19246" s="118"/>
      <c r="V19246" s="118"/>
      <c r="W19246" s="118"/>
      <c r="X19246" s="118"/>
      <c r="Y19246" s="118"/>
      <c r="Z19246" s="118"/>
      <c r="AA19246" s="118"/>
      <c r="AB19246" s="118"/>
    </row>
    <row r="19247" spans="1:28">
      <c r="A19247" s="113"/>
      <c r="B19247" s="113"/>
      <c r="C19247" s="114"/>
      <c r="D19247" s="115"/>
      <c r="E19247" s="115"/>
      <c r="F19247" s="116"/>
      <c r="G19247" s="116"/>
      <c r="H19247" s="116"/>
      <c r="I19247" s="116"/>
      <c r="J19247" s="117"/>
      <c r="K19247" s="117"/>
      <c r="L19247" s="114"/>
      <c r="M19247" s="114"/>
      <c r="N19247" s="114"/>
      <c r="O19247" s="114"/>
      <c r="P19247" s="118"/>
      <c r="Q19247" s="118"/>
      <c r="R19247" s="118"/>
      <c r="S19247" s="118"/>
      <c r="T19247" s="118"/>
      <c r="U19247" s="118"/>
      <c r="V19247" s="118"/>
      <c r="W19247" s="118"/>
      <c r="X19247" s="118"/>
      <c r="Y19247" s="118"/>
      <c r="Z19247" s="118"/>
      <c r="AA19247" s="118"/>
      <c r="AB19247" s="118"/>
    </row>
    <row r="19248" spans="1:28">
      <c r="A19248" s="113"/>
      <c r="B19248" s="113"/>
      <c r="C19248" s="114"/>
      <c r="D19248" s="115"/>
      <c r="E19248" s="115"/>
      <c r="F19248" s="116"/>
      <c r="G19248" s="116"/>
      <c r="H19248" s="116"/>
      <c r="I19248" s="116"/>
      <c r="J19248" s="117"/>
      <c r="K19248" s="117"/>
      <c r="L19248" s="114"/>
      <c r="M19248" s="114"/>
      <c r="N19248" s="114"/>
      <c r="O19248" s="114"/>
      <c r="P19248" s="118"/>
      <c r="Q19248" s="118"/>
      <c r="R19248" s="118"/>
      <c r="S19248" s="118"/>
      <c r="T19248" s="118"/>
      <c r="U19248" s="118"/>
      <c r="V19248" s="118"/>
      <c r="W19248" s="118"/>
      <c r="X19248" s="118"/>
      <c r="Y19248" s="118"/>
      <c r="Z19248" s="118"/>
      <c r="AA19248" s="118"/>
      <c r="AB19248" s="118"/>
    </row>
    <row r="19249" spans="1:28">
      <c r="A19249" s="113"/>
      <c r="B19249" s="113"/>
      <c r="C19249" s="114"/>
      <c r="D19249" s="115"/>
      <c r="E19249" s="115"/>
      <c r="F19249" s="116"/>
      <c r="G19249" s="116"/>
      <c r="H19249" s="116"/>
      <c r="I19249" s="116"/>
      <c r="J19249" s="117"/>
      <c r="K19249" s="117"/>
      <c r="L19249" s="114"/>
      <c r="M19249" s="114"/>
      <c r="N19249" s="114"/>
      <c r="O19249" s="114"/>
      <c r="P19249" s="118"/>
      <c r="Q19249" s="118"/>
      <c r="R19249" s="118"/>
      <c r="S19249" s="118"/>
      <c r="T19249" s="118"/>
      <c r="U19249" s="118"/>
      <c r="V19249" s="118"/>
      <c r="W19249" s="118"/>
      <c r="X19249" s="118"/>
      <c r="Y19249" s="118"/>
      <c r="Z19249" s="118"/>
      <c r="AA19249" s="118"/>
      <c r="AB19249" s="118"/>
    </row>
    <row r="19250" spans="1:28">
      <c r="A19250" s="113"/>
      <c r="B19250" s="113"/>
      <c r="C19250" s="114"/>
      <c r="D19250" s="115"/>
      <c r="E19250" s="115"/>
      <c r="F19250" s="116"/>
      <c r="G19250" s="116"/>
      <c r="H19250" s="116"/>
      <c r="I19250" s="116"/>
      <c r="J19250" s="117"/>
      <c r="K19250" s="117"/>
      <c r="L19250" s="114"/>
      <c r="M19250" s="114"/>
      <c r="N19250" s="114"/>
      <c r="O19250" s="114"/>
      <c r="P19250" s="118"/>
      <c r="Q19250" s="118"/>
      <c r="R19250" s="118"/>
      <c r="S19250" s="118"/>
      <c r="T19250" s="118"/>
      <c r="U19250" s="118"/>
      <c r="V19250" s="118"/>
      <c r="W19250" s="118"/>
      <c r="X19250" s="118"/>
      <c r="Y19250" s="118"/>
      <c r="Z19250" s="118"/>
      <c r="AA19250" s="118"/>
      <c r="AB19250" s="118"/>
    </row>
    <row r="19251" spans="1:28">
      <c r="A19251" s="113"/>
      <c r="B19251" s="113"/>
      <c r="C19251" s="114"/>
      <c r="D19251" s="115"/>
      <c r="E19251" s="115"/>
      <c r="F19251" s="116"/>
      <c r="G19251" s="116"/>
      <c r="H19251" s="116"/>
      <c r="I19251" s="116"/>
      <c r="J19251" s="117"/>
      <c r="K19251" s="117"/>
      <c r="L19251" s="114"/>
      <c r="M19251" s="114"/>
      <c r="N19251" s="114"/>
      <c r="O19251" s="114"/>
      <c r="P19251" s="118"/>
      <c r="Q19251" s="118"/>
      <c r="R19251" s="118"/>
      <c r="S19251" s="118"/>
      <c r="T19251" s="118"/>
      <c r="U19251" s="118"/>
      <c r="V19251" s="118"/>
      <c r="W19251" s="118"/>
      <c r="X19251" s="118"/>
      <c r="Y19251" s="118"/>
      <c r="Z19251" s="118"/>
      <c r="AA19251" s="118"/>
      <c r="AB19251" s="118"/>
    </row>
    <row r="19252" spans="1:28">
      <c r="A19252" s="113"/>
      <c r="B19252" s="113"/>
      <c r="C19252" s="114"/>
      <c r="D19252" s="115"/>
      <c r="E19252" s="115"/>
      <c r="F19252" s="116"/>
      <c r="G19252" s="116"/>
      <c r="H19252" s="116"/>
      <c r="I19252" s="116"/>
      <c r="J19252" s="117"/>
      <c r="K19252" s="117"/>
      <c r="L19252" s="114"/>
      <c r="M19252" s="114"/>
      <c r="N19252" s="114"/>
      <c r="O19252" s="114"/>
      <c r="P19252" s="118"/>
      <c r="Q19252" s="118"/>
      <c r="R19252" s="118"/>
      <c r="S19252" s="118"/>
      <c r="T19252" s="118"/>
      <c r="U19252" s="118"/>
      <c r="V19252" s="118"/>
      <c r="W19252" s="118"/>
      <c r="X19252" s="118"/>
      <c r="Y19252" s="118"/>
      <c r="Z19252" s="118"/>
      <c r="AA19252" s="118"/>
      <c r="AB19252" s="118"/>
    </row>
    <row r="19253" spans="1:28">
      <c r="A19253" s="113"/>
      <c r="B19253" s="113"/>
      <c r="C19253" s="114"/>
      <c r="D19253" s="115"/>
      <c r="E19253" s="115"/>
      <c r="F19253" s="116"/>
      <c r="G19253" s="116"/>
      <c r="H19253" s="116"/>
      <c r="I19253" s="116"/>
      <c r="J19253" s="117"/>
      <c r="K19253" s="117"/>
      <c r="L19253" s="114"/>
      <c r="M19253" s="114"/>
      <c r="N19253" s="114"/>
      <c r="O19253" s="114"/>
      <c r="P19253" s="118"/>
      <c r="Q19253" s="118"/>
      <c r="R19253" s="118"/>
      <c r="S19253" s="118"/>
      <c r="T19253" s="118"/>
      <c r="U19253" s="118"/>
      <c r="V19253" s="118"/>
      <c r="W19253" s="118"/>
      <c r="X19253" s="118"/>
      <c r="Y19253" s="118"/>
      <c r="Z19253" s="118"/>
      <c r="AA19253" s="118"/>
      <c r="AB19253" s="118"/>
    </row>
    <row r="19254" spans="1:28">
      <c r="A19254" s="113"/>
      <c r="B19254" s="113"/>
      <c r="C19254" s="114"/>
      <c r="D19254" s="115"/>
      <c r="E19254" s="115"/>
      <c r="F19254" s="116"/>
      <c r="G19254" s="116"/>
      <c r="H19254" s="116"/>
      <c r="I19254" s="116"/>
      <c r="J19254" s="117"/>
      <c r="K19254" s="117"/>
      <c r="L19254" s="114"/>
      <c r="M19254" s="114"/>
      <c r="N19254" s="114"/>
      <c r="O19254" s="114"/>
      <c r="P19254" s="118"/>
      <c r="Q19254" s="118"/>
      <c r="R19254" s="118"/>
      <c r="S19254" s="118"/>
      <c r="T19254" s="118"/>
      <c r="U19254" s="118"/>
      <c r="V19254" s="118"/>
      <c r="W19254" s="118"/>
      <c r="X19254" s="118"/>
      <c r="Y19254" s="118"/>
      <c r="Z19254" s="118"/>
      <c r="AA19254" s="118"/>
      <c r="AB19254" s="118"/>
    </row>
    <row r="19255" spans="1:28">
      <c r="A19255" s="113"/>
      <c r="B19255" s="113"/>
      <c r="C19255" s="114"/>
      <c r="D19255" s="115"/>
      <c r="E19255" s="115"/>
      <c r="F19255" s="116"/>
      <c r="G19255" s="116"/>
      <c r="H19255" s="116"/>
      <c r="I19255" s="116"/>
      <c r="J19255" s="117"/>
      <c r="K19255" s="117"/>
      <c r="L19255" s="114"/>
      <c r="M19255" s="114"/>
      <c r="N19255" s="114"/>
      <c r="O19255" s="114"/>
      <c r="P19255" s="118"/>
      <c r="Q19255" s="118"/>
      <c r="R19255" s="118"/>
      <c r="S19255" s="118"/>
      <c r="T19255" s="118"/>
      <c r="U19255" s="118"/>
      <c r="V19255" s="118"/>
      <c r="W19255" s="118"/>
      <c r="X19255" s="118"/>
      <c r="Y19255" s="118"/>
      <c r="Z19255" s="118"/>
      <c r="AA19255" s="118"/>
      <c r="AB19255" s="118"/>
    </row>
    <row r="19256" spans="1:28">
      <c r="A19256" s="113"/>
      <c r="B19256" s="113"/>
      <c r="C19256" s="114"/>
      <c r="D19256" s="115"/>
      <c r="E19256" s="115"/>
      <c r="F19256" s="116"/>
      <c r="G19256" s="116"/>
      <c r="H19256" s="116"/>
      <c r="I19256" s="116"/>
      <c r="J19256" s="117"/>
      <c r="K19256" s="117"/>
      <c r="L19256" s="114"/>
      <c r="M19256" s="114"/>
      <c r="N19256" s="114"/>
      <c r="O19256" s="114"/>
      <c r="P19256" s="118"/>
      <c r="Q19256" s="118"/>
      <c r="R19256" s="118"/>
      <c r="S19256" s="118"/>
      <c r="T19256" s="118"/>
      <c r="U19256" s="118"/>
      <c r="V19256" s="118"/>
      <c r="W19256" s="118"/>
      <c r="X19256" s="118"/>
      <c r="Y19256" s="118"/>
      <c r="Z19256" s="118"/>
      <c r="AA19256" s="118"/>
      <c r="AB19256" s="118"/>
    </row>
    <row r="19257" spans="1:28">
      <c r="A19257" s="113"/>
      <c r="B19257" s="113"/>
      <c r="C19257" s="114"/>
      <c r="D19257" s="115"/>
      <c r="E19257" s="115"/>
      <c r="F19257" s="116"/>
      <c r="G19257" s="116"/>
      <c r="H19257" s="116"/>
      <c r="I19257" s="116"/>
      <c r="J19257" s="117"/>
      <c r="K19257" s="117"/>
      <c r="L19257" s="114"/>
      <c r="M19257" s="114"/>
      <c r="N19257" s="114"/>
      <c r="O19257" s="114"/>
      <c r="P19257" s="118"/>
      <c r="Q19257" s="118"/>
      <c r="R19257" s="118"/>
      <c r="S19257" s="118"/>
      <c r="T19257" s="118"/>
      <c r="U19257" s="118"/>
      <c r="V19257" s="118"/>
      <c r="W19257" s="118"/>
      <c r="X19257" s="118"/>
      <c r="Y19257" s="118"/>
      <c r="Z19257" s="118"/>
      <c r="AA19257" s="118"/>
      <c r="AB19257" s="118"/>
    </row>
    <row r="19258" spans="1:28">
      <c r="A19258" s="113"/>
      <c r="B19258" s="113"/>
      <c r="C19258" s="114"/>
      <c r="D19258" s="115"/>
      <c r="E19258" s="115"/>
      <c r="F19258" s="116"/>
      <c r="G19258" s="116"/>
      <c r="H19258" s="116"/>
      <c r="I19258" s="116"/>
      <c r="J19258" s="117"/>
      <c r="K19258" s="117"/>
      <c r="L19258" s="114"/>
      <c r="M19258" s="114"/>
      <c r="N19258" s="114"/>
      <c r="O19258" s="114"/>
      <c r="P19258" s="118"/>
      <c r="Q19258" s="118"/>
      <c r="R19258" s="118"/>
      <c r="S19258" s="118"/>
      <c r="T19258" s="118"/>
      <c r="U19258" s="118"/>
      <c r="V19258" s="118"/>
      <c r="W19258" s="118"/>
      <c r="X19258" s="118"/>
      <c r="Y19258" s="118"/>
      <c r="Z19258" s="118"/>
      <c r="AA19258" s="118"/>
      <c r="AB19258" s="118"/>
    </row>
    <row r="19259" spans="1:28">
      <c r="A19259" s="113"/>
      <c r="B19259" s="113"/>
      <c r="C19259" s="114"/>
      <c r="D19259" s="115"/>
      <c r="E19259" s="115"/>
      <c r="F19259" s="116"/>
      <c r="G19259" s="116"/>
      <c r="H19259" s="116"/>
      <c r="I19259" s="116"/>
      <c r="J19259" s="117"/>
      <c r="K19259" s="117"/>
      <c r="L19259" s="114"/>
      <c r="M19259" s="114"/>
      <c r="N19259" s="114"/>
      <c r="O19259" s="114"/>
      <c r="P19259" s="118"/>
      <c r="Q19259" s="118"/>
      <c r="R19259" s="118"/>
      <c r="S19259" s="118"/>
      <c r="T19259" s="118"/>
      <c r="U19259" s="118"/>
      <c r="V19259" s="118"/>
      <c r="W19259" s="118"/>
      <c r="X19259" s="118"/>
      <c r="Y19259" s="118"/>
      <c r="Z19259" s="118"/>
      <c r="AA19259" s="118"/>
      <c r="AB19259" s="118"/>
    </row>
    <row r="19260" spans="1:28">
      <c r="A19260" s="113"/>
      <c r="B19260" s="113"/>
      <c r="C19260" s="114"/>
      <c r="D19260" s="115"/>
      <c r="E19260" s="115"/>
      <c r="F19260" s="116"/>
      <c r="G19260" s="116"/>
      <c r="H19260" s="116"/>
      <c r="I19260" s="116"/>
      <c r="J19260" s="117"/>
      <c r="K19260" s="117"/>
      <c r="L19260" s="114"/>
      <c r="M19260" s="114"/>
      <c r="N19260" s="114"/>
      <c r="O19260" s="114"/>
      <c r="P19260" s="118"/>
      <c r="Q19260" s="118"/>
      <c r="R19260" s="118"/>
      <c r="S19260" s="118"/>
      <c r="T19260" s="118"/>
      <c r="U19260" s="118"/>
      <c r="V19260" s="118"/>
      <c r="W19260" s="118"/>
      <c r="X19260" s="118"/>
      <c r="Y19260" s="118"/>
      <c r="Z19260" s="118"/>
      <c r="AA19260" s="118"/>
      <c r="AB19260" s="118"/>
    </row>
    <row r="19261" spans="1:28">
      <c r="A19261" s="113"/>
      <c r="B19261" s="113"/>
      <c r="C19261" s="114"/>
      <c r="D19261" s="115"/>
      <c r="E19261" s="115"/>
      <c r="F19261" s="116"/>
      <c r="G19261" s="116"/>
      <c r="H19261" s="116"/>
      <c r="I19261" s="116"/>
      <c r="J19261" s="117"/>
      <c r="K19261" s="117"/>
      <c r="L19261" s="114"/>
      <c r="M19261" s="114"/>
      <c r="N19261" s="114"/>
      <c r="O19261" s="114"/>
      <c r="P19261" s="118"/>
      <c r="Q19261" s="118"/>
      <c r="R19261" s="118"/>
      <c r="S19261" s="118"/>
      <c r="T19261" s="118"/>
      <c r="U19261" s="118"/>
      <c r="V19261" s="118"/>
      <c r="W19261" s="118"/>
      <c r="X19261" s="118"/>
      <c r="Y19261" s="118"/>
      <c r="Z19261" s="118"/>
      <c r="AA19261" s="118"/>
      <c r="AB19261" s="118"/>
    </row>
    <row r="19262" spans="1:28">
      <c r="A19262" s="113"/>
      <c r="B19262" s="113"/>
      <c r="C19262" s="114"/>
      <c r="D19262" s="115"/>
      <c r="E19262" s="115"/>
      <c r="F19262" s="116"/>
      <c r="G19262" s="116"/>
      <c r="H19262" s="116"/>
      <c r="I19262" s="116"/>
      <c r="J19262" s="117"/>
      <c r="K19262" s="117"/>
      <c r="L19262" s="114"/>
      <c r="M19262" s="114"/>
      <c r="N19262" s="114"/>
      <c r="O19262" s="114"/>
      <c r="P19262" s="118"/>
      <c r="Q19262" s="118"/>
      <c r="R19262" s="118"/>
      <c r="S19262" s="118"/>
      <c r="T19262" s="118"/>
      <c r="U19262" s="118"/>
      <c r="V19262" s="118"/>
      <c r="W19262" s="118"/>
      <c r="X19262" s="118"/>
      <c r="Y19262" s="118"/>
      <c r="Z19262" s="118"/>
      <c r="AA19262" s="118"/>
      <c r="AB19262" s="118"/>
    </row>
    <row r="19263" spans="1:28">
      <c r="A19263" s="113"/>
      <c r="B19263" s="113"/>
      <c r="C19263" s="114"/>
      <c r="D19263" s="115"/>
      <c r="E19263" s="115"/>
      <c r="F19263" s="116"/>
      <c r="G19263" s="116"/>
      <c r="H19263" s="116"/>
      <c r="I19263" s="116"/>
      <c r="J19263" s="117"/>
      <c r="K19263" s="117"/>
      <c r="L19263" s="114"/>
      <c r="M19263" s="114"/>
      <c r="N19263" s="114"/>
      <c r="O19263" s="114"/>
      <c r="P19263" s="118"/>
      <c r="Q19263" s="118"/>
      <c r="R19263" s="118"/>
      <c r="S19263" s="118"/>
      <c r="T19263" s="118"/>
      <c r="U19263" s="118"/>
      <c r="V19263" s="118"/>
      <c r="W19263" s="118"/>
      <c r="X19263" s="118"/>
      <c r="Y19263" s="118"/>
      <c r="Z19263" s="118"/>
      <c r="AA19263" s="118"/>
      <c r="AB19263" s="118"/>
    </row>
    <row r="19264" spans="1:28">
      <c r="A19264" s="113"/>
      <c r="B19264" s="113"/>
      <c r="C19264" s="114"/>
      <c r="D19264" s="115"/>
      <c r="E19264" s="115"/>
      <c r="F19264" s="116"/>
      <c r="G19264" s="116"/>
      <c r="H19264" s="116"/>
      <c r="I19264" s="116"/>
      <c r="J19264" s="117"/>
      <c r="K19264" s="117"/>
      <c r="L19264" s="114"/>
      <c r="M19264" s="114"/>
      <c r="N19264" s="114"/>
      <c r="O19264" s="114"/>
      <c r="P19264" s="118"/>
      <c r="Q19264" s="118"/>
      <c r="R19264" s="118"/>
      <c r="S19264" s="118"/>
      <c r="T19264" s="118"/>
      <c r="U19264" s="118"/>
      <c r="V19264" s="118"/>
      <c r="W19264" s="118"/>
      <c r="X19264" s="118"/>
      <c r="Y19264" s="118"/>
      <c r="Z19264" s="118"/>
      <c r="AA19264" s="118"/>
      <c r="AB19264" s="118"/>
    </row>
    <row r="19265" spans="1:28">
      <c r="A19265" s="113"/>
      <c r="B19265" s="113"/>
      <c r="C19265" s="114"/>
      <c r="D19265" s="115"/>
      <c r="E19265" s="115"/>
      <c r="F19265" s="116"/>
      <c r="G19265" s="116"/>
      <c r="H19265" s="116"/>
      <c r="I19265" s="116"/>
      <c r="J19265" s="117"/>
      <c r="K19265" s="117"/>
      <c r="L19265" s="114"/>
      <c r="M19265" s="114"/>
      <c r="N19265" s="114"/>
      <c r="O19265" s="114"/>
      <c r="P19265" s="118"/>
      <c r="Q19265" s="118"/>
      <c r="R19265" s="118"/>
      <c r="S19265" s="118"/>
      <c r="T19265" s="118"/>
      <c r="U19265" s="118"/>
      <c r="V19265" s="118"/>
      <c r="W19265" s="118"/>
      <c r="X19265" s="118"/>
      <c r="Y19265" s="118"/>
      <c r="Z19265" s="118"/>
      <c r="AA19265" s="118"/>
      <c r="AB19265" s="118"/>
    </row>
    <row r="19266" spans="1:28">
      <c r="A19266" s="113"/>
      <c r="B19266" s="113"/>
      <c r="C19266" s="114"/>
      <c r="D19266" s="115"/>
      <c r="E19266" s="115"/>
      <c r="F19266" s="116"/>
      <c r="G19266" s="116"/>
      <c r="H19266" s="116"/>
      <c r="I19266" s="116"/>
      <c r="J19266" s="117"/>
      <c r="K19266" s="117"/>
      <c r="L19266" s="114"/>
      <c r="M19266" s="114"/>
      <c r="N19266" s="114"/>
      <c r="O19266" s="114"/>
      <c r="P19266" s="118"/>
      <c r="Q19266" s="118"/>
      <c r="R19266" s="118"/>
      <c r="S19266" s="118"/>
      <c r="T19266" s="118"/>
      <c r="U19266" s="118"/>
      <c r="V19266" s="118"/>
      <c r="W19266" s="118"/>
      <c r="X19266" s="118"/>
      <c r="Y19266" s="118"/>
      <c r="Z19266" s="118"/>
      <c r="AA19266" s="118"/>
      <c r="AB19266" s="118"/>
    </row>
    <row r="19267" spans="1:28">
      <c r="A19267" s="113"/>
      <c r="B19267" s="113"/>
      <c r="C19267" s="114"/>
      <c r="D19267" s="115"/>
      <c r="E19267" s="115"/>
      <c r="F19267" s="116"/>
      <c r="G19267" s="116"/>
      <c r="H19267" s="116"/>
      <c r="I19267" s="116"/>
      <c r="J19267" s="117"/>
      <c r="K19267" s="117"/>
      <c r="L19267" s="114"/>
      <c r="M19267" s="114"/>
      <c r="N19267" s="114"/>
      <c r="O19267" s="114"/>
      <c r="P19267" s="118"/>
      <c r="Q19267" s="118"/>
      <c r="R19267" s="118"/>
      <c r="S19267" s="118"/>
      <c r="T19267" s="118"/>
      <c r="U19267" s="118"/>
      <c r="V19267" s="118"/>
      <c r="W19267" s="118"/>
      <c r="X19267" s="118"/>
      <c r="Y19267" s="118"/>
      <c r="Z19267" s="118"/>
      <c r="AA19267" s="118"/>
      <c r="AB19267" s="118"/>
    </row>
    <row r="19268" spans="1:28">
      <c r="A19268" s="113"/>
      <c r="B19268" s="113"/>
      <c r="C19268" s="114"/>
      <c r="D19268" s="115"/>
      <c r="E19268" s="115"/>
      <c r="F19268" s="116"/>
      <c r="G19268" s="116"/>
      <c r="H19268" s="116"/>
      <c r="I19268" s="116"/>
      <c r="J19268" s="117"/>
      <c r="K19268" s="117"/>
      <c r="L19268" s="114"/>
      <c r="M19268" s="114"/>
      <c r="N19268" s="114"/>
      <c r="O19268" s="114"/>
      <c r="P19268" s="118"/>
      <c r="Q19268" s="118"/>
      <c r="R19268" s="118"/>
      <c r="S19268" s="118"/>
      <c r="T19268" s="118"/>
      <c r="U19268" s="118"/>
      <c r="V19268" s="118"/>
      <c r="W19268" s="118"/>
      <c r="X19268" s="118"/>
      <c r="Y19268" s="118"/>
      <c r="Z19268" s="118"/>
      <c r="AA19268" s="118"/>
      <c r="AB19268" s="118"/>
    </row>
    <row r="19269" spans="1:28">
      <c r="A19269" s="113"/>
      <c r="B19269" s="113"/>
      <c r="C19269" s="114"/>
      <c r="D19269" s="115"/>
      <c r="E19269" s="115"/>
      <c r="F19269" s="116"/>
      <c r="G19269" s="116"/>
      <c r="H19269" s="116"/>
      <c r="I19269" s="116"/>
      <c r="J19269" s="117"/>
      <c r="K19269" s="117"/>
      <c r="L19269" s="114"/>
      <c r="M19269" s="114"/>
      <c r="N19269" s="114"/>
      <c r="O19269" s="114"/>
      <c r="P19269" s="118"/>
      <c r="Q19269" s="118"/>
      <c r="R19269" s="118"/>
      <c r="S19269" s="118"/>
      <c r="T19269" s="118"/>
      <c r="U19269" s="118"/>
      <c r="V19269" s="118"/>
      <c r="W19269" s="118"/>
      <c r="X19269" s="118"/>
      <c r="Y19269" s="118"/>
      <c r="Z19269" s="118"/>
      <c r="AA19269" s="118"/>
      <c r="AB19269" s="118"/>
    </row>
    <row r="19270" spans="1:28">
      <c r="A19270" s="113"/>
      <c r="B19270" s="113"/>
      <c r="C19270" s="114"/>
      <c r="D19270" s="115"/>
      <c r="E19270" s="115"/>
      <c r="F19270" s="116"/>
      <c r="G19270" s="116"/>
      <c r="H19270" s="116"/>
      <c r="I19270" s="116"/>
      <c r="J19270" s="117"/>
      <c r="K19270" s="117"/>
      <c r="L19270" s="114"/>
      <c r="M19270" s="114"/>
      <c r="N19270" s="114"/>
      <c r="O19270" s="114"/>
      <c r="P19270" s="118"/>
      <c r="Q19270" s="118"/>
      <c r="R19270" s="118"/>
      <c r="S19270" s="118"/>
      <c r="T19270" s="118"/>
      <c r="U19270" s="118"/>
      <c r="V19270" s="118"/>
      <c r="W19270" s="118"/>
      <c r="X19270" s="118"/>
      <c r="Y19270" s="118"/>
      <c r="Z19270" s="118"/>
      <c r="AA19270" s="118"/>
      <c r="AB19270" s="118"/>
    </row>
    <row r="19271" spans="1:28">
      <c r="A19271" s="113"/>
      <c r="B19271" s="113"/>
      <c r="C19271" s="114"/>
      <c r="D19271" s="115"/>
      <c r="E19271" s="115"/>
      <c r="F19271" s="116"/>
      <c r="G19271" s="116"/>
      <c r="H19271" s="116"/>
      <c r="I19271" s="116"/>
      <c r="J19271" s="117"/>
      <c r="K19271" s="117"/>
      <c r="L19271" s="114"/>
      <c r="M19271" s="114"/>
      <c r="N19271" s="114"/>
      <c r="O19271" s="114"/>
      <c r="P19271" s="118"/>
      <c r="Q19271" s="118"/>
      <c r="R19271" s="118"/>
      <c r="S19271" s="118"/>
      <c r="T19271" s="118"/>
      <c r="U19271" s="118"/>
      <c r="V19271" s="118"/>
      <c r="W19271" s="118"/>
      <c r="X19271" s="118"/>
      <c r="Y19271" s="118"/>
      <c r="Z19271" s="118"/>
      <c r="AA19271" s="118"/>
      <c r="AB19271" s="118"/>
    </row>
    <row r="19272" spans="1:28">
      <c r="A19272" s="113"/>
      <c r="B19272" s="113"/>
      <c r="C19272" s="114"/>
      <c r="D19272" s="115"/>
      <c r="E19272" s="115"/>
      <c r="F19272" s="116"/>
      <c r="G19272" s="116"/>
      <c r="H19272" s="116"/>
      <c r="I19272" s="116"/>
      <c r="J19272" s="117"/>
      <c r="K19272" s="117"/>
      <c r="L19272" s="114"/>
      <c r="M19272" s="114"/>
      <c r="N19272" s="114"/>
      <c r="O19272" s="114"/>
      <c r="P19272" s="118"/>
      <c r="Q19272" s="118"/>
      <c r="R19272" s="118"/>
      <c r="S19272" s="118"/>
      <c r="T19272" s="118"/>
      <c r="U19272" s="118"/>
      <c r="V19272" s="118"/>
      <c r="W19272" s="118"/>
      <c r="X19272" s="118"/>
      <c r="Y19272" s="118"/>
      <c r="Z19272" s="118"/>
      <c r="AA19272" s="118"/>
      <c r="AB19272" s="118"/>
    </row>
    <row r="19273" spans="1:28">
      <c r="A19273" s="113"/>
      <c r="B19273" s="113"/>
      <c r="C19273" s="114"/>
      <c r="D19273" s="115"/>
      <c r="E19273" s="115"/>
      <c r="F19273" s="116"/>
      <c r="G19273" s="116"/>
      <c r="H19273" s="116"/>
      <c r="I19273" s="116"/>
      <c r="J19273" s="117"/>
      <c r="K19273" s="117"/>
      <c r="L19273" s="114"/>
      <c r="M19273" s="114"/>
      <c r="N19273" s="114"/>
      <c r="O19273" s="114"/>
      <c r="P19273" s="118"/>
      <c r="Q19273" s="118"/>
      <c r="R19273" s="118"/>
      <c r="S19273" s="118"/>
      <c r="T19273" s="118"/>
      <c r="U19273" s="118"/>
      <c r="V19273" s="118"/>
      <c r="W19273" s="118"/>
      <c r="X19273" s="118"/>
      <c r="Y19273" s="118"/>
      <c r="Z19273" s="118"/>
      <c r="AA19273" s="118"/>
      <c r="AB19273" s="118"/>
    </row>
    <row r="19274" spans="1:28">
      <c r="A19274" s="113"/>
      <c r="B19274" s="113"/>
      <c r="C19274" s="114"/>
      <c r="D19274" s="115"/>
      <c r="E19274" s="115"/>
      <c r="F19274" s="116"/>
      <c r="G19274" s="116"/>
      <c r="H19274" s="116"/>
      <c r="I19274" s="116"/>
      <c r="J19274" s="117"/>
      <c r="K19274" s="117"/>
      <c r="L19274" s="114"/>
      <c r="M19274" s="114"/>
      <c r="N19274" s="114"/>
      <c r="O19274" s="114"/>
      <c r="P19274" s="118"/>
      <c r="Q19274" s="118"/>
      <c r="R19274" s="118"/>
      <c r="S19274" s="118"/>
      <c r="T19274" s="118"/>
      <c r="U19274" s="118"/>
      <c r="V19274" s="118"/>
      <c r="W19274" s="118"/>
      <c r="X19274" s="118"/>
      <c r="Y19274" s="118"/>
      <c r="Z19274" s="118"/>
      <c r="AA19274" s="118"/>
      <c r="AB19274" s="118"/>
    </row>
    <row r="19275" spans="1:28">
      <c r="A19275" s="113"/>
      <c r="B19275" s="113"/>
      <c r="C19275" s="114"/>
      <c r="D19275" s="115"/>
      <c r="E19275" s="115"/>
      <c r="F19275" s="116"/>
      <c r="G19275" s="116"/>
      <c r="H19275" s="116"/>
      <c r="I19275" s="116"/>
      <c r="J19275" s="117"/>
      <c r="K19275" s="117"/>
      <c r="L19275" s="114"/>
      <c r="M19275" s="114"/>
      <c r="N19275" s="114"/>
      <c r="O19275" s="114"/>
      <c r="P19275" s="118"/>
      <c r="Q19275" s="118"/>
      <c r="R19275" s="118"/>
      <c r="S19275" s="118"/>
      <c r="T19275" s="118"/>
      <c r="U19275" s="118"/>
      <c r="V19275" s="118"/>
      <c r="W19275" s="118"/>
      <c r="X19275" s="118"/>
      <c r="Y19275" s="118"/>
      <c r="Z19275" s="118"/>
      <c r="AA19275" s="118"/>
      <c r="AB19275" s="118"/>
    </row>
    <row r="19276" spans="1:28">
      <c r="A19276" s="113"/>
      <c r="B19276" s="113"/>
      <c r="C19276" s="114"/>
      <c r="D19276" s="115"/>
      <c r="E19276" s="115"/>
      <c r="F19276" s="116"/>
      <c r="G19276" s="116"/>
      <c r="H19276" s="116"/>
      <c r="I19276" s="116"/>
      <c r="J19276" s="117"/>
      <c r="K19276" s="117"/>
      <c r="L19276" s="114"/>
      <c r="M19276" s="114"/>
      <c r="N19276" s="114"/>
      <c r="O19276" s="114"/>
      <c r="P19276" s="118"/>
      <c r="Q19276" s="118"/>
      <c r="R19276" s="118"/>
      <c r="S19276" s="118"/>
      <c r="T19276" s="118"/>
      <c r="U19276" s="118"/>
      <c r="V19276" s="118"/>
      <c r="W19276" s="118"/>
      <c r="X19276" s="118"/>
      <c r="Y19276" s="118"/>
      <c r="Z19276" s="118"/>
      <c r="AA19276" s="118"/>
      <c r="AB19276" s="118"/>
    </row>
    <row r="19277" spans="1:28">
      <c r="A19277" s="113"/>
      <c r="B19277" s="113"/>
      <c r="C19277" s="114"/>
      <c r="D19277" s="115"/>
      <c r="E19277" s="115"/>
      <c r="F19277" s="116"/>
      <c r="G19277" s="116"/>
      <c r="H19277" s="116"/>
      <c r="I19277" s="116"/>
      <c r="J19277" s="117"/>
      <c r="K19277" s="117"/>
      <c r="L19277" s="114"/>
      <c r="M19277" s="114"/>
      <c r="N19277" s="114"/>
      <c r="O19277" s="114"/>
      <c r="P19277" s="118"/>
      <c r="Q19277" s="118"/>
      <c r="R19277" s="118"/>
      <c r="S19277" s="118"/>
      <c r="T19277" s="118"/>
      <c r="U19277" s="118"/>
      <c r="V19277" s="118"/>
      <c r="W19277" s="118"/>
      <c r="X19277" s="118"/>
      <c r="Y19277" s="118"/>
      <c r="Z19277" s="118"/>
      <c r="AA19277" s="118"/>
      <c r="AB19277" s="118"/>
    </row>
    <row r="19278" spans="1:28">
      <c r="A19278" s="113"/>
      <c r="B19278" s="113"/>
      <c r="C19278" s="114"/>
      <c r="D19278" s="115"/>
      <c r="E19278" s="115"/>
      <c r="F19278" s="116"/>
      <c r="G19278" s="116"/>
      <c r="H19278" s="116"/>
      <c r="I19278" s="116"/>
      <c r="J19278" s="117"/>
      <c r="K19278" s="117"/>
      <c r="L19278" s="114"/>
      <c r="M19278" s="114"/>
      <c r="N19278" s="114"/>
      <c r="O19278" s="114"/>
      <c r="P19278" s="118"/>
      <c r="Q19278" s="118"/>
      <c r="R19278" s="118"/>
      <c r="S19278" s="118"/>
      <c r="T19278" s="118"/>
      <c r="U19278" s="118"/>
      <c r="V19278" s="118"/>
      <c r="W19278" s="118"/>
      <c r="X19278" s="118"/>
      <c r="Y19278" s="118"/>
      <c r="Z19278" s="118"/>
      <c r="AA19278" s="118"/>
      <c r="AB19278" s="118"/>
    </row>
    <row r="19279" spans="1:28">
      <c r="A19279" s="113"/>
      <c r="B19279" s="113"/>
      <c r="C19279" s="114"/>
      <c r="D19279" s="115"/>
      <c r="E19279" s="115"/>
      <c r="F19279" s="116"/>
      <c r="G19279" s="116"/>
      <c r="H19279" s="116"/>
      <c r="I19279" s="116"/>
      <c r="J19279" s="117"/>
      <c r="K19279" s="117"/>
      <c r="L19279" s="114"/>
      <c r="M19279" s="114"/>
      <c r="N19279" s="114"/>
      <c r="O19279" s="114"/>
      <c r="P19279" s="118"/>
      <c r="Q19279" s="118"/>
      <c r="R19279" s="118"/>
      <c r="S19279" s="118"/>
      <c r="T19279" s="118"/>
      <c r="U19279" s="118"/>
      <c r="V19279" s="118"/>
      <c r="W19279" s="118"/>
      <c r="X19279" s="118"/>
      <c r="Y19279" s="118"/>
      <c r="Z19279" s="118"/>
      <c r="AA19279" s="118"/>
      <c r="AB19279" s="118"/>
    </row>
    <row r="19280" spans="1:28">
      <c r="A19280" s="113"/>
      <c r="B19280" s="113"/>
      <c r="C19280" s="114"/>
      <c r="D19280" s="115"/>
      <c r="E19280" s="115"/>
      <c r="F19280" s="116"/>
      <c r="G19280" s="116"/>
      <c r="H19280" s="116"/>
      <c r="I19280" s="116"/>
      <c r="J19280" s="117"/>
      <c r="K19280" s="117"/>
      <c r="L19280" s="114"/>
      <c r="M19280" s="114"/>
      <c r="N19280" s="114"/>
      <c r="O19280" s="114"/>
      <c r="P19280" s="118"/>
      <c r="Q19280" s="118"/>
      <c r="R19280" s="118"/>
      <c r="S19280" s="118"/>
      <c r="T19280" s="118"/>
      <c r="U19280" s="118"/>
      <c r="V19280" s="118"/>
      <c r="W19280" s="118"/>
      <c r="X19280" s="118"/>
      <c r="Y19280" s="118"/>
      <c r="Z19280" s="118"/>
      <c r="AA19280" s="118"/>
      <c r="AB19280" s="118"/>
    </row>
    <row r="19281" spans="1:28">
      <c r="A19281" s="113"/>
      <c r="B19281" s="113"/>
      <c r="C19281" s="114"/>
      <c r="D19281" s="115"/>
      <c r="E19281" s="115"/>
      <c r="F19281" s="116"/>
      <c r="G19281" s="116"/>
      <c r="H19281" s="116"/>
      <c r="I19281" s="116"/>
      <c r="J19281" s="117"/>
      <c r="K19281" s="117"/>
      <c r="L19281" s="114"/>
      <c r="M19281" s="114"/>
      <c r="N19281" s="114"/>
      <c r="O19281" s="114"/>
      <c r="P19281" s="118"/>
      <c r="Q19281" s="118"/>
      <c r="R19281" s="118"/>
      <c r="S19281" s="118"/>
      <c r="T19281" s="118"/>
      <c r="U19281" s="118"/>
      <c r="V19281" s="118"/>
      <c r="W19281" s="118"/>
      <c r="X19281" s="118"/>
      <c r="Y19281" s="118"/>
      <c r="Z19281" s="118"/>
      <c r="AA19281" s="118"/>
      <c r="AB19281" s="118"/>
    </row>
    <row r="19282" spans="1:28">
      <c r="A19282" s="113"/>
      <c r="B19282" s="113"/>
      <c r="C19282" s="114"/>
      <c r="D19282" s="115"/>
      <c r="E19282" s="115"/>
      <c r="F19282" s="116"/>
      <c r="G19282" s="116"/>
      <c r="H19282" s="116"/>
      <c r="I19282" s="116"/>
      <c r="J19282" s="117"/>
      <c r="K19282" s="117"/>
      <c r="L19282" s="114"/>
      <c r="M19282" s="114"/>
      <c r="N19282" s="114"/>
      <c r="O19282" s="114"/>
      <c r="P19282" s="118"/>
      <c r="Q19282" s="118"/>
      <c r="R19282" s="118"/>
      <c r="S19282" s="118"/>
      <c r="T19282" s="118"/>
      <c r="U19282" s="118"/>
      <c r="V19282" s="118"/>
      <c r="W19282" s="118"/>
      <c r="X19282" s="118"/>
      <c r="Y19282" s="118"/>
      <c r="Z19282" s="118"/>
      <c r="AA19282" s="118"/>
      <c r="AB19282" s="118"/>
    </row>
    <row r="19283" spans="1:28">
      <c r="A19283" s="113"/>
      <c r="B19283" s="113"/>
      <c r="C19283" s="114"/>
      <c r="D19283" s="115"/>
      <c r="E19283" s="115"/>
      <c r="F19283" s="116"/>
      <c r="G19283" s="116"/>
      <c r="H19283" s="116"/>
      <c r="I19283" s="116"/>
      <c r="J19283" s="117"/>
      <c r="K19283" s="117"/>
      <c r="L19283" s="114"/>
      <c r="M19283" s="114"/>
      <c r="N19283" s="114"/>
      <c r="O19283" s="114"/>
      <c r="P19283" s="118"/>
      <c r="Q19283" s="118"/>
      <c r="R19283" s="118"/>
      <c r="S19283" s="118"/>
      <c r="T19283" s="118"/>
      <c r="U19283" s="118"/>
      <c r="V19283" s="118"/>
      <c r="W19283" s="118"/>
      <c r="X19283" s="118"/>
      <c r="Y19283" s="118"/>
      <c r="Z19283" s="118"/>
      <c r="AA19283" s="118"/>
      <c r="AB19283" s="118"/>
    </row>
    <row r="19284" spans="1:28">
      <c r="A19284" s="113"/>
      <c r="B19284" s="113"/>
      <c r="C19284" s="114"/>
      <c r="D19284" s="115"/>
      <c r="E19284" s="115"/>
      <c r="F19284" s="116"/>
      <c r="G19284" s="116"/>
      <c r="H19284" s="116"/>
      <c r="I19284" s="116"/>
      <c r="J19284" s="117"/>
      <c r="K19284" s="117"/>
      <c r="L19284" s="114"/>
      <c r="M19284" s="114"/>
      <c r="N19284" s="114"/>
      <c r="O19284" s="114"/>
      <c r="P19284" s="118"/>
      <c r="Q19284" s="118"/>
      <c r="R19284" s="118"/>
      <c r="S19284" s="118"/>
      <c r="T19284" s="118"/>
      <c r="U19284" s="118"/>
      <c r="V19284" s="118"/>
      <c r="W19284" s="118"/>
      <c r="X19284" s="118"/>
      <c r="Y19284" s="118"/>
      <c r="Z19284" s="118"/>
      <c r="AA19284" s="118"/>
      <c r="AB19284" s="118"/>
    </row>
    <row r="19285" spans="1:28">
      <c r="A19285" s="113"/>
      <c r="B19285" s="113"/>
      <c r="C19285" s="114"/>
      <c r="D19285" s="115"/>
      <c r="E19285" s="115"/>
      <c r="F19285" s="116"/>
      <c r="G19285" s="116"/>
      <c r="H19285" s="116"/>
      <c r="I19285" s="116"/>
      <c r="J19285" s="117"/>
      <c r="K19285" s="117"/>
      <c r="L19285" s="114"/>
      <c r="M19285" s="114"/>
      <c r="N19285" s="114"/>
      <c r="O19285" s="114"/>
      <c r="P19285" s="118"/>
      <c r="Q19285" s="118"/>
      <c r="R19285" s="118"/>
      <c r="S19285" s="118"/>
      <c r="T19285" s="118"/>
      <c r="U19285" s="118"/>
      <c r="V19285" s="118"/>
      <c r="W19285" s="118"/>
      <c r="X19285" s="118"/>
      <c r="Y19285" s="118"/>
      <c r="Z19285" s="118"/>
      <c r="AA19285" s="118"/>
      <c r="AB19285" s="118"/>
    </row>
    <row r="19286" spans="1:28">
      <c r="A19286" s="113"/>
      <c r="B19286" s="113"/>
      <c r="C19286" s="114"/>
      <c r="D19286" s="115"/>
      <c r="E19286" s="115"/>
      <c r="F19286" s="116"/>
      <c r="G19286" s="116"/>
      <c r="H19286" s="116"/>
      <c r="I19286" s="116"/>
      <c r="J19286" s="117"/>
      <c r="K19286" s="117"/>
      <c r="L19286" s="114"/>
      <c r="M19286" s="114"/>
      <c r="N19286" s="114"/>
      <c r="O19286" s="114"/>
      <c r="P19286" s="118"/>
      <c r="Q19286" s="118"/>
      <c r="R19286" s="118"/>
      <c r="S19286" s="118"/>
      <c r="T19286" s="118"/>
      <c r="U19286" s="118"/>
      <c r="V19286" s="118"/>
      <c r="W19286" s="118"/>
      <c r="X19286" s="118"/>
      <c r="Y19286" s="118"/>
      <c r="Z19286" s="118"/>
      <c r="AA19286" s="118"/>
      <c r="AB19286" s="118"/>
    </row>
    <row r="19287" spans="1:28">
      <c r="A19287" s="113"/>
      <c r="B19287" s="113"/>
      <c r="C19287" s="114"/>
      <c r="D19287" s="115"/>
      <c r="E19287" s="115"/>
      <c r="F19287" s="116"/>
      <c r="G19287" s="116"/>
      <c r="H19287" s="116"/>
      <c r="I19287" s="116"/>
      <c r="J19287" s="117"/>
      <c r="K19287" s="117"/>
      <c r="L19287" s="114"/>
      <c r="M19287" s="114"/>
      <c r="N19287" s="114"/>
      <c r="O19287" s="114"/>
      <c r="P19287" s="118"/>
      <c r="Q19287" s="118"/>
      <c r="R19287" s="118"/>
      <c r="S19287" s="118"/>
      <c r="T19287" s="118"/>
      <c r="U19287" s="118"/>
      <c r="V19287" s="118"/>
      <c r="W19287" s="118"/>
      <c r="X19287" s="118"/>
      <c r="Y19287" s="118"/>
      <c r="Z19287" s="118"/>
      <c r="AA19287" s="118"/>
      <c r="AB19287" s="118"/>
    </row>
    <row r="19288" spans="1:28">
      <c r="A19288" s="113"/>
      <c r="B19288" s="113"/>
      <c r="C19288" s="114"/>
      <c r="D19288" s="115"/>
      <c r="E19288" s="115"/>
      <c r="F19288" s="116"/>
      <c r="G19288" s="116"/>
      <c r="H19288" s="116"/>
      <c r="I19288" s="116"/>
      <c r="J19288" s="117"/>
      <c r="K19288" s="117"/>
      <c r="L19288" s="114"/>
      <c r="M19288" s="114"/>
      <c r="N19288" s="114"/>
      <c r="O19288" s="114"/>
      <c r="P19288" s="118"/>
      <c r="Q19288" s="118"/>
      <c r="R19288" s="118"/>
      <c r="S19288" s="118"/>
      <c r="T19288" s="118"/>
      <c r="U19288" s="118"/>
      <c r="V19288" s="118"/>
      <c r="W19288" s="118"/>
      <c r="X19288" s="118"/>
      <c r="Y19288" s="118"/>
      <c r="Z19288" s="118"/>
      <c r="AA19288" s="118"/>
      <c r="AB19288" s="118"/>
    </row>
    <row r="19289" spans="1:28">
      <c r="A19289" s="113"/>
      <c r="B19289" s="113"/>
      <c r="C19289" s="114"/>
      <c r="D19289" s="115"/>
      <c r="E19289" s="115"/>
      <c r="F19289" s="116"/>
      <c r="G19289" s="116"/>
      <c r="H19289" s="116"/>
      <c r="I19289" s="116"/>
      <c r="J19289" s="117"/>
      <c r="K19289" s="117"/>
      <c r="L19289" s="114"/>
      <c r="M19289" s="114"/>
      <c r="N19289" s="114"/>
      <c r="O19289" s="114"/>
      <c r="P19289" s="118"/>
      <c r="Q19289" s="118"/>
      <c r="R19289" s="118"/>
      <c r="S19289" s="118"/>
      <c r="T19289" s="118"/>
      <c r="U19289" s="118"/>
      <c r="V19289" s="118"/>
      <c r="W19289" s="118"/>
      <c r="X19289" s="118"/>
      <c r="Y19289" s="118"/>
      <c r="Z19289" s="118"/>
      <c r="AA19289" s="118"/>
      <c r="AB19289" s="118"/>
    </row>
    <row r="19290" spans="1:28">
      <c r="A19290" s="113"/>
      <c r="B19290" s="113"/>
      <c r="C19290" s="114"/>
      <c r="D19290" s="115"/>
      <c r="E19290" s="115"/>
      <c r="F19290" s="116"/>
      <c r="G19290" s="116"/>
      <c r="H19290" s="116"/>
      <c r="I19290" s="116"/>
      <c r="J19290" s="117"/>
      <c r="K19290" s="117"/>
      <c r="L19290" s="114"/>
      <c r="M19290" s="114"/>
      <c r="N19290" s="114"/>
      <c r="O19290" s="114"/>
      <c r="P19290" s="118"/>
      <c r="Q19290" s="118"/>
      <c r="R19290" s="118"/>
      <c r="S19290" s="118"/>
      <c r="T19290" s="118"/>
      <c r="U19290" s="118"/>
      <c r="V19290" s="118"/>
      <c r="W19290" s="118"/>
      <c r="X19290" s="118"/>
      <c r="Y19290" s="118"/>
      <c r="Z19290" s="118"/>
      <c r="AA19290" s="118"/>
      <c r="AB19290" s="118"/>
    </row>
    <row r="19291" spans="1:28">
      <c r="A19291" s="113"/>
      <c r="B19291" s="113"/>
      <c r="C19291" s="114"/>
      <c r="D19291" s="115"/>
      <c r="E19291" s="115"/>
      <c r="F19291" s="116"/>
      <c r="G19291" s="116"/>
      <c r="H19291" s="116"/>
      <c r="I19291" s="116"/>
      <c r="J19291" s="117"/>
      <c r="K19291" s="117"/>
      <c r="L19291" s="114"/>
      <c r="M19291" s="114"/>
      <c r="N19291" s="114"/>
      <c r="O19291" s="114"/>
      <c r="P19291" s="118"/>
      <c r="Q19291" s="118"/>
      <c r="R19291" s="118"/>
      <c r="S19291" s="118"/>
      <c r="T19291" s="118"/>
      <c r="U19291" s="118"/>
      <c r="V19291" s="118"/>
      <c r="W19291" s="118"/>
      <c r="X19291" s="118"/>
      <c r="Y19291" s="118"/>
      <c r="Z19291" s="118"/>
      <c r="AA19291" s="118"/>
      <c r="AB19291" s="118"/>
    </row>
    <row r="19292" spans="1:28">
      <c r="A19292" s="113"/>
      <c r="B19292" s="113"/>
      <c r="C19292" s="114"/>
      <c r="D19292" s="115"/>
      <c r="E19292" s="115"/>
      <c r="F19292" s="116"/>
      <c r="G19292" s="116"/>
      <c r="H19292" s="116"/>
      <c r="I19292" s="116"/>
      <c r="J19292" s="117"/>
      <c r="K19292" s="117"/>
      <c r="L19292" s="114"/>
      <c r="M19292" s="114"/>
      <c r="N19292" s="114"/>
      <c r="O19292" s="114"/>
      <c r="P19292" s="118"/>
      <c r="Q19292" s="118"/>
      <c r="R19292" s="118"/>
      <c r="S19292" s="118"/>
      <c r="T19292" s="118"/>
      <c r="U19292" s="118"/>
      <c r="V19292" s="118"/>
      <c r="W19292" s="118"/>
      <c r="X19292" s="118"/>
      <c r="Y19292" s="118"/>
      <c r="Z19292" s="118"/>
      <c r="AA19292" s="118"/>
      <c r="AB19292" s="118"/>
    </row>
    <row r="19293" spans="1:28">
      <c r="A19293" s="113"/>
      <c r="B19293" s="113"/>
      <c r="C19293" s="114"/>
      <c r="D19293" s="115"/>
      <c r="E19293" s="115"/>
      <c r="F19293" s="116"/>
      <c r="G19293" s="116"/>
      <c r="H19293" s="116"/>
      <c r="I19293" s="116"/>
      <c r="J19293" s="117"/>
      <c r="K19293" s="117"/>
      <c r="L19293" s="114"/>
      <c r="M19293" s="114"/>
      <c r="N19293" s="114"/>
      <c r="O19293" s="114"/>
      <c r="P19293" s="118"/>
      <c r="Q19293" s="118"/>
      <c r="R19293" s="118"/>
      <c r="S19293" s="118"/>
      <c r="T19293" s="118"/>
      <c r="U19293" s="118"/>
      <c r="V19293" s="118"/>
      <c r="W19293" s="118"/>
      <c r="X19293" s="118"/>
      <c r="Y19293" s="118"/>
      <c r="Z19293" s="118"/>
      <c r="AA19293" s="118"/>
      <c r="AB19293" s="118"/>
    </row>
    <row r="19294" spans="1:28">
      <c r="A19294" s="113"/>
      <c r="B19294" s="113"/>
      <c r="C19294" s="114"/>
      <c r="D19294" s="115"/>
      <c r="E19294" s="115"/>
      <c r="F19294" s="116"/>
      <c r="G19294" s="116"/>
      <c r="H19294" s="116"/>
      <c r="I19294" s="116"/>
      <c r="J19294" s="117"/>
      <c r="K19294" s="117"/>
      <c r="L19294" s="114"/>
      <c r="M19294" s="114"/>
      <c r="N19294" s="114"/>
      <c r="O19294" s="114"/>
      <c r="P19294" s="118"/>
      <c r="Q19294" s="118"/>
      <c r="R19294" s="118"/>
      <c r="S19294" s="118"/>
      <c r="T19294" s="118"/>
      <c r="U19294" s="118"/>
      <c r="V19294" s="118"/>
      <c r="W19294" s="118"/>
      <c r="X19294" s="118"/>
      <c r="Y19294" s="118"/>
      <c r="Z19294" s="118"/>
      <c r="AA19294" s="118"/>
      <c r="AB19294" s="118"/>
    </row>
    <row r="19295" spans="1:28">
      <c r="A19295" s="113"/>
      <c r="B19295" s="113"/>
      <c r="C19295" s="114"/>
      <c r="D19295" s="115"/>
      <c r="E19295" s="115"/>
      <c r="F19295" s="116"/>
      <c r="G19295" s="116"/>
      <c r="H19295" s="116"/>
      <c r="I19295" s="116"/>
      <c r="J19295" s="117"/>
      <c r="K19295" s="117"/>
      <c r="L19295" s="114"/>
      <c r="M19295" s="114"/>
      <c r="N19295" s="114"/>
      <c r="O19295" s="114"/>
      <c r="P19295" s="118"/>
      <c r="Q19295" s="118"/>
      <c r="R19295" s="118"/>
      <c r="S19295" s="118"/>
      <c r="T19295" s="118"/>
      <c r="U19295" s="118"/>
      <c r="V19295" s="118"/>
      <c r="W19295" s="118"/>
      <c r="X19295" s="118"/>
      <c r="Y19295" s="118"/>
      <c r="Z19295" s="118"/>
      <c r="AA19295" s="118"/>
      <c r="AB19295" s="118"/>
    </row>
    <row r="19296" spans="1:28">
      <c r="A19296" s="113"/>
      <c r="B19296" s="113"/>
      <c r="C19296" s="114"/>
      <c r="D19296" s="115"/>
      <c r="E19296" s="115"/>
      <c r="F19296" s="116"/>
      <c r="G19296" s="116"/>
      <c r="H19296" s="116"/>
      <c r="I19296" s="116"/>
      <c r="J19296" s="117"/>
      <c r="K19296" s="117"/>
      <c r="L19296" s="114"/>
      <c r="M19296" s="114"/>
      <c r="N19296" s="114"/>
      <c r="O19296" s="114"/>
      <c r="P19296" s="118"/>
      <c r="Q19296" s="118"/>
      <c r="R19296" s="118"/>
      <c r="S19296" s="118"/>
      <c r="T19296" s="118"/>
      <c r="U19296" s="118"/>
      <c r="V19296" s="118"/>
      <c r="W19296" s="118"/>
      <c r="X19296" s="118"/>
      <c r="Y19296" s="118"/>
      <c r="Z19296" s="118"/>
      <c r="AA19296" s="118"/>
      <c r="AB19296" s="118"/>
    </row>
    <row r="19297" spans="1:28">
      <c r="A19297" s="113"/>
      <c r="B19297" s="113"/>
      <c r="C19297" s="114"/>
      <c r="D19297" s="115"/>
      <c r="E19297" s="115"/>
      <c r="F19297" s="116"/>
      <c r="G19297" s="116"/>
      <c r="H19297" s="116"/>
      <c r="I19297" s="116"/>
      <c r="J19297" s="117"/>
      <c r="K19297" s="117"/>
      <c r="L19297" s="114"/>
      <c r="M19297" s="114"/>
      <c r="N19297" s="114"/>
      <c r="O19297" s="114"/>
      <c r="P19297" s="118"/>
      <c r="Q19297" s="118"/>
      <c r="R19297" s="118"/>
      <c r="S19297" s="118"/>
      <c r="T19297" s="118"/>
      <c r="U19297" s="118"/>
      <c r="V19297" s="118"/>
      <c r="W19297" s="118"/>
      <c r="X19297" s="118"/>
      <c r="Y19297" s="118"/>
      <c r="Z19297" s="118"/>
      <c r="AA19297" s="118"/>
      <c r="AB19297" s="118"/>
    </row>
    <row r="19298" spans="1:28">
      <c r="A19298" s="113"/>
      <c r="B19298" s="113"/>
      <c r="C19298" s="114"/>
      <c r="D19298" s="115"/>
      <c r="E19298" s="115"/>
      <c r="F19298" s="116"/>
      <c r="G19298" s="116"/>
      <c r="H19298" s="116"/>
      <c r="I19298" s="116"/>
      <c r="J19298" s="117"/>
      <c r="K19298" s="117"/>
      <c r="L19298" s="114"/>
      <c r="M19298" s="114"/>
      <c r="N19298" s="114"/>
      <c r="O19298" s="114"/>
      <c r="P19298" s="118"/>
      <c r="Q19298" s="118"/>
      <c r="R19298" s="118"/>
      <c r="S19298" s="118"/>
      <c r="T19298" s="118"/>
      <c r="U19298" s="118"/>
      <c r="V19298" s="118"/>
      <c r="W19298" s="118"/>
      <c r="X19298" s="118"/>
      <c r="Y19298" s="118"/>
      <c r="Z19298" s="118"/>
      <c r="AA19298" s="118"/>
      <c r="AB19298" s="118"/>
    </row>
    <row r="19299" spans="1:28">
      <c r="A19299" s="113"/>
      <c r="B19299" s="113"/>
      <c r="C19299" s="114"/>
      <c r="D19299" s="115"/>
      <c r="E19299" s="115"/>
      <c r="F19299" s="116"/>
      <c r="G19299" s="116"/>
      <c r="H19299" s="116"/>
      <c r="I19299" s="116"/>
      <c r="J19299" s="117"/>
      <c r="K19299" s="117"/>
      <c r="L19299" s="114"/>
      <c r="M19299" s="114"/>
      <c r="N19299" s="114"/>
      <c r="O19299" s="114"/>
      <c r="P19299" s="118"/>
      <c r="Q19299" s="118"/>
      <c r="R19299" s="118"/>
      <c r="S19299" s="118"/>
      <c r="T19299" s="118"/>
      <c r="U19299" s="118"/>
      <c r="V19299" s="118"/>
      <c r="W19299" s="118"/>
      <c r="X19299" s="118"/>
      <c r="Y19299" s="118"/>
      <c r="Z19299" s="118"/>
      <c r="AA19299" s="118"/>
      <c r="AB19299" s="118"/>
    </row>
    <row r="19300" spans="1:28">
      <c r="A19300" s="113"/>
      <c r="B19300" s="113"/>
      <c r="C19300" s="114"/>
      <c r="D19300" s="115"/>
      <c r="E19300" s="115"/>
      <c r="F19300" s="116"/>
      <c r="G19300" s="116"/>
      <c r="H19300" s="116"/>
      <c r="I19300" s="116"/>
      <c r="J19300" s="117"/>
      <c r="K19300" s="117"/>
      <c r="L19300" s="114"/>
      <c r="M19300" s="114"/>
      <c r="N19300" s="114"/>
      <c r="O19300" s="114"/>
      <c r="P19300" s="118"/>
      <c r="Q19300" s="118"/>
      <c r="R19300" s="118"/>
      <c r="S19300" s="118"/>
      <c r="T19300" s="118"/>
      <c r="U19300" s="118"/>
      <c r="V19300" s="118"/>
      <c r="W19300" s="118"/>
      <c r="X19300" s="118"/>
      <c r="Y19300" s="118"/>
      <c r="Z19300" s="118"/>
      <c r="AA19300" s="118"/>
      <c r="AB19300" s="118"/>
    </row>
    <row r="19301" spans="1:28">
      <c r="A19301" s="113"/>
      <c r="B19301" s="113"/>
      <c r="C19301" s="114"/>
      <c r="D19301" s="115"/>
      <c r="E19301" s="115"/>
      <c r="F19301" s="116"/>
      <c r="G19301" s="116"/>
      <c r="H19301" s="116"/>
      <c r="I19301" s="116"/>
      <c r="J19301" s="117"/>
      <c r="K19301" s="117"/>
      <c r="L19301" s="114"/>
      <c r="M19301" s="114"/>
      <c r="N19301" s="114"/>
      <c r="O19301" s="114"/>
      <c r="P19301" s="118"/>
      <c r="Q19301" s="118"/>
      <c r="R19301" s="118"/>
      <c r="S19301" s="118"/>
      <c r="T19301" s="118"/>
      <c r="U19301" s="118"/>
      <c r="V19301" s="118"/>
      <c r="W19301" s="118"/>
      <c r="X19301" s="118"/>
      <c r="Y19301" s="118"/>
      <c r="Z19301" s="118"/>
      <c r="AA19301" s="118"/>
      <c r="AB19301" s="118"/>
    </row>
    <row r="19302" spans="1:28">
      <c r="A19302" s="113"/>
      <c r="B19302" s="113"/>
      <c r="C19302" s="114"/>
      <c r="D19302" s="115"/>
      <c r="E19302" s="115"/>
      <c r="F19302" s="116"/>
      <c r="G19302" s="116"/>
      <c r="H19302" s="116"/>
      <c r="I19302" s="116"/>
      <c r="J19302" s="117"/>
      <c r="K19302" s="117"/>
      <c r="L19302" s="114"/>
      <c r="M19302" s="114"/>
      <c r="N19302" s="114"/>
      <c r="O19302" s="114"/>
      <c r="P19302" s="118"/>
      <c r="Q19302" s="118"/>
      <c r="R19302" s="118"/>
      <c r="S19302" s="118"/>
      <c r="T19302" s="118"/>
      <c r="U19302" s="118"/>
      <c r="V19302" s="118"/>
      <c r="W19302" s="118"/>
      <c r="X19302" s="118"/>
      <c r="Y19302" s="118"/>
      <c r="Z19302" s="118"/>
      <c r="AA19302" s="118"/>
      <c r="AB19302" s="118"/>
    </row>
    <row r="19303" spans="1:28">
      <c r="A19303" s="113"/>
      <c r="B19303" s="113"/>
      <c r="C19303" s="114"/>
      <c r="D19303" s="115"/>
      <c r="E19303" s="115"/>
      <c r="F19303" s="116"/>
      <c r="G19303" s="116"/>
      <c r="H19303" s="116"/>
      <c r="I19303" s="116"/>
      <c r="J19303" s="117"/>
      <c r="K19303" s="117"/>
      <c r="L19303" s="114"/>
      <c r="M19303" s="114"/>
      <c r="N19303" s="114"/>
      <c r="O19303" s="114"/>
      <c r="P19303" s="118"/>
      <c r="Q19303" s="118"/>
      <c r="R19303" s="118"/>
      <c r="S19303" s="118"/>
      <c r="T19303" s="118"/>
      <c r="U19303" s="118"/>
      <c r="V19303" s="118"/>
      <c r="W19303" s="118"/>
      <c r="X19303" s="118"/>
      <c r="Y19303" s="118"/>
      <c r="Z19303" s="118"/>
      <c r="AA19303" s="118"/>
      <c r="AB19303" s="118"/>
    </row>
    <row r="19304" spans="1:28">
      <c r="A19304" s="113"/>
      <c r="B19304" s="113"/>
      <c r="C19304" s="114"/>
      <c r="D19304" s="115"/>
      <c r="E19304" s="115"/>
      <c r="F19304" s="116"/>
      <c r="G19304" s="116"/>
      <c r="H19304" s="116"/>
      <c r="I19304" s="116"/>
      <c r="J19304" s="117"/>
      <c r="K19304" s="117"/>
      <c r="L19304" s="114"/>
      <c r="M19304" s="114"/>
      <c r="N19304" s="114"/>
      <c r="O19304" s="114"/>
      <c r="P19304" s="118"/>
      <c r="Q19304" s="118"/>
      <c r="R19304" s="118"/>
      <c r="S19304" s="118"/>
      <c r="T19304" s="118"/>
      <c r="U19304" s="118"/>
      <c r="V19304" s="118"/>
      <c r="W19304" s="118"/>
      <c r="X19304" s="118"/>
      <c r="Y19304" s="118"/>
      <c r="Z19304" s="118"/>
      <c r="AA19304" s="118"/>
      <c r="AB19304" s="118"/>
    </row>
    <row r="19305" spans="1:28">
      <c r="A19305" s="113"/>
      <c r="B19305" s="113"/>
      <c r="C19305" s="114"/>
      <c r="D19305" s="115"/>
      <c r="E19305" s="115"/>
      <c r="F19305" s="116"/>
      <c r="G19305" s="116"/>
      <c r="H19305" s="116"/>
      <c r="I19305" s="116"/>
      <c r="J19305" s="117"/>
      <c r="K19305" s="117"/>
      <c r="L19305" s="114"/>
      <c r="M19305" s="114"/>
      <c r="N19305" s="114"/>
      <c r="O19305" s="114"/>
      <c r="P19305" s="118"/>
      <c r="Q19305" s="118"/>
      <c r="R19305" s="118"/>
      <c r="S19305" s="118"/>
      <c r="T19305" s="118"/>
      <c r="U19305" s="118"/>
      <c r="V19305" s="118"/>
      <c r="W19305" s="118"/>
      <c r="X19305" s="118"/>
      <c r="Y19305" s="118"/>
      <c r="Z19305" s="118"/>
      <c r="AA19305" s="118"/>
      <c r="AB19305" s="118"/>
    </row>
    <row r="19306" spans="1:28">
      <c r="A19306" s="113"/>
      <c r="B19306" s="113"/>
      <c r="C19306" s="114"/>
      <c r="D19306" s="115"/>
      <c r="E19306" s="115"/>
      <c r="F19306" s="116"/>
      <c r="G19306" s="116"/>
      <c r="H19306" s="116"/>
      <c r="I19306" s="116"/>
      <c r="J19306" s="117"/>
      <c r="K19306" s="117"/>
      <c r="L19306" s="114"/>
      <c r="M19306" s="114"/>
      <c r="N19306" s="114"/>
      <c r="O19306" s="114"/>
      <c r="P19306" s="118"/>
      <c r="Q19306" s="118"/>
      <c r="R19306" s="118"/>
      <c r="S19306" s="118"/>
      <c r="T19306" s="118"/>
      <c r="U19306" s="118"/>
      <c r="V19306" s="118"/>
      <c r="W19306" s="118"/>
      <c r="X19306" s="118"/>
      <c r="Y19306" s="118"/>
      <c r="Z19306" s="118"/>
      <c r="AA19306" s="118"/>
      <c r="AB19306" s="118"/>
    </row>
    <row r="19307" spans="1:28">
      <c r="A19307" s="113"/>
      <c r="B19307" s="113"/>
      <c r="C19307" s="114"/>
      <c r="D19307" s="115"/>
      <c r="E19307" s="115"/>
      <c r="F19307" s="116"/>
      <c r="G19307" s="116"/>
      <c r="H19307" s="116"/>
      <c r="I19307" s="116"/>
      <c r="J19307" s="117"/>
      <c r="K19307" s="117"/>
      <c r="L19307" s="114"/>
      <c r="M19307" s="114"/>
      <c r="N19307" s="114"/>
      <c r="O19307" s="114"/>
      <c r="P19307" s="118"/>
      <c r="Q19307" s="118"/>
      <c r="R19307" s="118"/>
      <c r="S19307" s="118"/>
      <c r="T19307" s="118"/>
      <c r="U19307" s="118"/>
      <c r="V19307" s="118"/>
      <c r="W19307" s="118"/>
      <c r="X19307" s="118"/>
      <c r="Y19307" s="118"/>
      <c r="Z19307" s="118"/>
      <c r="AA19307" s="118"/>
      <c r="AB19307" s="118"/>
    </row>
    <row r="19308" spans="1:28">
      <c r="A19308" s="113"/>
      <c r="B19308" s="113"/>
      <c r="C19308" s="114"/>
      <c r="D19308" s="115"/>
      <c r="E19308" s="115"/>
      <c r="F19308" s="116"/>
      <c r="G19308" s="116"/>
      <c r="H19308" s="116"/>
      <c r="I19308" s="116"/>
      <c r="J19308" s="117"/>
      <c r="K19308" s="117"/>
      <c r="L19308" s="114"/>
      <c r="M19308" s="114"/>
      <c r="N19308" s="114"/>
      <c r="O19308" s="114"/>
      <c r="P19308" s="118"/>
      <c r="Q19308" s="118"/>
      <c r="R19308" s="118"/>
      <c r="S19308" s="118"/>
      <c r="T19308" s="118"/>
      <c r="U19308" s="118"/>
      <c r="V19308" s="118"/>
      <c r="W19308" s="118"/>
      <c r="X19308" s="118"/>
      <c r="Y19308" s="118"/>
      <c r="Z19308" s="118"/>
      <c r="AA19308" s="118"/>
      <c r="AB19308" s="118"/>
    </row>
    <row r="19309" spans="1:28">
      <c r="A19309" s="113"/>
      <c r="B19309" s="113"/>
      <c r="C19309" s="114"/>
      <c r="D19309" s="115"/>
      <c r="E19309" s="115"/>
      <c r="F19309" s="116"/>
      <c r="G19309" s="116"/>
      <c r="H19309" s="116"/>
      <c r="I19309" s="116"/>
      <c r="J19309" s="117"/>
      <c r="K19309" s="117"/>
      <c r="L19309" s="114"/>
      <c r="M19309" s="114"/>
      <c r="N19309" s="114"/>
      <c r="O19309" s="114"/>
      <c r="P19309" s="118"/>
      <c r="Q19309" s="118"/>
      <c r="R19309" s="118"/>
      <c r="S19309" s="118"/>
      <c r="T19309" s="118"/>
      <c r="U19309" s="118"/>
      <c r="V19309" s="118"/>
      <c r="W19309" s="118"/>
      <c r="X19309" s="118"/>
      <c r="Y19309" s="118"/>
      <c r="Z19309" s="118"/>
      <c r="AA19309" s="118"/>
      <c r="AB19309" s="118"/>
    </row>
    <row r="19310" spans="1:28">
      <c r="A19310" s="113"/>
      <c r="B19310" s="113"/>
      <c r="C19310" s="114"/>
      <c r="D19310" s="115"/>
      <c r="E19310" s="115"/>
      <c r="F19310" s="116"/>
      <c r="G19310" s="116"/>
      <c r="H19310" s="116"/>
      <c r="I19310" s="116"/>
      <c r="J19310" s="117"/>
      <c r="K19310" s="117"/>
      <c r="L19310" s="114"/>
      <c r="M19310" s="114"/>
      <c r="N19310" s="114"/>
      <c r="O19310" s="114"/>
      <c r="P19310" s="118"/>
      <c r="Q19310" s="118"/>
      <c r="R19310" s="118"/>
      <c r="S19310" s="118"/>
      <c r="T19310" s="118"/>
      <c r="U19310" s="118"/>
      <c r="V19310" s="118"/>
      <c r="W19310" s="118"/>
      <c r="X19310" s="118"/>
      <c r="Y19310" s="118"/>
      <c r="Z19310" s="118"/>
      <c r="AA19310" s="118"/>
      <c r="AB19310" s="118"/>
    </row>
    <row r="19311" spans="1:28">
      <c r="A19311" s="113"/>
      <c r="B19311" s="113"/>
      <c r="C19311" s="114"/>
      <c r="D19311" s="115"/>
      <c r="E19311" s="115"/>
      <c r="F19311" s="116"/>
      <c r="G19311" s="116"/>
      <c r="H19311" s="116"/>
      <c r="I19311" s="116"/>
      <c r="J19311" s="117"/>
      <c r="K19311" s="117"/>
      <c r="L19311" s="114"/>
      <c r="M19311" s="114"/>
      <c r="N19311" s="114"/>
      <c r="O19311" s="114"/>
      <c r="P19311" s="118"/>
      <c r="Q19311" s="118"/>
      <c r="R19311" s="118"/>
      <c r="S19311" s="118"/>
      <c r="T19311" s="118"/>
      <c r="U19311" s="118"/>
      <c r="V19311" s="118"/>
      <c r="W19311" s="118"/>
      <c r="X19311" s="118"/>
      <c r="Y19311" s="118"/>
      <c r="Z19311" s="118"/>
      <c r="AA19311" s="118"/>
      <c r="AB19311" s="118"/>
    </row>
    <row r="19312" spans="1:28">
      <c r="A19312" s="113"/>
      <c r="B19312" s="113"/>
      <c r="C19312" s="114"/>
      <c r="D19312" s="115"/>
      <c r="E19312" s="115"/>
      <c r="F19312" s="116"/>
      <c r="G19312" s="116"/>
      <c r="H19312" s="116"/>
      <c r="I19312" s="116"/>
      <c r="J19312" s="117"/>
      <c r="K19312" s="117"/>
      <c r="L19312" s="114"/>
      <c r="M19312" s="114"/>
      <c r="N19312" s="114"/>
      <c r="O19312" s="114"/>
      <c r="P19312" s="118"/>
      <c r="Q19312" s="118"/>
      <c r="R19312" s="118"/>
      <c r="S19312" s="118"/>
      <c r="T19312" s="118"/>
      <c r="U19312" s="118"/>
      <c r="V19312" s="118"/>
      <c r="W19312" s="118"/>
      <c r="X19312" s="118"/>
      <c r="Y19312" s="118"/>
      <c r="Z19312" s="118"/>
      <c r="AA19312" s="118"/>
      <c r="AB19312" s="118"/>
    </row>
    <row r="19313" spans="1:28">
      <c r="A19313" s="113"/>
      <c r="B19313" s="113"/>
      <c r="C19313" s="114"/>
      <c r="D19313" s="115"/>
      <c r="E19313" s="115"/>
      <c r="F19313" s="116"/>
      <c r="G19313" s="116"/>
      <c r="H19313" s="116"/>
      <c r="I19313" s="116"/>
      <c r="J19313" s="117"/>
      <c r="K19313" s="117"/>
      <c r="L19313" s="114"/>
      <c r="M19313" s="114"/>
      <c r="N19313" s="114"/>
      <c r="O19313" s="114"/>
      <c r="P19313" s="118"/>
      <c r="Q19313" s="118"/>
      <c r="R19313" s="118"/>
      <c r="S19313" s="118"/>
      <c r="T19313" s="118"/>
      <c r="U19313" s="118"/>
      <c r="V19313" s="118"/>
      <c r="W19313" s="118"/>
      <c r="X19313" s="118"/>
      <c r="Y19313" s="118"/>
      <c r="Z19313" s="118"/>
      <c r="AA19313" s="118"/>
      <c r="AB19313" s="118"/>
    </row>
    <row r="19314" spans="1:28">
      <c r="A19314" s="113"/>
      <c r="B19314" s="113"/>
      <c r="C19314" s="114"/>
      <c r="D19314" s="115"/>
      <c r="E19314" s="115"/>
      <c r="F19314" s="116"/>
      <c r="G19314" s="116"/>
      <c r="H19314" s="116"/>
      <c r="I19314" s="116"/>
      <c r="J19314" s="117"/>
      <c r="K19314" s="117"/>
      <c r="L19314" s="114"/>
      <c r="M19314" s="114"/>
      <c r="N19314" s="114"/>
      <c r="O19314" s="114"/>
      <c r="P19314" s="118"/>
      <c r="Q19314" s="118"/>
      <c r="R19314" s="118"/>
      <c r="S19314" s="118"/>
      <c r="T19314" s="118"/>
      <c r="U19314" s="118"/>
      <c r="V19314" s="118"/>
      <c r="W19314" s="118"/>
      <c r="X19314" s="118"/>
      <c r="Y19314" s="118"/>
      <c r="Z19314" s="118"/>
      <c r="AA19314" s="118"/>
      <c r="AB19314" s="118"/>
    </row>
    <row r="19315" spans="1:28">
      <c r="A19315" s="113"/>
      <c r="B19315" s="113"/>
      <c r="C19315" s="114"/>
      <c r="D19315" s="115"/>
      <c r="E19315" s="115"/>
      <c r="F19315" s="116"/>
      <c r="G19315" s="116"/>
      <c r="H19315" s="116"/>
      <c r="I19315" s="116"/>
      <c r="J19315" s="117"/>
      <c r="K19315" s="117"/>
      <c r="L19315" s="114"/>
      <c r="M19315" s="114"/>
      <c r="N19315" s="114"/>
      <c r="O19315" s="114"/>
      <c r="P19315" s="118"/>
      <c r="Q19315" s="118"/>
      <c r="R19315" s="118"/>
      <c r="S19315" s="118"/>
      <c r="T19315" s="118"/>
      <c r="U19315" s="118"/>
      <c r="V19315" s="118"/>
      <c r="W19315" s="118"/>
      <c r="X19315" s="118"/>
      <c r="Y19315" s="118"/>
      <c r="Z19315" s="118"/>
      <c r="AA19315" s="118"/>
      <c r="AB19315" s="118"/>
    </row>
    <row r="19316" spans="1:28">
      <c r="A19316" s="113"/>
      <c r="B19316" s="113"/>
      <c r="C19316" s="114"/>
      <c r="D19316" s="115"/>
      <c r="E19316" s="115"/>
      <c r="F19316" s="116"/>
      <c r="G19316" s="116"/>
      <c r="H19316" s="116"/>
      <c r="I19316" s="116"/>
      <c r="J19316" s="117"/>
      <c r="K19316" s="117"/>
      <c r="L19316" s="114"/>
      <c r="M19316" s="114"/>
      <c r="N19316" s="114"/>
      <c r="O19316" s="114"/>
      <c r="P19316" s="118"/>
      <c r="Q19316" s="118"/>
      <c r="R19316" s="118"/>
      <c r="S19316" s="118"/>
      <c r="T19316" s="118"/>
      <c r="U19316" s="118"/>
      <c r="V19316" s="118"/>
      <c r="W19316" s="118"/>
      <c r="X19316" s="118"/>
      <c r="Y19316" s="118"/>
      <c r="Z19316" s="118"/>
      <c r="AA19316" s="118"/>
      <c r="AB19316" s="118"/>
    </row>
    <row r="19317" spans="1:28">
      <c r="A19317" s="113"/>
      <c r="B19317" s="113"/>
      <c r="C19317" s="114"/>
      <c r="D19317" s="115"/>
      <c r="E19317" s="115"/>
      <c r="F19317" s="116"/>
      <c r="G19317" s="116"/>
      <c r="H19317" s="116"/>
      <c r="I19317" s="116"/>
      <c r="J19317" s="117"/>
      <c r="K19317" s="117"/>
      <c r="L19317" s="114"/>
      <c r="M19317" s="114"/>
      <c r="N19317" s="114"/>
      <c r="O19317" s="114"/>
      <c r="P19317" s="118"/>
      <c r="Q19317" s="118"/>
      <c r="R19317" s="118"/>
      <c r="S19317" s="118"/>
      <c r="T19317" s="118"/>
      <c r="U19317" s="118"/>
      <c r="V19317" s="118"/>
      <c r="W19317" s="118"/>
      <c r="X19317" s="118"/>
      <c r="Y19317" s="118"/>
      <c r="Z19317" s="118"/>
      <c r="AA19317" s="118"/>
      <c r="AB19317" s="118"/>
    </row>
    <row r="19318" spans="1:28">
      <c r="A19318" s="113"/>
      <c r="B19318" s="113"/>
      <c r="C19318" s="114"/>
      <c r="D19318" s="115"/>
      <c r="E19318" s="115"/>
      <c r="F19318" s="116"/>
      <c r="G19318" s="116"/>
      <c r="H19318" s="116"/>
      <c r="I19318" s="116"/>
      <c r="J19318" s="117"/>
      <c r="K19318" s="117"/>
      <c r="L19318" s="114"/>
      <c r="M19318" s="114"/>
      <c r="N19318" s="114"/>
      <c r="O19318" s="114"/>
      <c r="P19318" s="118"/>
      <c r="Q19318" s="118"/>
      <c r="R19318" s="118"/>
      <c r="S19318" s="118"/>
      <c r="T19318" s="118"/>
      <c r="U19318" s="118"/>
      <c r="V19318" s="118"/>
      <c r="W19318" s="118"/>
      <c r="X19318" s="118"/>
      <c r="Y19318" s="118"/>
      <c r="Z19318" s="118"/>
      <c r="AA19318" s="118"/>
      <c r="AB19318" s="118"/>
    </row>
    <row r="19319" spans="1:28">
      <c r="A19319" s="113"/>
      <c r="B19319" s="113"/>
      <c r="C19319" s="114"/>
      <c r="D19319" s="115"/>
      <c r="E19319" s="115"/>
      <c r="F19319" s="116"/>
      <c r="G19319" s="116"/>
      <c r="H19319" s="116"/>
      <c r="I19319" s="116"/>
      <c r="J19319" s="117"/>
      <c r="K19319" s="117"/>
      <c r="L19319" s="114"/>
      <c r="M19319" s="114"/>
      <c r="N19319" s="114"/>
      <c r="O19319" s="114"/>
      <c r="P19319" s="118"/>
      <c r="Q19319" s="118"/>
      <c r="R19319" s="118"/>
      <c r="S19319" s="118"/>
      <c r="T19319" s="118"/>
      <c r="U19319" s="118"/>
      <c r="V19319" s="118"/>
      <c r="W19319" s="118"/>
      <c r="X19319" s="118"/>
      <c r="Y19319" s="118"/>
      <c r="Z19319" s="118"/>
      <c r="AA19319" s="118"/>
      <c r="AB19319" s="118"/>
    </row>
    <row r="19320" spans="1:28">
      <c r="A19320" s="113"/>
      <c r="B19320" s="113"/>
      <c r="C19320" s="114"/>
      <c r="D19320" s="115"/>
      <c r="E19320" s="115"/>
      <c r="F19320" s="116"/>
      <c r="G19320" s="116"/>
      <c r="H19320" s="116"/>
      <c r="I19320" s="116"/>
      <c r="J19320" s="117"/>
      <c r="K19320" s="117"/>
      <c r="L19320" s="114"/>
      <c r="M19320" s="114"/>
      <c r="N19320" s="114"/>
      <c r="O19320" s="114"/>
      <c r="P19320" s="118"/>
      <c r="Q19320" s="118"/>
      <c r="R19320" s="118"/>
      <c r="S19320" s="118"/>
      <c r="T19320" s="118"/>
      <c r="U19320" s="118"/>
      <c r="V19320" s="118"/>
      <c r="W19320" s="118"/>
      <c r="X19320" s="118"/>
      <c r="Y19320" s="118"/>
      <c r="Z19320" s="118"/>
      <c r="AA19320" s="118"/>
      <c r="AB19320" s="118"/>
    </row>
    <row r="19321" spans="1:28">
      <c r="A19321" s="113"/>
      <c r="B19321" s="113"/>
      <c r="C19321" s="114"/>
      <c r="D19321" s="115"/>
      <c r="E19321" s="115"/>
      <c r="F19321" s="116"/>
      <c r="G19321" s="116"/>
      <c r="H19321" s="116"/>
      <c r="I19321" s="116"/>
      <c r="J19321" s="117"/>
      <c r="K19321" s="117"/>
      <c r="L19321" s="114"/>
      <c r="M19321" s="114"/>
      <c r="N19321" s="114"/>
      <c r="O19321" s="114"/>
      <c r="P19321" s="118"/>
      <c r="Q19321" s="118"/>
      <c r="R19321" s="118"/>
      <c r="S19321" s="118"/>
      <c r="T19321" s="118"/>
      <c r="U19321" s="118"/>
      <c r="V19321" s="118"/>
      <c r="W19321" s="118"/>
      <c r="X19321" s="118"/>
      <c r="Y19321" s="118"/>
      <c r="Z19321" s="118"/>
      <c r="AA19321" s="118"/>
      <c r="AB19321" s="118"/>
    </row>
    <row r="19322" spans="1:28">
      <c r="A19322" s="113"/>
      <c r="B19322" s="113"/>
      <c r="C19322" s="114"/>
      <c r="D19322" s="115"/>
      <c r="E19322" s="115"/>
      <c r="F19322" s="116"/>
      <c r="G19322" s="116"/>
      <c r="H19322" s="116"/>
      <c r="I19322" s="116"/>
      <c r="J19322" s="117"/>
      <c r="K19322" s="117"/>
      <c r="L19322" s="114"/>
      <c r="M19322" s="114"/>
      <c r="N19322" s="114"/>
      <c r="O19322" s="114"/>
      <c r="P19322" s="118"/>
      <c r="Q19322" s="118"/>
      <c r="R19322" s="118"/>
      <c r="S19322" s="118"/>
      <c r="T19322" s="118"/>
      <c r="U19322" s="118"/>
      <c r="V19322" s="118"/>
      <c r="W19322" s="118"/>
      <c r="X19322" s="118"/>
      <c r="Y19322" s="118"/>
      <c r="Z19322" s="118"/>
      <c r="AA19322" s="118"/>
      <c r="AB19322" s="118"/>
    </row>
    <row r="19323" spans="1:28">
      <c r="A19323" s="113"/>
      <c r="B19323" s="113"/>
      <c r="C19323" s="114"/>
      <c r="D19323" s="115"/>
      <c r="E19323" s="115"/>
      <c r="F19323" s="116"/>
      <c r="G19323" s="116"/>
      <c r="H19323" s="116"/>
      <c r="I19323" s="116"/>
      <c r="J19323" s="117"/>
      <c r="K19323" s="117"/>
      <c r="L19323" s="114"/>
      <c r="M19323" s="114"/>
      <c r="N19323" s="114"/>
      <c r="O19323" s="114"/>
      <c r="P19323" s="118"/>
      <c r="Q19323" s="118"/>
      <c r="R19323" s="118"/>
      <c r="S19323" s="118"/>
      <c r="T19323" s="118"/>
      <c r="U19323" s="118"/>
      <c r="V19323" s="118"/>
      <c r="W19323" s="118"/>
      <c r="X19323" s="118"/>
      <c r="Y19323" s="118"/>
      <c r="Z19323" s="118"/>
      <c r="AA19323" s="118"/>
      <c r="AB19323" s="118"/>
    </row>
    <row r="19324" spans="1:28">
      <c r="A19324" s="113"/>
      <c r="B19324" s="113"/>
      <c r="C19324" s="114"/>
      <c r="D19324" s="115"/>
      <c r="E19324" s="115"/>
      <c r="F19324" s="116"/>
      <c r="G19324" s="116"/>
      <c r="H19324" s="116"/>
      <c r="I19324" s="116"/>
      <c r="J19324" s="117"/>
      <c r="K19324" s="117"/>
      <c r="L19324" s="114"/>
      <c r="M19324" s="114"/>
      <c r="N19324" s="114"/>
      <c r="O19324" s="114"/>
      <c r="P19324" s="118"/>
      <c r="Q19324" s="118"/>
      <c r="R19324" s="118"/>
      <c r="S19324" s="118"/>
      <c r="T19324" s="118"/>
      <c r="U19324" s="118"/>
      <c r="V19324" s="118"/>
      <c r="W19324" s="118"/>
      <c r="X19324" s="118"/>
      <c r="Y19324" s="118"/>
      <c r="Z19324" s="118"/>
      <c r="AA19324" s="118"/>
      <c r="AB19324" s="118"/>
    </row>
    <row r="19325" spans="1:28">
      <c r="A19325" s="113"/>
      <c r="B19325" s="113"/>
      <c r="C19325" s="114"/>
      <c r="D19325" s="115"/>
      <c r="E19325" s="115"/>
      <c r="F19325" s="116"/>
      <c r="G19325" s="116"/>
      <c r="H19325" s="116"/>
      <c r="I19325" s="116"/>
      <c r="J19325" s="117"/>
      <c r="K19325" s="117"/>
      <c r="L19325" s="114"/>
      <c r="M19325" s="114"/>
      <c r="N19325" s="114"/>
      <c r="O19325" s="114"/>
      <c r="P19325" s="118"/>
      <c r="Q19325" s="118"/>
      <c r="R19325" s="118"/>
      <c r="S19325" s="118"/>
      <c r="T19325" s="118"/>
      <c r="U19325" s="118"/>
      <c r="V19325" s="118"/>
      <c r="W19325" s="118"/>
      <c r="X19325" s="118"/>
      <c r="Y19325" s="118"/>
      <c r="Z19325" s="118"/>
      <c r="AA19325" s="118"/>
      <c r="AB19325" s="118"/>
    </row>
    <row r="19326" spans="1:28">
      <c r="A19326" s="113"/>
      <c r="B19326" s="113"/>
      <c r="C19326" s="114"/>
      <c r="D19326" s="115"/>
      <c r="E19326" s="115"/>
      <c r="F19326" s="116"/>
      <c r="G19326" s="116"/>
      <c r="H19326" s="116"/>
      <c r="I19326" s="116"/>
      <c r="J19326" s="117"/>
      <c r="K19326" s="117"/>
      <c r="L19326" s="114"/>
      <c r="M19326" s="114"/>
      <c r="N19326" s="114"/>
      <c r="O19326" s="114"/>
      <c r="P19326" s="118"/>
      <c r="Q19326" s="118"/>
      <c r="R19326" s="118"/>
      <c r="S19326" s="118"/>
      <c r="T19326" s="118"/>
      <c r="U19326" s="118"/>
      <c r="V19326" s="118"/>
      <c r="W19326" s="118"/>
      <c r="X19326" s="118"/>
      <c r="Y19326" s="118"/>
      <c r="Z19326" s="118"/>
      <c r="AA19326" s="118"/>
      <c r="AB19326" s="118"/>
    </row>
    <row r="19327" spans="1:28">
      <c r="A19327" s="113"/>
      <c r="B19327" s="113"/>
      <c r="C19327" s="114"/>
      <c r="D19327" s="115"/>
      <c r="E19327" s="115"/>
      <c r="F19327" s="116"/>
      <c r="G19327" s="116"/>
      <c r="H19327" s="116"/>
      <c r="I19327" s="116"/>
      <c r="J19327" s="117"/>
      <c r="K19327" s="117"/>
      <c r="L19327" s="114"/>
      <c r="M19327" s="114"/>
      <c r="N19327" s="114"/>
      <c r="O19327" s="114"/>
      <c r="P19327" s="118"/>
      <c r="Q19327" s="118"/>
      <c r="R19327" s="118"/>
      <c r="S19327" s="118"/>
      <c r="T19327" s="118"/>
      <c r="U19327" s="118"/>
      <c r="V19327" s="118"/>
      <c r="W19327" s="118"/>
      <c r="X19327" s="118"/>
      <c r="Y19327" s="118"/>
      <c r="Z19327" s="118"/>
      <c r="AA19327" s="118"/>
      <c r="AB19327" s="118"/>
    </row>
    <row r="19328" spans="1:28">
      <c r="A19328" s="113"/>
      <c r="B19328" s="113"/>
      <c r="C19328" s="114"/>
      <c r="D19328" s="115"/>
      <c r="E19328" s="115"/>
      <c r="F19328" s="116"/>
      <c r="G19328" s="116"/>
      <c r="H19328" s="116"/>
      <c r="I19328" s="116"/>
      <c r="J19328" s="117"/>
      <c r="K19328" s="117"/>
      <c r="L19328" s="114"/>
      <c r="M19328" s="114"/>
      <c r="N19328" s="114"/>
      <c r="O19328" s="114"/>
      <c r="P19328" s="118"/>
      <c r="Q19328" s="118"/>
      <c r="R19328" s="118"/>
      <c r="S19328" s="118"/>
      <c r="T19328" s="118"/>
      <c r="U19328" s="118"/>
      <c r="V19328" s="118"/>
      <c r="W19328" s="118"/>
      <c r="X19328" s="118"/>
      <c r="Y19328" s="118"/>
      <c r="Z19328" s="118"/>
      <c r="AA19328" s="118"/>
      <c r="AB19328" s="118"/>
    </row>
    <row r="19329" spans="1:28">
      <c r="A19329" s="113"/>
      <c r="B19329" s="113"/>
      <c r="C19329" s="114"/>
      <c r="D19329" s="115"/>
      <c r="E19329" s="115"/>
      <c r="F19329" s="116"/>
      <c r="G19329" s="116"/>
      <c r="H19329" s="116"/>
      <c r="I19329" s="116"/>
      <c r="J19329" s="117"/>
      <c r="K19329" s="117"/>
      <c r="L19329" s="114"/>
      <c r="M19329" s="114"/>
      <c r="N19329" s="114"/>
      <c r="O19329" s="114"/>
      <c r="P19329" s="118"/>
      <c r="Q19329" s="118"/>
      <c r="R19329" s="118"/>
      <c r="S19329" s="118"/>
      <c r="T19329" s="118"/>
      <c r="U19329" s="118"/>
      <c r="V19329" s="118"/>
      <c r="W19329" s="118"/>
      <c r="X19329" s="118"/>
      <c r="Y19329" s="118"/>
      <c r="Z19329" s="118"/>
      <c r="AA19329" s="118"/>
      <c r="AB19329" s="118"/>
    </row>
    <row r="19330" spans="1:28">
      <c r="A19330" s="113"/>
      <c r="B19330" s="113"/>
      <c r="C19330" s="114"/>
      <c r="D19330" s="115"/>
      <c r="E19330" s="115"/>
      <c r="F19330" s="116"/>
      <c r="G19330" s="116"/>
      <c r="H19330" s="116"/>
      <c r="I19330" s="116"/>
      <c r="J19330" s="117"/>
      <c r="K19330" s="117"/>
      <c r="L19330" s="114"/>
      <c r="M19330" s="114"/>
      <c r="N19330" s="114"/>
      <c r="O19330" s="114"/>
      <c r="P19330" s="118"/>
      <c r="Q19330" s="118"/>
      <c r="R19330" s="118"/>
      <c r="S19330" s="118"/>
      <c r="T19330" s="118"/>
      <c r="U19330" s="118"/>
      <c r="V19330" s="118"/>
      <c r="W19330" s="118"/>
      <c r="X19330" s="118"/>
      <c r="Y19330" s="118"/>
      <c r="Z19330" s="118"/>
      <c r="AA19330" s="118"/>
      <c r="AB19330" s="118"/>
    </row>
    <row r="19331" spans="1:28">
      <c r="A19331" s="113"/>
      <c r="B19331" s="113"/>
      <c r="C19331" s="114"/>
      <c r="D19331" s="115"/>
      <c r="E19331" s="115"/>
      <c r="F19331" s="116"/>
      <c r="G19331" s="116"/>
      <c r="H19331" s="116"/>
      <c r="I19331" s="116"/>
      <c r="J19331" s="117"/>
      <c r="K19331" s="117"/>
      <c r="L19331" s="114"/>
      <c r="M19331" s="114"/>
      <c r="N19331" s="114"/>
      <c r="O19331" s="114"/>
      <c r="P19331" s="118"/>
      <c r="Q19331" s="118"/>
      <c r="R19331" s="118"/>
      <c r="S19331" s="118"/>
      <c r="T19331" s="118"/>
      <c r="U19331" s="118"/>
      <c r="V19331" s="118"/>
      <c r="W19331" s="118"/>
      <c r="X19331" s="118"/>
      <c r="Y19331" s="118"/>
      <c r="Z19331" s="118"/>
      <c r="AA19331" s="118"/>
      <c r="AB19331" s="118"/>
    </row>
    <row r="19332" spans="1:28">
      <c r="A19332" s="113"/>
      <c r="B19332" s="113"/>
      <c r="C19332" s="114"/>
      <c r="D19332" s="115"/>
      <c r="E19332" s="115"/>
      <c r="F19332" s="116"/>
      <c r="G19332" s="116"/>
      <c r="H19332" s="116"/>
      <c r="I19332" s="116"/>
      <c r="J19332" s="117"/>
      <c r="K19332" s="117"/>
      <c r="L19332" s="114"/>
      <c r="M19332" s="114"/>
      <c r="N19332" s="114"/>
      <c r="O19332" s="114"/>
      <c r="P19332" s="118"/>
      <c r="Q19332" s="118"/>
      <c r="R19332" s="118"/>
      <c r="S19332" s="118"/>
      <c r="T19332" s="118"/>
      <c r="U19332" s="118"/>
      <c r="V19332" s="118"/>
      <c r="W19332" s="118"/>
      <c r="X19332" s="118"/>
      <c r="Y19332" s="118"/>
      <c r="Z19332" s="118"/>
      <c r="AA19332" s="118"/>
      <c r="AB19332" s="118"/>
    </row>
    <row r="19333" spans="1:28">
      <c r="A19333" s="113"/>
      <c r="B19333" s="113"/>
      <c r="C19333" s="114"/>
      <c r="D19333" s="115"/>
      <c r="E19333" s="115"/>
      <c r="F19333" s="116"/>
      <c r="G19333" s="116"/>
      <c r="H19333" s="116"/>
      <c r="I19333" s="116"/>
      <c r="J19333" s="117"/>
      <c r="K19333" s="117"/>
      <c r="L19333" s="114"/>
      <c r="M19333" s="114"/>
      <c r="N19333" s="114"/>
      <c r="O19333" s="114"/>
      <c r="P19333" s="118"/>
      <c r="Q19333" s="118"/>
      <c r="R19333" s="118"/>
      <c r="S19333" s="118"/>
      <c r="T19333" s="118"/>
      <c r="U19333" s="118"/>
      <c r="V19333" s="118"/>
      <c r="W19333" s="118"/>
      <c r="X19333" s="118"/>
      <c r="Y19333" s="118"/>
      <c r="Z19333" s="118"/>
      <c r="AA19333" s="118"/>
      <c r="AB19333" s="118"/>
    </row>
    <row r="19334" spans="1:28">
      <c r="A19334" s="113"/>
      <c r="B19334" s="113"/>
      <c r="C19334" s="114"/>
      <c r="D19334" s="115"/>
      <c r="E19334" s="115"/>
      <c r="F19334" s="116"/>
      <c r="G19334" s="116"/>
      <c r="H19334" s="116"/>
      <c r="I19334" s="116"/>
      <c r="J19334" s="117"/>
      <c r="K19334" s="117"/>
      <c r="L19334" s="114"/>
      <c r="M19334" s="114"/>
      <c r="N19334" s="114"/>
      <c r="O19334" s="114"/>
      <c r="P19334" s="118"/>
      <c r="Q19334" s="118"/>
      <c r="R19334" s="118"/>
      <c r="S19334" s="118"/>
      <c r="T19334" s="118"/>
      <c r="U19334" s="118"/>
      <c r="V19334" s="118"/>
      <c r="W19334" s="118"/>
      <c r="X19334" s="118"/>
      <c r="Y19334" s="118"/>
      <c r="Z19334" s="118"/>
      <c r="AA19334" s="118"/>
      <c r="AB19334" s="118"/>
    </row>
    <row r="19335" spans="1:28">
      <c r="A19335" s="113"/>
      <c r="B19335" s="113"/>
      <c r="C19335" s="114"/>
      <c r="D19335" s="115"/>
      <c r="E19335" s="115"/>
      <c r="F19335" s="116"/>
      <c r="G19335" s="116"/>
      <c r="H19335" s="116"/>
      <c r="I19335" s="116"/>
      <c r="J19335" s="117"/>
      <c r="K19335" s="117"/>
      <c r="L19335" s="114"/>
      <c r="M19335" s="114"/>
      <c r="N19335" s="114"/>
      <c r="O19335" s="114"/>
      <c r="P19335" s="118"/>
      <c r="Q19335" s="118"/>
      <c r="R19335" s="118"/>
      <c r="S19335" s="118"/>
      <c r="T19335" s="118"/>
      <c r="U19335" s="118"/>
      <c r="V19335" s="118"/>
      <c r="W19335" s="118"/>
      <c r="X19335" s="118"/>
      <c r="Y19335" s="118"/>
      <c r="Z19335" s="118"/>
      <c r="AA19335" s="118"/>
      <c r="AB19335" s="118"/>
    </row>
    <row r="19336" spans="1:28">
      <c r="A19336" s="113"/>
      <c r="B19336" s="113"/>
      <c r="C19336" s="114"/>
      <c r="D19336" s="115"/>
      <c r="E19336" s="115"/>
      <c r="F19336" s="116"/>
      <c r="G19336" s="116"/>
      <c r="H19336" s="116"/>
      <c r="I19336" s="116"/>
      <c r="J19336" s="117"/>
      <c r="K19336" s="117"/>
      <c r="L19336" s="114"/>
      <c r="M19336" s="114"/>
      <c r="N19336" s="114"/>
      <c r="O19336" s="114"/>
      <c r="P19336" s="118"/>
      <c r="Q19336" s="118"/>
      <c r="R19336" s="118"/>
      <c r="S19336" s="118"/>
      <c r="T19336" s="118"/>
      <c r="U19336" s="118"/>
      <c r="V19336" s="118"/>
      <c r="W19336" s="118"/>
      <c r="X19336" s="118"/>
      <c r="Y19336" s="118"/>
      <c r="Z19336" s="118"/>
      <c r="AA19336" s="118"/>
      <c r="AB19336" s="118"/>
    </row>
    <row r="19337" spans="1:28">
      <c r="A19337" s="113"/>
      <c r="B19337" s="113"/>
      <c r="C19337" s="114"/>
      <c r="D19337" s="115"/>
      <c r="E19337" s="115"/>
      <c r="F19337" s="116"/>
      <c r="G19337" s="116"/>
      <c r="H19337" s="116"/>
      <c r="I19337" s="116"/>
      <c r="J19337" s="117"/>
      <c r="K19337" s="117"/>
      <c r="L19337" s="114"/>
      <c r="M19337" s="114"/>
      <c r="N19337" s="114"/>
      <c r="O19337" s="114"/>
      <c r="P19337" s="118"/>
      <c r="Q19337" s="118"/>
      <c r="R19337" s="118"/>
      <c r="S19337" s="118"/>
      <c r="T19337" s="118"/>
      <c r="U19337" s="118"/>
      <c r="V19337" s="118"/>
      <c r="W19337" s="118"/>
      <c r="X19337" s="118"/>
      <c r="Y19337" s="118"/>
      <c r="Z19337" s="118"/>
      <c r="AA19337" s="118"/>
      <c r="AB19337" s="118"/>
    </row>
    <row r="19338" spans="1:28">
      <c r="A19338" s="113"/>
      <c r="B19338" s="113"/>
      <c r="C19338" s="114"/>
      <c r="D19338" s="115"/>
      <c r="E19338" s="115"/>
      <c r="F19338" s="116"/>
      <c r="G19338" s="116"/>
      <c r="H19338" s="116"/>
      <c r="I19338" s="116"/>
      <c r="J19338" s="117"/>
      <c r="K19338" s="117"/>
      <c r="L19338" s="114"/>
      <c r="M19338" s="114"/>
      <c r="N19338" s="114"/>
      <c r="O19338" s="114"/>
      <c r="P19338" s="118"/>
      <c r="Q19338" s="118"/>
      <c r="R19338" s="118"/>
      <c r="S19338" s="118"/>
      <c r="T19338" s="118"/>
      <c r="U19338" s="118"/>
      <c r="V19338" s="118"/>
      <c r="W19338" s="118"/>
      <c r="X19338" s="118"/>
      <c r="Y19338" s="118"/>
      <c r="Z19338" s="118"/>
      <c r="AA19338" s="118"/>
      <c r="AB19338" s="118"/>
    </row>
    <row r="19339" spans="1:28">
      <c r="A19339" s="113"/>
      <c r="B19339" s="113"/>
      <c r="C19339" s="114"/>
      <c r="D19339" s="115"/>
      <c r="E19339" s="115"/>
      <c r="F19339" s="116"/>
      <c r="G19339" s="116"/>
      <c r="H19339" s="116"/>
      <c r="I19339" s="116"/>
      <c r="J19339" s="117"/>
      <c r="K19339" s="117"/>
      <c r="L19339" s="114"/>
      <c r="M19339" s="114"/>
      <c r="N19339" s="114"/>
      <c r="O19339" s="114"/>
      <c r="P19339" s="118"/>
      <c r="Q19339" s="118"/>
      <c r="R19339" s="118"/>
      <c r="S19339" s="118"/>
      <c r="T19339" s="118"/>
      <c r="U19339" s="118"/>
      <c r="V19339" s="118"/>
      <c r="W19339" s="118"/>
      <c r="X19339" s="118"/>
      <c r="Y19339" s="118"/>
      <c r="Z19339" s="118"/>
      <c r="AA19339" s="118"/>
      <c r="AB19339" s="118"/>
    </row>
    <row r="19340" spans="1:28">
      <c r="A19340" s="113"/>
      <c r="B19340" s="113"/>
      <c r="C19340" s="114"/>
      <c r="D19340" s="115"/>
      <c r="E19340" s="115"/>
      <c r="F19340" s="116"/>
      <c r="G19340" s="116"/>
      <c r="H19340" s="116"/>
      <c r="I19340" s="116"/>
      <c r="J19340" s="117"/>
      <c r="K19340" s="117"/>
      <c r="L19340" s="114"/>
      <c r="M19340" s="114"/>
      <c r="N19340" s="114"/>
      <c r="O19340" s="114"/>
      <c r="P19340" s="118"/>
      <c r="Q19340" s="118"/>
      <c r="R19340" s="118"/>
      <c r="S19340" s="118"/>
      <c r="T19340" s="118"/>
      <c r="U19340" s="118"/>
      <c r="V19340" s="118"/>
      <c r="W19340" s="118"/>
      <c r="X19340" s="118"/>
      <c r="Y19340" s="118"/>
      <c r="Z19340" s="118"/>
      <c r="AA19340" s="118"/>
      <c r="AB19340" s="118"/>
    </row>
    <row r="19341" spans="1:28">
      <c r="A19341" s="113"/>
      <c r="B19341" s="113"/>
      <c r="C19341" s="114"/>
      <c r="D19341" s="115"/>
      <c r="E19341" s="115"/>
      <c r="F19341" s="116"/>
      <c r="G19341" s="116"/>
      <c r="H19341" s="116"/>
      <c r="I19341" s="116"/>
      <c r="J19341" s="117"/>
      <c r="K19341" s="117"/>
      <c r="L19341" s="114"/>
      <c r="M19341" s="114"/>
      <c r="N19341" s="114"/>
      <c r="O19341" s="114"/>
      <c r="P19341" s="118"/>
      <c r="Q19341" s="118"/>
      <c r="R19341" s="118"/>
      <c r="S19341" s="118"/>
      <c r="T19341" s="118"/>
      <c r="U19341" s="118"/>
      <c r="V19341" s="118"/>
      <c r="W19341" s="118"/>
      <c r="X19341" s="118"/>
      <c r="Y19341" s="118"/>
      <c r="Z19341" s="118"/>
      <c r="AA19341" s="118"/>
      <c r="AB19341" s="118"/>
    </row>
    <row r="19342" spans="1:28">
      <c r="A19342" s="113"/>
      <c r="B19342" s="113"/>
      <c r="C19342" s="114"/>
      <c r="D19342" s="115"/>
      <c r="E19342" s="115"/>
      <c r="F19342" s="116"/>
      <c r="G19342" s="116"/>
      <c r="H19342" s="116"/>
      <c r="I19342" s="116"/>
      <c r="J19342" s="117"/>
      <c r="K19342" s="117"/>
      <c r="L19342" s="114"/>
      <c r="M19342" s="114"/>
      <c r="N19342" s="114"/>
      <c r="O19342" s="114"/>
      <c r="P19342" s="118"/>
      <c r="Q19342" s="118"/>
      <c r="R19342" s="118"/>
      <c r="S19342" s="118"/>
      <c r="T19342" s="118"/>
      <c r="U19342" s="118"/>
      <c r="V19342" s="118"/>
      <c r="W19342" s="118"/>
      <c r="X19342" s="118"/>
      <c r="Y19342" s="118"/>
      <c r="Z19342" s="118"/>
      <c r="AA19342" s="118"/>
      <c r="AB19342" s="118"/>
    </row>
    <row r="19343" spans="1:28">
      <c r="A19343" s="113"/>
      <c r="B19343" s="113"/>
      <c r="C19343" s="114"/>
      <c r="D19343" s="115"/>
      <c r="E19343" s="115"/>
      <c r="F19343" s="116"/>
      <c r="G19343" s="116"/>
      <c r="H19343" s="116"/>
      <c r="I19343" s="116"/>
      <c r="J19343" s="117"/>
      <c r="K19343" s="117"/>
      <c r="L19343" s="114"/>
      <c r="M19343" s="114"/>
      <c r="N19343" s="114"/>
      <c r="O19343" s="114"/>
      <c r="P19343" s="118"/>
      <c r="Q19343" s="118"/>
      <c r="R19343" s="118"/>
      <c r="S19343" s="118"/>
      <c r="T19343" s="118"/>
      <c r="U19343" s="118"/>
      <c r="V19343" s="118"/>
      <c r="W19343" s="118"/>
      <c r="X19343" s="118"/>
      <c r="Y19343" s="118"/>
      <c r="Z19343" s="118"/>
      <c r="AA19343" s="118"/>
      <c r="AB19343" s="118"/>
    </row>
    <row r="19344" spans="1:28">
      <c r="A19344" s="113"/>
      <c r="B19344" s="113"/>
      <c r="C19344" s="114"/>
      <c r="D19344" s="115"/>
      <c r="E19344" s="115"/>
      <c r="F19344" s="116"/>
      <c r="G19344" s="116"/>
      <c r="H19344" s="116"/>
      <c r="I19344" s="116"/>
      <c r="J19344" s="117"/>
      <c r="K19344" s="117"/>
      <c r="L19344" s="114"/>
      <c r="M19344" s="114"/>
      <c r="N19344" s="114"/>
      <c r="O19344" s="114"/>
      <c r="P19344" s="118"/>
      <c r="Q19344" s="118"/>
      <c r="R19344" s="118"/>
      <c r="S19344" s="118"/>
      <c r="T19344" s="118"/>
      <c r="U19344" s="118"/>
      <c r="V19344" s="118"/>
      <c r="W19344" s="118"/>
      <c r="X19344" s="118"/>
      <c r="Y19344" s="118"/>
      <c r="Z19344" s="118"/>
      <c r="AA19344" s="118"/>
      <c r="AB19344" s="118"/>
    </row>
    <row r="19345" spans="1:28">
      <c r="A19345" s="113"/>
      <c r="B19345" s="113"/>
      <c r="C19345" s="114"/>
      <c r="D19345" s="115"/>
      <c r="E19345" s="115"/>
      <c r="F19345" s="116"/>
      <c r="G19345" s="116"/>
      <c r="H19345" s="116"/>
      <c r="I19345" s="116"/>
      <c r="J19345" s="117"/>
      <c r="K19345" s="117"/>
      <c r="L19345" s="114"/>
      <c r="M19345" s="114"/>
      <c r="N19345" s="114"/>
      <c r="O19345" s="114"/>
      <c r="P19345" s="118"/>
      <c r="Q19345" s="118"/>
      <c r="R19345" s="118"/>
      <c r="S19345" s="118"/>
      <c r="T19345" s="118"/>
      <c r="U19345" s="118"/>
      <c r="V19345" s="118"/>
      <c r="W19345" s="118"/>
      <c r="X19345" s="118"/>
      <c r="Y19345" s="118"/>
      <c r="Z19345" s="118"/>
      <c r="AA19345" s="118"/>
      <c r="AB19345" s="118"/>
    </row>
    <row r="19346" spans="1:28">
      <c r="A19346" s="113"/>
      <c r="B19346" s="113"/>
      <c r="C19346" s="114"/>
      <c r="D19346" s="115"/>
      <c r="E19346" s="115"/>
      <c r="F19346" s="116"/>
      <c r="G19346" s="116"/>
      <c r="H19346" s="116"/>
      <c r="I19346" s="116"/>
      <c r="J19346" s="117"/>
      <c r="K19346" s="117"/>
      <c r="L19346" s="114"/>
      <c r="M19346" s="114"/>
      <c r="N19346" s="114"/>
      <c r="O19346" s="114"/>
      <c r="P19346" s="118"/>
      <c r="Q19346" s="118"/>
      <c r="R19346" s="118"/>
      <c r="S19346" s="118"/>
      <c r="T19346" s="118"/>
      <c r="U19346" s="118"/>
      <c r="V19346" s="118"/>
      <c r="W19346" s="118"/>
      <c r="X19346" s="118"/>
      <c r="Y19346" s="118"/>
      <c r="Z19346" s="118"/>
      <c r="AA19346" s="118"/>
      <c r="AB19346" s="118"/>
    </row>
    <row r="19347" spans="1:28">
      <c r="A19347" s="113"/>
      <c r="B19347" s="113"/>
      <c r="C19347" s="114"/>
      <c r="D19347" s="115"/>
      <c r="E19347" s="115"/>
      <c r="F19347" s="116"/>
      <c r="G19347" s="116"/>
      <c r="H19347" s="116"/>
      <c r="I19347" s="116"/>
      <c r="J19347" s="117"/>
      <c r="K19347" s="117"/>
      <c r="L19347" s="114"/>
      <c r="M19347" s="114"/>
      <c r="N19347" s="114"/>
      <c r="O19347" s="114"/>
      <c r="P19347" s="118"/>
      <c r="Q19347" s="118"/>
      <c r="R19347" s="118"/>
      <c r="S19347" s="118"/>
      <c r="T19347" s="118"/>
      <c r="U19347" s="118"/>
      <c r="V19347" s="118"/>
      <c r="W19347" s="118"/>
      <c r="X19347" s="118"/>
      <c r="Y19347" s="118"/>
      <c r="Z19347" s="118"/>
      <c r="AA19347" s="118"/>
      <c r="AB19347" s="118"/>
    </row>
    <row r="19348" spans="1:28">
      <c r="A19348" s="113"/>
      <c r="B19348" s="113"/>
      <c r="C19348" s="114"/>
      <c r="D19348" s="115"/>
      <c r="E19348" s="115"/>
      <c r="F19348" s="116"/>
      <c r="G19348" s="116"/>
      <c r="H19348" s="116"/>
      <c r="I19348" s="116"/>
      <c r="J19348" s="117"/>
      <c r="K19348" s="117"/>
      <c r="L19348" s="114"/>
      <c r="M19348" s="114"/>
      <c r="N19348" s="114"/>
      <c r="O19348" s="114"/>
      <c r="P19348" s="118"/>
      <c r="Q19348" s="118"/>
      <c r="R19348" s="118"/>
      <c r="S19348" s="118"/>
      <c r="T19348" s="118"/>
      <c r="U19348" s="118"/>
      <c r="V19348" s="118"/>
      <c r="W19348" s="118"/>
      <c r="X19348" s="118"/>
      <c r="Y19348" s="118"/>
      <c r="Z19348" s="118"/>
      <c r="AA19348" s="118"/>
      <c r="AB19348" s="118"/>
    </row>
    <row r="19349" spans="1:28">
      <c r="A19349" s="113"/>
      <c r="B19349" s="113"/>
      <c r="C19349" s="114"/>
      <c r="D19349" s="115"/>
      <c r="E19349" s="115"/>
      <c r="F19349" s="116"/>
      <c r="G19349" s="116"/>
      <c r="H19349" s="116"/>
      <c r="I19349" s="116"/>
      <c r="J19349" s="117"/>
      <c r="K19349" s="117"/>
      <c r="L19349" s="114"/>
      <c r="M19349" s="114"/>
      <c r="N19349" s="114"/>
      <c r="O19349" s="114"/>
      <c r="P19349" s="118"/>
      <c r="Q19349" s="118"/>
      <c r="R19349" s="118"/>
      <c r="S19349" s="118"/>
      <c r="T19349" s="118"/>
      <c r="U19349" s="118"/>
      <c r="V19349" s="118"/>
      <c r="W19349" s="118"/>
      <c r="X19349" s="118"/>
      <c r="Y19349" s="118"/>
      <c r="Z19349" s="118"/>
      <c r="AA19349" s="118"/>
      <c r="AB19349" s="118"/>
    </row>
    <row r="19350" spans="1:28">
      <c r="A19350" s="113"/>
      <c r="B19350" s="113"/>
      <c r="C19350" s="114"/>
      <c r="D19350" s="115"/>
      <c r="E19350" s="115"/>
      <c r="F19350" s="116"/>
      <c r="G19350" s="116"/>
      <c r="H19350" s="116"/>
      <c r="I19350" s="116"/>
      <c r="J19350" s="117"/>
      <c r="K19350" s="117"/>
      <c r="L19350" s="114"/>
      <c r="M19350" s="114"/>
      <c r="N19350" s="114"/>
      <c r="O19350" s="114"/>
      <c r="P19350" s="118"/>
      <c r="Q19350" s="118"/>
      <c r="R19350" s="118"/>
      <c r="S19350" s="118"/>
      <c r="T19350" s="118"/>
      <c r="U19350" s="118"/>
      <c r="V19350" s="118"/>
      <c r="W19350" s="118"/>
      <c r="X19350" s="118"/>
      <c r="Y19350" s="118"/>
      <c r="Z19350" s="118"/>
      <c r="AA19350" s="118"/>
      <c r="AB19350" s="118"/>
    </row>
    <row r="19351" spans="1:28">
      <c r="A19351" s="113"/>
      <c r="B19351" s="113"/>
      <c r="C19351" s="114"/>
      <c r="D19351" s="115"/>
      <c r="E19351" s="115"/>
      <c r="F19351" s="116"/>
      <c r="G19351" s="116"/>
      <c r="H19351" s="116"/>
      <c r="I19351" s="116"/>
      <c r="J19351" s="117"/>
      <c r="K19351" s="117"/>
      <c r="L19351" s="114"/>
      <c r="M19351" s="114"/>
      <c r="N19351" s="114"/>
      <c r="O19351" s="114"/>
      <c r="P19351" s="118"/>
      <c r="Q19351" s="118"/>
      <c r="R19351" s="118"/>
      <c r="S19351" s="118"/>
      <c r="T19351" s="118"/>
      <c r="U19351" s="118"/>
      <c r="V19351" s="118"/>
      <c r="W19351" s="118"/>
      <c r="X19351" s="118"/>
      <c r="Y19351" s="118"/>
      <c r="Z19351" s="118"/>
      <c r="AA19351" s="118"/>
      <c r="AB19351" s="118"/>
    </row>
    <row r="19352" spans="1:28">
      <c r="A19352" s="113"/>
      <c r="B19352" s="113"/>
      <c r="C19352" s="114"/>
      <c r="D19352" s="115"/>
      <c r="E19352" s="115"/>
      <c r="F19352" s="116"/>
      <c r="G19352" s="116"/>
      <c r="H19352" s="116"/>
      <c r="I19352" s="116"/>
      <c r="J19352" s="117"/>
      <c r="K19352" s="117"/>
      <c r="L19352" s="114"/>
      <c r="M19352" s="114"/>
      <c r="N19352" s="114"/>
      <c r="O19352" s="114"/>
      <c r="P19352" s="118"/>
      <c r="Q19352" s="118"/>
      <c r="R19352" s="118"/>
      <c r="S19352" s="118"/>
      <c r="T19352" s="118"/>
      <c r="U19352" s="118"/>
      <c r="V19352" s="118"/>
      <c r="W19352" s="118"/>
      <c r="X19352" s="118"/>
      <c r="Y19352" s="118"/>
      <c r="Z19352" s="118"/>
      <c r="AA19352" s="118"/>
      <c r="AB19352" s="118"/>
    </row>
    <row r="19353" spans="1:28">
      <c r="A19353" s="113"/>
      <c r="B19353" s="113"/>
      <c r="C19353" s="114"/>
      <c r="D19353" s="115"/>
      <c r="E19353" s="115"/>
      <c r="F19353" s="116"/>
      <c r="G19353" s="116"/>
      <c r="H19353" s="116"/>
      <c r="I19353" s="116"/>
      <c r="J19353" s="117"/>
      <c r="K19353" s="117"/>
      <c r="L19353" s="114"/>
      <c r="M19353" s="114"/>
      <c r="N19353" s="114"/>
      <c r="O19353" s="114"/>
      <c r="P19353" s="118"/>
      <c r="Q19353" s="118"/>
      <c r="R19353" s="118"/>
      <c r="S19353" s="118"/>
      <c r="T19353" s="118"/>
      <c r="U19353" s="118"/>
      <c r="V19353" s="118"/>
      <c r="W19353" s="118"/>
      <c r="X19353" s="118"/>
      <c r="Y19353" s="118"/>
      <c r="Z19353" s="118"/>
      <c r="AA19353" s="118"/>
      <c r="AB19353" s="118"/>
    </row>
    <row r="19354" spans="1:28">
      <c r="A19354" s="113"/>
      <c r="B19354" s="113"/>
      <c r="C19354" s="114"/>
      <c r="D19354" s="115"/>
      <c r="E19354" s="115"/>
      <c r="F19354" s="116"/>
      <c r="G19354" s="116"/>
      <c r="H19354" s="116"/>
      <c r="I19354" s="116"/>
      <c r="J19354" s="117"/>
      <c r="K19354" s="117"/>
      <c r="L19354" s="114"/>
      <c r="M19354" s="114"/>
      <c r="N19354" s="114"/>
      <c r="O19354" s="114"/>
      <c r="P19354" s="118"/>
      <c r="Q19354" s="118"/>
      <c r="R19354" s="118"/>
      <c r="S19354" s="118"/>
      <c r="T19354" s="118"/>
      <c r="U19354" s="118"/>
      <c r="V19354" s="118"/>
      <c r="W19354" s="118"/>
      <c r="X19354" s="118"/>
      <c r="Y19354" s="118"/>
      <c r="Z19354" s="118"/>
      <c r="AA19354" s="118"/>
      <c r="AB19354" s="118"/>
    </row>
    <row r="19355" spans="1:28">
      <c r="A19355" s="113"/>
      <c r="B19355" s="113"/>
      <c r="C19355" s="114"/>
      <c r="D19355" s="115"/>
      <c r="E19355" s="115"/>
      <c r="F19355" s="116"/>
      <c r="G19355" s="116"/>
      <c r="H19355" s="116"/>
      <c r="I19355" s="116"/>
      <c r="J19355" s="117"/>
      <c r="K19355" s="117"/>
      <c r="L19355" s="114"/>
      <c r="M19355" s="114"/>
      <c r="N19355" s="114"/>
      <c r="O19355" s="114"/>
      <c r="P19355" s="118"/>
      <c r="Q19355" s="118"/>
      <c r="R19355" s="118"/>
      <c r="S19355" s="118"/>
      <c r="T19355" s="118"/>
      <c r="U19355" s="118"/>
      <c r="V19355" s="118"/>
      <c r="W19355" s="118"/>
      <c r="X19355" s="118"/>
      <c r="Y19355" s="118"/>
      <c r="Z19355" s="118"/>
      <c r="AA19355" s="118"/>
      <c r="AB19355" s="118"/>
    </row>
    <row r="19356" spans="1:28">
      <c r="A19356" s="113"/>
      <c r="B19356" s="113"/>
      <c r="C19356" s="114"/>
      <c r="D19356" s="115"/>
      <c r="E19356" s="115"/>
      <c r="F19356" s="116"/>
      <c r="G19356" s="116"/>
      <c r="H19356" s="116"/>
      <c r="I19356" s="116"/>
      <c r="J19356" s="117"/>
      <c r="K19356" s="117"/>
      <c r="L19356" s="114"/>
      <c r="M19356" s="114"/>
      <c r="N19356" s="114"/>
      <c r="O19356" s="114"/>
      <c r="P19356" s="118"/>
      <c r="Q19356" s="118"/>
      <c r="R19356" s="118"/>
      <c r="S19356" s="118"/>
      <c r="T19356" s="118"/>
      <c r="U19356" s="118"/>
      <c r="V19356" s="118"/>
      <c r="W19356" s="118"/>
      <c r="X19356" s="118"/>
      <c r="Y19356" s="118"/>
      <c r="Z19356" s="118"/>
      <c r="AA19356" s="118"/>
      <c r="AB19356" s="118"/>
    </row>
    <row r="19357" spans="1:28">
      <c r="A19357" s="113"/>
      <c r="B19357" s="113"/>
      <c r="C19357" s="114"/>
      <c r="D19357" s="115"/>
      <c r="E19357" s="115"/>
      <c r="F19357" s="116"/>
      <c r="G19357" s="116"/>
      <c r="H19357" s="116"/>
      <c r="I19357" s="116"/>
      <c r="J19357" s="117"/>
      <c r="K19357" s="117"/>
      <c r="L19357" s="114"/>
      <c r="M19357" s="114"/>
      <c r="N19357" s="114"/>
      <c r="O19357" s="114"/>
      <c r="P19357" s="118"/>
      <c r="Q19357" s="118"/>
      <c r="R19357" s="118"/>
      <c r="S19357" s="118"/>
      <c r="T19357" s="118"/>
      <c r="U19357" s="118"/>
      <c r="V19357" s="118"/>
      <c r="W19357" s="118"/>
      <c r="X19357" s="118"/>
      <c r="Y19357" s="118"/>
      <c r="Z19357" s="118"/>
      <c r="AA19357" s="118"/>
      <c r="AB19357" s="118"/>
    </row>
    <row r="19358" spans="1:28">
      <c r="A19358" s="113"/>
      <c r="B19358" s="113"/>
      <c r="C19358" s="114"/>
      <c r="D19358" s="115"/>
      <c r="E19358" s="115"/>
      <c r="F19358" s="116"/>
      <c r="G19358" s="116"/>
      <c r="H19358" s="116"/>
      <c r="I19358" s="116"/>
      <c r="J19358" s="117"/>
      <c r="K19358" s="117"/>
      <c r="L19358" s="114"/>
      <c r="M19358" s="114"/>
      <c r="N19358" s="114"/>
      <c r="O19358" s="114"/>
      <c r="P19358" s="118"/>
      <c r="Q19358" s="118"/>
      <c r="R19358" s="118"/>
      <c r="S19358" s="118"/>
      <c r="T19358" s="118"/>
      <c r="U19358" s="118"/>
      <c r="V19358" s="118"/>
      <c r="W19358" s="118"/>
      <c r="X19358" s="118"/>
      <c r="Y19358" s="118"/>
      <c r="Z19358" s="118"/>
      <c r="AA19358" s="118"/>
      <c r="AB19358" s="118"/>
    </row>
    <row r="19359" spans="1:28">
      <c r="A19359" s="113"/>
      <c r="B19359" s="113"/>
      <c r="C19359" s="114"/>
      <c r="D19359" s="115"/>
      <c r="E19359" s="115"/>
      <c r="F19359" s="116"/>
      <c r="G19359" s="116"/>
      <c r="H19359" s="116"/>
      <c r="I19359" s="116"/>
      <c r="J19359" s="117"/>
      <c r="K19359" s="117"/>
      <c r="L19359" s="114"/>
      <c r="M19359" s="114"/>
      <c r="N19359" s="114"/>
      <c r="O19359" s="114"/>
      <c r="P19359" s="118"/>
      <c r="Q19359" s="118"/>
      <c r="R19359" s="118"/>
      <c r="S19359" s="118"/>
      <c r="T19359" s="118"/>
      <c r="U19359" s="118"/>
      <c r="V19359" s="118"/>
      <c r="W19359" s="118"/>
      <c r="X19359" s="118"/>
      <c r="Y19359" s="118"/>
      <c r="Z19359" s="118"/>
      <c r="AA19359" s="118"/>
      <c r="AB19359" s="118"/>
    </row>
    <row r="19360" spans="1:28">
      <c r="A19360" s="113"/>
      <c r="B19360" s="113"/>
      <c r="C19360" s="114"/>
      <c r="D19360" s="115"/>
      <c r="E19360" s="115"/>
      <c r="F19360" s="116"/>
      <c r="G19360" s="116"/>
      <c r="H19360" s="116"/>
      <c r="I19360" s="116"/>
      <c r="J19360" s="117"/>
      <c r="K19360" s="117"/>
      <c r="L19360" s="114"/>
      <c r="M19360" s="114"/>
      <c r="N19360" s="114"/>
      <c r="O19360" s="114"/>
      <c r="P19360" s="118"/>
      <c r="Q19360" s="118"/>
      <c r="R19360" s="118"/>
      <c r="S19360" s="118"/>
      <c r="T19360" s="118"/>
      <c r="U19360" s="118"/>
      <c r="V19360" s="118"/>
      <c r="W19360" s="118"/>
      <c r="X19360" s="118"/>
      <c r="Y19360" s="118"/>
      <c r="Z19360" s="118"/>
      <c r="AA19360" s="118"/>
      <c r="AB19360" s="118"/>
    </row>
    <row r="19361" spans="1:28">
      <c r="A19361" s="113"/>
      <c r="B19361" s="113"/>
      <c r="C19361" s="114"/>
      <c r="D19361" s="115"/>
      <c r="E19361" s="115"/>
      <c r="F19361" s="116"/>
      <c r="G19361" s="116"/>
      <c r="H19361" s="116"/>
      <c r="I19361" s="116"/>
      <c r="J19361" s="117"/>
      <c r="K19361" s="117"/>
      <c r="L19361" s="114"/>
      <c r="M19361" s="114"/>
      <c r="N19361" s="114"/>
      <c r="O19361" s="114"/>
      <c r="P19361" s="118"/>
      <c r="Q19361" s="118"/>
      <c r="R19361" s="118"/>
      <c r="S19361" s="118"/>
      <c r="T19361" s="118"/>
      <c r="U19361" s="118"/>
      <c r="V19361" s="118"/>
      <c r="W19361" s="118"/>
      <c r="X19361" s="118"/>
      <c r="Y19361" s="118"/>
      <c r="Z19361" s="118"/>
      <c r="AA19361" s="118"/>
      <c r="AB19361" s="118"/>
    </row>
    <row r="19362" spans="1:28">
      <c r="A19362" s="113"/>
      <c r="B19362" s="113"/>
      <c r="C19362" s="114"/>
      <c r="D19362" s="115"/>
      <c r="E19362" s="115"/>
      <c r="F19362" s="116"/>
      <c r="G19362" s="116"/>
      <c r="H19362" s="116"/>
      <c r="I19362" s="116"/>
      <c r="J19362" s="117"/>
      <c r="K19362" s="117"/>
      <c r="L19362" s="114"/>
      <c r="M19362" s="114"/>
      <c r="N19362" s="114"/>
      <c r="O19362" s="114"/>
      <c r="P19362" s="118"/>
      <c r="Q19362" s="118"/>
      <c r="R19362" s="118"/>
      <c r="S19362" s="118"/>
      <c r="T19362" s="118"/>
      <c r="U19362" s="118"/>
      <c r="V19362" s="118"/>
      <c r="W19362" s="118"/>
      <c r="X19362" s="118"/>
      <c r="Y19362" s="118"/>
      <c r="Z19362" s="118"/>
      <c r="AA19362" s="118"/>
      <c r="AB19362" s="118"/>
    </row>
    <row r="19363" spans="1:28">
      <c r="A19363" s="113"/>
      <c r="B19363" s="113"/>
      <c r="C19363" s="114"/>
      <c r="D19363" s="115"/>
      <c r="E19363" s="115"/>
      <c r="F19363" s="116"/>
      <c r="G19363" s="116"/>
      <c r="H19363" s="116"/>
      <c r="I19363" s="116"/>
      <c r="J19363" s="117"/>
      <c r="K19363" s="117"/>
      <c r="L19363" s="114"/>
      <c r="M19363" s="114"/>
      <c r="N19363" s="114"/>
      <c r="O19363" s="114"/>
      <c r="P19363" s="118"/>
      <c r="Q19363" s="118"/>
      <c r="R19363" s="118"/>
      <c r="S19363" s="118"/>
      <c r="T19363" s="118"/>
      <c r="U19363" s="118"/>
      <c r="V19363" s="118"/>
      <c r="W19363" s="118"/>
      <c r="X19363" s="118"/>
      <c r="Y19363" s="118"/>
      <c r="Z19363" s="118"/>
      <c r="AA19363" s="118"/>
      <c r="AB19363" s="118"/>
    </row>
    <row r="19364" spans="1:28">
      <c r="A19364" s="113"/>
      <c r="B19364" s="113"/>
      <c r="C19364" s="114"/>
      <c r="D19364" s="115"/>
      <c r="E19364" s="115"/>
      <c r="F19364" s="116"/>
      <c r="G19364" s="116"/>
      <c r="H19364" s="116"/>
      <c r="I19364" s="116"/>
      <c r="J19364" s="117"/>
      <c r="K19364" s="117"/>
      <c r="L19364" s="114"/>
      <c r="M19364" s="114"/>
      <c r="N19364" s="114"/>
      <c r="O19364" s="114"/>
      <c r="P19364" s="118"/>
      <c r="Q19364" s="118"/>
      <c r="R19364" s="118"/>
      <c r="S19364" s="118"/>
      <c r="T19364" s="118"/>
      <c r="U19364" s="118"/>
      <c r="V19364" s="118"/>
      <c r="W19364" s="118"/>
      <c r="X19364" s="118"/>
      <c r="Y19364" s="118"/>
      <c r="Z19364" s="118"/>
      <c r="AA19364" s="118"/>
      <c r="AB19364" s="118"/>
    </row>
    <row r="19365" spans="1:28">
      <c r="A19365" s="113"/>
      <c r="B19365" s="113"/>
      <c r="C19365" s="114"/>
      <c r="D19365" s="115"/>
      <c r="E19365" s="115"/>
      <c r="F19365" s="116"/>
      <c r="G19365" s="116"/>
      <c r="H19365" s="116"/>
      <c r="I19365" s="116"/>
      <c r="J19365" s="117"/>
      <c r="K19365" s="117"/>
      <c r="L19365" s="114"/>
      <c r="M19365" s="114"/>
      <c r="N19365" s="114"/>
      <c r="O19365" s="114"/>
      <c r="P19365" s="118"/>
      <c r="Q19365" s="118"/>
      <c r="R19365" s="118"/>
      <c r="S19365" s="118"/>
      <c r="T19365" s="118"/>
      <c r="U19365" s="118"/>
      <c r="V19365" s="118"/>
      <c r="W19365" s="118"/>
      <c r="X19365" s="118"/>
      <c r="Y19365" s="118"/>
      <c r="Z19365" s="118"/>
      <c r="AA19365" s="118"/>
      <c r="AB19365" s="118"/>
    </row>
    <row r="19366" spans="1:28">
      <c r="A19366" s="113"/>
      <c r="B19366" s="113"/>
      <c r="C19366" s="114"/>
      <c r="D19366" s="115"/>
      <c r="E19366" s="115"/>
      <c r="F19366" s="116"/>
      <c r="G19366" s="116"/>
      <c r="H19366" s="116"/>
      <c r="I19366" s="116"/>
      <c r="J19366" s="117"/>
      <c r="K19366" s="117"/>
      <c r="L19366" s="114"/>
      <c r="M19366" s="114"/>
      <c r="N19366" s="114"/>
      <c r="O19366" s="114"/>
      <c r="P19366" s="118"/>
      <c r="Q19366" s="118"/>
      <c r="R19366" s="118"/>
      <c r="S19366" s="118"/>
      <c r="T19366" s="118"/>
      <c r="U19366" s="118"/>
      <c r="V19366" s="118"/>
      <c r="W19366" s="118"/>
      <c r="X19366" s="118"/>
      <c r="Y19366" s="118"/>
      <c r="Z19366" s="118"/>
      <c r="AA19366" s="118"/>
      <c r="AB19366" s="118"/>
    </row>
    <row r="19367" spans="1:28">
      <c r="A19367" s="113"/>
      <c r="B19367" s="113"/>
      <c r="C19367" s="114"/>
      <c r="D19367" s="115"/>
      <c r="E19367" s="115"/>
      <c r="F19367" s="116"/>
      <c r="G19367" s="116"/>
      <c r="H19367" s="116"/>
      <c r="I19367" s="116"/>
      <c r="J19367" s="117"/>
      <c r="K19367" s="117"/>
      <c r="L19367" s="114"/>
      <c r="M19367" s="114"/>
      <c r="N19367" s="114"/>
      <c r="O19367" s="114"/>
      <c r="P19367" s="118"/>
      <c r="Q19367" s="118"/>
      <c r="R19367" s="118"/>
      <c r="S19367" s="118"/>
      <c r="T19367" s="118"/>
      <c r="U19367" s="118"/>
      <c r="V19367" s="118"/>
      <c r="W19367" s="118"/>
      <c r="X19367" s="118"/>
      <c r="Y19367" s="118"/>
      <c r="Z19367" s="118"/>
      <c r="AA19367" s="118"/>
      <c r="AB19367" s="118"/>
    </row>
    <row r="19368" spans="1:28">
      <c r="A19368" s="113"/>
      <c r="B19368" s="113"/>
      <c r="C19368" s="114"/>
      <c r="D19368" s="115"/>
      <c r="E19368" s="115"/>
      <c r="F19368" s="116"/>
      <c r="G19368" s="116"/>
      <c r="H19368" s="116"/>
      <c r="I19368" s="116"/>
      <c r="J19368" s="117"/>
      <c r="K19368" s="117"/>
      <c r="L19368" s="114"/>
      <c r="M19368" s="114"/>
      <c r="N19368" s="114"/>
      <c r="O19368" s="114"/>
      <c r="P19368" s="118"/>
      <c r="Q19368" s="118"/>
      <c r="R19368" s="118"/>
      <c r="S19368" s="118"/>
      <c r="T19368" s="118"/>
      <c r="U19368" s="118"/>
      <c r="V19368" s="118"/>
      <c r="W19368" s="118"/>
      <c r="X19368" s="118"/>
      <c r="Y19368" s="118"/>
      <c r="Z19368" s="118"/>
      <c r="AA19368" s="118"/>
      <c r="AB19368" s="118"/>
    </row>
    <row r="19369" spans="1:28">
      <c r="A19369" s="113"/>
      <c r="B19369" s="113"/>
      <c r="C19369" s="114"/>
      <c r="D19369" s="115"/>
      <c r="E19369" s="115"/>
      <c r="F19369" s="116"/>
      <c r="G19369" s="116"/>
      <c r="H19369" s="116"/>
      <c r="I19369" s="116"/>
      <c r="J19369" s="117"/>
      <c r="K19369" s="117"/>
      <c r="L19369" s="114"/>
      <c r="M19369" s="114"/>
      <c r="N19369" s="114"/>
      <c r="O19369" s="114"/>
      <c r="P19369" s="118"/>
      <c r="Q19369" s="118"/>
      <c r="R19369" s="118"/>
      <c r="S19369" s="118"/>
      <c r="T19369" s="118"/>
      <c r="U19369" s="118"/>
      <c r="V19369" s="118"/>
      <c r="W19369" s="118"/>
      <c r="X19369" s="118"/>
      <c r="Y19369" s="118"/>
      <c r="Z19369" s="118"/>
      <c r="AA19369" s="118"/>
      <c r="AB19369" s="118"/>
    </row>
    <row r="19370" spans="1:28">
      <c r="A19370" s="113"/>
      <c r="B19370" s="113"/>
      <c r="C19370" s="114"/>
      <c r="D19370" s="115"/>
      <c r="E19370" s="115"/>
      <c r="F19370" s="116"/>
      <c r="G19370" s="116"/>
      <c r="H19370" s="116"/>
      <c r="I19370" s="116"/>
      <c r="J19370" s="117"/>
      <c r="K19370" s="117"/>
      <c r="L19370" s="114"/>
      <c r="M19370" s="114"/>
      <c r="N19370" s="114"/>
      <c r="O19370" s="114"/>
      <c r="P19370" s="118"/>
      <c r="Q19370" s="118"/>
      <c r="R19370" s="118"/>
      <c r="S19370" s="118"/>
      <c r="T19370" s="118"/>
      <c r="U19370" s="118"/>
      <c r="V19370" s="118"/>
      <c r="W19370" s="118"/>
      <c r="X19370" s="118"/>
      <c r="Y19370" s="118"/>
      <c r="Z19370" s="118"/>
      <c r="AA19370" s="118"/>
      <c r="AB19370" s="118"/>
    </row>
    <row r="19371" spans="1:28">
      <c r="A19371" s="113"/>
      <c r="B19371" s="113"/>
      <c r="C19371" s="114"/>
      <c r="D19371" s="115"/>
      <c r="E19371" s="115"/>
      <c r="F19371" s="116"/>
      <c r="G19371" s="116"/>
      <c r="H19371" s="116"/>
      <c r="I19371" s="116"/>
      <c r="J19371" s="117"/>
      <c r="K19371" s="117"/>
      <c r="L19371" s="114"/>
      <c r="M19371" s="114"/>
      <c r="N19371" s="114"/>
      <c r="O19371" s="114"/>
      <c r="P19371" s="118"/>
      <c r="Q19371" s="118"/>
      <c r="R19371" s="118"/>
      <c r="S19371" s="118"/>
      <c r="T19371" s="118"/>
      <c r="U19371" s="118"/>
      <c r="V19371" s="118"/>
      <c r="W19371" s="118"/>
      <c r="X19371" s="118"/>
      <c r="Y19371" s="118"/>
      <c r="Z19371" s="118"/>
      <c r="AA19371" s="118"/>
      <c r="AB19371" s="118"/>
    </row>
    <row r="19372" spans="1:28">
      <c r="A19372" s="113"/>
      <c r="B19372" s="113"/>
      <c r="C19372" s="114"/>
      <c r="D19372" s="115"/>
      <c r="E19372" s="115"/>
      <c r="F19372" s="116"/>
      <c r="G19372" s="116"/>
      <c r="H19372" s="116"/>
      <c r="I19372" s="116"/>
      <c r="J19372" s="117"/>
      <c r="K19372" s="117"/>
      <c r="L19372" s="114"/>
      <c r="M19372" s="114"/>
      <c r="N19372" s="114"/>
      <c r="O19372" s="114"/>
      <c r="P19372" s="118"/>
      <c r="Q19372" s="118"/>
      <c r="R19372" s="118"/>
      <c r="S19372" s="118"/>
      <c r="T19372" s="118"/>
      <c r="U19372" s="118"/>
      <c r="V19372" s="118"/>
      <c r="W19372" s="118"/>
      <c r="X19372" s="118"/>
      <c r="Y19372" s="118"/>
      <c r="Z19372" s="118"/>
      <c r="AA19372" s="118"/>
      <c r="AB19372" s="118"/>
    </row>
    <row r="19373" spans="1:28">
      <c r="A19373" s="113"/>
      <c r="B19373" s="113"/>
      <c r="C19373" s="114"/>
      <c r="D19373" s="115"/>
      <c r="E19373" s="115"/>
      <c r="F19373" s="116"/>
      <c r="G19373" s="116"/>
      <c r="H19373" s="116"/>
      <c r="I19373" s="116"/>
      <c r="J19373" s="117"/>
      <c r="K19373" s="117"/>
      <c r="L19373" s="114"/>
      <c r="M19373" s="114"/>
      <c r="N19373" s="114"/>
      <c r="O19373" s="114"/>
      <c r="P19373" s="118"/>
      <c r="Q19373" s="118"/>
      <c r="R19373" s="118"/>
      <c r="S19373" s="118"/>
      <c r="T19373" s="118"/>
      <c r="U19373" s="118"/>
      <c r="V19373" s="118"/>
      <c r="W19373" s="118"/>
      <c r="X19373" s="118"/>
      <c r="Y19373" s="118"/>
      <c r="Z19373" s="118"/>
      <c r="AA19373" s="118"/>
      <c r="AB19373" s="118"/>
    </row>
    <row r="19374" spans="1:28">
      <c r="A19374" s="113"/>
      <c r="B19374" s="113"/>
      <c r="C19374" s="114"/>
      <c r="D19374" s="115"/>
      <c r="E19374" s="115"/>
      <c r="F19374" s="116"/>
      <c r="G19374" s="116"/>
      <c r="H19374" s="116"/>
      <c r="I19374" s="116"/>
      <c r="J19374" s="117"/>
      <c r="K19374" s="117"/>
      <c r="L19374" s="114"/>
      <c r="M19374" s="114"/>
      <c r="N19374" s="114"/>
      <c r="O19374" s="114"/>
      <c r="P19374" s="118"/>
      <c r="Q19374" s="118"/>
      <c r="R19374" s="118"/>
      <c r="S19374" s="118"/>
      <c r="T19374" s="118"/>
      <c r="U19374" s="118"/>
      <c r="V19374" s="118"/>
      <c r="W19374" s="118"/>
      <c r="X19374" s="118"/>
      <c r="Y19374" s="118"/>
      <c r="Z19374" s="118"/>
      <c r="AA19374" s="118"/>
      <c r="AB19374" s="118"/>
    </row>
    <row r="19375" spans="1:28">
      <c r="A19375" s="113"/>
      <c r="B19375" s="113"/>
      <c r="C19375" s="114"/>
      <c r="D19375" s="115"/>
      <c r="E19375" s="115"/>
      <c r="F19375" s="116"/>
      <c r="G19375" s="116"/>
      <c r="H19375" s="116"/>
      <c r="I19375" s="116"/>
      <c r="J19375" s="117"/>
      <c r="K19375" s="117"/>
      <c r="L19375" s="114"/>
      <c r="M19375" s="114"/>
      <c r="N19375" s="114"/>
      <c r="O19375" s="114"/>
      <c r="P19375" s="118"/>
      <c r="Q19375" s="118"/>
      <c r="R19375" s="118"/>
      <c r="S19375" s="118"/>
      <c r="T19375" s="118"/>
      <c r="U19375" s="118"/>
      <c r="V19375" s="118"/>
      <c r="W19375" s="118"/>
      <c r="X19375" s="118"/>
      <c r="Y19375" s="118"/>
      <c r="Z19375" s="118"/>
      <c r="AA19375" s="118"/>
      <c r="AB19375" s="118"/>
    </row>
    <row r="19376" spans="1:28">
      <c r="A19376" s="113"/>
      <c r="B19376" s="113"/>
      <c r="C19376" s="114"/>
      <c r="D19376" s="115"/>
      <c r="E19376" s="115"/>
      <c r="F19376" s="116"/>
      <c r="G19376" s="116"/>
      <c r="H19376" s="116"/>
      <c r="I19376" s="116"/>
      <c r="J19376" s="117"/>
      <c r="K19376" s="117"/>
      <c r="L19376" s="114"/>
      <c r="M19376" s="114"/>
      <c r="N19376" s="114"/>
      <c r="O19376" s="114"/>
      <c r="P19376" s="118"/>
      <c r="Q19376" s="118"/>
      <c r="R19376" s="118"/>
      <c r="S19376" s="118"/>
      <c r="T19376" s="118"/>
      <c r="U19376" s="118"/>
      <c r="V19376" s="118"/>
      <c r="W19376" s="118"/>
      <c r="X19376" s="118"/>
      <c r="Y19376" s="118"/>
      <c r="Z19376" s="118"/>
      <c r="AA19376" s="118"/>
      <c r="AB19376" s="118"/>
    </row>
    <row r="19377" spans="1:28">
      <c r="A19377" s="113"/>
      <c r="B19377" s="113"/>
      <c r="C19377" s="114"/>
      <c r="D19377" s="115"/>
      <c r="E19377" s="115"/>
      <c r="F19377" s="116"/>
      <c r="G19377" s="116"/>
      <c r="H19377" s="116"/>
      <c r="I19377" s="116"/>
      <c r="J19377" s="117"/>
      <c r="K19377" s="117"/>
      <c r="L19377" s="114"/>
      <c r="M19377" s="114"/>
      <c r="N19377" s="114"/>
      <c r="O19377" s="114"/>
      <c r="P19377" s="118"/>
      <c r="Q19377" s="118"/>
      <c r="R19377" s="118"/>
      <c r="S19377" s="118"/>
      <c r="T19377" s="118"/>
      <c r="U19377" s="118"/>
      <c r="V19377" s="118"/>
      <c r="W19377" s="118"/>
      <c r="X19377" s="118"/>
      <c r="Y19377" s="118"/>
      <c r="Z19377" s="118"/>
      <c r="AA19377" s="118"/>
      <c r="AB19377" s="118"/>
    </row>
    <row r="19378" spans="1:28">
      <c r="A19378" s="113"/>
      <c r="B19378" s="113"/>
      <c r="C19378" s="114"/>
      <c r="D19378" s="115"/>
      <c r="E19378" s="115"/>
      <c r="F19378" s="116"/>
      <c r="G19378" s="116"/>
      <c r="H19378" s="116"/>
      <c r="I19378" s="116"/>
      <c r="J19378" s="117"/>
      <c r="K19378" s="117"/>
      <c r="L19378" s="114"/>
      <c r="M19378" s="114"/>
      <c r="N19378" s="114"/>
      <c r="O19378" s="114"/>
      <c r="P19378" s="118"/>
      <c r="Q19378" s="118"/>
      <c r="R19378" s="118"/>
      <c r="S19378" s="118"/>
      <c r="T19378" s="118"/>
      <c r="U19378" s="118"/>
      <c r="V19378" s="118"/>
      <c r="W19378" s="118"/>
      <c r="X19378" s="118"/>
      <c r="Y19378" s="118"/>
      <c r="Z19378" s="118"/>
      <c r="AA19378" s="118"/>
      <c r="AB19378" s="118"/>
    </row>
    <row r="19379" spans="1:28">
      <c r="A19379" s="113"/>
      <c r="B19379" s="113"/>
      <c r="C19379" s="114"/>
      <c r="D19379" s="115"/>
      <c r="E19379" s="115"/>
      <c r="F19379" s="116"/>
      <c r="G19379" s="116"/>
      <c r="H19379" s="116"/>
      <c r="I19379" s="116"/>
      <c r="J19379" s="117"/>
      <c r="K19379" s="117"/>
      <c r="L19379" s="114"/>
      <c r="M19379" s="114"/>
      <c r="N19379" s="114"/>
      <c r="O19379" s="114"/>
      <c r="P19379" s="118"/>
      <c r="Q19379" s="118"/>
      <c r="R19379" s="118"/>
      <c r="S19379" s="118"/>
      <c r="T19379" s="118"/>
      <c r="U19379" s="118"/>
      <c r="V19379" s="118"/>
      <c r="W19379" s="118"/>
      <c r="X19379" s="118"/>
      <c r="Y19379" s="118"/>
      <c r="Z19379" s="118"/>
      <c r="AA19379" s="118"/>
      <c r="AB19379" s="118"/>
    </row>
    <row r="19380" spans="1:28">
      <c r="A19380" s="113"/>
      <c r="B19380" s="113"/>
      <c r="C19380" s="114"/>
      <c r="D19380" s="115"/>
      <c r="E19380" s="115"/>
      <c r="F19380" s="116"/>
      <c r="G19380" s="116"/>
      <c r="H19380" s="116"/>
      <c r="I19380" s="116"/>
      <c r="J19380" s="117"/>
      <c r="K19380" s="117"/>
      <c r="L19380" s="114"/>
      <c r="M19380" s="114"/>
      <c r="N19380" s="114"/>
      <c r="O19380" s="114"/>
      <c r="P19380" s="118"/>
      <c r="Q19380" s="118"/>
      <c r="R19380" s="118"/>
      <c r="S19380" s="118"/>
      <c r="T19380" s="118"/>
      <c r="U19380" s="118"/>
      <c r="V19380" s="118"/>
      <c r="W19380" s="118"/>
      <c r="X19380" s="118"/>
      <c r="Y19380" s="118"/>
      <c r="Z19380" s="118"/>
      <c r="AA19380" s="118"/>
      <c r="AB19380" s="118"/>
    </row>
    <row r="19381" spans="1:28">
      <c r="A19381" s="113"/>
      <c r="B19381" s="113"/>
      <c r="C19381" s="114"/>
      <c r="D19381" s="115"/>
      <c r="E19381" s="115"/>
      <c r="F19381" s="116"/>
      <c r="G19381" s="116"/>
      <c r="H19381" s="116"/>
      <c r="I19381" s="116"/>
      <c r="J19381" s="117"/>
      <c r="K19381" s="117"/>
      <c r="L19381" s="114"/>
      <c r="M19381" s="114"/>
      <c r="N19381" s="114"/>
      <c r="O19381" s="114"/>
      <c r="P19381" s="118"/>
      <c r="Q19381" s="118"/>
      <c r="R19381" s="118"/>
      <c r="S19381" s="118"/>
      <c r="T19381" s="118"/>
      <c r="U19381" s="118"/>
      <c r="V19381" s="118"/>
      <c r="W19381" s="118"/>
      <c r="X19381" s="118"/>
      <c r="Y19381" s="118"/>
      <c r="Z19381" s="118"/>
      <c r="AA19381" s="118"/>
      <c r="AB19381" s="118"/>
    </row>
    <row r="19382" spans="1:28">
      <c r="A19382" s="113"/>
      <c r="B19382" s="113"/>
      <c r="C19382" s="114"/>
      <c r="D19382" s="115"/>
      <c r="E19382" s="115"/>
      <c r="F19382" s="116"/>
      <c r="G19382" s="116"/>
      <c r="H19382" s="116"/>
      <c r="I19382" s="116"/>
      <c r="J19382" s="117"/>
      <c r="K19382" s="117"/>
      <c r="L19382" s="114"/>
      <c r="M19382" s="114"/>
      <c r="N19382" s="114"/>
      <c r="O19382" s="114"/>
      <c r="P19382" s="118"/>
      <c r="Q19382" s="118"/>
      <c r="R19382" s="118"/>
      <c r="S19382" s="118"/>
      <c r="T19382" s="118"/>
      <c r="U19382" s="118"/>
      <c r="V19382" s="118"/>
      <c r="W19382" s="118"/>
      <c r="X19382" s="118"/>
      <c r="Y19382" s="118"/>
      <c r="Z19382" s="118"/>
      <c r="AA19382" s="118"/>
      <c r="AB19382" s="118"/>
    </row>
    <row r="19383" spans="1:28">
      <c r="A19383" s="113"/>
      <c r="B19383" s="113"/>
      <c r="C19383" s="114"/>
      <c r="D19383" s="115"/>
      <c r="E19383" s="115"/>
      <c r="F19383" s="116"/>
      <c r="G19383" s="116"/>
      <c r="H19383" s="116"/>
      <c r="I19383" s="116"/>
      <c r="J19383" s="117"/>
      <c r="K19383" s="117"/>
      <c r="L19383" s="114"/>
      <c r="M19383" s="114"/>
      <c r="N19383" s="114"/>
      <c r="O19383" s="114"/>
      <c r="P19383" s="118"/>
      <c r="Q19383" s="118"/>
      <c r="R19383" s="118"/>
      <c r="S19383" s="118"/>
      <c r="T19383" s="118"/>
      <c r="U19383" s="118"/>
      <c r="V19383" s="118"/>
      <c r="W19383" s="118"/>
      <c r="X19383" s="118"/>
      <c r="Y19383" s="118"/>
      <c r="Z19383" s="118"/>
      <c r="AA19383" s="118"/>
      <c r="AB19383" s="118"/>
    </row>
    <row r="19384" spans="1:28">
      <c r="A19384" s="113"/>
      <c r="B19384" s="113"/>
      <c r="C19384" s="114"/>
      <c r="D19384" s="115"/>
      <c r="E19384" s="115"/>
      <c r="F19384" s="116"/>
      <c r="G19384" s="116"/>
      <c r="H19384" s="116"/>
      <c r="I19384" s="116"/>
      <c r="J19384" s="117"/>
      <c r="K19384" s="117"/>
      <c r="L19384" s="114"/>
      <c r="M19384" s="114"/>
      <c r="N19384" s="114"/>
      <c r="O19384" s="114"/>
      <c r="P19384" s="118"/>
      <c r="Q19384" s="118"/>
      <c r="R19384" s="118"/>
      <c r="S19384" s="118"/>
      <c r="T19384" s="118"/>
      <c r="U19384" s="118"/>
      <c r="V19384" s="118"/>
      <c r="W19384" s="118"/>
      <c r="X19384" s="118"/>
      <c r="Y19384" s="118"/>
      <c r="Z19384" s="118"/>
      <c r="AA19384" s="118"/>
      <c r="AB19384" s="118"/>
    </row>
    <row r="19385" spans="1:28">
      <c r="A19385" s="113"/>
      <c r="B19385" s="113"/>
      <c r="C19385" s="114"/>
      <c r="D19385" s="115"/>
      <c r="E19385" s="115"/>
      <c r="F19385" s="116"/>
      <c r="G19385" s="116"/>
      <c r="H19385" s="116"/>
      <c r="I19385" s="116"/>
      <c r="J19385" s="117"/>
      <c r="K19385" s="117"/>
      <c r="L19385" s="114"/>
      <c r="M19385" s="114"/>
      <c r="N19385" s="114"/>
      <c r="O19385" s="114"/>
      <c r="P19385" s="118"/>
      <c r="Q19385" s="118"/>
      <c r="R19385" s="118"/>
      <c r="S19385" s="118"/>
      <c r="T19385" s="118"/>
      <c r="U19385" s="118"/>
      <c r="V19385" s="118"/>
      <c r="W19385" s="118"/>
      <c r="X19385" s="118"/>
      <c r="Y19385" s="118"/>
      <c r="Z19385" s="118"/>
      <c r="AA19385" s="118"/>
      <c r="AB19385" s="118"/>
    </row>
    <row r="19386" spans="1:28">
      <c r="A19386" s="113"/>
      <c r="B19386" s="113"/>
      <c r="C19386" s="114"/>
      <c r="D19386" s="115"/>
      <c r="E19386" s="115"/>
      <c r="F19386" s="116"/>
      <c r="G19386" s="116"/>
      <c r="H19386" s="116"/>
      <c r="I19386" s="116"/>
      <c r="J19386" s="117"/>
      <c r="K19386" s="117"/>
      <c r="L19386" s="114"/>
      <c r="M19386" s="114"/>
      <c r="N19386" s="114"/>
      <c r="O19386" s="114"/>
      <c r="P19386" s="118"/>
      <c r="Q19386" s="118"/>
      <c r="R19386" s="118"/>
      <c r="S19386" s="118"/>
      <c r="T19386" s="118"/>
      <c r="U19386" s="118"/>
      <c r="V19386" s="118"/>
      <c r="W19386" s="118"/>
      <c r="X19386" s="118"/>
      <c r="Y19386" s="118"/>
      <c r="Z19386" s="118"/>
      <c r="AA19386" s="118"/>
      <c r="AB19386" s="118"/>
    </row>
    <row r="19387" spans="1:28">
      <c r="A19387" s="113"/>
      <c r="B19387" s="113"/>
      <c r="C19387" s="114"/>
      <c r="D19387" s="115"/>
      <c r="E19387" s="115"/>
      <c r="F19387" s="116"/>
      <c r="G19387" s="116"/>
      <c r="H19387" s="116"/>
      <c r="I19387" s="116"/>
      <c r="J19387" s="117"/>
      <c r="K19387" s="117"/>
      <c r="L19387" s="114"/>
      <c r="M19387" s="114"/>
      <c r="N19387" s="114"/>
      <c r="O19387" s="114"/>
      <c r="P19387" s="118"/>
      <c r="Q19387" s="118"/>
      <c r="R19387" s="118"/>
      <c r="S19387" s="118"/>
      <c r="T19387" s="118"/>
      <c r="U19387" s="118"/>
      <c r="V19387" s="118"/>
      <c r="W19387" s="118"/>
      <c r="X19387" s="118"/>
      <c r="Y19387" s="118"/>
      <c r="Z19387" s="118"/>
      <c r="AA19387" s="118"/>
      <c r="AB19387" s="118"/>
    </row>
    <row r="19388" spans="1:28">
      <c r="A19388" s="113"/>
      <c r="B19388" s="113"/>
      <c r="C19388" s="114"/>
      <c r="D19388" s="115"/>
      <c r="E19388" s="115"/>
      <c r="F19388" s="116"/>
      <c r="G19388" s="116"/>
      <c r="H19388" s="116"/>
      <c r="I19388" s="116"/>
      <c r="J19388" s="117"/>
      <c r="K19388" s="117"/>
      <c r="L19388" s="114"/>
      <c r="M19388" s="114"/>
      <c r="N19388" s="114"/>
      <c r="O19388" s="114"/>
      <c r="P19388" s="118"/>
      <c r="Q19388" s="118"/>
      <c r="R19388" s="118"/>
      <c r="S19388" s="118"/>
      <c r="T19388" s="118"/>
      <c r="U19388" s="118"/>
      <c r="V19388" s="118"/>
      <c r="W19388" s="118"/>
      <c r="X19388" s="118"/>
      <c r="Y19388" s="118"/>
      <c r="Z19388" s="118"/>
      <c r="AA19388" s="118"/>
      <c r="AB19388" s="118"/>
    </row>
    <row r="19389" spans="1:28">
      <c r="A19389" s="113"/>
      <c r="B19389" s="113"/>
      <c r="C19389" s="114"/>
      <c r="D19389" s="115"/>
      <c r="E19389" s="115"/>
      <c r="F19389" s="116"/>
      <c r="G19389" s="116"/>
      <c r="H19389" s="116"/>
      <c r="I19389" s="116"/>
      <c r="J19389" s="117"/>
      <c r="K19389" s="117"/>
      <c r="L19389" s="114"/>
      <c r="M19389" s="114"/>
      <c r="N19389" s="114"/>
      <c r="O19389" s="114"/>
      <c r="P19389" s="118"/>
      <c r="Q19389" s="118"/>
      <c r="R19389" s="118"/>
      <c r="S19389" s="118"/>
      <c r="T19389" s="118"/>
      <c r="U19389" s="118"/>
      <c r="V19389" s="118"/>
      <c r="W19389" s="118"/>
      <c r="X19389" s="118"/>
      <c r="Y19389" s="118"/>
      <c r="Z19389" s="118"/>
      <c r="AA19389" s="118"/>
      <c r="AB19389" s="118"/>
    </row>
    <row r="19390" spans="1:28">
      <c r="A19390" s="113"/>
      <c r="B19390" s="113"/>
      <c r="C19390" s="114"/>
      <c r="D19390" s="115"/>
      <c r="E19390" s="115"/>
      <c r="F19390" s="116"/>
      <c r="G19390" s="116"/>
      <c r="H19390" s="116"/>
      <c r="I19390" s="116"/>
      <c r="J19390" s="117"/>
      <c r="K19390" s="117"/>
      <c r="L19390" s="114"/>
      <c r="M19390" s="114"/>
      <c r="N19390" s="114"/>
      <c r="O19390" s="114"/>
      <c r="P19390" s="118"/>
      <c r="Q19390" s="118"/>
      <c r="R19390" s="118"/>
      <c r="S19390" s="118"/>
      <c r="T19390" s="118"/>
      <c r="U19390" s="118"/>
      <c r="V19390" s="118"/>
      <c r="W19390" s="118"/>
      <c r="X19390" s="118"/>
      <c r="Y19390" s="118"/>
      <c r="Z19390" s="118"/>
      <c r="AA19390" s="118"/>
      <c r="AB19390" s="118"/>
    </row>
    <row r="19391" spans="1:28">
      <c r="A19391" s="113"/>
      <c r="B19391" s="113"/>
      <c r="C19391" s="114"/>
      <c r="D19391" s="115"/>
      <c r="E19391" s="115"/>
      <c r="F19391" s="116"/>
      <c r="G19391" s="116"/>
      <c r="H19391" s="116"/>
      <c r="I19391" s="116"/>
      <c r="J19391" s="117"/>
      <c r="K19391" s="117"/>
      <c r="L19391" s="114"/>
      <c r="M19391" s="114"/>
      <c r="N19391" s="114"/>
      <c r="O19391" s="114"/>
      <c r="P19391" s="118"/>
      <c r="Q19391" s="118"/>
      <c r="R19391" s="118"/>
      <c r="S19391" s="118"/>
      <c r="T19391" s="118"/>
      <c r="U19391" s="118"/>
      <c r="V19391" s="118"/>
      <c r="W19391" s="118"/>
      <c r="X19391" s="118"/>
      <c r="Y19391" s="118"/>
      <c r="Z19391" s="118"/>
      <c r="AA19391" s="118"/>
      <c r="AB19391" s="118"/>
    </row>
    <row r="19392" spans="1:28">
      <c r="A19392" s="113"/>
      <c r="B19392" s="113"/>
      <c r="C19392" s="114"/>
      <c r="D19392" s="115"/>
      <c r="E19392" s="115"/>
      <c r="F19392" s="116"/>
      <c r="G19392" s="116"/>
      <c r="H19392" s="116"/>
      <c r="I19392" s="116"/>
      <c r="J19392" s="117"/>
      <c r="K19392" s="117"/>
      <c r="L19392" s="114"/>
      <c r="M19392" s="114"/>
      <c r="N19392" s="114"/>
      <c r="O19392" s="114"/>
      <c r="P19392" s="118"/>
      <c r="Q19392" s="118"/>
      <c r="R19392" s="118"/>
      <c r="S19392" s="118"/>
      <c r="T19392" s="118"/>
      <c r="U19392" s="118"/>
      <c r="V19392" s="118"/>
      <c r="W19392" s="118"/>
      <c r="X19392" s="118"/>
      <c r="Y19392" s="118"/>
      <c r="Z19392" s="118"/>
      <c r="AA19392" s="118"/>
      <c r="AB19392" s="118"/>
    </row>
    <row r="19393" spans="1:28">
      <c r="A19393" s="113"/>
      <c r="B19393" s="113"/>
      <c r="C19393" s="114"/>
      <c r="D19393" s="115"/>
      <c r="E19393" s="115"/>
      <c r="F19393" s="116"/>
      <c r="G19393" s="116"/>
      <c r="H19393" s="116"/>
      <c r="I19393" s="116"/>
      <c r="J19393" s="117"/>
      <c r="K19393" s="117"/>
      <c r="L19393" s="114"/>
      <c r="M19393" s="114"/>
      <c r="N19393" s="114"/>
      <c r="O19393" s="114"/>
      <c r="P19393" s="118"/>
      <c r="Q19393" s="118"/>
      <c r="R19393" s="118"/>
      <c r="S19393" s="118"/>
      <c r="T19393" s="118"/>
      <c r="U19393" s="118"/>
      <c r="V19393" s="118"/>
      <c r="W19393" s="118"/>
      <c r="X19393" s="118"/>
      <c r="Y19393" s="118"/>
      <c r="Z19393" s="118"/>
      <c r="AA19393" s="118"/>
      <c r="AB19393" s="118"/>
    </row>
    <row r="19394" spans="1:28">
      <c r="A19394" s="113"/>
      <c r="B19394" s="113"/>
      <c r="C19394" s="114"/>
      <c r="D19394" s="115"/>
      <c r="E19394" s="115"/>
      <c r="F19394" s="116"/>
      <c r="G19394" s="116"/>
      <c r="H19394" s="116"/>
      <c r="I19394" s="116"/>
      <c r="J19394" s="117"/>
      <c r="K19394" s="117"/>
      <c r="L19394" s="114"/>
      <c r="M19394" s="114"/>
      <c r="N19394" s="114"/>
      <c r="O19394" s="114"/>
      <c r="P19394" s="118"/>
      <c r="Q19394" s="118"/>
      <c r="R19394" s="118"/>
      <c r="S19394" s="118"/>
      <c r="T19394" s="118"/>
      <c r="U19394" s="118"/>
      <c r="V19394" s="118"/>
      <c r="W19394" s="118"/>
      <c r="X19394" s="118"/>
      <c r="Y19394" s="118"/>
      <c r="Z19394" s="118"/>
      <c r="AA19394" s="118"/>
      <c r="AB19394" s="118"/>
    </row>
    <row r="19395" spans="1:28">
      <c r="A19395" s="113"/>
      <c r="B19395" s="113"/>
      <c r="C19395" s="114"/>
      <c r="D19395" s="115"/>
      <c r="E19395" s="115"/>
      <c r="F19395" s="116"/>
      <c r="G19395" s="116"/>
      <c r="H19395" s="116"/>
      <c r="I19395" s="116"/>
      <c r="J19395" s="117"/>
      <c r="K19395" s="117"/>
      <c r="L19395" s="114"/>
      <c r="M19395" s="114"/>
      <c r="N19395" s="114"/>
      <c r="O19395" s="114"/>
      <c r="P19395" s="118"/>
      <c r="Q19395" s="118"/>
      <c r="R19395" s="118"/>
      <c r="S19395" s="118"/>
      <c r="T19395" s="118"/>
      <c r="U19395" s="118"/>
      <c r="V19395" s="118"/>
      <c r="W19395" s="118"/>
      <c r="X19395" s="118"/>
      <c r="Y19395" s="118"/>
      <c r="Z19395" s="118"/>
      <c r="AA19395" s="118"/>
      <c r="AB19395" s="118"/>
    </row>
    <row r="19396" spans="1:28">
      <c r="A19396" s="113"/>
      <c r="B19396" s="113"/>
      <c r="C19396" s="114"/>
      <c r="D19396" s="115"/>
      <c r="E19396" s="115"/>
      <c r="F19396" s="116"/>
      <c r="G19396" s="116"/>
      <c r="H19396" s="116"/>
      <c r="I19396" s="116"/>
      <c r="J19396" s="117"/>
      <c r="K19396" s="117"/>
      <c r="L19396" s="114"/>
      <c r="M19396" s="114"/>
      <c r="N19396" s="114"/>
      <c r="O19396" s="114"/>
      <c r="P19396" s="118"/>
      <c r="Q19396" s="118"/>
      <c r="R19396" s="118"/>
      <c r="S19396" s="118"/>
      <c r="T19396" s="118"/>
      <c r="U19396" s="118"/>
      <c r="V19396" s="118"/>
      <c r="W19396" s="118"/>
      <c r="X19396" s="118"/>
      <c r="Y19396" s="118"/>
      <c r="Z19396" s="118"/>
      <c r="AA19396" s="118"/>
      <c r="AB19396" s="118"/>
    </row>
    <row r="19397" spans="1:28">
      <c r="A19397" s="113"/>
      <c r="B19397" s="113"/>
      <c r="C19397" s="114"/>
      <c r="D19397" s="115"/>
      <c r="E19397" s="115"/>
      <c r="F19397" s="116"/>
      <c r="G19397" s="116"/>
      <c r="H19397" s="116"/>
      <c r="I19397" s="116"/>
      <c r="J19397" s="117"/>
      <c r="K19397" s="117"/>
      <c r="L19397" s="114"/>
      <c r="M19397" s="114"/>
      <c r="N19397" s="114"/>
      <c r="O19397" s="114"/>
      <c r="P19397" s="118"/>
      <c r="Q19397" s="118"/>
      <c r="R19397" s="118"/>
      <c r="S19397" s="118"/>
      <c r="T19397" s="118"/>
      <c r="U19397" s="118"/>
      <c r="V19397" s="118"/>
      <c r="W19397" s="118"/>
      <c r="X19397" s="118"/>
      <c r="Y19397" s="118"/>
      <c r="Z19397" s="118"/>
      <c r="AA19397" s="118"/>
      <c r="AB19397" s="118"/>
    </row>
    <row r="19398" spans="1:28">
      <c r="A19398" s="113"/>
      <c r="B19398" s="113"/>
      <c r="C19398" s="114"/>
      <c r="D19398" s="115"/>
      <c r="E19398" s="115"/>
      <c r="F19398" s="116"/>
      <c r="G19398" s="116"/>
      <c r="H19398" s="116"/>
      <c r="I19398" s="116"/>
      <c r="J19398" s="117"/>
      <c r="K19398" s="117"/>
      <c r="L19398" s="114"/>
      <c r="M19398" s="114"/>
      <c r="N19398" s="114"/>
      <c r="O19398" s="114"/>
      <c r="P19398" s="118"/>
      <c r="Q19398" s="118"/>
      <c r="R19398" s="118"/>
      <c r="S19398" s="118"/>
      <c r="T19398" s="118"/>
      <c r="U19398" s="118"/>
      <c r="V19398" s="118"/>
      <c r="W19398" s="118"/>
      <c r="X19398" s="118"/>
      <c r="Y19398" s="118"/>
      <c r="Z19398" s="118"/>
      <c r="AA19398" s="118"/>
      <c r="AB19398" s="118"/>
    </row>
    <row r="19399" spans="1:28">
      <c r="A19399" s="113"/>
      <c r="B19399" s="113"/>
      <c r="C19399" s="114"/>
      <c r="D19399" s="115"/>
      <c r="E19399" s="115"/>
      <c r="F19399" s="116"/>
      <c r="G19399" s="116"/>
      <c r="H19399" s="116"/>
      <c r="I19399" s="116"/>
      <c r="J19399" s="117"/>
      <c r="K19399" s="117"/>
      <c r="L19399" s="114"/>
      <c r="M19399" s="114"/>
      <c r="N19399" s="114"/>
      <c r="O19399" s="114"/>
      <c r="P19399" s="118"/>
      <c r="Q19399" s="118"/>
      <c r="R19399" s="118"/>
      <c r="S19399" s="118"/>
      <c r="T19399" s="118"/>
      <c r="U19399" s="118"/>
      <c r="V19399" s="118"/>
      <c r="W19399" s="118"/>
      <c r="X19399" s="118"/>
      <c r="Y19399" s="118"/>
      <c r="Z19399" s="118"/>
      <c r="AA19399" s="118"/>
      <c r="AB19399" s="118"/>
    </row>
    <row r="19400" spans="1:28">
      <c r="A19400" s="113"/>
      <c r="B19400" s="113"/>
      <c r="C19400" s="114"/>
      <c r="D19400" s="115"/>
      <c r="E19400" s="115"/>
      <c r="F19400" s="116"/>
      <c r="G19400" s="116"/>
      <c r="H19400" s="116"/>
      <c r="I19400" s="116"/>
      <c r="J19400" s="117"/>
      <c r="K19400" s="117"/>
      <c r="L19400" s="114"/>
      <c r="M19400" s="114"/>
      <c r="N19400" s="114"/>
      <c r="O19400" s="114"/>
      <c r="P19400" s="118"/>
      <c r="Q19400" s="118"/>
      <c r="R19400" s="118"/>
      <c r="S19400" s="118"/>
      <c r="T19400" s="118"/>
      <c r="U19400" s="118"/>
      <c r="V19400" s="118"/>
      <c r="W19400" s="118"/>
      <c r="X19400" s="118"/>
      <c r="Y19400" s="118"/>
      <c r="Z19400" s="118"/>
      <c r="AA19400" s="118"/>
      <c r="AB19400" s="118"/>
    </row>
    <row r="19401" spans="1:28">
      <c r="A19401" s="113"/>
      <c r="B19401" s="113"/>
      <c r="C19401" s="114"/>
      <c r="D19401" s="115"/>
      <c r="E19401" s="115"/>
      <c r="F19401" s="116"/>
      <c r="G19401" s="116"/>
      <c r="H19401" s="116"/>
      <c r="I19401" s="116"/>
      <c r="J19401" s="117"/>
      <c r="K19401" s="117"/>
      <c r="L19401" s="114"/>
      <c r="M19401" s="114"/>
      <c r="N19401" s="114"/>
      <c r="O19401" s="114"/>
      <c r="P19401" s="118"/>
      <c r="Q19401" s="118"/>
      <c r="R19401" s="118"/>
      <c r="S19401" s="118"/>
      <c r="T19401" s="118"/>
      <c r="U19401" s="118"/>
      <c r="V19401" s="118"/>
      <c r="W19401" s="118"/>
      <c r="X19401" s="118"/>
      <c r="Y19401" s="118"/>
      <c r="Z19401" s="118"/>
      <c r="AA19401" s="118"/>
      <c r="AB19401" s="118"/>
    </row>
    <row r="19402" spans="1:28">
      <c r="A19402" s="113"/>
      <c r="B19402" s="113"/>
      <c r="C19402" s="114"/>
      <c r="D19402" s="115"/>
      <c r="E19402" s="115"/>
      <c r="F19402" s="116"/>
      <c r="G19402" s="116"/>
      <c r="H19402" s="116"/>
      <c r="I19402" s="116"/>
      <c r="J19402" s="117"/>
      <c r="K19402" s="117"/>
      <c r="L19402" s="114"/>
      <c r="M19402" s="114"/>
      <c r="N19402" s="114"/>
      <c r="O19402" s="114"/>
      <c r="P19402" s="118"/>
      <c r="Q19402" s="118"/>
      <c r="R19402" s="118"/>
      <c r="S19402" s="118"/>
      <c r="T19402" s="118"/>
      <c r="U19402" s="118"/>
      <c r="V19402" s="118"/>
      <c r="W19402" s="118"/>
      <c r="X19402" s="118"/>
      <c r="Y19402" s="118"/>
      <c r="Z19402" s="118"/>
      <c r="AA19402" s="118"/>
      <c r="AB19402" s="118"/>
    </row>
    <row r="19403" spans="1:28">
      <c r="A19403" s="113"/>
      <c r="B19403" s="113"/>
      <c r="C19403" s="114"/>
      <c r="D19403" s="115"/>
      <c r="E19403" s="115"/>
      <c r="F19403" s="116"/>
      <c r="G19403" s="116"/>
      <c r="H19403" s="116"/>
      <c r="I19403" s="116"/>
      <c r="J19403" s="117"/>
      <c r="K19403" s="117"/>
      <c r="L19403" s="114"/>
      <c r="M19403" s="114"/>
      <c r="N19403" s="114"/>
      <c r="O19403" s="114"/>
      <c r="P19403" s="118"/>
      <c r="Q19403" s="118"/>
      <c r="R19403" s="118"/>
      <c r="S19403" s="118"/>
      <c r="T19403" s="118"/>
      <c r="U19403" s="118"/>
      <c r="V19403" s="118"/>
      <c r="W19403" s="118"/>
      <c r="X19403" s="118"/>
      <c r="Y19403" s="118"/>
      <c r="Z19403" s="118"/>
      <c r="AA19403" s="118"/>
      <c r="AB19403" s="118"/>
    </row>
    <row r="19404" spans="1:28">
      <c r="A19404" s="113"/>
      <c r="B19404" s="113"/>
      <c r="C19404" s="114"/>
      <c r="D19404" s="115"/>
      <c r="E19404" s="115"/>
      <c r="F19404" s="116"/>
      <c r="G19404" s="116"/>
      <c r="H19404" s="116"/>
      <c r="I19404" s="116"/>
      <c r="J19404" s="117"/>
      <c r="K19404" s="117"/>
      <c r="L19404" s="114"/>
      <c r="M19404" s="114"/>
      <c r="N19404" s="114"/>
      <c r="O19404" s="114"/>
      <c r="P19404" s="118"/>
      <c r="Q19404" s="118"/>
      <c r="R19404" s="118"/>
      <c r="S19404" s="118"/>
      <c r="T19404" s="118"/>
      <c r="U19404" s="118"/>
      <c r="V19404" s="118"/>
      <c r="W19404" s="118"/>
      <c r="X19404" s="118"/>
      <c r="Y19404" s="118"/>
      <c r="Z19404" s="118"/>
      <c r="AA19404" s="118"/>
      <c r="AB19404" s="118"/>
    </row>
    <row r="19405" spans="1:28">
      <c r="A19405" s="113"/>
      <c r="B19405" s="113"/>
      <c r="C19405" s="114"/>
      <c r="D19405" s="115"/>
      <c r="E19405" s="115"/>
      <c r="F19405" s="116"/>
      <c r="G19405" s="116"/>
      <c r="H19405" s="116"/>
      <c r="I19405" s="116"/>
      <c r="J19405" s="117"/>
      <c r="K19405" s="117"/>
      <c r="L19405" s="114"/>
      <c r="M19405" s="114"/>
      <c r="N19405" s="114"/>
      <c r="O19405" s="114"/>
      <c r="P19405" s="118"/>
      <c r="Q19405" s="118"/>
      <c r="R19405" s="118"/>
      <c r="S19405" s="118"/>
      <c r="T19405" s="118"/>
      <c r="U19405" s="118"/>
      <c r="V19405" s="118"/>
      <c r="W19405" s="118"/>
      <c r="X19405" s="118"/>
      <c r="Y19405" s="118"/>
      <c r="Z19405" s="118"/>
      <c r="AA19405" s="118"/>
      <c r="AB19405" s="118"/>
    </row>
    <row r="19406" spans="1:28">
      <c r="A19406" s="113"/>
      <c r="B19406" s="113"/>
      <c r="C19406" s="114"/>
      <c r="D19406" s="115"/>
      <c r="E19406" s="115"/>
      <c r="F19406" s="116"/>
      <c r="G19406" s="116"/>
      <c r="H19406" s="116"/>
      <c r="I19406" s="116"/>
      <c r="J19406" s="117"/>
      <c r="K19406" s="117"/>
      <c r="L19406" s="114"/>
      <c r="M19406" s="114"/>
      <c r="N19406" s="114"/>
      <c r="O19406" s="114"/>
      <c r="P19406" s="118"/>
      <c r="Q19406" s="118"/>
      <c r="R19406" s="118"/>
      <c r="S19406" s="118"/>
      <c r="T19406" s="118"/>
      <c r="U19406" s="118"/>
      <c r="V19406" s="118"/>
      <c r="W19406" s="118"/>
      <c r="X19406" s="118"/>
      <c r="Y19406" s="118"/>
      <c r="Z19406" s="118"/>
      <c r="AA19406" s="118"/>
      <c r="AB19406" s="118"/>
    </row>
    <row r="19407" spans="1:28">
      <c r="A19407" s="113"/>
      <c r="B19407" s="113"/>
      <c r="C19407" s="114"/>
      <c r="D19407" s="115"/>
      <c r="E19407" s="115"/>
      <c r="F19407" s="116"/>
      <c r="G19407" s="116"/>
      <c r="H19407" s="116"/>
      <c r="I19407" s="116"/>
      <c r="J19407" s="117"/>
      <c r="K19407" s="117"/>
      <c r="L19407" s="114"/>
      <c r="M19407" s="114"/>
      <c r="N19407" s="114"/>
      <c r="O19407" s="114"/>
      <c r="P19407" s="118"/>
      <c r="Q19407" s="118"/>
      <c r="R19407" s="118"/>
      <c r="S19407" s="118"/>
      <c r="T19407" s="118"/>
      <c r="U19407" s="118"/>
      <c r="V19407" s="118"/>
      <c r="W19407" s="118"/>
      <c r="X19407" s="118"/>
      <c r="Y19407" s="118"/>
      <c r="Z19407" s="118"/>
      <c r="AA19407" s="118"/>
      <c r="AB19407" s="118"/>
    </row>
    <row r="19408" spans="1:28">
      <c r="A19408" s="113"/>
      <c r="B19408" s="113"/>
      <c r="C19408" s="114"/>
      <c r="D19408" s="115"/>
      <c r="E19408" s="115"/>
      <c r="F19408" s="116"/>
      <c r="G19408" s="116"/>
      <c r="H19408" s="116"/>
      <c r="I19408" s="116"/>
      <c r="J19408" s="117"/>
      <c r="K19408" s="117"/>
      <c r="L19408" s="114"/>
      <c r="M19408" s="114"/>
      <c r="N19408" s="114"/>
      <c r="O19408" s="114"/>
      <c r="P19408" s="118"/>
      <c r="Q19408" s="118"/>
      <c r="R19408" s="118"/>
      <c r="S19408" s="118"/>
      <c r="T19408" s="118"/>
      <c r="U19408" s="118"/>
      <c r="V19408" s="118"/>
      <c r="W19408" s="118"/>
      <c r="X19408" s="118"/>
      <c r="Y19408" s="118"/>
      <c r="Z19408" s="118"/>
      <c r="AA19408" s="118"/>
      <c r="AB19408" s="118"/>
    </row>
    <row r="19409" spans="1:28">
      <c r="A19409" s="113"/>
      <c r="B19409" s="113"/>
      <c r="C19409" s="114"/>
      <c r="D19409" s="115"/>
      <c r="E19409" s="115"/>
      <c r="F19409" s="116"/>
      <c r="G19409" s="116"/>
      <c r="H19409" s="116"/>
      <c r="I19409" s="116"/>
      <c r="J19409" s="117"/>
      <c r="K19409" s="117"/>
      <c r="L19409" s="114"/>
      <c r="M19409" s="114"/>
      <c r="N19409" s="114"/>
      <c r="O19409" s="114"/>
      <c r="P19409" s="118"/>
      <c r="Q19409" s="118"/>
      <c r="R19409" s="118"/>
      <c r="S19409" s="118"/>
      <c r="T19409" s="118"/>
      <c r="U19409" s="118"/>
      <c r="V19409" s="118"/>
      <c r="W19409" s="118"/>
      <c r="X19409" s="118"/>
      <c r="Y19409" s="118"/>
      <c r="Z19409" s="118"/>
      <c r="AA19409" s="118"/>
      <c r="AB19409" s="118"/>
    </row>
    <row r="19410" spans="1:28">
      <c r="A19410" s="113"/>
      <c r="B19410" s="113"/>
      <c r="C19410" s="114"/>
      <c r="D19410" s="115"/>
      <c r="E19410" s="115"/>
      <c r="F19410" s="116"/>
      <c r="G19410" s="116"/>
      <c r="H19410" s="116"/>
      <c r="I19410" s="116"/>
      <c r="J19410" s="117"/>
      <c r="K19410" s="117"/>
      <c r="L19410" s="114"/>
      <c r="M19410" s="114"/>
      <c r="N19410" s="114"/>
      <c r="O19410" s="114"/>
      <c r="P19410" s="118"/>
      <c r="Q19410" s="118"/>
      <c r="R19410" s="118"/>
      <c r="S19410" s="118"/>
      <c r="T19410" s="118"/>
      <c r="U19410" s="118"/>
      <c r="V19410" s="118"/>
      <c r="W19410" s="118"/>
      <c r="X19410" s="118"/>
      <c r="Y19410" s="118"/>
      <c r="Z19410" s="118"/>
      <c r="AA19410" s="118"/>
      <c r="AB19410" s="118"/>
    </row>
    <row r="19411" spans="1:28">
      <c r="A19411" s="113"/>
      <c r="B19411" s="113"/>
      <c r="C19411" s="114"/>
      <c r="D19411" s="115"/>
      <c r="E19411" s="115"/>
      <c r="F19411" s="116"/>
      <c r="G19411" s="116"/>
      <c r="H19411" s="116"/>
      <c r="I19411" s="116"/>
      <c r="J19411" s="117"/>
      <c r="K19411" s="117"/>
      <c r="L19411" s="114"/>
      <c r="M19411" s="114"/>
      <c r="N19411" s="114"/>
      <c r="O19411" s="114"/>
      <c r="P19411" s="118"/>
      <c r="Q19411" s="118"/>
      <c r="R19411" s="118"/>
      <c r="S19411" s="118"/>
      <c r="T19411" s="118"/>
      <c r="U19411" s="118"/>
      <c r="V19411" s="118"/>
      <c r="W19411" s="118"/>
      <c r="X19411" s="118"/>
      <c r="Y19411" s="118"/>
      <c r="Z19411" s="118"/>
      <c r="AA19411" s="118"/>
      <c r="AB19411" s="118"/>
    </row>
    <row r="19412" spans="1:28">
      <c r="A19412" s="113"/>
      <c r="B19412" s="113"/>
      <c r="C19412" s="114"/>
      <c r="D19412" s="115"/>
      <c r="E19412" s="115"/>
      <c r="F19412" s="116"/>
      <c r="G19412" s="116"/>
      <c r="H19412" s="116"/>
      <c r="I19412" s="116"/>
      <c r="J19412" s="117"/>
      <c r="K19412" s="117"/>
      <c r="L19412" s="114"/>
      <c r="M19412" s="114"/>
      <c r="N19412" s="114"/>
      <c r="O19412" s="114"/>
      <c r="P19412" s="118"/>
      <c r="Q19412" s="118"/>
      <c r="R19412" s="118"/>
      <c r="S19412" s="118"/>
      <c r="T19412" s="118"/>
      <c r="U19412" s="118"/>
      <c r="V19412" s="118"/>
      <c r="W19412" s="118"/>
      <c r="X19412" s="118"/>
      <c r="Y19412" s="118"/>
      <c r="Z19412" s="118"/>
      <c r="AA19412" s="118"/>
      <c r="AB19412" s="118"/>
    </row>
    <row r="19413" spans="1:28">
      <c r="A19413" s="113"/>
      <c r="B19413" s="113"/>
      <c r="C19413" s="114"/>
      <c r="D19413" s="115"/>
      <c r="E19413" s="115"/>
      <c r="F19413" s="116"/>
      <c r="G19413" s="116"/>
      <c r="H19413" s="116"/>
      <c r="I19413" s="116"/>
      <c r="J19413" s="117"/>
      <c r="K19413" s="117"/>
      <c r="L19413" s="114"/>
      <c r="M19413" s="114"/>
      <c r="N19413" s="114"/>
      <c r="O19413" s="114"/>
      <c r="P19413" s="118"/>
      <c r="Q19413" s="118"/>
      <c r="R19413" s="118"/>
      <c r="S19413" s="118"/>
      <c r="T19413" s="118"/>
      <c r="U19413" s="118"/>
      <c r="V19413" s="118"/>
      <c r="W19413" s="118"/>
      <c r="X19413" s="118"/>
      <c r="Y19413" s="118"/>
      <c r="Z19413" s="118"/>
      <c r="AA19413" s="118"/>
      <c r="AB19413" s="118"/>
    </row>
    <row r="19414" spans="1:28">
      <c r="A19414" s="113"/>
      <c r="B19414" s="113"/>
      <c r="C19414" s="114"/>
      <c r="D19414" s="115"/>
      <c r="E19414" s="115"/>
      <c r="F19414" s="116"/>
      <c r="G19414" s="116"/>
      <c r="H19414" s="116"/>
      <c r="I19414" s="116"/>
      <c r="J19414" s="117"/>
      <c r="K19414" s="117"/>
      <c r="L19414" s="114"/>
      <c r="M19414" s="114"/>
      <c r="N19414" s="114"/>
      <c r="O19414" s="114"/>
      <c r="P19414" s="118"/>
      <c r="Q19414" s="118"/>
      <c r="R19414" s="118"/>
      <c r="S19414" s="118"/>
      <c r="T19414" s="118"/>
      <c r="U19414" s="118"/>
      <c r="V19414" s="118"/>
      <c r="W19414" s="118"/>
      <c r="X19414" s="118"/>
      <c r="Y19414" s="118"/>
      <c r="Z19414" s="118"/>
      <c r="AA19414" s="118"/>
      <c r="AB19414" s="118"/>
    </row>
    <row r="19415" spans="1:28">
      <c r="A19415" s="113"/>
      <c r="B19415" s="113"/>
      <c r="C19415" s="114"/>
      <c r="D19415" s="115"/>
      <c r="E19415" s="115"/>
      <c r="F19415" s="116"/>
      <c r="G19415" s="116"/>
      <c r="H19415" s="116"/>
      <c r="I19415" s="116"/>
      <c r="J19415" s="117"/>
      <c r="K19415" s="117"/>
      <c r="L19415" s="114"/>
      <c r="M19415" s="114"/>
      <c r="N19415" s="114"/>
      <c r="O19415" s="114"/>
      <c r="P19415" s="118"/>
      <c r="Q19415" s="118"/>
      <c r="R19415" s="118"/>
      <c r="S19415" s="118"/>
      <c r="T19415" s="118"/>
      <c r="U19415" s="118"/>
      <c r="V19415" s="118"/>
      <c r="W19415" s="118"/>
      <c r="X19415" s="118"/>
      <c r="Y19415" s="118"/>
      <c r="Z19415" s="118"/>
      <c r="AA19415" s="118"/>
      <c r="AB19415" s="118"/>
    </row>
    <row r="19416" spans="1:28">
      <c r="A19416" s="113"/>
      <c r="B19416" s="113"/>
      <c r="C19416" s="114"/>
      <c r="D19416" s="115"/>
      <c r="E19416" s="115"/>
      <c r="F19416" s="116"/>
      <c r="G19416" s="116"/>
      <c r="H19416" s="116"/>
      <c r="I19416" s="116"/>
      <c r="J19416" s="117"/>
      <c r="K19416" s="117"/>
      <c r="L19416" s="114"/>
      <c r="M19416" s="114"/>
      <c r="N19416" s="114"/>
      <c r="O19416" s="114"/>
      <c r="P19416" s="118"/>
      <c r="Q19416" s="118"/>
      <c r="R19416" s="118"/>
      <c r="S19416" s="118"/>
      <c r="T19416" s="118"/>
      <c r="U19416" s="118"/>
      <c r="V19416" s="118"/>
      <c r="W19416" s="118"/>
      <c r="X19416" s="118"/>
      <c r="Y19416" s="118"/>
      <c r="Z19416" s="118"/>
      <c r="AA19416" s="118"/>
      <c r="AB19416" s="118"/>
    </row>
    <row r="19417" spans="1:28">
      <c r="A19417" s="113"/>
      <c r="B19417" s="113"/>
      <c r="C19417" s="114"/>
      <c r="D19417" s="115"/>
      <c r="E19417" s="115"/>
      <c r="F19417" s="116"/>
      <c r="G19417" s="116"/>
      <c r="H19417" s="116"/>
      <c r="I19417" s="116"/>
      <c r="J19417" s="117"/>
      <c r="K19417" s="117"/>
      <c r="L19417" s="114"/>
      <c r="M19417" s="114"/>
      <c r="N19417" s="114"/>
      <c r="O19417" s="114"/>
      <c r="P19417" s="118"/>
      <c r="Q19417" s="118"/>
      <c r="R19417" s="118"/>
      <c r="S19417" s="118"/>
      <c r="T19417" s="118"/>
      <c r="U19417" s="118"/>
      <c r="V19417" s="118"/>
      <c r="W19417" s="118"/>
      <c r="X19417" s="118"/>
      <c r="Y19417" s="118"/>
      <c r="Z19417" s="118"/>
      <c r="AA19417" s="118"/>
      <c r="AB19417" s="118"/>
    </row>
    <row r="19418" spans="1:28">
      <c r="A19418" s="113"/>
      <c r="B19418" s="113"/>
      <c r="C19418" s="114"/>
      <c r="D19418" s="115"/>
      <c r="E19418" s="115"/>
      <c r="F19418" s="116"/>
      <c r="G19418" s="116"/>
      <c r="H19418" s="116"/>
      <c r="I19418" s="116"/>
      <c r="J19418" s="117"/>
      <c r="K19418" s="117"/>
      <c r="L19418" s="114"/>
      <c r="M19418" s="114"/>
      <c r="N19418" s="114"/>
      <c r="O19418" s="114"/>
      <c r="P19418" s="118"/>
      <c r="Q19418" s="118"/>
      <c r="R19418" s="118"/>
      <c r="S19418" s="118"/>
      <c r="T19418" s="118"/>
      <c r="U19418" s="118"/>
      <c r="V19418" s="118"/>
      <c r="W19418" s="118"/>
      <c r="X19418" s="118"/>
      <c r="Y19418" s="118"/>
      <c r="Z19418" s="118"/>
      <c r="AA19418" s="118"/>
      <c r="AB19418" s="118"/>
    </row>
    <row r="19419" spans="1:28">
      <c r="A19419" s="113"/>
      <c r="B19419" s="113"/>
      <c r="C19419" s="114"/>
      <c r="D19419" s="115"/>
      <c r="E19419" s="115"/>
      <c r="F19419" s="116"/>
      <c r="G19419" s="116"/>
      <c r="H19419" s="116"/>
      <c r="I19419" s="116"/>
      <c r="J19419" s="117"/>
      <c r="K19419" s="117"/>
      <c r="L19419" s="114"/>
      <c r="M19419" s="114"/>
      <c r="N19419" s="114"/>
      <c r="O19419" s="114"/>
      <c r="P19419" s="118"/>
      <c r="Q19419" s="118"/>
      <c r="R19419" s="118"/>
      <c r="S19419" s="118"/>
      <c r="T19419" s="118"/>
      <c r="U19419" s="118"/>
      <c r="V19419" s="118"/>
      <c r="W19419" s="118"/>
      <c r="X19419" s="118"/>
      <c r="Y19419" s="118"/>
      <c r="Z19419" s="118"/>
      <c r="AA19419" s="118"/>
      <c r="AB19419" s="118"/>
    </row>
    <row r="19420" spans="1:28">
      <c r="A19420" s="113"/>
      <c r="B19420" s="113"/>
      <c r="C19420" s="114"/>
      <c r="D19420" s="115"/>
      <c r="E19420" s="115"/>
      <c r="F19420" s="116"/>
      <c r="G19420" s="116"/>
      <c r="H19420" s="116"/>
      <c r="I19420" s="116"/>
      <c r="J19420" s="117"/>
      <c r="K19420" s="117"/>
      <c r="L19420" s="114"/>
      <c r="M19420" s="114"/>
      <c r="N19420" s="114"/>
      <c r="O19420" s="114"/>
      <c r="P19420" s="118"/>
      <c r="Q19420" s="118"/>
      <c r="R19420" s="118"/>
      <c r="S19420" s="118"/>
      <c r="T19420" s="118"/>
      <c r="U19420" s="118"/>
      <c r="V19420" s="118"/>
      <c r="W19420" s="118"/>
      <c r="X19420" s="118"/>
      <c r="Y19420" s="118"/>
      <c r="Z19420" s="118"/>
      <c r="AA19420" s="118"/>
      <c r="AB19420" s="118"/>
    </row>
    <row r="19421" spans="1:28">
      <c r="A19421" s="113"/>
      <c r="B19421" s="113"/>
      <c r="C19421" s="114"/>
      <c r="D19421" s="115"/>
      <c r="E19421" s="115"/>
      <c r="F19421" s="116"/>
      <c r="G19421" s="116"/>
      <c r="H19421" s="116"/>
      <c r="I19421" s="116"/>
      <c r="J19421" s="117"/>
      <c r="K19421" s="117"/>
      <c r="L19421" s="114"/>
      <c r="M19421" s="114"/>
      <c r="N19421" s="114"/>
      <c r="O19421" s="114"/>
      <c r="P19421" s="118"/>
      <c r="Q19421" s="118"/>
      <c r="R19421" s="118"/>
      <c r="S19421" s="118"/>
      <c r="T19421" s="118"/>
      <c r="U19421" s="118"/>
      <c r="V19421" s="118"/>
      <c r="W19421" s="118"/>
      <c r="X19421" s="118"/>
      <c r="Y19421" s="118"/>
      <c r="Z19421" s="118"/>
      <c r="AA19421" s="118"/>
      <c r="AB19421" s="118"/>
    </row>
    <row r="19422" spans="1:28">
      <c r="A19422" s="113"/>
      <c r="B19422" s="113"/>
      <c r="C19422" s="114"/>
      <c r="D19422" s="115"/>
      <c r="E19422" s="115"/>
      <c r="F19422" s="116"/>
      <c r="G19422" s="116"/>
      <c r="H19422" s="116"/>
      <c r="I19422" s="116"/>
      <c r="J19422" s="117"/>
      <c r="K19422" s="117"/>
      <c r="L19422" s="114"/>
      <c r="M19422" s="114"/>
      <c r="N19422" s="114"/>
      <c r="O19422" s="114"/>
      <c r="P19422" s="118"/>
      <c r="Q19422" s="118"/>
      <c r="R19422" s="118"/>
      <c r="S19422" s="118"/>
      <c r="T19422" s="118"/>
      <c r="U19422" s="118"/>
      <c r="V19422" s="118"/>
      <c r="W19422" s="118"/>
      <c r="X19422" s="118"/>
      <c r="Y19422" s="118"/>
      <c r="Z19422" s="118"/>
      <c r="AA19422" s="118"/>
      <c r="AB19422" s="118"/>
    </row>
    <row r="19423" spans="1:28">
      <c r="A19423" s="113"/>
      <c r="B19423" s="113"/>
      <c r="C19423" s="114"/>
      <c r="D19423" s="115"/>
      <c r="E19423" s="115"/>
      <c r="F19423" s="116"/>
      <c r="G19423" s="116"/>
      <c r="H19423" s="116"/>
      <c r="I19423" s="116"/>
      <c r="J19423" s="117"/>
      <c r="K19423" s="117"/>
      <c r="L19423" s="114"/>
      <c r="M19423" s="114"/>
      <c r="N19423" s="114"/>
      <c r="O19423" s="114"/>
      <c r="P19423" s="118"/>
      <c r="Q19423" s="118"/>
      <c r="R19423" s="118"/>
      <c r="S19423" s="118"/>
      <c r="T19423" s="118"/>
      <c r="U19423" s="118"/>
      <c r="V19423" s="118"/>
      <c r="W19423" s="118"/>
      <c r="X19423" s="118"/>
      <c r="Y19423" s="118"/>
      <c r="Z19423" s="118"/>
      <c r="AA19423" s="118"/>
      <c r="AB19423" s="118"/>
    </row>
    <row r="19424" spans="1:28">
      <c r="A19424" s="113"/>
      <c r="B19424" s="113"/>
      <c r="C19424" s="114"/>
      <c r="D19424" s="115"/>
      <c r="E19424" s="115"/>
      <c r="F19424" s="116"/>
      <c r="G19424" s="116"/>
      <c r="H19424" s="116"/>
      <c r="I19424" s="116"/>
      <c r="J19424" s="117"/>
      <c r="K19424" s="117"/>
      <c r="L19424" s="114"/>
      <c r="M19424" s="114"/>
      <c r="N19424" s="114"/>
      <c r="O19424" s="114"/>
      <c r="P19424" s="118"/>
      <c r="Q19424" s="118"/>
      <c r="R19424" s="118"/>
      <c r="S19424" s="118"/>
      <c r="T19424" s="118"/>
      <c r="U19424" s="118"/>
      <c r="V19424" s="118"/>
      <c r="W19424" s="118"/>
      <c r="X19424" s="118"/>
      <c r="Y19424" s="118"/>
      <c r="Z19424" s="118"/>
      <c r="AA19424" s="118"/>
      <c r="AB19424" s="118"/>
    </row>
    <row r="19425" spans="1:28">
      <c r="A19425" s="113"/>
      <c r="B19425" s="113"/>
      <c r="C19425" s="114"/>
      <c r="D19425" s="115"/>
      <c r="E19425" s="115"/>
      <c r="F19425" s="116"/>
      <c r="G19425" s="116"/>
      <c r="H19425" s="116"/>
      <c r="I19425" s="116"/>
      <c r="J19425" s="117"/>
      <c r="K19425" s="117"/>
      <c r="L19425" s="114"/>
      <c r="M19425" s="114"/>
      <c r="N19425" s="114"/>
      <c r="O19425" s="114"/>
      <c r="P19425" s="118"/>
      <c r="Q19425" s="118"/>
      <c r="R19425" s="118"/>
      <c r="S19425" s="118"/>
      <c r="T19425" s="118"/>
      <c r="U19425" s="118"/>
      <c r="V19425" s="118"/>
      <c r="W19425" s="118"/>
      <c r="X19425" s="118"/>
      <c r="Y19425" s="118"/>
      <c r="Z19425" s="118"/>
      <c r="AA19425" s="118"/>
      <c r="AB19425" s="118"/>
    </row>
    <row r="19426" spans="1:28">
      <c r="A19426" s="113"/>
      <c r="B19426" s="113"/>
      <c r="C19426" s="114"/>
      <c r="D19426" s="115"/>
      <c r="E19426" s="115"/>
      <c r="F19426" s="116"/>
      <c r="G19426" s="116"/>
      <c r="H19426" s="116"/>
      <c r="I19426" s="116"/>
      <c r="J19426" s="117"/>
      <c r="K19426" s="117"/>
      <c r="L19426" s="114"/>
      <c r="M19426" s="114"/>
      <c r="N19426" s="114"/>
      <c r="O19426" s="114"/>
      <c r="P19426" s="118"/>
      <c r="Q19426" s="118"/>
      <c r="R19426" s="118"/>
      <c r="S19426" s="118"/>
      <c r="T19426" s="118"/>
      <c r="U19426" s="118"/>
      <c r="V19426" s="118"/>
      <c r="W19426" s="118"/>
      <c r="X19426" s="118"/>
      <c r="Y19426" s="118"/>
      <c r="Z19426" s="118"/>
      <c r="AA19426" s="118"/>
      <c r="AB19426" s="118"/>
    </row>
    <row r="19427" spans="1:28">
      <c r="A19427" s="113"/>
      <c r="B19427" s="113"/>
      <c r="C19427" s="114"/>
      <c r="D19427" s="115"/>
      <c r="E19427" s="115"/>
      <c r="F19427" s="116"/>
      <c r="G19427" s="116"/>
      <c r="H19427" s="116"/>
      <c r="I19427" s="116"/>
      <c r="J19427" s="117"/>
      <c r="K19427" s="117"/>
      <c r="L19427" s="114"/>
      <c r="M19427" s="114"/>
      <c r="N19427" s="114"/>
      <c r="O19427" s="114"/>
      <c r="P19427" s="118"/>
      <c r="Q19427" s="118"/>
      <c r="R19427" s="118"/>
      <c r="S19427" s="118"/>
      <c r="T19427" s="118"/>
      <c r="U19427" s="118"/>
      <c r="V19427" s="118"/>
      <c r="W19427" s="118"/>
      <c r="X19427" s="118"/>
      <c r="Y19427" s="118"/>
      <c r="Z19427" s="118"/>
      <c r="AA19427" s="118"/>
      <c r="AB19427" s="118"/>
    </row>
    <row r="19428" spans="1:28">
      <c r="A19428" s="113"/>
      <c r="B19428" s="113"/>
      <c r="C19428" s="114"/>
      <c r="D19428" s="115"/>
      <c r="E19428" s="115"/>
      <c r="F19428" s="116"/>
      <c r="G19428" s="116"/>
      <c r="H19428" s="116"/>
      <c r="I19428" s="116"/>
      <c r="J19428" s="117"/>
      <c r="K19428" s="117"/>
      <c r="L19428" s="114"/>
      <c r="M19428" s="114"/>
      <c r="N19428" s="114"/>
      <c r="O19428" s="114"/>
      <c r="P19428" s="118"/>
      <c r="Q19428" s="118"/>
      <c r="R19428" s="118"/>
      <c r="S19428" s="118"/>
      <c r="T19428" s="118"/>
      <c r="U19428" s="118"/>
      <c r="V19428" s="118"/>
      <c r="W19428" s="118"/>
      <c r="X19428" s="118"/>
      <c r="Y19428" s="118"/>
      <c r="Z19428" s="118"/>
      <c r="AA19428" s="118"/>
      <c r="AB19428" s="118"/>
    </row>
    <row r="19429" spans="1:28">
      <c r="A19429" s="113"/>
      <c r="B19429" s="113"/>
      <c r="C19429" s="114"/>
      <c r="D19429" s="115"/>
      <c r="E19429" s="115"/>
      <c r="F19429" s="116"/>
      <c r="G19429" s="116"/>
      <c r="H19429" s="116"/>
      <c r="I19429" s="116"/>
      <c r="J19429" s="117"/>
      <c r="K19429" s="117"/>
      <c r="L19429" s="114"/>
      <c r="M19429" s="114"/>
      <c r="N19429" s="114"/>
      <c r="O19429" s="114"/>
      <c r="P19429" s="118"/>
      <c r="Q19429" s="118"/>
      <c r="R19429" s="118"/>
      <c r="S19429" s="118"/>
      <c r="T19429" s="118"/>
      <c r="U19429" s="118"/>
      <c r="V19429" s="118"/>
      <c r="W19429" s="118"/>
      <c r="X19429" s="118"/>
      <c r="Y19429" s="118"/>
      <c r="Z19429" s="118"/>
      <c r="AA19429" s="118"/>
      <c r="AB19429" s="118"/>
    </row>
    <row r="19430" spans="1:28">
      <c r="A19430" s="113"/>
      <c r="B19430" s="113"/>
      <c r="C19430" s="114"/>
      <c r="D19430" s="115"/>
      <c r="E19430" s="115"/>
      <c r="F19430" s="116"/>
      <c r="G19430" s="116"/>
      <c r="H19430" s="116"/>
      <c r="I19430" s="116"/>
      <c r="J19430" s="117"/>
      <c r="K19430" s="117"/>
      <c r="L19430" s="114"/>
      <c r="M19430" s="114"/>
      <c r="N19430" s="114"/>
      <c r="O19430" s="114"/>
      <c r="P19430" s="118"/>
      <c r="Q19430" s="118"/>
      <c r="R19430" s="118"/>
      <c r="S19430" s="118"/>
      <c r="T19430" s="118"/>
      <c r="U19430" s="118"/>
      <c r="V19430" s="118"/>
      <c r="W19430" s="118"/>
      <c r="X19430" s="118"/>
      <c r="Y19430" s="118"/>
      <c r="Z19430" s="118"/>
      <c r="AA19430" s="118"/>
      <c r="AB19430" s="118"/>
    </row>
    <row r="19431" spans="1:28">
      <c r="A19431" s="113"/>
      <c r="B19431" s="113"/>
      <c r="C19431" s="114"/>
      <c r="D19431" s="115"/>
      <c r="E19431" s="115"/>
      <c r="F19431" s="116"/>
      <c r="G19431" s="116"/>
      <c r="H19431" s="116"/>
      <c r="I19431" s="116"/>
      <c r="J19431" s="117"/>
      <c r="K19431" s="117"/>
      <c r="L19431" s="114"/>
      <c r="M19431" s="114"/>
      <c r="N19431" s="114"/>
      <c r="O19431" s="114"/>
      <c r="P19431" s="118"/>
      <c r="Q19431" s="118"/>
      <c r="R19431" s="118"/>
      <c r="S19431" s="118"/>
      <c r="T19431" s="118"/>
      <c r="U19431" s="118"/>
      <c r="V19431" s="118"/>
      <c r="W19431" s="118"/>
      <c r="X19431" s="118"/>
      <c r="Y19431" s="118"/>
      <c r="Z19431" s="118"/>
      <c r="AA19431" s="118"/>
      <c r="AB19431" s="118"/>
    </row>
    <row r="19432" spans="1:28">
      <c r="A19432" s="113"/>
      <c r="B19432" s="113"/>
      <c r="C19432" s="114"/>
      <c r="D19432" s="115"/>
      <c r="E19432" s="115"/>
      <c r="F19432" s="116"/>
      <c r="G19432" s="116"/>
      <c r="H19432" s="116"/>
      <c r="I19432" s="116"/>
      <c r="J19432" s="117"/>
      <c r="K19432" s="117"/>
      <c r="L19432" s="114"/>
      <c r="M19432" s="114"/>
      <c r="N19432" s="114"/>
      <c r="O19432" s="114"/>
      <c r="P19432" s="118"/>
      <c r="Q19432" s="118"/>
      <c r="R19432" s="118"/>
      <c r="S19432" s="118"/>
      <c r="T19432" s="118"/>
      <c r="U19432" s="118"/>
      <c r="V19432" s="118"/>
      <c r="W19432" s="118"/>
      <c r="X19432" s="118"/>
      <c r="Y19432" s="118"/>
      <c r="Z19432" s="118"/>
      <c r="AA19432" s="118"/>
      <c r="AB19432" s="118"/>
    </row>
    <row r="19433" spans="1:28">
      <c r="A19433" s="113"/>
      <c r="B19433" s="113"/>
      <c r="C19433" s="114"/>
      <c r="D19433" s="115"/>
      <c r="E19433" s="115"/>
      <c r="F19433" s="116"/>
      <c r="G19433" s="116"/>
      <c r="H19433" s="116"/>
      <c r="I19433" s="116"/>
      <c r="J19433" s="117"/>
      <c r="K19433" s="117"/>
      <c r="L19433" s="114"/>
      <c r="M19433" s="114"/>
      <c r="N19433" s="114"/>
      <c r="O19433" s="114"/>
      <c r="P19433" s="118"/>
      <c r="Q19433" s="118"/>
      <c r="R19433" s="118"/>
      <c r="S19433" s="118"/>
      <c r="T19433" s="118"/>
      <c r="U19433" s="118"/>
      <c r="V19433" s="118"/>
      <c r="W19433" s="118"/>
      <c r="X19433" s="118"/>
      <c r="Y19433" s="118"/>
      <c r="Z19433" s="118"/>
      <c r="AA19433" s="118"/>
      <c r="AB19433" s="118"/>
    </row>
    <row r="19434" spans="1:28">
      <c r="A19434" s="113"/>
      <c r="B19434" s="113"/>
      <c r="C19434" s="114"/>
      <c r="D19434" s="115"/>
      <c r="E19434" s="115"/>
      <c r="F19434" s="116"/>
      <c r="G19434" s="116"/>
      <c r="H19434" s="116"/>
      <c r="I19434" s="116"/>
      <c r="J19434" s="117"/>
      <c r="K19434" s="117"/>
      <c r="L19434" s="114"/>
      <c r="M19434" s="114"/>
      <c r="N19434" s="114"/>
      <c r="O19434" s="114"/>
      <c r="P19434" s="118"/>
      <c r="Q19434" s="118"/>
      <c r="R19434" s="118"/>
      <c r="S19434" s="118"/>
      <c r="T19434" s="118"/>
      <c r="U19434" s="118"/>
      <c r="V19434" s="118"/>
      <c r="W19434" s="118"/>
      <c r="X19434" s="118"/>
      <c r="Y19434" s="118"/>
      <c r="Z19434" s="118"/>
      <c r="AA19434" s="118"/>
      <c r="AB19434" s="118"/>
    </row>
    <row r="19435" spans="1:28">
      <c r="A19435" s="113"/>
      <c r="B19435" s="113"/>
      <c r="C19435" s="114"/>
      <c r="D19435" s="115"/>
      <c r="E19435" s="115"/>
      <c r="F19435" s="116"/>
      <c r="G19435" s="116"/>
      <c r="H19435" s="116"/>
      <c r="I19435" s="116"/>
      <c r="J19435" s="117"/>
      <c r="K19435" s="117"/>
      <c r="L19435" s="114"/>
      <c r="M19435" s="114"/>
      <c r="N19435" s="114"/>
      <c r="O19435" s="114"/>
      <c r="P19435" s="118"/>
      <c r="Q19435" s="118"/>
      <c r="R19435" s="118"/>
      <c r="S19435" s="118"/>
      <c r="T19435" s="118"/>
      <c r="U19435" s="118"/>
      <c r="V19435" s="118"/>
      <c r="W19435" s="118"/>
      <c r="X19435" s="118"/>
      <c r="Y19435" s="118"/>
      <c r="Z19435" s="118"/>
      <c r="AA19435" s="118"/>
      <c r="AB19435" s="118"/>
    </row>
    <row r="19436" spans="1:28">
      <c r="A19436" s="113"/>
      <c r="B19436" s="113"/>
      <c r="C19436" s="114"/>
      <c r="D19436" s="115"/>
      <c r="E19436" s="115"/>
      <c r="F19436" s="116"/>
      <c r="G19436" s="116"/>
      <c r="H19436" s="116"/>
      <c r="I19436" s="116"/>
      <c r="J19436" s="117"/>
      <c r="K19436" s="117"/>
      <c r="L19436" s="114"/>
      <c r="M19436" s="114"/>
      <c r="N19436" s="114"/>
      <c r="O19436" s="114"/>
      <c r="P19436" s="118"/>
      <c r="Q19436" s="118"/>
      <c r="R19436" s="118"/>
      <c r="S19436" s="118"/>
      <c r="T19436" s="118"/>
      <c r="U19436" s="118"/>
      <c r="V19436" s="118"/>
      <c r="W19436" s="118"/>
      <c r="X19436" s="118"/>
      <c r="Y19436" s="118"/>
      <c r="Z19436" s="118"/>
      <c r="AA19436" s="118"/>
      <c r="AB19436" s="118"/>
    </row>
    <row r="19437" spans="1:28">
      <c r="A19437" s="113"/>
      <c r="B19437" s="113"/>
      <c r="C19437" s="114"/>
      <c r="D19437" s="115"/>
      <c r="E19437" s="115"/>
      <c r="F19437" s="116"/>
      <c r="G19437" s="116"/>
      <c r="H19437" s="116"/>
      <c r="I19437" s="116"/>
      <c r="J19437" s="117"/>
      <c r="K19437" s="117"/>
      <c r="L19437" s="114"/>
      <c r="M19437" s="114"/>
      <c r="N19437" s="114"/>
      <c r="O19437" s="114"/>
      <c r="P19437" s="118"/>
      <c r="Q19437" s="118"/>
      <c r="R19437" s="118"/>
      <c r="S19437" s="118"/>
      <c r="T19437" s="118"/>
      <c r="U19437" s="118"/>
      <c r="V19437" s="118"/>
      <c r="W19437" s="118"/>
      <c r="X19437" s="118"/>
      <c r="Y19437" s="118"/>
      <c r="Z19437" s="118"/>
      <c r="AA19437" s="118"/>
      <c r="AB19437" s="118"/>
    </row>
    <row r="19438" spans="1:28">
      <c r="A19438" s="113"/>
      <c r="B19438" s="113"/>
      <c r="C19438" s="114"/>
      <c r="D19438" s="115"/>
      <c r="E19438" s="115"/>
      <c r="F19438" s="116"/>
      <c r="G19438" s="116"/>
      <c r="H19438" s="116"/>
      <c r="I19438" s="116"/>
      <c r="J19438" s="117"/>
      <c r="K19438" s="117"/>
      <c r="L19438" s="114"/>
      <c r="M19438" s="114"/>
      <c r="N19438" s="114"/>
      <c r="O19438" s="114"/>
      <c r="P19438" s="118"/>
      <c r="Q19438" s="118"/>
      <c r="R19438" s="118"/>
      <c r="S19438" s="118"/>
      <c r="T19438" s="118"/>
      <c r="U19438" s="118"/>
      <c r="V19438" s="118"/>
      <c r="W19438" s="118"/>
      <c r="X19438" s="118"/>
      <c r="Y19438" s="118"/>
      <c r="Z19438" s="118"/>
      <c r="AA19438" s="118"/>
      <c r="AB19438" s="118"/>
    </row>
    <row r="19439" spans="1:28">
      <c r="A19439" s="113"/>
      <c r="B19439" s="113"/>
      <c r="C19439" s="114"/>
      <c r="D19439" s="115"/>
      <c r="E19439" s="115"/>
      <c r="F19439" s="116"/>
      <c r="G19439" s="116"/>
      <c r="H19439" s="116"/>
      <c r="I19439" s="116"/>
      <c r="J19439" s="117"/>
      <c r="K19439" s="117"/>
      <c r="L19439" s="114"/>
      <c r="M19439" s="114"/>
      <c r="N19439" s="114"/>
      <c r="O19439" s="114"/>
      <c r="P19439" s="118"/>
      <c r="Q19439" s="118"/>
      <c r="R19439" s="118"/>
      <c r="S19439" s="118"/>
      <c r="T19439" s="118"/>
      <c r="U19439" s="118"/>
      <c r="V19439" s="118"/>
      <c r="W19439" s="118"/>
      <c r="X19439" s="118"/>
      <c r="Y19439" s="118"/>
      <c r="Z19439" s="118"/>
      <c r="AA19439" s="118"/>
      <c r="AB19439" s="118"/>
    </row>
    <row r="19440" spans="1:28">
      <c r="A19440" s="113"/>
      <c r="B19440" s="113"/>
      <c r="C19440" s="114"/>
      <c r="D19440" s="115"/>
      <c r="E19440" s="115"/>
      <c r="F19440" s="116"/>
      <c r="G19440" s="116"/>
      <c r="H19440" s="116"/>
      <c r="I19440" s="116"/>
      <c r="J19440" s="117"/>
      <c r="K19440" s="117"/>
      <c r="L19440" s="114"/>
      <c r="M19440" s="114"/>
      <c r="N19440" s="114"/>
      <c r="O19440" s="114"/>
      <c r="P19440" s="118"/>
      <c r="Q19440" s="118"/>
      <c r="R19440" s="118"/>
      <c r="S19440" s="118"/>
      <c r="T19440" s="118"/>
      <c r="U19440" s="118"/>
      <c r="V19440" s="118"/>
      <c r="W19440" s="118"/>
      <c r="X19440" s="118"/>
      <c r="Y19440" s="118"/>
      <c r="Z19440" s="118"/>
      <c r="AA19440" s="118"/>
      <c r="AB19440" s="118"/>
    </row>
    <row r="19441" spans="1:28">
      <c r="A19441" s="113"/>
      <c r="B19441" s="113"/>
      <c r="C19441" s="114"/>
      <c r="D19441" s="115"/>
      <c r="E19441" s="115"/>
      <c r="F19441" s="116"/>
      <c r="G19441" s="116"/>
      <c r="H19441" s="116"/>
      <c r="I19441" s="116"/>
      <c r="J19441" s="117"/>
      <c r="K19441" s="117"/>
      <c r="L19441" s="114"/>
      <c r="M19441" s="114"/>
      <c r="N19441" s="114"/>
      <c r="O19441" s="114"/>
      <c r="P19441" s="118"/>
      <c r="Q19441" s="118"/>
      <c r="R19441" s="118"/>
      <c r="S19441" s="118"/>
      <c r="T19441" s="118"/>
      <c r="U19441" s="118"/>
      <c r="V19441" s="118"/>
      <c r="W19441" s="118"/>
      <c r="X19441" s="118"/>
      <c r="Y19441" s="118"/>
      <c r="Z19441" s="118"/>
      <c r="AA19441" s="118"/>
      <c r="AB19441" s="118"/>
    </row>
    <row r="19442" spans="1:28">
      <c r="A19442" s="113"/>
      <c r="B19442" s="113"/>
      <c r="C19442" s="114"/>
      <c r="D19442" s="115"/>
      <c r="E19442" s="115"/>
      <c r="F19442" s="116"/>
      <c r="G19442" s="116"/>
      <c r="H19442" s="116"/>
      <c r="I19442" s="116"/>
      <c r="J19442" s="117"/>
      <c r="K19442" s="117"/>
      <c r="L19442" s="114"/>
      <c r="M19442" s="114"/>
      <c r="N19442" s="114"/>
      <c r="O19442" s="114"/>
      <c r="P19442" s="118"/>
      <c r="Q19442" s="118"/>
      <c r="R19442" s="118"/>
      <c r="S19442" s="118"/>
      <c r="T19442" s="118"/>
      <c r="U19442" s="118"/>
      <c r="V19442" s="118"/>
      <c r="W19442" s="118"/>
      <c r="X19442" s="118"/>
      <c r="Y19442" s="118"/>
      <c r="Z19442" s="118"/>
      <c r="AA19442" s="118"/>
      <c r="AB19442" s="118"/>
    </row>
    <row r="19443" spans="1:28">
      <c r="A19443" s="113"/>
      <c r="B19443" s="113"/>
      <c r="C19443" s="114"/>
      <c r="D19443" s="115"/>
      <c r="E19443" s="115"/>
      <c r="F19443" s="116"/>
      <c r="G19443" s="116"/>
      <c r="H19443" s="116"/>
      <c r="I19443" s="116"/>
      <c r="J19443" s="117"/>
      <c r="K19443" s="117"/>
      <c r="L19443" s="114"/>
      <c r="M19443" s="114"/>
      <c r="N19443" s="114"/>
      <c r="O19443" s="114"/>
      <c r="P19443" s="118"/>
      <c r="Q19443" s="118"/>
      <c r="R19443" s="118"/>
      <c r="S19443" s="118"/>
      <c r="T19443" s="118"/>
      <c r="U19443" s="118"/>
      <c r="V19443" s="118"/>
      <c r="W19443" s="118"/>
      <c r="X19443" s="118"/>
      <c r="Y19443" s="118"/>
      <c r="Z19443" s="118"/>
      <c r="AA19443" s="118"/>
      <c r="AB19443" s="118"/>
    </row>
    <row r="19444" spans="1:28">
      <c r="A19444" s="113"/>
      <c r="B19444" s="113"/>
      <c r="C19444" s="114"/>
      <c r="D19444" s="115"/>
      <c r="E19444" s="115"/>
      <c r="F19444" s="116"/>
      <c r="G19444" s="116"/>
      <c r="H19444" s="116"/>
      <c r="I19444" s="116"/>
      <c r="J19444" s="117"/>
      <c r="K19444" s="117"/>
      <c r="L19444" s="114"/>
      <c r="M19444" s="114"/>
      <c r="N19444" s="114"/>
      <c r="O19444" s="114"/>
      <c r="P19444" s="118"/>
      <c r="Q19444" s="118"/>
      <c r="R19444" s="118"/>
      <c r="S19444" s="118"/>
      <c r="T19444" s="118"/>
      <c r="U19444" s="118"/>
      <c r="V19444" s="118"/>
      <c r="W19444" s="118"/>
      <c r="X19444" s="118"/>
      <c r="Y19444" s="118"/>
      <c r="Z19444" s="118"/>
      <c r="AA19444" s="118"/>
      <c r="AB19444" s="118"/>
    </row>
    <row r="19445" spans="1:28">
      <c r="A19445" s="113"/>
      <c r="B19445" s="113"/>
      <c r="C19445" s="114"/>
      <c r="D19445" s="115"/>
      <c r="E19445" s="115"/>
      <c r="F19445" s="116"/>
      <c r="G19445" s="116"/>
      <c r="H19445" s="116"/>
      <c r="I19445" s="116"/>
      <c r="J19445" s="117"/>
      <c r="K19445" s="117"/>
      <c r="L19445" s="114"/>
      <c r="M19445" s="114"/>
      <c r="N19445" s="114"/>
      <c r="O19445" s="114"/>
      <c r="P19445" s="118"/>
      <c r="Q19445" s="118"/>
      <c r="R19445" s="118"/>
      <c r="S19445" s="118"/>
      <c r="T19445" s="118"/>
      <c r="U19445" s="118"/>
      <c r="V19445" s="118"/>
      <c r="W19445" s="118"/>
      <c r="X19445" s="118"/>
      <c r="Y19445" s="118"/>
      <c r="Z19445" s="118"/>
      <c r="AA19445" s="118"/>
      <c r="AB19445" s="118"/>
    </row>
    <row r="19446" spans="1:28">
      <c r="A19446" s="113"/>
      <c r="B19446" s="113"/>
      <c r="C19446" s="114"/>
      <c r="D19446" s="115"/>
      <c r="E19446" s="115"/>
      <c r="F19446" s="116"/>
      <c r="G19446" s="116"/>
      <c r="H19446" s="116"/>
      <c r="I19446" s="116"/>
      <c r="J19446" s="117"/>
      <c r="K19446" s="117"/>
      <c r="L19446" s="114"/>
      <c r="M19446" s="114"/>
      <c r="N19446" s="114"/>
      <c r="O19446" s="114"/>
      <c r="P19446" s="118"/>
      <c r="Q19446" s="118"/>
      <c r="R19446" s="118"/>
      <c r="S19446" s="118"/>
      <c r="T19446" s="118"/>
      <c r="U19446" s="118"/>
      <c r="V19446" s="118"/>
      <c r="W19446" s="118"/>
      <c r="X19446" s="118"/>
      <c r="Y19446" s="118"/>
      <c r="Z19446" s="118"/>
      <c r="AA19446" s="118"/>
      <c r="AB19446" s="118"/>
    </row>
    <row r="19447" spans="1:28">
      <c r="A19447" s="113"/>
      <c r="B19447" s="113"/>
      <c r="C19447" s="114"/>
      <c r="D19447" s="115"/>
      <c r="E19447" s="115"/>
      <c r="F19447" s="116"/>
      <c r="G19447" s="116"/>
      <c r="H19447" s="116"/>
      <c r="I19447" s="116"/>
      <c r="J19447" s="117"/>
      <c r="K19447" s="117"/>
      <c r="L19447" s="114"/>
      <c r="M19447" s="114"/>
      <c r="N19447" s="114"/>
      <c r="O19447" s="114"/>
      <c r="P19447" s="118"/>
      <c r="Q19447" s="118"/>
      <c r="R19447" s="118"/>
      <c r="S19447" s="118"/>
      <c r="T19447" s="118"/>
      <c r="U19447" s="118"/>
      <c r="V19447" s="118"/>
      <c r="W19447" s="118"/>
      <c r="X19447" s="118"/>
      <c r="Y19447" s="118"/>
      <c r="Z19447" s="118"/>
      <c r="AA19447" s="118"/>
      <c r="AB19447" s="118"/>
    </row>
    <row r="19448" spans="1:28">
      <c r="A19448" s="113"/>
      <c r="B19448" s="113"/>
      <c r="C19448" s="114"/>
      <c r="D19448" s="115"/>
      <c r="E19448" s="115"/>
      <c r="F19448" s="116"/>
      <c r="G19448" s="116"/>
      <c r="H19448" s="116"/>
      <c r="I19448" s="116"/>
      <c r="J19448" s="117"/>
      <c r="K19448" s="117"/>
      <c r="L19448" s="114"/>
      <c r="M19448" s="114"/>
      <c r="N19448" s="114"/>
      <c r="O19448" s="114"/>
      <c r="P19448" s="118"/>
      <c r="Q19448" s="118"/>
      <c r="R19448" s="118"/>
      <c r="S19448" s="118"/>
      <c r="T19448" s="118"/>
      <c r="U19448" s="118"/>
      <c r="V19448" s="118"/>
      <c r="W19448" s="118"/>
      <c r="X19448" s="118"/>
      <c r="Y19448" s="118"/>
      <c r="Z19448" s="118"/>
      <c r="AA19448" s="118"/>
      <c r="AB19448" s="118"/>
    </row>
    <row r="19449" spans="1:28">
      <c r="A19449" s="113"/>
      <c r="B19449" s="113"/>
      <c r="C19449" s="114"/>
      <c r="D19449" s="115"/>
      <c r="E19449" s="115"/>
      <c r="F19449" s="116"/>
      <c r="G19449" s="116"/>
      <c r="H19449" s="116"/>
      <c r="I19449" s="116"/>
      <c r="J19449" s="117"/>
      <c r="K19449" s="117"/>
      <c r="L19449" s="114"/>
      <c r="M19449" s="114"/>
      <c r="N19449" s="114"/>
      <c r="O19449" s="114"/>
      <c r="P19449" s="118"/>
      <c r="Q19449" s="118"/>
      <c r="R19449" s="118"/>
      <c r="S19449" s="118"/>
      <c r="T19449" s="118"/>
      <c r="U19449" s="118"/>
      <c r="V19449" s="118"/>
      <c r="W19449" s="118"/>
      <c r="X19449" s="118"/>
      <c r="Y19449" s="118"/>
      <c r="Z19449" s="118"/>
      <c r="AA19449" s="118"/>
      <c r="AB19449" s="118"/>
    </row>
    <row r="19450" spans="1:28">
      <c r="A19450" s="113"/>
      <c r="B19450" s="113"/>
      <c r="C19450" s="114"/>
      <c r="D19450" s="115"/>
      <c r="E19450" s="115"/>
      <c r="F19450" s="116"/>
      <c r="G19450" s="116"/>
      <c r="H19450" s="116"/>
      <c r="I19450" s="116"/>
      <c r="J19450" s="117"/>
      <c r="K19450" s="117"/>
      <c r="L19450" s="114"/>
      <c r="M19450" s="114"/>
      <c r="N19450" s="114"/>
      <c r="O19450" s="114"/>
      <c r="P19450" s="118"/>
      <c r="Q19450" s="118"/>
      <c r="R19450" s="118"/>
      <c r="S19450" s="118"/>
      <c r="T19450" s="118"/>
      <c r="U19450" s="118"/>
      <c r="V19450" s="118"/>
      <c r="W19450" s="118"/>
      <c r="X19450" s="118"/>
      <c r="Y19450" s="118"/>
      <c r="Z19450" s="118"/>
      <c r="AA19450" s="118"/>
      <c r="AB19450" s="118"/>
    </row>
    <row r="19451" spans="1:28">
      <c r="A19451" s="113"/>
      <c r="B19451" s="113"/>
      <c r="C19451" s="114"/>
      <c r="D19451" s="115"/>
      <c r="E19451" s="115"/>
      <c r="F19451" s="116"/>
      <c r="G19451" s="116"/>
      <c r="H19451" s="116"/>
      <c r="I19451" s="116"/>
      <c r="J19451" s="117"/>
      <c r="K19451" s="117"/>
      <c r="L19451" s="114"/>
      <c r="M19451" s="114"/>
      <c r="N19451" s="114"/>
      <c r="O19451" s="114"/>
      <c r="P19451" s="118"/>
      <c r="Q19451" s="118"/>
      <c r="R19451" s="118"/>
      <c r="S19451" s="118"/>
      <c r="T19451" s="118"/>
      <c r="U19451" s="118"/>
      <c r="V19451" s="118"/>
      <c r="W19451" s="118"/>
      <c r="X19451" s="118"/>
      <c r="Y19451" s="118"/>
      <c r="Z19451" s="118"/>
      <c r="AA19451" s="118"/>
      <c r="AB19451" s="118"/>
    </row>
    <row r="19452" spans="1:28">
      <c r="A19452" s="113"/>
      <c r="B19452" s="113"/>
      <c r="C19452" s="114"/>
      <c r="D19452" s="115"/>
      <c r="E19452" s="115"/>
      <c r="F19452" s="116"/>
      <c r="G19452" s="116"/>
      <c r="H19452" s="116"/>
      <c r="I19452" s="116"/>
      <c r="J19452" s="117"/>
      <c r="K19452" s="117"/>
      <c r="L19452" s="114"/>
      <c r="M19452" s="114"/>
      <c r="N19452" s="114"/>
      <c r="O19452" s="114"/>
      <c r="P19452" s="118"/>
      <c r="Q19452" s="118"/>
      <c r="R19452" s="118"/>
      <c r="S19452" s="118"/>
      <c r="T19452" s="118"/>
      <c r="U19452" s="118"/>
      <c r="V19452" s="118"/>
      <c r="W19452" s="118"/>
      <c r="X19452" s="118"/>
      <c r="Y19452" s="118"/>
      <c r="Z19452" s="118"/>
      <c r="AA19452" s="118"/>
      <c r="AB19452" s="118"/>
    </row>
    <row r="19453" spans="1:28">
      <c r="A19453" s="113"/>
      <c r="B19453" s="113"/>
      <c r="C19453" s="114"/>
      <c r="D19453" s="115"/>
      <c r="E19453" s="115"/>
      <c r="F19453" s="116"/>
      <c r="G19453" s="116"/>
      <c r="H19453" s="116"/>
      <c r="I19453" s="116"/>
      <c r="J19453" s="117"/>
      <c r="K19453" s="117"/>
      <c r="L19453" s="114"/>
      <c r="M19453" s="114"/>
      <c r="N19453" s="114"/>
      <c r="O19453" s="114"/>
      <c r="P19453" s="118"/>
      <c r="Q19453" s="118"/>
      <c r="R19453" s="118"/>
      <c r="S19453" s="118"/>
      <c r="T19453" s="118"/>
      <c r="U19453" s="118"/>
      <c r="V19453" s="118"/>
      <c r="W19453" s="118"/>
      <c r="X19453" s="118"/>
      <c r="Y19453" s="118"/>
      <c r="Z19453" s="118"/>
      <c r="AA19453" s="118"/>
      <c r="AB19453" s="118"/>
    </row>
    <row r="19454" spans="1:28">
      <c r="A19454" s="113"/>
      <c r="B19454" s="113"/>
      <c r="C19454" s="114"/>
      <c r="D19454" s="115"/>
      <c r="E19454" s="115"/>
      <c r="F19454" s="116"/>
      <c r="G19454" s="116"/>
      <c r="H19454" s="116"/>
      <c r="I19454" s="116"/>
      <c r="J19454" s="117"/>
      <c r="K19454" s="117"/>
      <c r="L19454" s="114"/>
      <c r="M19454" s="114"/>
      <c r="N19454" s="114"/>
      <c r="O19454" s="114"/>
      <c r="P19454" s="118"/>
      <c r="Q19454" s="118"/>
      <c r="R19454" s="118"/>
      <c r="S19454" s="118"/>
      <c r="T19454" s="118"/>
      <c r="U19454" s="118"/>
      <c r="V19454" s="118"/>
      <c r="W19454" s="118"/>
      <c r="X19454" s="118"/>
      <c r="Y19454" s="118"/>
      <c r="Z19454" s="118"/>
      <c r="AA19454" s="118"/>
      <c r="AB19454" s="118"/>
    </row>
    <row r="19455" spans="1:28">
      <c r="A19455" s="113"/>
      <c r="B19455" s="113"/>
      <c r="C19455" s="114"/>
      <c r="D19455" s="115"/>
      <c r="E19455" s="115"/>
      <c r="F19455" s="116"/>
      <c r="G19455" s="116"/>
      <c r="H19455" s="116"/>
      <c r="I19455" s="116"/>
      <c r="J19455" s="117"/>
      <c r="K19455" s="117"/>
      <c r="L19455" s="114"/>
      <c r="M19455" s="114"/>
      <c r="N19455" s="114"/>
      <c r="O19455" s="114"/>
      <c r="P19455" s="118"/>
      <c r="Q19455" s="118"/>
      <c r="R19455" s="118"/>
      <c r="S19455" s="118"/>
      <c r="T19455" s="118"/>
      <c r="U19455" s="118"/>
      <c r="V19455" s="118"/>
      <c r="W19455" s="118"/>
      <c r="X19455" s="118"/>
      <c r="Y19455" s="118"/>
      <c r="Z19455" s="118"/>
      <c r="AA19455" s="118"/>
      <c r="AB19455" s="118"/>
    </row>
    <row r="19456" spans="1:28">
      <c r="A19456" s="113"/>
      <c r="B19456" s="113"/>
      <c r="C19456" s="114"/>
      <c r="D19456" s="115"/>
      <c r="E19456" s="115"/>
      <c r="F19456" s="116"/>
      <c r="G19456" s="116"/>
      <c r="H19456" s="116"/>
      <c r="I19456" s="116"/>
      <c r="J19456" s="117"/>
      <c r="K19456" s="117"/>
      <c r="L19456" s="114"/>
      <c r="M19456" s="114"/>
      <c r="N19456" s="114"/>
      <c r="O19456" s="114"/>
      <c r="P19456" s="118"/>
      <c r="Q19456" s="118"/>
      <c r="R19456" s="118"/>
      <c r="S19456" s="118"/>
      <c r="T19456" s="118"/>
      <c r="U19456" s="118"/>
      <c r="V19456" s="118"/>
      <c r="W19456" s="118"/>
      <c r="X19456" s="118"/>
      <c r="Y19456" s="118"/>
      <c r="Z19456" s="118"/>
      <c r="AA19456" s="118"/>
      <c r="AB19456" s="118"/>
    </row>
    <row r="19457" spans="1:28">
      <c r="A19457" s="113"/>
      <c r="B19457" s="113"/>
      <c r="C19457" s="114"/>
      <c r="D19457" s="115"/>
      <c r="E19457" s="115"/>
      <c r="F19457" s="116"/>
      <c r="G19457" s="116"/>
      <c r="H19457" s="116"/>
      <c r="I19457" s="116"/>
      <c r="J19457" s="117"/>
      <c r="K19457" s="117"/>
      <c r="L19457" s="114"/>
      <c r="M19457" s="114"/>
      <c r="N19457" s="114"/>
      <c r="O19457" s="114"/>
      <c r="P19457" s="118"/>
      <c r="Q19457" s="118"/>
      <c r="R19457" s="118"/>
      <c r="S19457" s="118"/>
      <c r="T19457" s="118"/>
      <c r="U19457" s="118"/>
      <c r="V19457" s="118"/>
      <c r="W19457" s="118"/>
      <c r="X19457" s="118"/>
      <c r="Y19457" s="118"/>
      <c r="Z19457" s="118"/>
      <c r="AA19457" s="118"/>
      <c r="AB19457" s="118"/>
    </row>
    <row r="19458" spans="1:28">
      <c r="A19458" s="113"/>
      <c r="B19458" s="113"/>
      <c r="C19458" s="114"/>
      <c r="D19458" s="115"/>
      <c r="E19458" s="115"/>
      <c r="F19458" s="116"/>
      <c r="G19458" s="116"/>
      <c r="H19458" s="116"/>
      <c r="I19458" s="116"/>
      <c r="J19458" s="117"/>
      <c r="K19458" s="117"/>
      <c r="L19458" s="114"/>
      <c r="M19458" s="114"/>
      <c r="N19458" s="114"/>
      <c r="O19458" s="114"/>
      <c r="P19458" s="118"/>
      <c r="Q19458" s="118"/>
      <c r="R19458" s="118"/>
      <c r="S19458" s="118"/>
      <c r="T19458" s="118"/>
      <c r="U19458" s="118"/>
      <c r="V19458" s="118"/>
      <c r="W19458" s="118"/>
      <c r="X19458" s="118"/>
      <c r="Y19458" s="118"/>
      <c r="Z19458" s="118"/>
      <c r="AA19458" s="118"/>
      <c r="AB19458" s="118"/>
    </row>
    <row r="19459" spans="1:28">
      <c r="A19459" s="113"/>
      <c r="B19459" s="113"/>
      <c r="C19459" s="114"/>
      <c r="D19459" s="115"/>
      <c r="E19459" s="115"/>
      <c r="F19459" s="116"/>
      <c r="G19459" s="116"/>
      <c r="H19459" s="116"/>
      <c r="I19459" s="116"/>
      <c r="J19459" s="117"/>
      <c r="K19459" s="117"/>
      <c r="L19459" s="114"/>
      <c r="M19459" s="114"/>
      <c r="N19459" s="114"/>
      <c r="O19459" s="114"/>
      <c r="P19459" s="118"/>
      <c r="Q19459" s="118"/>
      <c r="R19459" s="118"/>
      <c r="S19459" s="118"/>
      <c r="T19459" s="118"/>
      <c r="U19459" s="118"/>
      <c r="V19459" s="118"/>
      <c r="W19459" s="118"/>
      <c r="X19459" s="118"/>
      <c r="Y19459" s="118"/>
      <c r="Z19459" s="118"/>
      <c r="AA19459" s="118"/>
      <c r="AB19459" s="118"/>
    </row>
    <row r="19460" spans="1:28">
      <c r="A19460" s="113"/>
      <c r="B19460" s="113"/>
      <c r="C19460" s="114"/>
      <c r="D19460" s="115"/>
      <c r="E19460" s="115"/>
      <c r="F19460" s="116"/>
      <c r="G19460" s="116"/>
      <c r="H19460" s="116"/>
      <c r="I19460" s="116"/>
      <c r="J19460" s="117"/>
      <c r="K19460" s="117"/>
      <c r="L19460" s="114"/>
      <c r="M19460" s="114"/>
      <c r="N19460" s="114"/>
      <c r="O19460" s="114"/>
      <c r="P19460" s="118"/>
      <c r="Q19460" s="118"/>
      <c r="R19460" s="118"/>
      <c r="S19460" s="118"/>
      <c r="T19460" s="118"/>
      <c r="U19460" s="118"/>
      <c r="V19460" s="118"/>
      <c r="W19460" s="118"/>
      <c r="X19460" s="118"/>
      <c r="Y19460" s="118"/>
      <c r="Z19460" s="118"/>
      <c r="AA19460" s="118"/>
      <c r="AB19460" s="118"/>
    </row>
    <row r="19461" spans="1:28">
      <c r="A19461" s="113"/>
      <c r="B19461" s="113"/>
      <c r="C19461" s="114"/>
      <c r="D19461" s="115"/>
      <c r="E19461" s="115"/>
      <c r="F19461" s="116"/>
      <c r="G19461" s="116"/>
      <c r="H19461" s="116"/>
      <c r="I19461" s="116"/>
      <c r="J19461" s="117"/>
      <c r="K19461" s="117"/>
      <c r="L19461" s="114"/>
      <c r="M19461" s="114"/>
      <c r="N19461" s="114"/>
      <c r="O19461" s="114"/>
      <c r="P19461" s="118"/>
      <c r="Q19461" s="118"/>
      <c r="R19461" s="118"/>
      <c r="S19461" s="118"/>
      <c r="T19461" s="118"/>
      <c r="U19461" s="118"/>
      <c r="V19461" s="118"/>
      <c r="W19461" s="118"/>
      <c r="X19461" s="118"/>
      <c r="Y19461" s="118"/>
      <c r="Z19461" s="118"/>
      <c r="AA19461" s="118"/>
      <c r="AB19461" s="118"/>
    </row>
    <row r="19462" spans="1:28">
      <c r="A19462" s="113"/>
      <c r="B19462" s="113"/>
      <c r="C19462" s="114"/>
      <c r="D19462" s="115"/>
      <c r="E19462" s="115"/>
      <c r="F19462" s="116"/>
      <c r="G19462" s="116"/>
      <c r="H19462" s="116"/>
      <c r="I19462" s="116"/>
      <c r="J19462" s="117"/>
      <c r="K19462" s="117"/>
      <c r="L19462" s="114"/>
      <c r="M19462" s="114"/>
      <c r="N19462" s="114"/>
      <c r="O19462" s="114"/>
      <c r="P19462" s="118"/>
      <c r="Q19462" s="118"/>
      <c r="R19462" s="118"/>
      <c r="S19462" s="118"/>
      <c r="T19462" s="118"/>
      <c r="U19462" s="118"/>
      <c r="V19462" s="118"/>
      <c r="W19462" s="118"/>
      <c r="X19462" s="118"/>
      <c r="Y19462" s="118"/>
      <c r="Z19462" s="118"/>
      <c r="AA19462" s="118"/>
      <c r="AB19462" s="118"/>
    </row>
    <row r="19463" spans="1:28">
      <c r="A19463" s="113"/>
      <c r="B19463" s="113"/>
      <c r="C19463" s="114"/>
      <c r="D19463" s="115"/>
      <c r="E19463" s="115"/>
      <c r="F19463" s="116"/>
      <c r="G19463" s="116"/>
      <c r="H19463" s="116"/>
      <c r="I19463" s="116"/>
      <c r="J19463" s="117"/>
      <c r="K19463" s="117"/>
      <c r="L19463" s="114"/>
      <c r="M19463" s="114"/>
      <c r="N19463" s="114"/>
      <c r="O19463" s="114"/>
      <c r="P19463" s="118"/>
      <c r="Q19463" s="118"/>
      <c r="R19463" s="118"/>
      <c r="S19463" s="118"/>
      <c r="T19463" s="118"/>
      <c r="U19463" s="118"/>
      <c r="V19463" s="118"/>
      <c r="W19463" s="118"/>
      <c r="X19463" s="118"/>
      <c r="Y19463" s="118"/>
      <c r="Z19463" s="118"/>
      <c r="AA19463" s="118"/>
      <c r="AB19463" s="118"/>
    </row>
    <row r="19464" spans="1:28">
      <c r="A19464" s="113"/>
      <c r="B19464" s="113"/>
      <c r="C19464" s="114"/>
      <c r="D19464" s="115"/>
      <c r="E19464" s="115"/>
      <c r="F19464" s="116"/>
      <c r="G19464" s="116"/>
      <c r="H19464" s="116"/>
      <c r="I19464" s="116"/>
      <c r="J19464" s="117"/>
      <c r="K19464" s="117"/>
      <c r="L19464" s="114"/>
      <c r="M19464" s="114"/>
      <c r="N19464" s="114"/>
      <c r="O19464" s="114"/>
      <c r="P19464" s="118"/>
      <c r="Q19464" s="118"/>
      <c r="R19464" s="118"/>
      <c r="S19464" s="118"/>
      <c r="T19464" s="118"/>
      <c r="U19464" s="118"/>
      <c r="V19464" s="118"/>
      <c r="W19464" s="118"/>
      <c r="X19464" s="118"/>
      <c r="Y19464" s="118"/>
      <c r="Z19464" s="118"/>
      <c r="AA19464" s="118"/>
      <c r="AB19464" s="118"/>
    </row>
    <row r="19465" spans="1:28">
      <c r="A19465" s="113"/>
      <c r="B19465" s="113"/>
      <c r="C19465" s="114"/>
      <c r="D19465" s="115"/>
      <c r="E19465" s="115"/>
      <c r="F19465" s="116"/>
      <c r="G19465" s="116"/>
      <c r="H19465" s="116"/>
      <c r="I19465" s="116"/>
      <c r="J19465" s="117"/>
      <c r="K19465" s="117"/>
      <c r="L19465" s="114"/>
      <c r="M19465" s="114"/>
      <c r="N19465" s="114"/>
      <c r="O19465" s="114"/>
      <c r="P19465" s="118"/>
      <c r="Q19465" s="118"/>
      <c r="R19465" s="118"/>
      <c r="S19465" s="118"/>
      <c r="T19465" s="118"/>
      <c r="U19465" s="118"/>
      <c r="V19465" s="118"/>
      <c r="W19465" s="118"/>
      <c r="X19465" s="118"/>
      <c r="Y19465" s="118"/>
      <c r="Z19465" s="118"/>
      <c r="AA19465" s="118"/>
      <c r="AB19465" s="118"/>
    </row>
    <row r="19466" spans="1:28">
      <c r="A19466" s="113"/>
      <c r="B19466" s="113"/>
      <c r="C19466" s="114"/>
      <c r="D19466" s="115"/>
      <c r="E19466" s="115"/>
      <c r="F19466" s="116"/>
      <c r="G19466" s="116"/>
      <c r="H19466" s="116"/>
      <c r="I19466" s="116"/>
      <c r="J19466" s="117"/>
      <c r="K19466" s="117"/>
      <c r="L19466" s="114"/>
      <c r="M19466" s="114"/>
      <c r="N19466" s="114"/>
      <c r="O19466" s="114"/>
      <c r="P19466" s="118"/>
      <c r="Q19466" s="118"/>
      <c r="R19466" s="118"/>
      <c r="S19466" s="118"/>
      <c r="T19466" s="118"/>
      <c r="U19466" s="118"/>
      <c r="V19466" s="118"/>
      <c r="W19466" s="118"/>
      <c r="X19466" s="118"/>
      <c r="Y19466" s="118"/>
      <c r="Z19466" s="118"/>
      <c r="AA19466" s="118"/>
      <c r="AB19466" s="118"/>
    </row>
    <row r="19467" spans="1:28">
      <c r="A19467" s="113"/>
      <c r="B19467" s="113"/>
      <c r="C19467" s="114"/>
      <c r="D19467" s="115"/>
      <c r="E19467" s="115"/>
      <c r="F19467" s="116"/>
      <c r="G19467" s="116"/>
      <c r="H19467" s="116"/>
      <c r="I19467" s="116"/>
      <c r="J19467" s="117"/>
      <c r="K19467" s="117"/>
      <c r="L19467" s="114"/>
      <c r="M19467" s="114"/>
      <c r="N19467" s="114"/>
      <c r="O19467" s="114"/>
      <c r="P19467" s="118"/>
      <c r="Q19467" s="118"/>
      <c r="R19467" s="118"/>
      <c r="S19467" s="118"/>
      <c r="T19467" s="118"/>
      <c r="U19467" s="118"/>
      <c r="V19467" s="118"/>
      <c r="W19467" s="118"/>
      <c r="X19467" s="118"/>
      <c r="Y19467" s="118"/>
      <c r="Z19467" s="118"/>
      <c r="AA19467" s="118"/>
      <c r="AB19467" s="118"/>
    </row>
    <row r="19468" spans="1:28">
      <c r="A19468" s="113"/>
      <c r="B19468" s="113"/>
      <c r="C19468" s="114"/>
      <c r="D19468" s="115"/>
      <c r="E19468" s="115"/>
      <c r="F19468" s="116"/>
      <c r="G19468" s="116"/>
      <c r="H19468" s="116"/>
      <c r="I19468" s="116"/>
      <c r="J19468" s="117"/>
      <c r="K19468" s="117"/>
      <c r="L19468" s="114"/>
      <c r="M19468" s="114"/>
      <c r="N19468" s="114"/>
      <c r="O19468" s="114"/>
      <c r="P19468" s="118"/>
      <c r="Q19468" s="118"/>
      <c r="R19468" s="118"/>
      <c r="S19468" s="118"/>
      <c r="T19468" s="118"/>
      <c r="U19468" s="118"/>
      <c r="V19468" s="118"/>
      <c r="W19468" s="118"/>
      <c r="X19468" s="118"/>
      <c r="Y19468" s="118"/>
      <c r="Z19468" s="118"/>
      <c r="AA19468" s="118"/>
      <c r="AB19468" s="118"/>
    </row>
    <row r="19469" spans="1:28">
      <c r="A19469" s="113"/>
      <c r="B19469" s="113"/>
      <c r="C19469" s="114"/>
      <c r="D19469" s="115"/>
      <c r="E19469" s="115"/>
      <c r="F19469" s="116"/>
      <c r="G19469" s="116"/>
      <c r="H19469" s="116"/>
      <c r="I19469" s="116"/>
      <c r="J19469" s="117"/>
      <c r="K19469" s="117"/>
      <c r="L19469" s="114"/>
      <c r="M19469" s="114"/>
      <c r="N19469" s="114"/>
      <c r="O19469" s="114"/>
      <c r="P19469" s="118"/>
      <c r="Q19469" s="118"/>
      <c r="R19469" s="118"/>
      <c r="S19469" s="118"/>
      <c r="T19469" s="118"/>
      <c r="U19469" s="118"/>
      <c r="V19469" s="118"/>
      <c r="W19469" s="118"/>
      <c r="X19469" s="118"/>
      <c r="Y19469" s="118"/>
      <c r="Z19469" s="118"/>
      <c r="AA19469" s="118"/>
      <c r="AB19469" s="118"/>
    </row>
    <row r="19470" spans="1:28">
      <c r="A19470" s="113"/>
      <c r="B19470" s="113"/>
      <c r="C19470" s="114"/>
      <c r="D19470" s="115"/>
      <c r="E19470" s="115"/>
      <c r="F19470" s="116"/>
      <c r="G19470" s="116"/>
      <c r="H19470" s="116"/>
      <c r="I19470" s="116"/>
      <c r="J19470" s="117"/>
      <c r="K19470" s="117"/>
      <c r="L19470" s="114"/>
      <c r="M19470" s="114"/>
      <c r="N19470" s="114"/>
      <c r="O19470" s="114"/>
      <c r="P19470" s="118"/>
      <c r="Q19470" s="118"/>
      <c r="R19470" s="118"/>
      <c r="S19470" s="118"/>
      <c r="T19470" s="118"/>
      <c r="U19470" s="118"/>
      <c r="V19470" s="118"/>
      <c r="W19470" s="118"/>
      <c r="X19470" s="118"/>
      <c r="Y19470" s="118"/>
      <c r="Z19470" s="118"/>
      <c r="AA19470" s="118"/>
      <c r="AB19470" s="118"/>
    </row>
    <row r="19471" spans="1:28">
      <c r="A19471" s="113"/>
      <c r="B19471" s="113"/>
      <c r="C19471" s="114"/>
      <c r="D19471" s="115"/>
      <c r="E19471" s="115"/>
      <c r="F19471" s="116"/>
      <c r="G19471" s="116"/>
      <c r="H19471" s="116"/>
      <c r="I19471" s="116"/>
      <c r="J19471" s="117"/>
      <c r="K19471" s="117"/>
      <c r="L19471" s="114"/>
      <c r="M19471" s="114"/>
      <c r="N19471" s="114"/>
      <c r="O19471" s="114"/>
      <c r="P19471" s="118"/>
      <c r="Q19471" s="118"/>
      <c r="R19471" s="118"/>
      <c r="S19471" s="118"/>
      <c r="T19471" s="118"/>
      <c r="U19471" s="118"/>
      <c r="V19471" s="118"/>
      <c r="W19471" s="118"/>
      <c r="X19471" s="118"/>
      <c r="Y19471" s="118"/>
      <c r="Z19471" s="118"/>
      <c r="AA19471" s="118"/>
      <c r="AB19471" s="118"/>
    </row>
    <row r="19472" spans="1:28">
      <c r="A19472" s="113"/>
      <c r="B19472" s="113"/>
      <c r="C19472" s="114"/>
      <c r="D19472" s="115"/>
      <c r="E19472" s="115"/>
      <c r="F19472" s="116"/>
      <c r="G19472" s="116"/>
      <c r="H19472" s="116"/>
      <c r="I19472" s="116"/>
      <c r="J19472" s="117"/>
      <c r="K19472" s="117"/>
      <c r="L19472" s="114"/>
      <c r="M19472" s="114"/>
      <c r="N19472" s="114"/>
      <c r="O19472" s="114"/>
      <c r="P19472" s="118"/>
      <c r="Q19472" s="118"/>
      <c r="R19472" s="118"/>
      <c r="S19472" s="118"/>
      <c r="T19472" s="118"/>
      <c r="U19472" s="118"/>
      <c r="V19472" s="118"/>
      <c r="W19472" s="118"/>
      <c r="X19472" s="118"/>
      <c r="Y19472" s="118"/>
      <c r="Z19472" s="118"/>
      <c r="AA19472" s="118"/>
      <c r="AB19472" s="118"/>
    </row>
    <row r="19473" spans="1:28">
      <c r="A19473" s="113"/>
      <c r="B19473" s="113"/>
      <c r="C19473" s="114"/>
      <c r="D19473" s="115"/>
      <c r="E19473" s="115"/>
      <c r="F19473" s="116"/>
      <c r="G19473" s="116"/>
      <c r="H19473" s="116"/>
      <c r="I19473" s="116"/>
      <c r="J19473" s="117"/>
      <c r="K19473" s="117"/>
      <c r="L19473" s="114"/>
      <c r="M19473" s="114"/>
      <c r="N19473" s="114"/>
      <c r="O19473" s="114"/>
      <c r="P19473" s="118"/>
      <c r="Q19473" s="118"/>
      <c r="R19473" s="118"/>
      <c r="S19473" s="118"/>
      <c r="T19473" s="118"/>
      <c r="U19473" s="118"/>
      <c r="V19473" s="118"/>
      <c r="W19473" s="118"/>
      <c r="X19473" s="118"/>
      <c r="Y19473" s="118"/>
      <c r="Z19473" s="118"/>
      <c r="AA19473" s="118"/>
      <c r="AB19473" s="118"/>
    </row>
    <row r="19474" spans="1:28">
      <c r="A19474" s="113"/>
      <c r="B19474" s="113"/>
      <c r="C19474" s="114"/>
      <c r="D19474" s="115"/>
      <c r="E19474" s="115"/>
      <c r="F19474" s="116"/>
      <c r="G19474" s="116"/>
      <c r="H19474" s="116"/>
      <c r="I19474" s="116"/>
      <c r="J19474" s="117"/>
      <c r="K19474" s="117"/>
      <c r="L19474" s="114"/>
      <c r="M19474" s="114"/>
      <c r="N19474" s="114"/>
      <c r="O19474" s="114"/>
      <c r="P19474" s="118"/>
      <c r="Q19474" s="118"/>
      <c r="R19474" s="118"/>
      <c r="S19474" s="118"/>
      <c r="T19474" s="118"/>
      <c r="U19474" s="118"/>
      <c r="V19474" s="118"/>
      <c r="W19474" s="118"/>
      <c r="X19474" s="118"/>
      <c r="Y19474" s="118"/>
      <c r="Z19474" s="118"/>
      <c r="AA19474" s="118"/>
      <c r="AB19474" s="118"/>
    </row>
    <row r="19475" spans="1:28">
      <c r="A19475" s="113"/>
      <c r="B19475" s="113"/>
      <c r="C19475" s="114"/>
      <c r="D19475" s="115"/>
      <c r="E19475" s="115"/>
      <c r="F19475" s="116"/>
      <c r="G19475" s="116"/>
      <c r="H19475" s="116"/>
      <c r="I19475" s="116"/>
      <c r="J19475" s="117"/>
      <c r="K19475" s="117"/>
      <c r="L19475" s="114"/>
      <c r="M19475" s="114"/>
      <c r="N19475" s="114"/>
      <c r="O19475" s="114"/>
      <c r="P19475" s="118"/>
      <c r="Q19475" s="118"/>
      <c r="R19475" s="118"/>
      <c r="S19475" s="118"/>
      <c r="T19475" s="118"/>
      <c r="U19475" s="118"/>
      <c r="V19475" s="118"/>
      <c r="W19475" s="118"/>
      <c r="X19475" s="118"/>
      <c r="Y19475" s="118"/>
      <c r="Z19475" s="118"/>
      <c r="AA19475" s="118"/>
      <c r="AB19475" s="118"/>
    </row>
    <row r="19476" spans="1:28">
      <c r="A19476" s="113"/>
      <c r="B19476" s="113"/>
      <c r="C19476" s="114"/>
      <c r="D19476" s="115"/>
      <c r="E19476" s="115"/>
      <c r="F19476" s="116"/>
      <c r="G19476" s="116"/>
      <c r="H19476" s="116"/>
      <c r="I19476" s="116"/>
      <c r="J19476" s="117"/>
      <c r="K19476" s="117"/>
      <c r="L19476" s="114"/>
      <c r="M19476" s="114"/>
      <c r="N19476" s="114"/>
      <c r="O19476" s="114"/>
      <c r="P19476" s="118"/>
      <c r="Q19476" s="118"/>
      <c r="R19476" s="118"/>
      <c r="S19476" s="118"/>
      <c r="T19476" s="118"/>
      <c r="U19476" s="118"/>
      <c r="V19476" s="118"/>
      <c r="W19476" s="118"/>
      <c r="X19476" s="118"/>
      <c r="Y19476" s="118"/>
      <c r="Z19476" s="118"/>
      <c r="AA19476" s="118"/>
      <c r="AB19476" s="118"/>
    </row>
    <row r="19477" spans="1:28">
      <c r="A19477" s="113"/>
      <c r="B19477" s="113"/>
      <c r="C19477" s="114"/>
      <c r="D19477" s="115"/>
      <c r="E19477" s="115"/>
      <c r="F19477" s="116"/>
      <c r="G19477" s="116"/>
      <c r="H19477" s="116"/>
      <c r="I19477" s="116"/>
      <c r="J19477" s="117"/>
      <c r="K19477" s="117"/>
      <c r="L19477" s="114"/>
      <c r="M19477" s="114"/>
      <c r="N19477" s="114"/>
      <c r="O19477" s="114"/>
      <c r="P19477" s="118"/>
      <c r="Q19477" s="118"/>
      <c r="R19477" s="118"/>
      <c r="S19477" s="118"/>
      <c r="T19477" s="118"/>
      <c r="U19477" s="118"/>
      <c r="V19477" s="118"/>
      <c r="W19477" s="118"/>
      <c r="X19477" s="118"/>
      <c r="Y19477" s="118"/>
      <c r="Z19477" s="118"/>
      <c r="AA19477" s="118"/>
      <c r="AB19477" s="118"/>
    </row>
    <row r="19478" spans="1:28">
      <c r="A19478" s="113"/>
      <c r="B19478" s="113"/>
      <c r="C19478" s="114"/>
      <c r="D19478" s="115"/>
      <c r="E19478" s="115"/>
      <c r="F19478" s="116"/>
      <c r="G19478" s="116"/>
      <c r="H19478" s="116"/>
      <c r="I19478" s="116"/>
      <c r="J19478" s="117"/>
      <c r="K19478" s="117"/>
      <c r="L19478" s="114"/>
      <c r="M19478" s="114"/>
      <c r="N19478" s="114"/>
      <c r="O19478" s="114"/>
      <c r="P19478" s="118"/>
      <c r="Q19478" s="118"/>
      <c r="R19478" s="118"/>
      <c r="S19478" s="118"/>
      <c r="T19478" s="118"/>
      <c r="U19478" s="118"/>
      <c r="V19478" s="118"/>
      <c r="W19478" s="118"/>
      <c r="X19478" s="118"/>
      <c r="Y19478" s="118"/>
      <c r="Z19478" s="118"/>
      <c r="AA19478" s="118"/>
      <c r="AB19478" s="118"/>
    </row>
    <row r="19479" spans="1:28">
      <c r="A19479" s="113"/>
      <c r="B19479" s="113"/>
      <c r="C19479" s="114"/>
      <c r="D19479" s="115"/>
      <c r="E19479" s="115"/>
      <c r="F19479" s="116"/>
      <c r="G19479" s="116"/>
      <c r="H19479" s="116"/>
      <c r="I19479" s="116"/>
      <c r="J19479" s="117"/>
      <c r="K19479" s="117"/>
      <c r="L19479" s="114"/>
      <c r="M19479" s="114"/>
      <c r="N19479" s="114"/>
      <c r="O19479" s="114"/>
      <c r="P19479" s="118"/>
      <c r="Q19479" s="118"/>
      <c r="R19479" s="118"/>
      <c r="S19479" s="118"/>
      <c r="T19479" s="118"/>
      <c r="U19479" s="118"/>
      <c r="V19479" s="118"/>
      <c r="W19479" s="118"/>
      <c r="X19479" s="118"/>
      <c r="Y19479" s="118"/>
      <c r="Z19479" s="118"/>
      <c r="AA19479" s="118"/>
      <c r="AB19479" s="118"/>
    </row>
    <row r="19480" spans="1:28">
      <c r="A19480" s="113"/>
      <c r="B19480" s="113"/>
      <c r="C19480" s="114"/>
      <c r="D19480" s="115"/>
      <c r="E19480" s="115"/>
      <c r="F19480" s="116"/>
      <c r="G19480" s="116"/>
      <c r="H19480" s="116"/>
      <c r="I19480" s="116"/>
      <c r="J19480" s="117"/>
      <c r="K19480" s="117"/>
      <c r="L19480" s="114"/>
      <c r="M19480" s="114"/>
      <c r="N19480" s="114"/>
      <c r="O19480" s="114"/>
      <c r="P19480" s="118"/>
      <c r="Q19480" s="118"/>
      <c r="R19480" s="118"/>
      <c r="S19480" s="118"/>
      <c r="T19480" s="118"/>
      <c r="U19480" s="118"/>
      <c r="V19480" s="118"/>
      <c r="W19480" s="118"/>
      <c r="X19480" s="118"/>
      <c r="Y19480" s="118"/>
      <c r="Z19480" s="118"/>
      <c r="AA19480" s="118"/>
      <c r="AB19480" s="118"/>
    </row>
    <row r="19481" spans="1:28">
      <c r="A19481" s="113"/>
      <c r="B19481" s="113"/>
      <c r="C19481" s="114"/>
      <c r="D19481" s="115"/>
      <c r="E19481" s="115"/>
      <c r="F19481" s="116"/>
      <c r="G19481" s="116"/>
      <c r="H19481" s="116"/>
      <c r="I19481" s="116"/>
      <c r="J19481" s="117"/>
      <c r="K19481" s="117"/>
      <c r="L19481" s="114"/>
      <c r="M19481" s="114"/>
      <c r="N19481" s="114"/>
      <c r="O19481" s="114"/>
      <c r="P19481" s="118"/>
      <c r="Q19481" s="118"/>
      <c r="R19481" s="118"/>
      <c r="S19481" s="118"/>
      <c r="T19481" s="118"/>
      <c r="U19481" s="118"/>
      <c r="V19481" s="118"/>
      <c r="W19481" s="118"/>
      <c r="X19481" s="118"/>
      <c r="Y19481" s="118"/>
      <c r="Z19481" s="118"/>
      <c r="AA19481" s="118"/>
      <c r="AB19481" s="118"/>
    </row>
    <row r="19482" spans="1:28">
      <c r="A19482" s="113"/>
      <c r="B19482" s="113"/>
      <c r="C19482" s="114"/>
      <c r="D19482" s="115"/>
      <c r="E19482" s="115"/>
      <c r="F19482" s="116"/>
      <c r="G19482" s="116"/>
      <c r="H19482" s="116"/>
      <c r="I19482" s="116"/>
      <c r="J19482" s="117"/>
      <c r="K19482" s="117"/>
      <c r="L19482" s="114"/>
      <c r="M19482" s="114"/>
      <c r="N19482" s="114"/>
      <c r="O19482" s="114"/>
      <c r="P19482" s="118"/>
      <c r="Q19482" s="118"/>
      <c r="R19482" s="118"/>
      <c r="S19482" s="118"/>
      <c r="T19482" s="118"/>
      <c r="U19482" s="118"/>
      <c r="V19482" s="118"/>
      <c r="W19482" s="118"/>
      <c r="X19482" s="118"/>
      <c r="Y19482" s="118"/>
      <c r="Z19482" s="118"/>
      <c r="AA19482" s="118"/>
      <c r="AB19482" s="118"/>
    </row>
    <row r="19483" spans="1:28">
      <c r="A19483" s="113"/>
      <c r="B19483" s="113"/>
      <c r="C19483" s="114"/>
      <c r="D19483" s="115"/>
      <c r="E19483" s="115"/>
      <c r="F19483" s="116"/>
      <c r="G19483" s="116"/>
      <c r="H19483" s="116"/>
      <c r="I19483" s="116"/>
      <c r="J19483" s="117"/>
      <c r="K19483" s="117"/>
      <c r="L19483" s="114"/>
      <c r="M19483" s="114"/>
      <c r="N19483" s="114"/>
      <c r="O19483" s="114"/>
      <c r="P19483" s="118"/>
      <c r="Q19483" s="118"/>
      <c r="R19483" s="118"/>
      <c r="S19483" s="118"/>
      <c r="T19483" s="118"/>
      <c r="U19483" s="118"/>
      <c r="V19483" s="118"/>
      <c r="W19483" s="118"/>
      <c r="X19483" s="118"/>
      <c r="Y19483" s="118"/>
      <c r="Z19483" s="118"/>
      <c r="AA19483" s="118"/>
      <c r="AB19483" s="118"/>
    </row>
    <row r="19484" spans="1:28">
      <c r="A19484" s="113"/>
      <c r="B19484" s="113"/>
      <c r="C19484" s="114"/>
      <c r="D19484" s="115"/>
      <c r="E19484" s="115"/>
      <c r="F19484" s="116"/>
      <c r="G19484" s="116"/>
      <c r="H19484" s="116"/>
      <c r="I19484" s="116"/>
      <c r="J19484" s="117"/>
      <c r="K19484" s="117"/>
      <c r="L19484" s="114"/>
      <c r="M19484" s="114"/>
      <c r="N19484" s="114"/>
      <c r="O19484" s="114"/>
      <c r="P19484" s="118"/>
      <c r="Q19484" s="118"/>
      <c r="R19484" s="118"/>
      <c r="S19484" s="118"/>
      <c r="T19484" s="118"/>
      <c r="U19484" s="118"/>
      <c r="V19484" s="118"/>
      <c r="W19484" s="118"/>
      <c r="X19484" s="118"/>
      <c r="Y19484" s="118"/>
      <c r="Z19484" s="118"/>
      <c r="AA19484" s="118"/>
      <c r="AB19484" s="118"/>
    </row>
    <row r="19485" spans="1:28">
      <c r="A19485" s="113"/>
      <c r="B19485" s="113"/>
      <c r="C19485" s="114"/>
      <c r="D19485" s="115"/>
      <c r="E19485" s="115"/>
      <c r="F19485" s="116"/>
      <c r="G19485" s="116"/>
      <c r="H19485" s="116"/>
      <c r="I19485" s="116"/>
      <c r="J19485" s="117"/>
      <c r="K19485" s="117"/>
      <c r="L19485" s="114"/>
      <c r="M19485" s="114"/>
      <c r="N19485" s="114"/>
      <c r="O19485" s="114"/>
      <c r="P19485" s="118"/>
      <c r="Q19485" s="118"/>
      <c r="R19485" s="118"/>
      <c r="S19485" s="118"/>
      <c r="T19485" s="118"/>
      <c r="U19485" s="118"/>
      <c r="V19485" s="118"/>
      <c r="W19485" s="118"/>
      <c r="X19485" s="118"/>
      <c r="Y19485" s="118"/>
      <c r="Z19485" s="118"/>
      <c r="AA19485" s="118"/>
      <c r="AB19485" s="118"/>
    </row>
    <row r="19486" spans="1:28">
      <c r="A19486" s="113"/>
      <c r="B19486" s="113"/>
      <c r="C19486" s="114"/>
      <c r="D19486" s="115"/>
      <c r="E19486" s="115"/>
      <c r="F19486" s="116"/>
      <c r="G19486" s="116"/>
      <c r="H19486" s="116"/>
      <c r="I19486" s="116"/>
      <c r="J19486" s="117"/>
      <c r="K19486" s="117"/>
      <c r="L19486" s="114"/>
      <c r="M19486" s="114"/>
      <c r="N19486" s="114"/>
      <c r="O19486" s="114"/>
      <c r="P19486" s="118"/>
      <c r="Q19486" s="118"/>
      <c r="R19486" s="118"/>
      <c r="S19486" s="118"/>
      <c r="T19486" s="118"/>
      <c r="U19486" s="118"/>
      <c r="V19486" s="118"/>
      <c r="W19486" s="118"/>
      <c r="X19486" s="118"/>
      <c r="Y19486" s="118"/>
      <c r="Z19486" s="118"/>
      <c r="AA19486" s="118"/>
      <c r="AB19486" s="118"/>
    </row>
    <row r="19487" spans="1:28">
      <c r="A19487" s="113"/>
      <c r="B19487" s="113"/>
      <c r="C19487" s="114"/>
      <c r="D19487" s="115"/>
      <c r="E19487" s="115"/>
      <c r="F19487" s="116"/>
      <c r="G19487" s="116"/>
      <c r="H19487" s="116"/>
      <c r="I19487" s="116"/>
      <c r="J19487" s="117"/>
      <c r="K19487" s="117"/>
      <c r="L19487" s="114"/>
      <c r="M19487" s="114"/>
      <c r="N19487" s="114"/>
      <c r="O19487" s="114"/>
      <c r="P19487" s="118"/>
      <c r="Q19487" s="118"/>
      <c r="R19487" s="118"/>
      <c r="S19487" s="118"/>
      <c r="T19487" s="118"/>
      <c r="U19487" s="118"/>
      <c r="V19487" s="118"/>
      <c r="W19487" s="118"/>
      <c r="X19487" s="118"/>
      <c r="Y19487" s="118"/>
      <c r="Z19487" s="118"/>
      <c r="AA19487" s="118"/>
      <c r="AB19487" s="118"/>
    </row>
    <row r="19488" spans="1:28">
      <c r="A19488" s="113"/>
      <c r="B19488" s="113"/>
      <c r="C19488" s="114"/>
      <c r="D19488" s="115"/>
      <c r="E19488" s="115"/>
      <c r="F19488" s="116"/>
      <c r="G19488" s="116"/>
      <c r="H19488" s="116"/>
      <c r="I19488" s="116"/>
      <c r="J19488" s="117"/>
      <c r="K19488" s="117"/>
      <c r="L19488" s="114"/>
      <c r="M19488" s="114"/>
      <c r="N19488" s="114"/>
      <c r="O19488" s="114"/>
      <c r="P19488" s="118"/>
      <c r="Q19488" s="118"/>
      <c r="R19488" s="118"/>
      <c r="S19488" s="118"/>
      <c r="T19488" s="118"/>
      <c r="U19488" s="118"/>
      <c r="V19488" s="118"/>
      <c r="W19488" s="118"/>
      <c r="X19488" s="118"/>
      <c r="Y19488" s="118"/>
      <c r="Z19488" s="118"/>
      <c r="AA19488" s="118"/>
      <c r="AB19488" s="118"/>
    </row>
    <row r="19489" spans="1:28">
      <c r="A19489" s="113"/>
      <c r="B19489" s="113"/>
      <c r="C19489" s="114"/>
      <c r="D19489" s="115"/>
      <c r="E19489" s="115"/>
      <c r="F19489" s="116"/>
      <c r="G19489" s="116"/>
      <c r="H19489" s="116"/>
      <c r="I19489" s="116"/>
      <c r="J19489" s="117"/>
      <c r="K19489" s="117"/>
      <c r="L19489" s="114"/>
      <c r="M19489" s="114"/>
      <c r="N19489" s="114"/>
      <c r="O19489" s="114"/>
      <c r="P19489" s="118"/>
      <c r="Q19489" s="118"/>
      <c r="R19489" s="118"/>
      <c r="S19489" s="118"/>
      <c r="T19489" s="118"/>
      <c r="U19489" s="118"/>
      <c r="V19489" s="118"/>
      <c r="W19489" s="118"/>
      <c r="X19489" s="118"/>
      <c r="Y19489" s="118"/>
      <c r="Z19489" s="118"/>
      <c r="AA19489" s="118"/>
      <c r="AB19489" s="118"/>
    </row>
    <row r="19490" spans="1:28">
      <c r="A19490" s="113"/>
      <c r="B19490" s="113"/>
      <c r="C19490" s="114"/>
      <c r="D19490" s="115"/>
      <c r="E19490" s="115"/>
      <c r="F19490" s="116"/>
      <c r="G19490" s="116"/>
      <c r="H19490" s="116"/>
      <c r="I19490" s="116"/>
      <c r="J19490" s="117"/>
      <c r="K19490" s="117"/>
      <c r="L19490" s="114"/>
      <c r="M19490" s="114"/>
      <c r="N19490" s="114"/>
      <c r="O19490" s="114"/>
      <c r="P19490" s="118"/>
      <c r="Q19490" s="118"/>
      <c r="R19490" s="118"/>
      <c r="S19490" s="118"/>
      <c r="T19490" s="118"/>
      <c r="U19490" s="118"/>
      <c r="V19490" s="118"/>
      <c r="W19490" s="118"/>
      <c r="X19490" s="118"/>
      <c r="Y19490" s="118"/>
      <c r="Z19490" s="118"/>
      <c r="AA19490" s="118"/>
      <c r="AB19490" s="118"/>
    </row>
    <row r="19491" spans="1:28">
      <c r="A19491" s="113"/>
      <c r="B19491" s="113"/>
      <c r="C19491" s="114"/>
      <c r="D19491" s="115"/>
      <c r="E19491" s="115"/>
      <c r="F19491" s="116"/>
      <c r="G19491" s="116"/>
      <c r="H19491" s="116"/>
      <c r="I19491" s="116"/>
      <c r="J19491" s="117"/>
      <c r="K19491" s="117"/>
      <c r="L19491" s="114"/>
      <c r="M19491" s="114"/>
      <c r="N19491" s="114"/>
      <c r="O19491" s="114"/>
      <c r="P19491" s="118"/>
      <c r="Q19491" s="118"/>
      <c r="R19491" s="118"/>
      <c r="S19491" s="118"/>
      <c r="T19491" s="118"/>
      <c r="U19491" s="118"/>
      <c r="V19491" s="118"/>
      <c r="W19491" s="118"/>
      <c r="X19491" s="118"/>
      <c r="Y19491" s="118"/>
      <c r="Z19491" s="118"/>
      <c r="AA19491" s="118"/>
      <c r="AB19491" s="118"/>
    </row>
    <row r="19492" spans="1:28">
      <c r="A19492" s="113"/>
      <c r="B19492" s="113"/>
      <c r="C19492" s="114"/>
      <c r="D19492" s="115"/>
      <c r="E19492" s="115"/>
      <c r="F19492" s="116"/>
      <c r="G19492" s="116"/>
      <c r="H19492" s="116"/>
      <c r="I19492" s="116"/>
      <c r="J19492" s="117"/>
      <c r="K19492" s="117"/>
      <c r="L19492" s="114"/>
      <c r="M19492" s="114"/>
      <c r="N19492" s="114"/>
      <c r="O19492" s="114"/>
      <c r="P19492" s="118"/>
      <c r="Q19492" s="118"/>
      <c r="R19492" s="118"/>
      <c r="S19492" s="118"/>
      <c r="T19492" s="118"/>
      <c r="U19492" s="118"/>
      <c r="V19492" s="118"/>
      <c r="W19492" s="118"/>
      <c r="X19492" s="118"/>
      <c r="Y19492" s="118"/>
      <c r="Z19492" s="118"/>
      <c r="AA19492" s="118"/>
      <c r="AB19492" s="118"/>
    </row>
    <row r="19493" spans="1:28">
      <c r="A19493" s="113"/>
      <c r="B19493" s="113"/>
      <c r="C19493" s="114"/>
      <c r="D19493" s="115"/>
      <c r="E19493" s="115"/>
      <c r="F19493" s="116"/>
      <c r="G19493" s="116"/>
      <c r="H19493" s="116"/>
      <c r="I19493" s="116"/>
      <c r="J19493" s="117"/>
      <c r="K19493" s="117"/>
      <c r="L19493" s="114"/>
      <c r="M19493" s="114"/>
      <c r="N19493" s="114"/>
      <c r="O19493" s="114"/>
      <c r="P19493" s="118"/>
      <c r="Q19493" s="118"/>
      <c r="R19493" s="118"/>
      <c r="S19493" s="118"/>
      <c r="T19493" s="118"/>
      <c r="U19493" s="118"/>
      <c r="V19493" s="118"/>
      <c r="W19493" s="118"/>
      <c r="X19493" s="118"/>
      <c r="Y19493" s="118"/>
      <c r="Z19493" s="118"/>
      <c r="AA19493" s="118"/>
      <c r="AB19493" s="118"/>
    </row>
    <row r="19494" spans="1:28">
      <c r="A19494" s="113"/>
      <c r="B19494" s="113"/>
      <c r="C19494" s="114"/>
      <c r="D19494" s="115"/>
      <c r="E19494" s="115"/>
      <c r="F19494" s="116"/>
      <c r="G19494" s="116"/>
      <c r="H19494" s="116"/>
      <c r="I19494" s="116"/>
      <c r="J19494" s="117"/>
      <c r="K19494" s="117"/>
      <c r="L19494" s="114"/>
      <c r="M19494" s="114"/>
      <c r="N19494" s="114"/>
      <c r="O19494" s="114"/>
      <c r="P19494" s="118"/>
      <c r="Q19494" s="118"/>
      <c r="R19494" s="118"/>
      <c r="S19494" s="118"/>
      <c r="T19494" s="118"/>
      <c r="U19494" s="118"/>
      <c r="V19494" s="118"/>
      <c r="W19494" s="118"/>
      <c r="X19494" s="118"/>
      <c r="Y19494" s="118"/>
      <c r="Z19494" s="118"/>
      <c r="AA19494" s="118"/>
      <c r="AB19494" s="118"/>
    </row>
    <row r="19495" spans="1:28">
      <c r="A19495" s="113"/>
      <c r="B19495" s="113"/>
      <c r="C19495" s="114"/>
      <c r="D19495" s="115"/>
      <c r="E19495" s="115"/>
      <c r="F19495" s="116"/>
      <c r="G19495" s="116"/>
      <c r="H19495" s="116"/>
      <c r="I19495" s="116"/>
      <c r="J19495" s="117"/>
      <c r="K19495" s="117"/>
      <c r="L19495" s="114"/>
      <c r="M19495" s="114"/>
      <c r="N19495" s="114"/>
      <c r="O19495" s="114"/>
      <c r="P19495" s="118"/>
      <c r="Q19495" s="118"/>
      <c r="R19495" s="118"/>
      <c r="S19495" s="118"/>
      <c r="T19495" s="118"/>
      <c r="U19495" s="118"/>
      <c r="V19495" s="118"/>
      <c r="W19495" s="118"/>
      <c r="X19495" s="118"/>
      <c r="Y19495" s="118"/>
      <c r="Z19495" s="118"/>
      <c r="AA19495" s="118"/>
      <c r="AB19495" s="118"/>
    </row>
    <row r="19496" spans="1:28">
      <c r="A19496" s="113"/>
      <c r="B19496" s="113"/>
      <c r="C19496" s="114"/>
      <c r="D19496" s="115"/>
      <c r="E19496" s="115"/>
      <c r="F19496" s="116"/>
      <c r="G19496" s="116"/>
      <c r="H19496" s="116"/>
      <c r="I19496" s="116"/>
      <c r="J19496" s="117"/>
      <c r="K19496" s="117"/>
      <c r="L19496" s="114"/>
      <c r="M19496" s="114"/>
      <c r="N19496" s="114"/>
      <c r="O19496" s="114"/>
      <c r="P19496" s="118"/>
      <c r="Q19496" s="118"/>
      <c r="R19496" s="118"/>
      <c r="S19496" s="118"/>
      <c r="T19496" s="118"/>
      <c r="U19496" s="118"/>
      <c r="V19496" s="118"/>
      <c r="W19496" s="118"/>
      <c r="X19496" s="118"/>
      <c r="Y19496" s="118"/>
      <c r="Z19496" s="118"/>
      <c r="AA19496" s="118"/>
      <c r="AB19496" s="118"/>
    </row>
    <row r="19497" spans="1:28">
      <c r="A19497" s="113"/>
      <c r="B19497" s="113"/>
      <c r="C19497" s="114"/>
      <c r="D19497" s="115"/>
      <c r="E19497" s="115"/>
      <c r="F19497" s="116"/>
      <c r="G19497" s="116"/>
      <c r="H19497" s="116"/>
      <c r="I19497" s="116"/>
      <c r="J19497" s="117"/>
      <c r="K19497" s="117"/>
      <c r="L19497" s="114"/>
      <c r="M19497" s="114"/>
      <c r="N19497" s="114"/>
      <c r="O19497" s="114"/>
      <c r="P19497" s="118"/>
      <c r="Q19497" s="118"/>
      <c r="R19497" s="118"/>
      <c r="S19497" s="118"/>
      <c r="T19497" s="118"/>
      <c r="U19497" s="118"/>
      <c r="V19497" s="118"/>
      <c r="W19497" s="118"/>
      <c r="X19497" s="118"/>
      <c r="Y19497" s="118"/>
      <c r="Z19497" s="118"/>
      <c r="AA19497" s="118"/>
      <c r="AB19497" s="118"/>
    </row>
    <row r="19498" spans="1:28">
      <c r="A19498" s="113"/>
      <c r="B19498" s="113"/>
      <c r="C19498" s="114"/>
      <c r="D19498" s="115"/>
      <c r="E19498" s="115"/>
      <c r="F19498" s="116"/>
      <c r="G19498" s="116"/>
      <c r="H19498" s="116"/>
      <c r="I19498" s="116"/>
      <c r="J19498" s="117"/>
      <c r="K19498" s="117"/>
      <c r="L19498" s="114"/>
      <c r="M19498" s="114"/>
      <c r="N19498" s="114"/>
      <c r="O19498" s="114"/>
      <c r="P19498" s="118"/>
      <c r="Q19498" s="118"/>
      <c r="R19498" s="118"/>
      <c r="S19498" s="118"/>
      <c r="T19498" s="118"/>
      <c r="U19498" s="118"/>
      <c r="V19498" s="118"/>
      <c r="W19498" s="118"/>
      <c r="X19498" s="118"/>
      <c r="Y19498" s="118"/>
      <c r="Z19498" s="118"/>
      <c r="AA19498" s="118"/>
      <c r="AB19498" s="118"/>
    </row>
    <row r="19499" spans="1:28">
      <c r="A19499" s="113"/>
      <c r="B19499" s="113"/>
      <c r="C19499" s="114"/>
      <c r="D19499" s="115"/>
      <c r="E19499" s="115"/>
      <c r="F19499" s="116"/>
      <c r="G19499" s="116"/>
      <c r="H19499" s="116"/>
      <c r="I19499" s="116"/>
      <c r="J19499" s="117"/>
      <c r="K19499" s="117"/>
      <c r="L19499" s="114"/>
      <c r="M19499" s="114"/>
      <c r="N19499" s="114"/>
      <c r="O19499" s="114"/>
      <c r="P19499" s="118"/>
      <c r="Q19499" s="118"/>
      <c r="R19499" s="118"/>
      <c r="S19499" s="118"/>
      <c r="T19499" s="118"/>
      <c r="U19499" s="118"/>
      <c r="V19499" s="118"/>
      <c r="W19499" s="118"/>
      <c r="X19499" s="118"/>
      <c r="Y19499" s="118"/>
      <c r="Z19499" s="118"/>
      <c r="AA19499" s="118"/>
      <c r="AB19499" s="118"/>
    </row>
    <row r="19500" spans="1:28">
      <c r="A19500" s="113"/>
      <c r="B19500" s="113"/>
      <c r="C19500" s="114"/>
      <c r="D19500" s="115"/>
      <c r="E19500" s="115"/>
      <c r="F19500" s="116"/>
      <c r="G19500" s="116"/>
      <c r="H19500" s="116"/>
      <c r="I19500" s="116"/>
      <c r="J19500" s="117"/>
      <c r="K19500" s="117"/>
      <c r="L19500" s="114"/>
      <c r="M19500" s="114"/>
      <c r="N19500" s="114"/>
      <c r="O19500" s="114"/>
      <c r="P19500" s="118"/>
      <c r="Q19500" s="118"/>
      <c r="R19500" s="118"/>
      <c r="S19500" s="118"/>
      <c r="T19500" s="118"/>
      <c r="U19500" s="118"/>
      <c r="V19500" s="118"/>
      <c r="W19500" s="118"/>
      <c r="X19500" s="118"/>
      <c r="Y19500" s="118"/>
      <c r="Z19500" s="118"/>
      <c r="AA19500" s="118"/>
      <c r="AB19500" s="118"/>
    </row>
    <row r="19501" spans="1:28">
      <c r="A19501" s="113"/>
      <c r="B19501" s="113"/>
      <c r="C19501" s="114"/>
      <c r="D19501" s="115"/>
      <c r="E19501" s="115"/>
      <c r="F19501" s="116"/>
      <c r="G19501" s="116"/>
      <c r="H19501" s="116"/>
      <c r="I19501" s="116"/>
      <c r="J19501" s="117"/>
      <c r="K19501" s="117"/>
      <c r="L19501" s="114"/>
      <c r="M19501" s="114"/>
      <c r="N19501" s="114"/>
      <c r="O19501" s="114"/>
      <c r="P19501" s="118"/>
      <c r="Q19501" s="118"/>
      <c r="R19501" s="118"/>
      <c r="S19501" s="118"/>
      <c r="T19501" s="118"/>
      <c r="U19501" s="118"/>
      <c r="V19501" s="118"/>
      <c r="W19501" s="118"/>
      <c r="X19501" s="118"/>
      <c r="Y19501" s="118"/>
      <c r="Z19501" s="118"/>
      <c r="AA19501" s="118"/>
      <c r="AB19501" s="118"/>
    </row>
    <row r="19502" spans="1:28">
      <c r="A19502" s="113"/>
      <c r="B19502" s="113"/>
      <c r="C19502" s="114"/>
      <c r="D19502" s="115"/>
      <c r="E19502" s="115"/>
      <c r="F19502" s="116"/>
      <c r="G19502" s="116"/>
      <c r="H19502" s="116"/>
      <c r="I19502" s="116"/>
      <c r="J19502" s="117"/>
      <c r="K19502" s="117"/>
      <c r="L19502" s="114"/>
      <c r="M19502" s="114"/>
      <c r="N19502" s="114"/>
      <c r="O19502" s="114"/>
      <c r="P19502" s="118"/>
      <c r="Q19502" s="118"/>
      <c r="R19502" s="118"/>
      <c r="S19502" s="118"/>
      <c r="T19502" s="118"/>
      <c r="U19502" s="118"/>
      <c r="V19502" s="118"/>
      <c r="W19502" s="118"/>
      <c r="X19502" s="118"/>
      <c r="Y19502" s="118"/>
      <c r="Z19502" s="118"/>
      <c r="AA19502" s="118"/>
      <c r="AB19502" s="118"/>
    </row>
    <row r="19503" spans="1:28">
      <c r="A19503" s="113"/>
      <c r="B19503" s="113"/>
      <c r="C19503" s="114"/>
      <c r="D19503" s="115"/>
      <c r="E19503" s="115"/>
      <c r="F19503" s="116"/>
      <c r="G19503" s="116"/>
      <c r="H19503" s="116"/>
      <c r="I19503" s="116"/>
      <c r="J19503" s="117"/>
      <c r="K19503" s="117"/>
      <c r="L19503" s="114"/>
      <c r="M19503" s="114"/>
      <c r="N19503" s="114"/>
      <c r="O19503" s="114"/>
      <c r="P19503" s="118"/>
      <c r="Q19503" s="118"/>
      <c r="R19503" s="118"/>
      <c r="S19503" s="118"/>
      <c r="T19503" s="118"/>
      <c r="U19503" s="118"/>
      <c r="V19503" s="118"/>
      <c r="W19503" s="118"/>
      <c r="X19503" s="118"/>
      <c r="Y19503" s="118"/>
      <c r="Z19503" s="118"/>
      <c r="AA19503" s="118"/>
      <c r="AB19503" s="118"/>
    </row>
    <row r="19504" spans="1:28">
      <c r="A19504" s="113"/>
      <c r="B19504" s="113"/>
      <c r="C19504" s="114"/>
      <c r="D19504" s="115"/>
      <c r="E19504" s="115"/>
      <c r="F19504" s="116"/>
      <c r="G19504" s="116"/>
      <c r="H19504" s="116"/>
      <c r="I19504" s="116"/>
      <c r="J19504" s="117"/>
      <c r="K19504" s="117"/>
      <c r="L19504" s="114"/>
      <c r="M19504" s="114"/>
      <c r="N19504" s="114"/>
      <c r="O19504" s="114"/>
      <c r="P19504" s="118"/>
      <c r="Q19504" s="118"/>
      <c r="R19504" s="118"/>
      <c r="S19504" s="118"/>
      <c r="T19504" s="118"/>
      <c r="U19504" s="118"/>
      <c r="V19504" s="118"/>
      <c r="W19504" s="118"/>
      <c r="X19504" s="118"/>
      <c r="Y19504" s="118"/>
      <c r="Z19504" s="118"/>
      <c r="AA19504" s="118"/>
      <c r="AB19504" s="118"/>
    </row>
    <row r="19505" spans="1:28">
      <c r="A19505" s="113"/>
      <c r="B19505" s="113"/>
      <c r="C19505" s="114"/>
      <c r="D19505" s="115"/>
      <c r="E19505" s="115"/>
      <c r="F19505" s="116"/>
      <c r="G19505" s="116"/>
      <c r="H19505" s="116"/>
      <c r="I19505" s="116"/>
      <c r="J19505" s="117"/>
      <c r="K19505" s="117"/>
      <c r="L19505" s="114"/>
      <c r="M19505" s="114"/>
      <c r="N19505" s="114"/>
      <c r="O19505" s="114"/>
      <c r="P19505" s="118"/>
      <c r="Q19505" s="118"/>
      <c r="R19505" s="118"/>
      <c r="S19505" s="118"/>
      <c r="T19505" s="118"/>
      <c r="U19505" s="118"/>
      <c r="V19505" s="118"/>
      <c r="W19505" s="118"/>
      <c r="X19505" s="118"/>
      <c r="Y19505" s="118"/>
      <c r="Z19505" s="118"/>
      <c r="AA19505" s="118"/>
      <c r="AB19505" s="118"/>
    </row>
    <row r="19506" spans="1:28">
      <c r="A19506" s="113"/>
      <c r="B19506" s="113"/>
      <c r="C19506" s="114"/>
      <c r="D19506" s="115"/>
      <c r="E19506" s="115"/>
      <c r="F19506" s="116"/>
      <c r="G19506" s="116"/>
      <c r="H19506" s="116"/>
      <c r="I19506" s="116"/>
      <c r="J19506" s="117"/>
      <c r="K19506" s="117"/>
      <c r="L19506" s="114"/>
      <c r="M19506" s="114"/>
      <c r="N19506" s="114"/>
      <c r="O19506" s="114"/>
      <c r="P19506" s="118"/>
      <c r="Q19506" s="118"/>
      <c r="R19506" s="118"/>
      <c r="S19506" s="118"/>
      <c r="T19506" s="118"/>
      <c r="U19506" s="118"/>
      <c r="V19506" s="118"/>
      <c r="W19506" s="118"/>
      <c r="X19506" s="118"/>
      <c r="Y19506" s="118"/>
      <c r="Z19506" s="118"/>
      <c r="AA19506" s="118"/>
      <c r="AB19506" s="118"/>
    </row>
    <row r="19507" spans="1:28">
      <c r="A19507" s="113"/>
      <c r="B19507" s="113"/>
      <c r="C19507" s="114"/>
      <c r="D19507" s="115"/>
      <c r="E19507" s="115"/>
      <c r="F19507" s="116"/>
      <c r="G19507" s="116"/>
      <c r="H19507" s="116"/>
      <c r="I19507" s="116"/>
      <c r="J19507" s="117"/>
      <c r="K19507" s="117"/>
      <c r="L19507" s="114"/>
      <c r="M19507" s="114"/>
      <c r="N19507" s="114"/>
      <c r="O19507" s="114"/>
      <c r="P19507" s="118"/>
      <c r="Q19507" s="118"/>
      <c r="R19507" s="118"/>
      <c r="S19507" s="118"/>
      <c r="T19507" s="118"/>
      <c r="U19507" s="118"/>
      <c r="V19507" s="118"/>
      <c r="W19507" s="118"/>
      <c r="X19507" s="118"/>
      <c r="Y19507" s="118"/>
      <c r="Z19507" s="118"/>
      <c r="AA19507" s="118"/>
      <c r="AB19507" s="118"/>
    </row>
    <row r="19508" spans="1:28">
      <c r="A19508" s="113"/>
      <c r="B19508" s="113"/>
      <c r="C19508" s="114"/>
      <c r="D19508" s="115"/>
      <c r="E19508" s="115"/>
      <c r="F19508" s="116"/>
      <c r="G19508" s="116"/>
      <c r="H19508" s="116"/>
      <c r="I19508" s="116"/>
      <c r="J19508" s="117"/>
      <c r="K19508" s="117"/>
      <c r="L19508" s="114"/>
      <c r="M19508" s="114"/>
      <c r="N19508" s="114"/>
      <c r="O19508" s="114"/>
      <c r="P19508" s="118"/>
      <c r="Q19508" s="118"/>
      <c r="R19508" s="118"/>
      <c r="S19508" s="118"/>
      <c r="T19508" s="118"/>
      <c r="U19508" s="118"/>
      <c r="V19508" s="118"/>
      <c r="W19508" s="118"/>
      <c r="X19508" s="118"/>
      <c r="Y19508" s="118"/>
      <c r="Z19508" s="118"/>
      <c r="AA19508" s="118"/>
      <c r="AB19508" s="118"/>
    </row>
    <row r="19509" spans="1:28">
      <c r="A19509" s="113"/>
      <c r="B19509" s="113"/>
      <c r="C19509" s="114"/>
      <c r="D19509" s="115"/>
      <c r="E19509" s="115"/>
      <c r="F19509" s="116"/>
      <c r="G19509" s="116"/>
      <c r="H19509" s="116"/>
      <c r="I19509" s="116"/>
      <c r="J19509" s="117"/>
      <c r="K19509" s="117"/>
      <c r="L19509" s="114"/>
      <c r="M19509" s="114"/>
      <c r="N19509" s="114"/>
      <c r="O19509" s="114"/>
      <c r="P19509" s="118"/>
      <c r="Q19509" s="118"/>
      <c r="R19509" s="118"/>
      <c r="S19509" s="118"/>
      <c r="T19509" s="118"/>
      <c r="U19509" s="118"/>
      <c r="V19509" s="118"/>
      <c r="W19509" s="118"/>
      <c r="X19509" s="118"/>
      <c r="Y19509" s="118"/>
      <c r="Z19509" s="118"/>
      <c r="AA19509" s="118"/>
      <c r="AB19509" s="118"/>
    </row>
    <row r="19510" spans="1:28">
      <c r="A19510" s="113"/>
      <c r="B19510" s="113"/>
      <c r="C19510" s="114"/>
      <c r="D19510" s="115"/>
      <c r="E19510" s="115"/>
      <c r="F19510" s="116"/>
      <c r="G19510" s="116"/>
      <c r="H19510" s="116"/>
      <c r="I19510" s="116"/>
      <c r="J19510" s="117"/>
      <c r="K19510" s="117"/>
      <c r="L19510" s="114"/>
      <c r="M19510" s="114"/>
      <c r="N19510" s="114"/>
      <c r="O19510" s="114"/>
      <c r="P19510" s="118"/>
      <c r="Q19510" s="118"/>
      <c r="R19510" s="118"/>
      <c r="S19510" s="118"/>
      <c r="T19510" s="118"/>
      <c r="U19510" s="118"/>
      <c r="V19510" s="118"/>
      <c r="W19510" s="118"/>
      <c r="X19510" s="118"/>
      <c r="Y19510" s="118"/>
      <c r="Z19510" s="118"/>
      <c r="AA19510" s="118"/>
      <c r="AB19510" s="118"/>
    </row>
    <row r="19511" spans="1:28">
      <c r="A19511" s="113"/>
      <c r="B19511" s="113"/>
      <c r="C19511" s="114"/>
      <c r="D19511" s="115"/>
      <c r="E19511" s="115"/>
      <c r="F19511" s="116"/>
      <c r="G19511" s="116"/>
      <c r="H19511" s="116"/>
      <c r="I19511" s="116"/>
      <c r="J19511" s="117"/>
      <c r="K19511" s="117"/>
      <c r="L19511" s="114"/>
      <c r="M19511" s="114"/>
      <c r="N19511" s="114"/>
      <c r="O19511" s="114"/>
      <c r="P19511" s="118"/>
      <c r="Q19511" s="118"/>
      <c r="R19511" s="118"/>
      <c r="S19511" s="118"/>
      <c r="T19511" s="118"/>
      <c r="U19511" s="118"/>
      <c r="V19511" s="118"/>
      <c r="W19511" s="118"/>
      <c r="X19511" s="118"/>
      <c r="Y19511" s="118"/>
      <c r="Z19511" s="118"/>
      <c r="AA19511" s="118"/>
      <c r="AB19511" s="118"/>
    </row>
    <row r="19512" spans="1:28">
      <c r="A19512" s="113"/>
      <c r="B19512" s="113"/>
      <c r="C19512" s="114"/>
      <c r="D19512" s="115"/>
      <c r="E19512" s="115"/>
      <c r="F19512" s="116"/>
      <c r="G19512" s="116"/>
      <c r="H19512" s="116"/>
      <c r="I19512" s="116"/>
      <c r="J19512" s="117"/>
      <c r="K19512" s="117"/>
      <c r="L19512" s="114"/>
      <c r="M19512" s="114"/>
      <c r="N19512" s="114"/>
      <c r="O19512" s="114"/>
      <c r="P19512" s="118"/>
      <c r="Q19512" s="118"/>
      <c r="R19512" s="118"/>
      <c r="S19512" s="118"/>
      <c r="T19512" s="118"/>
      <c r="U19512" s="118"/>
      <c r="V19512" s="118"/>
      <c r="W19512" s="118"/>
      <c r="X19512" s="118"/>
      <c r="Y19512" s="118"/>
      <c r="Z19512" s="118"/>
      <c r="AA19512" s="118"/>
      <c r="AB19512" s="118"/>
    </row>
    <row r="19513" spans="1:28">
      <c r="A19513" s="113"/>
      <c r="B19513" s="113"/>
      <c r="C19513" s="114"/>
      <c r="D19513" s="115"/>
      <c r="E19513" s="115"/>
      <c r="F19513" s="116"/>
      <c r="G19513" s="116"/>
      <c r="H19513" s="116"/>
      <c r="I19513" s="116"/>
      <c r="J19513" s="117"/>
      <c r="K19513" s="117"/>
      <c r="L19513" s="114"/>
      <c r="M19513" s="114"/>
      <c r="N19513" s="114"/>
      <c r="O19513" s="114"/>
      <c r="P19513" s="118"/>
      <c r="Q19513" s="118"/>
      <c r="R19513" s="118"/>
      <c r="S19513" s="118"/>
      <c r="T19513" s="118"/>
      <c r="U19513" s="118"/>
      <c r="V19513" s="118"/>
      <c r="W19513" s="118"/>
      <c r="X19513" s="118"/>
      <c r="Y19513" s="118"/>
      <c r="Z19513" s="118"/>
      <c r="AA19513" s="118"/>
      <c r="AB19513" s="118"/>
    </row>
    <row r="19514" spans="1:28">
      <c r="A19514" s="113"/>
      <c r="B19514" s="113"/>
      <c r="C19514" s="114"/>
      <c r="D19514" s="115"/>
      <c r="E19514" s="115"/>
      <c r="F19514" s="116"/>
      <c r="G19514" s="116"/>
      <c r="H19514" s="116"/>
      <c r="I19514" s="116"/>
      <c r="J19514" s="117"/>
      <c r="K19514" s="117"/>
      <c r="L19514" s="114"/>
      <c r="M19514" s="114"/>
      <c r="N19514" s="114"/>
      <c r="O19514" s="114"/>
      <c r="P19514" s="118"/>
      <c r="Q19514" s="118"/>
      <c r="R19514" s="118"/>
      <c r="S19514" s="118"/>
      <c r="T19514" s="118"/>
      <c r="U19514" s="118"/>
      <c r="V19514" s="118"/>
      <c r="W19514" s="118"/>
      <c r="X19514" s="118"/>
      <c r="Y19514" s="118"/>
      <c r="Z19514" s="118"/>
      <c r="AA19514" s="118"/>
      <c r="AB19514" s="118"/>
    </row>
    <row r="19515" spans="1:28">
      <c r="A19515" s="113"/>
      <c r="B19515" s="113"/>
      <c r="C19515" s="114"/>
      <c r="D19515" s="115"/>
      <c r="E19515" s="115"/>
      <c r="F19515" s="116"/>
      <c r="G19515" s="116"/>
      <c r="H19515" s="116"/>
      <c r="I19515" s="116"/>
      <c r="J19515" s="117"/>
      <c r="K19515" s="117"/>
      <c r="L19515" s="114"/>
      <c r="M19515" s="114"/>
      <c r="N19515" s="114"/>
      <c r="O19515" s="114"/>
      <c r="P19515" s="118"/>
      <c r="Q19515" s="118"/>
      <c r="R19515" s="118"/>
      <c r="S19515" s="118"/>
      <c r="T19515" s="118"/>
      <c r="U19515" s="118"/>
      <c r="V19515" s="118"/>
      <c r="W19515" s="118"/>
      <c r="X19515" s="118"/>
      <c r="Y19515" s="118"/>
      <c r="Z19515" s="118"/>
      <c r="AA19515" s="118"/>
      <c r="AB19515" s="118"/>
    </row>
    <row r="19516" spans="1:28">
      <c r="A19516" s="113"/>
      <c r="B19516" s="113"/>
      <c r="C19516" s="114"/>
      <c r="D19516" s="115"/>
      <c r="E19516" s="115"/>
      <c r="F19516" s="116"/>
      <c r="G19516" s="116"/>
      <c r="H19516" s="116"/>
      <c r="I19516" s="116"/>
      <c r="J19516" s="117"/>
      <c r="K19516" s="117"/>
      <c r="L19516" s="114"/>
      <c r="M19516" s="114"/>
      <c r="N19516" s="114"/>
      <c r="O19516" s="114"/>
      <c r="P19516" s="118"/>
      <c r="Q19516" s="118"/>
      <c r="R19516" s="118"/>
      <c r="S19516" s="118"/>
      <c r="T19516" s="118"/>
      <c r="U19516" s="118"/>
      <c r="V19516" s="118"/>
      <c r="W19516" s="118"/>
      <c r="X19516" s="118"/>
      <c r="Y19516" s="118"/>
      <c r="Z19516" s="118"/>
      <c r="AA19516" s="118"/>
      <c r="AB19516" s="118"/>
    </row>
    <row r="19517" spans="1:28">
      <c r="A19517" s="113"/>
      <c r="B19517" s="113"/>
      <c r="C19517" s="114"/>
      <c r="D19517" s="115"/>
      <c r="E19517" s="115"/>
      <c r="F19517" s="116"/>
      <c r="G19517" s="116"/>
      <c r="H19517" s="116"/>
      <c r="I19517" s="116"/>
      <c r="J19517" s="117"/>
      <c r="K19517" s="117"/>
      <c r="L19517" s="114"/>
      <c r="M19517" s="114"/>
      <c r="N19517" s="114"/>
      <c r="O19517" s="114"/>
      <c r="P19517" s="118"/>
      <c r="Q19517" s="118"/>
      <c r="R19517" s="118"/>
      <c r="S19517" s="118"/>
      <c r="T19517" s="118"/>
      <c r="U19517" s="118"/>
      <c r="V19517" s="118"/>
      <c r="W19517" s="118"/>
      <c r="X19517" s="118"/>
      <c r="Y19517" s="118"/>
      <c r="Z19517" s="118"/>
      <c r="AA19517" s="118"/>
      <c r="AB19517" s="118"/>
    </row>
    <row r="19518" spans="1:28">
      <c r="A19518" s="113"/>
      <c r="B19518" s="113"/>
      <c r="C19518" s="114"/>
      <c r="D19518" s="115"/>
      <c r="E19518" s="115"/>
      <c r="F19518" s="116"/>
      <c r="G19518" s="116"/>
      <c r="H19518" s="116"/>
      <c r="I19518" s="116"/>
      <c r="J19518" s="117"/>
      <c r="K19518" s="117"/>
      <c r="L19518" s="114"/>
      <c r="M19518" s="114"/>
      <c r="N19518" s="114"/>
      <c r="O19518" s="114"/>
      <c r="P19518" s="118"/>
      <c r="Q19518" s="118"/>
      <c r="R19518" s="118"/>
      <c r="S19518" s="118"/>
      <c r="T19518" s="118"/>
      <c r="U19518" s="118"/>
      <c r="V19518" s="118"/>
      <c r="W19518" s="118"/>
      <c r="X19518" s="118"/>
      <c r="Y19518" s="118"/>
      <c r="Z19518" s="118"/>
      <c r="AA19518" s="118"/>
      <c r="AB19518" s="118"/>
    </row>
    <row r="19519" spans="1:28">
      <c r="A19519" s="113"/>
      <c r="B19519" s="113"/>
      <c r="C19519" s="114"/>
      <c r="D19519" s="115"/>
      <c r="E19519" s="115"/>
      <c r="F19519" s="116"/>
      <c r="G19519" s="116"/>
      <c r="H19519" s="116"/>
      <c r="I19519" s="116"/>
      <c r="J19519" s="117"/>
      <c r="K19519" s="117"/>
      <c r="L19519" s="114"/>
      <c r="M19519" s="114"/>
      <c r="N19519" s="114"/>
      <c r="O19519" s="114"/>
      <c r="P19519" s="118"/>
      <c r="Q19519" s="118"/>
      <c r="R19519" s="118"/>
      <c r="S19519" s="118"/>
      <c r="T19519" s="118"/>
      <c r="U19519" s="118"/>
      <c r="V19519" s="118"/>
      <c r="W19519" s="118"/>
      <c r="X19519" s="118"/>
      <c r="Y19519" s="118"/>
      <c r="Z19519" s="118"/>
      <c r="AA19519" s="118"/>
      <c r="AB19519" s="118"/>
    </row>
    <row r="19520" spans="1:28">
      <c r="A19520" s="113"/>
      <c r="B19520" s="113"/>
      <c r="C19520" s="114"/>
      <c r="D19520" s="115"/>
      <c r="E19520" s="115"/>
      <c r="F19520" s="116"/>
      <c r="G19520" s="116"/>
      <c r="H19520" s="116"/>
      <c r="I19520" s="116"/>
      <c r="J19520" s="117"/>
      <c r="K19520" s="117"/>
      <c r="L19520" s="114"/>
      <c r="M19520" s="114"/>
      <c r="N19520" s="114"/>
      <c r="O19520" s="114"/>
      <c r="P19520" s="118"/>
      <c r="Q19520" s="118"/>
      <c r="R19520" s="118"/>
      <c r="S19520" s="118"/>
      <c r="T19520" s="118"/>
      <c r="U19520" s="118"/>
      <c r="V19520" s="118"/>
      <c r="W19520" s="118"/>
      <c r="X19520" s="118"/>
      <c r="Y19520" s="118"/>
      <c r="Z19520" s="118"/>
      <c r="AA19520" s="118"/>
      <c r="AB19520" s="118"/>
    </row>
    <row r="19521" spans="1:28">
      <c r="A19521" s="113"/>
      <c r="B19521" s="113"/>
      <c r="C19521" s="114"/>
      <c r="D19521" s="115"/>
      <c r="E19521" s="115"/>
      <c r="F19521" s="116"/>
      <c r="G19521" s="116"/>
      <c r="H19521" s="116"/>
      <c r="I19521" s="116"/>
      <c r="J19521" s="117"/>
      <c r="K19521" s="117"/>
      <c r="L19521" s="114"/>
      <c r="M19521" s="114"/>
      <c r="N19521" s="114"/>
      <c r="O19521" s="114"/>
      <c r="P19521" s="118"/>
      <c r="Q19521" s="118"/>
      <c r="R19521" s="118"/>
      <c r="S19521" s="118"/>
      <c r="T19521" s="118"/>
      <c r="U19521" s="118"/>
      <c r="V19521" s="118"/>
      <c r="W19521" s="118"/>
      <c r="X19521" s="118"/>
      <c r="Y19521" s="118"/>
      <c r="Z19521" s="118"/>
      <c r="AA19521" s="118"/>
      <c r="AB19521" s="118"/>
    </row>
    <row r="19522" spans="1:28">
      <c r="A19522" s="113"/>
      <c r="B19522" s="113"/>
      <c r="C19522" s="114"/>
      <c r="D19522" s="115"/>
      <c r="E19522" s="115"/>
      <c r="F19522" s="116"/>
      <c r="G19522" s="116"/>
      <c r="H19522" s="116"/>
      <c r="I19522" s="116"/>
      <c r="J19522" s="117"/>
      <c r="K19522" s="117"/>
      <c r="L19522" s="114"/>
      <c r="M19522" s="114"/>
      <c r="N19522" s="114"/>
      <c r="O19522" s="114"/>
      <c r="P19522" s="118"/>
      <c r="Q19522" s="118"/>
      <c r="R19522" s="118"/>
      <c r="S19522" s="118"/>
      <c r="T19522" s="118"/>
      <c r="U19522" s="118"/>
      <c r="V19522" s="118"/>
      <c r="W19522" s="118"/>
      <c r="X19522" s="118"/>
      <c r="Y19522" s="118"/>
      <c r="Z19522" s="118"/>
      <c r="AA19522" s="118"/>
      <c r="AB19522" s="118"/>
    </row>
    <row r="19523" spans="1:28">
      <c r="A19523" s="113"/>
      <c r="B19523" s="113"/>
      <c r="C19523" s="114"/>
      <c r="D19523" s="115"/>
      <c r="E19523" s="115"/>
      <c r="F19523" s="116"/>
      <c r="G19523" s="116"/>
      <c r="H19523" s="116"/>
      <c r="I19523" s="116"/>
      <c r="J19523" s="117"/>
      <c r="K19523" s="117"/>
      <c r="L19523" s="114"/>
      <c r="M19523" s="114"/>
      <c r="N19523" s="114"/>
      <c r="O19523" s="114"/>
      <c r="P19523" s="118"/>
      <c r="Q19523" s="118"/>
      <c r="R19523" s="118"/>
      <c r="S19523" s="118"/>
      <c r="T19523" s="118"/>
      <c r="U19523" s="118"/>
      <c r="V19523" s="118"/>
      <c r="W19523" s="118"/>
      <c r="X19523" s="118"/>
      <c r="Y19523" s="118"/>
      <c r="Z19523" s="118"/>
      <c r="AA19523" s="118"/>
      <c r="AB19523" s="118"/>
    </row>
    <row r="19524" spans="1:28">
      <c r="A19524" s="113"/>
      <c r="B19524" s="113"/>
      <c r="C19524" s="114"/>
      <c r="D19524" s="115"/>
      <c r="E19524" s="115"/>
      <c r="F19524" s="116"/>
      <c r="G19524" s="116"/>
      <c r="H19524" s="116"/>
      <c r="I19524" s="116"/>
      <c r="J19524" s="117"/>
      <c r="K19524" s="117"/>
      <c r="L19524" s="114"/>
      <c r="M19524" s="114"/>
      <c r="N19524" s="114"/>
      <c r="O19524" s="114"/>
      <c r="P19524" s="118"/>
      <c r="Q19524" s="118"/>
      <c r="R19524" s="118"/>
      <c r="S19524" s="118"/>
      <c r="T19524" s="118"/>
      <c r="U19524" s="118"/>
      <c r="V19524" s="118"/>
      <c r="W19524" s="118"/>
      <c r="X19524" s="118"/>
      <c r="Y19524" s="118"/>
      <c r="Z19524" s="118"/>
      <c r="AA19524" s="118"/>
      <c r="AB19524" s="118"/>
    </row>
    <row r="19525" spans="1:28">
      <c r="A19525" s="113"/>
      <c r="B19525" s="113"/>
      <c r="C19525" s="114"/>
      <c r="D19525" s="115"/>
      <c r="E19525" s="115"/>
      <c r="F19525" s="116"/>
      <c r="G19525" s="116"/>
      <c r="H19525" s="116"/>
      <c r="I19525" s="116"/>
      <c r="J19525" s="117"/>
      <c r="K19525" s="117"/>
      <c r="L19525" s="114"/>
      <c r="M19525" s="114"/>
      <c r="N19525" s="114"/>
      <c r="O19525" s="114"/>
      <c r="P19525" s="118"/>
      <c r="Q19525" s="118"/>
      <c r="R19525" s="118"/>
      <c r="S19525" s="118"/>
      <c r="T19525" s="118"/>
      <c r="U19525" s="118"/>
      <c r="V19525" s="118"/>
      <c r="W19525" s="118"/>
      <c r="X19525" s="118"/>
      <c r="Y19525" s="118"/>
      <c r="Z19525" s="118"/>
      <c r="AA19525" s="118"/>
      <c r="AB19525" s="118"/>
    </row>
    <row r="19526" spans="1:28">
      <c r="A19526" s="113"/>
      <c r="B19526" s="113"/>
      <c r="C19526" s="114"/>
      <c r="D19526" s="115"/>
      <c r="E19526" s="115"/>
      <c r="F19526" s="116"/>
      <c r="G19526" s="116"/>
      <c r="H19526" s="116"/>
      <c r="I19526" s="116"/>
      <c r="J19526" s="117"/>
      <c r="K19526" s="117"/>
      <c r="L19526" s="114"/>
      <c r="M19526" s="114"/>
      <c r="N19526" s="114"/>
      <c r="O19526" s="114"/>
      <c r="P19526" s="118"/>
      <c r="Q19526" s="118"/>
      <c r="R19526" s="118"/>
      <c r="S19526" s="118"/>
      <c r="T19526" s="118"/>
      <c r="U19526" s="118"/>
      <c r="V19526" s="118"/>
      <c r="W19526" s="118"/>
      <c r="X19526" s="118"/>
      <c r="Y19526" s="118"/>
      <c r="Z19526" s="118"/>
      <c r="AA19526" s="118"/>
      <c r="AB19526" s="118"/>
    </row>
    <row r="19527" spans="1:28">
      <c r="A19527" s="113"/>
      <c r="B19527" s="113"/>
      <c r="C19527" s="114"/>
      <c r="D19527" s="115"/>
      <c r="E19527" s="115"/>
      <c r="F19527" s="116"/>
      <c r="G19527" s="116"/>
      <c r="H19527" s="116"/>
      <c r="I19527" s="116"/>
      <c r="J19527" s="117"/>
      <c r="K19527" s="117"/>
      <c r="L19527" s="114"/>
      <c r="M19527" s="114"/>
      <c r="N19527" s="114"/>
      <c r="O19527" s="114"/>
      <c r="P19527" s="118"/>
      <c r="Q19527" s="118"/>
      <c r="R19527" s="118"/>
      <c r="S19527" s="118"/>
      <c r="T19527" s="118"/>
      <c r="U19527" s="118"/>
      <c r="V19527" s="118"/>
      <c r="W19527" s="118"/>
      <c r="X19527" s="118"/>
      <c r="Y19527" s="118"/>
      <c r="Z19527" s="118"/>
      <c r="AA19527" s="118"/>
      <c r="AB19527" s="118"/>
    </row>
    <row r="19528" spans="1:28">
      <c r="A19528" s="113"/>
      <c r="B19528" s="113"/>
      <c r="C19528" s="114"/>
      <c r="D19528" s="115"/>
      <c r="E19528" s="115"/>
      <c r="F19528" s="116"/>
      <c r="G19528" s="116"/>
      <c r="H19528" s="116"/>
      <c r="I19528" s="116"/>
      <c r="J19528" s="117"/>
      <c r="K19528" s="117"/>
      <c r="L19528" s="114"/>
      <c r="M19528" s="114"/>
      <c r="N19528" s="114"/>
      <c r="O19528" s="114"/>
      <c r="P19528" s="118"/>
      <c r="Q19528" s="118"/>
      <c r="R19528" s="118"/>
      <c r="S19528" s="118"/>
      <c r="T19528" s="118"/>
      <c r="U19528" s="118"/>
      <c r="V19528" s="118"/>
      <c r="W19528" s="118"/>
      <c r="X19528" s="118"/>
      <c r="Y19528" s="118"/>
      <c r="Z19528" s="118"/>
      <c r="AA19528" s="118"/>
      <c r="AB19528" s="118"/>
    </row>
    <row r="19529" spans="1:28">
      <c r="A19529" s="113"/>
      <c r="B19529" s="113"/>
      <c r="C19529" s="114"/>
      <c r="D19529" s="115"/>
      <c r="E19529" s="115"/>
      <c r="F19529" s="116"/>
      <c r="G19529" s="116"/>
      <c r="H19529" s="116"/>
      <c r="I19529" s="116"/>
      <c r="J19529" s="117"/>
      <c r="K19529" s="117"/>
      <c r="L19529" s="114"/>
      <c r="M19529" s="114"/>
      <c r="N19529" s="114"/>
      <c r="O19529" s="114"/>
      <c r="P19529" s="118"/>
      <c r="Q19529" s="118"/>
      <c r="R19529" s="118"/>
      <c r="S19529" s="118"/>
      <c r="T19529" s="118"/>
      <c r="U19529" s="118"/>
      <c r="V19529" s="118"/>
      <c r="W19529" s="118"/>
      <c r="X19529" s="118"/>
      <c r="Y19529" s="118"/>
      <c r="Z19529" s="118"/>
      <c r="AA19529" s="118"/>
      <c r="AB19529" s="118"/>
    </row>
    <row r="19530" spans="1:28">
      <c r="A19530" s="113"/>
      <c r="B19530" s="113"/>
      <c r="C19530" s="114"/>
      <c r="D19530" s="115"/>
      <c r="E19530" s="115"/>
      <c r="F19530" s="116"/>
      <c r="G19530" s="116"/>
      <c r="H19530" s="116"/>
      <c r="I19530" s="116"/>
      <c r="J19530" s="117"/>
      <c r="K19530" s="117"/>
      <c r="L19530" s="114"/>
      <c r="M19530" s="114"/>
      <c r="N19530" s="114"/>
      <c r="O19530" s="114"/>
      <c r="P19530" s="118"/>
      <c r="Q19530" s="118"/>
      <c r="R19530" s="118"/>
      <c r="S19530" s="118"/>
      <c r="T19530" s="118"/>
      <c r="U19530" s="118"/>
      <c r="V19530" s="118"/>
      <c r="W19530" s="118"/>
      <c r="X19530" s="118"/>
      <c r="Y19530" s="118"/>
      <c r="Z19530" s="118"/>
      <c r="AA19530" s="118"/>
      <c r="AB19530" s="118"/>
    </row>
    <row r="19531" spans="1:28">
      <c r="A19531" s="113"/>
      <c r="B19531" s="113"/>
      <c r="C19531" s="114"/>
      <c r="D19531" s="115"/>
      <c r="E19531" s="115"/>
      <c r="F19531" s="116"/>
      <c r="G19531" s="116"/>
      <c r="H19531" s="116"/>
      <c r="I19531" s="116"/>
      <c r="J19531" s="117"/>
      <c r="K19531" s="117"/>
      <c r="L19531" s="114"/>
      <c r="M19531" s="114"/>
      <c r="N19531" s="114"/>
      <c r="O19531" s="114"/>
      <c r="P19531" s="118"/>
      <c r="Q19531" s="118"/>
      <c r="R19531" s="118"/>
      <c r="S19531" s="118"/>
      <c r="T19531" s="118"/>
      <c r="U19531" s="118"/>
      <c r="V19531" s="118"/>
      <c r="W19531" s="118"/>
      <c r="X19531" s="118"/>
      <c r="Y19531" s="118"/>
      <c r="Z19531" s="118"/>
      <c r="AA19531" s="118"/>
      <c r="AB19531" s="118"/>
    </row>
    <row r="19532" spans="1:28">
      <c r="A19532" s="113"/>
      <c r="B19532" s="113"/>
      <c r="C19532" s="114"/>
      <c r="D19532" s="115"/>
      <c r="E19532" s="115"/>
      <c r="F19532" s="116"/>
      <c r="G19532" s="116"/>
      <c r="H19532" s="116"/>
      <c r="I19532" s="116"/>
      <c r="J19532" s="117"/>
      <c r="K19532" s="117"/>
      <c r="L19532" s="114"/>
      <c r="M19532" s="114"/>
      <c r="N19532" s="114"/>
      <c r="O19532" s="114"/>
      <c r="P19532" s="118"/>
      <c r="Q19532" s="118"/>
      <c r="R19532" s="118"/>
      <c r="S19532" s="118"/>
      <c r="T19532" s="118"/>
      <c r="U19532" s="118"/>
      <c r="V19532" s="118"/>
      <c r="W19532" s="118"/>
      <c r="X19532" s="118"/>
      <c r="Y19532" s="118"/>
      <c r="Z19532" s="118"/>
      <c r="AA19532" s="118"/>
      <c r="AB19532" s="118"/>
    </row>
    <row r="19533" spans="1:28">
      <c r="A19533" s="113"/>
      <c r="B19533" s="113"/>
      <c r="C19533" s="114"/>
      <c r="D19533" s="115"/>
      <c r="E19533" s="115"/>
      <c r="F19533" s="116"/>
      <c r="G19533" s="116"/>
      <c r="H19533" s="116"/>
      <c r="I19533" s="116"/>
      <c r="J19533" s="117"/>
      <c r="K19533" s="117"/>
      <c r="L19533" s="114"/>
      <c r="M19533" s="114"/>
      <c r="N19533" s="114"/>
      <c r="O19533" s="114"/>
      <c r="P19533" s="118"/>
      <c r="Q19533" s="118"/>
      <c r="R19533" s="118"/>
      <c r="S19533" s="118"/>
      <c r="T19533" s="118"/>
      <c r="U19533" s="118"/>
      <c r="V19533" s="118"/>
      <c r="W19533" s="118"/>
      <c r="X19533" s="118"/>
      <c r="Y19533" s="118"/>
      <c r="Z19533" s="118"/>
      <c r="AA19533" s="118"/>
      <c r="AB19533" s="118"/>
    </row>
    <row r="19534" spans="1:28">
      <c r="A19534" s="113"/>
      <c r="B19534" s="113"/>
      <c r="C19534" s="114"/>
      <c r="D19534" s="115"/>
      <c r="E19534" s="115"/>
      <c r="F19534" s="116"/>
      <c r="G19534" s="116"/>
      <c r="H19534" s="116"/>
      <c r="I19534" s="116"/>
      <c r="J19534" s="117"/>
      <c r="K19534" s="117"/>
      <c r="L19534" s="114"/>
      <c r="M19534" s="114"/>
      <c r="N19534" s="114"/>
      <c r="O19534" s="114"/>
      <c r="P19534" s="118"/>
      <c r="Q19534" s="118"/>
      <c r="R19534" s="118"/>
      <c r="S19534" s="118"/>
      <c r="T19534" s="118"/>
      <c r="U19534" s="118"/>
      <c r="V19534" s="118"/>
      <c r="W19534" s="118"/>
      <c r="X19534" s="118"/>
      <c r="Y19534" s="118"/>
      <c r="Z19534" s="118"/>
      <c r="AA19534" s="118"/>
      <c r="AB19534" s="118"/>
    </row>
    <row r="19535" spans="1:28">
      <c r="A19535" s="113"/>
      <c r="B19535" s="113"/>
      <c r="C19535" s="114"/>
      <c r="D19535" s="115"/>
      <c r="E19535" s="115"/>
      <c r="F19535" s="116"/>
      <c r="G19535" s="116"/>
      <c r="H19535" s="116"/>
      <c r="I19535" s="116"/>
      <c r="J19535" s="117"/>
      <c r="K19535" s="117"/>
      <c r="L19535" s="114"/>
      <c r="M19535" s="114"/>
      <c r="N19535" s="114"/>
      <c r="O19535" s="114"/>
      <c r="P19535" s="118"/>
      <c r="Q19535" s="118"/>
      <c r="R19535" s="118"/>
      <c r="S19535" s="118"/>
      <c r="T19535" s="118"/>
      <c r="U19535" s="118"/>
      <c r="V19535" s="118"/>
      <c r="W19535" s="118"/>
      <c r="X19535" s="118"/>
      <c r="Y19535" s="118"/>
      <c r="Z19535" s="118"/>
      <c r="AA19535" s="118"/>
      <c r="AB19535" s="118"/>
    </row>
    <row r="19536" spans="1:28">
      <c r="A19536" s="113"/>
      <c r="B19536" s="113"/>
      <c r="C19536" s="114"/>
      <c r="D19536" s="115"/>
      <c r="E19536" s="115"/>
      <c r="F19536" s="116"/>
      <c r="G19536" s="116"/>
      <c r="H19536" s="116"/>
      <c r="I19536" s="116"/>
      <c r="J19536" s="117"/>
      <c r="K19536" s="117"/>
      <c r="L19536" s="114"/>
      <c r="M19536" s="114"/>
      <c r="N19536" s="114"/>
      <c r="O19536" s="114"/>
      <c r="P19536" s="118"/>
      <c r="Q19536" s="118"/>
      <c r="R19536" s="118"/>
      <c r="S19536" s="118"/>
      <c r="T19536" s="118"/>
      <c r="U19536" s="118"/>
      <c r="V19536" s="118"/>
      <c r="W19536" s="118"/>
      <c r="X19536" s="118"/>
      <c r="Y19536" s="118"/>
      <c r="Z19536" s="118"/>
      <c r="AA19536" s="118"/>
      <c r="AB19536" s="118"/>
    </row>
    <row r="19537" spans="1:28">
      <c r="A19537" s="113"/>
      <c r="B19537" s="113"/>
      <c r="C19537" s="114"/>
      <c r="D19537" s="115"/>
      <c r="E19537" s="115"/>
      <c r="F19537" s="116"/>
      <c r="G19537" s="116"/>
      <c r="H19537" s="116"/>
      <c r="I19537" s="116"/>
      <c r="J19537" s="117"/>
      <c r="K19537" s="117"/>
      <c r="L19537" s="114"/>
      <c r="M19537" s="114"/>
      <c r="N19537" s="114"/>
      <c r="O19537" s="114"/>
      <c r="P19537" s="118"/>
      <c r="Q19537" s="118"/>
      <c r="R19537" s="118"/>
      <c r="S19537" s="118"/>
      <c r="T19537" s="118"/>
      <c r="U19537" s="118"/>
      <c r="V19537" s="118"/>
      <c r="W19537" s="118"/>
      <c r="X19537" s="118"/>
      <c r="Y19537" s="118"/>
      <c r="Z19537" s="118"/>
      <c r="AA19537" s="118"/>
      <c r="AB19537" s="118"/>
    </row>
    <row r="19538" spans="1:28">
      <c r="A19538" s="113"/>
      <c r="B19538" s="113"/>
      <c r="C19538" s="114"/>
      <c r="D19538" s="115"/>
      <c r="E19538" s="115"/>
      <c r="F19538" s="116"/>
      <c r="G19538" s="116"/>
      <c r="H19538" s="116"/>
      <c r="I19538" s="116"/>
      <c r="J19538" s="117"/>
      <c r="K19538" s="117"/>
      <c r="L19538" s="114"/>
      <c r="M19538" s="114"/>
      <c r="N19538" s="114"/>
      <c r="O19538" s="114"/>
      <c r="P19538" s="118"/>
      <c r="Q19538" s="118"/>
      <c r="R19538" s="118"/>
      <c r="S19538" s="118"/>
      <c r="T19538" s="118"/>
      <c r="U19538" s="118"/>
      <c r="V19538" s="118"/>
      <c r="W19538" s="118"/>
      <c r="X19538" s="118"/>
      <c r="Y19538" s="118"/>
      <c r="Z19538" s="118"/>
      <c r="AA19538" s="118"/>
      <c r="AB19538" s="118"/>
    </row>
    <row r="19539" spans="1:28">
      <c r="A19539" s="113"/>
      <c r="B19539" s="113"/>
      <c r="C19539" s="114"/>
      <c r="D19539" s="115"/>
      <c r="E19539" s="115"/>
      <c r="F19539" s="116"/>
      <c r="G19539" s="116"/>
      <c r="H19539" s="116"/>
      <c r="I19539" s="116"/>
      <c r="J19539" s="117"/>
      <c r="K19539" s="117"/>
      <c r="L19539" s="114"/>
      <c r="M19539" s="114"/>
      <c r="N19539" s="114"/>
      <c r="O19539" s="114"/>
      <c r="P19539" s="118"/>
      <c r="Q19539" s="118"/>
      <c r="R19539" s="118"/>
      <c r="S19539" s="118"/>
      <c r="T19539" s="118"/>
      <c r="U19539" s="118"/>
      <c r="V19539" s="118"/>
      <c r="W19539" s="118"/>
      <c r="X19539" s="118"/>
      <c r="Y19539" s="118"/>
      <c r="Z19539" s="118"/>
      <c r="AA19539" s="118"/>
      <c r="AB19539" s="118"/>
    </row>
    <row r="19540" spans="1:28">
      <c r="A19540" s="113"/>
      <c r="B19540" s="113"/>
      <c r="C19540" s="114"/>
      <c r="D19540" s="115"/>
      <c r="E19540" s="115"/>
      <c r="F19540" s="116"/>
      <c r="G19540" s="116"/>
      <c r="H19540" s="116"/>
      <c r="I19540" s="116"/>
      <c r="J19540" s="117"/>
      <c r="K19540" s="117"/>
      <c r="L19540" s="114"/>
      <c r="M19540" s="114"/>
      <c r="N19540" s="114"/>
      <c r="O19540" s="114"/>
      <c r="P19540" s="118"/>
      <c r="Q19540" s="118"/>
      <c r="R19540" s="118"/>
      <c r="S19540" s="118"/>
      <c r="T19540" s="118"/>
      <c r="U19540" s="118"/>
      <c r="V19540" s="118"/>
      <c r="W19540" s="118"/>
      <c r="X19540" s="118"/>
      <c r="Y19540" s="118"/>
      <c r="Z19540" s="118"/>
      <c r="AA19540" s="118"/>
      <c r="AB19540" s="118"/>
    </row>
    <row r="19541" spans="1:28">
      <c r="A19541" s="113"/>
      <c r="B19541" s="113"/>
      <c r="C19541" s="114"/>
      <c r="D19541" s="115"/>
      <c r="E19541" s="115"/>
      <c r="F19541" s="116"/>
      <c r="G19541" s="116"/>
      <c r="H19541" s="116"/>
      <c r="I19541" s="116"/>
      <c r="J19541" s="117"/>
      <c r="K19541" s="117"/>
      <c r="L19541" s="114"/>
      <c r="M19541" s="114"/>
      <c r="N19541" s="114"/>
      <c r="O19541" s="114"/>
      <c r="P19541" s="118"/>
      <c r="Q19541" s="118"/>
      <c r="R19541" s="118"/>
      <c r="S19541" s="118"/>
      <c r="T19541" s="118"/>
      <c r="U19541" s="118"/>
      <c r="V19541" s="118"/>
      <c r="W19541" s="118"/>
      <c r="X19541" s="118"/>
      <c r="Y19541" s="118"/>
      <c r="Z19541" s="118"/>
      <c r="AA19541" s="118"/>
      <c r="AB19541" s="118"/>
    </row>
    <row r="19542" spans="1:28">
      <c r="A19542" s="113"/>
      <c r="B19542" s="113"/>
      <c r="C19542" s="114"/>
      <c r="D19542" s="115"/>
      <c r="E19542" s="115"/>
      <c r="F19542" s="116"/>
      <c r="G19542" s="116"/>
      <c r="H19542" s="116"/>
      <c r="I19542" s="116"/>
      <c r="J19542" s="117"/>
      <c r="K19542" s="117"/>
      <c r="L19542" s="114"/>
      <c r="M19542" s="114"/>
      <c r="N19542" s="114"/>
      <c r="O19542" s="114"/>
      <c r="P19542" s="118"/>
      <c r="Q19542" s="118"/>
      <c r="R19542" s="118"/>
      <c r="S19542" s="118"/>
      <c r="T19542" s="118"/>
      <c r="U19542" s="118"/>
      <c r="V19542" s="118"/>
      <c r="W19542" s="118"/>
      <c r="X19542" s="118"/>
      <c r="Y19542" s="118"/>
      <c r="Z19542" s="118"/>
      <c r="AA19542" s="118"/>
      <c r="AB19542" s="118"/>
    </row>
    <row r="19543" spans="1:28">
      <c r="A19543" s="113"/>
      <c r="B19543" s="113"/>
      <c r="C19543" s="114"/>
      <c r="D19543" s="115"/>
      <c r="E19543" s="115"/>
      <c r="F19543" s="116"/>
      <c r="G19543" s="116"/>
      <c r="H19543" s="116"/>
      <c r="I19543" s="116"/>
      <c r="J19543" s="117"/>
      <c r="K19543" s="117"/>
      <c r="L19543" s="114"/>
      <c r="M19543" s="114"/>
      <c r="N19543" s="114"/>
      <c r="O19543" s="114"/>
      <c r="P19543" s="118"/>
      <c r="Q19543" s="118"/>
      <c r="R19543" s="118"/>
      <c r="S19543" s="118"/>
      <c r="T19543" s="118"/>
      <c r="U19543" s="118"/>
      <c r="V19543" s="118"/>
      <c r="W19543" s="118"/>
      <c r="X19543" s="118"/>
      <c r="Y19543" s="118"/>
      <c r="Z19543" s="118"/>
      <c r="AA19543" s="118"/>
      <c r="AB19543" s="118"/>
    </row>
    <row r="19544" spans="1:28">
      <c r="A19544" s="113"/>
      <c r="B19544" s="113"/>
      <c r="C19544" s="114"/>
      <c r="D19544" s="115"/>
      <c r="E19544" s="115"/>
      <c r="F19544" s="116"/>
      <c r="G19544" s="116"/>
      <c r="H19544" s="116"/>
      <c r="I19544" s="116"/>
      <c r="J19544" s="117"/>
      <c r="K19544" s="117"/>
      <c r="L19544" s="114"/>
      <c r="M19544" s="114"/>
      <c r="N19544" s="114"/>
      <c r="O19544" s="114"/>
      <c r="P19544" s="118"/>
      <c r="Q19544" s="118"/>
      <c r="R19544" s="118"/>
      <c r="S19544" s="118"/>
      <c r="T19544" s="118"/>
      <c r="U19544" s="118"/>
      <c r="V19544" s="118"/>
      <c r="W19544" s="118"/>
      <c r="X19544" s="118"/>
      <c r="Y19544" s="118"/>
      <c r="Z19544" s="118"/>
      <c r="AA19544" s="118"/>
      <c r="AB19544" s="118"/>
    </row>
    <row r="19545" spans="1:28">
      <c r="A19545" s="113"/>
      <c r="B19545" s="113"/>
      <c r="C19545" s="114"/>
      <c r="D19545" s="115"/>
      <c r="E19545" s="115"/>
      <c r="F19545" s="116"/>
      <c r="G19545" s="116"/>
      <c r="H19545" s="116"/>
      <c r="I19545" s="116"/>
      <c r="J19545" s="117"/>
      <c r="K19545" s="117"/>
      <c r="L19545" s="114"/>
      <c r="M19545" s="114"/>
      <c r="N19545" s="114"/>
      <c r="O19545" s="114"/>
      <c r="P19545" s="118"/>
      <c r="Q19545" s="118"/>
      <c r="R19545" s="118"/>
      <c r="S19545" s="118"/>
      <c r="T19545" s="118"/>
      <c r="U19545" s="118"/>
      <c r="V19545" s="118"/>
      <c r="W19545" s="118"/>
      <c r="X19545" s="118"/>
      <c r="Y19545" s="118"/>
      <c r="Z19545" s="118"/>
      <c r="AA19545" s="118"/>
      <c r="AB19545" s="118"/>
    </row>
    <row r="19546" spans="1:28">
      <c r="A19546" s="113"/>
      <c r="B19546" s="113"/>
      <c r="C19546" s="114"/>
      <c r="D19546" s="115"/>
      <c r="E19546" s="115"/>
      <c r="F19546" s="116"/>
      <c r="G19546" s="116"/>
      <c r="H19546" s="116"/>
      <c r="I19546" s="116"/>
      <c r="J19546" s="117"/>
      <c r="K19546" s="117"/>
      <c r="L19546" s="114"/>
      <c r="M19546" s="114"/>
      <c r="N19546" s="114"/>
      <c r="O19546" s="114"/>
      <c r="P19546" s="118"/>
      <c r="Q19546" s="118"/>
      <c r="R19546" s="118"/>
      <c r="S19546" s="118"/>
      <c r="T19546" s="118"/>
      <c r="U19546" s="118"/>
      <c r="V19546" s="118"/>
      <c r="W19546" s="118"/>
      <c r="X19546" s="118"/>
      <c r="Y19546" s="118"/>
      <c r="Z19546" s="118"/>
      <c r="AA19546" s="118"/>
      <c r="AB19546" s="118"/>
    </row>
    <row r="19547" spans="1:28">
      <c r="A19547" s="113"/>
      <c r="B19547" s="113"/>
      <c r="C19547" s="114"/>
      <c r="D19547" s="115"/>
      <c r="E19547" s="115"/>
      <c r="F19547" s="116"/>
      <c r="G19547" s="116"/>
      <c r="H19547" s="116"/>
      <c r="I19547" s="116"/>
      <c r="J19547" s="117"/>
      <c r="K19547" s="117"/>
      <c r="L19547" s="114"/>
      <c r="M19547" s="114"/>
      <c r="N19547" s="114"/>
      <c r="O19547" s="114"/>
      <c r="P19547" s="118"/>
      <c r="Q19547" s="118"/>
      <c r="R19547" s="118"/>
      <c r="S19547" s="118"/>
      <c r="T19547" s="118"/>
      <c r="U19547" s="118"/>
      <c r="V19547" s="118"/>
      <c r="W19547" s="118"/>
      <c r="X19547" s="118"/>
      <c r="Y19547" s="118"/>
      <c r="Z19547" s="118"/>
      <c r="AA19547" s="118"/>
      <c r="AB19547" s="118"/>
    </row>
    <row r="19548" spans="1:28">
      <c r="A19548" s="113"/>
      <c r="B19548" s="113"/>
      <c r="C19548" s="114"/>
      <c r="D19548" s="115"/>
      <c r="E19548" s="115"/>
      <c r="F19548" s="116"/>
      <c r="G19548" s="116"/>
      <c r="H19548" s="116"/>
      <c r="I19548" s="116"/>
      <c r="J19548" s="117"/>
      <c r="K19548" s="117"/>
      <c r="L19548" s="114"/>
      <c r="M19548" s="114"/>
      <c r="N19548" s="114"/>
      <c r="O19548" s="114"/>
      <c r="P19548" s="118"/>
      <c r="Q19548" s="118"/>
      <c r="R19548" s="118"/>
      <c r="S19548" s="118"/>
      <c r="T19548" s="118"/>
      <c r="U19548" s="118"/>
      <c r="V19548" s="118"/>
      <c r="W19548" s="118"/>
      <c r="X19548" s="118"/>
      <c r="Y19548" s="118"/>
      <c r="Z19548" s="118"/>
      <c r="AA19548" s="118"/>
      <c r="AB19548" s="118"/>
    </row>
    <row r="19549" spans="1:28">
      <c r="A19549" s="113"/>
      <c r="B19549" s="113"/>
      <c r="C19549" s="114"/>
      <c r="D19549" s="115"/>
      <c r="E19549" s="115"/>
      <c r="F19549" s="116"/>
      <c r="G19549" s="116"/>
      <c r="H19549" s="116"/>
      <c r="I19549" s="116"/>
      <c r="J19549" s="117"/>
      <c r="K19549" s="117"/>
      <c r="L19549" s="114"/>
      <c r="M19549" s="114"/>
      <c r="N19549" s="114"/>
      <c r="O19549" s="114"/>
      <c r="P19549" s="118"/>
      <c r="Q19549" s="118"/>
      <c r="R19549" s="118"/>
      <c r="S19549" s="118"/>
      <c r="T19549" s="118"/>
      <c r="U19549" s="118"/>
      <c r="V19549" s="118"/>
      <c r="W19549" s="118"/>
      <c r="X19549" s="118"/>
      <c r="Y19549" s="118"/>
      <c r="Z19549" s="118"/>
      <c r="AA19549" s="118"/>
      <c r="AB19549" s="118"/>
    </row>
    <row r="19550" spans="1:28">
      <c r="A19550" s="113"/>
      <c r="B19550" s="113"/>
      <c r="C19550" s="114"/>
      <c r="D19550" s="115"/>
      <c r="E19550" s="115"/>
      <c r="F19550" s="116"/>
      <c r="G19550" s="116"/>
      <c r="H19550" s="116"/>
      <c r="I19550" s="116"/>
      <c r="J19550" s="117"/>
      <c r="K19550" s="117"/>
      <c r="L19550" s="114"/>
      <c r="M19550" s="114"/>
      <c r="N19550" s="114"/>
      <c r="O19550" s="114"/>
      <c r="P19550" s="118"/>
      <c r="Q19550" s="118"/>
      <c r="R19550" s="118"/>
      <c r="S19550" s="118"/>
      <c r="T19550" s="118"/>
      <c r="U19550" s="118"/>
      <c r="V19550" s="118"/>
      <c r="W19550" s="118"/>
      <c r="X19550" s="118"/>
      <c r="Y19550" s="118"/>
      <c r="Z19550" s="118"/>
      <c r="AA19550" s="118"/>
      <c r="AB19550" s="118"/>
    </row>
    <row r="19551" spans="1:28">
      <c r="A19551" s="113"/>
      <c r="B19551" s="113"/>
      <c r="C19551" s="114"/>
      <c r="D19551" s="115"/>
      <c r="E19551" s="115"/>
      <c r="F19551" s="116"/>
      <c r="G19551" s="116"/>
      <c r="H19551" s="116"/>
      <c r="I19551" s="116"/>
      <c r="J19551" s="117"/>
      <c r="K19551" s="117"/>
      <c r="L19551" s="114"/>
      <c r="M19551" s="114"/>
      <c r="N19551" s="114"/>
      <c r="O19551" s="114"/>
      <c r="P19551" s="118"/>
      <c r="Q19551" s="118"/>
      <c r="R19551" s="118"/>
      <c r="S19551" s="118"/>
      <c r="T19551" s="118"/>
      <c r="U19551" s="118"/>
      <c r="V19551" s="118"/>
      <c r="W19551" s="118"/>
      <c r="X19551" s="118"/>
      <c r="Y19551" s="118"/>
      <c r="Z19551" s="118"/>
      <c r="AA19551" s="118"/>
      <c r="AB19551" s="118"/>
    </row>
    <row r="19552" spans="1:28">
      <c r="A19552" s="113"/>
      <c r="B19552" s="113"/>
      <c r="C19552" s="114"/>
      <c r="D19552" s="115"/>
      <c r="E19552" s="115"/>
      <c r="F19552" s="116"/>
      <c r="G19552" s="116"/>
      <c r="H19552" s="116"/>
      <c r="I19552" s="116"/>
      <c r="J19552" s="117"/>
      <c r="K19552" s="117"/>
      <c r="L19552" s="114"/>
      <c r="M19552" s="114"/>
      <c r="N19552" s="114"/>
      <c r="O19552" s="114"/>
      <c r="P19552" s="118"/>
      <c r="Q19552" s="118"/>
      <c r="R19552" s="118"/>
      <c r="S19552" s="118"/>
      <c r="T19552" s="118"/>
      <c r="U19552" s="118"/>
      <c r="V19552" s="118"/>
      <c r="W19552" s="118"/>
      <c r="X19552" s="118"/>
      <c r="Y19552" s="118"/>
      <c r="Z19552" s="118"/>
      <c r="AA19552" s="118"/>
      <c r="AB19552" s="118"/>
    </row>
    <row r="19553" spans="1:28">
      <c r="A19553" s="113"/>
      <c r="B19553" s="113"/>
      <c r="C19553" s="114"/>
      <c r="D19553" s="115"/>
      <c r="E19553" s="115"/>
      <c r="F19553" s="116"/>
      <c r="G19553" s="116"/>
      <c r="H19553" s="116"/>
      <c r="I19553" s="116"/>
      <c r="J19553" s="117"/>
      <c r="K19553" s="117"/>
      <c r="L19553" s="114"/>
      <c r="M19553" s="114"/>
      <c r="N19553" s="114"/>
      <c r="O19553" s="114"/>
      <c r="P19553" s="118"/>
      <c r="Q19553" s="118"/>
      <c r="R19553" s="118"/>
      <c r="S19553" s="118"/>
      <c r="T19553" s="118"/>
      <c r="U19553" s="118"/>
      <c r="V19553" s="118"/>
      <c r="W19553" s="118"/>
      <c r="X19553" s="118"/>
      <c r="Y19553" s="118"/>
      <c r="Z19553" s="118"/>
      <c r="AA19553" s="118"/>
      <c r="AB19553" s="118"/>
    </row>
    <row r="19554" spans="1:28">
      <c r="A19554" s="113"/>
      <c r="B19554" s="113"/>
      <c r="C19554" s="114"/>
      <c r="D19554" s="115"/>
      <c r="E19554" s="115"/>
      <c r="F19554" s="116"/>
      <c r="G19554" s="116"/>
      <c r="H19554" s="116"/>
      <c r="I19554" s="116"/>
      <c r="J19554" s="117"/>
      <c r="K19554" s="117"/>
      <c r="L19554" s="114"/>
      <c r="M19554" s="114"/>
      <c r="N19554" s="114"/>
      <c r="O19554" s="114"/>
      <c r="P19554" s="118"/>
      <c r="Q19554" s="118"/>
      <c r="R19554" s="118"/>
      <c r="S19554" s="118"/>
      <c r="T19554" s="118"/>
      <c r="U19554" s="118"/>
      <c r="V19554" s="118"/>
      <c r="W19554" s="118"/>
      <c r="X19554" s="118"/>
      <c r="Y19554" s="118"/>
      <c r="Z19554" s="118"/>
      <c r="AA19554" s="118"/>
      <c r="AB19554" s="118"/>
    </row>
    <row r="19555" spans="1:28">
      <c r="A19555" s="113"/>
      <c r="B19555" s="113"/>
      <c r="C19555" s="114"/>
      <c r="D19555" s="115"/>
      <c r="E19555" s="115"/>
      <c r="F19555" s="116"/>
      <c r="G19555" s="116"/>
      <c r="H19555" s="116"/>
      <c r="I19555" s="116"/>
      <c r="J19555" s="117"/>
      <c r="K19555" s="117"/>
      <c r="L19555" s="114"/>
      <c r="M19555" s="114"/>
      <c r="N19555" s="114"/>
      <c r="O19555" s="114"/>
      <c r="P19555" s="118"/>
      <c r="Q19555" s="118"/>
      <c r="R19555" s="118"/>
      <c r="S19555" s="118"/>
      <c r="T19555" s="118"/>
      <c r="U19555" s="118"/>
      <c r="V19555" s="118"/>
      <c r="W19555" s="118"/>
      <c r="X19555" s="118"/>
      <c r="Y19555" s="118"/>
      <c r="Z19555" s="118"/>
      <c r="AA19555" s="118"/>
      <c r="AB19555" s="118"/>
    </row>
    <row r="19556" spans="1:28">
      <c r="A19556" s="113"/>
      <c r="B19556" s="113"/>
      <c r="C19556" s="114"/>
      <c r="D19556" s="115"/>
      <c r="E19556" s="115"/>
      <c r="F19556" s="116"/>
      <c r="G19556" s="116"/>
      <c r="H19556" s="116"/>
      <c r="I19556" s="116"/>
      <c r="J19556" s="117"/>
      <c r="K19556" s="117"/>
      <c r="L19556" s="114"/>
      <c r="M19556" s="114"/>
      <c r="N19556" s="114"/>
      <c r="O19556" s="114"/>
      <c r="P19556" s="118"/>
      <c r="Q19556" s="118"/>
      <c r="R19556" s="118"/>
      <c r="S19556" s="118"/>
      <c r="T19556" s="118"/>
      <c r="U19556" s="118"/>
      <c r="V19556" s="118"/>
      <c r="W19556" s="118"/>
      <c r="X19556" s="118"/>
      <c r="Y19556" s="118"/>
      <c r="Z19556" s="118"/>
      <c r="AA19556" s="118"/>
      <c r="AB19556" s="118"/>
    </row>
    <row r="19557" spans="1:28">
      <c r="A19557" s="113"/>
      <c r="B19557" s="113"/>
      <c r="C19557" s="114"/>
      <c r="D19557" s="115"/>
      <c r="E19557" s="115"/>
      <c r="F19557" s="116"/>
      <c r="G19557" s="116"/>
      <c r="H19557" s="116"/>
      <c r="I19557" s="116"/>
      <c r="J19557" s="117"/>
      <c r="K19557" s="117"/>
      <c r="L19557" s="114"/>
      <c r="M19557" s="114"/>
      <c r="N19557" s="114"/>
      <c r="O19557" s="114"/>
      <c r="P19557" s="118"/>
      <c r="Q19557" s="118"/>
      <c r="R19557" s="118"/>
      <c r="S19557" s="118"/>
      <c r="T19557" s="118"/>
      <c r="U19557" s="118"/>
      <c r="V19557" s="118"/>
      <c r="W19557" s="118"/>
      <c r="X19557" s="118"/>
      <c r="Y19557" s="118"/>
      <c r="Z19557" s="118"/>
      <c r="AA19557" s="118"/>
      <c r="AB19557" s="118"/>
    </row>
    <row r="19558" spans="1:28">
      <c r="A19558" s="113"/>
      <c r="B19558" s="113"/>
      <c r="C19558" s="114"/>
      <c r="D19558" s="115"/>
      <c r="E19558" s="115"/>
      <c r="F19558" s="116"/>
      <c r="G19558" s="116"/>
      <c r="H19558" s="116"/>
      <c r="I19558" s="116"/>
      <c r="J19558" s="117"/>
      <c r="K19558" s="117"/>
      <c r="L19558" s="114"/>
      <c r="M19558" s="114"/>
      <c r="N19558" s="114"/>
      <c r="O19558" s="114"/>
      <c r="P19558" s="118"/>
      <c r="Q19558" s="118"/>
      <c r="R19558" s="118"/>
      <c r="S19558" s="118"/>
      <c r="T19558" s="118"/>
      <c r="U19558" s="118"/>
      <c r="V19558" s="118"/>
      <c r="W19558" s="118"/>
      <c r="X19558" s="118"/>
      <c r="Y19558" s="118"/>
      <c r="Z19558" s="118"/>
      <c r="AA19558" s="118"/>
      <c r="AB19558" s="118"/>
    </row>
  </sheetData>
  <autoFilter ref="A2:O19557"/>
  <phoneticPr fontId="1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RELATÓRIO SÍNTESE</vt:lpstr>
      <vt:lpstr>FLUXO CRI</vt:lpstr>
      <vt:lpstr>BASE DE DADOS</vt:lpstr>
      <vt:lpstr>'RELATÓRIO SÍNTESE'!Print_Area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Cassiano Jardim</dc:creator>
  <cp:lastModifiedBy>Administrador</cp:lastModifiedBy>
  <cp:lastPrinted>2012-03-29T18:19:25Z</cp:lastPrinted>
  <dcterms:created xsi:type="dcterms:W3CDTF">2012-03-26T14:23:44Z</dcterms:created>
  <dcterms:modified xsi:type="dcterms:W3CDTF">2015-04-14T17:56:25Z</dcterms:modified>
</cp:coreProperties>
</file>